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ajames/Desktop/2nd year uni/Data handling/"/>
    </mc:Choice>
  </mc:AlternateContent>
  <xr:revisionPtr revIDLastSave="0" documentId="13_ncr:1_{A32298AA-56AE-0344-B62A-764F9E93A8A4}" xr6:coauthVersionLast="36" xr6:coauthVersionMax="36" xr10:uidLastSave="{00000000-0000-0000-0000-000000000000}"/>
  <bookViews>
    <workbookView xWindow="760" yWindow="460" windowWidth="28040" windowHeight="16440" activeTab="4" xr2:uid="{38B94661-3CA5-4D41-945B-CE10D73C6828}"/>
  </bookViews>
  <sheets>
    <sheet name="product category profits" sheetId="2" r:id="rId1"/>
    <sheet name="profit loss by year" sheetId="4" r:id="rId2"/>
    <sheet name="profit loss in technology" sheetId="11" r:id="rId3"/>
    <sheet name="profit loss by region" sheetId="9" r:id="rId4"/>
    <sheet name="Sarn Helen data" sheetId="1" r:id="rId5"/>
    <sheet name="Association for WEKA" sheetId="14" r:id="rId6"/>
    <sheet name="vlookup" sheetId="13" r:id="rId7"/>
  </sheets>
  <definedNames>
    <definedName name="_xlnm._FilterDatabase" localSheetId="3" hidden="1">'profit loss by region'!$A$1:$F$3569</definedName>
    <definedName name="_xlnm._FilterDatabase" localSheetId="4" hidden="1">'Sarn Helen data'!$A$1:$AB$3569</definedName>
  </definedNames>
  <calcPr calcId="179021"/>
  <pivotCaches>
    <pivotCache cacheId="3" r:id="rId8"/>
    <pivotCache cacheId="4" r:id="rId9"/>
    <pivotCache cacheId="5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3" l="1"/>
  <c r="F6" i="13"/>
  <c r="F7" i="13"/>
  <c r="F4" i="13"/>
  <c r="I3563" i="9" l="1"/>
  <c r="J3563" i="9"/>
  <c r="K3563" i="9"/>
  <c r="I3564" i="9"/>
  <c r="J3564" i="9"/>
  <c r="K3564" i="9"/>
  <c r="H3564" i="9"/>
  <c r="H3563" i="9"/>
  <c r="H25" i="9"/>
  <c r="I25" i="9"/>
  <c r="J25" i="9"/>
  <c r="K25" i="9"/>
  <c r="H26" i="9"/>
  <c r="I26" i="9"/>
  <c r="J26" i="9"/>
  <c r="K26" i="9"/>
  <c r="H27" i="9"/>
  <c r="I27" i="9"/>
  <c r="J27" i="9"/>
  <c r="K27" i="9"/>
  <c r="H28" i="9"/>
  <c r="I28" i="9"/>
  <c r="J28" i="9"/>
  <c r="K28" i="9"/>
  <c r="H29" i="9"/>
  <c r="I29" i="9"/>
  <c r="J29" i="9"/>
  <c r="K29" i="9"/>
  <c r="H30" i="9"/>
  <c r="I30" i="9"/>
  <c r="J30" i="9"/>
  <c r="K30" i="9"/>
  <c r="H31" i="9"/>
  <c r="I31" i="9"/>
  <c r="J31" i="9"/>
  <c r="K31" i="9"/>
  <c r="H32" i="9"/>
  <c r="I32" i="9"/>
  <c r="J32" i="9"/>
  <c r="K32" i="9"/>
  <c r="H33" i="9"/>
  <c r="I33" i="9"/>
  <c r="J33" i="9"/>
  <c r="K33" i="9"/>
  <c r="H34" i="9"/>
  <c r="I34" i="9"/>
  <c r="J34" i="9"/>
  <c r="K34" i="9"/>
  <c r="H35" i="9"/>
  <c r="I35" i="9"/>
  <c r="J35" i="9"/>
  <c r="K35" i="9"/>
  <c r="H36" i="9"/>
  <c r="I36" i="9"/>
  <c r="J36" i="9"/>
  <c r="K36" i="9"/>
  <c r="H37" i="9"/>
  <c r="I37" i="9"/>
  <c r="J37" i="9"/>
  <c r="K37" i="9"/>
  <c r="H38" i="9"/>
  <c r="I38" i="9"/>
  <c r="J38" i="9"/>
  <c r="K38" i="9"/>
  <c r="H39" i="9"/>
  <c r="I39" i="9"/>
  <c r="J39" i="9"/>
  <c r="K39" i="9"/>
  <c r="H40" i="9"/>
  <c r="I40" i="9"/>
  <c r="J40" i="9"/>
  <c r="K40" i="9"/>
  <c r="H41" i="9"/>
  <c r="I41" i="9"/>
  <c r="J41" i="9"/>
  <c r="K41" i="9"/>
  <c r="H42" i="9"/>
  <c r="I42" i="9"/>
  <c r="J42" i="9"/>
  <c r="K42" i="9"/>
  <c r="H43" i="9"/>
  <c r="I43" i="9"/>
  <c r="J43" i="9"/>
  <c r="K43" i="9"/>
  <c r="H44" i="9"/>
  <c r="I44" i="9"/>
  <c r="J44" i="9"/>
  <c r="K44" i="9"/>
  <c r="H45" i="9"/>
  <c r="I45" i="9"/>
  <c r="J45" i="9"/>
  <c r="K45" i="9"/>
  <c r="H46" i="9"/>
  <c r="I46" i="9"/>
  <c r="J46" i="9"/>
  <c r="K46" i="9"/>
  <c r="H47" i="9"/>
  <c r="I47" i="9"/>
  <c r="J47" i="9"/>
  <c r="K47" i="9"/>
  <c r="H48" i="9"/>
  <c r="I48" i="9"/>
  <c r="J48" i="9"/>
  <c r="K48" i="9"/>
  <c r="H49" i="9"/>
  <c r="I49" i="9"/>
  <c r="J49" i="9"/>
  <c r="K49" i="9"/>
  <c r="H50" i="9"/>
  <c r="I50" i="9"/>
  <c r="J50" i="9"/>
  <c r="K50" i="9"/>
  <c r="H51" i="9"/>
  <c r="I51" i="9"/>
  <c r="J51" i="9"/>
  <c r="K51" i="9"/>
  <c r="H52" i="9"/>
  <c r="I52" i="9"/>
  <c r="J52" i="9"/>
  <c r="K52" i="9"/>
  <c r="H53" i="9"/>
  <c r="I53" i="9"/>
  <c r="J53" i="9"/>
  <c r="K53" i="9"/>
  <c r="H54" i="9"/>
  <c r="I54" i="9"/>
  <c r="J54" i="9"/>
  <c r="K54" i="9"/>
  <c r="H55" i="9"/>
  <c r="I55" i="9"/>
  <c r="J55" i="9"/>
  <c r="K55" i="9"/>
  <c r="H56" i="9"/>
  <c r="I56" i="9"/>
  <c r="J56" i="9"/>
  <c r="K56" i="9"/>
  <c r="H57" i="9"/>
  <c r="I57" i="9"/>
  <c r="J57" i="9"/>
  <c r="K57" i="9"/>
  <c r="H58" i="9"/>
  <c r="I58" i="9"/>
  <c r="J58" i="9"/>
  <c r="K58" i="9"/>
  <c r="H59" i="9"/>
  <c r="I59" i="9"/>
  <c r="J59" i="9"/>
  <c r="K59" i="9"/>
  <c r="H60" i="9"/>
  <c r="I60" i="9"/>
  <c r="J60" i="9"/>
  <c r="K60" i="9"/>
  <c r="H61" i="9"/>
  <c r="I61" i="9"/>
  <c r="J61" i="9"/>
  <c r="K61" i="9"/>
  <c r="H62" i="9"/>
  <c r="I62" i="9"/>
  <c r="J62" i="9"/>
  <c r="K62" i="9"/>
  <c r="H63" i="9"/>
  <c r="I63" i="9"/>
  <c r="J63" i="9"/>
  <c r="K63" i="9"/>
  <c r="H64" i="9"/>
  <c r="I64" i="9"/>
  <c r="J64" i="9"/>
  <c r="K64" i="9"/>
  <c r="H65" i="9"/>
  <c r="I65" i="9"/>
  <c r="J65" i="9"/>
  <c r="K65" i="9"/>
  <c r="H66" i="9"/>
  <c r="I66" i="9"/>
  <c r="J66" i="9"/>
  <c r="K66" i="9"/>
  <c r="H67" i="9"/>
  <c r="I67" i="9"/>
  <c r="J67" i="9"/>
  <c r="K67" i="9"/>
  <c r="H68" i="9"/>
  <c r="I68" i="9"/>
  <c r="J68" i="9"/>
  <c r="K68" i="9"/>
  <c r="H69" i="9"/>
  <c r="I69" i="9"/>
  <c r="J69" i="9"/>
  <c r="K69" i="9"/>
  <c r="H70" i="9"/>
  <c r="I70" i="9"/>
  <c r="J70" i="9"/>
  <c r="K70" i="9"/>
  <c r="H71" i="9"/>
  <c r="I71" i="9"/>
  <c r="J71" i="9"/>
  <c r="K71" i="9"/>
  <c r="H72" i="9"/>
  <c r="I72" i="9"/>
  <c r="J72" i="9"/>
  <c r="K72" i="9"/>
  <c r="H73" i="9"/>
  <c r="I73" i="9"/>
  <c r="J73" i="9"/>
  <c r="K73" i="9"/>
  <c r="H74" i="9"/>
  <c r="I74" i="9"/>
  <c r="J74" i="9"/>
  <c r="K74" i="9"/>
  <c r="H75" i="9"/>
  <c r="I75" i="9"/>
  <c r="J75" i="9"/>
  <c r="K75" i="9"/>
  <c r="H76" i="9"/>
  <c r="I76" i="9"/>
  <c r="J76" i="9"/>
  <c r="K76" i="9"/>
  <c r="H77" i="9"/>
  <c r="I77" i="9"/>
  <c r="J77" i="9"/>
  <c r="K77" i="9"/>
  <c r="H78" i="9"/>
  <c r="I78" i="9"/>
  <c r="J78" i="9"/>
  <c r="K78" i="9"/>
  <c r="H79" i="9"/>
  <c r="I79" i="9"/>
  <c r="J79" i="9"/>
  <c r="K79" i="9"/>
  <c r="H80" i="9"/>
  <c r="I80" i="9"/>
  <c r="J80" i="9"/>
  <c r="K80" i="9"/>
  <c r="H81" i="9"/>
  <c r="I81" i="9"/>
  <c r="J81" i="9"/>
  <c r="K81" i="9"/>
  <c r="H82" i="9"/>
  <c r="I82" i="9"/>
  <c r="J82" i="9"/>
  <c r="K82" i="9"/>
  <c r="H83" i="9"/>
  <c r="I83" i="9"/>
  <c r="J83" i="9"/>
  <c r="K83" i="9"/>
  <c r="H84" i="9"/>
  <c r="I84" i="9"/>
  <c r="J84" i="9"/>
  <c r="K84" i="9"/>
  <c r="H85" i="9"/>
  <c r="I85" i="9"/>
  <c r="J85" i="9"/>
  <c r="K85" i="9"/>
  <c r="H86" i="9"/>
  <c r="I86" i="9"/>
  <c r="J86" i="9"/>
  <c r="K86" i="9"/>
  <c r="H87" i="9"/>
  <c r="I87" i="9"/>
  <c r="J87" i="9"/>
  <c r="K87" i="9"/>
  <c r="H88" i="9"/>
  <c r="I88" i="9"/>
  <c r="J88" i="9"/>
  <c r="K88" i="9"/>
  <c r="H89" i="9"/>
  <c r="I89" i="9"/>
  <c r="J89" i="9"/>
  <c r="K89" i="9"/>
  <c r="H90" i="9"/>
  <c r="I90" i="9"/>
  <c r="J90" i="9"/>
  <c r="K90" i="9"/>
  <c r="H91" i="9"/>
  <c r="I91" i="9"/>
  <c r="J91" i="9"/>
  <c r="K91" i="9"/>
  <c r="H92" i="9"/>
  <c r="I92" i="9"/>
  <c r="J92" i="9"/>
  <c r="K92" i="9"/>
  <c r="H93" i="9"/>
  <c r="I93" i="9"/>
  <c r="J93" i="9"/>
  <c r="K93" i="9"/>
  <c r="H94" i="9"/>
  <c r="I94" i="9"/>
  <c r="J94" i="9"/>
  <c r="K94" i="9"/>
  <c r="H95" i="9"/>
  <c r="I95" i="9"/>
  <c r="J95" i="9"/>
  <c r="K95" i="9"/>
  <c r="H96" i="9"/>
  <c r="I96" i="9"/>
  <c r="J96" i="9"/>
  <c r="K96" i="9"/>
  <c r="H97" i="9"/>
  <c r="I97" i="9"/>
  <c r="J97" i="9"/>
  <c r="K97" i="9"/>
  <c r="H98" i="9"/>
  <c r="I98" i="9"/>
  <c r="J98" i="9"/>
  <c r="K98" i="9"/>
  <c r="H99" i="9"/>
  <c r="I99" i="9"/>
  <c r="J99" i="9"/>
  <c r="K99" i="9"/>
  <c r="H100" i="9"/>
  <c r="I100" i="9"/>
  <c r="J100" i="9"/>
  <c r="K100" i="9"/>
  <c r="H101" i="9"/>
  <c r="I101" i="9"/>
  <c r="J101" i="9"/>
  <c r="K101" i="9"/>
  <c r="H102" i="9"/>
  <c r="I102" i="9"/>
  <c r="J102" i="9"/>
  <c r="K102" i="9"/>
  <c r="H103" i="9"/>
  <c r="I103" i="9"/>
  <c r="J103" i="9"/>
  <c r="K103" i="9"/>
  <c r="H104" i="9"/>
  <c r="I104" i="9"/>
  <c r="J104" i="9"/>
  <c r="K104" i="9"/>
  <c r="H105" i="9"/>
  <c r="I105" i="9"/>
  <c r="J105" i="9"/>
  <c r="K105" i="9"/>
  <c r="H106" i="9"/>
  <c r="I106" i="9"/>
  <c r="J106" i="9"/>
  <c r="K106" i="9"/>
  <c r="H107" i="9"/>
  <c r="I107" i="9"/>
  <c r="J107" i="9"/>
  <c r="K107" i="9"/>
  <c r="H108" i="9"/>
  <c r="I108" i="9"/>
  <c r="J108" i="9"/>
  <c r="K108" i="9"/>
  <c r="H109" i="9"/>
  <c r="I109" i="9"/>
  <c r="J109" i="9"/>
  <c r="K109" i="9"/>
  <c r="H110" i="9"/>
  <c r="I110" i="9"/>
  <c r="J110" i="9"/>
  <c r="K110" i="9"/>
  <c r="H111" i="9"/>
  <c r="I111" i="9"/>
  <c r="J111" i="9"/>
  <c r="K111" i="9"/>
  <c r="H112" i="9"/>
  <c r="I112" i="9"/>
  <c r="J112" i="9"/>
  <c r="K112" i="9"/>
  <c r="H113" i="9"/>
  <c r="I113" i="9"/>
  <c r="J113" i="9"/>
  <c r="K113" i="9"/>
  <c r="H114" i="9"/>
  <c r="I114" i="9"/>
  <c r="J114" i="9"/>
  <c r="K114" i="9"/>
  <c r="H115" i="9"/>
  <c r="I115" i="9"/>
  <c r="J115" i="9"/>
  <c r="K115" i="9"/>
  <c r="H116" i="9"/>
  <c r="I116" i="9"/>
  <c r="J116" i="9"/>
  <c r="K116" i="9"/>
  <c r="H117" i="9"/>
  <c r="I117" i="9"/>
  <c r="J117" i="9"/>
  <c r="K117" i="9"/>
  <c r="H118" i="9"/>
  <c r="I118" i="9"/>
  <c r="J118" i="9"/>
  <c r="K118" i="9"/>
  <c r="H119" i="9"/>
  <c r="I119" i="9"/>
  <c r="J119" i="9"/>
  <c r="K119" i="9"/>
  <c r="H120" i="9"/>
  <c r="I120" i="9"/>
  <c r="J120" i="9"/>
  <c r="K120" i="9"/>
  <c r="H121" i="9"/>
  <c r="I121" i="9"/>
  <c r="J121" i="9"/>
  <c r="K121" i="9"/>
  <c r="H122" i="9"/>
  <c r="I122" i="9"/>
  <c r="J122" i="9"/>
  <c r="K122" i="9"/>
  <c r="H123" i="9"/>
  <c r="I123" i="9"/>
  <c r="J123" i="9"/>
  <c r="K123" i="9"/>
  <c r="H124" i="9"/>
  <c r="I124" i="9"/>
  <c r="J124" i="9"/>
  <c r="K124" i="9"/>
  <c r="H125" i="9"/>
  <c r="I125" i="9"/>
  <c r="J125" i="9"/>
  <c r="K125" i="9"/>
  <c r="H126" i="9"/>
  <c r="I126" i="9"/>
  <c r="J126" i="9"/>
  <c r="K126" i="9"/>
  <c r="H127" i="9"/>
  <c r="I127" i="9"/>
  <c r="J127" i="9"/>
  <c r="K127" i="9"/>
  <c r="H128" i="9"/>
  <c r="I128" i="9"/>
  <c r="J128" i="9"/>
  <c r="K128" i="9"/>
  <c r="H129" i="9"/>
  <c r="I129" i="9"/>
  <c r="J129" i="9"/>
  <c r="K129" i="9"/>
  <c r="H130" i="9"/>
  <c r="I130" i="9"/>
  <c r="J130" i="9"/>
  <c r="K130" i="9"/>
  <c r="H131" i="9"/>
  <c r="I131" i="9"/>
  <c r="J131" i="9"/>
  <c r="K131" i="9"/>
  <c r="H132" i="9"/>
  <c r="I132" i="9"/>
  <c r="J132" i="9"/>
  <c r="K132" i="9"/>
  <c r="H133" i="9"/>
  <c r="I133" i="9"/>
  <c r="J133" i="9"/>
  <c r="K133" i="9"/>
  <c r="H134" i="9"/>
  <c r="I134" i="9"/>
  <c r="J134" i="9"/>
  <c r="K134" i="9"/>
  <c r="H135" i="9"/>
  <c r="I135" i="9"/>
  <c r="J135" i="9"/>
  <c r="K135" i="9"/>
  <c r="H136" i="9"/>
  <c r="I136" i="9"/>
  <c r="J136" i="9"/>
  <c r="K136" i="9"/>
  <c r="H137" i="9"/>
  <c r="I137" i="9"/>
  <c r="J137" i="9"/>
  <c r="K137" i="9"/>
  <c r="H138" i="9"/>
  <c r="I138" i="9"/>
  <c r="J138" i="9"/>
  <c r="K138" i="9"/>
  <c r="H139" i="9"/>
  <c r="I139" i="9"/>
  <c r="J139" i="9"/>
  <c r="K139" i="9"/>
  <c r="H140" i="9"/>
  <c r="I140" i="9"/>
  <c r="J140" i="9"/>
  <c r="K140" i="9"/>
  <c r="H141" i="9"/>
  <c r="I141" i="9"/>
  <c r="J141" i="9"/>
  <c r="K141" i="9"/>
  <c r="H142" i="9"/>
  <c r="I142" i="9"/>
  <c r="J142" i="9"/>
  <c r="K142" i="9"/>
  <c r="H143" i="9"/>
  <c r="I143" i="9"/>
  <c r="J143" i="9"/>
  <c r="K143" i="9"/>
  <c r="H144" i="9"/>
  <c r="I144" i="9"/>
  <c r="J144" i="9"/>
  <c r="K144" i="9"/>
  <c r="H145" i="9"/>
  <c r="I145" i="9"/>
  <c r="J145" i="9"/>
  <c r="K145" i="9"/>
  <c r="H146" i="9"/>
  <c r="I146" i="9"/>
  <c r="J146" i="9"/>
  <c r="K146" i="9"/>
  <c r="H147" i="9"/>
  <c r="I147" i="9"/>
  <c r="J147" i="9"/>
  <c r="K147" i="9"/>
  <c r="H148" i="9"/>
  <c r="I148" i="9"/>
  <c r="J148" i="9"/>
  <c r="K148" i="9"/>
  <c r="H149" i="9"/>
  <c r="I149" i="9"/>
  <c r="J149" i="9"/>
  <c r="K149" i="9"/>
  <c r="H150" i="9"/>
  <c r="I150" i="9"/>
  <c r="J150" i="9"/>
  <c r="K150" i="9"/>
  <c r="H151" i="9"/>
  <c r="I151" i="9"/>
  <c r="J151" i="9"/>
  <c r="K151" i="9"/>
  <c r="H152" i="9"/>
  <c r="I152" i="9"/>
  <c r="J152" i="9"/>
  <c r="K152" i="9"/>
  <c r="H153" i="9"/>
  <c r="I153" i="9"/>
  <c r="J153" i="9"/>
  <c r="K153" i="9"/>
  <c r="H154" i="9"/>
  <c r="I154" i="9"/>
  <c r="J154" i="9"/>
  <c r="K154" i="9"/>
  <c r="H155" i="9"/>
  <c r="I155" i="9"/>
  <c r="J155" i="9"/>
  <c r="K155" i="9"/>
  <c r="H156" i="9"/>
  <c r="I156" i="9"/>
  <c r="J156" i="9"/>
  <c r="K156" i="9"/>
  <c r="H157" i="9"/>
  <c r="I157" i="9"/>
  <c r="J157" i="9"/>
  <c r="K157" i="9"/>
  <c r="H158" i="9"/>
  <c r="I158" i="9"/>
  <c r="J158" i="9"/>
  <c r="K158" i="9"/>
  <c r="H159" i="9"/>
  <c r="I159" i="9"/>
  <c r="J159" i="9"/>
  <c r="K159" i="9"/>
  <c r="H160" i="9"/>
  <c r="I160" i="9"/>
  <c r="J160" i="9"/>
  <c r="K160" i="9"/>
  <c r="H161" i="9"/>
  <c r="I161" i="9"/>
  <c r="J161" i="9"/>
  <c r="K161" i="9"/>
  <c r="H162" i="9"/>
  <c r="I162" i="9"/>
  <c r="J162" i="9"/>
  <c r="K162" i="9"/>
  <c r="H163" i="9"/>
  <c r="I163" i="9"/>
  <c r="J163" i="9"/>
  <c r="K163" i="9"/>
  <c r="H164" i="9"/>
  <c r="I164" i="9"/>
  <c r="J164" i="9"/>
  <c r="K164" i="9"/>
  <c r="H165" i="9"/>
  <c r="I165" i="9"/>
  <c r="J165" i="9"/>
  <c r="K165" i="9"/>
  <c r="H166" i="9"/>
  <c r="I166" i="9"/>
  <c r="J166" i="9"/>
  <c r="K166" i="9"/>
  <c r="H167" i="9"/>
  <c r="I167" i="9"/>
  <c r="J167" i="9"/>
  <c r="K167" i="9"/>
  <c r="H168" i="9"/>
  <c r="I168" i="9"/>
  <c r="J168" i="9"/>
  <c r="K168" i="9"/>
  <c r="H169" i="9"/>
  <c r="I169" i="9"/>
  <c r="J169" i="9"/>
  <c r="K169" i="9"/>
  <c r="H170" i="9"/>
  <c r="I170" i="9"/>
  <c r="J170" i="9"/>
  <c r="K170" i="9"/>
  <c r="H171" i="9"/>
  <c r="I171" i="9"/>
  <c r="J171" i="9"/>
  <c r="K171" i="9"/>
  <c r="H172" i="9"/>
  <c r="I172" i="9"/>
  <c r="J172" i="9"/>
  <c r="K172" i="9"/>
  <c r="H173" i="9"/>
  <c r="I173" i="9"/>
  <c r="J173" i="9"/>
  <c r="K173" i="9"/>
  <c r="H174" i="9"/>
  <c r="I174" i="9"/>
  <c r="J174" i="9"/>
  <c r="K174" i="9"/>
  <c r="H175" i="9"/>
  <c r="I175" i="9"/>
  <c r="J175" i="9"/>
  <c r="K175" i="9"/>
  <c r="H176" i="9"/>
  <c r="I176" i="9"/>
  <c r="J176" i="9"/>
  <c r="K176" i="9"/>
  <c r="H177" i="9"/>
  <c r="I177" i="9"/>
  <c r="J177" i="9"/>
  <c r="K177" i="9"/>
  <c r="H178" i="9"/>
  <c r="I178" i="9"/>
  <c r="J178" i="9"/>
  <c r="K178" i="9"/>
  <c r="H179" i="9"/>
  <c r="I179" i="9"/>
  <c r="J179" i="9"/>
  <c r="K179" i="9"/>
  <c r="H180" i="9"/>
  <c r="I180" i="9"/>
  <c r="J180" i="9"/>
  <c r="K180" i="9"/>
  <c r="H181" i="9"/>
  <c r="I181" i="9"/>
  <c r="J181" i="9"/>
  <c r="K181" i="9"/>
  <c r="H182" i="9"/>
  <c r="I182" i="9"/>
  <c r="J182" i="9"/>
  <c r="K182" i="9"/>
  <c r="H183" i="9"/>
  <c r="I183" i="9"/>
  <c r="J183" i="9"/>
  <c r="K183" i="9"/>
  <c r="H184" i="9"/>
  <c r="I184" i="9"/>
  <c r="J184" i="9"/>
  <c r="K184" i="9"/>
  <c r="H185" i="9"/>
  <c r="I185" i="9"/>
  <c r="J185" i="9"/>
  <c r="K185" i="9"/>
  <c r="H186" i="9"/>
  <c r="I186" i="9"/>
  <c r="J186" i="9"/>
  <c r="K186" i="9"/>
  <c r="H187" i="9"/>
  <c r="I187" i="9"/>
  <c r="J187" i="9"/>
  <c r="K187" i="9"/>
  <c r="H188" i="9"/>
  <c r="I188" i="9"/>
  <c r="J188" i="9"/>
  <c r="K188" i="9"/>
  <c r="H189" i="9"/>
  <c r="I189" i="9"/>
  <c r="J189" i="9"/>
  <c r="K189" i="9"/>
  <c r="H190" i="9"/>
  <c r="I190" i="9"/>
  <c r="J190" i="9"/>
  <c r="K190" i="9"/>
  <c r="H191" i="9"/>
  <c r="I191" i="9"/>
  <c r="J191" i="9"/>
  <c r="K191" i="9"/>
  <c r="H192" i="9"/>
  <c r="I192" i="9"/>
  <c r="J192" i="9"/>
  <c r="K192" i="9"/>
  <c r="H193" i="9"/>
  <c r="I193" i="9"/>
  <c r="J193" i="9"/>
  <c r="K193" i="9"/>
  <c r="H194" i="9"/>
  <c r="I194" i="9"/>
  <c r="J194" i="9"/>
  <c r="K194" i="9"/>
  <c r="H195" i="9"/>
  <c r="I195" i="9"/>
  <c r="J195" i="9"/>
  <c r="K195" i="9"/>
  <c r="H196" i="9"/>
  <c r="I196" i="9"/>
  <c r="J196" i="9"/>
  <c r="K196" i="9"/>
  <c r="H197" i="9"/>
  <c r="I197" i="9"/>
  <c r="J197" i="9"/>
  <c r="K197" i="9"/>
  <c r="H198" i="9"/>
  <c r="I198" i="9"/>
  <c r="J198" i="9"/>
  <c r="K198" i="9"/>
  <c r="H199" i="9"/>
  <c r="I199" i="9"/>
  <c r="J199" i="9"/>
  <c r="K199" i="9"/>
  <c r="H200" i="9"/>
  <c r="I200" i="9"/>
  <c r="J200" i="9"/>
  <c r="K200" i="9"/>
  <c r="H201" i="9"/>
  <c r="I201" i="9"/>
  <c r="J201" i="9"/>
  <c r="K201" i="9"/>
  <c r="H202" i="9"/>
  <c r="I202" i="9"/>
  <c r="J202" i="9"/>
  <c r="K202" i="9"/>
  <c r="H203" i="9"/>
  <c r="I203" i="9"/>
  <c r="J203" i="9"/>
  <c r="K203" i="9"/>
  <c r="H204" i="9"/>
  <c r="I204" i="9"/>
  <c r="J204" i="9"/>
  <c r="K204" i="9"/>
  <c r="H205" i="9"/>
  <c r="I205" i="9"/>
  <c r="J205" i="9"/>
  <c r="K205" i="9"/>
  <c r="H206" i="9"/>
  <c r="I206" i="9"/>
  <c r="J206" i="9"/>
  <c r="K206" i="9"/>
  <c r="H207" i="9"/>
  <c r="I207" i="9"/>
  <c r="J207" i="9"/>
  <c r="K207" i="9"/>
  <c r="H208" i="9"/>
  <c r="I208" i="9"/>
  <c r="J208" i="9"/>
  <c r="K208" i="9"/>
  <c r="H209" i="9"/>
  <c r="I209" i="9"/>
  <c r="J209" i="9"/>
  <c r="K209" i="9"/>
  <c r="H210" i="9"/>
  <c r="I210" i="9"/>
  <c r="J210" i="9"/>
  <c r="K210" i="9"/>
  <c r="H211" i="9"/>
  <c r="I211" i="9"/>
  <c r="J211" i="9"/>
  <c r="K211" i="9"/>
  <c r="H212" i="9"/>
  <c r="I212" i="9"/>
  <c r="J212" i="9"/>
  <c r="K212" i="9"/>
  <c r="H213" i="9"/>
  <c r="I213" i="9"/>
  <c r="J213" i="9"/>
  <c r="K213" i="9"/>
  <c r="H214" i="9"/>
  <c r="I214" i="9"/>
  <c r="J214" i="9"/>
  <c r="K214" i="9"/>
  <c r="H215" i="9"/>
  <c r="I215" i="9"/>
  <c r="J215" i="9"/>
  <c r="K215" i="9"/>
  <c r="H216" i="9"/>
  <c r="I216" i="9"/>
  <c r="J216" i="9"/>
  <c r="K216" i="9"/>
  <c r="H217" i="9"/>
  <c r="I217" i="9"/>
  <c r="J217" i="9"/>
  <c r="K217" i="9"/>
  <c r="H218" i="9"/>
  <c r="I218" i="9"/>
  <c r="J218" i="9"/>
  <c r="K218" i="9"/>
  <c r="H219" i="9"/>
  <c r="I219" i="9"/>
  <c r="J219" i="9"/>
  <c r="K219" i="9"/>
  <c r="H220" i="9"/>
  <c r="I220" i="9"/>
  <c r="J220" i="9"/>
  <c r="K220" i="9"/>
  <c r="H221" i="9"/>
  <c r="I221" i="9"/>
  <c r="J221" i="9"/>
  <c r="K221" i="9"/>
  <c r="H222" i="9"/>
  <c r="I222" i="9"/>
  <c r="J222" i="9"/>
  <c r="K222" i="9"/>
  <c r="H223" i="9"/>
  <c r="I223" i="9"/>
  <c r="J223" i="9"/>
  <c r="K223" i="9"/>
  <c r="H224" i="9"/>
  <c r="I224" i="9"/>
  <c r="J224" i="9"/>
  <c r="K224" i="9"/>
  <c r="H225" i="9"/>
  <c r="I225" i="9"/>
  <c r="J225" i="9"/>
  <c r="K225" i="9"/>
  <c r="H226" i="9"/>
  <c r="I226" i="9"/>
  <c r="J226" i="9"/>
  <c r="K226" i="9"/>
  <c r="H227" i="9"/>
  <c r="I227" i="9"/>
  <c r="J227" i="9"/>
  <c r="K227" i="9"/>
  <c r="H228" i="9"/>
  <c r="I228" i="9"/>
  <c r="J228" i="9"/>
  <c r="K228" i="9"/>
  <c r="H229" i="9"/>
  <c r="I229" i="9"/>
  <c r="J229" i="9"/>
  <c r="K229" i="9"/>
  <c r="H230" i="9"/>
  <c r="I230" i="9"/>
  <c r="J230" i="9"/>
  <c r="K230" i="9"/>
  <c r="H231" i="9"/>
  <c r="I231" i="9"/>
  <c r="J231" i="9"/>
  <c r="K231" i="9"/>
  <c r="H232" i="9"/>
  <c r="I232" i="9"/>
  <c r="J232" i="9"/>
  <c r="K232" i="9"/>
  <c r="H233" i="9"/>
  <c r="I233" i="9"/>
  <c r="J233" i="9"/>
  <c r="K233" i="9"/>
  <c r="H234" i="9"/>
  <c r="I234" i="9"/>
  <c r="J234" i="9"/>
  <c r="K234" i="9"/>
  <c r="H235" i="9"/>
  <c r="I235" i="9"/>
  <c r="J235" i="9"/>
  <c r="K235" i="9"/>
  <c r="H236" i="9"/>
  <c r="I236" i="9"/>
  <c r="J236" i="9"/>
  <c r="K236" i="9"/>
  <c r="H237" i="9"/>
  <c r="I237" i="9"/>
  <c r="J237" i="9"/>
  <c r="K237" i="9"/>
  <c r="H238" i="9"/>
  <c r="I238" i="9"/>
  <c r="J238" i="9"/>
  <c r="K238" i="9"/>
  <c r="H239" i="9"/>
  <c r="I239" i="9"/>
  <c r="J239" i="9"/>
  <c r="K239" i="9"/>
  <c r="H240" i="9"/>
  <c r="I240" i="9"/>
  <c r="J240" i="9"/>
  <c r="K240" i="9"/>
  <c r="H241" i="9"/>
  <c r="I241" i="9"/>
  <c r="J241" i="9"/>
  <c r="K241" i="9"/>
  <c r="H242" i="9"/>
  <c r="I242" i="9"/>
  <c r="J242" i="9"/>
  <c r="K242" i="9"/>
  <c r="H243" i="9"/>
  <c r="I243" i="9"/>
  <c r="J243" i="9"/>
  <c r="K243" i="9"/>
  <c r="H244" i="9"/>
  <c r="I244" i="9"/>
  <c r="J244" i="9"/>
  <c r="K244" i="9"/>
  <c r="H245" i="9"/>
  <c r="I245" i="9"/>
  <c r="J245" i="9"/>
  <c r="K245" i="9"/>
  <c r="H246" i="9"/>
  <c r="I246" i="9"/>
  <c r="J246" i="9"/>
  <c r="K246" i="9"/>
  <c r="H247" i="9"/>
  <c r="I247" i="9"/>
  <c r="J247" i="9"/>
  <c r="K247" i="9"/>
  <c r="H248" i="9"/>
  <c r="I248" i="9"/>
  <c r="J248" i="9"/>
  <c r="K248" i="9"/>
  <c r="H249" i="9"/>
  <c r="I249" i="9"/>
  <c r="J249" i="9"/>
  <c r="K249" i="9"/>
  <c r="H250" i="9"/>
  <c r="I250" i="9"/>
  <c r="J250" i="9"/>
  <c r="K250" i="9"/>
  <c r="H251" i="9"/>
  <c r="I251" i="9"/>
  <c r="J251" i="9"/>
  <c r="K251" i="9"/>
  <c r="H252" i="9"/>
  <c r="I252" i="9"/>
  <c r="J252" i="9"/>
  <c r="K252" i="9"/>
  <c r="H253" i="9"/>
  <c r="I253" i="9"/>
  <c r="J253" i="9"/>
  <c r="K253" i="9"/>
  <c r="H254" i="9"/>
  <c r="I254" i="9"/>
  <c r="J254" i="9"/>
  <c r="K254" i="9"/>
  <c r="H255" i="9"/>
  <c r="I255" i="9"/>
  <c r="J255" i="9"/>
  <c r="K255" i="9"/>
  <c r="H256" i="9"/>
  <c r="I256" i="9"/>
  <c r="J256" i="9"/>
  <c r="K256" i="9"/>
  <c r="H257" i="9"/>
  <c r="I257" i="9"/>
  <c r="J257" i="9"/>
  <c r="K257" i="9"/>
  <c r="H258" i="9"/>
  <c r="I258" i="9"/>
  <c r="J258" i="9"/>
  <c r="K258" i="9"/>
  <c r="H259" i="9"/>
  <c r="I259" i="9"/>
  <c r="J259" i="9"/>
  <c r="K259" i="9"/>
  <c r="H260" i="9"/>
  <c r="I260" i="9"/>
  <c r="J260" i="9"/>
  <c r="K260" i="9"/>
  <c r="H261" i="9"/>
  <c r="I261" i="9"/>
  <c r="J261" i="9"/>
  <c r="K261" i="9"/>
  <c r="H262" i="9"/>
  <c r="I262" i="9"/>
  <c r="J262" i="9"/>
  <c r="K262" i="9"/>
  <c r="H263" i="9"/>
  <c r="I263" i="9"/>
  <c r="J263" i="9"/>
  <c r="K263" i="9"/>
  <c r="H264" i="9"/>
  <c r="I264" i="9"/>
  <c r="J264" i="9"/>
  <c r="K264" i="9"/>
  <c r="H265" i="9"/>
  <c r="I265" i="9"/>
  <c r="J265" i="9"/>
  <c r="K265" i="9"/>
  <c r="H266" i="9"/>
  <c r="I266" i="9"/>
  <c r="J266" i="9"/>
  <c r="K266" i="9"/>
  <c r="H267" i="9"/>
  <c r="I267" i="9"/>
  <c r="J267" i="9"/>
  <c r="K267" i="9"/>
  <c r="H268" i="9"/>
  <c r="I268" i="9"/>
  <c r="J268" i="9"/>
  <c r="K268" i="9"/>
  <c r="H269" i="9"/>
  <c r="I269" i="9"/>
  <c r="J269" i="9"/>
  <c r="K269" i="9"/>
  <c r="H270" i="9"/>
  <c r="I270" i="9"/>
  <c r="J270" i="9"/>
  <c r="K270" i="9"/>
  <c r="H271" i="9"/>
  <c r="I271" i="9"/>
  <c r="J271" i="9"/>
  <c r="K271" i="9"/>
  <c r="H272" i="9"/>
  <c r="I272" i="9"/>
  <c r="J272" i="9"/>
  <c r="K272" i="9"/>
  <c r="H273" i="9"/>
  <c r="I273" i="9"/>
  <c r="J273" i="9"/>
  <c r="K273" i="9"/>
  <c r="H274" i="9"/>
  <c r="I274" i="9"/>
  <c r="J274" i="9"/>
  <c r="K274" i="9"/>
  <c r="H275" i="9"/>
  <c r="I275" i="9"/>
  <c r="J275" i="9"/>
  <c r="K275" i="9"/>
  <c r="H276" i="9"/>
  <c r="I276" i="9"/>
  <c r="J276" i="9"/>
  <c r="K276" i="9"/>
  <c r="H277" i="9"/>
  <c r="I277" i="9"/>
  <c r="J277" i="9"/>
  <c r="K277" i="9"/>
  <c r="H278" i="9"/>
  <c r="I278" i="9"/>
  <c r="J278" i="9"/>
  <c r="K278" i="9"/>
  <c r="H279" i="9"/>
  <c r="I279" i="9"/>
  <c r="J279" i="9"/>
  <c r="K279" i="9"/>
  <c r="H280" i="9"/>
  <c r="I280" i="9"/>
  <c r="J280" i="9"/>
  <c r="K280" i="9"/>
  <c r="H281" i="9"/>
  <c r="I281" i="9"/>
  <c r="J281" i="9"/>
  <c r="K281" i="9"/>
  <c r="H282" i="9"/>
  <c r="I282" i="9"/>
  <c r="J282" i="9"/>
  <c r="K282" i="9"/>
  <c r="H283" i="9"/>
  <c r="I283" i="9"/>
  <c r="J283" i="9"/>
  <c r="K283" i="9"/>
  <c r="H284" i="9"/>
  <c r="I284" i="9"/>
  <c r="J284" i="9"/>
  <c r="K284" i="9"/>
  <c r="H285" i="9"/>
  <c r="I285" i="9"/>
  <c r="J285" i="9"/>
  <c r="K285" i="9"/>
  <c r="H286" i="9"/>
  <c r="I286" i="9"/>
  <c r="J286" i="9"/>
  <c r="K286" i="9"/>
  <c r="H287" i="9"/>
  <c r="I287" i="9"/>
  <c r="J287" i="9"/>
  <c r="K287" i="9"/>
  <c r="H288" i="9"/>
  <c r="I288" i="9"/>
  <c r="J288" i="9"/>
  <c r="K288" i="9"/>
  <c r="H289" i="9"/>
  <c r="I289" i="9"/>
  <c r="J289" i="9"/>
  <c r="K289" i="9"/>
  <c r="H290" i="9"/>
  <c r="I290" i="9"/>
  <c r="J290" i="9"/>
  <c r="K290" i="9"/>
  <c r="H291" i="9"/>
  <c r="I291" i="9"/>
  <c r="J291" i="9"/>
  <c r="K291" i="9"/>
  <c r="H292" i="9"/>
  <c r="I292" i="9"/>
  <c r="J292" i="9"/>
  <c r="K292" i="9"/>
  <c r="H293" i="9"/>
  <c r="I293" i="9"/>
  <c r="J293" i="9"/>
  <c r="K293" i="9"/>
  <c r="H294" i="9"/>
  <c r="I294" i="9"/>
  <c r="J294" i="9"/>
  <c r="K294" i="9"/>
  <c r="H295" i="9"/>
  <c r="I295" i="9"/>
  <c r="J295" i="9"/>
  <c r="K295" i="9"/>
  <c r="H296" i="9"/>
  <c r="I296" i="9"/>
  <c r="J296" i="9"/>
  <c r="K296" i="9"/>
  <c r="H297" i="9"/>
  <c r="I297" i="9"/>
  <c r="J297" i="9"/>
  <c r="K297" i="9"/>
  <c r="H298" i="9"/>
  <c r="I298" i="9"/>
  <c r="J298" i="9"/>
  <c r="K298" i="9"/>
  <c r="H299" i="9"/>
  <c r="I299" i="9"/>
  <c r="J299" i="9"/>
  <c r="K299" i="9"/>
  <c r="H300" i="9"/>
  <c r="I300" i="9"/>
  <c r="J300" i="9"/>
  <c r="K300" i="9"/>
  <c r="H301" i="9"/>
  <c r="I301" i="9"/>
  <c r="J301" i="9"/>
  <c r="K301" i="9"/>
  <c r="H302" i="9"/>
  <c r="I302" i="9"/>
  <c r="J302" i="9"/>
  <c r="K302" i="9"/>
  <c r="H303" i="9"/>
  <c r="I303" i="9"/>
  <c r="J303" i="9"/>
  <c r="K303" i="9"/>
  <c r="H304" i="9"/>
  <c r="I304" i="9"/>
  <c r="J304" i="9"/>
  <c r="K304" i="9"/>
  <c r="H305" i="9"/>
  <c r="I305" i="9"/>
  <c r="J305" i="9"/>
  <c r="K305" i="9"/>
  <c r="H306" i="9"/>
  <c r="I306" i="9"/>
  <c r="J306" i="9"/>
  <c r="K306" i="9"/>
  <c r="H307" i="9"/>
  <c r="I307" i="9"/>
  <c r="J307" i="9"/>
  <c r="K307" i="9"/>
  <c r="H308" i="9"/>
  <c r="I308" i="9"/>
  <c r="J308" i="9"/>
  <c r="K308" i="9"/>
  <c r="H309" i="9"/>
  <c r="I309" i="9"/>
  <c r="J309" i="9"/>
  <c r="K309" i="9"/>
  <c r="H310" i="9"/>
  <c r="I310" i="9"/>
  <c r="J310" i="9"/>
  <c r="K310" i="9"/>
  <c r="H311" i="9"/>
  <c r="I311" i="9"/>
  <c r="J311" i="9"/>
  <c r="K311" i="9"/>
  <c r="H312" i="9"/>
  <c r="I312" i="9"/>
  <c r="J312" i="9"/>
  <c r="K312" i="9"/>
  <c r="H313" i="9"/>
  <c r="I313" i="9"/>
  <c r="J313" i="9"/>
  <c r="K313" i="9"/>
  <c r="H314" i="9"/>
  <c r="I314" i="9"/>
  <c r="J314" i="9"/>
  <c r="K314" i="9"/>
  <c r="H315" i="9"/>
  <c r="I315" i="9"/>
  <c r="J315" i="9"/>
  <c r="K315" i="9"/>
  <c r="H316" i="9"/>
  <c r="I316" i="9"/>
  <c r="J316" i="9"/>
  <c r="K316" i="9"/>
  <c r="H317" i="9"/>
  <c r="I317" i="9"/>
  <c r="J317" i="9"/>
  <c r="K317" i="9"/>
  <c r="H318" i="9"/>
  <c r="I318" i="9"/>
  <c r="J318" i="9"/>
  <c r="K318" i="9"/>
  <c r="H319" i="9"/>
  <c r="I319" i="9"/>
  <c r="J319" i="9"/>
  <c r="K319" i="9"/>
  <c r="H320" i="9"/>
  <c r="I320" i="9"/>
  <c r="J320" i="9"/>
  <c r="K320" i="9"/>
  <c r="H321" i="9"/>
  <c r="I321" i="9"/>
  <c r="J321" i="9"/>
  <c r="K321" i="9"/>
  <c r="H322" i="9"/>
  <c r="I322" i="9"/>
  <c r="J322" i="9"/>
  <c r="K322" i="9"/>
  <c r="H323" i="9"/>
  <c r="I323" i="9"/>
  <c r="J323" i="9"/>
  <c r="K323" i="9"/>
  <c r="H324" i="9"/>
  <c r="I324" i="9"/>
  <c r="J324" i="9"/>
  <c r="K324" i="9"/>
  <c r="H325" i="9"/>
  <c r="I325" i="9"/>
  <c r="J325" i="9"/>
  <c r="K325" i="9"/>
  <c r="H326" i="9"/>
  <c r="I326" i="9"/>
  <c r="J326" i="9"/>
  <c r="K326" i="9"/>
  <c r="H327" i="9"/>
  <c r="I327" i="9"/>
  <c r="J327" i="9"/>
  <c r="K327" i="9"/>
  <c r="H328" i="9"/>
  <c r="I328" i="9"/>
  <c r="J328" i="9"/>
  <c r="K328" i="9"/>
  <c r="H329" i="9"/>
  <c r="I329" i="9"/>
  <c r="J329" i="9"/>
  <c r="K329" i="9"/>
  <c r="H330" i="9"/>
  <c r="I330" i="9"/>
  <c r="J330" i="9"/>
  <c r="K330" i="9"/>
  <c r="H331" i="9"/>
  <c r="I331" i="9"/>
  <c r="J331" i="9"/>
  <c r="K331" i="9"/>
  <c r="H332" i="9"/>
  <c r="I332" i="9"/>
  <c r="J332" i="9"/>
  <c r="K332" i="9"/>
  <c r="H333" i="9"/>
  <c r="I333" i="9"/>
  <c r="J333" i="9"/>
  <c r="K333" i="9"/>
  <c r="H334" i="9"/>
  <c r="I334" i="9"/>
  <c r="J334" i="9"/>
  <c r="K334" i="9"/>
  <c r="H335" i="9"/>
  <c r="I335" i="9"/>
  <c r="J335" i="9"/>
  <c r="K335" i="9"/>
  <c r="H336" i="9"/>
  <c r="I336" i="9"/>
  <c r="J336" i="9"/>
  <c r="K336" i="9"/>
  <c r="H337" i="9"/>
  <c r="I337" i="9"/>
  <c r="J337" i="9"/>
  <c r="K337" i="9"/>
  <c r="H338" i="9"/>
  <c r="I338" i="9"/>
  <c r="J338" i="9"/>
  <c r="K338" i="9"/>
  <c r="H339" i="9"/>
  <c r="I339" i="9"/>
  <c r="J339" i="9"/>
  <c r="K339" i="9"/>
  <c r="H340" i="9"/>
  <c r="I340" i="9"/>
  <c r="J340" i="9"/>
  <c r="K340" i="9"/>
  <c r="H341" i="9"/>
  <c r="I341" i="9"/>
  <c r="J341" i="9"/>
  <c r="K341" i="9"/>
  <c r="H342" i="9"/>
  <c r="I342" i="9"/>
  <c r="J342" i="9"/>
  <c r="K342" i="9"/>
  <c r="H343" i="9"/>
  <c r="I343" i="9"/>
  <c r="J343" i="9"/>
  <c r="K343" i="9"/>
  <c r="H344" i="9"/>
  <c r="I344" i="9"/>
  <c r="J344" i="9"/>
  <c r="K344" i="9"/>
  <c r="H345" i="9"/>
  <c r="I345" i="9"/>
  <c r="J345" i="9"/>
  <c r="K345" i="9"/>
  <c r="H346" i="9"/>
  <c r="I346" i="9"/>
  <c r="J346" i="9"/>
  <c r="K346" i="9"/>
  <c r="H347" i="9"/>
  <c r="I347" i="9"/>
  <c r="J347" i="9"/>
  <c r="K347" i="9"/>
  <c r="H348" i="9"/>
  <c r="I348" i="9"/>
  <c r="J348" i="9"/>
  <c r="K348" i="9"/>
  <c r="H349" i="9"/>
  <c r="I349" i="9"/>
  <c r="J349" i="9"/>
  <c r="K349" i="9"/>
  <c r="H350" i="9"/>
  <c r="I350" i="9"/>
  <c r="J350" i="9"/>
  <c r="K350" i="9"/>
  <c r="H351" i="9"/>
  <c r="I351" i="9"/>
  <c r="J351" i="9"/>
  <c r="K351" i="9"/>
  <c r="H352" i="9"/>
  <c r="I352" i="9"/>
  <c r="J352" i="9"/>
  <c r="K352" i="9"/>
  <c r="H353" i="9"/>
  <c r="I353" i="9"/>
  <c r="J353" i="9"/>
  <c r="K353" i="9"/>
  <c r="H354" i="9"/>
  <c r="I354" i="9"/>
  <c r="J354" i="9"/>
  <c r="K354" i="9"/>
  <c r="H355" i="9"/>
  <c r="I355" i="9"/>
  <c r="J355" i="9"/>
  <c r="K355" i="9"/>
  <c r="H356" i="9"/>
  <c r="I356" i="9"/>
  <c r="J356" i="9"/>
  <c r="K356" i="9"/>
  <c r="H357" i="9"/>
  <c r="I357" i="9"/>
  <c r="J357" i="9"/>
  <c r="K357" i="9"/>
  <c r="H358" i="9"/>
  <c r="I358" i="9"/>
  <c r="J358" i="9"/>
  <c r="K358" i="9"/>
  <c r="H359" i="9"/>
  <c r="I359" i="9"/>
  <c r="J359" i="9"/>
  <c r="K359" i="9"/>
  <c r="H360" i="9"/>
  <c r="I360" i="9"/>
  <c r="J360" i="9"/>
  <c r="K360" i="9"/>
  <c r="H361" i="9"/>
  <c r="I361" i="9"/>
  <c r="J361" i="9"/>
  <c r="K361" i="9"/>
  <c r="H362" i="9"/>
  <c r="I362" i="9"/>
  <c r="J362" i="9"/>
  <c r="K362" i="9"/>
  <c r="H363" i="9"/>
  <c r="I363" i="9"/>
  <c r="J363" i="9"/>
  <c r="K363" i="9"/>
  <c r="H364" i="9"/>
  <c r="I364" i="9"/>
  <c r="J364" i="9"/>
  <c r="K364" i="9"/>
  <c r="H365" i="9"/>
  <c r="I365" i="9"/>
  <c r="J365" i="9"/>
  <c r="K365" i="9"/>
  <c r="H366" i="9"/>
  <c r="I366" i="9"/>
  <c r="J366" i="9"/>
  <c r="K366" i="9"/>
  <c r="H367" i="9"/>
  <c r="I367" i="9"/>
  <c r="J367" i="9"/>
  <c r="K367" i="9"/>
  <c r="H368" i="9"/>
  <c r="I368" i="9"/>
  <c r="J368" i="9"/>
  <c r="K368" i="9"/>
  <c r="H369" i="9"/>
  <c r="I369" i="9"/>
  <c r="J369" i="9"/>
  <c r="K369" i="9"/>
  <c r="H370" i="9"/>
  <c r="I370" i="9"/>
  <c r="J370" i="9"/>
  <c r="K370" i="9"/>
  <c r="H371" i="9"/>
  <c r="I371" i="9"/>
  <c r="J371" i="9"/>
  <c r="K371" i="9"/>
  <c r="H372" i="9"/>
  <c r="I372" i="9"/>
  <c r="J372" i="9"/>
  <c r="K372" i="9"/>
  <c r="H373" i="9"/>
  <c r="I373" i="9"/>
  <c r="J373" i="9"/>
  <c r="K373" i="9"/>
  <c r="H374" i="9"/>
  <c r="I374" i="9"/>
  <c r="J374" i="9"/>
  <c r="K374" i="9"/>
  <c r="H375" i="9"/>
  <c r="I375" i="9"/>
  <c r="J375" i="9"/>
  <c r="K375" i="9"/>
  <c r="H376" i="9"/>
  <c r="I376" i="9"/>
  <c r="J376" i="9"/>
  <c r="K376" i="9"/>
  <c r="H377" i="9"/>
  <c r="I377" i="9"/>
  <c r="J377" i="9"/>
  <c r="K377" i="9"/>
  <c r="H378" i="9"/>
  <c r="I378" i="9"/>
  <c r="J378" i="9"/>
  <c r="K378" i="9"/>
  <c r="H379" i="9"/>
  <c r="I379" i="9"/>
  <c r="J379" i="9"/>
  <c r="K379" i="9"/>
  <c r="H380" i="9"/>
  <c r="I380" i="9"/>
  <c r="J380" i="9"/>
  <c r="K380" i="9"/>
  <c r="H381" i="9"/>
  <c r="I381" i="9"/>
  <c r="J381" i="9"/>
  <c r="K381" i="9"/>
  <c r="H382" i="9"/>
  <c r="I382" i="9"/>
  <c r="J382" i="9"/>
  <c r="K382" i="9"/>
  <c r="H383" i="9"/>
  <c r="I383" i="9"/>
  <c r="J383" i="9"/>
  <c r="K383" i="9"/>
  <c r="H384" i="9"/>
  <c r="I384" i="9"/>
  <c r="J384" i="9"/>
  <c r="K384" i="9"/>
  <c r="H385" i="9"/>
  <c r="I385" i="9"/>
  <c r="J385" i="9"/>
  <c r="K385" i="9"/>
  <c r="H386" i="9"/>
  <c r="I386" i="9"/>
  <c r="J386" i="9"/>
  <c r="K386" i="9"/>
  <c r="H387" i="9"/>
  <c r="I387" i="9"/>
  <c r="J387" i="9"/>
  <c r="K387" i="9"/>
  <c r="H388" i="9"/>
  <c r="I388" i="9"/>
  <c r="J388" i="9"/>
  <c r="K388" i="9"/>
  <c r="H389" i="9"/>
  <c r="I389" i="9"/>
  <c r="J389" i="9"/>
  <c r="K389" i="9"/>
  <c r="H390" i="9"/>
  <c r="I390" i="9"/>
  <c r="J390" i="9"/>
  <c r="K390" i="9"/>
  <c r="H391" i="9"/>
  <c r="I391" i="9"/>
  <c r="J391" i="9"/>
  <c r="K391" i="9"/>
  <c r="H392" i="9"/>
  <c r="I392" i="9"/>
  <c r="J392" i="9"/>
  <c r="K392" i="9"/>
  <c r="H393" i="9"/>
  <c r="I393" i="9"/>
  <c r="J393" i="9"/>
  <c r="K393" i="9"/>
  <c r="H394" i="9"/>
  <c r="I394" i="9"/>
  <c r="J394" i="9"/>
  <c r="K394" i="9"/>
  <c r="H395" i="9"/>
  <c r="I395" i="9"/>
  <c r="J395" i="9"/>
  <c r="K395" i="9"/>
  <c r="H396" i="9"/>
  <c r="I396" i="9"/>
  <c r="J396" i="9"/>
  <c r="K396" i="9"/>
  <c r="H397" i="9"/>
  <c r="I397" i="9"/>
  <c r="J397" i="9"/>
  <c r="K397" i="9"/>
  <c r="H398" i="9"/>
  <c r="I398" i="9"/>
  <c r="J398" i="9"/>
  <c r="K398" i="9"/>
  <c r="H399" i="9"/>
  <c r="I399" i="9"/>
  <c r="J399" i="9"/>
  <c r="K399" i="9"/>
  <c r="H400" i="9"/>
  <c r="I400" i="9"/>
  <c r="J400" i="9"/>
  <c r="K400" i="9"/>
  <c r="H401" i="9"/>
  <c r="I401" i="9"/>
  <c r="J401" i="9"/>
  <c r="K401" i="9"/>
  <c r="H402" i="9"/>
  <c r="I402" i="9"/>
  <c r="J402" i="9"/>
  <c r="K402" i="9"/>
  <c r="H403" i="9"/>
  <c r="I403" i="9"/>
  <c r="J403" i="9"/>
  <c r="K403" i="9"/>
  <c r="H404" i="9"/>
  <c r="I404" i="9"/>
  <c r="J404" i="9"/>
  <c r="K404" i="9"/>
  <c r="H405" i="9"/>
  <c r="I405" i="9"/>
  <c r="J405" i="9"/>
  <c r="K405" i="9"/>
  <c r="H406" i="9"/>
  <c r="I406" i="9"/>
  <c r="J406" i="9"/>
  <c r="K406" i="9"/>
  <c r="H407" i="9"/>
  <c r="I407" i="9"/>
  <c r="J407" i="9"/>
  <c r="K407" i="9"/>
  <c r="H408" i="9"/>
  <c r="I408" i="9"/>
  <c r="J408" i="9"/>
  <c r="K408" i="9"/>
  <c r="H409" i="9"/>
  <c r="I409" i="9"/>
  <c r="J409" i="9"/>
  <c r="K409" i="9"/>
  <c r="H410" i="9"/>
  <c r="I410" i="9"/>
  <c r="J410" i="9"/>
  <c r="K410" i="9"/>
  <c r="H411" i="9"/>
  <c r="I411" i="9"/>
  <c r="J411" i="9"/>
  <c r="K411" i="9"/>
  <c r="H412" i="9"/>
  <c r="I412" i="9"/>
  <c r="J412" i="9"/>
  <c r="K412" i="9"/>
  <c r="H413" i="9"/>
  <c r="I413" i="9"/>
  <c r="J413" i="9"/>
  <c r="K413" i="9"/>
  <c r="H414" i="9"/>
  <c r="I414" i="9"/>
  <c r="J414" i="9"/>
  <c r="K414" i="9"/>
  <c r="H415" i="9"/>
  <c r="I415" i="9"/>
  <c r="J415" i="9"/>
  <c r="K415" i="9"/>
  <c r="H416" i="9"/>
  <c r="I416" i="9"/>
  <c r="J416" i="9"/>
  <c r="K416" i="9"/>
  <c r="H417" i="9"/>
  <c r="I417" i="9"/>
  <c r="J417" i="9"/>
  <c r="K417" i="9"/>
  <c r="H418" i="9"/>
  <c r="I418" i="9"/>
  <c r="J418" i="9"/>
  <c r="K418" i="9"/>
  <c r="H419" i="9"/>
  <c r="I419" i="9"/>
  <c r="J419" i="9"/>
  <c r="K419" i="9"/>
  <c r="H420" i="9"/>
  <c r="I420" i="9"/>
  <c r="J420" i="9"/>
  <c r="K420" i="9"/>
  <c r="H421" i="9"/>
  <c r="I421" i="9"/>
  <c r="J421" i="9"/>
  <c r="K421" i="9"/>
  <c r="H422" i="9"/>
  <c r="I422" i="9"/>
  <c r="J422" i="9"/>
  <c r="K422" i="9"/>
  <c r="H423" i="9"/>
  <c r="I423" i="9"/>
  <c r="J423" i="9"/>
  <c r="K423" i="9"/>
  <c r="H424" i="9"/>
  <c r="I424" i="9"/>
  <c r="J424" i="9"/>
  <c r="K424" i="9"/>
  <c r="H425" i="9"/>
  <c r="I425" i="9"/>
  <c r="J425" i="9"/>
  <c r="K425" i="9"/>
  <c r="H426" i="9"/>
  <c r="I426" i="9"/>
  <c r="J426" i="9"/>
  <c r="K426" i="9"/>
  <c r="H427" i="9"/>
  <c r="I427" i="9"/>
  <c r="J427" i="9"/>
  <c r="K427" i="9"/>
  <c r="H428" i="9"/>
  <c r="I428" i="9"/>
  <c r="J428" i="9"/>
  <c r="K428" i="9"/>
  <c r="H429" i="9"/>
  <c r="I429" i="9"/>
  <c r="J429" i="9"/>
  <c r="K429" i="9"/>
  <c r="H430" i="9"/>
  <c r="I430" i="9"/>
  <c r="J430" i="9"/>
  <c r="K430" i="9"/>
  <c r="H431" i="9"/>
  <c r="I431" i="9"/>
  <c r="J431" i="9"/>
  <c r="K431" i="9"/>
  <c r="H432" i="9"/>
  <c r="I432" i="9"/>
  <c r="J432" i="9"/>
  <c r="K432" i="9"/>
  <c r="H433" i="9"/>
  <c r="I433" i="9"/>
  <c r="J433" i="9"/>
  <c r="K433" i="9"/>
  <c r="H434" i="9"/>
  <c r="I434" i="9"/>
  <c r="J434" i="9"/>
  <c r="K434" i="9"/>
  <c r="H435" i="9"/>
  <c r="I435" i="9"/>
  <c r="J435" i="9"/>
  <c r="K435" i="9"/>
  <c r="H436" i="9"/>
  <c r="I436" i="9"/>
  <c r="J436" i="9"/>
  <c r="K436" i="9"/>
  <c r="H437" i="9"/>
  <c r="I437" i="9"/>
  <c r="J437" i="9"/>
  <c r="K437" i="9"/>
  <c r="H438" i="9"/>
  <c r="I438" i="9"/>
  <c r="J438" i="9"/>
  <c r="K438" i="9"/>
  <c r="H439" i="9"/>
  <c r="I439" i="9"/>
  <c r="J439" i="9"/>
  <c r="K439" i="9"/>
  <c r="H440" i="9"/>
  <c r="I440" i="9"/>
  <c r="J440" i="9"/>
  <c r="K440" i="9"/>
  <c r="H441" i="9"/>
  <c r="I441" i="9"/>
  <c r="J441" i="9"/>
  <c r="K441" i="9"/>
  <c r="H442" i="9"/>
  <c r="I442" i="9"/>
  <c r="J442" i="9"/>
  <c r="K442" i="9"/>
  <c r="H443" i="9"/>
  <c r="I443" i="9"/>
  <c r="J443" i="9"/>
  <c r="K443" i="9"/>
  <c r="H444" i="9"/>
  <c r="I444" i="9"/>
  <c r="J444" i="9"/>
  <c r="K444" i="9"/>
  <c r="H445" i="9"/>
  <c r="I445" i="9"/>
  <c r="J445" i="9"/>
  <c r="K445" i="9"/>
  <c r="H446" i="9"/>
  <c r="I446" i="9"/>
  <c r="J446" i="9"/>
  <c r="K446" i="9"/>
  <c r="H447" i="9"/>
  <c r="I447" i="9"/>
  <c r="J447" i="9"/>
  <c r="K447" i="9"/>
  <c r="H448" i="9"/>
  <c r="I448" i="9"/>
  <c r="J448" i="9"/>
  <c r="K448" i="9"/>
  <c r="H449" i="9"/>
  <c r="I449" i="9"/>
  <c r="J449" i="9"/>
  <c r="K449" i="9"/>
  <c r="H450" i="9"/>
  <c r="I450" i="9"/>
  <c r="J450" i="9"/>
  <c r="K450" i="9"/>
  <c r="H451" i="9"/>
  <c r="I451" i="9"/>
  <c r="J451" i="9"/>
  <c r="K451" i="9"/>
  <c r="H452" i="9"/>
  <c r="I452" i="9"/>
  <c r="J452" i="9"/>
  <c r="K452" i="9"/>
  <c r="H453" i="9"/>
  <c r="I453" i="9"/>
  <c r="J453" i="9"/>
  <c r="K453" i="9"/>
  <c r="H454" i="9"/>
  <c r="I454" i="9"/>
  <c r="J454" i="9"/>
  <c r="K454" i="9"/>
  <c r="H455" i="9"/>
  <c r="I455" i="9"/>
  <c r="J455" i="9"/>
  <c r="K455" i="9"/>
  <c r="H456" i="9"/>
  <c r="I456" i="9"/>
  <c r="J456" i="9"/>
  <c r="K456" i="9"/>
  <c r="H457" i="9"/>
  <c r="I457" i="9"/>
  <c r="J457" i="9"/>
  <c r="K457" i="9"/>
  <c r="H458" i="9"/>
  <c r="I458" i="9"/>
  <c r="J458" i="9"/>
  <c r="K458" i="9"/>
  <c r="H459" i="9"/>
  <c r="I459" i="9"/>
  <c r="J459" i="9"/>
  <c r="K459" i="9"/>
  <c r="H460" i="9"/>
  <c r="I460" i="9"/>
  <c r="J460" i="9"/>
  <c r="K460" i="9"/>
  <c r="H461" i="9"/>
  <c r="I461" i="9"/>
  <c r="J461" i="9"/>
  <c r="K461" i="9"/>
  <c r="H462" i="9"/>
  <c r="I462" i="9"/>
  <c r="J462" i="9"/>
  <c r="K462" i="9"/>
  <c r="H463" i="9"/>
  <c r="I463" i="9"/>
  <c r="J463" i="9"/>
  <c r="K463" i="9"/>
  <c r="H464" i="9"/>
  <c r="I464" i="9"/>
  <c r="J464" i="9"/>
  <c r="K464" i="9"/>
  <c r="H465" i="9"/>
  <c r="I465" i="9"/>
  <c r="J465" i="9"/>
  <c r="K465" i="9"/>
  <c r="H466" i="9"/>
  <c r="I466" i="9"/>
  <c r="J466" i="9"/>
  <c r="K466" i="9"/>
  <c r="H467" i="9"/>
  <c r="I467" i="9"/>
  <c r="J467" i="9"/>
  <c r="K467" i="9"/>
  <c r="H468" i="9"/>
  <c r="I468" i="9"/>
  <c r="J468" i="9"/>
  <c r="K468" i="9"/>
  <c r="H469" i="9"/>
  <c r="I469" i="9"/>
  <c r="J469" i="9"/>
  <c r="K469" i="9"/>
  <c r="H470" i="9"/>
  <c r="I470" i="9"/>
  <c r="J470" i="9"/>
  <c r="K470" i="9"/>
  <c r="H471" i="9"/>
  <c r="I471" i="9"/>
  <c r="J471" i="9"/>
  <c r="K471" i="9"/>
  <c r="H472" i="9"/>
  <c r="I472" i="9"/>
  <c r="J472" i="9"/>
  <c r="K472" i="9"/>
  <c r="H473" i="9"/>
  <c r="I473" i="9"/>
  <c r="J473" i="9"/>
  <c r="K473" i="9"/>
  <c r="H474" i="9"/>
  <c r="I474" i="9"/>
  <c r="J474" i="9"/>
  <c r="K474" i="9"/>
  <c r="H475" i="9"/>
  <c r="I475" i="9"/>
  <c r="J475" i="9"/>
  <c r="K475" i="9"/>
  <c r="H476" i="9"/>
  <c r="I476" i="9"/>
  <c r="J476" i="9"/>
  <c r="K476" i="9"/>
  <c r="H477" i="9"/>
  <c r="I477" i="9"/>
  <c r="J477" i="9"/>
  <c r="K477" i="9"/>
  <c r="H478" i="9"/>
  <c r="I478" i="9"/>
  <c r="J478" i="9"/>
  <c r="K478" i="9"/>
  <c r="H479" i="9"/>
  <c r="I479" i="9"/>
  <c r="J479" i="9"/>
  <c r="K479" i="9"/>
  <c r="H480" i="9"/>
  <c r="I480" i="9"/>
  <c r="J480" i="9"/>
  <c r="K480" i="9"/>
  <c r="H481" i="9"/>
  <c r="I481" i="9"/>
  <c r="J481" i="9"/>
  <c r="K481" i="9"/>
  <c r="H482" i="9"/>
  <c r="I482" i="9"/>
  <c r="J482" i="9"/>
  <c r="K482" i="9"/>
  <c r="H483" i="9"/>
  <c r="I483" i="9"/>
  <c r="J483" i="9"/>
  <c r="K483" i="9"/>
  <c r="H484" i="9"/>
  <c r="I484" i="9"/>
  <c r="J484" i="9"/>
  <c r="K484" i="9"/>
  <c r="H485" i="9"/>
  <c r="I485" i="9"/>
  <c r="J485" i="9"/>
  <c r="K485" i="9"/>
  <c r="H486" i="9"/>
  <c r="I486" i="9"/>
  <c r="J486" i="9"/>
  <c r="K486" i="9"/>
  <c r="H487" i="9"/>
  <c r="I487" i="9"/>
  <c r="J487" i="9"/>
  <c r="K487" i="9"/>
  <c r="H488" i="9"/>
  <c r="I488" i="9"/>
  <c r="J488" i="9"/>
  <c r="K488" i="9"/>
  <c r="H489" i="9"/>
  <c r="I489" i="9"/>
  <c r="J489" i="9"/>
  <c r="K489" i="9"/>
  <c r="H490" i="9"/>
  <c r="I490" i="9"/>
  <c r="J490" i="9"/>
  <c r="K490" i="9"/>
  <c r="H491" i="9"/>
  <c r="I491" i="9"/>
  <c r="J491" i="9"/>
  <c r="K491" i="9"/>
  <c r="H492" i="9"/>
  <c r="I492" i="9"/>
  <c r="J492" i="9"/>
  <c r="K492" i="9"/>
  <c r="H493" i="9"/>
  <c r="I493" i="9"/>
  <c r="J493" i="9"/>
  <c r="K493" i="9"/>
  <c r="H494" i="9"/>
  <c r="I494" i="9"/>
  <c r="J494" i="9"/>
  <c r="K494" i="9"/>
  <c r="H495" i="9"/>
  <c r="I495" i="9"/>
  <c r="J495" i="9"/>
  <c r="K495" i="9"/>
  <c r="H496" i="9"/>
  <c r="I496" i="9"/>
  <c r="J496" i="9"/>
  <c r="K496" i="9"/>
  <c r="H497" i="9"/>
  <c r="I497" i="9"/>
  <c r="J497" i="9"/>
  <c r="K497" i="9"/>
  <c r="H498" i="9"/>
  <c r="I498" i="9"/>
  <c r="J498" i="9"/>
  <c r="K498" i="9"/>
  <c r="H499" i="9"/>
  <c r="I499" i="9"/>
  <c r="J499" i="9"/>
  <c r="K499" i="9"/>
  <c r="H500" i="9"/>
  <c r="I500" i="9"/>
  <c r="J500" i="9"/>
  <c r="K500" i="9"/>
  <c r="H501" i="9"/>
  <c r="I501" i="9"/>
  <c r="J501" i="9"/>
  <c r="K501" i="9"/>
  <c r="H502" i="9"/>
  <c r="I502" i="9"/>
  <c r="J502" i="9"/>
  <c r="K502" i="9"/>
  <c r="H503" i="9"/>
  <c r="I503" i="9"/>
  <c r="J503" i="9"/>
  <c r="K503" i="9"/>
  <c r="H504" i="9"/>
  <c r="I504" i="9"/>
  <c r="J504" i="9"/>
  <c r="K504" i="9"/>
  <c r="H505" i="9"/>
  <c r="I505" i="9"/>
  <c r="J505" i="9"/>
  <c r="K505" i="9"/>
  <c r="H506" i="9"/>
  <c r="I506" i="9"/>
  <c r="J506" i="9"/>
  <c r="K506" i="9"/>
  <c r="H507" i="9"/>
  <c r="I507" i="9"/>
  <c r="J507" i="9"/>
  <c r="K507" i="9"/>
  <c r="H508" i="9"/>
  <c r="I508" i="9"/>
  <c r="J508" i="9"/>
  <c r="K508" i="9"/>
  <c r="H509" i="9"/>
  <c r="I509" i="9"/>
  <c r="J509" i="9"/>
  <c r="K509" i="9"/>
  <c r="H510" i="9"/>
  <c r="I510" i="9"/>
  <c r="J510" i="9"/>
  <c r="K510" i="9"/>
  <c r="H511" i="9"/>
  <c r="I511" i="9"/>
  <c r="J511" i="9"/>
  <c r="K511" i="9"/>
  <c r="H512" i="9"/>
  <c r="I512" i="9"/>
  <c r="J512" i="9"/>
  <c r="K512" i="9"/>
  <c r="H513" i="9"/>
  <c r="I513" i="9"/>
  <c r="J513" i="9"/>
  <c r="K513" i="9"/>
  <c r="H514" i="9"/>
  <c r="I514" i="9"/>
  <c r="J514" i="9"/>
  <c r="K514" i="9"/>
  <c r="H515" i="9"/>
  <c r="I515" i="9"/>
  <c r="J515" i="9"/>
  <c r="K515" i="9"/>
  <c r="H516" i="9"/>
  <c r="I516" i="9"/>
  <c r="J516" i="9"/>
  <c r="K516" i="9"/>
  <c r="H517" i="9"/>
  <c r="I517" i="9"/>
  <c r="J517" i="9"/>
  <c r="K517" i="9"/>
  <c r="H518" i="9"/>
  <c r="I518" i="9"/>
  <c r="J518" i="9"/>
  <c r="K518" i="9"/>
  <c r="H519" i="9"/>
  <c r="I519" i="9"/>
  <c r="J519" i="9"/>
  <c r="K519" i="9"/>
  <c r="H520" i="9"/>
  <c r="I520" i="9"/>
  <c r="J520" i="9"/>
  <c r="K520" i="9"/>
  <c r="H521" i="9"/>
  <c r="I521" i="9"/>
  <c r="J521" i="9"/>
  <c r="K521" i="9"/>
  <c r="H522" i="9"/>
  <c r="I522" i="9"/>
  <c r="J522" i="9"/>
  <c r="K522" i="9"/>
  <c r="H523" i="9"/>
  <c r="I523" i="9"/>
  <c r="J523" i="9"/>
  <c r="K523" i="9"/>
  <c r="H524" i="9"/>
  <c r="I524" i="9"/>
  <c r="J524" i="9"/>
  <c r="K524" i="9"/>
  <c r="H525" i="9"/>
  <c r="I525" i="9"/>
  <c r="J525" i="9"/>
  <c r="K525" i="9"/>
  <c r="H526" i="9"/>
  <c r="I526" i="9"/>
  <c r="J526" i="9"/>
  <c r="K526" i="9"/>
  <c r="H527" i="9"/>
  <c r="I527" i="9"/>
  <c r="J527" i="9"/>
  <c r="K527" i="9"/>
  <c r="H528" i="9"/>
  <c r="I528" i="9"/>
  <c r="J528" i="9"/>
  <c r="K528" i="9"/>
  <c r="H529" i="9"/>
  <c r="I529" i="9"/>
  <c r="J529" i="9"/>
  <c r="K529" i="9"/>
  <c r="H530" i="9"/>
  <c r="I530" i="9"/>
  <c r="J530" i="9"/>
  <c r="K530" i="9"/>
  <c r="H531" i="9"/>
  <c r="I531" i="9"/>
  <c r="J531" i="9"/>
  <c r="K531" i="9"/>
  <c r="H532" i="9"/>
  <c r="I532" i="9"/>
  <c r="J532" i="9"/>
  <c r="K532" i="9"/>
  <c r="H533" i="9"/>
  <c r="I533" i="9"/>
  <c r="J533" i="9"/>
  <c r="K533" i="9"/>
  <c r="H534" i="9"/>
  <c r="I534" i="9"/>
  <c r="J534" i="9"/>
  <c r="K534" i="9"/>
  <c r="H535" i="9"/>
  <c r="I535" i="9"/>
  <c r="J535" i="9"/>
  <c r="K535" i="9"/>
  <c r="H536" i="9"/>
  <c r="I536" i="9"/>
  <c r="J536" i="9"/>
  <c r="K536" i="9"/>
  <c r="H537" i="9"/>
  <c r="I537" i="9"/>
  <c r="J537" i="9"/>
  <c r="K537" i="9"/>
  <c r="H538" i="9"/>
  <c r="I538" i="9"/>
  <c r="J538" i="9"/>
  <c r="K538" i="9"/>
  <c r="H539" i="9"/>
  <c r="I539" i="9"/>
  <c r="J539" i="9"/>
  <c r="K539" i="9"/>
  <c r="H540" i="9"/>
  <c r="I540" i="9"/>
  <c r="J540" i="9"/>
  <c r="K540" i="9"/>
  <c r="H541" i="9"/>
  <c r="I541" i="9"/>
  <c r="J541" i="9"/>
  <c r="K541" i="9"/>
  <c r="H542" i="9"/>
  <c r="I542" i="9"/>
  <c r="J542" i="9"/>
  <c r="K542" i="9"/>
  <c r="H543" i="9"/>
  <c r="I543" i="9"/>
  <c r="J543" i="9"/>
  <c r="K543" i="9"/>
  <c r="H544" i="9"/>
  <c r="I544" i="9"/>
  <c r="J544" i="9"/>
  <c r="K544" i="9"/>
  <c r="H545" i="9"/>
  <c r="I545" i="9"/>
  <c r="J545" i="9"/>
  <c r="K545" i="9"/>
  <c r="H546" i="9"/>
  <c r="I546" i="9"/>
  <c r="J546" i="9"/>
  <c r="K546" i="9"/>
  <c r="H547" i="9"/>
  <c r="I547" i="9"/>
  <c r="J547" i="9"/>
  <c r="K547" i="9"/>
  <c r="H548" i="9"/>
  <c r="I548" i="9"/>
  <c r="J548" i="9"/>
  <c r="K548" i="9"/>
  <c r="H549" i="9"/>
  <c r="I549" i="9"/>
  <c r="J549" i="9"/>
  <c r="K549" i="9"/>
  <c r="H550" i="9"/>
  <c r="I550" i="9"/>
  <c r="J550" i="9"/>
  <c r="K550" i="9"/>
  <c r="H551" i="9"/>
  <c r="I551" i="9"/>
  <c r="J551" i="9"/>
  <c r="K551" i="9"/>
  <c r="H552" i="9"/>
  <c r="I552" i="9"/>
  <c r="J552" i="9"/>
  <c r="K552" i="9"/>
  <c r="H553" i="9"/>
  <c r="I553" i="9"/>
  <c r="J553" i="9"/>
  <c r="K553" i="9"/>
  <c r="H554" i="9"/>
  <c r="I554" i="9"/>
  <c r="J554" i="9"/>
  <c r="K554" i="9"/>
  <c r="H555" i="9"/>
  <c r="I555" i="9"/>
  <c r="J555" i="9"/>
  <c r="K555" i="9"/>
  <c r="H556" i="9"/>
  <c r="I556" i="9"/>
  <c r="J556" i="9"/>
  <c r="K556" i="9"/>
  <c r="H557" i="9"/>
  <c r="I557" i="9"/>
  <c r="J557" i="9"/>
  <c r="K557" i="9"/>
  <c r="H558" i="9"/>
  <c r="I558" i="9"/>
  <c r="J558" i="9"/>
  <c r="K558" i="9"/>
  <c r="H559" i="9"/>
  <c r="I559" i="9"/>
  <c r="J559" i="9"/>
  <c r="K559" i="9"/>
  <c r="H560" i="9"/>
  <c r="I560" i="9"/>
  <c r="J560" i="9"/>
  <c r="K560" i="9"/>
  <c r="H561" i="9"/>
  <c r="I561" i="9"/>
  <c r="J561" i="9"/>
  <c r="K561" i="9"/>
  <c r="H562" i="9"/>
  <c r="I562" i="9"/>
  <c r="J562" i="9"/>
  <c r="K562" i="9"/>
  <c r="H563" i="9"/>
  <c r="I563" i="9"/>
  <c r="J563" i="9"/>
  <c r="K563" i="9"/>
  <c r="H564" i="9"/>
  <c r="I564" i="9"/>
  <c r="J564" i="9"/>
  <c r="K564" i="9"/>
  <c r="H565" i="9"/>
  <c r="I565" i="9"/>
  <c r="J565" i="9"/>
  <c r="K565" i="9"/>
  <c r="H566" i="9"/>
  <c r="I566" i="9"/>
  <c r="J566" i="9"/>
  <c r="K566" i="9"/>
  <c r="H567" i="9"/>
  <c r="I567" i="9"/>
  <c r="J567" i="9"/>
  <c r="K567" i="9"/>
  <c r="H568" i="9"/>
  <c r="I568" i="9"/>
  <c r="J568" i="9"/>
  <c r="K568" i="9"/>
  <c r="H569" i="9"/>
  <c r="I569" i="9"/>
  <c r="J569" i="9"/>
  <c r="K569" i="9"/>
  <c r="H570" i="9"/>
  <c r="I570" i="9"/>
  <c r="J570" i="9"/>
  <c r="K570" i="9"/>
  <c r="H571" i="9"/>
  <c r="I571" i="9"/>
  <c r="J571" i="9"/>
  <c r="K571" i="9"/>
  <c r="H572" i="9"/>
  <c r="I572" i="9"/>
  <c r="J572" i="9"/>
  <c r="K572" i="9"/>
  <c r="H573" i="9"/>
  <c r="I573" i="9"/>
  <c r="J573" i="9"/>
  <c r="K573" i="9"/>
  <c r="H574" i="9"/>
  <c r="I574" i="9"/>
  <c r="J574" i="9"/>
  <c r="K574" i="9"/>
  <c r="H575" i="9"/>
  <c r="I575" i="9"/>
  <c r="J575" i="9"/>
  <c r="K575" i="9"/>
  <c r="H576" i="9"/>
  <c r="I576" i="9"/>
  <c r="J576" i="9"/>
  <c r="K576" i="9"/>
  <c r="H577" i="9"/>
  <c r="I577" i="9"/>
  <c r="J577" i="9"/>
  <c r="K577" i="9"/>
  <c r="H578" i="9"/>
  <c r="I578" i="9"/>
  <c r="J578" i="9"/>
  <c r="K578" i="9"/>
  <c r="H579" i="9"/>
  <c r="I579" i="9"/>
  <c r="J579" i="9"/>
  <c r="K579" i="9"/>
  <c r="H580" i="9"/>
  <c r="I580" i="9"/>
  <c r="J580" i="9"/>
  <c r="K580" i="9"/>
  <c r="H581" i="9"/>
  <c r="I581" i="9"/>
  <c r="J581" i="9"/>
  <c r="K581" i="9"/>
  <c r="H582" i="9"/>
  <c r="I582" i="9"/>
  <c r="J582" i="9"/>
  <c r="K582" i="9"/>
  <c r="H583" i="9"/>
  <c r="I583" i="9"/>
  <c r="J583" i="9"/>
  <c r="K583" i="9"/>
  <c r="H584" i="9"/>
  <c r="I584" i="9"/>
  <c r="J584" i="9"/>
  <c r="K584" i="9"/>
  <c r="H585" i="9"/>
  <c r="I585" i="9"/>
  <c r="J585" i="9"/>
  <c r="K585" i="9"/>
  <c r="H586" i="9"/>
  <c r="I586" i="9"/>
  <c r="J586" i="9"/>
  <c r="K586" i="9"/>
  <c r="H587" i="9"/>
  <c r="I587" i="9"/>
  <c r="J587" i="9"/>
  <c r="K587" i="9"/>
  <c r="H588" i="9"/>
  <c r="I588" i="9"/>
  <c r="J588" i="9"/>
  <c r="K588" i="9"/>
  <c r="H589" i="9"/>
  <c r="I589" i="9"/>
  <c r="J589" i="9"/>
  <c r="K589" i="9"/>
  <c r="H590" i="9"/>
  <c r="I590" i="9"/>
  <c r="J590" i="9"/>
  <c r="K590" i="9"/>
  <c r="H591" i="9"/>
  <c r="I591" i="9"/>
  <c r="J591" i="9"/>
  <c r="K591" i="9"/>
  <c r="H592" i="9"/>
  <c r="I592" i="9"/>
  <c r="J592" i="9"/>
  <c r="K592" i="9"/>
  <c r="H593" i="9"/>
  <c r="I593" i="9"/>
  <c r="J593" i="9"/>
  <c r="K593" i="9"/>
  <c r="H594" i="9"/>
  <c r="I594" i="9"/>
  <c r="J594" i="9"/>
  <c r="K594" i="9"/>
  <c r="H595" i="9"/>
  <c r="I595" i="9"/>
  <c r="J595" i="9"/>
  <c r="K595" i="9"/>
  <c r="H596" i="9"/>
  <c r="I596" i="9"/>
  <c r="J596" i="9"/>
  <c r="K596" i="9"/>
  <c r="H597" i="9"/>
  <c r="I597" i="9"/>
  <c r="J597" i="9"/>
  <c r="K597" i="9"/>
  <c r="H598" i="9"/>
  <c r="I598" i="9"/>
  <c r="J598" i="9"/>
  <c r="K598" i="9"/>
  <c r="H599" i="9"/>
  <c r="I599" i="9"/>
  <c r="J599" i="9"/>
  <c r="K599" i="9"/>
  <c r="H600" i="9"/>
  <c r="I600" i="9"/>
  <c r="J600" i="9"/>
  <c r="K600" i="9"/>
  <c r="H601" i="9"/>
  <c r="I601" i="9"/>
  <c r="J601" i="9"/>
  <c r="K601" i="9"/>
  <c r="H602" i="9"/>
  <c r="I602" i="9"/>
  <c r="J602" i="9"/>
  <c r="K602" i="9"/>
  <c r="H603" i="9"/>
  <c r="I603" i="9"/>
  <c r="J603" i="9"/>
  <c r="K603" i="9"/>
  <c r="H604" i="9"/>
  <c r="I604" i="9"/>
  <c r="J604" i="9"/>
  <c r="K604" i="9"/>
  <c r="H605" i="9"/>
  <c r="I605" i="9"/>
  <c r="J605" i="9"/>
  <c r="K605" i="9"/>
  <c r="H606" i="9"/>
  <c r="I606" i="9"/>
  <c r="J606" i="9"/>
  <c r="K606" i="9"/>
  <c r="H607" i="9"/>
  <c r="I607" i="9"/>
  <c r="J607" i="9"/>
  <c r="K607" i="9"/>
  <c r="H608" i="9"/>
  <c r="I608" i="9"/>
  <c r="J608" i="9"/>
  <c r="K608" i="9"/>
  <c r="H609" i="9"/>
  <c r="I609" i="9"/>
  <c r="J609" i="9"/>
  <c r="K609" i="9"/>
  <c r="H610" i="9"/>
  <c r="I610" i="9"/>
  <c r="J610" i="9"/>
  <c r="K610" i="9"/>
  <c r="H611" i="9"/>
  <c r="I611" i="9"/>
  <c r="J611" i="9"/>
  <c r="K611" i="9"/>
  <c r="H612" i="9"/>
  <c r="I612" i="9"/>
  <c r="J612" i="9"/>
  <c r="K612" i="9"/>
  <c r="H613" i="9"/>
  <c r="I613" i="9"/>
  <c r="J613" i="9"/>
  <c r="K613" i="9"/>
  <c r="H614" i="9"/>
  <c r="I614" i="9"/>
  <c r="J614" i="9"/>
  <c r="K614" i="9"/>
  <c r="H615" i="9"/>
  <c r="I615" i="9"/>
  <c r="J615" i="9"/>
  <c r="K615" i="9"/>
  <c r="H616" i="9"/>
  <c r="I616" i="9"/>
  <c r="J616" i="9"/>
  <c r="K616" i="9"/>
  <c r="H617" i="9"/>
  <c r="I617" i="9"/>
  <c r="J617" i="9"/>
  <c r="K617" i="9"/>
  <c r="H618" i="9"/>
  <c r="I618" i="9"/>
  <c r="J618" i="9"/>
  <c r="K618" i="9"/>
  <c r="H619" i="9"/>
  <c r="I619" i="9"/>
  <c r="J619" i="9"/>
  <c r="K619" i="9"/>
  <c r="H620" i="9"/>
  <c r="I620" i="9"/>
  <c r="J620" i="9"/>
  <c r="K620" i="9"/>
  <c r="H621" i="9"/>
  <c r="I621" i="9"/>
  <c r="J621" i="9"/>
  <c r="K621" i="9"/>
  <c r="H622" i="9"/>
  <c r="I622" i="9"/>
  <c r="J622" i="9"/>
  <c r="K622" i="9"/>
  <c r="H623" i="9"/>
  <c r="I623" i="9"/>
  <c r="J623" i="9"/>
  <c r="K623" i="9"/>
  <c r="H624" i="9"/>
  <c r="I624" i="9"/>
  <c r="J624" i="9"/>
  <c r="K624" i="9"/>
  <c r="H625" i="9"/>
  <c r="I625" i="9"/>
  <c r="J625" i="9"/>
  <c r="K625" i="9"/>
  <c r="H626" i="9"/>
  <c r="I626" i="9"/>
  <c r="J626" i="9"/>
  <c r="K626" i="9"/>
  <c r="H627" i="9"/>
  <c r="I627" i="9"/>
  <c r="J627" i="9"/>
  <c r="K627" i="9"/>
  <c r="H628" i="9"/>
  <c r="I628" i="9"/>
  <c r="J628" i="9"/>
  <c r="K628" i="9"/>
  <c r="H629" i="9"/>
  <c r="I629" i="9"/>
  <c r="J629" i="9"/>
  <c r="K629" i="9"/>
  <c r="H630" i="9"/>
  <c r="I630" i="9"/>
  <c r="J630" i="9"/>
  <c r="K630" i="9"/>
  <c r="H631" i="9"/>
  <c r="I631" i="9"/>
  <c r="J631" i="9"/>
  <c r="K631" i="9"/>
  <c r="H632" i="9"/>
  <c r="I632" i="9"/>
  <c r="J632" i="9"/>
  <c r="K632" i="9"/>
  <c r="H633" i="9"/>
  <c r="I633" i="9"/>
  <c r="J633" i="9"/>
  <c r="K633" i="9"/>
  <c r="H634" i="9"/>
  <c r="I634" i="9"/>
  <c r="J634" i="9"/>
  <c r="K634" i="9"/>
  <c r="H635" i="9"/>
  <c r="I635" i="9"/>
  <c r="J635" i="9"/>
  <c r="K635" i="9"/>
  <c r="H636" i="9"/>
  <c r="I636" i="9"/>
  <c r="J636" i="9"/>
  <c r="K636" i="9"/>
  <c r="H637" i="9"/>
  <c r="I637" i="9"/>
  <c r="J637" i="9"/>
  <c r="K637" i="9"/>
  <c r="H638" i="9"/>
  <c r="I638" i="9"/>
  <c r="J638" i="9"/>
  <c r="K638" i="9"/>
  <c r="H639" i="9"/>
  <c r="I639" i="9"/>
  <c r="J639" i="9"/>
  <c r="K639" i="9"/>
  <c r="H640" i="9"/>
  <c r="I640" i="9"/>
  <c r="J640" i="9"/>
  <c r="K640" i="9"/>
  <c r="H641" i="9"/>
  <c r="I641" i="9"/>
  <c r="J641" i="9"/>
  <c r="K641" i="9"/>
  <c r="H642" i="9"/>
  <c r="I642" i="9"/>
  <c r="J642" i="9"/>
  <c r="K642" i="9"/>
  <c r="H643" i="9"/>
  <c r="I643" i="9"/>
  <c r="J643" i="9"/>
  <c r="K643" i="9"/>
  <c r="H644" i="9"/>
  <c r="I644" i="9"/>
  <c r="J644" i="9"/>
  <c r="K644" i="9"/>
  <c r="H645" i="9"/>
  <c r="I645" i="9"/>
  <c r="J645" i="9"/>
  <c r="K645" i="9"/>
  <c r="H646" i="9"/>
  <c r="I646" i="9"/>
  <c r="J646" i="9"/>
  <c r="K646" i="9"/>
  <c r="H647" i="9"/>
  <c r="I647" i="9"/>
  <c r="J647" i="9"/>
  <c r="K647" i="9"/>
  <c r="H648" i="9"/>
  <c r="I648" i="9"/>
  <c r="J648" i="9"/>
  <c r="K648" i="9"/>
  <c r="H649" i="9"/>
  <c r="I649" i="9"/>
  <c r="J649" i="9"/>
  <c r="K649" i="9"/>
  <c r="H650" i="9"/>
  <c r="I650" i="9"/>
  <c r="J650" i="9"/>
  <c r="K650" i="9"/>
  <c r="H651" i="9"/>
  <c r="I651" i="9"/>
  <c r="J651" i="9"/>
  <c r="K651" i="9"/>
  <c r="H652" i="9"/>
  <c r="I652" i="9"/>
  <c r="J652" i="9"/>
  <c r="K652" i="9"/>
  <c r="H653" i="9"/>
  <c r="I653" i="9"/>
  <c r="J653" i="9"/>
  <c r="K653" i="9"/>
  <c r="H654" i="9"/>
  <c r="I654" i="9"/>
  <c r="J654" i="9"/>
  <c r="K654" i="9"/>
  <c r="H655" i="9"/>
  <c r="I655" i="9"/>
  <c r="J655" i="9"/>
  <c r="K655" i="9"/>
  <c r="H656" i="9"/>
  <c r="I656" i="9"/>
  <c r="J656" i="9"/>
  <c r="K656" i="9"/>
  <c r="H657" i="9"/>
  <c r="I657" i="9"/>
  <c r="J657" i="9"/>
  <c r="K657" i="9"/>
  <c r="H658" i="9"/>
  <c r="I658" i="9"/>
  <c r="J658" i="9"/>
  <c r="K658" i="9"/>
  <c r="H659" i="9"/>
  <c r="I659" i="9"/>
  <c r="J659" i="9"/>
  <c r="K659" i="9"/>
  <c r="H660" i="9"/>
  <c r="I660" i="9"/>
  <c r="J660" i="9"/>
  <c r="K660" i="9"/>
  <c r="H661" i="9"/>
  <c r="I661" i="9"/>
  <c r="J661" i="9"/>
  <c r="K661" i="9"/>
  <c r="H662" i="9"/>
  <c r="I662" i="9"/>
  <c r="J662" i="9"/>
  <c r="K662" i="9"/>
  <c r="H663" i="9"/>
  <c r="I663" i="9"/>
  <c r="J663" i="9"/>
  <c r="K663" i="9"/>
  <c r="H664" i="9"/>
  <c r="I664" i="9"/>
  <c r="J664" i="9"/>
  <c r="K664" i="9"/>
  <c r="H665" i="9"/>
  <c r="I665" i="9"/>
  <c r="J665" i="9"/>
  <c r="K665" i="9"/>
  <c r="H666" i="9"/>
  <c r="I666" i="9"/>
  <c r="J666" i="9"/>
  <c r="K666" i="9"/>
  <c r="H667" i="9"/>
  <c r="I667" i="9"/>
  <c r="J667" i="9"/>
  <c r="K667" i="9"/>
  <c r="H668" i="9"/>
  <c r="I668" i="9"/>
  <c r="J668" i="9"/>
  <c r="K668" i="9"/>
  <c r="H669" i="9"/>
  <c r="I669" i="9"/>
  <c r="J669" i="9"/>
  <c r="K669" i="9"/>
  <c r="H670" i="9"/>
  <c r="I670" i="9"/>
  <c r="J670" i="9"/>
  <c r="K670" i="9"/>
  <c r="H671" i="9"/>
  <c r="I671" i="9"/>
  <c r="J671" i="9"/>
  <c r="K671" i="9"/>
  <c r="H672" i="9"/>
  <c r="I672" i="9"/>
  <c r="J672" i="9"/>
  <c r="K672" i="9"/>
  <c r="H673" i="9"/>
  <c r="I673" i="9"/>
  <c r="J673" i="9"/>
  <c r="K673" i="9"/>
  <c r="H674" i="9"/>
  <c r="I674" i="9"/>
  <c r="J674" i="9"/>
  <c r="K674" i="9"/>
  <c r="H675" i="9"/>
  <c r="I675" i="9"/>
  <c r="J675" i="9"/>
  <c r="K675" i="9"/>
  <c r="H676" i="9"/>
  <c r="I676" i="9"/>
  <c r="J676" i="9"/>
  <c r="K676" i="9"/>
  <c r="H677" i="9"/>
  <c r="I677" i="9"/>
  <c r="J677" i="9"/>
  <c r="K677" i="9"/>
  <c r="H678" i="9"/>
  <c r="I678" i="9"/>
  <c r="J678" i="9"/>
  <c r="K678" i="9"/>
  <c r="H679" i="9"/>
  <c r="I679" i="9"/>
  <c r="J679" i="9"/>
  <c r="K679" i="9"/>
  <c r="H680" i="9"/>
  <c r="I680" i="9"/>
  <c r="J680" i="9"/>
  <c r="K680" i="9"/>
  <c r="H681" i="9"/>
  <c r="I681" i="9"/>
  <c r="J681" i="9"/>
  <c r="K681" i="9"/>
  <c r="H682" i="9"/>
  <c r="I682" i="9"/>
  <c r="J682" i="9"/>
  <c r="K682" i="9"/>
  <c r="H683" i="9"/>
  <c r="I683" i="9"/>
  <c r="J683" i="9"/>
  <c r="K683" i="9"/>
  <c r="H684" i="9"/>
  <c r="I684" i="9"/>
  <c r="J684" i="9"/>
  <c r="K684" i="9"/>
  <c r="H685" i="9"/>
  <c r="I685" i="9"/>
  <c r="J685" i="9"/>
  <c r="K685" i="9"/>
  <c r="H686" i="9"/>
  <c r="I686" i="9"/>
  <c r="J686" i="9"/>
  <c r="K686" i="9"/>
  <c r="H687" i="9"/>
  <c r="I687" i="9"/>
  <c r="J687" i="9"/>
  <c r="K687" i="9"/>
  <c r="H688" i="9"/>
  <c r="I688" i="9"/>
  <c r="J688" i="9"/>
  <c r="K688" i="9"/>
  <c r="H689" i="9"/>
  <c r="I689" i="9"/>
  <c r="J689" i="9"/>
  <c r="K689" i="9"/>
  <c r="H690" i="9"/>
  <c r="I690" i="9"/>
  <c r="J690" i="9"/>
  <c r="K690" i="9"/>
  <c r="H691" i="9"/>
  <c r="I691" i="9"/>
  <c r="J691" i="9"/>
  <c r="K691" i="9"/>
  <c r="H692" i="9"/>
  <c r="I692" i="9"/>
  <c r="J692" i="9"/>
  <c r="K692" i="9"/>
  <c r="H693" i="9"/>
  <c r="I693" i="9"/>
  <c r="J693" i="9"/>
  <c r="K693" i="9"/>
  <c r="H694" i="9"/>
  <c r="I694" i="9"/>
  <c r="J694" i="9"/>
  <c r="K694" i="9"/>
  <c r="H695" i="9"/>
  <c r="I695" i="9"/>
  <c r="J695" i="9"/>
  <c r="K695" i="9"/>
  <c r="H696" i="9"/>
  <c r="I696" i="9"/>
  <c r="J696" i="9"/>
  <c r="K696" i="9"/>
  <c r="H697" i="9"/>
  <c r="I697" i="9"/>
  <c r="J697" i="9"/>
  <c r="K697" i="9"/>
  <c r="H698" i="9"/>
  <c r="I698" i="9"/>
  <c r="J698" i="9"/>
  <c r="K698" i="9"/>
  <c r="H699" i="9"/>
  <c r="I699" i="9"/>
  <c r="J699" i="9"/>
  <c r="K699" i="9"/>
  <c r="H700" i="9"/>
  <c r="I700" i="9"/>
  <c r="J700" i="9"/>
  <c r="K700" i="9"/>
  <c r="H701" i="9"/>
  <c r="I701" i="9"/>
  <c r="J701" i="9"/>
  <c r="K701" i="9"/>
  <c r="H702" i="9"/>
  <c r="I702" i="9"/>
  <c r="J702" i="9"/>
  <c r="K702" i="9"/>
  <c r="H703" i="9"/>
  <c r="I703" i="9"/>
  <c r="J703" i="9"/>
  <c r="K703" i="9"/>
  <c r="H704" i="9"/>
  <c r="I704" i="9"/>
  <c r="J704" i="9"/>
  <c r="K704" i="9"/>
  <c r="H705" i="9"/>
  <c r="I705" i="9"/>
  <c r="J705" i="9"/>
  <c r="K705" i="9"/>
  <c r="H706" i="9"/>
  <c r="I706" i="9"/>
  <c r="J706" i="9"/>
  <c r="K706" i="9"/>
  <c r="H707" i="9"/>
  <c r="I707" i="9"/>
  <c r="J707" i="9"/>
  <c r="K707" i="9"/>
  <c r="H708" i="9"/>
  <c r="I708" i="9"/>
  <c r="J708" i="9"/>
  <c r="K708" i="9"/>
  <c r="H709" i="9"/>
  <c r="I709" i="9"/>
  <c r="J709" i="9"/>
  <c r="K709" i="9"/>
  <c r="H710" i="9"/>
  <c r="I710" i="9"/>
  <c r="J710" i="9"/>
  <c r="K710" i="9"/>
  <c r="H711" i="9"/>
  <c r="I711" i="9"/>
  <c r="J711" i="9"/>
  <c r="K711" i="9"/>
  <c r="H712" i="9"/>
  <c r="I712" i="9"/>
  <c r="J712" i="9"/>
  <c r="K712" i="9"/>
  <c r="H713" i="9"/>
  <c r="I713" i="9"/>
  <c r="J713" i="9"/>
  <c r="K713" i="9"/>
  <c r="H714" i="9"/>
  <c r="I714" i="9"/>
  <c r="J714" i="9"/>
  <c r="K714" i="9"/>
  <c r="H715" i="9"/>
  <c r="I715" i="9"/>
  <c r="J715" i="9"/>
  <c r="K715" i="9"/>
  <c r="H716" i="9"/>
  <c r="I716" i="9"/>
  <c r="J716" i="9"/>
  <c r="K716" i="9"/>
  <c r="H717" i="9"/>
  <c r="I717" i="9"/>
  <c r="J717" i="9"/>
  <c r="K717" i="9"/>
  <c r="H718" i="9"/>
  <c r="I718" i="9"/>
  <c r="J718" i="9"/>
  <c r="K718" i="9"/>
  <c r="H719" i="9"/>
  <c r="I719" i="9"/>
  <c r="J719" i="9"/>
  <c r="K719" i="9"/>
  <c r="H720" i="9"/>
  <c r="I720" i="9"/>
  <c r="J720" i="9"/>
  <c r="K720" i="9"/>
  <c r="H721" i="9"/>
  <c r="I721" i="9"/>
  <c r="J721" i="9"/>
  <c r="K721" i="9"/>
  <c r="H722" i="9"/>
  <c r="I722" i="9"/>
  <c r="J722" i="9"/>
  <c r="K722" i="9"/>
  <c r="H723" i="9"/>
  <c r="I723" i="9"/>
  <c r="J723" i="9"/>
  <c r="K723" i="9"/>
  <c r="H724" i="9"/>
  <c r="I724" i="9"/>
  <c r="J724" i="9"/>
  <c r="K724" i="9"/>
  <c r="H725" i="9"/>
  <c r="I725" i="9"/>
  <c r="J725" i="9"/>
  <c r="K725" i="9"/>
  <c r="H726" i="9"/>
  <c r="I726" i="9"/>
  <c r="J726" i="9"/>
  <c r="K726" i="9"/>
  <c r="H727" i="9"/>
  <c r="I727" i="9"/>
  <c r="J727" i="9"/>
  <c r="K727" i="9"/>
  <c r="H728" i="9"/>
  <c r="I728" i="9"/>
  <c r="J728" i="9"/>
  <c r="K728" i="9"/>
  <c r="H729" i="9"/>
  <c r="I729" i="9"/>
  <c r="J729" i="9"/>
  <c r="K729" i="9"/>
  <c r="H730" i="9"/>
  <c r="I730" i="9"/>
  <c r="J730" i="9"/>
  <c r="K730" i="9"/>
  <c r="H731" i="9"/>
  <c r="I731" i="9"/>
  <c r="J731" i="9"/>
  <c r="K731" i="9"/>
  <c r="H732" i="9"/>
  <c r="I732" i="9"/>
  <c r="J732" i="9"/>
  <c r="K732" i="9"/>
  <c r="H733" i="9"/>
  <c r="I733" i="9"/>
  <c r="J733" i="9"/>
  <c r="K733" i="9"/>
  <c r="H734" i="9"/>
  <c r="I734" i="9"/>
  <c r="J734" i="9"/>
  <c r="K734" i="9"/>
  <c r="H735" i="9"/>
  <c r="I735" i="9"/>
  <c r="J735" i="9"/>
  <c r="K735" i="9"/>
  <c r="H736" i="9"/>
  <c r="I736" i="9"/>
  <c r="J736" i="9"/>
  <c r="K736" i="9"/>
  <c r="H737" i="9"/>
  <c r="I737" i="9"/>
  <c r="J737" i="9"/>
  <c r="K737" i="9"/>
  <c r="H738" i="9"/>
  <c r="I738" i="9"/>
  <c r="J738" i="9"/>
  <c r="K738" i="9"/>
  <c r="H739" i="9"/>
  <c r="I739" i="9"/>
  <c r="J739" i="9"/>
  <c r="K739" i="9"/>
  <c r="H740" i="9"/>
  <c r="I740" i="9"/>
  <c r="J740" i="9"/>
  <c r="K740" i="9"/>
  <c r="H741" i="9"/>
  <c r="I741" i="9"/>
  <c r="J741" i="9"/>
  <c r="K741" i="9"/>
  <c r="H742" i="9"/>
  <c r="I742" i="9"/>
  <c r="J742" i="9"/>
  <c r="K742" i="9"/>
  <c r="H743" i="9"/>
  <c r="I743" i="9"/>
  <c r="J743" i="9"/>
  <c r="K743" i="9"/>
  <c r="H744" i="9"/>
  <c r="I744" i="9"/>
  <c r="J744" i="9"/>
  <c r="K744" i="9"/>
  <c r="H745" i="9"/>
  <c r="I745" i="9"/>
  <c r="J745" i="9"/>
  <c r="K745" i="9"/>
  <c r="H746" i="9"/>
  <c r="I746" i="9"/>
  <c r="J746" i="9"/>
  <c r="K746" i="9"/>
  <c r="H747" i="9"/>
  <c r="I747" i="9"/>
  <c r="J747" i="9"/>
  <c r="K747" i="9"/>
  <c r="H748" i="9"/>
  <c r="I748" i="9"/>
  <c r="J748" i="9"/>
  <c r="K748" i="9"/>
  <c r="H749" i="9"/>
  <c r="I749" i="9"/>
  <c r="J749" i="9"/>
  <c r="K749" i="9"/>
  <c r="H750" i="9"/>
  <c r="I750" i="9"/>
  <c r="J750" i="9"/>
  <c r="K750" i="9"/>
  <c r="H751" i="9"/>
  <c r="I751" i="9"/>
  <c r="J751" i="9"/>
  <c r="K751" i="9"/>
  <c r="H752" i="9"/>
  <c r="I752" i="9"/>
  <c r="J752" i="9"/>
  <c r="K752" i="9"/>
  <c r="H753" i="9"/>
  <c r="I753" i="9"/>
  <c r="J753" i="9"/>
  <c r="K753" i="9"/>
  <c r="H754" i="9"/>
  <c r="I754" i="9"/>
  <c r="J754" i="9"/>
  <c r="K754" i="9"/>
  <c r="H755" i="9"/>
  <c r="I755" i="9"/>
  <c r="J755" i="9"/>
  <c r="K755" i="9"/>
  <c r="H756" i="9"/>
  <c r="I756" i="9"/>
  <c r="J756" i="9"/>
  <c r="K756" i="9"/>
  <c r="H757" i="9"/>
  <c r="I757" i="9"/>
  <c r="J757" i="9"/>
  <c r="K757" i="9"/>
  <c r="H758" i="9"/>
  <c r="I758" i="9"/>
  <c r="J758" i="9"/>
  <c r="K758" i="9"/>
  <c r="H759" i="9"/>
  <c r="I759" i="9"/>
  <c r="J759" i="9"/>
  <c r="K759" i="9"/>
  <c r="H760" i="9"/>
  <c r="I760" i="9"/>
  <c r="J760" i="9"/>
  <c r="K760" i="9"/>
  <c r="H761" i="9"/>
  <c r="I761" i="9"/>
  <c r="J761" i="9"/>
  <c r="K761" i="9"/>
  <c r="H762" i="9"/>
  <c r="I762" i="9"/>
  <c r="J762" i="9"/>
  <c r="K762" i="9"/>
  <c r="H763" i="9"/>
  <c r="I763" i="9"/>
  <c r="J763" i="9"/>
  <c r="K763" i="9"/>
  <c r="H764" i="9"/>
  <c r="I764" i="9"/>
  <c r="J764" i="9"/>
  <c r="K764" i="9"/>
  <c r="H765" i="9"/>
  <c r="I765" i="9"/>
  <c r="J765" i="9"/>
  <c r="K765" i="9"/>
  <c r="H766" i="9"/>
  <c r="I766" i="9"/>
  <c r="J766" i="9"/>
  <c r="K766" i="9"/>
  <c r="H767" i="9"/>
  <c r="I767" i="9"/>
  <c r="J767" i="9"/>
  <c r="K767" i="9"/>
  <c r="H768" i="9"/>
  <c r="I768" i="9"/>
  <c r="J768" i="9"/>
  <c r="K768" i="9"/>
  <c r="H769" i="9"/>
  <c r="I769" i="9"/>
  <c r="J769" i="9"/>
  <c r="K769" i="9"/>
  <c r="H770" i="9"/>
  <c r="I770" i="9"/>
  <c r="J770" i="9"/>
  <c r="K770" i="9"/>
  <c r="H771" i="9"/>
  <c r="I771" i="9"/>
  <c r="J771" i="9"/>
  <c r="K771" i="9"/>
  <c r="H772" i="9"/>
  <c r="I772" i="9"/>
  <c r="J772" i="9"/>
  <c r="K772" i="9"/>
  <c r="H773" i="9"/>
  <c r="I773" i="9"/>
  <c r="J773" i="9"/>
  <c r="K773" i="9"/>
  <c r="H774" i="9"/>
  <c r="I774" i="9"/>
  <c r="J774" i="9"/>
  <c r="K774" i="9"/>
  <c r="H775" i="9"/>
  <c r="I775" i="9"/>
  <c r="J775" i="9"/>
  <c r="K775" i="9"/>
  <c r="H776" i="9"/>
  <c r="I776" i="9"/>
  <c r="J776" i="9"/>
  <c r="K776" i="9"/>
  <c r="H777" i="9"/>
  <c r="I777" i="9"/>
  <c r="J777" i="9"/>
  <c r="K777" i="9"/>
  <c r="H778" i="9"/>
  <c r="I778" i="9"/>
  <c r="J778" i="9"/>
  <c r="K778" i="9"/>
  <c r="H779" i="9"/>
  <c r="I779" i="9"/>
  <c r="J779" i="9"/>
  <c r="K779" i="9"/>
  <c r="H780" i="9"/>
  <c r="I780" i="9"/>
  <c r="J780" i="9"/>
  <c r="K780" i="9"/>
  <c r="H781" i="9"/>
  <c r="I781" i="9"/>
  <c r="J781" i="9"/>
  <c r="K781" i="9"/>
  <c r="H782" i="9"/>
  <c r="I782" i="9"/>
  <c r="J782" i="9"/>
  <c r="K782" i="9"/>
  <c r="H783" i="9"/>
  <c r="I783" i="9"/>
  <c r="J783" i="9"/>
  <c r="K783" i="9"/>
  <c r="H784" i="9"/>
  <c r="I784" i="9"/>
  <c r="J784" i="9"/>
  <c r="K784" i="9"/>
  <c r="H785" i="9"/>
  <c r="I785" i="9"/>
  <c r="J785" i="9"/>
  <c r="K785" i="9"/>
  <c r="H786" i="9"/>
  <c r="I786" i="9"/>
  <c r="J786" i="9"/>
  <c r="K786" i="9"/>
  <c r="H787" i="9"/>
  <c r="I787" i="9"/>
  <c r="J787" i="9"/>
  <c r="K787" i="9"/>
  <c r="H788" i="9"/>
  <c r="I788" i="9"/>
  <c r="J788" i="9"/>
  <c r="K788" i="9"/>
  <c r="H789" i="9"/>
  <c r="I789" i="9"/>
  <c r="J789" i="9"/>
  <c r="K789" i="9"/>
  <c r="H790" i="9"/>
  <c r="I790" i="9"/>
  <c r="J790" i="9"/>
  <c r="K790" i="9"/>
  <c r="H791" i="9"/>
  <c r="I791" i="9"/>
  <c r="J791" i="9"/>
  <c r="K791" i="9"/>
  <c r="H792" i="9"/>
  <c r="I792" i="9"/>
  <c r="J792" i="9"/>
  <c r="K792" i="9"/>
  <c r="H793" i="9"/>
  <c r="I793" i="9"/>
  <c r="J793" i="9"/>
  <c r="K793" i="9"/>
  <c r="H794" i="9"/>
  <c r="I794" i="9"/>
  <c r="J794" i="9"/>
  <c r="K794" i="9"/>
  <c r="H795" i="9"/>
  <c r="I795" i="9"/>
  <c r="J795" i="9"/>
  <c r="K795" i="9"/>
  <c r="H796" i="9"/>
  <c r="I796" i="9"/>
  <c r="J796" i="9"/>
  <c r="K796" i="9"/>
  <c r="H797" i="9"/>
  <c r="I797" i="9"/>
  <c r="J797" i="9"/>
  <c r="K797" i="9"/>
  <c r="H798" i="9"/>
  <c r="I798" i="9"/>
  <c r="J798" i="9"/>
  <c r="K798" i="9"/>
  <c r="H799" i="9"/>
  <c r="I799" i="9"/>
  <c r="J799" i="9"/>
  <c r="K799" i="9"/>
  <c r="H800" i="9"/>
  <c r="I800" i="9"/>
  <c r="J800" i="9"/>
  <c r="K800" i="9"/>
  <c r="H801" i="9"/>
  <c r="I801" i="9"/>
  <c r="J801" i="9"/>
  <c r="K801" i="9"/>
  <c r="H802" i="9"/>
  <c r="I802" i="9"/>
  <c r="J802" i="9"/>
  <c r="K802" i="9"/>
  <c r="H803" i="9"/>
  <c r="I803" i="9"/>
  <c r="J803" i="9"/>
  <c r="K803" i="9"/>
  <c r="H804" i="9"/>
  <c r="I804" i="9"/>
  <c r="J804" i="9"/>
  <c r="K804" i="9"/>
  <c r="H805" i="9"/>
  <c r="I805" i="9"/>
  <c r="J805" i="9"/>
  <c r="K805" i="9"/>
  <c r="H806" i="9"/>
  <c r="I806" i="9"/>
  <c r="J806" i="9"/>
  <c r="K806" i="9"/>
  <c r="H807" i="9"/>
  <c r="I807" i="9"/>
  <c r="J807" i="9"/>
  <c r="K807" i="9"/>
  <c r="H808" i="9"/>
  <c r="I808" i="9"/>
  <c r="J808" i="9"/>
  <c r="K808" i="9"/>
  <c r="H809" i="9"/>
  <c r="I809" i="9"/>
  <c r="J809" i="9"/>
  <c r="K809" i="9"/>
  <c r="H810" i="9"/>
  <c r="I810" i="9"/>
  <c r="J810" i="9"/>
  <c r="K810" i="9"/>
  <c r="H811" i="9"/>
  <c r="I811" i="9"/>
  <c r="J811" i="9"/>
  <c r="K811" i="9"/>
  <c r="H812" i="9"/>
  <c r="I812" i="9"/>
  <c r="J812" i="9"/>
  <c r="K812" i="9"/>
  <c r="H813" i="9"/>
  <c r="I813" i="9"/>
  <c r="J813" i="9"/>
  <c r="K813" i="9"/>
  <c r="H814" i="9"/>
  <c r="I814" i="9"/>
  <c r="J814" i="9"/>
  <c r="K814" i="9"/>
  <c r="H815" i="9"/>
  <c r="I815" i="9"/>
  <c r="J815" i="9"/>
  <c r="K815" i="9"/>
  <c r="H816" i="9"/>
  <c r="I816" i="9"/>
  <c r="J816" i="9"/>
  <c r="K816" i="9"/>
  <c r="H817" i="9"/>
  <c r="I817" i="9"/>
  <c r="J817" i="9"/>
  <c r="K817" i="9"/>
  <c r="H818" i="9"/>
  <c r="I818" i="9"/>
  <c r="J818" i="9"/>
  <c r="K818" i="9"/>
  <c r="H819" i="9"/>
  <c r="I819" i="9"/>
  <c r="J819" i="9"/>
  <c r="K819" i="9"/>
  <c r="H820" i="9"/>
  <c r="I820" i="9"/>
  <c r="J820" i="9"/>
  <c r="K820" i="9"/>
  <c r="H821" i="9"/>
  <c r="I821" i="9"/>
  <c r="J821" i="9"/>
  <c r="K821" i="9"/>
  <c r="H822" i="9"/>
  <c r="I822" i="9"/>
  <c r="J822" i="9"/>
  <c r="K822" i="9"/>
  <c r="H823" i="9"/>
  <c r="I823" i="9"/>
  <c r="J823" i="9"/>
  <c r="K823" i="9"/>
  <c r="H824" i="9"/>
  <c r="I824" i="9"/>
  <c r="J824" i="9"/>
  <c r="K824" i="9"/>
  <c r="H825" i="9"/>
  <c r="I825" i="9"/>
  <c r="J825" i="9"/>
  <c r="K825" i="9"/>
  <c r="H826" i="9"/>
  <c r="I826" i="9"/>
  <c r="J826" i="9"/>
  <c r="K826" i="9"/>
  <c r="H827" i="9"/>
  <c r="I827" i="9"/>
  <c r="J827" i="9"/>
  <c r="K827" i="9"/>
  <c r="H828" i="9"/>
  <c r="I828" i="9"/>
  <c r="J828" i="9"/>
  <c r="K828" i="9"/>
  <c r="H829" i="9"/>
  <c r="I829" i="9"/>
  <c r="J829" i="9"/>
  <c r="K829" i="9"/>
  <c r="H830" i="9"/>
  <c r="I830" i="9"/>
  <c r="J830" i="9"/>
  <c r="K830" i="9"/>
  <c r="H831" i="9"/>
  <c r="I831" i="9"/>
  <c r="J831" i="9"/>
  <c r="K831" i="9"/>
  <c r="H832" i="9"/>
  <c r="I832" i="9"/>
  <c r="J832" i="9"/>
  <c r="K832" i="9"/>
  <c r="H833" i="9"/>
  <c r="I833" i="9"/>
  <c r="J833" i="9"/>
  <c r="K833" i="9"/>
  <c r="H834" i="9"/>
  <c r="I834" i="9"/>
  <c r="J834" i="9"/>
  <c r="K834" i="9"/>
  <c r="H835" i="9"/>
  <c r="I835" i="9"/>
  <c r="J835" i="9"/>
  <c r="K835" i="9"/>
  <c r="H836" i="9"/>
  <c r="I836" i="9"/>
  <c r="J836" i="9"/>
  <c r="K836" i="9"/>
  <c r="H837" i="9"/>
  <c r="I837" i="9"/>
  <c r="J837" i="9"/>
  <c r="K837" i="9"/>
  <c r="H838" i="9"/>
  <c r="I838" i="9"/>
  <c r="J838" i="9"/>
  <c r="K838" i="9"/>
  <c r="H839" i="9"/>
  <c r="I839" i="9"/>
  <c r="J839" i="9"/>
  <c r="K839" i="9"/>
  <c r="H840" i="9"/>
  <c r="I840" i="9"/>
  <c r="J840" i="9"/>
  <c r="K840" i="9"/>
  <c r="H841" i="9"/>
  <c r="I841" i="9"/>
  <c r="J841" i="9"/>
  <c r="K841" i="9"/>
  <c r="H842" i="9"/>
  <c r="I842" i="9"/>
  <c r="J842" i="9"/>
  <c r="K842" i="9"/>
  <c r="H843" i="9"/>
  <c r="I843" i="9"/>
  <c r="J843" i="9"/>
  <c r="K843" i="9"/>
  <c r="H844" i="9"/>
  <c r="I844" i="9"/>
  <c r="J844" i="9"/>
  <c r="K844" i="9"/>
  <c r="H845" i="9"/>
  <c r="I845" i="9"/>
  <c r="J845" i="9"/>
  <c r="K845" i="9"/>
  <c r="H846" i="9"/>
  <c r="I846" i="9"/>
  <c r="J846" i="9"/>
  <c r="K846" i="9"/>
  <c r="H847" i="9"/>
  <c r="I847" i="9"/>
  <c r="J847" i="9"/>
  <c r="K847" i="9"/>
  <c r="H848" i="9"/>
  <c r="I848" i="9"/>
  <c r="J848" i="9"/>
  <c r="K848" i="9"/>
  <c r="H849" i="9"/>
  <c r="I849" i="9"/>
  <c r="J849" i="9"/>
  <c r="K849" i="9"/>
  <c r="H850" i="9"/>
  <c r="I850" i="9"/>
  <c r="J850" i="9"/>
  <c r="K850" i="9"/>
  <c r="H851" i="9"/>
  <c r="I851" i="9"/>
  <c r="J851" i="9"/>
  <c r="K851" i="9"/>
  <c r="H852" i="9"/>
  <c r="I852" i="9"/>
  <c r="J852" i="9"/>
  <c r="K852" i="9"/>
  <c r="H853" i="9"/>
  <c r="I853" i="9"/>
  <c r="J853" i="9"/>
  <c r="K853" i="9"/>
  <c r="H854" i="9"/>
  <c r="I854" i="9"/>
  <c r="J854" i="9"/>
  <c r="K854" i="9"/>
  <c r="H855" i="9"/>
  <c r="I855" i="9"/>
  <c r="J855" i="9"/>
  <c r="K855" i="9"/>
  <c r="H856" i="9"/>
  <c r="I856" i="9"/>
  <c r="J856" i="9"/>
  <c r="K856" i="9"/>
  <c r="H857" i="9"/>
  <c r="I857" i="9"/>
  <c r="J857" i="9"/>
  <c r="K857" i="9"/>
  <c r="H858" i="9"/>
  <c r="I858" i="9"/>
  <c r="J858" i="9"/>
  <c r="K858" i="9"/>
  <c r="H859" i="9"/>
  <c r="I859" i="9"/>
  <c r="J859" i="9"/>
  <c r="K859" i="9"/>
  <c r="H860" i="9"/>
  <c r="I860" i="9"/>
  <c r="J860" i="9"/>
  <c r="K860" i="9"/>
  <c r="H861" i="9"/>
  <c r="I861" i="9"/>
  <c r="J861" i="9"/>
  <c r="K861" i="9"/>
  <c r="H862" i="9"/>
  <c r="I862" i="9"/>
  <c r="J862" i="9"/>
  <c r="K862" i="9"/>
  <c r="H863" i="9"/>
  <c r="I863" i="9"/>
  <c r="J863" i="9"/>
  <c r="K863" i="9"/>
  <c r="H864" i="9"/>
  <c r="I864" i="9"/>
  <c r="J864" i="9"/>
  <c r="K864" i="9"/>
  <c r="H865" i="9"/>
  <c r="I865" i="9"/>
  <c r="J865" i="9"/>
  <c r="K865" i="9"/>
  <c r="H866" i="9"/>
  <c r="I866" i="9"/>
  <c r="J866" i="9"/>
  <c r="K866" i="9"/>
  <c r="H867" i="9"/>
  <c r="I867" i="9"/>
  <c r="J867" i="9"/>
  <c r="K867" i="9"/>
  <c r="H868" i="9"/>
  <c r="I868" i="9"/>
  <c r="J868" i="9"/>
  <c r="K868" i="9"/>
  <c r="H869" i="9"/>
  <c r="I869" i="9"/>
  <c r="J869" i="9"/>
  <c r="K869" i="9"/>
  <c r="H870" i="9"/>
  <c r="I870" i="9"/>
  <c r="J870" i="9"/>
  <c r="K870" i="9"/>
  <c r="H871" i="9"/>
  <c r="I871" i="9"/>
  <c r="J871" i="9"/>
  <c r="K871" i="9"/>
  <c r="H872" i="9"/>
  <c r="I872" i="9"/>
  <c r="J872" i="9"/>
  <c r="K872" i="9"/>
  <c r="H873" i="9"/>
  <c r="I873" i="9"/>
  <c r="J873" i="9"/>
  <c r="K873" i="9"/>
  <c r="H874" i="9"/>
  <c r="I874" i="9"/>
  <c r="J874" i="9"/>
  <c r="K874" i="9"/>
  <c r="H875" i="9"/>
  <c r="I875" i="9"/>
  <c r="J875" i="9"/>
  <c r="K875" i="9"/>
  <c r="H876" i="9"/>
  <c r="I876" i="9"/>
  <c r="J876" i="9"/>
  <c r="K876" i="9"/>
  <c r="H877" i="9"/>
  <c r="I877" i="9"/>
  <c r="J877" i="9"/>
  <c r="K877" i="9"/>
  <c r="H878" i="9"/>
  <c r="I878" i="9"/>
  <c r="J878" i="9"/>
  <c r="K878" i="9"/>
  <c r="H879" i="9"/>
  <c r="I879" i="9"/>
  <c r="J879" i="9"/>
  <c r="K879" i="9"/>
  <c r="H880" i="9"/>
  <c r="I880" i="9"/>
  <c r="J880" i="9"/>
  <c r="K880" i="9"/>
  <c r="H881" i="9"/>
  <c r="I881" i="9"/>
  <c r="J881" i="9"/>
  <c r="K881" i="9"/>
  <c r="H882" i="9"/>
  <c r="I882" i="9"/>
  <c r="J882" i="9"/>
  <c r="K882" i="9"/>
  <c r="H883" i="9"/>
  <c r="I883" i="9"/>
  <c r="J883" i="9"/>
  <c r="K883" i="9"/>
  <c r="H884" i="9"/>
  <c r="I884" i="9"/>
  <c r="J884" i="9"/>
  <c r="K884" i="9"/>
  <c r="H885" i="9"/>
  <c r="I885" i="9"/>
  <c r="J885" i="9"/>
  <c r="K885" i="9"/>
  <c r="H886" i="9"/>
  <c r="I886" i="9"/>
  <c r="J886" i="9"/>
  <c r="K886" i="9"/>
  <c r="H887" i="9"/>
  <c r="I887" i="9"/>
  <c r="J887" i="9"/>
  <c r="K887" i="9"/>
  <c r="H888" i="9"/>
  <c r="I888" i="9"/>
  <c r="J888" i="9"/>
  <c r="K888" i="9"/>
  <c r="H889" i="9"/>
  <c r="I889" i="9"/>
  <c r="J889" i="9"/>
  <c r="K889" i="9"/>
  <c r="H890" i="9"/>
  <c r="I890" i="9"/>
  <c r="J890" i="9"/>
  <c r="K890" i="9"/>
  <c r="H891" i="9"/>
  <c r="I891" i="9"/>
  <c r="J891" i="9"/>
  <c r="K891" i="9"/>
  <c r="H892" i="9"/>
  <c r="I892" i="9"/>
  <c r="J892" i="9"/>
  <c r="K892" i="9"/>
  <c r="H893" i="9"/>
  <c r="I893" i="9"/>
  <c r="J893" i="9"/>
  <c r="K893" i="9"/>
  <c r="H894" i="9"/>
  <c r="I894" i="9"/>
  <c r="J894" i="9"/>
  <c r="K894" i="9"/>
  <c r="H895" i="9"/>
  <c r="I895" i="9"/>
  <c r="J895" i="9"/>
  <c r="K895" i="9"/>
  <c r="H896" i="9"/>
  <c r="I896" i="9"/>
  <c r="J896" i="9"/>
  <c r="K896" i="9"/>
  <c r="H897" i="9"/>
  <c r="I897" i="9"/>
  <c r="J897" i="9"/>
  <c r="K897" i="9"/>
  <c r="H898" i="9"/>
  <c r="I898" i="9"/>
  <c r="J898" i="9"/>
  <c r="K898" i="9"/>
  <c r="H899" i="9"/>
  <c r="I899" i="9"/>
  <c r="J899" i="9"/>
  <c r="K899" i="9"/>
  <c r="H900" i="9"/>
  <c r="I900" i="9"/>
  <c r="J900" i="9"/>
  <c r="K900" i="9"/>
  <c r="H901" i="9"/>
  <c r="I901" i="9"/>
  <c r="J901" i="9"/>
  <c r="K901" i="9"/>
  <c r="H902" i="9"/>
  <c r="I902" i="9"/>
  <c r="J902" i="9"/>
  <c r="K902" i="9"/>
  <c r="H903" i="9"/>
  <c r="I903" i="9"/>
  <c r="J903" i="9"/>
  <c r="K903" i="9"/>
  <c r="H904" i="9"/>
  <c r="I904" i="9"/>
  <c r="J904" i="9"/>
  <c r="K904" i="9"/>
  <c r="H905" i="9"/>
  <c r="I905" i="9"/>
  <c r="J905" i="9"/>
  <c r="K905" i="9"/>
  <c r="H906" i="9"/>
  <c r="I906" i="9"/>
  <c r="J906" i="9"/>
  <c r="K906" i="9"/>
  <c r="H907" i="9"/>
  <c r="I907" i="9"/>
  <c r="J907" i="9"/>
  <c r="K907" i="9"/>
  <c r="H908" i="9"/>
  <c r="I908" i="9"/>
  <c r="J908" i="9"/>
  <c r="K908" i="9"/>
  <c r="H909" i="9"/>
  <c r="I909" i="9"/>
  <c r="J909" i="9"/>
  <c r="K909" i="9"/>
  <c r="H910" i="9"/>
  <c r="I910" i="9"/>
  <c r="J910" i="9"/>
  <c r="K910" i="9"/>
  <c r="H911" i="9"/>
  <c r="I911" i="9"/>
  <c r="J911" i="9"/>
  <c r="K911" i="9"/>
  <c r="H912" i="9"/>
  <c r="I912" i="9"/>
  <c r="J912" i="9"/>
  <c r="K912" i="9"/>
  <c r="H913" i="9"/>
  <c r="I913" i="9"/>
  <c r="J913" i="9"/>
  <c r="K913" i="9"/>
  <c r="H914" i="9"/>
  <c r="I914" i="9"/>
  <c r="J914" i="9"/>
  <c r="K914" i="9"/>
  <c r="H915" i="9"/>
  <c r="I915" i="9"/>
  <c r="J915" i="9"/>
  <c r="K915" i="9"/>
  <c r="H916" i="9"/>
  <c r="I916" i="9"/>
  <c r="J916" i="9"/>
  <c r="K916" i="9"/>
  <c r="H917" i="9"/>
  <c r="I917" i="9"/>
  <c r="J917" i="9"/>
  <c r="K917" i="9"/>
  <c r="H918" i="9"/>
  <c r="I918" i="9"/>
  <c r="J918" i="9"/>
  <c r="K918" i="9"/>
  <c r="H919" i="9"/>
  <c r="I919" i="9"/>
  <c r="J919" i="9"/>
  <c r="K919" i="9"/>
  <c r="H920" i="9"/>
  <c r="I920" i="9"/>
  <c r="J920" i="9"/>
  <c r="K920" i="9"/>
  <c r="H921" i="9"/>
  <c r="I921" i="9"/>
  <c r="J921" i="9"/>
  <c r="K921" i="9"/>
  <c r="H922" i="9"/>
  <c r="I922" i="9"/>
  <c r="J922" i="9"/>
  <c r="K922" i="9"/>
  <c r="H923" i="9"/>
  <c r="I923" i="9"/>
  <c r="J923" i="9"/>
  <c r="K923" i="9"/>
  <c r="H924" i="9"/>
  <c r="I924" i="9"/>
  <c r="J924" i="9"/>
  <c r="K924" i="9"/>
  <c r="H925" i="9"/>
  <c r="I925" i="9"/>
  <c r="J925" i="9"/>
  <c r="K925" i="9"/>
  <c r="H926" i="9"/>
  <c r="I926" i="9"/>
  <c r="J926" i="9"/>
  <c r="K926" i="9"/>
  <c r="H927" i="9"/>
  <c r="I927" i="9"/>
  <c r="J927" i="9"/>
  <c r="K927" i="9"/>
  <c r="H928" i="9"/>
  <c r="I928" i="9"/>
  <c r="J928" i="9"/>
  <c r="K928" i="9"/>
  <c r="H929" i="9"/>
  <c r="I929" i="9"/>
  <c r="J929" i="9"/>
  <c r="K929" i="9"/>
  <c r="H930" i="9"/>
  <c r="I930" i="9"/>
  <c r="J930" i="9"/>
  <c r="K930" i="9"/>
  <c r="H931" i="9"/>
  <c r="I931" i="9"/>
  <c r="J931" i="9"/>
  <c r="K931" i="9"/>
  <c r="H932" i="9"/>
  <c r="I932" i="9"/>
  <c r="J932" i="9"/>
  <c r="K932" i="9"/>
  <c r="H933" i="9"/>
  <c r="I933" i="9"/>
  <c r="J933" i="9"/>
  <c r="K933" i="9"/>
  <c r="H934" i="9"/>
  <c r="I934" i="9"/>
  <c r="J934" i="9"/>
  <c r="K934" i="9"/>
  <c r="H935" i="9"/>
  <c r="I935" i="9"/>
  <c r="J935" i="9"/>
  <c r="K935" i="9"/>
  <c r="H936" i="9"/>
  <c r="I936" i="9"/>
  <c r="J936" i="9"/>
  <c r="K936" i="9"/>
  <c r="H937" i="9"/>
  <c r="I937" i="9"/>
  <c r="J937" i="9"/>
  <c r="K937" i="9"/>
  <c r="H938" i="9"/>
  <c r="I938" i="9"/>
  <c r="J938" i="9"/>
  <c r="K938" i="9"/>
  <c r="H939" i="9"/>
  <c r="I939" i="9"/>
  <c r="J939" i="9"/>
  <c r="K939" i="9"/>
  <c r="H940" i="9"/>
  <c r="I940" i="9"/>
  <c r="J940" i="9"/>
  <c r="K940" i="9"/>
  <c r="H941" i="9"/>
  <c r="I941" i="9"/>
  <c r="J941" i="9"/>
  <c r="K941" i="9"/>
  <c r="H942" i="9"/>
  <c r="I942" i="9"/>
  <c r="J942" i="9"/>
  <c r="K942" i="9"/>
  <c r="H943" i="9"/>
  <c r="I943" i="9"/>
  <c r="J943" i="9"/>
  <c r="K943" i="9"/>
  <c r="H944" i="9"/>
  <c r="I944" i="9"/>
  <c r="J944" i="9"/>
  <c r="K944" i="9"/>
  <c r="H945" i="9"/>
  <c r="I945" i="9"/>
  <c r="J945" i="9"/>
  <c r="K945" i="9"/>
  <c r="H946" i="9"/>
  <c r="I946" i="9"/>
  <c r="J946" i="9"/>
  <c r="K946" i="9"/>
  <c r="H947" i="9"/>
  <c r="I947" i="9"/>
  <c r="J947" i="9"/>
  <c r="K947" i="9"/>
  <c r="H948" i="9"/>
  <c r="I948" i="9"/>
  <c r="J948" i="9"/>
  <c r="K948" i="9"/>
  <c r="H949" i="9"/>
  <c r="I949" i="9"/>
  <c r="J949" i="9"/>
  <c r="K949" i="9"/>
  <c r="H950" i="9"/>
  <c r="I950" i="9"/>
  <c r="J950" i="9"/>
  <c r="K950" i="9"/>
  <c r="H951" i="9"/>
  <c r="I951" i="9"/>
  <c r="J951" i="9"/>
  <c r="K951" i="9"/>
  <c r="H952" i="9"/>
  <c r="I952" i="9"/>
  <c r="J952" i="9"/>
  <c r="K952" i="9"/>
  <c r="H953" i="9"/>
  <c r="I953" i="9"/>
  <c r="J953" i="9"/>
  <c r="K953" i="9"/>
  <c r="H954" i="9"/>
  <c r="I954" i="9"/>
  <c r="J954" i="9"/>
  <c r="K954" i="9"/>
  <c r="H955" i="9"/>
  <c r="I955" i="9"/>
  <c r="J955" i="9"/>
  <c r="K955" i="9"/>
  <c r="H956" i="9"/>
  <c r="I956" i="9"/>
  <c r="J956" i="9"/>
  <c r="K956" i="9"/>
  <c r="H957" i="9"/>
  <c r="I957" i="9"/>
  <c r="J957" i="9"/>
  <c r="K957" i="9"/>
  <c r="H958" i="9"/>
  <c r="I958" i="9"/>
  <c r="J958" i="9"/>
  <c r="K958" i="9"/>
  <c r="H959" i="9"/>
  <c r="I959" i="9"/>
  <c r="J959" i="9"/>
  <c r="K959" i="9"/>
  <c r="H960" i="9"/>
  <c r="I960" i="9"/>
  <c r="J960" i="9"/>
  <c r="K960" i="9"/>
  <c r="H961" i="9"/>
  <c r="I961" i="9"/>
  <c r="J961" i="9"/>
  <c r="K961" i="9"/>
  <c r="H962" i="9"/>
  <c r="I962" i="9"/>
  <c r="J962" i="9"/>
  <c r="K962" i="9"/>
  <c r="H963" i="9"/>
  <c r="I963" i="9"/>
  <c r="J963" i="9"/>
  <c r="K963" i="9"/>
  <c r="H964" i="9"/>
  <c r="I964" i="9"/>
  <c r="J964" i="9"/>
  <c r="K964" i="9"/>
  <c r="H965" i="9"/>
  <c r="I965" i="9"/>
  <c r="J965" i="9"/>
  <c r="K965" i="9"/>
  <c r="H966" i="9"/>
  <c r="I966" i="9"/>
  <c r="J966" i="9"/>
  <c r="K966" i="9"/>
  <c r="H967" i="9"/>
  <c r="I967" i="9"/>
  <c r="J967" i="9"/>
  <c r="K967" i="9"/>
  <c r="H968" i="9"/>
  <c r="I968" i="9"/>
  <c r="J968" i="9"/>
  <c r="K968" i="9"/>
  <c r="H969" i="9"/>
  <c r="I969" i="9"/>
  <c r="J969" i="9"/>
  <c r="K969" i="9"/>
  <c r="H970" i="9"/>
  <c r="I970" i="9"/>
  <c r="J970" i="9"/>
  <c r="K970" i="9"/>
  <c r="H971" i="9"/>
  <c r="I971" i="9"/>
  <c r="J971" i="9"/>
  <c r="K971" i="9"/>
  <c r="H972" i="9"/>
  <c r="I972" i="9"/>
  <c r="J972" i="9"/>
  <c r="K972" i="9"/>
  <c r="H973" i="9"/>
  <c r="I973" i="9"/>
  <c r="J973" i="9"/>
  <c r="K973" i="9"/>
  <c r="H974" i="9"/>
  <c r="I974" i="9"/>
  <c r="J974" i="9"/>
  <c r="K974" i="9"/>
  <c r="H975" i="9"/>
  <c r="I975" i="9"/>
  <c r="J975" i="9"/>
  <c r="K975" i="9"/>
  <c r="H976" i="9"/>
  <c r="I976" i="9"/>
  <c r="J976" i="9"/>
  <c r="K976" i="9"/>
  <c r="H977" i="9"/>
  <c r="I977" i="9"/>
  <c r="J977" i="9"/>
  <c r="K977" i="9"/>
  <c r="H978" i="9"/>
  <c r="I978" i="9"/>
  <c r="J978" i="9"/>
  <c r="K978" i="9"/>
  <c r="H979" i="9"/>
  <c r="I979" i="9"/>
  <c r="J979" i="9"/>
  <c r="K979" i="9"/>
  <c r="H980" i="9"/>
  <c r="I980" i="9"/>
  <c r="J980" i="9"/>
  <c r="K980" i="9"/>
  <c r="H981" i="9"/>
  <c r="I981" i="9"/>
  <c r="J981" i="9"/>
  <c r="K981" i="9"/>
  <c r="H982" i="9"/>
  <c r="I982" i="9"/>
  <c r="J982" i="9"/>
  <c r="K982" i="9"/>
  <c r="H983" i="9"/>
  <c r="I983" i="9"/>
  <c r="J983" i="9"/>
  <c r="K983" i="9"/>
  <c r="H984" i="9"/>
  <c r="I984" i="9"/>
  <c r="J984" i="9"/>
  <c r="K984" i="9"/>
  <c r="H985" i="9"/>
  <c r="I985" i="9"/>
  <c r="J985" i="9"/>
  <c r="K985" i="9"/>
  <c r="H986" i="9"/>
  <c r="I986" i="9"/>
  <c r="J986" i="9"/>
  <c r="K986" i="9"/>
  <c r="H987" i="9"/>
  <c r="I987" i="9"/>
  <c r="J987" i="9"/>
  <c r="K987" i="9"/>
  <c r="H988" i="9"/>
  <c r="I988" i="9"/>
  <c r="J988" i="9"/>
  <c r="K988" i="9"/>
  <c r="H989" i="9"/>
  <c r="I989" i="9"/>
  <c r="J989" i="9"/>
  <c r="K989" i="9"/>
  <c r="H990" i="9"/>
  <c r="I990" i="9"/>
  <c r="J990" i="9"/>
  <c r="K990" i="9"/>
  <c r="H991" i="9"/>
  <c r="I991" i="9"/>
  <c r="J991" i="9"/>
  <c r="K991" i="9"/>
  <c r="H992" i="9"/>
  <c r="I992" i="9"/>
  <c r="J992" i="9"/>
  <c r="K992" i="9"/>
  <c r="H993" i="9"/>
  <c r="I993" i="9"/>
  <c r="J993" i="9"/>
  <c r="K993" i="9"/>
  <c r="H994" i="9"/>
  <c r="I994" i="9"/>
  <c r="J994" i="9"/>
  <c r="K994" i="9"/>
  <c r="H995" i="9"/>
  <c r="I995" i="9"/>
  <c r="J995" i="9"/>
  <c r="K995" i="9"/>
  <c r="H996" i="9"/>
  <c r="I996" i="9"/>
  <c r="J996" i="9"/>
  <c r="K996" i="9"/>
  <c r="H997" i="9"/>
  <c r="I997" i="9"/>
  <c r="J997" i="9"/>
  <c r="K997" i="9"/>
  <c r="H998" i="9"/>
  <c r="I998" i="9"/>
  <c r="J998" i="9"/>
  <c r="K998" i="9"/>
  <c r="H999" i="9"/>
  <c r="I999" i="9"/>
  <c r="J999" i="9"/>
  <c r="K999" i="9"/>
  <c r="H1000" i="9"/>
  <c r="I1000" i="9"/>
  <c r="J1000" i="9"/>
  <c r="K1000" i="9"/>
  <c r="H1001" i="9"/>
  <c r="I1001" i="9"/>
  <c r="J1001" i="9"/>
  <c r="K1001" i="9"/>
  <c r="H1002" i="9"/>
  <c r="I1002" i="9"/>
  <c r="J1002" i="9"/>
  <c r="K1002" i="9"/>
  <c r="H1003" i="9"/>
  <c r="I1003" i="9"/>
  <c r="J1003" i="9"/>
  <c r="K1003" i="9"/>
  <c r="H1004" i="9"/>
  <c r="I1004" i="9"/>
  <c r="J1004" i="9"/>
  <c r="K1004" i="9"/>
  <c r="H1005" i="9"/>
  <c r="I1005" i="9"/>
  <c r="J1005" i="9"/>
  <c r="K1005" i="9"/>
  <c r="H1006" i="9"/>
  <c r="I1006" i="9"/>
  <c r="J1006" i="9"/>
  <c r="K1006" i="9"/>
  <c r="H1007" i="9"/>
  <c r="I1007" i="9"/>
  <c r="J1007" i="9"/>
  <c r="K1007" i="9"/>
  <c r="H1008" i="9"/>
  <c r="I1008" i="9"/>
  <c r="J1008" i="9"/>
  <c r="K1008" i="9"/>
  <c r="H1009" i="9"/>
  <c r="I1009" i="9"/>
  <c r="J1009" i="9"/>
  <c r="K1009" i="9"/>
  <c r="H1010" i="9"/>
  <c r="I1010" i="9"/>
  <c r="J1010" i="9"/>
  <c r="K1010" i="9"/>
  <c r="H1011" i="9"/>
  <c r="I1011" i="9"/>
  <c r="J1011" i="9"/>
  <c r="K1011" i="9"/>
  <c r="H1012" i="9"/>
  <c r="I1012" i="9"/>
  <c r="J1012" i="9"/>
  <c r="K1012" i="9"/>
  <c r="H1013" i="9"/>
  <c r="I1013" i="9"/>
  <c r="J1013" i="9"/>
  <c r="K1013" i="9"/>
  <c r="H1014" i="9"/>
  <c r="I1014" i="9"/>
  <c r="J1014" i="9"/>
  <c r="K1014" i="9"/>
  <c r="H1015" i="9"/>
  <c r="I1015" i="9"/>
  <c r="J1015" i="9"/>
  <c r="K1015" i="9"/>
  <c r="H1016" i="9"/>
  <c r="I1016" i="9"/>
  <c r="J1016" i="9"/>
  <c r="K1016" i="9"/>
  <c r="H1017" i="9"/>
  <c r="I1017" i="9"/>
  <c r="J1017" i="9"/>
  <c r="K1017" i="9"/>
  <c r="H1018" i="9"/>
  <c r="I1018" i="9"/>
  <c r="J1018" i="9"/>
  <c r="K1018" i="9"/>
  <c r="H1019" i="9"/>
  <c r="I1019" i="9"/>
  <c r="J1019" i="9"/>
  <c r="K1019" i="9"/>
  <c r="H1020" i="9"/>
  <c r="I1020" i="9"/>
  <c r="J1020" i="9"/>
  <c r="K1020" i="9"/>
  <c r="H1021" i="9"/>
  <c r="I1021" i="9"/>
  <c r="J1021" i="9"/>
  <c r="K1021" i="9"/>
  <c r="H1022" i="9"/>
  <c r="I1022" i="9"/>
  <c r="J1022" i="9"/>
  <c r="K1022" i="9"/>
  <c r="H1023" i="9"/>
  <c r="I1023" i="9"/>
  <c r="J1023" i="9"/>
  <c r="K1023" i="9"/>
  <c r="H1024" i="9"/>
  <c r="I1024" i="9"/>
  <c r="J1024" i="9"/>
  <c r="K1024" i="9"/>
  <c r="H1025" i="9"/>
  <c r="I1025" i="9"/>
  <c r="J1025" i="9"/>
  <c r="K1025" i="9"/>
  <c r="H1026" i="9"/>
  <c r="I1026" i="9"/>
  <c r="J1026" i="9"/>
  <c r="K1026" i="9"/>
  <c r="H1027" i="9"/>
  <c r="I1027" i="9"/>
  <c r="J1027" i="9"/>
  <c r="K1027" i="9"/>
  <c r="H1028" i="9"/>
  <c r="I1028" i="9"/>
  <c r="J1028" i="9"/>
  <c r="K1028" i="9"/>
  <c r="H1029" i="9"/>
  <c r="I1029" i="9"/>
  <c r="J1029" i="9"/>
  <c r="K1029" i="9"/>
  <c r="H1030" i="9"/>
  <c r="I1030" i="9"/>
  <c r="J1030" i="9"/>
  <c r="K1030" i="9"/>
  <c r="H1031" i="9"/>
  <c r="I1031" i="9"/>
  <c r="J1031" i="9"/>
  <c r="K1031" i="9"/>
  <c r="H1032" i="9"/>
  <c r="I1032" i="9"/>
  <c r="J1032" i="9"/>
  <c r="K1032" i="9"/>
  <c r="H1033" i="9"/>
  <c r="I1033" i="9"/>
  <c r="J1033" i="9"/>
  <c r="K1033" i="9"/>
  <c r="H1034" i="9"/>
  <c r="I1034" i="9"/>
  <c r="J1034" i="9"/>
  <c r="K1034" i="9"/>
  <c r="H1035" i="9"/>
  <c r="I1035" i="9"/>
  <c r="J1035" i="9"/>
  <c r="K1035" i="9"/>
  <c r="H1036" i="9"/>
  <c r="I1036" i="9"/>
  <c r="J1036" i="9"/>
  <c r="K1036" i="9"/>
  <c r="H1037" i="9"/>
  <c r="I1037" i="9"/>
  <c r="J1037" i="9"/>
  <c r="K1037" i="9"/>
  <c r="H1038" i="9"/>
  <c r="I1038" i="9"/>
  <c r="J1038" i="9"/>
  <c r="K1038" i="9"/>
  <c r="H1039" i="9"/>
  <c r="I1039" i="9"/>
  <c r="J1039" i="9"/>
  <c r="K1039" i="9"/>
  <c r="H1040" i="9"/>
  <c r="I1040" i="9"/>
  <c r="J1040" i="9"/>
  <c r="K1040" i="9"/>
  <c r="H1041" i="9"/>
  <c r="I1041" i="9"/>
  <c r="J1041" i="9"/>
  <c r="K1041" i="9"/>
  <c r="H1042" i="9"/>
  <c r="I1042" i="9"/>
  <c r="J1042" i="9"/>
  <c r="K1042" i="9"/>
  <c r="H1043" i="9"/>
  <c r="I1043" i="9"/>
  <c r="J1043" i="9"/>
  <c r="K1043" i="9"/>
  <c r="H1044" i="9"/>
  <c r="I1044" i="9"/>
  <c r="J1044" i="9"/>
  <c r="K1044" i="9"/>
  <c r="H1045" i="9"/>
  <c r="I1045" i="9"/>
  <c r="J1045" i="9"/>
  <c r="K1045" i="9"/>
  <c r="H1046" i="9"/>
  <c r="I1046" i="9"/>
  <c r="J1046" i="9"/>
  <c r="K1046" i="9"/>
  <c r="H1047" i="9"/>
  <c r="I1047" i="9"/>
  <c r="J1047" i="9"/>
  <c r="K1047" i="9"/>
  <c r="H1048" i="9"/>
  <c r="I1048" i="9"/>
  <c r="J1048" i="9"/>
  <c r="K1048" i="9"/>
  <c r="H1049" i="9"/>
  <c r="I1049" i="9"/>
  <c r="J1049" i="9"/>
  <c r="K1049" i="9"/>
  <c r="H1050" i="9"/>
  <c r="I1050" i="9"/>
  <c r="J1050" i="9"/>
  <c r="K1050" i="9"/>
  <c r="H1051" i="9"/>
  <c r="I1051" i="9"/>
  <c r="J1051" i="9"/>
  <c r="K1051" i="9"/>
  <c r="H1052" i="9"/>
  <c r="I1052" i="9"/>
  <c r="J1052" i="9"/>
  <c r="K1052" i="9"/>
  <c r="H1053" i="9"/>
  <c r="I1053" i="9"/>
  <c r="J1053" i="9"/>
  <c r="K1053" i="9"/>
  <c r="H1054" i="9"/>
  <c r="I1054" i="9"/>
  <c r="J1054" i="9"/>
  <c r="K1054" i="9"/>
  <c r="H1055" i="9"/>
  <c r="I1055" i="9"/>
  <c r="J1055" i="9"/>
  <c r="K1055" i="9"/>
  <c r="H1056" i="9"/>
  <c r="I1056" i="9"/>
  <c r="J1056" i="9"/>
  <c r="K1056" i="9"/>
  <c r="H1057" i="9"/>
  <c r="I1057" i="9"/>
  <c r="J1057" i="9"/>
  <c r="K1057" i="9"/>
  <c r="H1058" i="9"/>
  <c r="I1058" i="9"/>
  <c r="J1058" i="9"/>
  <c r="K1058" i="9"/>
  <c r="H1059" i="9"/>
  <c r="I1059" i="9"/>
  <c r="J1059" i="9"/>
  <c r="K1059" i="9"/>
  <c r="H1060" i="9"/>
  <c r="I1060" i="9"/>
  <c r="J1060" i="9"/>
  <c r="K1060" i="9"/>
  <c r="H1061" i="9"/>
  <c r="I1061" i="9"/>
  <c r="J1061" i="9"/>
  <c r="K1061" i="9"/>
  <c r="H1062" i="9"/>
  <c r="I1062" i="9"/>
  <c r="J1062" i="9"/>
  <c r="K1062" i="9"/>
  <c r="H1063" i="9"/>
  <c r="I1063" i="9"/>
  <c r="J1063" i="9"/>
  <c r="K1063" i="9"/>
  <c r="H1064" i="9"/>
  <c r="I1064" i="9"/>
  <c r="J1064" i="9"/>
  <c r="K1064" i="9"/>
  <c r="H1065" i="9"/>
  <c r="I1065" i="9"/>
  <c r="J1065" i="9"/>
  <c r="K1065" i="9"/>
  <c r="H1066" i="9"/>
  <c r="I1066" i="9"/>
  <c r="J1066" i="9"/>
  <c r="K1066" i="9"/>
  <c r="H1067" i="9"/>
  <c r="I1067" i="9"/>
  <c r="J1067" i="9"/>
  <c r="K1067" i="9"/>
  <c r="H1068" i="9"/>
  <c r="I1068" i="9"/>
  <c r="J1068" i="9"/>
  <c r="K1068" i="9"/>
  <c r="H1069" i="9"/>
  <c r="I1069" i="9"/>
  <c r="J1069" i="9"/>
  <c r="K1069" i="9"/>
  <c r="H1070" i="9"/>
  <c r="I1070" i="9"/>
  <c r="J1070" i="9"/>
  <c r="K1070" i="9"/>
  <c r="H1071" i="9"/>
  <c r="I1071" i="9"/>
  <c r="J1071" i="9"/>
  <c r="K1071" i="9"/>
  <c r="H1072" i="9"/>
  <c r="I1072" i="9"/>
  <c r="J1072" i="9"/>
  <c r="K1072" i="9"/>
  <c r="H1073" i="9"/>
  <c r="I1073" i="9"/>
  <c r="J1073" i="9"/>
  <c r="K1073" i="9"/>
  <c r="H1074" i="9"/>
  <c r="I1074" i="9"/>
  <c r="J1074" i="9"/>
  <c r="K1074" i="9"/>
  <c r="H1075" i="9"/>
  <c r="I1075" i="9"/>
  <c r="J1075" i="9"/>
  <c r="K1075" i="9"/>
  <c r="H1076" i="9"/>
  <c r="I1076" i="9"/>
  <c r="J1076" i="9"/>
  <c r="K1076" i="9"/>
  <c r="H1077" i="9"/>
  <c r="I1077" i="9"/>
  <c r="J1077" i="9"/>
  <c r="K1077" i="9"/>
  <c r="H1078" i="9"/>
  <c r="I1078" i="9"/>
  <c r="J1078" i="9"/>
  <c r="K1078" i="9"/>
  <c r="H1079" i="9"/>
  <c r="I1079" i="9"/>
  <c r="J1079" i="9"/>
  <c r="K1079" i="9"/>
  <c r="H1080" i="9"/>
  <c r="I1080" i="9"/>
  <c r="J1080" i="9"/>
  <c r="K1080" i="9"/>
  <c r="H1081" i="9"/>
  <c r="I1081" i="9"/>
  <c r="J1081" i="9"/>
  <c r="K1081" i="9"/>
  <c r="H1082" i="9"/>
  <c r="I1082" i="9"/>
  <c r="J1082" i="9"/>
  <c r="K1082" i="9"/>
  <c r="H1083" i="9"/>
  <c r="I1083" i="9"/>
  <c r="J1083" i="9"/>
  <c r="K1083" i="9"/>
  <c r="H1084" i="9"/>
  <c r="I1084" i="9"/>
  <c r="J1084" i="9"/>
  <c r="K1084" i="9"/>
  <c r="H1085" i="9"/>
  <c r="I1085" i="9"/>
  <c r="J1085" i="9"/>
  <c r="K1085" i="9"/>
  <c r="H1086" i="9"/>
  <c r="I1086" i="9"/>
  <c r="J1086" i="9"/>
  <c r="K1086" i="9"/>
  <c r="H1087" i="9"/>
  <c r="I1087" i="9"/>
  <c r="J1087" i="9"/>
  <c r="K1087" i="9"/>
  <c r="H1088" i="9"/>
  <c r="I1088" i="9"/>
  <c r="J1088" i="9"/>
  <c r="K1088" i="9"/>
  <c r="H1089" i="9"/>
  <c r="I1089" i="9"/>
  <c r="J1089" i="9"/>
  <c r="K1089" i="9"/>
  <c r="H1090" i="9"/>
  <c r="I1090" i="9"/>
  <c r="J1090" i="9"/>
  <c r="K1090" i="9"/>
  <c r="H1091" i="9"/>
  <c r="I1091" i="9"/>
  <c r="J1091" i="9"/>
  <c r="K1091" i="9"/>
  <c r="H1092" i="9"/>
  <c r="I1092" i="9"/>
  <c r="J1092" i="9"/>
  <c r="K1092" i="9"/>
  <c r="H1093" i="9"/>
  <c r="I1093" i="9"/>
  <c r="J1093" i="9"/>
  <c r="K1093" i="9"/>
  <c r="H1094" i="9"/>
  <c r="I1094" i="9"/>
  <c r="J1094" i="9"/>
  <c r="K1094" i="9"/>
  <c r="H1095" i="9"/>
  <c r="I1095" i="9"/>
  <c r="J1095" i="9"/>
  <c r="K1095" i="9"/>
  <c r="H1096" i="9"/>
  <c r="I1096" i="9"/>
  <c r="J1096" i="9"/>
  <c r="K1096" i="9"/>
  <c r="H1097" i="9"/>
  <c r="I1097" i="9"/>
  <c r="J1097" i="9"/>
  <c r="K1097" i="9"/>
  <c r="H1098" i="9"/>
  <c r="I1098" i="9"/>
  <c r="J1098" i="9"/>
  <c r="K1098" i="9"/>
  <c r="H1099" i="9"/>
  <c r="I1099" i="9"/>
  <c r="J1099" i="9"/>
  <c r="K1099" i="9"/>
  <c r="H1100" i="9"/>
  <c r="I1100" i="9"/>
  <c r="J1100" i="9"/>
  <c r="K1100" i="9"/>
  <c r="H1101" i="9"/>
  <c r="I1101" i="9"/>
  <c r="J1101" i="9"/>
  <c r="K1101" i="9"/>
  <c r="H1102" i="9"/>
  <c r="I1102" i="9"/>
  <c r="J1102" i="9"/>
  <c r="K1102" i="9"/>
  <c r="H1103" i="9"/>
  <c r="I1103" i="9"/>
  <c r="J1103" i="9"/>
  <c r="K1103" i="9"/>
  <c r="H1104" i="9"/>
  <c r="I1104" i="9"/>
  <c r="J1104" i="9"/>
  <c r="K1104" i="9"/>
  <c r="H1105" i="9"/>
  <c r="I1105" i="9"/>
  <c r="J1105" i="9"/>
  <c r="K1105" i="9"/>
  <c r="H1106" i="9"/>
  <c r="I1106" i="9"/>
  <c r="J1106" i="9"/>
  <c r="K1106" i="9"/>
  <c r="H1107" i="9"/>
  <c r="I1107" i="9"/>
  <c r="J1107" i="9"/>
  <c r="K1107" i="9"/>
  <c r="H1108" i="9"/>
  <c r="I1108" i="9"/>
  <c r="J1108" i="9"/>
  <c r="K1108" i="9"/>
  <c r="H1109" i="9"/>
  <c r="I1109" i="9"/>
  <c r="J1109" i="9"/>
  <c r="K1109" i="9"/>
  <c r="H1110" i="9"/>
  <c r="I1110" i="9"/>
  <c r="J1110" i="9"/>
  <c r="K1110" i="9"/>
  <c r="H1111" i="9"/>
  <c r="I1111" i="9"/>
  <c r="J1111" i="9"/>
  <c r="K1111" i="9"/>
  <c r="H1112" i="9"/>
  <c r="I1112" i="9"/>
  <c r="J1112" i="9"/>
  <c r="K1112" i="9"/>
  <c r="H1113" i="9"/>
  <c r="I1113" i="9"/>
  <c r="J1113" i="9"/>
  <c r="K1113" i="9"/>
  <c r="H1114" i="9"/>
  <c r="I1114" i="9"/>
  <c r="J1114" i="9"/>
  <c r="K1114" i="9"/>
  <c r="H1115" i="9"/>
  <c r="I1115" i="9"/>
  <c r="J1115" i="9"/>
  <c r="K1115" i="9"/>
  <c r="H1116" i="9"/>
  <c r="I1116" i="9"/>
  <c r="J1116" i="9"/>
  <c r="K1116" i="9"/>
  <c r="H1117" i="9"/>
  <c r="I1117" i="9"/>
  <c r="J1117" i="9"/>
  <c r="K1117" i="9"/>
  <c r="H1118" i="9"/>
  <c r="I1118" i="9"/>
  <c r="J1118" i="9"/>
  <c r="K1118" i="9"/>
  <c r="H1119" i="9"/>
  <c r="I1119" i="9"/>
  <c r="J1119" i="9"/>
  <c r="K1119" i="9"/>
  <c r="H1120" i="9"/>
  <c r="I1120" i="9"/>
  <c r="J1120" i="9"/>
  <c r="K1120" i="9"/>
  <c r="H1121" i="9"/>
  <c r="I1121" i="9"/>
  <c r="J1121" i="9"/>
  <c r="K1121" i="9"/>
  <c r="H1122" i="9"/>
  <c r="I1122" i="9"/>
  <c r="J1122" i="9"/>
  <c r="K1122" i="9"/>
  <c r="H1123" i="9"/>
  <c r="I1123" i="9"/>
  <c r="J1123" i="9"/>
  <c r="K1123" i="9"/>
  <c r="H1124" i="9"/>
  <c r="I1124" i="9"/>
  <c r="J1124" i="9"/>
  <c r="K1124" i="9"/>
  <c r="H1125" i="9"/>
  <c r="I1125" i="9"/>
  <c r="J1125" i="9"/>
  <c r="K1125" i="9"/>
  <c r="H1126" i="9"/>
  <c r="I1126" i="9"/>
  <c r="J1126" i="9"/>
  <c r="K1126" i="9"/>
  <c r="H1127" i="9"/>
  <c r="I1127" i="9"/>
  <c r="J1127" i="9"/>
  <c r="K1127" i="9"/>
  <c r="H1128" i="9"/>
  <c r="I1128" i="9"/>
  <c r="J1128" i="9"/>
  <c r="K1128" i="9"/>
  <c r="H1129" i="9"/>
  <c r="I1129" i="9"/>
  <c r="J1129" i="9"/>
  <c r="K1129" i="9"/>
  <c r="H1130" i="9"/>
  <c r="I1130" i="9"/>
  <c r="J1130" i="9"/>
  <c r="K1130" i="9"/>
  <c r="H1131" i="9"/>
  <c r="I1131" i="9"/>
  <c r="J1131" i="9"/>
  <c r="K1131" i="9"/>
  <c r="H1132" i="9"/>
  <c r="I1132" i="9"/>
  <c r="J1132" i="9"/>
  <c r="K1132" i="9"/>
  <c r="H1133" i="9"/>
  <c r="I1133" i="9"/>
  <c r="J1133" i="9"/>
  <c r="K1133" i="9"/>
  <c r="H1134" i="9"/>
  <c r="I1134" i="9"/>
  <c r="J1134" i="9"/>
  <c r="K1134" i="9"/>
  <c r="H1135" i="9"/>
  <c r="I1135" i="9"/>
  <c r="J1135" i="9"/>
  <c r="K1135" i="9"/>
  <c r="H1136" i="9"/>
  <c r="I1136" i="9"/>
  <c r="J1136" i="9"/>
  <c r="K1136" i="9"/>
  <c r="H1137" i="9"/>
  <c r="I1137" i="9"/>
  <c r="J1137" i="9"/>
  <c r="K1137" i="9"/>
  <c r="H1138" i="9"/>
  <c r="I1138" i="9"/>
  <c r="J1138" i="9"/>
  <c r="K1138" i="9"/>
  <c r="H1139" i="9"/>
  <c r="I1139" i="9"/>
  <c r="J1139" i="9"/>
  <c r="K1139" i="9"/>
  <c r="H1140" i="9"/>
  <c r="I1140" i="9"/>
  <c r="J1140" i="9"/>
  <c r="K1140" i="9"/>
  <c r="H1141" i="9"/>
  <c r="I1141" i="9"/>
  <c r="J1141" i="9"/>
  <c r="K1141" i="9"/>
  <c r="H1142" i="9"/>
  <c r="I1142" i="9"/>
  <c r="J1142" i="9"/>
  <c r="K1142" i="9"/>
  <c r="H1143" i="9"/>
  <c r="I1143" i="9"/>
  <c r="J1143" i="9"/>
  <c r="K1143" i="9"/>
  <c r="H1144" i="9"/>
  <c r="I1144" i="9"/>
  <c r="J1144" i="9"/>
  <c r="K1144" i="9"/>
  <c r="H1145" i="9"/>
  <c r="I1145" i="9"/>
  <c r="J1145" i="9"/>
  <c r="K1145" i="9"/>
  <c r="H1146" i="9"/>
  <c r="I1146" i="9"/>
  <c r="J1146" i="9"/>
  <c r="K1146" i="9"/>
  <c r="H1147" i="9"/>
  <c r="I1147" i="9"/>
  <c r="J1147" i="9"/>
  <c r="K1147" i="9"/>
  <c r="H1148" i="9"/>
  <c r="I1148" i="9"/>
  <c r="J1148" i="9"/>
  <c r="K1148" i="9"/>
  <c r="H1149" i="9"/>
  <c r="I1149" i="9"/>
  <c r="J1149" i="9"/>
  <c r="K1149" i="9"/>
  <c r="H1150" i="9"/>
  <c r="I1150" i="9"/>
  <c r="J1150" i="9"/>
  <c r="K1150" i="9"/>
  <c r="H1151" i="9"/>
  <c r="I1151" i="9"/>
  <c r="J1151" i="9"/>
  <c r="K1151" i="9"/>
  <c r="H1152" i="9"/>
  <c r="I1152" i="9"/>
  <c r="J1152" i="9"/>
  <c r="K1152" i="9"/>
  <c r="H1153" i="9"/>
  <c r="I1153" i="9"/>
  <c r="J1153" i="9"/>
  <c r="K1153" i="9"/>
  <c r="H1154" i="9"/>
  <c r="I1154" i="9"/>
  <c r="J1154" i="9"/>
  <c r="K1154" i="9"/>
  <c r="H1155" i="9"/>
  <c r="I1155" i="9"/>
  <c r="J1155" i="9"/>
  <c r="K1155" i="9"/>
  <c r="H1156" i="9"/>
  <c r="I1156" i="9"/>
  <c r="J1156" i="9"/>
  <c r="K1156" i="9"/>
  <c r="H1157" i="9"/>
  <c r="I1157" i="9"/>
  <c r="J1157" i="9"/>
  <c r="K1157" i="9"/>
  <c r="H1158" i="9"/>
  <c r="I1158" i="9"/>
  <c r="J1158" i="9"/>
  <c r="K1158" i="9"/>
  <c r="H1159" i="9"/>
  <c r="I1159" i="9"/>
  <c r="J1159" i="9"/>
  <c r="K1159" i="9"/>
  <c r="H1160" i="9"/>
  <c r="I1160" i="9"/>
  <c r="J1160" i="9"/>
  <c r="K1160" i="9"/>
  <c r="H1161" i="9"/>
  <c r="I1161" i="9"/>
  <c r="J1161" i="9"/>
  <c r="K1161" i="9"/>
  <c r="H1162" i="9"/>
  <c r="I1162" i="9"/>
  <c r="J1162" i="9"/>
  <c r="K1162" i="9"/>
  <c r="H1163" i="9"/>
  <c r="I1163" i="9"/>
  <c r="J1163" i="9"/>
  <c r="K1163" i="9"/>
  <c r="H1164" i="9"/>
  <c r="I1164" i="9"/>
  <c r="J1164" i="9"/>
  <c r="K1164" i="9"/>
  <c r="H1165" i="9"/>
  <c r="I1165" i="9"/>
  <c r="J1165" i="9"/>
  <c r="K1165" i="9"/>
  <c r="H1166" i="9"/>
  <c r="I1166" i="9"/>
  <c r="J1166" i="9"/>
  <c r="K1166" i="9"/>
  <c r="H1167" i="9"/>
  <c r="I1167" i="9"/>
  <c r="J1167" i="9"/>
  <c r="K1167" i="9"/>
  <c r="H1168" i="9"/>
  <c r="I1168" i="9"/>
  <c r="J1168" i="9"/>
  <c r="K1168" i="9"/>
  <c r="H1169" i="9"/>
  <c r="I1169" i="9"/>
  <c r="J1169" i="9"/>
  <c r="K1169" i="9"/>
  <c r="H1170" i="9"/>
  <c r="I1170" i="9"/>
  <c r="J1170" i="9"/>
  <c r="K1170" i="9"/>
  <c r="H1171" i="9"/>
  <c r="I1171" i="9"/>
  <c r="J1171" i="9"/>
  <c r="K1171" i="9"/>
  <c r="H1172" i="9"/>
  <c r="I1172" i="9"/>
  <c r="J1172" i="9"/>
  <c r="K1172" i="9"/>
  <c r="H1173" i="9"/>
  <c r="I1173" i="9"/>
  <c r="J1173" i="9"/>
  <c r="K1173" i="9"/>
  <c r="H1174" i="9"/>
  <c r="I1174" i="9"/>
  <c r="J1174" i="9"/>
  <c r="K1174" i="9"/>
  <c r="H1175" i="9"/>
  <c r="I1175" i="9"/>
  <c r="J1175" i="9"/>
  <c r="K1175" i="9"/>
  <c r="H1176" i="9"/>
  <c r="I1176" i="9"/>
  <c r="J1176" i="9"/>
  <c r="K1176" i="9"/>
  <c r="H1177" i="9"/>
  <c r="I1177" i="9"/>
  <c r="J1177" i="9"/>
  <c r="K1177" i="9"/>
  <c r="H1178" i="9"/>
  <c r="I1178" i="9"/>
  <c r="J1178" i="9"/>
  <c r="K1178" i="9"/>
  <c r="H1179" i="9"/>
  <c r="I1179" i="9"/>
  <c r="J1179" i="9"/>
  <c r="K1179" i="9"/>
  <c r="H1180" i="9"/>
  <c r="I1180" i="9"/>
  <c r="J1180" i="9"/>
  <c r="K1180" i="9"/>
  <c r="H1181" i="9"/>
  <c r="I1181" i="9"/>
  <c r="J1181" i="9"/>
  <c r="K1181" i="9"/>
  <c r="H1182" i="9"/>
  <c r="I1182" i="9"/>
  <c r="J1182" i="9"/>
  <c r="K1182" i="9"/>
  <c r="H1183" i="9"/>
  <c r="I1183" i="9"/>
  <c r="J1183" i="9"/>
  <c r="K1183" i="9"/>
  <c r="H1184" i="9"/>
  <c r="I1184" i="9"/>
  <c r="J1184" i="9"/>
  <c r="K1184" i="9"/>
  <c r="H1185" i="9"/>
  <c r="I1185" i="9"/>
  <c r="J1185" i="9"/>
  <c r="K1185" i="9"/>
  <c r="H1186" i="9"/>
  <c r="I1186" i="9"/>
  <c r="J1186" i="9"/>
  <c r="K1186" i="9"/>
  <c r="H1187" i="9"/>
  <c r="I1187" i="9"/>
  <c r="J1187" i="9"/>
  <c r="K1187" i="9"/>
  <c r="H1188" i="9"/>
  <c r="I1188" i="9"/>
  <c r="J1188" i="9"/>
  <c r="K1188" i="9"/>
  <c r="H1189" i="9"/>
  <c r="I1189" i="9"/>
  <c r="J1189" i="9"/>
  <c r="K1189" i="9"/>
  <c r="H1190" i="9"/>
  <c r="I1190" i="9"/>
  <c r="J1190" i="9"/>
  <c r="K1190" i="9"/>
  <c r="H1191" i="9"/>
  <c r="I1191" i="9"/>
  <c r="J1191" i="9"/>
  <c r="K1191" i="9"/>
  <c r="H1192" i="9"/>
  <c r="I1192" i="9"/>
  <c r="J1192" i="9"/>
  <c r="K1192" i="9"/>
  <c r="H1193" i="9"/>
  <c r="I1193" i="9"/>
  <c r="J1193" i="9"/>
  <c r="K1193" i="9"/>
  <c r="H1194" i="9"/>
  <c r="I1194" i="9"/>
  <c r="J1194" i="9"/>
  <c r="K1194" i="9"/>
  <c r="H1195" i="9"/>
  <c r="I1195" i="9"/>
  <c r="J1195" i="9"/>
  <c r="K1195" i="9"/>
  <c r="H1196" i="9"/>
  <c r="I1196" i="9"/>
  <c r="J1196" i="9"/>
  <c r="K1196" i="9"/>
  <c r="H1197" i="9"/>
  <c r="I1197" i="9"/>
  <c r="J1197" i="9"/>
  <c r="K1197" i="9"/>
  <c r="H1198" i="9"/>
  <c r="I1198" i="9"/>
  <c r="J1198" i="9"/>
  <c r="K1198" i="9"/>
  <c r="H1199" i="9"/>
  <c r="I1199" i="9"/>
  <c r="J1199" i="9"/>
  <c r="K1199" i="9"/>
  <c r="H1200" i="9"/>
  <c r="I1200" i="9"/>
  <c r="J1200" i="9"/>
  <c r="K1200" i="9"/>
  <c r="H1201" i="9"/>
  <c r="I1201" i="9"/>
  <c r="J1201" i="9"/>
  <c r="K1201" i="9"/>
  <c r="H1202" i="9"/>
  <c r="I1202" i="9"/>
  <c r="J1202" i="9"/>
  <c r="K1202" i="9"/>
  <c r="H1203" i="9"/>
  <c r="I1203" i="9"/>
  <c r="J1203" i="9"/>
  <c r="K1203" i="9"/>
  <c r="H1204" i="9"/>
  <c r="I1204" i="9"/>
  <c r="J1204" i="9"/>
  <c r="K1204" i="9"/>
  <c r="H1205" i="9"/>
  <c r="I1205" i="9"/>
  <c r="J1205" i="9"/>
  <c r="K1205" i="9"/>
  <c r="H1206" i="9"/>
  <c r="I1206" i="9"/>
  <c r="J1206" i="9"/>
  <c r="K1206" i="9"/>
  <c r="H1207" i="9"/>
  <c r="I1207" i="9"/>
  <c r="J1207" i="9"/>
  <c r="K1207" i="9"/>
  <c r="H1208" i="9"/>
  <c r="I1208" i="9"/>
  <c r="J1208" i="9"/>
  <c r="K1208" i="9"/>
  <c r="H1209" i="9"/>
  <c r="I1209" i="9"/>
  <c r="J1209" i="9"/>
  <c r="K1209" i="9"/>
  <c r="H1210" i="9"/>
  <c r="I1210" i="9"/>
  <c r="J1210" i="9"/>
  <c r="K1210" i="9"/>
  <c r="H1211" i="9"/>
  <c r="I1211" i="9"/>
  <c r="J1211" i="9"/>
  <c r="K1211" i="9"/>
  <c r="H1212" i="9"/>
  <c r="I1212" i="9"/>
  <c r="J1212" i="9"/>
  <c r="K1212" i="9"/>
  <c r="H1213" i="9"/>
  <c r="I1213" i="9"/>
  <c r="J1213" i="9"/>
  <c r="K1213" i="9"/>
  <c r="H1214" i="9"/>
  <c r="I1214" i="9"/>
  <c r="J1214" i="9"/>
  <c r="K1214" i="9"/>
  <c r="H1215" i="9"/>
  <c r="I1215" i="9"/>
  <c r="J1215" i="9"/>
  <c r="K1215" i="9"/>
  <c r="H1216" i="9"/>
  <c r="I1216" i="9"/>
  <c r="J1216" i="9"/>
  <c r="K1216" i="9"/>
  <c r="H1217" i="9"/>
  <c r="I1217" i="9"/>
  <c r="J1217" i="9"/>
  <c r="K1217" i="9"/>
  <c r="H1218" i="9"/>
  <c r="I1218" i="9"/>
  <c r="J1218" i="9"/>
  <c r="K1218" i="9"/>
  <c r="H1219" i="9"/>
  <c r="I1219" i="9"/>
  <c r="J1219" i="9"/>
  <c r="K1219" i="9"/>
  <c r="H1220" i="9"/>
  <c r="I1220" i="9"/>
  <c r="J1220" i="9"/>
  <c r="K1220" i="9"/>
  <c r="H1221" i="9"/>
  <c r="I1221" i="9"/>
  <c r="J1221" i="9"/>
  <c r="K1221" i="9"/>
  <c r="H1222" i="9"/>
  <c r="I1222" i="9"/>
  <c r="J1222" i="9"/>
  <c r="K1222" i="9"/>
  <c r="H1223" i="9"/>
  <c r="I1223" i="9"/>
  <c r="J1223" i="9"/>
  <c r="K1223" i="9"/>
  <c r="H1224" i="9"/>
  <c r="I1224" i="9"/>
  <c r="J1224" i="9"/>
  <c r="K1224" i="9"/>
  <c r="H1225" i="9"/>
  <c r="I1225" i="9"/>
  <c r="J1225" i="9"/>
  <c r="K1225" i="9"/>
  <c r="H1226" i="9"/>
  <c r="I1226" i="9"/>
  <c r="J1226" i="9"/>
  <c r="K1226" i="9"/>
  <c r="H1227" i="9"/>
  <c r="I1227" i="9"/>
  <c r="J1227" i="9"/>
  <c r="K1227" i="9"/>
  <c r="H1228" i="9"/>
  <c r="I1228" i="9"/>
  <c r="J1228" i="9"/>
  <c r="K1228" i="9"/>
  <c r="H1229" i="9"/>
  <c r="I1229" i="9"/>
  <c r="J1229" i="9"/>
  <c r="K1229" i="9"/>
  <c r="H1230" i="9"/>
  <c r="I1230" i="9"/>
  <c r="J1230" i="9"/>
  <c r="K1230" i="9"/>
  <c r="H1231" i="9"/>
  <c r="I1231" i="9"/>
  <c r="J1231" i="9"/>
  <c r="K1231" i="9"/>
  <c r="H1232" i="9"/>
  <c r="I1232" i="9"/>
  <c r="J1232" i="9"/>
  <c r="K1232" i="9"/>
  <c r="H1233" i="9"/>
  <c r="I1233" i="9"/>
  <c r="J1233" i="9"/>
  <c r="K1233" i="9"/>
  <c r="H1234" i="9"/>
  <c r="I1234" i="9"/>
  <c r="J1234" i="9"/>
  <c r="K1234" i="9"/>
  <c r="H1235" i="9"/>
  <c r="I1235" i="9"/>
  <c r="J1235" i="9"/>
  <c r="K1235" i="9"/>
  <c r="H1236" i="9"/>
  <c r="I1236" i="9"/>
  <c r="J1236" i="9"/>
  <c r="K1236" i="9"/>
  <c r="H1237" i="9"/>
  <c r="I1237" i="9"/>
  <c r="J1237" i="9"/>
  <c r="K1237" i="9"/>
  <c r="H1238" i="9"/>
  <c r="I1238" i="9"/>
  <c r="J1238" i="9"/>
  <c r="K1238" i="9"/>
  <c r="H1239" i="9"/>
  <c r="I1239" i="9"/>
  <c r="J1239" i="9"/>
  <c r="K1239" i="9"/>
  <c r="H1240" i="9"/>
  <c r="I1240" i="9"/>
  <c r="J1240" i="9"/>
  <c r="K1240" i="9"/>
  <c r="H1241" i="9"/>
  <c r="I1241" i="9"/>
  <c r="J1241" i="9"/>
  <c r="K1241" i="9"/>
  <c r="H1242" i="9"/>
  <c r="I1242" i="9"/>
  <c r="J1242" i="9"/>
  <c r="K1242" i="9"/>
  <c r="H1243" i="9"/>
  <c r="I1243" i="9"/>
  <c r="J1243" i="9"/>
  <c r="K1243" i="9"/>
  <c r="H1244" i="9"/>
  <c r="I1244" i="9"/>
  <c r="J1244" i="9"/>
  <c r="K1244" i="9"/>
  <c r="H1245" i="9"/>
  <c r="I1245" i="9"/>
  <c r="J1245" i="9"/>
  <c r="K1245" i="9"/>
  <c r="H1246" i="9"/>
  <c r="I1246" i="9"/>
  <c r="J1246" i="9"/>
  <c r="K1246" i="9"/>
  <c r="H1247" i="9"/>
  <c r="I1247" i="9"/>
  <c r="J1247" i="9"/>
  <c r="K1247" i="9"/>
  <c r="H1248" i="9"/>
  <c r="I1248" i="9"/>
  <c r="J1248" i="9"/>
  <c r="K1248" i="9"/>
  <c r="H1249" i="9"/>
  <c r="I1249" i="9"/>
  <c r="J1249" i="9"/>
  <c r="K1249" i="9"/>
  <c r="H1250" i="9"/>
  <c r="I1250" i="9"/>
  <c r="J1250" i="9"/>
  <c r="K1250" i="9"/>
  <c r="H1251" i="9"/>
  <c r="I1251" i="9"/>
  <c r="J1251" i="9"/>
  <c r="K1251" i="9"/>
  <c r="H1252" i="9"/>
  <c r="I1252" i="9"/>
  <c r="J1252" i="9"/>
  <c r="K1252" i="9"/>
  <c r="H1253" i="9"/>
  <c r="I1253" i="9"/>
  <c r="J1253" i="9"/>
  <c r="K1253" i="9"/>
  <c r="H1254" i="9"/>
  <c r="I1254" i="9"/>
  <c r="J1254" i="9"/>
  <c r="K1254" i="9"/>
  <c r="H1255" i="9"/>
  <c r="I1255" i="9"/>
  <c r="J1255" i="9"/>
  <c r="K1255" i="9"/>
  <c r="H1256" i="9"/>
  <c r="I1256" i="9"/>
  <c r="J1256" i="9"/>
  <c r="K1256" i="9"/>
  <c r="H1257" i="9"/>
  <c r="I1257" i="9"/>
  <c r="J1257" i="9"/>
  <c r="K1257" i="9"/>
  <c r="H1258" i="9"/>
  <c r="I1258" i="9"/>
  <c r="J1258" i="9"/>
  <c r="K1258" i="9"/>
  <c r="H1259" i="9"/>
  <c r="I1259" i="9"/>
  <c r="J1259" i="9"/>
  <c r="K1259" i="9"/>
  <c r="H1260" i="9"/>
  <c r="I1260" i="9"/>
  <c r="J1260" i="9"/>
  <c r="K1260" i="9"/>
  <c r="H1261" i="9"/>
  <c r="I1261" i="9"/>
  <c r="J1261" i="9"/>
  <c r="K1261" i="9"/>
  <c r="H1262" i="9"/>
  <c r="I1262" i="9"/>
  <c r="J1262" i="9"/>
  <c r="K1262" i="9"/>
  <c r="H1263" i="9"/>
  <c r="I1263" i="9"/>
  <c r="J1263" i="9"/>
  <c r="K1263" i="9"/>
  <c r="H1264" i="9"/>
  <c r="I1264" i="9"/>
  <c r="J1264" i="9"/>
  <c r="K1264" i="9"/>
  <c r="H1265" i="9"/>
  <c r="I1265" i="9"/>
  <c r="J1265" i="9"/>
  <c r="K1265" i="9"/>
  <c r="H1266" i="9"/>
  <c r="I1266" i="9"/>
  <c r="J1266" i="9"/>
  <c r="K1266" i="9"/>
  <c r="H1267" i="9"/>
  <c r="I1267" i="9"/>
  <c r="J1267" i="9"/>
  <c r="K1267" i="9"/>
  <c r="H1268" i="9"/>
  <c r="I1268" i="9"/>
  <c r="J1268" i="9"/>
  <c r="K1268" i="9"/>
  <c r="H1269" i="9"/>
  <c r="I1269" i="9"/>
  <c r="J1269" i="9"/>
  <c r="K1269" i="9"/>
  <c r="H1270" i="9"/>
  <c r="I1270" i="9"/>
  <c r="J1270" i="9"/>
  <c r="K1270" i="9"/>
  <c r="H1271" i="9"/>
  <c r="I1271" i="9"/>
  <c r="J1271" i="9"/>
  <c r="K1271" i="9"/>
  <c r="H1272" i="9"/>
  <c r="I1272" i="9"/>
  <c r="J1272" i="9"/>
  <c r="K1272" i="9"/>
  <c r="H1273" i="9"/>
  <c r="I1273" i="9"/>
  <c r="J1273" i="9"/>
  <c r="K1273" i="9"/>
  <c r="H1274" i="9"/>
  <c r="I1274" i="9"/>
  <c r="J1274" i="9"/>
  <c r="K1274" i="9"/>
  <c r="H1275" i="9"/>
  <c r="I1275" i="9"/>
  <c r="J1275" i="9"/>
  <c r="K1275" i="9"/>
  <c r="H1276" i="9"/>
  <c r="I1276" i="9"/>
  <c r="J1276" i="9"/>
  <c r="K1276" i="9"/>
  <c r="H1277" i="9"/>
  <c r="I1277" i="9"/>
  <c r="J1277" i="9"/>
  <c r="K1277" i="9"/>
  <c r="H1278" i="9"/>
  <c r="I1278" i="9"/>
  <c r="J1278" i="9"/>
  <c r="K1278" i="9"/>
  <c r="H1279" i="9"/>
  <c r="I1279" i="9"/>
  <c r="J1279" i="9"/>
  <c r="K1279" i="9"/>
  <c r="H1280" i="9"/>
  <c r="I1280" i="9"/>
  <c r="J1280" i="9"/>
  <c r="K1280" i="9"/>
  <c r="H1281" i="9"/>
  <c r="I1281" i="9"/>
  <c r="J1281" i="9"/>
  <c r="K1281" i="9"/>
  <c r="H1282" i="9"/>
  <c r="I1282" i="9"/>
  <c r="J1282" i="9"/>
  <c r="K1282" i="9"/>
  <c r="H1283" i="9"/>
  <c r="I1283" i="9"/>
  <c r="J1283" i="9"/>
  <c r="K1283" i="9"/>
  <c r="H1284" i="9"/>
  <c r="I1284" i="9"/>
  <c r="J1284" i="9"/>
  <c r="K1284" i="9"/>
  <c r="H1285" i="9"/>
  <c r="I1285" i="9"/>
  <c r="J1285" i="9"/>
  <c r="K1285" i="9"/>
  <c r="H1286" i="9"/>
  <c r="I1286" i="9"/>
  <c r="J1286" i="9"/>
  <c r="K1286" i="9"/>
  <c r="H1287" i="9"/>
  <c r="I1287" i="9"/>
  <c r="J1287" i="9"/>
  <c r="K1287" i="9"/>
  <c r="H1288" i="9"/>
  <c r="I1288" i="9"/>
  <c r="J1288" i="9"/>
  <c r="K1288" i="9"/>
  <c r="H1289" i="9"/>
  <c r="I1289" i="9"/>
  <c r="J1289" i="9"/>
  <c r="K1289" i="9"/>
  <c r="H1290" i="9"/>
  <c r="I1290" i="9"/>
  <c r="J1290" i="9"/>
  <c r="K1290" i="9"/>
  <c r="H1291" i="9"/>
  <c r="I1291" i="9"/>
  <c r="J1291" i="9"/>
  <c r="K1291" i="9"/>
  <c r="H1292" i="9"/>
  <c r="I1292" i="9"/>
  <c r="J1292" i="9"/>
  <c r="K1292" i="9"/>
  <c r="H1293" i="9"/>
  <c r="I1293" i="9"/>
  <c r="J1293" i="9"/>
  <c r="K1293" i="9"/>
  <c r="H1294" i="9"/>
  <c r="I1294" i="9"/>
  <c r="J1294" i="9"/>
  <c r="K1294" i="9"/>
  <c r="H1295" i="9"/>
  <c r="I1295" i="9"/>
  <c r="J1295" i="9"/>
  <c r="K1295" i="9"/>
  <c r="H1296" i="9"/>
  <c r="I1296" i="9"/>
  <c r="J1296" i="9"/>
  <c r="K1296" i="9"/>
  <c r="H1297" i="9"/>
  <c r="I1297" i="9"/>
  <c r="J1297" i="9"/>
  <c r="K1297" i="9"/>
  <c r="H1298" i="9"/>
  <c r="I1298" i="9"/>
  <c r="J1298" i="9"/>
  <c r="K1298" i="9"/>
  <c r="H1299" i="9"/>
  <c r="I1299" i="9"/>
  <c r="J1299" i="9"/>
  <c r="K1299" i="9"/>
  <c r="H1300" i="9"/>
  <c r="I1300" i="9"/>
  <c r="J1300" i="9"/>
  <c r="K1300" i="9"/>
  <c r="H1301" i="9"/>
  <c r="I1301" i="9"/>
  <c r="J1301" i="9"/>
  <c r="K1301" i="9"/>
  <c r="H1302" i="9"/>
  <c r="I1302" i="9"/>
  <c r="J1302" i="9"/>
  <c r="K1302" i="9"/>
  <c r="H1303" i="9"/>
  <c r="I1303" i="9"/>
  <c r="J1303" i="9"/>
  <c r="K1303" i="9"/>
  <c r="H1304" i="9"/>
  <c r="I1304" i="9"/>
  <c r="J1304" i="9"/>
  <c r="K1304" i="9"/>
  <c r="H1305" i="9"/>
  <c r="I1305" i="9"/>
  <c r="J1305" i="9"/>
  <c r="K1305" i="9"/>
  <c r="H1306" i="9"/>
  <c r="I1306" i="9"/>
  <c r="J1306" i="9"/>
  <c r="K1306" i="9"/>
  <c r="H1307" i="9"/>
  <c r="I1307" i="9"/>
  <c r="J1307" i="9"/>
  <c r="K1307" i="9"/>
  <c r="H1308" i="9"/>
  <c r="I1308" i="9"/>
  <c r="J1308" i="9"/>
  <c r="K1308" i="9"/>
  <c r="H1309" i="9"/>
  <c r="I1309" i="9"/>
  <c r="J1309" i="9"/>
  <c r="K1309" i="9"/>
  <c r="H1310" i="9"/>
  <c r="I1310" i="9"/>
  <c r="J1310" i="9"/>
  <c r="K1310" i="9"/>
  <c r="H1311" i="9"/>
  <c r="I1311" i="9"/>
  <c r="J1311" i="9"/>
  <c r="K1311" i="9"/>
  <c r="H1312" i="9"/>
  <c r="I1312" i="9"/>
  <c r="J1312" i="9"/>
  <c r="K1312" i="9"/>
  <c r="H1313" i="9"/>
  <c r="I1313" i="9"/>
  <c r="J1313" i="9"/>
  <c r="K1313" i="9"/>
  <c r="H1314" i="9"/>
  <c r="I1314" i="9"/>
  <c r="J1314" i="9"/>
  <c r="K1314" i="9"/>
  <c r="H1315" i="9"/>
  <c r="I1315" i="9"/>
  <c r="J1315" i="9"/>
  <c r="K1315" i="9"/>
  <c r="H1316" i="9"/>
  <c r="I1316" i="9"/>
  <c r="J1316" i="9"/>
  <c r="K1316" i="9"/>
  <c r="H1317" i="9"/>
  <c r="I1317" i="9"/>
  <c r="J1317" i="9"/>
  <c r="K1317" i="9"/>
  <c r="H1318" i="9"/>
  <c r="I1318" i="9"/>
  <c r="J1318" i="9"/>
  <c r="K1318" i="9"/>
  <c r="H1319" i="9"/>
  <c r="I1319" i="9"/>
  <c r="J1319" i="9"/>
  <c r="K1319" i="9"/>
  <c r="H1320" i="9"/>
  <c r="I1320" i="9"/>
  <c r="J1320" i="9"/>
  <c r="K1320" i="9"/>
  <c r="H1321" i="9"/>
  <c r="I1321" i="9"/>
  <c r="J1321" i="9"/>
  <c r="K1321" i="9"/>
  <c r="H1322" i="9"/>
  <c r="I1322" i="9"/>
  <c r="J1322" i="9"/>
  <c r="K1322" i="9"/>
  <c r="H1323" i="9"/>
  <c r="I1323" i="9"/>
  <c r="J1323" i="9"/>
  <c r="K1323" i="9"/>
  <c r="H1324" i="9"/>
  <c r="I1324" i="9"/>
  <c r="J1324" i="9"/>
  <c r="K1324" i="9"/>
  <c r="H1325" i="9"/>
  <c r="I1325" i="9"/>
  <c r="J1325" i="9"/>
  <c r="K1325" i="9"/>
  <c r="H1326" i="9"/>
  <c r="I1326" i="9"/>
  <c r="J1326" i="9"/>
  <c r="K1326" i="9"/>
  <c r="H1327" i="9"/>
  <c r="I1327" i="9"/>
  <c r="J1327" i="9"/>
  <c r="K1327" i="9"/>
  <c r="H1328" i="9"/>
  <c r="I1328" i="9"/>
  <c r="J1328" i="9"/>
  <c r="K1328" i="9"/>
  <c r="H1329" i="9"/>
  <c r="I1329" i="9"/>
  <c r="J1329" i="9"/>
  <c r="K1329" i="9"/>
  <c r="H1330" i="9"/>
  <c r="I1330" i="9"/>
  <c r="J1330" i="9"/>
  <c r="K1330" i="9"/>
  <c r="H1331" i="9"/>
  <c r="I1331" i="9"/>
  <c r="J1331" i="9"/>
  <c r="K1331" i="9"/>
  <c r="H1332" i="9"/>
  <c r="I1332" i="9"/>
  <c r="J1332" i="9"/>
  <c r="K1332" i="9"/>
  <c r="H1333" i="9"/>
  <c r="I1333" i="9"/>
  <c r="J1333" i="9"/>
  <c r="K1333" i="9"/>
  <c r="H1334" i="9"/>
  <c r="I1334" i="9"/>
  <c r="J1334" i="9"/>
  <c r="K1334" i="9"/>
  <c r="H1335" i="9"/>
  <c r="I1335" i="9"/>
  <c r="J1335" i="9"/>
  <c r="K1335" i="9"/>
  <c r="H1336" i="9"/>
  <c r="I1336" i="9"/>
  <c r="J1336" i="9"/>
  <c r="K1336" i="9"/>
  <c r="H1337" i="9"/>
  <c r="I1337" i="9"/>
  <c r="J1337" i="9"/>
  <c r="K1337" i="9"/>
  <c r="H1338" i="9"/>
  <c r="I1338" i="9"/>
  <c r="J1338" i="9"/>
  <c r="K1338" i="9"/>
  <c r="H1339" i="9"/>
  <c r="I1339" i="9"/>
  <c r="J1339" i="9"/>
  <c r="K1339" i="9"/>
  <c r="H1340" i="9"/>
  <c r="I1340" i="9"/>
  <c r="J1340" i="9"/>
  <c r="K1340" i="9"/>
  <c r="H1341" i="9"/>
  <c r="I1341" i="9"/>
  <c r="J1341" i="9"/>
  <c r="K1341" i="9"/>
  <c r="H1342" i="9"/>
  <c r="I1342" i="9"/>
  <c r="J1342" i="9"/>
  <c r="K1342" i="9"/>
  <c r="H1343" i="9"/>
  <c r="I1343" i="9"/>
  <c r="J1343" i="9"/>
  <c r="K1343" i="9"/>
  <c r="H1344" i="9"/>
  <c r="I1344" i="9"/>
  <c r="J1344" i="9"/>
  <c r="K1344" i="9"/>
  <c r="H1345" i="9"/>
  <c r="I1345" i="9"/>
  <c r="J1345" i="9"/>
  <c r="K1345" i="9"/>
  <c r="H1346" i="9"/>
  <c r="I1346" i="9"/>
  <c r="J1346" i="9"/>
  <c r="K1346" i="9"/>
  <c r="H1347" i="9"/>
  <c r="I1347" i="9"/>
  <c r="J1347" i="9"/>
  <c r="K1347" i="9"/>
  <c r="H1348" i="9"/>
  <c r="I1348" i="9"/>
  <c r="J1348" i="9"/>
  <c r="K1348" i="9"/>
  <c r="H1349" i="9"/>
  <c r="I1349" i="9"/>
  <c r="J1349" i="9"/>
  <c r="K1349" i="9"/>
  <c r="H1350" i="9"/>
  <c r="I1350" i="9"/>
  <c r="J1350" i="9"/>
  <c r="K1350" i="9"/>
  <c r="H1351" i="9"/>
  <c r="I1351" i="9"/>
  <c r="J1351" i="9"/>
  <c r="K1351" i="9"/>
  <c r="H1352" i="9"/>
  <c r="I1352" i="9"/>
  <c r="J1352" i="9"/>
  <c r="K1352" i="9"/>
  <c r="H1353" i="9"/>
  <c r="I1353" i="9"/>
  <c r="J1353" i="9"/>
  <c r="K1353" i="9"/>
  <c r="H1354" i="9"/>
  <c r="I1354" i="9"/>
  <c r="J1354" i="9"/>
  <c r="K1354" i="9"/>
  <c r="H1355" i="9"/>
  <c r="I1355" i="9"/>
  <c r="J1355" i="9"/>
  <c r="K1355" i="9"/>
  <c r="H1356" i="9"/>
  <c r="I1356" i="9"/>
  <c r="J1356" i="9"/>
  <c r="K1356" i="9"/>
  <c r="H1357" i="9"/>
  <c r="I1357" i="9"/>
  <c r="J1357" i="9"/>
  <c r="K1357" i="9"/>
  <c r="H1358" i="9"/>
  <c r="I1358" i="9"/>
  <c r="J1358" i="9"/>
  <c r="K1358" i="9"/>
  <c r="H1359" i="9"/>
  <c r="I1359" i="9"/>
  <c r="J1359" i="9"/>
  <c r="K1359" i="9"/>
  <c r="H1360" i="9"/>
  <c r="I1360" i="9"/>
  <c r="J1360" i="9"/>
  <c r="K1360" i="9"/>
  <c r="H1361" i="9"/>
  <c r="I1361" i="9"/>
  <c r="J1361" i="9"/>
  <c r="K1361" i="9"/>
  <c r="H1362" i="9"/>
  <c r="I1362" i="9"/>
  <c r="J1362" i="9"/>
  <c r="K1362" i="9"/>
  <c r="H1363" i="9"/>
  <c r="I1363" i="9"/>
  <c r="J1363" i="9"/>
  <c r="K1363" i="9"/>
  <c r="H1364" i="9"/>
  <c r="I1364" i="9"/>
  <c r="J1364" i="9"/>
  <c r="K1364" i="9"/>
  <c r="H1365" i="9"/>
  <c r="I1365" i="9"/>
  <c r="J1365" i="9"/>
  <c r="K1365" i="9"/>
  <c r="H1366" i="9"/>
  <c r="I1366" i="9"/>
  <c r="J1366" i="9"/>
  <c r="K1366" i="9"/>
  <c r="H1367" i="9"/>
  <c r="I1367" i="9"/>
  <c r="J1367" i="9"/>
  <c r="K1367" i="9"/>
  <c r="H1368" i="9"/>
  <c r="I1368" i="9"/>
  <c r="J1368" i="9"/>
  <c r="K1368" i="9"/>
  <c r="H1369" i="9"/>
  <c r="I1369" i="9"/>
  <c r="J1369" i="9"/>
  <c r="K1369" i="9"/>
  <c r="H1370" i="9"/>
  <c r="I1370" i="9"/>
  <c r="J1370" i="9"/>
  <c r="K1370" i="9"/>
  <c r="H1371" i="9"/>
  <c r="I1371" i="9"/>
  <c r="J1371" i="9"/>
  <c r="K1371" i="9"/>
  <c r="H1372" i="9"/>
  <c r="I1372" i="9"/>
  <c r="J1372" i="9"/>
  <c r="K1372" i="9"/>
  <c r="H1373" i="9"/>
  <c r="I1373" i="9"/>
  <c r="J1373" i="9"/>
  <c r="K1373" i="9"/>
  <c r="H1374" i="9"/>
  <c r="I1374" i="9"/>
  <c r="J1374" i="9"/>
  <c r="K1374" i="9"/>
  <c r="H1375" i="9"/>
  <c r="I1375" i="9"/>
  <c r="J1375" i="9"/>
  <c r="K1375" i="9"/>
  <c r="H1376" i="9"/>
  <c r="I1376" i="9"/>
  <c r="J1376" i="9"/>
  <c r="K1376" i="9"/>
  <c r="H1377" i="9"/>
  <c r="I1377" i="9"/>
  <c r="J1377" i="9"/>
  <c r="K1377" i="9"/>
  <c r="H1378" i="9"/>
  <c r="I1378" i="9"/>
  <c r="J1378" i="9"/>
  <c r="K1378" i="9"/>
  <c r="H1379" i="9"/>
  <c r="I1379" i="9"/>
  <c r="J1379" i="9"/>
  <c r="K1379" i="9"/>
  <c r="H1380" i="9"/>
  <c r="I1380" i="9"/>
  <c r="J1380" i="9"/>
  <c r="K1380" i="9"/>
  <c r="H1381" i="9"/>
  <c r="I1381" i="9"/>
  <c r="J1381" i="9"/>
  <c r="K1381" i="9"/>
  <c r="H1382" i="9"/>
  <c r="I1382" i="9"/>
  <c r="J1382" i="9"/>
  <c r="K1382" i="9"/>
  <c r="H1383" i="9"/>
  <c r="I1383" i="9"/>
  <c r="J1383" i="9"/>
  <c r="K1383" i="9"/>
  <c r="H1384" i="9"/>
  <c r="I1384" i="9"/>
  <c r="J1384" i="9"/>
  <c r="K1384" i="9"/>
  <c r="H1385" i="9"/>
  <c r="I1385" i="9"/>
  <c r="J1385" i="9"/>
  <c r="K1385" i="9"/>
  <c r="H1386" i="9"/>
  <c r="I1386" i="9"/>
  <c r="J1386" i="9"/>
  <c r="K1386" i="9"/>
  <c r="H1387" i="9"/>
  <c r="I1387" i="9"/>
  <c r="J1387" i="9"/>
  <c r="K1387" i="9"/>
  <c r="H1388" i="9"/>
  <c r="I1388" i="9"/>
  <c r="J1388" i="9"/>
  <c r="K1388" i="9"/>
  <c r="H1389" i="9"/>
  <c r="I1389" i="9"/>
  <c r="J1389" i="9"/>
  <c r="K1389" i="9"/>
  <c r="H1390" i="9"/>
  <c r="I1390" i="9"/>
  <c r="J1390" i="9"/>
  <c r="K1390" i="9"/>
  <c r="H1391" i="9"/>
  <c r="I1391" i="9"/>
  <c r="J1391" i="9"/>
  <c r="K1391" i="9"/>
  <c r="H1392" i="9"/>
  <c r="I1392" i="9"/>
  <c r="J1392" i="9"/>
  <c r="K1392" i="9"/>
  <c r="H1393" i="9"/>
  <c r="I1393" i="9"/>
  <c r="J1393" i="9"/>
  <c r="K1393" i="9"/>
  <c r="H1394" i="9"/>
  <c r="I1394" i="9"/>
  <c r="J1394" i="9"/>
  <c r="K1394" i="9"/>
  <c r="H1395" i="9"/>
  <c r="I1395" i="9"/>
  <c r="J1395" i="9"/>
  <c r="K1395" i="9"/>
  <c r="H1396" i="9"/>
  <c r="I1396" i="9"/>
  <c r="J1396" i="9"/>
  <c r="K1396" i="9"/>
  <c r="H1397" i="9"/>
  <c r="I1397" i="9"/>
  <c r="J1397" i="9"/>
  <c r="K1397" i="9"/>
  <c r="H1398" i="9"/>
  <c r="I1398" i="9"/>
  <c r="J1398" i="9"/>
  <c r="K1398" i="9"/>
  <c r="H1399" i="9"/>
  <c r="I1399" i="9"/>
  <c r="J1399" i="9"/>
  <c r="K1399" i="9"/>
  <c r="H1400" i="9"/>
  <c r="I1400" i="9"/>
  <c r="J1400" i="9"/>
  <c r="K1400" i="9"/>
  <c r="H1401" i="9"/>
  <c r="I1401" i="9"/>
  <c r="J1401" i="9"/>
  <c r="K1401" i="9"/>
  <c r="H1402" i="9"/>
  <c r="I1402" i="9"/>
  <c r="J1402" i="9"/>
  <c r="K1402" i="9"/>
  <c r="H1403" i="9"/>
  <c r="I1403" i="9"/>
  <c r="J1403" i="9"/>
  <c r="K1403" i="9"/>
  <c r="H1404" i="9"/>
  <c r="I1404" i="9"/>
  <c r="J1404" i="9"/>
  <c r="K1404" i="9"/>
  <c r="H1405" i="9"/>
  <c r="I1405" i="9"/>
  <c r="J1405" i="9"/>
  <c r="K1405" i="9"/>
  <c r="H1406" i="9"/>
  <c r="I1406" i="9"/>
  <c r="J1406" i="9"/>
  <c r="K1406" i="9"/>
  <c r="H1407" i="9"/>
  <c r="I1407" i="9"/>
  <c r="J1407" i="9"/>
  <c r="K1407" i="9"/>
  <c r="H1408" i="9"/>
  <c r="I1408" i="9"/>
  <c r="J1408" i="9"/>
  <c r="K1408" i="9"/>
  <c r="H1409" i="9"/>
  <c r="I1409" i="9"/>
  <c r="J1409" i="9"/>
  <c r="K1409" i="9"/>
  <c r="H1410" i="9"/>
  <c r="I1410" i="9"/>
  <c r="J1410" i="9"/>
  <c r="K1410" i="9"/>
  <c r="H1411" i="9"/>
  <c r="I1411" i="9"/>
  <c r="J1411" i="9"/>
  <c r="K1411" i="9"/>
  <c r="H1412" i="9"/>
  <c r="I1412" i="9"/>
  <c r="J1412" i="9"/>
  <c r="K1412" i="9"/>
  <c r="H1413" i="9"/>
  <c r="I1413" i="9"/>
  <c r="J1413" i="9"/>
  <c r="K1413" i="9"/>
  <c r="H1414" i="9"/>
  <c r="I1414" i="9"/>
  <c r="J1414" i="9"/>
  <c r="K1414" i="9"/>
  <c r="H1415" i="9"/>
  <c r="I1415" i="9"/>
  <c r="J1415" i="9"/>
  <c r="K1415" i="9"/>
  <c r="H1416" i="9"/>
  <c r="I1416" i="9"/>
  <c r="J1416" i="9"/>
  <c r="K1416" i="9"/>
  <c r="H1417" i="9"/>
  <c r="I1417" i="9"/>
  <c r="J1417" i="9"/>
  <c r="K1417" i="9"/>
  <c r="H1418" i="9"/>
  <c r="I1418" i="9"/>
  <c r="J1418" i="9"/>
  <c r="K1418" i="9"/>
  <c r="H1419" i="9"/>
  <c r="I1419" i="9"/>
  <c r="J1419" i="9"/>
  <c r="K1419" i="9"/>
  <c r="H1420" i="9"/>
  <c r="I1420" i="9"/>
  <c r="J1420" i="9"/>
  <c r="K1420" i="9"/>
  <c r="H1421" i="9"/>
  <c r="I1421" i="9"/>
  <c r="J1421" i="9"/>
  <c r="K1421" i="9"/>
  <c r="H1422" i="9"/>
  <c r="I1422" i="9"/>
  <c r="J1422" i="9"/>
  <c r="K1422" i="9"/>
  <c r="H1423" i="9"/>
  <c r="I1423" i="9"/>
  <c r="J1423" i="9"/>
  <c r="K1423" i="9"/>
  <c r="H1424" i="9"/>
  <c r="I1424" i="9"/>
  <c r="J1424" i="9"/>
  <c r="K1424" i="9"/>
  <c r="H1425" i="9"/>
  <c r="I1425" i="9"/>
  <c r="J1425" i="9"/>
  <c r="K1425" i="9"/>
  <c r="H1426" i="9"/>
  <c r="I1426" i="9"/>
  <c r="J1426" i="9"/>
  <c r="K1426" i="9"/>
  <c r="H1427" i="9"/>
  <c r="I1427" i="9"/>
  <c r="J1427" i="9"/>
  <c r="K1427" i="9"/>
  <c r="H1428" i="9"/>
  <c r="I1428" i="9"/>
  <c r="J1428" i="9"/>
  <c r="K1428" i="9"/>
  <c r="H1429" i="9"/>
  <c r="I1429" i="9"/>
  <c r="J1429" i="9"/>
  <c r="K1429" i="9"/>
  <c r="H1430" i="9"/>
  <c r="I1430" i="9"/>
  <c r="J1430" i="9"/>
  <c r="K1430" i="9"/>
  <c r="H1431" i="9"/>
  <c r="I1431" i="9"/>
  <c r="J1431" i="9"/>
  <c r="K1431" i="9"/>
  <c r="H1432" i="9"/>
  <c r="I1432" i="9"/>
  <c r="J1432" i="9"/>
  <c r="K1432" i="9"/>
  <c r="H1433" i="9"/>
  <c r="I1433" i="9"/>
  <c r="J1433" i="9"/>
  <c r="K1433" i="9"/>
  <c r="H1434" i="9"/>
  <c r="I1434" i="9"/>
  <c r="J1434" i="9"/>
  <c r="K1434" i="9"/>
  <c r="H1435" i="9"/>
  <c r="I1435" i="9"/>
  <c r="J1435" i="9"/>
  <c r="K1435" i="9"/>
  <c r="H1436" i="9"/>
  <c r="I1436" i="9"/>
  <c r="J1436" i="9"/>
  <c r="K1436" i="9"/>
  <c r="H1437" i="9"/>
  <c r="I1437" i="9"/>
  <c r="J1437" i="9"/>
  <c r="K1437" i="9"/>
  <c r="H1438" i="9"/>
  <c r="I1438" i="9"/>
  <c r="J1438" i="9"/>
  <c r="K1438" i="9"/>
  <c r="H1439" i="9"/>
  <c r="I1439" i="9"/>
  <c r="J1439" i="9"/>
  <c r="K1439" i="9"/>
  <c r="H1440" i="9"/>
  <c r="I1440" i="9"/>
  <c r="J1440" i="9"/>
  <c r="K1440" i="9"/>
  <c r="H1441" i="9"/>
  <c r="I1441" i="9"/>
  <c r="J1441" i="9"/>
  <c r="K1441" i="9"/>
  <c r="H1442" i="9"/>
  <c r="I1442" i="9"/>
  <c r="J1442" i="9"/>
  <c r="K1442" i="9"/>
  <c r="H1443" i="9"/>
  <c r="I1443" i="9"/>
  <c r="J1443" i="9"/>
  <c r="K1443" i="9"/>
  <c r="H1444" i="9"/>
  <c r="I1444" i="9"/>
  <c r="J1444" i="9"/>
  <c r="K1444" i="9"/>
  <c r="H1445" i="9"/>
  <c r="I1445" i="9"/>
  <c r="J1445" i="9"/>
  <c r="K1445" i="9"/>
  <c r="H1446" i="9"/>
  <c r="I1446" i="9"/>
  <c r="J1446" i="9"/>
  <c r="K1446" i="9"/>
  <c r="H1447" i="9"/>
  <c r="I1447" i="9"/>
  <c r="J1447" i="9"/>
  <c r="K1447" i="9"/>
  <c r="H1448" i="9"/>
  <c r="I1448" i="9"/>
  <c r="J1448" i="9"/>
  <c r="K1448" i="9"/>
  <c r="H1449" i="9"/>
  <c r="I1449" i="9"/>
  <c r="J1449" i="9"/>
  <c r="K1449" i="9"/>
  <c r="H1450" i="9"/>
  <c r="I1450" i="9"/>
  <c r="J1450" i="9"/>
  <c r="K1450" i="9"/>
  <c r="H1451" i="9"/>
  <c r="I1451" i="9"/>
  <c r="J1451" i="9"/>
  <c r="K1451" i="9"/>
  <c r="H1452" i="9"/>
  <c r="I1452" i="9"/>
  <c r="J1452" i="9"/>
  <c r="K1452" i="9"/>
  <c r="H1453" i="9"/>
  <c r="I1453" i="9"/>
  <c r="J1453" i="9"/>
  <c r="K1453" i="9"/>
  <c r="H1454" i="9"/>
  <c r="I1454" i="9"/>
  <c r="J1454" i="9"/>
  <c r="K1454" i="9"/>
  <c r="H1455" i="9"/>
  <c r="I1455" i="9"/>
  <c r="J1455" i="9"/>
  <c r="K1455" i="9"/>
  <c r="H1456" i="9"/>
  <c r="I1456" i="9"/>
  <c r="J1456" i="9"/>
  <c r="K1456" i="9"/>
  <c r="H1457" i="9"/>
  <c r="I1457" i="9"/>
  <c r="J1457" i="9"/>
  <c r="K1457" i="9"/>
  <c r="H1458" i="9"/>
  <c r="I1458" i="9"/>
  <c r="J1458" i="9"/>
  <c r="K1458" i="9"/>
  <c r="H1459" i="9"/>
  <c r="I1459" i="9"/>
  <c r="J1459" i="9"/>
  <c r="K1459" i="9"/>
  <c r="H1460" i="9"/>
  <c r="I1460" i="9"/>
  <c r="J1460" i="9"/>
  <c r="K1460" i="9"/>
  <c r="H1461" i="9"/>
  <c r="I1461" i="9"/>
  <c r="J1461" i="9"/>
  <c r="K1461" i="9"/>
  <c r="H1462" i="9"/>
  <c r="I1462" i="9"/>
  <c r="J1462" i="9"/>
  <c r="K1462" i="9"/>
  <c r="H1463" i="9"/>
  <c r="I1463" i="9"/>
  <c r="J1463" i="9"/>
  <c r="K1463" i="9"/>
  <c r="H1464" i="9"/>
  <c r="I1464" i="9"/>
  <c r="J1464" i="9"/>
  <c r="K1464" i="9"/>
  <c r="H1465" i="9"/>
  <c r="I1465" i="9"/>
  <c r="J1465" i="9"/>
  <c r="K1465" i="9"/>
  <c r="H1466" i="9"/>
  <c r="I1466" i="9"/>
  <c r="J1466" i="9"/>
  <c r="K1466" i="9"/>
  <c r="H1467" i="9"/>
  <c r="I1467" i="9"/>
  <c r="J1467" i="9"/>
  <c r="K1467" i="9"/>
  <c r="H1468" i="9"/>
  <c r="I1468" i="9"/>
  <c r="J1468" i="9"/>
  <c r="K1468" i="9"/>
  <c r="H1469" i="9"/>
  <c r="I1469" i="9"/>
  <c r="J1469" i="9"/>
  <c r="K1469" i="9"/>
  <c r="H1470" i="9"/>
  <c r="I1470" i="9"/>
  <c r="J1470" i="9"/>
  <c r="K1470" i="9"/>
  <c r="H1471" i="9"/>
  <c r="I1471" i="9"/>
  <c r="J1471" i="9"/>
  <c r="K1471" i="9"/>
  <c r="H1472" i="9"/>
  <c r="I1472" i="9"/>
  <c r="J1472" i="9"/>
  <c r="K1472" i="9"/>
  <c r="H1473" i="9"/>
  <c r="I1473" i="9"/>
  <c r="J1473" i="9"/>
  <c r="K1473" i="9"/>
  <c r="H1474" i="9"/>
  <c r="I1474" i="9"/>
  <c r="J1474" i="9"/>
  <c r="K1474" i="9"/>
  <c r="H1475" i="9"/>
  <c r="I1475" i="9"/>
  <c r="J1475" i="9"/>
  <c r="K1475" i="9"/>
  <c r="H1476" i="9"/>
  <c r="I1476" i="9"/>
  <c r="J1476" i="9"/>
  <c r="K1476" i="9"/>
  <c r="H1477" i="9"/>
  <c r="I1477" i="9"/>
  <c r="J1477" i="9"/>
  <c r="K1477" i="9"/>
  <c r="H1478" i="9"/>
  <c r="I1478" i="9"/>
  <c r="J1478" i="9"/>
  <c r="K1478" i="9"/>
  <c r="H1479" i="9"/>
  <c r="I1479" i="9"/>
  <c r="J1479" i="9"/>
  <c r="K1479" i="9"/>
  <c r="H1480" i="9"/>
  <c r="I1480" i="9"/>
  <c r="J1480" i="9"/>
  <c r="K1480" i="9"/>
  <c r="H1481" i="9"/>
  <c r="I1481" i="9"/>
  <c r="J1481" i="9"/>
  <c r="K1481" i="9"/>
  <c r="H1482" i="9"/>
  <c r="I1482" i="9"/>
  <c r="J1482" i="9"/>
  <c r="K1482" i="9"/>
  <c r="H1483" i="9"/>
  <c r="I1483" i="9"/>
  <c r="J1483" i="9"/>
  <c r="K1483" i="9"/>
  <c r="H1484" i="9"/>
  <c r="I1484" i="9"/>
  <c r="J1484" i="9"/>
  <c r="K1484" i="9"/>
  <c r="H1485" i="9"/>
  <c r="I1485" i="9"/>
  <c r="J1485" i="9"/>
  <c r="K1485" i="9"/>
  <c r="H1486" i="9"/>
  <c r="I1486" i="9"/>
  <c r="J1486" i="9"/>
  <c r="K1486" i="9"/>
  <c r="H1487" i="9"/>
  <c r="I1487" i="9"/>
  <c r="J1487" i="9"/>
  <c r="K1487" i="9"/>
  <c r="H1488" i="9"/>
  <c r="I1488" i="9"/>
  <c r="J1488" i="9"/>
  <c r="K1488" i="9"/>
  <c r="H1489" i="9"/>
  <c r="I1489" i="9"/>
  <c r="J1489" i="9"/>
  <c r="K1489" i="9"/>
  <c r="H1490" i="9"/>
  <c r="I1490" i="9"/>
  <c r="J1490" i="9"/>
  <c r="K1490" i="9"/>
  <c r="H1491" i="9"/>
  <c r="I1491" i="9"/>
  <c r="J1491" i="9"/>
  <c r="K1491" i="9"/>
  <c r="H1492" i="9"/>
  <c r="I1492" i="9"/>
  <c r="J1492" i="9"/>
  <c r="K1492" i="9"/>
  <c r="H1493" i="9"/>
  <c r="I1493" i="9"/>
  <c r="J1493" i="9"/>
  <c r="K1493" i="9"/>
  <c r="H1494" i="9"/>
  <c r="I1494" i="9"/>
  <c r="J1494" i="9"/>
  <c r="K1494" i="9"/>
  <c r="H1495" i="9"/>
  <c r="I1495" i="9"/>
  <c r="J1495" i="9"/>
  <c r="K1495" i="9"/>
  <c r="H1496" i="9"/>
  <c r="I1496" i="9"/>
  <c r="J1496" i="9"/>
  <c r="K1496" i="9"/>
  <c r="H1497" i="9"/>
  <c r="I1497" i="9"/>
  <c r="J1497" i="9"/>
  <c r="K1497" i="9"/>
  <c r="H1498" i="9"/>
  <c r="I1498" i="9"/>
  <c r="J1498" i="9"/>
  <c r="K1498" i="9"/>
  <c r="H1499" i="9"/>
  <c r="I1499" i="9"/>
  <c r="J1499" i="9"/>
  <c r="K1499" i="9"/>
  <c r="H1500" i="9"/>
  <c r="I1500" i="9"/>
  <c r="J1500" i="9"/>
  <c r="K1500" i="9"/>
  <c r="H1501" i="9"/>
  <c r="I1501" i="9"/>
  <c r="J1501" i="9"/>
  <c r="K1501" i="9"/>
  <c r="H1502" i="9"/>
  <c r="I1502" i="9"/>
  <c r="J1502" i="9"/>
  <c r="K1502" i="9"/>
  <c r="H1503" i="9"/>
  <c r="I1503" i="9"/>
  <c r="J1503" i="9"/>
  <c r="K1503" i="9"/>
  <c r="H1504" i="9"/>
  <c r="I1504" i="9"/>
  <c r="J1504" i="9"/>
  <c r="K1504" i="9"/>
  <c r="H1505" i="9"/>
  <c r="I1505" i="9"/>
  <c r="J1505" i="9"/>
  <c r="K1505" i="9"/>
  <c r="H1506" i="9"/>
  <c r="I1506" i="9"/>
  <c r="J1506" i="9"/>
  <c r="K1506" i="9"/>
  <c r="H1507" i="9"/>
  <c r="I1507" i="9"/>
  <c r="J1507" i="9"/>
  <c r="K1507" i="9"/>
  <c r="H1508" i="9"/>
  <c r="I1508" i="9"/>
  <c r="J1508" i="9"/>
  <c r="K1508" i="9"/>
  <c r="H1509" i="9"/>
  <c r="I1509" i="9"/>
  <c r="J1509" i="9"/>
  <c r="K1509" i="9"/>
  <c r="H1510" i="9"/>
  <c r="I1510" i="9"/>
  <c r="J1510" i="9"/>
  <c r="K1510" i="9"/>
  <c r="H1511" i="9"/>
  <c r="I1511" i="9"/>
  <c r="J1511" i="9"/>
  <c r="K1511" i="9"/>
  <c r="H1512" i="9"/>
  <c r="I1512" i="9"/>
  <c r="J1512" i="9"/>
  <c r="K1512" i="9"/>
  <c r="H1513" i="9"/>
  <c r="I1513" i="9"/>
  <c r="J1513" i="9"/>
  <c r="K1513" i="9"/>
  <c r="H1514" i="9"/>
  <c r="I1514" i="9"/>
  <c r="J1514" i="9"/>
  <c r="K1514" i="9"/>
  <c r="H1515" i="9"/>
  <c r="I1515" i="9"/>
  <c r="J1515" i="9"/>
  <c r="K1515" i="9"/>
  <c r="H1516" i="9"/>
  <c r="I1516" i="9"/>
  <c r="J1516" i="9"/>
  <c r="K1516" i="9"/>
  <c r="H1517" i="9"/>
  <c r="I1517" i="9"/>
  <c r="J1517" i="9"/>
  <c r="K1517" i="9"/>
  <c r="H1518" i="9"/>
  <c r="I1518" i="9"/>
  <c r="J1518" i="9"/>
  <c r="K1518" i="9"/>
  <c r="H1519" i="9"/>
  <c r="I1519" i="9"/>
  <c r="J1519" i="9"/>
  <c r="K1519" i="9"/>
  <c r="H1520" i="9"/>
  <c r="I1520" i="9"/>
  <c r="J1520" i="9"/>
  <c r="K1520" i="9"/>
  <c r="H1521" i="9"/>
  <c r="I1521" i="9"/>
  <c r="J1521" i="9"/>
  <c r="K1521" i="9"/>
  <c r="H1522" i="9"/>
  <c r="I1522" i="9"/>
  <c r="J1522" i="9"/>
  <c r="K1522" i="9"/>
  <c r="H1523" i="9"/>
  <c r="I1523" i="9"/>
  <c r="J1523" i="9"/>
  <c r="K1523" i="9"/>
  <c r="H1524" i="9"/>
  <c r="I1524" i="9"/>
  <c r="J1524" i="9"/>
  <c r="K1524" i="9"/>
  <c r="H1525" i="9"/>
  <c r="I1525" i="9"/>
  <c r="J1525" i="9"/>
  <c r="K1525" i="9"/>
  <c r="H1526" i="9"/>
  <c r="I1526" i="9"/>
  <c r="J1526" i="9"/>
  <c r="K1526" i="9"/>
  <c r="H1527" i="9"/>
  <c r="I1527" i="9"/>
  <c r="J1527" i="9"/>
  <c r="K1527" i="9"/>
  <c r="H1528" i="9"/>
  <c r="I1528" i="9"/>
  <c r="J1528" i="9"/>
  <c r="K1528" i="9"/>
  <c r="H1529" i="9"/>
  <c r="I1529" i="9"/>
  <c r="J1529" i="9"/>
  <c r="K1529" i="9"/>
  <c r="H1530" i="9"/>
  <c r="I1530" i="9"/>
  <c r="J1530" i="9"/>
  <c r="K1530" i="9"/>
  <c r="H1531" i="9"/>
  <c r="I1531" i="9"/>
  <c r="J1531" i="9"/>
  <c r="K1531" i="9"/>
  <c r="H1532" i="9"/>
  <c r="I1532" i="9"/>
  <c r="J1532" i="9"/>
  <c r="K1532" i="9"/>
  <c r="H1533" i="9"/>
  <c r="I1533" i="9"/>
  <c r="J1533" i="9"/>
  <c r="K1533" i="9"/>
  <c r="H1534" i="9"/>
  <c r="I1534" i="9"/>
  <c r="J1534" i="9"/>
  <c r="K1534" i="9"/>
  <c r="H1535" i="9"/>
  <c r="I1535" i="9"/>
  <c r="J1535" i="9"/>
  <c r="K1535" i="9"/>
  <c r="H1536" i="9"/>
  <c r="I1536" i="9"/>
  <c r="J1536" i="9"/>
  <c r="K1536" i="9"/>
  <c r="H1537" i="9"/>
  <c r="I1537" i="9"/>
  <c r="J1537" i="9"/>
  <c r="K1537" i="9"/>
  <c r="H1538" i="9"/>
  <c r="I1538" i="9"/>
  <c r="J1538" i="9"/>
  <c r="K1538" i="9"/>
  <c r="H1539" i="9"/>
  <c r="I1539" i="9"/>
  <c r="J1539" i="9"/>
  <c r="K1539" i="9"/>
  <c r="H1540" i="9"/>
  <c r="I1540" i="9"/>
  <c r="J1540" i="9"/>
  <c r="K1540" i="9"/>
  <c r="H1541" i="9"/>
  <c r="I1541" i="9"/>
  <c r="J1541" i="9"/>
  <c r="K1541" i="9"/>
  <c r="H1542" i="9"/>
  <c r="I1542" i="9"/>
  <c r="J1542" i="9"/>
  <c r="K1542" i="9"/>
  <c r="H1543" i="9"/>
  <c r="I1543" i="9"/>
  <c r="J1543" i="9"/>
  <c r="K1543" i="9"/>
  <c r="H1544" i="9"/>
  <c r="I1544" i="9"/>
  <c r="J1544" i="9"/>
  <c r="K1544" i="9"/>
  <c r="H1545" i="9"/>
  <c r="I1545" i="9"/>
  <c r="J1545" i="9"/>
  <c r="K1545" i="9"/>
  <c r="H1546" i="9"/>
  <c r="I1546" i="9"/>
  <c r="J1546" i="9"/>
  <c r="K1546" i="9"/>
  <c r="H1547" i="9"/>
  <c r="I1547" i="9"/>
  <c r="J1547" i="9"/>
  <c r="K1547" i="9"/>
  <c r="H1548" i="9"/>
  <c r="I1548" i="9"/>
  <c r="J1548" i="9"/>
  <c r="K1548" i="9"/>
  <c r="H1549" i="9"/>
  <c r="I1549" i="9"/>
  <c r="J1549" i="9"/>
  <c r="K1549" i="9"/>
  <c r="H1550" i="9"/>
  <c r="I1550" i="9"/>
  <c r="J1550" i="9"/>
  <c r="K1550" i="9"/>
  <c r="H1551" i="9"/>
  <c r="I1551" i="9"/>
  <c r="J1551" i="9"/>
  <c r="K1551" i="9"/>
  <c r="H1552" i="9"/>
  <c r="I1552" i="9"/>
  <c r="J1552" i="9"/>
  <c r="K1552" i="9"/>
  <c r="H1553" i="9"/>
  <c r="I1553" i="9"/>
  <c r="J1553" i="9"/>
  <c r="K1553" i="9"/>
  <c r="H1554" i="9"/>
  <c r="I1554" i="9"/>
  <c r="J1554" i="9"/>
  <c r="K1554" i="9"/>
  <c r="H1555" i="9"/>
  <c r="I1555" i="9"/>
  <c r="J1555" i="9"/>
  <c r="K1555" i="9"/>
  <c r="H1556" i="9"/>
  <c r="I1556" i="9"/>
  <c r="J1556" i="9"/>
  <c r="K1556" i="9"/>
  <c r="H1557" i="9"/>
  <c r="I1557" i="9"/>
  <c r="J1557" i="9"/>
  <c r="K1557" i="9"/>
  <c r="H1558" i="9"/>
  <c r="I1558" i="9"/>
  <c r="J1558" i="9"/>
  <c r="K1558" i="9"/>
  <c r="H1559" i="9"/>
  <c r="I1559" i="9"/>
  <c r="J1559" i="9"/>
  <c r="K1559" i="9"/>
  <c r="H1560" i="9"/>
  <c r="I1560" i="9"/>
  <c r="J1560" i="9"/>
  <c r="K1560" i="9"/>
  <c r="H1561" i="9"/>
  <c r="I1561" i="9"/>
  <c r="J1561" i="9"/>
  <c r="K1561" i="9"/>
  <c r="H1562" i="9"/>
  <c r="I1562" i="9"/>
  <c r="J1562" i="9"/>
  <c r="K1562" i="9"/>
  <c r="H1563" i="9"/>
  <c r="I1563" i="9"/>
  <c r="J1563" i="9"/>
  <c r="K1563" i="9"/>
  <c r="H1564" i="9"/>
  <c r="I1564" i="9"/>
  <c r="J1564" i="9"/>
  <c r="K1564" i="9"/>
  <c r="H1565" i="9"/>
  <c r="I1565" i="9"/>
  <c r="J1565" i="9"/>
  <c r="K1565" i="9"/>
  <c r="H1566" i="9"/>
  <c r="I1566" i="9"/>
  <c r="J1566" i="9"/>
  <c r="K1566" i="9"/>
  <c r="H1567" i="9"/>
  <c r="I1567" i="9"/>
  <c r="J1567" i="9"/>
  <c r="K1567" i="9"/>
  <c r="H1568" i="9"/>
  <c r="I1568" i="9"/>
  <c r="J1568" i="9"/>
  <c r="K1568" i="9"/>
  <c r="H1569" i="9"/>
  <c r="I1569" i="9"/>
  <c r="J1569" i="9"/>
  <c r="K1569" i="9"/>
  <c r="H1570" i="9"/>
  <c r="I1570" i="9"/>
  <c r="J1570" i="9"/>
  <c r="K1570" i="9"/>
  <c r="H1571" i="9"/>
  <c r="I1571" i="9"/>
  <c r="J1571" i="9"/>
  <c r="K1571" i="9"/>
  <c r="H1572" i="9"/>
  <c r="I1572" i="9"/>
  <c r="J1572" i="9"/>
  <c r="K1572" i="9"/>
  <c r="H1573" i="9"/>
  <c r="I1573" i="9"/>
  <c r="J1573" i="9"/>
  <c r="K1573" i="9"/>
  <c r="H1574" i="9"/>
  <c r="I1574" i="9"/>
  <c r="J1574" i="9"/>
  <c r="K1574" i="9"/>
  <c r="H1575" i="9"/>
  <c r="I1575" i="9"/>
  <c r="J1575" i="9"/>
  <c r="K1575" i="9"/>
  <c r="H1576" i="9"/>
  <c r="I1576" i="9"/>
  <c r="J1576" i="9"/>
  <c r="K1576" i="9"/>
  <c r="H1577" i="9"/>
  <c r="I1577" i="9"/>
  <c r="J1577" i="9"/>
  <c r="K1577" i="9"/>
  <c r="H1578" i="9"/>
  <c r="I1578" i="9"/>
  <c r="J1578" i="9"/>
  <c r="K1578" i="9"/>
  <c r="H1579" i="9"/>
  <c r="I1579" i="9"/>
  <c r="J1579" i="9"/>
  <c r="K1579" i="9"/>
  <c r="H1580" i="9"/>
  <c r="I1580" i="9"/>
  <c r="J1580" i="9"/>
  <c r="K1580" i="9"/>
  <c r="H1581" i="9"/>
  <c r="I1581" i="9"/>
  <c r="J1581" i="9"/>
  <c r="K1581" i="9"/>
  <c r="H1582" i="9"/>
  <c r="I1582" i="9"/>
  <c r="J1582" i="9"/>
  <c r="K1582" i="9"/>
  <c r="H1583" i="9"/>
  <c r="I1583" i="9"/>
  <c r="J1583" i="9"/>
  <c r="K1583" i="9"/>
  <c r="H1584" i="9"/>
  <c r="I1584" i="9"/>
  <c r="J1584" i="9"/>
  <c r="K1584" i="9"/>
  <c r="H1585" i="9"/>
  <c r="I1585" i="9"/>
  <c r="J1585" i="9"/>
  <c r="K1585" i="9"/>
  <c r="H1586" i="9"/>
  <c r="I1586" i="9"/>
  <c r="J1586" i="9"/>
  <c r="K1586" i="9"/>
  <c r="H1587" i="9"/>
  <c r="I1587" i="9"/>
  <c r="J1587" i="9"/>
  <c r="K1587" i="9"/>
  <c r="H1588" i="9"/>
  <c r="I1588" i="9"/>
  <c r="J1588" i="9"/>
  <c r="K1588" i="9"/>
  <c r="H1589" i="9"/>
  <c r="I1589" i="9"/>
  <c r="J1589" i="9"/>
  <c r="K1589" i="9"/>
  <c r="H1590" i="9"/>
  <c r="I1590" i="9"/>
  <c r="J1590" i="9"/>
  <c r="K1590" i="9"/>
  <c r="H1591" i="9"/>
  <c r="I1591" i="9"/>
  <c r="J1591" i="9"/>
  <c r="K1591" i="9"/>
  <c r="H1592" i="9"/>
  <c r="I1592" i="9"/>
  <c r="J1592" i="9"/>
  <c r="K1592" i="9"/>
  <c r="H1593" i="9"/>
  <c r="I1593" i="9"/>
  <c r="J1593" i="9"/>
  <c r="K1593" i="9"/>
  <c r="H1594" i="9"/>
  <c r="I1594" i="9"/>
  <c r="J1594" i="9"/>
  <c r="K1594" i="9"/>
  <c r="H1595" i="9"/>
  <c r="I1595" i="9"/>
  <c r="J1595" i="9"/>
  <c r="K1595" i="9"/>
  <c r="H1596" i="9"/>
  <c r="I1596" i="9"/>
  <c r="J1596" i="9"/>
  <c r="K1596" i="9"/>
  <c r="H1597" i="9"/>
  <c r="I1597" i="9"/>
  <c r="J1597" i="9"/>
  <c r="K1597" i="9"/>
  <c r="H1598" i="9"/>
  <c r="I1598" i="9"/>
  <c r="J1598" i="9"/>
  <c r="K1598" i="9"/>
  <c r="H1599" i="9"/>
  <c r="I1599" i="9"/>
  <c r="J1599" i="9"/>
  <c r="K1599" i="9"/>
  <c r="H1600" i="9"/>
  <c r="I1600" i="9"/>
  <c r="J1600" i="9"/>
  <c r="K1600" i="9"/>
  <c r="H1601" i="9"/>
  <c r="I1601" i="9"/>
  <c r="J1601" i="9"/>
  <c r="K1601" i="9"/>
  <c r="H1602" i="9"/>
  <c r="I1602" i="9"/>
  <c r="J1602" i="9"/>
  <c r="K1602" i="9"/>
  <c r="H1603" i="9"/>
  <c r="I1603" i="9"/>
  <c r="J1603" i="9"/>
  <c r="K1603" i="9"/>
  <c r="H1604" i="9"/>
  <c r="I1604" i="9"/>
  <c r="J1604" i="9"/>
  <c r="K1604" i="9"/>
  <c r="H1605" i="9"/>
  <c r="I1605" i="9"/>
  <c r="J1605" i="9"/>
  <c r="K1605" i="9"/>
  <c r="H1606" i="9"/>
  <c r="I1606" i="9"/>
  <c r="J1606" i="9"/>
  <c r="K1606" i="9"/>
  <c r="H1607" i="9"/>
  <c r="I1607" i="9"/>
  <c r="J1607" i="9"/>
  <c r="K1607" i="9"/>
  <c r="H1608" i="9"/>
  <c r="I1608" i="9"/>
  <c r="J1608" i="9"/>
  <c r="K1608" i="9"/>
  <c r="H1609" i="9"/>
  <c r="I1609" i="9"/>
  <c r="J1609" i="9"/>
  <c r="K1609" i="9"/>
  <c r="H1610" i="9"/>
  <c r="I1610" i="9"/>
  <c r="J1610" i="9"/>
  <c r="K1610" i="9"/>
  <c r="H1611" i="9"/>
  <c r="I1611" i="9"/>
  <c r="J1611" i="9"/>
  <c r="K1611" i="9"/>
  <c r="H1612" i="9"/>
  <c r="I1612" i="9"/>
  <c r="J1612" i="9"/>
  <c r="K1612" i="9"/>
  <c r="H1613" i="9"/>
  <c r="I1613" i="9"/>
  <c r="J1613" i="9"/>
  <c r="K1613" i="9"/>
  <c r="H1614" i="9"/>
  <c r="I1614" i="9"/>
  <c r="J1614" i="9"/>
  <c r="K1614" i="9"/>
  <c r="H1615" i="9"/>
  <c r="I1615" i="9"/>
  <c r="J1615" i="9"/>
  <c r="K1615" i="9"/>
  <c r="H1616" i="9"/>
  <c r="I1616" i="9"/>
  <c r="J1616" i="9"/>
  <c r="K1616" i="9"/>
  <c r="H1617" i="9"/>
  <c r="I1617" i="9"/>
  <c r="J1617" i="9"/>
  <c r="K1617" i="9"/>
  <c r="H1618" i="9"/>
  <c r="I1618" i="9"/>
  <c r="J1618" i="9"/>
  <c r="K1618" i="9"/>
  <c r="H1619" i="9"/>
  <c r="I1619" i="9"/>
  <c r="J1619" i="9"/>
  <c r="K1619" i="9"/>
  <c r="H1620" i="9"/>
  <c r="I1620" i="9"/>
  <c r="J1620" i="9"/>
  <c r="K1620" i="9"/>
  <c r="H1621" i="9"/>
  <c r="I1621" i="9"/>
  <c r="J1621" i="9"/>
  <c r="K1621" i="9"/>
  <c r="H1622" i="9"/>
  <c r="I1622" i="9"/>
  <c r="J1622" i="9"/>
  <c r="K1622" i="9"/>
  <c r="H1623" i="9"/>
  <c r="I1623" i="9"/>
  <c r="J1623" i="9"/>
  <c r="K1623" i="9"/>
  <c r="H1624" i="9"/>
  <c r="I1624" i="9"/>
  <c r="J1624" i="9"/>
  <c r="K1624" i="9"/>
  <c r="H1625" i="9"/>
  <c r="I1625" i="9"/>
  <c r="J1625" i="9"/>
  <c r="K1625" i="9"/>
  <c r="H1626" i="9"/>
  <c r="I1626" i="9"/>
  <c r="J1626" i="9"/>
  <c r="K1626" i="9"/>
  <c r="H1627" i="9"/>
  <c r="I1627" i="9"/>
  <c r="J1627" i="9"/>
  <c r="K1627" i="9"/>
  <c r="H1628" i="9"/>
  <c r="I1628" i="9"/>
  <c r="J1628" i="9"/>
  <c r="K1628" i="9"/>
  <c r="H1629" i="9"/>
  <c r="I1629" i="9"/>
  <c r="J1629" i="9"/>
  <c r="K1629" i="9"/>
  <c r="H1630" i="9"/>
  <c r="I1630" i="9"/>
  <c r="J1630" i="9"/>
  <c r="K1630" i="9"/>
  <c r="H1631" i="9"/>
  <c r="I1631" i="9"/>
  <c r="J1631" i="9"/>
  <c r="K1631" i="9"/>
  <c r="H1632" i="9"/>
  <c r="I1632" i="9"/>
  <c r="J1632" i="9"/>
  <c r="K1632" i="9"/>
  <c r="H1633" i="9"/>
  <c r="I1633" i="9"/>
  <c r="J1633" i="9"/>
  <c r="K1633" i="9"/>
  <c r="H1634" i="9"/>
  <c r="I1634" i="9"/>
  <c r="J1634" i="9"/>
  <c r="K1634" i="9"/>
  <c r="H1635" i="9"/>
  <c r="I1635" i="9"/>
  <c r="J1635" i="9"/>
  <c r="K1635" i="9"/>
  <c r="H1636" i="9"/>
  <c r="I1636" i="9"/>
  <c r="J1636" i="9"/>
  <c r="K1636" i="9"/>
  <c r="H1637" i="9"/>
  <c r="I1637" i="9"/>
  <c r="J1637" i="9"/>
  <c r="K1637" i="9"/>
  <c r="H1638" i="9"/>
  <c r="I1638" i="9"/>
  <c r="J1638" i="9"/>
  <c r="K1638" i="9"/>
  <c r="H1639" i="9"/>
  <c r="I1639" i="9"/>
  <c r="J1639" i="9"/>
  <c r="K1639" i="9"/>
  <c r="H1640" i="9"/>
  <c r="I1640" i="9"/>
  <c r="J1640" i="9"/>
  <c r="K1640" i="9"/>
  <c r="H1641" i="9"/>
  <c r="I1641" i="9"/>
  <c r="J1641" i="9"/>
  <c r="K1641" i="9"/>
  <c r="H1642" i="9"/>
  <c r="I1642" i="9"/>
  <c r="J1642" i="9"/>
  <c r="K1642" i="9"/>
  <c r="H1643" i="9"/>
  <c r="I1643" i="9"/>
  <c r="J1643" i="9"/>
  <c r="K1643" i="9"/>
  <c r="H1644" i="9"/>
  <c r="I1644" i="9"/>
  <c r="J1644" i="9"/>
  <c r="K1644" i="9"/>
  <c r="H1645" i="9"/>
  <c r="I1645" i="9"/>
  <c r="J1645" i="9"/>
  <c r="K1645" i="9"/>
  <c r="H1646" i="9"/>
  <c r="I1646" i="9"/>
  <c r="J1646" i="9"/>
  <c r="K1646" i="9"/>
  <c r="H1647" i="9"/>
  <c r="I1647" i="9"/>
  <c r="J1647" i="9"/>
  <c r="K1647" i="9"/>
  <c r="H1648" i="9"/>
  <c r="I1648" i="9"/>
  <c r="J1648" i="9"/>
  <c r="K1648" i="9"/>
  <c r="H1649" i="9"/>
  <c r="I1649" i="9"/>
  <c r="J1649" i="9"/>
  <c r="K1649" i="9"/>
  <c r="H1650" i="9"/>
  <c r="I1650" i="9"/>
  <c r="J1650" i="9"/>
  <c r="K1650" i="9"/>
  <c r="H1651" i="9"/>
  <c r="I1651" i="9"/>
  <c r="J1651" i="9"/>
  <c r="K1651" i="9"/>
  <c r="H1652" i="9"/>
  <c r="I1652" i="9"/>
  <c r="J1652" i="9"/>
  <c r="K1652" i="9"/>
  <c r="H1653" i="9"/>
  <c r="I1653" i="9"/>
  <c r="J1653" i="9"/>
  <c r="K1653" i="9"/>
  <c r="H1654" i="9"/>
  <c r="I1654" i="9"/>
  <c r="J1654" i="9"/>
  <c r="K1654" i="9"/>
  <c r="H1655" i="9"/>
  <c r="I1655" i="9"/>
  <c r="J1655" i="9"/>
  <c r="K1655" i="9"/>
  <c r="H1656" i="9"/>
  <c r="I1656" i="9"/>
  <c r="J1656" i="9"/>
  <c r="K1656" i="9"/>
  <c r="H1657" i="9"/>
  <c r="I1657" i="9"/>
  <c r="J1657" i="9"/>
  <c r="K1657" i="9"/>
  <c r="H1658" i="9"/>
  <c r="I1658" i="9"/>
  <c r="J1658" i="9"/>
  <c r="K1658" i="9"/>
  <c r="H1659" i="9"/>
  <c r="I1659" i="9"/>
  <c r="J1659" i="9"/>
  <c r="K1659" i="9"/>
  <c r="H1660" i="9"/>
  <c r="I1660" i="9"/>
  <c r="J1660" i="9"/>
  <c r="K1660" i="9"/>
  <c r="H1661" i="9"/>
  <c r="I1661" i="9"/>
  <c r="J1661" i="9"/>
  <c r="K1661" i="9"/>
  <c r="H1662" i="9"/>
  <c r="I1662" i="9"/>
  <c r="J1662" i="9"/>
  <c r="K1662" i="9"/>
  <c r="H1663" i="9"/>
  <c r="I1663" i="9"/>
  <c r="J1663" i="9"/>
  <c r="K1663" i="9"/>
  <c r="H1664" i="9"/>
  <c r="I1664" i="9"/>
  <c r="J1664" i="9"/>
  <c r="K1664" i="9"/>
  <c r="H1665" i="9"/>
  <c r="I1665" i="9"/>
  <c r="J1665" i="9"/>
  <c r="K1665" i="9"/>
  <c r="H1666" i="9"/>
  <c r="I1666" i="9"/>
  <c r="J1666" i="9"/>
  <c r="K1666" i="9"/>
  <c r="H1667" i="9"/>
  <c r="I1667" i="9"/>
  <c r="J1667" i="9"/>
  <c r="K1667" i="9"/>
  <c r="H1668" i="9"/>
  <c r="I1668" i="9"/>
  <c r="J1668" i="9"/>
  <c r="K1668" i="9"/>
  <c r="H1669" i="9"/>
  <c r="I1669" i="9"/>
  <c r="J1669" i="9"/>
  <c r="K1669" i="9"/>
  <c r="H1670" i="9"/>
  <c r="I1670" i="9"/>
  <c r="J1670" i="9"/>
  <c r="K1670" i="9"/>
  <c r="H1671" i="9"/>
  <c r="I1671" i="9"/>
  <c r="J1671" i="9"/>
  <c r="K1671" i="9"/>
  <c r="H1672" i="9"/>
  <c r="I1672" i="9"/>
  <c r="J1672" i="9"/>
  <c r="K1672" i="9"/>
  <c r="H1673" i="9"/>
  <c r="I1673" i="9"/>
  <c r="J1673" i="9"/>
  <c r="K1673" i="9"/>
  <c r="H1674" i="9"/>
  <c r="I1674" i="9"/>
  <c r="J1674" i="9"/>
  <c r="K1674" i="9"/>
  <c r="H1675" i="9"/>
  <c r="I1675" i="9"/>
  <c r="J1675" i="9"/>
  <c r="K1675" i="9"/>
  <c r="H1676" i="9"/>
  <c r="I1676" i="9"/>
  <c r="J1676" i="9"/>
  <c r="K1676" i="9"/>
  <c r="H1677" i="9"/>
  <c r="I1677" i="9"/>
  <c r="J1677" i="9"/>
  <c r="K1677" i="9"/>
  <c r="H1678" i="9"/>
  <c r="I1678" i="9"/>
  <c r="J1678" i="9"/>
  <c r="K1678" i="9"/>
  <c r="H1679" i="9"/>
  <c r="I1679" i="9"/>
  <c r="J1679" i="9"/>
  <c r="K1679" i="9"/>
  <c r="H1680" i="9"/>
  <c r="I1680" i="9"/>
  <c r="J1680" i="9"/>
  <c r="K1680" i="9"/>
  <c r="H1681" i="9"/>
  <c r="I1681" i="9"/>
  <c r="J1681" i="9"/>
  <c r="K1681" i="9"/>
  <c r="H1682" i="9"/>
  <c r="I1682" i="9"/>
  <c r="J1682" i="9"/>
  <c r="K1682" i="9"/>
  <c r="H1683" i="9"/>
  <c r="I1683" i="9"/>
  <c r="J1683" i="9"/>
  <c r="K1683" i="9"/>
  <c r="H1684" i="9"/>
  <c r="I1684" i="9"/>
  <c r="J1684" i="9"/>
  <c r="K1684" i="9"/>
  <c r="H1685" i="9"/>
  <c r="I1685" i="9"/>
  <c r="J1685" i="9"/>
  <c r="K1685" i="9"/>
  <c r="H1686" i="9"/>
  <c r="I1686" i="9"/>
  <c r="J1686" i="9"/>
  <c r="K1686" i="9"/>
  <c r="H1687" i="9"/>
  <c r="I1687" i="9"/>
  <c r="J1687" i="9"/>
  <c r="K1687" i="9"/>
  <c r="H1688" i="9"/>
  <c r="I1688" i="9"/>
  <c r="J1688" i="9"/>
  <c r="K1688" i="9"/>
  <c r="H1689" i="9"/>
  <c r="I1689" i="9"/>
  <c r="J1689" i="9"/>
  <c r="K1689" i="9"/>
  <c r="H1690" i="9"/>
  <c r="I1690" i="9"/>
  <c r="J1690" i="9"/>
  <c r="K1690" i="9"/>
  <c r="H1691" i="9"/>
  <c r="I1691" i="9"/>
  <c r="J1691" i="9"/>
  <c r="K1691" i="9"/>
  <c r="H1692" i="9"/>
  <c r="I1692" i="9"/>
  <c r="J1692" i="9"/>
  <c r="K1692" i="9"/>
  <c r="H1693" i="9"/>
  <c r="I1693" i="9"/>
  <c r="J1693" i="9"/>
  <c r="K1693" i="9"/>
  <c r="H1694" i="9"/>
  <c r="I1694" i="9"/>
  <c r="J1694" i="9"/>
  <c r="K1694" i="9"/>
  <c r="H1695" i="9"/>
  <c r="I1695" i="9"/>
  <c r="J1695" i="9"/>
  <c r="K1695" i="9"/>
  <c r="H1696" i="9"/>
  <c r="I1696" i="9"/>
  <c r="J1696" i="9"/>
  <c r="K1696" i="9"/>
  <c r="H1697" i="9"/>
  <c r="I1697" i="9"/>
  <c r="J1697" i="9"/>
  <c r="K1697" i="9"/>
  <c r="H1698" i="9"/>
  <c r="I1698" i="9"/>
  <c r="J1698" i="9"/>
  <c r="K1698" i="9"/>
  <c r="H1699" i="9"/>
  <c r="I1699" i="9"/>
  <c r="J1699" i="9"/>
  <c r="K1699" i="9"/>
  <c r="H1700" i="9"/>
  <c r="I1700" i="9"/>
  <c r="J1700" i="9"/>
  <c r="K1700" i="9"/>
  <c r="H1701" i="9"/>
  <c r="I1701" i="9"/>
  <c r="J1701" i="9"/>
  <c r="K1701" i="9"/>
  <c r="H1702" i="9"/>
  <c r="I1702" i="9"/>
  <c r="J1702" i="9"/>
  <c r="K1702" i="9"/>
  <c r="H1703" i="9"/>
  <c r="I1703" i="9"/>
  <c r="J1703" i="9"/>
  <c r="K1703" i="9"/>
  <c r="H1704" i="9"/>
  <c r="I1704" i="9"/>
  <c r="J1704" i="9"/>
  <c r="K1704" i="9"/>
  <c r="H1705" i="9"/>
  <c r="I1705" i="9"/>
  <c r="J1705" i="9"/>
  <c r="K1705" i="9"/>
  <c r="H1706" i="9"/>
  <c r="I1706" i="9"/>
  <c r="J1706" i="9"/>
  <c r="K1706" i="9"/>
  <c r="H1707" i="9"/>
  <c r="I1707" i="9"/>
  <c r="J1707" i="9"/>
  <c r="K1707" i="9"/>
  <c r="H1708" i="9"/>
  <c r="I1708" i="9"/>
  <c r="J1708" i="9"/>
  <c r="K1708" i="9"/>
  <c r="H1709" i="9"/>
  <c r="I1709" i="9"/>
  <c r="J1709" i="9"/>
  <c r="K1709" i="9"/>
  <c r="H1710" i="9"/>
  <c r="I1710" i="9"/>
  <c r="J1710" i="9"/>
  <c r="K1710" i="9"/>
  <c r="H1711" i="9"/>
  <c r="I1711" i="9"/>
  <c r="J1711" i="9"/>
  <c r="K1711" i="9"/>
  <c r="H1712" i="9"/>
  <c r="I1712" i="9"/>
  <c r="J1712" i="9"/>
  <c r="K1712" i="9"/>
  <c r="H1713" i="9"/>
  <c r="I1713" i="9"/>
  <c r="J1713" i="9"/>
  <c r="K1713" i="9"/>
  <c r="H1714" i="9"/>
  <c r="I1714" i="9"/>
  <c r="J1714" i="9"/>
  <c r="K1714" i="9"/>
  <c r="H1715" i="9"/>
  <c r="I1715" i="9"/>
  <c r="J1715" i="9"/>
  <c r="K1715" i="9"/>
  <c r="H1716" i="9"/>
  <c r="I1716" i="9"/>
  <c r="J1716" i="9"/>
  <c r="K1716" i="9"/>
  <c r="H1717" i="9"/>
  <c r="I1717" i="9"/>
  <c r="J1717" i="9"/>
  <c r="K1717" i="9"/>
  <c r="H1718" i="9"/>
  <c r="I1718" i="9"/>
  <c r="J1718" i="9"/>
  <c r="K1718" i="9"/>
  <c r="H1719" i="9"/>
  <c r="I1719" i="9"/>
  <c r="J1719" i="9"/>
  <c r="K1719" i="9"/>
  <c r="H1720" i="9"/>
  <c r="I1720" i="9"/>
  <c r="J1720" i="9"/>
  <c r="K1720" i="9"/>
  <c r="H1721" i="9"/>
  <c r="I1721" i="9"/>
  <c r="J1721" i="9"/>
  <c r="K1721" i="9"/>
  <c r="H1722" i="9"/>
  <c r="I1722" i="9"/>
  <c r="J1722" i="9"/>
  <c r="K1722" i="9"/>
  <c r="H1723" i="9"/>
  <c r="I1723" i="9"/>
  <c r="J1723" i="9"/>
  <c r="K1723" i="9"/>
  <c r="H1724" i="9"/>
  <c r="I1724" i="9"/>
  <c r="J1724" i="9"/>
  <c r="K1724" i="9"/>
  <c r="H1725" i="9"/>
  <c r="I1725" i="9"/>
  <c r="J1725" i="9"/>
  <c r="K1725" i="9"/>
  <c r="H1726" i="9"/>
  <c r="I1726" i="9"/>
  <c r="J1726" i="9"/>
  <c r="K1726" i="9"/>
  <c r="H1727" i="9"/>
  <c r="I1727" i="9"/>
  <c r="J1727" i="9"/>
  <c r="K1727" i="9"/>
  <c r="H1728" i="9"/>
  <c r="I1728" i="9"/>
  <c r="J1728" i="9"/>
  <c r="K1728" i="9"/>
  <c r="H1729" i="9"/>
  <c r="I1729" i="9"/>
  <c r="J1729" i="9"/>
  <c r="K1729" i="9"/>
  <c r="H1730" i="9"/>
  <c r="I1730" i="9"/>
  <c r="J1730" i="9"/>
  <c r="K1730" i="9"/>
  <c r="H1731" i="9"/>
  <c r="I1731" i="9"/>
  <c r="J1731" i="9"/>
  <c r="K1731" i="9"/>
  <c r="H1732" i="9"/>
  <c r="I1732" i="9"/>
  <c r="J1732" i="9"/>
  <c r="K1732" i="9"/>
  <c r="H1733" i="9"/>
  <c r="I1733" i="9"/>
  <c r="J1733" i="9"/>
  <c r="K1733" i="9"/>
  <c r="H1734" i="9"/>
  <c r="I1734" i="9"/>
  <c r="J1734" i="9"/>
  <c r="K1734" i="9"/>
  <c r="H1735" i="9"/>
  <c r="I1735" i="9"/>
  <c r="J1735" i="9"/>
  <c r="K1735" i="9"/>
  <c r="H1736" i="9"/>
  <c r="I1736" i="9"/>
  <c r="J1736" i="9"/>
  <c r="K1736" i="9"/>
  <c r="H1737" i="9"/>
  <c r="I1737" i="9"/>
  <c r="J1737" i="9"/>
  <c r="K1737" i="9"/>
  <c r="H1738" i="9"/>
  <c r="I1738" i="9"/>
  <c r="J1738" i="9"/>
  <c r="K1738" i="9"/>
  <c r="H1739" i="9"/>
  <c r="I1739" i="9"/>
  <c r="J1739" i="9"/>
  <c r="K1739" i="9"/>
  <c r="H1740" i="9"/>
  <c r="I1740" i="9"/>
  <c r="J1740" i="9"/>
  <c r="K1740" i="9"/>
  <c r="H1741" i="9"/>
  <c r="I1741" i="9"/>
  <c r="J1741" i="9"/>
  <c r="K1741" i="9"/>
  <c r="H1742" i="9"/>
  <c r="I1742" i="9"/>
  <c r="J1742" i="9"/>
  <c r="K1742" i="9"/>
  <c r="H1743" i="9"/>
  <c r="I1743" i="9"/>
  <c r="J1743" i="9"/>
  <c r="K1743" i="9"/>
  <c r="H1744" i="9"/>
  <c r="I1744" i="9"/>
  <c r="J1744" i="9"/>
  <c r="K1744" i="9"/>
  <c r="H1745" i="9"/>
  <c r="I1745" i="9"/>
  <c r="J1745" i="9"/>
  <c r="K1745" i="9"/>
  <c r="H1746" i="9"/>
  <c r="I1746" i="9"/>
  <c r="J1746" i="9"/>
  <c r="K1746" i="9"/>
  <c r="H1747" i="9"/>
  <c r="I1747" i="9"/>
  <c r="J1747" i="9"/>
  <c r="K1747" i="9"/>
  <c r="H1748" i="9"/>
  <c r="I1748" i="9"/>
  <c r="J1748" i="9"/>
  <c r="K1748" i="9"/>
  <c r="H1749" i="9"/>
  <c r="I1749" i="9"/>
  <c r="J1749" i="9"/>
  <c r="K1749" i="9"/>
  <c r="H1750" i="9"/>
  <c r="I1750" i="9"/>
  <c r="J1750" i="9"/>
  <c r="K1750" i="9"/>
  <c r="H1751" i="9"/>
  <c r="I1751" i="9"/>
  <c r="J1751" i="9"/>
  <c r="K1751" i="9"/>
  <c r="H1752" i="9"/>
  <c r="I1752" i="9"/>
  <c r="J1752" i="9"/>
  <c r="K1752" i="9"/>
  <c r="H1753" i="9"/>
  <c r="I1753" i="9"/>
  <c r="J1753" i="9"/>
  <c r="K1753" i="9"/>
  <c r="H1754" i="9"/>
  <c r="I1754" i="9"/>
  <c r="J1754" i="9"/>
  <c r="K1754" i="9"/>
  <c r="H1755" i="9"/>
  <c r="I1755" i="9"/>
  <c r="J1755" i="9"/>
  <c r="K1755" i="9"/>
  <c r="H1756" i="9"/>
  <c r="I1756" i="9"/>
  <c r="J1756" i="9"/>
  <c r="K1756" i="9"/>
  <c r="H1757" i="9"/>
  <c r="I1757" i="9"/>
  <c r="J1757" i="9"/>
  <c r="K1757" i="9"/>
  <c r="H1758" i="9"/>
  <c r="I1758" i="9"/>
  <c r="J1758" i="9"/>
  <c r="K1758" i="9"/>
  <c r="H1759" i="9"/>
  <c r="I1759" i="9"/>
  <c r="J1759" i="9"/>
  <c r="K1759" i="9"/>
  <c r="H1760" i="9"/>
  <c r="I1760" i="9"/>
  <c r="J1760" i="9"/>
  <c r="K1760" i="9"/>
  <c r="H1761" i="9"/>
  <c r="I1761" i="9"/>
  <c r="J1761" i="9"/>
  <c r="K1761" i="9"/>
  <c r="H1762" i="9"/>
  <c r="I1762" i="9"/>
  <c r="J1762" i="9"/>
  <c r="K1762" i="9"/>
  <c r="H1763" i="9"/>
  <c r="I1763" i="9"/>
  <c r="J1763" i="9"/>
  <c r="K1763" i="9"/>
  <c r="H1764" i="9"/>
  <c r="I1764" i="9"/>
  <c r="J1764" i="9"/>
  <c r="K1764" i="9"/>
  <c r="H1765" i="9"/>
  <c r="I1765" i="9"/>
  <c r="J1765" i="9"/>
  <c r="K1765" i="9"/>
  <c r="H1766" i="9"/>
  <c r="I1766" i="9"/>
  <c r="J1766" i="9"/>
  <c r="K1766" i="9"/>
  <c r="H1767" i="9"/>
  <c r="I1767" i="9"/>
  <c r="J1767" i="9"/>
  <c r="K1767" i="9"/>
  <c r="H1768" i="9"/>
  <c r="I1768" i="9"/>
  <c r="J1768" i="9"/>
  <c r="K1768" i="9"/>
  <c r="H1769" i="9"/>
  <c r="I1769" i="9"/>
  <c r="J1769" i="9"/>
  <c r="K1769" i="9"/>
  <c r="H1770" i="9"/>
  <c r="I1770" i="9"/>
  <c r="J1770" i="9"/>
  <c r="K1770" i="9"/>
  <c r="H1771" i="9"/>
  <c r="I1771" i="9"/>
  <c r="J1771" i="9"/>
  <c r="K1771" i="9"/>
  <c r="H1772" i="9"/>
  <c r="I1772" i="9"/>
  <c r="J1772" i="9"/>
  <c r="K1772" i="9"/>
  <c r="H1773" i="9"/>
  <c r="I1773" i="9"/>
  <c r="J1773" i="9"/>
  <c r="K1773" i="9"/>
  <c r="H1774" i="9"/>
  <c r="I1774" i="9"/>
  <c r="J1774" i="9"/>
  <c r="K1774" i="9"/>
  <c r="H1775" i="9"/>
  <c r="I1775" i="9"/>
  <c r="J1775" i="9"/>
  <c r="K1775" i="9"/>
  <c r="H1776" i="9"/>
  <c r="I1776" i="9"/>
  <c r="J1776" i="9"/>
  <c r="K1776" i="9"/>
  <c r="H1777" i="9"/>
  <c r="I1777" i="9"/>
  <c r="J1777" i="9"/>
  <c r="K1777" i="9"/>
  <c r="H1778" i="9"/>
  <c r="I1778" i="9"/>
  <c r="J1778" i="9"/>
  <c r="K1778" i="9"/>
  <c r="H1779" i="9"/>
  <c r="I1779" i="9"/>
  <c r="J1779" i="9"/>
  <c r="K1779" i="9"/>
  <c r="H1780" i="9"/>
  <c r="I1780" i="9"/>
  <c r="J1780" i="9"/>
  <c r="K1780" i="9"/>
  <c r="H1781" i="9"/>
  <c r="I1781" i="9"/>
  <c r="J1781" i="9"/>
  <c r="K1781" i="9"/>
  <c r="H1782" i="9"/>
  <c r="I1782" i="9"/>
  <c r="J1782" i="9"/>
  <c r="K1782" i="9"/>
  <c r="H1783" i="9"/>
  <c r="I1783" i="9"/>
  <c r="J1783" i="9"/>
  <c r="K1783" i="9"/>
  <c r="H1784" i="9"/>
  <c r="I1784" i="9"/>
  <c r="J1784" i="9"/>
  <c r="K1784" i="9"/>
  <c r="H1785" i="9"/>
  <c r="I1785" i="9"/>
  <c r="J1785" i="9"/>
  <c r="K1785" i="9"/>
  <c r="H1786" i="9"/>
  <c r="I1786" i="9"/>
  <c r="J1786" i="9"/>
  <c r="K1786" i="9"/>
  <c r="H1787" i="9"/>
  <c r="I1787" i="9"/>
  <c r="J1787" i="9"/>
  <c r="K1787" i="9"/>
  <c r="H1788" i="9"/>
  <c r="I1788" i="9"/>
  <c r="J1788" i="9"/>
  <c r="K1788" i="9"/>
  <c r="H1789" i="9"/>
  <c r="I1789" i="9"/>
  <c r="J1789" i="9"/>
  <c r="K1789" i="9"/>
  <c r="H1790" i="9"/>
  <c r="I1790" i="9"/>
  <c r="J1790" i="9"/>
  <c r="K1790" i="9"/>
  <c r="H1791" i="9"/>
  <c r="I1791" i="9"/>
  <c r="J1791" i="9"/>
  <c r="K1791" i="9"/>
  <c r="H1792" i="9"/>
  <c r="I1792" i="9"/>
  <c r="J1792" i="9"/>
  <c r="K1792" i="9"/>
  <c r="H1793" i="9"/>
  <c r="I1793" i="9"/>
  <c r="J1793" i="9"/>
  <c r="K1793" i="9"/>
  <c r="H1794" i="9"/>
  <c r="I1794" i="9"/>
  <c r="J1794" i="9"/>
  <c r="K1794" i="9"/>
  <c r="H1795" i="9"/>
  <c r="I1795" i="9"/>
  <c r="J1795" i="9"/>
  <c r="K1795" i="9"/>
  <c r="H1796" i="9"/>
  <c r="I1796" i="9"/>
  <c r="J1796" i="9"/>
  <c r="K1796" i="9"/>
  <c r="H1797" i="9"/>
  <c r="I1797" i="9"/>
  <c r="J1797" i="9"/>
  <c r="K1797" i="9"/>
  <c r="H1798" i="9"/>
  <c r="I1798" i="9"/>
  <c r="J1798" i="9"/>
  <c r="K1798" i="9"/>
  <c r="H1799" i="9"/>
  <c r="I1799" i="9"/>
  <c r="J1799" i="9"/>
  <c r="K1799" i="9"/>
  <c r="H1800" i="9"/>
  <c r="I1800" i="9"/>
  <c r="J1800" i="9"/>
  <c r="K1800" i="9"/>
  <c r="H1801" i="9"/>
  <c r="I1801" i="9"/>
  <c r="J1801" i="9"/>
  <c r="K1801" i="9"/>
  <c r="H1802" i="9"/>
  <c r="I1802" i="9"/>
  <c r="J1802" i="9"/>
  <c r="K1802" i="9"/>
  <c r="H1803" i="9"/>
  <c r="I1803" i="9"/>
  <c r="J1803" i="9"/>
  <c r="K1803" i="9"/>
  <c r="H1804" i="9"/>
  <c r="I1804" i="9"/>
  <c r="J1804" i="9"/>
  <c r="K1804" i="9"/>
  <c r="H1805" i="9"/>
  <c r="I1805" i="9"/>
  <c r="J1805" i="9"/>
  <c r="K1805" i="9"/>
  <c r="H1806" i="9"/>
  <c r="I1806" i="9"/>
  <c r="J1806" i="9"/>
  <c r="K1806" i="9"/>
  <c r="H1807" i="9"/>
  <c r="I1807" i="9"/>
  <c r="J1807" i="9"/>
  <c r="K1807" i="9"/>
  <c r="H1808" i="9"/>
  <c r="I1808" i="9"/>
  <c r="J1808" i="9"/>
  <c r="K1808" i="9"/>
  <c r="H1809" i="9"/>
  <c r="I1809" i="9"/>
  <c r="J1809" i="9"/>
  <c r="K1809" i="9"/>
  <c r="H1810" i="9"/>
  <c r="I1810" i="9"/>
  <c r="J1810" i="9"/>
  <c r="K1810" i="9"/>
  <c r="H1811" i="9"/>
  <c r="I1811" i="9"/>
  <c r="J1811" i="9"/>
  <c r="K1811" i="9"/>
  <c r="H1812" i="9"/>
  <c r="I1812" i="9"/>
  <c r="J1812" i="9"/>
  <c r="K1812" i="9"/>
  <c r="H1813" i="9"/>
  <c r="I1813" i="9"/>
  <c r="J1813" i="9"/>
  <c r="K1813" i="9"/>
  <c r="H1814" i="9"/>
  <c r="I1814" i="9"/>
  <c r="J1814" i="9"/>
  <c r="K1814" i="9"/>
  <c r="H1815" i="9"/>
  <c r="I1815" i="9"/>
  <c r="J1815" i="9"/>
  <c r="K1815" i="9"/>
  <c r="H1816" i="9"/>
  <c r="I1816" i="9"/>
  <c r="J1816" i="9"/>
  <c r="K1816" i="9"/>
  <c r="H1817" i="9"/>
  <c r="I1817" i="9"/>
  <c r="J1817" i="9"/>
  <c r="K1817" i="9"/>
  <c r="H1818" i="9"/>
  <c r="I1818" i="9"/>
  <c r="J1818" i="9"/>
  <c r="K1818" i="9"/>
  <c r="H1819" i="9"/>
  <c r="I1819" i="9"/>
  <c r="J1819" i="9"/>
  <c r="K1819" i="9"/>
  <c r="H1820" i="9"/>
  <c r="I1820" i="9"/>
  <c r="J1820" i="9"/>
  <c r="K1820" i="9"/>
  <c r="H1821" i="9"/>
  <c r="I1821" i="9"/>
  <c r="J1821" i="9"/>
  <c r="K1821" i="9"/>
  <c r="H1822" i="9"/>
  <c r="I1822" i="9"/>
  <c r="J1822" i="9"/>
  <c r="K1822" i="9"/>
  <c r="H1823" i="9"/>
  <c r="I1823" i="9"/>
  <c r="J1823" i="9"/>
  <c r="K1823" i="9"/>
  <c r="H1824" i="9"/>
  <c r="I1824" i="9"/>
  <c r="J1824" i="9"/>
  <c r="K1824" i="9"/>
  <c r="H1825" i="9"/>
  <c r="I1825" i="9"/>
  <c r="J1825" i="9"/>
  <c r="K1825" i="9"/>
  <c r="H1826" i="9"/>
  <c r="I1826" i="9"/>
  <c r="J1826" i="9"/>
  <c r="K1826" i="9"/>
  <c r="H1827" i="9"/>
  <c r="I1827" i="9"/>
  <c r="J1827" i="9"/>
  <c r="K1827" i="9"/>
  <c r="H1828" i="9"/>
  <c r="I1828" i="9"/>
  <c r="J1828" i="9"/>
  <c r="K1828" i="9"/>
  <c r="H1829" i="9"/>
  <c r="I1829" i="9"/>
  <c r="J1829" i="9"/>
  <c r="K1829" i="9"/>
  <c r="H1830" i="9"/>
  <c r="I1830" i="9"/>
  <c r="J1830" i="9"/>
  <c r="K1830" i="9"/>
  <c r="H1831" i="9"/>
  <c r="I1831" i="9"/>
  <c r="J1831" i="9"/>
  <c r="K1831" i="9"/>
  <c r="H1832" i="9"/>
  <c r="I1832" i="9"/>
  <c r="J1832" i="9"/>
  <c r="K1832" i="9"/>
  <c r="H1833" i="9"/>
  <c r="I1833" i="9"/>
  <c r="J1833" i="9"/>
  <c r="K1833" i="9"/>
  <c r="H1834" i="9"/>
  <c r="I1834" i="9"/>
  <c r="J1834" i="9"/>
  <c r="K1834" i="9"/>
  <c r="H1835" i="9"/>
  <c r="I1835" i="9"/>
  <c r="J1835" i="9"/>
  <c r="K1835" i="9"/>
  <c r="H1836" i="9"/>
  <c r="I1836" i="9"/>
  <c r="J1836" i="9"/>
  <c r="K1836" i="9"/>
  <c r="H1837" i="9"/>
  <c r="I1837" i="9"/>
  <c r="J1837" i="9"/>
  <c r="K1837" i="9"/>
  <c r="H1838" i="9"/>
  <c r="I1838" i="9"/>
  <c r="J1838" i="9"/>
  <c r="K1838" i="9"/>
  <c r="H1839" i="9"/>
  <c r="I1839" i="9"/>
  <c r="J1839" i="9"/>
  <c r="K1839" i="9"/>
  <c r="H1840" i="9"/>
  <c r="I1840" i="9"/>
  <c r="J1840" i="9"/>
  <c r="K1840" i="9"/>
  <c r="H1841" i="9"/>
  <c r="I1841" i="9"/>
  <c r="J1841" i="9"/>
  <c r="K1841" i="9"/>
  <c r="H1842" i="9"/>
  <c r="I1842" i="9"/>
  <c r="J1842" i="9"/>
  <c r="K1842" i="9"/>
  <c r="H1843" i="9"/>
  <c r="I1843" i="9"/>
  <c r="J1843" i="9"/>
  <c r="K1843" i="9"/>
  <c r="H1844" i="9"/>
  <c r="I1844" i="9"/>
  <c r="J1844" i="9"/>
  <c r="K1844" i="9"/>
  <c r="H1845" i="9"/>
  <c r="I1845" i="9"/>
  <c r="J1845" i="9"/>
  <c r="K1845" i="9"/>
  <c r="H1846" i="9"/>
  <c r="I1846" i="9"/>
  <c r="J1846" i="9"/>
  <c r="K1846" i="9"/>
  <c r="H1847" i="9"/>
  <c r="I1847" i="9"/>
  <c r="J1847" i="9"/>
  <c r="K1847" i="9"/>
  <c r="H1848" i="9"/>
  <c r="I1848" i="9"/>
  <c r="J1848" i="9"/>
  <c r="K1848" i="9"/>
  <c r="H1849" i="9"/>
  <c r="I1849" i="9"/>
  <c r="J1849" i="9"/>
  <c r="K1849" i="9"/>
  <c r="H1850" i="9"/>
  <c r="I1850" i="9"/>
  <c r="J1850" i="9"/>
  <c r="K1850" i="9"/>
  <c r="H1851" i="9"/>
  <c r="I1851" i="9"/>
  <c r="J1851" i="9"/>
  <c r="K1851" i="9"/>
  <c r="H1852" i="9"/>
  <c r="I1852" i="9"/>
  <c r="J1852" i="9"/>
  <c r="K1852" i="9"/>
  <c r="H1853" i="9"/>
  <c r="I1853" i="9"/>
  <c r="J1853" i="9"/>
  <c r="K1853" i="9"/>
  <c r="H1854" i="9"/>
  <c r="I1854" i="9"/>
  <c r="J1854" i="9"/>
  <c r="K1854" i="9"/>
  <c r="H1855" i="9"/>
  <c r="I1855" i="9"/>
  <c r="J1855" i="9"/>
  <c r="K1855" i="9"/>
  <c r="H1856" i="9"/>
  <c r="I1856" i="9"/>
  <c r="J1856" i="9"/>
  <c r="K1856" i="9"/>
  <c r="H1857" i="9"/>
  <c r="I1857" i="9"/>
  <c r="J1857" i="9"/>
  <c r="K1857" i="9"/>
  <c r="H1858" i="9"/>
  <c r="I1858" i="9"/>
  <c r="J1858" i="9"/>
  <c r="K1858" i="9"/>
  <c r="H1859" i="9"/>
  <c r="I1859" i="9"/>
  <c r="J1859" i="9"/>
  <c r="K1859" i="9"/>
  <c r="H1860" i="9"/>
  <c r="I1860" i="9"/>
  <c r="J1860" i="9"/>
  <c r="K1860" i="9"/>
  <c r="H1861" i="9"/>
  <c r="I1861" i="9"/>
  <c r="J1861" i="9"/>
  <c r="K1861" i="9"/>
  <c r="H1862" i="9"/>
  <c r="I1862" i="9"/>
  <c r="J1862" i="9"/>
  <c r="K1862" i="9"/>
  <c r="H1863" i="9"/>
  <c r="I1863" i="9"/>
  <c r="J1863" i="9"/>
  <c r="K1863" i="9"/>
  <c r="H1864" i="9"/>
  <c r="I1864" i="9"/>
  <c r="J1864" i="9"/>
  <c r="K1864" i="9"/>
  <c r="H1865" i="9"/>
  <c r="I1865" i="9"/>
  <c r="J1865" i="9"/>
  <c r="K1865" i="9"/>
  <c r="H1866" i="9"/>
  <c r="I1866" i="9"/>
  <c r="J1866" i="9"/>
  <c r="K1866" i="9"/>
  <c r="H1867" i="9"/>
  <c r="I1867" i="9"/>
  <c r="J1867" i="9"/>
  <c r="K1867" i="9"/>
  <c r="H1868" i="9"/>
  <c r="I1868" i="9"/>
  <c r="J1868" i="9"/>
  <c r="K1868" i="9"/>
  <c r="H1869" i="9"/>
  <c r="I1869" i="9"/>
  <c r="J1869" i="9"/>
  <c r="K1869" i="9"/>
  <c r="H1870" i="9"/>
  <c r="I1870" i="9"/>
  <c r="J1870" i="9"/>
  <c r="K1870" i="9"/>
  <c r="H1871" i="9"/>
  <c r="I1871" i="9"/>
  <c r="J1871" i="9"/>
  <c r="K1871" i="9"/>
  <c r="H1872" i="9"/>
  <c r="I1872" i="9"/>
  <c r="J1872" i="9"/>
  <c r="K1872" i="9"/>
  <c r="H1873" i="9"/>
  <c r="I1873" i="9"/>
  <c r="J1873" i="9"/>
  <c r="K1873" i="9"/>
  <c r="H1874" i="9"/>
  <c r="I1874" i="9"/>
  <c r="J1874" i="9"/>
  <c r="K1874" i="9"/>
  <c r="H1875" i="9"/>
  <c r="I1875" i="9"/>
  <c r="J1875" i="9"/>
  <c r="K1875" i="9"/>
  <c r="H1876" i="9"/>
  <c r="I1876" i="9"/>
  <c r="J1876" i="9"/>
  <c r="K1876" i="9"/>
  <c r="H1877" i="9"/>
  <c r="I1877" i="9"/>
  <c r="J1877" i="9"/>
  <c r="K1877" i="9"/>
  <c r="H1878" i="9"/>
  <c r="I1878" i="9"/>
  <c r="J1878" i="9"/>
  <c r="K1878" i="9"/>
  <c r="H1879" i="9"/>
  <c r="I1879" i="9"/>
  <c r="J1879" i="9"/>
  <c r="K1879" i="9"/>
  <c r="H1880" i="9"/>
  <c r="I1880" i="9"/>
  <c r="J1880" i="9"/>
  <c r="K1880" i="9"/>
  <c r="H1881" i="9"/>
  <c r="I1881" i="9"/>
  <c r="J1881" i="9"/>
  <c r="K1881" i="9"/>
  <c r="H1882" i="9"/>
  <c r="I1882" i="9"/>
  <c r="J1882" i="9"/>
  <c r="K1882" i="9"/>
  <c r="H1883" i="9"/>
  <c r="I1883" i="9"/>
  <c r="J1883" i="9"/>
  <c r="K1883" i="9"/>
  <c r="H1884" i="9"/>
  <c r="I1884" i="9"/>
  <c r="J1884" i="9"/>
  <c r="K1884" i="9"/>
  <c r="H1885" i="9"/>
  <c r="I1885" i="9"/>
  <c r="J1885" i="9"/>
  <c r="K1885" i="9"/>
  <c r="H1886" i="9"/>
  <c r="I1886" i="9"/>
  <c r="J1886" i="9"/>
  <c r="K1886" i="9"/>
  <c r="H1887" i="9"/>
  <c r="I1887" i="9"/>
  <c r="J1887" i="9"/>
  <c r="K1887" i="9"/>
  <c r="H1888" i="9"/>
  <c r="I1888" i="9"/>
  <c r="J1888" i="9"/>
  <c r="K1888" i="9"/>
  <c r="H1889" i="9"/>
  <c r="I1889" i="9"/>
  <c r="J1889" i="9"/>
  <c r="K1889" i="9"/>
  <c r="H1890" i="9"/>
  <c r="I1890" i="9"/>
  <c r="J1890" i="9"/>
  <c r="K1890" i="9"/>
  <c r="H1891" i="9"/>
  <c r="I1891" i="9"/>
  <c r="J1891" i="9"/>
  <c r="K1891" i="9"/>
  <c r="H1892" i="9"/>
  <c r="I1892" i="9"/>
  <c r="J1892" i="9"/>
  <c r="K1892" i="9"/>
  <c r="H1893" i="9"/>
  <c r="I1893" i="9"/>
  <c r="J1893" i="9"/>
  <c r="K1893" i="9"/>
  <c r="H1894" i="9"/>
  <c r="I1894" i="9"/>
  <c r="J1894" i="9"/>
  <c r="K1894" i="9"/>
  <c r="H1895" i="9"/>
  <c r="I1895" i="9"/>
  <c r="J1895" i="9"/>
  <c r="K1895" i="9"/>
  <c r="H1896" i="9"/>
  <c r="I1896" i="9"/>
  <c r="J1896" i="9"/>
  <c r="K1896" i="9"/>
  <c r="H1897" i="9"/>
  <c r="I1897" i="9"/>
  <c r="J1897" i="9"/>
  <c r="K1897" i="9"/>
  <c r="H1898" i="9"/>
  <c r="I1898" i="9"/>
  <c r="J1898" i="9"/>
  <c r="K1898" i="9"/>
  <c r="H1899" i="9"/>
  <c r="I1899" i="9"/>
  <c r="J1899" i="9"/>
  <c r="K1899" i="9"/>
  <c r="H1900" i="9"/>
  <c r="I1900" i="9"/>
  <c r="J1900" i="9"/>
  <c r="K1900" i="9"/>
  <c r="H1901" i="9"/>
  <c r="I1901" i="9"/>
  <c r="J1901" i="9"/>
  <c r="K1901" i="9"/>
  <c r="H1902" i="9"/>
  <c r="I1902" i="9"/>
  <c r="J1902" i="9"/>
  <c r="K1902" i="9"/>
  <c r="H1903" i="9"/>
  <c r="I1903" i="9"/>
  <c r="J1903" i="9"/>
  <c r="K1903" i="9"/>
  <c r="H1904" i="9"/>
  <c r="I1904" i="9"/>
  <c r="J1904" i="9"/>
  <c r="K1904" i="9"/>
  <c r="H1905" i="9"/>
  <c r="I1905" i="9"/>
  <c r="J1905" i="9"/>
  <c r="K1905" i="9"/>
  <c r="H1906" i="9"/>
  <c r="I1906" i="9"/>
  <c r="J1906" i="9"/>
  <c r="K1906" i="9"/>
  <c r="H1907" i="9"/>
  <c r="I1907" i="9"/>
  <c r="J1907" i="9"/>
  <c r="K1907" i="9"/>
  <c r="H1908" i="9"/>
  <c r="I1908" i="9"/>
  <c r="J1908" i="9"/>
  <c r="K1908" i="9"/>
  <c r="H1909" i="9"/>
  <c r="I1909" i="9"/>
  <c r="J1909" i="9"/>
  <c r="K1909" i="9"/>
  <c r="H1910" i="9"/>
  <c r="I1910" i="9"/>
  <c r="J1910" i="9"/>
  <c r="K1910" i="9"/>
  <c r="H1911" i="9"/>
  <c r="I1911" i="9"/>
  <c r="J1911" i="9"/>
  <c r="K1911" i="9"/>
  <c r="H1912" i="9"/>
  <c r="I1912" i="9"/>
  <c r="J1912" i="9"/>
  <c r="K1912" i="9"/>
  <c r="H1913" i="9"/>
  <c r="I1913" i="9"/>
  <c r="J1913" i="9"/>
  <c r="K1913" i="9"/>
  <c r="H1914" i="9"/>
  <c r="I1914" i="9"/>
  <c r="J1914" i="9"/>
  <c r="K1914" i="9"/>
  <c r="H1915" i="9"/>
  <c r="I1915" i="9"/>
  <c r="J1915" i="9"/>
  <c r="K1915" i="9"/>
  <c r="H1916" i="9"/>
  <c r="I1916" i="9"/>
  <c r="J1916" i="9"/>
  <c r="K1916" i="9"/>
  <c r="H1917" i="9"/>
  <c r="I1917" i="9"/>
  <c r="J1917" i="9"/>
  <c r="K1917" i="9"/>
  <c r="H1918" i="9"/>
  <c r="I1918" i="9"/>
  <c r="J1918" i="9"/>
  <c r="K1918" i="9"/>
  <c r="H1919" i="9"/>
  <c r="I1919" i="9"/>
  <c r="J1919" i="9"/>
  <c r="K1919" i="9"/>
  <c r="H1920" i="9"/>
  <c r="I1920" i="9"/>
  <c r="J1920" i="9"/>
  <c r="K1920" i="9"/>
  <c r="H1921" i="9"/>
  <c r="I1921" i="9"/>
  <c r="J1921" i="9"/>
  <c r="K1921" i="9"/>
  <c r="H1922" i="9"/>
  <c r="I1922" i="9"/>
  <c r="J1922" i="9"/>
  <c r="K1922" i="9"/>
  <c r="H1923" i="9"/>
  <c r="I1923" i="9"/>
  <c r="J1923" i="9"/>
  <c r="K1923" i="9"/>
  <c r="H1924" i="9"/>
  <c r="I1924" i="9"/>
  <c r="J1924" i="9"/>
  <c r="K1924" i="9"/>
  <c r="H1925" i="9"/>
  <c r="I1925" i="9"/>
  <c r="J1925" i="9"/>
  <c r="K1925" i="9"/>
  <c r="H1926" i="9"/>
  <c r="I1926" i="9"/>
  <c r="J1926" i="9"/>
  <c r="K1926" i="9"/>
  <c r="H1927" i="9"/>
  <c r="I1927" i="9"/>
  <c r="J1927" i="9"/>
  <c r="K1927" i="9"/>
  <c r="H1928" i="9"/>
  <c r="I1928" i="9"/>
  <c r="J1928" i="9"/>
  <c r="K1928" i="9"/>
  <c r="H1929" i="9"/>
  <c r="I1929" i="9"/>
  <c r="J1929" i="9"/>
  <c r="K1929" i="9"/>
  <c r="H1930" i="9"/>
  <c r="I1930" i="9"/>
  <c r="J1930" i="9"/>
  <c r="K1930" i="9"/>
  <c r="H1931" i="9"/>
  <c r="I1931" i="9"/>
  <c r="J1931" i="9"/>
  <c r="K1931" i="9"/>
  <c r="H1932" i="9"/>
  <c r="I1932" i="9"/>
  <c r="J1932" i="9"/>
  <c r="K1932" i="9"/>
  <c r="H1933" i="9"/>
  <c r="I1933" i="9"/>
  <c r="J1933" i="9"/>
  <c r="K1933" i="9"/>
  <c r="H1934" i="9"/>
  <c r="I1934" i="9"/>
  <c r="J1934" i="9"/>
  <c r="K1934" i="9"/>
  <c r="H1935" i="9"/>
  <c r="I1935" i="9"/>
  <c r="J1935" i="9"/>
  <c r="K1935" i="9"/>
  <c r="H1936" i="9"/>
  <c r="I1936" i="9"/>
  <c r="J1936" i="9"/>
  <c r="K1936" i="9"/>
  <c r="H1937" i="9"/>
  <c r="I1937" i="9"/>
  <c r="J1937" i="9"/>
  <c r="K1937" i="9"/>
  <c r="H1938" i="9"/>
  <c r="I1938" i="9"/>
  <c r="J1938" i="9"/>
  <c r="K1938" i="9"/>
  <c r="H1939" i="9"/>
  <c r="I1939" i="9"/>
  <c r="J1939" i="9"/>
  <c r="K1939" i="9"/>
  <c r="H1940" i="9"/>
  <c r="I1940" i="9"/>
  <c r="J1940" i="9"/>
  <c r="K1940" i="9"/>
  <c r="H1941" i="9"/>
  <c r="I1941" i="9"/>
  <c r="J1941" i="9"/>
  <c r="K1941" i="9"/>
  <c r="H1942" i="9"/>
  <c r="I1942" i="9"/>
  <c r="J1942" i="9"/>
  <c r="K1942" i="9"/>
  <c r="H1943" i="9"/>
  <c r="I1943" i="9"/>
  <c r="J1943" i="9"/>
  <c r="K1943" i="9"/>
  <c r="H1944" i="9"/>
  <c r="I1944" i="9"/>
  <c r="J1944" i="9"/>
  <c r="K1944" i="9"/>
  <c r="H1945" i="9"/>
  <c r="I1945" i="9"/>
  <c r="J1945" i="9"/>
  <c r="K1945" i="9"/>
  <c r="H1946" i="9"/>
  <c r="I1946" i="9"/>
  <c r="J1946" i="9"/>
  <c r="K1946" i="9"/>
  <c r="H1947" i="9"/>
  <c r="I1947" i="9"/>
  <c r="J1947" i="9"/>
  <c r="K1947" i="9"/>
  <c r="H1948" i="9"/>
  <c r="I1948" i="9"/>
  <c r="J1948" i="9"/>
  <c r="K1948" i="9"/>
  <c r="H1949" i="9"/>
  <c r="I1949" i="9"/>
  <c r="J1949" i="9"/>
  <c r="K1949" i="9"/>
  <c r="H1950" i="9"/>
  <c r="I1950" i="9"/>
  <c r="J1950" i="9"/>
  <c r="K1950" i="9"/>
  <c r="H1951" i="9"/>
  <c r="I1951" i="9"/>
  <c r="J1951" i="9"/>
  <c r="K1951" i="9"/>
  <c r="H1952" i="9"/>
  <c r="I1952" i="9"/>
  <c r="J1952" i="9"/>
  <c r="K1952" i="9"/>
  <c r="H1953" i="9"/>
  <c r="I1953" i="9"/>
  <c r="J1953" i="9"/>
  <c r="K1953" i="9"/>
  <c r="H1954" i="9"/>
  <c r="I1954" i="9"/>
  <c r="J1954" i="9"/>
  <c r="K1954" i="9"/>
  <c r="H1955" i="9"/>
  <c r="I1955" i="9"/>
  <c r="J1955" i="9"/>
  <c r="K1955" i="9"/>
  <c r="H1956" i="9"/>
  <c r="I1956" i="9"/>
  <c r="J1956" i="9"/>
  <c r="K1956" i="9"/>
  <c r="H1957" i="9"/>
  <c r="I1957" i="9"/>
  <c r="J1957" i="9"/>
  <c r="K1957" i="9"/>
  <c r="H1958" i="9"/>
  <c r="I1958" i="9"/>
  <c r="J1958" i="9"/>
  <c r="K1958" i="9"/>
  <c r="H1959" i="9"/>
  <c r="I1959" i="9"/>
  <c r="J1959" i="9"/>
  <c r="K1959" i="9"/>
  <c r="H1960" i="9"/>
  <c r="I1960" i="9"/>
  <c r="J1960" i="9"/>
  <c r="K1960" i="9"/>
  <c r="H1961" i="9"/>
  <c r="I1961" i="9"/>
  <c r="J1961" i="9"/>
  <c r="K1961" i="9"/>
  <c r="H1962" i="9"/>
  <c r="I1962" i="9"/>
  <c r="J1962" i="9"/>
  <c r="K1962" i="9"/>
  <c r="H1963" i="9"/>
  <c r="I1963" i="9"/>
  <c r="J1963" i="9"/>
  <c r="K1963" i="9"/>
  <c r="H1964" i="9"/>
  <c r="I1964" i="9"/>
  <c r="J1964" i="9"/>
  <c r="K1964" i="9"/>
  <c r="H1965" i="9"/>
  <c r="I1965" i="9"/>
  <c r="J1965" i="9"/>
  <c r="K1965" i="9"/>
  <c r="H1966" i="9"/>
  <c r="I1966" i="9"/>
  <c r="J1966" i="9"/>
  <c r="K1966" i="9"/>
  <c r="H1967" i="9"/>
  <c r="I1967" i="9"/>
  <c r="J1967" i="9"/>
  <c r="K1967" i="9"/>
  <c r="H1968" i="9"/>
  <c r="I1968" i="9"/>
  <c r="J1968" i="9"/>
  <c r="K1968" i="9"/>
  <c r="H1969" i="9"/>
  <c r="I1969" i="9"/>
  <c r="J1969" i="9"/>
  <c r="K1969" i="9"/>
  <c r="H1970" i="9"/>
  <c r="I1970" i="9"/>
  <c r="J1970" i="9"/>
  <c r="K1970" i="9"/>
  <c r="H1971" i="9"/>
  <c r="I1971" i="9"/>
  <c r="J1971" i="9"/>
  <c r="K1971" i="9"/>
  <c r="H1972" i="9"/>
  <c r="I1972" i="9"/>
  <c r="J1972" i="9"/>
  <c r="K1972" i="9"/>
  <c r="H1973" i="9"/>
  <c r="I1973" i="9"/>
  <c r="J1973" i="9"/>
  <c r="K1973" i="9"/>
  <c r="H1974" i="9"/>
  <c r="I1974" i="9"/>
  <c r="J1974" i="9"/>
  <c r="K1974" i="9"/>
  <c r="H1975" i="9"/>
  <c r="I1975" i="9"/>
  <c r="J1975" i="9"/>
  <c r="K1975" i="9"/>
  <c r="H1976" i="9"/>
  <c r="I1976" i="9"/>
  <c r="J1976" i="9"/>
  <c r="K1976" i="9"/>
  <c r="H1977" i="9"/>
  <c r="I1977" i="9"/>
  <c r="J1977" i="9"/>
  <c r="K1977" i="9"/>
  <c r="H1978" i="9"/>
  <c r="I1978" i="9"/>
  <c r="J1978" i="9"/>
  <c r="K1978" i="9"/>
  <c r="H1979" i="9"/>
  <c r="I1979" i="9"/>
  <c r="J1979" i="9"/>
  <c r="K1979" i="9"/>
  <c r="H1980" i="9"/>
  <c r="I1980" i="9"/>
  <c r="J1980" i="9"/>
  <c r="K1980" i="9"/>
  <c r="H1981" i="9"/>
  <c r="I1981" i="9"/>
  <c r="J1981" i="9"/>
  <c r="K1981" i="9"/>
  <c r="H1982" i="9"/>
  <c r="I1982" i="9"/>
  <c r="J1982" i="9"/>
  <c r="K1982" i="9"/>
  <c r="H1983" i="9"/>
  <c r="I1983" i="9"/>
  <c r="J1983" i="9"/>
  <c r="K1983" i="9"/>
  <c r="H1984" i="9"/>
  <c r="I1984" i="9"/>
  <c r="J1984" i="9"/>
  <c r="K1984" i="9"/>
  <c r="H1985" i="9"/>
  <c r="I1985" i="9"/>
  <c r="J1985" i="9"/>
  <c r="K1985" i="9"/>
  <c r="H1986" i="9"/>
  <c r="I1986" i="9"/>
  <c r="J1986" i="9"/>
  <c r="K1986" i="9"/>
  <c r="H1987" i="9"/>
  <c r="I1987" i="9"/>
  <c r="J1987" i="9"/>
  <c r="K1987" i="9"/>
  <c r="H1988" i="9"/>
  <c r="I1988" i="9"/>
  <c r="J1988" i="9"/>
  <c r="K1988" i="9"/>
  <c r="H1989" i="9"/>
  <c r="I1989" i="9"/>
  <c r="J1989" i="9"/>
  <c r="K1989" i="9"/>
  <c r="H1990" i="9"/>
  <c r="I1990" i="9"/>
  <c r="J1990" i="9"/>
  <c r="K1990" i="9"/>
  <c r="H1991" i="9"/>
  <c r="I1991" i="9"/>
  <c r="J1991" i="9"/>
  <c r="K1991" i="9"/>
  <c r="H1992" i="9"/>
  <c r="I1992" i="9"/>
  <c r="J1992" i="9"/>
  <c r="K1992" i="9"/>
  <c r="H1993" i="9"/>
  <c r="I1993" i="9"/>
  <c r="J1993" i="9"/>
  <c r="K1993" i="9"/>
  <c r="H1994" i="9"/>
  <c r="I1994" i="9"/>
  <c r="J1994" i="9"/>
  <c r="K1994" i="9"/>
  <c r="H1995" i="9"/>
  <c r="I1995" i="9"/>
  <c r="J1995" i="9"/>
  <c r="K1995" i="9"/>
  <c r="H1996" i="9"/>
  <c r="I1996" i="9"/>
  <c r="J1996" i="9"/>
  <c r="K1996" i="9"/>
  <c r="H1997" i="9"/>
  <c r="I1997" i="9"/>
  <c r="J1997" i="9"/>
  <c r="K1997" i="9"/>
  <c r="H1998" i="9"/>
  <c r="I1998" i="9"/>
  <c r="J1998" i="9"/>
  <c r="K1998" i="9"/>
  <c r="H1999" i="9"/>
  <c r="I1999" i="9"/>
  <c r="J1999" i="9"/>
  <c r="K1999" i="9"/>
  <c r="H2000" i="9"/>
  <c r="I2000" i="9"/>
  <c r="J2000" i="9"/>
  <c r="K2000" i="9"/>
  <c r="H2001" i="9"/>
  <c r="I2001" i="9"/>
  <c r="J2001" i="9"/>
  <c r="K2001" i="9"/>
  <c r="H2002" i="9"/>
  <c r="I2002" i="9"/>
  <c r="J2002" i="9"/>
  <c r="K2002" i="9"/>
  <c r="H2003" i="9"/>
  <c r="I2003" i="9"/>
  <c r="J2003" i="9"/>
  <c r="K2003" i="9"/>
  <c r="H2004" i="9"/>
  <c r="I2004" i="9"/>
  <c r="J2004" i="9"/>
  <c r="K2004" i="9"/>
  <c r="H2005" i="9"/>
  <c r="I2005" i="9"/>
  <c r="J2005" i="9"/>
  <c r="K2005" i="9"/>
  <c r="H2006" i="9"/>
  <c r="I2006" i="9"/>
  <c r="J2006" i="9"/>
  <c r="K2006" i="9"/>
  <c r="H2007" i="9"/>
  <c r="I2007" i="9"/>
  <c r="J2007" i="9"/>
  <c r="K2007" i="9"/>
  <c r="H2008" i="9"/>
  <c r="I2008" i="9"/>
  <c r="J2008" i="9"/>
  <c r="K2008" i="9"/>
  <c r="H2009" i="9"/>
  <c r="I2009" i="9"/>
  <c r="J2009" i="9"/>
  <c r="K2009" i="9"/>
  <c r="H2010" i="9"/>
  <c r="I2010" i="9"/>
  <c r="J2010" i="9"/>
  <c r="K2010" i="9"/>
  <c r="H2011" i="9"/>
  <c r="I2011" i="9"/>
  <c r="J2011" i="9"/>
  <c r="K2011" i="9"/>
  <c r="H2012" i="9"/>
  <c r="I2012" i="9"/>
  <c r="J2012" i="9"/>
  <c r="K2012" i="9"/>
  <c r="H2013" i="9"/>
  <c r="I2013" i="9"/>
  <c r="J2013" i="9"/>
  <c r="K2013" i="9"/>
  <c r="H2014" i="9"/>
  <c r="I2014" i="9"/>
  <c r="J2014" i="9"/>
  <c r="K2014" i="9"/>
  <c r="H2015" i="9"/>
  <c r="I2015" i="9"/>
  <c r="J2015" i="9"/>
  <c r="K2015" i="9"/>
  <c r="H2016" i="9"/>
  <c r="I2016" i="9"/>
  <c r="J2016" i="9"/>
  <c r="K2016" i="9"/>
  <c r="H2017" i="9"/>
  <c r="I2017" i="9"/>
  <c r="J2017" i="9"/>
  <c r="K2017" i="9"/>
  <c r="H2018" i="9"/>
  <c r="I2018" i="9"/>
  <c r="J2018" i="9"/>
  <c r="K2018" i="9"/>
  <c r="H2019" i="9"/>
  <c r="I2019" i="9"/>
  <c r="J2019" i="9"/>
  <c r="K2019" i="9"/>
  <c r="H2020" i="9"/>
  <c r="I2020" i="9"/>
  <c r="J2020" i="9"/>
  <c r="K2020" i="9"/>
  <c r="H2021" i="9"/>
  <c r="I2021" i="9"/>
  <c r="J2021" i="9"/>
  <c r="K2021" i="9"/>
  <c r="H2022" i="9"/>
  <c r="I2022" i="9"/>
  <c r="J2022" i="9"/>
  <c r="K2022" i="9"/>
  <c r="H2023" i="9"/>
  <c r="I2023" i="9"/>
  <c r="J2023" i="9"/>
  <c r="K2023" i="9"/>
  <c r="H2024" i="9"/>
  <c r="I2024" i="9"/>
  <c r="J2024" i="9"/>
  <c r="K2024" i="9"/>
  <c r="H2025" i="9"/>
  <c r="I2025" i="9"/>
  <c r="J2025" i="9"/>
  <c r="K2025" i="9"/>
  <c r="H2026" i="9"/>
  <c r="I2026" i="9"/>
  <c r="J2026" i="9"/>
  <c r="K2026" i="9"/>
  <c r="H2027" i="9"/>
  <c r="I2027" i="9"/>
  <c r="J2027" i="9"/>
  <c r="K2027" i="9"/>
  <c r="H2028" i="9"/>
  <c r="I2028" i="9"/>
  <c r="J2028" i="9"/>
  <c r="K2028" i="9"/>
  <c r="H2029" i="9"/>
  <c r="I2029" i="9"/>
  <c r="J2029" i="9"/>
  <c r="K2029" i="9"/>
  <c r="H2030" i="9"/>
  <c r="I2030" i="9"/>
  <c r="J2030" i="9"/>
  <c r="K2030" i="9"/>
  <c r="H2031" i="9"/>
  <c r="I2031" i="9"/>
  <c r="J2031" i="9"/>
  <c r="K2031" i="9"/>
  <c r="H2032" i="9"/>
  <c r="I2032" i="9"/>
  <c r="J2032" i="9"/>
  <c r="K2032" i="9"/>
  <c r="H2033" i="9"/>
  <c r="I2033" i="9"/>
  <c r="J2033" i="9"/>
  <c r="K2033" i="9"/>
  <c r="H2034" i="9"/>
  <c r="I2034" i="9"/>
  <c r="J2034" i="9"/>
  <c r="K2034" i="9"/>
  <c r="H2035" i="9"/>
  <c r="I2035" i="9"/>
  <c r="J2035" i="9"/>
  <c r="K2035" i="9"/>
  <c r="H2036" i="9"/>
  <c r="I2036" i="9"/>
  <c r="J2036" i="9"/>
  <c r="K2036" i="9"/>
  <c r="H2037" i="9"/>
  <c r="I2037" i="9"/>
  <c r="J2037" i="9"/>
  <c r="K2037" i="9"/>
  <c r="H2038" i="9"/>
  <c r="I2038" i="9"/>
  <c r="J2038" i="9"/>
  <c r="K2038" i="9"/>
  <c r="H2039" i="9"/>
  <c r="I2039" i="9"/>
  <c r="J2039" i="9"/>
  <c r="K2039" i="9"/>
  <c r="H2040" i="9"/>
  <c r="I2040" i="9"/>
  <c r="J2040" i="9"/>
  <c r="K2040" i="9"/>
  <c r="H2041" i="9"/>
  <c r="I2041" i="9"/>
  <c r="J2041" i="9"/>
  <c r="K2041" i="9"/>
  <c r="H2042" i="9"/>
  <c r="I2042" i="9"/>
  <c r="J2042" i="9"/>
  <c r="K2042" i="9"/>
  <c r="H2043" i="9"/>
  <c r="I2043" i="9"/>
  <c r="J2043" i="9"/>
  <c r="K2043" i="9"/>
  <c r="H2044" i="9"/>
  <c r="I2044" i="9"/>
  <c r="J2044" i="9"/>
  <c r="K2044" i="9"/>
  <c r="H2045" i="9"/>
  <c r="I2045" i="9"/>
  <c r="J2045" i="9"/>
  <c r="K2045" i="9"/>
  <c r="H2046" i="9"/>
  <c r="I2046" i="9"/>
  <c r="J2046" i="9"/>
  <c r="K2046" i="9"/>
  <c r="H2047" i="9"/>
  <c r="I2047" i="9"/>
  <c r="J2047" i="9"/>
  <c r="K2047" i="9"/>
  <c r="H2048" i="9"/>
  <c r="I2048" i="9"/>
  <c r="J2048" i="9"/>
  <c r="K2048" i="9"/>
  <c r="H2049" i="9"/>
  <c r="I2049" i="9"/>
  <c r="J2049" i="9"/>
  <c r="K2049" i="9"/>
  <c r="H2050" i="9"/>
  <c r="I2050" i="9"/>
  <c r="J2050" i="9"/>
  <c r="K2050" i="9"/>
  <c r="H2051" i="9"/>
  <c r="I2051" i="9"/>
  <c r="J2051" i="9"/>
  <c r="K2051" i="9"/>
  <c r="H2052" i="9"/>
  <c r="I2052" i="9"/>
  <c r="J2052" i="9"/>
  <c r="K2052" i="9"/>
  <c r="H2053" i="9"/>
  <c r="I2053" i="9"/>
  <c r="J2053" i="9"/>
  <c r="K2053" i="9"/>
  <c r="H2054" i="9"/>
  <c r="I2054" i="9"/>
  <c r="J2054" i="9"/>
  <c r="K2054" i="9"/>
  <c r="H2055" i="9"/>
  <c r="I2055" i="9"/>
  <c r="J2055" i="9"/>
  <c r="K2055" i="9"/>
  <c r="H2056" i="9"/>
  <c r="I2056" i="9"/>
  <c r="J2056" i="9"/>
  <c r="K2056" i="9"/>
  <c r="H2057" i="9"/>
  <c r="I2057" i="9"/>
  <c r="J2057" i="9"/>
  <c r="K2057" i="9"/>
  <c r="H2058" i="9"/>
  <c r="I2058" i="9"/>
  <c r="J2058" i="9"/>
  <c r="K2058" i="9"/>
  <c r="H2059" i="9"/>
  <c r="I2059" i="9"/>
  <c r="J2059" i="9"/>
  <c r="K2059" i="9"/>
  <c r="H2060" i="9"/>
  <c r="I2060" i="9"/>
  <c r="J2060" i="9"/>
  <c r="K2060" i="9"/>
  <c r="H2061" i="9"/>
  <c r="I2061" i="9"/>
  <c r="J2061" i="9"/>
  <c r="K2061" i="9"/>
  <c r="H2062" i="9"/>
  <c r="I2062" i="9"/>
  <c r="J2062" i="9"/>
  <c r="K2062" i="9"/>
  <c r="H2063" i="9"/>
  <c r="I2063" i="9"/>
  <c r="J2063" i="9"/>
  <c r="K2063" i="9"/>
  <c r="H2064" i="9"/>
  <c r="I2064" i="9"/>
  <c r="J2064" i="9"/>
  <c r="K2064" i="9"/>
  <c r="H2065" i="9"/>
  <c r="I2065" i="9"/>
  <c r="J2065" i="9"/>
  <c r="K2065" i="9"/>
  <c r="H2066" i="9"/>
  <c r="I2066" i="9"/>
  <c r="J2066" i="9"/>
  <c r="K2066" i="9"/>
  <c r="H2067" i="9"/>
  <c r="I2067" i="9"/>
  <c r="J2067" i="9"/>
  <c r="K2067" i="9"/>
  <c r="H2068" i="9"/>
  <c r="I2068" i="9"/>
  <c r="J2068" i="9"/>
  <c r="K2068" i="9"/>
  <c r="H2069" i="9"/>
  <c r="I2069" i="9"/>
  <c r="J2069" i="9"/>
  <c r="K2069" i="9"/>
  <c r="H2070" i="9"/>
  <c r="I2070" i="9"/>
  <c r="J2070" i="9"/>
  <c r="K2070" i="9"/>
  <c r="H2071" i="9"/>
  <c r="I2071" i="9"/>
  <c r="J2071" i="9"/>
  <c r="K2071" i="9"/>
  <c r="H2072" i="9"/>
  <c r="I2072" i="9"/>
  <c r="J2072" i="9"/>
  <c r="K2072" i="9"/>
  <c r="H2073" i="9"/>
  <c r="I2073" i="9"/>
  <c r="J2073" i="9"/>
  <c r="K2073" i="9"/>
  <c r="H2074" i="9"/>
  <c r="I2074" i="9"/>
  <c r="J2074" i="9"/>
  <c r="K2074" i="9"/>
  <c r="H2075" i="9"/>
  <c r="I2075" i="9"/>
  <c r="J2075" i="9"/>
  <c r="K2075" i="9"/>
  <c r="H2076" i="9"/>
  <c r="I2076" i="9"/>
  <c r="J2076" i="9"/>
  <c r="K2076" i="9"/>
  <c r="H2077" i="9"/>
  <c r="I2077" i="9"/>
  <c r="J2077" i="9"/>
  <c r="K2077" i="9"/>
  <c r="H2078" i="9"/>
  <c r="I2078" i="9"/>
  <c r="J2078" i="9"/>
  <c r="K2078" i="9"/>
  <c r="H2079" i="9"/>
  <c r="I2079" i="9"/>
  <c r="J2079" i="9"/>
  <c r="K2079" i="9"/>
  <c r="H2080" i="9"/>
  <c r="I2080" i="9"/>
  <c r="J2080" i="9"/>
  <c r="K2080" i="9"/>
  <c r="H2081" i="9"/>
  <c r="I2081" i="9"/>
  <c r="J2081" i="9"/>
  <c r="K2081" i="9"/>
  <c r="H2082" i="9"/>
  <c r="I2082" i="9"/>
  <c r="J2082" i="9"/>
  <c r="K2082" i="9"/>
  <c r="H2083" i="9"/>
  <c r="I2083" i="9"/>
  <c r="J2083" i="9"/>
  <c r="K2083" i="9"/>
  <c r="H2084" i="9"/>
  <c r="I2084" i="9"/>
  <c r="J2084" i="9"/>
  <c r="K2084" i="9"/>
  <c r="H2085" i="9"/>
  <c r="I2085" i="9"/>
  <c r="J2085" i="9"/>
  <c r="K2085" i="9"/>
  <c r="H2086" i="9"/>
  <c r="I2086" i="9"/>
  <c r="J2086" i="9"/>
  <c r="K2086" i="9"/>
  <c r="H2087" i="9"/>
  <c r="I2087" i="9"/>
  <c r="J2087" i="9"/>
  <c r="K2087" i="9"/>
  <c r="H2088" i="9"/>
  <c r="I2088" i="9"/>
  <c r="J2088" i="9"/>
  <c r="K2088" i="9"/>
  <c r="H2089" i="9"/>
  <c r="I2089" i="9"/>
  <c r="J2089" i="9"/>
  <c r="K2089" i="9"/>
  <c r="H2090" i="9"/>
  <c r="I2090" i="9"/>
  <c r="J2090" i="9"/>
  <c r="K2090" i="9"/>
  <c r="H2091" i="9"/>
  <c r="I2091" i="9"/>
  <c r="J2091" i="9"/>
  <c r="K2091" i="9"/>
  <c r="H2092" i="9"/>
  <c r="I2092" i="9"/>
  <c r="J2092" i="9"/>
  <c r="K2092" i="9"/>
  <c r="H2093" i="9"/>
  <c r="I2093" i="9"/>
  <c r="J2093" i="9"/>
  <c r="K2093" i="9"/>
  <c r="H2094" i="9"/>
  <c r="I2094" i="9"/>
  <c r="J2094" i="9"/>
  <c r="K2094" i="9"/>
  <c r="H2095" i="9"/>
  <c r="I2095" i="9"/>
  <c r="J2095" i="9"/>
  <c r="K2095" i="9"/>
  <c r="H2096" i="9"/>
  <c r="I2096" i="9"/>
  <c r="J2096" i="9"/>
  <c r="K2096" i="9"/>
  <c r="H2097" i="9"/>
  <c r="I2097" i="9"/>
  <c r="J2097" i="9"/>
  <c r="K2097" i="9"/>
  <c r="H2098" i="9"/>
  <c r="I2098" i="9"/>
  <c r="J2098" i="9"/>
  <c r="K2098" i="9"/>
  <c r="H2099" i="9"/>
  <c r="I2099" i="9"/>
  <c r="J2099" i="9"/>
  <c r="K2099" i="9"/>
  <c r="H2100" i="9"/>
  <c r="I2100" i="9"/>
  <c r="J2100" i="9"/>
  <c r="K2100" i="9"/>
  <c r="H2101" i="9"/>
  <c r="I2101" i="9"/>
  <c r="J2101" i="9"/>
  <c r="K2101" i="9"/>
  <c r="H2102" i="9"/>
  <c r="I2102" i="9"/>
  <c r="J2102" i="9"/>
  <c r="K2102" i="9"/>
  <c r="H2103" i="9"/>
  <c r="I2103" i="9"/>
  <c r="J2103" i="9"/>
  <c r="K2103" i="9"/>
  <c r="H2104" i="9"/>
  <c r="I2104" i="9"/>
  <c r="J2104" i="9"/>
  <c r="K2104" i="9"/>
  <c r="H2105" i="9"/>
  <c r="I2105" i="9"/>
  <c r="J2105" i="9"/>
  <c r="K2105" i="9"/>
  <c r="H2106" i="9"/>
  <c r="I2106" i="9"/>
  <c r="J2106" i="9"/>
  <c r="K2106" i="9"/>
  <c r="H2107" i="9"/>
  <c r="I2107" i="9"/>
  <c r="J2107" i="9"/>
  <c r="K2107" i="9"/>
  <c r="H2108" i="9"/>
  <c r="I2108" i="9"/>
  <c r="J2108" i="9"/>
  <c r="K2108" i="9"/>
  <c r="H2109" i="9"/>
  <c r="I2109" i="9"/>
  <c r="J2109" i="9"/>
  <c r="K2109" i="9"/>
  <c r="H2110" i="9"/>
  <c r="I2110" i="9"/>
  <c r="J2110" i="9"/>
  <c r="K2110" i="9"/>
  <c r="H2111" i="9"/>
  <c r="I2111" i="9"/>
  <c r="J2111" i="9"/>
  <c r="K2111" i="9"/>
  <c r="H2112" i="9"/>
  <c r="I2112" i="9"/>
  <c r="J2112" i="9"/>
  <c r="K2112" i="9"/>
  <c r="H2113" i="9"/>
  <c r="I2113" i="9"/>
  <c r="J2113" i="9"/>
  <c r="K2113" i="9"/>
  <c r="H2114" i="9"/>
  <c r="I2114" i="9"/>
  <c r="J2114" i="9"/>
  <c r="K2114" i="9"/>
  <c r="H2115" i="9"/>
  <c r="I2115" i="9"/>
  <c r="J2115" i="9"/>
  <c r="K2115" i="9"/>
  <c r="H2116" i="9"/>
  <c r="I2116" i="9"/>
  <c r="J2116" i="9"/>
  <c r="K2116" i="9"/>
  <c r="H2117" i="9"/>
  <c r="I2117" i="9"/>
  <c r="J2117" i="9"/>
  <c r="K2117" i="9"/>
  <c r="H2118" i="9"/>
  <c r="I2118" i="9"/>
  <c r="J2118" i="9"/>
  <c r="K2118" i="9"/>
  <c r="H2119" i="9"/>
  <c r="I2119" i="9"/>
  <c r="J2119" i="9"/>
  <c r="K2119" i="9"/>
  <c r="H2120" i="9"/>
  <c r="I2120" i="9"/>
  <c r="J2120" i="9"/>
  <c r="K2120" i="9"/>
  <c r="H2121" i="9"/>
  <c r="I2121" i="9"/>
  <c r="J2121" i="9"/>
  <c r="K2121" i="9"/>
  <c r="H2122" i="9"/>
  <c r="I2122" i="9"/>
  <c r="J2122" i="9"/>
  <c r="K2122" i="9"/>
  <c r="H2123" i="9"/>
  <c r="I2123" i="9"/>
  <c r="J2123" i="9"/>
  <c r="K2123" i="9"/>
  <c r="H2124" i="9"/>
  <c r="I2124" i="9"/>
  <c r="J2124" i="9"/>
  <c r="K2124" i="9"/>
  <c r="H2125" i="9"/>
  <c r="I2125" i="9"/>
  <c r="J2125" i="9"/>
  <c r="K2125" i="9"/>
  <c r="H2126" i="9"/>
  <c r="I2126" i="9"/>
  <c r="J2126" i="9"/>
  <c r="K2126" i="9"/>
  <c r="H2127" i="9"/>
  <c r="I2127" i="9"/>
  <c r="J2127" i="9"/>
  <c r="K2127" i="9"/>
  <c r="H2128" i="9"/>
  <c r="I2128" i="9"/>
  <c r="J2128" i="9"/>
  <c r="K2128" i="9"/>
  <c r="H2129" i="9"/>
  <c r="I2129" i="9"/>
  <c r="J2129" i="9"/>
  <c r="K2129" i="9"/>
  <c r="H2130" i="9"/>
  <c r="I2130" i="9"/>
  <c r="J2130" i="9"/>
  <c r="K2130" i="9"/>
  <c r="H2131" i="9"/>
  <c r="I2131" i="9"/>
  <c r="J2131" i="9"/>
  <c r="K2131" i="9"/>
  <c r="H2132" i="9"/>
  <c r="I2132" i="9"/>
  <c r="J2132" i="9"/>
  <c r="K2132" i="9"/>
  <c r="H2133" i="9"/>
  <c r="I2133" i="9"/>
  <c r="J2133" i="9"/>
  <c r="K2133" i="9"/>
  <c r="H2134" i="9"/>
  <c r="I2134" i="9"/>
  <c r="J2134" i="9"/>
  <c r="K2134" i="9"/>
  <c r="H2135" i="9"/>
  <c r="I2135" i="9"/>
  <c r="J2135" i="9"/>
  <c r="K2135" i="9"/>
  <c r="H2136" i="9"/>
  <c r="I2136" i="9"/>
  <c r="J2136" i="9"/>
  <c r="K2136" i="9"/>
  <c r="H2137" i="9"/>
  <c r="I2137" i="9"/>
  <c r="J2137" i="9"/>
  <c r="K2137" i="9"/>
  <c r="H2138" i="9"/>
  <c r="I2138" i="9"/>
  <c r="J2138" i="9"/>
  <c r="K2138" i="9"/>
  <c r="H2139" i="9"/>
  <c r="I2139" i="9"/>
  <c r="J2139" i="9"/>
  <c r="K2139" i="9"/>
  <c r="H2140" i="9"/>
  <c r="I2140" i="9"/>
  <c r="J2140" i="9"/>
  <c r="K2140" i="9"/>
  <c r="H2141" i="9"/>
  <c r="I2141" i="9"/>
  <c r="J2141" i="9"/>
  <c r="K2141" i="9"/>
  <c r="H2142" i="9"/>
  <c r="I2142" i="9"/>
  <c r="J2142" i="9"/>
  <c r="K2142" i="9"/>
  <c r="H2143" i="9"/>
  <c r="I2143" i="9"/>
  <c r="J2143" i="9"/>
  <c r="K2143" i="9"/>
  <c r="H2144" i="9"/>
  <c r="I2144" i="9"/>
  <c r="J2144" i="9"/>
  <c r="K2144" i="9"/>
  <c r="H2145" i="9"/>
  <c r="I2145" i="9"/>
  <c r="J2145" i="9"/>
  <c r="K2145" i="9"/>
  <c r="H2146" i="9"/>
  <c r="I2146" i="9"/>
  <c r="J2146" i="9"/>
  <c r="K2146" i="9"/>
  <c r="H2147" i="9"/>
  <c r="I2147" i="9"/>
  <c r="J2147" i="9"/>
  <c r="K2147" i="9"/>
  <c r="H2148" i="9"/>
  <c r="I2148" i="9"/>
  <c r="J2148" i="9"/>
  <c r="K2148" i="9"/>
  <c r="H2149" i="9"/>
  <c r="I2149" i="9"/>
  <c r="J2149" i="9"/>
  <c r="K2149" i="9"/>
  <c r="H2150" i="9"/>
  <c r="I2150" i="9"/>
  <c r="J2150" i="9"/>
  <c r="K2150" i="9"/>
  <c r="H2151" i="9"/>
  <c r="I2151" i="9"/>
  <c r="J2151" i="9"/>
  <c r="K2151" i="9"/>
  <c r="H2152" i="9"/>
  <c r="I2152" i="9"/>
  <c r="J2152" i="9"/>
  <c r="K2152" i="9"/>
  <c r="H2153" i="9"/>
  <c r="I2153" i="9"/>
  <c r="J2153" i="9"/>
  <c r="K2153" i="9"/>
  <c r="H2154" i="9"/>
  <c r="I2154" i="9"/>
  <c r="J2154" i="9"/>
  <c r="K2154" i="9"/>
  <c r="H2155" i="9"/>
  <c r="I2155" i="9"/>
  <c r="J2155" i="9"/>
  <c r="K2155" i="9"/>
  <c r="H2156" i="9"/>
  <c r="I2156" i="9"/>
  <c r="J2156" i="9"/>
  <c r="K2156" i="9"/>
  <c r="H2157" i="9"/>
  <c r="I2157" i="9"/>
  <c r="J2157" i="9"/>
  <c r="K2157" i="9"/>
  <c r="H2158" i="9"/>
  <c r="I2158" i="9"/>
  <c r="J2158" i="9"/>
  <c r="K2158" i="9"/>
  <c r="H2159" i="9"/>
  <c r="I2159" i="9"/>
  <c r="J2159" i="9"/>
  <c r="K2159" i="9"/>
  <c r="H2160" i="9"/>
  <c r="I2160" i="9"/>
  <c r="J2160" i="9"/>
  <c r="K2160" i="9"/>
  <c r="H2161" i="9"/>
  <c r="I2161" i="9"/>
  <c r="J2161" i="9"/>
  <c r="K2161" i="9"/>
  <c r="H2162" i="9"/>
  <c r="I2162" i="9"/>
  <c r="J2162" i="9"/>
  <c r="K2162" i="9"/>
  <c r="H2163" i="9"/>
  <c r="I2163" i="9"/>
  <c r="J2163" i="9"/>
  <c r="K2163" i="9"/>
  <c r="H2164" i="9"/>
  <c r="I2164" i="9"/>
  <c r="J2164" i="9"/>
  <c r="K2164" i="9"/>
  <c r="H2165" i="9"/>
  <c r="I2165" i="9"/>
  <c r="J2165" i="9"/>
  <c r="K2165" i="9"/>
  <c r="H2166" i="9"/>
  <c r="I2166" i="9"/>
  <c r="J2166" i="9"/>
  <c r="K2166" i="9"/>
  <c r="H2167" i="9"/>
  <c r="I2167" i="9"/>
  <c r="J2167" i="9"/>
  <c r="K2167" i="9"/>
  <c r="H2168" i="9"/>
  <c r="I2168" i="9"/>
  <c r="J2168" i="9"/>
  <c r="K2168" i="9"/>
  <c r="H2169" i="9"/>
  <c r="I2169" i="9"/>
  <c r="J2169" i="9"/>
  <c r="K2169" i="9"/>
  <c r="H2170" i="9"/>
  <c r="I2170" i="9"/>
  <c r="J2170" i="9"/>
  <c r="K2170" i="9"/>
  <c r="H2171" i="9"/>
  <c r="I2171" i="9"/>
  <c r="J2171" i="9"/>
  <c r="K2171" i="9"/>
  <c r="H2172" i="9"/>
  <c r="I2172" i="9"/>
  <c r="J2172" i="9"/>
  <c r="K2172" i="9"/>
  <c r="H2173" i="9"/>
  <c r="I2173" i="9"/>
  <c r="J2173" i="9"/>
  <c r="K2173" i="9"/>
  <c r="H2174" i="9"/>
  <c r="I2174" i="9"/>
  <c r="J2174" i="9"/>
  <c r="K2174" i="9"/>
  <c r="H2175" i="9"/>
  <c r="I2175" i="9"/>
  <c r="J2175" i="9"/>
  <c r="K2175" i="9"/>
  <c r="H2176" i="9"/>
  <c r="I2176" i="9"/>
  <c r="J2176" i="9"/>
  <c r="K2176" i="9"/>
  <c r="H2177" i="9"/>
  <c r="I2177" i="9"/>
  <c r="J2177" i="9"/>
  <c r="K2177" i="9"/>
  <c r="H2178" i="9"/>
  <c r="I2178" i="9"/>
  <c r="J2178" i="9"/>
  <c r="K2178" i="9"/>
  <c r="H2179" i="9"/>
  <c r="I2179" i="9"/>
  <c r="J2179" i="9"/>
  <c r="K2179" i="9"/>
  <c r="H2180" i="9"/>
  <c r="I2180" i="9"/>
  <c r="J2180" i="9"/>
  <c r="K2180" i="9"/>
  <c r="H2181" i="9"/>
  <c r="I2181" i="9"/>
  <c r="J2181" i="9"/>
  <c r="K2181" i="9"/>
  <c r="H2182" i="9"/>
  <c r="I2182" i="9"/>
  <c r="J2182" i="9"/>
  <c r="K2182" i="9"/>
  <c r="H2183" i="9"/>
  <c r="I2183" i="9"/>
  <c r="J2183" i="9"/>
  <c r="K2183" i="9"/>
  <c r="H2184" i="9"/>
  <c r="I2184" i="9"/>
  <c r="J2184" i="9"/>
  <c r="K2184" i="9"/>
  <c r="H2185" i="9"/>
  <c r="I2185" i="9"/>
  <c r="J2185" i="9"/>
  <c r="K2185" i="9"/>
  <c r="H2186" i="9"/>
  <c r="I2186" i="9"/>
  <c r="J2186" i="9"/>
  <c r="K2186" i="9"/>
  <c r="H2187" i="9"/>
  <c r="I2187" i="9"/>
  <c r="J2187" i="9"/>
  <c r="K2187" i="9"/>
  <c r="H2188" i="9"/>
  <c r="I2188" i="9"/>
  <c r="J2188" i="9"/>
  <c r="K2188" i="9"/>
  <c r="H2189" i="9"/>
  <c r="I2189" i="9"/>
  <c r="J2189" i="9"/>
  <c r="K2189" i="9"/>
  <c r="H2190" i="9"/>
  <c r="I2190" i="9"/>
  <c r="J2190" i="9"/>
  <c r="K2190" i="9"/>
  <c r="H2191" i="9"/>
  <c r="I2191" i="9"/>
  <c r="J2191" i="9"/>
  <c r="K2191" i="9"/>
  <c r="H2192" i="9"/>
  <c r="I2192" i="9"/>
  <c r="J2192" i="9"/>
  <c r="K2192" i="9"/>
  <c r="H2193" i="9"/>
  <c r="I2193" i="9"/>
  <c r="J2193" i="9"/>
  <c r="K2193" i="9"/>
  <c r="H2194" i="9"/>
  <c r="I2194" i="9"/>
  <c r="J2194" i="9"/>
  <c r="K2194" i="9"/>
  <c r="H2195" i="9"/>
  <c r="I2195" i="9"/>
  <c r="J2195" i="9"/>
  <c r="K2195" i="9"/>
  <c r="H2196" i="9"/>
  <c r="I2196" i="9"/>
  <c r="J2196" i="9"/>
  <c r="K2196" i="9"/>
  <c r="H2197" i="9"/>
  <c r="I2197" i="9"/>
  <c r="J2197" i="9"/>
  <c r="K2197" i="9"/>
  <c r="H2198" i="9"/>
  <c r="I2198" i="9"/>
  <c r="J2198" i="9"/>
  <c r="K2198" i="9"/>
  <c r="H2199" i="9"/>
  <c r="I2199" i="9"/>
  <c r="J2199" i="9"/>
  <c r="K2199" i="9"/>
  <c r="H2200" i="9"/>
  <c r="I2200" i="9"/>
  <c r="J2200" i="9"/>
  <c r="K2200" i="9"/>
  <c r="H2201" i="9"/>
  <c r="I2201" i="9"/>
  <c r="J2201" i="9"/>
  <c r="K2201" i="9"/>
  <c r="H2202" i="9"/>
  <c r="I2202" i="9"/>
  <c r="J2202" i="9"/>
  <c r="K2202" i="9"/>
  <c r="H2203" i="9"/>
  <c r="I2203" i="9"/>
  <c r="J2203" i="9"/>
  <c r="K2203" i="9"/>
  <c r="H2204" i="9"/>
  <c r="I2204" i="9"/>
  <c r="J2204" i="9"/>
  <c r="K2204" i="9"/>
  <c r="H2205" i="9"/>
  <c r="I2205" i="9"/>
  <c r="J2205" i="9"/>
  <c r="K2205" i="9"/>
  <c r="H2206" i="9"/>
  <c r="I2206" i="9"/>
  <c r="J2206" i="9"/>
  <c r="K2206" i="9"/>
  <c r="H2207" i="9"/>
  <c r="I2207" i="9"/>
  <c r="J2207" i="9"/>
  <c r="K2207" i="9"/>
  <c r="H2208" i="9"/>
  <c r="I2208" i="9"/>
  <c r="J2208" i="9"/>
  <c r="K2208" i="9"/>
  <c r="H2209" i="9"/>
  <c r="I2209" i="9"/>
  <c r="J2209" i="9"/>
  <c r="K2209" i="9"/>
  <c r="H2210" i="9"/>
  <c r="I2210" i="9"/>
  <c r="J2210" i="9"/>
  <c r="K2210" i="9"/>
  <c r="H2211" i="9"/>
  <c r="I2211" i="9"/>
  <c r="J2211" i="9"/>
  <c r="K2211" i="9"/>
  <c r="H2212" i="9"/>
  <c r="I2212" i="9"/>
  <c r="J2212" i="9"/>
  <c r="K2212" i="9"/>
  <c r="H2213" i="9"/>
  <c r="I2213" i="9"/>
  <c r="J2213" i="9"/>
  <c r="K2213" i="9"/>
  <c r="H2214" i="9"/>
  <c r="I2214" i="9"/>
  <c r="J2214" i="9"/>
  <c r="K2214" i="9"/>
  <c r="H2215" i="9"/>
  <c r="I2215" i="9"/>
  <c r="J2215" i="9"/>
  <c r="K2215" i="9"/>
  <c r="H2216" i="9"/>
  <c r="I2216" i="9"/>
  <c r="J2216" i="9"/>
  <c r="K2216" i="9"/>
  <c r="H2217" i="9"/>
  <c r="I2217" i="9"/>
  <c r="J2217" i="9"/>
  <c r="K2217" i="9"/>
  <c r="H2218" i="9"/>
  <c r="I2218" i="9"/>
  <c r="J2218" i="9"/>
  <c r="K2218" i="9"/>
  <c r="H2219" i="9"/>
  <c r="I2219" i="9"/>
  <c r="J2219" i="9"/>
  <c r="K2219" i="9"/>
  <c r="H2220" i="9"/>
  <c r="I2220" i="9"/>
  <c r="J2220" i="9"/>
  <c r="K2220" i="9"/>
  <c r="H2221" i="9"/>
  <c r="I2221" i="9"/>
  <c r="J2221" i="9"/>
  <c r="K2221" i="9"/>
  <c r="H2222" i="9"/>
  <c r="I2222" i="9"/>
  <c r="J2222" i="9"/>
  <c r="K2222" i="9"/>
  <c r="H2223" i="9"/>
  <c r="I2223" i="9"/>
  <c r="J2223" i="9"/>
  <c r="K2223" i="9"/>
  <c r="H2224" i="9"/>
  <c r="I2224" i="9"/>
  <c r="J2224" i="9"/>
  <c r="K2224" i="9"/>
  <c r="H2225" i="9"/>
  <c r="I2225" i="9"/>
  <c r="J2225" i="9"/>
  <c r="K2225" i="9"/>
  <c r="H2226" i="9"/>
  <c r="I2226" i="9"/>
  <c r="J2226" i="9"/>
  <c r="K2226" i="9"/>
  <c r="H2227" i="9"/>
  <c r="I2227" i="9"/>
  <c r="J2227" i="9"/>
  <c r="K2227" i="9"/>
  <c r="H2228" i="9"/>
  <c r="I2228" i="9"/>
  <c r="J2228" i="9"/>
  <c r="K2228" i="9"/>
  <c r="H2229" i="9"/>
  <c r="I2229" i="9"/>
  <c r="J2229" i="9"/>
  <c r="K2229" i="9"/>
  <c r="H2230" i="9"/>
  <c r="I2230" i="9"/>
  <c r="J2230" i="9"/>
  <c r="K2230" i="9"/>
  <c r="H2231" i="9"/>
  <c r="I2231" i="9"/>
  <c r="J2231" i="9"/>
  <c r="K2231" i="9"/>
  <c r="H2232" i="9"/>
  <c r="I2232" i="9"/>
  <c r="J2232" i="9"/>
  <c r="K2232" i="9"/>
  <c r="H2233" i="9"/>
  <c r="I2233" i="9"/>
  <c r="J2233" i="9"/>
  <c r="K2233" i="9"/>
  <c r="H2234" i="9"/>
  <c r="I2234" i="9"/>
  <c r="J2234" i="9"/>
  <c r="K2234" i="9"/>
  <c r="H2235" i="9"/>
  <c r="I2235" i="9"/>
  <c r="J2235" i="9"/>
  <c r="K2235" i="9"/>
  <c r="H2236" i="9"/>
  <c r="I2236" i="9"/>
  <c r="J2236" i="9"/>
  <c r="K2236" i="9"/>
  <c r="H2237" i="9"/>
  <c r="I2237" i="9"/>
  <c r="J2237" i="9"/>
  <c r="K2237" i="9"/>
  <c r="H2238" i="9"/>
  <c r="I2238" i="9"/>
  <c r="J2238" i="9"/>
  <c r="K2238" i="9"/>
  <c r="H2239" i="9"/>
  <c r="I2239" i="9"/>
  <c r="J2239" i="9"/>
  <c r="K2239" i="9"/>
  <c r="H2240" i="9"/>
  <c r="I2240" i="9"/>
  <c r="J2240" i="9"/>
  <c r="K2240" i="9"/>
  <c r="H2241" i="9"/>
  <c r="I2241" i="9"/>
  <c r="J2241" i="9"/>
  <c r="K2241" i="9"/>
  <c r="H2242" i="9"/>
  <c r="I2242" i="9"/>
  <c r="J2242" i="9"/>
  <c r="K2242" i="9"/>
  <c r="H2243" i="9"/>
  <c r="I2243" i="9"/>
  <c r="J2243" i="9"/>
  <c r="K2243" i="9"/>
  <c r="H2244" i="9"/>
  <c r="I2244" i="9"/>
  <c r="J2244" i="9"/>
  <c r="K2244" i="9"/>
  <c r="H2245" i="9"/>
  <c r="I2245" i="9"/>
  <c r="J2245" i="9"/>
  <c r="K2245" i="9"/>
  <c r="H2246" i="9"/>
  <c r="I2246" i="9"/>
  <c r="J2246" i="9"/>
  <c r="K2246" i="9"/>
  <c r="H2247" i="9"/>
  <c r="I2247" i="9"/>
  <c r="J2247" i="9"/>
  <c r="K2247" i="9"/>
  <c r="H2248" i="9"/>
  <c r="I2248" i="9"/>
  <c r="J2248" i="9"/>
  <c r="K2248" i="9"/>
  <c r="H2249" i="9"/>
  <c r="I2249" i="9"/>
  <c r="J2249" i="9"/>
  <c r="K2249" i="9"/>
  <c r="H2250" i="9"/>
  <c r="I2250" i="9"/>
  <c r="J2250" i="9"/>
  <c r="K2250" i="9"/>
  <c r="H2251" i="9"/>
  <c r="I2251" i="9"/>
  <c r="J2251" i="9"/>
  <c r="K2251" i="9"/>
  <c r="H2252" i="9"/>
  <c r="I2252" i="9"/>
  <c r="J2252" i="9"/>
  <c r="K2252" i="9"/>
  <c r="H2253" i="9"/>
  <c r="I2253" i="9"/>
  <c r="J2253" i="9"/>
  <c r="K2253" i="9"/>
  <c r="H2254" i="9"/>
  <c r="I2254" i="9"/>
  <c r="J2254" i="9"/>
  <c r="K2254" i="9"/>
  <c r="H2255" i="9"/>
  <c r="I2255" i="9"/>
  <c r="J2255" i="9"/>
  <c r="K2255" i="9"/>
  <c r="H2256" i="9"/>
  <c r="I2256" i="9"/>
  <c r="J2256" i="9"/>
  <c r="K2256" i="9"/>
  <c r="H2257" i="9"/>
  <c r="I2257" i="9"/>
  <c r="J2257" i="9"/>
  <c r="K2257" i="9"/>
  <c r="H2258" i="9"/>
  <c r="I2258" i="9"/>
  <c r="J2258" i="9"/>
  <c r="K2258" i="9"/>
  <c r="H2259" i="9"/>
  <c r="I2259" i="9"/>
  <c r="J2259" i="9"/>
  <c r="K2259" i="9"/>
  <c r="H2260" i="9"/>
  <c r="I2260" i="9"/>
  <c r="J2260" i="9"/>
  <c r="K2260" i="9"/>
  <c r="H2261" i="9"/>
  <c r="I2261" i="9"/>
  <c r="J2261" i="9"/>
  <c r="K2261" i="9"/>
  <c r="H2262" i="9"/>
  <c r="I2262" i="9"/>
  <c r="J2262" i="9"/>
  <c r="K2262" i="9"/>
  <c r="H2263" i="9"/>
  <c r="I2263" i="9"/>
  <c r="J2263" i="9"/>
  <c r="K2263" i="9"/>
  <c r="H2264" i="9"/>
  <c r="I2264" i="9"/>
  <c r="J2264" i="9"/>
  <c r="K2264" i="9"/>
  <c r="H2265" i="9"/>
  <c r="I2265" i="9"/>
  <c r="J2265" i="9"/>
  <c r="K2265" i="9"/>
  <c r="H2266" i="9"/>
  <c r="I2266" i="9"/>
  <c r="J2266" i="9"/>
  <c r="K2266" i="9"/>
  <c r="H2267" i="9"/>
  <c r="I2267" i="9"/>
  <c r="J2267" i="9"/>
  <c r="K2267" i="9"/>
  <c r="H2268" i="9"/>
  <c r="I2268" i="9"/>
  <c r="J2268" i="9"/>
  <c r="K2268" i="9"/>
  <c r="H2269" i="9"/>
  <c r="I2269" i="9"/>
  <c r="J2269" i="9"/>
  <c r="K2269" i="9"/>
  <c r="H2270" i="9"/>
  <c r="I2270" i="9"/>
  <c r="J2270" i="9"/>
  <c r="K2270" i="9"/>
  <c r="H2271" i="9"/>
  <c r="I2271" i="9"/>
  <c r="J2271" i="9"/>
  <c r="K2271" i="9"/>
  <c r="H2272" i="9"/>
  <c r="I2272" i="9"/>
  <c r="J2272" i="9"/>
  <c r="K2272" i="9"/>
  <c r="H2273" i="9"/>
  <c r="I2273" i="9"/>
  <c r="J2273" i="9"/>
  <c r="K2273" i="9"/>
  <c r="H2274" i="9"/>
  <c r="I2274" i="9"/>
  <c r="J2274" i="9"/>
  <c r="K2274" i="9"/>
  <c r="H2275" i="9"/>
  <c r="I2275" i="9"/>
  <c r="J2275" i="9"/>
  <c r="K2275" i="9"/>
  <c r="H2276" i="9"/>
  <c r="I2276" i="9"/>
  <c r="J2276" i="9"/>
  <c r="K2276" i="9"/>
  <c r="H2277" i="9"/>
  <c r="I2277" i="9"/>
  <c r="J2277" i="9"/>
  <c r="K2277" i="9"/>
  <c r="H2278" i="9"/>
  <c r="I2278" i="9"/>
  <c r="J2278" i="9"/>
  <c r="K2278" i="9"/>
  <c r="H2279" i="9"/>
  <c r="I2279" i="9"/>
  <c r="J2279" i="9"/>
  <c r="K2279" i="9"/>
  <c r="H2280" i="9"/>
  <c r="I2280" i="9"/>
  <c r="J2280" i="9"/>
  <c r="K2280" i="9"/>
  <c r="H2281" i="9"/>
  <c r="I2281" i="9"/>
  <c r="J2281" i="9"/>
  <c r="K2281" i="9"/>
  <c r="H2282" i="9"/>
  <c r="I2282" i="9"/>
  <c r="J2282" i="9"/>
  <c r="K2282" i="9"/>
  <c r="H2283" i="9"/>
  <c r="I2283" i="9"/>
  <c r="J2283" i="9"/>
  <c r="K2283" i="9"/>
  <c r="H2284" i="9"/>
  <c r="I2284" i="9"/>
  <c r="J2284" i="9"/>
  <c r="K2284" i="9"/>
  <c r="H2285" i="9"/>
  <c r="I2285" i="9"/>
  <c r="J2285" i="9"/>
  <c r="K2285" i="9"/>
  <c r="H2286" i="9"/>
  <c r="I2286" i="9"/>
  <c r="J2286" i="9"/>
  <c r="K2286" i="9"/>
  <c r="H2287" i="9"/>
  <c r="I2287" i="9"/>
  <c r="J2287" i="9"/>
  <c r="K2287" i="9"/>
  <c r="H2288" i="9"/>
  <c r="I2288" i="9"/>
  <c r="J2288" i="9"/>
  <c r="K2288" i="9"/>
  <c r="H2289" i="9"/>
  <c r="I2289" i="9"/>
  <c r="J2289" i="9"/>
  <c r="K2289" i="9"/>
  <c r="H2290" i="9"/>
  <c r="I2290" i="9"/>
  <c r="J2290" i="9"/>
  <c r="K2290" i="9"/>
  <c r="H2291" i="9"/>
  <c r="I2291" i="9"/>
  <c r="J2291" i="9"/>
  <c r="K2291" i="9"/>
  <c r="H2292" i="9"/>
  <c r="I2292" i="9"/>
  <c r="J2292" i="9"/>
  <c r="K2292" i="9"/>
  <c r="H2293" i="9"/>
  <c r="I2293" i="9"/>
  <c r="J2293" i="9"/>
  <c r="K2293" i="9"/>
  <c r="H2294" i="9"/>
  <c r="I2294" i="9"/>
  <c r="J2294" i="9"/>
  <c r="K2294" i="9"/>
  <c r="H2295" i="9"/>
  <c r="I2295" i="9"/>
  <c r="J2295" i="9"/>
  <c r="K2295" i="9"/>
  <c r="H2296" i="9"/>
  <c r="I2296" i="9"/>
  <c r="J2296" i="9"/>
  <c r="K2296" i="9"/>
  <c r="H2297" i="9"/>
  <c r="I2297" i="9"/>
  <c r="J2297" i="9"/>
  <c r="K2297" i="9"/>
  <c r="H2298" i="9"/>
  <c r="I2298" i="9"/>
  <c r="J2298" i="9"/>
  <c r="K2298" i="9"/>
  <c r="H2299" i="9"/>
  <c r="I2299" i="9"/>
  <c r="J2299" i="9"/>
  <c r="K2299" i="9"/>
  <c r="H2300" i="9"/>
  <c r="I2300" i="9"/>
  <c r="J2300" i="9"/>
  <c r="K2300" i="9"/>
  <c r="H2301" i="9"/>
  <c r="I2301" i="9"/>
  <c r="J2301" i="9"/>
  <c r="K2301" i="9"/>
  <c r="H2302" i="9"/>
  <c r="I2302" i="9"/>
  <c r="J2302" i="9"/>
  <c r="K2302" i="9"/>
  <c r="H2303" i="9"/>
  <c r="I2303" i="9"/>
  <c r="J2303" i="9"/>
  <c r="K2303" i="9"/>
  <c r="H2304" i="9"/>
  <c r="I2304" i="9"/>
  <c r="J2304" i="9"/>
  <c r="K2304" i="9"/>
  <c r="H2305" i="9"/>
  <c r="I2305" i="9"/>
  <c r="J2305" i="9"/>
  <c r="K2305" i="9"/>
  <c r="H2306" i="9"/>
  <c r="I2306" i="9"/>
  <c r="J2306" i="9"/>
  <c r="K2306" i="9"/>
  <c r="H2307" i="9"/>
  <c r="I2307" i="9"/>
  <c r="J2307" i="9"/>
  <c r="K2307" i="9"/>
  <c r="H2308" i="9"/>
  <c r="I2308" i="9"/>
  <c r="J2308" i="9"/>
  <c r="K2308" i="9"/>
  <c r="H2309" i="9"/>
  <c r="I2309" i="9"/>
  <c r="J2309" i="9"/>
  <c r="K2309" i="9"/>
  <c r="H2310" i="9"/>
  <c r="I2310" i="9"/>
  <c r="J2310" i="9"/>
  <c r="K2310" i="9"/>
  <c r="H2311" i="9"/>
  <c r="I2311" i="9"/>
  <c r="J2311" i="9"/>
  <c r="K2311" i="9"/>
  <c r="H2312" i="9"/>
  <c r="I2312" i="9"/>
  <c r="J2312" i="9"/>
  <c r="K2312" i="9"/>
  <c r="H2313" i="9"/>
  <c r="I2313" i="9"/>
  <c r="J2313" i="9"/>
  <c r="K2313" i="9"/>
  <c r="H2314" i="9"/>
  <c r="I2314" i="9"/>
  <c r="J2314" i="9"/>
  <c r="K2314" i="9"/>
  <c r="H2315" i="9"/>
  <c r="I2315" i="9"/>
  <c r="J2315" i="9"/>
  <c r="K2315" i="9"/>
  <c r="H2316" i="9"/>
  <c r="I2316" i="9"/>
  <c r="J2316" i="9"/>
  <c r="K2316" i="9"/>
  <c r="H2317" i="9"/>
  <c r="I2317" i="9"/>
  <c r="J2317" i="9"/>
  <c r="K2317" i="9"/>
  <c r="H2318" i="9"/>
  <c r="I2318" i="9"/>
  <c r="J2318" i="9"/>
  <c r="K2318" i="9"/>
  <c r="H2319" i="9"/>
  <c r="I2319" i="9"/>
  <c r="J2319" i="9"/>
  <c r="K2319" i="9"/>
  <c r="H2320" i="9"/>
  <c r="I2320" i="9"/>
  <c r="J2320" i="9"/>
  <c r="K2320" i="9"/>
  <c r="H2321" i="9"/>
  <c r="I2321" i="9"/>
  <c r="J2321" i="9"/>
  <c r="K2321" i="9"/>
  <c r="H2322" i="9"/>
  <c r="I2322" i="9"/>
  <c r="J2322" i="9"/>
  <c r="K2322" i="9"/>
  <c r="H2323" i="9"/>
  <c r="I2323" i="9"/>
  <c r="J2323" i="9"/>
  <c r="K2323" i="9"/>
  <c r="H2324" i="9"/>
  <c r="I2324" i="9"/>
  <c r="J2324" i="9"/>
  <c r="K2324" i="9"/>
  <c r="H2325" i="9"/>
  <c r="I2325" i="9"/>
  <c r="J2325" i="9"/>
  <c r="K2325" i="9"/>
  <c r="H2326" i="9"/>
  <c r="I2326" i="9"/>
  <c r="J2326" i="9"/>
  <c r="K2326" i="9"/>
  <c r="H2327" i="9"/>
  <c r="I2327" i="9"/>
  <c r="J2327" i="9"/>
  <c r="K2327" i="9"/>
  <c r="H2328" i="9"/>
  <c r="I2328" i="9"/>
  <c r="J2328" i="9"/>
  <c r="K2328" i="9"/>
  <c r="H2329" i="9"/>
  <c r="I2329" i="9"/>
  <c r="J2329" i="9"/>
  <c r="K2329" i="9"/>
  <c r="H2330" i="9"/>
  <c r="I2330" i="9"/>
  <c r="J2330" i="9"/>
  <c r="K2330" i="9"/>
  <c r="H2331" i="9"/>
  <c r="I2331" i="9"/>
  <c r="J2331" i="9"/>
  <c r="K2331" i="9"/>
  <c r="H2332" i="9"/>
  <c r="I2332" i="9"/>
  <c r="J2332" i="9"/>
  <c r="K2332" i="9"/>
  <c r="H2333" i="9"/>
  <c r="I2333" i="9"/>
  <c r="J2333" i="9"/>
  <c r="K2333" i="9"/>
  <c r="H2334" i="9"/>
  <c r="I2334" i="9"/>
  <c r="J2334" i="9"/>
  <c r="K2334" i="9"/>
  <c r="H2335" i="9"/>
  <c r="I2335" i="9"/>
  <c r="J2335" i="9"/>
  <c r="K2335" i="9"/>
  <c r="H2336" i="9"/>
  <c r="I2336" i="9"/>
  <c r="J2336" i="9"/>
  <c r="K2336" i="9"/>
  <c r="H2337" i="9"/>
  <c r="I2337" i="9"/>
  <c r="J2337" i="9"/>
  <c r="K2337" i="9"/>
  <c r="H2338" i="9"/>
  <c r="I2338" i="9"/>
  <c r="J2338" i="9"/>
  <c r="K2338" i="9"/>
  <c r="H2339" i="9"/>
  <c r="I2339" i="9"/>
  <c r="J2339" i="9"/>
  <c r="K2339" i="9"/>
  <c r="H2340" i="9"/>
  <c r="I2340" i="9"/>
  <c r="J2340" i="9"/>
  <c r="K2340" i="9"/>
  <c r="H2341" i="9"/>
  <c r="I2341" i="9"/>
  <c r="J2341" i="9"/>
  <c r="K2341" i="9"/>
  <c r="H2342" i="9"/>
  <c r="I2342" i="9"/>
  <c r="J2342" i="9"/>
  <c r="K2342" i="9"/>
  <c r="H2343" i="9"/>
  <c r="I2343" i="9"/>
  <c r="J2343" i="9"/>
  <c r="K2343" i="9"/>
  <c r="H2344" i="9"/>
  <c r="I2344" i="9"/>
  <c r="J2344" i="9"/>
  <c r="K2344" i="9"/>
  <c r="H2345" i="9"/>
  <c r="I2345" i="9"/>
  <c r="J2345" i="9"/>
  <c r="K2345" i="9"/>
  <c r="H2346" i="9"/>
  <c r="I2346" i="9"/>
  <c r="J2346" i="9"/>
  <c r="K2346" i="9"/>
  <c r="H2347" i="9"/>
  <c r="I2347" i="9"/>
  <c r="J2347" i="9"/>
  <c r="K2347" i="9"/>
  <c r="H2348" i="9"/>
  <c r="I2348" i="9"/>
  <c r="J2348" i="9"/>
  <c r="K2348" i="9"/>
  <c r="H2349" i="9"/>
  <c r="I2349" i="9"/>
  <c r="J2349" i="9"/>
  <c r="K2349" i="9"/>
  <c r="H2350" i="9"/>
  <c r="I2350" i="9"/>
  <c r="J2350" i="9"/>
  <c r="K2350" i="9"/>
  <c r="H2351" i="9"/>
  <c r="I2351" i="9"/>
  <c r="J2351" i="9"/>
  <c r="K2351" i="9"/>
  <c r="H2352" i="9"/>
  <c r="I2352" i="9"/>
  <c r="J2352" i="9"/>
  <c r="K2352" i="9"/>
  <c r="H2353" i="9"/>
  <c r="I2353" i="9"/>
  <c r="J2353" i="9"/>
  <c r="K2353" i="9"/>
  <c r="H2354" i="9"/>
  <c r="I2354" i="9"/>
  <c r="J2354" i="9"/>
  <c r="K2354" i="9"/>
  <c r="H2355" i="9"/>
  <c r="I2355" i="9"/>
  <c r="J2355" i="9"/>
  <c r="K2355" i="9"/>
  <c r="H2356" i="9"/>
  <c r="I2356" i="9"/>
  <c r="J2356" i="9"/>
  <c r="K2356" i="9"/>
  <c r="H2357" i="9"/>
  <c r="I2357" i="9"/>
  <c r="J2357" i="9"/>
  <c r="K2357" i="9"/>
  <c r="H2358" i="9"/>
  <c r="I2358" i="9"/>
  <c r="J2358" i="9"/>
  <c r="K2358" i="9"/>
  <c r="H2359" i="9"/>
  <c r="I2359" i="9"/>
  <c r="J2359" i="9"/>
  <c r="K2359" i="9"/>
  <c r="H2360" i="9"/>
  <c r="I2360" i="9"/>
  <c r="J2360" i="9"/>
  <c r="K2360" i="9"/>
  <c r="H2361" i="9"/>
  <c r="I2361" i="9"/>
  <c r="J2361" i="9"/>
  <c r="K2361" i="9"/>
  <c r="H2362" i="9"/>
  <c r="I2362" i="9"/>
  <c r="J2362" i="9"/>
  <c r="K2362" i="9"/>
  <c r="H2363" i="9"/>
  <c r="I2363" i="9"/>
  <c r="J2363" i="9"/>
  <c r="K2363" i="9"/>
  <c r="H2364" i="9"/>
  <c r="I2364" i="9"/>
  <c r="J2364" i="9"/>
  <c r="K2364" i="9"/>
  <c r="H2365" i="9"/>
  <c r="I2365" i="9"/>
  <c r="J2365" i="9"/>
  <c r="K2365" i="9"/>
  <c r="H2366" i="9"/>
  <c r="I2366" i="9"/>
  <c r="J2366" i="9"/>
  <c r="K2366" i="9"/>
  <c r="H2367" i="9"/>
  <c r="I2367" i="9"/>
  <c r="J2367" i="9"/>
  <c r="K2367" i="9"/>
  <c r="H2368" i="9"/>
  <c r="I2368" i="9"/>
  <c r="J2368" i="9"/>
  <c r="K2368" i="9"/>
  <c r="H2369" i="9"/>
  <c r="I2369" i="9"/>
  <c r="J2369" i="9"/>
  <c r="K2369" i="9"/>
  <c r="H2370" i="9"/>
  <c r="I2370" i="9"/>
  <c r="J2370" i="9"/>
  <c r="K2370" i="9"/>
  <c r="H2371" i="9"/>
  <c r="I2371" i="9"/>
  <c r="J2371" i="9"/>
  <c r="K2371" i="9"/>
  <c r="H2372" i="9"/>
  <c r="I2372" i="9"/>
  <c r="J2372" i="9"/>
  <c r="K2372" i="9"/>
  <c r="H2373" i="9"/>
  <c r="I2373" i="9"/>
  <c r="J2373" i="9"/>
  <c r="K2373" i="9"/>
  <c r="H2374" i="9"/>
  <c r="I2374" i="9"/>
  <c r="J2374" i="9"/>
  <c r="K2374" i="9"/>
  <c r="H2375" i="9"/>
  <c r="I2375" i="9"/>
  <c r="J2375" i="9"/>
  <c r="K2375" i="9"/>
  <c r="H2376" i="9"/>
  <c r="I2376" i="9"/>
  <c r="J2376" i="9"/>
  <c r="K2376" i="9"/>
  <c r="H2377" i="9"/>
  <c r="I2377" i="9"/>
  <c r="J2377" i="9"/>
  <c r="K2377" i="9"/>
  <c r="H2378" i="9"/>
  <c r="I2378" i="9"/>
  <c r="J2378" i="9"/>
  <c r="K2378" i="9"/>
  <c r="H2379" i="9"/>
  <c r="I2379" i="9"/>
  <c r="J2379" i="9"/>
  <c r="K2379" i="9"/>
  <c r="H2380" i="9"/>
  <c r="I2380" i="9"/>
  <c r="J2380" i="9"/>
  <c r="K2380" i="9"/>
  <c r="H2381" i="9"/>
  <c r="I2381" i="9"/>
  <c r="J2381" i="9"/>
  <c r="K2381" i="9"/>
  <c r="H2382" i="9"/>
  <c r="I2382" i="9"/>
  <c r="J2382" i="9"/>
  <c r="K2382" i="9"/>
  <c r="H2383" i="9"/>
  <c r="I2383" i="9"/>
  <c r="J2383" i="9"/>
  <c r="K2383" i="9"/>
  <c r="H2384" i="9"/>
  <c r="I2384" i="9"/>
  <c r="J2384" i="9"/>
  <c r="K2384" i="9"/>
  <c r="H2385" i="9"/>
  <c r="I2385" i="9"/>
  <c r="J2385" i="9"/>
  <c r="K2385" i="9"/>
  <c r="H2386" i="9"/>
  <c r="I2386" i="9"/>
  <c r="J2386" i="9"/>
  <c r="K2386" i="9"/>
  <c r="H2387" i="9"/>
  <c r="I2387" i="9"/>
  <c r="J2387" i="9"/>
  <c r="K2387" i="9"/>
  <c r="H2388" i="9"/>
  <c r="I2388" i="9"/>
  <c r="J2388" i="9"/>
  <c r="K2388" i="9"/>
  <c r="H2389" i="9"/>
  <c r="I2389" i="9"/>
  <c r="J2389" i="9"/>
  <c r="K2389" i="9"/>
  <c r="H2390" i="9"/>
  <c r="I2390" i="9"/>
  <c r="J2390" i="9"/>
  <c r="K2390" i="9"/>
  <c r="H2391" i="9"/>
  <c r="I2391" i="9"/>
  <c r="J2391" i="9"/>
  <c r="K2391" i="9"/>
  <c r="H2392" i="9"/>
  <c r="I2392" i="9"/>
  <c r="J2392" i="9"/>
  <c r="K2392" i="9"/>
  <c r="H2393" i="9"/>
  <c r="I2393" i="9"/>
  <c r="J2393" i="9"/>
  <c r="K2393" i="9"/>
  <c r="H2394" i="9"/>
  <c r="I2394" i="9"/>
  <c r="J2394" i="9"/>
  <c r="K2394" i="9"/>
  <c r="H2395" i="9"/>
  <c r="I2395" i="9"/>
  <c r="J2395" i="9"/>
  <c r="K2395" i="9"/>
  <c r="H2396" i="9"/>
  <c r="I2396" i="9"/>
  <c r="J2396" i="9"/>
  <c r="K2396" i="9"/>
  <c r="H2397" i="9"/>
  <c r="I2397" i="9"/>
  <c r="J2397" i="9"/>
  <c r="K2397" i="9"/>
  <c r="H2398" i="9"/>
  <c r="I2398" i="9"/>
  <c r="J2398" i="9"/>
  <c r="K2398" i="9"/>
  <c r="H2399" i="9"/>
  <c r="I2399" i="9"/>
  <c r="J2399" i="9"/>
  <c r="K2399" i="9"/>
  <c r="H2400" i="9"/>
  <c r="I2400" i="9"/>
  <c r="J2400" i="9"/>
  <c r="K2400" i="9"/>
  <c r="H2401" i="9"/>
  <c r="I2401" i="9"/>
  <c r="J2401" i="9"/>
  <c r="K2401" i="9"/>
  <c r="H2402" i="9"/>
  <c r="I2402" i="9"/>
  <c r="J2402" i="9"/>
  <c r="K2402" i="9"/>
  <c r="H2403" i="9"/>
  <c r="I2403" i="9"/>
  <c r="J2403" i="9"/>
  <c r="K2403" i="9"/>
  <c r="H2404" i="9"/>
  <c r="I2404" i="9"/>
  <c r="J2404" i="9"/>
  <c r="K2404" i="9"/>
  <c r="H2405" i="9"/>
  <c r="I2405" i="9"/>
  <c r="J2405" i="9"/>
  <c r="K2405" i="9"/>
  <c r="H2406" i="9"/>
  <c r="I2406" i="9"/>
  <c r="J2406" i="9"/>
  <c r="K2406" i="9"/>
  <c r="H2407" i="9"/>
  <c r="I2407" i="9"/>
  <c r="J2407" i="9"/>
  <c r="K2407" i="9"/>
  <c r="H2408" i="9"/>
  <c r="I2408" i="9"/>
  <c r="J2408" i="9"/>
  <c r="K2408" i="9"/>
  <c r="H2409" i="9"/>
  <c r="I2409" i="9"/>
  <c r="J2409" i="9"/>
  <c r="K2409" i="9"/>
  <c r="H2410" i="9"/>
  <c r="I2410" i="9"/>
  <c r="J2410" i="9"/>
  <c r="K2410" i="9"/>
  <c r="H2411" i="9"/>
  <c r="I2411" i="9"/>
  <c r="J2411" i="9"/>
  <c r="K2411" i="9"/>
  <c r="H2412" i="9"/>
  <c r="I2412" i="9"/>
  <c r="J2412" i="9"/>
  <c r="K2412" i="9"/>
  <c r="H2413" i="9"/>
  <c r="I2413" i="9"/>
  <c r="J2413" i="9"/>
  <c r="K2413" i="9"/>
  <c r="H2414" i="9"/>
  <c r="I2414" i="9"/>
  <c r="J2414" i="9"/>
  <c r="K2414" i="9"/>
  <c r="H2415" i="9"/>
  <c r="I2415" i="9"/>
  <c r="J2415" i="9"/>
  <c r="K2415" i="9"/>
  <c r="H2416" i="9"/>
  <c r="I2416" i="9"/>
  <c r="J2416" i="9"/>
  <c r="K2416" i="9"/>
  <c r="H2417" i="9"/>
  <c r="I2417" i="9"/>
  <c r="J2417" i="9"/>
  <c r="K2417" i="9"/>
  <c r="H2418" i="9"/>
  <c r="I2418" i="9"/>
  <c r="J2418" i="9"/>
  <c r="K2418" i="9"/>
  <c r="H2419" i="9"/>
  <c r="I2419" i="9"/>
  <c r="J2419" i="9"/>
  <c r="K2419" i="9"/>
  <c r="H2420" i="9"/>
  <c r="I2420" i="9"/>
  <c r="J2420" i="9"/>
  <c r="K2420" i="9"/>
  <c r="H2421" i="9"/>
  <c r="I2421" i="9"/>
  <c r="J2421" i="9"/>
  <c r="K2421" i="9"/>
  <c r="H2422" i="9"/>
  <c r="I2422" i="9"/>
  <c r="J2422" i="9"/>
  <c r="K2422" i="9"/>
  <c r="H2423" i="9"/>
  <c r="I2423" i="9"/>
  <c r="J2423" i="9"/>
  <c r="K2423" i="9"/>
  <c r="H2424" i="9"/>
  <c r="I2424" i="9"/>
  <c r="J2424" i="9"/>
  <c r="K2424" i="9"/>
  <c r="H2425" i="9"/>
  <c r="I2425" i="9"/>
  <c r="J2425" i="9"/>
  <c r="K2425" i="9"/>
  <c r="H2426" i="9"/>
  <c r="I2426" i="9"/>
  <c r="J2426" i="9"/>
  <c r="K2426" i="9"/>
  <c r="H2427" i="9"/>
  <c r="I2427" i="9"/>
  <c r="J2427" i="9"/>
  <c r="K2427" i="9"/>
  <c r="H2428" i="9"/>
  <c r="I2428" i="9"/>
  <c r="J2428" i="9"/>
  <c r="K2428" i="9"/>
  <c r="H2429" i="9"/>
  <c r="I2429" i="9"/>
  <c r="J2429" i="9"/>
  <c r="K2429" i="9"/>
  <c r="H2430" i="9"/>
  <c r="I2430" i="9"/>
  <c r="J2430" i="9"/>
  <c r="K2430" i="9"/>
  <c r="H2431" i="9"/>
  <c r="I2431" i="9"/>
  <c r="J2431" i="9"/>
  <c r="K2431" i="9"/>
  <c r="H2432" i="9"/>
  <c r="I2432" i="9"/>
  <c r="J2432" i="9"/>
  <c r="K2432" i="9"/>
  <c r="H2433" i="9"/>
  <c r="I2433" i="9"/>
  <c r="J2433" i="9"/>
  <c r="K2433" i="9"/>
  <c r="H2434" i="9"/>
  <c r="I2434" i="9"/>
  <c r="J2434" i="9"/>
  <c r="K2434" i="9"/>
  <c r="H2435" i="9"/>
  <c r="I2435" i="9"/>
  <c r="J2435" i="9"/>
  <c r="K2435" i="9"/>
  <c r="H2436" i="9"/>
  <c r="I2436" i="9"/>
  <c r="J2436" i="9"/>
  <c r="K2436" i="9"/>
  <c r="H2437" i="9"/>
  <c r="I2437" i="9"/>
  <c r="J2437" i="9"/>
  <c r="K2437" i="9"/>
  <c r="H2438" i="9"/>
  <c r="I2438" i="9"/>
  <c r="J2438" i="9"/>
  <c r="K2438" i="9"/>
  <c r="H2439" i="9"/>
  <c r="I2439" i="9"/>
  <c r="J2439" i="9"/>
  <c r="K2439" i="9"/>
  <c r="H2440" i="9"/>
  <c r="I2440" i="9"/>
  <c r="J2440" i="9"/>
  <c r="K2440" i="9"/>
  <c r="H2441" i="9"/>
  <c r="I2441" i="9"/>
  <c r="J2441" i="9"/>
  <c r="K2441" i="9"/>
  <c r="H2442" i="9"/>
  <c r="I2442" i="9"/>
  <c r="J2442" i="9"/>
  <c r="K2442" i="9"/>
  <c r="H2443" i="9"/>
  <c r="I2443" i="9"/>
  <c r="J2443" i="9"/>
  <c r="K2443" i="9"/>
  <c r="H2444" i="9"/>
  <c r="I2444" i="9"/>
  <c r="J2444" i="9"/>
  <c r="K2444" i="9"/>
  <c r="H2445" i="9"/>
  <c r="I2445" i="9"/>
  <c r="J2445" i="9"/>
  <c r="K2445" i="9"/>
  <c r="H2446" i="9"/>
  <c r="I2446" i="9"/>
  <c r="J2446" i="9"/>
  <c r="K2446" i="9"/>
  <c r="H2447" i="9"/>
  <c r="I2447" i="9"/>
  <c r="J2447" i="9"/>
  <c r="K2447" i="9"/>
  <c r="H2448" i="9"/>
  <c r="I2448" i="9"/>
  <c r="J2448" i="9"/>
  <c r="K2448" i="9"/>
  <c r="H2449" i="9"/>
  <c r="I2449" i="9"/>
  <c r="J2449" i="9"/>
  <c r="K2449" i="9"/>
  <c r="H2450" i="9"/>
  <c r="I2450" i="9"/>
  <c r="J2450" i="9"/>
  <c r="K2450" i="9"/>
  <c r="H2451" i="9"/>
  <c r="I2451" i="9"/>
  <c r="J2451" i="9"/>
  <c r="K2451" i="9"/>
  <c r="H2452" i="9"/>
  <c r="I2452" i="9"/>
  <c r="J2452" i="9"/>
  <c r="K2452" i="9"/>
  <c r="H2453" i="9"/>
  <c r="I2453" i="9"/>
  <c r="J2453" i="9"/>
  <c r="K2453" i="9"/>
  <c r="H2454" i="9"/>
  <c r="I2454" i="9"/>
  <c r="J2454" i="9"/>
  <c r="K2454" i="9"/>
  <c r="H2455" i="9"/>
  <c r="I2455" i="9"/>
  <c r="J2455" i="9"/>
  <c r="K2455" i="9"/>
  <c r="H2456" i="9"/>
  <c r="I2456" i="9"/>
  <c r="J2456" i="9"/>
  <c r="K2456" i="9"/>
  <c r="H2457" i="9"/>
  <c r="I2457" i="9"/>
  <c r="J2457" i="9"/>
  <c r="K2457" i="9"/>
  <c r="H2458" i="9"/>
  <c r="I2458" i="9"/>
  <c r="J2458" i="9"/>
  <c r="K2458" i="9"/>
  <c r="H2459" i="9"/>
  <c r="I2459" i="9"/>
  <c r="J2459" i="9"/>
  <c r="K2459" i="9"/>
  <c r="H2460" i="9"/>
  <c r="I2460" i="9"/>
  <c r="J2460" i="9"/>
  <c r="K2460" i="9"/>
  <c r="H2461" i="9"/>
  <c r="I2461" i="9"/>
  <c r="J2461" i="9"/>
  <c r="K2461" i="9"/>
  <c r="H2462" i="9"/>
  <c r="I2462" i="9"/>
  <c r="J2462" i="9"/>
  <c r="K2462" i="9"/>
  <c r="H2463" i="9"/>
  <c r="I2463" i="9"/>
  <c r="J2463" i="9"/>
  <c r="K2463" i="9"/>
  <c r="H2464" i="9"/>
  <c r="I2464" i="9"/>
  <c r="J2464" i="9"/>
  <c r="K2464" i="9"/>
  <c r="H2465" i="9"/>
  <c r="I2465" i="9"/>
  <c r="J2465" i="9"/>
  <c r="K2465" i="9"/>
  <c r="H2466" i="9"/>
  <c r="I2466" i="9"/>
  <c r="J2466" i="9"/>
  <c r="K2466" i="9"/>
  <c r="H2467" i="9"/>
  <c r="I2467" i="9"/>
  <c r="J2467" i="9"/>
  <c r="K2467" i="9"/>
  <c r="H2468" i="9"/>
  <c r="I2468" i="9"/>
  <c r="J2468" i="9"/>
  <c r="K2468" i="9"/>
  <c r="H2469" i="9"/>
  <c r="I2469" i="9"/>
  <c r="J2469" i="9"/>
  <c r="K2469" i="9"/>
  <c r="H2470" i="9"/>
  <c r="I2470" i="9"/>
  <c r="J2470" i="9"/>
  <c r="K2470" i="9"/>
  <c r="H2471" i="9"/>
  <c r="I2471" i="9"/>
  <c r="J2471" i="9"/>
  <c r="K2471" i="9"/>
  <c r="H2472" i="9"/>
  <c r="I2472" i="9"/>
  <c r="J2472" i="9"/>
  <c r="K2472" i="9"/>
  <c r="H2473" i="9"/>
  <c r="I2473" i="9"/>
  <c r="J2473" i="9"/>
  <c r="K2473" i="9"/>
  <c r="H2474" i="9"/>
  <c r="I2474" i="9"/>
  <c r="J2474" i="9"/>
  <c r="K2474" i="9"/>
  <c r="H2475" i="9"/>
  <c r="I2475" i="9"/>
  <c r="J2475" i="9"/>
  <c r="K2475" i="9"/>
  <c r="H2476" i="9"/>
  <c r="I2476" i="9"/>
  <c r="J2476" i="9"/>
  <c r="K2476" i="9"/>
  <c r="H2477" i="9"/>
  <c r="I2477" i="9"/>
  <c r="J2477" i="9"/>
  <c r="K2477" i="9"/>
  <c r="H2478" i="9"/>
  <c r="I2478" i="9"/>
  <c r="J2478" i="9"/>
  <c r="K2478" i="9"/>
  <c r="H2479" i="9"/>
  <c r="I2479" i="9"/>
  <c r="J2479" i="9"/>
  <c r="K2479" i="9"/>
  <c r="H2480" i="9"/>
  <c r="I2480" i="9"/>
  <c r="J2480" i="9"/>
  <c r="K2480" i="9"/>
  <c r="H2481" i="9"/>
  <c r="I2481" i="9"/>
  <c r="J2481" i="9"/>
  <c r="K2481" i="9"/>
  <c r="H2482" i="9"/>
  <c r="I2482" i="9"/>
  <c r="J2482" i="9"/>
  <c r="K2482" i="9"/>
  <c r="H2483" i="9"/>
  <c r="I2483" i="9"/>
  <c r="J2483" i="9"/>
  <c r="K2483" i="9"/>
  <c r="H2484" i="9"/>
  <c r="I2484" i="9"/>
  <c r="J2484" i="9"/>
  <c r="K2484" i="9"/>
  <c r="H2485" i="9"/>
  <c r="I2485" i="9"/>
  <c r="J2485" i="9"/>
  <c r="K2485" i="9"/>
  <c r="H2486" i="9"/>
  <c r="I2486" i="9"/>
  <c r="J2486" i="9"/>
  <c r="K2486" i="9"/>
  <c r="H2487" i="9"/>
  <c r="I2487" i="9"/>
  <c r="J2487" i="9"/>
  <c r="K2487" i="9"/>
  <c r="H2488" i="9"/>
  <c r="I2488" i="9"/>
  <c r="J2488" i="9"/>
  <c r="K2488" i="9"/>
  <c r="H2489" i="9"/>
  <c r="I2489" i="9"/>
  <c r="J2489" i="9"/>
  <c r="K2489" i="9"/>
  <c r="H2490" i="9"/>
  <c r="I2490" i="9"/>
  <c r="J2490" i="9"/>
  <c r="K2490" i="9"/>
  <c r="H2491" i="9"/>
  <c r="I2491" i="9"/>
  <c r="J2491" i="9"/>
  <c r="K2491" i="9"/>
  <c r="H2492" i="9"/>
  <c r="I2492" i="9"/>
  <c r="J2492" i="9"/>
  <c r="K2492" i="9"/>
  <c r="H2493" i="9"/>
  <c r="I2493" i="9"/>
  <c r="J2493" i="9"/>
  <c r="K2493" i="9"/>
  <c r="H2494" i="9"/>
  <c r="I2494" i="9"/>
  <c r="J2494" i="9"/>
  <c r="K2494" i="9"/>
  <c r="H2495" i="9"/>
  <c r="I2495" i="9"/>
  <c r="J2495" i="9"/>
  <c r="K2495" i="9"/>
  <c r="H2496" i="9"/>
  <c r="I2496" i="9"/>
  <c r="J2496" i="9"/>
  <c r="K2496" i="9"/>
  <c r="H2497" i="9"/>
  <c r="I2497" i="9"/>
  <c r="J2497" i="9"/>
  <c r="K2497" i="9"/>
  <c r="H2498" i="9"/>
  <c r="I2498" i="9"/>
  <c r="J2498" i="9"/>
  <c r="K2498" i="9"/>
  <c r="H2499" i="9"/>
  <c r="I2499" i="9"/>
  <c r="J2499" i="9"/>
  <c r="K2499" i="9"/>
  <c r="H2500" i="9"/>
  <c r="I2500" i="9"/>
  <c r="J2500" i="9"/>
  <c r="K2500" i="9"/>
  <c r="H2501" i="9"/>
  <c r="I2501" i="9"/>
  <c r="J2501" i="9"/>
  <c r="K2501" i="9"/>
  <c r="H2502" i="9"/>
  <c r="I2502" i="9"/>
  <c r="J2502" i="9"/>
  <c r="K2502" i="9"/>
  <c r="H2503" i="9"/>
  <c r="I2503" i="9"/>
  <c r="J2503" i="9"/>
  <c r="K2503" i="9"/>
  <c r="H2504" i="9"/>
  <c r="I2504" i="9"/>
  <c r="J2504" i="9"/>
  <c r="K2504" i="9"/>
  <c r="H2505" i="9"/>
  <c r="I2505" i="9"/>
  <c r="J2505" i="9"/>
  <c r="K2505" i="9"/>
  <c r="H2506" i="9"/>
  <c r="I2506" i="9"/>
  <c r="J2506" i="9"/>
  <c r="K2506" i="9"/>
  <c r="H2507" i="9"/>
  <c r="I2507" i="9"/>
  <c r="J2507" i="9"/>
  <c r="K2507" i="9"/>
  <c r="H2508" i="9"/>
  <c r="I2508" i="9"/>
  <c r="J2508" i="9"/>
  <c r="K2508" i="9"/>
  <c r="H2509" i="9"/>
  <c r="I2509" i="9"/>
  <c r="J2509" i="9"/>
  <c r="K2509" i="9"/>
  <c r="H2510" i="9"/>
  <c r="I2510" i="9"/>
  <c r="J2510" i="9"/>
  <c r="K2510" i="9"/>
  <c r="H2511" i="9"/>
  <c r="I2511" i="9"/>
  <c r="J2511" i="9"/>
  <c r="K2511" i="9"/>
  <c r="H2512" i="9"/>
  <c r="I2512" i="9"/>
  <c r="J2512" i="9"/>
  <c r="K2512" i="9"/>
  <c r="H2513" i="9"/>
  <c r="I2513" i="9"/>
  <c r="J2513" i="9"/>
  <c r="K2513" i="9"/>
  <c r="H2514" i="9"/>
  <c r="I2514" i="9"/>
  <c r="J2514" i="9"/>
  <c r="K2514" i="9"/>
  <c r="H2515" i="9"/>
  <c r="I2515" i="9"/>
  <c r="J2515" i="9"/>
  <c r="K2515" i="9"/>
  <c r="H2516" i="9"/>
  <c r="I2516" i="9"/>
  <c r="J2516" i="9"/>
  <c r="K2516" i="9"/>
  <c r="H2517" i="9"/>
  <c r="I2517" i="9"/>
  <c r="J2517" i="9"/>
  <c r="K2517" i="9"/>
  <c r="H2518" i="9"/>
  <c r="I2518" i="9"/>
  <c r="J2518" i="9"/>
  <c r="K2518" i="9"/>
  <c r="H2519" i="9"/>
  <c r="I2519" i="9"/>
  <c r="J2519" i="9"/>
  <c r="K2519" i="9"/>
  <c r="H2520" i="9"/>
  <c r="I2520" i="9"/>
  <c r="J2520" i="9"/>
  <c r="K2520" i="9"/>
  <c r="H2521" i="9"/>
  <c r="I2521" i="9"/>
  <c r="J2521" i="9"/>
  <c r="K2521" i="9"/>
  <c r="H2522" i="9"/>
  <c r="I2522" i="9"/>
  <c r="J2522" i="9"/>
  <c r="K2522" i="9"/>
  <c r="H2523" i="9"/>
  <c r="I2523" i="9"/>
  <c r="J2523" i="9"/>
  <c r="K2523" i="9"/>
  <c r="H2524" i="9"/>
  <c r="I2524" i="9"/>
  <c r="J2524" i="9"/>
  <c r="K2524" i="9"/>
  <c r="H2525" i="9"/>
  <c r="I2525" i="9"/>
  <c r="J2525" i="9"/>
  <c r="K2525" i="9"/>
  <c r="H2526" i="9"/>
  <c r="I2526" i="9"/>
  <c r="J2526" i="9"/>
  <c r="K2526" i="9"/>
  <c r="H2527" i="9"/>
  <c r="I2527" i="9"/>
  <c r="J2527" i="9"/>
  <c r="K2527" i="9"/>
  <c r="H2528" i="9"/>
  <c r="I2528" i="9"/>
  <c r="J2528" i="9"/>
  <c r="K2528" i="9"/>
  <c r="H2529" i="9"/>
  <c r="I2529" i="9"/>
  <c r="J2529" i="9"/>
  <c r="K2529" i="9"/>
  <c r="H2530" i="9"/>
  <c r="I2530" i="9"/>
  <c r="J2530" i="9"/>
  <c r="K2530" i="9"/>
  <c r="H2531" i="9"/>
  <c r="I2531" i="9"/>
  <c r="J2531" i="9"/>
  <c r="K2531" i="9"/>
  <c r="H2532" i="9"/>
  <c r="I2532" i="9"/>
  <c r="J2532" i="9"/>
  <c r="K2532" i="9"/>
  <c r="H2533" i="9"/>
  <c r="I2533" i="9"/>
  <c r="J2533" i="9"/>
  <c r="K2533" i="9"/>
  <c r="H2534" i="9"/>
  <c r="I2534" i="9"/>
  <c r="J2534" i="9"/>
  <c r="K2534" i="9"/>
  <c r="H2535" i="9"/>
  <c r="I2535" i="9"/>
  <c r="J2535" i="9"/>
  <c r="K2535" i="9"/>
  <c r="H2536" i="9"/>
  <c r="I2536" i="9"/>
  <c r="J2536" i="9"/>
  <c r="K2536" i="9"/>
  <c r="H2537" i="9"/>
  <c r="I2537" i="9"/>
  <c r="J2537" i="9"/>
  <c r="K2537" i="9"/>
  <c r="H2538" i="9"/>
  <c r="I2538" i="9"/>
  <c r="J2538" i="9"/>
  <c r="K2538" i="9"/>
  <c r="H2539" i="9"/>
  <c r="I2539" i="9"/>
  <c r="J2539" i="9"/>
  <c r="K2539" i="9"/>
  <c r="H2540" i="9"/>
  <c r="I2540" i="9"/>
  <c r="J2540" i="9"/>
  <c r="K2540" i="9"/>
  <c r="H2541" i="9"/>
  <c r="I2541" i="9"/>
  <c r="J2541" i="9"/>
  <c r="K2541" i="9"/>
  <c r="H2542" i="9"/>
  <c r="I2542" i="9"/>
  <c r="J2542" i="9"/>
  <c r="K2542" i="9"/>
  <c r="H2543" i="9"/>
  <c r="I2543" i="9"/>
  <c r="J2543" i="9"/>
  <c r="K2543" i="9"/>
  <c r="H2544" i="9"/>
  <c r="I2544" i="9"/>
  <c r="J2544" i="9"/>
  <c r="K2544" i="9"/>
  <c r="H2545" i="9"/>
  <c r="I2545" i="9"/>
  <c r="J2545" i="9"/>
  <c r="K2545" i="9"/>
  <c r="H2546" i="9"/>
  <c r="I2546" i="9"/>
  <c r="J2546" i="9"/>
  <c r="K2546" i="9"/>
  <c r="H2547" i="9"/>
  <c r="I2547" i="9"/>
  <c r="J2547" i="9"/>
  <c r="K2547" i="9"/>
  <c r="H2548" i="9"/>
  <c r="I2548" i="9"/>
  <c r="J2548" i="9"/>
  <c r="K2548" i="9"/>
  <c r="H2549" i="9"/>
  <c r="I2549" i="9"/>
  <c r="J2549" i="9"/>
  <c r="K2549" i="9"/>
  <c r="H2550" i="9"/>
  <c r="I2550" i="9"/>
  <c r="J2550" i="9"/>
  <c r="K2550" i="9"/>
  <c r="H2551" i="9"/>
  <c r="I2551" i="9"/>
  <c r="J2551" i="9"/>
  <c r="K2551" i="9"/>
  <c r="H2552" i="9"/>
  <c r="I2552" i="9"/>
  <c r="J2552" i="9"/>
  <c r="K2552" i="9"/>
  <c r="H2553" i="9"/>
  <c r="I2553" i="9"/>
  <c r="J2553" i="9"/>
  <c r="K2553" i="9"/>
  <c r="H2554" i="9"/>
  <c r="I2554" i="9"/>
  <c r="J2554" i="9"/>
  <c r="K2554" i="9"/>
  <c r="H2555" i="9"/>
  <c r="I2555" i="9"/>
  <c r="J2555" i="9"/>
  <c r="K2555" i="9"/>
  <c r="H2556" i="9"/>
  <c r="I2556" i="9"/>
  <c r="J2556" i="9"/>
  <c r="K2556" i="9"/>
  <c r="H2557" i="9"/>
  <c r="I2557" i="9"/>
  <c r="J2557" i="9"/>
  <c r="K2557" i="9"/>
  <c r="H2558" i="9"/>
  <c r="I2558" i="9"/>
  <c r="J2558" i="9"/>
  <c r="K2558" i="9"/>
  <c r="H2559" i="9"/>
  <c r="I2559" i="9"/>
  <c r="J2559" i="9"/>
  <c r="K2559" i="9"/>
  <c r="H2560" i="9"/>
  <c r="I2560" i="9"/>
  <c r="J2560" i="9"/>
  <c r="K2560" i="9"/>
  <c r="H2561" i="9"/>
  <c r="I2561" i="9"/>
  <c r="J2561" i="9"/>
  <c r="K2561" i="9"/>
  <c r="H2562" i="9"/>
  <c r="I2562" i="9"/>
  <c r="J2562" i="9"/>
  <c r="K2562" i="9"/>
  <c r="H2563" i="9"/>
  <c r="I2563" i="9"/>
  <c r="J2563" i="9"/>
  <c r="K2563" i="9"/>
  <c r="H2564" i="9"/>
  <c r="I2564" i="9"/>
  <c r="J2564" i="9"/>
  <c r="K2564" i="9"/>
  <c r="H2565" i="9"/>
  <c r="I2565" i="9"/>
  <c r="J2565" i="9"/>
  <c r="K2565" i="9"/>
  <c r="H2566" i="9"/>
  <c r="I2566" i="9"/>
  <c r="J2566" i="9"/>
  <c r="K2566" i="9"/>
  <c r="H2567" i="9"/>
  <c r="I2567" i="9"/>
  <c r="J2567" i="9"/>
  <c r="K2567" i="9"/>
  <c r="H2568" i="9"/>
  <c r="I2568" i="9"/>
  <c r="J2568" i="9"/>
  <c r="K2568" i="9"/>
  <c r="H2569" i="9"/>
  <c r="I2569" i="9"/>
  <c r="J2569" i="9"/>
  <c r="K2569" i="9"/>
  <c r="H2570" i="9"/>
  <c r="I2570" i="9"/>
  <c r="J2570" i="9"/>
  <c r="K2570" i="9"/>
  <c r="H2571" i="9"/>
  <c r="I2571" i="9"/>
  <c r="J2571" i="9"/>
  <c r="K2571" i="9"/>
  <c r="H2572" i="9"/>
  <c r="I2572" i="9"/>
  <c r="J2572" i="9"/>
  <c r="K2572" i="9"/>
  <c r="H2573" i="9"/>
  <c r="I2573" i="9"/>
  <c r="J2573" i="9"/>
  <c r="K2573" i="9"/>
  <c r="H2574" i="9"/>
  <c r="I2574" i="9"/>
  <c r="J2574" i="9"/>
  <c r="K2574" i="9"/>
  <c r="H2575" i="9"/>
  <c r="I2575" i="9"/>
  <c r="J2575" i="9"/>
  <c r="K2575" i="9"/>
  <c r="H2576" i="9"/>
  <c r="I2576" i="9"/>
  <c r="J2576" i="9"/>
  <c r="K2576" i="9"/>
  <c r="H2577" i="9"/>
  <c r="I2577" i="9"/>
  <c r="J2577" i="9"/>
  <c r="K2577" i="9"/>
  <c r="H2578" i="9"/>
  <c r="I2578" i="9"/>
  <c r="J2578" i="9"/>
  <c r="K2578" i="9"/>
  <c r="H2579" i="9"/>
  <c r="I2579" i="9"/>
  <c r="J2579" i="9"/>
  <c r="K2579" i="9"/>
  <c r="H2580" i="9"/>
  <c r="I2580" i="9"/>
  <c r="J2580" i="9"/>
  <c r="K2580" i="9"/>
  <c r="H2581" i="9"/>
  <c r="I2581" i="9"/>
  <c r="J2581" i="9"/>
  <c r="K2581" i="9"/>
  <c r="H2582" i="9"/>
  <c r="I2582" i="9"/>
  <c r="J2582" i="9"/>
  <c r="K2582" i="9"/>
  <c r="H2583" i="9"/>
  <c r="I2583" i="9"/>
  <c r="J2583" i="9"/>
  <c r="K2583" i="9"/>
  <c r="H2584" i="9"/>
  <c r="I2584" i="9"/>
  <c r="J2584" i="9"/>
  <c r="K2584" i="9"/>
  <c r="H2585" i="9"/>
  <c r="I2585" i="9"/>
  <c r="J2585" i="9"/>
  <c r="K2585" i="9"/>
  <c r="H2586" i="9"/>
  <c r="I2586" i="9"/>
  <c r="J2586" i="9"/>
  <c r="K2586" i="9"/>
  <c r="H2587" i="9"/>
  <c r="I2587" i="9"/>
  <c r="J2587" i="9"/>
  <c r="K2587" i="9"/>
  <c r="H2588" i="9"/>
  <c r="I2588" i="9"/>
  <c r="J2588" i="9"/>
  <c r="K2588" i="9"/>
  <c r="H2589" i="9"/>
  <c r="I2589" i="9"/>
  <c r="J2589" i="9"/>
  <c r="K2589" i="9"/>
  <c r="H2590" i="9"/>
  <c r="I2590" i="9"/>
  <c r="J2590" i="9"/>
  <c r="K2590" i="9"/>
  <c r="H2591" i="9"/>
  <c r="I2591" i="9"/>
  <c r="J2591" i="9"/>
  <c r="K2591" i="9"/>
  <c r="H2592" i="9"/>
  <c r="I2592" i="9"/>
  <c r="J2592" i="9"/>
  <c r="K2592" i="9"/>
  <c r="H2593" i="9"/>
  <c r="I2593" i="9"/>
  <c r="J2593" i="9"/>
  <c r="K2593" i="9"/>
  <c r="H2594" i="9"/>
  <c r="I2594" i="9"/>
  <c r="J2594" i="9"/>
  <c r="K2594" i="9"/>
  <c r="H2595" i="9"/>
  <c r="I2595" i="9"/>
  <c r="J2595" i="9"/>
  <c r="K2595" i="9"/>
  <c r="H2596" i="9"/>
  <c r="I2596" i="9"/>
  <c r="J2596" i="9"/>
  <c r="K2596" i="9"/>
  <c r="H2597" i="9"/>
  <c r="I2597" i="9"/>
  <c r="J2597" i="9"/>
  <c r="K2597" i="9"/>
  <c r="H2598" i="9"/>
  <c r="I2598" i="9"/>
  <c r="J2598" i="9"/>
  <c r="K2598" i="9"/>
  <c r="H2599" i="9"/>
  <c r="I2599" i="9"/>
  <c r="J2599" i="9"/>
  <c r="K2599" i="9"/>
  <c r="H2600" i="9"/>
  <c r="I2600" i="9"/>
  <c r="J2600" i="9"/>
  <c r="K2600" i="9"/>
  <c r="H2601" i="9"/>
  <c r="I2601" i="9"/>
  <c r="J2601" i="9"/>
  <c r="K2601" i="9"/>
  <c r="H2602" i="9"/>
  <c r="I2602" i="9"/>
  <c r="J2602" i="9"/>
  <c r="K2602" i="9"/>
  <c r="H2603" i="9"/>
  <c r="I2603" i="9"/>
  <c r="J2603" i="9"/>
  <c r="K2603" i="9"/>
  <c r="H2604" i="9"/>
  <c r="I2604" i="9"/>
  <c r="J2604" i="9"/>
  <c r="K2604" i="9"/>
  <c r="H2605" i="9"/>
  <c r="I2605" i="9"/>
  <c r="J2605" i="9"/>
  <c r="K2605" i="9"/>
  <c r="H2606" i="9"/>
  <c r="I2606" i="9"/>
  <c r="J2606" i="9"/>
  <c r="K2606" i="9"/>
  <c r="H2607" i="9"/>
  <c r="I2607" i="9"/>
  <c r="J2607" i="9"/>
  <c r="K2607" i="9"/>
  <c r="H2608" i="9"/>
  <c r="I2608" i="9"/>
  <c r="J2608" i="9"/>
  <c r="K2608" i="9"/>
  <c r="H2609" i="9"/>
  <c r="I2609" i="9"/>
  <c r="J2609" i="9"/>
  <c r="K2609" i="9"/>
  <c r="H2610" i="9"/>
  <c r="I2610" i="9"/>
  <c r="J2610" i="9"/>
  <c r="K2610" i="9"/>
  <c r="H2611" i="9"/>
  <c r="I2611" i="9"/>
  <c r="J2611" i="9"/>
  <c r="K2611" i="9"/>
  <c r="H2612" i="9"/>
  <c r="I2612" i="9"/>
  <c r="J2612" i="9"/>
  <c r="K2612" i="9"/>
  <c r="H2613" i="9"/>
  <c r="I2613" i="9"/>
  <c r="J2613" i="9"/>
  <c r="K2613" i="9"/>
  <c r="H2614" i="9"/>
  <c r="I2614" i="9"/>
  <c r="J2614" i="9"/>
  <c r="K2614" i="9"/>
  <c r="H2615" i="9"/>
  <c r="I2615" i="9"/>
  <c r="J2615" i="9"/>
  <c r="K2615" i="9"/>
  <c r="H2616" i="9"/>
  <c r="I2616" i="9"/>
  <c r="J2616" i="9"/>
  <c r="K2616" i="9"/>
  <c r="H2617" i="9"/>
  <c r="I2617" i="9"/>
  <c r="J2617" i="9"/>
  <c r="K2617" i="9"/>
  <c r="H2618" i="9"/>
  <c r="I2618" i="9"/>
  <c r="J2618" i="9"/>
  <c r="K2618" i="9"/>
  <c r="H2619" i="9"/>
  <c r="I2619" i="9"/>
  <c r="J2619" i="9"/>
  <c r="K2619" i="9"/>
  <c r="H2620" i="9"/>
  <c r="I2620" i="9"/>
  <c r="J2620" i="9"/>
  <c r="K2620" i="9"/>
  <c r="H2621" i="9"/>
  <c r="I2621" i="9"/>
  <c r="J2621" i="9"/>
  <c r="K2621" i="9"/>
  <c r="H2622" i="9"/>
  <c r="I2622" i="9"/>
  <c r="J2622" i="9"/>
  <c r="K2622" i="9"/>
  <c r="H2623" i="9"/>
  <c r="I2623" i="9"/>
  <c r="J2623" i="9"/>
  <c r="K2623" i="9"/>
  <c r="H2624" i="9"/>
  <c r="I2624" i="9"/>
  <c r="J2624" i="9"/>
  <c r="K2624" i="9"/>
  <c r="H2625" i="9"/>
  <c r="I2625" i="9"/>
  <c r="J2625" i="9"/>
  <c r="K2625" i="9"/>
  <c r="H2626" i="9"/>
  <c r="I2626" i="9"/>
  <c r="J2626" i="9"/>
  <c r="K2626" i="9"/>
  <c r="H2627" i="9"/>
  <c r="I2627" i="9"/>
  <c r="J2627" i="9"/>
  <c r="K2627" i="9"/>
  <c r="H2628" i="9"/>
  <c r="I2628" i="9"/>
  <c r="J2628" i="9"/>
  <c r="K2628" i="9"/>
  <c r="H2629" i="9"/>
  <c r="I2629" i="9"/>
  <c r="J2629" i="9"/>
  <c r="K2629" i="9"/>
  <c r="H2630" i="9"/>
  <c r="I2630" i="9"/>
  <c r="J2630" i="9"/>
  <c r="K2630" i="9"/>
  <c r="H2631" i="9"/>
  <c r="I2631" i="9"/>
  <c r="J2631" i="9"/>
  <c r="K2631" i="9"/>
  <c r="H2632" i="9"/>
  <c r="I2632" i="9"/>
  <c r="J2632" i="9"/>
  <c r="K2632" i="9"/>
  <c r="H2633" i="9"/>
  <c r="I2633" i="9"/>
  <c r="J2633" i="9"/>
  <c r="K2633" i="9"/>
  <c r="H2634" i="9"/>
  <c r="I2634" i="9"/>
  <c r="J2634" i="9"/>
  <c r="K2634" i="9"/>
  <c r="H2635" i="9"/>
  <c r="I2635" i="9"/>
  <c r="J2635" i="9"/>
  <c r="K2635" i="9"/>
  <c r="H2636" i="9"/>
  <c r="I2636" i="9"/>
  <c r="J2636" i="9"/>
  <c r="K2636" i="9"/>
  <c r="H2637" i="9"/>
  <c r="I2637" i="9"/>
  <c r="J2637" i="9"/>
  <c r="K2637" i="9"/>
  <c r="H2638" i="9"/>
  <c r="I2638" i="9"/>
  <c r="J2638" i="9"/>
  <c r="K2638" i="9"/>
  <c r="H2639" i="9"/>
  <c r="I2639" i="9"/>
  <c r="J2639" i="9"/>
  <c r="K2639" i="9"/>
  <c r="H2640" i="9"/>
  <c r="I2640" i="9"/>
  <c r="J2640" i="9"/>
  <c r="K2640" i="9"/>
  <c r="H2641" i="9"/>
  <c r="I2641" i="9"/>
  <c r="J2641" i="9"/>
  <c r="K2641" i="9"/>
  <c r="H2642" i="9"/>
  <c r="I2642" i="9"/>
  <c r="J2642" i="9"/>
  <c r="K2642" i="9"/>
  <c r="H2643" i="9"/>
  <c r="I2643" i="9"/>
  <c r="J2643" i="9"/>
  <c r="K2643" i="9"/>
  <c r="H2644" i="9"/>
  <c r="I2644" i="9"/>
  <c r="J2644" i="9"/>
  <c r="K2644" i="9"/>
  <c r="H2645" i="9"/>
  <c r="I2645" i="9"/>
  <c r="J2645" i="9"/>
  <c r="K2645" i="9"/>
  <c r="H2646" i="9"/>
  <c r="I2646" i="9"/>
  <c r="J2646" i="9"/>
  <c r="K2646" i="9"/>
  <c r="H2647" i="9"/>
  <c r="I2647" i="9"/>
  <c r="J2647" i="9"/>
  <c r="K2647" i="9"/>
  <c r="H2648" i="9"/>
  <c r="I2648" i="9"/>
  <c r="J2648" i="9"/>
  <c r="K2648" i="9"/>
  <c r="H2649" i="9"/>
  <c r="I2649" i="9"/>
  <c r="J2649" i="9"/>
  <c r="K2649" i="9"/>
  <c r="H2650" i="9"/>
  <c r="I2650" i="9"/>
  <c r="J2650" i="9"/>
  <c r="K2650" i="9"/>
  <c r="H2651" i="9"/>
  <c r="I2651" i="9"/>
  <c r="J2651" i="9"/>
  <c r="K2651" i="9"/>
  <c r="H2652" i="9"/>
  <c r="I2652" i="9"/>
  <c r="J2652" i="9"/>
  <c r="K2652" i="9"/>
  <c r="H2653" i="9"/>
  <c r="I2653" i="9"/>
  <c r="J2653" i="9"/>
  <c r="K2653" i="9"/>
  <c r="H2654" i="9"/>
  <c r="I2654" i="9"/>
  <c r="J2654" i="9"/>
  <c r="K2654" i="9"/>
  <c r="H2655" i="9"/>
  <c r="I2655" i="9"/>
  <c r="J2655" i="9"/>
  <c r="K2655" i="9"/>
  <c r="H2656" i="9"/>
  <c r="I2656" i="9"/>
  <c r="J2656" i="9"/>
  <c r="K2656" i="9"/>
  <c r="H2657" i="9"/>
  <c r="I2657" i="9"/>
  <c r="J2657" i="9"/>
  <c r="K2657" i="9"/>
  <c r="H2658" i="9"/>
  <c r="I2658" i="9"/>
  <c r="J2658" i="9"/>
  <c r="K2658" i="9"/>
  <c r="H2659" i="9"/>
  <c r="I2659" i="9"/>
  <c r="J2659" i="9"/>
  <c r="K2659" i="9"/>
  <c r="H2660" i="9"/>
  <c r="I2660" i="9"/>
  <c r="J2660" i="9"/>
  <c r="K2660" i="9"/>
  <c r="H2661" i="9"/>
  <c r="I2661" i="9"/>
  <c r="J2661" i="9"/>
  <c r="K2661" i="9"/>
  <c r="H2662" i="9"/>
  <c r="I2662" i="9"/>
  <c r="J2662" i="9"/>
  <c r="K2662" i="9"/>
  <c r="H2663" i="9"/>
  <c r="I2663" i="9"/>
  <c r="J2663" i="9"/>
  <c r="K2663" i="9"/>
  <c r="H2664" i="9"/>
  <c r="I2664" i="9"/>
  <c r="J2664" i="9"/>
  <c r="K2664" i="9"/>
  <c r="H2665" i="9"/>
  <c r="I2665" i="9"/>
  <c r="J2665" i="9"/>
  <c r="K2665" i="9"/>
  <c r="H2666" i="9"/>
  <c r="I2666" i="9"/>
  <c r="J2666" i="9"/>
  <c r="K2666" i="9"/>
  <c r="H2667" i="9"/>
  <c r="I2667" i="9"/>
  <c r="J2667" i="9"/>
  <c r="K2667" i="9"/>
  <c r="H2668" i="9"/>
  <c r="I2668" i="9"/>
  <c r="J2668" i="9"/>
  <c r="K2668" i="9"/>
  <c r="H2669" i="9"/>
  <c r="I2669" i="9"/>
  <c r="J2669" i="9"/>
  <c r="K2669" i="9"/>
  <c r="H2670" i="9"/>
  <c r="I2670" i="9"/>
  <c r="J2670" i="9"/>
  <c r="K2670" i="9"/>
  <c r="H2671" i="9"/>
  <c r="I2671" i="9"/>
  <c r="J2671" i="9"/>
  <c r="K2671" i="9"/>
  <c r="H2672" i="9"/>
  <c r="I2672" i="9"/>
  <c r="J2672" i="9"/>
  <c r="K2672" i="9"/>
  <c r="H2673" i="9"/>
  <c r="I2673" i="9"/>
  <c r="J2673" i="9"/>
  <c r="K2673" i="9"/>
  <c r="H2674" i="9"/>
  <c r="I2674" i="9"/>
  <c r="J2674" i="9"/>
  <c r="K2674" i="9"/>
  <c r="H2675" i="9"/>
  <c r="I2675" i="9"/>
  <c r="J2675" i="9"/>
  <c r="K2675" i="9"/>
  <c r="H2676" i="9"/>
  <c r="I2676" i="9"/>
  <c r="J2676" i="9"/>
  <c r="K2676" i="9"/>
  <c r="H2677" i="9"/>
  <c r="I2677" i="9"/>
  <c r="J2677" i="9"/>
  <c r="K2677" i="9"/>
  <c r="H2678" i="9"/>
  <c r="I2678" i="9"/>
  <c r="J2678" i="9"/>
  <c r="K2678" i="9"/>
  <c r="H2679" i="9"/>
  <c r="I2679" i="9"/>
  <c r="J2679" i="9"/>
  <c r="K2679" i="9"/>
  <c r="H2680" i="9"/>
  <c r="I2680" i="9"/>
  <c r="J2680" i="9"/>
  <c r="K2680" i="9"/>
  <c r="H2681" i="9"/>
  <c r="I2681" i="9"/>
  <c r="J2681" i="9"/>
  <c r="K2681" i="9"/>
  <c r="H2682" i="9"/>
  <c r="I2682" i="9"/>
  <c r="J2682" i="9"/>
  <c r="K2682" i="9"/>
  <c r="H2683" i="9"/>
  <c r="I2683" i="9"/>
  <c r="J2683" i="9"/>
  <c r="K2683" i="9"/>
  <c r="H2684" i="9"/>
  <c r="I2684" i="9"/>
  <c r="J2684" i="9"/>
  <c r="K2684" i="9"/>
  <c r="H2685" i="9"/>
  <c r="I2685" i="9"/>
  <c r="J2685" i="9"/>
  <c r="K2685" i="9"/>
  <c r="H2686" i="9"/>
  <c r="I2686" i="9"/>
  <c r="J2686" i="9"/>
  <c r="K2686" i="9"/>
  <c r="H2687" i="9"/>
  <c r="I2687" i="9"/>
  <c r="J2687" i="9"/>
  <c r="K2687" i="9"/>
  <c r="H2688" i="9"/>
  <c r="I2688" i="9"/>
  <c r="J2688" i="9"/>
  <c r="K2688" i="9"/>
  <c r="H2689" i="9"/>
  <c r="I2689" i="9"/>
  <c r="J2689" i="9"/>
  <c r="K2689" i="9"/>
  <c r="H2690" i="9"/>
  <c r="I2690" i="9"/>
  <c r="J2690" i="9"/>
  <c r="K2690" i="9"/>
  <c r="H2691" i="9"/>
  <c r="I2691" i="9"/>
  <c r="J2691" i="9"/>
  <c r="K2691" i="9"/>
  <c r="H2692" i="9"/>
  <c r="I2692" i="9"/>
  <c r="J2692" i="9"/>
  <c r="K2692" i="9"/>
  <c r="H2693" i="9"/>
  <c r="I2693" i="9"/>
  <c r="J2693" i="9"/>
  <c r="K2693" i="9"/>
  <c r="H2694" i="9"/>
  <c r="I2694" i="9"/>
  <c r="J2694" i="9"/>
  <c r="K2694" i="9"/>
  <c r="H2695" i="9"/>
  <c r="I2695" i="9"/>
  <c r="J2695" i="9"/>
  <c r="K2695" i="9"/>
  <c r="H2696" i="9"/>
  <c r="I2696" i="9"/>
  <c r="J2696" i="9"/>
  <c r="K2696" i="9"/>
  <c r="H2697" i="9"/>
  <c r="I2697" i="9"/>
  <c r="J2697" i="9"/>
  <c r="K2697" i="9"/>
  <c r="H2698" i="9"/>
  <c r="I2698" i="9"/>
  <c r="J2698" i="9"/>
  <c r="K2698" i="9"/>
  <c r="H2699" i="9"/>
  <c r="I2699" i="9"/>
  <c r="J2699" i="9"/>
  <c r="K2699" i="9"/>
  <c r="H2700" i="9"/>
  <c r="I2700" i="9"/>
  <c r="J2700" i="9"/>
  <c r="K2700" i="9"/>
  <c r="H2701" i="9"/>
  <c r="I2701" i="9"/>
  <c r="J2701" i="9"/>
  <c r="K2701" i="9"/>
  <c r="H2702" i="9"/>
  <c r="I2702" i="9"/>
  <c r="J2702" i="9"/>
  <c r="K2702" i="9"/>
  <c r="H2703" i="9"/>
  <c r="I2703" i="9"/>
  <c r="J2703" i="9"/>
  <c r="K2703" i="9"/>
  <c r="H2704" i="9"/>
  <c r="I2704" i="9"/>
  <c r="J2704" i="9"/>
  <c r="K2704" i="9"/>
  <c r="H2705" i="9"/>
  <c r="I2705" i="9"/>
  <c r="J2705" i="9"/>
  <c r="K2705" i="9"/>
  <c r="H2706" i="9"/>
  <c r="I2706" i="9"/>
  <c r="J2706" i="9"/>
  <c r="K2706" i="9"/>
  <c r="H2707" i="9"/>
  <c r="I2707" i="9"/>
  <c r="J2707" i="9"/>
  <c r="K2707" i="9"/>
  <c r="H2708" i="9"/>
  <c r="I2708" i="9"/>
  <c r="J2708" i="9"/>
  <c r="K2708" i="9"/>
  <c r="H2709" i="9"/>
  <c r="I2709" i="9"/>
  <c r="J2709" i="9"/>
  <c r="K2709" i="9"/>
  <c r="H2710" i="9"/>
  <c r="I2710" i="9"/>
  <c r="J2710" i="9"/>
  <c r="K2710" i="9"/>
  <c r="H2711" i="9"/>
  <c r="I2711" i="9"/>
  <c r="J2711" i="9"/>
  <c r="K2711" i="9"/>
  <c r="H2712" i="9"/>
  <c r="I2712" i="9"/>
  <c r="J2712" i="9"/>
  <c r="K2712" i="9"/>
  <c r="H2713" i="9"/>
  <c r="I2713" i="9"/>
  <c r="J2713" i="9"/>
  <c r="K2713" i="9"/>
  <c r="H2714" i="9"/>
  <c r="I2714" i="9"/>
  <c r="J2714" i="9"/>
  <c r="K2714" i="9"/>
  <c r="H2715" i="9"/>
  <c r="I2715" i="9"/>
  <c r="J2715" i="9"/>
  <c r="K2715" i="9"/>
  <c r="H2716" i="9"/>
  <c r="I2716" i="9"/>
  <c r="J2716" i="9"/>
  <c r="K2716" i="9"/>
  <c r="H2717" i="9"/>
  <c r="I2717" i="9"/>
  <c r="J2717" i="9"/>
  <c r="K2717" i="9"/>
  <c r="H2718" i="9"/>
  <c r="I2718" i="9"/>
  <c r="J2718" i="9"/>
  <c r="K2718" i="9"/>
  <c r="H2719" i="9"/>
  <c r="I2719" i="9"/>
  <c r="J2719" i="9"/>
  <c r="K2719" i="9"/>
  <c r="H2720" i="9"/>
  <c r="I2720" i="9"/>
  <c r="J2720" i="9"/>
  <c r="K2720" i="9"/>
  <c r="H2721" i="9"/>
  <c r="I2721" i="9"/>
  <c r="J2721" i="9"/>
  <c r="K2721" i="9"/>
  <c r="H2722" i="9"/>
  <c r="I2722" i="9"/>
  <c r="J2722" i="9"/>
  <c r="K2722" i="9"/>
  <c r="H2723" i="9"/>
  <c r="I2723" i="9"/>
  <c r="J2723" i="9"/>
  <c r="K2723" i="9"/>
  <c r="H2724" i="9"/>
  <c r="I2724" i="9"/>
  <c r="J2724" i="9"/>
  <c r="K2724" i="9"/>
  <c r="H2725" i="9"/>
  <c r="I2725" i="9"/>
  <c r="J2725" i="9"/>
  <c r="K2725" i="9"/>
  <c r="H2726" i="9"/>
  <c r="I2726" i="9"/>
  <c r="J2726" i="9"/>
  <c r="K2726" i="9"/>
  <c r="H2727" i="9"/>
  <c r="I2727" i="9"/>
  <c r="J2727" i="9"/>
  <c r="K2727" i="9"/>
  <c r="H2728" i="9"/>
  <c r="I2728" i="9"/>
  <c r="J2728" i="9"/>
  <c r="K2728" i="9"/>
  <c r="H2729" i="9"/>
  <c r="I2729" i="9"/>
  <c r="J2729" i="9"/>
  <c r="K2729" i="9"/>
  <c r="H2730" i="9"/>
  <c r="I2730" i="9"/>
  <c r="J2730" i="9"/>
  <c r="K2730" i="9"/>
  <c r="H2731" i="9"/>
  <c r="I2731" i="9"/>
  <c r="J2731" i="9"/>
  <c r="K2731" i="9"/>
  <c r="H2732" i="9"/>
  <c r="I2732" i="9"/>
  <c r="J2732" i="9"/>
  <c r="K2732" i="9"/>
  <c r="H2733" i="9"/>
  <c r="I2733" i="9"/>
  <c r="J2733" i="9"/>
  <c r="K2733" i="9"/>
  <c r="H2734" i="9"/>
  <c r="I2734" i="9"/>
  <c r="J2734" i="9"/>
  <c r="K2734" i="9"/>
  <c r="H2735" i="9"/>
  <c r="I2735" i="9"/>
  <c r="J2735" i="9"/>
  <c r="K2735" i="9"/>
  <c r="H2736" i="9"/>
  <c r="I2736" i="9"/>
  <c r="J2736" i="9"/>
  <c r="K2736" i="9"/>
  <c r="H2737" i="9"/>
  <c r="I2737" i="9"/>
  <c r="J2737" i="9"/>
  <c r="K2737" i="9"/>
  <c r="H2738" i="9"/>
  <c r="I2738" i="9"/>
  <c r="J2738" i="9"/>
  <c r="K2738" i="9"/>
  <c r="H2739" i="9"/>
  <c r="I2739" i="9"/>
  <c r="J2739" i="9"/>
  <c r="K2739" i="9"/>
  <c r="H2740" i="9"/>
  <c r="I2740" i="9"/>
  <c r="J2740" i="9"/>
  <c r="K2740" i="9"/>
  <c r="H2741" i="9"/>
  <c r="I2741" i="9"/>
  <c r="J2741" i="9"/>
  <c r="K2741" i="9"/>
  <c r="H2742" i="9"/>
  <c r="I2742" i="9"/>
  <c r="J2742" i="9"/>
  <c r="K2742" i="9"/>
  <c r="H2743" i="9"/>
  <c r="I2743" i="9"/>
  <c r="J2743" i="9"/>
  <c r="K2743" i="9"/>
  <c r="H2744" i="9"/>
  <c r="I2744" i="9"/>
  <c r="J2744" i="9"/>
  <c r="K2744" i="9"/>
  <c r="H2745" i="9"/>
  <c r="I2745" i="9"/>
  <c r="J2745" i="9"/>
  <c r="K2745" i="9"/>
  <c r="H2746" i="9"/>
  <c r="I2746" i="9"/>
  <c r="J2746" i="9"/>
  <c r="K2746" i="9"/>
  <c r="H2747" i="9"/>
  <c r="I2747" i="9"/>
  <c r="J2747" i="9"/>
  <c r="K2747" i="9"/>
  <c r="H2748" i="9"/>
  <c r="I2748" i="9"/>
  <c r="J2748" i="9"/>
  <c r="K2748" i="9"/>
  <c r="H2749" i="9"/>
  <c r="I2749" i="9"/>
  <c r="J2749" i="9"/>
  <c r="K2749" i="9"/>
  <c r="H2750" i="9"/>
  <c r="I2750" i="9"/>
  <c r="J2750" i="9"/>
  <c r="K2750" i="9"/>
  <c r="H2751" i="9"/>
  <c r="I2751" i="9"/>
  <c r="J2751" i="9"/>
  <c r="K2751" i="9"/>
  <c r="H2752" i="9"/>
  <c r="I2752" i="9"/>
  <c r="J2752" i="9"/>
  <c r="K2752" i="9"/>
  <c r="H2753" i="9"/>
  <c r="I2753" i="9"/>
  <c r="J2753" i="9"/>
  <c r="K2753" i="9"/>
  <c r="H2754" i="9"/>
  <c r="I2754" i="9"/>
  <c r="J2754" i="9"/>
  <c r="K2754" i="9"/>
  <c r="H2755" i="9"/>
  <c r="I2755" i="9"/>
  <c r="J2755" i="9"/>
  <c r="K2755" i="9"/>
  <c r="H2756" i="9"/>
  <c r="I2756" i="9"/>
  <c r="J2756" i="9"/>
  <c r="K2756" i="9"/>
  <c r="H2757" i="9"/>
  <c r="I2757" i="9"/>
  <c r="J2757" i="9"/>
  <c r="K2757" i="9"/>
  <c r="H2758" i="9"/>
  <c r="I2758" i="9"/>
  <c r="J2758" i="9"/>
  <c r="K2758" i="9"/>
  <c r="H2759" i="9"/>
  <c r="I2759" i="9"/>
  <c r="J2759" i="9"/>
  <c r="K2759" i="9"/>
  <c r="H2760" i="9"/>
  <c r="I2760" i="9"/>
  <c r="J2760" i="9"/>
  <c r="K2760" i="9"/>
  <c r="H2761" i="9"/>
  <c r="I2761" i="9"/>
  <c r="J2761" i="9"/>
  <c r="K2761" i="9"/>
  <c r="H2762" i="9"/>
  <c r="I2762" i="9"/>
  <c r="J2762" i="9"/>
  <c r="K2762" i="9"/>
  <c r="H2763" i="9"/>
  <c r="I2763" i="9"/>
  <c r="J2763" i="9"/>
  <c r="K2763" i="9"/>
  <c r="H2764" i="9"/>
  <c r="I2764" i="9"/>
  <c r="J2764" i="9"/>
  <c r="K2764" i="9"/>
  <c r="H2765" i="9"/>
  <c r="I2765" i="9"/>
  <c r="J2765" i="9"/>
  <c r="K2765" i="9"/>
  <c r="H2766" i="9"/>
  <c r="I2766" i="9"/>
  <c r="J2766" i="9"/>
  <c r="K2766" i="9"/>
  <c r="H2767" i="9"/>
  <c r="I2767" i="9"/>
  <c r="J2767" i="9"/>
  <c r="K2767" i="9"/>
  <c r="H2768" i="9"/>
  <c r="I2768" i="9"/>
  <c r="J2768" i="9"/>
  <c r="K2768" i="9"/>
  <c r="H2769" i="9"/>
  <c r="I2769" i="9"/>
  <c r="J2769" i="9"/>
  <c r="K2769" i="9"/>
  <c r="H2770" i="9"/>
  <c r="I2770" i="9"/>
  <c r="J2770" i="9"/>
  <c r="K2770" i="9"/>
  <c r="H2771" i="9"/>
  <c r="I2771" i="9"/>
  <c r="J2771" i="9"/>
  <c r="K2771" i="9"/>
  <c r="H2772" i="9"/>
  <c r="I2772" i="9"/>
  <c r="J2772" i="9"/>
  <c r="K2772" i="9"/>
  <c r="H2773" i="9"/>
  <c r="I2773" i="9"/>
  <c r="J2773" i="9"/>
  <c r="K2773" i="9"/>
  <c r="H2774" i="9"/>
  <c r="I2774" i="9"/>
  <c r="J2774" i="9"/>
  <c r="K2774" i="9"/>
  <c r="H2775" i="9"/>
  <c r="I2775" i="9"/>
  <c r="J2775" i="9"/>
  <c r="K2775" i="9"/>
  <c r="H2776" i="9"/>
  <c r="I2776" i="9"/>
  <c r="J2776" i="9"/>
  <c r="K2776" i="9"/>
  <c r="H2777" i="9"/>
  <c r="I2777" i="9"/>
  <c r="J2777" i="9"/>
  <c r="K2777" i="9"/>
  <c r="H2778" i="9"/>
  <c r="I2778" i="9"/>
  <c r="J2778" i="9"/>
  <c r="K2778" i="9"/>
  <c r="H2779" i="9"/>
  <c r="I2779" i="9"/>
  <c r="J2779" i="9"/>
  <c r="K2779" i="9"/>
  <c r="H2780" i="9"/>
  <c r="I2780" i="9"/>
  <c r="J2780" i="9"/>
  <c r="K2780" i="9"/>
  <c r="H2781" i="9"/>
  <c r="I2781" i="9"/>
  <c r="J2781" i="9"/>
  <c r="K2781" i="9"/>
  <c r="H2782" i="9"/>
  <c r="I2782" i="9"/>
  <c r="J2782" i="9"/>
  <c r="K2782" i="9"/>
  <c r="H2783" i="9"/>
  <c r="I2783" i="9"/>
  <c r="J2783" i="9"/>
  <c r="K2783" i="9"/>
  <c r="H2784" i="9"/>
  <c r="I2784" i="9"/>
  <c r="J2784" i="9"/>
  <c r="K2784" i="9"/>
  <c r="H2785" i="9"/>
  <c r="I2785" i="9"/>
  <c r="J2785" i="9"/>
  <c r="K2785" i="9"/>
  <c r="H2786" i="9"/>
  <c r="I2786" i="9"/>
  <c r="J2786" i="9"/>
  <c r="K2786" i="9"/>
  <c r="H2787" i="9"/>
  <c r="I2787" i="9"/>
  <c r="J2787" i="9"/>
  <c r="K2787" i="9"/>
  <c r="H2788" i="9"/>
  <c r="I2788" i="9"/>
  <c r="J2788" i="9"/>
  <c r="K2788" i="9"/>
  <c r="H2789" i="9"/>
  <c r="I2789" i="9"/>
  <c r="J2789" i="9"/>
  <c r="K2789" i="9"/>
  <c r="H2790" i="9"/>
  <c r="I2790" i="9"/>
  <c r="J2790" i="9"/>
  <c r="K2790" i="9"/>
  <c r="H2791" i="9"/>
  <c r="I2791" i="9"/>
  <c r="J2791" i="9"/>
  <c r="K2791" i="9"/>
  <c r="H2792" i="9"/>
  <c r="I2792" i="9"/>
  <c r="J2792" i="9"/>
  <c r="K2792" i="9"/>
  <c r="H2793" i="9"/>
  <c r="I2793" i="9"/>
  <c r="J2793" i="9"/>
  <c r="K2793" i="9"/>
  <c r="H2794" i="9"/>
  <c r="I2794" i="9"/>
  <c r="J2794" i="9"/>
  <c r="K2794" i="9"/>
  <c r="H2795" i="9"/>
  <c r="I2795" i="9"/>
  <c r="J2795" i="9"/>
  <c r="K2795" i="9"/>
  <c r="H2796" i="9"/>
  <c r="I2796" i="9"/>
  <c r="J2796" i="9"/>
  <c r="K2796" i="9"/>
  <c r="H2797" i="9"/>
  <c r="I2797" i="9"/>
  <c r="J2797" i="9"/>
  <c r="K2797" i="9"/>
  <c r="H2798" i="9"/>
  <c r="I2798" i="9"/>
  <c r="J2798" i="9"/>
  <c r="K2798" i="9"/>
  <c r="H2799" i="9"/>
  <c r="I2799" i="9"/>
  <c r="J2799" i="9"/>
  <c r="K2799" i="9"/>
  <c r="H2800" i="9"/>
  <c r="I2800" i="9"/>
  <c r="J2800" i="9"/>
  <c r="K2800" i="9"/>
  <c r="H2801" i="9"/>
  <c r="I2801" i="9"/>
  <c r="J2801" i="9"/>
  <c r="K2801" i="9"/>
  <c r="H2802" i="9"/>
  <c r="I2802" i="9"/>
  <c r="J2802" i="9"/>
  <c r="K2802" i="9"/>
  <c r="H2803" i="9"/>
  <c r="I2803" i="9"/>
  <c r="J2803" i="9"/>
  <c r="K2803" i="9"/>
  <c r="H2804" i="9"/>
  <c r="I2804" i="9"/>
  <c r="J2804" i="9"/>
  <c r="K2804" i="9"/>
  <c r="H2805" i="9"/>
  <c r="I2805" i="9"/>
  <c r="J2805" i="9"/>
  <c r="K2805" i="9"/>
  <c r="H2806" i="9"/>
  <c r="I2806" i="9"/>
  <c r="J2806" i="9"/>
  <c r="K2806" i="9"/>
  <c r="H2807" i="9"/>
  <c r="I2807" i="9"/>
  <c r="J2807" i="9"/>
  <c r="K2807" i="9"/>
  <c r="H2808" i="9"/>
  <c r="I2808" i="9"/>
  <c r="J2808" i="9"/>
  <c r="K2808" i="9"/>
  <c r="H2809" i="9"/>
  <c r="I2809" i="9"/>
  <c r="J2809" i="9"/>
  <c r="K2809" i="9"/>
  <c r="H2810" i="9"/>
  <c r="I2810" i="9"/>
  <c r="J2810" i="9"/>
  <c r="K2810" i="9"/>
  <c r="H2811" i="9"/>
  <c r="I2811" i="9"/>
  <c r="J2811" i="9"/>
  <c r="K2811" i="9"/>
  <c r="H2812" i="9"/>
  <c r="I2812" i="9"/>
  <c r="J2812" i="9"/>
  <c r="K2812" i="9"/>
  <c r="H2813" i="9"/>
  <c r="I2813" i="9"/>
  <c r="J2813" i="9"/>
  <c r="K2813" i="9"/>
  <c r="H2814" i="9"/>
  <c r="I2814" i="9"/>
  <c r="J2814" i="9"/>
  <c r="K2814" i="9"/>
  <c r="H2815" i="9"/>
  <c r="I2815" i="9"/>
  <c r="J2815" i="9"/>
  <c r="K2815" i="9"/>
  <c r="H2816" i="9"/>
  <c r="I2816" i="9"/>
  <c r="J2816" i="9"/>
  <c r="K2816" i="9"/>
  <c r="H2817" i="9"/>
  <c r="I2817" i="9"/>
  <c r="J2817" i="9"/>
  <c r="K2817" i="9"/>
  <c r="H2818" i="9"/>
  <c r="I2818" i="9"/>
  <c r="J2818" i="9"/>
  <c r="K2818" i="9"/>
  <c r="H2819" i="9"/>
  <c r="I2819" i="9"/>
  <c r="J2819" i="9"/>
  <c r="K2819" i="9"/>
  <c r="H2820" i="9"/>
  <c r="I2820" i="9"/>
  <c r="J2820" i="9"/>
  <c r="K2820" i="9"/>
  <c r="H2821" i="9"/>
  <c r="I2821" i="9"/>
  <c r="J2821" i="9"/>
  <c r="K2821" i="9"/>
  <c r="H2822" i="9"/>
  <c r="I2822" i="9"/>
  <c r="J2822" i="9"/>
  <c r="K2822" i="9"/>
  <c r="H2823" i="9"/>
  <c r="I2823" i="9"/>
  <c r="J2823" i="9"/>
  <c r="K2823" i="9"/>
  <c r="H2824" i="9"/>
  <c r="I2824" i="9"/>
  <c r="J2824" i="9"/>
  <c r="K2824" i="9"/>
  <c r="H2825" i="9"/>
  <c r="I2825" i="9"/>
  <c r="J2825" i="9"/>
  <c r="K2825" i="9"/>
  <c r="H2826" i="9"/>
  <c r="I2826" i="9"/>
  <c r="J2826" i="9"/>
  <c r="K2826" i="9"/>
  <c r="H2827" i="9"/>
  <c r="I2827" i="9"/>
  <c r="J2827" i="9"/>
  <c r="K2827" i="9"/>
  <c r="H2828" i="9"/>
  <c r="I2828" i="9"/>
  <c r="J2828" i="9"/>
  <c r="K2828" i="9"/>
  <c r="H2829" i="9"/>
  <c r="I2829" i="9"/>
  <c r="J2829" i="9"/>
  <c r="K2829" i="9"/>
  <c r="H2830" i="9"/>
  <c r="I2830" i="9"/>
  <c r="J2830" i="9"/>
  <c r="K2830" i="9"/>
  <c r="H2831" i="9"/>
  <c r="I2831" i="9"/>
  <c r="J2831" i="9"/>
  <c r="K2831" i="9"/>
  <c r="H2832" i="9"/>
  <c r="I2832" i="9"/>
  <c r="J2832" i="9"/>
  <c r="K2832" i="9"/>
  <c r="H2833" i="9"/>
  <c r="I2833" i="9"/>
  <c r="J2833" i="9"/>
  <c r="K2833" i="9"/>
  <c r="H2834" i="9"/>
  <c r="I2834" i="9"/>
  <c r="J2834" i="9"/>
  <c r="K2834" i="9"/>
  <c r="H2835" i="9"/>
  <c r="I2835" i="9"/>
  <c r="J2835" i="9"/>
  <c r="K2835" i="9"/>
  <c r="H2836" i="9"/>
  <c r="I2836" i="9"/>
  <c r="J2836" i="9"/>
  <c r="K2836" i="9"/>
  <c r="H2837" i="9"/>
  <c r="I2837" i="9"/>
  <c r="J2837" i="9"/>
  <c r="K2837" i="9"/>
  <c r="H2838" i="9"/>
  <c r="I2838" i="9"/>
  <c r="J2838" i="9"/>
  <c r="K2838" i="9"/>
  <c r="H2839" i="9"/>
  <c r="I2839" i="9"/>
  <c r="J2839" i="9"/>
  <c r="K2839" i="9"/>
  <c r="H2840" i="9"/>
  <c r="I2840" i="9"/>
  <c r="J2840" i="9"/>
  <c r="K2840" i="9"/>
  <c r="H2841" i="9"/>
  <c r="I2841" i="9"/>
  <c r="J2841" i="9"/>
  <c r="K2841" i="9"/>
  <c r="H2842" i="9"/>
  <c r="I2842" i="9"/>
  <c r="J2842" i="9"/>
  <c r="K2842" i="9"/>
  <c r="H2843" i="9"/>
  <c r="I2843" i="9"/>
  <c r="J2843" i="9"/>
  <c r="K2843" i="9"/>
  <c r="H2844" i="9"/>
  <c r="I2844" i="9"/>
  <c r="J2844" i="9"/>
  <c r="K2844" i="9"/>
  <c r="H2845" i="9"/>
  <c r="I2845" i="9"/>
  <c r="J2845" i="9"/>
  <c r="K2845" i="9"/>
  <c r="H2846" i="9"/>
  <c r="I2846" i="9"/>
  <c r="J2846" i="9"/>
  <c r="K2846" i="9"/>
  <c r="H2847" i="9"/>
  <c r="I2847" i="9"/>
  <c r="J2847" i="9"/>
  <c r="K2847" i="9"/>
  <c r="H2848" i="9"/>
  <c r="I2848" i="9"/>
  <c r="J2848" i="9"/>
  <c r="K2848" i="9"/>
  <c r="H2849" i="9"/>
  <c r="I2849" i="9"/>
  <c r="J2849" i="9"/>
  <c r="K2849" i="9"/>
  <c r="H2850" i="9"/>
  <c r="I2850" i="9"/>
  <c r="J2850" i="9"/>
  <c r="K2850" i="9"/>
  <c r="H2851" i="9"/>
  <c r="I2851" i="9"/>
  <c r="J2851" i="9"/>
  <c r="K2851" i="9"/>
  <c r="H2852" i="9"/>
  <c r="I2852" i="9"/>
  <c r="J2852" i="9"/>
  <c r="K2852" i="9"/>
  <c r="H2853" i="9"/>
  <c r="I2853" i="9"/>
  <c r="J2853" i="9"/>
  <c r="K2853" i="9"/>
  <c r="H2854" i="9"/>
  <c r="I2854" i="9"/>
  <c r="J2854" i="9"/>
  <c r="K2854" i="9"/>
  <c r="H2855" i="9"/>
  <c r="I2855" i="9"/>
  <c r="J2855" i="9"/>
  <c r="K2855" i="9"/>
  <c r="H2856" i="9"/>
  <c r="I2856" i="9"/>
  <c r="J2856" i="9"/>
  <c r="K2856" i="9"/>
  <c r="H2857" i="9"/>
  <c r="I2857" i="9"/>
  <c r="J2857" i="9"/>
  <c r="K2857" i="9"/>
  <c r="H2858" i="9"/>
  <c r="I2858" i="9"/>
  <c r="J2858" i="9"/>
  <c r="K2858" i="9"/>
  <c r="H2859" i="9"/>
  <c r="I2859" i="9"/>
  <c r="J2859" i="9"/>
  <c r="K2859" i="9"/>
  <c r="H2860" i="9"/>
  <c r="I2860" i="9"/>
  <c r="J2860" i="9"/>
  <c r="K2860" i="9"/>
  <c r="H2861" i="9"/>
  <c r="I2861" i="9"/>
  <c r="J2861" i="9"/>
  <c r="K2861" i="9"/>
  <c r="H2862" i="9"/>
  <c r="I2862" i="9"/>
  <c r="J2862" i="9"/>
  <c r="K2862" i="9"/>
  <c r="H2863" i="9"/>
  <c r="I2863" i="9"/>
  <c r="J2863" i="9"/>
  <c r="K2863" i="9"/>
  <c r="H2864" i="9"/>
  <c r="I2864" i="9"/>
  <c r="J2864" i="9"/>
  <c r="K2864" i="9"/>
  <c r="H2865" i="9"/>
  <c r="I2865" i="9"/>
  <c r="J2865" i="9"/>
  <c r="K2865" i="9"/>
  <c r="H2866" i="9"/>
  <c r="I2866" i="9"/>
  <c r="J2866" i="9"/>
  <c r="K2866" i="9"/>
  <c r="H2867" i="9"/>
  <c r="I2867" i="9"/>
  <c r="J2867" i="9"/>
  <c r="K2867" i="9"/>
  <c r="H2868" i="9"/>
  <c r="I2868" i="9"/>
  <c r="J2868" i="9"/>
  <c r="K2868" i="9"/>
  <c r="H2869" i="9"/>
  <c r="I2869" i="9"/>
  <c r="J2869" i="9"/>
  <c r="K2869" i="9"/>
  <c r="H2870" i="9"/>
  <c r="I2870" i="9"/>
  <c r="J2870" i="9"/>
  <c r="K2870" i="9"/>
  <c r="H2871" i="9"/>
  <c r="I2871" i="9"/>
  <c r="J2871" i="9"/>
  <c r="K2871" i="9"/>
  <c r="H2872" i="9"/>
  <c r="I2872" i="9"/>
  <c r="J2872" i="9"/>
  <c r="K2872" i="9"/>
  <c r="H2873" i="9"/>
  <c r="I2873" i="9"/>
  <c r="J2873" i="9"/>
  <c r="K2873" i="9"/>
  <c r="H2874" i="9"/>
  <c r="I2874" i="9"/>
  <c r="J2874" i="9"/>
  <c r="K2874" i="9"/>
  <c r="H2875" i="9"/>
  <c r="I2875" i="9"/>
  <c r="J2875" i="9"/>
  <c r="K2875" i="9"/>
  <c r="H2876" i="9"/>
  <c r="I2876" i="9"/>
  <c r="J2876" i="9"/>
  <c r="K2876" i="9"/>
  <c r="H2877" i="9"/>
  <c r="I2877" i="9"/>
  <c r="J2877" i="9"/>
  <c r="K2877" i="9"/>
  <c r="H2878" i="9"/>
  <c r="I2878" i="9"/>
  <c r="J2878" i="9"/>
  <c r="K2878" i="9"/>
  <c r="H2879" i="9"/>
  <c r="I2879" i="9"/>
  <c r="J2879" i="9"/>
  <c r="K2879" i="9"/>
  <c r="H2880" i="9"/>
  <c r="I2880" i="9"/>
  <c r="J2880" i="9"/>
  <c r="K2880" i="9"/>
  <c r="H2881" i="9"/>
  <c r="I2881" i="9"/>
  <c r="J2881" i="9"/>
  <c r="K2881" i="9"/>
  <c r="H2882" i="9"/>
  <c r="I2882" i="9"/>
  <c r="J2882" i="9"/>
  <c r="K2882" i="9"/>
  <c r="H2883" i="9"/>
  <c r="I2883" i="9"/>
  <c r="J2883" i="9"/>
  <c r="K2883" i="9"/>
  <c r="H2884" i="9"/>
  <c r="I2884" i="9"/>
  <c r="J2884" i="9"/>
  <c r="K2884" i="9"/>
  <c r="H2885" i="9"/>
  <c r="I2885" i="9"/>
  <c r="J2885" i="9"/>
  <c r="K2885" i="9"/>
  <c r="H2886" i="9"/>
  <c r="I2886" i="9"/>
  <c r="J2886" i="9"/>
  <c r="K2886" i="9"/>
  <c r="H2887" i="9"/>
  <c r="I2887" i="9"/>
  <c r="J2887" i="9"/>
  <c r="K2887" i="9"/>
  <c r="H2888" i="9"/>
  <c r="I2888" i="9"/>
  <c r="J2888" i="9"/>
  <c r="K2888" i="9"/>
  <c r="H2889" i="9"/>
  <c r="I2889" i="9"/>
  <c r="J2889" i="9"/>
  <c r="K2889" i="9"/>
  <c r="H2890" i="9"/>
  <c r="I2890" i="9"/>
  <c r="J2890" i="9"/>
  <c r="K2890" i="9"/>
  <c r="H2891" i="9"/>
  <c r="I2891" i="9"/>
  <c r="J2891" i="9"/>
  <c r="K2891" i="9"/>
  <c r="H2892" i="9"/>
  <c r="I2892" i="9"/>
  <c r="J2892" i="9"/>
  <c r="K2892" i="9"/>
  <c r="H2893" i="9"/>
  <c r="I2893" i="9"/>
  <c r="J2893" i="9"/>
  <c r="K2893" i="9"/>
  <c r="H2894" i="9"/>
  <c r="I2894" i="9"/>
  <c r="J2894" i="9"/>
  <c r="K2894" i="9"/>
  <c r="H2895" i="9"/>
  <c r="I2895" i="9"/>
  <c r="J2895" i="9"/>
  <c r="K2895" i="9"/>
  <c r="H2896" i="9"/>
  <c r="I2896" i="9"/>
  <c r="J2896" i="9"/>
  <c r="K2896" i="9"/>
  <c r="H2897" i="9"/>
  <c r="I2897" i="9"/>
  <c r="J2897" i="9"/>
  <c r="K2897" i="9"/>
  <c r="H2898" i="9"/>
  <c r="I2898" i="9"/>
  <c r="J2898" i="9"/>
  <c r="K2898" i="9"/>
  <c r="H2899" i="9"/>
  <c r="I2899" i="9"/>
  <c r="J2899" i="9"/>
  <c r="K2899" i="9"/>
  <c r="H2900" i="9"/>
  <c r="I2900" i="9"/>
  <c r="J2900" i="9"/>
  <c r="K2900" i="9"/>
  <c r="H2901" i="9"/>
  <c r="I2901" i="9"/>
  <c r="J2901" i="9"/>
  <c r="K2901" i="9"/>
  <c r="H2902" i="9"/>
  <c r="I2902" i="9"/>
  <c r="J2902" i="9"/>
  <c r="K2902" i="9"/>
  <c r="H2903" i="9"/>
  <c r="I2903" i="9"/>
  <c r="J2903" i="9"/>
  <c r="K2903" i="9"/>
  <c r="H2904" i="9"/>
  <c r="I2904" i="9"/>
  <c r="J2904" i="9"/>
  <c r="K2904" i="9"/>
  <c r="H2905" i="9"/>
  <c r="I2905" i="9"/>
  <c r="J2905" i="9"/>
  <c r="K2905" i="9"/>
  <c r="H2906" i="9"/>
  <c r="I2906" i="9"/>
  <c r="J2906" i="9"/>
  <c r="K2906" i="9"/>
  <c r="H2907" i="9"/>
  <c r="I2907" i="9"/>
  <c r="J2907" i="9"/>
  <c r="K2907" i="9"/>
  <c r="H2908" i="9"/>
  <c r="I2908" i="9"/>
  <c r="J2908" i="9"/>
  <c r="K2908" i="9"/>
  <c r="H2909" i="9"/>
  <c r="I2909" i="9"/>
  <c r="J2909" i="9"/>
  <c r="K2909" i="9"/>
  <c r="H2910" i="9"/>
  <c r="I2910" i="9"/>
  <c r="J2910" i="9"/>
  <c r="K2910" i="9"/>
  <c r="H2911" i="9"/>
  <c r="I2911" i="9"/>
  <c r="J2911" i="9"/>
  <c r="K2911" i="9"/>
  <c r="H2912" i="9"/>
  <c r="I2912" i="9"/>
  <c r="J2912" i="9"/>
  <c r="K2912" i="9"/>
  <c r="H2913" i="9"/>
  <c r="I2913" i="9"/>
  <c r="J2913" i="9"/>
  <c r="K2913" i="9"/>
  <c r="H2914" i="9"/>
  <c r="I2914" i="9"/>
  <c r="J2914" i="9"/>
  <c r="K2914" i="9"/>
  <c r="H2915" i="9"/>
  <c r="I2915" i="9"/>
  <c r="J2915" i="9"/>
  <c r="K2915" i="9"/>
  <c r="H2916" i="9"/>
  <c r="I2916" i="9"/>
  <c r="J2916" i="9"/>
  <c r="K2916" i="9"/>
  <c r="H2917" i="9"/>
  <c r="I2917" i="9"/>
  <c r="J2917" i="9"/>
  <c r="K2917" i="9"/>
  <c r="H2918" i="9"/>
  <c r="I2918" i="9"/>
  <c r="J2918" i="9"/>
  <c r="K2918" i="9"/>
  <c r="H2919" i="9"/>
  <c r="I2919" i="9"/>
  <c r="J2919" i="9"/>
  <c r="K2919" i="9"/>
  <c r="H2920" i="9"/>
  <c r="I2920" i="9"/>
  <c r="J2920" i="9"/>
  <c r="K2920" i="9"/>
  <c r="H2921" i="9"/>
  <c r="I2921" i="9"/>
  <c r="J2921" i="9"/>
  <c r="K2921" i="9"/>
  <c r="H2922" i="9"/>
  <c r="I2922" i="9"/>
  <c r="J2922" i="9"/>
  <c r="K2922" i="9"/>
  <c r="H2923" i="9"/>
  <c r="I2923" i="9"/>
  <c r="J2923" i="9"/>
  <c r="K2923" i="9"/>
  <c r="H2924" i="9"/>
  <c r="I2924" i="9"/>
  <c r="J2924" i="9"/>
  <c r="K2924" i="9"/>
  <c r="H2925" i="9"/>
  <c r="I2925" i="9"/>
  <c r="J2925" i="9"/>
  <c r="K2925" i="9"/>
  <c r="H2926" i="9"/>
  <c r="I2926" i="9"/>
  <c r="J2926" i="9"/>
  <c r="K2926" i="9"/>
  <c r="H2927" i="9"/>
  <c r="I2927" i="9"/>
  <c r="J2927" i="9"/>
  <c r="K2927" i="9"/>
  <c r="H2928" i="9"/>
  <c r="I2928" i="9"/>
  <c r="J2928" i="9"/>
  <c r="K2928" i="9"/>
  <c r="H2929" i="9"/>
  <c r="I2929" i="9"/>
  <c r="J2929" i="9"/>
  <c r="K2929" i="9"/>
  <c r="H2930" i="9"/>
  <c r="I2930" i="9"/>
  <c r="J2930" i="9"/>
  <c r="K2930" i="9"/>
  <c r="H2931" i="9"/>
  <c r="I2931" i="9"/>
  <c r="J2931" i="9"/>
  <c r="K2931" i="9"/>
  <c r="H2932" i="9"/>
  <c r="I2932" i="9"/>
  <c r="J2932" i="9"/>
  <c r="K2932" i="9"/>
  <c r="H2933" i="9"/>
  <c r="I2933" i="9"/>
  <c r="J2933" i="9"/>
  <c r="K2933" i="9"/>
  <c r="H2934" i="9"/>
  <c r="I2934" i="9"/>
  <c r="J2934" i="9"/>
  <c r="K2934" i="9"/>
  <c r="H2935" i="9"/>
  <c r="I2935" i="9"/>
  <c r="J2935" i="9"/>
  <c r="K2935" i="9"/>
  <c r="H2936" i="9"/>
  <c r="I2936" i="9"/>
  <c r="J2936" i="9"/>
  <c r="K2936" i="9"/>
  <c r="H2937" i="9"/>
  <c r="I2937" i="9"/>
  <c r="J2937" i="9"/>
  <c r="K2937" i="9"/>
  <c r="H2938" i="9"/>
  <c r="I2938" i="9"/>
  <c r="J2938" i="9"/>
  <c r="K2938" i="9"/>
  <c r="H2939" i="9"/>
  <c r="I2939" i="9"/>
  <c r="J2939" i="9"/>
  <c r="K2939" i="9"/>
  <c r="H2940" i="9"/>
  <c r="I2940" i="9"/>
  <c r="J2940" i="9"/>
  <c r="K2940" i="9"/>
  <c r="H2941" i="9"/>
  <c r="I2941" i="9"/>
  <c r="J2941" i="9"/>
  <c r="K2941" i="9"/>
  <c r="H2942" i="9"/>
  <c r="I2942" i="9"/>
  <c r="J2942" i="9"/>
  <c r="K2942" i="9"/>
  <c r="H2943" i="9"/>
  <c r="I2943" i="9"/>
  <c r="J2943" i="9"/>
  <c r="K2943" i="9"/>
  <c r="H2944" i="9"/>
  <c r="I2944" i="9"/>
  <c r="J2944" i="9"/>
  <c r="K2944" i="9"/>
  <c r="H2945" i="9"/>
  <c r="I2945" i="9"/>
  <c r="J2945" i="9"/>
  <c r="K2945" i="9"/>
  <c r="H2946" i="9"/>
  <c r="I2946" i="9"/>
  <c r="J2946" i="9"/>
  <c r="K2946" i="9"/>
  <c r="H2947" i="9"/>
  <c r="I2947" i="9"/>
  <c r="J2947" i="9"/>
  <c r="K2947" i="9"/>
  <c r="H2948" i="9"/>
  <c r="I2948" i="9"/>
  <c r="J2948" i="9"/>
  <c r="K2948" i="9"/>
  <c r="H2949" i="9"/>
  <c r="I2949" i="9"/>
  <c r="J2949" i="9"/>
  <c r="K2949" i="9"/>
  <c r="H2950" i="9"/>
  <c r="I2950" i="9"/>
  <c r="J2950" i="9"/>
  <c r="K2950" i="9"/>
  <c r="H2951" i="9"/>
  <c r="I2951" i="9"/>
  <c r="J2951" i="9"/>
  <c r="K2951" i="9"/>
  <c r="H2952" i="9"/>
  <c r="I2952" i="9"/>
  <c r="J2952" i="9"/>
  <c r="K2952" i="9"/>
  <c r="H2953" i="9"/>
  <c r="I2953" i="9"/>
  <c r="J2953" i="9"/>
  <c r="K2953" i="9"/>
  <c r="H2954" i="9"/>
  <c r="I2954" i="9"/>
  <c r="J2954" i="9"/>
  <c r="K2954" i="9"/>
  <c r="H2955" i="9"/>
  <c r="I2955" i="9"/>
  <c r="J2955" i="9"/>
  <c r="K2955" i="9"/>
  <c r="H2956" i="9"/>
  <c r="I2956" i="9"/>
  <c r="J2956" i="9"/>
  <c r="K2956" i="9"/>
  <c r="H2957" i="9"/>
  <c r="I2957" i="9"/>
  <c r="J2957" i="9"/>
  <c r="K2957" i="9"/>
  <c r="H2958" i="9"/>
  <c r="I2958" i="9"/>
  <c r="J2958" i="9"/>
  <c r="K2958" i="9"/>
  <c r="H2959" i="9"/>
  <c r="I2959" i="9"/>
  <c r="J2959" i="9"/>
  <c r="K2959" i="9"/>
  <c r="H2960" i="9"/>
  <c r="I2960" i="9"/>
  <c r="J2960" i="9"/>
  <c r="K2960" i="9"/>
  <c r="H2961" i="9"/>
  <c r="I2961" i="9"/>
  <c r="J2961" i="9"/>
  <c r="K2961" i="9"/>
  <c r="H2962" i="9"/>
  <c r="I2962" i="9"/>
  <c r="J2962" i="9"/>
  <c r="K2962" i="9"/>
  <c r="H2963" i="9"/>
  <c r="I2963" i="9"/>
  <c r="J2963" i="9"/>
  <c r="K2963" i="9"/>
  <c r="H2964" i="9"/>
  <c r="I2964" i="9"/>
  <c r="J2964" i="9"/>
  <c r="K2964" i="9"/>
  <c r="H2965" i="9"/>
  <c r="I2965" i="9"/>
  <c r="J2965" i="9"/>
  <c r="K2965" i="9"/>
  <c r="H2966" i="9"/>
  <c r="I2966" i="9"/>
  <c r="J2966" i="9"/>
  <c r="K2966" i="9"/>
  <c r="H2967" i="9"/>
  <c r="I2967" i="9"/>
  <c r="J2967" i="9"/>
  <c r="K2967" i="9"/>
  <c r="H2968" i="9"/>
  <c r="I2968" i="9"/>
  <c r="J2968" i="9"/>
  <c r="K2968" i="9"/>
  <c r="H2969" i="9"/>
  <c r="I2969" i="9"/>
  <c r="J2969" i="9"/>
  <c r="K2969" i="9"/>
  <c r="H2970" i="9"/>
  <c r="I2970" i="9"/>
  <c r="J2970" i="9"/>
  <c r="K2970" i="9"/>
  <c r="H2971" i="9"/>
  <c r="I2971" i="9"/>
  <c r="J2971" i="9"/>
  <c r="K2971" i="9"/>
  <c r="H2972" i="9"/>
  <c r="I2972" i="9"/>
  <c r="J2972" i="9"/>
  <c r="K2972" i="9"/>
  <c r="H2973" i="9"/>
  <c r="I2973" i="9"/>
  <c r="J2973" i="9"/>
  <c r="K2973" i="9"/>
  <c r="H2974" i="9"/>
  <c r="I2974" i="9"/>
  <c r="J2974" i="9"/>
  <c r="K2974" i="9"/>
  <c r="H2975" i="9"/>
  <c r="I2975" i="9"/>
  <c r="J2975" i="9"/>
  <c r="K2975" i="9"/>
  <c r="H2976" i="9"/>
  <c r="I2976" i="9"/>
  <c r="J2976" i="9"/>
  <c r="K2976" i="9"/>
  <c r="H2977" i="9"/>
  <c r="I2977" i="9"/>
  <c r="J2977" i="9"/>
  <c r="K2977" i="9"/>
  <c r="H2978" i="9"/>
  <c r="I2978" i="9"/>
  <c r="J2978" i="9"/>
  <c r="K2978" i="9"/>
  <c r="H2979" i="9"/>
  <c r="I2979" i="9"/>
  <c r="J2979" i="9"/>
  <c r="K2979" i="9"/>
  <c r="H2980" i="9"/>
  <c r="I2980" i="9"/>
  <c r="J2980" i="9"/>
  <c r="K2980" i="9"/>
  <c r="H2981" i="9"/>
  <c r="I2981" i="9"/>
  <c r="J2981" i="9"/>
  <c r="K2981" i="9"/>
  <c r="H2982" i="9"/>
  <c r="I2982" i="9"/>
  <c r="J2982" i="9"/>
  <c r="K2982" i="9"/>
  <c r="H2983" i="9"/>
  <c r="I2983" i="9"/>
  <c r="J2983" i="9"/>
  <c r="K2983" i="9"/>
  <c r="H2984" i="9"/>
  <c r="I2984" i="9"/>
  <c r="J2984" i="9"/>
  <c r="K2984" i="9"/>
  <c r="H2985" i="9"/>
  <c r="I2985" i="9"/>
  <c r="J2985" i="9"/>
  <c r="K2985" i="9"/>
  <c r="H2986" i="9"/>
  <c r="I2986" i="9"/>
  <c r="J2986" i="9"/>
  <c r="K2986" i="9"/>
  <c r="H2987" i="9"/>
  <c r="I2987" i="9"/>
  <c r="J2987" i="9"/>
  <c r="K2987" i="9"/>
  <c r="H2988" i="9"/>
  <c r="I2988" i="9"/>
  <c r="J2988" i="9"/>
  <c r="K2988" i="9"/>
  <c r="H2989" i="9"/>
  <c r="I2989" i="9"/>
  <c r="J2989" i="9"/>
  <c r="K2989" i="9"/>
  <c r="H2990" i="9"/>
  <c r="I2990" i="9"/>
  <c r="J2990" i="9"/>
  <c r="K2990" i="9"/>
  <c r="H2991" i="9"/>
  <c r="I2991" i="9"/>
  <c r="J2991" i="9"/>
  <c r="K2991" i="9"/>
  <c r="H2992" i="9"/>
  <c r="I2992" i="9"/>
  <c r="J2992" i="9"/>
  <c r="K2992" i="9"/>
  <c r="H2993" i="9"/>
  <c r="I2993" i="9"/>
  <c r="J2993" i="9"/>
  <c r="K2993" i="9"/>
  <c r="H2994" i="9"/>
  <c r="I2994" i="9"/>
  <c r="J2994" i="9"/>
  <c r="K2994" i="9"/>
  <c r="H2995" i="9"/>
  <c r="I2995" i="9"/>
  <c r="J2995" i="9"/>
  <c r="K2995" i="9"/>
  <c r="H2996" i="9"/>
  <c r="I2996" i="9"/>
  <c r="J2996" i="9"/>
  <c r="K2996" i="9"/>
  <c r="H2997" i="9"/>
  <c r="I2997" i="9"/>
  <c r="J2997" i="9"/>
  <c r="K2997" i="9"/>
  <c r="H2998" i="9"/>
  <c r="I2998" i="9"/>
  <c r="J2998" i="9"/>
  <c r="K2998" i="9"/>
  <c r="H2999" i="9"/>
  <c r="I2999" i="9"/>
  <c r="J2999" i="9"/>
  <c r="K2999" i="9"/>
  <c r="H3000" i="9"/>
  <c r="I3000" i="9"/>
  <c r="J3000" i="9"/>
  <c r="K3000" i="9"/>
  <c r="H3001" i="9"/>
  <c r="I3001" i="9"/>
  <c r="J3001" i="9"/>
  <c r="K3001" i="9"/>
  <c r="H3002" i="9"/>
  <c r="I3002" i="9"/>
  <c r="J3002" i="9"/>
  <c r="K3002" i="9"/>
  <c r="H3003" i="9"/>
  <c r="I3003" i="9"/>
  <c r="J3003" i="9"/>
  <c r="K3003" i="9"/>
  <c r="H3004" i="9"/>
  <c r="I3004" i="9"/>
  <c r="J3004" i="9"/>
  <c r="K3004" i="9"/>
  <c r="H3005" i="9"/>
  <c r="I3005" i="9"/>
  <c r="J3005" i="9"/>
  <c r="K3005" i="9"/>
  <c r="H3006" i="9"/>
  <c r="I3006" i="9"/>
  <c r="J3006" i="9"/>
  <c r="K3006" i="9"/>
  <c r="H3007" i="9"/>
  <c r="I3007" i="9"/>
  <c r="J3007" i="9"/>
  <c r="K3007" i="9"/>
  <c r="H3008" i="9"/>
  <c r="I3008" i="9"/>
  <c r="J3008" i="9"/>
  <c r="K3008" i="9"/>
  <c r="H3009" i="9"/>
  <c r="I3009" i="9"/>
  <c r="J3009" i="9"/>
  <c r="K3009" i="9"/>
  <c r="H3010" i="9"/>
  <c r="I3010" i="9"/>
  <c r="J3010" i="9"/>
  <c r="K3010" i="9"/>
  <c r="H3011" i="9"/>
  <c r="I3011" i="9"/>
  <c r="J3011" i="9"/>
  <c r="K3011" i="9"/>
  <c r="H3012" i="9"/>
  <c r="I3012" i="9"/>
  <c r="J3012" i="9"/>
  <c r="K3012" i="9"/>
  <c r="H3013" i="9"/>
  <c r="I3013" i="9"/>
  <c r="J3013" i="9"/>
  <c r="K3013" i="9"/>
  <c r="H3014" i="9"/>
  <c r="I3014" i="9"/>
  <c r="J3014" i="9"/>
  <c r="K3014" i="9"/>
  <c r="H3015" i="9"/>
  <c r="I3015" i="9"/>
  <c r="J3015" i="9"/>
  <c r="K3015" i="9"/>
  <c r="H3016" i="9"/>
  <c r="I3016" i="9"/>
  <c r="J3016" i="9"/>
  <c r="K3016" i="9"/>
  <c r="H3017" i="9"/>
  <c r="I3017" i="9"/>
  <c r="J3017" i="9"/>
  <c r="K3017" i="9"/>
  <c r="H3018" i="9"/>
  <c r="I3018" i="9"/>
  <c r="J3018" i="9"/>
  <c r="K3018" i="9"/>
  <c r="H3019" i="9"/>
  <c r="I3019" i="9"/>
  <c r="J3019" i="9"/>
  <c r="K3019" i="9"/>
  <c r="H3020" i="9"/>
  <c r="I3020" i="9"/>
  <c r="J3020" i="9"/>
  <c r="K3020" i="9"/>
  <c r="H3021" i="9"/>
  <c r="I3021" i="9"/>
  <c r="J3021" i="9"/>
  <c r="K3021" i="9"/>
  <c r="H3022" i="9"/>
  <c r="I3022" i="9"/>
  <c r="J3022" i="9"/>
  <c r="K3022" i="9"/>
  <c r="H3023" i="9"/>
  <c r="I3023" i="9"/>
  <c r="J3023" i="9"/>
  <c r="K3023" i="9"/>
  <c r="H3024" i="9"/>
  <c r="I3024" i="9"/>
  <c r="J3024" i="9"/>
  <c r="K3024" i="9"/>
  <c r="H3025" i="9"/>
  <c r="I3025" i="9"/>
  <c r="J3025" i="9"/>
  <c r="K3025" i="9"/>
  <c r="H3026" i="9"/>
  <c r="I3026" i="9"/>
  <c r="J3026" i="9"/>
  <c r="K3026" i="9"/>
  <c r="H3027" i="9"/>
  <c r="I3027" i="9"/>
  <c r="J3027" i="9"/>
  <c r="K3027" i="9"/>
  <c r="H3028" i="9"/>
  <c r="I3028" i="9"/>
  <c r="J3028" i="9"/>
  <c r="K3028" i="9"/>
  <c r="H3029" i="9"/>
  <c r="I3029" i="9"/>
  <c r="J3029" i="9"/>
  <c r="K3029" i="9"/>
  <c r="H3030" i="9"/>
  <c r="I3030" i="9"/>
  <c r="J3030" i="9"/>
  <c r="K3030" i="9"/>
  <c r="H3031" i="9"/>
  <c r="I3031" i="9"/>
  <c r="J3031" i="9"/>
  <c r="K3031" i="9"/>
  <c r="H3032" i="9"/>
  <c r="I3032" i="9"/>
  <c r="J3032" i="9"/>
  <c r="K3032" i="9"/>
  <c r="H3033" i="9"/>
  <c r="I3033" i="9"/>
  <c r="J3033" i="9"/>
  <c r="K3033" i="9"/>
  <c r="H3034" i="9"/>
  <c r="I3034" i="9"/>
  <c r="J3034" i="9"/>
  <c r="K3034" i="9"/>
  <c r="H3035" i="9"/>
  <c r="I3035" i="9"/>
  <c r="J3035" i="9"/>
  <c r="K3035" i="9"/>
  <c r="H3036" i="9"/>
  <c r="I3036" i="9"/>
  <c r="J3036" i="9"/>
  <c r="K3036" i="9"/>
  <c r="H3037" i="9"/>
  <c r="I3037" i="9"/>
  <c r="J3037" i="9"/>
  <c r="K3037" i="9"/>
  <c r="H3038" i="9"/>
  <c r="I3038" i="9"/>
  <c r="J3038" i="9"/>
  <c r="K3038" i="9"/>
  <c r="H3039" i="9"/>
  <c r="I3039" i="9"/>
  <c r="J3039" i="9"/>
  <c r="K3039" i="9"/>
  <c r="H3040" i="9"/>
  <c r="I3040" i="9"/>
  <c r="J3040" i="9"/>
  <c r="K3040" i="9"/>
  <c r="H3041" i="9"/>
  <c r="I3041" i="9"/>
  <c r="J3041" i="9"/>
  <c r="K3041" i="9"/>
  <c r="H3042" i="9"/>
  <c r="I3042" i="9"/>
  <c r="J3042" i="9"/>
  <c r="K3042" i="9"/>
  <c r="H3043" i="9"/>
  <c r="I3043" i="9"/>
  <c r="J3043" i="9"/>
  <c r="K3043" i="9"/>
  <c r="H3044" i="9"/>
  <c r="I3044" i="9"/>
  <c r="J3044" i="9"/>
  <c r="K3044" i="9"/>
  <c r="H3045" i="9"/>
  <c r="I3045" i="9"/>
  <c r="J3045" i="9"/>
  <c r="K3045" i="9"/>
  <c r="H3046" i="9"/>
  <c r="I3046" i="9"/>
  <c r="J3046" i="9"/>
  <c r="K3046" i="9"/>
  <c r="H3047" i="9"/>
  <c r="I3047" i="9"/>
  <c r="J3047" i="9"/>
  <c r="K3047" i="9"/>
  <c r="H3048" i="9"/>
  <c r="I3048" i="9"/>
  <c r="J3048" i="9"/>
  <c r="K3048" i="9"/>
  <c r="H3049" i="9"/>
  <c r="I3049" i="9"/>
  <c r="J3049" i="9"/>
  <c r="K3049" i="9"/>
  <c r="H3050" i="9"/>
  <c r="I3050" i="9"/>
  <c r="J3050" i="9"/>
  <c r="K3050" i="9"/>
  <c r="H3051" i="9"/>
  <c r="I3051" i="9"/>
  <c r="J3051" i="9"/>
  <c r="K3051" i="9"/>
  <c r="H3052" i="9"/>
  <c r="I3052" i="9"/>
  <c r="J3052" i="9"/>
  <c r="K3052" i="9"/>
  <c r="H3053" i="9"/>
  <c r="I3053" i="9"/>
  <c r="J3053" i="9"/>
  <c r="K3053" i="9"/>
  <c r="H3054" i="9"/>
  <c r="I3054" i="9"/>
  <c r="J3054" i="9"/>
  <c r="K3054" i="9"/>
  <c r="H3055" i="9"/>
  <c r="I3055" i="9"/>
  <c r="J3055" i="9"/>
  <c r="K3055" i="9"/>
  <c r="H3056" i="9"/>
  <c r="I3056" i="9"/>
  <c r="J3056" i="9"/>
  <c r="K3056" i="9"/>
  <c r="H3057" i="9"/>
  <c r="I3057" i="9"/>
  <c r="J3057" i="9"/>
  <c r="K3057" i="9"/>
  <c r="H3058" i="9"/>
  <c r="I3058" i="9"/>
  <c r="J3058" i="9"/>
  <c r="K3058" i="9"/>
  <c r="H3059" i="9"/>
  <c r="I3059" i="9"/>
  <c r="J3059" i="9"/>
  <c r="K3059" i="9"/>
  <c r="H3060" i="9"/>
  <c r="I3060" i="9"/>
  <c r="J3060" i="9"/>
  <c r="K3060" i="9"/>
  <c r="H3061" i="9"/>
  <c r="I3061" i="9"/>
  <c r="J3061" i="9"/>
  <c r="K3061" i="9"/>
  <c r="H3062" i="9"/>
  <c r="I3062" i="9"/>
  <c r="J3062" i="9"/>
  <c r="K3062" i="9"/>
  <c r="H3063" i="9"/>
  <c r="I3063" i="9"/>
  <c r="J3063" i="9"/>
  <c r="K3063" i="9"/>
  <c r="H3064" i="9"/>
  <c r="I3064" i="9"/>
  <c r="J3064" i="9"/>
  <c r="K3064" i="9"/>
  <c r="H3065" i="9"/>
  <c r="I3065" i="9"/>
  <c r="J3065" i="9"/>
  <c r="K3065" i="9"/>
  <c r="H3066" i="9"/>
  <c r="I3066" i="9"/>
  <c r="J3066" i="9"/>
  <c r="K3066" i="9"/>
  <c r="H3067" i="9"/>
  <c r="I3067" i="9"/>
  <c r="J3067" i="9"/>
  <c r="K3067" i="9"/>
  <c r="H3068" i="9"/>
  <c r="I3068" i="9"/>
  <c r="J3068" i="9"/>
  <c r="K3068" i="9"/>
  <c r="H3069" i="9"/>
  <c r="I3069" i="9"/>
  <c r="J3069" i="9"/>
  <c r="K3069" i="9"/>
  <c r="H3070" i="9"/>
  <c r="I3070" i="9"/>
  <c r="J3070" i="9"/>
  <c r="K3070" i="9"/>
  <c r="H3071" i="9"/>
  <c r="I3071" i="9"/>
  <c r="J3071" i="9"/>
  <c r="K3071" i="9"/>
  <c r="H3072" i="9"/>
  <c r="I3072" i="9"/>
  <c r="J3072" i="9"/>
  <c r="K3072" i="9"/>
  <c r="H3073" i="9"/>
  <c r="I3073" i="9"/>
  <c r="J3073" i="9"/>
  <c r="K3073" i="9"/>
  <c r="H3074" i="9"/>
  <c r="I3074" i="9"/>
  <c r="J3074" i="9"/>
  <c r="K3074" i="9"/>
  <c r="H3075" i="9"/>
  <c r="I3075" i="9"/>
  <c r="J3075" i="9"/>
  <c r="K3075" i="9"/>
  <c r="H3076" i="9"/>
  <c r="I3076" i="9"/>
  <c r="J3076" i="9"/>
  <c r="K3076" i="9"/>
  <c r="H3077" i="9"/>
  <c r="I3077" i="9"/>
  <c r="J3077" i="9"/>
  <c r="K3077" i="9"/>
  <c r="H3078" i="9"/>
  <c r="I3078" i="9"/>
  <c r="J3078" i="9"/>
  <c r="K3078" i="9"/>
  <c r="H3079" i="9"/>
  <c r="I3079" i="9"/>
  <c r="J3079" i="9"/>
  <c r="K3079" i="9"/>
  <c r="H3080" i="9"/>
  <c r="I3080" i="9"/>
  <c r="J3080" i="9"/>
  <c r="K3080" i="9"/>
  <c r="H3081" i="9"/>
  <c r="I3081" i="9"/>
  <c r="J3081" i="9"/>
  <c r="K3081" i="9"/>
  <c r="H3082" i="9"/>
  <c r="I3082" i="9"/>
  <c r="J3082" i="9"/>
  <c r="K3082" i="9"/>
  <c r="H3083" i="9"/>
  <c r="I3083" i="9"/>
  <c r="J3083" i="9"/>
  <c r="K3083" i="9"/>
  <c r="H3084" i="9"/>
  <c r="I3084" i="9"/>
  <c r="J3084" i="9"/>
  <c r="K3084" i="9"/>
  <c r="H3085" i="9"/>
  <c r="I3085" i="9"/>
  <c r="J3085" i="9"/>
  <c r="K3085" i="9"/>
  <c r="H3086" i="9"/>
  <c r="I3086" i="9"/>
  <c r="J3086" i="9"/>
  <c r="K3086" i="9"/>
  <c r="H3087" i="9"/>
  <c r="I3087" i="9"/>
  <c r="J3087" i="9"/>
  <c r="K3087" i="9"/>
  <c r="H3088" i="9"/>
  <c r="I3088" i="9"/>
  <c r="J3088" i="9"/>
  <c r="K3088" i="9"/>
  <c r="H3089" i="9"/>
  <c r="I3089" i="9"/>
  <c r="J3089" i="9"/>
  <c r="K3089" i="9"/>
  <c r="H3090" i="9"/>
  <c r="I3090" i="9"/>
  <c r="J3090" i="9"/>
  <c r="K3090" i="9"/>
  <c r="H3091" i="9"/>
  <c r="I3091" i="9"/>
  <c r="J3091" i="9"/>
  <c r="K3091" i="9"/>
  <c r="H3092" i="9"/>
  <c r="I3092" i="9"/>
  <c r="J3092" i="9"/>
  <c r="K3092" i="9"/>
  <c r="H3093" i="9"/>
  <c r="I3093" i="9"/>
  <c r="J3093" i="9"/>
  <c r="K3093" i="9"/>
  <c r="H3094" i="9"/>
  <c r="I3094" i="9"/>
  <c r="J3094" i="9"/>
  <c r="K3094" i="9"/>
  <c r="H3095" i="9"/>
  <c r="I3095" i="9"/>
  <c r="J3095" i="9"/>
  <c r="K3095" i="9"/>
  <c r="H3096" i="9"/>
  <c r="I3096" i="9"/>
  <c r="J3096" i="9"/>
  <c r="K3096" i="9"/>
  <c r="H3097" i="9"/>
  <c r="I3097" i="9"/>
  <c r="J3097" i="9"/>
  <c r="K3097" i="9"/>
  <c r="H3098" i="9"/>
  <c r="I3098" i="9"/>
  <c r="J3098" i="9"/>
  <c r="K3098" i="9"/>
  <c r="H3099" i="9"/>
  <c r="I3099" i="9"/>
  <c r="J3099" i="9"/>
  <c r="K3099" i="9"/>
  <c r="H3100" i="9"/>
  <c r="I3100" i="9"/>
  <c r="J3100" i="9"/>
  <c r="K3100" i="9"/>
  <c r="H3101" i="9"/>
  <c r="I3101" i="9"/>
  <c r="J3101" i="9"/>
  <c r="K3101" i="9"/>
  <c r="H3102" i="9"/>
  <c r="I3102" i="9"/>
  <c r="J3102" i="9"/>
  <c r="K3102" i="9"/>
  <c r="H3103" i="9"/>
  <c r="I3103" i="9"/>
  <c r="J3103" i="9"/>
  <c r="K3103" i="9"/>
  <c r="H3104" i="9"/>
  <c r="I3104" i="9"/>
  <c r="J3104" i="9"/>
  <c r="K3104" i="9"/>
  <c r="H3105" i="9"/>
  <c r="I3105" i="9"/>
  <c r="J3105" i="9"/>
  <c r="K3105" i="9"/>
  <c r="H3106" i="9"/>
  <c r="I3106" i="9"/>
  <c r="J3106" i="9"/>
  <c r="K3106" i="9"/>
  <c r="H3107" i="9"/>
  <c r="I3107" i="9"/>
  <c r="J3107" i="9"/>
  <c r="K3107" i="9"/>
  <c r="H3108" i="9"/>
  <c r="I3108" i="9"/>
  <c r="J3108" i="9"/>
  <c r="K3108" i="9"/>
  <c r="H3109" i="9"/>
  <c r="I3109" i="9"/>
  <c r="J3109" i="9"/>
  <c r="K3109" i="9"/>
  <c r="H3110" i="9"/>
  <c r="I3110" i="9"/>
  <c r="J3110" i="9"/>
  <c r="K3110" i="9"/>
  <c r="H3111" i="9"/>
  <c r="I3111" i="9"/>
  <c r="J3111" i="9"/>
  <c r="K3111" i="9"/>
  <c r="H3112" i="9"/>
  <c r="I3112" i="9"/>
  <c r="J3112" i="9"/>
  <c r="K3112" i="9"/>
  <c r="H3113" i="9"/>
  <c r="I3113" i="9"/>
  <c r="J3113" i="9"/>
  <c r="K3113" i="9"/>
  <c r="H3114" i="9"/>
  <c r="I3114" i="9"/>
  <c r="J3114" i="9"/>
  <c r="K3114" i="9"/>
  <c r="H3115" i="9"/>
  <c r="I3115" i="9"/>
  <c r="J3115" i="9"/>
  <c r="K3115" i="9"/>
  <c r="H3116" i="9"/>
  <c r="I3116" i="9"/>
  <c r="J3116" i="9"/>
  <c r="K3116" i="9"/>
  <c r="H3117" i="9"/>
  <c r="I3117" i="9"/>
  <c r="J3117" i="9"/>
  <c r="K3117" i="9"/>
  <c r="H3118" i="9"/>
  <c r="I3118" i="9"/>
  <c r="J3118" i="9"/>
  <c r="K3118" i="9"/>
  <c r="H3119" i="9"/>
  <c r="I3119" i="9"/>
  <c r="J3119" i="9"/>
  <c r="K3119" i="9"/>
  <c r="H3120" i="9"/>
  <c r="I3120" i="9"/>
  <c r="J3120" i="9"/>
  <c r="K3120" i="9"/>
  <c r="H3121" i="9"/>
  <c r="I3121" i="9"/>
  <c r="J3121" i="9"/>
  <c r="K3121" i="9"/>
  <c r="H3122" i="9"/>
  <c r="I3122" i="9"/>
  <c r="J3122" i="9"/>
  <c r="K3122" i="9"/>
  <c r="H3123" i="9"/>
  <c r="I3123" i="9"/>
  <c r="J3123" i="9"/>
  <c r="K3123" i="9"/>
  <c r="H3124" i="9"/>
  <c r="I3124" i="9"/>
  <c r="J3124" i="9"/>
  <c r="K3124" i="9"/>
  <c r="H3125" i="9"/>
  <c r="I3125" i="9"/>
  <c r="J3125" i="9"/>
  <c r="K3125" i="9"/>
  <c r="H3126" i="9"/>
  <c r="I3126" i="9"/>
  <c r="J3126" i="9"/>
  <c r="K3126" i="9"/>
  <c r="H3127" i="9"/>
  <c r="I3127" i="9"/>
  <c r="J3127" i="9"/>
  <c r="K3127" i="9"/>
  <c r="H3128" i="9"/>
  <c r="I3128" i="9"/>
  <c r="J3128" i="9"/>
  <c r="K3128" i="9"/>
  <c r="H3129" i="9"/>
  <c r="I3129" i="9"/>
  <c r="J3129" i="9"/>
  <c r="K3129" i="9"/>
  <c r="H3130" i="9"/>
  <c r="I3130" i="9"/>
  <c r="J3130" i="9"/>
  <c r="K3130" i="9"/>
  <c r="H3131" i="9"/>
  <c r="I3131" i="9"/>
  <c r="J3131" i="9"/>
  <c r="K3131" i="9"/>
  <c r="H3132" i="9"/>
  <c r="I3132" i="9"/>
  <c r="J3132" i="9"/>
  <c r="K3132" i="9"/>
  <c r="H3133" i="9"/>
  <c r="I3133" i="9"/>
  <c r="J3133" i="9"/>
  <c r="K3133" i="9"/>
  <c r="H3134" i="9"/>
  <c r="I3134" i="9"/>
  <c r="J3134" i="9"/>
  <c r="K3134" i="9"/>
  <c r="H3135" i="9"/>
  <c r="I3135" i="9"/>
  <c r="J3135" i="9"/>
  <c r="K3135" i="9"/>
  <c r="H3136" i="9"/>
  <c r="I3136" i="9"/>
  <c r="J3136" i="9"/>
  <c r="K3136" i="9"/>
  <c r="H3137" i="9"/>
  <c r="I3137" i="9"/>
  <c r="J3137" i="9"/>
  <c r="K3137" i="9"/>
  <c r="H3138" i="9"/>
  <c r="I3138" i="9"/>
  <c r="J3138" i="9"/>
  <c r="K3138" i="9"/>
  <c r="H3139" i="9"/>
  <c r="I3139" i="9"/>
  <c r="J3139" i="9"/>
  <c r="K3139" i="9"/>
  <c r="H3140" i="9"/>
  <c r="I3140" i="9"/>
  <c r="J3140" i="9"/>
  <c r="K3140" i="9"/>
  <c r="H3141" i="9"/>
  <c r="I3141" i="9"/>
  <c r="J3141" i="9"/>
  <c r="K3141" i="9"/>
  <c r="H3142" i="9"/>
  <c r="I3142" i="9"/>
  <c r="J3142" i="9"/>
  <c r="K3142" i="9"/>
  <c r="H3143" i="9"/>
  <c r="I3143" i="9"/>
  <c r="J3143" i="9"/>
  <c r="K3143" i="9"/>
  <c r="H3144" i="9"/>
  <c r="I3144" i="9"/>
  <c r="J3144" i="9"/>
  <c r="K3144" i="9"/>
  <c r="H3145" i="9"/>
  <c r="I3145" i="9"/>
  <c r="J3145" i="9"/>
  <c r="K3145" i="9"/>
  <c r="H3146" i="9"/>
  <c r="I3146" i="9"/>
  <c r="J3146" i="9"/>
  <c r="K3146" i="9"/>
  <c r="H3147" i="9"/>
  <c r="I3147" i="9"/>
  <c r="J3147" i="9"/>
  <c r="K3147" i="9"/>
  <c r="H3148" i="9"/>
  <c r="I3148" i="9"/>
  <c r="J3148" i="9"/>
  <c r="K3148" i="9"/>
  <c r="H3149" i="9"/>
  <c r="I3149" i="9"/>
  <c r="J3149" i="9"/>
  <c r="K3149" i="9"/>
  <c r="H3150" i="9"/>
  <c r="I3150" i="9"/>
  <c r="J3150" i="9"/>
  <c r="K3150" i="9"/>
  <c r="H3151" i="9"/>
  <c r="I3151" i="9"/>
  <c r="J3151" i="9"/>
  <c r="K3151" i="9"/>
  <c r="H3152" i="9"/>
  <c r="I3152" i="9"/>
  <c r="J3152" i="9"/>
  <c r="K3152" i="9"/>
  <c r="H3153" i="9"/>
  <c r="I3153" i="9"/>
  <c r="J3153" i="9"/>
  <c r="K3153" i="9"/>
  <c r="H3154" i="9"/>
  <c r="I3154" i="9"/>
  <c r="J3154" i="9"/>
  <c r="K3154" i="9"/>
  <c r="H3155" i="9"/>
  <c r="I3155" i="9"/>
  <c r="J3155" i="9"/>
  <c r="K3155" i="9"/>
  <c r="H3156" i="9"/>
  <c r="I3156" i="9"/>
  <c r="J3156" i="9"/>
  <c r="K3156" i="9"/>
  <c r="H3157" i="9"/>
  <c r="I3157" i="9"/>
  <c r="J3157" i="9"/>
  <c r="K3157" i="9"/>
  <c r="H3158" i="9"/>
  <c r="I3158" i="9"/>
  <c r="J3158" i="9"/>
  <c r="K3158" i="9"/>
  <c r="H3159" i="9"/>
  <c r="I3159" i="9"/>
  <c r="J3159" i="9"/>
  <c r="K3159" i="9"/>
  <c r="H3160" i="9"/>
  <c r="I3160" i="9"/>
  <c r="J3160" i="9"/>
  <c r="K3160" i="9"/>
  <c r="H3161" i="9"/>
  <c r="I3161" i="9"/>
  <c r="J3161" i="9"/>
  <c r="K3161" i="9"/>
  <c r="H3162" i="9"/>
  <c r="I3162" i="9"/>
  <c r="J3162" i="9"/>
  <c r="K3162" i="9"/>
  <c r="H3163" i="9"/>
  <c r="I3163" i="9"/>
  <c r="J3163" i="9"/>
  <c r="K3163" i="9"/>
  <c r="H3164" i="9"/>
  <c r="I3164" i="9"/>
  <c r="J3164" i="9"/>
  <c r="K3164" i="9"/>
  <c r="H3165" i="9"/>
  <c r="I3165" i="9"/>
  <c r="J3165" i="9"/>
  <c r="K3165" i="9"/>
  <c r="H3166" i="9"/>
  <c r="I3166" i="9"/>
  <c r="J3166" i="9"/>
  <c r="K3166" i="9"/>
  <c r="H3167" i="9"/>
  <c r="I3167" i="9"/>
  <c r="J3167" i="9"/>
  <c r="K3167" i="9"/>
  <c r="H3168" i="9"/>
  <c r="I3168" i="9"/>
  <c r="J3168" i="9"/>
  <c r="K3168" i="9"/>
  <c r="H3169" i="9"/>
  <c r="I3169" i="9"/>
  <c r="J3169" i="9"/>
  <c r="K3169" i="9"/>
  <c r="H3170" i="9"/>
  <c r="I3170" i="9"/>
  <c r="J3170" i="9"/>
  <c r="K3170" i="9"/>
  <c r="H3171" i="9"/>
  <c r="I3171" i="9"/>
  <c r="J3171" i="9"/>
  <c r="K3171" i="9"/>
  <c r="H3172" i="9"/>
  <c r="I3172" i="9"/>
  <c r="J3172" i="9"/>
  <c r="K3172" i="9"/>
  <c r="H3173" i="9"/>
  <c r="I3173" i="9"/>
  <c r="J3173" i="9"/>
  <c r="K3173" i="9"/>
  <c r="H3174" i="9"/>
  <c r="I3174" i="9"/>
  <c r="J3174" i="9"/>
  <c r="K3174" i="9"/>
  <c r="H3175" i="9"/>
  <c r="I3175" i="9"/>
  <c r="J3175" i="9"/>
  <c r="K3175" i="9"/>
  <c r="H3176" i="9"/>
  <c r="I3176" i="9"/>
  <c r="J3176" i="9"/>
  <c r="K3176" i="9"/>
  <c r="H3177" i="9"/>
  <c r="I3177" i="9"/>
  <c r="J3177" i="9"/>
  <c r="K3177" i="9"/>
  <c r="H3178" i="9"/>
  <c r="I3178" i="9"/>
  <c r="J3178" i="9"/>
  <c r="K3178" i="9"/>
  <c r="H3179" i="9"/>
  <c r="I3179" i="9"/>
  <c r="J3179" i="9"/>
  <c r="K3179" i="9"/>
  <c r="H3180" i="9"/>
  <c r="I3180" i="9"/>
  <c r="J3180" i="9"/>
  <c r="K3180" i="9"/>
  <c r="H3181" i="9"/>
  <c r="I3181" i="9"/>
  <c r="J3181" i="9"/>
  <c r="K3181" i="9"/>
  <c r="H3182" i="9"/>
  <c r="I3182" i="9"/>
  <c r="J3182" i="9"/>
  <c r="K3182" i="9"/>
  <c r="H3183" i="9"/>
  <c r="I3183" i="9"/>
  <c r="J3183" i="9"/>
  <c r="K3183" i="9"/>
  <c r="H3184" i="9"/>
  <c r="I3184" i="9"/>
  <c r="J3184" i="9"/>
  <c r="K3184" i="9"/>
  <c r="H3185" i="9"/>
  <c r="I3185" i="9"/>
  <c r="J3185" i="9"/>
  <c r="K3185" i="9"/>
  <c r="H3186" i="9"/>
  <c r="I3186" i="9"/>
  <c r="J3186" i="9"/>
  <c r="K3186" i="9"/>
  <c r="H3187" i="9"/>
  <c r="I3187" i="9"/>
  <c r="J3187" i="9"/>
  <c r="K3187" i="9"/>
  <c r="H3188" i="9"/>
  <c r="I3188" i="9"/>
  <c r="J3188" i="9"/>
  <c r="K3188" i="9"/>
  <c r="H3189" i="9"/>
  <c r="I3189" i="9"/>
  <c r="J3189" i="9"/>
  <c r="K3189" i="9"/>
  <c r="H3190" i="9"/>
  <c r="I3190" i="9"/>
  <c r="J3190" i="9"/>
  <c r="K3190" i="9"/>
  <c r="H3191" i="9"/>
  <c r="I3191" i="9"/>
  <c r="J3191" i="9"/>
  <c r="K3191" i="9"/>
  <c r="H3192" i="9"/>
  <c r="I3192" i="9"/>
  <c r="J3192" i="9"/>
  <c r="K3192" i="9"/>
  <c r="H3193" i="9"/>
  <c r="I3193" i="9"/>
  <c r="J3193" i="9"/>
  <c r="K3193" i="9"/>
  <c r="H3194" i="9"/>
  <c r="I3194" i="9"/>
  <c r="J3194" i="9"/>
  <c r="K3194" i="9"/>
  <c r="H3195" i="9"/>
  <c r="I3195" i="9"/>
  <c r="J3195" i="9"/>
  <c r="K3195" i="9"/>
  <c r="H3196" i="9"/>
  <c r="I3196" i="9"/>
  <c r="J3196" i="9"/>
  <c r="K3196" i="9"/>
  <c r="H3197" i="9"/>
  <c r="I3197" i="9"/>
  <c r="J3197" i="9"/>
  <c r="K3197" i="9"/>
  <c r="H3198" i="9"/>
  <c r="I3198" i="9"/>
  <c r="J3198" i="9"/>
  <c r="K3198" i="9"/>
  <c r="H3199" i="9"/>
  <c r="I3199" i="9"/>
  <c r="J3199" i="9"/>
  <c r="K3199" i="9"/>
  <c r="H3200" i="9"/>
  <c r="I3200" i="9"/>
  <c r="J3200" i="9"/>
  <c r="K3200" i="9"/>
  <c r="H3201" i="9"/>
  <c r="I3201" i="9"/>
  <c r="J3201" i="9"/>
  <c r="K3201" i="9"/>
  <c r="H3202" i="9"/>
  <c r="I3202" i="9"/>
  <c r="J3202" i="9"/>
  <c r="K3202" i="9"/>
  <c r="H3203" i="9"/>
  <c r="I3203" i="9"/>
  <c r="J3203" i="9"/>
  <c r="K3203" i="9"/>
  <c r="H3204" i="9"/>
  <c r="I3204" i="9"/>
  <c r="J3204" i="9"/>
  <c r="K3204" i="9"/>
  <c r="H3205" i="9"/>
  <c r="I3205" i="9"/>
  <c r="J3205" i="9"/>
  <c r="K3205" i="9"/>
  <c r="H3206" i="9"/>
  <c r="I3206" i="9"/>
  <c r="J3206" i="9"/>
  <c r="K3206" i="9"/>
  <c r="H3207" i="9"/>
  <c r="I3207" i="9"/>
  <c r="J3207" i="9"/>
  <c r="K3207" i="9"/>
  <c r="H3208" i="9"/>
  <c r="I3208" i="9"/>
  <c r="J3208" i="9"/>
  <c r="K3208" i="9"/>
  <c r="H3209" i="9"/>
  <c r="I3209" i="9"/>
  <c r="J3209" i="9"/>
  <c r="K3209" i="9"/>
  <c r="H3210" i="9"/>
  <c r="I3210" i="9"/>
  <c r="J3210" i="9"/>
  <c r="K3210" i="9"/>
  <c r="H3211" i="9"/>
  <c r="I3211" i="9"/>
  <c r="J3211" i="9"/>
  <c r="K3211" i="9"/>
  <c r="H3212" i="9"/>
  <c r="I3212" i="9"/>
  <c r="J3212" i="9"/>
  <c r="K3212" i="9"/>
  <c r="H3213" i="9"/>
  <c r="I3213" i="9"/>
  <c r="J3213" i="9"/>
  <c r="K3213" i="9"/>
  <c r="H3214" i="9"/>
  <c r="I3214" i="9"/>
  <c r="J3214" i="9"/>
  <c r="K3214" i="9"/>
  <c r="H3215" i="9"/>
  <c r="I3215" i="9"/>
  <c r="J3215" i="9"/>
  <c r="K3215" i="9"/>
  <c r="H3216" i="9"/>
  <c r="I3216" i="9"/>
  <c r="J3216" i="9"/>
  <c r="K3216" i="9"/>
  <c r="H3217" i="9"/>
  <c r="I3217" i="9"/>
  <c r="J3217" i="9"/>
  <c r="K3217" i="9"/>
  <c r="H3218" i="9"/>
  <c r="I3218" i="9"/>
  <c r="J3218" i="9"/>
  <c r="K3218" i="9"/>
  <c r="H3219" i="9"/>
  <c r="I3219" i="9"/>
  <c r="J3219" i="9"/>
  <c r="K3219" i="9"/>
  <c r="H3220" i="9"/>
  <c r="I3220" i="9"/>
  <c r="J3220" i="9"/>
  <c r="K3220" i="9"/>
  <c r="H3221" i="9"/>
  <c r="I3221" i="9"/>
  <c r="J3221" i="9"/>
  <c r="K3221" i="9"/>
  <c r="H3222" i="9"/>
  <c r="I3222" i="9"/>
  <c r="J3222" i="9"/>
  <c r="K3222" i="9"/>
  <c r="H3223" i="9"/>
  <c r="I3223" i="9"/>
  <c r="J3223" i="9"/>
  <c r="K3223" i="9"/>
  <c r="H3224" i="9"/>
  <c r="I3224" i="9"/>
  <c r="J3224" i="9"/>
  <c r="K3224" i="9"/>
  <c r="H3225" i="9"/>
  <c r="I3225" i="9"/>
  <c r="J3225" i="9"/>
  <c r="K3225" i="9"/>
  <c r="H3226" i="9"/>
  <c r="I3226" i="9"/>
  <c r="J3226" i="9"/>
  <c r="K3226" i="9"/>
  <c r="H3227" i="9"/>
  <c r="I3227" i="9"/>
  <c r="J3227" i="9"/>
  <c r="K3227" i="9"/>
  <c r="H3228" i="9"/>
  <c r="I3228" i="9"/>
  <c r="J3228" i="9"/>
  <c r="K3228" i="9"/>
  <c r="H3229" i="9"/>
  <c r="I3229" i="9"/>
  <c r="J3229" i="9"/>
  <c r="K3229" i="9"/>
  <c r="H3230" i="9"/>
  <c r="I3230" i="9"/>
  <c r="J3230" i="9"/>
  <c r="K3230" i="9"/>
  <c r="H3231" i="9"/>
  <c r="I3231" i="9"/>
  <c r="J3231" i="9"/>
  <c r="K3231" i="9"/>
  <c r="H3232" i="9"/>
  <c r="I3232" i="9"/>
  <c r="J3232" i="9"/>
  <c r="K3232" i="9"/>
  <c r="H3233" i="9"/>
  <c r="I3233" i="9"/>
  <c r="J3233" i="9"/>
  <c r="K3233" i="9"/>
  <c r="H3234" i="9"/>
  <c r="I3234" i="9"/>
  <c r="J3234" i="9"/>
  <c r="K3234" i="9"/>
  <c r="H3235" i="9"/>
  <c r="I3235" i="9"/>
  <c r="J3235" i="9"/>
  <c r="K3235" i="9"/>
  <c r="H3236" i="9"/>
  <c r="I3236" i="9"/>
  <c r="J3236" i="9"/>
  <c r="K3236" i="9"/>
  <c r="H3237" i="9"/>
  <c r="I3237" i="9"/>
  <c r="J3237" i="9"/>
  <c r="K3237" i="9"/>
  <c r="H3238" i="9"/>
  <c r="I3238" i="9"/>
  <c r="J3238" i="9"/>
  <c r="K3238" i="9"/>
  <c r="H3239" i="9"/>
  <c r="I3239" i="9"/>
  <c r="J3239" i="9"/>
  <c r="K3239" i="9"/>
  <c r="H3240" i="9"/>
  <c r="I3240" i="9"/>
  <c r="J3240" i="9"/>
  <c r="K3240" i="9"/>
  <c r="H3241" i="9"/>
  <c r="I3241" i="9"/>
  <c r="J3241" i="9"/>
  <c r="K3241" i="9"/>
  <c r="H3242" i="9"/>
  <c r="I3242" i="9"/>
  <c r="J3242" i="9"/>
  <c r="K3242" i="9"/>
  <c r="H3243" i="9"/>
  <c r="I3243" i="9"/>
  <c r="J3243" i="9"/>
  <c r="K3243" i="9"/>
  <c r="H3244" i="9"/>
  <c r="I3244" i="9"/>
  <c r="J3244" i="9"/>
  <c r="K3244" i="9"/>
  <c r="H3245" i="9"/>
  <c r="I3245" i="9"/>
  <c r="J3245" i="9"/>
  <c r="K3245" i="9"/>
  <c r="H3246" i="9"/>
  <c r="I3246" i="9"/>
  <c r="J3246" i="9"/>
  <c r="K3246" i="9"/>
  <c r="H3247" i="9"/>
  <c r="I3247" i="9"/>
  <c r="J3247" i="9"/>
  <c r="K3247" i="9"/>
  <c r="H3248" i="9"/>
  <c r="I3248" i="9"/>
  <c r="J3248" i="9"/>
  <c r="K3248" i="9"/>
  <c r="H3249" i="9"/>
  <c r="I3249" i="9"/>
  <c r="J3249" i="9"/>
  <c r="K3249" i="9"/>
  <c r="H3250" i="9"/>
  <c r="I3250" i="9"/>
  <c r="J3250" i="9"/>
  <c r="K3250" i="9"/>
  <c r="H3251" i="9"/>
  <c r="I3251" i="9"/>
  <c r="J3251" i="9"/>
  <c r="K3251" i="9"/>
  <c r="H3252" i="9"/>
  <c r="I3252" i="9"/>
  <c r="J3252" i="9"/>
  <c r="K3252" i="9"/>
  <c r="H3253" i="9"/>
  <c r="I3253" i="9"/>
  <c r="J3253" i="9"/>
  <c r="K3253" i="9"/>
  <c r="H3254" i="9"/>
  <c r="I3254" i="9"/>
  <c r="J3254" i="9"/>
  <c r="K3254" i="9"/>
  <c r="H3255" i="9"/>
  <c r="I3255" i="9"/>
  <c r="J3255" i="9"/>
  <c r="K3255" i="9"/>
  <c r="H3256" i="9"/>
  <c r="I3256" i="9"/>
  <c r="J3256" i="9"/>
  <c r="K3256" i="9"/>
  <c r="H3257" i="9"/>
  <c r="I3257" i="9"/>
  <c r="J3257" i="9"/>
  <c r="K3257" i="9"/>
  <c r="H3258" i="9"/>
  <c r="I3258" i="9"/>
  <c r="J3258" i="9"/>
  <c r="K3258" i="9"/>
  <c r="H3259" i="9"/>
  <c r="I3259" i="9"/>
  <c r="J3259" i="9"/>
  <c r="K3259" i="9"/>
  <c r="H3260" i="9"/>
  <c r="I3260" i="9"/>
  <c r="J3260" i="9"/>
  <c r="K3260" i="9"/>
  <c r="H3261" i="9"/>
  <c r="I3261" i="9"/>
  <c r="J3261" i="9"/>
  <c r="K3261" i="9"/>
  <c r="H3262" i="9"/>
  <c r="I3262" i="9"/>
  <c r="J3262" i="9"/>
  <c r="K3262" i="9"/>
  <c r="H3263" i="9"/>
  <c r="I3263" i="9"/>
  <c r="J3263" i="9"/>
  <c r="K3263" i="9"/>
  <c r="H3264" i="9"/>
  <c r="I3264" i="9"/>
  <c r="J3264" i="9"/>
  <c r="K3264" i="9"/>
  <c r="H3265" i="9"/>
  <c r="I3265" i="9"/>
  <c r="J3265" i="9"/>
  <c r="K3265" i="9"/>
  <c r="H3266" i="9"/>
  <c r="I3266" i="9"/>
  <c r="J3266" i="9"/>
  <c r="K3266" i="9"/>
  <c r="H3267" i="9"/>
  <c r="I3267" i="9"/>
  <c r="J3267" i="9"/>
  <c r="K3267" i="9"/>
  <c r="H3268" i="9"/>
  <c r="I3268" i="9"/>
  <c r="J3268" i="9"/>
  <c r="K3268" i="9"/>
  <c r="H3269" i="9"/>
  <c r="I3269" i="9"/>
  <c r="J3269" i="9"/>
  <c r="K3269" i="9"/>
  <c r="H3270" i="9"/>
  <c r="I3270" i="9"/>
  <c r="J3270" i="9"/>
  <c r="K3270" i="9"/>
  <c r="H3271" i="9"/>
  <c r="I3271" i="9"/>
  <c r="J3271" i="9"/>
  <c r="K3271" i="9"/>
  <c r="H3272" i="9"/>
  <c r="I3272" i="9"/>
  <c r="J3272" i="9"/>
  <c r="K3272" i="9"/>
  <c r="H3273" i="9"/>
  <c r="I3273" i="9"/>
  <c r="J3273" i="9"/>
  <c r="K3273" i="9"/>
  <c r="H3274" i="9"/>
  <c r="I3274" i="9"/>
  <c r="J3274" i="9"/>
  <c r="K3274" i="9"/>
  <c r="H3275" i="9"/>
  <c r="I3275" i="9"/>
  <c r="J3275" i="9"/>
  <c r="K3275" i="9"/>
  <c r="H3276" i="9"/>
  <c r="I3276" i="9"/>
  <c r="J3276" i="9"/>
  <c r="K3276" i="9"/>
  <c r="H3277" i="9"/>
  <c r="I3277" i="9"/>
  <c r="J3277" i="9"/>
  <c r="K3277" i="9"/>
  <c r="H3278" i="9"/>
  <c r="I3278" i="9"/>
  <c r="J3278" i="9"/>
  <c r="K3278" i="9"/>
  <c r="H3279" i="9"/>
  <c r="I3279" i="9"/>
  <c r="J3279" i="9"/>
  <c r="K3279" i="9"/>
  <c r="H3280" i="9"/>
  <c r="I3280" i="9"/>
  <c r="J3280" i="9"/>
  <c r="K3280" i="9"/>
  <c r="H3281" i="9"/>
  <c r="I3281" i="9"/>
  <c r="J3281" i="9"/>
  <c r="K3281" i="9"/>
  <c r="H3282" i="9"/>
  <c r="I3282" i="9"/>
  <c r="J3282" i="9"/>
  <c r="K3282" i="9"/>
  <c r="H3283" i="9"/>
  <c r="I3283" i="9"/>
  <c r="J3283" i="9"/>
  <c r="K3283" i="9"/>
  <c r="H3284" i="9"/>
  <c r="I3284" i="9"/>
  <c r="J3284" i="9"/>
  <c r="K3284" i="9"/>
  <c r="H3285" i="9"/>
  <c r="I3285" i="9"/>
  <c r="J3285" i="9"/>
  <c r="K3285" i="9"/>
  <c r="H3286" i="9"/>
  <c r="I3286" i="9"/>
  <c r="J3286" i="9"/>
  <c r="K3286" i="9"/>
  <c r="H3287" i="9"/>
  <c r="I3287" i="9"/>
  <c r="J3287" i="9"/>
  <c r="K3287" i="9"/>
  <c r="H3288" i="9"/>
  <c r="I3288" i="9"/>
  <c r="J3288" i="9"/>
  <c r="K3288" i="9"/>
  <c r="H3289" i="9"/>
  <c r="I3289" i="9"/>
  <c r="J3289" i="9"/>
  <c r="K3289" i="9"/>
  <c r="H3290" i="9"/>
  <c r="I3290" i="9"/>
  <c r="J3290" i="9"/>
  <c r="K3290" i="9"/>
  <c r="H3291" i="9"/>
  <c r="I3291" i="9"/>
  <c r="J3291" i="9"/>
  <c r="K3291" i="9"/>
  <c r="H3292" i="9"/>
  <c r="I3292" i="9"/>
  <c r="J3292" i="9"/>
  <c r="K3292" i="9"/>
  <c r="H3293" i="9"/>
  <c r="I3293" i="9"/>
  <c r="J3293" i="9"/>
  <c r="K3293" i="9"/>
  <c r="H3294" i="9"/>
  <c r="I3294" i="9"/>
  <c r="J3294" i="9"/>
  <c r="K3294" i="9"/>
  <c r="H3295" i="9"/>
  <c r="I3295" i="9"/>
  <c r="J3295" i="9"/>
  <c r="K3295" i="9"/>
  <c r="H3296" i="9"/>
  <c r="I3296" i="9"/>
  <c r="J3296" i="9"/>
  <c r="K3296" i="9"/>
  <c r="H3297" i="9"/>
  <c r="I3297" i="9"/>
  <c r="J3297" i="9"/>
  <c r="K3297" i="9"/>
  <c r="H3298" i="9"/>
  <c r="I3298" i="9"/>
  <c r="J3298" i="9"/>
  <c r="K3298" i="9"/>
  <c r="H3299" i="9"/>
  <c r="I3299" i="9"/>
  <c r="J3299" i="9"/>
  <c r="K3299" i="9"/>
  <c r="H3300" i="9"/>
  <c r="I3300" i="9"/>
  <c r="J3300" i="9"/>
  <c r="K3300" i="9"/>
  <c r="H3301" i="9"/>
  <c r="I3301" i="9"/>
  <c r="J3301" i="9"/>
  <c r="K3301" i="9"/>
  <c r="H3302" i="9"/>
  <c r="I3302" i="9"/>
  <c r="J3302" i="9"/>
  <c r="K3302" i="9"/>
  <c r="H3303" i="9"/>
  <c r="I3303" i="9"/>
  <c r="J3303" i="9"/>
  <c r="K3303" i="9"/>
  <c r="H3304" i="9"/>
  <c r="I3304" i="9"/>
  <c r="J3304" i="9"/>
  <c r="K3304" i="9"/>
  <c r="H3305" i="9"/>
  <c r="I3305" i="9"/>
  <c r="J3305" i="9"/>
  <c r="K3305" i="9"/>
  <c r="H3306" i="9"/>
  <c r="I3306" i="9"/>
  <c r="J3306" i="9"/>
  <c r="K3306" i="9"/>
  <c r="H3307" i="9"/>
  <c r="I3307" i="9"/>
  <c r="J3307" i="9"/>
  <c r="K3307" i="9"/>
  <c r="H3308" i="9"/>
  <c r="I3308" i="9"/>
  <c r="J3308" i="9"/>
  <c r="K3308" i="9"/>
  <c r="H3309" i="9"/>
  <c r="I3309" i="9"/>
  <c r="J3309" i="9"/>
  <c r="K3309" i="9"/>
  <c r="H3310" i="9"/>
  <c r="I3310" i="9"/>
  <c r="J3310" i="9"/>
  <c r="K3310" i="9"/>
  <c r="H3311" i="9"/>
  <c r="I3311" i="9"/>
  <c r="J3311" i="9"/>
  <c r="K3311" i="9"/>
  <c r="H3312" i="9"/>
  <c r="I3312" i="9"/>
  <c r="J3312" i="9"/>
  <c r="K3312" i="9"/>
  <c r="H3313" i="9"/>
  <c r="I3313" i="9"/>
  <c r="J3313" i="9"/>
  <c r="K3313" i="9"/>
  <c r="H3314" i="9"/>
  <c r="I3314" i="9"/>
  <c r="J3314" i="9"/>
  <c r="K3314" i="9"/>
  <c r="H3315" i="9"/>
  <c r="I3315" i="9"/>
  <c r="J3315" i="9"/>
  <c r="K3315" i="9"/>
  <c r="H3316" i="9"/>
  <c r="I3316" i="9"/>
  <c r="J3316" i="9"/>
  <c r="K3316" i="9"/>
  <c r="H3317" i="9"/>
  <c r="I3317" i="9"/>
  <c r="J3317" i="9"/>
  <c r="K3317" i="9"/>
  <c r="H3318" i="9"/>
  <c r="I3318" i="9"/>
  <c r="J3318" i="9"/>
  <c r="K3318" i="9"/>
  <c r="H3319" i="9"/>
  <c r="I3319" i="9"/>
  <c r="J3319" i="9"/>
  <c r="K3319" i="9"/>
  <c r="H3320" i="9"/>
  <c r="I3320" i="9"/>
  <c r="J3320" i="9"/>
  <c r="K3320" i="9"/>
  <c r="H3321" i="9"/>
  <c r="I3321" i="9"/>
  <c r="J3321" i="9"/>
  <c r="K3321" i="9"/>
  <c r="H3322" i="9"/>
  <c r="I3322" i="9"/>
  <c r="J3322" i="9"/>
  <c r="K3322" i="9"/>
  <c r="H3323" i="9"/>
  <c r="I3323" i="9"/>
  <c r="J3323" i="9"/>
  <c r="K3323" i="9"/>
  <c r="H3324" i="9"/>
  <c r="I3324" i="9"/>
  <c r="J3324" i="9"/>
  <c r="K3324" i="9"/>
  <c r="H3325" i="9"/>
  <c r="I3325" i="9"/>
  <c r="J3325" i="9"/>
  <c r="K3325" i="9"/>
  <c r="H3326" i="9"/>
  <c r="I3326" i="9"/>
  <c r="J3326" i="9"/>
  <c r="K3326" i="9"/>
  <c r="H3327" i="9"/>
  <c r="I3327" i="9"/>
  <c r="J3327" i="9"/>
  <c r="K3327" i="9"/>
  <c r="H3328" i="9"/>
  <c r="I3328" i="9"/>
  <c r="J3328" i="9"/>
  <c r="K3328" i="9"/>
  <c r="H3329" i="9"/>
  <c r="I3329" i="9"/>
  <c r="J3329" i="9"/>
  <c r="K3329" i="9"/>
  <c r="H3330" i="9"/>
  <c r="I3330" i="9"/>
  <c r="J3330" i="9"/>
  <c r="K3330" i="9"/>
  <c r="H3331" i="9"/>
  <c r="I3331" i="9"/>
  <c r="J3331" i="9"/>
  <c r="K3331" i="9"/>
  <c r="H3332" i="9"/>
  <c r="I3332" i="9"/>
  <c r="J3332" i="9"/>
  <c r="K3332" i="9"/>
  <c r="H3333" i="9"/>
  <c r="I3333" i="9"/>
  <c r="J3333" i="9"/>
  <c r="K3333" i="9"/>
  <c r="H3334" i="9"/>
  <c r="I3334" i="9"/>
  <c r="J3334" i="9"/>
  <c r="K3334" i="9"/>
  <c r="H3335" i="9"/>
  <c r="I3335" i="9"/>
  <c r="J3335" i="9"/>
  <c r="K3335" i="9"/>
  <c r="H3336" i="9"/>
  <c r="I3336" i="9"/>
  <c r="J3336" i="9"/>
  <c r="K3336" i="9"/>
  <c r="H3337" i="9"/>
  <c r="I3337" i="9"/>
  <c r="J3337" i="9"/>
  <c r="K3337" i="9"/>
  <c r="H3338" i="9"/>
  <c r="I3338" i="9"/>
  <c r="J3338" i="9"/>
  <c r="K3338" i="9"/>
  <c r="H3339" i="9"/>
  <c r="I3339" i="9"/>
  <c r="J3339" i="9"/>
  <c r="K3339" i="9"/>
  <c r="H3340" i="9"/>
  <c r="I3340" i="9"/>
  <c r="J3340" i="9"/>
  <c r="K3340" i="9"/>
  <c r="H3341" i="9"/>
  <c r="I3341" i="9"/>
  <c r="J3341" i="9"/>
  <c r="K3341" i="9"/>
  <c r="H3342" i="9"/>
  <c r="I3342" i="9"/>
  <c r="J3342" i="9"/>
  <c r="K3342" i="9"/>
  <c r="H3343" i="9"/>
  <c r="I3343" i="9"/>
  <c r="J3343" i="9"/>
  <c r="K3343" i="9"/>
  <c r="H3344" i="9"/>
  <c r="I3344" i="9"/>
  <c r="J3344" i="9"/>
  <c r="K3344" i="9"/>
  <c r="H3345" i="9"/>
  <c r="I3345" i="9"/>
  <c r="J3345" i="9"/>
  <c r="K3345" i="9"/>
  <c r="H3346" i="9"/>
  <c r="I3346" i="9"/>
  <c r="J3346" i="9"/>
  <c r="K3346" i="9"/>
  <c r="H3347" i="9"/>
  <c r="I3347" i="9"/>
  <c r="J3347" i="9"/>
  <c r="K3347" i="9"/>
  <c r="H3348" i="9"/>
  <c r="I3348" i="9"/>
  <c r="J3348" i="9"/>
  <c r="K3348" i="9"/>
  <c r="H3349" i="9"/>
  <c r="I3349" i="9"/>
  <c r="J3349" i="9"/>
  <c r="K3349" i="9"/>
  <c r="H3350" i="9"/>
  <c r="I3350" i="9"/>
  <c r="J3350" i="9"/>
  <c r="K3350" i="9"/>
  <c r="H3351" i="9"/>
  <c r="I3351" i="9"/>
  <c r="J3351" i="9"/>
  <c r="K3351" i="9"/>
  <c r="H3352" i="9"/>
  <c r="I3352" i="9"/>
  <c r="J3352" i="9"/>
  <c r="K3352" i="9"/>
  <c r="H3353" i="9"/>
  <c r="I3353" i="9"/>
  <c r="J3353" i="9"/>
  <c r="K3353" i="9"/>
  <c r="H3354" i="9"/>
  <c r="I3354" i="9"/>
  <c r="J3354" i="9"/>
  <c r="K3354" i="9"/>
  <c r="H3355" i="9"/>
  <c r="I3355" i="9"/>
  <c r="J3355" i="9"/>
  <c r="K3355" i="9"/>
  <c r="H3356" i="9"/>
  <c r="I3356" i="9"/>
  <c r="J3356" i="9"/>
  <c r="K3356" i="9"/>
  <c r="H3357" i="9"/>
  <c r="I3357" i="9"/>
  <c r="J3357" i="9"/>
  <c r="K3357" i="9"/>
  <c r="H3358" i="9"/>
  <c r="I3358" i="9"/>
  <c r="J3358" i="9"/>
  <c r="K3358" i="9"/>
  <c r="H3359" i="9"/>
  <c r="I3359" i="9"/>
  <c r="J3359" i="9"/>
  <c r="K3359" i="9"/>
  <c r="H3360" i="9"/>
  <c r="I3360" i="9"/>
  <c r="J3360" i="9"/>
  <c r="K3360" i="9"/>
  <c r="H3361" i="9"/>
  <c r="I3361" i="9"/>
  <c r="J3361" i="9"/>
  <c r="K3361" i="9"/>
  <c r="H3362" i="9"/>
  <c r="I3362" i="9"/>
  <c r="J3362" i="9"/>
  <c r="K3362" i="9"/>
  <c r="H3363" i="9"/>
  <c r="I3363" i="9"/>
  <c r="J3363" i="9"/>
  <c r="K3363" i="9"/>
  <c r="H3364" i="9"/>
  <c r="I3364" i="9"/>
  <c r="J3364" i="9"/>
  <c r="K3364" i="9"/>
  <c r="H3365" i="9"/>
  <c r="I3365" i="9"/>
  <c r="J3365" i="9"/>
  <c r="K3365" i="9"/>
  <c r="H3366" i="9"/>
  <c r="I3366" i="9"/>
  <c r="J3366" i="9"/>
  <c r="K3366" i="9"/>
  <c r="H3367" i="9"/>
  <c r="I3367" i="9"/>
  <c r="J3367" i="9"/>
  <c r="K3367" i="9"/>
  <c r="H3368" i="9"/>
  <c r="I3368" i="9"/>
  <c r="J3368" i="9"/>
  <c r="K3368" i="9"/>
  <c r="H3369" i="9"/>
  <c r="I3369" i="9"/>
  <c r="J3369" i="9"/>
  <c r="K3369" i="9"/>
  <c r="H3370" i="9"/>
  <c r="I3370" i="9"/>
  <c r="J3370" i="9"/>
  <c r="K3370" i="9"/>
  <c r="H3371" i="9"/>
  <c r="I3371" i="9"/>
  <c r="J3371" i="9"/>
  <c r="K3371" i="9"/>
  <c r="H3372" i="9"/>
  <c r="I3372" i="9"/>
  <c r="J3372" i="9"/>
  <c r="K3372" i="9"/>
  <c r="H3373" i="9"/>
  <c r="I3373" i="9"/>
  <c r="J3373" i="9"/>
  <c r="K3373" i="9"/>
  <c r="H3374" i="9"/>
  <c r="I3374" i="9"/>
  <c r="J3374" i="9"/>
  <c r="K3374" i="9"/>
  <c r="H3375" i="9"/>
  <c r="I3375" i="9"/>
  <c r="J3375" i="9"/>
  <c r="K3375" i="9"/>
  <c r="H3376" i="9"/>
  <c r="I3376" i="9"/>
  <c r="J3376" i="9"/>
  <c r="K3376" i="9"/>
  <c r="H3377" i="9"/>
  <c r="I3377" i="9"/>
  <c r="J3377" i="9"/>
  <c r="K3377" i="9"/>
  <c r="H3378" i="9"/>
  <c r="I3378" i="9"/>
  <c r="J3378" i="9"/>
  <c r="K3378" i="9"/>
  <c r="H3379" i="9"/>
  <c r="I3379" i="9"/>
  <c r="J3379" i="9"/>
  <c r="K3379" i="9"/>
  <c r="H3380" i="9"/>
  <c r="I3380" i="9"/>
  <c r="J3380" i="9"/>
  <c r="K3380" i="9"/>
  <c r="H3381" i="9"/>
  <c r="I3381" i="9"/>
  <c r="J3381" i="9"/>
  <c r="K3381" i="9"/>
  <c r="H3382" i="9"/>
  <c r="I3382" i="9"/>
  <c r="J3382" i="9"/>
  <c r="K3382" i="9"/>
  <c r="H3383" i="9"/>
  <c r="I3383" i="9"/>
  <c r="J3383" i="9"/>
  <c r="K3383" i="9"/>
  <c r="H3384" i="9"/>
  <c r="I3384" i="9"/>
  <c r="J3384" i="9"/>
  <c r="K3384" i="9"/>
  <c r="H3385" i="9"/>
  <c r="I3385" i="9"/>
  <c r="J3385" i="9"/>
  <c r="K3385" i="9"/>
  <c r="H3386" i="9"/>
  <c r="I3386" i="9"/>
  <c r="J3386" i="9"/>
  <c r="K3386" i="9"/>
  <c r="H3387" i="9"/>
  <c r="I3387" i="9"/>
  <c r="J3387" i="9"/>
  <c r="K3387" i="9"/>
  <c r="H3388" i="9"/>
  <c r="I3388" i="9"/>
  <c r="J3388" i="9"/>
  <c r="K3388" i="9"/>
  <c r="H3389" i="9"/>
  <c r="I3389" i="9"/>
  <c r="J3389" i="9"/>
  <c r="K3389" i="9"/>
  <c r="H3390" i="9"/>
  <c r="I3390" i="9"/>
  <c r="J3390" i="9"/>
  <c r="K3390" i="9"/>
  <c r="H3391" i="9"/>
  <c r="I3391" i="9"/>
  <c r="J3391" i="9"/>
  <c r="K3391" i="9"/>
  <c r="H3392" i="9"/>
  <c r="I3392" i="9"/>
  <c r="J3392" i="9"/>
  <c r="K3392" i="9"/>
  <c r="H3393" i="9"/>
  <c r="I3393" i="9"/>
  <c r="J3393" i="9"/>
  <c r="K3393" i="9"/>
  <c r="H3394" i="9"/>
  <c r="I3394" i="9"/>
  <c r="J3394" i="9"/>
  <c r="K3394" i="9"/>
  <c r="H3395" i="9"/>
  <c r="I3395" i="9"/>
  <c r="J3395" i="9"/>
  <c r="K3395" i="9"/>
  <c r="H3396" i="9"/>
  <c r="I3396" i="9"/>
  <c r="J3396" i="9"/>
  <c r="K3396" i="9"/>
  <c r="H3397" i="9"/>
  <c r="I3397" i="9"/>
  <c r="J3397" i="9"/>
  <c r="K3397" i="9"/>
  <c r="H3398" i="9"/>
  <c r="I3398" i="9"/>
  <c r="J3398" i="9"/>
  <c r="K3398" i="9"/>
  <c r="H3399" i="9"/>
  <c r="I3399" i="9"/>
  <c r="J3399" i="9"/>
  <c r="K3399" i="9"/>
  <c r="H3400" i="9"/>
  <c r="I3400" i="9"/>
  <c r="J3400" i="9"/>
  <c r="K3400" i="9"/>
  <c r="H3401" i="9"/>
  <c r="I3401" i="9"/>
  <c r="J3401" i="9"/>
  <c r="K3401" i="9"/>
  <c r="H3402" i="9"/>
  <c r="I3402" i="9"/>
  <c r="J3402" i="9"/>
  <c r="K3402" i="9"/>
  <c r="H3403" i="9"/>
  <c r="I3403" i="9"/>
  <c r="J3403" i="9"/>
  <c r="K3403" i="9"/>
  <c r="H3404" i="9"/>
  <c r="I3404" i="9"/>
  <c r="J3404" i="9"/>
  <c r="K3404" i="9"/>
  <c r="H3405" i="9"/>
  <c r="I3405" i="9"/>
  <c r="J3405" i="9"/>
  <c r="K3405" i="9"/>
  <c r="H3406" i="9"/>
  <c r="I3406" i="9"/>
  <c r="J3406" i="9"/>
  <c r="K3406" i="9"/>
  <c r="H3407" i="9"/>
  <c r="I3407" i="9"/>
  <c r="J3407" i="9"/>
  <c r="K3407" i="9"/>
  <c r="H3408" i="9"/>
  <c r="I3408" i="9"/>
  <c r="J3408" i="9"/>
  <c r="K3408" i="9"/>
  <c r="H3409" i="9"/>
  <c r="I3409" i="9"/>
  <c r="J3409" i="9"/>
  <c r="K3409" i="9"/>
  <c r="H3410" i="9"/>
  <c r="I3410" i="9"/>
  <c r="J3410" i="9"/>
  <c r="K3410" i="9"/>
  <c r="H3411" i="9"/>
  <c r="I3411" i="9"/>
  <c r="J3411" i="9"/>
  <c r="K3411" i="9"/>
  <c r="H3412" i="9"/>
  <c r="I3412" i="9"/>
  <c r="J3412" i="9"/>
  <c r="K3412" i="9"/>
  <c r="H3413" i="9"/>
  <c r="I3413" i="9"/>
  <c r="J3413" i="9"/>
  <c r="K3413" i="9"/>
  <c r="H3414" i="9"/>
  <c r="I3414" i="9"/>
  <c r="J3414" i="9"/>
  <c r="K3414" i="9"/>
  <c r="H3415" i="9"/>
  <c r="I3415" i="9"/>
  <c r="J3415" i="9"/>
  <c r="K3415" i="9"/>
  <c r="H3416" i="9"/>
  <c r="I3416" i="9"/>
  <c r="J3416" i="9"/>
  <c r="K3416" i="9"/>
  <c r="H3417" i="9"/>
  <c r="I3417" i="9"/>
  <c r="J3417" i="9"/>
  <c r="K3417" i="9"/>
  <c r="H3418" i="9"/>
  <c r="I3418" i="9"/>
  <c r="J3418" i="9"/>
  <c r="K3418" i="9"/>
  <c r="H3419" i="9"/>
  <c r="I3419" i="9"/>
  <c r="J3419" i="9"/>
  <c r="K3419" i="9"/>
  <c r="H3420" i="9"/>
  <c r="I3420" i="9"/>
  <c r="J3420" i="9"/>
  <c r="K3420" i="9"/>
  <c r="H3421" i="9"/>
  <c r="I3421" i="9"/>
  <c r="J3421" i="9"/>
  <c r="K3421" i="9"/>
  <c r="H3422" i="9"/>
  <c r="I3422" i="9"/>
  <c r="J3422" i="9"/>
  <c r="K3422" i="9"/>
  <c r="H3423" i="9"/>
  <c r="I3423" i="9"/>
  <c r="J3423" i="9"/>
  <c r="K3423" i="9"/>
  <c r="H3424" i="9"/>
  <c r="I3424" i="9"/>
  <c r="J3424" i="9"/>
  <c r="K3424" i="9"/>
  <c r="H3425" i="9"/>
  <c r="I3425" i="9"/>
  <c r="J3425" i="9"/>
  <c r="K3425" i="9"/>
  <c r="H3426" i="9"/>
  <c r="I3426" i="9"/>
  <c r="J3426" i="9"/>
  <c r="K3426" i="9"/>
  <c r="H3427" i="9"/>
  <c r="I3427" i="9"/>
  <c r="J3427" i="9"/>
  <c r="K3427" i="9"/>
  <c r="H3428" i="9"/>
  <c r="I3428" i="9"/>
  <c r="J3428" i="9"/>
  <c r="K3428" i="9"/>
  <c r="H3429" i="9"/>
  <c r="I3429" i="9"/>
  <c r="J3429" i="9"/>
  <c r="K3429" i="9"/>
  <c r="H3430" i="9"/>
  <c r="I3430" i="9"/>
  <c r="J3430" i="9"/>
  <c r="K3430" i="9"/>
  <c r="H3431" i="9"/>
  <c r="I3431" i="9"/>
  <c r="J3431" i="9"/>
  <c r="K3431" i="9"/>
  <c r="H3432" i="9"/>
  <c r="I3432" i="9"/>
  <c r="J3432" i="9"/>
  <c r="K3432" i="9"/>
  <c r="H3433" i="9"/>
  <c r="I3433" i="9"/>
  <c r="J3433" i="9"/>
  <c r="K3433" i="9"/>
  <c r="H3434" i="9"/>
  <c r="I3434" i="9"/>
  <c r="J3434" i="9"/>
  <c r="K3434" i="9"/>
  <c r="H3435" i="9"/>
  <c r="I3435" i="9"/>
  <c r="J3435" i="9"/>
  <c r="K3435" i="9"/>
  <c r="H3436" i="9"/>
  <c r="I3436" i="9"/>
  <c r="J3436" i="9"/>
  <c r="K3436" i="9"/>
  <c r="H3437" i="9"/>
  <c r="I3437" i="9"/>
  <c r="J3437" i="9"/>
  <c r="K3437" i="9"/>
  <c r="H3438" i="9"/>
  <c r="I3438" i="9"/>
  <c r="J3438" i="9"/>
  <c r="K3438" i="9"/>
  <c r="H3439" i="9"/>
  <c r="I3439" i="9"/>
  <c r="J3439" i="9"/>
  <c r="K3439" i="9"/>
  <c r="H3440" i="9"/>
  <c r="I3440" i="9"/>
  <c r="J3440" i="9"/>
  <c r="K3440" i="9"/>
  <c r="H3441" i="9"/>
  <c r="I3441" i="9"/>
  <c r="J3441" i="9"/>
  <c r="K3441" i="9"/>
  <c r="H3442" i="9"/>
  <c r="I3442" i="9"/>
  <c r="J3442" i="9"/>
  <c r="K3442" i="9"/>
  <c r="H3443" i="9"/>
  <c r="I3443" i="9"/>
  <c r="J3443" i="9"/>
  <c r="K3443" i="9"/>
  <c r="H3444" i="9"/>
  <c r="I3444" i="9"/>
  <c r="J3444" i="9"/>
  <c r="K3444" i="9"/>
  <c r="H3445" i="9"/>
  <c r="I3445" i="9"/>
  <c r="J3445" i="9"/>
  <c r="K3445" i="9"/>
  <c r="H3446" i="9"/>
  <c r="I3446" i="9"/>
  <c r="J3446" i="9"/>
  <c r="K3446" i="9"/>
  <c r="H3447" i="9"/>
  <c r="I3447" i="9"/>
  <c r="J3447" i="9"/>
  <c r="K3447" i="9"/>
  <c r="H3448" i="9"/>
  <c r="I3448" i="9"/>
  <c r="J3448" i="9"/>
  <c r="K3448" i="9"/>
  <c r="H3449" i="9"/>
  <c r="I3449" i="9"/>
  <c r="J3449" i="9"/>
  <c r="K3449" i="9"/>
  <c r="H3450" i="9"/>
  <c r="I3450" i="9"/>
  <c r="J3450" i="9"/>
  <c r="K3450" i="9"/>
  <c r="H3451" i="9"/>
  <c r="I3451" i="9"/>
  <c r="J3451" i="9"/>
  <c r="K3451" i="9"/>
  <c r="H3452" i="9"/>
  <c r="I3452" i="9"/>
  <c r="J3452" i="9"/>
  <c r="K3452" i="9"/>
  <c r="H3453" i="9"/>
  <c r="I3453" i="9"/>
  <c r="J3453" i="9"/>
  <c r="K3453" i="9"/>
  <c r="H3454" i="9"/>
  <c r="I3454" i="9"/>
  <c r="J3454" i="9"/>
  <c r="K3454" i="9"/>
  <c r="H3455" i="9"/>
  <c r="I3455" i="9"/>
  <c r="J3455" i="9"/>
  <c r="K3455" i="9"/>
  <c r="H3456" i="9"/>
  <c r="I3456" i="9"/>
  <c r="J3456" i="9"/>
  <c r="K3456" i="9"/>
  <c r="H3457" i="9"/>
  <c r="I3457" i="9"/>
  <c r="J3457" i="9"/>
  <c r="K3457" i="9"/>
  <c r="H3458" i="9"/>
  <c r="I3458" i="9"/>
  <c r="J3458" i="9"/>
  <c r="K3458" i="9"/>
  <c r="H3459" i="9"/>
  <c r="I3459" i="9"/>
  <c r="J3459" i="9"/>
  <c r="K3459" i="9"/>
  <c r="H3460" i="9"/>
  <c r="I3460" i="9"/>
  <c r="J3460" i="9"/>
  <c r="K3460" i="9"/>
  <c r="H3461" i="9"/>
  <c r="I3461" i="9"/>
  <c r="J3461" i="9"/>
  <c r="K3461" i="9"/>
  <c r="H3462" i="9"/>
  <c r="I3462" i="9"/>
  <c r="J3462" i="9"/>
  <c r="K3462" i="9"/>
  <c r="H3463" i="9"/>
  <c r="I3463" i="9"/>
  <c r="J3463" i="9"/>
  <c r="K3463" i="9"/>
  <c r="H3464" i="9"/>
  <c r="I3464" i="9"/>
  <c r="J3464" i="9"/>
  <c r="K3464" i="9"/>
  <c r="H3465" i="9"/>
  <c r="I3465" i="9"/>
  <c r="J3465" i="9"/>
  <c r="K3465" i="9"/>
  <c r="H3466" i="9"/>
  <c r="I3466" i="9"/>
  <c r="J3466" i="9"/>
  <c r="K3466" i="9"/>
  <c r="H3467" i="9"/>
  <c r="I3467" i="9"/>
  <c r="J3467" i="9"/>
  <c r="K3467" i="9"/>
  <c r="H3468" i="9"/>
  <c r="I3468" i="9"/>
  <c r="J3468" i="9"/>
  <c r="K3468" i="9"/>
  <c r="H3469" i="9"/>
  <c r="I3469" i="9"/>
  <c r="J3469" i="9"/>
  <c r="K3469" i="9"/>
  <c r="H3470" i="9"/>
  <c r="I3470" i="9"/>
  <c r="J3470" i="9"/>
  <c r="K3470" i="9"/>
  <c r="H3471" i="9"/>
  <c r="I3471" i="9"/>
  <c r="J3471" i="9"/>
  <c r="K3471" i="9"/>
  <c r="H3472" i="9"/>
  <c r="I3472" i="9"/>
  <c r="J3472" i="9"/>
  <c r="K3472" i="9"/>
  <c r="H3473" i="9"/>
  <c r="I3473" i="9"/>
  <c r="J3473" i="9"/>
  <c r="K3473" i="9"/>
  <c r="H3474" i="9"/>
  <c r="I3474" i="9"/>
  <c r="J3474" i="9"/>
  <c r="K3474" i="9"/>
  <c r="H3475" i="9"/>
  <c r="I3475" i="9"/>
  <c r="J3475" i="9"/>
  <c r="K3475" i="9"/>
  <c r="H3476" i="9"/>
  <c r="I3476" i="9"/>
  <c r="J3476" i="9"/>
  <c r="K3476" i="9"/>
  <c r="H3477" i="9"/>
  <c r="I3477" i="9"/>
  <c r="J3477" i="9"/>
  <c r="K3477" i="9"/>
  <c r="H3478" i="9"/>
  <c r="I3478" i="9"/>
  <c r="J3478" i="9"/>
  <c r="K3478" i="9"/>
  <c r="H3479" i="9"/>
  <c r="I3479" i="9"/>
  <c r="J3479" i="9"/>
  <c r="K3479" i="9"/>
  <c r="H3480" i="9"/>
  <c r="I3480" i="9"/>
  <c r="J3480" i="9"/>
  <c r="K3480" i="9"/>
  <c r="H3481" i="9"/>
  <c r="I3481" i="9"/>
  <c r="J3481" i="9"/>
  <c r="K3481" i="9"/>
  <c r="H3482" i="9"/>
  <c r="I3482" i="9"/>
  <c r="J3482" i="9"/>
  <c r="K3482" i="9"/>
  <c r="H3483" i="9"/>
  <c r="I3483" i="9"/>
  <c r="J3483" i="9"/>
  <c r="K3483" i="9"/>
  <c r="H3484" i="9"/>
  <c r="I3484" i="9"/>
  <c r="J3484" i="9"/>
  <c r="K3484" i="9"/>
  <c r="H3485" i="9"/>
  <c r="I3485" i="9"/>
  <c r="J3485" i="9"/>
  <c r="K3485" i="9"/>
  <c r="H3486" i="9"/>
  <c r="I3486" i="9"/>
  <c r="J3486" i="9"/>
  <c r="K3486" i="9"/>
  <c r="H3487" i="9"/>
  <c r="I3487" i="9"/>
  <c r="J3487" i="9"/>
  <c r="K3487" i="9"/>
  <c r="H3488" i="9"/>
  <c r="I3488" i="9"/>
  <c r="J3488" i="9"/>
  <c r="K3488" i="9"/>
  <c r="H3489" i="9"/>
  <c r="I3489" i="9"/>
  <c r="J3489" i="9"/>
  <c r="K3489" i="9"/>
  <c r="H3490" i="9"/>
  <c r="I3490" i="9"/>
  <c r="J3490" i="9"/>
  <c r="K3490" i="9"/>
  <c r="H3491" i="9"/>
  <c r="I3491" i="9"/>
  <c r="J3491" i="9"/>
  <c r="K3491" i="9"/>
  <c r="H3492" i="9"/>
  <c r="I3492" i="9"/>
  <c r="J3492" i="9"/>
  <c r="K3492" i="9"/>
  <c r="H3493" i="9"/>
  <c r="I3493" i="9"/>
  <c r="J3493" i="9"/>
  <c r="K3493" i="9"/>
  <c r="H3494" i="9"/>
  <c r="I3494" i="9"/>
  <c r="J3494" i="9"/>
  <c r="K3494" i="9"/>
  <c r="H3495" i="9"/>
  <c r="I3495" i="9"/>
  <c r="J3495" i="9"/>
  <c r="K3495" i="9"/>
  <c r="H3496" i="9"/>
  <c r="I3496" i="9"/>
  <c r="J3496" i="9"/>
  <c r="K3496" i="9"/>
  <c r="H3497" i="9"/>
  <c r="I3497" i="9"/>
  <c r="J3497" i="9"/>
  <c r="K3497" i="9"/>
  <c r="H3498" i="9"/>
  <c r="I3498" i="9"/>
  <c r="J3498" i="9"/>
  <c r="K3498" i="9"/>
  <c r="H3499" i="9"/>
  <c r="I3499" i="9"/>
  <c r="J3499" i="9"/>
  <c r="K3499" i="9"/>
  <c r="H3500" i="9"/>
  <c r="I3500" i="9"/>
  <c r="J3500" i="9"/>
  <c r="K3500" i="9"/>
  <c r="H3501" i="9"/>
  <c r="I3501" i="9"/>
  <c r="J3501" i="9"/>
  <c r="K3501" i="9"/>
  <c r="H3502" i="9"/>
  <c r="I3502" i="9"/>
  <c r="J3502" i="9"/>
  <c r="K3502" i="9"/>
  <c r="H3503" i="9"/>
  <c r="I3503" i="9"/>
  <c r="J3503" i="9"/>
  <c r="K3503" i="9"/>
  <c r="H3504" i="9"/>
  <c r="I3504" i="9"/>
  <c r="J3504" i="9"/>
  <c r="K3504" i="9"/>
  <c r="H3505" i="9"/>
  <c r="I3505" i="9"/>
  <c r="J3505" i="9"/>
  <c r="K3505" i="9"/>
  <c r="H3506" i="9"/>
  <c r="I3506" i="9"/>
  <c r="J3506" i="9"/>
  <c r="K3506" i="9"/>
  <c r="H3507" i="9"/>
  <c r="I3507" i="9"/>
  <c r="J3507" i="9"/>
  <c r="K3507" i="9"/>
  <c r="H3508" i="9"/>
  <c r="I3508" i="9"/>
  <c r="J3508" i="9"/>
  <c r="K3508" i="9"/>
  <c r="H3509" i="9"/>
  <c r="I3509" i="9"/>
  <c r="J3509" i="9"/>
  <c r="K3509" i="9"/>
  <c r="H3510" i="9"/>
  <c r="I3510" i="9"/>
  <c r="J3510" i="9"/>
  <c r="K3510" i="9"/>
  <c r="H3511" i="9"/>
  <c r="I3511" i="9"/>
  <c r="J3511" i="9"/>
  <c r="K3511" i="9"/>
  <c r="H3512" i="9"/>
  <c r="I3512" i="9"/>
  <c r="J3512" i="9"/>
  <c r="K3512" i="9"/>
  <c r="H3513" i="9"/>
  <c r="I3513" i="9"/>
  <c r="J3513" i="9"/>
  <c r="K3513" i="9"/>
  <c r="H3514" i="9"/>
  <c r="I3514" i="9"/>
  <c r="J3514" i="9"/>
  <c r="K3514" i="9"/>
  <c r="H3515" i="9"/>
  <c r="I3515" i="9"/>
  <c r="J3515" i="9"/>
  <c r="K3515" i="9"/>
  <c r="H3516" i="9"/>
  <c r="I3516" i="9"/>
  <c r="J3516" i="9"/>
  <c r="K3516" i="9"/>
  <c r="H3517" i="9"/>
  <c r="I3517" i="9"/>
  <c r="J3517" i="9"/>
  <c r="K3517" i="9"/>
  <c r="H3518" i="9"/>
  <c r="I3518" i="9"/>
  <c r="J3518" i="9"/>
  <c r="K3518" i="9"/>
  <c r="H3519" i="9"/>
  <c r="I3519" i="9"/>
  <c r="J3519" i="9"/>
  <c r="K3519" i="9"/>
  <c r="H3520" i="9"/>
  <c r="I3520" i="9"/>
  <c r="J3520" i="9"/>
  <c r="K3520" i="9"/>
  <c r="H3521" i="9"/>
  <c r="I3521" i="9"/>
  <c r="J3521" i="9"/>
  <c r="K3521" i="9"/>
  <c r="H3522" i="9"/>
  <c r="I3522" i="9"/>
  <c r="J3522" i="9"/>
  <c r="K3522" i="9"/>
  <c r="H3523" i="9"/>
  <c r="I3523" i="9"/>
  <c r="J3523" i="9"/>
  <c r="K3523" i="9"/>
  <c r="H3524" i="9"/>
  <c r="I3524" i="9"/>
  <c r="J3524" i="9"/>
  <c r="K3524" i="9"/>
  <c r="H3525" i="9"/>
  <c r="I3525" i="9"/>
  <c r="J3525" i="9"/>
  <c r="K3525" i="9"/>
  <c r="H3526" i="9"/>
  <c r="I3526" i="9"/>
  <c r="J3526" i="9"/>
  <c r="K3526" i="9"/>
  <c r="H3527" i="9"/>
  <c r="I3527" i="9"/>
  <c r="J3527" i="9"/>
  <c r="K3527" i="9"/>
  <c r="H3528" i="9"/>
  <c r="I3528" i="9"/>
  <c r="J3528" i="9"/>
  <c r="K3528" i="9"/>
  <c r="H3529" i="9"/>
  <c r="I3529" i="9"/>
  <c r="J3529" i="9"/>
  <c r="K3529" i="9"/>
  <c r="H3530" i="9"/>
  <c r="I3530" i="9"/>
  <c r="J3530" i="9"/>
  <c r="K3530" i="9"/>
  <c r="H3531" i="9"/>
  <c r="I3531" i="9"/>
  <c r="J3531" i="9"/>
  <c r="K3531" i="9"/>
  <c r="H3532" i="9"/>
  <c r="I3532" i="9"/>
  <c r="J3532" i="9"/>
  <c r="K3532" i="9"/>
  <c r="H3533" i="9"/>
  <c r="I3533" i="9"/>
  <c r="J3533" i="9"/>
  <c r="K3533" i="9"/>
  <c r="H3534" i="9"/>
  <c r="I3534" i="9"/>
  <c r="J3534" i="9"/>
  <c r="K3534" i="9"/>
  <c r="H3535" i="9"/>
  <c r="I3535" i="9"/>
  <c r="J3535" i="9"/>
  <c r="K3535" i="9"/>
  <c r="H3536" i="9"/>
  <c r="I3536" i="9"/>
  <c r="J3536" i="9"/>
  <c r="K3536" i="9"/>
  <c r="H3537" i="9"/>
  <c r="I3537" i="9"/>
  <c r="J3537" i="9"/>
  <c r="K3537" i="9"/>
  <c r="H3538" i="9"/>
  <c r="I3538" i="9"/>
  <c r="J3538" i="9"/>
  <c r="K3538" i="9"/>
  <c r="H3539" i="9"/>
  <c r="I3539" i="9"/>
  <c r="J3539" i="9"/>
  <c r="K3539" i="9"/>
  <c r="H3540" i="9"/>
  <c r="I3540" i="9"/>
  <c r="J3540" i="9"/>
  <c r="K3540" i="9"/>
  <c r="H3541" i="9"/>
  <c r="I3541" i="9"/>
  <c r="J3541" i="9"/>
  <c r="K3541" i="9"/>
  <c r="H3542" i="9"/>
  <c r="I3542" i="9"/>
  <c r="J3542" i="9"/>
  <c r="K3542" i="9"/>
  <c r="H3543" i="9"/>
  <c r="I3543" i="9"/>
  <c r="J3543" i="9"/>
  <c r="K3543" i="9"/>
  <c r="H3544" i="9"/>
  <c r="I3544" i="9"/>
  <c r="J3544" i="9"/>
  <c r="K3544" i="9"/>
  <c r="H3545" i="9"/>
  <c r="I3545" i="9"/>
  <c r="J3545" i="9"/>
  <c r="K3545" i="9"/>
  <c r="H3546" i="9"/>
  <c r="I3546" i="9"/>
  <c r="J3546" i="9"/>
  <c r="K3546" i="9"/>
  <c r="H3547" i="9"/>
  <c r="I3547" i="9"/>
  <c r="J3547" i="9"/>
  <c r="K3547" i="9"/>
  <c r="H3548" i="9"/>
  <c r="I3548" i="9"/>
  <c r="J3548" i="9"/>
  <c r="K3548" i="9"/>
  <c r="H3549" i="9"/>
  <c r="I3549" i="9"/>
  <c r="J3549" i="9"/>
  <c r="K3549" i="9"/>
  <c r="H3550" i="9"/>
  <c r="I3550" i="9"/>
  <c r="J3550" i="9"/>
  <c r="K3550" i="9"/>
  <c r="H3551" i="9"/>
  <c r="I3551" i="9"/>
  <c r="J3551" i="9"/>
  <c r="K3551" i="9"/>
  <c r="H3552" i="9"/>
  <c r="I3552" i="9"/>
  <c r="J3552" i="9"/>
  <c r="K3552" i="9"/>
  <c r="H3553" i="9"/>
  <c r="I3553" i="9"/>
  <c r="J3553" i="9"/>
  <c r="K3553" i="9"/>
  <c r="H3554" i="9"/>
  <c r="I3554" i="9"/>
  <c r="J3554" i="9"/>
  <c r="K3554" i="9"/>
  <c r="H3555" i="9"/>
  <c r="I3555" i="9"/>
  <c r="J3555" i="9"/>
  <c r="K3555" i="9"/>
  <c r="H3556" i="9"/>
  <c r="I3556" i="9"/>
  <c r="J3556" i="9"/>
  <c r="K3556" i="9"/>
  <c r="H3557" i="9"/>
  <c r="I3557" i="9"/>
  <c r="J3557" i="9"/>
  <c r="K3557" i="9"/>
  <c r="H3558" i="9"/>
  <c r="I3558" i="9"/>
  <c r="J3558" i="9"/>
  <c r="K3558" i="9"/>
  <c r="H3559" i="9"/>
  <c r="I3559" i="9"/>
  <c r="J3559" i="9"/>
  <c r="K3559" i="9"/>
  <c r="H3560" i="9"/>
  <c r="I3560" i="9"/>
  <c r="J3560" i="9"/>
  <c r="K3560" i="9"/>
  <c r="H3561" i="9"/>
  <c r="I3561" i="9"/>
  <c r="J3561" i="9"/>
  <c r="K3561" i="9"/>
  <c r="H3" i="9"/>
  <c r="I3" i="9"/>
  <c r="J3" i="9"/>
  <c r="K3" i="9"/>
  <c r="H4" i="9"/>
  <c r="I4" i="9"/>
  <c r="J4" i="9"/>
  <c r="K4" i="9"/>
  <c r="H5" i="9"/>
  <c r="I5" i="9"/>
  <c r="J5" i="9"/>
  <c r="K5" i="9"/>
  <c r="H6" i="9"/>
  <c r="I6" i="9"/>
  <c r="J6" i="9"/>
  <c r="K6" i="9"/>
  <c r="H7" i="9"/>
  <c r="I7" i="9"/>
  <c r="J7" i="9"/>
  <c r="K7" i="9"/>
  <c r="H8" i="9"/>
  <c r="I8" i="9"/>
  <c r="J8" i="9"/>
  <c r="K8" i="9"/>
  <c r="H9" i="9"/>
  <c r="I9" i="9"/>
  <c r="J9" i="9"/>
  <c r="K9" i="9"/>
  <c r="H10" i="9"/>
  <c r="I10" i="9"/>
  <c r="J10" i="9"/>
  <c r="K10" i="9"/>
  <c r="H11" i="9"/>
  <c r="I11" i="9"/>
  <c r="J11" i="9"/>
  <c r="K11" i="9"/>
  <c r="H12" i="9"/>
  <c r="I12" i="9"/>
  <c r="J12" i="9"/>
  <c r="K12" i="9"/>
  <c r="H13" i="9"/>
  <c r="I13" i="9"/>
  <c r="J13" i="9"/>
  <c r="K13" i="9"/>
  <c r="H14" i="9"/>
  <c r="I14" i="9"/>
  <c r="J14" i="9"/>
  <c r="K14" i="9"/>
  <c r="H15" i="9"/>
  <c r="I15" i="9"/>
  <c r="J15" i="9"/>
  <c r="K15" i="9"/>
  <c r="H16" i="9"/>
  <c r="I16" i="9"/>
  <c r="J16" i="9"/>
  <c r="K16" i="9"/>
  <c r="H17" i="9"/>
  <c r="I17" i="9"/>
  <c r="J17" i="9"/>
  <c r="K17" i="9"/>
  <c r="H18" i="9"/>
  <c r="I18" i="9"/>
  <c r="J18" i="9"/>
  <c r="K18" i="9"/>
  <c r="H19" i="9"/>
  <c r="I19" i="9"/>
  <c r="J19" i="9"/>
  <c r="K19" i="9"/>
  <c r="H20" i="9"/>
  <c r="I20" i="9"/>
  <c r="J20" i="9"/>
  <c r="K20" i="9"/>
  <c r="H21" i="9"/>
  <c r="I21" i="9"/>
  <c r="J21" i="9"/>
  <c r="K21" i="9"/>
  <c r="H22" i="9"/>
  <c r="I22" i="9"/>
  <c r="J22" i="9"/>
  <c r="K22" i="9"/>
  <c r="H23" i="9"/>
  <c r="I23" i="9"/>
  <c r="J23" i="9"/>
  <c r="K23" i="9"/>
  <c r="H24" i="9"/>
  <c r="I24" i="9"/>
  <c r="J24" i="9"/>
  <c r="K24" i="9"/>
  <c r="I2" i="9"/>
  <c r="J2" i="9"/>
  <c r="K2" i="9"/>
  <c r="H2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F1003" i="9"/>
  <c r="F1004" i="9"/>
  <c r="F1005" i="9"/>
  <c r="F1006" i="9"/>
  <c r="F1007" i="9"/>
  <c r="F1008" i="9"/>
  <c r="F1009" i="9"/>
  <c r="F1010" i="9"/>
  <c r="F1011" i="9"/>
  <c r="F1012" i="9"/>
  <c r="F1013" i="9"/>
  <c r="F1014" i="9"/>
  <c r="F1015" i="9"/>
  <c r="F1016" i="9"/>
  <c r="F1017" i="9"/>
  <c r="F1018" i="9"/>
  <c r="F1019" i="9"/>
  <c r="F1020" i="9"/>
  <c r="F1021" i="9"/>
  <c r="F1022" i="9"/>
  <c r="F1023" i="9"/>
  <c r="F1024" i="9"/>
  <c r="F1025" i="9"/>
  <c r="F1026" i="9"/>
  <c r="F1027" i="9"/>
  <c r="F1028" i="9"/>
  <c r="F1029" i="9"/>
  <c r="F1030" i="9"/>
  <c r="F1031" i="9"/>
  <c r="F1032" i="9"/>
  <c r="F1033" i="9"/>
  <c r="F1034" i="9"/>
  <c r="F1035" i="9"/>
  <c r="F1036" i="9"/>
  <c r="F1037" i="9"/>
  <c r="F1038" i="9"/>
  <c r="F1039" i="9"/>
  <c r="F1040" i="9"/>
  <c r="F1041" i="9"/>
  <c r="F1042" i="9"/>
  <c r="F1043" i="9"/>
  <c r="F1044" i="9"/>
  <c r="F1045" i="9"/>
  <c r="F1046" i="9"/>
  <c r="F1047" i="9"/>
  <c r="F1048" i="9"/>
  <c r="F1049" i="9"/>
  <c r="F1050" i="9"/>
  <c r="F1051" i="9"/>
  <c r="F1052" i="9"/>
  <c r="F1053" i="9"/>
  <c r="F1054" i="9"/>
  <c r="F1055" i="9"/>
  <c r="F1056" i="9"/>
  <c r="F1057" i="9"/>
  <c r="F1058" i="9"/>
  <c r="F1059" i="9"/>
  <c r="F1060" i="9"/>
  <c r="F1061" i="9"/>
  <c r="F1062" i="9"/>
  <c r="F1063" i="9"/>
  <c r="F1064" i="9"/>
  <c r="F1065" i="9"/>
  <c r="F1066" i="9"/>
  <c r="F1067" i="9"/>
  <c r="F1068" i="9"/>
  <c r="F1069" i="9"/>
  <c r="F1070" i="9"/>
  <c r="F1071" i="9"/>
  <c r="F1072" i="9"/>
  <c r="F1073" i="9"/>
  <c r="F1074" i="9"/>
  <c r="F1075" i="9"/>
  <c r="F1076" i="9"/>
  <c r="F1077" i="9"/>
  <c r="F1078" i="9"/>
  <c r="F1079" i="9"/>
  <c r="F1080" i="9"/>
  <c r="F1081" i="9"/>
  <c r="F1082" i="9"/>
  <c r="F1083" i="9"/>
  <c r="F1084" i="9"/>
  <c r="F1085" i="9"/>
  <c r="F1086" i="9"/>
  <c r="F1087" i="9"/>
  <c r="F1088" i="9"/>
  <c r="F1089" i="9"/>
  <c r="F1090" i="9"/>
  <c r="F1091" i="9"/>
  <c r="F1092" i="9"/>
  <c r="F1093" i="9"/>
  <c r="F1094" i="9"/>
  <c r="F1095" i="9"/>
  <c r="F1096" i="9"/>
  <c r="F1097" i="9"/>
  <c r="F1098" i="9"/>
  <c r="F1099" i="9"/>
  <c r="F1100" i="9"/>
  <c r="F1101" i="9"/>
  <c r="F1102" i="9"/>
  <c r="F1103" i="9"/>
  <c r="F1104" i="9"/>
  <c r="F1105" i="9"/>
  <c r="F1106" i="9"/>
  <c r="F1107" i="9"/>
  <c r="F1108" i="9"/>
  <c r="F1109" i="9"/>
  <c r="F1110" i="9"/>
  <c r="F1111" i="9"/>
  <c r="F1112" i="9"/>
  <c r="F1113" i="9"/>
  <c r="F1114" i="9"/>
  <c r="F1115" i="9"/>
  <c r="F1116" i="9"/>
  <c r="F1117" i="9"/>
  <c r="F1118" i="9"/>
  <c r="F1119" i="9"/>
  <c r="F1120" i="9"/>
  <c r="F1121" i="9"/>
  <c r="F1122" i="9"/>
  <c r="F1123" i="9"/>
  <c r="F1124" i="9"/>
  <c r="F1125" i="9"/>
  <c r="F1126" i="9"/>
  <c r="F1127" i="9"/>
  <c r="F1128" i="9"/>
  <c r="F1129" i="9"/>
  <c r="F1130" i="9"/>
  <c r="F1131" i="9"/>
  <c r="F1132" i="9"/>
  <c r="F1133" i="9"/>
  <c r="F1134" i="9"/>
  <c r="F1135" i="9"/>
  <c r="F1136" i="9"/>
  <c r="F1137" i="9"/>
  <c r="F1138" i="9"/>
  <c r="F1139" i="9"/>
  <c r="F1140" i="9"/>
  <c r="F1141" i="9"/>
  <c r="F1142" i="9"/>
  <c r="F1143" i="9"/>
  <c r="F1144" i="9"/>
  <c r="F1145" i="9"/>
  <c r="F1146" i="9"/>
  <c r="F1147" i="9"/>
  <c r="F1148" i="9"/>
  <c r="F1149" i="9"/>
  <c r="F1150" i="9"/>
  <c r="F1151" i="9"/>
  <c r="F1152" i="9"/>
  <c r="F1153" i="9"/>
  <c r="F1154" i="9"/>
  <c r="F1155" i="9"/>
  <c r="F1156" i="9"/>
  <c r="F1157" i="9"/>
  <c r="F1158" i="9"/>
  <c r="F1159" i="9"/>
  <c r="F1160" i="9"/>
  <c r="F1161" i="9"/>
  <c r="F1162" i="9"/>
  <c r="F1163" i="9"/>
  <c r="F1164" i="9"/>
  <c r="F1165" i="9"/>
  <c r="F1166" i="9"/>
  <c r="F1167" i="9"/>
  <c r="F1168" i="9"/>
  <c r="F1169" i="9"/>
  <c r="F1170" i="9"/>
  <c r="F1171" i="9"/>
  <c r="F1172" i="9"/>
  <c r="F1173" i="9"/>
  <c r="F1174" i="9"/>
  <c r="F1175" i="9"/>
  <c r="F1176" i="9"/>
  <c r="F1177" i="9"/>
  <c r="F1178" i="9"/>
  <c r="F1179" i="9"/>
  <c r="F1180" i="9"/>
  <c r="F1181" i="9"/>
  <c r="F1182" i="9"/>
  <c r="F1183" i="9"/>
  <c r="F1184" i="9"/>
  <c r="F1185" i="9"/>
  <c r="F1186" i="9"/>
  <c r="F1187" i="9"/>
  <c r="F1188" i="9"/>
  <c r="F1189" i="9"/>
  <c r="F1190" i="9"/>
  <c r="F1191" i="9"/>
  <c r="F1192" i="9"/>
  <c r="F1193" i="9"/>
  <c r="F1194" i="9"/>
  <c r="F1195" i="9"/>
  <c r="F1196" i="9"/>
  <c r="F1197" i="9"/>
  <c r="F1198" i="9"/>
  <c r="F1199" i="9"/>
  <c r="F1200" i="9"/>
  <c r="F1201" i="9"/>
  <c r="F1202" i="9"/>
  <c r="F1203" i="9"/>
  <c r="F1204" i="9"/>
  <c r="F1205" i="9"/>
  <c r="F1206" i="9"/>
  <c r="F1207" i="9"/>
  <c r="F1208" i="9"/>
  <c r="F1209" i="9"/>
  <c r="F1210" i="9"/>
  <c r="F1211" i="9"/>
  <c r="F1212" i="9"/>
  <c r="F1213" i="9"/>
  <c r="F1214" i="9"/>
  <c r="F1215" i="9"/>
  <c r="F1216" i="9"/>
  <c r="F1217" i="9"/>
  <c r="F1218" i="9"/>
  <c r="F1219" i="9"/>
  <c r="F1220" i="9"/>
  <c r="F1221" i="9"/>
  <c r="F1222" i="9"/>
  <c r="F1223" i="9"/>
  <c r="F1224" i="9"/>
  <c r="F1225" i="9"/>
  <c r="F1226" i="9"/>
  <c r="F1227" i="9"/>
  <c r="F1228" i="9"/>
  <c r="F1229" i="9"/>
  <c r="F1230" i="9"/>
  <c r="F1231" i="9"/>
  <c r="F1232" i="9"/>
  <c r="F1233" i="9"/>
  <c r="F1234" i="9"/>
  <c r="F1235" i="9"/>
  <c r="F1236" i="9"/>
  <c r="F1237" i="9"/>
  <c r="F1238" i="9"/>
  <c r="F1239" i="9"/>
  <c r="F1240" i="9"/>
  <c r="F1241" i="9"/>
  <c r="F1242" i="9"/>
  <c r="F1243" i="9"/>
  <c r="F1244" i="9"/>
  <c r="F1245" i="9"/>
  <c r="F1246" i="9"/>
  <c r="F1247" i="9"/>
  <c r="F1248" i="9"/>
  <c r="F1249" i="9"/>
  <c r="F1250" i="9"/>
  <c r="F1251" i="9"/>
  <c r="F1252" i="9"/>
  <c r="F1253" i="9"/>
  <c r="F1254" i="9"/>
  <c r="F1255" i="9"/>
  <c r="F1256" i="9"/>
  <c r="F1257" i="9"/>
  <c r="F1258" i="9"/>
  <c r="F1259" i="9"/>
  <c r="F1260" i="9"/>
  <c r="F1261" i="9"/>
  <c r="F1262" i="9"/>
  <c r="F1263" i="9"/>
  <c r="F1264" i="9"/>
  <c r="F1265" i="9"/>
  <c r="F1266" i="9"/>
  <c r="F1267" i="9"/>
  <c r="F1268" i="9"/>
  <c r="F1269" i="9"/>
  <c r="F1270" i="9"/>
  <c r="F1271" i="9"/>
  <c r="F1272" i="9"/>
  <c r="F1273" i="9"/>
  <c r="F1274" i="9"/>
  <c r="F1275" i="9"/>
  <c r="F1276" i="9"/>
  <c r="F1277" i="9"/>
  <c r="F1278" i="9"/>
  <c r="F1279" i="9"/>
  <c r="F1280" i="9"/>
  <c r="F1281" i="9"/>
  <c r="F1282" i="9"/>
  <c r="F1283" i="9"/>
  <c r="F1284" i="9"/>
  <c r="F1285" i="9"/>
  <c r="F1286" i="9"/>
  <c r="F1287" i="9"/>
  <c r="F1288" i="9"/>
  <c r="F1289" i="9"/>
  <c r="F1290" i="9"/>
  <c r="F1291" i="9"/>
  <c r="F1292" i="9"/>
  <c r="F1293" i="9"/>
  <c r="F1294" i="9"/>
  <c r="F1295" i="9"/>
  <c r="F1296" i="9"/>
  <c r="F1297" i="9"/>
  <c r="F1298" i="9"/>
  <c r="F1299" i="9"/>
  <c r="F1300" i="9"/>
  <c r="F1301" i="9"/>
  <c r="F1302" i="9"/>
  <c r="F1303" i="9"/>
  <c r="F1304" i="9"/>
  <c r="F1305" i="9"/>
  <c r="F1306" i="9"/>
  <c r="F1307" i="9"/>
  <c r="F1308" i="9"/>
  <c r="F1309" i="9"/>
  <c r="F1310" i="9"/>
  <c r="F1311" i="9"/>
  <c r="F1312" i="9"/>
  <c r="F1313" i="9"/>
  <c r="F1314" i="9"/>
  <c r="F1315" i="9"/>
  <c r="F1316" i="9"/>
  <c r="F1317" i="9"/>
  <c r="F1318" i="9"/>
  <c r="F1319" i="9"/>
  <c r="F1320" i="9"/>
  <c r="F1321" i="9"/>
  <c r="F1322" i="9"/>
  <c r="F1323" i="9"/>
  <c r="F1324" i="9"/>
  <c r="F1325" i="9"/>
  <c r="F1326" i="9"/>
  <c r="F1327" i="9"/>
  <c r="F1328" i="9"/>
  <c r="F1329" i="9"/>
  <c r="F1330" i="9"/>
  <c r="F1331" i="9"/>
  <c r="F1332" i="9"/>
  <c r="F1333" i="9"/>
  <c r="F1334" i="9"/>
  <c r="F1335" i="9"/>
  <c r="F1336" i="9"/>
  <c r="F1337" i="9"/>
  <c r="F1338" i="9"/>
  <c r="F1339" i="9"/>
  <c r="F1340" i="9"/>
  <c r="F1341" i="9"/>
  <c r="F1342" i="9"/>
  <c r="F1343" i="9"/>
  <c r="F1344" i="9"/>
  <c r="F1345" i="9"/>
  <c r="F1346" i="9"/>
  <c r="F1347" i="9"/>
  <c r="F1348" i="9"/>
  <c r="F1349" i="9"/>
  <c r="F1350" i="9"/>
  <c r="F1351" i="9"/>
  <c r="F1352" i="9"/>
  <c r="F1353" i="9"/>
  <c r="F1354" i="9"/>
  <c r="F1355" i="9"/>
  <c r="F1356" i="9"/>
  <c r="F1357" i="9"/>
  <c r="F1358" i="9"/>
  <c r="F1359" i="9"/>
  <c r="F1360" i="9"/>
  <c r="F1361" i="9"/>
  <c r="F1362" i="9"/>
  <c r="F1363" i="9"/>
  <c r="F1364" i="9"/>
  <c r="F1365" i="9"/>
  <c r="F1366" i="9"/>
  <c r="F1367" i="9"/>
  <c r="F1368" i="9"/>
  <c r="F1369" i="9"/>
  <c r="F1370" i="9"/>
  <c r="F1371" i="9"/>
  <c r="F1372" i="9"/>
  <c r="F1373" i="9"/>
  <c r="F1374" i="9"/>
  <c r="F1375" i="9"/>
  <c r="F1376" i="9"/>
  <c r="F1377" i="9"/>
  <c r="F1378" i="9"/>
  <c r="F1379" i="9"/>
  <c r="F1380" i="9"/>
  <c r="F1381" i="9"/>
  <c r="F1382" i="9"/>
  <c r="F1383" i="9"/>
  <c r="F1384" i="9"/>
  <c r="F1385" i="9"/>
  <c r="F1386" i="9"/>
  <c r="F1387" i="9"/>
  <c r="F1388" i="9"/>
  <c r="F1389" i="9"/>
  <c r="F1390" i="9"/>
  <c r="F1391" i="9"/>
  <c r="F1392" i="9"/>
  <c r="F1393" i="9"/>
  <c r="F1394" i="9"/>
  <c r="F1395" i="9"/>
  <c r="F1396" i="9"/>
  <c r="F1397" i="9"/>
  <c r="F1398" i="9"/>
  <c r="F1399" i="9"/>
  <c r="F1400" i="9"/>
  <c r="F1401" i="9"/>
  <c r="F1402" i="9"/>
  <c r="F1403" i="9"/>
  <c r="F1404" i="9"/>
  <c r="F1405" i="9"/>
  <c r="F1406" i="9"/>
  <c r="F1407" i="9"/>
  <c r="F1408" i="9"/>
  <c r="F1409" i="9"/>
  <c r="F1410" i="9"/>
  <c r="F1411" i="9"/>
  <c r="F1412" i="9"/>
  <c r="F1413" i="9"/>
  <c r="F1414" i="9"/>
  <c r="F1415" i="9"/>
  <c r="F1416" i="9"/>
  <c r="F1417" i="9"/>
  <c r="F1418" i="9"/>
  <c r="F1419" i="9"/>
  <c r="F1420" i="9"/>
  <c r="F1421" i="9"/>
  <c r="F1422" i="9"/>
  <c r="F1423" i="9"/>
  <c r="F1424" i="9"/>
  <c r="F1425" i="9"/>
  <c r="F1426" i="9"/>
  <c r="F1427" i="9"/>
  <c r="F1428" i="9"/>
  <c r="F1429" i="9"/>
  <c r="F1430" i="9"/>
  <c r="F1431" i="9"/>
  <c r="F1432" i="9"/>
  <c r="F1433" i="9"/>
  <c r="F1434" i="9"/>
  <c r="F1435" i="9"/>
  <c r="F1436" i="9"/>
  <c r="F1437" i="9"/>
  <c r="F1438" i="9"/>
  <c r="F1439" i="9"/>
  <c r="F1440" i="9"/>
  <c r="F1441" i="9"/>
  <c r="F1442" i="9"/>
  <c r="F1443" i="9"/>
  <c r="F1444" i="9"/>
  <c r="F1445" i="9"/>
  <c r="F1446" i="9"/>
  <c r="F1447" i="9"/>
  <c r="F1448" i="9"/>
  <c r="F1449" i="9"/>
  <c r="F1450" i="9"/>
  <c r="F1451" i="9"/>
  <c r="F1452" i="9"/>
  <c r="F1453" i="9"/>
  <c r="F1454" i="9"/>
  <c r="F1455" i="9"/>
  <c r="F1456" i="9"/>
  <c r="F1457" i="9"/>
  <c r="F1458" i="9"/>
  <c r="F1459" i="9"/>
  <c r="F1460" i="9"/>
  <c r="F1461" i="9"/>
  <c r="F1462" i="9"/>
  <c r="F1463" i="9"/>
  <c r="F1464" i="9"/>
  <c r="F1465" i="9"/>
  <c r="F1466" i="9"/>
  <c r="F1467" i="9"/>
  <c r="F1468" i="9"/>
  <c r="F1469" i="9"/>
  <c r="F1470" i="9"/>
  <c r="F1471" i="9"/>
  <c r="F1472" i="9"/>
  <c r="F1473" i="9"/>
  <c r="F1474" i="9"/>
  <c r="F1475" i="9"/>
  <c r="F1476" i="9"/>
  <c r="F1477" i="9"/>
  <c r="F1478" i="9"/>
  <c r="F1479" i="9"/>
  <c r="F1480" i="9"/>
  <c r="F1481" i="9"/>
  <c r="F1482" i="9"/>
  <c r="F1483" i="9"/>
  <c r="F1484" i="9"/>
  <c r="F1485" i="9"/>
  <c r="F1486" i="9"/>
  <c r="F1487" i="9"/>
  <c r="F1488" i="9"/>
  <c r="F1489" i="9"/>
  <c r="F1490" i="9"/>
  <c r="F1491" i="9"/>
  <c r="F1492" i="9"/>
  <c r="F1493" i="9"/>
  <c r="F1494" i="9"/>
  <c r="F1495" i="9"/>
  <c r="F1496" i="9"/>
  <c r="F1497" i="9"/>
  <c r="F1498" i="9"/>
  <c r="F1499" i="9"/>
  <c r="F1500" i="9"/>
  <c r="F1501" i="9"/>
  <c r="F1502" i="9"/>
  <c r="F1503" i="9"/>
  <c r="F1504" i="9"/>
  <c r="F1505" i="9"/>
  <c r="F1506" i="9"/>
  <c r="F1507" i="9"/>
  <c r="F1508" i="9"/>
  <c r="F1509" i="9"/>
  <c r="F1510" i="9"/>
  <c r="F1511" i="9"/>
  <c r="F1512" i="9"/>
  <c r="F1513" i="9"/>
  <c r="F1514" i="9"/>
  <c r="F1515" i="9"/>
  <c r="F1516" i="9"/>
  <c r="F1517" i="9"/>
  <c r="F1518" i="9"/>
  <c r="F1519" i="9"/>
  <c r="F1520" i="9"/>
  <c r="F1521" i="9"/>
  <c r="F1522" i="9"/>
  <c r="F1523" i="9"/>
  <c r="F1524" i="9"/>
  <c r="F1525" i="9"/>
  <c r="F1526" i="9"/>
  <c r="F1527" i="9"/>
  <c r="F1528" i="9"/>
  <c r="F1529" i="9"/>
  <c r="F1530" i="9"/>
  <c r="F1531" i="9"/>
  <c r="F1532" i="9"/>
  <c r="F1533" i="9"/>
  <c r="F1534" i="9"/>
  <c r="F1535" i="9"/>
  <c r="F1536" i="9"/>
  <c r="F1537" i="9"/>
  <c r="F1538" i="9"/>
  <c r="F1539" i="9"/>
  <c r="F1540" i="9"/>
  <c r="F1541" i="9"/>
  <c r="F1542" i="9"/>
  <c r="F1543" i="9"/>
  <c r="F1544" i="9"/>
  <c r="F1545" i="9"/>
  <c r="F1546" i="9"/>
  <c r="F1547" i="9"/>
  <c r="F1548" i="9"/>
  <c r="F1549" i="9"/>
  <c r="F1550" i="9"/>
  <c r="F1551" i="9"/>
  <c r="F1552" i="9"/>
  <c r="F1553" i="9"/>
  <c r="F1554" i="9"/>
  <c r="F1555" i="9"/>
  <c r="F1556" i="9"/>
  <c r="F1557" i="9"/>
  <c r="F1558" i="9"/>
  <c r="F1559" i="9"/>
  <c r="F1560" i="9"/>
  <c r="F1561" i="9"/>
  <c r="F1562" i="9"/>
  <c r="F1563" i="9"/>
  <c r="F1564" i="9"/>
  <c r="F1565" i="9"/>
  <c r="F1566" i="9"/>
  <c r="F1567" i="9"/>
  <c r="F1568" i="9"/>
  <c r="F1569" i="9"/>
  <c r="F1570" i="9"/>
  <c r="F1571" i="9"/>
  <c r="F1572" i="9"/>
  <c r="F1573" i="9"/>
  <c r="F1574" i="9"/>
  <c r="F1575" i="9"/>
  <c r="F1576" i="9"/>
  <c r="F1577" i="9"/>
  <c r="F1578" i="9"/>
  <c r="F1579" i="9"/>
  <c r="F1580" i="9"/>
  <c r="F1581" i="9"/>
  <c r="F1582" i="9"/>
  <c r="F1583" i="9"/>
  <c r="F1584" i="9"/>
  <c r="F1585" i="9"/>
  <c r="F1586" i="9"/>
  <c r="F1587" i="9"/>
  <c r="F1588" i="9"/>
  <c r="F1589" i="9"/>
  <c r="F1590" i="9"/>
  <c r="F1591" i="9"/>
  <c r="F1592" i="9"/>
  <c r="F1593" i="9"/>
  <c r="F1594" i="9"/>
  <c r="F1595" i="9"/>
  <c r="F1596" i="9"/>
  <c r="F1597" i="9"/>
  <c r="F1598" i="9"/>
  <c r="F1599" i="9"/>
  <c r="F1600" i="9"/>
  <c r="F1601" i="9"/>
  <c r="F1602" i="9"/>
  <c r="F1603" i="9"/>
  <c r="F1604" i="9"/>
  <c r="F1605" i="9"/>
  <c r="F1606" i="9"/>
  <c r="F1607" i="9"/>
  <c r="F1608" i="9"/>
  <c r="F1609" i="9"/>
  <c r="F1610" i="9"/>
  <c r="F1611" i="9"/>
  <c r="F1612" i="9"/>
  <c r="F1613" i="9"/>
  <c r="F1614" i="9"/>
  <c r="F1615" i="9"/>
  <c r="F1616" i="9"/>
  <c r="F1617" i="9"/>
  <c r="F1618" i="9"/>
  <c r="F1619" i="9"/>
  <c r="F1620" i="9"/>
  <c r="F1621" i="9"/>
  <c r="F1622" i="9"/>
  <c r="F1623" i="9"/>
  <c r="F1624" i="9"/>
  <c r="F1625" i="9"/>
  <c r="F1626" i="9"/>
  <c r="F1627" i="9"/>
  <c r="F1628" i="9"/>
  <c r="F1629" i="9"/>
  <c r="F1630" i="9"/>
  <c r="F1631" i="9"/>
  <c r="F1632" i="9"/>
  <c r="F1633" i="9"/>
  <c r="F1634" i="9"/>
  <c r="F1635" i="9"/>
  <c r="F1636" i="9"/>
  <c r="F1637" i="9"/>
  <c r="F1638" i="9"/>
  <c r="F1639" i="9"/>
  <c r="F1640" i="9"/>
  <c r="F1641" i="9"/>
  <c r="F1642" i="9"/>
  <c r="F1643" i="9"/>
  <c r="F1644" i="9"/>
  <c r="F1645" i="9"/>
  <c r="F1646" i="9"/>
  <c r="F1647" i="9"/>
  <c r="F1648" i="9"/>
  <c r="F1649" i="9"/>
  <c r="F1650" i="9"/>
  <c r="F1651" i="9"/>
  <c r="F1652" i="9"/>
  <c r="F1653" i="9"/>
  <c r="F1654" i="9"/>
  <c r="F1655" i="9"/>
  <c r="F1656" i="9"/>
  <c r="F1657" i="9"/>
  <c r="F1658" i="9"/>
  <c r="F1659" i="9"/>
  <c r="F1660" i="9"/>
  <c r="F1661" i="9"/>
  <c r="F1662" i="9"/>
  <c r="F1663" i="9"/>
  <c r="F1664" i="9"/>
  <c r="F1665" i="9"/>
  <c r="F1666" i="9"/>
  <c r="F1667" i="9"/>
  <c r="F1668" i="9"/>
  <c r="F1669" i="9"/>
  <c r="F1670" i="9"/>
  <c r="F1671" i="9"/>
  <c r="F1672" i="9"/>
  <c r="F1673" i="9"/>
  <c r="F1674" i="9"/>
  <c r="F1675" i="9"/>
  <c r="F1676" i="9"/>
  <c r="F1677" i="9"/>
  <c r="F1678" i="9"/>
  <c r="F1679" i="9"/>
  <c r="F1680" i="9"/>
  <c r="F1681" i="9"/>
  <c r="F1682" i="9"/>
  <c r="F1683" i="9"/>
  <c r="F1684" i="9"/>
  <c r="F1685" i="9"/>
  <c r="F1686" i="9"/>
  <c r="F1687" i="9"/>
  <c r="F1688" i="9"/>
  <c r="F1689" i="9"/>
  <c r="F1690" i="9"/>
  <c r="F1691" i="9"/>
  <c r="F1692" i="9"/>
  <c r="F1693" i="9"/>
  <c r="F1694" i="9"/>
  <c r="F1695" i="9"/>
  <c r="F1696" i="9"/>
  <c r="F1697" i="9"/>
  <c r="F1698" i="9"/>
  <c r="F1699" i="9"/>
  <c r="F1700" i="9"/>
  <c r="F1701" i="9"/>
  <c r="F1702" i="9"/>
  <c r="F1703" i="9"/>
  <c r="F1704" i="9"/>
  <c r="F1705" i="9"/>
  <c r="F1706" i="9"/>
  <c r="F1707" i="9"/>
  <c r="F1708" i="9"/>
  <c r="F1709" i="9"/>
  <c r="F1710" i="9"/>
  <c r="F1711" i="9"/>
  <c r="F1712" i="9"/>
  <c r="F1713" i="9"/>
  <c r="F1714" i="9"/>
  <c r="F1715" i="9"/>
  <c r="F1716" i="9"/>
  <c r="F1717" i="9"/>
  <c r="F1718" i="9"/>
  <c r="F1719" i="9"/>
  <c r="F1720" i="9"/>
  <c r="F1721" i="9"/>
  <c r="F1722" i="9"/>
  <c r="F1723" i="9"/>
  <c r="F1724" i="9"/>
  <c r="F1725" i="9"/>
  <c r="F1726" i="9"/>
  <c r="F1727" i="9"/>
  <c r="F1728" i="9"/>
  <c r="F1729" i="9"/>
  <c r="F1730" i="9"/>
  <c r="F1731" i="9"/>
  <c r="F1732" i="9"/>
  <c r="F1733" i="9"/>
  <c r="F1734" i="9"/>
  <c r="F1735" i="9"/>
  <c r="F1736" i="9"/>
  <c r="F1737" i="9"/>
  <c r="F1738" i="9"/>
  <c r="F1739" i="9"/>
  <c r="F1740" i="9"/>
  <c r="F1741" i="9"/>
  <c r="F1742" i="9"/>
  <c r="F1743" i="9"/>
  <c r="F1744" i="9"/>
  <c r="F1745" i="9"/>
  <c r="F1746" i="9"/>
  <c r="F1747" i="9"/>
  <c r="F1748" i="9"/>
  <c r="F1749" i="9"/>
  <c r="F1750" i="9"/>
  <c r="F1751" i="9"/>
  <c r="F1752" i="9"/>
  <c r="F1753" i="9"/>
  <c r="F1754" i="9"/>
  <c r="F1755" i="9"/>
  <c r="F1756" i="9"/>
  <c r="F1757" i="9"/>
  <c r="F1758" i="9"/>
  <c r="F1759" i="9"/>
  <c r="F1760" i="9"/>
  <c r="F1761" i="9"/>
  <c r="F1762" i="9"/>
  <c r="F1763" i="9"/>
  <c r="F1764" i="9"/>
  <c r="F1765" i="9"/>
  <c r="F1766" i="9"/>
  <c r="F1767" i="9"/>
  <c r="F1768" i="9"/>
  <c r="F1769" i="9"/>
  <c r="F1770" i="9"/>
  <c r="F1771" i="9"/>
  <c r="F1772" i="9"/>
  <c r="F1773" i="9"/>
  <c r="F1774" i="9"/>
  <c r="F1775" i="9"/>
  <c r="F1776" i="9"/>
  <c r="F1777" i="9"/>
  <c r="F1778" i="9"/>
  <c r="F1779" i="9"/>
  <c r="F1780" i="9"/>
  <c r="F1781" i="9"/>
  <c r="F1782" i="9"/>
  <c r="F1783" i="9"/>
  <c r="F1784" i="9"/>
  <c r="F1785" i="9"/>
  <c r="F1786" i="9"/>
  <c r="F1787" i="9"/>
  <c r="F1788" i="9"/>
  <c r="F1789" i="9"/>
  <c r="F1790" i="9"/>
  <c r="F1791" i="9"/>
  <c r="F1792" i="9"/>
  <c r="F1793" i="9"/>
  <c r="F1794" i="9"/>
  <c r="F1795" i="9"/>
  <c r="F1796" i="9"/>
  <c r="F1797" i="9"/>
  <c r="F1798" i="9"/>
  <c r="F1799" i="9"/>
  <c r="F1800" i="9"/>
  <c r="F1801" i="9"/>
  <c r="F1802" i="9"/>
  <c r="F1803" i="9"/>
  <c r="F1804" i="9"/>
  <c r="F1805" i="9"/>
  <c r="F1806" i="9"/>
  <c r="F1807" i="9"/>
  <c r="F1808" i="9"/>
  <c r="F1809" i="9"/>
  <c r="F1810" i="9"/>
  <c r="F1811" i="9"/>
  <c r="F1812" i="9"/>
  <c r="F1813" i="9"/>
  <c r="F1814" i="9"/>
  <c r="F1815" i="9"/>
  <c r="F1816" i="9"/>
  <c r="F1817" i="9"/>
  <c r="F1818" i="9"/>
  <c r="F1819" i="9"/>
  <c r="F1820" i="9"/>
  <c r="F1821" i="9"/>
  <c r="F1822" i="9"/>
  <c r="F1823" i="9"/>
  <c r="F1824" i="9"/>
  <c r="F1825" i="9"/>
  <c r="F1826" i="9"/>
  <c r="F1827" i="9"/>
  <c r="F1828" i="9"/>
  <c r="F1829" i="9"/>
  <c r="F1830" i="9"/>
  <c r="F1831" i="9"/>
  <c r="F1832" i="9"/>
  <c r="F1833" i="9"/>
  <c r="F1834" i="9"/>
  <c r="F1835" i="9"/>
  <c r="F1836" i="9"/>
  <c r="F1837" i="9"/>
  <c r="F1838" i="9"/>
  <c r="F1839" i="9"/>
  <c r="F1840" i="9"/>
  <c r="F1841" i="9"/>
  <c r="F1842" i="9"/>
  <c r="F1843" i="9"/>
  <c r="F1844" i="9"/>
  <c r="F1845" i="9"/>
  <c r="F1846" i="9"/>
  <c r="F1847" i="9"/>
  <c r="F1848" i="9"/>
  <c r="F1849" i="9"/>
  <c r="F1850" i="9"/>
  <c r="F1851" i="9"/>
  <c r="F1852" i="9"/>
  <c r="F1853" i="9"/>
  <c r="F1854" i="9"/>
  <c r="F1855" i="9"/>
  <c r="F1856" i="9"/>
  <c r="F1857" i="9"/>
  <c r="F1858" i="9"/>
  <c r="F1859" i="9"/>
  <c r="F1860" i="9"/>
  <c r="F1861" i="9"/>
  <c r="F1862" i="9"/>
  <c r="F1863" i="9"/>
  <c r="F1864" i="9"/>
  <c r="F1865" i="9"/>
  <c r="F1866" i="9"/>
  <c r="F1867" i="9"/>
  <c r="F1868" i="9"/>
  <c r="F1869" i="9"/>
  <c r="F1870" i="9"/>
  <c r="F1871" i="9"/>
  <c r="F1872" i="9"/>
  <c r="F1873" i="9"/>
  <c r="F1874" i="9"/>
  <c r="F1875" i="9"/>
  <c r="F1876" i="9"/>
  <c r="F1877" i="9"/>
  <c r="F1878" i="9"/>
  <c r="F1879" i="9"/>
  <c r="F1880" i="9"/>
  <c r="F1881" i="9"/>
  <c r="F1882" i="9"/>
  <c r="F1883" i="9"/>
  <c r="F1884" i="9"/>
  <c r="F1885" i="9"/>
  <c r="F1886" i="9"/>
  <c r="F1887" i="9"/>
  <c r="F1888" i="9"/>
  <c r="F1889" i="9"/>
  <c r="F1890" i="9"/>
  <c r="F1891" i="9"/>
  <c r="F1892" i="9"/>
  <c r="F1893" i="9"/>
  <c r="F1894" i="9"/>
  <c r="F1895" i="9"/>
  <c r="F1896" i="9"/>
  <c r="F1897" i="9"/>
  <c r="F1898" i="9"/>
  <c r="F1899" i="9"/>
  <c r="F1900" i="9"/>
  <c r="F1901" i="9"/>
  <c r="F1902" i="9"/>
  <c r="F1903" i="9"/>
  <c r="F1904" i="9"/>
  <c r="F1905" i="9"/>
  <c r="F1906" i="9"/>
  <c r="F1907" i="9"/>
  <c r="F1908" i="9"/>
  <c r="F1909" i="9"/>
  <c r="F1910" i="9"/>
  <c r="F1911" i="9"/>
  <c r="F1912" i="9"/>
  <c r="F1913" i="9"/>
  <c r="F1914" i="9"/>
  <c r="F1915" i="9"/>
  <c r="F1916" i="9"/>
  <c r="F1917" i="9"/>
  <c r="F1918" i="9"/>
  <c r="F1919" i="9"/>
  <c r="F1920" i="9"/>
  <c r="F1921" i="9"/>
  <c r="F1922" i="9"/>
  <c r="F1923" i="9"/>
  <c r="F1924" i="9"/>
  <c r="F1925" i="9"/>
  <c r="F1926" i="9"/>
  <c r="F1927" i="9"/>
  <c r="F1928" i="9"/>
  <c r="F1929" i="9"/>
  <c r="F1930" i="9"/>
  <c r="F1931" i="9"/>
  <c r="F1932" i="9"/>
  <c r="F1933" i="9"/>
  <c r="F1934" i="9"/>
  <c r="F1935" i="9"/>
  <c r="F1936" i="9"/>
  <c r="F1937" i="9"/>
  <c r="F1938" i="9"/>
  <c r="F1939" i="9"/>
  <c r="F1940" i="9"/>
  <c r="F1941" i="9"/>
  <c r="F1942" i="9"/>
  <c r="F1943" i="9"/>
  <c r="F1944" i="9"/>
  <c r="F1945" i="9"/>
  <c r="F1946" i="9"/>
  <c r="F1947" i="9"/>
  <c r="F1948" i="9"/>
  <c r="F1949" i="9"/>
  <c r="F1950" i="9"/>
  <c r="F1951" i="9"/>
  <c r="F1952" i="9"/>
  <c r="F1953" i="9"/>
  <c r="F1954" i="9"/>
  <c r="F1955" i="9"/>
  <c r="F1956" i="9"/>
  <c r="F1957" i="9"/>
  <c r="F1958" i="9"/>
  <c r="F1959" i="9"/>
  <c r="F1960" i="9"/>
  <c r="F1961" i="9"/>
  <c r="F1962" i="9"/>
  <c r="F1963" i="9"/>
  <c r="F1964" i="9"/>
  <c r="F1965" i="9"/>
  <c r="F1966" i="9"/>
  <c r="F1967" i="9"/>
  <c r="F1968" i="9"/>
  <c r="F1969" i="9"/>
  <c r="F1970" i="9"/>
  <c r="F1971" i="9"/>
  <c r="F1972" i="9"/>
  <c r="F1973" i="9"/>
  <c r="F1974" i="9"/>
  <c r="F1975" i="9"/>
  <c r="F1976" i="9"/>
  <c r="F1977" i="9"/>
  <c r="F1978" i="9"/>
  <c r="F1979" i="9"/>
  <c r="F1980" i="9"/>
  <c r="F1981" i="9"/>
  <c r="F1982" i="9"/>
  <c r="F1983" i="9"/>
  <c r="F1984" i="9"/>
  <c r="F1985" i="9"/>
  <c r="F1986" i="9"/>
  <c r="F1987" i="9"/>
  <c r="F1988" i="9"/>
  <c r="F1989" i="9"/>
  <c r="F1990" i="9"/>
  <c r="F1991" i="9"/>
  <c r="F1992" i="9"/>
  <c r="F1993" i="9"/>
  <c r="F1994" i="9"/>
  <c r="F1995" i="9"/>
  <c r="F1996" i="9"/>
  <c r="F1997" i="9"/>
  <c r="F1998" i="9"/>
  <c r="F1999" i="9"/>
  <c r="F2000" i="9"/>
  <c r="F2001" i="9"/>
  <c r="F2002" i="9"/>
  <c r="F2003" i="9"/>
  <c r="F2004" i="9"/>
  <c r="F2005" i="9"/>
  <c r="F2006" i="9"/>
  <c r="F2007" i="9"/>
  <c r="F2008" i="9"/>
  <c r="F2009" i="9"/>
  <c r="F2010" i="9"/>
  <c r="F2011" i="9"/>
  <c r="F2012" i="9"/>
  <c r="F2013" i="9"/>
  <c r="F2014" i="9"/>
  <c r="F2015" i="9"/>
  <c r="F2016" i="9"/>
  <c r="F2017" i="9"/>
  <c r="F2018" i="9"/>
  <c r="F2019" i="9"/>
  <c r="F2020" i="9"/>
  <c r="F2021" i="9"/>
  <c r="F2022" i="9"/>
  <c r="F2023" i="9"/>
  <c r="F2024" i="9"/>
  <c r="F2025" i="9"/>
  <c r="F2026" i="9"/>
  <c r="F2027" i="9"/>
  <c r="F2028" i="9"/>
  <c r="F2029" i="9"/>
  <c r="F2030" i="9"/>
  <c r="F2031" i="9"/>
  <c r="F2032" i="9"/>
  <c r="F2033" i="9"/>
  <c r="F2034" i="9"/>
  <c r="F2035" i="9"/>
  <c r="F2036" i="9"/>
  <c r="F2037" i="9"/>
  <c r="F2038" i="9"/>
  <c r="F2039" i="9"/>
  <c r="F2040" i="9"/>
  <c r="F2041" i="9"/>
  <c r="F2042" i="9"/>
  <c r="F2043" i="9"/>
  <c r="F2044" i="9"/>
  <c r="F2045" i="9"/>
  <c r="F2046" i="9"/>
  <c r="F2047" i="9"/>
  <c r="F2048" i="9"/>
  <c r="F2049" i="9"/>
  <c r="F2050" i="9"/>
  <c r="F2051" i="9"/>
  <c r="F2052" i="9"/>
  <c r="F2053" i="9"/>
  <c r="F2054" i="9"/>
  <c r="F2055" i="9"/>
  <c r="F2056" i="9"/>
  <c r="F2057" i="9"/>
  <c r="F2058" i="9"/>
  <c r="F2059" i="9"/>
  <c r="F2060" i="9"/>
  <c r="F2061" i="9"/>
  <c r="F2062" i="9"/>
  <c r="F2063" i="9"/>
  <c r="F2064" i="9"/>
  <c r="F2065" i="9"/>
  <c r="F2066" i="9"/>
  <c r="F2067" i="9"/>
  <c r="F2068" i="9"/>
  <c r="F2069" i="9"/>
  <c r="F2070" i="9"/>
  <c r="F2071" i="9"/>
  <c r="F2072" i="9"/>
  <c r="F2073" i="9"/>
  <c r="F2074" i="9"/>
  <c r="F2075" i="9"/>
  <c r="F2076" i="9"/>
  <c r="F2077" i="9"/>
  <c r="F2078" i="9"/>
  <c r="F2079" i="9"/>
  <c r="F2080" i="9"/>
  <c r="F2081" i="9"/>
  <c r="F2082" i="9"/>
  <c r="F2083" i="9"/>
  <c r="F2084" i="9"/>
  <c r="F2085" i="9"/>
  <c r="F2086" i="9"/>
  <c r="F2087" i="9"/>
  <c r="F2088" i="9"/>
  <c r="F2089" i="9"/>
  <c r="F2090" i="9"/>
  <c r="F2091" i="9"/>
  <c r="F2092" i="9"/>
  <c r="F2093" i="9"/>
  <c r="F2094" i="9"/>
  <c r="F2095" i="9"/>
  <c r="F2096" i="9"/>
  <c r="F2097" i="9"/>
  <c r="F2098" i="9"/>
  <c r="F2099" i="9"/>
  <c r="F2100" i="9"/>
  <c r="F2101" i="9"/>
  <c r="F2102" i="9"/>
  <c r="F2103" i="9"/>
  <c r="F2104" i="9"/>
  <c r="F2105" i="9"/>
  <c r="F2106" i="9"/>
  <c r="F2107" i="9"/>
  <c r="F2108" i="9"/>
  <c r="F2109" i="9"/>
  <c r="F2110" i="9"/>
  <c r="F2111" i="9"/>
  <c r="F2112" i="9"/>
  <c r="F2113" i="9"/>
  <c r="F2114" i="9"/>
  <c r="F2115" i="9"/>
  <c r="F2116" i="9"/>
  <c r="F2117" i="9"/>
  <c r="F2118" i="9"/>
  <c r="F2119" i="9"/>
  <c r="F2120" i="9"/>
  <c r="F2121" i="9"/>
  <c r="F2122" i="9"/>
  <c r="F2123" i="9"/>
  <c r="F2124" i="9"/>
  <c r="F2125" i="9"/>
  <c r="F2126" i="9"/>
  <c r="F2127" i="9"/>
  <c r="F2128" i="9"/>
  <c r="F2129" i="9"/>
  <c r="F2130" i="9"/>
  <c r="F2131" i="9"/>
  <c r="F2132" i="9"/>
  <c r="F2133" i="9"/>
  <c r="F2134" i="9"/>
  <c r="F2135" i="9"/>
  <c r="F2136" i="9"/>
  <c r="F2137" i="9"/>
  <c r="F2138" i="9"/>
  <c r="F2139" i="9"/>
  <c r="F2140" i="9"/>
  <c r="F2141" i="9"/>
  <c r="F2142" i="9"/>
  <c r="F2143" i="9"/>
  <c r="F2144" i="9"/>
  <c r="F2145" i="9"/>
  <c r="F2146" i="9"/>
  <c r="F2147" i="9"/>
  <c r="F2148" i="9"/>
  <c r="F2149" i="9"/>
  <c r="F2150" i="9"/>
  <c r="F2151" i="9"/>
  <c r="F2152" i="9"/>
  <c r="F2153" i="9"/>
  <c r="F2154" i="9"/>
  <c r="F2155" i="9"/>
  <c r="F2156" i="9"/>
  <c r="F2157" i="9"/>
  <c r="F2158" i="9"/>
  <c r="F2159" i="9"/>
  <c r="F2160" i="9"/>
  <c r="F2161" i="9"/>
  <c r="F2162" i="9"/>
  <c r="F2163" i="9"/>
  <c r="F2164" i="9"/>
  <c r="F2165" i="9"/>
  <c r="F2166" i="9"/>
  <c r="F2167" i="9"/>
  <c r="F2168" i="9"/>
  <c r="F2169" i="9"/>
  <c r="F2170" i="9"/>
  <c r="F2171" i="9"/>
  <c r="F2172" i="9"/>
  <c r="F2173" i="9"/>
  <c r="F2174" i="9"/>
  <c r="F2175" i="9"/>
  <c r="F2176" i="9"/>
  <c r="F2177" i="9"/>
  <c r="F2178" i="9"/>
  <c r="F2179" i="9"/>
  <c r="F2180" i="9"/>
  <c r="F2181" i="9"/>
  <c r="F2182" i="9"/>
  <c r="F2183" i="9"/>
  <c r="F2184" i="9"/>
  <c r="F2185" i="9"/>
  <c r="F2186" i="9"/>
  <c r="F2187" i="9"/>
  <c r="F2188" i="9"/>
  <c r="F2189" i="9"/>
  <c r="F2190" i="9"/>
  <c r="F2191" i="9"/>
  <c r="F2192" i="9"/>
  <c r="F2193" i="9"/>
  <c r="F2194" i="9"/>
  <c r="F2195" i="9"/>
  <c r="F2196" i="9"/>
  <c r="F2197" i="9"/>
  <c r="F2198" i="9"/>
  <c r="F2199" i="9"/>
  <c r="F2200" i="9"/>
  <c r="F2201" i="9"/>
  <c r="F2202" i="9"/>
  <c r="F2203" i="9"/>
  <c r="F2204" i="9"/>
  <c r="F2205" i="9"/>
  <c r="F2206" i="9"/>
  <c r="F2207" i="9"/>
  <c r="F2208" i="9"/>
  <c r="F2209" i="9"/>
  <c r="F2210" i="9"/>
  <c r="F2211" i="9"/>
  <c r="F2212" i="9"/>
  <c r="F2213" i="9"/>
  <c r="F2214" i="9"/>
  <c r="F2215" i="9"/>
  <c r="F2216" i="9"/>
  <c r="F2217" i="9"/>
  <c r="F2218" i="9"/>
  <c r="F2219" i="9"/>
  <c r="F2220" i="9"/>
  <c r="F2221" i="9"/>
  <c r="F2222" i="9"/>
  <c r="F2223" i="9"/>
  <c r="F2224" i="9"/>
  <c r="F2225" i="9"/>
  <c r="F2226" i="9"/>
  <c r="F2227" i="9"/>
  <c r="F2228" i="9"/>
  <c r="F2229" i="9"/>
  <c r="F2230" i="9"/>
  <c r="F2231" i="9"/>
  <c r="F2232" i="9"/>
  <c r="F2233" i="9"/>
  <c r="F2234" i="9"/>
  <c r="F2235" i="9"/>
  <c r="F2236" i="9"/>
  <c r="F2237" i="9"/>
  <c r="F2238" i="9"/>
  <c r="F2239" i="9"/>
  <c r="F2240" i="9"/>
  <c r="F2241" i="9"/>
  <c r="F2242" i="9"/>
  <c r="F2243" i="9"/>
  <c r="F2244" i="9"/>
  <c r="F2245" i="9"/>
  <c r="F2246" i="9"/>
  <c r="F2247" i="9"/>
  <c r="F2248" i="9"/>
  <c r="F2249" i="9"/>
  <c r="F2250" i="9"/>
  <c r="F2251" i="9"/>
  <c r="F2252" i="9"/>
  <c r="F2253" i="9"/>
  <c r="F2254" i="9"/>
  <c r="F2255" i="9"/>
  <c r="F2256" i="9"/>
  <c r="F2257" i="9"/>
  <c r="F2258" i="9"/>
  <c r="F2259" i="9"/>
  <c r="F2260" i="9"/>
  <c r="F2261" i="9"/>
  <c r="F2262" i="9"/>
  <c r="F2263" i="9"/>
  <c r="F2264" i="9"/>
  <c r="F2265" i="9"/>
  <c r="F2266" i="9"/>
  <c r="F2267" i="9"/>
  <c r="F2268" i="9"/>
  <c r="F2269" i="9"/>
  <c r="F2270" i="9"/>
  <c r="F2271" i="9"/>
  <c r="F2272" i="9"/>
  <c r="F2273" i="9"/>
  <c r="F2274" i="9"/>
  <c r="F2275" i="9"/>
  <c r="F2276" i="9"/>
  <c r="F2277" i="9"/>
  <c r="F2278" i="9"/>
  <c r="F2279" i="9"/>
  <c r="F2280" i="9"/>
  <c r="F2281" i="9"/>
  <c r="F2282" i="9"/>
  <c r="F2283" i="9"/>
  <c r="F2284" i="9"/>
  <c r="F2285" i="9"/>
  <c r="F2286" i="9"/>
  <c r="F2287" i="9"/>
  <c r="F2288" i="9"/>
  <c r="F2289" i="9"/>
  <c r="F2290" i="9"/>
  <c r="F2291" i="9"/>
  <c r="F2292" i="9"/>
  <c r="F2293" i="9"/>
  <c r="F2294" i="9"/>
  <c r="F2295" i="9"/>
  <c r="F2296" i="9"/>
  <c r="F2297" i="9"/>
  <c r="F2298" i="9"/>
  <c r="F2299" i="9"/>
  <c r="F2300" i="9"/>
  <c r="F2301" i="9"/>
  <c r="F2302" i="9"/>
  <c r="F2303" i="9"/>
  <c r="F2304" i="9"/>
  <c r="F2305" i="9"/>
  <c r="F2306" i="9"/>
  <c r="F2307" i="9"/>
  <c r="F2308" i="9"/>
  <c r="F2309" i="9"/>
  <c r="F2310" i="9"/>
  <c r="F2311" i="9"/>
  <c r="F2312" i="9"/>
  <c r="F2313" i="9"/>
  <c r="F2314" i="9"/>
  <c r="F2315" i="9"/>
  <c r="F2316" i="9"/>
  <c r="F2317" i="9"/>
  <c r="F2318" i="9"/>
  <c r="F2319" i="9"/>
  <c r="F2320" i="9"/>
  <c r="F2321" i="9"/>
  <c r="F2322" i="9"/>
  <c r="F2323" i="9"/>
  <c r="F2324" i="9"/>
  <c r="F2325" i="9"/>
  <c r="F2326" i="9"/>
  <c r="F2327" i="9"/>
  <c r="F2328" i="9"/>
  <c r="F2329" i="9"/>
  <c r="F2330" i="9"/>
  <c r="F2331" i="9"/>
  <c r="F2332" i="9"/>
  <c r="F2333" i="9"/>
  <c r="F2334" i="9"/>
  <c r="F2335" i="9"/>
  <c r="F2336" i="9"/>
  <c r="F2337" i="9"/>
  <c r="F2338" i="9"/>
  <c r="F2339" i="9"/>
  <c r="F2340" i="9"/>
  <c r="F2341" i="9"/>
  <c r="F2342" i="9"/>
  <c r="F2343" i="9"/>
  <c r="F2344" i="9"/>
  <c r="F2345" i="9"/>
  <c r="F2346" i="9"/>
  <c r="F2347" i="9"/>
  <c r="F2348" i="9"/>
  <c r="F2349" i="9"/>
  <c r="F2350" i="9"/>
  <c r="F2351" i="9"/>
  <c r="F2352" i="9"/>
  <c r="F2353" i="9"/>
  <c r="F2354" i="9"/>
  <c r="F2355" i="9"/>
  <c r="F2356" i="9"/>
  <c r="F2357" i="9"/>
  <c r="F2358" i="9"/>
  <c r="F2359" i="9"/>
  <c r="F2360" i="9"/>
  <c r="F2361" i="9"/>
  <c r="F2362" i="9"/>
  <c r="F2363" i="9"/>
  <c r="F2364" i="9"/>
  <c r="F2365" i="9"/>
  <c r="F2366" i="9"/>
  <c r="F2367" i="9"/>
  <c r="F2368" i="9"/>
  <c r="F2369" i="9"/>
  <c r="F2370" i="9"/>
  <c r="F2371" i="9"/>
  <c r="F2372" i="9"/>
  <c r="F2373" i="9"/>
  <c r="F2374" i="9"/>
  <c r="F2375" i="9"/>
  <c r="F2376" i="9"/>
  <c r="F2377" i="9"/>
  <c r="F2378" i="9"/>
  <c r="F2379" i="9"/>
  <c r="F2380" i="9"/>
  <c r="F2381" i="9"/>
  <c r="F2382" i="9"/>
  <c r="F2383" i="9"/>
  <c r="F2384" i="9"/>
  <c r="F2385" i="9"/>
  <c r="F2386" i="9"/>
  <c r="F2387" i="9"/>
  <c r="F2388" i="9"/>
  <c r="F2389" i="9"/>
  <c r="F2390" i="9"/>
  <c r="F2391" i="9"/>
  <c r="F2392" i="9"/>
  <c r="F2393" i="9"/>
  <c r="F2394" i="9"/>
  <c r="F2395" i="9"/>
  <c r="F2396" i="9"/>
  <c r="F2397" i="9"/>
  <c r="F2398" i="9"/>
  <c r="F2399" i="9"/>
  <c r="F2400" i="9"/>
  <c r="F2401" i="9"/>
  <c r="F2402" i="9"/>
  <c r="F2403" i="9"/>
  <c r="F2404" i="9"/>
  <c r="F2405" i="9"/>
  <c r="F2406" i="9"/>
  <c r="F2407" i="9"/>
  <c r="F2408" i="9"/>
  <c r="F2409" i="9"/>
  <c r="F2410" i="9"/>
  <c r="F2411" i="9"/>
  <c r="F2412" i="9"/>
  <c r="F2413" i="9"/>
  <c r="F2414" i="9"/>
  <c r="F2415" i="9"/>
  <c r="F2416" i="9"/>
  <c r="F2417" i="9"/>
  <c r="F2418" i="9"/>
  <c r="F2419" i="9"/>
  <c r="F2420" i="9"/>
  <c r="F2421" i="9"/>
  <c r="F2422" i="9"/>
  <c r="F2423" i="9"/>
  <c r="F2424" i="9"/>
  <c r="F2425" i="9"/>
  <c r="F2426" i="9"/>
  <c r="F2427" i="9"/>
  <c r="F2428" i="9"/>
  <c r="F2429" i="9"/>
  <c r="F2430" i="9"/>
  <c r="F2431" i="9"/>
  <c r="F2432" i="9"/>
  <c r="F2433" i="9"/>
  <c r="F2434" i="9"/>
  <c r="F2435" i="9"/>
  <c r="F2436" i="9"/>
  <c r="F2437" i="9"/>
  <c r="F2438" i="9"/>
  <c r="F2439" i="9"/>
  <c r="F2440" i="9"/>
  <c r="F2441" i="9"/>
  <c r="F2442" i="9"/>
  <c r="F2443" i="9"/>
  <c r="F2444" i="9"/>
  <c r="F2445" i="9"/>
  <c r="F2446" i="9"/>
  <c r="F2447" i="9"/>
  <c r="F2448" i="9"/>
  <c r="F2449" i="9"/>
  <c r="F2450" i="9"/>
  <c r="F2451" i="9"/>
  <c r="F2452" i="9"/>
  <c r="F2453" i="9"/>
  <c r="F2454" i="9"/>
  <c r="F2455" i="9"/>
  <c r="F2456" i="9"/>
  <c r="F2457" i="9"/>
  <c r="F2458" i="9"/>
  <c r="F2459" i="9"/>
  <c r="F2460" i="9"/>
  <c r="F2461" i="9"/>
  <c r="F2462" i="9"/>
  <c r="F2463" i="9"/>
  <c r="F2464" i="9"/>
  <c r="F2465" i="9"/>
  <c r="F2466" i="9"/>
  <c r="F2467" i="9"/>
  <c r="F2468" i="9"/>
  <c r="F2469" i="9"/>
  <c r="F2470" i="9"/>
  <c r="F2471" i="9"/>
  <c r="F2472" i="9"/>
  <c r="F2473" i="9"/>
  <c r="F2474" i="9"/>
  <c r="F2475" i="9"/>
  <c r="F2476" i="9"/>
  <c r="F2477" i="9"/>
  <c r="F2478" i="9"/>
  <c r="F2479" i="9"/>
  <c r="F2480" i="9"/>
  <c r="F2481" i="9"/>
  <c r="F2482" i="9"/>
  <c r="F2483" i="9"/>
  <c r="F2484" i="9"/>
  <c r="F2485" i="9"/>
  <c r="F2486" i="9"/>
  <c r="F2487" i="9"/>
  <c r="F2488" i="9"/>
  <c r="F2489" i="9"/>
  <c r="F2490" i="9"/>
  <c r="F2491" i="9"/>
  <c r="F2492" i="9"/>
  <c r="F2493" i="9"/>
  <c r="F2494" i="9"/>
  <c r="F2495" i="9"/>
  <c r="F2496" i="9"/>
  <c r="F2497" i="9"/>
  <c r="F2498" i="9"/>
  <c r="F2499" i="9"/>
  <c r="F2500" i="9"/>
  <c r="F2501" i="9"/>
  <c r="F2502" i="9"/>
  <c r="F2503" i="9"/>
  <c r="F2504" i="9"/>
  <c r="F2505" i="9"/>
  <c r="F2506" i="9"/>
  <c r="F2507" i="9"/>
  <c r="F2508" i="9"/>
  <c r="F2509" i="9"/>
  <c r="F2510" i="9"/>
  <c r="F2511" i="9"/>
  <c r="F2512" i="9"/>
  <c r="F2513" i="9"/>
  <c r="F2514" i="9"/>
  <c r="F2515" i="9"/>
  <c r="F2516" i="9"/>
  <c r="F2517" i="9"/>
  <c r="F2518" i="9"/>
  <c r="F2519" i="9"/>
  <c r="F2520" i="9"/>
  <c r="F2521" i="9"/>
  <c r="F2522" i="9"/>
  <c r="F2523" i="9"/>
  <c r="F2524" i="9"/>
  <c r="F2525" i="9"/>
  <c r="F2526" i="9"/>
  <c r="F2527" i="9"/>
  <c r="F2528" i="9"/>
  <c r="F2529" i="9"/>
  <c r="F2530" i="9"/>
  <c r="F2531" i="9"/>
  <c r="F2532" i="9"/>
  <c r="F2533" i="9"/>
  <c r="F2534" i="9"/>
  <c r="F2535" i="9"/>
  <c r="F2536" i="9"/>
  <c r="F2537" i="9"/>
  <c r="F2538" i="9"/>
  <c r="F2539" i="9"/>
  <c r="F2540" i="9"/>
  <c r="F2541" i="9"/>
  <c r="F2542" i="9"/>
  <c r="F2543" i="9"/>
  <c r="F2544" i="9"/>
  <c r="F2545" i="9"/>
  <c r="F2546" i="9"/>
  <c r="F2547" i="9"/>
  <c r="F2548" i="9"/>
  <c r="F2549" i="9"/>
  <c r="F2550" i="9"/>
  <c r="F2551" i="9"/>
  <c r="F2552" i="9"/>
  <c r="F2553" i="9"/>
  <c r="F2554" i="9"/>
  <c r="F2555" i="9"/>
  <c r="F2556" i="9"/>
  <c r="F2557" i="9"/>
  <c r="F2558" i="9"/>
  <c r="F2559" i="9"/>
  <c r="F2560" i="9"/>
  <c r="F2561" i="9"/>
  <c r="F2562" i="9"/>
  <c r="F2563" i="9"/>
  <c r="F2564" i="9"/>
  <c r="F2565" i="9"/>
  <c r="F2566" i="9"/>
  <c r="F2567" i="9"/>
  <c r="F2568" i="9"/>
  <c r="F2569" i="9"/>
  <c r="F2570" i="9"/>
  <c r="F2571" i="9"/>
  <c r="F2572" i="9"/>
  <c r="F2573" i="9"/>
  <c r="F2574" i="9"/>
  <c r="F2575" i="9"/>
  <c r="F2576" i="9"/>
  <c r="F2577" i="9"/>
  <c r="F2578" i="9"/>
  <c r="F2579" i="9"/>
  <c r="F2580" i="9"/>
  <c r="F2581" i="9"/>
  <c r="F2582" i="9"/>
  <c r="F2583" i="9"/>
  <c r="F2584" i="9"/>
  <c r="F2585" i="9"/>
  <c r="F2586" i="9"/>
  <c r="F2587" i="9"/>
  <c r="F2588" i="9"/>
  <c r="F2589" i="9"/>
  <c r="F2590" i="9"/>
  <c r="F2591" i="9"/>
  <c r="F2592" i="9"/>
  <c r="F2593" i="9"/>
  <c r="F2594" i="9"/>
  <c r="F2595" i="9"/>
  <c r="F2596" i="9"/>
  <c r="F2597" i="9"/>
  <c r="F2598" i="9"/>
  <c r="F2599" i="9"/>
  <c r="F2600" i="9"/>
  <c r="F2601" i="9"/>
  <c r="F2602" i="9"/>
  <c r="F2603" i="9"/>
  <c r="F2604" i="9"/>
  <c r="F2605" i="9"/>
  <c r="F2606" i="9"/>
  <c r="F2607" i="9"/>
  <c r="F2608" i="9"/>
  <c r="F2609" i="9"/>
  <c r="F2610" i="9"/>
  <c r="F2611" i="9"/>
  <c r="F2612" i="9"/>
  <c r="F2613" i="9"/>
  <c r="F2614" i="9"/>
  <c r="F2615" i="9"/>
  <c r="F2616" i="9"/>
  <c r="F2617" i="9"/>
  <c r="F2618" i="9"/>
  <c r="F2619" i="9"/>
  <c r="F2620" i="9"/>
  <c r="F2621" i="9"/>
  <c r="F2622" i="9"/>
  <c r="F2623" i="9"/>
  <c r="F2624" i="9"/>
  <c r="F2625" i="9"/>
  <c r="F2626" i="9"/>
  <c r="F2627" i="9"/>
  <c r="F2628" i="9"/>
  <c r="F2629" i="9"/>
  <c r="F2630" i="9"/>
  <c r="F2631" i="9"/>
  <c r="F2632" i="9"/>
  <c r="F2633" i="9"/>
  <c r="F2634" i="9"/>
  <c r="F2635" i="9"/>
  <c r="F2636" i="9"/>
  <c r="F2637" i="9"/>
  <c r="F2638" i="9"/>
  <c r="F2639" i="9"/>
  <c r="F2640" i="9"/>
  <c r="F2641" i="9"/>
  <c r="F2642" i="9"/>
  <c r="F2643" i="9"/>
  <c r="F2644" i="9"/>
  <c r="F2645" i="9"/>
  <c r="F2646" i="9"/>
  <c r="F2647" i="9"/>
  <c r="F2648" i="9"/>
  <c r="F2649" i="9"/>
  <c r="F2650" i="9"/>
  <c r="F2651" i="9"/>
  <c r="F2652" i="9"/>
  <c r="F2653" i="9"/>
  <c r="F2654" i="9"/>
  <c r="F2655" i="9"/>
  <c r="F2656" i="9"/>
  <c r="F2657" i="9"/>
  <c r="F2658" i="9"/>
  <c r="F2659" i="9"/>
  <c r="F2660" i="9"/>
  <c r="F2661" i="9"/>
  <c r="F2662" i="9"/>
  <c r="F2663" i="9"/>
  <c r="F2664" i="9"/>
  <c r="F2665" i="9"/>
  <c r="F2666" i="9"/>
  <c r="F2667" i="9"/>
  <c r="F2668" i="9"/>
  <c r="F2669" i="9"/>
  <c r="F2670" i="9"/>
  <c r="F2671" i="9"/>
  <c r="F2672" i="9"/>
  <c r="F2673" i="9"/>
  <c r="F2674" i="9"/>
  <c r="F2675" i="9"/>
  <c r="F2676" i="9"/>
  <c r="F2677" i="9"/>
  <c r="F2678" i="9"/>
  <c r="F2679" i="9"/>
  <c r="F2680" i="9"/>
  <c r="F2681" i="9"/>
  <c r="F2682" i="9"/>
  <c r="F2683" i="9"/>
  <c r="F2684" i="9"/>
  <c r="F2685" i="9"/>
  <c r="F2686" i="9"/>
  <c r="F2687" i="9"/>
  <c r="F2688" i="9"/>
  <c r="F2689" i="9"/>
  <c r="F2690" i="9"/>
  <c r="F2691" i="9"/>
  <c r="F2692" i="9"/>
  <c r="F2693" i="9"/>
  <c r="F2694" i="9"/>
  <c r="F2695" i="9"/>
  <c r="F2696" i="9"/>
  <c r="F2697" i="9"/>
  <c r="F2698" i="9"/>
  <c r="F2699" i="9"/>
  <c r="F2700" i="9"/>
  <c r="F2701" i="9"/>
  <c r="F2702" i="9"/>
  <c r="F2703" i="9"/>
  <c r="F2704" i="9"/>
  <c r="F2705" i="9"/>
  <c r="F2706" i="9"/>
  <c r="F2707" i="9"/>
  <c r="F2708" i="9"/>
  <c r="F2709" i="9"/>
  <c r="F2710" i="9"/>
  <c r="F2711" i="9"/>
  <c r="F2712" i="9"/>
  <c r="F2713" i="9"/>
  <c r="F2714" i="9"/>
  <c r="F2715" i="9"/>
  <c r="F2716" i="9"/>
  <c r="F2717" i="9"/>
  <c r="F2718" i="9"/>
  <c r="F2719" i="9"/>
  <c r="F2720" i="9"/>
  <c r="F2721" i="9"/>
  <c r="F2722" i="9"/>
  <c r="F2723" i="9"/>
  <c r="F2724" i="9"/>
  <c r="F2725" i="9"/>
  <c r="F2726" i="9"/>
  <c r="F2727" i="9"/>
  <c r="F2728" i="9"/>
  <c r="F2729" i="9"/>
  <c r="F2730" i="9"/>
  <c r="F2731" i="9"/>
  <c r="F2732" i="9"/>
  <c r="F2733" i="9"/>
  <c r="F2734" i="9"/>
  <c r="F2735" i="9"/>
  <c r="F2736" i="9"/>
  <c r="F2737" i="9"/>
  <c r="F2738" i="9"/>
  <c r="F2739" i="9"/>
  <c r="F2740" i="9"/>
  <c r="F2741" i="9"/>
  <c r="F2742" i="9"/>
  <c r="F2743" i="9"/>
  <c r="F2744" i="9"/>
  <c r="F2745" i="9"/>
  <c r="F2746" i="9"/>
  <c r="F2747" i="9"/>
  <c r="F2748" i="9"/>
  <c r="F2749" i="9"/>
  <c r="F2750" i="9"/>
  <c r="F2751" i="9"/>
  <c r="F2752" i="9"/>
  <c r="F2753" i="9"/>
  <c r="F2754" i="9"/>
  <c r="F2755" i="9"/>
  <c r="F2756" i="9"/>
  <c r="F2757" i="9"/>
  <c r="F2758" i="9"/>
  <c r="F2759" i="9"/>
  <c r="F2760" i="9"/>
  <c r="F2761" i="9"/>
  <c r="F2762" i="9"/>
  <c r="F2763" i="9"/>
  <c r="F2764" i="9"/>
  <c r="F2765" i="9"/>
  <c r="F2766" i="9"/>
  <c r="F2767" i="9"/>
  <c r="F2768" i="9"/>
  <c r="F2769" i="9"/>
  <c r="F2770" i="9"/>
  <c r="F2771" i="9"/>
  <c r="F2772" i="9"/>
  <c r="F2773" i="9"/>
  <c r="F2774" i="9"/>
  <c r="F2775" i="9"/>
  <c r="F2776" i="9"/>
  <c r="F2777" i="9"/>
  <c r="F2778" i="9"/>
  <c r="F2779" i="9"/>
  <c r="F2780" i="9"/>
  <c r="F2781" i="9"/>
  <c r="F2782" i="9"/>
  <c r="F2783" i="9"/>
  <c r="F2784" i="9"/>
  <c r="F2785" i="9"/>
  <c r="F2786" i="9"/>
  <c r="F2787" i="9"/>
  <c r="F2788" i="9"/>
  <c r="F2789" i="9"/>
  <c r="F2790" i="9"/>
  <c r="F2791" i="9"/>
  <c r="F2792" i="9"/>
  <c r="F2793" i="9"/>
  <c r="F2794" i="9"/>
  <c r="F2795" i="9"/>
  <c r="F2796" i="9"/>
  <c r="F2797" i="9"/>
  <c r="F2798" i="9"/>
  <c r="F2799" i="9"/>
  <c r="F2800" i="9"/>
  <c r="F2801" i="9"/>
  <c r="F2802" i="9"/>
  <c r="F2803" i="9"/>
  <c r="F2804" i="9"/>
  <c r="F2805" i="9"/>
  <c r="F2806" i="9"/>
  <c r="F2807" i="9"/>
  <c r="F2808" i="9"/>
  <c r="F2809" i="9"/>
  <c r="F2810" i="9"/>
  <c r="F2811" i="9"/>
  <c r="F2812" i="9"/>
  <c r="F2813" i="9"/>
  <c r="F2814" i="9"/>
  <c r="F2815" i="9"/>
  <c r="F2816" i="9"/>
  <c r="F2817" i="9"/>
  <c r="F2818" i="9"/>
  <c r="F2819" i="9"/>
  <c r="F2820" i="9"/>
  <c r="F2821" i="9"/>
  <c r="F2822" i="9"/>
  <c r="F2823" i="9"/>
  <c r="F2824" i="9"/>
  <c r="F2825" i="9"/>
  <c r="F2826" i="9"/>
  <c r="F2827" i="9"/>
  <c r="F2828" i="9"/>
  <c r="F2829" i="9"/>
  <c r="F2830" i="9"/>
  <c r="F2831" i="9"/>
  <c r="F2832" i="9"/>
  <c r="F2833" i="9"/>
  <c r="F2834" i="9"/>
  <c r="F2835" i="9"/>
  <c r="F2836" i="9"/>
  <c r="F2837" i="9"/>
  <c r="F2838" i="9"/>
  <c r="F2839" i="9"/>
  <c r="F2840" i="9"/>
  <c r="F2841" i="9"/>
  <c r="F2842" i="9"/>
  <c r="F2843" i="9"/>
  <c r="F2844" i="9"/>
  <c r="F2845" i="9"/>
  <c r="F2846" i="9"/>
  <c r="F2847" i="9"/>
  <c r="F2848" i="9"/>
  <c r="F2849" i="9"/>
  <c r="F2850" i="9"/>
  <c r="F2851" i="9"/>
  <c r="F2852" i="9"/>
  <c r="F2853" i="9"/>
  <c r="F2854" i="9"/>
  <c r="F2855" i="9"/>
  <c r="F2856" i="9"/>
  <c r="F2857" i="9"/>
  <c r="F2858" i="9"/>
  <c r="F2859" i="9"/>
  <c r="F2860" i="9"/>
  <c r="F2861" i="9"/>
  <c r="F2862" i="9"/>
  <c r="F2863" i="9"/>
  <c r="F2864" i="9"/>
  <c r="F2865" i="9"/>
  <c r="F2866" i="9"/>
  <c r="F2867" i="9"/>
  <c r="F2868" i="9"/>
  <c r="F2869" i="9"/>
  <c r="F2870" i="9"/>
  <c r="F2871" i="9"/>
  <c r="F2872" i="9"/>
  <c r="F2873" i="9"/>
  <c r="F2874" i="9"/>
  <c r="F2875" i="9"/>
  <c r="F2876" i="9"/>
  <c r="F2877" i="9"/>
  <c r="F2878" i="9"/>
  <c r="F2879" i="9"/>
  <c r="F2880" i="9"/>
  <c r="F2881" i="9"/>
  <c r="F2882" i="9"/>
  <c r="F2883" i="9"/>
  <c r="F2884" i="9"/>
  <c r="F2885" i="9"/>
  <c r="F2886" i="9"/>
  <c r="F2887" i="9"/>
  <c r="F2888" i="9"/>
  <c r="F2889" i="9"/>
  <c r="F2890" i="9"/>
  <c r="F2891" i="9"/>
  <c r="F2892" i="9"/>
  <c r="F2893" i="9"/>
  <c r="F2894" i="9"/>
  <c r="F2895" i="9"/>
  <c r="F2896" i="9"/>
  <c r="F2897" i="9"/>
  <c r="F2898" i="9"/>
  <c r="F2899" i="9"/>
  <c r="F2900" i="9"/>
  <c r="F2901" i="9"/>
  <c r="F2902" i="9"/>
  <c r="F2903" i="9"/>
  <c r="F2904" i="9"/>
  <c r="F2905" i="9"/>
  <c r="F2906" i="9"/>
  <c r="F2907" i="9"/>
  <c r="F2908" i="9"/>
  <c r="F2909" i="9"/>
  <c r="F2910" i="9"/>
  <c r="F2911" i="9"/>
  <c r="F2912" i="9"/>
  <c r="F2913" i="9"/>
  <c r="F2914" i="9"/>
  <c r="F2915" i="9"/>
  <c r="F2916" i="9"/>
  <c r="F2917" i="9"/>
  <c r="F2918" i="9"/>
  <c r="F2919" i="9"/>
  <c r="F2920" i="9"/>
  <c r="F2921" i="9"/>
  <c r="F2922" i="9"/>
  <c r="F2923" i="9"/>
  <c r="F2924" i="9"/>
  <c r="F2925" i="9"/>
  <c r="F2926" i="9"/>
  <c r="F2927" i="9"/>
  <c r="F2928" i="9"/>
  <c r="F2929" i="9"/>
  <c r="F2930" i="9"/>
  <c r="F2931" i="9"/>
  <c r="F2932" i="9"/>
  <c r="F2933" i="9"/>
  <c r="F2934" i="9"/>
  <c r="F2935" i="9"/>
  <c r="F2936" i="9"/>
  <c r="F2937" i="9"/>
  <c r="F2938" i="9"/>
  <c r="F2939" i="9"/>
  <c r="F2940" i="9"/>
  <c r="F2941" i="9"/>
  <c r="F2942" i="9"/>
  <c r="F2943" i="9"/>
  <c r="F2944" i="9"/>
  <c r="F2945" i="9"/>
  <c r="F2946" i="9"/>
  <c r="F2947" i="9"/>
  <c r="F2948" i="9"/>
  <c r="F2949" i="9"/>
  <c r="F2950" i="9"/>
  <c r="F2951" i="9"/>
  <c r="F2952" i="9"/>
  <c r="F2953" i="9"/>
  <c r="F2954" i="9"/>
  <c r="F2955" i="9"/>
  <c r="F2956" i="9"/>
  <c r="F2957" i="9"/>
  <c r="F2958" i="9"/>
  <c r="F2959" i="9"/>
  <c r="F2960" i="9"/>
  <c r="F2961" i="9"/>
  <c r="F2962" i="9"/>
  <c r="F2963" i="9"/>
  <c r="F2964" i="9"/>
  <c r="F2965" i="9"/>
  <c r="F2966" i="9"/>
  <c r="F2967" i="9"/>
  <c r="F2968" i="9"/>
  <c r="F2969" i="9"/>
  <c r="F2970" i="9"/>
  <c r="F2971" i="9"/>
  <c r="F2972" i="9"/>
  <c r="F2973" i="9"/>
  <c r="F2974" i="9"/>
  <c r="F2975" i="9"/>
  <c r="F2976" i="9"/>
  <c r="F2977" i="9"/>
  <c r="F2978" i="9"/>
  <c r="F2979" i="9"/>
  <c r="F2980" i="9"/>
  <c r="F2981" i="9"/>
  <c r="F2982" i="9"/>
  <c r="F2983" i="9"/>
  <c r="F2984" i="9"/>
  <c r="F2985" i="9"/>
  <c r="F2986" i="9"/>
  <c r="F2987" i="9"/>
  <c r="F2988" i="9"/>
  <c r="F2989" i="9"/>
  <c r="F2990" i="9"/>
  <c r="F2991" i="9"/>
  <c r="F2992" i="9"/>
  <c r="F2993" i="9"/>
  <c r="F2994" i="9"/>
  <c r="F2995" i="9"/>
  <c r="F2996" i="9"/>
  <c r="F2997" i="9"/>
  <c r="F2998" i="9"/>
  <c r="F2999" i="9"/>
  <c r="F3000" i="9"/>
  <c r="F3001" i="9"/>
  <c r="F3002" i="9"/>
  <c r="F3003" i="9"/>
  <c r="F3004" i="9"/>
  <c r="F3005" i="9"/>
  <c r="F3006" i="9"/>
  <c r="F3007" i="9"/>
  <c r="F3008" i="9"/>
  <c r="F3009" i="9"/>
  <c r="F3010" i="9"/>
  <c r="F3011" i="9"/>
  <c r="F3012" i="9"/>
  <c r="F3013" i="9"/>
  <c r="F3014" i="9"/>
  <c r="F3015" i="9"/>
  <c r="F3016" i="9"/>
  <c r="F3017" i="9"/>
  <c r="F3018" i="9"/>
  <c r="F3019" i="9"/>
  <c r="F3020" i="9"/>
  <c r="F3021" i="9"/>
  <c r="F3022" i="9"/>
  <c r="F3023" i="9"/>
  <c r="F3024" i="9"/>
  <c r="F3025" i="9"/>
  <c r="F3026" i="9"/>
  <c r="F3027" i="9"/>
  <c r="F3028" i="9"/>
  <c r="F3029" i="9"/>
  <c r="F3030" i="9"/>
  <c r="F3031" i="9"/>
  <c r="F3032" i="9"/>
  <c r="F3033" i="9"/>
  <c r="F3034" i="9"/>
  <c r="F3035" i="9"/>
  <c r="F3036" i="9"/>
  <c r="F3037" i="9"/>
  <c r="F3038" i="9"/>
  <c r="F3039" i="9"/>
  <c r="F3040" i="9"/>
  <c r="F3041" i="9"/>
  <c r="F3042" i="9"/>
  <c r="F3043" i="9"/>
  <c r="F3044" i="9"/>
  <c r="F3045" i="9"/>
  <c r="F3046" i="9"/>
  <c r="F3047" i="9"/>
  <c r="F3048" i="9"/>
  <c r="F3049" i="9"/>
  <c r="F3050" i="9"/>
  <c r="F3051" i="9"/>
  <c r="F3052" i="9"/>
  <c r="F3053" i="9"/>
  <c r="F3054" i="9"/>
  <c r="F3055" i="9"/>
  <c r="F3056" i="9"/>
  <c r="F3057" i="9"/>
  <c r="F3058" i="9"/>
  <c r="F3059" i="9"/>
  <c r="F3060" i="9"/>
  <c r="F3061" i="9"/>
  <c r="F3062" i="9"/>
  <c r="F3063" i="9"/>
  <c r="F3064" i="9"/>
  <c r="F3065" i="9"/>
  <c r="F3066" i="9"/>
  <c r="F3067" i="9"/>
  <c r="F3068" i="9"/>
  <c r="F3069" i="9"/>
  <c r="F3070" i="9"/>
  <c r="F3071" i="9"/>
  <c r="F3072" i="9"/>
  <c r="F3073" i="9"/>
  <c r="F3074" i="9"/>
  <c r="F3075" i="9"/>
  <c r="F3076" i="9"/>
  <c r="F3077" i="9"/>
  <c r="F3078" i="9"/>
  <c r="F3079" i="9"/>
  <c r="F3080" i="9"/>
  <c r="F3081" i="9"/>
  <c r="F3082" i="9"/>
  <c r="F3083" i="9"/>
  <c r="F3084" i="9"/>
  <c r="F3085" i="9"/>
  <c r="F3086" i="9"/>
  <c r="F3087" i="9"/>
  <c r="F3088" i="9"/>
  <c r="F3089" i="9"/>
  <c r="F3090" i="9"/>
  <c r="F3091" i="9"/>
  <c r="F3092" i="9"/>
  <c r="F3093" i="9"/>
  <c r="F3094" i="9"/>
  <c r="F3095" i="9"/>
  <c r="F3096" i="9"/>
  <c r="F3097" i="9"/>
  <c r="F3098" i="9"/>
  <c r="F3099" i="9"/>
  <c r="F3100" i="9"/>
  <c r="F3101" i="9"/>
  <c r="F3102" i="9"/>
  <c r="F3103" i="9"/>
  <c r="F3104" i="9"/>
  <c r="F3105" i="9"/>
  <c r="F3106" i="9"/>
  <c r="F3107" i="9"/>
  <c r="F3108" i="9"/>
  <c r="F3109" i="9"/>
  <c r="F3110" i="9"/>
  <c r="F3111" i="9"/>
  <c r="F3112" i="9"/>
  <c r="F3113" i="9"/>
  <c r="F3114" i="9"/>
  <c r="F3115" i="9"/>
  <c r="F3116" i="9"/>
  <c r="F3117" i="9"/>
  <c r="F3118" i="9"/>
  <c r="F3119" i="9"/>
  <c r="F3120" i="9"/>
  <c r="F3121" i="9"/>
  <c r="F3122" i="9"/>
  <c r="F3123" i="9"/>
  <c r="F3124" i="9"/>
  <c r="F3125" i="9"/>
  <c r="F3126" i="9"/>
  <c r="F3127" i="9"/>
  <c r="F3128" i="9"/>
  <c r="F3129" i="9"/>
  <c r="F3130" i="9"/>
  <c r="F3131" i="9"/>
  <c r="F3132" i="9"/>
  <c r="F3133" i="9"/>
  <c r="F3134" i="9"/>
  <c r="F3135" i="9"/>
  <c r="F3136" i="9"/>
  <c r="F3137" i="9"/>
  <c r="F3138" i="9"/>
  <c r="F3139" i="9"/>
  <c r="F3140" i="9"/>
  <c r="F3141" i="9"/>
  <c r="F3142" i="9"/>
  <c r="F3143" i="9"/>
  <c r="F3144" i="9"/>
  <c r="F3145" i="9"/>
  <c r="F3146" i="9"/>
  <c r="F3147" i="9"/>
  <c r="F3148" i="9"/>
  <c r="F3149" i="9"/>
  <c r="F3150" i="9"/>
  <c r="F3151" i="9"/>
  <c r="F3152" i="9"/>
  <c r="F3153" i="9"/>
  <c r="F3154" i="9"/>
  <c r="F3155" i="9"/>
  <c r="F3156" i="9"/>
  <c r="F3157" i="9"/>
  <c r="F3158" i="9"/>
  <c r="F3159" i="9"/>
  <c r="F3160" i="9"/>
  <c r="F3161" i="9"/>
  <c r="F3162" i="9"/>
  <c r="F3163" i="9"/>
  <c r="F3164" i="9"/>
  <c r="F3165" i="9"/>
  <c r="F3166" i="9"/>
  <c r="F3167" i="9"/>
  <c r="F3168" i="9"/>
  <c r="F3169" i="9"/>
  <c r="F3170" i="9"/>
  <c r="F3171" i="9"/>
  <c r="F3172" i="9"/>
  <c r="F3173" i="9"/>
  <c r="F3174" i="9"/>
  <c r="F3175" i="9"/>
  <c r="F3176" i="9"/>
  <c r="F3177" i="9"/>
  <c r="F3178" i="9"/>
  <c r="F3179" i="9"/>
  <c r="F3180" i="9"/>
  <c r="F3181" i="9"/>
  <c r="F3182" i="9"/>
  <c r="F3183" i="9"/>
  <c r="F3184" i="9"/>
  <c r="F3185" i="9"/>
  <c r="F3186" i="9"/>
  <c r="F3187" i="9"/>
  <c r="F3188" i="9"/>
  <c r="F3189" i="9"/>
  <c r="F3190" i="9"/>
  <c r="F3191" i="9"/>
  <c r="F3192" i="9"/>
  <c r="F3193" i="9"/>
  <c r="F3194" i="9"/>
  <c r="F3195" i="9"/>
  <c r="F3196" i="9"/>
  <c r="F3197" i="9"/>
  <c r="F3198" i="9"/>
  <c r="F3199" i="9"/>
  <c r="F3200" i="9"/>
  <c r="F3201" i="9"/>
  <c r="F3202" i="9"/>
  <c r="F3203" i="9"/>
  <c r="F3204" i="9"/>
  <c r="F3205" i="9"/>
  <c r="F3206" i="9"/>
  <c r="F3207" i="9"/>
  <c r="F3208" i="9"/>
  <c r="F3209" i="9"/>
  <c r="F3210" i="9"/>
  <c r="F3211" i="9"/>
  <c r="F3212" i="9"/>
  <c r="F3213" i="9"/>
  <c r="F3214" i="9"/>
  <c r="F3215" i="9"/>
  <c r="F3216" i="9"/>
  <c r="F3217" i="9"/>
  <c r="F3218" i="9"/>
  <c r="F3219" i="9"/>
  <c r="F3220" i="9"/>
  <c r="F3221" i="9"/>
  <c r="F3222" i="9"/>
  <c r="F3223" i="9"/>
  <c r="F3224" i="9"/>
  <c r="F3225" i="9"/>
  <c r="F3226" i="9"/>
  <c r="F3227" i="9"/>
  <c r="F3228" i="9"/>
  <c r="F3229" i="9"/>
  <c r="F3230" i="9"/>
  <c r="F3231" i="9"/>
  <c r="F3232" i="9"/>
  <c r="F3233" i="9"/>
  <c r="F3234" i="9"/>
  <c r="F3235" i="9"/>
  <c r="F3236" i="9"/>
  <c r="F3237" i="9"/>
  <c r="F3238" i="9"/>
  <c r="F3239" i="9"/>
  <c r="F3240" i="9"/>
  <c r="F3241" i="9"/>
  <c r="F3242" i="9"/>
  <c r="F3243" i="9"/>
  <c r="F3244" i="9"/>
  <c r="F3245" i="9"/>
  <c r="F3246" i="9"/>
  <c r="F3247" i="9"/>
  <c r="F3248" i="9"/>
  <c r="F3249" i="9"/>
  <c r="F3250" i="9"/>
  <c r="F3251" i="9"/>
  <c r="F3252" i="9"/>
  <c r="F3253" i="9"/>
  <c r="F3254" i="9"/>
  <c r="F3255" i="9"/>
  <c r="F3256" i="9"/>
  <c r="F3257" i="9"/>
  <c r="F3258" i="9"/>
  <c r="F3259" i="9"/>
  <c r="F3260" i="9"/>
  <c r="F3261" i="9"/>
  <c r="F3262" i="9"/>
  <c r="F3263" i="9"/>
  <c r="F3264" i="9"/>
  <c r="F3265" i="9"/>
  <c r="F3266" i="9"/>
  <c r="F3267" i="9"/>
  <c r="F3268" i="9"/>
  <c r="F3269" i="9"/>
  <c r="F3270" i="9"/>
  <c r="F3271" i="9"/>
  <c r="F3272" i="9"/>
  <c r="F3273" i="9"/>
  <c r="F3274" i="9"/>
  <c r="F3275" i="9"/>
  <c r="F3276" i="9"/>
  <c r="F3277" i="9"/>
  <c r="F3278" i="9"/>
  <c r="F3279" i="9"/>
  <c r="F3280" i="9"/>
  <c r="F3281" i="9"/>
  <c r="F3282" i="9"/>
  <c r="F3283" i="9"/>
  <c r="F3284" i="9"/>
  <c r="F3285" i="9"/>
  <c r="F3286" i="9"/>
  <c r="F3287" i="9"/>
  <c r="F3288" i="9"/>
  <c r="F3289" i="9"/>
  <c r="F3290" i="9"/>
  <c r="F3291" i="9"/>
  <c r="F3292" i="9"/>
  <c r="F3293" i="9"/>
  <c r="F3294" i="9"/>
  <c r="F3295" i="9"/>
  <c r="F3296" i="9"/>
  <c r="F3297" i="9"/>
  <c r="F3298" i="9"/>
  <c r="F3299" i="9"/>
  <c r="F3300" i="9"/>
  <c r="F3301" i="9"/>
  <c r="F3302" i="9"/>
  <c r="F3303" i="9"/>
  <c r="F3304" i="9"/>
  <c r="F3305" i="9"/>
  <c r="F3306" i="9"/>
  <c r="F3307" i="9"/>
  <c r="F3308" i="9"/>
  <c r="F3309" i="9"/>
  <c r="F3310" i="9"/>
  <c r="F3311" i="9"/>
  <c r="F3312" i="9"/>
  <c r="F3313" i="9"/>
  <c r="F3314" i="9"/>
  <c r="F3315" i="9"/>
  <c r="F3316" i="9"/>
  <c r="F3317" i="9"/>
  <c r="F3318" i="9"/>
  <c r="F3319" i="9"/>
  <c r="F3320" i="9"/>
  <c r="F3321" i="9"/>
  <c r="F3322" i="9"/>
  <c r="F3323" i="9"/>
  <c r="F3324" i="9"/>
  <c r="F3325" i="9"/>
  <c r="F3326" i="9"/>
  <c r="F3327" i="9"/>
  <c r="F3328" i="9"/>
  <c r="F3329" i="9"/>
  <c r="F3330" i="9"/>
  <c r="F3331" i="9"/>
  <c r="F3332" i="9"/>
  <c r="F3333" i="9"/>
  <c r="F3334" i="9"/>
  <c r="F3335" i="9"/>
  <c r="F3336" i="9"/>
  <c r="F3337" i="9"/>
  <c r="F3338" i="9"/>
  <c r="F3339" i="9"/>
  <c r="F3340" i="9"/>
  <c r="F3341" i="9"/>
  <c r="F3342" i="9"/>
  <c r="F3343" i="9"/>
  <c r="F3344" i="9"/>
  <c r="F3345" i="9"/>
  <c r="F3346" i="9"/>
  <c r="F3347" i="9"/>
  <c r="F3348" i="9"/>
  <c r="F3349" i="9"/>
  <c r="F3350" i="9"/>
  <c r="F3351" i="9"/>
  <c r="F3352" i="9"/>
  <c r="F3353" i="9"/>
  <c r="F3354" i="9"/>
  <c r="F3355" i="9"/>
  <c r="F3356" i="9"/>
  <c r="F3357" i="9"/>
  <c r="F3358" i="9"/>
  <c r="F3359" i="9"/>
  <c r="F3360" i="9"/>
  <c r="F3361" i="9"/>
  <c r="F3362" i="9"/>
  <c r="F3363" i="9"/>
  <c r="F3364" i="9"/>
  <c r="F3365" i="9"/>
  <c r="F3366" i="9"/>
  <c r="F3367" i="9"/>
  <c r="F3368" i="9"/>
  <c r="F3369" i="9"/>
  <c r="F3370" i="9"/>
  <c r="F3371" i="9"/>
  <c r="F3372" i="9"/>
  <c r="F3373" i="9"/>
  <c r="F3374" i="9"/>
  <c r="F3375" i="9"/>
  <c r="F3376" i="9"/>
  <c r="F3377" i="9"/>
  <c r="F3378" i="9"/>
  <c r="F3379" i="9"/>
  <c r="F3380" i="9"/>
  <c r="F3381" i="9"/>
  <c r="F3382" i="9"/>
  <c r="F3383" i="9"/>
  <c r="F3384" i="9"/>
  <c r="F3385" i="9"/>
  <c r="F3386" i="9"/>
  <c r="F3387" i="9"/>
  <c r="F3388" i="9"/>
  <c r="F3389" i="9"/>
  <c r="F3390" i="9"/>
  <c r="F3391" i="9"/>
  <c r="F3392" i="9"/>
  <c r="F3393" i="9"/>
  <c r="F3394" i="9"/>
  <c r="F3395" i="9"/>
  <c r="F3396" i="9"/>
  <c r="F3397" i="9"/>
  <c r="F3398" i="9"/>
  <c r="F3399" i="9"/>
  <c r="F3400" i="9"/>
  <c r="F3401" i="9"/>
  <c r="F3402" i="9"/>
  <c r="F3403" i="9"/>
  <c r="F3404" i="9"/>
  <c r="F3405" i="9"/>
  <c r="F3406" i="9"/>
  <c r="F3407" i="9"/>
  <c r="F3408" i="9"/>
  <c r="F3409" i="9"/>
  <c r="F3410" i="9"/>
  <c r="F3411" i="9"/>
  <c r="F3412" i="9"/>
  <c r="F3413" i="9"/>
  <c r="F3414" i="9"/>
  <c r="F3415" i="9"/>
  <c r="F3416" i="9"/>
  <c r="F3417" i="9"/>
  <c r="F3418" i="9"/>
  <c r="F3419" i="9"/>
  <c r="F3420" i="9"/>
  <c r="F3421" i="9"/>
  <c r="F3422" i="9"/>
  <c r="F3423" i="9"/>
  <c r="F3424" i="9"/>
  <c r="F3425" i="9"/>
  <c r="F3426" i="9"/>
  <c r="F3427" i="9"/>
  <c r="F3428" i="9"/>
  <c r="F3429" i="9"/>
  <c r="F3430" i="9"/>
  <c r="F3431" i="9"/>
  <c r="F3432" i="9"/>
  <c r="F3433" i="9"/>
  <c r="F3434" i="9"/>
  <c r="F3435" i="9"/>
  <c r="F3436" i="9"/>
  <c r="F3437" i="9"/>
  <c r="F3438" i="9"/>
  <c r="F3439" i="9"/>
  <c r="F3440" i="9"/>
  <c r="F3441" i="9"/>
  <c r="F3442" i="9"/>
  <c r="F3443" i="9"/>
  <c r="F3444" i="9"/>
  <c r="F3445" i="9"/>
  <c r="F3446" i="9"/>
  <c r="F3447" i="9"/>
  <c r="F3448" i="9"/>
  <c r="F3449" i="9"/>
  <c r="F3450" i="9"/>
  <c r="F3451" i="9"/>
  <c r="F3452" i="9"/>
  <c r="F3453" i="9"/>
  <c r="F3454" i="9"/>
  <c r="F3455" i="9"/>
  <c r="F3456" i="9"/>
  <c r="F3457" i="9"/>
  <c r="F3458" i="9"/>
  <c r="F3459" i="9"/>
  <c r="F3460" i="9"/>
  <c r="F3461" i="9"/>
  <c r="F3462" i="9"/>
  <c r="F3463" i="9"/>
  <c r="F3464" i="9"/>
  <c r="F3465" i="9"/>
  <c r="F3466" i="9"/>
  <c r="F3467" i="9"/>
  <c r="F3468" i="9"/>
  <c r="F3469" i="9"/>
  <c r="F3470" i="9"/>
  <c r="F3471" i="9"/>
  <c r="F3472" i="9"/>
  <c r="F3473" i="9"/>
  <c r="F3474" i="9"/>
  <c r="F3475" i="9"/>
  <c r="F3476" i="9"/>
  <c r="F3477" i="9"/>
  <c r="F3478" i="9"/>
  <c r="F3479" i="9"/>
  <c r="F3480" i="9"/>
  <c r="F3481" i="9"/>
  <c r="F3482" i="9"/>
  <c r="F3483" i="9"/>
  <c r="F3484" i="9"/>
  <c r="F3485" i="9"/>
  <c r="F3486" i="9"/>
  <c r="F3487" i="9"/>
  <c r="F3488" i="9"/>
  <c r="F3489" i="9"/>
  <c r="F3490" i="9"/>
  <c r="F3491" i="9"/>
  <c r="F3492" i="9"/>
  <c r="F3493" i="9"/>
  <c r="F3494" i="9"/>
  <c r="F3495" i="9"/>
  <c r="F3496" i="9"/>
  <c r="F3497" i="9"/>
  <c r="F3498" i="9"/>
  <c r="F3499" i="9"/>
  <c r="F3500" i="9"/>
  <c r="F3501" i="9"/>
  <c r="F3502" i="9"/>
  <c r="F3503" i="9"/>
  <c r="F3504" i="9"/>
  <c r="F3505" i="9"/>
  <c r="F3506" i="9"/>
  <c r="F3507" i="9"/>
  <c r="F3508" i="9"/>
  <c r="F3509" i="9"/>
  <c r="F3510" i="9"/>
  <c r="F3511" i="9"/>
  <c r="F3512" i="9"/>
  <c r="F3513" i="9"/>
  <c r="F3514" i="9"/>
  <c r="F3515" i="9"/>
  <c r="F3516" i="9"/>
  <c r="F3517" i="9"/>
  <c r="F3518" i="9"/>
  <c r="F3519" i="9"/>
  <c r="F3520" i="9"/>
  <c r="F3521" i="9"/>
  <c r="F3522" i="9"/>
  <c r="F3523" i="9"/>
  <c r="F3524" i="9"/>
  <c r="F3525" i="9"/>
  <c r="F3526" i="9"/>
  <c r="F3527" i="9"/>
  <c r="F3528" i="9"/>
  <c r="F3529" i="9"/>
  <c r="F3530" i="9"/>
  <c r="F3531" i="9"/>
  <c r="F3532" i="9"/>
  <c r="F3533" i="9"/>
  <c r="F3534" i="9"/>
  <c r="F3535" i="9"/>
  <c r="F3536" i="9"/>
  <c r="F3537" i="9"/>
  <c r="F3538" i="9"/>
  <c r="F3539" i="9"/>
  <c r="F3540" i="9"/>
  <c r="F3541" i="9"/>
  <c r="F3542" i="9"/>
  <c r="F3543" i="9"/>
  <c r="F3544" i="9"/>
  <c r="F3545" i="9"/>
  <c r="F3546" i="9"/>
  <c r="F3547" i="9"/>
  <c r="F3548" i="9"/>
  <c r="F3549" i="9"/>
  <c r="F3550" i="9"/>
  <c r="F3551" i="9"/>
  <c r="F3552" i="9"/>
  <c r="F3553" i="9"/>
  <c r="F3554" i="9"/>
  <c r="F3555" i="9"/>
  <c r="F3556" i="9"/>
  <c r="F3557" i="9"/>
  <c r="F3558" i="9"/>
  <c r="F3559" i="9"/>
  <c r="F3560" i="9"/>
  <c r="F3561" i="9"/>
  <c r="F2" i="9"/>
  <c r="AL3575" i="1"/>
  <c r="AK3575" i="1"/>
  <c r="AJ3575" i="1"/>
  <c r="AI3575" i="1"/>
  <c r="AL3574" i="1"/>
  <c r="AK3574" i="1"/>
  <c r="AJ3574" i="1"/>
  <c r="AI3574" i="1"/>
  <c r="AL3579" i="1"/>
  <c r="AK3579" i="1"/>
  <c r="AJ3579" i="1"/>
  <c r="AI3579" i="1"/>
  <c r="AI3564" i="1"/>
  <c r="AJ3564" i="1"/>
  <c r="AK3564" i="1"/>
  <c r="AL3564" i="1"/>
  <c r="AI3565" i="1"/>
  <c r="AJ3565" i="1"/>
  <c r="AK3565" i="1"/>
  <c r="AL3565" i="1"/>
  <c r="AI3566" i="1"/>
  <c r="AJ3566" i="1"/>
  <c r="AK3566" i="1"/>
  <c r="AL3566" i="1"/>
  <c r="AI3567" i="1"/>
  <c r="AJ3567" i="1"/>
  <c r="AK3567" i="1"/>
  <c r="AL3567" i="1"/>
  <c r="AI3568" i="1"/>
  <c r="AJ3568" i="1"/>
  <c r="AK3568" i="1"/>
  <c r="AL3568" i="1"/>
  <c r="AI3569" i="1"/>
  <c r="AJ3569" i="1"/>
  <c r="AK3569" i="1"/>
  <c r="AL3569" i="1"/>
  <c r="AI3" i="1"/>
  <c r="AJ3" i="1"/>
  <c r="AK3" i="1"/>
  <c r="AL3" i="1"/>
  <c r="AI4" i="1"/>
  <c r="AJ4" i="1"/>
  <c r="AK4" i="1"/>
  <c r="AL4" i="1"/>
  <c r="AI5" i="1"/>
  <c r="AJ5" i="1"/>
  <c r="AK5" i="1"/>
  <c r="AL5" i="1"/>
  <c r="AI6" i="1"/>
  <c r="AJ6" i="1"/>
  <c r="AK6" i="1"/>
  <c r="AL6" i="1"/>
  <c r="AI7" i="1"/>
  <c r="AJ7" i="1"/>
  <c r="AK7" i="1"/>
  <c r="AL7" i="1"/>
  <c r="AI8" i="1"/>
  <c r="AJ8" i="1"/>
  <c r="AK8" i="1"/>
  <c r="AL8" i="1"/>
  <c r="AI9" i="1"/>
  <c r="AJ9" i="1"/>
  <c r="AK9" i="1"/>
  <c r="AL9" i="1"/>
  <c r="AI10" i="1"/>
  <c r="AJ10" i="1"/>
  <c r="AK10" i="1"/>
  <c r="AL10" i="1"/>
  <c r="AI11" i="1"/>
  <c r="AJ11" i="1"/>
  <c r="AK11" i="1"/>
  <c r="AL11" i="1"/>
  <c r="AI12" i="1"/>
  <c r="AJ12" i="1"/>
  <c r="AK12" i="1"/>
  <c r="AL12" i="1"/>
  <c r="AI13" i="1"/>
  <c r="AJ13" i="1"/>
  <c r="AK13" i="1"/>
  <c r="AL13" i="1"/>
  <c r="AI14" i="1"/>
  <c r="AJ14" i="1"/>
  <c r="AK14" i="1"/>
  <c r="AL14" i="1"/>
  <c r="AI15" i="1"/>
  <c r="AJ15" i="1"/>
  <c r="AK15" i="1"/>
  <c r="AL15" i="1"/>
  <c r="AI16" i="1"/>
  <c r="AJ16" i="1"/>
  <c r="AK16" i="1"/>
  <c r="AL16" i="1"/>
  <c r="AI17" i="1"/>
  <c r="AJ17" i="1"/>
  <c r="AK17" i="1"/>
  <c r="AL17" i="1"/>
  <c r="AI18" i="1"/>
  <c r="AJ18" i="1"/>
  <c r="AK18" i="1"/>
  <c r="AL18" i="1"/>
  <c r="AI19" i="1"/>
  <c r="AJ19" i="1"/>
  <c r="AK19" i="1"/>
  <c r="AL19" i="1"/>
  <c r="AI20" i="1"/>
  <c r="AJ20" i="1"/>
  <c r="AK20" i="1"/>
  <c r="AL20" i="1"/>
  <c r="AI21" i="1"/>
  <c r="AJ21" i="1"/>
  <c r="AK21" i="1"/>
  <c r="AL21" i="1"/>
  <c r="AI22" i="1"/>
  <c r="AJ22" i="1"/>
  <c r="AK22" i="1"/>
  <c r="AL22" i="1"/>
  <c r="AI23" i="1"/>
  <c r="AJ23" i="1"/>
  <c r="AK23" i="1"/>
  <c r="AL23" i="1"/>
  <c r="AI24" i="1"/>
  <c r="AJ24" i="1"/>
  <c r="AK24" i="1"/>
  <c r="AL24" i="1"/>
  <c r="AI25" i="1"/>
  <c r="AJ25" i="1"/>
  <c r="AK25" i="1"/>
  <c r="AL25" i="1"/>
  <c r="AI26" i="1"/>
  <c r="AJ26" i="1"/>
  <c r="AK26" i="1"/>
  <c r="AL26" i="1"/>
  <c r="AI27" i="1"/>
  <c r="AJ27" i="1"/>
  <c r="AK27" i="1"/>
  <c r="AL27" i="1"/>
  <c r="AI28" i="1"/>
  <c r="AJ28" i="1"/>
  <c r="AK28" i="1"/>
  <c r="AL28" i="1"/>
  <c r="AI29" i="1"/>
  <c r="AJ29" i="1"/>
  <c r="AK29" i="1"/>
  <c r="AL29" i="1"/>
  <c r="AI30" i="1"/>
  <c r="AJ30" i="1"/>
  <c r="AK30" i="1"/>
  <c r="AL30" i="1"/>
  <c r="AI31" i="1"/>
  <c r="AJ31" i="1"/>
  <c r="AK31" i="1"/>
  <c r="AL31" i="1"/>
  <c r="AI32" i="1"/>
  <c r="AJ32" i="1"/>
  <c r="AK32" i="1"/>
  <c r="AL32" i="1"/>
  <c r="AI33" i="1"/>
  <c r="AJ33" i="1"/>
  <c r="AK33" i="1"/>
  <c r="AL33" i="1"/>
  <c r="AI34" i="1"/>
  <c r="AJ34" i="1"/>
  <c r="AK34" i="1"/>
  <c r="AL34" i="1"/>
  <c r="AI35" i="1"/>
  <c r="AJ35" i="1"/>
  <c r="AK35" i="1"/>
  <c r="AL35" i="1"/>
  <c r="AI36" i="1"/>
  <c r="AJ36" i="1"/>
  <c r="AK36" i="1"/>
  <c r="AL36" i="1"/>
  <c r="AI37" i="1"/>
  <c r="AJ37" i="1"/>
  <c r="AK37" i="1"/>
  <c r="AL37" i="1"/>
  <c r="AI38" i="1"/>
  <c r="AJ38" i="1"/>
  <c r="AK38" i="1"/>
  <c r="AL38" i="1"/>
  <c r="AI39" i="1"/>
  <c r="AJ39" i="1"/>
  <c r="AK39" i="1"/>
  <c r="AL39" i="1"/>
  <c r="AI40" i="1"/>
  <c r="AJ40" i="1"/>
  <c r="AK40" i="1"/>
  <c r="AL40" i="1"/>
  <c r="AI41" i="1"/>
  <c r="AJ41" i="1"/>
  <c r="AK41" i="1"/>
  <c r="AL41" i="1"/>
  <c r="AI42" i="1"/>
  <c r="AJ42" i="1"/>
  <c r="AK42" i="1"/>
  <c r="AL42" i="1"/>
  <c r="AI43" i="1"/>
  <c r="AJ43" i="1"/>
  <c r="AK43" i="1"/>
  <c r="AL43" i="1"/>
  <c r="AI44" i="1"/>
  <c r="AJ44" i="1"/>
  <c r="AK44" i="1"/>
  <c r="AL44" i="1"/>
  <c r="AI45" i="1"/>
  <c r="AJ45" i="1"/>
  <c r="AK45" i="1"/>
  <c r="AL45" i="1"/>
  <c r="AI46" i="1"/>
  <c r="AJ46" i="1"/>
  <c r="AK46" i="1"/>
  <c r="AL46" i="1"/>
  <c r="AI47" i="1"/>
  <c r="AJ47" i="1"/>
  <c r="AK47" i="1"/>
  <c r="AL47" i="1"/>
  <c r="AI48" i="1"/>
  <c r="AJ48" i="1"/>
  <c r="AK48" i="1"/>
  <c r="AL48" i="1"/>
  <c r="AI49" i="1"/>
  <c r="AJ49" i="1"/>
  <c r="AK49" i="1"/>
  <c r="AL49" i="1"/>
  <c r="AI50" i="1"/>
  <c r="AJ50" i="1"/>
  <c r="AK50" i="1"/>
  <c r="AL50" i="1"/>
  <c r="AI51" i="1"/>
  <c r="AJ51" i="1"/>
  <c r="AK51" i="1"/>
  <c r="AL51" i="1"/>
  <c r="AI52" i="1"/>
  <c r="AJ52" i="1"/>
  <c r="AK52" i="1"/>
  <c r="AL52" i="1"/>
  <c r="AI53" i="1"/>
  <c r="AJ53" i="1"/>
  <c r="AK53" i="1"/>
  <c r="AL53" i="1"/>
  <c r="AI54" i="1"/>
  <c r="AJ54" i="1"/>
  <c r="AK54" i="1"/>
  <c r="AL54" i="1"/>
  <c r="AI55" i="1"/>
  <c r="AJ55" i="1"/>
  <c r="AK55" i="1"/>
  <c r="AL55" i="1"/>
  <c r="AI56" i="1"/>
  <c r="AJ56" i="1"/>
  <c r="AK56" i="1"/>
  <c r="AL56" i="1"/>
  <c r="AI57" i="1"/>
  <c r="AJ57" i="1"/>
  <c r="AK57" i="1"/>
  <c r="AL57" i="1"/>
  <c r="AI58" i="1"/>
  <c r="AJ58" i="1"/>
  <c r="AK58" i="1"/>
  <c r="AL58" i="1"/>
  <c r="AI59" i="1"/>
  <c r="AJ59" i="1"/>
  <c r="AK59" i="1"/>
  <c r="AL59" i="1"/>
  <c r="AI60" i="1"/>
  <c r="AJ60" i="1"/>
  <c r="AK60" i="1"/>
  <c r="AL60" i="1"/>
  <c r="AI61" i="1"/>
  <c r="AJ61" i="1"/>
  <c r="AK61" i="1"/>
  <c r="AL61" i="1"/>
  <c r="AI62" i="1"/>
  <c r="AJ62" i="1"/>
  <c r="AK62" i="1"/>
  <c r="AL62" i="1"/>
  <c r="AI63" i="1"/>
  <c r="AJ63" i="1"/>
  <c r="AK63" i="1"/>
  <c r="AL63" i="1"/>
  <c r="AI64" i="1"/>
  <c r="AJ64" i="1"/>
  <c r="AK64" i="1"/>
  <c r="AL64" i="1"/>
  <c r="AI65" i="1"/>
  <c r="AJ65" i="1"/>
  <c r="AK65" i="1"/>
  <c r="AL65" i="1"/>
  <c r="AI66" i="1"/>
  <c r="AJ66" i="1"/>
  <c r="AK66" i="1"/>
  <c r="AL66" i="1"/>
  <c r="AI67" i="1"/>
  <c r="AJ67" i="1"/>
  <c r="AK67" i="1"/>
  <c r="AL67" i="1"/>
  <c r="AI68" i="1"/>
  <c r="AJ68" i="1"/>
  <c r="AK68" i="1"/>
  <c r="AL68" i="1"/>
  <c r="AI69" i="1"/>
  <c r="AJ69" i="1"/>
  <c r="AK69" i="1"/>
  <c r="AL69" i="1"/>
  <c r="AI70" i="1"/>
  <c r="AJ70" i="1"/>
  <c r="AK70" i="1"/>
  <c r="AL70" i="1"/>
  <c r="AI71" i="1"/>
  <c r="AJ71" i="1"/>
  <c r="AK71" i="1"/>
  <c r="AL71" i="1"/>
  <c r="AI72" i="1"/>
  <c r="AJ72" i="1"/>
  <c r="AK72" i="1"/>
  <c r="AL72" i="1"/>
  <c r="AI73" i="1"/>
  <c r="AJ73" i="1"/>
  <c r="AK73" i="1"/>
  <c r="AL73" i="1"/>
  <c r="AI74" i="1"/>
  <c r="AJ74" i="1"/>
  <c r="AK74" i="1"/>
  <c r="AL74" i="1"/>
  <c r="AI75" i="1"/>
  <c r="AJ75" i="1"/>
  <c r="AK75" i="1"/>
  <c r="AL75" i="1"/>
  <c r="AI76" i="1"/>
  <c r="AJ76" i="1"/>
  <c r="AK76" i="1"/>
  <c r="AL76" i="1"/>
  <c r="AI77" i="1"/>
  <c r="AJ77" i="1"/>
  <c r="AK77" i="1"/>
  <c r="AL77" i="1"/>
  <c r="AI78" i="1"/>
  <c r="AJ78" i="1"/>
  <c r="AK78" i="1"/>
  <c r="AL78" i="1"/>
  <c r="AI79" i="1"/>
  <c r="AJ79" i="1"/>
  <c r="AK79" i="1"/>
  <c r="AL79" i="1"/>
  <c r="AI80" i="1"/>
  <c r="AJ80" i="1"/>
  <c r="AK80" i="1"/>
  <c r="AL80" i="1"/>
  <c r="AI81" i="1"/>
  <c r="AJ81" i="1"/>
  <c r="AK81" i="1"/>
  <c r="AL81" i="1"/>
  <c r="AI82" i="1"/>
  <c r="AJ82" i="1"/>
  <c r="AK82" i="1"/>
  <c r="AL82" i="1"/>
  <c r="AI83" i="1"/>
  <c r="AJ83" i="1"/>
  <c r="AK83" i="1"/>
  <c r="AL83" i="1"/>
  <c r="AI84" i="1"/>
  <c r="AJ84" i="1"/>
  <c r="AK84" i="1"/>
  <c r="AL84" i="1"/>
  <c r="AI85" i="1"/>
  <c r="AJ85" i="1"/>
  <c r="AK85" i="1"/>
  <c r="AL85" i="1"/>
  <c r="AI86" i="1"/>
  <c r="AJ86" i="1"/>
  <c r="AK86" i="1"/>
  <c r="AL86" i="1"/>
  <c r="AI87" i="1"/>
  <c r="AJ87" i="1"/>
  <c r="AK87" i="1"/>
  <c r="AL87" i="1"/>
  <c r="AI88" i="1"/>
  <c r="AJ88" i="1"/>
  <c r="AK88" i="1"/>
  <c r="AL88" i="1"/>
  <c r="AI89" i="1"/>
  <c r="AJ89" i="1"/>
  <c r="AK89" i="1"/>
  <c r="AL89" i="1"/>
  <c r="AI90" i="1"/>
  <c r="AJ90" i="1"/>
  <c r="AK90" i="1"/>
  <c r="AL90" i="1"/>
  <c r="AI91" i="1"/>
  <c r="AJ91" i="1"/>
  <c r="AK91" i="1"/>
  <c r="AL91" i="1"/>
  <c r="AI92" i="1"/>
  <c r="AJ92" i="1"/>
  <c r="AK92" i="1"/>
  <c r="AL92" i="1"/>
  <c r="AI93" i="1"/>
  <c r="AJ93" i="1"/>
  <c r="AK93" i="1"/>
  <c r="AL93" i="1"/>
  <c r="AI94" i="1"/>
  <c r="AJ94" i="1"/>
  <c r="AK94" i="1"/>
  <c r="AL94" i="1"/>
  <c r="AI95" i="1"/>
  <c r="AJ95" i="1"/>
  <c r="AK95" i="1"/>
  <c r="AL95" i="1"/>
  <c r="AI96" i="1"/>
  <c r="AJ96" i="1"/>
  <c r="AK96" i="1"/>
  <c r="AL96" i="1"/>
  <c r="AI97" i="1"/>
  <c r="AJ97" i="1"/>
  <c r="AK97" i="1"/>
  <c r="AL97" i="1"/>
  <c r="AI98" i="1"/>
  <c r="AJ98" i="1"/>
  <c r="AK98" i="1"/>
  <c r="AL98" i="1"/>
  <c r="AI99" i="1"/>
  <c r="AJ99" i="1"/>
  <c r="AK99" i="1"/>
  <c r="AL99" i="1"/>
  <c r="AI100" i="1"/>
  <c r="AJ100" i="1"/>
  <c r="AK100" i="1"/>
  <c r="AL100" i="1"/>
  <c r="AI101" i="1"/>
  <c r="AJ101" i="1"/>
  <c r="AK101" i="1"/>
  <c r="AL101" i="1"/>
  <c r="AI102" i="1"/>
  <c r="AJ102" i="1"/>
  <c r="AK102" i="1"/>
  <c r="AL102" i="1"/>
  <c r="AI103" i="1"/>
  <c r="AJ103" i="1"/>
  <c r="AK103" i="1"/>
  <c r="AL103" i="1"/>
  <c r="AI104" i="1"/>
  <c r="AJ104" i="1"/>
  <c r="AK104" i="1"/>
  <c r="AL104" i="1"/>
  <c r="AI105" i="1"/>
  <c r="AJ105" i="1"/>
  <c r="AK105" i="1"/>
  <c r="AL105" i="1"/>
  <c r="AI106" i="1"/>
  <c r="AJ106" i="1"/>
  <c r="AK106" i="1"/>
  <c r="AL106" i="1"/>
  <c r="AI107" i="1"/>
  <c r="AJ107" i="1"/>
  <c r="AK107" i="1"/>
  <c r="AL107" i="1"/>
  <c r="AI108" i="1"/>
  <c r="AJ108" i="1"/>
  <c r="AK108" i="1"/>
  <c r="AL108" i="1"/>
  <c r="AI109" i="1"/>
  <c r="AJ109" i="1"/>
  <c r="AK109" i="1"/>
  <c r="AL109" i="1"/>
  <c r="AI110" i="1"/>
  <c r="AJ110" i="1"/>
  <c r="AK110" i="1"/>
  <c r="AL110" i="1"/>
  <c r="AI111" i="1"/>
  <c r="AJ111" i="1"/>
  <c r="AK111" i="1"/>
  <c r="AL111" i="1"/>
  <c r="AI112" i="1"/>
  <c r="AJ112" i="1"/>
  <c r="AK112" i="1"/>
  <c r="AL112" i="1"/>
  <c r="AI113" i="1"/>
  <c r="AJ113" i="1"/>
  <c r="AK113" i="1"/>
  <c r="AL113" i="1"/>
  <c r="AI114" i="1"/>
  <c r="AJ114" i="1"/>
  <c r="AK114" i="1"/>
  <c r="AL114" i="1"/>
  <c r="AI115" i="1"/>
  <c r="AJ115" i="1"/>
  <c r="AK115" i="1"/>
  <c r="AL115" i="1"/>
  <c r="AI116" i="1"/>
  <c r="AJ116" i="1"/>
  <c r="AK116" i="1"/>
  <c r="AL116" i="1"/>
  <c r="AI117" i="1"/>
  <c r="AJ117" i="1"/>
  <c r="AK117" i="1"/>
  <c r="AL117" i="1"/>
  <c r="AI118" i="1"/>
  <c r="AJ118" i="1"/>
  <c r="AK118" i="1"/>
  <c r="AL118" i="1"/>
  <c r="AI119" i="1"/>
  <c r="AJ119" i="1"/>
  <c r="AK119" i="1"/>
  <c r="AL119" i="1"/>
  <c r="AI120" i="1"/>
  <c r="AJ120" i="1"/>
  <c r="AK120" i="1"/>
  <c r="AL120" i="1"/>
  <c r="AI121" i="1"/>
  <c r="AJ121" i="1"/>
  <c r="AK121" i="1"/>
  <c r="AL121" i="1"/>
  <c r="AI122" i="1"/>
  <c r="AJ122" i="1"/>
  <c r="AK122" i="1"/>
  <c r="AL122" i="1"/>
  <c r="AI123" i="1"/>
  <c r="AJ123" i="1"/>
  <c r="AK123" i="1"/>
  <c r="AL123" i="1"/>
  <c r="AI124" i="1"/>
  <c r="AJ124" i="1"/>
  <c r="AK124" i="1"/>
  <c r="AL124" i="1"/>
  <c r="AI125" i="1"/>
  <c r="AJ125" i="1"/>
  <c r="AK125" i="1"/>
  <c r="AL125" i="1"/>
  <c r="AI126" i="1"/>
  <c r="AJ126" i="1"/>
  <c r="AK126" i="1"/>
  <c r="AL126" i="1"/>
  <c r="AI127" i="1"/>
  <c r="AJ127" i="1"/>
  <c r="AK127" i="1"/>
  <c r="AL127" i="1"/>
  <c r="AI128" i="1"/>
  <c r="AJ128" i="1"/>
  <c r="AK128" i="1"/>
  <c r="AL128" i="1"/>
  <c r="AI129" i="1"/>
  <c r="AJ129" i="1"/>
  <c r="AK129" i="1"/>
  <c r="AL129" i="1"/>
  <c r="AI130" i="1"/>
  <c r="AJ130" i="1"/>
  <c r="AK130" i="1"/>
  <c r="AL130" i="1"/>
  <c r="AI131" i="1"/>
  <c r="AJ131" i="1"/>
  <c r="AK131" i="1"/>
  <c r="AL131" i="1"/>
  <c r="AI132" i="1"/>
  <c r="AJ132" i="1"/>
  <c r="AK132" i="1"/>
  <c r="AL132" i="1"/>
  <c r="AI133" i="1"/>
  <c r="AJ133" i="1"/>
  <c r="AK133" i="1"/>
  <c r="AL133" i="1"/>
  <c r="AI134" i="1"/>
  <c r="AJ134" i="1"/>
  <c r="AK134" i="1"/>
  <c r="AL134" i="1"/>
  <c r="AI135" i="1"/>
  <c r="AJ135" i="1"/>
  <c r="AK135" i="1"/>
  <c r="AL135" i="1"/>
  <c r="AI136" i="1"/>
  <c r="AJ136" i="1"/>
  <c r="AK136" i="1"/>
  <c r="AL136" i="1"/>
  <c r="AI137" i="1"/>
  <c r="AJ137" i="1"/>
  <c r="AK137" i="1"/>
  <c r="AL137" i="1"/>
  <c r="AI138" i="1"/>
  <c r="AJ138" i="1"/>
  <c r="AK138" i="1"/>
  <c r="AL138" i="1"/>
  <c r="AI139" i="1"/>
  <c r="AJ139" i="1"/>
  <c r="AK139" i="1"/>
  <c r="AL139" i="1"/>
  <c r="AI140" i="1"/>
  <c r="AJ140" i="1"/>
  <c r="AK140" i="1"/>
  <c r="AL140" i="1"/>
  <c r="AI141" i="1"/>
  <c r="AJ141" i="1"/>
  <c r="AK141" i="1"/>
  <c r="AL141" i="1"/>
  <c r="AI142" i="1"/>
  <c r="AJ142" i="1"/>
  <c r="AK142" i="1"/>
  <c r="AL142" i="1"/>
  <c r="AI143" i="1"/>
  <c r="AJ143" i="1"/>
  <c r="AK143" i="1"/>
  <c r="AL143" i="1"/>
  <c r="AI144" i="1"/>
  <c r="AJ144" i="1"/>
  <c r="AK144" i="1"/>
  <c r="AL144" i="1"/>
  <c r="AI145" i="1"/>
  <c r="AJ145" i="1"/>
  <c r="AK145" i="1"/>
  <c r="AL145" i="1"/>
  <c r="AI146" i="1"/>
  <c r="AJ146" i="1"/>
  <c r="AK146" i="1"/>
  <c r="AL146" i="1"/>
  <c r="AI147" i="1"/>
  <c r="AJ147" i="1"/>
  <c r="AK147" i="1"/>
  <c r="AL147" i="1"/>
  <c r="AI148" i="1"/>
  <c r="AJ148" i="1"/>
  <c r="AK148" i="1"/>
  <c r="AL148" i="1"/>
  <c r="AI149" i="1"/>
  <c r="AJ149" i="1"/>
  <c r="AK149" i="1"/>
  <c r="AL149" i="1"/>
  <c r="AI150" i="1"/>
  <c r="AJ150" i="1"/>
  <c r="AK150" i="1"/>
  <c r="AL150" i="1"/>
  <c r="AI151" i="1"/>
  <c r="AJ151" i="1"/>
  <c r="AK151" i="1"/>
  <c r="AL151" i="1"/>
  <c r="AI152" i="1"/>
  <c r="AJ152" i="1"/>
  <c r="AK152" i="1"/>
  <c r="AL152" i="1"/>
  <c r="AI153" i="1"/>
  <c r="AJ153" i="1"/>
  <c r="AK153" i="1"/>
  <c r="AL153" i="1"/>
  <c r="AI154" i="1"/>
  <c r="AJ154" i="1"/>
  <c r="AK154" i="1"/>
  <c r="AL154" i="1"/>
  <c r="AI155" i="1"/>
  <c r="AJ155" i="1"/>
  <c r="AK155" i="1"/>
  <c r="AL155" i="1"/>
  <c r="AI156" i="1"/>
  <c r="AJ156" i="1"/>
  <c r="AK156" i="1"/>
  <c r="AL156" i="1"/>
  <c r="AI157" i="1"/>
  <c r="AJ157" i="1"/>
  <c r="AK157" i="1"/>
  <c r="AL157" i="1"/>
  <c r="AI158" i="1"/>
  <c r="AJ158" i="1"/>
  <c r="AK158" i="1"/>
  <c r="AL158" i="1"/>
  <c r="AI159" i="1"/>
  <c r="AJ159" i="1"/>
  <c r="AK159" i="1"/>
  <c r="AL159" i="1"/>
  <c r="AI160" i="1"/>
  <c r="AJ160" i="1"/>
  <c r="AK160" i="1"/>
  <c r="AL160" i="1"/>
  <c r="AI161" i="1"/>
  <c r="AJ161" i="1"/>
  <c r="AK161" i="1"/>
  <c r="AL161" i="1"/>
  <c r="AI162" i="1"/>
  <c r="AJ162" i="1"/>
  <c r="AK162" i="1"/>
  <c r="AL162" i="1"/>
  <c r="AI163" i="1"/>
  <c r="AJ163" i="1"/>
  <c r="AK163" i="1"/>
  <c r="AL163" i="1"/>
  <c r="AI164" i="1"/>
  <c r="AJ164" i="1"/>
  <c r="AK164" i="1"/>
  <c r="AL164" i="1"/>
  <c r="AI165" i="1"/>
  <c r="AJ165" i="1"/>
  <c r="AK165" i="1"/>
  <c r="AL165" i="1"/>
  <c r="AI166" i="1"/>
  <c r="AJ166" i="1"/>
  <c r="AK166" i="1"/>
  <c r="AL166" i="1"/>
  <c r="AI167" i="1"/>
  <c r="AJ167" i="1"/>
  <c r="AK167" i="1"/>
  <c r="AL167" i="1"/>
  <c r="AI168" i="1"/>
  <c r="AJ168" i="1"/>
  <c r="AK168" i="1"/>
  <c r="AL168" i="1"/>
  <c r="AI169" i="1"/>
  <c r="AJ169" i="1"/>
  <c r="AK169" i="1"/>
  <c r="AL169" i="1"/>
  <c r="AI170" i="1"/>
  <c r="AJ170" i="1"/>
  <c r="AK170" i="1"/>
  <c r="AL170" i="1"/>
  <c r="AI171" i="1"/>
  <c r="AJ171" i="1"/>
  <c r="AK171" i="1"/>
  <c r="AL171" i="1"/>
  <c r="AI172" i="1"/>
  <c r="AJ172" i="1"/>
  <c r="AK172" i="1"/>
  <c r="AL172" i="1"/>
  <c r="AI173" i="1"/>
  <c r="AJ173" i="1"/>
  <c r="AK173" i="1"/>
  <c r="AL173" i="1"/>
  <c r="AI174" i="1"/>
  <c r="AJ174" i="1"/>
  <c r="AK174" i="1"/>
  <c r="AL174" i="1"/>
  <c r="AI175" i="1"/>
  <c r="AJ175" i="1"/>
  <c r="AK175" i="1"/>
  <c r="AL175" i="1"/>
  <c r="AI176" i="1"/>
  <c r="AJ176" i="1"/>
  <c r="AK176" i="1"/>
  <c r="AL176" i="1"/>
  <c r="AI177" i="1"/>
  <c r="AJ177" i="1"/>
  <c r="AK177" i="1"/>
  <c r="AL177" i="1"/>
  <c r="AI178" i="1"/>
  <c r="AJ178" i="1"/>
  <c r="AK178" i="1"/>
  <c r="AL178" i="1"/>
  <c r="AI179" i="1"/>
  <c r="AJ179" i="1"/>
  <c r="AK179" i="1"/>
  <c r="AL179" i="1"/>
  <c r="AI180" i="1"/>
  <c r="AJ180" i="1"/>
  <c r="AK180" i="1"/>
  <c r="AL180" i="1"/>
  <c r="AI181" i="1"/>
  <c r="AJ181" i="1"/>
  <c r="AK181" i="1"/>
  <c r="AL181" i="1"/>
  <c r="AI182" i="1"/>
  <c r="AJ182" i="1"/>
  <c r="AK182" i="1"/>
  <c r="AL182" i="1"/>
  <c r="AI183" i="1"/>
  <c r="AJ183" i="1"/>
  <c r="AK183" i="1"/>
  <c r="AL183" i="1"/>
  <c r="AI184" i="1"/>
  <c r="AJ184" i="1"/>
  <c r="AK184" i="1"/>
  <c r="AL184" i="1"/>
  <c r="AI185" i="1"/>
  <c r="AJ185" i="1"/>
  <c r="AK185" i="1"/>
  <c r="AL185" i="1"/>
  <c r="AI186" i="1"/>
  <c r="AJ186" i="1"/>
  <c r="AK186" i="1"/>
  <c r="AL186" i="1"/>
  <c r="AI187" i="1"/>
  <c r="AJ187" i="1"/>
  <c r="AK187" i="1"/>
  <c r="AL187" i="1"/>
  <c r="AI188" i="1"/>
  <c r="AJ188" i="1"/>
  <c r="AK188" i="1"/>
  <c r="AL188" i="1"/>
  <c r="AI189" i="1"/>
  <c r="AJ189" i="1"/>
  <c r="AK189" i="1"/>
  <c r="AL189" i="1"/>
  <c r="AI190" i="1"/>
  <c r="AJ190" i="1"/>
  <c r="AK190" i="1"/>
  <c r="AL190" i="1"/>
  <c r="AI191" i="1"/>
  <c r="AJ191" i="1"/>
  <c r="AK191" i="1"/>
  <c r="AL191" i="1"/>
  <c r="AI192" i="1"/>
  <c r="AJ192" i="1"/>
  <c r="AK192" i="1"/>
  <c r="AL192" i="1"/>
  <c r="AI193" i="1"/>
  <c r="AJ193" i="1"/>
  <c r="AK193" i="1"/>
  <c r="AL193" i="1"/>
  <c r="AI194" i="1"/>
  <c r="AJ194" i="1"/>
  <c r="AK194" i="1"/>
  <c r="AL194" i="1"/>
  <c r="AI195" i="1"/>
  <c r="AJ195" i="1"/>
  <c r="AK195" i="1"/>
  <c r="AL195" i="1"/>
  <c r="AI196" i="1"/>
  <c r="AJ196" i="1"/>
  <c r="AK196" i="1"/>
  <c r="AL196" i="1"/>
  <c r="AI197" i="1"/>
  <c r="AJ197" i="1"/>
  <c r="AK197" i="1"/>
  <c r="AL197" i="1"/>
  <c r="AI198" i="1"/>
  <c r="AJ198" i="1"/>
  <c r="AK198" i="1"/>
  <c r="AL198" i="1"/>
  <c r="AI199" i="1"/>
  <c r="AJ199" i="1"/>
  <c r="AK199" i="1"/>
  <c r="AL199" i="1"/>
  <c r="AI200" i="1"/>
  <c r="AJ200" i="1"/>
  <c r="AK200" i="1"/>
  <c r="AL200" i="1"/>
  <c r="AI201" i="1"/>
  <c r="AJ201" i="1"/>
  <c r="AK201" i="1"/>
  <c r="AL201" i="1"/>
  <c r="AI202" i="1"/>
  <c r="AJ202" i="1"/>
  <c r="AK202" i="1"/>
  <c r="AL202" i="1"/>
  <c r="AI203" i="1"/>
  <c r="AJ203" i="1"/>
  <c r="AK203" i="1"/>
  <c r="AL203" i="1"/>
  <c r="AI204" i="1"/>
  <c r="AJ204" i="1"/>
  <c r="AK204" i="1"/>
  <c r="AL204" i="1"/>
  <c r="AI205" i="1"/>
  <c r="AJ205" i="1"/>
  <c r="AK205" i="1"/>
  <c r="AL205" i="1"/>
  <c r="AI206" i="1"/>
  <c r="AJ206" i="1"/>
  <c r="AK206" i="1"/>
  <c r="AL206" i="1"/>
  <c r="AI207" i="1"/>
  <c r="AJ207" i="1"/>
  <c r="AK207" i="1"/>
  <c r="AL207" i="1"/>
  <c r="AI208" i="1"/>
  <c r="AJ208" i="1"/>
  <c r="AK208" i="1"/>
  <c r="AL208" i="1"/>
  <c r="AI209" i="1"/>
  <c r="AJ209" i="1"/>
  <c r="AK209" i="1"/>
  <c r="AL209" i="1"/>
  <c r="AI210" i="1"/>
  <c r="AJ210" i="1"/>
  <c r="AK210" i="1"/>
  <c r="AL210" i="1"/>
  <c r="AI211" i="1"/>
  <c r="AJ211" i="1"/>
  <c r="AK211" i="1"/>
  <c r="AL211" i="1"/>
  <c r="AI212" i="1"/>
  <c r="AJ212" i="1"/>
  <c r="AK212" i="1"/>
  <c r="AL212" i="1"/>
  <c r="AI213" i="1"/>
  <c r="AJ213" i="1"/>
  <c r="AK213" i="1"/>
  <c r="AL213" i="1"/>
  <c r="AI214" i="1"/>
  <c r="AJ214" i="1"/>
  <c r="AK214" i="1"/>
  <c r="AL214" i="1"/>
  <c r="AI215" i="1"/>
  <c r="AJ215" i="1"/>
  <c r="AK215" i="1"/>
  <c r="AL215" i="1"/>
  <c r="AI216" i="1"/>
  <c r="AJ216" i="1"/>
  <c r="AK216" i="1"/>
  <c r="AL216" i="1"/>
  <c r="AI217" i="1"/>
  <c r="AJ217" i="1"/>
  <c r="AK217" i="1"/>
  <c r="AL217" i="1"/>
  <c r="AI218" i="1"/>
  <c r="AJ218" i="1"/>
  <c r="AK218" i="1"/>
  <c r="AL218" i="1"/>
  <c r="AI219" i="1"/>
  <c r="AJ219" i="1"/>
  <c r="AK219" i="1"/>
  <c r="AL219" i="1"/>
  <c r="AI220" i="1"/>
  <c r="AJ220" i="1"/>
  <c r="AK220" i="1"/>
  <c r="AL220" i="1"/>
  <c r="AI221" i="1"/>
  <c r="AJ221" i="1"/>
  <c r="AK221" i="1"/>
  <c r="AL221" i="1"/>
  <c r="AI222" i="1"/>
  <c r="AJ222" i="1"/>
  <c r="AK222" i="1"/>
  <c r="AL222" i="1"/>
  <c r="AI223" i="1"/>
  <c r="AJ223" i="1"/>
  <c r="AK223" i="1"/>
  <c r="AL223" i="1"/>
  <c r="AI224" i="1"/>
  <c r="AJ224" i="1"/>
  <c r="AK224" i="1"/>
  <c r="AL224" i="1"/>
  <c r="AI225" i="1"/>
  <c r="AJ225" i="1"/>
  <c r="AK225" i="1"/>
  <c r="AL225" i="1"/>
  <c r="AI226" i="1"/>
  <c r="AJ226" i="1"/>
  <c r="AK226" i="1"/>
  <c r="AL226" i="1"/>
  <c r="AI227" i="1"/>
  <c r="AJ227" i="1"/>
  <c r="AK227" i="1"/>
  <c r="AL227" i="1"/>
  <c r="AI228" i="1"/>
  <c r="AJ228" i="1"/>
  <c r="AK228" i="1"/>
  <c r="AL228" i="1"/>
  <c r="AI229" i="1"/>
  <c r="AJ229" i="1"/>
  <c r="AK229" i="1"/>
  <c r="AL229" i="1"/>
  <c r="AI230" i="1"/>
  <c r="AJ230" i="1"/>
  <c r="AK230" i="1"/>
  <c r="AL230" i="1"/>
  <c r="AI231" i="1"/>
  <c r="AJ231" i="1"/>
  <c r="AK231" i="1"/>
  <c r="AL231" i="1"/>
  <c r="AI232" i="1"/>
  <c r="AJ232" i="1"/>
  <c r="AK232" i="1"/>
  <c r="AL232" i="1"/>
  <c r="AI233" i="1"/>
  <c r="AJ233" i="1"/>
  <c r="AK233" i="1"/>
  <c r="AL233" i="1"/>
  <c r="AI234" i="1"/>
  <c r="AJ234" i="1"/>
  <c r="AK234" i="1"/>
  <c r="AL234" i="1"/>
  <c r="AI235" i="1"/>
  <c r="AJ235" i="1"/>
  <c r="AK235" i="1"/>
  <c r="AL235" i="1"/>
  <c r="AI236" i="1"/>
  <c r="AJ236" i="1"/>
  <c r="AK236" i="1"/>
  <c r="AL236" i="1"/>
  <c r="AI237" i="1"/>
  <c r="AJ237" i="1"/>
  <c r="AK237" i="1"/>
  <c r="AL237" i="1"/>
  <c r="AI238" i="1"/>
  <c r="AJ238" i="1"/>
  <c r="AK238" i="1"/>
  <c r="AL238" i="1"/>
  <c r="AI239" i="1"/>
  <c r="AJ239" i="1"/>
  <c r="AK239" i="1"/>
  <c r="AL239" i="1"/>
  <c r="AI240" i="1"/>
  <c r="AJ240" i="1"/>
  <c r="AK240" i="1"/>
  <c r="AL240" i="1"/>
  <c r="AI241" i="1"/>
  <c r="AJ241" i="1"/>
  <c r="AK241" i="1"/>
  <c r="AL241" i="1"/>
  <c r="AI242" i="1"/>
  <c r="AJ242" i="1"/>
  <c r="AK242" i="1"/>
  <c r="AL242" i="1"/>
  <c r="AI243" i="1"/>
  <c r="AJ243" i="1"/>
  <c r="AK243" i="1"/>
  <c r="AL243" i="1"/>
  <c r="AI244" i="1"/>
  <c r="AJ244" i="1"/>
  <c r="AK244" i="1"/>
  <c r="AL244" i="1"/>
  <c r="AI245" i="1"/>
  <c r="AJ245" i="1"/>
  <c r="AK245" i="1"/>
  <c r="AL245" i="1"/>
  <c r="AI246" i="1"/>
  <c r="AJ246" i="1"/>
  <c r="AK246" i="1"/>
  <c r="AL246" i="1"/>
  <c r="AI247" i="1"/>
  <c r="AJ247" i="1"/>
  <c r="AK247" i="1"/>
  <c r="AL247" i="1"/>
  <c r="AI248" i="1"/>
  <c r="AJ248" i="1"/>
  <c r="AK248" i="1"/>
  <c r="AL248" i="1"/>
  <c r="AI249" i="1"/>
  <c r="AJ249" i="1"/>
  <c r="AK249" i="1"/>
  <c r="AL249" i="1"/>
  <c r="AI250" i="1"/>
  <c r="AJ250" i="1"/>
  <c r="AK250" i="1"/>
  <c r="AL250" i="1"/>
  <c r="AI251" i="1"/>
  <c r="AJ251" i="1"/>
  <c r="AK251" i="1"/>
  <c r="AL251" i="1"/>
  <c r="AI252" i="1"/>
  <c r="AJ252" i="1"/>
  <c r="AK252" i="1"/>
  <c r="AL252" i="1"/>
  <c r="AI253" i="1"/>
  <c r="AJ253" i="1"/>
  <c r="AK253" i="1"/>
  <c r="AL253" i="1"/>
  <c r="AI254" i="1"/>
  <c r="AJ254" i="1"/>
  <c r="AK254" i="1"/>
  <c r="AL254" i="1"/>
  <c r="AI255" i="1"/>
  <c r="AJ255" i="1"/>
  <c r="AK255" i="1"/>
  <c r="AL255" i="1"/>
  <c r="AI256" i="1"/>
  <c r="AJ256" i="1"/>
  <c r="AK256" i="1"/>
  <c r="AL256" i="1"/>
  <c r="AI257" i="1"/>
  <c r="AJ257" i="1"/>
  <c r="AK257" i="1"/>
  <c r="AL257" i="1"/>
  <c r="AI258" i="1"/>
  <c r="AJ258" i="1"/>
  <c r="AK258" i="1"/>
  <c r="AL258" i="1"/>
  <c r="AI259" i="1"/>
  <c r="AJ259" i="1"/>
  <c r="AK259" i="1"/>
  <c r="AL259" i="1"/>
  <c r="AI260" i="1"/>
  <c r="AJ260" i="1"/>
  <c r="AK260" i="1"/>
  <c r="AL260" i="1"/>
  <c r="AI261" i="1"/>
  <c r="AJ261" i="1"/>
  <c r="AK261" i="1"/>
  <c r="AL261" i="1"/>
  <c r="AI262" i="1"/>
  <c r="AJ262" i="1"/>
  <c r="AK262" i="1"/>
  <c r="AL262" i="1"/>
  <c r="AI263" i="1"/>
  <c r="AJ263" i="1"/>
  <c r="AK263" i="1"/>
  <c r="AL263" i="1"/>
  <c r="AI264" i="1"/>
  <c r="AJ264" i="1"/>
  <c r="AK264" i="1"/>
  <c r="AL264" i="1"/>
  <c r="AI265" i="1"/>
  <c r="AJ265" i="1"/>
  <c r="AK265" i="1"/>
  <c r="AL265" i="1"/>
  <c r="AI266" i="1"/>
  <c r="AJ266" i="1"/>
  <c r="AK266" i="1"/>
  <c r="AL266" i="1"/>
  <c r="AI267" i="1"/>
  <c r="AJ267" i="1"/>
  <c r="AK267" i="1"/>
  <c r="AL267" i="1"/>
  <c r="AI268" i="1"/>
  <c r="AJ268" i="1"/>
  <c r="AK268" i="1"/>
  <c r="AL268" i="1"/>
  <c r="AI269" i="1"/>
  <c r="AJ269" i="1"/>
  <c r="AK269" i="1"/>
  <c r="AL269" i="1"/>
  <c r="AI270" i="1"/>
  <c r="AJ270" i="1"/>
  <c r="AK270" i="1"/>
  <c r="AL270" i="1"/>
  <c r="AI271" i="1"/>
  <c r="AJ271" i="1"/>
  <c r="AK271" i="1"/>
  <c r="AL271" i="1"/>
  <c r="AI272" i="1"/>
  <c r="AJ272" i="1"/>
  <c r="AK272" i="1"/>
  <c r="AL272" i="1"/>
  <c r="AI273" i="1"/>
  <c r="AJ273" i="1"/>
  <c r="AK273" i="1"/>
  <c r="AL273" i="1"/>
  <c r="AI274" i="1"/>
  <c r="AJ274" i="1"/>
  <c r="AK274" i="1"/>
  <c r="AL274" i="1"/>
  <c r="AI275" i="1"/>
  <c r="AJ275" i="1"/>
  <c r="AK275" i="1"/>
  <c r="AL275" i="1"/>
  <c r="AI276" i="1"/>
  <c r="AJ276" i="1"/>
  <c r="AK276" i="1"/>
  <c r="AL276" i="1"/>
  <c r="AI277" i="1"/>
  <c r="AJ277" i="1"/>
  <c r="AK277" i="1"/>
  <c r="AL277" i="1"/>
  <c r="AI278" i="1"/>
  <c r="AJ278" i="1"/>
  <c r="AK278" i="1"/>
  <c r="AL278" i="1"/>
  <c r="AI279" i="1"/>
  <c r="AJ279" i="1"/>
  <c r="AK279" i="1"/>
  <c r="AL279" i="1"/>
  <c r="AI280" i="1"/>
  <c r="AJ280" i="1"/>
  <c r="AK280" i="1"/>
  <c r="AL280" i="1"/>
  <c r="AI281" i="1"/>
  <c r="AJ281" i="1"/>
  <c r="AK281" i="1"/>
  <c r="AL281" i="1"/>
  <c r="AI282" i="1"/>
  <c r="AJ282" i="1"/>
  <c r="AK282" i="1"/>
  <c r="AL282" i="1"/>
  <c r="AI283" i="1"/>
  <c r="AJ283" i="1"/>
  <c r="AK283" i="1"/>
  <c r="AL283" i="1"/>
  <c r="AI284" i="1"/>
  <c r="AJ284" i="1"/>
  <c r="AK284" i="1"/>
  <c r="AL284" i="1"/>
  <c r="AI285" i="1"/>
  <c r="AJ285" i="1"/>
  <c r="AK285" i="1"/>
  <c r="AL285" i="1"/>
  <c r="AI286" i="1"/>
  <c r="AJ286" i="1"/>
  <c r="AK286" i="1"/>
  <c r="AL286" i="1"/>
  <c r="AI287" i="1"/>
  <c r="AJ287" i="1"/>
  <c r="AK287" i="1"/>
  <c r="AL287" i="1"/>
  <c r="AI288" i="1"/>
  <c r="AJ288" i="1"/>
  <c r="AK288" i="1"/>
  <c r="AL288" i="1"/>
  <c r="AI289" i="1"/>
  <c r="AJ289" i="1"/>
  <c r="AK289" i="1"/>
  <c r="AL289" i="1"/>
  <c r="AI290" i="1"/>
  <c r="AJ290" i="1"/>
  <c r="AK290" i="1"/>
  <c r="AL290" i="1"/>
  <c r="AI291" i="1"/>
  <c r="AJ291" i="1"/>
  <c r="AK291" i="1"/>
  <c r="AL291" i="1"/>
  <c r="AI292" i="1"/>
  <c r="AJ292" i="1"/>
  <c r="AK292" i="1"/>
  <c r="AL292" i="1"/>
  <c r="AI293" i="1"/>
  <c r="AJ293" i="1"/>
  <c r="AK293" i="1"/>
  <c r="AL293" i="1"/>
  <c r="AI294" i="1"/>
  <c r="AJ294" i="1"/>
  <c r="AK294" i="1"/>
  <c r="AL294" i="1"/>
  <c r="AI295" i="1"/>
  <c r="AJ295" i="1"/>
  <c r="AK295" i="1"/>
  <c r="AL295" i="1"/>
  <c r="AI296" i="1"/>
  <c r="AJ296" i="1"/>
  <c r="AK296" i="1"/>
  <c r="AL296" i="1"/>
  <c r="AI297" i="1"/>
  <c r="AJ297" i="1"/>
  <c r="AK297" i="1"/>
  <c r="AL297" i="1"/>
  <c r="AI298" i="1"/>
  <c r="AJ298" i="1"/>
  <c r="AK298" i="1"/>
  <c r="AL298" i="1"/>
  <c r="AI299" i="1"/>
  <c r="AJ299" i="1"/>
  <c r="AK299" i="1"/>
  <c r="AL299" i="1"/>
  <c r="AI300" i="1"/>
  <c r="AJ300" i="1"/>
  <c r="AK300" i="1"/>
  <c r="AL300" i="1"/>
  <c r="AI301" i="1"/>
  <c r="AJ301" i="1"/>
  <c r="AK301" i="1"/>
  <c r="AL301" i="1"/>
  <c r="AI302" i="1"/>
  <c r="AJ302" i="1"/>
  <c r="AK302" i="1"/>
  <c r="AL302" i="1"/>
  <c r="AI303" i="1"/>
  <c r="AJ303" i="1"/>
  <c r="AK303" i="1"/>
  <c r="AL303" i="1"/>
  <c r="AI304" i="1"/>
  <c r="AJ304" i="1"/>
  <c r="AK304" i="1"/>
  <c r="AL304" i="1"/>
  <c r="AI305" i="1"/>
  <c r="AJ305" i="1"/>
  <c r="AK305" i="1"/>
  <c r="AL305" i="1"/>
  <c r="AI306" i="1"/>
  <c r="AJ306" i="1"/>
  <c r="AK306" i="1"/>
  <c r="AL306" i="1"/>
  <c r="AI307" i="1"/>
  <c r="AJ307" i="1"/>
  <c r="AK307" i="1"/>
  <c r="AL307" i="1"/>
  <c r="AI308" i="1"/>
  <c r="AJ308" i="1"/>
  <c r="AK308" i="1"/>
  <c r="AL308" i="1"/>
  <c r="AI309" i="1"/>
  <c r="AJ309" i="1"/>
  <c r="AK309" i="1"/>
  <c r="AL309" i="1"/>
  <c r="AI310" i="1"/>
  <c r="AJ310" i="1"/>
  <c r="AK310" i="1"/>
  <c r="AL310" i="1"/>
  <c r="AI311" i="1"/>
  <c r="AJ311" i="1"/>
  <c r="AK311" i="1"/>
  <c r="AL311" i="1"/>
  <c r="AI312" i="1"/>
  <c r="AJ312" i="1"/>
  <c r="AK312" i="1"/>
  <c r="AL312" i="1"/>
  <c r="AI313" i="1"/>
  <c r="AJ313" i="1"/>
  <c r="AK313" i="1"/>
  <c r="AL313" i="1"/>
  <c r="AI314" i="1"/>
  <c r="AJ314" i="1"/>
  <c r="AK314" i="1"/>
  <c r="AL314" i="1"/>
  <c r="AI315" i="1"/>
  <c r="AJ315" i="1"/>
  <c r="AK315" i="1"/>
  <c r="AL315" i="1"/>
  <c r="AI316" i="1"/>
  <c r="AJ316" i="1"/>
  <c r="AK316" i="1"/>
  <c r="AL316" i="1"/>
  <c r="AI317" i="1"/>
  <c r="AJ317" i="1"/>
  <c r="AK317" i="1"/>
  <c r="AL317" i="1"/>
  <c r="AI318" i="1"/>
  <c r="AJ318" i="1"/>
  <c r="AK318" i="1"/>
  <c r="AL318" i="1"/>
  <c r="AI319" i="1"/>
  <c r="AJ319" i="1"/>
  <c r="AK319" i="1"/>
  <c r="AL319" i="1"/>
  <c r="AI320" i="1"/>
  <c r="AJ320" i="1"/>
  <c r="AK320" i="1"/>
  <c r="AL320" i="1"/>
  <c r="AI321" i="1"/>
  <c r="AJ321" i="1"/>
  <c r="AK321" i="1"/>
  <c r="AL321" i="1"/>
  <c r="AI322" i="1"/>
  <c r="AJ322" i="1"/>
  <c r="AK322" i="1"/>
  <c r="AL322" i="1"/>
  <c r="AI323" i="1"/>
  <c r="AJ323" i="1"/>
  <c r="AK323" i="1"/>
  <c r="AL323" i="1"/>
  <c r="AI324" i="1"/>
  <c r="AJ324" i="1"/>
  <c r="AK324" i="1"/>
  <c r="AL324" i="1"/>
  <c r="AI325" i="1"/>
  <c r="AJ325" i="1"/>
  <c r="AK325" i="1"/>
  <c r="AL325" i="1"/>
  <c r="AI326" i="1"/>
  <c r="AJ326" i="1"/>
  <c r="AK326" i="1"/>
  <c r="AL326" i="1"/>
  <c r="AI327" i="1"/>
  <c r="AJ327" i="1"/>
  <c r="AK327" i="1"/>
  <c r="AL327" i="1"/>
  <c r="AI328" i="1"/>
  <c r="AJ328" i="1"/>
  <c r="AK328" i="1"/>
  <c r="AL328" i="1"/>
  <c r="AI329" i="1"/>
  <c r="AJ329" i="1"/>
  <c r="AK329" i="1"/>
  <c r="AL329" i="1"/>
  <c r="AI330" i="1"/>
  <c r="AJ330" i="1"/>
  <c r="AK330" i="1"/>
  <c r="AL330" i="1"/>
  <c r="AI331" i="1"/>
  <c r="AJ331" i="1"/>
  <c r="AK331" i="1"/>
  <c r="AL331" i="1"/>
  <c r="AI332" i="1"/>
  <c r="AJ332" i="1"/>
  <c r="AK332" i="1"/>
  <c r="AL332" i="1"/>
  <c r="AI333" i="1"/>
  <c r="AJ333" i="1"/>
  <c r="AK333" i="1"/>
  <c r="AL333" i="1"/>
  <c r="AI334" i="1"/>
  <c r="AJ334" i="1"/>
  <c r="AK334" i="1"/>
  <c r="AL334" i="1"/>
  <c r="AI335" i="1"/>
  <c r="AJ335" i="1"/>
  <c r="AK335" i="1"/>
  <c r="AL335" i="1"/>
  <c r="AI336" i="1"/>
  <c r="AJ336" i="1"/>
  <c r="AK336" i="1"/>
  <c r="AL336" i="1"/>
  <c r="AI337" i="1"/>
  <c r="AJ337" i="1"/>
  <c r="AK337" i="1"/>
  <c r="AL337" i="1"/>
  <c r="AI338" i="1"/>
  <c r="AJ338" i="1"/>
  <c r="AK338" i="1"/>
  <c r="AL338" i="1"/>
  <c r="AI339" i="1"/>
  <c r="AJ339" i="1"/>
  <c r="AK339" i="1"/>
  <c r="AL339" i="1"/>
  <c r="AI340" i="1"/>
  <c r="AJ340" i="1"/>
  <c r="AK340" i="1"/>
  <c r="AL340" i="1"/>
  <c r="AI341" i="1"/>
  <c r="AJ341" i="1"/>
  <c r="AK341" i="1"/>
  <c r="AL341" i="1"/>
  <c r="AI342" i="1"/>
  <c r="AJ342" i="1"/>
  <c r="AK342" i="1"/>
  <c r="AL342" i="1"/>
  <c r="AI343" i="1"/>
  <c r="AJ343" i="1"/>
  <c r="AK343" i="1"/>
  <c r="AL343" i="1"/>
  <c r="AI344" i="1"/>
  <c r="AJ344" i="1"/>
  <c r="AK344" i="1"/>
  <c r="AL344" i="1"/>
  <c r="AI345" i="1"/>
  <c r="AJ345" i="1"/>
  <c r="AK345" i="1"/>
  <c r="AL345" i="1"/>
  <c r="AI346" i="1"/>
  <c r="AJ346" i="1"/>
  <c r="AK346" i="1"/>
  <c r="AL346" i="1"/>
  <c r="AI347" i="1"/>
  <c r="AJ347" i="1"/>
  <c r="AK347" i="1"/>
  <c r="AL347" i="1"/>
  <c r="AI348" i="1"/>
  <c r="AJ348" i="1"/>
  <c r="AK348" i="1"/>
  <c r="AL348" i="1"/>
  <c r="AI349" i="1"/>
  <c r="AJ349" i="1"/>
  <c r="AK349" i="1"/>
  <c r="AL349" i="1"/>
  <c r="AI350" i="1"/>
  <c r="AJ350" i="1"/>
  <c r="AK350" i="1"/>
  <c r="AL350" i="1"/>
  <c r="AI351" i="1"/>
  <c r="AJ351" i="1"/>
  <c r="AK351" i="1"/>
  <c r="AL351" i="1"/>
  <c r="AI352" i="1"/>
  <c r="AJ352" i="1"/>
  <c r="AK352" i="1"/>
  <c r="AL352" i="1"/>
  <c r="AI353" i="1"/>
  <c r="AJ353" i="1"/>
  <c r="AK353" i="1"/>
  <c r="AL353" i="1"/>
  <c r="AI354" i="1"/>
  <c r="AJ354" i="1"/>
  <c r="AK354" i="1"/>
  <c r="AL354" i="1"/>
  <c r="AI355" i="1"/>
  <c r="AJ355" i="1"/>
  <c r="AK355" i="1"/>
  <c r="AL355" i="1"/>
  <c r="AI356" i="1"/>
  <c r="AJ356" i="1"/>
  <c r="AK356" i="1"/>
  <c r="AL356" i="1"/>
  <c r="AI357" i="1"/>
  <c r="AJ357" i="1"/>
  <c r="AK357" i="1"/>
  <c r="AL357" i="1"/>
  <c r="AI358" i="1"/>
  <c r="AJ358" i="1"/>
  <c r="AK358" i="1"/>
  <c r="AL358" i="1"/>
  <c r="AI359" i="1"/>
  <c r="AJ359" i="1"/>
  <c r="AK359" i="1"/>
  <c r="AL359" i="1"/>
  <c r="AI360" i="1"/>
  <c r="AJ360" i="1"/>
  <c r="AK360" i="1"/>
  <c r="AL360" i="1"/>
  <c r="AI361" i="1"/>
  <c r="AJ361" i="1"/>
  <c r="AK361" i="1"/>
  <c r="AL361" i="1"/>
  <c r="AI362" i="1"/>
  <c r="AJ362" i="1"/>
  <c r="AK362" i="1"/>
  <c r="AL362" i="1"/>
  <c r="AI363" i="1"/>
  <c r="AJ363" i="1"/>
  <c r="AK363" i="1"/>
  <c r="AL363" i="1"/>
  <c r="AI364" i="1"/>
  <c r="AJ364" i="1"/>
  <c r="AK364" i="1"/>
  <c r="AL364" i="1"/>
  <c r="AI365" i="1"/>
  <c r="AJ365" i="1"/>
  <c r="AK365" i="1"/>
  <c r="AL365" i="1"/>
  <c r="AI366" i="1"/>
  <c r="AJ366" i="1"/>
  <c r="AK366" i="1"/>
  <c r="AL366" i="1"/>
  <c r="AI367" i="1"/>
  <c r="AJ367" i="1"/>
  <c r="AK367" i="1"/>
  <c r="AL367" i="1"/>
  <c r="AI368" i="1"/>
  <c r="AJ368" i="1"/>
  <c r="AK368" i="1"/>
  <c r="AL368" i="1"/>
  <c r="AI369" i="1"/>
  <c r="AJ369" i="1"/>
  <c r="AK369" i="1"/>
  <c r="AL369" i="1"/>
  <c r="AI370" i="1"/>
  <c r="AJ370" i="1"/>
  <c r="AK370" i="1"/>
  <c r="AL370" i="1"/>
  <c r="AI371" i="1"/>
  <c r="AJ371" i="1"/>
  <c r="AK371" i="1"/>
  <c r="AL371" i="1"/>
  <c r="AI372" i="1"/>
  <c r="AJ372" i="1"/>
  <c r="AK372" i="1"/>
  <c r="AL372" i="1"/>
  <c r="AI373" i="1"/>
  <c r="AJ373" i="1"/>
  <c r="AK373" i="1"/>
  <c r="AL373" i="1"/>
  <c r="AI374" i="1"/>
  <c r="AJ374" i="1"/>
  <c r="AK374" i="1"/>
  <c r="AL374" i="1"/>
  <c r="AI375" i="1"/>
  <c r="AJ375" i="1"/>
  <c r="AK375" i="1"/>
  <c r="AL375" i="1"/>
  <c r="AI376" i="1"/>
  <c r="AJ376" i="1"/>
  <c r="AK376" i="1"/>
  <c r="AL376" i="1"/>
  <c r="AI377" i="1"/>
  <c r="AJ377" i="1"/>
  <c r="AK377" i="1"/>
  <c r="AL377" i="1"/>
  <c r="AI378" i="1"/>
  <c r="AJ378" i="1"/>
  <c r="AK378" i="1"/>
  <c r="AL378" i="1"/>
  <c r="AI379" i="1"/>
  <c r="AJ379" i="1"/>
  <c r="AK379" i="1"/>
  <c r="AL379" i="1"/>
  <c r="AI380" i="1"/>
  <c r="AJ380" i="1"/>
  <c r="AK380" i="1"/>
  <c r="AL380" i="1"/>
  <c r="AI381" i="1"/>
  <c r="AJ381" i="1"/>
  <c r="AK381" i="1"/>
  <c r="AL381" i="1"/>
  <c r="AI382" i="1"/>
  <c r="AJ382" i="1"/>
  <c r="AK382" i="1"/>
  <c r="AL382" i="1"/>
  <c r="AI383" i="1"/>
  <c r="AJ383" i="1"/>
  <c r="AK383" i="1"/>
  <c r="AL383" i="1"/>
  <c r="AI384" i="1"/>
  <c r="AJ384" i="1"/>
  <c r="AK384" i="1"/>
  <c r="AL384" i="1"/>
  <c r="AI385" i="1"/>
  <c r="AJ385" i="1"/>
  <c r="AK385" i="1"/>
  <c r="AL385" i="1"/>
  <c r="AI386" i="1"/>
  <c r="AJ386" i="1"/>
  <c r="AK386" i="1"/>
  <c r="AL386" i="1"/>
  <c r="AI387" i="1"/>
  <c r="AJ387" i="1"/>
  <c r="AK387" i="1"/>
  <c r="AL387" i="1"/>
  <c r="AI388" i="1"/>
  <c r="AJ388" i="1"/>
  <c r="AK388" i="1"/>
  <c r="AL388" i="1"/>
  <c r="AI389" i="1"/>
  <c r="AJ389" i="1"/>
  <c r="AK389" i="1"/>
  <c r="AL389" i="1"/>
  <c r="AI390" i="1"/>
  <c r="AJ390" i="1"/>
  <c r="AK390" i="1"/>
  <c r="AL390" i="1"/>
  <c r="AI391" i="1"/>
  <c r="AJ391" i="1"/>
  <c r="AK391" i="1"/>
  <c r="AL391" i="1"/>
  <c r="AI392" i="1"/>
  <c r="AJ392" i="1"/>
  <c r="AK392" i="1"/>
  <c r="AL392" i="1"/>
  <c r="AI393" i="1"/>
  <c r="AJ393" i="1"/>
  <c r="AK393" i="1"/>
  <c r="AL393" i="1"/>
  <c r="AI394" i="1"/>
  <c r="AJ394" i="1"/>
  <c r="AK394" i="1"/>
  <c r="AL394" i="1"/>
  <c r="AI395" i="1"/>
  <c r="AJ395" i="1"/>
  <c r="AK395" i="1"/>
  <c r="AL395" i="1"/>
  <c r="AI396" i="1"/>
  <c r="AJ396" i="1"/>
  <c r="AK396" i="1"/>
  <c r="AL396" i="1"/>
  <c r="AI397" i="1"/>
  <c r="AJ397" i="1"/>
  <c r="AK397" i="1"/>
  <c r="AL397" i="1"/>
  <c r="AI398" i="1"/>
  <c r="AJ398" i="1"/>
  <c r="AK398" i="1"/>
  <c r="AL398" i="1"/>
  <c r="AI399" i="1"/>
  <c r="AJ399" i="1"/>
  <c r="AK399" i="1"/>
  <c r="AL399" i="1"/>
  <c r="AI400" i="1"/>
  <c r="AJ400" i="1"/>
  <c r="AK400" i="1"/>
  <c r="AL400" i="1"/>
  <c r="AI401" i="1"/>
  <c r="AJ401" i="1"/>
  <c r="AK401" i="1"/>
  <c r="AL401" i="1"/>
  <c r="AI402" i="1"/>
  <c r="AJ402" i="1"/>
  <c r="AK402" i="1"/>
  <c r="AL402" i="1"/>
  <c r="AI403" i="1"/>
  <c r="AJ403" i="1"/>
  <c r="AK403" i="1"/>
  <c r="AL403" i="1"/>
  <c r="AI404" i="1"/>
  <c r="AJ404" i="1"/>
  <c r="AK404" i="1"/>
  <c r="AL404" i="1"/>
  <c r="AI405" i="1"/>
  <c r="AJ405" i="1"/>
  <c r="AK405" i="1"/>
  <c r="AL405" i="1"/>
  <c r="AI406" i="1"/>
  <c r="AJ406" i="1"/>
  <c r="AK406" i="1"/>
  <c r="AL406" i="1"/>
  <c r="AI407" i="1"/>
  <c r="AJ407" i="1"/>
  <c r="AK407" i="1"/>
  <c r="AL407" i="1"/>
  <c r="AI408" i="1"/>
  <c r="AJ408" i="1"/>
  <c r="AK408" i="1"/>
  <c r="AL408" i="1"/>
  <c r="AI409" i="1"/>
  <c r="AJ409" i="1"/>
  <c r="AK409" i="1"/>
  <c r="AL409" i="1"/>
  <c r="AI410" i="1"/>
  <c r="AJ410" i="1"/>
  <c r="AK410" i="1"/>
  <c r="AL410" i="1"/>
  <c r="AI411" i="1"/>
  <c r="AJ411" i="1"/>
  <c r="AK411" i="1"/>
  <c r="AL411" i="1"/>
  <c r="AI412" i="1"/>
  <c r="AJ412" i="1"/>
  <c r="AK412" i="1"/>
  <c r="AL412" i="1"/>
  <c r="AI413" i="1"/>
  <c r="AJ413" i="1"/>
  <c r="AK413" i="1"/>
  <c r="AL413" i="1"/>
  <c r="AI414" i="1"/>
  <c r="AJ414" i="1"/>
  <c r="AK414" i="1"/>
  <c r="AL414" i="1"/>
  <c r="AI415" i="1"/>
  <c r="AJ415" i="1"/>
  <c r="AK415" i="1"/>
  <c r="AL415" i="1"/>
  <c r="AI416" i="1"/>
  <c r="AJ416" i="1"/>
  <c r="AK416" i="1"/>
  <c r="AL416" i="1"/>
  <c r="AI417" i="1"/>
  <c r="AJ417" i="1"/>
  <c r="AK417" i="1"/>
  <c r="AL417" i="1"/>
  <c r="AI418" i="1"/>
  <c r="AJ418" i="1"/>
  <c r="AK418" i="1"/>
  <c r="AL418" i="1"/>
  <c r="AI419" i="1"/>
  <c r="AJ419" i="1"/>
  <c r="AK419" i="1"/>
  <c r="AL419" i="1"/>
  <c r="AI420" i="1"/>
  <c r="AJ420" i="1"/>
  <c r="AK420" i="1"/>
  <c r="AL420" i="1"/>
  <c r="AI421" i="1"/>
  <c r="AJ421" i="1"/>
  <c r="AK421" i="1"/>
  <c r="AL421" i="1"/>
  <c r="AI422" i="1"/>
  <c r="AJ422" i="1"/>
  <c r="AK422" i="1"/>
  <c r="AL422" i="1"/>
  <c r="AI423" i="1"/>
  <c r="AJ423" i="1"/>
  <c r="AK423" i="1"/>
  <c r="AL423" i="1"/>
  <c r="AI424" i="1"/>
  <c r="AJ424" i="1"/>
  <c r="AK424" i="1"/>
  <c r="AL424" i="1"/>
  <c r="AI425" i="1"/>
  <c r="AJ425" i="1"/>
  <c r="AK425" i="1"/>
  <c r="AL425" i="1"/>
  <c r="AI426" i="1"/>
  <c r="AJ426" i="1"/>
  <c r="AK426" i="1"/>
  <c r="AL426" i="1"/>
  <c r="AI427" i="1"/>
  <c r="AJ427" i="1"/>
  <c r="AK427" i="1"/>
  <c r="AL427" i="1"/>
  <c r="AI428" i="1"/>
  <c r="AJ428" i="1"/>
  <c r="AK428" i="1"/>
  <c r="AL428" i="1"/>
  <c r="AI429" i="1"/>
  <c r="AJ429" i="1"/>
  <c r="AK429" i="1"/>
  <c r="AL429" i="1"/>
  <c r="AI430" i="1"/>
  <c r="AJ430" i="1"/>
  <c r="AK430" i="1"/>
  <c r="AL430" i="1"/>
  <c r="AI431" i="1"/>
  <c r="AJ431" i="1"/>
  <c r="AK431" i="1"/>
  <c r="AL431" i="1"/>
  <c r="AI432" i="1"/>
  <c r="AJ432" i="1"/>
  <c r="AK432" i="1"/>
  <c r="AL432" i="1"/>
  <c r="AI433" i="1"/>
  <c r="AJ433" i="1"/>
  <c r="AK433" i="1"/>
  <c r="AL433" i="1"/>
  <c r="AI434" i="1"/>
  <c r="AJ434" i="1"/>
  <c r="AK434" i="1"/>
  <c r="AL434" i="1"/>
  <c r="AI435" i="1"/>
  <c r="AJ435" i="1"/>
  <c r="AK435" i="1"/>
  <c r="AL435" i="1"/>
  <c r="AI436" i="1"/>
  <c r="AJ436" i="1"/>
  <c r="AK436" i="1"/>
  <c r="AL436" i="1"/>
  <c r="AI437" i="1"/>
  <c r="AJ437" i="1"/>
  <c r="AK437" i="1"/>
  <c r="AL437" i="1"/>
  <c r="AI438" i="1"/>
  <c r="AJ438" i="1"/>
  <c r="AK438" i="1"/>
  <c r="AL438" i="1"/>
  <c r="AI439" i="1"/>
  <c r="AJ439" i="1"/>
  <c r="AK439" i="1"/>
  <c r="AL439" i="1"/>
  <c r="AI440" i="1"/>
  <c r="AJ440" i="1"/>
  <c r="AK440" i="1"/>
  <c r="AL440" i="1"/>
  <c r="AI441" i="1"/>
  <c r="AJ441" i="1"/>
  <c r="AK441" i="1"/>
  <c r="AL441" i="1"/>
  <c r="AI442" i="1"/>
  <c r="AJ442" i="1"/>
  <c r="AK442" i="1"/>
  <c r="AL442" i="1"/>
  <c r="AI443" i="1"/>
  <c r="AJ443" i="1"/>
  <c r="AK443" i="1"/>
  <c r="AL443" i="1"/>
  <c r="AI444" i="1"/>
  <c r="AJ444" i="1"/>
  <c r="AK444" i="1"/>
  <c r="AL444" i="1"/>
  <c r="AI445" i="1"/>
  <c r="AJ445" i="1"/>
  <c r="AK445" i="1"/>
  <c r="AL445" i="1"/>
  <c r="AI446" i="1"/>
  <c r="AJ446" i="1"/>
  <c r="AK446" i="1"/>
  <c r="AL446" i="1"/>
  <c r="AI447" i="1"/>
  <c r="AJ447" i="1"/>
  <c r="AK447" i="1"/>
  <c r="AL447" i="1"/>
  <c r="AI448" i="1"/>
  <c r="AJ448" i="1"/>
  <c r="AK448" i="1"/>
  <c r="AL448" i="1"/>
  <c r="AI449" i="1"/>
  <c r="AJ449" i="1"/>
  <c r="AK449" i="1"/>
  <c r="AL449" i="1"/>
  <c r="AI450" i="1"/>
  <c r="AJ450" i="1"/>
  <c r="AK450" i="1"/>
  <c r="AL450" i="1"/>
  <c r="AI451" i="1"/>
  <c r="AJ451" i="1"/>
  <c r="AK451" i="1"/>
  <c r="AL451" i="1"/>
  <c r="AI452" i="1"/>
  <c r="AJ452" i="1"/>
  <c r="AK452" i="1"/>
  <c r="AL452" i="1"/>
  <c r="AI453" i="1"/>
  <c r="AJ453" i="1"/>
  <c r="AK453" i="1"/>
  <c r="AL453" i="1"/>
  <c r="AI454" i="1"/>
  <c r="AJ454" i="1"/>
  <c r="AK454" i="1"/>
  <c r="AL454" i="1"/>
  <c r="AI455" i="1"/>
  <c r="AJ455" i="1"/>
  <c r="AK455" i="1"/>
  <c r="AL455" i="1"/>
  <c r="AI456" i="1"/>
  <c r="AJ456" i="1"/>
  <c r="AK456" i="1"/>
  <c r="AL456" i="1"/>
  <c r="AI457" i="1"/>
  <c r="AJ457" i="1"/>
  <c r="AK457" i="1"/>
  <c r="AL457" i="1"/>
  <c r="AI458" i="1"/>
  <c r="AJ458" i="1"/>
  <c r="AK458" i="1"/>
  <c r="AL458" i="1"/>
  <c r="AI459" i="1"/>
  <c r="AJ459" i="1"/>
  <c r="AK459" i="1"/>
  <c r="AL459" i="1"/>
  <c r="AI460" i="1"/>
  <c r="AJ460" i="1"/>
  <c r="AK460" i="1"/>
  <c r="AL460" i="1"/>
  <c r="AI461" i="1"/>
  <c r="AJ461" i="1"/>
  <c r="AK461" i="1"/>
  <c r="AL461" i="1"/>
  <c r="AI462" i="1"/>
  <c r="AJ462" i="1"/>
  <c r="AK462" i="1"/>
  <c r="AL462" i="1"/>
  <c r="AI463" i="1"/>
  <c r="AJ463" i="1"/>
  <c r="AK463" i="1"/>
  <c r="AL463" i="1"/>
  <c r="AI464" i="1"/>
  <c r="AJ464" i="1"/>
  <c r="AK464" i="1"/>
  <c r="AL464" i="1"/>
  <c r="AI465" i="1"/>
  <c r="AJ465" i="1"/>
  <c r="AK465" i="1"/>
  <c r="AL465" i="1"/>
  <c r="AI466" i="1"/>
  <c r="AJ466" i="1"/>
  <c r="AK466" i="1"/>
  <c r="AL466" i="1"/>
  <c r="AI467" i="1"/>
  <c r="AJ467" i="1"/>
  <c r="AK467" i="1"/>
  <c r="AL467" i="1"/>
  <c r="AI468" i="1"/>
  <c r="AJ468" i="1"/>
  <c r="AK468" i="1"/>
  <c r="AL468" i="1"/>
  <c r="AI469" i="1"/>
  <c r="AJ469" i="1"/>
  <c r="AK469" i="1"/>
  <c r="AL469" i="1"/>
  <c r="AI470" i="1"/>
  <c r="AJ470" i="1"/>
  <c r="AK470" i="1"/>
  <c r="AL470" i="1"/>
  <c r="AI471" i="1"/>
  <c r="AJ471" i="1"/>
  <c r="AK471" i="1"/>
  <c r="AL471" i="1"/>
  <c r="AI472" i="1"/>
  <c r="AJ472" i="1"/>
  <c r="AK472" i="1"/>
  <c r="AL472" i="1"/>
  <c r="AI473" i="1"/>
  <c r="AJ473" i="1"/>
  <c r="AK473" i="1"/>
  <c r="AL473" i="1"/>
  <c r="AI474" i="1"/>
  <c r="AJ474" i="1"/>
  <c r="AK474" i="1"/>
  <c r="AL474" i="1"/>
  <c r="AI475" i="1"/>
  <c r="AJ475" i="1"/>
  <c r="AK475" i="1"/>
  <c r="AL475" i="1"/>
  <c r="AI476" i="1"/>
  <c r="AJ476" i="1"/>
  <c r="AK476" i="1"/>
  <c r="AL476" i="1"/>
  <c r="AI477" i="1"/>
  <c r="AJ477" i="1"/>
  <c r="AK477" i="1"/>
  <c r="AL477" i="1"/>
  <c r="AI478" i="1"/>
  <c r="AJ478" i="1"/>
  <c r="AK478" i="1"/>
  <c r="AL478" i="1"/>
  <c r="AI479" i="1"/>
  <c r="AJ479" i="1"/>
  <c r="AK479" i="1"/>
  <c r="AL479" i="1"/>
  <c r="AI480" i="1"/>
  <c r="AJ480" i="1"/>
  <c r="AK480" i="1"/>
  <c r="AL480" i="1"/>
  <c r="AI481" i="1"/>
  <c r="AJ481" i="1"/>
  <c r="AK481" i="1"/>
  <c r="AL481" i="1"/>
  <c r="AI482" i="1"/>
  <c r="AJ482" i="1"/>
  <c r="AK482" i="1"/>
  <c r="AL482" i="1"/>
  <c r="AI483" i="1"/>
  <c r="AJ483" i="1"/>
  <c r="AK483" i="1"/>
  <c r="AL483" i="1"/>
  <c r="AI484" i="1"/>
  <c r="AJ484" i="1"/>
  <c r="AK484" i="1"/>
  <c r="AL484" i="1"/>
  <c r="AI485" i="1"/>
  <c r="AJ485" i="1"/>
  <c r="AK485" i="1"/>
  <c r="AL485" i="1"/>
  <c r="AI486" i="1"/>
  <c r="AJ486" i="1"/>
  <c r="AK486" i="1"/>
  <c r="AL486" i="1"/>
  <c r="AI487" i="1"/>
  <c r="AJ487" i="1"/>
  <c r="AK487" i="1"/>
  <c r="AL487" i="1"/>
  <c r="AI488" i="1"/>
  <c r="AJ488" i="1"/>
  <c r="AK488" i="1"/>
  <c r="AL488" i="1"/>
  <c r="AI489" i="1"/>
  <c r="AJ489" i="1"/>
  <c r="AK489" i="1"/>
  <c r="AL489" i="1"/>
  <c r="AI490" i="1"/>
  <c r="AJ490" i="1"/>
  <c r="AK490" i="1"/>
  <c r="AL490" i="1"/>
  <c r="AI491" i="1"/>
  <c r="AJ491" i="1"/>
  <c r="AK491" i="1"/>
  <c r="AL491" i="1"/>
  <c r="AI492" i="1"/>
  <c r="AJ492" i="1"/>
  <c r="AK492" i="1"/>
  <c r="AL492" i="1"/>
  <c r="AI493" i="1"/>
  <c r="AJ493" i="1"/>
  <c r="AK493" i="1"/>
  <c r="AL493" i="1"/>
  <c r="AI494" i="1"/>
  <c r="AJ494" i="1"/>
  <c r="AK494" i="1"/>
  <c r="AL494" i="1"/>
  <c r="AI495" i="1"/>
  <c r="AJ495" i="1"/>
  <c r="AK495" i="1"/>
  <c r="AL495" i="1"/>
  <c r="AI496" i="1"/>
  <c r="AJ496" i="1"/>
  <c r="AK496" i="1"/>
  <c r="AL496" i="1"/>
  <c r="AI497" i="1"/>
  <c r="AJ497" i="1"/>
  <c r="AK497" i="1"/>
  <c r="AL497" i="1"/>
  <c r="AI498" i="1"/>
  <c r="AJ498" i="1"/>
  <c r="AK498" i="1"/>
  <c r="AL498" i="1"/>
  <c r="AI499" i="1"/>
  <c r="AJ499" i="1"/>
  <c r="AK499" i="1"/>
  <c r="AL499" i="1"/>
  <c r="AI500" i="1"/>
  <c r="AJ500" i="1"/>
  <c r="AK500" i="1"/>
  <c r="AL500" i="1"/>
  <c r="AI501" i="1"/>
  <c r="AJ501" i="1"/>
  <c r="AK501" i="1"/>
  <c r="AL501" i="1"/>
  <c r="AI502" i="1"/>
  <c r="AJ502" i="1"/>
  <c r="AK502" i="1"/>
  <c r="AL502" i="1"/>
  <c r="AI503" i="1"/>
  <c r="AJ503" i="1"/>
  <c r="AK503" i="1"/>
  <c r="AL503" i="1"/>
  <c r="AI504" i="1"/>
  <c r="AJ504" i="1"/>
  <c r="AK504" i="1"/>
  <c r="AL504" i="1"/>
  <c r="AI505" i="1"/>
  <c r="AJ505" i="1"/>
  <c r="AK505" i="1"/>
  <c r="AL505" i="1"/>
  <c r="AI506" i="1"/>
  <c r="AJ506" i="1"/>
  <c r="AK506" i="1"/>
  <c r="AL506" i="1"/>
  <c r="AI507" i="1"/>
  <c r="AJ507" i="1"/>
  <c r="AK507" i="1"/>
  <c r="AL507" i="1"/>
  <c r="AI508" i="1"/>
  <c r="AJ508" i="1"/>
  <c r="AK508" i="1"/>
  <c r="AL508" i="1"/>
  <c r="AI509" i="1"/>
  <c r="AJ509" i="1"/>
  <c r="AK509" i="1"/>
  <c r="AL509" i="1"/>
  <c r="AI510" i="1"/>
  <c r="AJ510" i="1"/>
  <c r="AK510" i="1"/>
  <c r="AL510" i="1"/>
  <c r="AI511" i="1"/>
  <c r="AJ511" i="1"/>
  <c r="AK511" i="1"/>
  <c r="AL511" i="1"/>
  <c r="AI512" i="1"/>
  <c r="AJ512" i="1"/>
  <c r="AK512" i="1"/>
  <c r="AL512" i="1"/>
  <c r="AI513" i="1"/>
  <c r="AJ513" i="1"/>
  <c r="AK513" i="1"/>
  <c r="AL513" i="1"/>
  <c r="AI514" i="1"/>
  <c r="AJ514" i="1"/>
  <c r="AK514" i="1"/>
  <c r="AL514" i="1"/>
  <c r="AI515" i="1"/>
  <c r="AJ515" i="1"/>
  <c r="AK515" i="1"/>
  <c r="AL515" i="1"/>
  <c r="AI516" i="1"/>
  <c r="AJ516" i="1"/>
  <c r="AK516" i="1"/>
  <c r="AL516" i="1"/>
  <c r="AI517" i="1"/>
  <c r="AJ517" i="1"/>
  <c r="AK517" i="1"/>
  <c r="AL517" i="1"/>
  <c r="AI518" i="1"/>
  <c r="AJ518" i="1"/>
  <c r="AK518" i="1"/>
  <c r="AL518" i="1"/>
  <c r="AI519" i="1"/>
  <c r="AJ519" i="1"/>
  <c r="AK519" i="1"/>
  <c r="AL519" i="1"/>
  <c r="AI520" i="1"/>
  <c r="AJ520" i="1"/>
  <c r="AK520" i="1"/>
  <c r="AL520" i="1"/>
  <c r="AI521" i="1"/>
  <c r="AJ521" i="1"/>
  <c r="AK521" i="1"/>
  <c r="AL521" i="1"/>
  <c r="AI522" i="1"/>
  <c r="AJ522" i="1"/>
  <c r="AK522" i="1"/>
  <c r="AL522" i="1"/>
  <c r="AI523" i="1"/>
  <c r="AJ523" i="1"/>
  <c r="AK523" i="1"/>
  <c r="AL523" i="1"/>
  <c r="AI524" i="1"/>
  <c r="AJ524" i="1"/>
  <c r="AK524" i="1"/>
  <c r="AL524" i="1"/>
  <c r="AI525" i="1"/>
  <c r="AJ525" i="1"/>
  <c r="AK525" i="1"/>
  <c r="AL525" i="1"/>
  <c r="AI526" i="1"/>
  <c r="AJ526" i="1"/>
  <c r="AK526" i="1"/>
  <c r="AL526" i="1"/>
  <c r="AI527" i="1"/>
  <c r="AJ527" i="1"/>
  <c r="AK527" i="1"/>
  <c r="AL527" i="1"/>
  <c r="AI528" i="1"/>
  <c r="AJ528" i="1"/>
  <c r="AK528" i="1"/>
  <c r="AL528" i="1"/>
  <c r="AI529" i="1"/>
  <c r="AJ529" i="1"/>
  <c r="AK529" i="1"/>
  <c r="AL529" i="1"/>
  <c r="AI530" i="1"/>
  <c r="AJ530" i="1"/>
  <c r="AK530" i="1"/>
  <c r="AL530" i="1"/>
  <c r="AI531" i="1"/>
  <c r="AJ531" i="1"/>
  <c r="AK531" i="1"/>
  <c r="AL531" i="1"/>
  <c r="AI532" i="1"/>
  <c r="AJ532" i="1"/>
  <c r="AK532" i="1"/>
  <c r="AL532" i="1"/>
  <c r="AI533" i="1"/>
  <c r="AJ533" i="1"/>
  <c r="AK533" i="1"/>
  <c r="AL533" i="1"/>
  <c r="AI534" i="1"/>
  <c r="AJ534" i="1"/>
  <c r="AK534" i="1"/>
  <c r="AL534" i="1"/>
  <c r="AI535" i="1"/>
  <c r="AJ535" i="1"/>
  <c r="AK535" i="1"/>
  <c r="AL535" i="1"/>
  <c r="AI536" i="1"/>
  <c r="AJ536" i="1"/>
  <c r="AK536" i="1"/>
  <c r="AL536" i="1"/>
  <c r="AI537" i="1"/>
  <c r="AJ537" i="1"/>
  <c r="AK537" i="1"/>
  <c r="AL537" i="1"/>
  <c r="AI538" i="1"/>
  <c r="AJ538" i="1"/>
  <c r="AK538" i="1"/>
  <c r="AL538" i="1"/>
  <c r="AI539" i="1"/>
  <c r="AJ539" i="1"/>
  <c r="AK539" i="1"/>
  <c r="AL539" i="1"/>
  <c r="AI540" i="1"/>
  <c r="AJ540" i="1"/>
  <c r="AK540" i="1"/>
  <c r="AL540" i="1"/>
  <c r="AI541" i="1"/>
  <c r="AJ541" i="1"/>
  <c r="AK541" i="1"/>
  <c r="AL541" i="1"/>
  <c r="AI542" i="1"/>
  <c r="AJ542" i="1"/>
  <c r="AK542" i="1"/>
  <c r="AL542" i="1"/>
  <c r="AI543" i="1"/>
  <c r="AJ543" i="1"/>
  <c r="AK543" i="1"/>
  <c r="AL543" i="1"/>
  <c r="AI544" i="1"/>
  <c r="AJ544" i="1"/>
  <c r="AK544" i="1"/>
  <c r="AL544" i="1"/>
  <c r="AI545" i="1"/>
  <c r="AJ545" i="1"/>
  <c r="AK545" i="1"/>
  <c r="AL545" i="1"/>
  <c r="AI546" i="1"/>
  <c r="AJ546" i="1"/>
  <c r="AK546" i="1"/>
  <c r="AL546" i="1"/>
  <c r="AI547" i="1"/>
  <c r="AJ547" i="1"/>
  <c r="AK547" i="1"/>
  <c r="AL547" i="1"/>
  <c r="AI548" i="1"/>
  <c r="AJ548" i="1"/>
  <c r="AK548" i="1"/>
  <c r="AL548" i="1"/>
  <c r="AI549" i="1"/>
  <c r="AJ549" i="1"/>
  <c r="AK549" i="1"/>
  <c r="AL549" i="1"/>
  <c r="AI550" i="1"/>
  <c r="AJ550" i="1"/>
  <c r="AK550" i="1"/>
  <c r="AL550" i="1"/>
  <c r="AI551" i="1"/>
  <c r="AJ551" i="1"/>
  <c r="AK551" i="1"/>
  <c r="AL551" i="1"/>
  <c r="AI552" i="1"/>
  <c r="AJ552" i="1"/>
  <c r="AK552" i="1"/>
  <c r="AL552" i="1"/>
  <c r="AI553" i="1"/>
  <c r="AJ553" i="1"/>
  <c r="AK553" i="1"/>
  <c r="AL553" i="1"/>
  <c r="AI554" i="1"/>
  <c r="AJ554" i="1"/>
  <c r="AK554" i="1"/>
  <c r="AL554" i="1"/>
  <c r="AI555" i="1"/>
  <c r="AJ555" i="1"/>
  <c r="AK555" i="1"/>
  <c r="AL555" i="1"/>
  <c r="AI556" i="1"/>
  <c r="AJ556" i="1"/>
  <c r="AK556" i="1"/>
  <c r="AL556" i="1"/>
  <c r="AI557" i="1"/>
  <c r="AJ557" i="1"/>
  <c r="AK557" i="1"/>
  <c r="AL557" i="1"/>
  <c r="AI558" i="1"/>
  <c r="AJ558" i="1"/>
  <c r="AK558" i="1"/>
  <c r="AL558" i="1"/>
  <c r="AI559" i="1"/>
  <c r="AJ559" i="1"/>
  <c r="AK559" i="1"/>
  <c r="AL559" i="1"/>
  <c r="AI560" i="1"/>
  <c r="AJ560" i="1"/>
  <c r="AK560" i="1"/>
  <c r="AL560" i="1"/>
  <c r="AI561" i="1"/>
  <c r="AJ561" i="1"/>
  <c r="AK561" i="1"/>
  <c r="AL561" i="1"/>
  <c r="AI562" i="1"/>
  <c r="AJ562" i="1"/>
  <c r="AK562" i="1"/>
  <c r="AL562" i="1"/>
  <c r="AI563" i="1"/>
  <c r="AJ563" i="1"/>
  <c r="AK563" i="1"/>
  <c r="AL563" i="1"/>
  <c r="AI564" i="1"/>
  <c r="AJ564" i="1"/>
  <c r="AK564" i="1"/>
  <c r="AL564" i="1"/>
  <c r="AI565" i="1"/>
  <c r="AJ565" i="1"/>
  <c r="AK565" i="1"/>
  <c r="AL565" i="1"/>
  <c r="AI566" i="1"/>
  <c r="AJ566" i="1"/>
  <c r="AK566" i="1"/>
  <c r="AL566" i="1"/>
  <c r="AI567" i="1"/>
  <c r="AJ567" i="1"/>
  <c r="AK567" i="1"/>
  <c r="AL567" i="1"/>
  <c r="AI568" i="1"/>
  <c r="AJ568" i="1"/>
  <c r="AK568" i="1"/>
  <c r="AL568" i="1"/>
  <c r="AI569" i="1"/>
  <c r="AJ569" i="1"/>
  <c r="AK569" i="1"/>
  <c r="AL569" i="1"/>
  <c r="AI570" i="1"/>
  <c r="AJ570" i="1"/>
  <c r="AK570" i="1"/>
  <c r="AL570" i="1"/>
  <c r="AI571" i="1"/>
  <c r="AJ571" i="1"/>
  <c r="AK571" i="1"/>
  <c r="AL571" i="1"/>
  <c r="AI572" i="1"/>
  <c r="AJ572" i="1"/>
  <c r="AK572" i="1"/>
  <c r="AL572" i="1"/>
  <c r="AI573" i="1"/>
  <c r="AJ573" i="1"/>
  <c r="AK573" i="1"/>
  <c r="AL573" i="1"/>
  <c r="AI574" i="1"/>
  <c r="AJ574" i="1"/>
  <c r="AK574" i="1"/>
  <c r="AL574" i="1"/>
  <c r="AI575" i="1"/>
  <c r="AJ575" i="1"/>
  <c r="AK575" i="1"/>
  <c r="AL575" i="1"/>
  <c r="AI576" i="1"/>
  <c r="AJ576" i="1"/>
  <c r="AK576" i="1"/>
  <c r="AL576" i="1"/>
  <c r="AI577" i="1"/>
  <c r="AJ577" i="1"/>
  <c r="AK577" i="1"/>
  <c r="AL577" i="1"/>
  <c r="AI578" i="1"/>
  <c r="AJ578" i="1"/>
  <c r="AK578" i="1"/>
  <c r="AL578" i="1"/>
  <c r="AI579" i="1"/>
  <c r="AJ579" i="1"/>
  <c r="AK579" i="1"/>
  <c r="AL579" i="1"/>
  <c r="AI580" i="1"/>
  <c r="AJ580" i="1"/>
  <c r="AK580" i="1"/>
  <c r="AL580" i="1"/>
  <c r="AI581" i="1"/>
  <c r="AJ581" i="1"/>
  <c r="AK581" i="1"/>
  <c r="AL581" i="1"/>
  <c r="AI582" i="1"/>
  <c r="AJ582" i="1"/>
  <c r="AK582" i="1"/>
  <c r="AL582" i="1"/>
  <c r="AI583" i="1"/>
  <c r="AJ583" i="1"/>
  <c r="AK583" i="1"/>
  <c r="AL583" i="1"/>
  <c r="AI584" i="1"/>
  <c r="AJ584" i="1"/>
  <c r="AK584" i="1"/>
  <c r="AL584" i="1"/>
  <c r="AI585" i="1"/>
  <c r="AJ585" i="1"/>
  <c r="AK585" i="1"/>
  <c r="AL585" i="1"/>
  <c r="AI586" i="1"/>
  <c r="AJ586" i="1"/>
  <c r="AK586" i="1"/>
  <c r="AL586" i="1"/>
  <c r="AI587" i="1"/>
  <c r="AJ587" i="1"/>
  <c r="AK587" i="1"/>
  <c r="AL587" i="1"/>
  <c r="AI588" i="1"/>
  <c r="AJ588" i="1"/>
  <c r="AK588" i="1"/>
  <c r="AL588" i="1"/>
  <c r="AI589" i="1"/>
  <c r="AJ589" i="1"/>
  <c r="AK589" i="1"/>
  <c r="AL589" i="1"/>
  <c r="AI590" i="1"/>
  <c r="AJ590" i="1"/>
  <c r="AK590" i="1"/>
  <c r="AL590" i="1"/>
  <c r="AI591" i="1"/>
  <c r="AJ591" i="1"/>
  <c r="AK591" i="1"/>
  <c r="AL591" i="1"/>
  <c r="AI592" i="1"/>
  <c r="AJ592" i="1"/>
  <c r="AK592" i="1"/>
  <c r="AL592" i="1"/>
  <c r="AI593" i="1"/>
  <c r="AJ593" i="1"/>
  <c r="AK593" i="1"/>
  <c r="AL593" i="1"/>
  <c r="AI594" i="1"/>
  <c r="AJ594" i="1"/>
  <c r="AK594" i="1"/>
  <c r="AL594" i="1"/>
  <c r="AI595" i="1"/>
  <c r="AJ595" i="1"/>
  <c r="AK595" i="1"/>
  <c r="AL595" i="1"/>
  <c r="AI596" i="1"/>
  <c r="AJ596" i="1"/>
  <c r="AK596" i="1"/>
  <c r="AL596" i="1"/>
  <c r="AI597" i="1"/>
  <c r="AJ597" i="1"/>
  <c r="AK597" i="1"/>
  <c r="AL597" i="1"/>
  <c r="AI598" i="1"/>
  <c r="AJ598" i="1"/>
  <c r="AK598" i="1"/>
  <c r="AL598" i="1"/>
  <c r="AI599" i="1"/>
  <c r="AJ599" i="1"/>
  <c r="AK599" i="1"/>
  <c r="AL599" i="1"/>
  <c r="AI600" i="1"/>
  <c r="AJ600" i="1"/>
  <c r="AK600" i="1"/>
  <c r="AL600" i="1"/>
  <c r="AI601" i="1"/>
  <c r="AJ601" i="1"/>
  <c r="AK601" i="1"/>
  <c r="AL601" i="1"/>
  <c r="AI602" i="1"/>
  <c r="AJ602" i="1"/>
  <c r="AK602" i="1"/>
  <c r="AL602" i="1"/>
  <c r="AI603" i="1"/>
  <c r="AJ603" i="1"/>
  <c r="AK603" i="1"/>
  <c r="AL603" i="1"/>
  <c r="AI604" i="1"/>
  <c r="AJ604" i="1"/>
  <c r="AK604" i="1"/>
  <c r="AL604" i="1"/>
  <c r="AI605" i="1"/>
  <c r="AJ605" i="1"/>
  <c r="AK605" i="1"/>
  <c r="AL605" i="1"/>
  <c r="AI606" i="1"/>
  <c r="AJ606" i="1"/>
  <c r="AK606" i="1"/>
  <c r="AL606" i="1"/>
  <c r="AI607" i="1"/>
  <c r="AJ607" i="1"/>
  <c r="AK607" i="1"/>
  <c r="AL607" i="1"/>
  <c r="AI608" i="1"/>
  <c r="AJ608" i="1"/>
  <c r="AK608" i="1"/>
  <c r="AL608" i="1"/>
  <c r="AI609" i="1"/>
  <c r="AJ609" i="1"/>
  <c r="AK609" i="1"/>
  <c r="AL609" i="1"/>
  <c r="AI610" i="1"/>
  <c r="AJ610" i="1"/>
  <c r="AK610" i="1"/>
  <c r="AL610" i="1"/>
  <c r="AI611" i="1"/>
  <c r="AJ611" i="1"/>
  <c r="AK611" i="1"/>
  <c r="AL611" i="1"/>
  <c r="AI612" i="1"/>
  <c r="AJ612" i="1"/>
  <c r="AK612" i="1"/>
  <c r="AL612" i="1"/>
  <c r="AI613" i="1"/>
  <c r="AJ613" i="1"/>
  <c r="AK613" i="1"/>
  <c r="AL613" i="1"/>
  <c r="AI614" i="1"/>
  <c r="AJ614" i="1"/>
  <c r="AK614" i="1"/>
  <c r="AL614" i="1"/>
  <c r="AI615" i="1"/>
  <c r="AJ615" i="1"/>
  <c r="AK615" i="1"/>
  <c r="AL615" i="1"/>
  <c r="AI616" i="1"/>
  <c r="AJ616" i="1"/>
  <c r="AK616" i="1"/>
  <c r="AL616" i="1"/>
  <c r="AI617" i="1"/>
  <c r="AJ617" i="1"/>
  <c r="AK617" i="1"/>
  <c r="AL617" i="1"/>
  <c r="AI618" i="1"/>
  <c r="AJ618" i="1"/>
  <c r="AK618" i="1"/>
  <c r="AL618" i="1"/>
  <c r="AI619" i="1"/>
  <c r="AJ619" i="1"/>
  <c r="AK619" i="1"/>
  <c r="AL619" i="1"/>
  <c r="AI620" i="1"/>
  <c r="AJ620" i="1"/>
  <c r="AK620" i="1"/>
  <c r="AL620" i="1"/>
  <c r="AI621" i="1"/>
  <c r="AJ621" i="1"/>
  <c r="AK621" i="1"/>
  <c r="AL621" i="1"/>
  <c r="AI622" i="1"/>
  <c r="AJ622" i="1"/>
  <c r="AK622" i="1"/>
  <c r="AL622" i="1"/>
  <c r="AI623" i="1"/>
  <c r="AJ623" i="1"/>
  <c r="AK623" i="1"/>
  <c r="AL623" i="1"/>
  <c r="AI624" i="1"/>
  <c r="AJ624" i="1"/>
  <c r="AK624" i="1"/>
  <c r="AL624" i="1"/>
  <c r="AI625" i="1"/>
  <c r="AJ625" i="1"/>
  <c r="AK625" i="1"/>
  <c r="AL625" i="1"/>
  <c r="AI626" i="1"/>
  <c r="AJ626" i="1"/>
  <c r="AK626" i="1"/>
  <c r="AL626" i="1"/>
  <c r="AI627" i="1"/>
  <c r="AJ627" i="1"/>
  <c r="AK627" i="1"/>
  <c r="AL627" i="1"/>
  <c r="AI628" i="1"/>
  <c r="AJ628" i="1"/>
  <c r="AK628" i="1"/>
  <c r="AL628" i="1"/>
  <c r="AI629" i="1"/>
  <c r="AJ629" i="1"/>
  <c r="AK629" i="1"/>
  <c r="AL629" i="1"/>
  <c r="AI630" i="1"/>
  <c r="AJ630" i="1"/>
  <c r="AK630" i="1"/>
  <c r="AL630" i="1"/>
  <c r="AI631" i="1"/>
  <c r="AJ631" i="1"/>
  <c r="AK631" i="1"/>
  <c r="AL631" i="1"/>
  <c r="AI632" i="1"/>
  <c r="AJ632" i="1"/>
  <c r="AK632" i="1"/>
  <c r="AL632" i="1"/>
  <c r="AI633" i="1"/>
  <c r="AJ633" i="1"/>
  <c r="AK633" i="1"/>
  <c r="AL633" i="1"/>
  <c r="AI634" i="1"/>
  <c r="AJ634" i="1"/>
  <c r="AK634" i="1"/>
  <c r="AL634" i="1"/>
  <c r="AI635" i="1"/>
  <c r="AJ635" i="1"/>
  <c r="AK635" i="1"/>
  <c r="AL635" i="1"/>
  <c r="AI636" i="1"/>
  <c r="AJ636" i="1"/>
  <c r="AK636" i="1"/>
  <c r="AL636" i="1"/>
  <c r="AI637" i="1"/>
  <c r="AJ637" i="1"/>
  <c r="AK637" i="1"/>
  <c r="AL637" i="1"/>
  <c r="AI638" i="1"/>
  <c r="AJ638" i="1"/>
  <c r="AK638" i="1"/>
  <c r="AL638" i="1"/>
  <c r="AI639" i="1"/>
  <c r="AJ639" i="1"/>
  <c r="AK639" i="1"/>
  <c r="AL639" i="1"/>
  <c r="AI640" i="1"/>
  <c r="AJ640" i="1"/>
  <c r="AK640" i="1"/>
  <c r="AL640" i="1"/>
  <c r="AI641" i="1"/>
  <c r="AJ641" i="1"/>
  <c r="AK641" i="1"/>
  <c r="AL641" i="1"/>
  <c r="AI642" i="1"/>
  <c r="AJ642" i="1"/>
  <c r="AK642" i="1"/>
  <c r="AL642" i="1"/>
  <c r="AI643" i="1"/>
  <c r="AJ643" i="1"/>
  <c r="AK643" i="1"/>
  <c r="AL643" i="1"/>
  <c r="AI644" i="1"/>
  <c r="AJ644" i="1"/>
  <c r="AK644" i="1"/>
  <c r="AL644" i="1"/>
  <c r="AI645" i="1"/>
  <c r="AJ645" i="1"/>
  <c r="AK645" i="1"/>
  <c r="AL645" i="1"/>
  <c r="AI646" i="1"/>
  <c r="AJ646" i="1"/>
  <c r="AK646" i="1"/>
  <c r="AL646" i="1"/>
  <c r="AI647" i="1"/>
  <c r="AJ647" i="1"/>
  <c r="AK647" i="1"/>
  <c r="AL647" i="1"/>
  <c r="AI648" i="1"/>
  <c r="AJ648" i="1"/>
  <c r="AK648" i="1"/>
  <c r="AL648" i="1"/>
  <c r="AI649" i="1"/>
  <c r="AJ649" i="1"/>
  <c r="AK649" i="1"/>
  <c r="AL649" i="1"/>
  <c r="AI650" i="1"/>
  <c r="AJ650" i="1"/>
  <c r="AK650" i="1"/>
  <c r="AL650" i="1"/>
  <c r="AI651" i="1"/>
  <c r="AJ651" i="1"/>
  <c r="AK651" i="1"/>
  <c r="AL651" i="1"/>
  <c r="AI652" i="1"/>
  <c r="AJ652" i="1"/>
  <c r="AK652" i="1"/>
  <c r="AL652" i="1"/>
  <c r="AI653" i="1"/>
  <c r="AJ653" i="1"/>
  <c r="AK653" i="1"/>
  <c r="AL653" i="1"/>
  <c r="AI654" i="1"/>
  <c r="AJ654" i="1"/>
  <c r="AK654" i="1"/>
  <c r="AL654" i="1"/>
  <c r="AI655" i="1"/>
  <c r="AJ655" i="1"/>
  <c r="AK655" i="1"/>
  <c r="AL655" i="1"/>
  <c r="AI656" i="1"/>
  <c r="AJ656" i="1"/>
  <c r="AK656" i="1"/>
  <c r="AL656" i="1"/>
  <c r="AI657" i="1"/>
  <c r="AJ657" i="1"/>
  <c r="AK657" i="1"/>
  <c r="AL657" i="1"/>
  <c r="AI658" i="1"/>
  <c r="AJ658" i="1"/>
  <c r="AK658" i="1"/>
  <c r="AL658" i="1"/>
  <c r="AI659" i="1"/>
  <c r="AJ659" i="1"/>
  <c r="AK659" i="1"/>
  <c r="AL659" i="1"/>
  <c r="AI660" i="1"/>
  <c r="AJ660" i="1"/>
  <c r="AK660" i="1"/>
  <c r="AL660" i="1"/>
  <c r="AI661" i="1"/>
  <c r="AJ661" i="1"/>
  <c r="AK661" i="1"/>
  <c r="AL661" i="1"/>
  <c r="AI662" i="1"/>
  <c r="AJ662" i="1"/>
  <c r="AK662" i="1"/>
  <c r="AL662" i="1"/>
  <c r="AI663" i="1"/>
  <c r="AJ663" i="1"/>
  <c r="AK663" i="1"/>
  <c r="AL663" i="1"/>
  <c r="AI664" i="1"/>
  <c r="AJ664" i="1"/>
  <c r="AK664" i="1"/>
  <c r="AL664" i="1"/>
  <c r="AI665" i="1"/>
  <c r="AJ665" i="1"/>
  <c r="AK665" i="1"/>
  <c r="AL665" i="1"/>
  <c r="AI666" i="1"/>
  <c r="AJ666" i="1"/>
  <c r="AK666" i="1"/>
  <c r="AL666" i="1"/>
  <c r="AI667" i="1"/>
  <c r="AJ667" i="1"/>
  <c r="AK667" i="1"/>
  <c r="AL667" i="1"/>
  <c r="AI668" i="1"/>
  <c r="AJ668" i="1"/>
  <c r="AK668" i="1"/>
  <c r="AL668" i="1"/>
  <c r="AI669" i="1"/>
  <c r="AJ669" i="1"/>
  <c r="AK669" i="1"/>
  <c r="AL669" i="1"/>
  <c r="AI670" i="1"/>
  <c r="AJ670" i="1"/>
  <c r="AK670" i="1"/>
  <c r="AL670" i="1"/>
  <c r="AI671" i="1"/>
  <c r="AJ671" i="1"/>
  <c r="AK671" i="1"/>
  <c r="AL671" i="1"/>
  <c r="AI672" i="1"/>
  <c r="AJ672" i="1"/>
  <c r="AK672" i="1"/>
  <c r="AL672" i="1"/>
  <c r="AI673" i="1"/>
  <c r="AJ673" i="1"/>
  <c r="AK673" i="1"/>
  <c r="AL673" i="1"/>
  <c r="AI674" i="1"/>
  <c r="AJ674" i="1"/>
  <c r="AK674" i="1"/>
  <c r="AL674" i="1"/>
  <c r="AI675" i="1"/>
  <c r="AJ675" i="1"/>
  <c r="AK675" i="1"/>
  <c r="AL675" i="1"/>
  <c r="AI676" i="1"/>
  <c r="AJ676" i="1"/>
  <c r="AK676" i="1"/>
  <c r="AL676" i="1"/>
  <c r="AI677" i="1"/>
  <c r="AJ677" i="1"/>
  <c r="AK677" i="1"/>
  <c r="AL677" i="1"/>
  <c r="AI678" i="1"/>
  <c r="AJ678" i="1"/>
  <c r="AK678" i="1"/>
  <c r="AL678" i="1"/>
  <c r="AI679" i="1"/>
  <c r="AJ679" i="1"/>
  <c r="AK679" i="1"/>
  <c r="AL679" i="1"/>
  <c r="AI680" i="1"/>
  <c r="AJ680" i="1"/>
  <c r="AK680" i="1"/>
  <c r="AL680" i="1"/>
  <c r="AI681" i="1"/>
  <c r="AJ681" i="1"/>
  <c r="AK681" i="1"/>
  <c r="AL681" i="1"/>
  <c r="AI682" i="1"/>
  <c r="AJ682" i="1"/>
  <c r="AK682" i="1"/>
  <c r="AL682" i="1"/>
  <c r="AI683" i="1"/>
  <c r="AJ683" i="1"/>
  <c r="AK683" i="1"/>
  <c r="AL683" i="1"/>
  <c r="AI684" i="1"/>
  <c r="AJ684" i="1"/>
  <c r="AK684" i="1"/>
  <c r="AL684" i="1"/>
  <c r="AI685" i="1"/>
  <c r="AJ685" i="1"/>
  <c r="AK685" i="1"/>
  <c r="AL685" i="1"/>
  <c r="AI686" i="1"/>
  <c r="AJ686" i="1"/>
  <c r="AK686" i="1"/>
  <c r="AL686" i="1"/>
  <c r="AI687" i="1"/>
  <c r="AJ687" i="1"/>
  <c r="AK687" i="1"/>
  <c r="AL687" i="1"/>
  <c r="AI688" i="1"/>
  <c r="AJ688" i="1"/>
  <c r="AK688" i="1"/>
  <c r="AL688" i="1"/>
  <c r="AI689" i="1"/>
  <c r="AJ689" i="1"/>
  <c r="AK689" i="1"/>
  <c r="AL689" i="1"/>
  <c r="AI690" i="1"/>
  <c r="AJ690" i="1"/>
  <c r="AK690" i="1"/>
  <c r="AL690" i="1"/>
  <c r="AI691" i="1"/>
  <c r="AJ691" i="1"/>
  <c r="AK691" i="1"/>
  <c r="AL691" i="1"/>
  <c r="AI692" i="1"/>
  <c r="AJ692" i="1"/>
  <c r="AK692" i="1"/>
  <c r="AL692" i="1"/>
  <c r="AI693" i="1"/>
  <c r="AJ693" i="1"/>
  <c r="AK693" i="1"/>
  <c r="AL693" i="1"/>
  <c r="AI694" i="1"/>
  <c r="AJ694" i="1"/>
  <c r="AK694" i="1"/>
  <c r="AL694" i="1"/>
  <c r="AI695" i="1"/>
  <c r="AJ695" i="1"/>
  <c r="AK695" i="1"/>
  <c r="AL695" i="1"/>
  <c r="AI696" i="1"/>
  <c r="AJ696" i="1"/>
  <c r="AK696" i="1"/>
  <c r="AL696" i="1"/>
  <c r="AI697" i="1"/>
  <c r="AJ697" i="1"/>
  <c r="AK697" i="1"/>
  <c r="AL697" i="1"/>
  <c r="AI698" i="1"/>
  <c r="AJ698" i="1"/>
  <c r="AK698" i="1"/>
  <c r="AL698" i="1"/>
  <c r="AI699" i="1"/>
  <c r="AJ699" i="1"/>
  <c r="AK699" i="1"/>
  <c r="AL699" i="1"/>
  <c r="AI700" i="1"/>
  <c r="AJ700" i="1"/>
  <c r="AK700" i="1"/>
  <c r="AL700" i="1"/>
  <c r="AI701" i="1"/>
  <c r="AJ701" i="1"/>
  <c r="AK701" i="1"/>
  <c r="AL701" i="1"/>
  <c r="AI702" i="1"/>
  <c r="AJ702" i="1"/>
  <c r="AK702" i="1"/>
  <c r="AL702" i="1"/>
  <c r="AI703" i="1"/>
  <c r="AJ703" i="1"/>
  <c r="AK703" i="1"/>
  <c r="AL703" i="1"/>
  <c r="AI704" i="1"/>
  <c r="AJ704" i="1"/>
  <c r="AK704" i="1"/>
  <c r="AL704" i="1"/>
  <c r="AI705" i="1"/>
  <c r="AJ705" i="1"/>
  <c r="AK705" i="1"/>
  <c r="AL705" i="1"/>
  <c r="AI706" i="1"/>
  <c r="AJ706" i="1"/>
  <c r="AK706" i="1"/>
  <c r="AL706" i="1"/>
  <c r="AI707" i="1"/>
  <c r="AJ707" i="1"/>
  <c r="AK707" i="1"/>
  <c r="AL707" i="1"/>
  <c r="AI708" i="1"/>
  <c r="AJ708" i="1"/>
  <c r="AK708" i="1"/>
  <c r="AL708" i="1"/>
  <c r="AI709" i="1"/>
  <c r="AJ709" i="1"/>
  <c r="AK709" i="1"/>
  <c r="AL709" i="1"/>
  <c r="AI710" i="1"/>
  <c r="AJ710" i="1"/>
  <c r="AK710" i="1"/>
  <c r="AL710" i="1"/>
  <c r="AI711" i="1"/>
  <c r="AJ711" i="1"/>
  <c r="AK711" i="1"/>
  <c r="AL711" i="1"/>
  <c r="AI712" i="1"/>
  <c r="AJ712" i="1"/>
  <c r="AK712" i="1"/>
  <c r="AL712" i="1"/>
  <c r="AI713" i="1"/>
  <c r="AJ713" i="1"/>
  <c r="AK713" i="1"/>
  <c r="AL713" i="1"/>
  <c r="AI714" i="1"/>
  <c r="AJ714" i="1"/>
  <c r="AK714" i="1"/>
  <c r="AL714" i="1"/>
  <c r="AI715" i="1"/>
  <c r="AJ715" i="1"/>
  <c r="AK715" i="1"/>
  <c r="AL715" i="1"/>
  <c r="AI716" i="1"/>
  <c r="AJ716" i="1"/>
  <c r="AK716" i="1"/>
  <c r="AL716" i="1"/>
  <c r="AI717" i="1"/>
  <c r="AJ717" i="1"/>
  <c r="AK717" i="1"/>
  <c r="AL717" i="1"/>
  <c r="AI718" i="1"/>
  <c r="AJ718" i="1"/>
  <c r="AK718" i="1"/>
  <c r="AL718" i="1"/>
  <c r="AI719" i="1"/>
  <c r="AJ719" i="1"/>
  <c r="AK719" i="1"/>
  <c r="AL719" i="1"/>
  <c r="AI720" i="1"/>
  <c r="AJ720" i="1"/>
  <c r="AK720" i="1"/>
  <c r="AL720" i="1"/>
  <c r="AI721" i="1"/>
  <c r="AJ721" i="1"/>
  <c r="AK721" i="1"/>
  <c r="AL721" i="1"/>
  <c r="AI722" i="1"/>
  <c r="AJ722" i="1"/>
  <c r="AK722" i="1"/>
  <c r="AL722" i="1"/>
  <c r="AI723" i="1"/>
  <c r="AJ723" i="1"/>
  <c r="AK723" i="1"/>
  <c r="AL723" i="1"/>
  <c r="AI724" i="1"/>
  <c r="AJ724" i="1"/>
  <c r="AK724" i="1"/>
  <c r="AL724" i="1"/>
  <c r="AI725" i="1"/>
  <c r="AJ725" i="1"/>
  <c r="AK725" i="1"/>
  <c r="AL725" i="1"/>
  <c r="AI726" i="1"/>
  <c r="AJ726" i="1"/>
  <c r="AK726" i="1"/>
  <c r="AL726" i="1"/>
  <c r="AI727" i="1"/>
  <c r="AJ727" i="1"/>
  <c r="AK727" i="1"/>
  <c r="AL727" i="1"/>
  <c r="AI728" i="1"/>
  <c r="AJ728" i="1"/>
  <c r="AK728" i="1"/>
  <c r="AL728" i="1"/>
  <c r="AI729" i="1"/>
  <c r="AJ729" i="1"/>
  <c r="AK729" i="1"/>
  <c r="AL729" i="1"/>
  <c r="AI730" i="1"/>
  <c r="AJ730" i="1"/>
  <c r="AK730" i="1"/>
  <c r="AL730" i="1"/>
  <c r="AI731" i="1"/>
  <c r="AJ731" i="1"/>
  <c r="AK731" i="1"/>
  <c r="AL731" i="1"/>
  <c r="AI732" i="1"/>
  <c r="AJ732" i="1"/>
  <c r="AK732" i="1"/>
  <c r="AL732" i="1"/>
  <c r="AI733" i="1"/>
  <c r="AJ733" i="1"/>
  <c r="AK733" i="1"/>
  <c r="AL733" i="1"/>
  <c r="AI734" i="1"/>
  <c r="AJ734" i="1"/>
  <c r="AK734" i="1"/>
  <c r="AL734" i="1"/>
  <c r="AI735" i="1"/>
  <c r="AJ735" i="1"/>
  <c r="AK735" i="1"/>
  <c r="AL735" i="1"/>
  <c r="AI736" i="1"/>
  <c r="AJ736" i="1"/>
  <c r="AK736" i="1"/>
  <c r="AL736" i="1"/>
  <c r="AI737" i="1"/>
  <c r="AJ737" i="1"/>
  <c r="AK737" i="1"/>
  <c r="AL737" i="1"/>
  <c r="AI738" i="1"/>
  <c r="AJ738" i="1"/>
  <c r="AK738" i="1"/>
  <c r="AL738" i="1"/>
  <c r="AI739" i="1"/>
  <c r="AJ739" i="1"/>
  <c r="AK739" i="1"/>
  <c r="AL739" i="1"/>
  <c r="AI740" i="1"/>
  <c r="AJ740" i="1"/>
  <c r="AK740" i="1"/>
  <c r="AL740" i="1"/>
  <c r="AI741" i="1"/>
  <c r="AJ741" i="1"/>
  <c r="AK741" i="1"/>
  <c r="AL741" i="1"/>
  <c r="AI742" i="1"/>
  <c r="AJ742" i="1"/>
  <c r="AK742" i="1"/>
  <c r="AL742" i="1"/>
  <c r="AI743" i="1"/>
  <c r="AJ743" i="1"/>
  <c r="AK743" i="1"/>
  <c r="AL743" i="1"/>
  <c r="AI744" i="1"/>
  <c r="AJ744" i="1"/>
  <c r="AK744" i="1"/>
  <c r="AL744" i="1"/>
  <c r="AI745" i="1"/>
  <c r="AJ745" i="1"/>
  <c r="AK745" i="1"/>
  <c r="AL745" i="1"/>
  <c r="AI746" i="1"/>
  <c r="AJ746" i="1"/>
  <c r="AK746" i="1"/>
  <c r="AL746" i="1"/>
  <c r="AI747" i="1"/>
  <c r="AJ747" i="1"/>
  <c r="AK747" i="1"/>
  <c r="AL747" i="1"/>
  <c r="AI748" i="1"/>
  <c r="AJ748" i="1"/>
  <c r="AK748" i="1"/>
  <c r="AL748" i="1"/>
  <c r="AI749" i="1"/>
  <c r="AJ749" i="1"/>
  <c r="AK749" i="1"/>
  <c r="AL749" i="1"/>
  <c r="AI750" i="1"/>
  <c r="AJ750" i="1"/>
  <c r="AK750" i="1"/>
  <c r="AL750" i="1"/>
  <c r="AI751" i="1"/>
  <c r="AJ751" i="1"/>
  <c r="AK751" i="1"/>
  <c r="AL751" i="1"/>
  <c r="AI752" i="1"/>
  <c r="AJ752" i="1"/>
  <c r="AK752" i="1"/>
  <c r="AL752" i="1"/>
  <c r="AI753" i="1"/>
  <c r="AJ753" i="1"/>
  <c r="AK753" i="1"/>
  <c r="AL753" i="1"/>
  <c r="AI754" i="1"/>
  <c r="AJ754" i="1"/>
  <c r="AK754" i="1"/>
  <c r="AL754" i="1"/>
  <c r="AI755" i="1"/>
  <c r="AJ755" i="1"/>
  <c r="AK755" i="1"/>
  <c r="AL755" i="1"/>
  <c r="AI756" i="1"/>
  <c r="AJ756" i="1"/>
  <c r="AK756" i="1"/>
  <c r="AL756" i="1"/>
  <c r="AI757" i="1"/>
  <c r="AJ757" i="1"/>
  <c r="AK757" i="1"/>
  <c r="AL757" i="1"/>
  <c r="AI758" i="1"/>
  <c r="AJ758" i="1"/>
  <c r="AK758" i="1"/>
  <c r="AL758" i="1"/>
  <c r="AI759" i="1"/>
  <c r="AJ759" i="1"/>
  <c r="AK759" i="1"/>
  <c r="AL759" i="1"/>
  <c r="AI760" i="1"/>
  <c r="AJ760" i="1"/>
  <c r="AK760" i="1"/>
  <c r="AL760" i="1"/>
  <c r="AI761" i="1"/>
  <c r="AJ761" i="1"/>
  <c r="AK761" i="1"/>
  <c r="AL761" i="1"/>
  <c r="AI762" i="1"/>
  <c r="AJ762" i="1"/>
  <c r="AK762" i="1"/>
  <c r="AL762" i="1"/>
  <c r="AI763" i="1"/>
  <c r="AJ763" i="1"/>
  <c r="AK763" i="1"/>
  <c r="AL763" i="1"/>
  <c r="AI764" i="1"/>
  <c r="AJ764" i="1"/>
  <c r="AK764" i="1"/>
  <c r="AL764" i="1"/>
  <c r="AI765" i="1"/>
  <c r="AJ765" i="1"/>
  <c r="AK765" i="1"/>
  <c r="AL765" i="1"/>
  <c r="AI766" i="1"/>
  <c r="AJ766" i="1"/>
  <c r="AK766" i="1"/>
  <c r="AL766" i="1"/>
  <c r="AI767" i="1"/>
  <c r="AJ767" i="1"/>
  <c r="AK767" i="1"/>
  <c r="AL767" i="1"/>
  <c r="AI768" i="1"/>
  <c r="AJ768" i="1"/>
  <c r="AK768" i="1"/>
  <c r="AL768" i="1"/>
  <c r="AI769" i="1"/>
  <c r="AJ769" i="1"/>
  <c r="AK769" i="1"/>
  <c r="AL769" i="1"/>
  <c r="AI770" i="1"/>
  <c r="AJ770" i="1"/>
  <c r="AK770" i="1"/>
  <c r="AL770" i="1"/>
  <c r="AI771" i="1"/>
  <c r="AJ771" i="1"/>
  <c r="AK771" i="1"/>
  <c r="AL771" i="1"/>
  <c r="AI772" i="1"/>
  <c r="AJ772" i="1"/>
  <c r="AK772" i="1"/>
  <c r="AL772" i="1"/>
  <c r="AI773" i="1"/>
  <c r="AJ773" i="1"/>
  <c r="AK773" i="1"/>
  <c r="AL773" i="1"/>
  <c r="AI774" i="1"/>
  <c r="AJ774" i="1"/>
  <c r="AK774" i="1"/>
  <c r="AL774" i="1"/>
  <c r="AI775" i="1"/>
  <c r="AJ775" i="1"/>
  <c r="AK775" i="1"/>
  <c r="AL775" i="1"/>
  <c r="AI776" i="1"/>
  <c r="AJ776" i="1"/>
  <c r="AK776" i="1"/>
  <c r="AL776" i="1"/>
  <c r="AI777" i="1"/>
  <c r="AJ777" i="1"/>
  <c r="AK777" i="1"/>
  <c r="AL777" i="1"/>
  <c r="AI778" i="1"/>
  <c r="AJ778" i="1"/>
  <c r="AK778" i="1"/>
  <c r="AL778" i="1"/>
  <c r="AI779" i="1"/>
  <c r="AJ779" i="1"/>
  <c r="AK779" i="1"/>
  <c r="AL779" i="1"/>
  <c r="AI780" i="1"/>
  <c r="AJ780" i="1"/>
  <c r="AK780" i="1"/>
  <c r="AL780" i="1"/>
  <c r="AI781" i="1"/>
  <c r="AJ781" i="1"/>
  <c r="AK781" i="1"/>
  <c r="AL781" i="1"/>
  <c r="AI782" i="1"/>
  <c r="AJ782" i="1"/>
  <c r="AK782" i="1"/>
  <c r="AL782" i="1"/>
  <c r="AI783" i="1"/>
  <c r="AJ783" i="1"/>
  <c r="AK783" i="1"/>
  <c r="AL783" i="1"/>
  <c r="AI784" i="1"/>
  <c r="AJ784" i="1"/>
  <c r="AK784" i="1"/>
  <c r="AL784" i="1"/>
  <c r="AI785" i="1"/>
  <c r="AJ785" i="1"/>
  <c r="AK785" i="1"/>
  <c r="AL785" i="1"/>
  <c r="AI786" i="1"/>
  <c r="AJ786" i="1"/>
  <c r="AK786" i="1"/>
  <c r="AL786" i="1"/>
  <c r="AI787" i="1"/>
  <c r="AJ787" i="1"/>
  <c r="AK787" i="1"/>
  <c r="AL787" i="1"/>
  <c r="AI788" i="1"/>
  <c r="AJ788" i="1"/>
  <c r="AK788" i="1"/>
  <c r="AL788" i="1"/>
  <c r="AI789" i="1"/>
  <c r="AJ789" i="1"/>
  <c r="AK789" i="1"/>
  <c r="AL789" i="1"/>
  <c r="AI790" i="1"/>
  <c r="AJ790" i="1"/>
  <c r="AK790" i="1"/>
  <c r="AL790" i="1"/>
  <c r="AI791" i="1"/>
  <c r="AJ791" i="1"/>
  <c r="AK791" i="1"/>
  <c r="AL791" i="1"/>
  <c r="AI792" i="1"/>
  <c r="AJ792" i="1"/>
  <c r="AK792" i="1"/>
  <c r="AL792" i="1"/>
  <c r="AI793" i="1"/>
  <c r="AJ793" i="1"/>
  <c r="AK793" i="1"/>
  <c r="AL793" i="1"/>
  <c r="AI794" i="1"/>
  <c r="AJ794" i="1"/>
  <c r="AK794" i="1"/>
  <c r="AL794" i="1"/>
  <c r="AI795" i="1"/>
  <c r="AJ795" i="1"/>
  <c r="AK795" i="1"/>
  <c r="AL795" i="1"/>
  <c r="AI796" i="1"/>
  <c r="AJ796" i="1"/>
  <c r="AK796" i="1"/>
  <c r="AL796" i="1"/>
  <c r="AI797" i="1"/>
  <c r="AJ797" i="1"/>
  <c r="AK797" i="1"/>
  <c r="AL797" i="1"/>
  <c r="AI798" i="1"/>
  <c r="AJ798" i="1"/>
  <c r="AK798" i="1"/>
  <c r="AL798" i="1"/>
  <c r="AI799" i="1"/>
  <c r="AJ799" i="1"/>
  <c r="AK799" i="1"/>
  <c r="AL799" i="1"/>
  <c r="AI800" i="1"/>
  <c r="AJ800" i="1"/>
  <c r="AK800" i="1"/>
  <c r="AL800" i="1"/>
  <c r="AI801" i="1"/>
  <c r="AJ801" i="1"/>
  <c r="AK801" i="1"/>
  <c r="AL801" i="1"/>
  <c r="AI802" i="1"/>
  <c r="AJ802" i="1"/>
  <c r="AK802" i="1"/>
  <c r="AL802" i="1"/>
  <c r="AI803" i="1"/>
  <c r="AJ803" i="1"/>
  <c r="AK803" i="1"/>
  <c r="AL803" i="1"/>
  <c r="AI804" i="1"/>
  <c r="AJ804" i="1"/>
  <c r="AK804" i="1"/>
  <c r="AL804" i="1"/>
  <c r="AI805" i="1"/>
  <c r="AJ805" i="1"/>
  <c r="AK805" i="1"/>
  <c r="AL805" i="1"/>
  <c r="AI806" i="1"/>
  <c r="AJ806" i="1"/>
  <c r="AK806" i="1"/>
  <c r="AL806" i="1"/>
  <c r="AI807" i="1"/>
  <c r="AJ807" i="1"/>
  <c r="AK807" i="1"/>
  <c r="AL807" i="1"/>
  <c r="AI808" i="1"/>
  <c r="AJ808" i="1"/>
  <c r="AK808" i="1"/>
  <c r="AL808" i="1"/>
  <c r="AI809" i="1"/>
  <c r="AJ809" i="1"/>
  <c r="AK809" i="1"/>
  <c r="AL809" i="1"/>
  <c r="AI810" i="1"/>
  <c r="AJ810" i="1"/>
  <c r="AK810" i="1"/>
  <c r="AL810" i="1"/>
  <c r="AI811" i="1"/>
  <c r="AJ811" i="1"/>
  <c r="AK811" i="1"/>
  <c r="AL811" i="1"/>
  <c r="AI812" i="1"/>
  <c r="AJ812" i="1"/>
  <c r="AK812" i="1"/>
  <c r="AL812" i="1"/>
  <c r="AI813" i="1"/>
  <c r="AJ813" i="1"/>
  <c r="AK813" i="1"/>
  <c r="AL813" i="1"/>
  <c r="AI814" i="1"/>
  <c r="AJ814" i="1"/>
  <c r="AK814" i="1"/>
  <c r="AL814" i="1"/>
  <c r="AI815" i="1"/>
  <c r="AJ815" i="1"/>
  <c r="AK815" i="1"/>
  <c r="AL815" i="1"/>
  <c r="AI816" i="1"/>
  <c r="AJ816" i="1"/>
  <c r="AK816" i="1"/>
  <c r="AL816" i="1"/>
  <c r="AI817" i="1"/>
  <c r="AJ817" i="1"/>
  <c r="AK817" i="1"/>
  <c r="AL817" i="1"/>
  <c r="AI818" i="1"/>
  <c r="AJ818" i="1"/>
  <c r="AK818" i="1"/>
  <c r="AL818" i="1"/>
  <c r="AI819" i="1"/>
  <c r="AJ819" i="1"/>
  <c r="AK819" i="1"/>
  <c r="AL819" i="1"/>
  <c r="AI820" i="1"/>
  <c r="AJ820" i="1"/>
  <c r="AK820" i="1"/>
  <c r="AL820" i="1"/>
  <c r="AI821" i="1"/>
  <c r="AJ821" i="1"/>
  <c r="AK821" i="1"/>
  <c r="AL821" i="1"/>
  <c r="AI822" i="1"/>
  <c r="AJ822" i="1"/>
  <c r="AK822" i="1"/>
  <c r="AL822" i="1"/>
  <c r="AI823" i="1"/>
  <c r="AJ823" i="1"/>
  <c r="AK823" i="1"/>
  <c r="AL823" i="1"/>
  <c r="AI824" i="1"/>
  <c r="AJ824" i="1"/>
  <c r="AK824" i="1"/>
  <c r="AL824" i="1"/>
  <c r="AI825" i="1"/>
  <c r="AJ825" i="1"/>
  <c r="AK825" i="1"/>
  <c r="AL825" i="1"/>
  <c r="AI826" i="1"/>
  <c r="AJ826" i="1"/>
  <c r="AK826" i="1"/>
  <c r="AL826" i="1"/>
  <c r="AI827" i="1"/>
  <c r="AJ827" i="1"/>
  <c r="AK827" i="1"/>
  <c r="AL827" i="1"/>
  <c r="AI828" i="1"/>
  <c r="AJ828" i="1"/>
  <c r="AK828" i="1"/>
  <c r="AL828" i="1"/>
  <c r="AI829" i="1"/>
  <c r="AJ829" i="1"/>
  <c r="AK829" i="1"/>
  <c r="AL829" i="1"/>
  <c r="AI830" i="1"/>
  <c r="AJ830" i="1"/>
  <c r="AK830" i="1"/>
  <c r="AL830" i="1"/>
  <c r="AI831" i="1"/>
  <c r="AJ831" i="1"/>
  <c r="AK831" i="1"/>
  <c r="AL831" i="1"/>
  <c r="AI832" i="1"/>
  <c r="AJ832" i="1"/>
  <c r="AK832" i="1"/>
  <c r="AL832" i="1"/>
  <c r="AI833" i="1"/>
  <c r="AJ833" i="1"/>
  <c r="AK833" i="1"/>
  <c r="AL833" i="1"/>
  <c r="AI834" i="1"/>
  <c r="AJ834" i="1"/>
  <c r="AK834" i="1"/>
  <c r="AL834" i="1"/>
  <c r="AI835" i="1"/>
  <c r="AJ835" i="1"/>
  <c r="AK835" i="1"/>
  <c r="AL835" i="1"/>
  <c r="AI836" i="1"/>
  <c r="AJ836" i="1"/>
  <c r="AK836" i="1"/>
  <c r="AL836" i="1"/>
  <c r="AI837" i="1"/>
  <c r="AJ837" i="1"/>
  <c r="AK837" i="1"/>
  <c r="AL837" i="1"/>
  <c r="AI838" i="1"/>
  <c r="AJ838" i="1"/>
  <c r="AK838" i="1"/>
  <c r="AL838" i="1"/>
  <c r="AI839" i="1"/>
  <c r="AJ839" i="1"/>
  <c r="AK839" i="1"/>
  <c r="AL839" i="1"/>
  <c r="AI840" i="1"/>
  <c r="AJ840" i="1"/>
  <c r="AK840" i="1"/>
  <c r="AL840" i="1"/>
  <c r="AI841" i="1"/>
  <c r="AJ841" i="1"/>
  <c r="AK841" i="1"/>
  <c r="AL841" i="1"/>
  <c r="AI842" i="1"/>
  <c r="AJ842" i="1"/>
  <c r="AK842" i="1"/>
  <c r="AL842" i="1"/>
  <c r="AI843" i="1"/>
  <c r="AJ843" i="1"/>
  <c r="AK843" i="1"/>
  <c r="AL843" i="1"/>
  <c r="AI844" i="1"/>
  <c r="AJ844" i="1"/>
  <c r="AK844" i="1"/>
  <c r="AL844" i="1"/>
  <c r="AI845" i="1"/>
  <c r="AJ845" i="1"/>
  <c r="AK845" i="1"/>
  <c r="AL845" i="1"/>
  <c r="AI846" i="1"/>
  <c r="AJ846" i="1"/>
  <c r="AK846" i="1"/>
  <c r="AL846" i="1"/>
  <c r="AI847" i="1"/>
  <c r="AJ847" i="1"/>
  <c r="AK847" i="1"/>
  <c r="AL847" i="1"/>
  <c r="AI848" i="1"/>
  <c r="AJ848" i="1"/>
  <c r="AK848" i="1"/>
  <c r="AL848" i="1"/>
  <c r="AI849" i="1"/>
  <c r="AJ849" i="1"/>
  <c r="AK849" i="1"/>
  <c r="AL849" i="1"/>
  <c r="AI850" i="1"/>
  <c r="AJ850" i="1"/>
  <c r="AK850" i="1"/>
  <c r="AL850" i="1"/>
  <c r="AI851" i="1"/>
  <c r="AJ851" i="1"/>
  <c r="AK851" i="1"/>
  <c r="AL851" i="1"/>
  <c r="AI852" i="1"/>
  <c r="AJ852" i="1"/>
  <c r="AK852" i="1"/>
  <c r="AL852" i="1"/>
  <c r="AI853" i="1"/>
  <c r="AJ853" i="1"/>
  <c r="AK853" i="1"/>
  <c r="AL853" i="1"/>
  <c r="AI854" i="1"/>
  <c r="AJ854" i="1"/>
  <c r="AK854" i="1"/>
  <c r="AL854" i="1"/>
  <c r="AI855" i="1"/>
  <c r="AJ855" i="1"/>
  <c r="AK855" i="1"/>
  <c r="AL855" i="1"/>
  <c r="AI856" i="1"/>
  <c r="AJ856" i="1"/>
  <c r="AK856" i="1"/>
  <c r="AL856" i="1"/>
  <c r="AI857" i="1"/>
  <c r="AJ857" i="1"/>
  <c r="AK857" i="1"/>
  <c r="AL857" i="1"/>
  <c r="AI858" i="1"/>
  <c r="AJ858" i="1"/>
  <c r="AK858" i="1"/>
  <c r="AL858" i="1"/>
  <c r="AI859" i="1"/>
  <c r="AJ859" i="1"/>
  <c r="AK859" i="1"/>
  <c r="AL859" i="1"/>
  <c r="AI860" i="1"/>
  <c r="AJ860" i="1"/>
  <c r="AK860" i="1"/>
  <c r="AL860" i="1"/>
  <c r="AI861" i="1"/>
  <c r="AJ861" i="1"/>
  <c r="AK861" i="1"/>
  <c r="AL861" i="1"/>
  <c r="AI862" i="1"/>
  <c r="AJ862" i="1"/>
  <c r="AK862" i="1"/>
  <c r="AL862" i="1"/>
  <c r="AI863" i="1"/>
  <c r="AJ863" i="1"/>
  <c r="AK863" i="1"/>
  <c r="AL863" i="1"/>
  <c r="AI864" i="1"/>
  <c r="AJ864" i="1"/>
  <c r="AK864" i="1"/>
  <c r="AL864" i="1"/>
  <c r="AI865" i="1"/>
  <c r="AJ865" i="1"/>
  <c r="AK865" i="1"/>
  <c r="AL865" i="1"/>
  <c r="AI866" i="1"/>
  <c r="AJ866" i="1"/>
  <c r="AK866" i="1"/>
  <c r="AL866" i="1"/>
  <c r="AI867" i="1"/>
  <c r="AJ867" i="1"/>
  <c r="AK867" i="1"/>
  <c r="AL867" i="1"/>
  <c r="AI868" i="1"/>
  <c r="AJ868" i="1"/>
  <c r="AK868" i="1"/>
  <c r="AL868" i="1"/>
  <c r="AI869" i="1"/>
  <c r="AJ869" i="1"/>
  <c r="AK869" i="1"/>
  <c r="AL869" i="1"/>
  <c r="AI870" i="1"/>
  <c r="AJ870" i="1"/>
  <c r="AK870" i="1"/>
  <c r="AL870" i="1"/>
  <c r="AI871" i="1"/>
  <c r="AJ871" i="1"/>
  <c r="AK871" i="1"/>
  <c r="AL871" i="1"/>
  <c r="AI872" i="1"/>
  <c r="AJ872" i="1"/>
  <c r="AK872" i="1"/>
  <c r="AL872" i="1"/>
  <c r="AI873" i="1"/>
  <c r="AJ873" i="1"/>
  <c r="AK873" i="1"/>
  <c r="AL873" i="1"/>
  <c r="AI874" i="1"/>
  <c r="AJ874" i="1"/>
  <c r="AK874" i="1"/>
  <c r="AL874" i="1"/>
  <c r="AI875" i="1"/>
  <c r="AJ875" i="1"/>
  <c r="AK875" i="1"/>
  <c r="AL875" i="1"/>
  <c r="AI876" i="1"/>
  <c r="AJ876" i="1"/>
  <c r="AK876" i="1"/>
  <c r="AL876" i="1"/>
  <c r="AI877" i="1"/>
  <c r="AJ877" i="1"/>
  <c r="AK877" i="1"/>
  <c r="AL877" i="1"/>
  <c r="AI878" i="1"/>
  <c r="AJ878" i="1"/>
  <c r="AK878" i="1"/>
  <c r="AL878" i="1"/>
  <c r="AI879" i="1"/>
  <c r="AJ879" i="1"/>
  <c r="AK879" i="1"/>
  <c r="AL879" i="1"/>
  <c r="AI880" i="1"/>
  <c r="AJ880" i="1"/>
  <c r="AK880" i="1"/>
  <c r="AL880" i="1"/>
  <c r="AI881" i="1"/>
  <c r="AJ881" i="1"/>
  <c r="AK881" i="1"/>
  <c r="AL881" i="1"/>
  <c r="AI882" i="1"/>
  <c r="AJ882" i="1"/>
  <c r="AK882" i="1"/>
  <c r="AL882" i="1"/>
  <c r="AI883" i="1"/>
  <c r="AJ883" i="1"/>
  <c r="AK883" i="1"/>
  <c r="AL883" i="1"/>
  <c r="AI884" i="1"/>
  <c r="AJ884" i="1"/>
  <c r="AK884" i="1"/>
  <c r="AL884" i="1"/>
  <c r="AI885" i="1"/>
  <c r="AJ885" i="1"/>
  <c r="AK885" i="1"/>
  <c r="AL885" i="1"/>
  <c r="AI886" i="1"/>
  <c r="AJ886" i="1"/>
  <c r="AK886" i="1"/>
  <c r="AL886" i="1"/>
  <c r="AI887" i="1"/>
  <c r="AJ887" i="1"/>
  <c r="AK887" i="1"/>
  <c r="AL887" i="1"/>
  <c r="AI888" i="1"/>
  <c r="AJ888" i="1"/>
  <c r="AK888" i="1"/>
  <c r="AL888" i="1"/>
  <c r="AI889" i="1"/>
  <c r="AJ889" i="1"/>
  <c r="AK889" i="1"/>
  <c r="AL889" i="1"/>
  <c r="AI890" i="1"/>
  <c r="AJ890" i="1"/>
  <c r="AK890" i="1"/>
  <c r="AL890" i="1"/>
  <c r="AI891" i="1"/>
  <c r="AJ891" i="1"/>
  <c r="AK891" i="1"/>
  <c r="AL891" i="1"/>
  <c r="AI892" i="1"/>
  <c r="AJ892" i="1"/>
  <c r="AK892" i="1"/>
  <c r="AL892" i="1"/>
  <c r="AI893" i="1"/>
  <c r="AJ893" i="1"/>
  <c r="AK893" i="1"/>
  <c r="AL893" i="1"/>
  <c r="AI894" i="1"/>
  <c r="AJ894" i="1"/>
  <c r="AK894" i="1"/>
  <c r="AL894" i="1"/>
  <c r="AI895" i="1"/>
  <c r="AJ895" i="1"/>
  <c r="AK895" i="1"/>
  <c r="AL895" i="1"/>
  <c r="AI896" i="1"/>
  <c r="AJ896" i="1"/>
  <c r="AK896" i="1"/>
  <c r="AL896" i="1"/>
  <c r="AI897" i="1"/>
  <c r="AJ897" i="1"/>
  <c r="AK897" i="1"/>
  <c r="AL897" i="1"/>
  <c r="AI898" i="1"/>
  <c r="AJ898" i="1"/>
  <c r="AK898" i="1"/>
  <c r="AL898" i="1"/>
  <c r="AI899" i="1"/>
  <c r="AJ899" i="1"/>
  <c r="AK899" i="1"/>
  <c r="AL899" i="1"/>
  <c r="AI900" i="1"/>
  <c r="AJ900" i="1"/>
  <c r="AK900" i="1"/>
  <c r="AL900" i="1"/>
  <c r="AI901" i="1"/>
  <c r="AJ901" i="1"/>
  <c r="AK901" i="1"/>
  <c r="AL901" i="1"/>
  <c r="AI902" i="1"/>
  <c r="AJ902" i="1"/>
  <c r="AK902" i="1"/>
  <c r="AL902" i="1"/>
  <c r="AI903" i="1"/>
  <c r="AJ903" i="1"/>
  <c r="AK903" i="1"/>
  <c r="AL903" i="1"/>
  <c r="AI904" i="1"/>
  <c r="AJ904" i="1"/>
  <c r="AK904" i="1"/>
  <c r="AL904" i="1"/>
  <c r="AI905" i="1"/>
  <c r="AJ905" i="1"/>
  <c r="AK905" i="1"/>
  <c r="AL905" i="1"/>
  <c r="AI906" i="1"/>
  <c r="AJ906" i="1"/>
  <c r="AK906" i="1"/>
  <c r="AL906" i="1"/>
  <c r="AI907" i="1"/>
  <c r="AJ907" i="1"/>
  <c r="AK907" i="1"/>
  <c r="AL907" i="1"/>
  <c r="AI908" i="1"/>
  <c r="AJ908" i="1"/>
  <c r="AK908" i="1"/>
  <c r="AL908" i="1"/>
  <c r="AI909" i="1"/>
  <c r="AJ909" i="1"/>
  <c r="AK909" i="1"/>
  <c r="AL909" i="1"/>
  <c r="AI910" i="1"/>
  <c r="AJ910" i="1"/>
  <c r="AK910" i="1"/>
  <c r="AL910" i="1"/>
  <c r="AI911" i="1"/>
  <c r="AJ911" i="1"/>
  <c r="AK911" i="1"/>
  <c r="AL911" i="1"/>
  <c r="AI912" i="1"/>
  <c r="AJ912" i="1"/>
  <c r="AK912" i="1"/>
  <c r="AL912" i="1"/>
  <c r="AI913" i="1"/>
  <c r="AJ913" i="1"/>
  <c r="AK913" i="1"/>
  <c r="AL913" i="1"/>
  <c r="AI914" i="1"/>
  <c r="AJ914" i="1"/>
  <c r="AK914" i="1"/>
  <c r="AL914" i="1"/>
  <c r="AI915" i="1"/>
  <c r="AJ915" i="1"/>
  <c r="AK915" i="1"/>
  <c r="AL915" i="1"/>
  <c r="AI916" i="1"/>
  <c r="AJ916" i="1"/>
  <c r="AK916" i="1"/>
  <c r="AL916" i="1"/>
  <c r="AI917" i="1"/>
  <c r="AJ917" i="1"/>
  <c r="AK917" i="1"/>
  <c r="AL917" i="1"/>
  <c r="AI918" i="1"/>
  <c r="AJ918" i="1"/>
  <c r="AK918" i="1"/>
  <c r="AL918" i="1"/>
  <c r="AI919" i="1"/>
  <c r="AJ919" i="1"/>
  <c r="AK919" i="1"/>
  <c r="AL919" i="1"/>
  <c r="AI920" i="1"/>
  <c r="AJ920" i="1"/>
  <c r="AK920" i="1"/>
  <c r="AL920" i="1"/>
  <c r="AI921" i="1"/>
  <c r="AJ921" i="1"/>
  <c r="AK921" i="1"/>
  <c r="AL921" i="1"/>
  <c r="AI922" i="1"/>
  <c r="AJ922" i="1"/>
  <c r="AK922" i="1"/>
  <c r="AL922" i="1"/>
  <c r="AI923" i="1"/>
  <c r="AJ923" i="1"/>
  <c r="AK923" i="1"/>
  <c r="AL923" i="1"/>
  <c r="AI924" i="1"/>
  <c r="AJ924" i="1"/>
  <c r="AK924" i="1"/>
  <c r="AL924" i="1"/>
  <c r="AI925" i="1"/>
  <c r="AJ925" i="1"/>
  <c r="AK925" i="1"/>
  <c r="AL925" i="1"/>
  <c r="AI926" i="1"/>
  <c r="AJ926" i="1"/>
  <c r="AK926" i="1"/>
  <c r="AL926" i="1"/>
  <c r="AI927" i="1"/>
  <c r="AJ927" i="1"/>
  <c r="AK927" i="1"/>
  <c r="AL927" i="1"/>
  <c r="AI928" i="1"/>
  <c r="AJ928" i="1"/>
  <c r="AK928" i="1"/>
  <c r="AL928" i="1"/>
  <c r="AI929" i="1"/>
  <c r="AJ929" i="1"/>
  <c r="AK929" i="1"/>
  <c r="AL929" i="1"/>
  <c r="AI930" i="1"/>
  <c r="AJ930" i="1"/>
  <c r="AK930" i="1"/>
  <c r="AL930" i="1"/>
  <c r="AI931" i="1"/>
  <c r="AJ931" i="1"/>
  <c r="AK931" i="1"/>
  <c r="AL931" i="1"/>
  <c r="AI932" i="1"/>
  <c r="AJ932" i="1"/>
  <c r="AK932" i="1"/>
  <c r="AL932" i="1"/>
  <c r="AI933" i="1"/>
  <c r="AJ933" i="1"/>
  <c r="AK933" i="1"/>
  <c r="AL933" i="1"/>
  <c r="AI934" i="1"/>
  <c r="AJ934" i="1"/>
  <c r="AK934" i="1"/>
  <c r="AL934" i="1"/>
  <c r="AI935" i="1"/>
  <c r="AJ935" i="1"/>
  <c r="AK935" i="1"/>
  <c r="AL935" i="1"/>
  <c r="AI936" i="1"/>
  <c r="AJ936" i="1"/>
  <c r="AK936" i="1"/>
  <c r="AL936" i="1"/>
  <c r="AI937" i="1"/>
  <c r="AJ937" i="1"/>
  <c r="AK937" i="1"/>
  <c r="AL937" i="1"/>
  <c r="AI938" i="1"/>
  <c r="AJ938" i="1"/>
  <c r="AK938" i="1"/>
  <c r="AL938" i="1"/>
  <c r="AI939" i="1"/>
  <c r="AJ939" i="1"/>
  <c r="AK939" i="1"/>
  <c r="AL939" i="1"/>
  <c r="AI940" i="1"/>
  <c r="AJ940" i="1"/>
  <c r="AK940" i="1"/>
  <c r="AL940" i="1"/>
  <c r="AI941" i="1"/>
  <c r="AJ941" i="1"/>
  <c r="AK941" i="1"/>
  <c r="AL941" i="1"/>
  <c r="AI942" i="1"/>
  <c r="AJ942" i="1"/>
  <c r="AK942" i="1"/>
  <c r="AL942" i="1"/>
  <c r="AI943" i="1"/>
  <c r="AJ943" i="1"/>
  <c r="AK943" i="1"/>
  <c r="AL943" i="1"/>
  <c r="AI944" i="1"/>
  <c r="AJ944" i="1"/>
  <c r="AK944" i="1"/>
  <c r="AL944" i="1"/>
  <c r="AI945" i="1"/>
  <c r="AJ945" i="1"/>
  <c r="AK945" i="1"/>
  <c r="AL945" i="1"/>
  <c r="AI946" i="1"/>
  <c r="AJ946" i="1"/>
  <c r="AK946" i="1"/>
  <c r="AL946" i="1"/>
  <c r="AI947" i="1"/>
  <c r="AJ947" i="1"/>
  <c r="AK947" i="1"/>
  <c r="AL947" i="1"/>
  <c r="AI948" i="1"/>
  <c r="AJ948" i="1"/>
  <c r="AK948" i="1"/>
  <c r="AL948" i="1"/>
  <c r="AI949" i="1"/>
  <c r="AJ949" i="1"/>
  <c r="AK949" i="1"/>
  <c r="AL949" i="1"/>
  <c r="AI950" i="1"/>
  <c r="AJ950" i="1"/>
  <c r="AK950" i="1"/>
  <c r="AL950" i="1"/>
  <c r="AI951" i="1"/>
  <c r="AJ951" i="1"/>
  <c r="AK951" i="1"/>
  <c r="AL951" i="1"/>
  <c r="AI952" i="1"/>
  <c r="AJ952" i="1"/>
  <c r="AK952" i="1"/>
  <c r="AL952" i="1"/>
  <c r="AI953" i="1"/>
  <c r="AJ953" i="1"/>
  <c r="AK953" i="1"/>
  <c r="AL953" i="1"/>
  <c r="AI954" i="1"/>
  <c r="AJ954" i="1"/>
  <c r="AK954" i="1"/>
  <c r="AL954" i="1"/>
  <c r="AI955" i="1"/>
  <c r="AJ955" i="1"/>
  <c r="AK955" i="1"/>
  <c r="AL955" i="1"/>
  <c r="AI956" i="1"/>
  <c r="AJ956" i="1"/>
  <c r="AK956" i="1"/>
  <c r="AL956" i="1"/>
  <c r="AI957" i="1"/>
  <c r="AJ957" i="1"/>
  <c r="AK957" i="1"/>
  <c r="AL957" i="1"/>
  <c r="AI958" i="1"/>
  <c r="AJ958" i="1"/>
  <c r="AK958" i="1"/>
  <c r="AL958" i="1"/>
  <c r="AI959" i="1"/>
  <c r="AJ959" i="1"/>
  <c r="AK959" i="1"/>
  <c r="AL959" i="1"/>
  <c r="AI960" i="1"/>
  <c r="AJ960" i="1"/>
  <c r="AK960" i="1"/>
  <c r="AL960" i="1"/>
  <c r="AI961" i="1"/>
  <c r="AJ961" i="1"/>
  <c r="AK961" i="1"/>
  <c r="AL961" i="1"/>
  <c r="AI962" i="1"/>
  <c r="AJ962" i="1"/>
  <c r="AK962" i="1"/>
  <c r="AL962" i="1"/>
  <c r="AI963" i="1"/>
  <c r="AJ963" i="1"/>
  <c r="AK963" i="1"/>
  <c r="AL963" i="1"/>
  <c r="AI964" i="1"/>
  <c r="AJ964" i="1"/>
  <c r="AK964" i="1"/>
  <c r="AL964" i="1"/>
  <c r="AI965" i="1"/>
  <c r="AJ965" i="1"/>
  <c r="AK965" i="1"/>
  <c r="AL965" i="1"/>
  <c r="AI966" i="1"/>
  <c r="AJ966" i="1"/>
  <c r="AK966" i="1"/>
  <c r="AL966" i="1"/>
  <c r="AI967" i="1"/>
  <c r="AJ967" i="1"/>
  <c r="AK967" i="1"/>
  <c r="AL967" i="1"/>
  <c r="AI968" i="1"/>
  <c r="AJ968" i="1"/>
  <c r="AK968" i="1"/>
  <c r="AL968" i="1"/>
  <c r="AI969" i="1"/>
  <c r="AJ969" i="1"/>
  <c r="AK969" i="1"/>
  <c r="AL969" i="1"/>
  <c r="AI970" i="1"/>
  <c r="AJ970" i="1"/>
  <c r="AK970" i="1"/>
  <c r="AL970" i="1"/>
  <c r="AI971" i="1"/>
  <c r="AJ971" i="1"/>
  <c r="AK971" i="1"/>
  <c r="AL971" i="1"/>
  <c r="AI972" i="1"/>
  <c r="AJ972" i="1"/>
  <c r="AK972" i="1"/>
  <c r="AL972" i="1"/>
  <c r="AI973" i="1"/>
  <c r="AJ973" i="1"/>
  <c r="AK973" i="1"/>
  <c r="AL973" i="1"/>
  <c r="AI974" i="1"/>
  <c r="AJ974" i="1"/>
  <c r="AK974" i="1"/>
  <c r="AL974" i="1"/>
  <c r="AI975" i="1"/>
  <c r="AJ975" i="1"/>
  <c r="AK975" i="1"/>
  <c r="AL975" i="1"/>
  <c r="AI976" i="1"/>
  <c r="AJ976" i="1"/>
  <c r="AK976" i="1"/>
  <c r="AL976" i="1"/>
  <c r="AI977" i="1"/>
  <c r="AJ977" i="1"/>
  <c r="AK977" i="1"/>
  <c r="AL977" i="1"/>
  <c r="AI978" i="1"/>
  <c r="AJ978" i="1"/>
  <c r="AK978" i="1"/>
  <c r="AL978" i="1"/>
  <c r="AI979" i="1"/>
  <c r="AJ979" i="1"/>
  <c r="AK979" i="1"/>
  <c r="AL979" i="1"/>
  <c r="AI980" i="1"/>
  <c r="AJ980" i="1"/>
  <c r="AK980" i="1"/>
  <c r="AL980" i="1"/>
  <c r="AI981" i="1"/>
  <c r="AJ981" i="1"/>
  <c r="AK981" i="1"/>
  <c r="AL981" i="1"/>
  <c r="AI982" i="1"/>
  <c r="AJ982" i="1"/>
  <c r="AK982" i="1"/>
  <c r="AL982" i="1"/>
  <c r="AI983" i="1"/>
  <c r="AJ983" i="1"/>
  <c r="AK983" i="1"/>
  <c r="AL983" i="1"/>
  <c r="AI984" i="1"/>
  <c r="AJ984" i="1"/>
  <c r="AK984" i="1"/>
  <c r="AL984" i="1"/>
  <c r="AI985" i="1"/>
  <c r="AJ985" i="1"/>
  <c r="AK985" i="1"/>
  <c r="AL985" i="1"/>
  <c r="AI986" i="1"/>
  <c r="AJ986" i="1"/>
  <c r="AK986" i="1"/>
  <c r="AL986" i="1"/>
  <c r="AI987" i="1"/>
  <c r="AJ987" i="1"/>
  <c r="AK987" i="1"/>
  <c r="AL987" i="1"/>
  <c r="AI988" i="1"/>
  <c r="AJ988" i="1"/>
  <c r="AK988" i="1"/>
  <c r="AL988" i="1"/>
  <c r="AI989" i="1"/>
  <c r="AJ989" i="1"/>
  <c r="AK989" i="1"/>
  <c r="AL989" i="1"/>
  <c r="AI990" i="1"/>
  <c r="AJ990" i="1"/>
  <c r="AK990" i="1"/>
  <c r="AL990" i="1"/>
  <c r="AI991" i="1"/>
  <c r="AJ991" i="1"/>
  <c r="AK991" i="1"/>
  <c r="AL991" i="1"/>
  <c r="AI992" i="1"/>
  <c r="AJ992" i="1"/>
  <c r="AK992" i="1"/>
  <c r="AL992" i="1"/>
  <c r="AI993" i="1"/>
  <c r="AJ993" i="1"/>
  <c r="AK993" i="1"/>
  <c r="AL993" i="1"/>
  <c r="AI994" i="1"/>
  <c r="AJ994" i="1"/>
  <c r="AK994" i="1"/>
  <c r="AL994" i="1"/>
  <c r="AI995" i="1"/>
  <c r="AJ995" i="1"/>
  <c r="AK995" i="1"/>
  <c r="AL995" i="1"/>
  <c r="AI996" i="1"/>
  <c r="AJ996" i="1"/>
  <c r="AK996" i="1"/>
  <c r="AL996" i="1"/>
  <c r="AI997" i="1"/>
  <c r="AJ997" i="1"/>
  <c r="AK997" i="1"/>
  <c r="AL997" i="1"/>
  <c r="AI998" i="1"/>
  <c r="AJ998" i="1"/>
  <c r="AK998" i="1"/>
  <c r="AL998" i="1"/>
  <c r="AI999" i="1"/>
  <c r="AJ999" i="1"/>
  <c r="AK999" i="1"/>
  <c r="AL999" i="1"/>
  <c r="AI1000" i="1"/>
  <c r="AJ1000" i="1"/>
  <c r="AK1000" i="1"/>
  <c r="AL1000" i="1"/>
  <c r="AI1001" i="1"/>
  <c r="AJ1001" i="1"/>
  <c r="AK1001" i="1"/>
  <c r="AL1001" i="1"/>
  <c r="AI1002" i="1"/>
  <c r="AJ1002" i="1"/>
  <c r="AK1002" i="1"/>
  <c r="AL1002" i="1"/>
  <c r="AI1003" i="1"/>
  <c r="AJ1003" i="1"/>
  <c r="AK1003" i="1"/>
  <c r="AL1003" i="1"/>
  <c r="AI1004" i="1"/>
  <c r="AJ1004" i="1"/>
  <c r="AK1004" i="1"/>
  <c r="AL1004" i="1"/>
  <c r="AI1005" i="1"/>
  <c r="AJ1005" i="1"/>
  <c r="AK1005" i="1"/>
  <c r="AL1005" i="1"/>
  <c r="AI1006" i="1"/>
  <c r="AJ1006" i="1"/>
  <c r="AK1006" i="1"/>
  <c r="AL1006" i="1"/>
  <c r="AI1007" i="1"/>
  <c r="AJ1007" i="1"/>
  <c r="AK1007" i="1"/>
  <c r="AL1007" i="1"/>
  <c r="AI1008" i="1"/>
  <c r="AJ1008" i="1"/>
  <c r="AK1008" i="1"/>
  <c r="AL1008" i="1"/>
  <c r="AI1009" i="1"/>
  <c r="AJ1009" i="1"/>
  <c r="AK1009" i="1"/>
  <c r="AL1009" i="1"/>
  <c r="AI1010" i="1"/>
  <c r="AJ1010" i="1"/>
  <c r="AK1010" i="1"/>
  <c r="AL1010" i="1"/>
  <c r="AI1011" i="1"/>
  <c r="AJ1011" i="1"/>
  <c r="AK1011" i="1"/>
  <c r="AL1011" i="1"/>
  <c r="AI1012" i="1"/>
  <c r="AJ1012" i="1"/>
  <c r="AK1012" i="1"/>
  <c r="AL1012" i="1"/>
  <c r="AI1013" i="1"/>
  <c r="AJ1013" i="1"/>
  <c r="AK1013" i="1"/>
  <c r="AL1013" i="1"/>
  <c r="AI1014" i="1"/>
  <c r="AJ1014" i="1"/>
  <c r="AK1014" i="1"/>
  <c r="AL1014" i="1"/>
  <c r="AI1015" i="1"/>
  <c r="AJ1015" i="1"/>
  <c r="AK1015" i="1"/>
  <c r="AL1015" i="1"/>
  <c r="AI1016" i="1"/>
  <c r="AJ1016" i="1"/>
  <c r="AK1016" i="1"/>
  <c r="AL1016" i="1"/>
  <c r="AI1017" i="1"/>
  <c r="AJ1017" i="1"/>
  <c r="AK1017" i="1"/>
  <c r="AL1017" i="1"/>
  <c r="AI1018" i="1"/>
  <c r="AJ1018" i="1"/>
  <c r="AK1018" i="1"/>
  <c r="AL1018" i="1"/>
  <c r="AI1019" i="1"/>
  <c r="AJ1019" i="1"/>
  <c r="AK1019" i="1"/>
  <c r="AL1019" i="1"/>
  <c r="AI1020" i="1"/>
  <c r="AJ1020" i="1"/>
  <c r="AK1020" i="1"/>
  <c r="AL1020" i="1"/>
  <c r="AI1021" i="1"/>
  <c r="AJ1021" i="1"/>
  <c r="AK1021" i="1"/>
  <c r="AL1021" i="1"/>
  <c r="AI1022" i="1"/>
  <c r="AJ1022" i="1"/>
  <c r="AK1022" i="1"/>
  <c r="AL1022" i="1"/>
  <c r="AI1023" i="1"/>
  <c r="AJ1023" i="1"/>
  <c r="AK1023" i="1"/>
  <c r="AL1023" i="1"/>
  <c r="AI1024" i="1"/>
  <c r="AJ1024" i="1"/>
  <c r="AK1024" i="1"/>
  <c r="AL1024" i="1"/>
  <c r="AI1025" i="1"/>
  <c r="AJ1025" i="1"/>
  <c r="AK1025" i="1"/>
  <c r="AL1025" i="1"/>
  <c r="AI1026" i="1"/>
  <c r="AJ1026" i="1"/>
  <c r="AK1026" i="1"/>
  <c r="AL1026" i="1"/>
  <c r="AI1027" i="1"/>
  <c r="AJ1027" i="1"/>
  <c r="AK1027" i="1"/>
  <c r="AL1027" i="1"/>
  <c r="AI1028" i="1"/>
  <c r="AJ1028" i="1"/>
  <c r="AK1028" i="1"/>
  <c r="AL1028" i="1"/>
  <c r="AI1029" i="1"/>
  <c r="AJ1029" i="1"/>
  <c r="AK1029" i="1"/>
  <c r="AL1029" i="1"/>
  <c r="AI1030" i="1"/>
  <c r="AJ1030" i="1"/>
  <c r="AK1030" i="1"/>
  <c r="AL1030" i="1"/>
  <c r="AI1031" i="1"/>
  <c r="AJ1031" i="1"/>
  <c r="AK1031" i="1"/>
  <c r="AL1031" i="1"/>
  <c r="AI1032" i="1"/>
  <c r="AJ1032" i="1"/>
  <c r="AK1032" i="1"/>
  <c r="AL1032" i="1"/>
  <c r="AI1033" i="1"/>
  <c r="AJ1033" i="1"/>
  <c r="AK1033" i="1"/>
  <c r="AL1033" i="1"/>
  <c r="AI1034" i="1"/>
  <c r="AJ1034" i="1"/>
  <c r="AK1034" i="1"/>
  <c r="AL1034" i="1"/>
  <c r="AI1035" i="1"/>
  <c r="AJ1035" i="1"/>
  <c r="AK1035" i="1"/>
  <c r="AL1035" i="1"/>
  <c r="AI1036" i="1"/>
  <c r="AJ1036" i="1"/>
  <c r="AK1036" i="1"/>
  <c r="AL1036" i="1"/>
  <c r="AI1037" i="1"/>
  <c r="AJ1037" i="1"/>
  <c r="AK1037" i="1"/>
  <c r="AL1037" i="1"/>
  <c r="AI1038" i="1"/>
  <c r="AJ1038" i="1"/>
  <c r="AK1038" i="1"/>
  <c r="AL1038" i="1"/>
  <c r="AI1039" i="1"/>
  <c r="AJ1039" i="1"/>
  <c r="AK1039" i="1"/>
  <c r="AL1039" i="1"/>
  <c r="AI1040" i="1"/>
  <c r="AJ1040" i="1"/>
  <c r="AK1040" i="1"/>
  <c r="AL1040" i="1"/>
  <c r="AI1041" i="1"/>
  <c r="AJ1041" i="1"/>
  <c r="AK1041" i="1"/>
  <c r="AL1041" i="1"/>
  <c r="AI1042" i="1"/>
  <c r="AJ1042" i="1"/>
  <c r="AK1042" i="1"/>
  <c r="AL1042" i="1"/>
  <c r="AI1043" i="1"/>
  <c r="AJ1043" i="1"/>
  <c r="AK1043" i="1"/>
  <c r="AL1043" i="1"/>
  <c r="AI1044" i="1"/>
  <c r="AJ1044" i="1"/>
  <c r="AK1044" i="1"/>
  <c r="AL1044" i="1"/>
  <c r="AI1045" i="1"/>
  <c r="AJ1045" i="1"/>
  <c r="AK1045" i="1"/>
  <c r="AL1045" i="1"/>
  <c r="AI1046" i="1"/>
  <c r="AJ1046" i="1"/>
  <c r="AK1046" i="1"/>
  <c r="AL1046" i="1"/>
  <c r="AI1047" i="1"/>
  <c r="AJ1047" i="1"/>
  <c r="AK1047" i="1"/>
  <c r="AL1047" i="1"/>
  <c r="AI1048" i="1"/>
  <c r="AJ1048" i="1"/>
  <c r="AK1048" i="1"/>
  <c r="AL1048" i="1"/>
  <c r="AI1049" i="1"/>
  <c r="AJ1049" i="1"/>
  <c r="AK1049" i="1"/>
  <c r="AL1049" i="1"/>
  <c r="AI1050" i="1"/>
  <c r="AJ1050" i="1"/>
  <c r="AK1050" i="1"/>
  <c r="AL1050" i="1"/>
  <c r="AI1051" i="1"/>
  <c r="AJ1051" i="1"/>
  <c r="AK1051" i="1"/>
  <c r="AL1051" i="1"/>
  <c r="AI1052" i="1"/>
  <c r="AJ1052" i="1"/>
  <c r="AK1052" i="1"/>
  <c r="AL1052" i="1"/>
  <c r="AI1053" i="1"/>
  <c r="AJ1053" i="1"/>
  <c r="AK1053" i="1"/>
  <c r="AL1053" i="1"/>
  <c r="AI1054" i="1"/>
  <c r="AJ1054" i="1"/>
  <c r="AK1054" i="1"/>
  <c r="AL1054" i="1"/>
  <c r="AI1055" i="1"/>
  <c r="AJ1055" i="1"/>
  <c r="AK1055" i="1"/>
  <c r="AL1055" i="1"/>
  <c r="AI1056" i="1"/>
  <c r="AJ1056" i="1"/>
  <c r="AK1056" i="1"/>
  <c r="AL1056" i="1"/>
  <c r="AI1057" i="1"/>
  <c r="AJ1057" i="1"/>
  <c r="AK1057" i="1"/>
  <c r="AL1057" i="1"/>
  <c r="AI1058" i="1"/>
  <c r="AJ1058" i="1"/>
  <c r="AK1058" i="1"/>
  <c r="AL1058" i="1"/>
  <c r="AI1059" i="1"/>
  <c r="AJ1059" i="1"/>
  <c r="AK1059" i="1"/>
  <c r="AL1059" i="1"/>
  <c r="AI1060" i="1"/>
  <c r="AJ1060" i="1"/>
  <c r="AK1060" i="1"/>
  <c r="AL1060" i="1"/>
  <c r="AI1061" i="1"/>
  <c r="AJ1061" i="1"/>
  <c r="AK1061" i="1"/>
  <c r="AL1061" i="1"/>
  <c r="AI1062" i="1"/>
  <c r="AJ1062" i="1"/>
  <c r="AK1062" i="1"/>
  <c r="AL1062" i="1"/>
  <c r="AI1063" i="1"/>
  <c r="AJ1063" i="1"/>
  <c r="AK1063" i="1"/>
  <c r="AL1063" i="1"/>
  <c r="AI1064" i="1"/>
  <c r="AJ1064" i="1"/>
  <c r="AK1064" i="1"/>
  <c r="AL1064" i="1"/>
  <c r="AI1065" i="1"/>
  <c r="AJ1065" i="1"/>
  <c r="AK1065" i="1"/>
  <c r="AL1065" i="1"/>
  <c r="AI1066" i="1"/>
  <c r="AJ1066" i="1"/>
  <c r="AK1066" i="1"/>
  <c r="AL1066" i="1"/>
  <c r="AI1067" i="1"/>
  <c r="AJ1067" i="1"/>
  <c r="AK1067" i="1"/>
  <c r="AL1067" i="1"/>
  <c r="AI1068" i="1"/>
  <c r="AJ1068" i="1"/>
  <c r="AK1068" i="1"/>
  <c r="AL1068" i="1"/>
  <c r="AI1069" i="1"/>
  <c r="AJ1069" i="1"/>
  <c r="AK1069" i="1"/>
  <c r="AL1069" i="1"/>
  <c r="AI1070" i="1"/>
  <c r="AJ1070" i="1"/>
  <c r="AK1070" i="1"/>
  <c r="AL1070" i="1"/>
  <c r="AI1071" i="1"/>
  <c r="AJ1071" i="1"/>
  <c r="AK1071" i="1"/>
  <c r="AL1071" i="1"/>
  <c r="AI1072" i="1"/>
  <c r="AJ1072" i="1"/>
  <c r="AK1072" i="1"/>
  <c r="AL1072" i="1"/>
  <c r="AI1073" i="1"/>
  <c r="AJ1073" i="1"/>
  <c r="AK1073" i="1"/>
  <c r="AL1073" i="1"/>
  <c r="AI1074" i="1"/>
  <c r="AJ1074" i="1"/>
  <c r="AK1074" i="1"/>
  <c r="AL1074" i="1"/>
  <c r="AI1075" i="1"/>
  <c r="AJ1075" i="1"/>
  <c r="AK1075" i="1"/>
  <c r="AL1075" i="1"/>
  <c r="AI1076" i="1"/>
  <c r="AJ1076" i="1"/>
  <c r="AK1076" i="1"/>
  <c r="AL1076" i="1"/>
  <c r="AI1077" i="1"/>
  <c r="AJ1077" i="1"/>
  <c r="AK1077" i="1"/>
  <c r="AL1077" i="1"/>
  <c r="AI1078" i="1"/>
  <c r="AJ1078" i="1"/>
  <c r="AK1078" i="1"/>
  <c r="AL1078" i="1"/>
  <c r="AI1079" i="1"/>
  <c r="AJ1079" i="1"/>
  <c r="AK1079" i="1"/>
  <c r="AL1079" i="1"/>
  <c r="AI1080" i="1"/>
  <c r="AJ1080" i="1"/>
  <c r="AK1080" i="1"/>
  <c r="AL1080" i="1"/>
  <c r="AI1081" i="1"/>
  <c r="AJ1081" i="1"/>
  <c r="AK1081" i="1"/>
  <c r="AL1081" i="1"/>
  <c r="AI1082" i="1"/>
  <c r="AJ1082" i="1"/>
  <c r="AK1082" i="1"/>
  <c r="AL1082" i="1"/>
  <c r="AI1083" i="1"/>
  <c r="AJ1083" i="1"/>
  <c r="AK1083" i="1"/>
  <c r="AL1083" i="1"/>
  <c r="AI1084" i="1"/>
  <c r="AJ1084" i="1"/>
  <c r="AK1084" i="1"/>
  <c r="AL1084" i="1"/>
  <c r="AI1085" i="1"/>
  <c r="AJ1085" i="1"/>
  <c r="AK1085" i="1"/>
  <c r="AL1085" i="1"/>
  <c r="AI1086" i="1"/>
  <c r="AJ1086" i="1"/>
  <c r="AK1086" i="1"/>
  <c r="AL1086" i="1"/>
  <c r="AI1087" i="1"/>
  <c r="AJ1087" i="1"/>
  <c r="AK1087" i="1"/>
  <c r="AL1087" i="1"/>
  <c r="AI1088" i="1"/>
  <c r="AJ1088" i="1"/>
  <c r="AK1088" i="1"/>
  <c r="AL1088" i="1"/>
  <c r="AI1089" i="1"/>
  <c r="AJ1089" i="1"/>
  <c r="AK1089" i="1"/>
  <c r="AL1089" i="1"/>
  <c r="AI1090" i="1"/>
  <c r="AJ1090" i="1"/>
  <c r="AK1090" i="1"/>
  <c r="AL1090" i="1"/>
  <c r="AI1091" i="1"/>
  <c r="AJ1091" i="1"/>
  <c r="AK1091" i="1"/>
  <c r="AL1091" i="1"/>
  <c r="AI1092" i="1"/>
  <c r="AJ1092" i="1"/>
  <c r="AK1092" i="1"/>
  <c r="AL1092" i="1"/>
  <c r="AI1093" i="1"/>
  <c r="AJ1093" i="1"/>
  <c r="AK1093" i="1"/>
  <c r="AL1093" i="1"/>
  <c r="AI1094" i="1"/>
  <c r="AJ1094" i="1"/>
  <c r="AK1094" i="1"/>
  <c r="AL1094" i="1"/>
  <c r="AI1095" i="1"/>
  <c r="AJ1095" i="1"/>
  <c r="AK1095" i="1"/>
  <c r="AL1095" i="1"/>
  <c r="AI1096" i="1"/>
  <c r="AJ1096" i="1"/>
  <c r="AK1096" i="1"/>
  <c r="AL1096" i="1"/>
  <c r="AI1097" i="1"/>
  <c r="AJ1097" i="1"/>
  <c r="AK1097" i="1"/>
  <c r="AL1097" i="1"/>
  <c r="AI1098" i="1"/>
  <c r="AJ1098" i="1"/>
  <c r="AK1098" i="1"/>
  <c r="AL1098" i="1"/>
  <c r="AI1099" i="1"/>
  <c r="AJ1099" i="1"/>
  <c r="AK1099" i="1"/>
  <c r="AL1099" i="1"/>
  <c r="AI1100" i="1"/>
  <c r="AJ1100" i="1"/>
  <c r="AK1100" i="1"/>
  <c r="AL1100" i="1"/>
  <c r="AI1101" i="1"/>
  <c r="AJ1101" i="1"/>
  <c r="AK1101" i="1"/>
  <c r="AL1101" i="1"/>
  <c r="AI1102" i="1"/>
  <c r="AJ1102" i="1"/>
  <c r="AK1102" i="1"/>
  <c r="AL1102" i="1"/>
  <c r="AI1103" i="1"/>
  <c r="AJ1103" i="1"/>
  <c r="AK1103" i="1"/>
  <c r="AL1103" i="1"/>
  <c r="AI1104" i="1"/>
  <c r="AJ1104" i="1"/>
  <c r="AK1104" i="1"/>
  <c r="AL1104" i="1"/>
  <c r="AI1105" i="1"/>
  <c r="AJ1105" i="1"/>
  <c r="AK1105" i="1"/>
  <c r="AL1105" i="1"/>
  <c r="AI1106" i="1"/>
  <c r="AJ1106" i="1"/>
  <c r="AK1106" i="1"/>
  <c r="AL1106" i="1"/>
  <c r="AI1107" i="1"/>
  <c r="AJ1107" i="1"/>
  <c r="AK1107" i="1"/>
  <c r="AL1107" i="1"/>
  <c r="AI1108" i="1"/>
  <c r="AJ1108" i="1"/>
  <c r="AK1108" i="1"/>
  <c r="AL1108" i="1"/>
  <c r="AI1109" i="1"/>
  <c r="AJ1109" i="1"/>
  <c r="AK1109" i="1"/>
  <c r="AL1109" i="1"/>
  <c r="AI1110" i="1"/>
  <c r="AJ1110" i="1"/>
  <c r="AK1110" i="1"/>
  <c r="AL1110" i="1"/>
  <c r="AI1111" i="1"/>
  <c r="AJ1111" i="1"/>
  <c r="AK1111" i="1"/>
  <c r="AL1111" i="1"/>
  <c r="AI1112" i="1"/>
  <c r="AJ1112" i="1"/>
  <c r="AK1112" i="1"/>
  <c r="AL1112" i="1"/>
  <c r="AI1113" i="1"/>
  <c r="AJ1113" i="1"/>
  <c r="AK1113" i="1"/>
  <c r="AL1113" i="1"/>
  <c r="AI1114" i="1"/>
  <c r="AJ1114" i="1"/>
  <c r="AK1114" i="1"/>
  <c r="AL1114" i="1"/>
  <c r="AI1115" i="1"/>
  <c r="AJ1115" i="1"/>
  <c r="AK1115" i="1"/>
  <c r="AL1115" i="1"/>
  <c r="AI1116" i="1"/>
  <c r="AJ1116" i="1"/>
  <c r="AK1116" i="1"/>
  <c r="AL1116" i="1"/>
  <c r="AI1117" i="1"/>
  <c r="AJ1117" i="1"/>
  <c r="AK1117" i="1"/>
  <c r="AL1117" i="1"/>
  <c r="AI1118" i="1"/>
  <c r="AJ1118" i="1"/>
  <c r="AK1118" i="1"/>
  <c r="AL1118" i="1"/>
  <c r="AI1119" i="1"/>
  <c r="AJ1119" i="1"/>
  <c r="AK1119" i="1"/>
  <c r="AL1119" i="1"/>
  <c r="AI1120" i="1"/>
  <c r="AJ1120" i="1"/>
  <c r="AK1120" i="1"/>
  <c r="AL1120" i="1"/>
  <c r="AI1121" i="1"/>
  <c r="AJ1121" i="1"/>
  <c r="AK1121" i="1"/>
  <c r="AL1121" i="1"/>
  <c r="AI1122" i="1"/>
  <c r="AJ1122" i="1"/>
  <c r="AK1122" i="1"/>
  <c r="AL1122" i="1"/>
  <c r="AI1123" i="1"/>
  <c r="AJ1123" i="1"/>
  <c r="AK1123" i="1"/>
  <c r="AL1123" i="1"/>
  <c r="AI1124" i="1"/>
  <c r="AJ1124" i="1"/>
  <c r="AK1124" i="1"/>
  <c r="AL1124" i="1"/>
  <c r="AI1125" i="1"/>
  <c r="AJ1125" i="1"/>
  <c r="AK1125" i="1"/>
  <c r="AL1125" i="1"/>
  <c r="AI1126" i="1"/>
  <c r="AJ1126" i="1"/>
  <c r="AK1126" i="1"/>
  <c r="AL1126" i="1"/>
  <c r="AI1127" i="1"/>
  <c r="AJ1127" i="1"/>
  <c r="AK1127" i="1"/>
  <c r="AL1127" i="1"/>
  <c r="AI1128" i="1"/>
  <c r="AJ1128" i="1"/>
  <c r="AK1128" i="1"/>
  <c r="AL1128" i="1"/>
  <c r="AI1129" i="1"/>
  <c r="AJ1129" i="1"/>
  <c r="AK1129" i="1"/>
  <c r="AL1129" i="1"/>
  <c r="AI1130" i="1"/>
  <c r="AJ1130" i="1"/>
  <c r="AK1130" i="1"/>
  <c r="AL1130" i="1"/>
  <c r="AI1131" i="1"/>
  <c r="AJ1131" i="1"/>
  <c r="AK1131" i="1"/>
  <c r="AL1131" i="1"/>
  <c r="AI1132" i="1"/>
  <c r="AJ1132" i="1"/>
  <c r="AK1132" i="1"/>
  <c r="AL1132" i="1"/>
  <c r="AI1133" i="1"/>
  <c r="AJ1133" i="1"/>
  <c r="AK1133" i="1"/>
  <c r="AL1133" i="1"/>
  <c r="AI1134" i="1"/>
  <c r="AJ1134" i="1"/>
  <c r="AK1134" i="1"/>
  <c r="AL1134" i="1"/>
  <c r="AI1135" i="1"/>
  <c r="AJ1135" i="1"/>
  <c r="AK1135" i="1"/>
  <c r="AL1135" i="1"/>
  <c r="AI1136" i="1"/>
  <c r="AJ1136" i="1"/>
  <c r="AK1136" i="1"/>
  <c r="AL1136" i="1"/>
  <c r="AI1137" i="1"/>
  <c r="AJ1137" i="1"/>
  <c r="AK1137" i="1"/>
  <c r="AL1137" i="1"/>
  <c r="AI1138" i="1"/>
  <c r="AJ1138" i="1"/>
  <c r="AK1138" i="1"/>
  <c r="AL1138" i="1"/>
  <c r="AI1139" i="1"/>
  <c r="AJ1139" i="1"/>
  <c r="AK1139" i="1"/>
  <c r="AL1139" i="1"/>
  <c r="AI1140" i="1"/>
  <c r="AJ1140" i="1"/>
  <c r="AK1140" i="1"/>
  <c r="AL1140" i="1"/>
  <c r="AI1141" i="1"/>
  <c r="AJ1141" i="1"/>
  <c r="AK1141" i="1"/>
  <c r="AL1141" i="1"/>
  <c r="AI1142" i="1"/>
  <c r="AJ1142" i="1"/>
  <c r="AK1142" i="1"/>
  <c r="AL1142" i="1"/>
  <c r="AI1143" i="1"/>
  <c r="AJ1143" i="1"/>
  <c r="AK1143" i="1"/>
  <c r="AL1143" i="1"/>
  <c r="AI1144" i="1"/>
  <c r="AJ1144" i="1"/>
  <c r="AK1144" i="1"/>
  <c r="AL1144" i="1"/>
  <c r="AI1145" i="1"/>
  <c r="AJ1145" i="1"/>
  <c r="AK1145" i="1"/>
  <c r="AL1145" i="1"/>
  <c r="AI1146" i="1"/>
  <c r="AJ1146" i="1"/>
  <c r="AK1146" i="1"/>
  <c r="AL1146" i="1"/>
  <c r="AI1147" i="1"/>
  <c r="AJ1147" i="1"/>
  <c r="AK1147" i="1"/>
  <c r="AL1147" i="1"/>
  <c r="AI1148" i="1"/>
  <c r="AJ1148" i="1"/>
  <c r="AK1148" i="1"/>
  <c r="AL1148" i="1"/>
  <c r="AI1149" i="1"/>
  <c r="AJ1149" i="1"/>
  <c r="AK1149" i="1"/>
  <c r="AL1149" i="1"/>
  <c r="AI1150" i="1"/>
  <c r="AJ1150" i="1"/>
  <c r="AK1150" i="1"/>
  <c r="AL1150" i="1"/>
  <c r="AI1151" i="1"/>
  <c r="AJ1151" i="1"/>
  <c r="AK1151" i="1"/>
  <c r="AL1151" i="1"/>
  <c r="AI1152" i="1"/>
  <c r="AJ1152" i="1"/>
  <c r="AK1152" i="1"/>
  <c r="AL1152" i="1"/>
  <c r="AI1153" i="1"/>
  <c r="AJ1153" i="1"/>
  <c r="AK1153" i="1"/>
  <c r="AL1153" i="1"/>
  <c r="AI1154" i="1"/>
  <c r="AJ1154" i="1"/>
  <c r="AK1154" i="1"/>
  <c r="AL1154" i="1"/>
  <c r="AI1155" i="1"/>
  <c r="AJ1155" i="1"/>
  <c r="AK1155" i="1"/>
  <c r="AL1155" i="1"/>
  <c r="AI1156" i="1"/>
  <c r="AJ1156" i="1"/>
  <c r="AK1156" i="1"/>
  <c r="AL1156" i="1"/>
  <c r="AI1157" i="1"/>
  <c r="AJ1157" i="1"/>
  <c r="AK1157" i="1"/>
  <c r="AL1157" i="1"/>
  <c r="AI1158" i="1"/>
  <c r="AJ1158" i="1"/>
  <c r="AK1158" i="1"/>
  <c r="AL1158" i="1"/>
  <c r="AI1159" i="1"/>
  <c r="AJ1159" i="1"/>
  <c r="AK1159" i="1"/>
  <c r="AL1159" i="1"/>
  <c r="AI1160" i="1"/>
  <c r="AJ1160" i="1"/>
  <c r="AK1160" i="1"/>
  <c r="AL1160" i="1"/>
  <c r="AI1161" i="1"/>
  <c r="AJ1161" i="1"/>
  <c r="AK1161" i="1"/>
  <c r="AL1161" i="1"/>
  <c r="AI1162" i="1"/>
  <c r="AJ1162" i="1"/>
  <c r="AK1162" i="1"/>
  <c r="AL1162" i="1"/>
  <c r="AI1163" i="1"/>
  <c r="AJ1163" i="1"/>
  <c r="AK1163" i="1"/>
  <c r="AL1163" i="1"/>
  <c r="AI1164" i="1"/>
  <c r="AJ1164" i="1"/>
  <c r="AK1164" i="1"/>
  <c r="AL1164" i="1"/>
  <c r="AI1165" i="1"/>
  <c r="AJ1165" i="1"/>
  <c r="AK1165" i="1"/>
  <c r="AL1165" i="1"/>
  <c r="AI1166" i="1"/>
  <c r="AJ1166" i="1"/>
  <c r="AK1166" i="1"/>
  <c r="AL1166" i="1"/>
  <c r="AI1167" i="1"/>
  <c r="AJ1167" i="1"/>
  <c r="AK1167" i="1"/>
  <c r="AL1167" i="1"/>
  <c r="AI1168" i="1"/>
  <c r="AJ1168" i="1"/>
  <c r="AK1168" i="1"/>
  <c r="AL1168" i="1"/>
  <c r="AI1169" i="1"/>
  <c r="AJ1169" i="1"/>
  <c r="AK1169" i="1"/>
  <c r="AL1169" i="1"/>
  <c r="AI1170" i="1"/>
  <c r="AJ1170" i="1"/>
  <c r="AK1170" i="1"/>
  <c r="AL1170" i="1"/>
  <c r="AI1171" i="1"/>
  <c r="AJ1171" i="1"/>
  <c r="AK1171" i="1"/>
  <c r="AL1171" i="1"/>
  <c r="AI1172" i="1"/>
  <c r="AJ1172" i="1"/>
  <c r="AK1172" i="1"/>
  <c r="AL1172" i="1"/>
  <c r="AI1173" i="1"/>
  <c r="AJ1173" i="1"/>
  <c r="AK1173" i="1"/>
  <c r="AL1173" i="1"/>
  <c r="AI1174" i="1"/>
  <c r="AJ1174" i="1"/>
  <c r="AK1174" i="1"/>
  <c r="AL1174" i="1"/>
  <c r="AI1175" i="1"/>
  <c r="AJ1175" i="1"/>
  <c r="AK1175" i="1"/>
  <c r="AL1175" i="1"/>
  <c r="AI1176" i="1"/>
  <c r="AJ1176" i="1"/>
  <c r="AK1176" i="1"/>
  <c r="AL1176" i="1"/>
  <c r="AI1177" i="1"/>
  <c r="AJ1177" i="1"/>
  <c r="AK1177" i="1"/>
  <c r="AL1177" i="1"/>
  <c r="AI1178" i="1"/>
  <c r="AJ1178" i="1"/>
  <c r="AK1178" i="1"/>
  <c r="AL1178" i="1"/>
  <c r="AI1179" i="1"/>
  <c r="AJ1179" i="1"/>
  <c r="AK1179" i="1"/>
  <c r="AL1179" i="1"/>
  <c r="AI1180" i="1"/>
  <c r="AJ1180" i="1"/>
  <c r="AK1180" i="1"/>
  <c r="AL1180" i="1"/>
  <c r="AI1181" i="1"/>
  <c r="AJ1181" i="1"/>
  <c r="AK1181" i="1"/>
  <c r="AL1181" i="1"/>
  <c r="AI1182" i="1"/>
  <c r="AJ1182" i="1"/>
  <c r="AK1182" i="1"/>
  <c r="AL1182" i="1"/>
  <c r="AI1183" i="1"/>
  <c r="AJ1183" i="1"/>
  <c r="AK1183" i="1"/>
  <c r="AL1183" i="1"/>
  <c r="AI1184" i="1"/>
  <c r="AJ1184" i="1"/>
  <c r="AK1184" i="1"/>
  <c r="AL1184" i="1"/>
  <c r="AI1185" i="1"/>
  <c r="AJ1185" i="1"/>
  <c r="AK1185" i="1"/>
  <c r="AL1185" i="1"/>
  <c r="AI1186" i="1"/>
  <c r="AJ1186" i="1"/>
  <c r="AK1186" i="1"/>
  <c r="AL1186" i="1"/>
  <c r="AI1187" i="1"/>
  <c r="AJ1187" i="1"/>
  <c r="AK1187" i="1"/>
  <c r="AL1187" i="1"/>
  <c r="AI1188" i="1"/>
  <c r="AJ1188" i="1"/>
  <c r="AK1188" i="1"/>
  <c r="AL1188" i="1"/>
  <c r="AI1189" i="1"/>
  <c r="AJ1189" i="1"/>
  <c r="AK1189" i="1"/>
  <c r="AL1189" i="1"/>
  <c r="AI1190" i="1"/>
  <c r="AJ1190" i="1"/>
  <c r="AK1190" i="1"/>
  <c r="AL1190" i="1"/>
  <c r="AI1191" i="1"/>
  <c r="AJ1191" i="1"/>
  <c r="AK1191" i="1"/>
  <c r="AL1191" i="1"/>
  <c r="AI1192" i="1"/>
  <c r="AJ1192" i="1"/>
  <c r="AK1192" i="1"/>
  <c r="AL1192" i="1"/>
  <c r="AI1193" i="1"/>
  <c r="AJ1193" i="1"/>
  <c r="AK1193" i="1"/>
  <c r="AL1193" i="1"/>
  <c r="AI1194" i="1"/>
  <c r="AJ1194" i="1"/>
  <c r="AK1194" i="1"/>
  <c r="AL1194" i="1"/>
  <c r="AI1195" i="1"/>
  <c r="AJ1195" i="1"/>
  <c r="AK1195" i="1"/>
  <c r="AL1195" i="1"/>
  <c r="AI1196" i="1"/>
  <c r="AJ1196" i="1"/>
  <c r="AK1196" i="1"/>
  <c r="AL1196" i="1"/>
  <c r="AI1197" i="1"/>
  <c r="AJ1197" i="1"/>
  <c r="AK1197" i="1"/>
  <c r="AL1197" i="1"/>
  <c r="AI1198" i="1"/>
  <c r="AJ1198" i="1"/>
  <c r="AK1198" i="1"/>
  <c r="AL1198" i="1"/>
  <c r="AI1199" i="1"/>
  <c r="AJ1199" i="1"/>
  <c r="AK1199" i="1"/>
  <c r="AL1199" i="1"/>
  <c r="AI1200" i="1"/>
  <c r="AJ1200" i="1"/>
  <c r="AK1200" i="1"/>
  <c r="AL1200" i="1"/>
  <c r="AI1201" i="1"/>
  <c r="AJ1201" i="1"/>
  <c r="AK1201" i="1"/>
  <c r="AL1201" i="1"/>
  <c r="AI1202" i="1"/>
  <c r="AJ1202" i="1"/>
  <c r="AK1202" i="1"/>
  <c r="AL1202" i="1"/>
  <c r="AI1203" i="1"/>
  <c r="AJ1203" i="1"/>
  <c r="AK1203" i="1"/>
  <c r="AL1203" i="1"/>
  <c r="AI1204" i="1"/>
  <c r="AJ1204" i="1"/>
  <c r="AK1204" i="1"/>
  <c r="AL1204" i="1"/>
  <c r="AI1205" i="1"/>
  <c r="AJ1205" i="1"/>
  <c r="AK1205" i="1"/>
  <c r="AL1205" i="1"/>
  <c r="AI1206" i="1"/>
  <c r="AJ1206" i="1"/>
  <c r="AK1206" i="1"/>
  <c r="AL1206" i="1"/>
  <c r="AI1207" i="1"/>
  <c r="AJ1207" i="1"/>
  <c r="AK1207" i="1"/>
  <c r="AL1207" i="1"/>
  <c r="AI1208" i="1"/>
  <c r="AJ1208" i="1"/>
  <c r="AK1208" i="1"/>
  <c r="AL1208" i="1"/>
  <c r="AI1209" i="1"/>
  <c r="AJ1209" i="1"/>
  <c r="AK1209" i="1"/>
  <c r="AL1209" i="1"/>
  <c r="AI1210" i="1"/>
  <c r="AJ1210" i="1"/>
  <c r="AK1210" i="1"/>
  <c r="AL1210" i="1"/>
  <c r="AI1211" i="1"/>
  <c r="AJ1211" i="1"/>
  <c r="AK1211" i="1"/>
  <c r="AL1211" i="1"/>
  <c r="AI1212" i="1"/>
  <c r="AJ1212" i="1"/>
  <c r="AK1212" i="1"/>
  <c r="AL1212" i="1"/>
  <c r="AI1213" i="1"/>
  <c r="AJ1213" i="1"/>
  <c r="AK1213" i="1"/>
  <c r="AL1213" i="1"/>
  <c r="AI1214" i="1"/>
  <c r="AJ1214" i="1"/>
  <c r="AK1214" i="1"/>
  <c r="AL1214" i="1"/>
  <c r="AI1215" i="1"/>
  <c r="AJ1215" i="1"/>
  <c r="AK1215" i="1"/>
  <c r="AL1215" i="1"/>
  <c r="AI1216" i="1"/>
  <c r="AJ1216" i="1"/>
  <c r="AK1216" i="1"/>
  <c r="AL1216" i="1"/>
  <c r="AI1217" i="1"/>
  <c r="AJ1217" i="1"/>
  <c r="AK1217" i="1"/>
  <c r="AL1217" i="1"/>
  <c r="AI1218" i="1"/>
  <c r="AJ1218" i="1"/>
  <c r="AK1218" i="1"/>
  <c r="AL1218" i="1"/>
  <c r="AI1219" i="1"/>
  <c r="AJ1219" i="1"/>
  <c r="AK1219" i="1"/>
  <c r="AL1219" i="1"/>
  <c r="AI1220" i="1"/>
  <c r="AJ1220" i="1"/>
  <c r="AK1220" i="1"/>
  <c r="AL1220" i="1"/>
  <c r="AI1221" i="1"/>
  <c r="AJ1221" i="1"/>
  <c r="AK1221" i="1"/>
  <c r="AL1221" i="1"/>
  <c r="AI1222" i="1"/>
  <c r="AJ1222" i="1"/>
  <c r="AK1222" i="1"/>
  <c r="AL1222" i="1"/>
  <c r="AI1223" i="1"/>
  <c r="AJ1223" i="1"/>
  <c r="AK1223" i="1"/>
  <c r="AL1223" i="1"/>
  <c r="AI1224" i="1"/>
  <c r="AJ1224" i="1"/>
  <c r="AK1224" i="1"/>
  <c r="AL1224" i="1"/>
  <c r="AI1225" i="1"/>
  <c r="AJ1225" i="1"/>
  <c r="AK1225" i="1"/>
  <c r="AL1225" i="1"/>
  <c r="AI1226" i="1"/>
  <c r="AJ1226" i="1"/>
  <c r="AK1226" i="1"/>
  <c r="AL1226" i="1"/>
  <c r="AI1227" i="1"/>
  <c r="AJ1227" i="1"/>
  <c r="AK1227" i="1"/>
  <c r="AL1227" i="1"/>
  <c r="AI1228" i="1"/>
  <c r="AJ1228" i="1"/>
  <c r="AK1228" i="1"/>
  <c r="AL1228" i="1"/>
  <c r="AI1229" i="1"/>
  <c r="AJ1229" i="1"/>
  <c r="AK1229" i="1"/>
  <c r="AL1229" i="1"/>
  <c r="AI1230" i="1"/>
  <c r="AJ1230" i="1"/>
  <c r="AK1230" i="1"/>
  <c r="AL1230" i="1"/>
  <c r="AI1231" i="1"/>
  <c r="AJ1231" i="1"/>
  <c r="AK1231" i="1"/>
  <c r="AL1231" i="1"/>
  <c r="AI1232" i="1"/>
  <c r="AJ1232" i="1"/>
  <c r="AK1232" i="1"/>
  <c r="AL1232" i="1"/>
  <c r="AI1233" i="1"/>
  <c r="AJ1233" i="1"/>
  <c r="AK1233" i="1"/>
  <c r="AL1233" i="1"/>
  <c r="AI1234" i="1"/>
  <c r="AJ1234" i="1"/>
  <c r="AK1234" i="1"/>
  <c r="AL1234" i="1"/>
  <c r="AI1235" i="1"/>
  <c r="AJ1235" i="1"/>
  <c r="AK1235" i="1"/>
  <c r="AL1235" i="1"/>
  <c r="AI1236" i="1"/>
  <c r="AJ1236" i="1"/>
  <c r="AK1236" i="1"/>
  <c r="AL1236" i="1"/>
  <c r="AI1237" i="1"/>
  <c r="AJ1237" i="1"/>
  <c r="AK1237" i="1"/>
  <c r="AL1237" i="1"/>
  <c r="AI1238" i="1"/>
  <c r="AJ1238" i="1"/>
  <c r="AK1238" i="1"/>
  <c r="AL1238" i="1"/>
  <c r="AI1239" i="1"/>
  <c r="AJ1239" i="1"/>
  <c r="AK1239" i="1"/>
  <c r="AL1239" i="1"/>
  <c r="AI1240" i="1"/>
  <c r="AJ1240" i="1"/>
  <c r="AK1240" i="1"/>
  <c r="AL1240" i="1"/>
  <c r="AI1241" i="1"/>
  <c r="AJ1241" i="1"/>
  <c r="AK1241" i="1"/>
  <c r="AL1241" i="1"/>
  <c r="AI1242" i="1"/>
  <c r="AJ1242" i="1"/>
  <c r="AK1242" i="1"/>
  <c r="AL1242" i="1"/>
  <c r="AI1243" i="1"/>
  <c r="AJ1243" i="1"/>
  <c r="AK1243" i="1"/>
  <c r="AL1243" i="1"/>
  <c r="AI1244" i="1"/>
  <c r="AJ1244" i="1"/>
  <c r="AK1244" i="1"/>
  <c r="AL1244" i="1"/>
  <c r="AI1245" i="1"/>
  <c r="AJ1245" i="1"/>
  <c r="AK1245" i="1"/>
  <c r="AL1245" i="1"/>
  <c r="AI1246" i="1"/>
  <c r="AJ1246" i="1"/>
  <c r="AK1246" i="1"/>
  <c r="AL1246" i="1"/>
  <c r="AI1247" i="1"/>
  <c r="AJ1247" i="1"/>
  <c r="AK1247" i="1"/>
  <c r="AL1247" i="1"/>
  <c r="AI1248" i="1"/>
  <c r="AJ1248" i="1"/>
  <c r="AK1248" i="1"/>
  <c r="AL1248" i="1"/>
  <c r="AI1249" i="1"/>
  <c r="AJ1249" i="1"/>
  <c r="AK1249" i="1"/>
  <c r="AL1249" i="1"/>
  <c r="AI1250" i="1"/>
  <c r="AJ1250" i="1"/>
  <c r="AK1250" i="1"/>
  <c r="AL1250" i="1"/>
  <c r="AI1251" i="1"/>
  <c r="AJ1251" i="1"/>
  <c r="AK1251" i="1"/>
  <c r="AL1251" i="1"/>
  <c r="AI1252" i="1"/>
  <c r="AJ1252" i="1"/>
  <c r="AK1252" i="1"/>
  <c r="AL1252" i="1"/>
  <c r="AI1253" i="1"/>
  <c r="AJ1253" i="1"/>
  <c r="AK1253" i="1"/>
  <c r="AL1253" i="1"/>
  <c r="AI1254" i="1"/>
  <c r="AJ1254" i="1"/>
  <c r="AK1254" i="1"/>
  <c r="AL1254" i="1"/>
  <c r="AI1255" i="1"/>
  <c r="AJ1255" i="1"/>
  <c r="AK1255" i="1"/>
  <c r="AL1255" i="1"/>
  <c r="AI1256" i="1"/>
  <c r="AJ1256" i="1"/>
  <c r="AK1256" i="1"/>
  <c r="AL1256" i="1"/>
  <c r="AI1257" i="1"/>
  <c r="AJ1257" i="1"/>
  <c r="AK1257" i="1"/>
  <c r="AL1257" i="1"/>
  <c r="AI1258" i="1"/>
  <c r="AJ1258" i="1"/>
  <c r="AK1258" i="1"/>
  <c r="AL1258" i="1"/>
  <c r="AI1259" i="1"/>
  <c r="AJ1259" i="1"/>
  <c r="AK1259" i="1"/>
  <c r="AL1259" i="1"/>
  <c r="AI1260" i="1"/>
  <c r="AJ1260" i="1"/>
  <c r="AK1260" i="1"/>
  <c r="AL1260" i="1"/>
  <c r="AI1261" i="1"/>
  <c r="AJ1261" i="1"/>
  <c r="AK1261" i="1"/>
  <c r="AL1261" i="1"/>
  <c r="AI1262" i="1"/>
  <c r="AJ1262" i="1"/>
  <c r="AK1262" i="1"/>
  <c r="AL1262" i="1"/>
  <c r="AI1263" i="1"/>
  <c r="AJ1263" i="1"/>
  <c r="AK1263" i="1"/>
  <c r="AL1263" i="1"/>
  <c r="AI1264" i="1"/>
  <c r="AJ1264" i="1"/>
  <c r="AK1264" i="1"/>
  <c r="AL1264" i="1"/>
  <c r="AI1265" i="1"/>
  <c r="AJ1265" i="1"/>
  <c r="AK1265" i="1"/>
  <c r="AL1265" i="1"/>
  <c r="AI1266" i="1"/>
  <c r="AJ1266" i="1"/>
  <c r="AK1266" i="1"/>
  <c r="AL1266" i="1"/>
  <c r="AI1267" i="1"/>
  <c r="AJ1267" i="1"/>
  <c r="AK1267" i="1"/>
  <c r="AL1267" i="1"/>
  <c r="AI1268" i="1"/>
  <c r="AJ1268" i="1"/>
  <c r="AK1268" i="1"/>
  <c r="AL1268" i="1"/>
  <c r="AI1269" i="1"/>
  <c r="AJ1269" i="1"/>
  <c r="AK1269" i="1"/>
  <c r="AL1269" i="1"/>
  <c r="AI1270" i="1"/>
  <c r="AJ1270" i="1"/>
  <c r="AK1270" i="1"/>
  <c r="AL1270" i="1"/>
  <c r="AI1271" i="1"/>
  <c r="AJ1271" i="1"/>
  <c r="AK1271" i="1"/>
  <c r="AL1271" i="1"/>
  <c r="AI1272" i="1"/>
  <c r="AJ1272" i="1"/>
  <c r="AK1272" i="1"/>
  <c r="AL1272" i="1"/>
  <c r="AI1273" i="1"/>
  <c r="AJ1273" i="1"/>
  <c r="AK1273" i="1"/>
  <c r="AL1273" i="1"/>
  <c r="AI1274" i="1"/>
  <c r="AJ1274" i="1"/>
  <c r="AK1274" i="1"/>
  <c r="AL1274" i="1"/>
  <c r="AI1275" i="1"/>
  <c r="AJ1275" i="1"/>
  <c r="AK1275" i="1"/>
  <c r="AL1275" i="1"/>
  <c r="AI1276" i="1"/>
  <c r="AJ1276" i="1"/>
  <c r="AK1276" i="1"/>
  <c r="AL1276" i="1"/>
  <c r="AI1277" i="1"/>
  <c r="AJ1277" i="1"/>
  <c r="AK1277" i="1"/>
  <c r="AL1277" i="1"/>
  <c r="AI1278" i="1"/>
  <c r="AJ1278" i="1"/>
  <c r="AK1278" i="1"/>
  <c r="AL1278" i="1"/>
  <c r="AI1279" i="1"/>
  <c r="AJ1279" i="1"/>
  <c r="AK1279" i="1"/>
  <c r="AL1279" i="1"/>
  <c r="AI1280" i="1"/>
  <c r="AJ1280" i="1"/>
  <c r="AK1280" i="1"/>
  <c r="AL1280" i="1"/>
  <c r="AI1281" i="1"/>
  <c r="AJ1281" i="1"/>
  <c r="AK1281" i="1"/>
  <c r="AL1281" i="1"/>
  <c r="AI1282" i="1"/>
  <c r="AJ1282" i="1"/>
  <c r="AK1282" i="1"/>
  <c r="AL1282" i="1"/>
  <c r="AI1283" i="1"/>
  <c r="AJ1283" i="1"/>
  <c r="AK1283" i="1"/>
  <c r="AL1283" i="1"/>
  <c r="AI1284" i="1"/>
  <c r="AJ1284" i="1"/>
  <c r="AK1284" i="1"/>
  <c r="AL1284" i="1"/>
  <c r="AI1285" i="1"/>
  <c r="AJ1285" i="1"/>
  <c r="AK1285" i="1"/>
  <c r="AL1285" i="1"/>
  <c r="AI1286" i="1"/>
  <c r="AJ1286" i="1"/>
  <c r="AK1286" i="1"/>
  <c r="AL1286" i="1"/>
  <c r="AI1287" i="1"/>
  <c r="AJ1287" i="1"/>
  <c r="AK1287" i="1"/>
  <c r="AL1287" i="1"/>
  <c r="AI1288" i="1"/>
  <c r="AJ1288" i="1"/>
  <c r="AK1288" i="1"/>
  <c r="AL1288" i="1"/>
  <c r="AI1289" i="1"/>
  <c r="AJ1289" i="1"/>
  <c r="AK1289" i="1"/>
  <c r="AL1289" i="1"/>
  <c r="AI1290" i="1"/>
  <c r="AJ1290" i="1"/>
  <c r="AK1290" i="1"/>
  <c r="AL1290" i="1"/>
  <c r="AI1291" i="1"/>
  <c r="AJ1291" i="1"/>
  <c r="AK1291" i="1"/>
  <c r="AL1291" i="1"/>
  <c r="AI1292" i="1"/>
  <c r="AJ1292" i="1"/>
  <c r="AK1292" i="1"/>
  <c r="AL1292" i="1"/>
  <c r="AI1293" i="1"/>
  <c r="AJ1293" i="1"/>
  <c r="AK1293" i="1"/>
  <c r="AL1293" i="1"/>
  <c r="AI1294" i="1"/>
  <c r="AJ1294" i="1"/>
  <c r="AK1294" i="1"/>
  <c r="AL1294" i="1"/>
  <c r="AI1295" i="1"/>
  <c r="AJ1295" i="1"/>
  <c r="AK1295" i="1"/>
  <c r="AL1295" i="1"/>
  <c r="AI1296" i="1"/>
  <c r="AJ1296" i="1"/>
  <c r="AK1296" i="1"/>
  <c r="AL1296" i="1"/>
  <c r="AI1297" i="1"/>
  <c r="AJ1297" i="1"/>
  <c r="AK1297" i="1"/>
  <c r="AL1297" i="1"/>
  <c r="AI1298" i="1"/>
  <c r="AJ1298" i="1"/>
  <c r="AK1298" i="1"/>
  <c r="AL1298" i="1"/>
  <c r="AI1299" i="1"/>
  <c r="AJ1299" i="1"/>
  <c r="AK1299" i="1"/>
  <c r="AL1299" i="1"/>
  <c r="AI1300" i="1"/>
  <c r="AJ1300" i="1"/>
  <c r="AK1300" i="1"/>
  <c r="AL1300" i="1"/>
  <c r="AI1301" i="1"/>
  <c r="AJ1301" i="1"/>
  <c r="AK1301" i="1"/>
  <c r="AL1301" i="1"/>
  <c r="AI1302" i="1"/>
  <c r="AJ1302" i="1"/>
  <c r="AK1302" i="1"/>
  <c r="AL1302" i="1"/>
  <c r="AI1303" i="1"/>
  <c r="AJ1303" i="1"/>
  <c r="AK1303" i="1"/>
  <c r="AL1303" i="1"/>
  <c r="AI1304" i="1"/>
  <c r="AJ1304" i="1"/>
  <c r="AK1304" i="1"/>
  <c r="AL1304" i="1"/>
  <c r="AI1305" i="1"/>
  <c r="AJ1305" i="1"/>
  <c r="AK1305" i="1"/>
  <c r="AL1305" i="1"/>
  <c r="AI1306" i="1"/>
  <c r="AJ1306" i="1"/>
  <c r="AK1306" i="1"/>
  <c r="AL1306" i="1"/>
  <c r="AI1307" i="1"/>
  <c r="AJ1307" i="1"/>
  <c r="AK1307" i="1"/>
  <c r="AL1307" i="1"/>
  <c r="AI1308" i="1"/>
  <c r="AJ1308" i="1"/>
  <c r="AK1308" i="1"/>
  <c r="AL1308" i="1"/>
  <c r="AI1309" i="1"/>
  <c r="AJ1309" i="1"/>
  <c r="AK1309" i="1"/>
  <c r="AL1309" i="1"/>
  <c r="AI1310" i="1"/>
  <c r="AJ1310" i="1"/>
  <c r="AK1310" i="1"/>
  <c r="AL1310" i="1"/>
  <c r="AI1311" i="1"/>
  <c r="AJ1311" i="1"/>
  <c r="AK1311" i="1"/>
  <c r="AL1311" i="1"/>
  <c r="AI1312" i="1"/>
  <c r="AJ1312" i="1"/>
  <c r="AK1312" i="1"/>
  <c r="AL1312" i="1"/>
  <c r="AI1313" i="1"/>
  <c r="AJ1313" i="1"/>
  <c r="AK1313" i="1"/>
  <c r="AL1313" i="1"/>
  <c r="AI1314" i="1"/>
  <c r="AJ1314" i="1"/>
  <c r="AK1314" i="1"/>
  <c r="AL1314" i="1"/>
  <c r="AI1315" i="1"/>
  <c r="AJ1315" i="1"/>
  <c r="AK1315" i="1"/>
  <c r="AL1315" i="1"/>
  <c r="AI1316" i="1"/>
  <c r="AJ1316" i="1"/>
  <c r="AK1316" i="1"/>
  <c r="AL1316" i="1"/>
  <c r="AI1317" i="1"/>
  <c r="AJ1317" i="1"/>
  <c r="AK1317" i="1"/>
  <c r="AL1317" i="1"/>
  <c r="AI1318" i="1"/>
  <c r="AJ1318" i="1"/>
  <c r="AK1318" i="1"/>
  <c r="AL1318" i="1"/>
  <c r="AI1319" i="1"/>
  <c r="AJ1319" i="1"/>
  <c r="AK1319" i="1"/>
  <c r="AL1319" i="1"/>
  <c r="AI1320" i="1"/>
  <c r="AJ1320" i="1"/>
  <c r="AK1320" i="1"/>
  <c r="AL1320" i="1"/>
  <c r="AI1321" i="1"/>
  <c r="AJ1321" i="1"/>
  <c r="AK1321" i="1"/>
  <c r="AL1321" i="1"/>
  <c r="AI1322" i="1"/>
  <c r="AJ1322" i="1"/>
  <c r="AK1322" i="1"/>
  <c r="AL1322" i="1"/>
  <c r="AI1323" i="1"/>
  <c r="AJ1323" i="1"/>
  <c r="AK1323" i="1"/>
  <c r="AL1323" i="1"/>
  <c r="AI1324" i="1"/>
  <c r="AJ1324" i="1"/>
  <c r="AK1324" i="1"/>
  <c r="AL1324" i="1"/>
  <c r="AI1325" i="1"/>
  <c r="AJ1325" i="1"/>
  <c r="AK1325" i="1"/>
  <c r="AL1325" i="1"/>
  <c r="AI1326" i="1"/>
  <c r="AJ1326" i="1"/>
  <c r="AK1326" i="1"/>
  <c r="AL1326" i="1"/>
  <c r="AI1327" i="1"/>
  <c r="AJ1327" i="1"/>
  <c r="AK1327" i="1"/>
  <c r="AL1327" i="1"/>
  <c r="AI1328" i="1"/>
  <c r="AJ1328" i="1"/>
  <c r="AK1328" i="1"/>
  <c r="AL1328" i="1"/>
  <c r="AI1329" i="1"/>
  <c r="AJ1329" i="1"/>
  <c r="AK1329" i="1"/>
  <c r="AL1329" i="1"/>
  <c r="AI1330" i="1"/>
  <c r="AJ1330" i="1"/>
  <c r="AK1330" i="1"/>
  <c r="AL1330" i="1"/>
  <c r="AI1331" i="1"/>
  <c r="AJ1331" i="1"/>
  <c r="AK1331" i="1"/>
  <c r="AL1331" i="1"/>
  <c r="AI1332" i="1"/>
  <c r="AJ1332" i="1"/>
  <c r="AK1332" i="1"/>
  <c r="AL1332" i="1"/>
  <c r="AI1333" i="1"/>
  <c r="AJ1333" i="1"/>
  <c r="AK1333" i="1"/>
  <c r="AL1333" i="1"/>
  <c r="AI1334" i="1"/>
  <c r="AJ1334" i="1"/>
  <c r="AK1334" i="1"/>
  <c r="AL1334" i="1"/>
  <c r="AI1335" i="1"/>
  <c r="AJ1335" i="1"/>
  <c r="AK1335" i="1"/>
  <c r="AL1335" i="1"/>
  <c r="AI1336" i="1"/>
  <c r="AJ1336" i="1"/>
  <c r="AK1336" i="1"/>
  <c r="AL1336" i="1"/>
  <c r="AI1337" i="1"/>
  <c r="AJ1337" i="1"/>
  <c r="AK1337" i="1"/>
  <c r="AL1337" i="1"/>
  <c r="AI1338" i="1"/>
  <c r="AJ1338" i="1"/>
  <c r="AK1338" i="1"/>
  <c r="AL1338" i="1"/>
  <c r="AI1339" i="1"/>
  <c r="AJ1339" i="1"/>
  <c r="AK1339" i="1"/>
  <c r="AL1339" i="1"/>
  <c r="AI1340" i="1"/>
  <c r="AJ1340" i="1"/>
  <c r="AK1340" i="1"/>
  <c r="AL1340" i="1"/>
  <c r="AI1341" i="1"/>
  <c r="AJ1341" i="1"/>
  <c r="AK1341" i="1"/>
  <c r="AL1341" i="1"/>
  <c r="AI1342" i="1"/>
  <c r="AJ1342" i="1"/>
  <c r="AK1342" i="1"/>
  <c r="AL1342" i="1"/>
  <c r="AI1343" i="1"/>
  <c r="AJ1343" i="1"/>
  <c r="AK1343" i="1"/>
  <c r="AL1343" i="1"/>
  <c r="AI1344" i="1"/>
  <c r="AJ1344" i="1"/>
  <c r="AK1344" i="1"/>
  <c r="AL1344" i="1"/>
  <c r="AI1345" i="1"/>
  <c r="AJ1345" i="1"/>
  <c r="AK1345" i="1"/>
  <c r="AL1345" i="1"/>
  <c r="AI1346" i="1"/>
  <c r="AJ1346" i="1"/>
  <c r="AK1346" i="1"/>
  <c r="AL1346" i="1"/>
  <c r="AI1347" i="1"/>
  <c r="AJ1347" i="1"/>
  <c r="AK1347" i="1"/>
  <c r="AL1347" i="1"/>
  <c r="AI1348" i="1"/>
  <c r="AJ1348" i="1"/>
  <c r="AK1348" i="1"/>
  <c r="AL1348" i="1"/>
  <c r="AI1349" i="1"/>
  <c r="AJ1349" i="1"/>
  <c r="AK1349" i="1"/>
  <c r="AL1349" i="1"/>
  <c r="AI1350" i="1"/>
  <c r="AJ1350" i="1"/>
  <c r="AK1350" i="1"/>
  <c r="AL1350" i="1"/>
  <c r="AI1351" i="1"/>
  <c r="AJ1351" i="1"/>
  <c r="AK1351" i="1"/>
  <c r="AL1351" i="1"/>
  <c r="AI1352" i="1"/>
  <c r="AJ1352" i="1"/>
  <c r="AK1352" i="1"/>
  <c r="AL1352" i="1"/>
  <c r="AI1353" i="1"/>
  <c r="AJ1353" i="1"/>
  <c r="AK1353" i="1"/>
  <c r="AL1353" i="1"/>
  <c r="AI1354" i="1"/>
  <c r="AJ1354" i="1"/>
  <c r="AK1354" i="1"/>
  <c r="AL1354" i="1"/>
  <c r="AI1355" i="1"/>
  <c r="AJ1355" i="1"/>
  <c r="AK1355" i="1"/>
  <c r="AL1355" i="1"/>
  <c r="AI1356" i="1"/>
  <c r="AJ1356" i="1"/>
  <c r="AK1356" i="1"/>
  <c r="AL1356" i="1"/>
  <c r="AI1357" i="1"/>
  <c r="AJ1357" i="1"/>
  <c r="AK1357" i="1"/>
  <c r="AL1357" i="1"/>
  <c r="AI1358" i="1"/>
  <c r="AJ1358" i="1"/>
  <c r="AK1358" i="1"/>
  <c r="AL1358" i="1"/>
  <c r="AI1359" i="1"/>
  <c r="AJ1359" i="1"/>
  <c r="AK1359" i="1"/>
  <c r="AL1359" i="1"/>
  <c r="AI1360" i="1"/>
  <c r="AJ1360" i="1"/>
  <c r="AK1360" i="1"/>
  <c r="AL1360" i="1"/>
  <c r="AI1361" i="1"/>
  <c r="AJ1361" i="1"/>
  <c r="AK1361" i="1"/>
  <c r="AL1361" i="1"/>
  <c r="AI1362" i="1"/>
  <c r="AJ1362" i="1"/>
  <c r="AK1362" i="1"/>
  <c r="AL1362" i="1"/>
  <c r="AI1363" i="1"/>
  <c r="AJ1363" i="1"/>
  <c r="AK1363" i="1"/>
  <c r="AL1363" i="1"/>
  <c r="AI1364" i="1"/>
  <c r="AJ1364" i="1"/>
  <c r="AK1364" i="1"/>
  <c r="AL1364" i="1"/>
  <c r="AI1365" i="1"/>
  <c r="AJ1365" i="1"/>
  <c r="AK1365" i="1"/>
  <c r="AL1365" i="1"/>
  <c r="AI1366" i="1"/>
  <c r="AJ1366" i="1"/>
  <c r="AK1366" i="1"/>
  <c r="AL1366" i="1"/>
  <c r="AI1367" i="1"/>
  <c r="AJ1367" i="1"/>
  <c r="AK1367" i="1"/>
  <c r="AL1367" i="1"/>
  <c r="AI1368" i="1"/>
  <c r="AJ1368" i="1"/>
  <c r="AK1368" i="1"/>
  <c r="AL1368" i="1"/>
  <c r="AI1369" i="1"/>
  <c r="AJ1369" i="1"/>
  <c r="AK1369" i="1"/>
  <c r="AL1369" i="1"/>
  <c r="AI1370" i="1"/>
  <c r="AJ1370" i="1"/>
  <c r="AK1370" i="1"/>
  <c r="AL1370" i="1"/>
  <c r="AI1371" i="1"/>
  <c r="AJ1371" i="1"/>
  <c r="AK1371" i="1"/>
  <c r="AL1371" i="1"/>
  <c r="AI1372" i="1"/>
  <c r="AJ1372" i="1"/>
  <c r="AK1372" i="1"/>
  <c r="AL1372" i="1"/>
  <c r="AI1373" i="1"/>
  <c r="AJ1373" i="1"/>
  <c r="AK1373" i="1"/>
  <c r="AL1373" i="1"/>
  <c r="AI1374" i="1"/>
  <c r="AJ1374" i="1"/>
  <c r="AK1374" i="1"/>
  <c r="AL1374" i="1"/>
  <c r="AI1375" i="1"/>
  <c r="AJ1375" i="1"/>
  <c r="AK1375" i="1"/>
  <c r="AL1375" i="1"/>
  <c r="AI1376" i="1"/>
  <c r="AJ1376" i="1"/>
  <c r="AK1376" i="1"/>
  <c r="AL1376" i="1"/>
  <c r="AI1377" i="1"/>
  <c r="AJ1377" i="1"/>
  <c r="AK1377" i="1"/>
  <c r="AL1377" i="1"/>
  <c r="AI1378" i="1"/>
  <c r="AJ1378" i="1"/>
  <c r="AK1378" i="1"/>
  <c r="AL1378" i="1"/>
  <c r="AI1379" i="1"/>
  <c r="AJ1379" i="1"/>
  <c r="AK1379" i="1"/>
  <c r="AL1379" i="1"/>
  <c r="AI1380" i="1"/>
  <c r="AJ1380" i="1"/>
  <c r="AK1380" i="1"/>
  <c r="AL1380" i="1"/>
  <c r="AI1381" i="1"/>
  <c r="AJ1381" i="1"/>
  <c r="AK1381" i="1"/>
  <c r="AL1381" i="1"/>
  <c r="AI1382" i="1"/>
  <c r="AJ1382" i="1"/>
  <c r="AK1382" i="1"/>
  <c r="AL1382" i="1"/>
  <c r="AI1383" i="1"/>
  <c r="AJ1383" i="1"/>
  <c r="AK1383" i="1"/>
  <c r="AL1383" i="1"/>
  <c r="AI1384" i="1"/>
  <c r="AJ1384" i="1"/>
  <c r="AK1384" i="1"/>
  <c r="AL1384" i="1"/>
  <c r="AI1385" i="1"/>
  <c r="AJ1385" i="1"/>
  <c r="AK1385" i="1"/>
  <c r="AL1385" i="1"/>
  <c r="AI1386" i="1"/>
  <c r="AJ1386" i="1"/>
  <c r="AK1386" i="1"/>
  <c r="AL1386" i="1"/>
  <c r="AI1387" i="1"/>
  <c r="AJ1387" i="1"/>
  <c r="AK1387" i="1"/>
  <c r="AL1387" i="1"/>
  <c r="AI1388" i="1"/>
  <c r="AJ1388" i="1"/>
  <c r="AK1388" i="1"/>
  <c r="AL1388" i="1"/>
  <c r="AI1389" i="1"/>
  <c r="AJ1389" i="1"/>
  <c r="AK1389" i="1"/>
  <c r="AL1389" i="1"/>
  <c r="AI1390" i="1"/>
  <c r="AJ1390" i="1"/>
  <c r="AK1390" i="1"/>
  <c r="AL1390" i="1"/>
  <c r="AI1391" i="1"/>
  <c r="AJ1391" i="1"/>
  <c r="AK1391" i="1"/>
  <c r="AL1391" i="1"/>
  <c r="AI1392" i="1"/>
  <c r="AJ1392" i="1"/>
  <c r="AK1392" i="1"/>
  <c r="AL1392" i="1"/>
  <c r="AI1393" i="1"/>
  <c r="AJ1393" i="1"/>
  <c r="AK1393" i="1"/>
  <c r="AL1393" i="1"/>
  <c r="AI1394" i="1"/>
  <c r="AJ1394" i="1"/>
  <c r="AK1394" i="1"/>
  <c r="AL1394" i="1"/>
  <c r="AI1395" i="1"/>
  <c r="AJ1395" i="1"/>
  <c r="AK1395" i="1"/>
  <c r="AL1395" i="1"/>
  <c r="AI1396" i="1"/>
  <c r="AJ1396" i="1"/>
  <c r="AK1396" i="1"/>
  <c r="AL1396" i="1"/>
  <c r="AI1397" i="1"/>
  <c r="AJ1397" i="1"/>
  <c r="AK1397" i="1"/>
  <c r="AL1397" i="1"/>
  <c r="AI1398" i="1"/>
  <c r="AJ1398" i="1"/>
  <c r="AK1398" i="1"/>
  <c r="AL1398" i="1"/>
  <c r="AI1399" i="1"/>
  <c r="AJ1399" i="1"/>
  <c r="AK1399" i="1"/>
  <c r="AL1399" i="1"/>
  <c r="AI1400" i="1"/>
  <c r="AJ1400" i="1"/>
  <c r="AK1400" i="1"/>
  <c r="AL1400" i="1"/>
  <c r="AI1401" i="1"/>
  <c r="AJ1401" i="1"/>
  <c r="AK1401" i="1"/>
  <c r="AL1401" i="1"/>
  <c r="AI1402" i="1"/>
  <c r="AJ1402" i="1"/>
  <c r="AK1402" i="1"/>
  <c r="AL1402" i="1"/>
  <c r="AI1403" i="1"/>
  <c r="AJ1403" i="1"/>
  <c r="AK1403" i="1"/>
  <c r="AL1403" i="1"/>
  <c r="AI1404" i="1"/>
  <c r="AJ1404" i="1"/>
  <c r="AK1404" i="1"/>
  <c r="AL1404" i="1"/>
  <c r="AI1405" i="1"/>
  <c r="AJ1405" i="1"/>
  <c r="AK1405" i="1"/>
  <c r="AL1405" i="1"/>
  <c r="AI1406" i="1"/>
  <c r="AJ1406" i="1"/>
  <c r="AK1406" i="1"/>
  <c r="AL1406" i="1"/>
  <c r="AI1407" i="1"/>
  <c r="AJ1407" i="1"/>
  <c r="AK1407" i="1"/>
  <c r="AL1407" i="1"/>
  <c r="AI1408" i="1"/>
  <c r="AJ1408" i="1"/>
  <c r="AK1408" i="1"/>
  <c r="AL1408" i="1"/>
  <c r="AI1409" i="1"/>
  <c r="AJ1409" i="1"/>
  <c r="AK1409" i="1"/>
  <c r="AL1409" i="1"/>
  <c r="AI1410" i="1"/>
  <c r="AJ1410" i="1"/>
  <c r="AK1410" i="1"/>
  <c r="AL1410" i="1"/>
  <c r="AI1411" i="1"/>
  <c r="AJ1411" i="1"/>
  <c r="AK1411" i="1"/>
  <c r="AL1411" i="1"/>
  <c r="AI1412" i="1"/>
  <c r="AJ1412" i="1"/>
  <c r="AK1412" i="1"/>
  <c r="AL1412" i="1"/>
  <c r="AI1413" i="1"/>
  <c r="AJ1413" i="1"/>
  <c r="AK1413" i="1"/>
  <c r="AL1413" i="1"/>
  <c r="AI1414" i="1"/>
  <c r="AJ1414" i="1"/>
  <c r="AK1414" i="1"/>
  <c r="AL1414" i="1"/>
  <c r="AI1415" i="1"/>
  <c r="AJ1415" i="1"/>
  <c r="AK1415" i="1"/>
  <c r="AL1415" i="1"/>
  <c r="AI1416" i="1"/>
  <c r="AJ1416" i="1"/>
  <c r="AK1416" i="1"/>
  <c r="AL1416" i="1"/>
  <c r="AI1417" i="1"/>
  <c r="AJ1417" i="1"/>
  <c r="AK1417" i="1"/>
  <c r="AL1417" i="1"/>
  <c r="AI1418" i="1"/>
  <c r="AJ1418" i="1"/>
  <c r="AK1418" i="1"/>
  <c r="AL1418" i="1"/>
  <c r="AI1419" i="1"/>
  <c r="AJ1419" i="1"/>
  <c r="AK1419" i="1"/>
  <c r="AL1419" i="1"/>
  <c r="AI1420" i="1"/>
  <c r="AJ1420" i="1"/>
  <c r="AK1420" i="1"/>
  <c r="AL1420" i="1"/>
  <c r="AI1421" i="1"/>
  <c r="AJ1421" i="1"/>
  <c r="AK1421" i="1"/>
  <c r="AL1421" i="1"/>
  <c r="AI1422" i="1"/>
  <c r="AJ1422" i="1"/>
  <c r="AK1422" i="1"/>
  <c r="AL1422" i="1"/>
  <c r="AI1423" i="1"/>
  <c r="AJ1423" i="1"/>
  <c r="AK1423" i="1"/>
  <c r="AL1423" i="1"/>
  <c r="AI1424" i="1"/>
  <c r="AJ1424" i="1"/>
  <c r="AK1424" i="1"/>
  <c r="AL1424" i="1"/>
  <c r="AI1425" i="1"/>
  <c r="AJ1425" i="1"/>
  <c r="AK1425" i="1"/>
  <c r="AL1425" i="1"/>
  <c r="AI1426" i="1"/>
  <c r="AJ1426" i="1"/>
  <c r="AK1426" i="1"/>
  <c r="AL1426" i="1"/>
  <c r="AI1427" i="1"/>
  <c r="AJ1427" i="1"/>
  <c r="AK1427" i="1"/>
  <c r="AL1427" i="1"/>
  <c r="AI1428" i="1"/>
  <c r="AJ1428" i="1"/>
  <c r="AK1428" i="1"/>
  <c r="AL1428" i="1"/>
  <c r="AI1429" i="1"/>
  <c r="AJ1429" i="1"/>
  <c r="AK1429" i="1"/>
  <c r="AL1429" i="1"/>
  <c r="AI1430" i="1"/>
  <c r="AJ1430" i="1"/>
  <c r="AK1430" i="1"/>
  <c r="AL1430" i="1"/>
  <c r="AI1431" i="1"/>
  <c r="AJ1431" i="1"/>
  <c r="AK1431" i="1"/>
  <c r="AL1431" i="1"/>
  <c r="AI1432" i="1"/>
  <c r="AJ1432" i="1"/>
  <c r="AK1432" i="1"/>
  <c r="AL1432" i="1"/>
  <c r="AI1433" i="1"/>
  <c r="AJ1433" i="1"/>
  <c r="AK1433" i="1"/>
  <c r="AL1433" i="1"/>
  <c r="AI1434" i="1"/>
  <c r="AJ1434" i="1"/>
  <c r="AK1434" i="1"/>
  <c r="AL1434" i="1"/>
  <c r="AI1435" i="1"/>
  <c r="AJ1435" i="1"/>
  <c r="AK1435" i="1"/>
  <c r="AL1435" i="1"/>
  <c r="AI1436" i="1"/>
  <c r="AJ1436" i="1"/>
  <c r="AK1436" i="1"/>
  <c r="AL1436" i="1"/>
  <c r="AI1437" i="1"/>
  <c r="AJ1437" i="1"/>
  <c r="AK1437" i="1"/>
  <c r="AL1437" i="1"/>
  <c r="AI1438" i="1"/>
  <c r="AJ1438" i="1"/>
  <c r="AK1438" i="1"/>
  <c r="AL1438" i="1"/>
  <c r="AI1439" i="1"/>
  <c r="AJ1439" i="1"/>
  <c r="AK1439" i="1"/>
  <c r="AL1439" i="1"/>
  <c r="AI1440" i="1"/>
  <c r="AJ1440" i="1"/>
  <c r="AK1440" i="1"/>
  <c r="AL1440" i="1"/>
  <c r="AI1441" i="1"/>
  <c r="AJ1441" i="1"/>
  <c r="AK1441" i="1"/>
  <c r="AL1441" i="1"/>
  <c r="AI1442" i="1"/>
  <c r="AJ1442" i="1"/>
  <c r="AK1442" i="1"/>
  <c r="AL1442" i="1"/>
  <c r="AI1443" i="1"/>
  <c r="AJ1443" i="1"/>
  <c r="AK1443" i="1"/>
  <c r="AL1443" i="1"/>
  <c r="AI1444" i="1"/>
  <c r="AJ1444" i="1"/>
  <c r="AK1444" i="1"/>
  <c r="AL1444" i="1"/>
  <c r="AI1445" i="1"/>
  <c r="AJ1445" i="1"/>
  <c r="AK1445" i="1"/>
  <c r="AL1445" i="1"/>
  <c r="AI1446" i="1"/>
  <c r="AJ1446" i="1"/>
  <c r="AK1446" i="1"/>
  <c r="AL1446" i="1"/>
  <c r="AI1447" i="1"/>
  <c r="AJ1447" i="1"/>
  <c r="AK1447" i="1"/>
  <c r="AL1447" i="1"/>
  <c r="AI1448" i="1"/>
  <c r="AJ1448" i="1"/>
  <c r="AK1448" i="1"/>
  <c r="AL1448" i="1"/>
  <c r="AI1449" i="1"/>
  <c r="AJ1449" i="1"/>
  <c r="AK1449" i="1"/>
  <c r="AL1449" i="1"/>
  <c r="AI1450" i="1"/>
  <c r="AJ1450" i="1"/>
  <c r="AK1450" i="1"/>
  <c r="AL1450" i="1"/>
  <c r="AI1451" i="1"/>
  <c r="AJ1451" i="1"/>
  <c r="AK1451" i="1"/>
  <c r="AL1451" i="1"/>
  <c r="AI1452" i="1"/>
  <c r="AJ1452" i="1"/>
  <c r="AK1452" i="1"/>
  <c r="AL1452" i="1"/>
  <c r="AI1453" i="1"/>
  <c r="AJ1453" i="1"/>
  <c r="AK1453" i="1"/>
  <c r="AL1453" i="1"/>
  <c r="AI1454" i="1"/>
  <c r="AJ1454" i="1"/>
  <c r="AK1454" i="1"/>
  <c r="AL1454" i="1"/>
  <c r="AI1455" i="1"/>
  <c r="AJ1455" i="1"/>
  <c r="AK1455" i="1"/>
  <c r="AL1455" i="1"/>
  <c r="AI1456" i="1"/>
  <c r="AJ1456" i="1"/>
  <c r="AK1456" i="1"/>
  <c r="AL1456" i="1"/>
  <c r="AI1457" i="1"/>
  <c r="AJ1457" i="1"/>
  <c r="AK1457" i="1"/>
  <c r="AL1457" i="1"/>
  <c r="AI1458" i="1"/>
  <c r="AJ1458" i="1"/>
  <c r="AK1458" i="1"/>
  <c r="AL1458" i="1"/>
  <c r="AI1459" i="1"/>
  <c r="AJ1459" i="1"/>
  <c r="AK1459" i="1"/>
  <c r="AL1459" i="1"/>
  <c r="AI1460" i="1"/>
  <c r="AJ1460" i="1"/>
  <c r="AK1460" i="1"/>
  <c r="AL1460" i="1"/>
  <c r="AI1461" i="1"/>
  <c r="AJ1461" i="1"/>
  <c r="AK1461" i="1"/>
  <c r="AL1461" i="1"/>
  <c r="AI1462" i="1"/>
  <c r="AJ1462" i="1"/>
  <c r="AK1462" i="1"/>
  <c r="AL1462" i="1"/>
  <c r="AI1463" i="1"/>
  <c r="AJ1463" i="1"/>
  <c r="AK1463" i="1"/>
  <c r="AL1463" i="1"/>
  <c r="AI1464" i="1"/>
  <c r="AJ1464" i="1"/>
  <c r="AK1464" i="1"/>
  <c r="AL1464" i="1"/>
  <c r="AI1465" i="1"/>
  <c r="AJ1465" i="1"/>
  <c r="AK1465" i="1"/>
  <c r="AL1465" i="1"/>
  <c r="AI1466" i="1"/>
  <c r="AJ1466" i="1"/>
  <c r="AK1466" i="1"/>
  <c r="AL1466" i="1"/>
  <c r="AI1467" i="1"/>
  <c r="AJ1467" i="1"/>
  <c r="AK1467" i="1"/>
  <c r="AL1467" i="1"/>
  <c r="AI1468" i="1"/>
  <c r="AJ1468" i="1"/>
  <c r="AK1468" i="1"/>
  <c r="AL1468" i="1"/>
  <c r="AI1469" i="1"/>
  <c r="AJ1469" i="1"/>
  <c r="AK1469" i="1"/>
  <c r="AL1469" i="1"/>
  <c r="AI1470" i="1"/>
  <c r="AJ1470" i="1"/>
  <c r="AK1470" i="1"/>
  <c r="AL1470" i="1"/>
  <c r="AI1471" i="1"/>
  <c r="AJ1471" i="1"/>
  <c r="AK1471" i="1"/>
  <c r="AL1471" i="1"/>
  <c r="AI1472" i="1"/>
  <c r="AJ1472" i="1"/>
  <c r="AK1472" i="1"/>
  <c r="AL1472" i="1"/>
  <c r="AI1473" i="1"/>
  <c r="AJ1473" i="1"/>
  <c r="AK1473" i="1"/>
  <c r="AL1473" i="1"/>
  <c r="AI1474" i="1"/>
  <c r="AJ1474" i="1"/>
  <c r="AK1474" i="1"/>
  <c r="AL1474" i="1"/>
  <c r="AI1475" i="1"/>
  <c r="AJ1475" i="1"/>
  <c r="AK1475" i="1"/>
  <c r="AL1475" i="1"/>
  <c r="AI1476" i="1"/>
  <c r="AJ1476" i="1"/>
  <c r="AK1476" i="1"/>
  <c r="AL1476" i="1"/>
  <c r="AI1477" i="1"/>
  <c r="AJ1477" i="1"/>
  <c r="AK1477" i="1"/>
  <c r="AL1477" i="1"/>
  <c r="AI1478" i="1"/>
  <c r="AJ1478" i="1"/>
  <c r="AK1478" i="1"/>
  <c r="AL1478" i="1"/>
  <c r="AI1479" i="1"/>
  <c r="AJ1479" i="1"/>
  <c r="AK1479" i="1"/>
  <c r="AL1479" i="1"/>
  <c r="AI1480" i="1"/>
  <c r="AJ1480" i="1"/>
  <c r="AK1480" i="1"/>
  <c r="AL1480" i="1"/>
  <c r="AI1481" i="1"/>
  <c r="AJ1481" i="1"/>
  <c r="AK1481" i="1"/>
  <c r="AL1481" i="1"/>
  <c r="AI1482" i="1"/>
  <c r="AJ1482" i="1"/>
  <c r="AK1482" i="1"/>
  <c r="AL1482" i="1"/>
  <c r="AI1483" i="1"/>
  <c r="AJ1483" i="1"/>
  <c r="AK1483" i="1"/>
  <c r="AL1483" i="1"/>
  <c r="AI1484" i="1"/>
  <c r="AJ1484" i="1"/>
  <c r="AK1484" i="1"/>
  <c r="AL1484" i="1"/>
  <c r="AI1485" i="1"/>
  <c r="AJ1485" i="1"/>
  <c r="AK1485" i="1"/>
  <c r="AL1485" i="1"/>
  <c r="AI1486" i="1"/>
  <c r="AJ1486" i="1"/>
  <c r="AK1486" i="1"/>
  <c r="AL1486" i="1"/>
  <c r="AI1487" i="1"/>
  <c r="AJ1487" i="1"/>
  <c r="AK1487" i="1"/>
  <c r="AL1487" i="1"/>
  <c r="AI1488" i="1"/>
  <c r="AJ1488" i="1"/>
  <c r="AK1488" i="1"/>
  <c r="AL1488" i="1"/>
  <c r="AI1489" i="1"/>
  <c r="AJ1489" i="1"/>
  <c r="AK1489" i="1"/>
  <c r="AL1489" i="1"/>
  <c r="AI1490" i="1"/>
  <c r="AJ1490" i="1"/>
  <c r="AK1490" i="1"/>
  <c r="AL1490" i="1"/>
  <c r="AI1491" i="1"/>
  <c r="AJ1491" i="1"/>
  <c r="AK1491" i="1"/>
  <c r="AL1491" i="1"/>
  <c r="AI1492" i="1"/>
  <c r="AJ1492" i="1"/>
  <c r="AK1492" i="1"/>
  <c r="AL1492" i="1"/>
  <c r="AI1493" i="1"/>
  <c r="AJ1493" i="1"/>
  <c r="AK1493" i="1"/>
  <c r="AL1493" i="1"/>
  <c r="AI1494" i="1"/>
  <c r="AJ1494" i="1"/>
  <c r="AK1494" i="1"/>
  <c r="AL1494" i="1"/>
  <c r="AI1495" i="1"/>
  <c r="AJ1495" i="1"/>
  <c r="AK1495" i="1"/>
  <c r="AL1495" i="1"/>
  <c r="AI1496" i="1"/>
  <c r="AJ1496" i="1"/>
  <c r="AK1496" i="1"/>
  <c r="AL1496" i="1"/>
  <c r="AI1497" i="1"/>
  <c r="AJ1497" i="1"/>
  <c r="AK1497" i="1"/>
  <c r="AL1497" i="1"/>
  <c r="AI1498" i="1"/>
  <c r="AJ1498" i="1"/>
  <c r="AK1498" i="1"/>
  <c r="AL1498" i="1"/>
  <c r="AI1499" i="1"/>
  <c r="AJ1499" i="1"/>
  <c r="AK1499" i="1"/>
  <c r="AL1499" i="1"/>
  <c r="AI1500" i="1"/>
  <c r="AJ1500" i="1"/>
  <c r="AK1500" i="1"/>
  <c r="AL1500" i="1"/>
  <c r="AI1501" i="1"/>
  <c r="AJ1501" i="1"/>
  <c r="AK1501" i="1"/>
  <c r="AL1501" i="1"/>
  <c r="AI1502" i="1"/>
  <c r="AJ1502" i="1"/>
  <c r="AK1502" i="1"/>
  <c r="AL1502" i="1"/>
  <c r="AI1503" i="1"/>
  <c r="AJ1503" i="1"/>
  <c r="AK1503" i="1"/>
  <c r="AL1503" i="1"/>
  <c r="AI1504" i="1"/>
  <c r="AJ1504" i="1"/>
  <c r="AK1504" i="1"/>
  <c r="AL1504" i="1"/>
  <c r="AI1505" i="1"/>
  <c r="AJ1505" i="1"/>
  <c r="AK1505" i="1"/>
  <c r="AL1505" i="1"/>
  <c r="AI1506" i="1"/>
  <c r="AJ1506" i="1"/>
  <c r="AK1506" i="1"/>
  <c r="AL1506" i="1"/>
  <c r="AI1507" i="1"/>
  <c r="AJ1507" i="1"/>
  <c r="AK1507" i="1"/>
  <c r="AL1507" i="1"/>
  <c r="AI1508" i="1"/>
  <c r="AJ1508" i="1"/>
  <c r="AK1508" i="1"/>
  <c r="AL1508" i="1"/>
  <c r="AI1509" i="1"/>
  <c r="AJ1509" i="1"/>
  <c r="AK1509" i="1"/>
  <c r="AL1509" i="1"/>
  <c r="AI1510" i="1"/>
  <c r="AJ1510" i="1"/>
  <c r="AK1510" i="1"/>
  <c r="AL1510" i="1"/>
  <c r="AI1511" i="1"/>
  <c r="AJ1511" i="1"/>
  <c r="AK1511" i="1"/>
  <c r="AL1511" i="1"/>
  <c r="AI1512" i="1"/>
  <c r="AJ1512" i="1"/>
  <c r="AK1512" i="1"/>
  <c r="AL1512" i="1"/>
  <c r="AI1513" i="1"/>
  <c r="AJ1513" i="1"/>
  <c r="AK1513" i="1"/>
  <c r="AL1513" i="1"/>
  <c r="AI1514" i="1"/>
  <c r="AJ1514" i="1"/>
  <c r="AK1514" i="1"/>
  <c r="AL1514" i="1"/>
  <c r="AI1515" i="1"/>
  <c r="AJ1515" i="1"/>
  <c r="AK1515" i="1"/>
  <c r="AL1515" i="1"/>
  <c r="AI1516" i="1"/>
  <c r="AJ1516" i="1"/>
  <c r="AK1516" i="1"/>
  <c r="AL1516" i="1"/>
  <c r="AI1517" i="1"/>
  <c r="AJ1517" i="1"/>
  <c r="AK1517" i="1"/>
  <c r="AL1517" i="1"/>
  <c r="AI1518" i="1"/>
  <c r="AJ1518" i="1"/>
  <c r="AK1518" i="1"/>
  <c r="AL1518" i="1"/>
  <c r="AI1519" i="1"/>
  <c r="AJ1519" i="1"/>
  <c r="AK1519" i="1"/>
  <c r="AL1519" i="1"/>
  <c r="AI1520" i="1"/>
  <c r="AJ1520" i="1"/>
  <c r="AK1520" i="1"/>
  <c r="AL1520" i="1"/>
  <c r="AI1521" i="1"/>
  <c r="AJ1521" i="1"/>
  <c r="AK1521" i="1"/>
  <c r="AL1521" i="1"/>
  <c r="AI1522" i="1"/>
  <c r="AJ1522" i="1"/>
  <c r="AK1522" i="1"/>
  <c r="AL1522" i="1"/>
  <c r="AI1523" i="1"/>
  <c r="AJ1523" i="1"/>
  <c r="AK1523" i="1"/>
  <c r="AL1523" i="1"/>
  <c r="AI1524" i="1"/>
  <c r="AJ1524" i="1"/>
  <c r="AK1524" i="1"/>
  <c r="AL1524" i="1"/>
  <c r="AI1525" i="1"/>
  <c r="AJ1525" i="1"/>
  <c r="AK1525" i="1"/>
  <c r="AL1525" i="1"/>
  <c r="AI1526" i="1"/>
  <c r="AJ1526" i="1"/>
  <c r="AK1526" i="1"/>
  <c r="AL1526" i="1"/>
  <c r="AI1527" i="1"/>
  <c r="AJ1527" i="1"/>
  <c r="AK1527" i="1"/>
  <c r="AL1527" i="1"/>
  <c r="AI1528" i="1"/>
  <c r="AJ1528" i="1"/>
  <c r="AK1528" i="1"/>
  <c r="AL1528" i="1"/>
  <c r="AI1529" i="1"/>
  <c r="AJ1529" i="1"/>
  <c r="AK1529" i="1"/>
  <c r="AL1529" i="1"/>
  <c r="AI1530" i="1"/>
  <c r="AJ1530" i="1"/>
  <c r="AK1530" i="1"/>
  <c r="AL1530" i="1"/>
  <c r="AI1531" i="1"/>
  <c r="AJ1531" i="1"/>
  <c r="AK1531" i="1"/>
  <c r="AL1531" i="1"/>
  <c r="AI1532" i="1"/>
  <c r="AJ1532" i="1"/>
  <c r="AK1532" i="1"/>
  <c r="AL1532" i="1"/>
  <c r="AI1533" i="1"/>
  <c r="AJ1533" i="1"/>
  <c r="AK1533" i="1"/>
  <c r="AL1533" i="1"/>
  <c r="AI1534" i="1"/>
  <c r="AJ1534" i="1"/>
  <c r="AK1534" i="1"/>
  <c r="AL1534" i="1"/>
  <c r="AI1535" i="1"/>
  <c r="AJ1535" i="1"/>
  <c r="AK1535" i="1"/>
  <c r="AL1535" i="1"/>
  <c r="AI1536" i="1"/>
  <c r="AJ1536" i="1"/>
  <c r="AK1536" i="1"/>
  <c r="AL1536" i="1"/>
  <c r="AI1537" i="1"/>
  <c r="AJ1537" i="1"/>
  <c r="AK1537" i="1"/>
  <c r="AL1537" i="1"/>
  <c r="AI1538" i="1"/>
  <c r="AJ1538" i="1"/>
  <c r="AK1538" i="1"/>
  <c r="AL1538" i="1"/>
  <c r="AI1539" i="1"/>
  <c r="AJ1539" i="1"/>
  <c r="AK1539" i="1"/>
  <c r="AL1539" i="1"/>
  <c r="AI1540" i="1"/>
  <c r="AJ1540" i="1"/>
  <c r="AK1540" i="1"/>
  <c r="AL1540" i="1"/>
  <c r="AI1541" i="1"/>
  <c r="AJ1541" i="1"/>
  <c r="AK1541" i="1"/>
  <c r="AL1541" i="1"/>
  <c r="AI1542" i="1"/>
  <c r="AJ1542" i="1"/>
  <c r="AK1542" i="1"/>
  <c r="AL1542" i="1"/>
  <c r="AI1543" i="1"/>
  <c r="AJ1543" i="1"/>
  <c r="AK1543" i="1"/>
  <c r="AL1543" i="1"/>
  <c r="AI1544" i="1"/>
  <c r="AJ1544" i="1"/>
  <c r="AK1544" i="1"/>
  <c r="AL1544" i="1"/>
  <c r="AI1545" i="1"/>
  <c r="AJ1545" i="1"/>
  <c r="AK1545" i="1"/>
  <c r="AL1545" i="1"/>
  <c r="AI1546" i="1"/>
  <c r="AJ1546" i="1"/>
  <c r="AK1546" i="1"/>
  <c r="AL1546" i="1"/>
  <c r="AI1547" i="1"/>
  <c r="AJ1547" i="1"/>
  <c r="AK1547" i="1"/>
  <c r="AL1547" i="1"/>
  <c r="AI1548" i="1"/>
  <c r="AJ1548" i="1"/>
  <c r="AK1548" i="1"/>
  <c r="AL1548" i="1"/>
  <c r="AI1549" i="1"/>
  <c r="AJ1549" i="1"/>
  <c r="AK1549" i="1"/>
  <c r="AL1549" i="1"/>
  <c r="AI1550" i="1"/>
  <c r="AJ1550" i="1"/>
  <c r="AK1550" i="1"/>
  <c r="AL1550" i="1"/>
  <c r="AI1551" i="1"/>
  <c r="AJ1551" i="1"/>
  <c r="AK1551" i="1"/>
  <c r="AL1551" i="1"/>
  <c r="AI1552" i="1"/>
  <c r="AJ1552" i="1"/>
  <c r="AK1552" i="1"/>
  <c r="AL1552" i="1"/>
  <c r="AI1553" i="1"/>
  <c r="AJ1553" i="1"/>
  <c r="AK1553" i="1"/>
  <c r="AL1553" i="1"/>
  <c r="AI1554" i="1"/>
  <c r="AJ1554" i="1"/>
  <c r="AK1554" i="1"/>
  <c r="AL1554" i="1"/>
  <c r="AI1555" i="1"/>
  <c r="AJ1555" i="1"/>
  <c r="AK1555" i="1"/>
  <c r="AL1555" i="1"/>
  <c r="AI1556" i="1"/>
  <c r="AJ1556" i="1"/>
  <c r="AK1556" i="1"/>
  <c r="AL1556" i="1"/>
  <c r="AI1557" i="1"/>
  <c r="AJ1557" i="1"/>
  <c r="AK1557" i="1"/>
  <c r="AL1557" i="1"/>
  <c r="AI1558" i="1"/>
  <c r="AJ1558" i="1"/>
  <c r="AK1558" i="1"/>
  <c r="AL1558" i="1"/>
  <c r="AI1559" i="1"/>
  <c r="AJ1559" i="1"/>
  <c r="AK1559" i="1"/>
  <c r="AL1559" i="1"/>
  <c r="AI1560" i="1"/>
  <c r="AJ1560" i="1"/>
  <c r="AK1560" i="1"/>
  <c r="AL1560" i="1"/>
  <c r="AI1561" i="1"/>
  <c r="AJ1561" i="1"/>
  <c r="AK1561" i="1"/>
  <c r="AL1561" i="1"/>
  <c r="AI1562" i="1"/>
  <c r="AJ1562" i="1"/>
  <c r="AK1562" i="1"/>
  <c r="AL1562" i="1"/>
  <c r="AI1563" i="1"/>
  <c r="AJ1563" i="1"/>
  <c r="AK1563" i="1"/>
  <c r="AL1563" i="1"/>
  <c r="AI1564" i="1"/>
  <c r="AJ1564" i="1"/>
  <c r="AK1564" i="1"/>
  <c r="AL1564" i="1"/>
  <c r="AI1565" i="1"/>
  <c r="AJ1565" i="1"/>
  <c r="AK1565" i="1"/>
  <c r="AL1565" i="1"/>
  <c r="AI1566" i="1"/>
  <c r="AJ1566" i="1"/>
  <c r="AK1566" i="1"/>
  <c r="AL1566" i="1"/>
  <c r="AI1567" i="1"/>
  <c r="AJ1567" i="1"/>
  <c r="AK1567" i="1"/>
  <c r="AL1567" i="1"/>
  <c r="AI1568" i="1"/>
  <c r="AJ1568" i="1"/>
  <c r="AK1568" i="1"/>
  <c r="AL1568" i="1"/>
  <c r="AI1569" i="1"/>
  <c r="AJ1569" i="1"/>
  <c r="AK1569" i="1"/>
  <c r="AL1569" i="1"/>
  <c r="AI1570" i="1"/>
  <c r="AJ1570" i="1"/>
  <c r="AK1570" i="1"/>
  <c r="AL1570" i="1"/>
  <c r="AI1571" i="1"/>
  <c r="AJ1571" i="1"/>
  <c r="AK1571" i="1"/>
  <c r="AL1571" i="1"/>
  <c r="AI1572" i="1"/>
  <c r="AJ1572" i="1"/>
  <c r="AK1572" i="1"/>
  <c r="AL1572" i="1"/>
  <c r="AI1573" i="1"/>
  <c r="AJ1573" i="1"/>
  <c r="AK1573" i="1"/>
  <c r="AL1573" i="1"/>
  <c r="AI1574" i="1"/>
  <c r="AJ1574" i="1"/>
  <c r="AK1574" i="1"/>
  <c r="AL1574" i="1"/>
  <c r="AI1575" i="1"/>
  <c r="AJ1575" i="1"/>
  <c r="AK1575" i="1"/>
  <c r="AL1575" i="1"/>
  <c r="AI1576" i="1"/>
  <c r="AJ1576" i="1"/>
  <c r="AK1576" i="1"/>
  <c r="AL1576" i="1"/>
  <c r="AI1577" i="1"/>
  <c r="AJ1577" i="1"/>
  <c r="AK1577" i="1"/>
  <c r="AL1577" i="1"/>
  <c r="AI1578" i="1"/>
  <c r="AJ1578" i="1"/>
  <c r="AK1578" i="1"/>
  <c r="AL1578" i="1"/>
  <c r="AI1579" i="1"/>
  <c r="AJ1579" i="1"/>
  <c r="AK1579" i="1"/>
  <c r="AL1579" i="1"/>
  <c r="AI1580" i="1"/>
  <c r="AJ1580" i="1"/>
  <c r="AK1580" i="1"/>
  <c r="AL1580" i="1"/>
  <c r="AI1581" i="1"/>
  <c r="AJ1581" i="1"/>
  <c r="AK1581" i="1"/>
  <c r="AL1581" i="1"/>
  <c r="AI1582" i="1"/>
  <c r="AJ1582" i="1"/>
  <c r="AK1582" i="1"/>
  <c r="AL1582" i="1"/>
  <c r="AI1583" i="1"/>
  <c r="AJ1583" i="1"/>
  <c r="AK1583" i="1"/>
  <c r="AL1583" i="1"/>
  <c r="AI1584" i="1"/>
  <c r="AJ1584" i="1"/>
  <c r="AK1584" i="1"/>
  <c r="AL1584" i="1"/>
  <c r="AI1585" i="1"/>
  <c r="AJ1585" i="1"/>
  <c r="AK1585" i="1"/>
  <c r="AL1585" i="1"/>
  <c r="AI1586" i="1"/>
  <c r="AJ1586" i="1"/>
  <c r="AK1586" i="1"/>
  <c r="AL1586" i="1"/>
  <c r="AI1587" i="1"/>
  <c r="AJ1587" i="1"/>
  <c r="AK1587" i="1"/>
  <c r="AL1587" i="1"/>
  <c r="AI1588" i="1"/>
  <c r="AJ1588" i="1"/>
  <c r="AK1588" i="1"/>
  <c r="AL1588" i="1"/>
  <c r="AI1589" i="1"/>
  <c r="AJ1589" i="1"/>
  <c r="AK1589" i="1"/>
  <c r="AL1589" i="1"/>
  <c r="AI1590" i="1"/>
  <c r="AJ1590" i="1"/>
  <c r="AK1590" i="1"/>
  <c r="AL1590" i="1"/>
  <c r="AI1591" i="1"/>
  <c r="AJ1591" i="1"/>
  <c r="AK1591" i="1"/>
  <c r="AL1591" i="1"/>
  <c r="AI1592" i="1"/>
  <c r="AJ1592" i="1"/>
  <c r="AK1592" i="1"/>
  <c r="AL1592" i="1"/>
  <c r="AI1593" i="1"/>
  <c r="AJ1593" i="1"/>
  <c r="AK1593" i="1"/>
  <c r="AL1593" i="1"/>
  <c r="AI1594" i="1"/>
  <c r="AJ1594" i="1"/>
  <c r="AK1594" i="1"/>
  <c r="AL1594" i="1"/>
  <c r="AI1595" i="1"/>
  <c r="AJ1595" i="1"/>
  <c r="AK1595" i="1"/>
  <c r="AL1595" i="1"/>
  <c r="AI1596" i="1"/>
  <c r="AJ1596" i="1"/>
  <c r="AK1596" i="1"/>
  <c r="AL1596" i="1"/>
  <c r="AI1597" i="1"/>
  <c r="AJ1597" i="1"/>
  <c r="AK1597" i="1"/>
  <c r="AL1597" i="1"/>
  <c r="AI1598" i="1"/>
  <c r="AJ1598" i="1"/>
  <c r="AK1598" i="1"/>
  <c r="AL1598" i="1"/>
  <c r="AI1599" i="1"/>
  <c r="AJ1599" i="1"/>
  <c r="AK1599" i="1"/>
  <c r="AL1599" i="1"/>
  <c r="AI1600" i="1"/>
  <c r="AJ1600" i="1"/>
  <c r="AK1600" i="1"/>
  <c r="AL1600" i="1"/>
  <c r="AI1601" i="1"/>
  <c r="AJ1601" i="1"/>
  <c r="AK1601" i="1"/>
  <c r="AL1601" i="1"/>
  <c r="AI1602" i="1"/>
  <c r="AJ1602" i="1"/>
  <c r="AK1602" i="1"/>
  <c r="AL1602" i="1"/>
  <c r="AI1603" i="1"/>
  <c r="AJ1603" i="1"/>
  <c r="AK1603" i="1"/>
  <c r="AL1603" i="1"/>
  <c r="AI1604" i="1"/>
  <c r="AJ1604" i="1"/>
  <c r="AK1604" i="1"/>
  <c r="AL1604" i="1"/>
  <c r="AI1605" i="1"/>
  <c r="AJ1605" i="1"/>
  <c r="AK1605" i="1"/>
  <c r="AL1605" i="1"/>
  <c r="AI1606" i="1"/>
  <c r="AJ1606" i="1"/>
  <c r="AK1606" i="1"/>
  <c r="AL1606" i="1"/>
  <c r="AI1607" i="1"/>
  <c r="AJ1607" i="1"/>
  <c r="AK1607" i="1"/>
  <c r="AL1607" i="1"/>
  <c r="AI1608" i="1"/>
  <c r="AJ1608" i="1"/>
  <c r="AK1608" i="1"/>
  <c r="AL1608" i="1"/>
  <c r="AI1609" i="1"/>
  <c r="AJ1609" i="1"/>
  <c r="AK1609" i="1"/>
  <c r="AL1609" i="1"/>
  <c r="AI1610" i="1"/>
  <c r="AJ1610" i="1"/>
  <c r="AK1610" i="1"/>
  <c r="AL1610" i="1"/>
  <c r="AI1611" i="1"/>
  <c r="AJ1611" i="1"/>
  <c r="AK1611" i="1"/>
  <c r="AL1611" i="1"/>
  <c r="AI1612" i="1"/>
  <c r="AJ1612" i="1"/>
  <c r="AK1612" i="1"/>
  <c r="AL1612" i="1"/>
  <c r="AI1613" i="1"/>
  <c r="AJ1613" i="1"/>
  <c r="AK1613" i="1"/>
  <c r="AL1613" i="1"/>
  <c r="AI1614" i="1"/>
  <c r="AJ1614" i="1"/>
  <c r="AK1614" i="1"/>
  <c r="AL1614" i="1"/>
  <c r="AI1615" i="1"/>
  <c r="AJ1615" i="1"/>
  <c r="AK1615" i="1"/>
  <c r="AL1615" i="1"/>
  <c r="AI1616" i="1"/>
  <c r="AJ1616" i="1"/>
  <c r="AK1616" i="1"/>
  <c r="AL1616" i="1"/>
  <c r="AI1617" i="1"/>
  <c r="AJ1617" i="1"/>
  <c r="AK1617" i="1"/>
  <c r="AL1617" i="1"/>
  <c r="AI1618" i="1"/>
  <c r="AJ1618" i="1"/>
  <c r="AK1618" i="1"/>
  <c r="AL1618" i="1"/>
  <c r="AI1619" i="1"/>
  <c r="AJ1619" i="1"/>
  <c r="AK1619" i="1"/>
  <c r="AL1619" i="1"/>
  <c r="AI1620" i="1"/>
  <c r="AJ1620" i="1"/>
  <c r="AK1620" i="1"/>
  <c r="AL1620" i="1"/>
  <c r="AI1621" i="1"/>
  <c r="AJ1621" i="1"/>
  <c r="AK1621" i="1"/>
  <c r="AL1621" i="1"/>
  <c r="AI1622" i="1"/>
  <c r="AJ1622" i="1"/>
  <c r="AK1622" i="1"/>
  <c r="AL1622" i="1"/>
  <c r="AI1623" i="1"/>
  <c r="AJ1623" i="1"/>
  <c r="AK1623" i="1"/>
  <c r="AL1623" i="1"/>
  <c r="AI1624" i="1"/>
  <c r="AJ1624" i="1"/>
  <c r="AK1624" i="1"/>
  <c r="AL1624" i="1"/>
  <c r="AI1625" i="1"/>
  <c r="AJ1625" i="1"/>
  <c r="AK1625" i="1"/>
  <c r="AL1625" i="1"/>
  <c r="AI1626" i="1"/>
  <c r="AJ1626" i="1"/>
  <c r="AK1626" i="1"/>
  <c r="AL1626" i="1"/>
  <c r="AI1627" i="1"/>
  <c r="AJ1627" i="1"/>
  <c r="AK1627" i="1"/>
  <c r="AL1627" i="1"/>
  <c r="AI1628" i="1"/>
  <c r="AJ1628" i="1"/>
  <c r="AK1628" i="1"/>
  <c r="AL1628" i="1"/>
  <c r="AI1629" i="1"/>
  <c r="AJ1629" i="1"/>
  <c r="AK1629" i="1"/>
  <c r="AL1629" i="1"/>
  <c r="AI1630" i="1"/>
  <c r="AJ1630" i="1"/>
  <c r="AK1630" i="1"/>
  <c r="AL1630" i="1"/>
  <c r="AI1631" i="1"/>
  <c r="AJ1631" i="1"/>
  <c r="AK1631" i="1"/>
  <c r="AL1631" i="1"/>
  <c r="AI1632" i="1"/>
  <c r="AJ1632" i="1"/>
  <c r="AK1632" i="1"/>
  <c r="AL1632" i="1"/>
  <c r="AI1633" i="1"/>
  <c r="AJ1633" i="1"/>
  <c r="AK1633" i="1"/>
  <c r="AL1633" i="1"/>
  <c r="AI1634" i="1"/>
  <c r="AJ1634" i="1"/>
  <c r="AK1634" i="1"/>
  <c r="AL1634" i="1"/>
  <c r="AI1635" i="1"/>
  <c r="AJ1635" i="1"/>
  <c r="AK1635" i="1"/>
  <c r="AL1635" i="1"/>
  <c r="AI1636" i="1"/>
  <c r="AJ1636" i="1"/>
  <c r="AK1636" i="1"/>
  <c r="AL1636" i="1"/>
  <c r="AI1637" i="1"/>
  <c r="AJ1637" i="1"/>
  <c r="AK1637" i="1"/>
  <c r="AL1637" i="1"/>
  <c r="AI1638" i="1"/>
  <c r="AJ1638" i="1"/>
  <c r="AK1638" i="1"/>
  <c r="AL1638" i="1"/>
  <c r="AI1639" i="1"/>
  <c r="AJ1639" i="1"/>
  <c r="AK1639" i="1"/>
  <c r="AL1639" i="1"/>
  <c r="AI1640" i="1"/>
  <c r="AJ1640" i="1"/>
  <c r="AK1640" i="1"/>
  <c r="AL1640" i="1"/>
  <c r="AI1641" i="1"/>
  <c r="AJ1641" i="1"/>
  <c r="AK1641" i="1"/>
  <c r="AL1641" i="1"/>
  <c r="AI1642" i="1"/>
  <c r="AJ1642" i="1"/>
  <c r="AK1642" i="1"/>
  <c r="AL1642" i="1"/>
  <c r="AI1643" i="1"/>
  <c r="AJ1643" i="1"/>
  <c r="AK1643" i="1"/>
  <c r="AL1643" i="1"/>
  <c r="AI1644" i="1"/>
  <c r="AJ1644" i="1"/>
  <c r="AK1644" i="1"/>
  <c r="AL1644" i="1"/>
  <c r="AI1645" i="1"/>
  <c r="AJ1645" i="1"/>
  <c r="AK1645" i="1"/>
  <c r="AL1645" i="1"/>
  <c r="AI1646" i="1"/>
  <c r="AJ1646" i="1"/>
  <c r="AK1646" i="1"/>
  <c r="AL1646" i="1"/>
  <c r="AI1647" i="1"/>
  <c r="AJ1647" i="1"/>
  <c r="AK1647" i="1"/>
  <c r="AL1647" i="1"/>
  <c r="AI1648" i="1"/>
  <c r="AJ1648" i="1"/>
  <c r="AK1648" i="1"/>
  <c r="AL1648" i="1"/>
  <c r="AI1649" i="1"/>
  <c r="AJ1649" i="1"/>
  <c r="AK1649" i="1"/>
  <c r="AL1649" i="1"/>
  <c r="AI1650" i="1"/>
  <c r="AJ1650" i="1"/>
  <c r="AK1650" i="1"/>
  <c r="AL1650" i="1"/>
  <c r="AI1651" i="1"/>
  <c r="AJ1651" i="1"/>
  <c r="AK1651" i="1"/>
  <c r="AL1651" i="1"/>
  <c r="AI1652" i="1"/>
  <c r="AJ1652" i="1"/>
  <c r="AK1652" i="1"/>
  <c r="AL1652" i="1"/>
  <c r="AI1653" i="1"/>
  <c r="AJ1653" i="1"/>
  <c r="AK1653" i="1"/>
  <c r="AL1653" i="1"/>
  <c r="AI1654" i="1"/>
  <c r="AJ1654" i="1"/>
  <c r="AK1654" i="1"/>
  <c r="AL1654" i="1"/>
  <c r="AI1655" i="1"/>
  <c r="AJ1655" i="1"/>
  <c r="AK1655" i="1"/>
  <c r="AL1655" i="1"/>
  <c r="AI1656" i="1"/>
  <c r="AJ1656" i="1"/>
  <c r="AK1656" i="1"/>
  <c r="AL1656" i="1"/>
  <c r="AI1657" i="1"/>
  <c r="AJ1657" i="1"/>
  <c r="AK1657" i="1"/>
  <c r="AL1657" i="1"/>
  <c r="AI1658" i="1"/>
  <c r="AJ1658" i="1"/>
  <c r="AK1658" i="1"/>
  <c r="AL1658" i="1"/>
  <c r="AI1659" i="1"/>
  <c r="AJ1659" i="1"/>
  <c r="AK1659" i="1"/>
  <c r="AL1659" i="1"/>
  <c r="AI1660" i="1"/>
  <c r="AJ1660" i="1"/>
  <c r="AK1660" i="1"/>
  <c r="AL1660" i="1"/>
  <c r="AI1661" i="1"/>
  <c r="AJ1661" i="1"/>
  <c r="AK1661" i="1"/>
  <c r="AL1661" i="1"/>
  <c r="AI1662" i="1"/>
  <c r="AJ1662" i="1"/>
  <c r="AK1662" i="1"/>
  <c r="AL1662" i="1"/>
  <c r="AI1663" i="1"/>
  <c r="AJ1663" i="1"/>
  <c r="AK1663" i="1"/>
  <c r="AL1663" i="1"/>
  <c r="AI1664" i="1"/>
  <c r="AJ1664" i="1"/>
  <c r="AK1664" i="1"/>
  <c r="AL1664" i="1"/>
  <c r="AI1665" i="1"/>
  <c r="AJ1665" i="1"/>
  <c r="AK1665" i="1"/>
  <c r="AL1665" i="1"/>
  <c r="AI1666" i="1"/>
  <c r="AJ1666" i="1"/>
  <c r="AK1666" i="1"/>
  <c r="AL1666" i="1"/>
  <c r="AI1667" i="1"/>
  <c r="AJ1667" i="1"/>
  <c r="AK1667" i="1"/>
  <c r="AL1667" i="1"/>
  <c r="AI1668" i="1"/>
  <c r="AJ1668" i="1"/>
  <c r="AK1668" i="1"/>
  <c r="AL1668" i="1"/>
  <c r="AI1669" i="1"/>
  <c r="AJ1669" i="1"/>
  <c r="AK1669" i="1"/>
  <c r="AL1669" i="1"/>
  <c r="AI1670" i="1"/>
  <c r="AJ1670" i="1"/>
  <c r="AK1670" i="1"/>
  <c r="AL1670" i="1"/>
  <c r="AI1671" i="1"/>
  <c r="AJ1671" i="1"/>
  <c r="AK1671" i="1"/>
  <c r="AL1671" i="1"/>
  <c r="AI1672" i="1"/>
  <c r="AJ1672" i="1"/>
  <c r="AK1672" i="1"/>
  <c r="AL1672" i="1"/>
  <c r="AI1673" i="1"/>
  <c r="AJ1673" i="1"/>
  <c r="AK1673" i="1"/>
  <c r="AL1673" i="1"/>
  <c r="AI1674" i="1"/>
  <c r="AJ1674" i="1"/>
  <c r="AK1674" i="1"/>
  <c r="AL1674" i="1"/>
  <c r="AI1675" i="1"/>
  <c r="AJ1675" i="1"/>
  <c r="AK1675" i="1"/>
  <c r="AL1675" i="1"/>
  <c r="AI1676" i="1"/>
  <c r="AJ1676" i="1"/>
  <c r="AK1676" i="1"/>
  <c r="AL1676" i="1"/>
  <c r="AI1677" i="1"/>
  <c r="AJ1677" i="1"/>
  <c r="AK1677" i="1"/>
  <c r="AL1677" i="1"/>
  <c r="AI1678" i="1"/>
  <c r="AJ1678" i="1"/>
  <c r="AK1678" i="1"/>
  <c r="AL1678" i="1"/>
  <c r="AI1679" i="1"/>
  <c r="AJ1679" i="1"/>
  <c r="AK1679" i="1"/>
  <c r="AL1679" i="1"/>
  <c r="AI1680" i="1"/>
  <c r="AJ1680" i="1"/>
  <c r="AK1680" i="1"/>
  <c r="AL1680" i="1"/>
  <c r="AI1681" i="1"/>
  <c r="AJ1681" i="1"/>
  <c r="AK1681" i="1"/>
  <c r="AL1681" i="1"/>
  <c r="AI1682" i="1"/>
  <c r="AJ1682" i="1"/>
  <c r="AK1682" i="1"/>
  <c r="AL1682" i="1"/>
  <c r="AI1683" i="1"/>
  <c r="AJ1683" i="1"/>
  <c r="AK1683" i="1"/>
  <c r="AL1683" i="1"/>
  <c r="AI1684" i="1"/>
  <c r="AJ1684" i="1"/>
  <c r="AK1684" i="1"/>
  <c r="AL1684" i="1"/>
  <c r="AI1685" i="1"/>
  <c r="AJ1685" i="1"/>
  <c r="AK1685" i="1"/>
  <c r="AL1685" i="1"/>
  <c r="AI1686" i="1"/>
  <c r="AJ1686" i="1"/>
  <c r="AK1686" i="1"/>
  <c r="AL1686" i="1"/>
  <c r="AI1687" i="1"/>
  <c r="AJ1687" i="1"/>
  <c r="AK1687" i="1"/>
  <c r="AL1687" i="1"/>
  <c r="AI1688" i="1"/>
  <c r="AJ1688" i="1"/>
  <c r="AK1688" i="1"/>
  <c r="AL1688" i="1"/>
  <c r="AI1689" i="1"/>
  <c r="AJ1689" i="1"/>
  <c r="AK1689" i="1"/>
  <c r="AL1689" i="1"/>
  <c r="AI1690" i="1"/>
  <c r="AJ1690" i="1"/>
  <c r="AK1690" i="1"/>
  <c r="AL1690" i="1"/>
  <c r="AI1691" i="1"/>
  <c r="AJ1691" i="1"/>
  <c r="AK1691" i="1"/>
  <c r="AL1691" i="1"/>
  <c r="AI1692" i="1"/>
  <c r="AJ1692" i="1"/>
  <c r="AK1692" i="1"/>
  <c r="AL1692" i="1"/>
  <c r="AI1693" i="1"/>
  <c r="AJ1693" i="1"/>
  <c r="AK1693" i="1"/>
  <c r="AL1693" i="1"/>
  <c r="AI1694" i="1"/>
  <c r="AJ1694" i="1"/>
  <c r="AK1694" i="1"/>
  <c r="AL1694" i="1"/>
  <c r="AI1695" i="1"/>
  <c r="AJ1695" i="1"/>
  <c r="AK1695" i="1"/>
  <c r="AL1695" i="1"/>
  <c r="AI1696" i="1"/>
  <c r="AJ1696" i="1"/>
  <c r="AK1696" i="1"/>
  <c r="AL1696" i="1"/>
  <c r="AI1697" i="1"/>
  <c r="AJ1697" i="1"/>
  <c r="AK1697" i="1"/>
  <c r="AL1697" i="1"/>
  <c r="AI1698" i="1"/>
  <c r="AJ1698" i="1"/>
  <c r="AK1698" i="1"/>
  <c r="AL1698" i="1"/>
  <c r="AI1699" i="1"/>
  <c r="AJ1699" i="1"/>
  <c r="AK1699" i="1"/>
  <c r="AL1699" i="1"/>
  <c r="AI1700" i="1"/>
  <c r="AJ1700" i="1"/>
  <c r="AK1700" i="1"/>
  <c r="AL1700" i="1"/>
  <c r="AI1701" i="1"/>
  <c r="AJ1701" i="1"/>
  <c r="AK1701" i="1"/>
  <c r="AL1701" i="1"/>
  <c r="AI1702" i="1"/>
  <c r="AJ1702" i="1"/>
  <c r="AK1702" i="1"/>
  <c r="AL1702" i="1"/>
  <c r="AI1703" i="1"/>
  <c r="AJ1703" i="1"/>
  <c r="AK1703" i="1"/>
  <c r="AL1703" i="1"/>
  <c r="AI1704" i="1"/>
  <c r="AJ1704" i="1"/>
  <c r="AK1704" i="1"/>
  <c r="AL1704" i="1"/>
  <c r="AI1705" i="1"/>
  <c r="AJ1705" i="1"/>
  <c r="AK1705" i="1"/>
  <c r="AL1705" i="1"/>
  <c r="AI1706" i="1"/>
  <c r="AJ1706" i="1"/>
  <c r="AK1706" i="1"/>
  <c r="AL1706" i="1"/>
  <c r="AI1707" i="1"/>
  <c r="AJ1707" i="1"/>
  <c r="AK1707" i="1"/>
  <c r="AL1707" i="1"/>
  <c r="AI1708" i="1"/>
  <c r="AJ1708" i="1"/>
  <c r="AK1708" i="1"/>
  <c r="AL1708" i="1"/>
  <c r="AI1709" i="1"/>
  <c r="AJ1709" i="1"/>
  <c r="AK1709" i="1"/>
  <c r="AL1709" i="1"/>
  <c r="AI1710" i="1"/>
  <c r="AJ1710" i="1"/>
  <c r="AK1710" i="1"/>
  <c r="AL1710" i="1"/>
  <c r="AI1711" i="1"/>
  <c r="AJ1711" i="1"/>
  <c r="AK1711" i="1"/>
  <c r="AL1711" i="1"/>
  <c r="AI1712" i="1"/>
  <c r="AJ1712" i="1"/>
  <c r="AK1712" i="1"/>
  <c r="AL1712" i="1"/>
  <c r="AI1713" i="1"/>
  <c r="AJ1713" i="1"/>
  <c r="AK1713" i="1"/>
  <c r="AL1713" i="1"/>
  <c r="AI1714" i="1"/>
  <c r="AJ1714" i="1"/>
  <c r="AK1714" i="1"/>
  <c r="AL1714" i="1"/>
  <c r="AI1715" i="1"/>
  <c r="AJ1715" i="1"/>
  <c r="AK1715" i="1"/>
  <c r="AL1715" i="1"/>
  <c r="AI1716" i="1"/>
  <c r="AJ1716" i="1"/>
  <c r="AK1716" i="1"/>
  <c r="AL1716" i="1"/>
  <c r="AI1717" i="1"/>
  <c r="AJ1717" i="1"/>
  <c r="AK1717" i="1"/>
  <c r="AL1717" i="1"/>
  <c r="AI1718" i="1"/>
  <c r="AJ1718" i="1"/>
  <c r="AK1718" i="1"/>
  <c r="AL1718" i="1"/>
  <c r="AI1719" i="1"/>
  <c r="AJ1719" i="1"/>
  <c r="AK1719" i="1"/>
  <c r="AL1719" i="1"/>
  <c r="AI1720" i="1"/>
  <c r="AJ1720" i="1"/>
  <c r="AK1720" i="1"/>
  <c r="AL1720" i="1"/>
  <c r="AI1721" i="1"/>
  <c r="AJ1721" i="1"/>
  <c r="AK1721" i="1"/>
  <c r="AL1721" i="1"/>
  <c r="AI1722" i="1"/>
  <c r="AJ1722" i="1"/>
  <c r="AK1722" i="1"/>
  <c r="AL1722" i="1"/>
  <c r="AI1723" i="1"/>
  <c r="AJ1723" i="1"/>
  <c r="AK1723" i="1"/>
  <c r="AL1723" i="1"/>
  <c r="AI1724" i="1"/>
  <c r="AJ1724" i="1"/>
  <c r="AK1724" i="1"/>
  <c r="AL1724" i="1"/>
  <c r="AI1725" i="1"/>
  <c r="AJ1725" i="1"/>
  <c r="AK1725" i="1"/>
  <c r="AL1725" i="1"/>
  <c r="AI1726" i="1"/>
  <c r="AJ1726" i="1"/>
  <c r="AK1726" i="1"/>
  <c r="AL1726" i="1"/>
  <c r="AI1727" i="1"/>
  <c r="AJ1727" i="1"/>
  <c r="AK1727" i="1"/>
  <c r="AL1727" i="1"/>
  <c r="AI1728" i="1"/>
  <c r="AJ1728" i="1"/>
  <c r="AK1728" i="1"/>
  <c r="AL1728" i="1"/>
  <c r="AI1729" i="1"/>
  <c r="AJ1729" i="1"/>
  <c r="AK1729" i="1"/>
  <c r="AL1729" i="1"/>
  <c r="AI1730" i="1"/>
  <c r="AJ1730" i="1"/>
  <c r="AK1730" i="1"/>
  <c r="AL1730" i="1"/>
  <c r="AI1731" i="1"/>
  <c r="AJ1731" i="1"/>
  <c r="AK1731" i="1"/>
  <c r="AL1731" i="1"/>
  <c r="AI1732" i="1"/>
  <c r="AJ1732" i="1"/>
  <c r="AK1732" i="1"/>
  <c r="AL1732" i="1"/>
  <c r="AI1733" i="1"/>
  <c r="AJ1733" i="1"/>
  <c r="AK1733" i="1"/>
  <c r="AL1733" i="1"/>
  <c r="AI1734" i="1"/>
  <c r="AJ1734" i="1"/>
  <c r="AK1734" i="1"/>
  <c r="AL1734" i="1"/>
  <c r="AI1735" i="1"/>
  <c r="AJ1735" i="1"/>
  <c r="AK1735" i="1"/>
  <c r="AL1735" i="1"/>
  <c r="AI1736" i="1"/>
  <c r="AJ1736" i="1"/>
  <c r="AK1736" i="1"/>
  <c r="AL1736" i="1"/>
  <c r="AI1737" i="1"/>
  <c r="AJ1737" i="1"/>
  <c r="AK1737" i="1"/>
  <c r="AL1737" i="1"/>
  <c r="AI1738" i="1"/>
  <c r="AJ1738" i="1"/>
  <c r="AK1738" i="1"/>
  <c r="AL1738" i="1"/>
  <c r="AI1739" i="1"/>
  <c r="AJ1739" i="1"/>
  <c r="AK1739" i="1"/>
  <c r="AL1739" i="1"/>
  <c r="AI1740" i="1"/>
  <c r="AJ1740" i="1"/>
  <c r="AK1740" i="1"/>
  <c r="AL1740" i="1"/>
  <c r="AI1741" i="1"/>
  <c r="AJ1741" i="1"/>
  <c r="AK1741" i="1"/>
  <c r="AL1741" i="1"/>
  <c r="AI1742" i="1"/>
  <c r="AJ1742" i="1"/>
  <c r="AK1742" i="1"/>
  <c r="AL1742" i="1"/>
  <c r="AI1743" i="1"/>
  <c r="AJ1743" i="1"/>
  <c r="AK1743" i="1"/>
  <c r="AL1743" i="1"/>
  <c r="AI1744" i="1"/>
  <c r="AJ1744" i="1"/>
  <c r="AK1744" i="1"/>
  <c r="AL1744" i="1"/>
  <c r="AI1745" i="1"/>
  <c r="AJ1745" i="1"/>
  <c r="AK1745" i="1"/>
  <c r="AL1745" i="1"/>
  <c r="AI1746" i="1"/>
  <c r="AJ1746" i="1"/>
  <c r="AK1746" i="1"/>
  <c r="AL1746" i="1"/>
  <c r="AI1747" i="1"/>
  <c r="AJ1747" i="1"/>
  <c r="AK1747" i="1"/>
  <c r="AL1747" i="1"/>
  <c r="AI1748" i="1"/>
  <c r="AJ1748" i="1"/>
  <c r="AK1748" i="1"/>
  <c r="AL1748" i="1"/>
  <c r="AI1749" i="1"/>
  <c r="AJ1749" i="1"/>
  <c r="AK1749" i="1"/>
  <c r="AL1749" i="1"/>
  <c r="AI1750" i="1"/>
  <c r="AJ1750" i="1"/>
  <c r="AK1750" i="1"/>
  <c r="AL1750" i="1"/>
  <c r="AI1751" i="1"/>
  <c r="AJ1751" i="1"/>
  <c r="AK1751" i="1"/>
  <c r="AL1751" i="1"/>
  <c r="AI1752" i="1"/>
  <c r="AJ1752" i="1"/>
  <c r="AK1752" i="1"/>
  <c r="AL1752" i="1"/>
  <c r="AI1753" i="1"/>
  <c r="AJ1753" i="1"/>
  <c r="AK1753" i="1"/>
  <c r="AL1753" i="1"/>
  <c r="AI1754" i="1"/>
  <c r="AJ1754" i="1"/>
  <c r="AK1754" i="1"/>
  <c r="AL1754" i="1"/>
  <c r="AI1755" i="1"/>
  <c r="AJ1755" i="1"/>
  <c r="AK1755" i="1"/>
  <c r="AL1755" i="1"/>
  <c r="AI1756" i="1"/>
  <c r="AJ1756" i="1"/>
  <c r="AK1756" i="1"/>
  <c r="AL1756" i="1"/>
  <c r="AI1757" i="1"/>
  <c r="AJ1757" i="1"/>
  <c r="AK1757" i="1"/>
  <c r="AL1757" i="1"/>
  <c r="AI1758" i="1"/>
  <c r="AJ1758" i="1"/>
  <c r="AK1758" i="1"/>
  <c r="AL1758" i="1"/>
  <c r="AI1759" i="1"/>
  <c r="AJ1759" i="1"/>
  <c r="AK1759" i="1"/>
  <c r="AL1759" i="1"/>
  <c r="AI1760" i="1"/>
  <c r="AJ1760" i="1"/>
  <c r="AK1760" i="1"/>
  <c r="AL1760" i="1"/>
  <c r="AI1761" i="1"/>
  <c r="AJ1761" i="1"/>
  <c r="AK1761" i="1"/>
  <c r="AL1761" i="1"/>
  <c r="AI1762" i="1"/>
  <c r="AJ1762" i="1"/>
  <c r="AK1762" i="1"/>
  <c r="AL1762" i="1"/>
  <c r="AI1763" i="1"/>
  <c r="AJ1763" i="1"/>
  <c r="AK1763" i="1"/>
  <c r="AL1763" i="1"/>
  <c r="AI1764" i="1"/>
  <c r="AJ1764" i="1"/>
  <c r="AK1764" i="1"/>
  <c r="AL1764" i="1"/>
  <c r="AI1765" i="1"/>
  <c r="AJ1765" i="1"/>
  <c r="AK1765" i="1"/>
  <c r="AL1765" i="1"/>
  <c r="AI1766" i="1"/>
  <c r="AJ1766" i="1"/>
  <c r="AK1766" i="1"/>
  <c r="AL1766" i="1"/>
  <c r="AI1767" i="1"/>
  <c r="AJ1767" i="1"/>
  <c r="AK1767" i="1"/>
  <c r="AL1767" i="1"/>
  <c r="AI1768" i="1"/>
  <c r="AJ1768" i="1"/>
  <c r="AK1768" i="1"/>
  <c r="AL1768" i="1"/>
  <c r="AI1769" i="1"/>
  <c r="AJ1769" i="1"/>
  <c r="AK1769" i="1"/>
  <c r="AL1769" i="1"/>
  <c r="AI1770" i="1"/>
  <c r="AJ1770" i="1"/>
  <c r="AK1770" i="1"/>
  <c r="AL1770" i="1"/>
  <c r="AI1771" i="1"/>
  <c r="AJ1771" i="1"/>
  <c r="AK1771" i="1"/>
  <c r="AL1771" i="1"/>
  <c r="AI1772" i="1"/>
  <c r="AJ1772" i="1"/>
  <c r="AK1772" i="1"/>
  <c r="AL1772" i="1"/>
  <c r="AI1773" i="1"/>
  <c r="AJ1773" i="1"/>
  <c r="AK1773" i="1"/>
  <c r="AL1773" i="1"/>
  <c r="AI1774" i="1"/>
  <c r="AJ1774" i="1"/>
  <c r="AK1774" i="1"/>
  <c r="AL1774" i="1"/>
  <c r="AI1775" i="1"/>
  <c r="AJ1775" i="1"/>
  <c r="AK1775" i="1"/>
  <c r="AL1775" i="1"/>
  <c r="AI1776" i="1"/>
  <c r="AJ1776" i="1"/>
  <c r="AK1776" i="1"/>
  <c r="AL1776" i="1"/>
  <c r="AI1777" i="1"/>
  <c r="AJ1777" i="1"/>
  <c r="AK1777" i="1"/>
  <c r="AL1777" i="1"/>
  <c r="AI1778" i="1"/>
  <c r="AJ1778" i="1"/>
  <c r="AK1778" i="1"/>
  <c r="AL1778" i="1"/>
  <c r="AI1779" i="1"/>
  <c r="AJ1779" i="1"/>
  <c r="AK1779" i="1"/>
  <c r="AL1779" i="1"/>
  <c r="AI1780" i="1"/>
  <c r="AJ1780" i="1"/>
  <c r="AK1780" i="1"/>
  <c r="AL1780" i="1"/>
  <c r="AI1781" i="1"/>
  <c r="AJ1781" i="1"/>
  <c r="AK1781" i="1"/>
  <c r="AL1781" i="1"/>
  <c r="AI1782" i="1"/>
  <c r="AJ1782" i="1"/>
  <c r="AK1782" i="1"/>
  <c r="AL1782" i="1"/>
  <c r="AI1783" i="1"/>
  <c r="AJ1783" i="1"/>
  <c r="AK1783" i="1"/>
  <c r="AL1783" i="1"/>
  <c r="AI1784" i="1"/>
  <c r="AJ1784" i="1"/>
  <c r="AK1784" i="1"/>
  <c r="AL1784" i="1"/>
  <c r="AI1785" i="1"/>
  <c r="AJ1785" i="1"/>
  <c r="AK1785" i="1"/>
  <c r="AL1785" i="1"/>
  <c r="AI1786" i="1"/>
  <c r="AJ1786" i="1"/>
  <c r="AK1786" i="1"/>
  <c r="AL1786" i="1"/>
  <c r="AI1787" i="1"/>
  <c r="AJ1787" i="1"/>
  <c r="AK1787" i="1"/>
  <c r="AL1787" i="1"/>
  <c r="AI1788" i="1"/>
  <c r="AJ1788" i="1"/>
  <c r="AK1788" i="1"/>
  <c r="AL1788" i="1"/>
  <c r="AI1789" i="1"/>
  <c r="AJ1789" i="1"/>
  <c r="AK1789" i="1"/>
  <c r="AL1789" i="1"/>
  <c r="AI1790" i="1"/>
  <c r="AJ1790" i="1"/>
  <c r="AK1790" i="1"/>
  <c r="AL1790" i="1"/>
  <c r="AI1791" i="1"/>
  <c r="AJ1791" i="1"/>
  <c r="AK1791" i="1"/>
  <c r="AL1791" i="1"/>
  <c r="AI1792" i="1"/>
  <c r="AJ1792" i="1"/>
  <c r="AK1792" i="1"/>
  <c r="AL1792" i="1"/>
  <c r="AI1793" i="1"/>
  <c r="AJ1793" i="1"/>
  <c r="AK1793" i="1"/>
  <c r="AL1793" i="1"/>
  <c r="AI1794" i="1"/>
  <c r="AJ1794" i="1"/>
  <c r="AK1794" i="1"/>
  <c r="AL1794" i="1"/>
  <c r="AI1795" i="1"/>
  <c r="AJ1795" i="1"/>
  <c r="AK1795" i="1"/>
  <c r="AL1795" i="1"/>
  <c r="AI1796" i="1"/>
  <c r="AJ1796" i="1"/>
  <c r="AK1796" i="1"/>
  <c r="AL1796" i="1"/>
  <c r="AI1797" i="1"/>
  <c r="AJ1797" i="1"/>
  <c r="AK1797" i="1"/>
  <c r="AL1797" i="1"/>
  <c r="AI1798" i="1"/>
  <c r="AJ1798" i="1"/>
  <c r="AK1798" i="1"/>
  <c r="AL1798" i="1"/>
  <c r="AI1799" i="1"/>
  <c r="AJ1799" i="1"/>
  <c r="AK1799" i="1"/>
  <c r="AL1799" i="1"/>
  <c r="AI1800" i="1"/>
  <c r="AJ1800" i="1"/>
  <c r="AK1800" i="1"/>
  <c r="AL1800" i="1"/>
  <c r="AI1801" i="1"/>
  <c r="AJ1801" i="1"/>
  <c r="AK1801" i="1"/>
  <c r="AL1801" i="1"/>
  <c r="AI1802" i="1"/>
  <c r="AJ1802" i="1"/>
  <c r="AK1802" i="1"/>
  <c r="AL1802" i="1"/>
  <c r="AI1803" i="1"/>
  <c r="AJ1803" i="1"/>
  <c r="AK1803" i="1"/>
  <c r="AL1803" i="1"/>
  <c r="AI1804" i="1"/>
  <c r="AJ1804" i="1"/>
  <c r="AK1804" i="1"/>
  <c r="AL1804" i="1"/>
  <c r="AI1805" i="1"/>
  <c r="AJ1805" i="1"/>
  <c r="AK1805" i="1"/>
  <c r="AL1805" i="1"/>
  <c r="AI1806" i="1"/>
  <c r="AJ1806" i="1"/>
  <c r="AK1806" i="1"/>
  <c r="AL1806" i="1"/>
  <c r="AI1807" i="1"/>
  <c r="AJ1807" i="1"/>
  <c r="AK1807" i="1"/>
  <c r="AL1807" i="1"/>
  <c r="AI1808" i="1"/>
  <c r="AJ1808" i="1"/>
  <c r="AK1808" i="1"/>
  <c r="AL1808" i="1"/>
  <c r="AI1809" i="1"/>
  <c r="AJ1809" i="1"/>
  <c r="AK1809" i="1"/>
  <c r="AL1809" i="1"/>
  <c r="AI1810" i="1"/>
  <c r="AJ1810" i="1"/>
  <c r="AK1810" i="1"/>
  <c r="AL1810" i="1"/>
  <c r="AI1811" i="1"/>
  <c r="AJ1811" i="1"/>
  <c r="AK1811" i="1"/>
  <c r="AL1811" i="1"/>
  <c r="AI1812" i="1"/>
  <c r="AJ1812" i="1"/>
  <c r="AK1812" i="1"/>
  <c r="AL1812" i="1"/>
  <c r="AI1813" i="1"/>
  <c r="AJ1813" i="1"/>
  <c r="AK1813" i="1"/>
  <c r="AL1813" i="1"/>
  <c r="AI1814" i="1"/>
  <c r="AJ1814" i="1"/>
  <c r="AK1814" i="1"/>
  <c r="AL1814" i="1"/>
  <c r="AI1815" i="1"/>
  <c r="AJ1815" i="1"/>
  <c r="AK1815" i="1"/>
  <c r="AL1815" i="1"/>
  <c r="AI1816" i="1"/>
  <c r="AJ1816" i="1"/>
  <c r="AK1816" i="1"/>
  <c r="AL1816" i="1"/>
  <c r="AI1817" i="1"/>
  <c r="AJ1817" i="1"/>
  <c r="AK1817" i="1"/>
  <c r="AL1817" i="1"/>
  <c r="AI1818" i="1"/>
  <c r="AJ1818" i="1"/>
  <c r="AK1818" i="1"/>
  <c r="AL1818" i="1"/>
  <c r="AI1819" i="1"/>
  <c r="AJ1819" i="1"/>
  <c r="AK1819" i="1"/>
  <c r="AL1819" i="1"/>
  <c r="AI1820" i="1"/>
  <c r="AJ1820" i="1"/>
  <c r="AK1820" i="1"/>
  <c r="AL1820" i="1"/>
  <c r="AI1821" i="1"/>
  <c r="AJ1821" i="1"/>
  <c r="AK1821" i="1"/>
  <c r="AL1821" i="1"/>
  <c r="AI1822" i="1"/>
  <c r="AJ1822" i="1"/>
  <c r="AK1822" i="1"/>
  <c r="AL1822" i="1"/>
  <c r="AI1823" i="1"/>
  <c r="AJ1823" i="1"/>
  <c r="AK1823" i="1"/>
  <c r="AL1823" i="1"/>
  <c r="AI1824" i="1"/>
  <c r="AJ1824" i="1"/>
  <c r="AK1824" i="1"/>
  <c r="AL1824" i="1"/>
  <c r="AI1825" i="1"/>
  <c r="AJ1825" i="1"/>
  <c r="AK1825" i="1"/>
  <c r="AL1825" i="1"/>
  <c r="AI1826" i="1"/>
  <c r="AJ1826" i="1"/>
  <c r="AK1826" i="1"/>
  <c r="AL1826" i="1"/>
  <c r="AI1827" i="1"/>
  <c r="AJ1827" i="1"/>
  <c r="AK1827" i="1"/>
  <c r="AL1827" i="1"/>
  <c r="AI1828" i="1"/>
  <c r="AJ1828" i="1"/>
  <c r="AK1828" i="1"/>
  <c r="AL1828" i="1"/>
  <c r="AI1829" i="1"/>
  <c r="AJ1829" i="1"/>
  <c r="AK1829" i="1"/>
  <c r="AL1829" i="1"/>
  <c r="AI1830" i="1"/>
  <c r="AJ1830" i="1"/>
  <c r="AK1830" i="1"/>
  <c r="AL1830" i="1"/>
  <c r="AI1831" i="1"/>
  <c r="AJ1831" i="1"/>
  <c r="AK1831" i="1"/>
  <c r="AL1831" i="1"/>
  <c r="AI1832" i="1"/>
  <c r="AJ1832" i="1"/>
  <c r="AK1832" i="1"/>
  <c r="AL1832" i="1"/>
  <c r="AI1833" i="1"/>
  <c r="AJ1833" i="1"/>
  <c r="AK1833" i="1"/>
  <c r="AL1833" i="1"/>
  <c r="AI1834" i="1"/>
  <c r="AJ1834" i="1"/>
  <c r="AK1834" i="1"/>
  <c r="AL1834" i="1"/>
  <c r="AI1835" i="1"/>
  <c r="AJ1835" i="1"/>
  <c r="AK1835" i="1"/>
  <c r="AL1835" i="1"/>
  <c r="AI1836" i="1"/>
  <c r="AJ1836" i="1"/>
  <c r="AK1836" i="1"/>
  <c r="AL1836" i="1"/>
  <c r="AI1837" i="1"/>
  <c r="AJ1837" i="1"/>
  <c r="AK1837" i="1"/>
  <c r="AL1837" i="1"/>
  <c r="AI1838" i="1"/>
  <c r="AJ1838" i="1"/>
  <c r="AK1838" i="1"/>
  <c r="AL1838" i="1"/>
  <c r="AI1839" i="1"/>
  <c r="AJ1839" i="1"/>
  <c r="AK1839" i="1"/>
  <c r="AL1839" i="1"/>
  <c r="AI1840" i="1"/>
  <c r="AJ1840" i="1"/>
  <c r="AK1840" i="1"/>
  <c r="AL1840" i="1"/>
  <c r="AI1841" i="1"/>
  <c r="AJ1841" i="1"/>
  <c r="AK1841" i="1"/>
  <c r="AL1841" i="1"/>
  <c r="AI1842" i="1"/>
  <c r="AJ1842" i="1"/>
  <c r="AK1842" i="1"/>
  <c r="AL1842" i="1"/>
  <c r="AI1843" i="1"/>
  <c r="AJ1843" i="1"/>
  <c r="AK1843" i="1"/>
  <c r="AL1843" i="1"/>
  <c r="AI1844" i="1"/>
  <c r="AJ1844" i="1"/>
  <c r="AK1844" i="1"/>
  <c r="AL1844" i="1"/>
  <c r="AI1845" i="1"/>
  <c r="AJ1845" i="1"/>
  <c r="AK1845" i="1"/>
  <c r="AL1845" i="1"/>
  <c r="AI1846" i="1"/>
  <c r="AJ1846" i="1"/>
  <c r="AK1846" i="1"/>
  <c r="AL1846" i="1"/>
  <c r="AI1847" i="1"/>
  <c r="AJ1847" i="1"/>
  <c r="AK1847" i="1"/>
  <c r="AL1847" i="1"/>
  <c r="AI1848" i="1"/>
  <c r="AJ1848" i="1"/>
  <c r="AK1848" i="1"/>
  <c r="AL1848" i="1"/>
  <c r="AI1849" i="1"/>
  <c r="AJ1849" i="1"/>
  <c r="AK1849" i="1"/>
  <c r="AL1849" i="1"/>
  <c r="AI1850" i="1"/>
  <c r="AJ1850" i="1"/>
  <c r="AK1850" i="1"/>
  <c r="AL1850" i="1"/>
  <c r="AI1851" i="1"/>
  <c r="AJ1851" i="1"/>
  <c r="AK1851" i="1"/>
  <c r="AL1851" i="1"/>
  <c r="AI1852" i="1"/>
  <c r="AJ1852" i="1"/>
  <c r="AK1852" i="1"/>
  <c r="AL1852" i="1"/>
  <c r="AI1853" i="1"/>
  <c r="AJ1853" i="1"/>
  <c r="AK1853" i="1"/>
  <c r="AL1853" i="1"/>
  <c r="AI1854" i="1"/>
  <c r="AJ1854" i="1"/>
  <c r="AK1854" i="1"/>
  <c r="AL1854" i="1"/>
  <c r="AI1855" i="1"/>
  <c r="AJ1855" i="1"/>
  <c r="AK1855" i="1"/>
  <c r="AL1855" i="1"/>
  <c r="AI1856" i="1"/>
  <c r="AJ1856" i="1"/>
  <c r="AK1856" i="1"/>
  <c r="AL1856" i="1"/>
  <c r="AI1857" i="1"/>
  <c r="AJ1857" i="1"/>
  <c r="AK1857" i="1"/>
  <c r="AL1857" i="1"/>
  <c r="AI1858" i="1"/>
  <c r="AJ1858" i="1"/>
  <c r="AK1858" i="1"/>
  <c r="AL1858" i="1"/>
  <c r="AI1859" i="1"/>
  <c r="AJ1859" i="1"/>
  <c r="AK1859" i="1"/>
  <c r="AL1859" i="1"/>
  <c r="AI1860" i="1"/>
  <c r="AJ1860" i="1"/>
  <c r="AK1860" i="1"/>
  <c r="AL1860" i="1"/>
  <c r="AI1861" i="1"/>
  <c r="AJ1861" i="1"/>
  <c r="AK1861" i="1"/>
  <c r="AL1861" i="1"/>
  <c r="AI1862" i="1"/>
  <c r="AJ1862" i="1"/>
  <c r="AK1862" i="1"/>
  <c r="AL1862" i="1"/>
  <c r="AI1863" i="1"/>
  <c r="AJ1863" i="1"/>
  <c r="AK1863" i="1"/>
  <c r="AL1863" i="1"/>
  <c r="AI1864" i="1"/>
  <c r="AJ1864" i="1"/>
  <c r="AK1864" i="1"/>
  <c r="AL1864" i="1"/>
  <c r="AI1865" i="1"/>
  <c r="AJ1865" i="1"/>
  <c r="AK1865" i="1"/>
  <c r="AL1865" i="1"/>
  <c r="AI1866" i="1"/>
  <c r="AJ1866" i="1"/>
  <c r="AK1866" i="1"/>
  <c r="AL1866" i="1"/>
  <c r="AI1867" i="1"/>
  <c r="AJ1867" i="1"/>
  <c r="AK1867" i="1"/>
  <c r="AL1867" i="1"/>
  <c r="AI1868" i="1"/>
  <c r="AJ1868" i="1"/>
  <c r="AK1868" i="1"/>
  <c r="AL1868" i="1"/>
  <c r="AI1869" i="1"/>
  <c r="AJ1869" i="1"/>
  <c r="AK1869" i="1"/>
  <c r="AL1869" i="1"/>
  <c r="AI1870" i="1"/>
  <c r="AJ1870" i="1"/>
  <c r="AK1870" i="1"/>
  <c r="AL1870" i="1"/>
  <c r="AI1871" i="1"/>
  <c r="AJ1871" i="1"/>
  <c r="AK1871" i="1"/>
  <c r="AL1871" i="1"/>
  <c r="AI1872" i="1"/>
  <c r="AJ1872" i="1"/>
  <c r="AK1872" i="1"/>
  <c r="AL1872" i="1"/>
  <c r="AI1873" i="1"/>
  <c r="AJ1873" i="1"/>
  <c r="AK1873" i="1"/>
  <c r="AL1873" i="1"/>
  <c r="AI1874" i="1"/>
  <c r="AJ1874" i="1"/>
  <c r="AK1874" i="1"/>
  <c r="AL1874" i="1"/>
  <c r="AI1875" i="1"/>
  <c r="AJ1875" i="1"/>
  <c r="AK1875" i="1"/>
  <c r="AL1875" i="1"/>
  <c r="AI1876" i="1"/>
  <c r="AJ1876" i="1"/>
  <c r="AK1876" i="1"/>
  <c r="AL1876" i="1"/>
  <c r="AI1877" i="1"/>
  <c r="AJ1877" i="1"/>
  <c r="AK1877" i="1"/>
  <c r="AL1877" i="1"/>
  <c r="AI1878" i="1"/>
  <c r="AJ1878" i="1"/>
  <c r="AK1878" i="1"/>
  <c r="AL1878" i="1"/>
  <c r="AI1879" i="1"/>
  <c r="AJ1879" i="1"/>
  <c r="AK1879" i="1"/>
  <c r="AL1879" i="1"/>
  <c r="AI1880" i="1"/>
  <c r="AJ1880" i="1"/>
  <c r="AK1880" i="1"/>
  <c r="AL1880" i="1"/>
  <c r="AI1881" i="1"/>
  <c r="AJ1881" i="1"/>
  <c r="AK1881" i="1"/>
  <c r="AL1881" i="1"/>
  <c r="AI1882" i="1"/>
  <c r="AJ1882" i="1"/>
  <c r="AK1882" i="1"/>
  <c r="AL1882" i="1"/>
  <c r="AI1883" i="1"/>
  <c r="AJ1883" i="1"/>
  <c r="AK1883" i="1"/>
  <c r="AL1883" i="1"/>
  <c r="AI1884" i="1"/>
  <c r="AJ1884" i="1"/>
  <c r="AK1884" i="1"/>
  <c r="AL1884" i="1"/>
  <c r="AI1885" i="1"/>
  <c r="AJ1885" i="1"/>
  <c r="AK1885" i="1"/>
  <c r="AL1885" i="1"/>
  <c r="AI1886" i="1"/>
  <c r="AJ1886" i="1"/>
  <c r="AK1886" i="1"/>
  <c r="AL1886" i="1"/>
  <c r="AI1887" i="1"/>
  <c r="AJ1887" i="1"/>
  <c r="AK1887" i="1"/>
  <c r="AL1887" i="1"/>
  <c r="AI1888" i="1"/>
  <c r="AJ1888" i="1"/>
  <c r="AK1888" i="1"/>
  <c r="AL1888" i="1"/>
  <c r="AI1889" i="1"/>
  <c r="AJ1889" i="1"/>
  <c r="AK1889" i="1"/>
  <c r="AL1889" i="1"/>
  <c r="AI1890" i="1"/>
  <c r="AJ1890" i="1"/>
  <c r="AK1890" i="1"/>
  <c r="AL1890" i="1"/>
  <c r="AI1891" i="1"/>
  <c r="AJ1891" i="1"/>
  <c r="AK1891" i="1"/>
  <c r="AL1891" i="1"/>
  <c r="AI1892" i="1"/>
  <c r="AJ1892" i="1"/>
  <c r="AK1892" i="1"/>
  <c r="AL1892" i="1"/>
  <c r="AI1893" i="1"/>
  <c r="AJ1893" i="1"/>
  <c r="AK1893" i="1"/>
  <c r="AL1893" i="1"/>
  <c r="AI1894" i="1"/>
  <c r="AJ1894" i="1"/>
  <c r="AK1894" i="1"/>
  <c r="AL1894" i="1"/>
  <c r="AI1895" i="1"/>
  <c r="AJ1895" i="1"/>
  <c r="AK1895" i="1"/>
  <c r="AL1895" i="1"/>
  <c r="AI1896" i="1"/>
  <c r="AJ1896" i="1"/>
  <c r="AK1896" i="1"/>
  <c r="AL1896" i="1"/>
  <c r="AI1897" i="1"/>
  <c r="AJ1897" i="1"/>
  <c r="AK1897" i="1"/>
  <c r="AL1897" i="1"/>
  <c r="AI1898" i="1"/>
  <c r="AJ1898" i="1"/>
  <c r="AK1898" i="1"/>
  <c r="AL1898" i="1"/>
  <c r="AI1899" i="1"/>
  <c r="AJ1899" i="1"/>
  <c r="AK1899" i="1"/>
  <c r="AL1899" i="1"/>
  <c r="AI1900" i="1"/>
  <c r="AJ1900" i="1"/>
  <c r="AK1900" i="1"/>
  <c r="AL1900" i="1"/>
  <c r="AI1901" i="1"/>
  <c r="AJ1901" i="1"/>
  <c r="AK1901" i="1"/>
  <c r="AL1901" i="1"/>
  <c r="AI1902" i="1"/>
  <c r="AJ1902" i="1"/>
  <c r="AK1902" i="1"/>
  <c r="AL1902" i="1"/>
  <c r="AI1903" i="1"/>
  <c r="AJ1903" i="1"/>
  <c r="AK1903" i="1"/>
  <c r="AL1903" i="1"/>
  <c r="AI1904" i="1"/>
  <c r="AJ1904" i="1"/>
  <c r="AK1904" i="1"/>
  <c r="AL1904" i="1"/>
  <c r="AI1905" i="1"/>
  <c r="AJ1905" i="1"/>
  <c r="AK1905" i="1"/>
  <c r="AL1905" i="1"/>
  <c r="AI1906" i="1"/>
  <c r="AJ1906" i="1"/>
  <c r="AK1906" i="1"/>
  <c r="AL1906" i="1"/>
  <c r="AI1907" i="1"/>
  <c r="AJ1907" i="1"/>
  <c r="AK1907" i="1"/>
  <c r="AL1907" i="1"/>
  <c r="AI1908" i="1"/>
  <c r="AJ1908" i="1"/>
  <c r="AK1908" i="1"/>
  <c r="AL1908" i="1"/>
  <c r="AI1909" i="1"/>
  <c r="AJ1909" i="1"/>
  <c r="AK1909" i="1"/>
  <c r="AL1909" i="1"/>
  <c r="AI1910" i="1"/>
  <c r="AJ1910" i="1"/>
  <c r="AK1910" i="1"/>
  <c r="AL1910" i="1"/>
  <c r="AI1911" i="1"/>
  <c r="AJ1911" i="1"/>
  <c r="AK1911" i="1"/>
  <c r="AL1911" i="1"/>
  <c r="AI1912" i="1"/>
  <c r="AJ1912" i="1"/>
  <c r="AK1912" i="1"/>
  <c r="AL1912" i="1"/>
  <c r="AI1913" i="1"/>
  <c r="AJ1913" i="1"/>
  <c r="AK1913" i="1"/>
  <c r="AL1913" i="1"/>
  <c r="AI1914" i="1"/>
  <c r="AJ1914" i="1"/>
  <c r="AK1914" i="1"/>
  <c r="AL1914" i="1"/>
  <c r="AI1915" i="1"/>
  <c r="AJ1915" i="1"/>
  <c r="AK1915" i="1"/>
  <c r="AL1915" i="1"/>
  <c r="AI1916" i="1"/>
  <c r="AJ1916" i="1"/>
  <c r="AK1916" i="1"/>
  <c r="AL1916" i="1"/>
  <c r="AI1917" i="1"/>
  <c r="AJ1917" i="1"/>
  <c r="AK1917" i="1"/>
  <c r="AL1917" i="1"/>
  <c r="AI1918" i="1"/>
  <c r="AJ1918" i="1"/>
  <c r="AK1918" i="1"/>
  <c r="AL1918" i="1"/>
  <c r="AI1919" i="1"/>
  <c r="AJ1919" i="1"/>
  <c r="AK1919" i="1"/>
  <c r="AL1919" i="1"/>
  <c r="AI1920" i="1"/>
  <c r="AJ1920" i="1"/>
  <c r="AK1920" i="1"/>
  <c r="AL1920" i="1"/>
  <c r="AI1921" i="1"/>
  <c r="AJ1921" i="1"/>
  <c r="AK1921" i="1"/>
  <c r="AL1921" i="1"/>
  <c r="AI1922" i="1"/>
  <c r="AJ1922" i="1"/>
  <c r="AK1922" i="1"/>
  <c r="AL1922" i="1"/>
  <c r="AI1923" i="1"/>
  <c r="AJ1923" i="1"/>
  <c r="AK1923" i="1"/>
  <c r="AL1923" i="1"/>
  <c r="AI1924" i="1"/>
  <c r="AJ1924" i="1"/>
  <c r="AK1924" i="1"/>
  <c r="AL1924" i="1"/>
  <c r="AI1925" i="1"/>
  <c r="AJ1925" i="1"/>
  <c r="AK1925" i="1"/>
  <c r="AL1925" i="1"/>
  <c r="AI1926" i="1"/>
  <c r="AJ1926" i="1"/>
  <c r="AK1926" i="1"/>
  <c r="AL1926" i="1"/>
  <c r="AI1927" i="1"/>
  <c r="AJ1927" i="1"/>
  <c r="AK1927" i="1"/>
  <c r="AL1927" i="1"/>
  <c r="AI1928" i="1"/>
  <c r="AJ1928" i="1"/>
  <c r="AK1928" i="1"/>
  <c r="AL1928" i="1"/>
  <c r="AI1929" i="1"/>
  <c r="AJ1929" i="1"/>
  <c r="AK1929" i="1"/>
  <c r="AL1929" i="1"/>
  <c r="AI1930" i="1"/>
  <c r="AJ1930" i="1"/>
  <c r="AK1930" i="1"/>
  <c r="AL1930" i="1"/>
  <c r="AI1931" i="1"/>
  <c r="AJ1931" i="1"/>
  <c r="AK1931" i="1"/>
  <c r="AL1931" i="1"/>
  <c r="AI1932" i="1"/>
  <c r="AJ1932" i="1"/>
  <c r="AK1932" i="1"/>
  <c r="AL1932" i="1"/>
  <c r="AI1933" i="1"/>
  <c r="AJ1933" i="1"/>
  <c r="AK1933" i="1"/>
  <c r="AL1933" i="1"/>
  <c r="AI1934" i="1"/>
  <c r="AJ1934" i="1"/>
  <c r="AK1934" i="1"/>
  <c r="AL1934" i="1"/>
  <c r="AI1935" i="1"/>
  <c r="AJ1935" i="1"/>
  <c r="AK1935" i="1"/>
  <c r="AL1935" i="1"/>
  <c r="AI1936" i="1"/>
  <c r="AJ1936" i="1"/>
  <c r="AK1936" i="1"/>
  <c r="AL1936" i="1"/>
  <c r="AI1937" i="1"/>
  <c r="AJ1937" i="1"/>
  <c r="AK1937" i="1"/>
  <c r="AL1937" i="1"/>
  <c r="AI1938" i="1"/>
  <c r="AJ1938" i="1"/>
  <c r="AK1938" i="1"/>
  <c r="AL1938" i="1"/>
  <c r="AI1939" i="1"/>
  <c r="AJ1939" i="1"/>
  <c r="AK1939" i="1"/>
  <c r="AL1939" i="1"/>
  <c r="AI1940" i="1"/>
  <c r="AJ1940" i="1"/>
  <c r="AK1940" i="1"/>
  <c r="AL1940" i="1"/>
  <c r="AI1941" i="1"/>
  <c r="AJ1941" i="1"/>
  <c r="AK1941" i="1"/>
  <c r="AL1941" i="1"/>
  <c r="AI1942" i="1"/>
  <c r="AJ1942" i="1"/>
  <c r="AK1942" i="1"/>
  <c r="AL1942" i="1"/>
  <c r="AI1943" i="1"/>
  <c r="AJ1943" i="1"/>
  <c r="AK1943" i="1"/>
  <c r="AL1943" i="1"/>
  <c r="AI1944" i="1"/>
  <c r="AJ1944" i="1"/>
  <c r="AK1944" i="1"/>
  <c r="AL1944" i="1"/>
  <c r="AI1945" i="1"/>
  <c r="AJ1945" i="1"/>
  <c r="AK1945" i="1"/>
  <c r="AL1945" i="1"/>
  <c r="AI1946" i="1"/>
  <c r="AJ1946" i="1"/>
  <c r="AK1946" i="1"/>
  <c r="AL1946" i="1"/>
  <c r="AI1947" i="1"/>
  <c r="AJ1947" i="1"/>
  <c r="AK1947" i="1"/>
  <c r="AL1947" i="1"/>
  <c r="AI1948" i="1"/>
  <c r="AJ1948" i="1"/>
  <c r="AK1948" i="1"/>
  <c r="AL1948" i="1"/>
  <c r="AI1949" i="1"/>
  <c r="AJ1949" i="1"/>
  <c r="AK1949" i="1"/>
  <c r="AL1949" i="1"/>
  <c r="AI1950" i="1"/>
  <c r="AJ1950" i="1"/>
  <c r="AK1950" i="1"/>
  <c r="AL1950" i="1"/>
  <c r="AI1951" i="1"/>
  <c r="AJ1951" i="1"/>
  <c r="AK1951" i="1"/>
  <c r="AL1951" i="1"/>
  <c r="AI1952" i="1"/>
  <c r="AJ1952" i="1"/>
  <c r="AK1952" i="1"/>
  <c r="AL1952" i="1"/>
  <c r="AI1953" i="1"/>
  <c r="AJ1953" i="1"/>
  <c r="AK1953" i="1"/>
  <c r="AL1953" i="1"/>
  <c r="AI1954" i="1"/>
  <c r="AJ1954" i="1"/>
  <c r="AK1954" i="1"/>
  <c r="AL1954" i="1"/>
  <c r="AI1955" i="1"/>
  <c r="AJ1955" i="1"/>
  <c r="AK1955" i="1"/>
  <c r="AL1955" i="1"/>
  <c r="AI1956" i="1"/>
  <c r="AJ1956" i="1"/>
  <c r="AK1956" i="1"/>
  <c r="AL1956" i="1"/>
  <c r="AI1957" i="1"/>
  <c r="AJ1957" i="1"/>
  <c r="AK1957" i="1"/>
  <c r="AL1957" i="1"/>
  <c r="AI1958" i="1"/>
  <c r="AJ1958" i="1"/>
  <c r="AK1958" i="1"/>
  <c r="AL1958" i="1"/>
  <c r="AI1959" i="1"/>
  <c r="AJ1959" i="1"/>
  <c r="AK1959" i="1"/>
  <c r="AL1959" i="1"/>
  <c r="AI1960" i="1"/>
  <c r="AJ1960" i="1"/>
  <c r="AK1960" i="1"/>
  <c r="AL1960" i="1"/>
  <c r="AI1961" i="1"/>
  <c r="AJ1961" i="1"/>
  <c r="AK1961" i="1"/>
  <c r="AL1961" i="1"/>
  <c r="AI1962" i="1"/>
  <c r="AJ1962" i="1"/>
  <c r="AK1962" i="1"/>
  <c r="AL1962" i="1"/>
  <c r="AI1963" i="1"/>
  <c r="AJ1963" i="1"/>
  <c r="AK1963" i="1"/>
  <c r="AL1963" i="1"/>
  <c r="AI1964" i="1"/>
  <c r="AJ1964" i="1"/>
  <c r="AK1964" i="1"/>
  <c r="AL1964" i="1"/>
  <c r="AI1965" i="1"/>
  <c r="AJ1965" i="1"/>
  <c r="AK1965" i="1"/>
  <c r="AL1965" i="1"/>
  <c r="AI1966" i="1"/>
  <c r="AJ1966" i="1"/>
  <c r="AK1966" i="1"/>
  <c r="AL1966" i="1"/>
  <c r="AI1967" i="1"/>
  <c r="AJ1967" i="1"/>
  <c r="AK1967" i="1"/>
  <c r="AL1967" i="1"/>
  <c r="AI1968" i="1"/>
  <c r="AJ1968" i="1"/>
  <c r="AK1968" i="1"/>
  <c r="AL1968" i="1"/>
  <c r="AI1969" i="1"/>
  <c r="AJ1969" i="1"/>
  <c r="AK1969" i="1"/>
  <c r="AL1969" i="1"/>
  <c r="AI1970" i="1"/>
  <c r="AJ1970" i="1"/>
  <c r="AK1970" i="1"/>
  <c r="AL1970" i="1"/>
  <c r="AI1971" i="1"/>
  <c r="AJ1971" i="1"/>
  <c r="AK1971" i="1"/>
  <c r="AL1971" i="1"/>
  <c r="AI1972" i="1"/>
  <c r="AJ1972" i="1"/>
  <c r="AK1972" i="1"/>
  <c r="AL1972" i="1"/>
  <c r="AI1973" i="1"/>
  <c r="AJ1973" i="1"/>
  <c r="AK1973" i="1"/>
  <c r="AL1973" i="1"/>
  <c r="AI1974" i="1"/>
  <c r="AJ1974" i="1"/>
  <c r="AK1974" i="1"/>
  <c r="AL1974" i="1"/>
  <c r="AI1975" i="1"/>
  <c r="AJ1975" i="1"/>
  <c r="AK1975" i="1"/>
  <c r="AL1975" i="1"/>
  <c r="AI1976" i="1"/>
  <c r="AJ1976" i="1"/>
  <c r="AK1976" i="1"/>
  <c r="AL1976" i="1"/>
  <c r="AI1977" i="1"/>
  <c r="AJ1977" i="1"/>
  <c r="AK1977" i="1"/>
  <c r="AL1977" i="1"/>
  <c r="AI1978" i="1"/>
  <c r="AJ1978" i="1"/>
  <c r="AK1978" i="1"/>
  <c r="AL1978" i="1"/>
  <c r="AI1979" i="1"/>
  <c r="AJ1979" i="1"/>
  <c r="AK1979" i="1"/>
  <c r="AL1979" i="1"/>
  <c r="AI1980" i="1"/>
  <c r="AJ1980" i="1"/>
  <c r="AK1980" i="1"/>
  <c r="AL1980" i="1"/>
  <c r="AI1981" i="1"/>
  <c r="AJ1981" i="1"/>
  <c r="AK1981" i="1"/>
  <c r="AL1981" i="1"/>
  <c r="AI1982" i="1"/>
  <c r="AJ1982" i="1"/>
  <c r="AK1982" i="1"/>
  <c r="AL1982" i="1"/>
  <c r="AI1983" i="1"/>
  <c r="AJ1983" i="1"/>
  <c r="AK1983" i="1"/>
  <c r="AL1983" i="1"/>
  <c r="AI1984" i="1"/>
  <c r="AJ1984" i="1"/>
  <c r="AK1984" i="1"/>
  <c r="AL1984" i="1"/>
  <c r="AI1985" i="1"/>
  <c r="AJ1985" i="1"/>
  <c r="AK1985" i="1"/>
  <c r="AL1985" i="1"/>
  <c r="AI1986" i="1"/>
  <c r="AJ1986" i="1"/>
  <c r="AK1986" i="1"/>
  <c r="AL1986" i="1"/>
  <c r="AI1987" i="1"/>
  <c r="AJ1987" i="1"/>
  <c r="AK1987" i="1"/>
  <c r="AL1987" i="1"/>
  <c r="AI1988" i="1"/>
  <c r="AJ1988" i="1"/>
  <c r="AK1988" i="1"/>
  <c r="AL1988" i="1"/>
  <c r="AI1989" i="1"/>
  <c r="AJ1989" i="1"/>
  <c r="AK1989" i="1"/>
  <c r="AL1989" i="1"/>
  <c r="AI1990" i="1"/>
  <c r="AJ1990" i="1"/>
  <c r="AK1990" i="1"/>
  <c r="AL1990" i="1"/>
  <c r="AI1991" i="1"/>
  <c r="AJ1991" i="1"/>
  <c r="AK1991" i="1"/>
  <c r="AL1991" i="1"/>
  <c r="AI1992" i="1"/>
  <c r="AJ1992" i="1"/>
  <c r="AK1992" i="1"/>
  <c r="AL1992" i="1"/>
  <c r="AI1993" i="1"/>
  <c r="AJ1993" i="1"/>
  <c r="AK1993" i="1"/>
  <c r="AL1993" i="1"/>
  <c r="AI1994" i="1"/>
  <c r="AJ1994" i="1"/>
  <c r="AK1994" i="1"/>
  <c r="AL1994" i="1"/>
  <c r="AI1995" i="1"/>
  <c r="AJ1995" i="1"/>
  <c r="AK1995" i="1"/>
  <c r="AL1995" i="1"/>
  <c r="AI1996" i="1"/>
  <c r="AJ1996" i="1"/>
  <c r="AK1996" i="1"/>
  <c r="AL1996" i="1"/>
  <c r="AI1997" i="1"/>
  <c r="AJ1997" i="1"/>
  <c r="AK1997" i="1"/>
  <c r="AL1997" i="1"/>
  <c r="AI1998" i="1"/>
  <c r="AJ1998" i="1"/>
  <c r="AK1998" i="1"/>
  <c r="AL1998" i="1"/>
  <c r="AI1999" i="1"/>
  <c r="AJ1999" i="1"/>
  <c r="AK1999" i="1"/>
  <c r="AL1999" i="1"/>
  <c r="AI2000" i="1"/>
  <c r="AJ2000" i="1"/>
  <c r="AK2000" i="1"/>
  <c r="AL2000" i="1"/>
  <c r="AI2001" i="1"/>
  <c r="AJ2001" i="1"/>
  <c r="AK2001" i="1"/>
  <c r="AL2001" i="1"/>
  <c r="AI2002" i="1"/>
  <c r="AJ2002" i="1"/>
  <c r="AK2002" i="1"/>
  <c r="AL2002" i="1"/>
  <c r="AI2003" i="1"/>
  <c r="AJ2003" i="1"/>
  <c r="AK2003" i="1"/>
  <c r="AL2003" i="1"/>
  <c r="AI2004" i="1"/>
  <c r="AJ2004" i="1"/>
  <c r="AK2004" i="1"/>
  <c r="AL2004" i="1"/>
  <c r="AI2005" i="1"/>
  <c r="AJ2005" i="1"/>
  <c r="AK2005" i="1"/>
  <c r="AL2005" i="1"/>
  <c r="AI2006" i="1"/>
  <c r="AJ2006" i="1"/>
  <c r="AK2006" i="1"/>
  <c r="AL2006" i="1"/>
  <c r="AI2007" i="1"/>
  <c r="AJ2007" i="1"/>
  <c r="AK2007" i="1"/>
  <c r="AL2007" i="1"/>
  <c r="AI2008" i="1"/>
  <c r="AJ2008" i="1"/>
  <c r="AK2008" i="1"/>
  <c r="AL2008" i="1"/>
  <c r="AI2009" i="1"/>
  <c r="AJ2009" i="1"/>
  <c r="AK2009" i="1"/>
  <c r="AL2009" i="1"/>
  <c r="AI2010" i="1"/>
  <c r="AJ2010" i="1"/>
  <c r="AK2010" i="1"/>
  <c r="AL2010" i="1"/>
  <c r="AI2011" i="1"/>
  <c r="AJ2011" i="1"/>
  <c r="AK2011" i="1"/>
  <c r="AL2011" i="1"/>
  <c r="AI2012" i="1"/>
  <c r="AJ2012" i="1"/>
  <c r="AK2012" i="1"/>
  <c r="AL2012" i="1"/>
  <c r="AI2013" i="1"/>
  <c r="AJ2013" i="1"/>
  <c r="AK2013" i="1"/>
  <c r="AL2013" i="1"/>
  <c r="AI2014" i="1"/>
  <c r="AJ2014" i="1"/>
  <c r="AK2014" i="1"/>
  <c r="AL2014" i="1"/>
  <c r="AI2015" i="1"/>
  <c r="AJ2015" i="1"/>
  <c r="AK2015" i="1"/>
  <c r="AL2015" i="1"/>
  <c r="AI2016" i="1"/>
  <c r="AJ2016" i="1"/>
  <c r="AK2016" i="1"/>
  <c r="AL2016" i="1"/>
  <c r="AI2017" i="1"/>
  <c r="AJ2017" i="1"/>
  <c r="AK2017" i="1"/>
  <c r="AL2017" i="1"/>
  <c r="AI2018" i="1"/>
  <c r="AJ2018" i="1"/>
  <c r="AK2018" i="1"/>
  <c r="AL2018" i="1"/>
  <c r="AI2019" i="1"/>
  <c r="AJ2019" i="1"/>
  <c r="AK2019" i="1"/>
  <c r="AL2019" i="1"/>
  <c r="AI2020" i="1"/>
  <c r="AJ2020" i="1"/>
  <c r="AK2020" i="1"/>
  <c r="AL2020" i="1"/>
  <c r="AI2021" i="1"/>
  <c r="AJ2021" i="1"/>
  <c r="AK2021" i="1"/>
  <c r="AL2021" i="1"/>
  <c r="AI2022" i="1"/>
  <c r="AJ2022" i="1"/>
  <c r="AK2022" i="1"/>
  <c r="AL2022" i="1"/>
  <c r="AI2023" i="1"/>
  <c r="AJ2023" i="1"/>
  <c r="AK2023" i="1"/>
  <c r="AL2023" i="1"/>
  <c r="AI2024" i="1"/>
  <c r="AJ2024" i="1"/>
  <c r="AK2024" i="1"/>
  <c r="AL2024" i="1"/>
  <c r="AI2025" i="1"/>
  <c r="AJ2025" i="1"/>
  <c r="AK2025" i="1"/>
  <c r="AL2025" i="1"/>
  <c r="AI2026" i="1"/>
  <c r="AJ2026" i="1"/>
  <c r="AK2026" i="1"/>
  <c r="AL2026" i="1"/>
  <c r="AI2027" i="1"/>
  <c r="AJ2027" i="1"/>
  <c r="AK2027" i="1"/>
  <c r="AL2027" i="1"/>
  <c r="AI2028" i="1"/>
  <c r="AJ2028" i="1"/>
  <c r="AK2028" i="1"/>
  <c r="AL2028" i="1"/>
  <c r="AI2029" i="1"/>
  <c r="AJ2029" i="1"/>
  <c r="AK2029" i="1"/>
  <c r="AL2029" i="1"/>
  <c r="AI2030" i="1"/>
  <c r="AJ2030" i="1"/>
  <c r="AK2030" i="1"/>
  <c r="AL2030" i="1"/>
  <c r="AI2031" i="1"/>
  <c r="AJ2031" i="1"/>
  <c r="AK2031" i="1"/>
  <c r="AL2031" i="1"/>
  <c r="AI2032" i="1"/>
  <c r="AJ2032" i="1"/>
  <c r="AK2032" i="1"/>
  <c r="AL2032" i="1"/>
  <c r="AI2033" i="1"/>
  <c r="AJ2033" i="1"/>
  <c r="AK2033" i="1"/>
  <c r="AL2033" i="1"/>
  <c r="AI2034" i="1"/>
  <c r="AJ2034" i="1"/>
  <c r="AK2034" i="1"/>
  <c r="AL2034" i="1"/>
  <c r="AI2035" i="1"/>
  <c r="AJ2035" i="1"/>
  <c r="AK2035" i="1"/>
  <c r="AL2035" i="1"/>
  <c r="AI2036" i="1"/>
  <c r="AJ2036" i="1"/>
  <c r="AK2036" i="1"/>
  <c r="AL2036" i="1"/>
  <c r="AI2037" i="1"/>
  <c r="AJ2037" i="1"/>
  <c r="AK2037" i="1"/>
  <c r="AL2037" i="1"/>
  <c r="AI2038" i="1"/>
  <c r="AJ2038" i="1"/>
  <c r="AK2038" i="1"/>
  <c r="AL2038" i="1"/>
  <c r="AI2039" i="1"/>
  <c r="AJ2039" i="1"/>
  <c r="AK2039" i="1"/>
  <c r="AL2039" i="1"/>
  <c r="AI2040" i="1"/>
  <c r="AJ2040" i="1"/>
  <c r="AK2040" i="1"/>
  <c r="AL2040" i="1"/>
  <c r="AI2041" i="1"/>
  <c r="AJ2041" i="1"/>
  <c r="AK2041" i="1"/>
  <c r="AL2041" i="1"/>
  <c r="AI2042" i="1"/>
  <c r="AJ2042" i="1"/>
  <c r="AK2042" i="1"/>
  <c r="AL2042" i="1"/>
  <c r="AI2043" i="1"/>
  <c r="AJ2043" i="1"/>
  <c r="AK2043" i="1"/>
  <c r="AL2043" i="1"/>
  <c r="AI2044" i="1"/>
  <c r="AJ2044" i="1"/>
  <c r="AK2044" i="1"/>
  <c r="AL2044" i="1"/>
  <c r="AI2045" i="1"/>
  <c r="AJ2045" i="1"/>
  <c r="AK2045" i="1"/>
  <c r="AL2045" i="1"/>
  <c r="AI2046" i="1"/>
  <c r="AJ2046" i="1"/>
  <c r="AK2046" i="1"/>
  <c r="AL2046" i="1"/>
  <c r="AI2047" i="1"/>
  <c r="AJ2047" i="1"/>
  <c r="AK2047" i="1"/>
  <c r="AL2047" i="1"/>
  <c r="AI2048" i="1"/>
  <c r="AJ2048" i="1"/>
  <c r="AK2048" i="1"/>
  <c r="AL2048" i="1"/>
  <c r="AI2049" i="1"/>
  <c r="AJ2049" i="1"/>
  <c r="AK2049" i="1"/>
  <c r="AL2049" i="1"/>
  <c r="AI2050" i="1"/>
  <c r="AJ2050" i="1"/>
  <c r="AK2050" i="1"/>
  <c r="AL2050" i="1"/>
  <c r="AI2051" i="1"/>
  <c r="AJ2051" i="1"/>
  <c r="AK2051" i="1"/>
  <c r="AL2051" i="1"/>
  <c r="AI2052" i="1"/>
  <c r="AJ2052" i="1"/>
  <c r="AK2052" i="1"/>
  <c r="AL2052" i="1"/>
  <c r="AI2053" i="1"/>
  <c r="AJ2053" i="1"/>
  <c r="AK2053" i="1"/>
  <c r="AL2053" i="1"/>
  <c r="AI2054" i="1"/>
  <c r="AJ2054" i="1"/>
  <c r="AK2054" i="1"/>
  <c r="AL2054" i="1"/>
  <c r="AI2055" i="1"/>
  <c r="AJ2055" i="1"/>
  <c r="AK2055" i="1"/>
  <c r="AL2055" i="1"/>
  <c r="AI2056" i="1"/>
  <c r="AJ2056" i="1"/>
  <c r="AK2056" i="1"/>
  <c r="AL2056" i="1"/>
  <c r="AI2057" i="1"/>
  <c r="AJ2057" i="1"/>
  <c r="AK2057" i="1"/>
  <c r="AL2057" i="1"/>
  <c r="AI2058" i="1"/>
  <c r="AJ2058" i="1"/>
  <c r="AK2058" i="1"/>
  <c r="AL2058" i="1"/>
  <c r="AI2059" i="1"/>
  <c r="AJ2059" i="1"/>
  <c r="AK2059" i="1"/>
  <c r="AL2059" i="1"/>
  <c r="AI2060" i="1"/>
  <c r="AJ2060" i="1"/>
  <c r="AK2060" i="1"/>
  <c r="AL2060" i="1"/>
  <c r="AI2061" i="1"/>
  <c r="AJ2061" i="1"/>
  <c r="AK2061" i="1"/>
  <c r="AL2061" i="1"/>
  <c r="AI2062" i="1"/>
  <c r="AJ2062" i="1"/>
  <c r="AK2062" i="1"/>
  <c r="AL2062" i="1"/>
  <c r="AI2063" i="1"/>
  <c r="AJ2063" i="1"/>
  <c r="AK2063" i="1"/>
  <c r="AL2063" i="1"/>
  <c r="AI2064" i="1"/>
  <c r="AJ2064" i="1"/>
  <c r="AK2064" i="1"/>
  <c r="AL2064" i="1"/>
  <c r="AI2065" i="1"/>
  <c r="AJ2065" i="1"/>
  <c r="AK2065" i="1"/>
  <c r="AL2065" i="1"/>
  <c r="AI2066" i="1"/>
  <c r="AJ2066" i="1"/>
  <c r="AK2066" i="1"/>
  <c r="AL2066" i="1"/>
  <c r="AI2067" i="1"/>
  <c r="AJ2067" i="1"/>
  <c r="AK2067" i="1"/>
  <c r="AL2067" i="1"/>
  <c r="AI2068" i="1"/>
  <c r="AJ2068" i="1"/>
  <c r="AK2068" i="1"/>
  <c r="AL2068" i="1"/>
  <c r="AI2069" i="1"/>
  <c r="AJ2069" i="1"/>
  <c r="AK2069" i="1"/>
  <c r="AL2069" i="1"/>
  <c r="AI2070" i="1"/>
  <c r="AJ2070" i="1"/>
  <c r="AK2070" i="1"/>
  <c r="AL2070" i="1"/>
  <c r="AI2071" i="1"/>
  <c r="AJ2071" i="1"/>
  <c r="AK2071" i="1"/>
  <c r="AL2071" i="1"/>
  <c r="AI2072" i="1"/>
  <c r="AJ2072" i="1"/>
  <c r="AK2072" i="1"/>
  <c r="AL2072" i="1"/>
  <c r="AI2073" i="1"/>
  <c r="AJ2073" i="1"/>
  <c r="AK2073" i="1"/>
  <c r="AL2073" i="1"/>
  <c r="AI2074" i="1"/>
  <c r="AJ2074" i="1"/>
  <c r="AK2074" i="1"/>
  <c r="AL2074" i="1"/>
  <c r="AI2075" i="1"/>
  <c r="AJ2075" i="1"/>
  <c r="AK2075" i="1"/>
  <c r="AL2075" i="1"/>
  <c r="AI2076" i="1"/>
  <c r="AJ2076" i="1"/>
  <c r="AK2076" i="1"/>
  <c r="AL2076" i="1"/>
  <c r="AI2077" i="1"/>
  <c r="AJ2077" i="1"/>
  <c r="AK2077" i="1"/>
  <c r="AL2077" i="1"/>
  <c r="AI2078" i="1"/>
  <c r="AJ2078" i="1"/>
  <c r="AK2078" i="1"/>
  <c r="AL2078" i="1"/>
  <c r="AI2079" i="1"/>
  <c r="AJ2079" i="1"/>
  <c r="AK2079" i="1"/>
  <c r="AL2079" i="1"/>
  <c r="AI2080" i="1"/>
  <c r="AJ2080" i="1"/>
  <c r="AK2080" i="1"/>
  <c r="AL2080" i="1"/>
  <c r="AI2081" i="1"/>
  <c r="AJ2081" i="1"/>
  <c r="AK2081" i="1"/>
  <c r="AL2081" i="1"/>
  <c r="AI2082" i="1"/>
  <c r="AJ2082" i="1"/>
  <c r="AK2082" i="1"/>
  <c r="AL2082" i="1"/>
  <c r="AI2083" i="1"/>
  <c r="AJ2083" i="1"/>
  <c r="AK2083" i="1"/>
  <c r="AL2083" i="1"/>
  <c r="AI2084" i="1"/>
  <c r="AJ2084" i="1"/>
  <c r="AK2084" i="1"/>
  <c r="AL2084" i="1"/>
  <c r="AI2085" i="1"/>
  <c r="AJ2085" i="1"/>
  <c r="AK2085" i="1"/>
  <c r="AL2085" i="1"/>
  <c r="AI2086" i="1"/>
  <c r="AJ2086" i="1"/>
  <c r="AK2086" i="1"/>
  <c r="AL2086" i="1"/>
  <c r="AI2087" i="1"/>
  <c r="AJ2087" i="1"/>
  <c r="AK2087" i="1"/>
  <c r="AL2087" i="1"/>
  <c r="AI2088" i="1"/>
  <c r="AJ2088" i="1"/>
  <c r="AK2088" i="1"/>
  <c r="AL2088" i="1"/>
  <c r="AI2089" i="1"/>
  <c r="AJ2089" i="1"/>
  <c r="AK2089" i="1"/>
  <c r="AL2089" i="1"/>
  <c r="AI2090" i="1"/>
  <c r="AJ2090" i="1"/>
  <c r="AK2090" i="1"/>
  <c r="AL2090" i="1"/>
  <c r="AI2091" i="1"/>
  <c r="AJ2091" i="1"/>
  <c r="AK2091" i="1"/>
  <c r="AL2091" i="1"/>
  <c r="AI2092" i="1"/>
  <c r="AJ2092" i="1"/>
  <c r="AK2092" i="1"/>
  <c r="AL2092" i="1"/>
  <c r="AI2093" i="1"/>
  <c r="AJ2093" i="1"/>
  <c r="AK2093" i="1"/>
  <c r="AL2093" i="1"/>
  <c r="AI2094" i="1"/>
  <c r="AJ2094" i="1"/>
  <c r="AK2094" i="1"/>
  <c r="AL2094" i="1"/>
  <c r="AI2095" i="1"/>
  <c r="AJ2095" i="1"/>
  <c r="AK2095" i="1"/>
  <c r="AL2095" i="1"/>
  <c r="AI2096" i="1"/>
  <c r="AJ2096" i="1"/>
  <c r="AK2096" i="1"/>
  <c r="AL2096" i="1"/>
  <c r="AI2097" i="1"/>
  <c r="AJ2097" i="1"/>
  <c r="AK2097" i="1"/>
  <c r="AL2097" i="1"/>
  <c r="AI2098" i="1"/>
  <c r="AJ2098" i="1"/>
  <c r="AK2098" i="1"/>
  <c r="AL2098" i="1"/>
  <c r="AI2099" i="1"/>
  <c r="AJ2099" i="1"/>
  <c r="AK2099" i="1"/>
  <c r="AL2099" i="1"/>
  <c r="AI2100" i="1"/>
  <c r="AJ2100" i="1"/>
  <c r="AK2100" i="1"/>
  <c r="AL2100" i="1"/>
  <c r="AI2101" i="1"/>
  <c r="AJ2101" i="1"/>
  <c r="AK2101" i="1"/>
  <c r="AL2101" i="1"/>
  <c r="AI2102" i="1"/>
  <c r="AJ2102" i="1"/>
  <c r="AK2102" i="1"/>
  <c r="AL2102" i="1"/>
  <c r="AI2103" i="1"/>
  <c r="AJ2103" i="1"/>
  <c r="AK2103" i="1"/>
  <c r="AL2103" i="1"/>
  <c r="AI2104" i="1"/>
  <c r="AJ2104" i="1"/>
  <c r="AK2104" i="1"/>
  <c r="AL2104" i="1"/>
  <c r="AI2105" i="1"/>
  <c r="AJ2105" i="1"/>
  <c r="AK2105" i="1"/>
  <c r="AL2105" i="1"/>
  <c r="AI2106" i="1"/>
  <c r="AJ2106" i="1"/>
  <c r="AK2106" i="1"/>
  <c r="AL2106" i="1"/>
  <c r="AI2107" i="1"/>
  <c r="AJ2107" i="1"/>
  <c r="AK2107" i="1"/>
  <c r="AL2107" i="1"/>
  <c r="AI2108" i="1"/>
  <c r="AJ2108" i="1"/>
  <c r="AK2108" i="1"/>
  <c r="AL2108" i="1"/>
  <c r="AI2109" i="1"/>
  <c r="AJ2109" i="1"/>
  <c r="AK2109" i="1"/>
  <c r="AL2109" i="1"/>
  <c r="AI2110" i="1"/>
  <c r="AJ2110" i="1"/>
  <c r="AK2110" i="1"/>
  <c r="AL2110" i="1"/>
  <c r="AI2111" i="1"/>
  <c r="AJ2111" i="1"/>
  <c r="AK2111" i="1"/>
  <c r="AL2111" i="1"/>
  <c r="AI2112" i="1"/>
  <c r="AJ2112" i="1"/>
  <c r="AK2112" i="1"/>
  <c r="AL2112" i="1"/>
  <c r="AI2113" i="1"/>
  <c r="AJ2113" i="1"/>
  <c r="AK2113" i="1"/>
  <c r="AL2113" i="1"/>
  <c r="AI2114" i="1"/>
  <c r="AJ2114" i="1"/>
  <c r="AK2114" i="1"/>
  <c r="AL2114" i="1"/>
  <c r="AI2115" i="1"/>
  <c r="AJ2115" i="1"/>
  <c r="AK2115" i="1"/>
  <c r="AL2115" i="1"/>
  <c r="AI2116" i="1"/>
  <c r="AJ2116" i="1"/>
  <c r="AK2116" i="1"/>
  <c r="AL2116" i="1"/>
  <c r="AI2117" i="1"/>
  <c r="AJ2117" i="1"/>
  <c r="AK2117" i="1"/>
  <c r="AL2117" i="1"/>
  <c r="AI2118" i="1"/>
  <c r="AJ2118" i="1"/>
  <c r="AK2118" i="1"/>
  <c r="AL2118" i="1"/>
  <c r="AI2119" i="1"/>
  <c r="AJ2119" i="1"/>
  <c r="AK2119" i="1"/>
  <c r="AL2119" i="1"/>
  <c r="AI2120" i="1"/>
  <c r="AJ2120" i="1"/>
  <c r="AK2120" i="1"/>
  <c r="AL2120" i="1"/>
  <c r="AI2121" i="1"/>
  <c r="AJ2121" i="1"/>
  <c r="AK2121" i="1"/>
  <c r="AL2121" i="1"/>
  <c r="AI2122" i="1"/>
  <c r="AJ2122" i="1"/>
  <c r="AK2122" i="1"/>
  <c r="AL2122" i="1"/>
  <c r="AI2123" i="1"/>
  <c r="AJ2123" i="1"/>
  <c r="AK2123" i="1"/>
  <c r="AL2123" i="1"/>
  <c r="AI2124" i="1"/>
  <c r="AJ2124" i="1"/>
  <c r="AK2124" i="1"/>
  <c r="AL2124" i="1"/>
  <c r="AI2125" i="1"/>
  <c r="AJ2125" i="1"/>
  <c r="AK2125" i="1"/>
  <c r="AL2125" i="1"/>
  <c r="AI2126" i="1"/>
  <c r="AJ2126" i="1"/>
  <c r="AK2126" i="1"/>
  <c r="AL2126" i="1"/>
  <c r="AI2127" i="1"/>
  <c r="AJ2127" i="1"/>
  <c r="AK2127" i="1"/>
  <c r="AL2127" i="1"/>
  <c r="AI2128" i="1"/>
  <c r="AJ2128" i="1"/>
  <c r="AK2128" i="1"/>
  <c r="AL2128" i="1"/>
  <c r="AI2129" i="1"/>
  <c r="AJ2129" i="1"/>
  <c r="AK2129" i="1"/>
  <c r="AL2129" i="1"/>
  <c r="AI2130" i="1"/>
  <c r="AJ2130" i="1"/>
  <c r="AK2130" i="1"/>
  <c r="AL2130" i="1"/>
  <c r="AI2131" i="1"/>
  <c r="AJ2131" i="1"/>
  <c r="AK2131" i="1"/>
  <c r="AL2131" i="1"/>
  <c r="AI2132" i="1"/>
  <c r="AJ2132" i="1"/>
  <c r="AK2132" i="1"/>
  <c r="AL2132" i="1"/>
  <c r="AI2133" i="1"/>
  <c r="AJ2133" i="1"/>
  <c r="AK2133" i="1"/>
  <c r="AL2133" i="1"/>
  <c r="AI2134" i="1"/>
  <c r="AJ2134" i="1"/>
  <c r="AK2134" i="1"/>
  <c r="AL2134" i="1"/>
  <c r="AI2135" i="1"/>
  <c r="AJ2135" i="1"/>
  <c r="AK2135" i="1"/>
  <c r="AL2135" i="1"/>
  <c r="AI2136" i="1"/>
  <c r="AJ2136" i="1"/>
  <c r="AK2136" i="1"/>
  <c r="AL2136" i="1"/>
  <c r="AI2137" i="1"/>
  <c r="AJ2137" i="1"/>
  <c r="AK2137" i="1"/>
  <c r="AL2137" i="1"/>
  <c r="AI2138" i="1"/>
  <c r="AJ2138" i="1"/>
  <c r="AK2138" i="1"/>
  <c r="AL2138" i="1"/>
  <c r="AI2139" i="1"/>
  <c r="AJ2139" i="1"/>
  <c r="AK2139" i="1"/>
  <c r="AL2139" i="1"/>
  <c r="AI2140" i="1"/>
  <c r="AJ2140" i="1"/>
  <c r="AK2140" i="1"/>
  <c r="AL2140" i="1"/>
  <c r="AI2141" i="1"/>
  <c r="AJ2141" i="1"/>
  <c r="AK2141" i="1"/>
  <c r="AL2141" i="1"/>
  <c r="AI2142" i="1"/>
  <c r="AJ2142" i="1"/>
  <c r="AK2142" i="1"/>
  <c r="AL2142" i="1"/>
  <c r="AI2143" i="1"/>
  <c r="AJ2143" i="1"/>
  <c r="AK2143" i="1"/>
  <c r="AL2143" i="1"/>
  <c r="AI2144" i="1"/>
  <c r="AJ2144" i="1"/>
  <c r="AK2144" i="1"/>
  <c r="AL2144" i="1"/>
  <c r="AI2145" i="1"/>
  <c r="AJ2145" i="1"/>
  <c r="AK2145" i="1"/>
  <c r="AL2145" i="1"/>
  <c r="AI2146" i="1"/>
  <c r="AJ2146" i="1"/>
  <c r="AK2146" i="1"/>
  <c r="AL2146" i="1"/>
  <c r="AI2147" i="1"/>
  <c r="AJ2147" i="1"/>
  <c r="AK2147" i="1"/>
  <c r="AL2147" i="1"/>
  <c r="AI2148" i="1"/>
  <c r="AJ2148" i="1"/>
  <c r="AK2148" i="1"/>
  <c r="AL2148" i="1"/>
  <c r="AI2149" i="1"/>
  <c r="AJ2149" i="1"/>
  <c r="AK2149" i="1"/>
  <c r="AL2149" i="1"/>
  <c r="AI2150" i="1"/>
  <c r="AJ2150" i="1"/>
  <c r="AK2150" i="1"/>
  <c r="AL2150" i="1"/>
  <c r="AI2151" i="1"/>
  <c r="AJ2151" i="1"/>
  <c r="AK2151" i="1"/>
  <c r="AL2151" i="1"/>
  <c r="AI2152" i="1"/>
  <c r="AJ2152" i="1"/>
  <c r="AK2152" i="1"/>
  <c r="AL2152" i="1"/>
  <c r="AI2153" i="1"/>
  <c r="AJ2153" i="1"/>
  <c r="AK2153" i="1"/>
  <c r="AL2153" i="1"/>
  <c r="AI2154" i="1"/>
  <c r="AJ2154" i="1"/>
  <c r="AK2154" i="1"/>
  <c r="AL2154" i="1"/>
  <c r="AI2155" i="1"/>
  <c r="AJ2155" i="1"/>
  <c r="AK2155" i="1"/>
  <c r="AL2155" i="1"/>
  <c r="AI2156" i="1"/>
  <c r="AJ2156" i="1"/>
  <c r="AK2156" i="1"/>
  <c r="AL2156" i="1"/>
  <c r="AI2157" i="1"/>
  <c r="AJ2157" i="1"/>
  <c r="AK2157" i="1"/>
  <c r="AL2157" i="1"/>
  <c r="AI2158" i="1"/>
  <c r="AJ2158" i="1"/>
  <c r="AK2158" i="1"/>
  <c r="AL2158" i="1"/>
  <c r="AI2159" i="1"/>
  <c r="AJ2159" i="1"/>
  <c r="AK2159" i="1"/>
  <c r="AL2159" i="1"/>
  <c r="AI2160" i="1"/>
  <c r="AJ2160" i="1"/>
  <c r="AK2160" i="1"/>
  <c r="AL2160" i="1"/>
  <c r="AI2161" i="1"/>
  <c r="AJ2161" i="1"/>
  <c r="AK2161" i="1"/>
  <c r="AL2161" i="1"/>
  <c r="AI2162" i="1"/>
  <c r="AJ2162" i="1"/>
  <c r="AK2162" i="1"/>
  <c r="AL2162" i="1"/>
  <c r="AI2163" i="1"/>
  <c r="AJ2163" i="1"/>
  <c r="AK2163" i="1"/>
  <c r="AL2163" i="1"/>
  <c r="AI2164" i="1"/>
  <c r="AJ2164" i="1"/>
  <c r="AK2164" i="1"/>
  <c r="AL2164" i="1"/>
  <c r="AI2165" i="1"/>
  <c r="AJ2165" i="1"/>
  <c r="AK2165" i="1"/>
  <c r="AL2165" i="1"/>
  <c r="AI2166" i="1"/>
  <c r="AJ2166" i="1"/>
  <c r="AK2166" i="1"/>
  <c r="AL2166" i="1"/>
  <c r="AI2167" i="1"/>
  <c r="AJ2167" i="1"/>
  <c r="AK2167" i="1"/>
  <c r="AL2167" i="1"/>
  <c r="AI2168" i="1"/>
  <c r="AJ2168" i="1"/>
  <c r="AK2168" i="1"/>
  <c r="AL2168" i="1"/>
  <c r="AI2169" i="1"/>
  <c r="AJ2169" i="1"/>
  <c r="AK2169" i="1"/>
  <c r="AL2169" i="1"/>
  <c r="AI2170" i="1"/>
  <c r="AJ2170" i="1"/>
  <c r="AK2170" i="1"/>
  <c r="AL2170" i="1"/>
  <c r="AI2171" i="1"/>
  <c r="AJ2171" i="1"/>
  <c r="AK2171" i="1"/>
  <c r="AL2171" i="1"/>
  <c r="AI2172" i="1"/>
  <c r="AJ2172" i="1"/>
  <c r="AK2172" i="1"/>
  <c r="AL2172" i="1"/>
  <c r="AI2173" i="1"/>
  <c r="AJ2173" i="1"/>
  <c r="AK2173" i="1"/>
  <c r="AL2173" i="1"/>
  <c r="AI2174" i="1"/>
  <c r="AJ2174" i="1"/>
  <c r="AK2174" i="1"/>
  <c r="AL2174" i="1"/>
  <c r="AI2175" i="1"/>
  <c r="AJ2175" i="1"/>
  <c r="AK2175" i="1"/>
  <c r="AL2175" i="1"/>
  <c r="AI2176" i="1"/>
  <c r="AJ2176" i="1"/>
  <c r="AK2176" i="1"/>
  <c r="AL2176" i="1"/>
  <c r="AI2177" i="1"/>
  <c r="AJ2177" i="1"/>
  <c r="AK2177" i="1"/>
  <c r="AL2177" i="1"/>
  <c r="AI2178" i="1"/>
  <c r="AJ2178" i="1"/>
  <c r="AK2178" i="1"/>
  <c r="AL2178" i="1"/>
  <c r="AI2179" i="1"/>
  <c r="AJ2179" i="1"/>
  <c r="AK2179" i="1"/>
  <c r="AL2179" i="1"/>
  <c r="AI2180" i="1"/>
  <c r="AJ2180" i="1"/>
  <c r="AK2180" i="1"/>
  <c r="AL2180" i="1"/>
  <c r="AI2181" i="1"/>
  <c r="AJ2181" i="1"/>
  <c r="AK2181" i="1"/>
  <c r="AL2181" i="1"/>
  <c r="AI2182" i="1"/>
  <c r="AJ2182" i="1"/>
  <c r="AK2182" i="1"/>
  <c r="AL2182" i="1"/>
  <c r="AI2183" i="1"/>
  <c r="AJ2183" i="1"/>
  <c r="AK2183" i="1"/>
  <c r="AL2183" i="1"/>
  <c r="AI2184" i="1"/>
  <c r="AJ2184" i="1"/>
  <c r="AK2184" i="1"/>
  <c r="AL2184" i="1"/>
  <c r="AI2185" i="1"/>
  <c r="AJ2185" i="1"/>
  <c r="AK2185" i="1"/>
  <c r="AL2185" i="1"/>
  <c r="AI2186" i="1"/>
  <c r="AJ2186" i="1"/>
  <c r="AK2186" i="1"/>
  <c r="AL2186" i="1"/>
  <c r="AI2187" i="1"/>
  <c r="AJ2187" i="1"/>
  <c r="AK2187" i="1"/>
  <c r="AL2187" i="1"/>
  <c r="AI2188" i="1"/>
  <c r="AJ2188" i="1"/>
  <c r="AK2188" i="1"/>
  <c r="AL2188" i="1"/>
  <c r="AI2189" i="1"/>
  <c r="AJ2189" i="1"/>
  <c r="AK2189" i="1"/>
  <c r="AL2189" i="1"/>
  <c r="AI2190" i="1"/>
  <c r="AJ2190" i="1"/>
  <c r="AK2190" i="1"/>
  <c r="AL2190" i="1"/>
  <c r="AI2191" i="1"/>
  <c r="AJ2191" i="1"/>
  <c r="AK2191" i="1"/>
  <c r="AL2191" i="1"/>
  <c r="AI2192" i="1"/>
  <c r="AJ2192" i="1"/>
  <c r="AK2192" i="1"/>
  <c r="AL2192" i="1"/>
  <c r="AI2193" i="1"/>
  <c r="AJ2193" i="1"/>
  <c r="AK2193" i="1"/>
  <c r="AL2193" i="1"/>
  <c r="AI2194" i="1"/>
  <c r="AJ2194" i="1"/>
  <c r="AK2194" i="1"/>
  <c r="AL2194" i="1"/>
  <c r="AI2195" i="1"/>
  <c r="AJ2195" i="1"/>
  <c r="AK2195" i="1"/>
  <c r="AL2195" i="1"/>
  <c r="AI2196" i="1"/>
  <c r="AJ2196" i="1"/>
  <c r="AK2196" i="1"/>
  <c r="AL2196" i="1"/>
  <c r="AI2197" i="1"/>
  <c r="AJ2197" i="1"/>
  <c r="AK2197" i="1"/>
  <c r="AL2197" i="1"/>
  <c r="AI2198" i="1"/>
  <c r="AJ2198" i="1"/>
  <c r="AK2198" i="1"/>
  <c r="AL2198" i="1"/>
  <c r="AI2199" i="1"/>
  <c r="AJ2199" i="1"/>
  <c r="AK2199" i="1"/>
  <c r="AL2199" i="1"/>
  <c r="AI2200" i="1"/>
  <c r="AJ2200" i="1"/>
  <c r="AK2200" i="1"/>
  <c r="AL2200" i="1"/>
  <c r="AI2201" i="1"/>
  <c r="AJ2201" i="1"/>
  <c r="AK2201" i="1"/>
  <c r="AL2201" i="1"/>
  <c r="AI2202" i="1"/>
  <c r="AJ2202" i="1"/>
  <c r="AK2202" i="1"/>
  <c r="AL2202" i="1"/>
  <c r="AI2203" i="1"/>
  <c r="AJ2203" i="1"/>
  <c r="AK2203" i="1"/>
  <c r="AL2203" i="1"/>
  <c r="AI2204" i="1"/>
  <c r="AJ2204" i="1"/>
  <c r="AK2204" i="1"/>
  <c r="AL2204" i="1"/>
  <c r="AI2205" i="1"/>
  <c r="AJ2205" i="1"/>
  <c r="AK2205" i="1"/>
  <c r="AL2205" i="1"/>
  <c r="AI2206" i="1"/>
  <c r="AJ2206" i="1"/>
  <c r="AK2206" i="1"/>
  <c r="AL2206" i="1"/>
  <c r="AI2207" i="1"/>
  <c r="AJ2207" i="1"/>
  <c r="AK2207" i="1"/>
  <c r="AL2207" i="1"/>
  <c r="AI2208" i="1"/>
  <c r="AJ2208" i="1"/>
  <c r="AK2208" i="1"/>
  <c r="AL2208" i="1"/>
  <c r="AI2209" i="1"/>
  <c r="AJ2209" i="1"/>
  <c r="AK2209" i="1"/>
  <c r="AL2209" i="1"/>
  <c r="AI2210" i="1"/>
  <c r="AJ2210" i="1"/>
  <c r="AK2210" i="1"/>
  <c r="AL2210" i="1"/>
  <c r="AI2211" i="1"/>
  <c r="AJ2211" i="1"/>
  <c r="AK2211" i="1"/>
  <c r="AL2211" i="1"/>
  <c r="AI2212" i="1"/>
  <c r="AJ2212" i="1"/>
  <c r="AK2212" i="1"/>
  <c r="AL2212" i="1"/>
  <c r="AI2213" i="1"/>
  <c r="AJ2213" i="1"/>
  <c r="AK2213" i="1"/>
  <c r="AL2213" i="1"/>
  <c r="AI2214" i="1"/>
  <c r="AJ2214" i="1"/>
  <c r="AK2214" i="1"/>
  <c r="AL2214" i="1"/>
  <c r="AI2215" i="1"/>
  <c r="AJ2215" i="1"/>
  <c r="AK2215" i="1"/>
  <c r="AL2215" i="1"/>
  <c r="AI2216" i="1"/>
  <c r="AJ2216" i="1"/>
  <c r="AK2216" i="1"/>
  <c r="AL2216" i="1"/>
  <c r="AI2217" i="1"/>
  <c r="AJ2217" i="1"/>
  <c r="AK2217" i="1"/>
  <c r="AL2217" i="1"/>
  <c r="AI2218" i="1"/>
  <c r="AJ2218" i="1"/>
  <c r="AK2218" i="1"/>
  <c r="AL2218" i="1"/>
  <c r="AI2219" i="1"/>
  <c r="AJ2219" i="1"/>
  <c r="AK2219" i="1"/>
  <c r="AL2219" i="1"/>
  <c r="AI2220" i="1"/>
  <c r="AJ2220" i="1"/>
  <c r="AK2220" i="1"/>
  <c r="AL2220" i="1"/>
  <c r="AI2221" i="1"/>
  <c r="AJ2221" i="1"/>
  <c r="AK2221" i="1"/>
  <c r="AL2221" i="1"/>
  <c r="AI2222" i="1"/>
  <c r="AJ2222" i="1"/>
  <c r="AK2222" i="1"/>
  <c r="AL2222" i="1"/>
  <c r="AI2223" i="1"/>
  <c r="AJ2223" i="1"/>
  <c r="AK2223" i="1"/>
  <c r="AL2223" i="1"/>
  <c r="AI2224" i="1"/>
  <c r="AJ2224" i="1"/>
  <c r="AK2224" i="1"/>
  <c r="AL2224" i="1"/>
  <c r="AI2225" i="1"/>
  <c r="AJ2225" i="1"/>
  <c r="AK2225" i="1"/>
  <c r="AL2225" i="1"/>
  <c r="AI2226" i="1"/>
  <c r="AJ2226" i="1"/>
  <c r="AK2226" i="1"/>
  <c r="AL2226" i="1"/>
  <c r="AI2227" i="1"/>
  <c r="AJ2227" i="1"/>
  <c r="AK2227" i="1"/>
  <c r="AL2227" i="1"/>
  <c r="AI2228" i="1"/>
  <c r="AJ2228" i="1"/>
  <c r="AK2228" i="1"/>
  <c r="AL2228" i="1"/>
  <c r="AI2229" i="1"/>
  <c r="AJ2229" i="1"/>
  <c r="AK2229" i="1"/>
  <c r="AL2229" i="1"/>
  <c r="AI2230" i="1"/>
  <c r="AJ2230" i="1"/>
  <c r="AK2230" i="1"/>
  <c r="AL2230" i="1"/>
  <c r="AI2231" i="1"/>
  <c r="AJ2231" i="1"/>
  <c r="AK2231" i="1"/>
  <c r="AL2231" i="1"/>
  <c r="AI2232" i="1"/>
  <c r="AJ2232" i="1"/>
  <c r="AK2232" i="1"/>
  <c r="AL2232" i="1"/>
  <c r="AI2233" i="1"/>
  <c r="AJ2233" i="1"/>
  <c r="AK2233" i="1"/>
  <c r="AL2233" i="1"/>
  <c r="AI2234" i="1"/>
  <c r="AJ2234" i="1"/>
  <c r="AK2234" i="1"/>
  <c r="AL2234" i="1"/>
  <c r="AI2235" i="1"/>
  <c r="AJ2235" i="1"/>
  <c r="AK2235" i="1"/>
  <c r="AL2235" i="1"/>
  <c r="AI2236" i="1"/>
  <c r="AJ2236" i="1"/>
  <c r="AK2236" i="1"/>
  <c r="AL2236" i="1"/>
  <c r="AI2237" i="1"/>
  <c r="AJ2237" i="1"/>
  <c r="AK2237" i="1"/>
  <c r="AL2237" i="1"/>
  <c r="AI2238" i="1"/>
  <c r="AJ2238" i="1"/>
  <c r="AK2238" i="1"/>
  <c r="AL2238" i="1"/>
  <c r="AI2239" i="1"/>
  <c r="AJ2239" i="1"/>
  <c r="AK2239" i="1"/>
  <c r="AL2239" i="1"/>
  <c r="AI2240" i="1"/>
  <c r="AJ2240" i="1"/>
  <c r="AK2240" i="1"/>
  <c r="AL2240" i="1"/>
  <c r="AI2241" i="1"/>
  <c r="AJ2241" i="1"/>
  <c r="AK2241" i="1"/>
  <c r="AL2241" i="1"/>
  <c r="AI2242" i="1"/>
  <c r="AJ2242" i="1"/>
  <c r="AK2242" i="1"/>
  <c r="AL2242" i="1"/>
  <c r="AI2243" i="1"/>
  <c r="AJ2243" i="1"/>
  <c r="AK2243" i="1"/>
  <c r="AL2243" i="1"/>
  <c r="AI2244" i="1"/>
  <c r="AJ2244" i="1"/>
  <c r="AK2244" i="1"/>
  <c r="AL2244" i="1"/>
  <c r="AI2245" i="1"/>
  <c r="AJ2245" i="1"/>
  <c r="AK2245" i="1"/>
  <c r="AL2245" i="1"/>
  <c r="AI2246" i="1"/>
  <c r="AJ2246" i="1"/>
  <c r="AK2246" i="1"/>
  <c r="AL2246" i="1"/>
  <c r="AI2247" i="1"/>
  <c r="AJ2247" i="1"/>
  <c r="AK2247" i="1"/>
  <c r="AL2247" i="1"/>
  <c r="AI2248" i="1"/>
  <c r="AJ2248" i="1"/>
  <c r="AK2248" i="1"/>
  <c r="AL2248" i="1"/>
  <c r="AI2249" i="1"/>
  <c r="AJ2249" i="1"/>
  <c r="AK2249" i="1"/>
  <c r="AL2249" i="1"/>
  <c r="AI2250" i="1"/>
  <c r="AJ2250" i="1"/>
  <c r="AK2250" i="1"/>
  <c r="AL2250" i="1"/>
  <c r="AI2251" i="1"/>
  <c r="AJ2251" i="1"/>
  <c r="AK2251" i="1"/>
  <c r="AL2251" i="1"/>
  <c r="AI2252" i="1"/>
  <c r="AJ2252" i="1"/>
  <c r="AK2252" i="1"/>
  <c r="AL2252" i="1"/>
  <c r="AI2253" i="1"/>
  <c r="AJ2253" i="1"/>
  <c r="AK2253" i="1"/>
  <c r="AL2253" i="1"/>
  <c r="AI2254" i="1"/>
  <c r="AJ2254" i="1"/>
  <c r="AK2254" i="1"/>
  <c r="AL2254" i="1"/>
  <c r="AI2255" i="1"/>
  <c r="AJ2255" i="1"/>
  <c r="AK2255" i="1"/>
  <c r="AL2255" i="1"/>
  <c r="AI2256" i="1"/>
  <c r="AJ2256" i="1"/>
  <c r="AK2256" i="1"/>
  <c r="AL2256" i="1"/>
  <c r="AI2257" i="1"/>
  <c r="AJ2257" i="1"/>
  <c r="AK2257" i="1"/>
  <c r="AL2257" i="1"/>
  <c r="AI2258" i="1"/>
  <c r="AJ2258" i="1"/>
  <c r="AK2258" i="1"/>
  <c r="AL2258" i="1"/>
  <c r="AI2259" i="1"/>
  <c r="AJ2259" i="1"/>
  <c r="AK2259" i="1"/>
  <c r="AL2259" i="1"/>
  <c r="AI2260" i="1"/>
  <c r="AJ2260" i="1"/>
  <c r="AK2260" i="1"/>
  <c r="AL2260" i="1"/>
  <c r="AI2261" i="1"/>
  <c r="AJ2261" i="1"/>
  <c r="AK2261" i="1"/>
  <c r="AL2261" i="1"/>
  <c r="AI2262" i="1"/>
  <c r="AJ2262" i="1"/>
  <c r="AK2262" i="1"/>
  <c r="AL2262" i="1"/>
  <c r="AI2263" i="1"/>
  <c r="AJ2263" i="1"/>
  <c r="AK2263" i="1"/>
  <c r="AL2263" i="1"/>
  <c r="AI2264" i="1"/>
  <c r="AJ2264" i="1"/>
  <c r="AK2264" i="1"/>
  <c r="AL2264" i="1"/>
  <c r="AI2265" i="1"/>
  <c r="AJ2265" i="1"/>
  <c r="AK2265" i="1"/>
  <c r="AL2265" i="1"/>
  <c r="AI2266" i="1"/>
  <c r="AJ2266" i="1"/>
  <c r="AK2266" i="1"/>
  <c r="AL2266" i="1"/>
  <c r="AI2267" i="1"/>
  <c r="AJ2267" i="1"/>
  <c r="AK2267" i="1"/>
  <c r="AL2267" i="1"/>
  <c r="AI2268" i="1"/>
  <c r="AJ2268" i="1"/>
  <c r="AK2268" i="1"/>
  <c r="AL2268" i="1"/>
  <c r="AI2269" i="1"/>
  <c r="AJ2269" i="1"/>
  <c r="AK2269" i="1"/>
  <c r="AL2269" i="1"/>
  <c r="AI2270" i="1"/>
  <c r="AJ2270" i="1"/>
  <c r="AK2270" i="1"/>
  <c r="AL2270" i="1"/>
  <c r="AI2271" i="1"/>
  <c r="AJ2271" i="1"/>
  <c r="AK2271" i="1"/>
  <c r="AL2271" i="1"/>
  <c r="AI2272" i="1"/>
  <c r="AJ2272" i="1"/>
  <c r="AK2272" i="1"/>
  <c r="AL2272" i="1"/>
  <c r="AI2273" i="1"/>
  <c r="AJ2273" i="1"/>
  <c r="AK2273" i="1"/>
  <c r="AL2273" i="1"/>
  <c r="AI2274" i="1"/>
  <c r="AJ2274" i="1"/>
  <c r="AK2274" i="1"/>
  <c r="AL2274" i="1"/>
  <c r="AI2275" i="1"/>
  <c r="AJ2275" i="1"/>
  <c r="AK2275" i="1"/>
  <c r="AL2275" i="1"/>
  <c r="AI2276" i="1"/>
  <c r="AJ2276" i="1"/>
  <c r="AK2276" i="1"/>
  <c r="AL2276" i="1"/>
  <c r="AI2277" i="1"/>
  <c r="AJ2277" i="1"/>
  <c r="AK2277" i="1"/>
  <c r="AL2277" i="1"/>
  <c r="AI2278" i="1"/>
  <c r="AJ2278" i="1"/>
  <c r="AK2278" i="1"/>
  <c r="AL2278" i="1"/>
  <c r="AI2279" i="1"/>
  <c r="AJ2279" i="1"/>
  <c r="AK2279" i="1"/>
  <c r="AL2279" i="1"/>
  <c r="AI2280" i="1"/>
  <c r="AJ2280" i="1"/>
  <c r="AK2280" i="1"/>
  <c r="AL2280" i="1"/>
  <c r="AI2281" i="1"/>
  <c r="AJ2281" i="1"/>
  <c r="AK2281" i="1"/>
  <c r="AL2281" i="1"/>
  <c r="AI2282" i="1"/>
  <c r="AJ2282" i="1"/>
  <c r="AK2282" i="1"/>
  <c r="AL2282" i="1"/>
  <c r="AI2283" i="1"/>
  <c r="AJ2283" i="1"/>
  <c r="AK2283" i="1"/>
  <c r="AL2283" i="1"/>
  <c r="AI2284" i="1"/>
  <c r="AJ2284" i="1"/>
  <c r="AK2284" i="1"/>
  <c r="AL2284" i="1"/>
  <c r="AI2285" i="1"/>
  <c r="AJ2285" i="1"/>
  <c r="AK2285" i="1"/>
  <c r="AL2285" i="1"/>
  <c r="AI2286" i="1"/>
  <c r="AJ2286" i="1"/>
  <c r="AK2286" i="1"/>
  <c r="AL2286" i="1"/>
  <c r="AI2287" i="1"/>
  <c r="AJ2287" i="1"/>
  <c r="AK2287" i="1"/>
  <c r="AL2287" i="1"/>
  <c r="AI2288" i="1"/>
  <c r="AJ2288" i="1"/>
  <c r="AK2288" i="1"/>
  <c r="AL2288" i="1"/>
  <c r="AI2289" i="1"/>
  <c r="AJ2289" i="1"/>
  <c r="AK2289" i="1"/>
  <c r="AL2289" i="1"/>
  <c r="AI2290" i="1"/>
  <c r="AJ2290" i="1"/>
  <c r="AK2290" i="1"/>
  <c r="AL2290" i="1"/>
  <c r="AI2291" i="1"/>
  <c r="AJ2291" i="1"/>
  <c r="AK2291" i="1"/>
  <c r="AL2291" i="1"/>
  <c r="AI2292" i="1"/>
  <c r="AJ2292" i="1"/>
  <c r="AK2292" i="1"/>
  <c r="AL2292" i="1"/>
  <c r="AI2293" i="1"/>
  <c r="AJ2293" i="1"/>
  <c r="AK2293" i="1"/>
  <c r="AL2293" i="1"/>
  <c r="AI2294" i="1"/>
  <c r="AJ2294" i="1"/>
  <c r="AK2294" i="1"/>
  <c r="AL2294" i="1"/>
  <c r="AI2295" i="1"/>
  <c r="AJ2295" i="1"/>
  <c r="AK2295" i="1"/>
  <c r="AL2295" i="1"/>
  <c r="AI2296" i="1"/>
  <c r="AJ2296" i="1"/>
  <c r="AK2296" i="1"/>
  <c r="AL2296" i="1"/>
  <c r="AI2297" i="1"/>
  <c r="AJ2297" i="1"/>
  <c r="AK2297" i="1"/>
  <c r="AL2297" i="1"/>
  <c r="AI2298" i="1"/>
  <c r="AJ2298" i="1"/>
  <c r="AK2298" i="1"/>
  <c r="AL2298" i="1"/>
  <c r="AI2299" i="1"/>
  <c r="AJ2299" i="1"/>
  <c r="AK2299" i="1"/>
  <c r="AL2299" i="1"/>
  <c r="AI2300" i="1"/>
  <c r="AJ2300" i="1"/>
  <c r="AK2300" i="1"/>
  <c r="AL2300" i="1"/>
  <c r="AI2301" i="1"/>
  <c r="AJ2301" i="1"/>
  <c r="AK2301" i="1"/>
  <c r="AL2301" i="1"/>
  <c r="AI2302" i="1"/>
  <c r="AJ2302" i="1"/>
  <c r="AK2302" i="1"/>
  <c r="AL2302" i="1"/>
  <c r="AI2303" i="1"/>
  <c r="AJ2303" i="1"/>
  <c r="AK2303" i="1"/>
  <c r="AL2303" i="1"/>
  <c r="AI2304" i="1"/>
  <c r="AJ2304" i="1"/>
  <c r="AK2304" i="1"/>
  <c r="AL2304" i="1"/>
  <c r="AI2305" i="1"/>
  <c r="AJ2305" i="1"/>
  <c r="AK2305" i="1"/>
  <c r="AL2305" i="1"/>
  <c r="AI2306" i="1"/>
  <c r="AJ2306" i="1"/>
  <c r="AK2306" i="1"/>
  <c r="AL2306" i="1"/>
  <c r="AI2307" i="1"/>
  <c r="AJ2307" i="1"/>
  <c r="AK2307" i="1"/>
  <c r="AL2307" i="1"/>
  <c r="AI2308" i="1"/>
  <c r="AJ2308" i="1"/>
  <c r="AK2308" i="1"/>
  <c r="AL2308" i="1"/>
  <c r="AI2309" i="1"/>
  <c r="AJ2309" i="1"/>
  <c r="AK2309" i="1"/>
  <c r="AL2309" i="1"/>
  <c r="AI2310" i="1"/>
  <c r="AJ2310" i="1"/>
  <c r="AK2310" i="1"/>
  <c r="AL2310" i="1"/>
  <c r="AI2311" i="1"/>
  <c r="AJ2311" i="1"/>
  <c r="AK2311" i="1"/>
  <c r="AL2311" i="1"/>
  <c r="AI2312" i="1"/>
  <c r="AJ2312" i="1"/>
  <c r="AK2312" i="1"/>
  <c r="AL2312" i="1"/>
  <c r="AI2313" i="1"/>
  <c r="AJ2313" i="1"/>
  <c r="AK2313" i="1"/>
  <c r="AL2313" i="1"/>
  <c r="AI2314" i="1"/>
  <c r="AJ2314" i="1"/>
  <c r="AK2314" i="1"/>
  <c r="AL2314" i="1"/>
  <c r="AI2315" i="1"/>
  <c r="AJ2315" i="1"/>
  <c r="AK2315" i="1"/>
  <c r="AL2315" i="1"/>
  <c r="AI2316" i="1"/>
  <c r="AJ2316" i="1"/>
  <c r="AK2316" i="1"/>
  <c r="AL2316" i="1"/>
  <c r="AI2317" i="1"/>
  <c r="AJ2317" i="1"/>
  <c r="AK2317" i="1"/>
  <c r="AL2317" i="1"/>
  <c r="AI2318" i="1"/>
  <c r="AJ2318" i="1"/>
  <c r="AK2318" i="1"/>
  <c r="AL2318" i="1"/>
  <c r="AI2319" i="1"/>
  <c r="AJ2319" i="1"/>
  <c r="AK2319" i="1"/>
  <c r="AL2319" i="1"/>
  <c r="AI2320" i="1"/>
  <c r="AJ2320" i="1"/>
  <c r="AK2320" i="1"/>
  <c r="AL2320" i="1"/>
  <c r="AI2321" i="1"/>
  <c r="AJ2321" i="1"/>
  <c r="AK2321" i="1"/>
  <c r="AL2321" i="1"/>
  <c r="AI2322" i="1"/>
  <c r="AJ2322" i="1"/>
  <c r="AK2322" i="1"/>
  <c r="AL2322" i="1"/>
  <c r="AI2323" i="1"/>
  <c r="AJ2323" i="1"/>
  <c r="AK2323" i="1"/>
  <c r="AL2323" i="1"/>
  <c r="AI2324" i="1"/>
  <c r="AJ2324" i="1"/>
  <c r="AK2324" i="1"/>
  <c r="AL2324" i="1"/>
  <c r="AI2325" i="1"/>
  <c r="AJ2325" i="1"/>
  <c r="AK2325" i="1"/>
  <c r="AL2325" i="1"/>
  <c r="AI2326" i="1"/>
  <c r="AJ2326" i="1"/>
  <c r="AK2326" i="1"/>
  <c r="AL2326" i="1"/>
  <c r="AI2327" i="1"/>
  <c r="AJ2327" i="1"/>
  <c r="AK2327" i="1"/>
  <c r="AL2327" i="1"/>
  <c r="AI2328" i="1"/>
  <c r="AJ2328" i="1"/>
  <c r="AK2328" i="1"/>
  <c r="AL2328" i="1"/>
  <c r="AI2329" i="1"/>
  <c r="AJ2329" i="1"/>
  <c r="AK2329" i="1"/>
  <c r="AL2329" i="1"/>
  <c r="AI2330" i="1"/>
  <c r="AJ2330" i="1"/>
  <c r="AK2330" i="1"/>
  <c r="AL2330" i="1"/>
  <c r="AI2331" i="1"/>
  <c r="AJ2331" i="1"/>
  <c r="AK2331" i="1"/>
  <c r="AL2331" i="1"/>
  <c r="AI2332" i="1"/>
  <c r="AJ2332" i="1"/>
  <c r="AK2332" i="1"/>
  <c r="AL2332" i="1"/>
  <c r="AI2333" i="1"/>
  <c r="AJ2333" i="1"/>
  <c r="AK2333" i="1"/>
  <c r="AL2333" i="1"/>
  <c r="AI2334" i="1"/>
  <c r="AJ2334" i="1"/>
  <c r="AK2334" i="1"/>
  <c r="AL2334" i="1"/>
  <c r="AI2335" i="1"/>
  <c r="AJ2335" i="1"/>
  <c r="AK2335" i="1"/>
  <c r="AL2335" i="1"/>
  <c r="AI2336" i="1"/>
  <c r="AJ2336" i="1"/>
  <c r="AK2336" i="1"/>
  <c r="AL2336" i="1"/>
  <c r="AI2337" i="1"/>
  <c r="AJ2337" i="1"/>
  <c r="AK2337" i="1"/>
  <c r="AL2337" i="1"/>
  <c r="AI2338" i="1"/>
  <c r="AJ2338" i="1"/>
  <c r="AK2338" i="1"/>
  <c r="AL2338" i="1"/>
  <c r="AI2339" i="1"/>
  <c r="AJ2339" i="1"/>
  <c r="AK2339" i="1"/>
  <c r="AL2339" i="1"/>
  <c r="AI2340" i="1"/>
  <c r="AJ2340" i="1"/>
  <c r="AK2340" i="1"/>
  <c r="AL2340" i="1"/>
  <c r="AI2341" i="1"/>
  <c r="AJ2341" i="1"/>
  <c r="AK2341" i="1"/>
  <c r="AL2341" i="1"/>
  <c r="AI2342" i="1"/>
  <c r="AJ2342" i="1"/>
  <c r="AK2342" i="1"/>
  <c r="AL2342" i="1"/>
  <c r="AI2343" i="1"/>
  <c r="AJ2343" i="1"/>
  <c r="AK2343" i="1"/>
  <c r="AL2343" i="1"/>
  <c r="AI2344" i="1"/>
  <c r="AJ2344" i="1"/>
  <c r="AK2344" i="1"/>
  <c r="AL2344" i="1"/>
  <c r="AI2345" i="1"/>
  <c r="AJ2345" i="1"/>
  <c r="AK2345" i="1"/>
  <c r="AL2345" i="1"/>
  <c r="AI2346" i="1"/>
  <c r="AJ2346" i="1"/>
  <c r="AK2346" i="1"/>
  <c r="AL2346" i="1"/>
  <c r="AI2347" i="1"/>
  <c r="AJ2347" i="1"/>
  <c r="AK2347" i="1"/>
  <c r="AL2347" i="1"/>
  <c r="AI2348" i="1"/>
  <c r="AJ2348" i="1"/>
  <c r="AK2348" i="1"/>
  <c r="AL2348" i="1"/>
  <c r="AI2349" i="1"/>
  <c r="AJ2349" i="1"/>
  <c r="AK2349" i="1"/>
  <c r="AL2349" i="1"/>
  <c r="AI2350" i="1"/>
  <c r="AJ2350" i="1"/>
  <c r="AK2350" i="1"/>
  <c r="AL2350" i="1"/>
  <c r="AI2351" i="1"/>
  <c r="AJ2351" i="1"/>
  <c r="AK2351" i="1"/>
  <c r="AL2351" i="1"/>
  <c r="AI2352" i="1"/>
  <c r="AJ2352" i="1"/>
  <c r="AK2352" i="1"/>
  <c r="AL2352" i="1"/>
  <c r="AI2353" i="1"/>
  <c r="AJ2353" i="1"/>
  <c r="AK2353" i="1"/>
  <c r="AL2353" i="1"/>
  <c r="AI2354" i="1"/>
  <c r="AJ2354" i="1"/>
  <c r="AK2354" i="1"/>
  <c r="AL2354" i="1"/>
  <c r="AI2355" i="1"/>
  <c r="AJ2355" i="1"/>
  <c r="AK2355" i="1"/>
  <c r="AL2355" i="1"/>
  <c r="AI2356" i="1"/>
  <c r="AJ2356" i="1"/>
  <c r="AK2356" i="1"/>
  <c r="AL2356" i="1"/>
  <c r="AI2357" i="1"/>
  <c r="AJ2357" i="1"/>
  <c r="AK2357" i="1"/>
  <c r="AL2357" i="1"/>
  <c r="AI2358" i="1"/>
  <c r="AJ2358" i="1"/>
  <c r="AK2358" i="1"/>
  <c r="AL2358" i="1"/>
  <c r="AI2359" i="1"/>
  <c r="AJ2359" i="1"/>
  <c r="AK2359" i="1"/>
  <c r="AL2359" i="1"/>
  <c r="AI2360" i="1"/>
  <c r="AJ2360" i="1"/>
  <c r="AK2360" i="1"/>
  <c r="AL2360" i="1"/>
  <c r="AI2361" i="1"/>
  <c r="AJ2361" i="1"/>
  <c r="AK2361" i="1"/>
  <c r="AL2361" i="1"/>
  <c r="AI2362" i="1"/>
  <c r="AJ2362" i="1"/>
  <c r="AK2362" i="1"/>
  <c r="AL2362" i="1"/>
  <c r="AI2363" i="1"/>
  <c r="AJ2363" i="1"/>
  <c r="AK2363" i="1"/>
  <c r="AL2363" i="1"/>
  <c r="AI2364" i="1"/>
  <c r="AJ2364" i="1"/>
  <c r="AK2364" i="1"/>
  <c r="AL2364" i="1"/>
  <c r="AI2365" i="1"/>
  <c r="AJ2365" i="1"/>
  <c r="AK2365" i="1"/>
  <c r="AL2365" i="1"/>
  <c r="AI2366" i="1"/>
  <c r="AJ2366" i="1"/>
  <c r="AK2366" i="1"/>
  <c r="AL2366" i="1"/>
  <c r="AI2367" i="1"/>
  <c r="AJ2367" i="1"/>
  <c r="AK2367" i="1"/>
  <c r="AL2367" i="1"/>
  <c r="AI2368" i="1"/>
  <c r="AJ2368" i="1"/>
  <c r="AK2368" i="1"/>
  <c r="AL2368" i="1"/>
  <c r="AI2369" i="1"/>
  <c r="AJ2369" i="1"/>
  <c r="AK2369" i="1"/>
  <c r="AL2369" i="1"/>
  <c r="AI2370" i="1"/>
  <c r="AJ2370" i="1"/>
  <c r="AK2370" i="1"/>
  <c r="AL2370" i="1"/>
  <c r="AI2371" i="1"/>
  <c r="AJ2371" i="1"/>
  <c r="AK2371" i="1"/>
  <c r="AL2371" i="1"/>
  <c r="AI2372" i="1"/>
  <c r="AJ2372" i="1"/>
  <c r="AK2372" i="1"/>
  <c r="AL2372" i="1"/>
  <c r="AI2373" i="1"/>
  <c r="AJ2373" i="1"/>
  <c r="AK2373" i="1"/>
  <c r="AL2373" i="1"/>
  <c r="AI2374" i="1"/>
  <c r="AJ2374" i="1"/>
  <c r="AK2374" i="1"/>
  <c r="AL2374" i="1"/>
  <c r="AI2375" i="1"/>
  <c r="AJ2375" i="1"/>
  <c r="AK2375" i="1"/>
  <c r="AL2375" i="1"/>
  <c r="AI2376" i="1"/>
  <c r="AJ2376" i="1"/>
  <c r="AK2376" i="1"/>
  <c r="AL2376" i="1"/>
  <c r="AI2377" i="1"/>
  <c r="AJ2377" i="1"/>
  <c r="AK2377" i="1"/>
  <c r="AL2377" i="1"/>
  <c r="AI2378" i="1"/>
  <c r="AJ2378" i="1"/>
  <c r="AK2378" i="1"/>
  <c r="AL2378" i="1"/>
  <c r="AI2379" i="1"/>
  <c r="AJ2379" i="1"/>
  <c r="AK2379" i="1"/>
  <c r="AL2379" i="1"/>
  <c r="AI2380" i="1"/>
  <c r="AJ2380" i="1"/>
  <c r="AK2380" i="1"/>
  <c r="AL2380" i="1"/>
  <c r="AI2381" i="1"/>
  <c r="AJ2381" i="1"/>
  <c r="AK2381" i="1"/>
  <c r="AL2381" i="1"/>
  <c r="AI2382" i="1"/>
  <c r="AJ2382" i="1"/>
  <c r="AK2382" i="1"/>
  <c r="AL2382" i="1"/>
  <c r="AI2383" i="1"/>
  <c r="AJ2383" i="1"/>
  <c r="AK2383" i="1"/>
  <c r="AL2383" i="1"/>
  <c r="AI2384" i="1"/>
  <c r="AJ2384" i="1"/>
  <c r="AK2384" i="1"/>
  <c r="AL2384" i="1"/>
  <c r="AI2385" i="1"/>
  <c r="AJ2385" i="1"/>
  <c r="AK2385" i="1"/>
  <c r="AL2385" i="1"/>
  <c r="AI2386" i="1"/>
  <c r="AJ2386" i="1"/>
  <c r="AK2386" i="1"/>
  <c r="AL2386" i="1"/>
  <c r="AI2387" i="1"/>
  <c r="AJ2387" i="1"/>
  <c r="AK2387" i="1"/>
  <c r="AL2387" i="1"/>
  <c r="AI2388" i="1"/>
  <c r="AJ2388" i="1"/>
  <c r="AK2388" i="1"/>
  <c r="AL2388" i="1"/>
  <c r="AI2389" i="1"/>
  <c r="AJ2389" i="1"/>
  <c r="AK2389" i="1"/>
  <c r="AL2389" i="1"/>
  <c r="AI2390" i="1"/>
  <c r="AJ2390" i="1"/>
  <c r="AK2390" i="1"/>
  <c r="AL2390" i="1"/>
  <c r="AI2391" i="1"/>
  <c r="AJ2391" i="1"/>
  <c r="AK2391" i="1"/>
  <c r="AL2391" i="1"/>
  <c r="AI2392" i="1"/>
  <c r="AJ2392" i="1"/>
  <c r="AK2392" i="1"/>
  <c r="AL2392" i="1"/>
  <c r="AI2393" i="1"/>
  <c r="AJ2393" i="1"/>
  <c r="AK2393" i="1"/>
  <c r="AL2393" i="1"/>
  <c r="AI2394" i="1"/>
  <c r="AJ2394" i="1"/>
  <c r="AK2394" i="1"/>
  <c r="AL2394" i="1"/>
  <c r="AI2395" i="1"/>
  <c r="AJ2395" i="1"/>
  <c r="AK2395" i="1"/>
  <c r="AL2395" i="1"/>
  <c r="AI2396" i="1"/>
  <c r="AJ2396" i="1"/>
  <c r="AK2396" i="1"/>
  <c r="AL2396" i="1"/>
  <c r="AI2397" i="1"/>
  <c r="AJ2397" i="1"/>
  <c r="AK2397" i="1"/>
  <c r="AL2397" i="1"/>
  <c r="AI2398" i="1"/>
  <c r="AJ2398" i="1"/>
  <c r="AK2398" i="1"/>
  <c r="AL2398" i="1"/>
  <c r="AI2399" i="1"/>
  <c r="AJ2399" i="1"/>
  <c r="AK2399" i="1"/>
  <c r="AL2399" i="1"/>
  <c r="AI2400" i="1"/>
  <c r="AJ2400" i="1"/>
  <c r="AK2400" i="1"/>
  <c r="AL2400" i="1"/>
  <c r="AI2401" i="1"/>
  <c r="AJ2401" i="1"/>
  <c r="AK2401" i="1"/>
  <c r="AL2401" i="1"/>
  <c r="AI2402" i="1"/>
  <c r="AJ2402" i="1"/>
  <c r="AK2402" i="1"/>
  <c r="AL2402" i="1"/>
  <c r="AI2403" i="1"/>
  <c r="AJ2403" i="1"/>
  <c r="AK2403" i="1"/>
  <c r="AL2403" i="1"/>
  <c r="AI2404" i="1"/>
  <c r="AJ2404" i="1"/>
  <c r="AK2404" i="1"/>
  <c r="AL2404" i="1"/>
  <c r="AI2405" i="1"/>
  <c r="AJ2405" i="1"/>
  <c r="AK2405" i="1"/>
  <c r="AL2405" i="1"/>
  <c r="AI2406" i="1"/>
  <c r="AJ2406" i="1"/>
  <c r="AK2406" i="1"/>
  <c r="AL2406" i="1"/>
  <c r="AI2407" i="1"/>
  <c r="AJ2407" i="1"/>
  <c r="AK2407" i="1"/>
  <c r="AL2407" i="1"/>
  <c r="AI2408" i="1"/>
  <c r="AJ2408" i="1"/>
  <c r="AK2408" i="1"/>
  <c r="AL2408" i="1"/>
  <c r="AI2409" i="1"/>
  <c r="AJ2409" i="1"/>
  <c r="AK2409" i="1"/>
  <c r="AL2409" i="1"/>
  <c r="AI2410" i="1"/>
  <c r="AJ2410" i="1"/>
  <c r="AK2410" i="1"/>
  <c r="AL2410" i="1"/>
  <c r="AI2411" i="1"/>
  <c r="AJ2411" i="1"/>
  <c r="AK2411" i="1"/>
  <c r="AL2411" i="1"/>
  <c r="AI2412" i="1"/>
  <c r="AJ2412" i="1"/>
  <c r="AK2412" i="1"/>
  <c r="AL2412" i="1"/>
  <c r="AI2413" i="1"/>
  <c r="AJ2413" i="1"/>
  <c r="AK2413" i="1"/>
  <c r="AL2413" i="1"/>
  <c r="AI2414" i="1"/>
  <c r="AJ2414" i="1"/>
  <c r="AK2414" i="1"/>
  <c r="AL2414" i="1"/>
  <c r="AI2415" i="1"/>
  <c r="AJ2415" i="1"/>
  <c r="AK2415" i="1"/>
  <c r="AL2415" i="1"/>
  <c r="AI2416" i="1"/>
  <c r="AJ2416" i="1"/>
  <c r="AK2416" i="1"/>
  <c r="AL2416" i="1"/>
  <c r="AI2417" i="1"/>
  <c r="AJ2417" i="1"/>
  <c r="AK2417" i="1"/>
  <c r="AL2417" i="1"/>
  <c r="AI2418" i="1"/>
  <c r="AJ2418" i="1"/>
  <c r="AK2418" i="1"/>
  <c r="AL2418" i="1"/>
  <c r="AI2419" i="1"/>
  <c r="AJ2419" i="1"/>
  <c r="AK2419" i="1"/>
  <c r="AL2419" i="1"/>
  <c r="AI2420" i="1"/>
  <c r="AJ2420" i="1"/>
  <c r="AK2420" i="1"/>
  <c r="AL2420" i="1"/>
  <c r="AI2421" i="1"/>
  <c r="AJ2421" i="1"/>
  <c r="AK2421" i="1"/>
  <c r="AL2421" i="1"/>
  <c r="AI2422" i="1"/>
  <c r="AJ2422" i="1"/>
  <c r="AK2422" i="1"/>
  <c r="AL2422" i="1"/>
  <c r="AI2423" i="1"/>
  <c r="AJ2423" i="1"/>
  <c r="AK2423" i="1"/>
  <c r="AL2423" i="1"/>
  <c r="AI2424" i="1"/>
  <c r="AJ2424" i="1"/>
  <c r="AK2424" i="1"/>
  <c r="AL2424" i="1"/>
  <c r="AI2425" i="1"/>
  <c r="AJ2425" i="1"/>
  <c r="AK2425" i="1"/>
  <c r="AL2425" i="1"/>
  <c r="AI2426" i="1"/>
  <c r="AJ2426" i="1"/>
  <c r="AK2426" i="1"/>
  <c r="AL2426" i="1"/>
  <c r="AI2427" i="1"/>
  <c r="AJ2427" i="1"/>
  <c r="AK2427" i="1"/>
  <c r="AL2427" i="1"/>
  <c r="AI2428" i="1"/>
  <c r="AJ2428" i="1"/>
  <c r="AK2428" i="1"/>
  <c r="AL2428" i="1"/>
  <c r="AI2429" i="1"/>
  <c r="AJ2429" i="1"/>
  <c r="AK2429" i="1"/>
  <c r="AL2429" i="1"/>
  <c r="AI2430" i="1"/>
  <c r="AJ2430" i="1"/>
  <c r="AK2430" i="1"/>
  <c r="AL2430" i="1"/>
  <c r="AI2431" i="1"/>
  <c r="AJ2431" i="1"/>
  <c r="AK2431" i="1"/>
  <c r="AL2431" i="1"/>
  <c r="AI2432" i="1"/>
  <c r="AJ2432" i="1"/>
  <c r="AK2432" i="1"/>
  <c r="AL2432" i="1"/>
  <c r="AI2433" i="1"/>
  <c r="AJ2433" i="1"/>
  <c r="AK2433" i="1"/>
  <c r="AL2433" i="1"/>
  <c r="AI2434" i="1"/>
  <c r="AJ2434" i="1"/>
  <c r="AK2434" i="1"/>
  <c r="AL2434" i="1"/>
  <c r="AI2435" i="1"/>
  <c r="AJ2435" i="1"/>
  <c r="AK2435" i="1"/>
  <c r="AL2435" i="1"/>
  <c r="AI2436" i="1"/>
  <c r="AJ2436" i="1"/>
  <c r="AK2436" i="1"/>
  <c r="AL2436" i="1"/>
  <c r="AI2437" i="1"/>
  <c r="AJ2437" i="1"/>
  <c r="AK2437" i="1"/>
  <c r="AL2437" i="1"/>
  <c r="AI2438" i="1"/>
  <c r="AJ2438" i="1"/>
  <c r="AK2438" i="1"/>
  <c r="AL2438" i="1"/>
  <c r="AI2439" i="1"/>
  <c r="AJ2439" i="1"/>
  <c r="AK2439" i="1"/>
  <c r="AL2439" i="1"/>
  <c r="AI2440" i="1"/>
  <c r="AJ2440" i="1"/>
  <c r="AK2440" i="1"/>
  <c r="AL2440" i="1"/>
  <c r="AI2441" i="1"/>
  <c r="AJ2441" i="1"/>
  <c r="AK2441" i="1"/>
  <c r="AL2441" i="1"/>
  <c r="AI2442" i="1"/>
  <c r="AJ2442" i="1"/>
  <c r="AK2442" i="1"/>
  <c r="AL2442" i="1"/>
  <c r="AI2443" i="1"/>
  <c r="AJ2443" i="1"/>
  <c r="AK2443" i="1"/>
  <c r="AL2443" i="1"/>
  <c r="AI2444" i="1"/>
  <c r="AJ2444" i="1"/>
  <c r="AK2444" i="1"/>
  <c r="AL2444" i="1"/>
  <c r="AI2445" i="1"/>
  <c r="AJ2445" i="1"/>
  <c r="AK2445" i="1"/>
  <c r="AL2445" i="1"/>
  <c r="AI2446" i="1"/>
  <c r="AJ2446" i="1"/>
  <c r="AK2446" i="1"/>
  <c r="AL2446" i="1"/>
  <c r="AI2447" i="1"/>
  <c r="AJ2447" i="1"/>
  <c r="AK2447" i="1"/>
  <c r="AL2447" i="1"/>
  <c r="AI2448" i="1"/>
  <c r="AJ2448" i="1"/>
  <c r="AK2448" i="1"/>
  <c r="AL2448" i="1"/>
  <c r="AI2449" i="1"/>
  <c r="AJ2449" i="1"/>
  <c r="AK2449" i="1"/>
  <c r="AL2449" i="1"/>
  <c r="AI2450" i="1"/>
  <c r="AJ2450" i="1"/>
  <c r="AK2450" i="1"/>
  <c r="AL2450" i="1"/>
  <c r="AI2451" i="1"/>
  <c r="AJ2451" i="1"/>
  <c r="AK2451" i="1"/>
  <c r="AL2451" i="1"/>
  <c r="AI2452" i="1"/>
  <c r="AJ2452" i="1"/>
  <c r="AK2452" i="1"/>
  <c r="AL2452" i="1"/>
  <c r="AI2453" i="1"/>
  <c r="AJ2453" i="1"/>
  <c r="AK2453" i="1"/>
  <c r="AL2453" i="1"/>
  <c r="AI2454" i="1"/>
  <c r="AJ2454" i="1"/>
  <c r="AK2454" i="1"/>
  <c r="AL2454" i="1"/>
  <c r="AI2455" i="1"/>
  <c r="AJ2455" i="1"/>
  <c r="AK2455" i="1"/>
  <c r="AL2455" i="1"/>
  <c r="AI2456" i="1"/>
  <c r="AJ2456" i="1"/>
  <c r="AK2456" i="1"/>
  <c r="AL2456" i="1"/>
  <c r="AI2457" i="1"/>
  <c r="AJ2457" i="1"/>
  <c r="AK2457" i="1"/>
  <c r="AL2457" i="1"/>
  <c r="AI2458" i="1"/>
  <c r="AJ2458" i="1"/>
  <c r="AK2458" i="1"/>
  <c r="AL2458" i="1"/>
  <c r="AI2459" i="1"/>
  <c r="AJ2459" i="1"/>
  <c r="AK2459" i="1"/>
  <c r="AL2459" i="1"/>
  <c r="AI2460" i="1"/>
  <c r="AJ2460" i="1"/>
  <c r="AK2460" i="1"/>
  <c r="AL2460" i="1"/>
  <c r="AI2461" i="1"/>
  <c r="AJ2461" i="1"/>
  <c r="AK2461" i="1"/>
  <c r="AL2461" i="1"/>
  <c r="AI2462" i="1"/>
  <c r="AJ2462" i="1"/>
  <c r="AK2462" i="1"/>
  <c r="AL2462" i="1"/>
  <c r="AI2463" i="1"/>
  <c r="AJ2463" i="1"/>
  <c r="AK2463" i="1"/>
  <c r="AL2463" i="1"/>
  <c r="AI2464" i="1"/>
  <c r="AJ2464" i="1"/>
  <c r="AK2464" i="1"/>
  <c r="AL2464" i="1"/>
  <c r="AI2465" i="1"/>
  <c r="AJ2465" i="1"/>
  <c r="AK2465" i="1"/>
  <c r="AL2465" i="1"/>
  <c r="AI2466" i="1"/>
  <c r="AJ2466" i="1"/>
  <c r="AK2466" i="1"/>
  <c r="AL2466" i="1"/>
  <c r="AI2467" i="1"/>
  <c r="AJ2467" i="1"/>
  <c r="AK2467" i="1"/>
  <c r="AL2467" i="1"/>
  <c r="AI2468" i="1"/>
  <c r="AJ2468" i="1"/>
  <c r="AK2468" i="1"/>
  <c r="AL2468" i="1"/>
  <c r="AI2469" i="1"/>
  <c r="AJ2469" i="1"/>
  <c r="AK2469" i="1"/>
  <c r="AL2469" i="1"/>
  <c r="AI2470" i="1"/>
  <c r="AJ2470" i="1"/>
  <c r="AK2470" i="1"/>
  <c r="AL2470" i="1"/>
  <c r="AI2471" i="1"/>
  <c r="AJ2471" i="1"/>
  <c r="AK2471" i="1"/>
  <c r="AL2471" i="1"/>
  <c r="AI2472" i="1"/>
  <c r="AJ2472" i="1"/>
  <c r="AK2472" i="1"/>
  <c r="AL2472" i="1"/>
  <c r="AI2473" i="1"/>
  <c r="AJ2473" i="1"/>
  <c r="AK2473" i="1"/>
  <c r="AL2473" i="1"/>
  <c r="AI2474" i="1"/>
  <c r="AJ2474" i="1"/>
  <c r="AK2474" i="1"/>
  <c r="AL2474" i="1"/>
  <c r="AI2475" i="1"/>
  <c r="AJ2475" i="1"/>
  <c r="AK2475" i="1"/>
  <c r="AL2475" i="1"/>
  <c r="AI2476" i="1"/>
  <c r="AJ2476" i="1"/>
  <c r="AK2476" i="1"/>
  <c r="AL2476" i="1"/>
  <c r="AI2477" i="1"/>
  <c r="AJ2477" i="1"/>
  <c r="AK2477" i="1"/>
  <c r="AL2477" i="1"/>
  <c r="AI2478" i="1"/>
  <c r="AJ2478" i="1"/>
  <c r="AK2478" i="1"/>
  <c r="AL2478" i="1"/>
  <c r="AI2479" i="1"/>
  <c r="AJ2479" i="1"/>
  <c r="AK2479" i="1"/>
  <c r="AL2479" i="1"/>
  <c r="AI2480" i="1"/>
  <c r="AJ2480" i="1"/>
  <c r="AK2480" i="1"/>
  <c r="AL2480" i="1"/>
  <c r="AI2481" i="1"/>
  <c r="AJ2481" i="1"/>
  <c r="AK2481" i="1"/>
  <c r="AL2481" i="1"/>
  <c r="AI2482" i="1"/>
  <c r="AJ2482" i="1"/>
  <c r="AK2482" i="1"/>
  <c r="AL2482" i="1"/>
  <c r="AI2483" i="1"/>
  <c r="AJ2483" i="1"/>
  <c r="AK2483" i="1"/>
  <c r="AL2483" i="1"/>
  <c r="AI2484" i="1"/>
  <c r="AJ2484" i="1"/>
  <c r="AK2484" i="1"/>
  <c r="AL2484" i="1"/>
  <c r="AI2485" i="1"/>
  <c r="AJ2485" i="1"/>
  <c r="AK2485" i="1"/>
  <c r="AL2485" i="1"/>
  <c r="AI2486" i="1"/>
  <c r="AJ2486" i="1"/>
  <c r="AK2486" i="1"/>
  <c r="AL2486" i="1"/>
  <c r="AI2487" i="1"/>
  <c r="AJ2487" i="1"/>
  <c r="AK2487" i="1"/>
  <c r="AL2487" i="1"/>
  <c r="AI2488" i="1"/>
  <c r="AJ2488" i="1"/>
  <c r="AK2488" i="1"/>
  <c r="AL2488" i="1"/>
  <c r="AI2489" i="1"/>
  <c r="AJ2489" i="1"/>
  <c r="AK2489" i="1"/>
  <c r="AL2489" i="1"/>
  <c r="AI2490" i="1"/>
  <c r="AJ2490" i="1"/>
  <c r="AK2490" i="1"/>
  <c r="AL2490" i="1"/>
  <c r="AI2491" i="1"/>
  <c r="AJ2491" i="1"/>
  <c r="AK2491" i="1"/>
  <c r="AL2491" i="1"/>
  <c r="AI2492" i="1"/>
  <c r="AJ2492" i="1"/>
  <c r="AK2492" i="1"/>
  <c r="AL2492" i="1"/>
  <c r="AI2493" i="1"/>
  <c r="AJ2493" i="1"/>
  <c r="AK2493" i="1"/>
  <c r="AL2493" i="1"/>
  <c r="AI2494" i="1"/>
  <c r="AJ2494" i="1"/>
  <c r="AK2494" i="1"/>
  <c r="AL2494" i="1"/>
  <c r="AI2495" i="1"/>
  <c r="AJ2495" i="1"/>
  <c r="AK2495" i="1"/>
  <c r="AL2495" i="1"/>
  <c r="AI2496" i="1"/>
  <c r="AJ2496" i="1"/>
  <c r="AK2496" i="1"/>
  <c r="AL2496" i="1"/>
  <c r="AI2497" i="1"/>
  <c r="AJ2497" i="1"/>
  <c r="AK2497" i="1"/>
  <c r="AL2497" i="1"/>
  <c r="AI2498" i="1"/>
  <c r="AJ2498" i="1"/>
  <c r="AK2498" i="1"/>
  <c r="AL2498" i="1"/>
  <c r="AI2499" i="1"/>
  <c r="AJ2499" i="1"/>
  <c r="AK2499" i="1"/>
  <c r="AL2499" i="1"/>
  <c r="AI2500" i="1"/>
  <c r="AJ2500" i="1"/>
  <c r="AK2500" i="1"/>
  <c r="AL2500" i="1"/>
  <c r="AI2501" i="1"/>
  <c r="AJ2501" i="1"/>
  <c r="AK2501" i="1"/>
  <c r="AL2501" i="1"/>
  <c r="AI2502" i="1"/>
  <c r="AJ2502" i="1"/>
  <c r="AK2502" i="1"/>
  <c r="AL2502" i="1"/>
  <c r="AI2503" i="1"/>
  <c r="AJ2503" i="1"/>
  <c r="AK2503" i="1"/>
  <c r="AL2503" i="1"/>
  <c r="AI2504" i="1"/>
  <c r="AJ2504" i="1"/>
  <c r="AK2504" i="1"/>
  <c r="AL2504" i="1"/>
  <c r="AI2505" i="1"/>
  <c r="AJ2505" i="1"/>
  <c r="AK2505" i="1"/>
  <c r="AL2505" i="1"/>
  <c r="AI2506" i="1"/>
  <c r="AJ2506" i="1"/>
  <c r="AK2506" i="1"/>
  <c r="AL2506" i="1"/>
  <c r="AI2507" i="1"/>
  <c r="AJ2507" i="1"/>
  <c r="AK2507" i="1"/>
  <c r="AL2507" i="1"/>
  <c r="AI2508" i="1"/>
  <c r="AJ2508" i="1"/>
  <c r="AK2508" i="1"/>
  <c r="AL2508" i="1"/>
  <c r="AI2509" i="1"/>
  <c r="AJ2509" i="1"/>
  <c r="AK2509" i="1"/>
  <c r="AL2509" i="1"/>
  <c r="AI2510" i="1"/>
  <c r="AJ2510" i="1"/>
  <c r="AK2510" i="1"/>
  <c r="AL2510" i="1"/>
  <c r="AI2511" i="1"/>
  <c r="AJ2511" i="1"/>
  <c r="AK2511" i="1"/>
  <c r="AL2511" i="1"/>
  <c r="AI2512" i="1"/>
  <c r="AJ2512" i="1"/>
  <c r="AK2512" i="1"/>
  <c r="AL2512" i="1"/>
  <c r="AI2513" i="1"/>
  <c r="AJ2513" i="1"/>
  <c r="AK2513" i="1"/>
  <c r="AL2513" i="1"/>
  <c r="AI2514" i="1"/>
  <c r="AJ2514" i="1"/>
  <c r="AK2514" i="1"/>
  <c r="AL2514" i="1"/>
  <c r="AI2515" i="1"/>
  <c r="AJ2515" i="1"/>
  <c r="AK2515" i="1"/>
  <c r="AL2515" i="1"/>
  <c r="AI2516" i="1"/>
  <c r="AJ2516" i="1"/>
  <c r="AK2516" i="1"/>
  <c r="AL2516" i="1"/>
  <c r="AI2517" i="1"/>
  <c r="AJ2517" i="1"/>
  <c r="AK2517" i="1"/>
  <c r="AL2517" i="1"/>
  <c r="AI2518" i="1"/>
  <c r="AJ2518" i="1"/>
  <c r="AK2518" i="1"/>
  <c r="AL2518" i="1"/>
  <c r="AI2519" i="1"/>
  <c r="AJ2519" i="1"/>
  <c r="AK2519" i="1"/>
  <c r="AL2519" i="1"/>
  <c r="AI2520" i="1"/>
  <c r="AJ2520" i="1"/>
  <c r="AK2520" i="1"/>
  <c r="AL2520" i="1"/>
  <c r="AI2521" i="1"/>
  <c r="AJ2521" i="1"/>
  <c r="AK2521" i="1"/>
  <c r="AL2521" i="1"/>
  <c r="AI2522" i="1"/>
  <c r="AJ2522" i="1"/>
  <c r="AK2522" i="1"/>
  <c r="AL2522" i="1"/>
  <c r="AI2523" i="1"/>
  <c r="AJ2523" i="1"/>
  <c r="AK2523" i="1"/>
  <c r="AL2523" i="1"/>
  <c r="AI2524" i="1"/>
  <c r="AJ2524" i="1"/>
  <c r="AK2524" i="1"/>
  <c r="AL2524" i="1"/>
  <c r="AI2525" i="1"/>
  <c r="AJ2525" i="1"/>
  <c r="AK2525" i="1"/>
  <c r="AL2525" i="1"/>
  <c r="AI2526" i="1"/>
  <c r="AJ2526" i="1"/>
  <c r="AK2526" i="1"/>
  <c r="AL2526" i="1"/>
  <c r="AI2527" i="1"/>
  <c r="AJ2527" i="1"/>
  <c r="AK2527" i="1"/>
  <c r="AL2527" i="1"/>
  <c r="AI2528" i="1"/>
  <c r="AJ2528" i="1"/>
  <c r="AK2528" i="1"/>
  <c r="AL2528" i="1"/>
  <c r="AI2529" i="1"/>
  <c r="AJ2529" i="1"/>
  <c r="AK2529" i="1"/>
  <c r="AL2529" i="1"/>
  <c r="AI2530" i="1"/>
  <c r="AJ2530" i="1"/>
  <c r="AK2530" i="1"/>
  <c r="AL2530" i="1"/>
  <c r="AI2531" i="1"/>
  <c r="AJ2531" i="1"/>
  <c r="AK2531" i="1"/>
  <c r="AL2531" i="1"/>
  <c r="AI2532" i="1"/>
  <c r="AJ2532" i="1"/>
  <c r="AK2532" i="1"/>
  <c r="AL2532" i="1"/>
  <c r="AI2533" i="1"/>
  <c r="AJ2533" i="1"/>
  <c r="AK2533" i="1"/>
  <c r="AL2533" i="1"/>
  <c r="AI2534" i="1"/>
  <c r="AJ2534" i="1"/>
  <c r="AK2534" i="1"/>
  <c r="AL2534" i="1"/>
  <c r="AI2535" i="1"/>
  <c r="AJ2535" i="1"/>
  <c r="AK2535" i="1"/>
  <c r="AL2535" i="1"/>
  <c r="AI2536" i="1"/>
  <c r="AJ2536" i="1"/>
  <c r="AK2536" i="1"/>
  <c r="AL2536" i="1"/>
  <c r="AI2537" i="1"/>
  <c r="AJ2537" i="1"/>
  <c r="AK2537" i="1"/>
  <c r="AL2537" i="1"/>
  <c r="AI2538" i="1"/>
  <c r="AJ2538" i="1"/>
  <c r="AK2538" i="1"/>
  <c r="AL2538" i="1"/>
  <c r="AI2539" i="1"/>
  <c r="AJ2539" i="1"/>
  <c r="AK2539" i="1"/>
  <c r="AL2539" i="1"/>
  <c r="AI2540" i="1"/>
  <c r="AJ2540" i="1"/>
  <c r="AK2540" i="1"/>
  <c r="AL2540" i="1"/>
  <c r="AI2541" i="1"/>
  <c r="AJ2541" i="1"/>
  <c r="AK2541" i="1"/>
  <c r="AL2541" i="1"/>
  <c r="AI2542" i="1"/>
  <c r="AJ2542" i="1"/>
  <c r="AK2542" i="1"/>
  <c r="AL2542" i="1"/>
  <c r="AI2543" i="1"/>
  <c r="AJ2543" i="1"/>
  <c r="AK2543" i="1"/>
  <c r="AL2543" i="1"/>
  <c r="AI2544" i="1"/>
  <c r="AJ2544" i="1"/>
  <c r="AK2544" i="1"/>
  <c r="AL2544" i="1"/>
  <c r="AI2545" i="1"/>
  <c r="AJ2545" i="1"/>
  <c r="AK2545" i="1"/>
  <c r="AL2545" i="1"/>
  <c r="AI2546" i="1"/>
  <c r="AJ2546" i="1"/>
  <c r="AK2546" i="1"/>
  <c r="AL2546" i="1"/>
  <c r="AI2547" i="1"/>
  <c r="AJ2547" i="1"/>
  <c r="AK2547" i="1"/>
  <c r="AL2547" i="1"/>
  <c r="AI2548" i="1"/>
  <c r="AJ2548" i="1"/>
  <c r="AK2548" i="1"/>
  <c r="AL2548" i="1"/>
  <c r="AI2549" i="1"/>
  <c r="AJ2549" i="1"/>
  <c r="AK2549" i="1"/>
  <c r="AL2549" i="1"/>
  <c r="AI2550" i="1"/>
  <c r="AJ2550" i="1"/>
  <c r="AK2550" i="1"/>
  <c r="AL2550" i="1"/>
  <c r="AI2551" i="1"/>
  <c r="AJ2551" i="1"/>
  <c r="AK2551" i="1"/>
  <c r="AL2551" i="1"/>
  <c r="AI2552" i="1"/>
  <c r="AJ2552" i="1"/>
  <c r="AK2552" i="1"/>
  <c r="AL2552" i="1"/>
  <c r="AI2553" i="1"/>
  <c r="AJ2553" i="1"/>
  <c r="AK2553" i="1"/>
  <c r="AL2553" i="1"/>
  <c r="AI2554" i="1"/>
  <c r="AJ2554" i="1"/>
  <c r="AK2554" i="1"/>
  <c r="AL2554" i="1"/>
  <c r="AI2555" i="1"/>
  <c r="AJ2555" i="1"/>
  <c r="AK2555" i="1"/>
  <c r="AL2555" i="1"/>
  <c r="AI2556" i="1"/>
  <c r="AJ2556" i="1"/>
  <c r="AK2556" i="1"/>
  <c r="AL2556" i="1"/>
  <c r="AI2557" i="1"/>
  <c r="AJ2557" i="1"/>
  <c r="AK2557" i="1"/>
  <c r="AL2557" i="1"/>
  <c r="AI2558" i="1"/>
  <c r="AJ2558" i="1"/>
  <c r="AK2558" i="1"/>
  <c r="AL2558" i="1"/>
  <c r="AI2559" i="1"/>
  <c r="AJ2559" i="1"/>
  <c r="AK2559" i="1"/>
  <c r="AL2559" i="1"/>
  <c r="AI2560" i="1"/>
  <c r="AJ2560" i="1"/>
  <c r="AK2560" i="1"/>
  <c r="AL2560" i="1"/>
  <c r="AI2561" i="1"/>
  <c r="AJ2561" i="1"/>
  <c r="AK2561" i="1"/>
  <c r="AL2561" i="1"/>
  <c r="AI2562" i="1"/>
  <c r="AJ2562" i="1"/>
  <c r="AK2562" i="1"/>
  <c r="AL2562" i="1"/>
  <c r="AI2563" i="1"/>
  <c r="AJ2563" i="1"/>
  <c r="AK2563" i="1"/>
  <c r="AL2563" i="1"/>
  <c r="AI2564" i="1"/>
  <c r="AJ2564" i="1"/>
  <c r="AK2564" i="1"/>
  <c r="AL2564" i="1"/>
  <c r="AI2565" i="1"/>
  <c r="AJ2565" i="1"/>
  <c r="AK2565" i="1"/>
  <c r="AL2565" i="1"/>
  <c r="AI2566" i="1"/>
  <c r="AJ2566" i="1"/>
  <c r="AK2566" i="1"/>
  <c r="AL2566" i="1"/>
  <c r="AI2567" i="1"/>
  <c r="AJ2567" i="1"/>
  <c r="AK2567" i="1"/>
  <c r="AL2567" i="1"/>
  <c r="AI2568" i="1"/>
  <c r="AJ2568" i="1"/>
  <c r="AK2568" i="1"/>
  <c r="AL2568" i="1"/>
  <c r="AI2569" i="1"/>
  <c r="AJ2569" i="1"/>
  <c r="AK2569" i="1"/>
  <c r="AL2569" i="1"/>
  <c r="AI2570" i="1"/>
  <c r="AJ2570" i="1"/>
  <c r="AK2570" i="1"/>
  <c r="AL2570" i="1"/>
  <c r="AI2571" i="1"/>
  <c r="AJ2571" i="1"/>
  <c r="AK2571" i="1"/>
  <c r="AL2571" i="1"/>
  <c r="AI2572" i="1"/>
  <c r="AJ2572" i="1"/>
  <c r="AK2572" i="1"/>
  <c r="AL2572" i="1"/>
  <c r="AI2573" i="1"/>
  <c r="AJ2573" i="1"/>
  <c r="AK2573" i="1"/>
  <c r="AL2573" i="1"/>
  <c r="AI2574" i="1"/>
  <c r="AJ2574" i="1"/>
  <c r="AK2574" i="1"/>
  <c r="AL2574" i="1"/>
  <c r="AI2575" i="1"/>
  <c r="AJ2575" i="1"/>
  <c r="AK2575" i="1"/>
  <c r="AL2575" i="1"/>
  <c r="AI2576" i="1"/>
  <c r="AJ2576" i="1"/>
  <c r="AK2576" i="1"/>
  <c r="AL2576" i="1"/>
  <c r="AI2577" i="1"/>
  <c r="AJ2577" i="1"/>
  <c r="AK2577" i="1"/>
  <c r="AL2577" i="1"/>
  <c r="AI2578" i="1"/>
  <c r="AJ2578" i="1"/>
  <c r="AK2578" i="1"/>
  <c r="AL2578" i="1"/>
  <c r="AI2579" i="1"/>
  <c r="AJ2579" i="1"/>
  <c r="AK2579" i="1"/>
  <c r="AL2579" i="1"/>
  <c r="AI2580" i="1"/>
  <c r="AJ2580" i="1"/>
  <c r="AK2580" i="1"/>
  <c r="AL2580" i="1"/>
  <c r="AI2581" i="1"/>
  <c r="AJ2581" i="1"/>
  <c r="AK2581" i="1"/>
  <c r="AL2581" i="1"/>
  <c r="AI2582" i="1"/>
  <c r="AJ2582" i="1"/>
  <c r="AK2582" i="1"/>
  <c r="AL2582" i="1"/>
  <c r="AI2583" i="1"/>
  <c r="AJ2583" i="1"/>
  <c r="AK2583" i="1"/>
  <c r="AL2583" i="1"/>
  <c r="AI2584" i="1"/>
  <c r="AJ2584" i="1"/>
  <c r="AK2584" i="1"/>
  <c r="AL2584" i="1"/>
  <c r="AI2585" i="1"/>
  <c r="AJ2585" i="1"/>
  <c r="AK2585" i="1"/>
  <c r="AL2585" i="1"/>
  <c r="AI2586" i="1"/>
  <c r="AJ2586" i="1"/>
  <c r="AK2586" i="1"/>
  <c r="AL2586" i="1"/>
  <c r="AI2587" i="1"/>
  <c r="AJ2587" i="1"/>
  <c r="AK2587" i="1"/>
  <c r="AL2587" i="1"/>
  <c r="AI2588" i="1"/>
  <c r="AJ2588" i="1"/>
  <c r="AK2588" i="1"/>
  <c r="AL2588" i="1"/>
  <c r="AI2589" i="1"/>
  <c r="AJ2589" i="1"/>
  <c r="AK2589" i="1"/>
  <c r="AL2589" i="1"/>
  <c r="AI2590" i="1"/>
  <c r="AJ2590" i="1"/>
  <c r="AK2590" i="1"/>
  <c r="AL2590" i="1"/>
  <c r="AI2591" i="1"/>
  <c r="AJ2591" i="1"/>
  <c r="AK2591" i="1"/>
  <c r="AL2591" i="1"/>
  <c r="AI2592" i="1"/>
  <c r="AJ2592" i="1"/>
  <c r="AK2592" i="1"/>
  <c r="AL2592" i="1"/>
  <c r="AI2593" i="1"/>
  <c r="AJ2593" i="1"/>
  <c r="AK2593" i="1"/>
  <c r="AL2593" i="1"/>
  <c r="AI2594" i="1"/>
  <c r="AJ2594" i="1"/>
  <c r="AK2594" i="1"/>
  <c r="AL2594" i="1"/>
  <c r="AI2595" i="1"/>
  <c r="AJ2595" i="1"/>
  <c r="AK2595" i="1"/>
  <c r="AL2595" i="1"/>
  <c r="AI2596" i="1"/>
  <c r="AJ2596" i="1"/>
  <c r="AK2596" i="1"/>
  <c r="AL2596" i="1"/>
  <c r="AI2597" i="1"/>
  <c r="AJ2597" i="1"/>
  <c r="AK2597" i="1"/>
  <c r="AL2597" i="1"/>
  <c r="AI2598" i="1"/>
  <c r="AJ2598" i="1"/>
  <c r="AK2598" i="1"/>
  <c r="AL2598" i="1"/>
  <c r="AI2599" i="1"/>
  <c r="AJ2599" i="1"/>
  <c r="AK2599" i="1"/>
  <c r="AL2599" i="1"/>
  <c r="AI2600" i="1"/>
  <c r="AJ2600" i="1"/>
  <c r="AK2600" i="1"/>
  <c r="AL2600" i="1"/>
  <c r="AI2601" i="1"/>
  <c r="AJ2601" i="1"/>
  <c r="AK2601" i="1"/>
  <c r="AL2601" i="1"/>
  <c r="AI2602" i="1"/>
  <c r="AJ2602" i="1"/>
  <c r="AK2602" i="1"/>
  <c r="AL2602" i="1"/>
  <c r="AI2603" i="1"/>
  <c r="AJ2603" i="1"/>
  <c r="AK2603" i="1"/>
  <c r="AL2603" i="1"/>
  <c r="AI2604" i="1"/>
  <c r="AJ2604" i="1"/>
  <c r="AK2604" i="1"/>
  <c r="AL2604" i="1"/>
  <c r="AI2605" i="1"/>
  <c r="AJ2605" i="1"/>
  <c r="AK2605" i="1"/>
  <c r="AL2605" i="1"/>
  <c r="AI2606" i="1"/>
  <c r="AJ2606" i="1"/>
  <c r="AK2606" i="1"/>
  <c r="AL2606" i="1"/>
  <c r="AI2607" i="1"/>
  <c r="AJ2607" i="1"/>
  <c r="AK2607" i="1"/>
  <c r="AL2607" i="1"/>
  <c r="AI2608" i="1"/>
  <c r="AJ2608" i="1"/>
  <c r="AK2608" i="1"/>
  <c r="AL2608" i="1"/>
  <c r="AI2609" i="1"/>
  <c r="AJ2609" i="1"/>
  <c r="AK2609" i="1"/>
  <c r="AL2609" i="1"/>
  <c r="AI2610" i="1"/>
  <c r="AJ2610" i="1"/>
  <c r="AK2610" i="1"/>
  <c r="AL2610" i="1"/>
  <c r="AI2611" i="1"/>
  <c r="AJ2611" i="1"/>
  <c r="AK2611" i="1"/>
  <c r="AL2611" i="1"/>
  <c r="AI2612" i="1"/>
  <c r="AJ2612" i="1"/>
  <c r="AK2612" i="1"/>
  <c r="AL2612" i="1"/>
  <c r="AI2613" i="1"/>
  <c r="AJ2613" i="1"/>
  <c r="AK2613" i="1"/>
  <c r="AL2613" i="1"/>
  <c r="AI2614" i="1"/>
  <c r="AJ2614" i="1"/>
  <c r="AK2614" i="1"/>
  <c r="AL2614" i="1"/>
  <c r="AI2615" i="1"/>
  <c r="AJ2615" i="1"/>
  <c r="AK2615" i="1"/>
  <c r="AL2615" i="1"/>
  <c r="AI2616" i="1"/>
  <c r="AJ2616" i="1"/>
  <c r="AK2616" i="1"/>
  <c r="AL2616" i="1"/>
  <c r="AI2617" i="1"/>
  <c r="AJ2617" i="1"/>
  <c r="AK2617" i="1"/>
  <c r="AL2617" i="1"/>
  <c r="AI2618" i="1"/>
  <c r="AJ2618" i="1"/>
  <c r="AK2618" i="1"/>
  <c r="AL2618" i="1"/>
  <c r="AI2619" i="1"/>
  <c r="AJ2619" i="1"/>
  <c r="AK2619" i="1"/>
  <c r="AL2619" i="1"/>
  <c r="AI2620" i="1"/>
  <c r="AJ2620" i="1"/>
  <c r="AK2620" i="1"/>
  <c r="AL2620" i="1"/>
  <c r="AI2621" i="1"/>
  <c r="AJ2621" i="1"/>
  <c r="AK2621" i="1"/>
  <c r="AL2621" i="1"/>
  <c r="AI2622" i="1"/>
  <c r="AJ2622" i="1"/>
  <c r="AK2622" i="1"/>
  <c r="AL2622" i="1"/>
  <c r="AI2623" i="1"/>
  <c r="AJ2623" i="1"/>
  <c r="AK2623" i="1"/>
  <c r="AL2623" i="1"/>
  <c r="AI2624" i="1"/>
  <c r="AJ2624" i="1"/>
  <c r="AK2624" i="1"/>
  <c r="AL2624" i="1"/>
  <c r="AI2625" i="1"/>
  <c r="AJ2625" i="1"/>
  <c r="AK2625" i="1"/>
  <c r="AL2625" i="1"/>
  <c r="AI2626" i="1"/>
  <c r="AJ2626" i="1"/>
  <c r="AK2626" i="1"/>
  <c r="AL2626" i="1"/>
  <c r="AI2627" i="1"/>
  <c r="AJ2627" i="1"/>
  <c r="AK2627" i="1"/>
  <c r="AL2627" i="1"/>
  <c r="AI2628" i="1"/>
  <c r="AJ2628" i="1"/>
  <c r="AK2628" i="1"/>
  <c r="AL2628" i="1"/>
  <c r="AI2629" i="1"/>
  <c r="AJ2629" i="1"/>
  <c r="AK2629" i="1"/>
  <c r="AL2629" i="1"/>
  <c r="AI2630" i="1"/>
  <c r="AJ2630" i="1"/>
  <c r="AK2630" i="1"/>
  <c r="AL2630" i="1"/>
  <c r="AI2631" i="1"/>
  <c r="AJ2631" i="1"/>
  <c r="AK2631" i="1"/>
  <c r="AL2631" i="1"/>
  <c r="AI2632" i="1"/>
  <c r="AJ2632" i="1"/>
  <c r="AK2632" i="1"/>
  <c r="AL2632" i="1"/>
  <c r="AI2633" i="1"/>
  <c r="AJ2633" i="1"/>
  <c r="AK2633" i="1"/>
  <c r="AL2633" i="1"/>
  <c r="AI2634" i="1"/>
  <c r="AJ2634" i="1"/>
  <c r="AK2634" i="1"/>
  <c r="AL2634" i="1"/>
  <c r="AI2635" i="1"/>
  <c r="AJ2635" i="1"/>
  <c r="AK2635" i="1"/>
  <c r="AL2635" i="1"/>
  <c r="AI2636" i="1"/>
  <c r="AJ2636" i="1"/>
  <c r="AK2636" i="1"/>
  <c r="AL2636" i="1"/>
  <c r="AI2637" i="1"/>
  <c r="AJ2637" i="1"/>
  <c r="AK2637" i="1"/>
  <c r="AL2637" i="1"/>
  <c r="AI2638" i="1"/>
  <c r="AJ2638" i="1"/>
  <c r="AK2638" i="1"/>
  <c r="AL2638" i="1"/>
  <c r="AI2639" i="1"/>
  <c r="AJ2639" i="1"/>
  <c r="AK2639" i="1"/>
  <c r="AL2639" i="1"/>
  <c r="AI2640" i="1"/>
  <c r="AJ2640" i="1"/>
  <c r="AK2640" i="1"/>
  <c r="AL2640" i="1"/>
  <c r="AI2641" i="1"/>
  <c r="AJ2641" i="1"/>
  <c r="AK2641" i="1"/>
  <c r="AL2641" i="1"/>
  <c r="AI2642" i="1"/>
  <c r="AJ2642" i="1"/>
  <c r="AK2642" i="1"/>
  <c r="AL2642" i="1"/>
  <c r="AI2643" i="1"/>
  <c r="AJ2643" i="1"/>
  <c r="AK2643" i="1"/>
  <c r="AL2643" i="1"/>
  <c r="AI2644" i="1"/>
  <c r="AJ2644" i="1"/>
  <c r="AK2644" i="1"/>
  <c r="AL2644" i="1"/>
  <c r="AI2645" i="1"/>
  <c r="AJ2645" i="1"/>
  <c r="AK2645" i="1"/>
  <c r="AL2645" i="1"/>
  <c r="AI2646" i="1"/>
  <c r="AJ2646" i="1"/>
  <c r="AK2646" i="1"/>
  <c r="AL2646" i="1"/>
  <c r="AI2647" i="1"/>
  <c r="AJ2647" i="1"/>
  <c r="AK2647" i="1"/>
  <c r="AL2647" i="1"/>
  <c r="AI2648" i="1"/>
  <c r="AJ2648" i="1"/>
  <c r="AK2648" i="1"/>
  <c r="AL2648" i="1"/>
  <c r="AI2649" i="1"/>
  <c r="AJ2649" i="1"/>
  <c r="AK2649" i="1"/>
  <c r="AL2649" i="1"/>
  <c r="AI2650" i="1"/>
  <c r="AJ2650" i="1"/>
  <c r="AK2650" i="1"/>
  <c r="AL2650" i="1"/>
  <c r="AI2651" i="1"/>
  <c r="AJ2651" i="1"/>
  <c r="AK2651" i="1"/>
  <c r="AL2651" i="1"/>
  <c r="AI2652" i="1"/>
  <c r="AJ2652" i="1"/>
  <c r="AK2652" i="1"/>
  <c r="AL2652" i="1"/>
  <c r="AI2653" i="1"/>
  <c r="AJ2653" i="1"/>
  <c r="AK2653" i="1"/>
  <c r="AL2653" i="1"/>
  <c r="AI2654" i="1"/>
  <c r="AJ2654" i="1"/>
  <c r="AK2654" i="1"/>
  <c r="AL2654" i="1"/>
  <c r="AI2655" i="1"/>
  <c r="AJ2655" i="1"/>
  <c r="AK2655" i="1"/>
  <c r="AL2655" i="1"/>
  <c r="AI2656" i="1"/>
  <c r="AJ2656" i="1"/>
  <c r="AK2656" i="1"/>
  <c r="AL2656" i="1"/>
  <c r="AI2657" i="1"/>
  <c r="AJ2657" i="1"/>
  <c r="AK2657" i="1"/>
  <c r="AL2657" i="1"/>
  <c r="AI2658" i="1"/>
  <c r="AJ2658" i="1"/>
  <c r="AK2658" i="1"/>
  <c r="AL2658" i="1"/>
  <c r="AI2659" i="1"/>
  <c r="AJ2659" i="1"/>
  <c r="AK2659" i="1"/>
  <c r="AL2659" i="1"/>
  <c r="AI2660" i="1"/>
  <c r="AJ2660" i="1"/>
  <c r="AK2660" i="1"/>
  <c r="AL2660" i="1"/>
  <c r="AI2661" i="1"/>
  <c r="AJ2661" i="1"/>
  <c r="AK2661" i="1"/>
  <c r="AL2661" i="1"/>
  <c r="AI2662" i="1"/>
  <c r="AJ2662" i="1"/>
  <c r="AK2662" i="1"/>
  <c r="AL2662" i="1"/>
  <c r="AI2663" i="1"/>
  <c r="AJ2663" i="1"/>
  <c r="AK2663" i="1"/>
  <c r="AL2663" i="1"/>
  <c r="AI2664" i="1"/>
  <c r="AJ2664" i="1"/>
  <c r="AK2664" i="1"/>
  <c r="AL2664" i="1"/>
  <c r="AI2665" i="1"/>
  <c r="AJ2665" i="1"/>
  <c r="AK2665" i="1"/>
  <c r="AL2665" i="1"/>
  <c r="AI2666" i="1"/>
  <c r="AJ2666" i="1"/>
  <c r="AK2666" i="1"/>
  <c r="AL2666" i="1"/>
  <c r="AI2667" i="1"/>
  <c r="AJ2667" i="1"/>
  <c r="AK2667" i="1"/>
  <c r="AL2667" i="1"/>
  <c r="AI2668" i="1"/>
  <c r="AJ2668" i="1"/>
  <c r="AK2668" i="1"/>
  <c r="AL2668" i="1"/>
  <c r="AI2669" i="1"/>
  <c r="AJ2669" i="1"/>
  <c r="AK2669" i="1"/>
  <c r="AL2669" i="1"/>
  <c r="AI2670" i="1"/>
  <c r="AJ2670" i="1"/>
  <c r="AK2670" i="1"/>
  <c r="AL2670" i="1"/>
  <c r="AI2671" i="1"/>
  <c r="AJ2671" i="1"/>
  <c r="AK2671" i="1"/>
  <c r="AL2671" i="1"/>
  <c r="AI2672" i="1"/>
  <c r="AJ2672" i="1"/>
  <c r="AK2672" i="1"/>
  <c r="AL2672" i="1"/>
  <c r="AI2673" i="1"/>
  <c r="AJ2673" i="1"/>
  <c r="AK2673" i="1"/>
  <c r="AL2673" i="1"/>
  <c r="AI2674" i="1"/>
  <c r="AJ2674" i="1"/>
  <c r="AK2674" i="1"/>
  <c r="AL2674" i="1"/>
  <c r="AI2675" i="1"/>
  <c r="AJ2675" i="1"/>
  <c r="AK2675" i="1"/>
  <c r="AL2675" i="1"/>
  <c r="AI2676" i="1"/>
  <c r="AJ2676" i="1"/>
  <c r="AK2676" i="1"/>
  <c r="AL2676" i="1"/>
  <c r="AI2677" i="1"/>
  <c r="AJ2677" i="1"/>
  <c r="AK2677" i="1"/>
  <c r="AL2677" i="1"/>
  <c r="AI2678" i="1"/>
  <c r="AJ2678" i="1"/>
  <c r="AK2678" i="1"/>
  <c r="AL2678" i="1"/>
  <c r="AI2679" i="1"/>
  <c r="AJ2679" i="1"/>
  <c r="AK2679" i="1"/>
  <c r="AL2679" i="1"/>
  <c r="AI2680" i="1"/>
  <c r="AJ2680" i="1"/>
  <c r="AK2680" i="1"/>
  <c r="AL2680" i="1"/>
  <c r="AI2681" i="1"/>
  <c r="AJ2681" i="1"/>
  <c r="AK2681" i="1"/>
  <c r="AL2681" i="1"/>
  <c r="AI2682" i="1"/>
  <c r="AJ2682" i="1"/>
  <c r="AK2682" i="1"/>
  <c r="AL2682" i="1"/>
  <c r="AI2683" i="1"/>
  <c r="AJ2683" i="1"/>
  <c r="AK2683" i="1"/>
  <c r="AL2683" i="1"/>
  <c r="AI2684" i="1"/>
  <c r="AJ2684" i="1"/>
  <c r="AK2684" i="1"/>
  <c r="AL2684" i="1"/>
  <c r="AI2685" i="1"/>
  <c r="AJ2685" i="1"/>
  <c r="AK2685" i="1"/>
  <c r="AL2685" i="1"/>
  <c r="AI2686" i="1"/>
  <c r="AJ2686" i="1"/>
  <c r="AK2686" i="1"/>
  <c r="AL2686" i="1"/>
  <c r="AI2687" i="1"/>
  <c r="AJ2687" i="1"/>
  <c r="AK2687" i="1"/>
  <c r="AL2687" i="1"/>
  <c r="AI2688" i="1"/>
  <c r="AJ2688" i="1"/>
  <c r="AK2688" i="1"/>
  <c r="AL2688" i="1"/>
  <c r="AI2689" i="1"/>
  <c r="AJ2689" i="1"/>
  <c r="AK2689" i="1"/>
  <c r="AL2689" i="1"/>
  <c r="AI2690" i="1"/>
  <c r="AJ2690" i="1"/>
  <c r="AK2690" i="1"/>
  <c r="AL2690" i="1"/>
  <c r="AI2691" i="1"/>
  <c r="AJ2691" i="1"/>
  <c r="AK2691" i="1"/>
  <c r="AL2691" i="1"/>
  <c r="AI2692" i="1"/>
  <c r="AJ2692" i="1"/>
  <c r="AK2692" i="1"/>
  <c r="AL2692" i="1"/>
  <c r="AI2693" i="1"/>
  <c r="AJ2693" i="1"/>
  <c r="AK2693" i="1"/>
  <c r="AL2693" i="1"/>
  <c r="AI2694" i="1"/>
  <c r="AJ2694" i="1"/>
  <c r="AK2694" i="1"/>
  <c r="AL2694" i="1"/>
  <c r="AI2695" i="1"/>
  <c r="AJ2695" i="1"/>
  <c r="AK2695" i="1"/>
  <c r="AL2695" i="1"/>
  <c r="AI2696" i="1"/>
  <c r="AJ2696" i="1"/>
  <c r="AK2696" i="1"/>
  <c r="AL2696" i="1"/>
  <c r="AI2697" i="1"/>
  <c r="AJ2697" i="1"/>
  <c r="AK2697" i="1"/>
  <c r="AL2697" i="1"/>
  <c r="AI2698" i="1"/>
  <c r="AJ2698" i="1"/>
  <c r="AK2698" i="1"/>
  <c r="AL2698" i="1"/>
  <c r="AI2699" i="1"/>
  <c r="AJ2699" i="1"/>
  <c r="AK2699" i="1"/>
  <c r="AL2699" i="1"/>
  <c r="AI2700" i="1"/>
  <c r="AJ2700" i="1"/>
  <c r="AK2700" i="1"/>
  <c r="AL2700" i="1"/>
  <c r="AI2701" i="1"/>
  <c r="AJ2701" i="1"/>
  <c r="AK2701" i="1"/>
  <c r="AL2701" i="1"/>
  <c r="AI2702" i="1"/>
  <c r="AJ2702" i="1"/>
  <c r="AK2702" i="1"/>
  <c r="AL2702" i="1"/>
  <c r="AI2703" i="1"/>
  <c r="AJ2703" i="1"/>
  <c r="AK2703" i="1"/>
  <c r="AL2703" i="1"/>
  <c r="AI2704" i="1"/>
  <c r="AJ2704" i="1"/>
  <c r="AK2704" i="1"/>
  <c r="AL2704" i="1"/>
  <c r="AI2705" i="1"/>
  <c r="AJ2705" i="1"/>
  <c r="AK2705" i="1"/>
  <c r="AL2705" i="1"/>
  <c r="AI2706" i="1"/>
  <c r="AJ2706" i="1"/>
  <c r="AK2706" i="1"/>
  <c r="AL2706" i="1"/>
  <c r="AI2707" i="1"/>
  <c r="AJ2707" i="1"/>
  <c r="AK2707" i="1"/>
  <c r="AL2707" i="1"/>
  <c r="AI2708" i="1"/>
  <c r="AJ2708" i="1"/>
  <c r="AK2708" i="1"/>
  <c r="AL2708" i="1"/>
  <c r="AI2709" i="1"/>
  <c r="AJ2709" i="1"/>
  <c r="AK2709" i="1"/>
  <c r="AL2709" i="1"/>
  <c r="AI2710" i="1"/>
  <c r="AJ2710" i="1"/>
  <c r="AK2710" i="1"/>
  <c r="AL2710" i="1"/>
  <c r="AI2711" i="1"/>
  <c r="AJ2711" i="1"/>
  <c r="AK2711" i="1"/>
  <c r="AL2711" i="1"/>
  <c r="AI2712" i="1"/>
  <c r="AJ2712" i="1"/>
  <c r="AK2712" i="1"/>
  <c r="AL2712" i="1"/>
  <c r="AI2713" i="1"/>
  <c r="AJ2713" i="1"/>
  <c r="AK2713" i="1"/>
  <c r="AL2713" i="1"/>
  <c r="AI2714" i="1"/>
  <c r="AJ2714" i="1"/>
  <c r="AK2714" i="1"/>
  <c r="AL2714" i="1"/>
  <c r="AI2715" i="1"/>
  <c r="AJ2715" i="1"/>
  <c r="AK2715" i="1"/>
  <c r="AL2715" i="1"/>
  <c r="AI2716" i="1"/>
  <c r="AJ2716" i="1"/>
  <c r="AK2716" i="1"/>
  <c r="AL2716" i="1"/>
  <c r="AI2717" i="1"/>
  <c r="AJ2717" i="1"/>
  <c r="AK2717" i="1"/>
  <c r="AL2717" i="1"/>
  <c r="AI2718" i="1"/>
  <c r="AJ2718" i="1"/>
  <c r="AK2718" i="1"/>
  <c r="AL2718" i="1"/>
  <c r="AI2719" i="1"/>
  <c r="AJ2719" i="1"/>
  <c r="AK2719" i="1"/>
  <c r="AL2719" i="1"/>
  <c r="AI2720" i="1"/>
  <c r="AJ2720" i="1"/>
  <c r="AK2720" i="1"/>
  <c r="AL2720" i="1"/>
  <c r="AI2721" i="1"/>
  <c r="AJ2721" i="1"/>
  <c r="AK2721" i="1"/>
  <c r="AL2721" i="1"/>
  <c r="AI2722" i="1"/>
  <c r="AJ2722" i="1"/>
  <c r="AK2722" i="1"/>
  <c r="AL2722" i="1"/>
  <c r="AI2723" i="1"/>
  <c r="AJ2723" i="1"/>
  <c r="AK2723" i="1"/>
  <c r="AL2723" i="1"/>
  <c r="AI2724" i="1"/>
  <c r="AJ2724" i="1"/>
  <c r="AK2724" i="1"/>
  <c r="AL2724" i="1"/>
  <c r="AI2725" i="1"/>
  <c r="AJ2725" i="1"/>
  <c r="AK2725" i="1"/>
  <c r="AL2725" i="1"/>
  <c r="AI2726" i="1"/>
  <c r="AJ2726" i="1"/>
  <c r="AK2726" i="1"/>
  <c r="AL2726" i="1"/>
  <c r="AI2727" i="1"/>
  <c r="AJ2727" i="1"/>
  <c r="AK2727" i="1"/>
  <c r="AL2727" i="1"/>
  <c r="AI2728" i="1"/>
  <c r="AJ2728" i="1"/>
  <c r="AK2728" i="1"/>
  <c r="AL2728" i="1"/>
  <c r="AI2729" i="1"/>
  <c r="AJ2729" i="1"/>
  <c r="AK2729" i="1"/>
  <c r="AL2729" i="1"/>
  <c r="AI2730" i="1"/>
  <c r="AJ2730" i="1"/>
  <c r="AK2730" i="1"/>
  <c r="AL2730" i="1"/>
  <c r="AI2731" i="1"/>
  <c r="AJ2731" i="1"/>
  <c r="AK2731" i="1"/>
  <c r="AL2731" i="1"/>
  <c r="AI2732" i="1"/>
  <c r="AJ2732" i="1"/>
  <c r="AK2732" i="1"/>
  <c r="AL2732" i="1"/>
  <c r="AI2733" i="1"/>
  <c r="AJ2733" i="1"/>
  <c r="AK2733" i="1"/>
  <c r="AL2733" i="1"/>
  <c r="AI2734" i="1"/>
  <c r="AJ2734" i="1"/>
  <c r="AK2734" i="1"/>
  <c r="AL2734" i="1"/>
  <c r="AI2735" i="1"/>
  <c r="AJ2735" i="1"/>
  <c r="AK2735" i="1"/>
  <c r="AL2735" i="1"/>
  <c r="AI2736" i="1"/>
  <c r="AJ2736" i="1"/>
  <c r="AK2736" i="1"/>
  <c r="AL2736" i="1"/>
  <c r="AI2737" i="1"/>
  <c r="AJ2737" i="1"/>
  <c r="AK2737" i="1"/>
  <c r="AL2737" i="1"/>
  <c r="AI2738" i="1"/>
  <c r="AJ2738" i="1"/>
  <c r="AK2738" i="1"/>
  <c r="AL2738" i="1"/>
  <c r="AI2739" i="1"/>
  <c r="AJ2739" i="1"/>
  <c r="AK2739" i="1"/>
  <c r="AL2739" i="1"/>
  <c r="AI2740" i="1"/>
  <c r="AJ2740" i="1"/>
  <c r="AK2740" i="1"/>
  <c r="AL2740" i="1"/>
  <c r="AI2741" i="1"/>
  <c r="AJ2741" i="1"/>
  <c r="AK2741" i="1"/>
  <c r="AL2741" i="1"/>
  <c r="AI2742" i="1"/>
  <c r="AJ2742" i="1"/>
  <c r="AK2742" i="1"/>
  <c r="AL2742" i="1"/>
  <c r="AI2743" i="1"/>
  <c r="AJ2743" i="1"/>
  <c r="AK2743" i="1"/>
  <c r="AL2743" i="1"/>
  <c r="AI2744" i="1"/>
  <c r="AJ2744" i="1"/>
  <c r="AK2744" i="1"/>
  <c r="AL2744" i="1"/>
  <c r="AI2745" i="1"/>
  <c r="AJ2745" i="1"/>
  <c r="AK2745" i="1"/>
  <c r="AL2745" i="1"/>
  <c r="AI2746" i="1"/>
  <c r="AJ2746" i="1"/>
  <c r="AK2746" i="1"/>
  <c r="AL2746" i="1"/>
  <c r="AI2747" i="1"/>
  <c r="AJ2747" i="1"/>
  <c r="AK2747" i="1"/>
  <c r="AL2747" i="1"/>
  <c r="AI2748" i="1"/>
  <c r="AJ2748" i="1"/>
  <c r="AK2748" i="1"/>
  <c r="AL2748" i="1"/>
  <c r="AI2749" i="1"/>
  <c r="AJ2749" i="1"/>
  <c r="AK2749" i="1"/>
  <c r="AL2749" i="1"/>
  <c r="AI2750" i="1"/>
  <c r="AJ2750" i="1"/>
  <c r="AK2750" i="1"/>
  <c r="AL2750" i="1"/>
  <c r="AI2751" i="1"/>
  <c r="AJ2751" i="1"/>
  <c r="AK2751" i="1"/>
  <c r="AL2751" i="1"/>
  <c r="AI2752" i="1"/>
  <c r="AJ2752" i="1"/>
  <c r="AK2752" i="1"/>
  <c r="AL2752" i="1"/>
  <c r="AI2753" i="1"/>
  <c r="AJ2753" i="1"/>
  <c r="AK2753" i="1"/>
  <c r="AL2753" i="1"/>
  <c r="AI2754" i="1"/>
  <c r="AJ2754" i="1"/>
  <c r="AK2754" i="1"/>
  <c r="AL2754" i="1"/>
  <c r="AI2755" i="1"/>
  <c r="AJ2755" i="1"/>
  <c r="AK2755" i="1"/>
  <c r="AL2755" i="1"/>
  <c r="AI2756" i="1"/>
  <c r="AJ2756" i="1"/>
  <c r="AK2756" i="1"/>
  <c r="AL2756" i="1"/>
  <c r="AI2757" i="1"/>
  <c r="AJ2757" i="1"/>
  <c r="AK2757" i="1"/>
  <c r="AL2757" i="1"/>
  <c r="AI2758" i="1"/>
  <c r="AJ2758" i="1"/>
  <c r="AK2758" i="1"/>
  <c r="AL2758" i="1"/>
  <c r="AI2759" i="1"/>
  <c r="AJ2759" i="1"/>
  <c r="AK2759" i="1"/>
  <c r="AL2759" i="1"/>
  <c r="AI2760" i="1"/>
  <c r="AJ2760" i="1"/>
  <c r="AK2760" i="1"/>
  <c r="AL2760" i="1"/>
  <c r="AI2761" i="1"/>
  <c r="AJ2761" i="1"/>
  <c r="AK2761" i="1"/>
  <c r="AL2761" i="1"/>
  <c r="AI2762" i="1"/>
  <c r="AJ2762" i="1"/>
  <c r="AK2762" i="1"/>
  <c r="AL2762" i="1"/>
  <c r="AI2763" i="1"/>
  <c r="AJ2763" i="1"/>
  <c r="AK2763" i="1"/>
  <c r="AL2763" i="1"/>
  <c r="AI2764" i="1"/>
  <c r="AJ2764" i="1"/>
  <c r="AK2764" i="1"/>
  <c r="AL2764" i="1"/>
  <c r="AI2765" i="1"/>
  <c r="AJ2765" i="1"/>
  <c r="AK2765" i="1"/>
  <c r="AL2765" i="1"/>
  <c r="AI2766" i="1"/>
  <c r="AJ2766" i="1"/>
  <c r="AK2766" i="1"/>
  <c r="AL2766" i="1"/>
  <c r="AI2767" i="1"/>
  <c r="AJ2767" i="1"/>
  <c r="AK2767" i="1"/>
  <c r="AL2767" i="1"/>
  <c r="AI2768" i="1"/>
  <c r="AJ2768" i="1"/>
  <c r="AK2768" i="1"/>
  <c r="AL2768" i="1"/>
  <c r="AI2769" i="1"/>
  <c r="AJ2769" i="1"/>
  <c r="AK2769" i="1"/>
  <c r="AL2769" i="1"/>
  <c r="AI2770" i="1"/>
  <c r="AJ2770" i="1"/>
  <c r="AK2770" i="1"/>
  <c r="AL2770" i="1"/>
  <c r="AI2771" i="1"/>
  <c r="AJ2771" i="1"/>
  <c r="AK2771" i="1"/>
  <c r="AL2771" i="1"/>
  <c r="AI2772" i="1"/>
  <c r="AJ2772" i="1"/>
  <c r="AK2772" i="1"/>
  <c r="AL2772" i="1"/>
  <c r="AI2773" i="1"/>
  <c r="AJ2773" i="1"/>
  <c r="AK2773" i="1"/>
  <c r="AL2773" i="1"/>
  <c r="AI2774" i="1"/>
  <c r="AJ2774" i="1"/>
  <c r="AK2774" i="1"/>
  <c r="AL2774" i="1"/>
  <c r="AI2775" i="1"/>
  <c r="AJ2775" i="1"/>
  <c r="AK2775" i="1"/>
  <c r="AL2775" i="1"/>
  <c r="AI2776" i="1"/>
  <c r="AJ2776" i="1"/>
  <c r="AK2776" i="1"/>
  <c r="AL2776" i="1"/>
  <c r="AI2777" i="1"/>
  <c r="AJ2777" i="1"/>
  <c r="AK2777" i="1"/>
  <c r="AL2777" i="1"/>
  <c r="AI2778" i="1"/>
  <c r="AJ2778" i="1"/>
  <c r="AK2778" i="1"/>
  <c r="AL2778" i="1"/>
  <c r="AI2779" i="1"/>
  <c r="AJ2779" i="1"/>
  <c r="AK2779" i="1"/>
  <c r="AL2779" i="1"/>
  <c r="AI2780" i="1"/>
  <c r="AJ2780" i="1"/>
  <c r="AK2780" i="1"/>
  <c r="AL2780" i="1"/>
  <c r="AI2781" i="1"/>
  <c r="AJ2781" i="1"/>
  <c r="AK2781" i="1"/>
  <c r="AL2781" i="1"/>
  <c r="AI2782" i="1"/>
  <c r="AJ2782" i="1"/>
  <c r="AK2782" i="1"/>
  <c r="AL2782" i="1"/>
  <c r="AI2783" i="1"/>
  <c r="AJ2783" i="1"/>
  <c r="AK2783" i="1"/>
  <c r="AL2783" i="1"/>
  <c r="AI2784" i="1"/>
  <c r="AJ2784" i="1"/>
  <c r="AK2784" i="1"/>
  <c r="AL2784" i="1"/>
  <c r="AI2785" i="1"/>
  <c r="AJ2785" i="1"/>
  <c r="AK2785" i="1"/>
  <c r="AL2785" i="1"/>
  <c r="AI2786" i="1"/>
  <c r="AJ2786" i="1"/>
  <c r="AK2786" i="1"/>
  <c r="AL2786" i="1"/>
  <c r="AI2787" i="1"/>
  <c r="AJ2787" i="1"/>
  <c r="AK2787" i="1"/>
  <c r="AL2787" i="1"/>
  <c r="AI2788" i="1"/>
  <c r="AJ2788" i="1"/>
  <c r="AK2788" i="1"/>
  <c r="AL2788" i="1"/>
  <c r="AI2789" i="1"/>
  <c r="AJ2789" i="1"/>
  <c r="AK2789" i="1"/>
  <c r="AL2789" i="1"/>
  <c r="AI2790" i="1"/>
  <c r="AJ2790" i="1"/>
  <c r="AK2790" i="1"/>
  <c r="AL2790" i="1"/>
  <c r="AI2791" i="1"/>
  <c r="AJ2791" i="1"/>
  <c r="AK2791" i="1"/>
  <c r="AL2791" i="1"/>
  <c r="AI2792" i="1"/>
  <c r="AJ2792" i="1"/>
  <c r="AK2792" i="1"/>
  <c r="AL2792" i="1"/>
  <c r="AI2793" i="1"/>
  <c r="AJ2793" i="1"/>
  <c r="AK2793" i="1"/>
  <c r="AL2793" i="1"/>
  <c r="AI2794" i="1"/>
  <c r="AJ2794" i="1"/>
  <c r="AK2794" i="1"/>
  <c r="AL2794" i="1"/>
  <c r="AI2795" i="1"/>
  <c r="AJ2795" i="1"/>
  <c r="AK2795" i="1"/>
  <c r="AL2795" i="1"/>
  <c r="AI2796" i="1"/>
  <c r="AJ2796" i="1"/>
  <c r="AK2796" i="1"/>
  <c r="AL2796" i="1"/>
  <c r="AI2797" i="1"/>
  <c r="AJ2797" i="1"/>
  <c r="AK2797" i="1"/>
  <c r="AL2797" i="1"/>
  <c r="AI2798" i="1"/>
  <c r="AJ2798" i="1"/>
  <c r="AK2798" i="1"/>
  <c r="AL2798" i="1"/>
  <c r="AI2799" i="1"/>
  <c r="AJ2799" i="1"/>
  <c r="AK2799" i="1"/>
  <c r="AL2799" i="1"/>
  <c r="AI2800" i="1"/>
  <c r="AJ2800" i="1"/>
  <c r="AK2800" i="1"/>
  <c r="AL2800" i="1"/>
  <c r="AI2801" i="1"/>
  <c r="AJ2801" i="1"/>
  <c r="AK2801" i="1"/>
  <c r="AL2801" i="1"/>
  <c r="AI2802" i="1"/>
  <c r="AJ2802" i="1"/>
  <c r="AK2802" i="1"/>
  <c r="AL2802" i="1"/>
  <c r="AI2803" i="1"/>
  <c r="AJ2803" i="1"/>
  <c r="AK2803" i="1"/>
  <c r="AL2803" i="1"/>
  <c r="AI2804" i="1"/>
  <c r="AJ2804" i="1"/>
  <c r="AK2804" i="1"/>
  <c r="AL2804" i="1"/>
  <c r="AI2805" i="1"/>
  <c r="AJ2805" i="1"/>
  <c r="AK2805" i="1"/>
  <c r="AL2805" i="1"/>
  <c r="AI2806" i="1"/>
  <c r="AJ2806" i="1"/>
  <c r="AK2806" i="1"/>
  <c r="AL2806" i="1"/>
  <c r="AI2807" i="1"/>
  <c r="AJ2807" i="1"/>
  <c r="AK2807" i="1"/>
  <c r="AL2807" i="1"/>
  <c r="AI2808" i="1"/>
  <c r="AJ2808" i="1"/>
  <c r="AK2808" i="1"/>
  <c r="AL2808" i="1"/>
  <c r="AI2809" i="1"/>
  <c r="AJ2809" i="1"/>
  <c r="AK2809" i="1"/>
  <c r="AL2809" i="1"/>
  <c r="AI2810" i="1"/>
  <c r="AJ2810" i="1"/>
  <c r="AK2810" i="1"/>
  <c r="AL2810" i="1"/>
  <c r="AI2811" i="1"/>
  <c r="AJ2811" i="1"/>
  <c r="AK2811" i="1"/>
  <c r="AL2811" i="1"/>
  <c r="AI2812" i="1"/>
  <c r="AJ2812" i="1"/>
  <c r="AK2812" i="1"/>
  <c r="AL2812" i="1"/>
  <c r="AI2813" i="1"/>
  <c r="AJ2813" i="1"/>
  <c r="AK2813" i="1"/>
  <c r="AL2813" i="1"/>
  <c r="AI2814" i="1"/>
  <c r="AJ2814" i="1"/>
  <c r="AK2814" i="1"/>
  <c r="AL2814" i="1"/>
  <c r="AI2815" i="1"/>
  <c r="AJ2815" i="1"/>
  <c r="AK2815" i="1"/>
  <c r="AL2815" i="1"/>
  <c r="AI2816" i="1"/>
  <c r="AJ2816" i="1"/>
  <c r="AK2816" i="1"/>
  <c r="AL2816" i="1"/>
  <c r="AI2817" i="1"/>
  <c r="AJ2817" i="1"/>
  <c r="AK2817" i="1"/>
  <c r="AL2817" i="1"/>
  <c r="AI2818" i="1"/>
  <c r="AJ2818" i="1"/>
  <c r="AK2818" i="1"/>
  <c r="AL2818" i="1"/>
  <c r="AI2819" i="1"/>
  <c r="AJ2819" i="1"/>
  <c r="AK2819" i="1"/>
  <c r="AL2819" i="1"/>
  <c r="AI2820" i="1"/>
  <c r="AJ2820" i="1"/>
  <c r="AK2820" i="1"/>
  <c r="AL2820" i="1"/>
  <c r="AI2821" i="1"/>
  <c r="AJ2821" i="1"/>
  <c r="AK2821" i="1"/>
  <c r="AL2821" i="1"/>
  <c r="AI2822" i="1"/>
  <c r="AJ2822" i="1"/>
  <c r="AK2822" i="1"/>
  <c r="AL2822" i="1"/>
  <c r="AI2823" i="1"/>
  <c r="AJ2823" i="1"/>
  <c r="AK2823" i="1"/>
  <c r="AL2823" i="1"/>
  <c r="AI2824" i="1"/>
  <c r="AJ2824" i="1"/>
  <c r="AK2824" i="1"/>
  <c r="AL2824" i="1"/>
  <c r="AI2825" i="1"/>
  <c r="AJ2825" i="1"/>
  <c r="AK2825" i="1"/>
  <c r="AL2825" i="1"/>
  <c r="AI2826" i="1"/>
  <c r="AJ2826" i="1"/>
  <c r="AK2826" i="1"/>
  <c r="AL2826" i="1"/>
  <c r="AI2827" i="1"/>
  <c r="AJ2827" i="1"/>
  <c r="AK2827" i="1"/>
  <c r="AL2827" i="1"/>
  <c r="AI2828" i="1"/>
  <c r="AJ2828" i="1"/>
  <c r="AK2828" i="1"/>
  <c r="AL2828" i="1"/>
  <c r="AI2829" i="1"/>
  <c r="AJ2829" i="1"/>
  <c r="AK2829" i="1"/>
  <c r="AL2829" i="1"/>
  <c r="AI2830" i="1"/>
  <c r="AJ2830" i="1"/>
  <c r="AK2830" i="1"/>
  <c r="AL2830" i="1"/>
  <c r="AI2831" i="1"/>
  <c r="AJ2831" i="1"/>
  <c r="AK2831" i="1"/>
  <c r="AL2831" i="1"/>
  <c r="AI2832" i="1"/>
  <c r="AJ2832" i="1"/>
  <c r="AK2832" i="1"/>
  <c r="AL2832" i="1"/>
  <c r="AI2833" i="1"/>
  <c r="AJ2833" i="1"/>
  <c r="AK2833" i="1"/>
  <c r="AL2833" i="1"/>
  <c r="AI2834" i="1"/>
  <c r="AJ2834" i="1"/>
  <c r="AK2834" i="1"/>
  <c r="AL2834" i="1"/>
  <c r="AI2835" i="1"/>
  <c r="AJ2835" i="1"/>
  <c r="AK2835" i="1"/>
  <c r="AL2835" i="1"/>
  <c r="AI2836" i="1"/>
  <c r="AJ2836" i="1"/>
  <c r="AK2836" i="1"/>
  <c r="AL2836" i="1"/>
  <c r="AI2837" i="1"/>
  <c r="AJ2837" i="1"/>
  <c r="AK2837" i="1"/>
  <c r="AL2837" i="1"/>
  <c r="AI2838" i="1"/>
  <c r="AJ2838" i="1"/>
  <c r="AK2838" i="1"/>
  <c r="AL2838" i="1"/>
  <c r="AI2839" i="1"/>
  <c r="AJ2839" i="1"/>
  <c r="AK2839" i="1"/>
  <c r="AL2839" i="1"/>
  <c r="AI2840" i="1"/>
  <c r="AJ2840" i="1"/>
  <c r="AK2840" i="1"/>
  <c r="AL2840" i="1"/>
  <c r="AI2841" i="1"/>
  <c r="AJ2841" i="1"/>
  <c r="AK2841" i="1"/>
  <c r="AL2841" i="1"/>
  <c r="AI2842" i="1"/>
  <c r="AJ2842" i="1"/>
  <c r="AK2842" i="1"/>
  <c r="AL2842" i="1"/>
  <c r="AI2843" i="1"/>
  <c r="AJ2843" i="1"/>
  <c r="AK2843" i="1"/>
  <c r="AL2843" i="1"/>
  <c r="AI2844" i="1"/>
  <c r="AJ2844" i="1"/>
  <c r="AK2844" i="1"/>
  <c r="AL2844" i="1"/>
  <c r="AI2845" i="1"/>
  <c r="AJ2845" i="1"/>
  <c r="AK2845" i="1"/>
  <c r="AL2845" i="1"/>
  <c r="AI2846" i="1"/>
  <c r="AJ2846" i="1"/>
  <c r="AK2846" i="1"/>
  <c r="AL2846" i="1"/>
  <c r="AI2847" i="1"/>
  <c r="AJ2847" i="1"/>
  <c r="AK2847" i="1"/>
  <c r="AL2847" i="1"/>
  <c r="AI2848" i="1"/>
  <c r="AJ2848" i="1"/>
  <c r="AK2848" i="1"/>
  <c r="AL2848" i="1"/>
  <c r="AI2849" i="1"/>
  <c r="AJ2849" i="1"/>
  <c r="AK2849" i="1"/>
  <c r="AL2849" i="1"/>
  <c r="AI2850" i="1"/>
  <c r="AJ2850" i="1"/>
  <c r="AK2850" i="1"/>
  <c r="AL2850" i="1"/>
  <c r="AI2851" i="1"/>
  <c r="AJ2851" i="1"/>
  <c r="AK2851" i="1"/>
  <c r="AL2851" i="1"/>
  <c r="AI2852" i="1"/>
  <c r="AJ2852" i="1"/>
  <c r="AK2852" i="1"/>
  <c r="AL2852" i="1"/>
  <c r="AI2853" i="1"/>
  <c r="AJ2853" i="1"/>
  <c r="AK2853" i="1"/>
  <c r="AL2853" i="1"/>
  <c r="AI2854" i="1"/>
  <c r="AJ2854" i="1"/>
  <c r="AK2854" i="1"/>
  <c r="AL2854" i="1"/>
  <c r="AI2855" i="1"/>
  <c r="AJ2855" i="1"/>
  <c r="AK2855" i="1"/>
  <c r="AL2855" i="1"/>
  <c r="AI2856" i="1"/>
  <c r="AJ2856" i="1"/>
  <c r="AK2856" i="1"/>
  <c r="AL2856" i="1"/>
  <c r="AI2857" i="1"/>
  <c r="AJ2857" i="1"/>
  <c r="AK2857" i="1"/>
  <c r="AL2857" i="1"/>
  <c r="AI2858" i="1"/>
  <c r="AJ2858" i="1"/>
  <c r="AK2858" i="1"/>
  <c r="AL2858" i="1"/>
  <c r="AI2859" i="1"/>
  <c r="AJ2859" i="1"/>
  <c r="AK2859" i="1"/>
  <c r="AL2859" i="1"/>
  <c r="AI2860" i="1"/>
  <c r="AJ2860" i="1"/>
  <c r="AK2860" i="1"/>
  <c r="AL2860" i="1"/>
  <c r="AI2861" i="1"/>
  <c r="AJ2861" i="1"/>
  <c r="AK2861" i="1"/>
  <c r="AL2861" i="1"/>
  <c r="AI2862" i="1"/>
  <c r="AJ2862" i="1"/>
  <c r="AK2862" i="1"/>
  <c r="AL2862" i="1"/>
  <c r="AI2863" i="1"/>
  <c r="AJ2863" i="1"/>
  <c r="AK2863" i="1"/>
  <c r="AL2863" i="1"/>
  <c r="AI2864" i="1"/>
  <c r="AJ2864" i="1"/>
  <c r="AK2864" i="1"/>
  <c r="AL2864" i="1"/>
  <c r="AI2865" i="1"/>
  <c r="AJ2865" i="1"/>
  <c r="AK2865" i="1"/>
  <c r="AL2865" i="1"/>
  <c r="AI2866" i="1"/>
  <c r="AJ2866" i="1"/>
  <c r="AK2866" i="1"/>
  <c r="AL2866" i="1"/>
  <c r="AI2867" i="1"/>
  <c r="AJ2867" i="1"/>
  <c r="AK2867" i="1"/>
  <c r="AL2867" i="1"/>
  <c r="AI2868" i="1"/>
  <c r="AJ2868" i="1"/>
  <c r="AK2868" i="1"/>
  <c r="AL2868" i="1"/>
  <c r="AI2869" i="1"/>
  <c r="AJ2869" i="1"/>
  <c r="AK2869" i="1"/>
  <c r="AL2869" i="1"/>
  <c r="AI2870" i="1"/>
  <c r="AJ2870" i="1"/>
  <c r="AK2870" i="1"/>
  <c r="AL2870" i="1"/>
  <c r="AI2871" i="1"/>
  <c r="AJ2871" i="1"/>
  <c r="AK2871" i="1"/>
  <c r="AL2871" i="1"/>
  <c r="AI2872" i="1"/>
  <c r="AJ2872" i="1"/>
  <c r="AK2872" i="1"/>
  <c r="AL2872" i="1"/>
  <c r="AI2873" i="1"/>
  <c r="AJ2873" i="1"/>
  <c r="AK2873" i="1"/>
  <c r="AL2873" i="1"/>
  <c r="AI2874" i="1"/>
  <c r="AJ2874" i="1"/>
  <c r="AK2874" i="1"/>
  <c r="AL2874" i="1"/>
  <c r="AI2875" i="1"/>
  <c r="AJ2875" i="1"/>
  <c r="AK2875" i="1"/>
  <c r="AL2875" i="1"/>
  <c r="AI2876" i="1"/>
  <c r="AJ2876" i="1"/>
  <c r="AK2876" i="1"/>
  <c r="AL2876" i="1"/>
  <c r="AI2877" i="1"/>
  <c r="AJ2877" i="1"/>
  <c r="AK2877" i="1"/>
  <c r="AL2877" i="1"/>
  <c r="AI2878" i="1"/>
  <c r="AJ2878" i="1"/>
  <c r="AK2878" i="1"/>
  <c r="AL2878" i="1"/>
  <c r="AI2879" i="1"/>
  <c r="AJ2879" i="1"/>
  <c r="AK2879" i="1"/>
  <c r="AL2879" i="1"/>
  <c r="AI2880" i="1"/>
  <c r="AJ2880" i="1"/>
  <c r="AK2880" i="1"/>
  <c r="AL2880" i="1"/>
  <c r="AI2881" i="1"/>
  <c r="AJ2881" i="1"/>
  <c r="AK2881" i="1"/>
  <c r="AL2881" i="1"/>
  <c r="AI2882" i="1"/>
  <c r="AJ2882" i="1"/>
  <c r="AK2882" i="1"/>
  <c r="AL2882" i="1"/>
  <c r="AI2883" i="1"/>
  <c r="AJ2883" i="1"/>
  <c r="AK2883" i="1"/>
  <c r="AL2883" i="1"/>
  <c r="AI2884" i="1"/>
  <c r="AJ2884" i="1"/>
  <c r="AK2884" i="1"/>
  <c r="AL2884" i="1"/>
  <c r="AI2885" i="1"/>
  <c r="AJ2885" i="1"/>
  <c r="AK2885" i="1"/>
  <c r="AL2885" i="1"/>
  <c r="AI2886" i="1"/>
  <c r="AJ2886" i="1"/>
  <c r="AK2886" i="1"/>
  <c r="AL2886" i="1"/>
  <c r="AI2887" i="1"/>
  <c r="AJ2887" i="1"/>
  <c r="AK2887" i="1"/>
  <c r="AL2887" i="1"/>
  <c r="AI2888" i="1"/>
  <c r="AJ2888" i="1"/>
  <c r="AK2888" i="1"/>
  <c r="AL2888" i="1"/>
  <c r="AI2889" i="1"/>
  <c r="AJ2889" i="1"/>
  <c r="AK2889" i="1"/>
  <c r="AL2889" i="1"/>
  <c r="AI2890" i="1"/>
  <c r="AJ2890" i="1"/>
  <c r="AK2890" i="1"/>
  <c r="AL2890" i="1"/>
  <c r="AI2891" i="1"/>
  <c r="AJ2891" i="1"/>
  <c r="AK2891" i="1"/>
  <c r="AL2891" i="1"/>
  <c r="AI2892" i="1"/>
  <c r="AJ2892" i="1"/>
  <c r="AK2892" i="1"/>
  <c r="AL2892" i="1"/>
  <c r="AI2893" i="1"/>
  <c r="AJ2893" i="1"/>
  <c r="AK2893" i="1"/>
  <c r="AL2893" i="1"/>
  <c r="AI2894" i="1"/>
  <c r="AJ2894" i="1"/>
  <c r="AK2894" i="1"/>
  <c r="AL2894" i="1"/>
  <c r="AI2895" i="1"/>
  <c r="AJ2895" i="1"/>
  <c r="AK2895" i="1"/>
  <c r="AL2895" i="1"/>
  <c r="AI2896" i="1"/>
  <c r="AJ2896" i="1"/>
  <c r="AK2896" i="1"/>
  <c r="AL2896" i="1"/>
  <c r="AI2897" i="1"/>
  <c r="AJ2897" i="1"/>
  <c r="AK2897" i="1"/>
  <c r="AL2897" i="1"/>
  <c r="AI2898" i="1"/>
  <c r="AJ2898" i="1"/>
  <c r="AK2898" i="1"/>
  <c r="AL2898" i="1"/>
  <c r="AI2899" i="1"/>
  <c r="AJ2899" i="1"/>
  <c r="AK2899" i="1"/>
  <c r="AL2899" i="1"/>
  <c r="AI2900" i="1"/>
  <c r="AJ2900" i="1"/>
  <c r="AK2900" i="1"/>
  <c r="AL2900" i="1"/>
  <c r="AI2901" i="1"/>
  <c r="AJ2901" i="1"/>
  <c r="AK2901" i="1"/>
  <c r="AL2901" i="1"/>
  <c r="AI2902" i="1"/>
  <c r="AJ2902" i="1"/>
  <c r="AK2902" i="1"/>
  <c r="AL2902" i="1"/>
  <c r="AI2903" i="1"/>
  <c r="AJ2903" i="1"/>
  <c r="AK2903" i="1"/>
  <c r="AL2903" i="1"/>
  <c r="AI2904" i="1"/>
  <c r="AJ2904" i="1"/>
  <c r="AK2904" i="1"/>
  <c r="AL2904" i="1"/>
  <c r="AI2905" i="1"/>
  <c r="AJ2905" i="1"/>
  <c r="AK2905" i="1"/>
  <c r="AL2905" i="1"/>
  <c r="AI2906" i="1"/>
  <c r="AJ2906" i="1"/>
  <c r="AK2906" i="1"/>
  <c r="AL2906" i="1"/>
  <c r="AI2907" i="1"/>
  <c r="AJ2907" i="1"/>
  <c r="AK2907" i="1"/>
  <c r="AL2907" i="1"/>
  <c r="AI2908" i="1"/>
  <c r="AJ2908" i="1"/>
  <c r="AK2908" i="1"/>
  <c r="AL2908" i="1"/>
  <c r="AI2909" i="1"/>
  <c r="AJ2909" i="1"/>
  <c r="AK2909" i="1"/>
  <c r="AL2909" i="1"/>
  <c r="AI2910" i="1"/>
  <c r="AJ2910" i="1"/>
  <c r="AK2910" i="1"/>
  <c r="AL2910" i="1"/>
  <c r="AI2911" i="1"/>
  <c r="AJ2911" i="1"/>
  <c r="AK2911" i="1"/>
  <c r="AL2911" i="1"/>
  <c r="AI2912" i="1"/>
  <c r="AJ2912" i="1"/>
  <c r="AK2912" i="1"/>
  <c r="AL2912" i="1"/>
  <c r="AI2913" i="1"/>
  <c r="AJ2913" i="1"/>
  <c r="AK2913" i="1"/>
  <c r="AL2913" i="1"/>
  <c r="AI2914" i="1"/>
  <c r="AJ2914" i="1"/>
  <c r="AK2914" i="1"/>
  <c r="AL2914" i="1"/>
  <c r="AI2915" i="1"/>
  <c r="AJ2915" i="1"/>
  <c r="AK2915" i="1"/>
  <c r="AL2915" i="1"/>
  <c r="AI2916" i="1"/>
  <c r="AJ2916" i="1"/>
  <c r="AK2916" i="1"/>
  <c r="AL2916" i="1"/>
  <c r="AI2917" i="1"/>
  <c r="AJ2917" i="1"/>
  <c r="AK2917" i="1"/>
  <c r="AL2917" i="1"/>
  <c r="AI2918" i="1"/>
  <c r="AJ2918" i="1"/>
  <c r="AK2918" i="1"/>
  <c r="AL2918" i="1"/>
  <c r="AI2919" i="1"/>
  <c r="AJ2919" i="1"/>
  <c r="AK2919" i="1"/>
  <c r="AL2919" i="1"/>
  <c r="AI2920" i="1"/>
  <c r="AJ2920" i="1"/>
  <c r="AK2920" i="1"/>
  <c r="AL2920" i="1"/>
  <c r="AI2921" i="1"/>
  <c r="AJ2921" i="1"/>
  <c r="AK2921" i="1"/>
  <c r="AL2921" i="1"/>
  <c r="AI2922" i="1"/>
  <c r="AJ2922" i="1"/>
  <c r="AK2922" i="1"/>
  <c r="AL2922" i="1"/>
  <c r="AI2923" i="1"/>
  <c r="AJ2923" i="1"/>
  <c r="AK2923" i="1"/>
  <c r="AL2923" i="1"/>
  <c r="AI2924" i="1"/>
  <c r="AJ2924" i="1"/>
  <c r="AK2924" i="1"/>
  <c r="AL2924" i="1"/>
  <c r="AI2925" i="1"/>
  <c r="AJ2925" i="1"/>
  <c r="AK2925" i="1"/>
  <c r="AL2925" i="1"/>
  <c r="AI2926" i="1"/>
  <c r="AJ2926" i="1"/>
  <c r="AK2926" i="1"/>
  <c r="AL2926" i="1"/>
  <c r="AI2927" i="1"/>
  <c r="AJ2927" i="1"/>
  <c r="AK2927" i="1"/>
  <c r="AL2927" i="1"/>
  <c r="AI2928" i="1"/>
  <c r="AJ2928" i="1"/>
  <c r="AK2928" i="1"/>
  <c r="AL2928" i="1"/>
  <c r="AI2929" i="1"/>
  <c r="AJ2929" i="1"/>
  <c r="AK2929" i="1"/>
  <c r="AL2929" i="1"/>
  <c r="AI2930" i="1"/>
  <c r="AJ2930" i="1"/>
  <c r="AK2930" i="1"/>
  <c r="AL2930" i="1"/>
  <c r="AI2931" i="1"/>
  <c r="AJ2931" i="1"/>
  <c r="AK2931" i="1"/>
  <c r="AL2931" i="1"/>
  <c r="AI2932" i="1"/>
  <c r="AJ2932" i="1"/>
  <c r="AK2932" i="1"/>
  <c r="AL2932" i="1"/>
  <c r="AI2933" i="1"/>
  <c r="AJ2933" i="1"/>
  <c r="AK2933" i="1"/>
  <c r="AL2933" i="1"/>
  <c r="AI2934" i="1"/>
  <c r="AJ2934" i="1"/>
  <c r="AK2934" i="1"/>
  <c r="AL2934" i="1"/>
  <c r="AI2935" i="1"/>
  <c r="AJ2935" i="1"/>
  <c r="AK2935" i="1"/>
  <c r="AL2935" i="1"/>
  <c r="AI2936" i="1"/>
  <c r="AJ2936" i="1"/>
  <c r="AK2936" i="1"/>
  <c r="AL2936" i="1"/>
  <c r="AI2937" i="1"/>
  <c r="AJ2937" i="1"/>
  <c r="AK2937" i="1"/>
  <c r="AL2937" i="1"/>
  <c r="AI2938" i="1"/>
  <c r="AJ2938" i="1"/>
  <c r="AK2938" i="1"/>
  <c r="AL2938" i="1"/>
  <c r="AI2939" i="1"/>
  <c r="AJ2939" i="1"/>
  <c r="AK2939" i="1"/>
  <c r="AL2939" i="1"/>
  <c r="AI2940" i="1"/>
  <c r="AJ2940" i="1"/>
  <c r="AK2940" i="1"/>
  <c r="AL2940" i="1"/>
  <c r="AI2941" i="1"/>
  <c r="AJ2941" i="1"/>
  <c r="AK2941" i="1"/>
  <c r="AL2941" i="1"/>
  <c r="AI2942" i="1"/>
  <c r="AJ2942" i="1"/>
  <c r="AK2942" i="1"/>
  <c r="AL2942" i="1"/>
  <c r="AI2943" i="1"/>
  <c r="AJ2943" i="1"/>
  <c r="AK2943" i="1"/>
  <c r="AL2943" i="1"/>
  <c r="AI2944" i="1"/>
  <c r="AJ2944" i="1"/>
  <c r="AK2944" i="1"/>
  <c r="AL2944" i="1"/>
  <c r="AI2945" i="1"/>
  <c r="AJ2945" i="1"/>
  <c r="AK2945" i="1"/>
  <c r="AL2945" i="1"/>
  <c r="AI2946" i="1"/>
  <c r="AJ2946" i="1"/>
  <c r="AK2946" i="1"/>
  <c r="AL2946" i="1"/>
  <c r="AI2947" i="1"/>
  <c r="AJ2947" i="1"/>
  <c r="AK2947" i="1"/>
  <c r="AL2947" i="1"/>
  <c r="AI2948" i="1"/>
  <c r="AJ2948" i="1"/>
  <c r="AK2948" i="1"/>
  <c r="AL2948" i="1"/>
  <c r="AI2949" i="1"/>
  <c r="AJ2949" i="1"/>
  <c r="AK2949" i="1"/>
  <c r="AL2949" i="1"/>
  <c r="AI2950" i="1"/>
  <c r="AJ2950" i="1"/>
  <c r="AK2950" i="1"/>
  <c r="AL2950" i="1"/>
  <c r="AI2951" i="1"/>
  <c r="AJ2951" i="1"/>
  <c r="AK2951" i="1"/>
  <c r="AL2951" i="1"/>
  <c r="AI2952" i="1"/>
  <c r="AJ2952" i="1"/>
  <c r="AK2952" i="1"/>
  <c r="AL2952" i="1"/>
  <c r="AI2953" i="1"/>
  <c r="AJ2953" i="1"/>
  <c r="AK2953" i="1"/>
  <c r="AL2953" i="1"/>
  <c r="AI2954" i="1"/>
  <c r="AJ2954" i="1"/>
  <c r="AK2954" i="1"/>
  <c r="AL2954" i="1"/>
  <c r="AI2955" i="1"/>
  <c r="AJ2955" i="1"/>
  <c r="AK2955" i="1"/>
  <c r="AL2955" i="1"/>
  <c r="AI2956" i="1"/>
  <c r="AJ2956" i="1"/>
  <c r="AK2956" i="1"/>
  <c r="AL2956" i="1"/>
  <c r="AI2957" i="1"/>
  <c r="AJ2957" i="1"/>
  <c r="AK2957" i="1"/>
  <c r="AL2957" i="1"/>
  <c r="AI2958" i="1"/>
  <c r="AJ2958" i="1"/>
  <c r="AK2958" i="1"/>
  <c r="AL2958" i="1"/>
  <c r="AI2959" i="1"/>
  <c r="AJ2959" i="1"/>
  <c r="AK2959" i="1"/>
  <c r="AL2959" i="1"/>
  <c r="AI2960" i="1"/>
  <c r="AJ2960" i="1"/>
  <c r="AK2960" i="1"/>
  <c r="AL2960" i="1"/>
  <c r="AI2961" i="1"/>
  <c r="AJ2961" i="1"/>
  <c r="AK2961" i="1"/>
  <c r="AL2961" i="1"/>
  <c r="AI2962" i="1"/>
  <c r="AJ2962" i="1"/>
  <c r="AK2962" i="1"/>
  <c r="AL2962" i="1"/>
  <c r="AI2963" i="1"/>
  <c r="AJ2963" i="1"/>
  <c r="AK2963" i="1"/>
  <c r="AL2963" i="1"/>
  <c r="AI2964" i="1"/>
  <c r="AJ2964" i="1"/>
  <c r="AK2964" i="1"/>
  <c r="AL2964" i="1"/>
  <c r="AI2965" i="1"/>
  <c r="AJ2965" i="1"/>
  <c r="AK2965" i="1"/>
  <c r="AL2965" i="1"/>
  <c r="AI2966" i="1"/>
  <c r="AJ2966" i="1"/>
  <c r="AK2966" i="1"/>
  <c r="AL2966" i="1"/>
  <c r="AI2967" i="1"/>
  <c r="AJ2967" i="1"/>
  <c r="AK2967" i="1"/>
  <c r="AL2967" i="1"/>
  <c r="AI2968" i="1"/>
  <c r="AJ2968" i="1"/>
  <c r="AK2968" i="1"/>
  <c r="AL2968" i="1"/>
  <c r="AI2969" i="1"/>
  <c r="AJ2969" i="1"/>
  <c r="AK2969" i="1"/>
  <c r="AL2969" i="1"/>
  <c r="AI2970" i="1"/>
  <c r="AJ2970" i="1"/>
  <c r="AK2970" i="1"/>
  <c r="AL2970" i="1"/>
  <c r="AI2971" i="1"/>
  <c r="AJ2971" i="1"/>
  <c r="AK2971" i="1"/>
  <c r="AL2971" i="1"/>
  <c r="AI2972" i="1"/>
  <c r="AJ2972" i="1"/>
  <c r="AK2972" i="1"/>
  <c r="AL2972" i="1"/>
  <c r="AI2973" i="1"/>
  <c r="AJ2973" i="1"/>
  <c r="AK2973" i="1"/>
  <c r="AL2973" i="1"/>
  <c r="AI2974" i="1"/>
  <c r="AJ2974" i="1"/>
  <c r="AK2974" i="1"/>
  <c r="AL2974" i="1"/>
  <c r="AI2975" i="1"/>
  <c r="AJ2975" i="1"/>
  <c r="AK2975" i="1"/>
  <c r="AL2975" i="1"/>
  <c r="AI2976" i="1"/>
  <c r="AJ2976" i="1"/>
  <c r="AK2976" i="1"/>
  <c r="AL2976" i="1"/>
  <c r="AI2977" i="1"/>
  <c r="AJ2977" i="1"/>
  <c r="AK2977" i="1"/>
  <c r="AL2977" i="1"/>
  <c r="AI2978" i="1"/>
  <c r="AJ2978" i="1"/>
  <c r="AK2978" i="1"/>
  <c r="AL2978" i="1"/>
  <c r="AI2979" i="1"/>
  <c r="AJ2979" i="1"/>
  <c r="AK2979" i="1"/>
  <c r="AL2979" i="1"/>
  <c r="AI2980" i="1"/>
  <c r="AJ2980" i="1"/>
  <c r="AK2980" i="1"/>
  <c r="AL2980" i="1"/>
  <c r="AI2981" i="1"/>
  <c r="AJ2981" i="1"/>
  <c r="AK2981" i="1"/>
  <c r="AL2981" i="1"/>
  <c r="AI2982" i="1"/>
  <c r="AJ2982" i="1"/>
  <c r="AK2982" i="1"/>
  <c r="AL2982" i="1"/>
  <c r="AI2983" i="1"/>
  <c r="AJ2983" i="1"/>
  <c r="AK2983" i="1"/>
  <c r="AL2983" i="1"/>
  <c r="AI2984" i="1"/>
  <c r="AJ2984" i="1"/>
  <c r="AK2984" i="1"/>
  <c r="AL2984" i="1"/>
  <c r="AI2985" i="1"/>
  <c r="AJ2985" i="1"/>
  <c r="AK2985" i="1"/>
  <c r="AL2985" i="1"/>
  <c r="AI2986" i="1"/>
  <c r="AJ2986" i="1"/>
  <c r="AK2986" i="1"/>
  <c r="AL2986" i="1"/>
  <c r="AI2987" i="1"/>
  <c r="AJ2987" i="1"/>
  <c r="AK2987" i="1"/>
  <c r="AL2987" i="1"/>
  <c r="AI2988" i="1"/>
  <c r="AJ2988" i="1"/>
  <c r="AK2988" i="1"/>
  <c r="AL2988" i="1"/>
  <c r="AI2989" i="1"/>
  <c r="AJ2989" i="1"/>
  <c r="AK2989" i="1"/>
  <c r="AL2989" i="1"/>
  <c r="AI2990" i="1"/>
  <c r="AJ2990" i="1"/>
  <c r="AK2990" i="1"/>
  <c r="AL2990" i="1"/>
  <c r="AI2991" i="1"/>
  <c r="AJ2991" i="1"/>
  <c r="AK2991" i="1"/>
  <c r="AL2991" i="1"/>
  <c r="AI2992" i="1"/>
  <c r="AJ2992" i="1"/>
  <c r="AK2992" i="1"/>
  <c r="AL2992" i="1"/>
  <c r="AI2993" i="1"/>
  <c r="AJ2993" i="1"/>
  <c r="AK2993" i="1"/>
  <c r="AL2993" i="1"/>
  <c r="AI2994" i="1"/>
  <c r="AJ2994" i="1"/>
  <c r="AK2994" i="1"/>
  <c r="AL2994" i="1"/>
  <c r="AI2995" i="1"/>
  <c r="AJ2995" i="1"/>
  <c r="AK2995" i="1"/>
  <c r="AL2995" i="1"/>
  <c r="AI2996" i="1"/>
  <c r="AJ2996" i="1"/>
  <c r="AK2996" i="1"/>
  <c r="AL2996" i="1"/>
  <c r="AI2997" i="1"/>
  <c r="AJ2997" i="1"/>
  <c r="AK2997" i="1"/>
  <c r="AL2997" i="1"/>
  <c r="AI2998" i="1"/>
  <c r="AJ2998" i="1"/>
  <c r="AK2998" i="1"/>
  <c r="AL2998" i="1"/>
  <c r="AI2999" i="1"/>
  <c r="AJ2999" i="1"/>
  <c r="AK2999" i="1"/>
  <c r="AL2999" i="1"/>
  <c r="AI3000" i="1"/>
  <c r="AJ3000" i="1"/>
  <c r="AK3000" i="1"/>
  <c r="AL3000" i="1"/>
  <c r="AI3001" i="1"/>
  <c r="AJ3001" i="1"/>
  <c r="AK3001" i="1"/>
  <c r="AL3001" i="1"/>
  <c r="AI3002" i="1"/>
  <c r="AJ3002" i="1"/>
  <c r="AK3002" i="1"/>
  <c r="AL3002" i="1"/>
  <c r="AI3003" i="1"/>
  <c r="AJ3003" i="1"/>
  <c r="AK3003" i="1"/>
  <c r="AL3003" i="1"/>
  <c r="AI3004" i="1"/>
  <c r="AJ3004" i="1"/>
  <c r="AK3004" i="1"/>
  <c r="AL3004" i="1"/>
  <c r="AI3005" i="1"/>
  <c r="AJ3005" i="1"/>
  <c r="AK3005" i="1"/>
  <c r="AL3005" i="1"/>
  <c r="AI3006" i="1"/>
  <c r="AJ3006" i="1"/>
  <c r="AK3006" i="1"/>
  <c r="AL3006" i="1"/>
  <c r="AI3007" i="1"/>
  <c r="AJ3007" i="1"/>
  <c r="AK3007" i="1"/>
  <c r="AL3007" i="1"/>
  <c r="AI3008" i="1"/>
  <c r="AJ3008" i="1"/>
  <c r="AK3008" i="1"/>
  <c r="AL3008" i="1"/>
  <c r="AI3009" i="1"/>
  <c r="AJ3009" i="1"/>
  <c r="AK3009" i="1"/>
  <c r="AL3009" i="1"/>
  <c r="AI3010" i="1"/>
  <c r="AJ3010" i="1"/>
  <c r="AK3010" i="1"/>
  <c r="AL3010" i="1"/>
  <c r="AI3011" i="1"/>
  <c r="AJ3011" i="1"/>
  <c r="AK3011" i="1"/>
  <c r="AL3011" i="1"/>
  <c r="AI3012" i="1"/>
  <c r="AJ3012" i="1"/>
  <c r="AK3012" i="1"/>
  <c r="AL3012" i="1"/>
  <c r="AI3013" i="1"/>
  <c r="AJ3013" i="1"/>
  <c r="AK3013" i="1"/>
  <c r="AL3013" i="1"/>
  <c r="AI3014" i="1"/>
  <c r="AJ3014" i="1"/>
  <c r="AK3014" i="1"/>
  <c r="AL3014" i="1"/>
  <c r="AI3015" i="1"/>
  <c r="AJ3015" i="1"/>
  <c r="AK3015" i="1"/>
  <c r="AL3015" i="1"/>
  <c r="AI3016" i="1"/>
  <c r="AJ3016" i="1"/>
  <c r="AK3016" i="1"/>
  <c r="AL3016" i="1"/>
  <c r="AI3017" i="1"/>
  <c r="AJ3017" i="1"/>
  <c r="AK3017" i="1"/>
  <c r="AL3017" i="1"/>
  <c r="AI3018" i="1"/>
  <c r="AJ3018" i="1"/>
  <c r="AK3018" i="1"/>
  <c r="AL3018" i="1"/>
  <c r="AI3019" i="1"/>
  <c r="AJ3019" i="1"/>
  <c r="AK3019" i="1"/>
  <c r="AL3019" i="1"/>
  <c r="AI3020" i="1"/>
  <c r="AJ3020" i="1"/>
  <c r="AK3020" i="1"/>
  <c r="AL3020" i="1"/>
  <c r="AI3021" i="1"/>
  <c r="AJ3021" i="1"/>
  <c r="AK3021" i="1"/>
  <c r="AL3021" i="1"/>
  <c r="AI3022" i="1"/>
  <c r="AJ3022" i="1"/>
  <c r="AK3022" i="1"/>
  <c r="AL3022" i="1"/>
  <c r="AI3023" i="1"/>
  <c r="AJ3023" i="1"/>
  <c r="AK3023" i="1"/>
  <c r="AL3023" i="1"/>
  <c r="AI3024" i="1"/>
  <c r="AJ3024" i="1"/>
  <c r="AK3024" i="1"/>
  <c r="AL3024" i="1"/>
  <c r="AI3025" i="1"/>
  <c r="AJ3025" i="1"/>
  <c r="AK3025" i="1"/>
  <c r="AL3025" i="1"/>
  <c r="AI3026" i="1"/>
  <c r="AJ3026" i="1"/>
  <c r="AK3026" i="1"/>
  <c r="AL3026" i="1"/>
  <c r="AI3027" i="1"/>
  <c r="AJ3027" i="1"/>
  <c r="AK3027" i="1"/>
  <c r="AL3027" i="1"/>
  <c r="AI3028" i="1"/>
  <c r="AJ3028" i="1"/>
  <c r="AK3028" i="1"/>
  <c r="AL3028" i="1"/>
  <c r="AI3029" i="1"/>
  <c r="AJ3029" i="1"/>
  <c r="AK3029" i="1"/>
  <c r="AL3029" i="1"/>
  <c r="AI3030" i="1"/>
  <c r="AJ3030" i="1"/>
  <c r="AK3030" i="1"/>
  <c r="AL3030" i="1"/>
  <c r="AI3031" i="1"/>
  <c r="AJ3031" i="1"/>
  <c r="AK3031" i="1"/>
  <c r="AL3031" i="1"/>
  <c r="AI3032" i="1"/>
  <c r="AJ3032" i="1"/>
  <c r="AK3032" i="1"/>
  <c r="AL3032" i="1"/>
  <c r="AI3033" i="1"/>
  <c r="AJ3033" i="1"/>
  <c r="AK3033" i="1"/>
  <c r="AL3033" i="1"/>
  <c r="AI3034" i="1"/>
  <c r="AJ3034" i="1"/>
  <c r="AK3034" i="1"/>
  <c r="AL3034" i="1"/>
  <c r="AI3035" i="1"/>
  <c r="AJ3035" i="1"/>
  <c r="AK3035" i="1"/>
  <c r="AL3035" i="1"/>
  <c r="AI3036" i="1"/>
  <c r="AJ3036" i="1"/>
  <c r="AK3036" i="1"/>
  <c r="AL3036" i="1"/>
  <c r="AI3037" i="1"/>
  <c r="AJ3037" i="1"/>
  <c r="AK3037" i="1"/>
  <c r="AL3037" i="1"/>
  <c r="AI3038" i="1"/>
  <c r="AJ3038" i="1"/>
  <c r="AK3038" i="1"/>
  <c r="AL3038" i="1"/>
  <c r="AI3039" i="1"/>
  <c r="AJ3039" i="1"/>
  <c r="AK3039" i="1"/>
  <c r="AL3039" i="1"/>
  <c r="AI3040" i="1"/>
  <c r="AJ3040" i="1"/>
  <c r="AK3040" i="1"/>
  <c r="AL3040" i="1"/>
  <c r="AI3041" i="1"/>
  <c r="AJ3041" i="1"/>
  <c r="AK3041" i="1"/>
  <c r="AL3041" i="1"/>
  <c r="AI3042" i="1"/>
  <c r="AJ3042" i="1"/>
  <c r="AK3042" i="1"/>
  <c r="AL3042" i="1"/>
  <c r="AI3043" i="1"/>
  <c r="AJ3043" i="1"/>
  <c r="AK3043" i="1"/>
  <c r="AL3043" i="1"/>
  <c r="AI3044" i="1"/>
  <c r="AJ3044" i="1"/>
  <c r="AK3044" i="1"/>
  <c r="AL3044" i="1"/>
  <c r="AI3045" i="1"/>
  <c r="AJ3045" i="1"/>
  <c r="AK3045" i="1"/>
  <c r="AL3045" i="1"/>
  <c r="AI3046" i="1"/>
  <c r="AJ3046" i="1"/>
  <c r="AK3046" i="1"/>
  <c r="AL3046" i="1"/>
  <c r="AI3047" i="1"/>
  <c r="AJ3047" i="1"/>
  <c r="AK3047" i="1"/>
  <c r="AL3047" i="1"/>
  <c r="AI3048" i="1"/>
  <c r="AJ3048" i="1"/>
  <c r="AK3048" i="1"/>
  <c r="AL3048" i="1"/>
  <c r="AI3049" i="1"/>
  <c r="AJ3049" i="1"/>
  <c r="AK3049" i="1"/>
  <c r="AL3049" i="1"/>
  <c r="AI3050" i="1"/>
  <c r="AJ3050" i="1"/>
  <c r="AK3050" i="1"/>
  <c r="AL3050" i="1"/>
  <c r="AI3051" i="1"/>
  <c r="AJ3051" i="1"/>
  <c r="AK3051" i="1"/>
  <c r="AL3051" i="1"/>
  <c r="AI3052" i="1"/>
  <c r="AJ3052" i="1"/>
  <c r="AK3052" i="1"/>
  <c r="AL3052" i="1"/>
  <c r="AI3053" i="1"/>
  <c r="AJ3053" i="1"/>
  <c r="AK3053" i="1"/>
  <c r="AL3053" i="1"/>
  <c r="AI3054" i="1"/>
  <c r="AJ3054" i="1"/>
  <c r="AK3054" i="1"/>
  <c r="AL3054" i="1"/>
  <c r="AI3055" i="1"/>
  <c r="AJ3055" i="1"/>
  <c r="AK3055" i="1"/>
  <c r="AL3055" i="1"/>
  <c r="AI3056" i="1"/>
  <c r="AJ3056" i="1"/>
  <c r="AK3056" i="1"/>
  <c r="AL3056" i="1"/>
  <c r="AI3057" i="1"/>
  <c r="AJ3057" i="1"/>
  <c r="AK3057" i="1"/>
  <c r="AL3057" i="1"/>
  <c r="AI3058" i="1"/>
  <c r="AJ3058" i="1"/>
  <c r="AK3058" i="1"/>
  <c r="AL3058" i="1"/>
  <c r="AI3059" i="1"/>
  <c r="AJ3059" i="1"/>
  <c r="AK3059" i="1"/>
  <c r="AL3059" i="1"/>
  <c r="AI3060" i="1"/>
  <c r="AJ3060" i="1"/>
  <c r="AK3060" i="1"/>
  <c r="AL3060" i="1"/>
  <c r="AI3061" i="1"/>
  <c r="AJ3061" i="1"/>
  <c r="AK3061" i="1"/>
  <c r="AL3061" i="1"/>
  <c r="AI3062" i="1"/>
  <c r="AJ3062" i="1"/>
  <c r="AK3062" i="1"/>
  <c r="AL3062" i="1"/>
  <c r="AI3063" i="1"/>
  <c r="AJ3063" i="1"/>
  <c r="AK3063" i="1"/>
  <c r="AL3063" i="1"/>
  <c r="AI3064" i="1"/>
  <c r="AJ3064" i="1"/>
  <c r="AK3064" i="1"/>
  <c r="AL3064" i="1"/>
  <c r="AI3065" i="1"/>
  <c r="AJ3065" i="1"/>
  <c r="AK3065" i="1"/>
  <c r="AL3065" i="1"/>
  <c r="AI3066" i="1"/>
  <c r="AJ3066" i="1"/>
  <c r="AK3066" i="1"/>
  <c r="AL3066" i="1"/>
  <c r="AI3067" i="1"/>
  <c r="AJ3067" i="1"/>
  <c r="AK3067" i="1"/>
  <c r="AL3067" i="1"/>
  <c r="AI3068" i="1"/>
  <c r="AJ3068" i="1"/>
  <c r="AK3068" i="1"/>
  <c r="AL3068" i="1"/>
  <c r="AI3069" i="1"/>
  <c r="AJ3069" i="1"/>
  <c r="AK3069" i="1"/>
  <c r="AL3069" i="1"/>
  <c r="AI3070" i="1"/>
  <c r="AJ3070" i="1"/>
  <c r="AK3070" i="1"/>
  <c r="AL3070" i="1"/>
  <c r="AI3071" i="1"/>
  <c r="AJ3071" i="1"/>
  <c r="AK3071" i="1"/>
  <c r="AL3071" i="1"/>
  <c r="AI3072" i="1"/>
  <c r="AJ3072" i="1"/>
  <c r="AK3072" i="1"/>
  <c r="AL3072" i="1"/>
  <c r="AI3073" i="1"/>
  <c r="AJ3073" i="1"/>
  <c r="AK3073" i="1"/>
  <c r="AL3073" i="1"/>
  <c r="AI3074" i="1"/>
  <c r="AJ3074" i="1"/>
  <c r="AK3074" i="1"/>
  <c r="AL3074" i="1"/>
  <c r="AI3075" i="1"/>
  <c r="AJ3075" i="1"/>
  <c r="AK3075" i="1"/>
  <c r="AL3075" i="1"/>
  <c r="AI3076" i="1"/>
  <c r="AJ3076" i="1"/>
  <c r="AK3076" i="1"/>
  <c r="AL3076" i="1"/>
  <c r="AI3077" i="1"/>
  <c r="AJ3077" i="1"/>
  <c r="AK3077" i="1"/>
  <c r="AL3077" i="1"/>
  <c r="AI3078" i="1"/>
  <c r="AJ3078" i="1"/>
  <c r="AK3078" i="1"/>
  <c r="AL3078" i="1"/>
  <c r="AI3079" i="1"/>
  <c r="AJ3079" i="1"/>
  <c r="AK3079" i="1"/>
  <c r="AL3079" i="1"/>
  <c r="AI3080" i="1"/>
  <c r="AJ3080" i="1"/>
  <c r="AK3080" i="1"/>
  <c r="AL3080" i="1"/>
  <c r="AI3081" i="1"/>
  <c r="AJ3081" i="1"/>
  <c r="AK3081" i="1"/>
  <c r="AL3081" i="1"/>
  <c r="AI3082" i="1"/>
  <c r="AJ3082" i="1"/>
  <c r="AK3082" i="1"/>
  <c r="AL3082" i="1"/>
  <c r="AI3083" i="1"/>
  <c r="AJ3083" i="1"/>
  <c r="AK3083" i="1"/>
  <c r="AL3083" i="1"/>
  <c r="AI3084" i="1"/>
  <c r="AJ3084" i="1"/>
  <c r="AK3084" i="1"/>
  <c r="AL3084" i="1"/>
  <c r="AI3085" i="1"/>
  <c r="AJ3085" i="1"/>
  <c r="AK3085" i="1"/>
  <c r="AL3085" i="1"/>
  <c r="AI3086" i="1"/>
  <c r="AJ3086" i="1"/>
  <c r="AK3086" i="1"/>
  <c r="AL3086" i="1"/>
  <c r="AI3087" i="1"/>
  <c r="AJ3087" i="1"/>
  <c r="AK3087" i="1"/>
  <c r="AL3087" i="1"/>
  <c r="AI3088" i="1"/>
  <c r="AJ3088" i="1"/>
  <c r="AK3088" i="1"/>
  <c r="AL3088" i="1"/>
  <c r="AI3089" i="1"/>
  <c r="AJ3089" i="1"/>
  <c r="AK3089" i="1"/>
  <c r="AL3089" i="1"/>
  <c r="AI3090" i="1"/>
  <c r="AJ3090" i="1"/>
  <c r="AK3090" i="1"/>
  <c r="AL3090" i="1"/>
  <c r="AI3091" i="1"/>
  <c r="AJ3091" i="1"/>
  <c r="AK3091" i="1"/>
  <c r="AL3091" i="1"/>
  <c r="AI3092" i="1"/>
  <c r="AJ3092" i="1"/>
  <c r="AK3092" i="1"/>
  <c r="AL3092" i="1"/>
  <c r="AI3093" i="1"/>
  <c r="AJ3093" i="1"/>
  <c r="AK3093" i="1"/>
  <c r="AL3093" i="1"/>
  <c r="AI3094" i="1"/>
  <c r="AJ3094" i="1"/>
  <c r="AK3094" i="1"/>
  <c r="AL3094" i="1"/>
  <c r="AI3095" i="1"/>
  <c r="AJ3095" i="1"/>
  <c r="AK3095" i="1"/>
  <c r="AL3095" i="1"/>
  <c r="AI3096" i="1"/>
  <c r="AJ3096" i="1"/>
  <c r="AK3096" i="1"/>
  <c r="AL3096" i="1"/>
  <c r="AI3097" i="1"/>
  <c r="AJ3097" i="1"/>
  <c r="AK3097" i="1"/>
  <c r="AL3097" i="1"/>
  <c r="AI3098" i="1"/>
  <c r="AJ3098" i="1"/>
  <c r="AK3098" i="1"/>
  <c r="AL3098" i="1"/>
  <c r="AI3099" i="1"/>
  <c r="AJ3099" i="1"/>
  <c r="AK3099" i="1"/>
  <c r="AL3099" i="1"/>
  <c r="AI3100" i="1"/>
  <c r="AJ3100" i="1"/>
  <c r="AK3100" i="1"/>
  <c r="AL3100" i="1"/>
  <c r="AI3101" i="1"/>
  <c r="AJ3101" i="1"/>
  <c r="AK3101" i="1"/>
  <c r="AL3101" i="1"/>
  <c r="AI3102" i="1"/>
  <c r="AJ3102" i="1"/>
  <c r="AK3102" i="1"/>
  <c r="AL3102" i="1"/>
  <c r="AI3103" i="1"/>
  <c r="AJ3103" i="1"/>
  <c r="AK3103" i="1"/>
  <c r="AL3103" i="1"/>
  <c r="AI3104" i="1"/>
  <c r="AJ3104" i="1"/>
  <c r="AK3104" i="1"/>
  <c r="AL3104" i="1"/>
  <c r="AI3105" i="1"/>
  <c r="AJ3105" i="1"/>
  <c r="AK3105" i="1"/>
  <c r="AL3105" i="1"/>
  <c r="AI3106" i="1"/>
  <c r="AJ3106" i="1"/>
  <c r="AK3106" i="1"/>
  <c r="AL3106" i="1"/>
  <c r="AI3107" i="1"/>
  <c r="AJ3107" i="1"/>
  <c r="AK3107" i="1"/>
  <c r="AL3107" i="1"/>
  <c r="AI3108" i="1"/>
  <c r="AJ3108" i="1"/>
  <c r="AK3108" i="1"/>
  <c r="AL3108" i="1"/>
  <c r="AI3109" i="1"/>
  <c r="AJ3109" i="1"/>
  <c r="AK3109" i="1"/>
  <c r="AL3109" i="1"/>
  <c r="AI3110" i="1"/>
  <c r="AJ3110" i="1"/>
  <c r="AK3110" i="1"/>
  <c r="AL3110" i="1"/>
  <c r="AI3111" i="1"/>
  <c r="AJ3111" i="1"/>
  <c r="AK3111" i="1"/>
  <c r="AL3111" i="1"/>
  <c r="AI3112" i="1"/>
  <c r="AJ3112" i="1"/>
  <c r="AK3112" i="1"/>
  <c r="AL3112" i="1"/>
  <c r="AI3113" i="1"/>
  <c r="AJ3113" i="1"/>
  <c r="AK3113" i="1"/>
  <c r="AL3113" i="1"/>
  <c r="AI3114" i="1"/>
  <c r="AJ3114" i="1"/>
  <c r="AK3114" i="1"/>
  <c r="AL3114" i="1"/>
  <c r="AI3115" i="1"/>
  <c r="AJ3115" i="1"/>
  <c r="AK3115" i="1"/>
  <c r="AL3115" i="1"/>
  <c r="AI3116" i="1"/>
  <c r="AJ3116" i="1"/>
  <c r="AK3116" i="1"/>
  <c r="AL3116" i="1"/>
  <c r="AI3117" i="1"/>
  <c r="AJ3117" i="1"/>
  <c r="AK3117" i="1"/>
  <c r="AL3117" i="1"/>
  <c r="AI3118" i="1"/>
  <c r="AJ3118" i="1"/>
  <c r="AK3118" i="1"/>
  <c r="AL3118" i="1"/>
  <c r="AI3119" i="1"/>
  <c r="AJ3119" i="1"/>
  <c r="AK3119" i="1"/>
  <c r="AL3119" i="1"/>
  <c r="AI3120" i="1"/>
  <c r="AJ3120" i="1"/>
  <c r="AK3120" i="1"/>
  <c r="AL3120" i="1"/>
  <c r="AI3121" i="1"/>
  <c r="AJ3121" i="1"/>
  <c r="AK3121" i="1"/>
  <c r="AL3121" i="1"/>
  <c r="AI3122" i="1"/>
  <c r="AJ3122" i="1"/>
  <c r="AK3122" i="1"/>
  <c r="AL3122" i="1"/>
  <c r="AI3123" i="1"/>
  <c r="AJ3123" i="1"/>
  <c r="AK3123" i="1"/>
  <c r="AL3123" i="1"/>
  <c r="AI3124" i="1"/>
  <c r="AJ3124" i="1"/>
  <c r="AK3124" i="1"/>
  <c r="AL3124" i="1"/>
  <c r="AI3125" i="1"/>
  <c r="AJ3125" i="1"/>
  <c r="AK3125" i="1"/>
  <c r="AL3125" i="1"/>
  <c r="AI3126" i="1"/>
  <c r="AJ3126" i="1"/>
  <c r="AK3126" i="1"/>
  <c r="AL3126" i="1"/>
  <c r="AI3127" i="1"/>
  <c r="AJ3127" i="1"/>
  <c r="AK3127" i="1"/>
  <c r="AL3127" i="1"/>
  <c r="AI3128" i="1"/>
  <c r="AJ3128" i="1"/>
  <c r="AK3128" i="1"/>
  <c r="AL3128" i="1"/>
  <c r="AI3129" i="1"/>
  <c r="AJ3129" i="1"/>
  <c r="AK3129" i="1"/>
  <c r="AL3129" i="1"/>
  <c r="AI3130" i="1"/>
  <c r="AJ3130" i="1"/>
  <c r="AK3130" i="1"/>
  <c r="AL3130" i="1"/>
  <c r="AI3131" i="1"/>
  <c r="AJ3131" i="1"/>
  <c r="AK3131" i="1"/>
  <c r="AL3131" i="1"/>
  <c r="AI3132" i="1"/>
  <c r="AJ3132" i="1"/>
  <c r="AK3132" i="1"/>
  <c r="AL3132" i="1"/>
  <c r="AI3133" i="1"/>
  <c r="AJ3133" i="1"/>
  <c r="AK3133" i="1"/>
  <c r="AL3133" i="1"/>
  <c r="AI3134" i="1"/>
  <c r="AJ3134" i="1"/>
  <c r="AK3134" i="1"/>
  <c r="AL3134" i="1"/>
  <c r="AI3135" i="1"/>
  <c r="AJ3135" i="1"/>
  <c r="AK3135" i="1"/>
  <c r="AL3135" i="1"/>
  <c r="AI3136" i="1"/>
  <c r="AJ3136" i="1"/>
  <c r="AK3136" i="1"/>
  <c r="AL3136" i="1"/>
  <c r="AI3137" i="1"/>
  <c r="AJ3137" i="1"/>
  <c r="AK3137" i="1"/>
  <c r="AL3137" i="1"/>
  <c r="AI3138" i="1"/>
  <c r="AJ3138" i="1"/>
  <c r="AK3138" i="1"/>
  <c r="AL3138" i="1"/>
  <c r="AI3139" i="1"/>
  <c r="AJ3139" i="1"/>
  <c r="AK3139" i="1"/>
  <c r="AL3139" i="1"/>
  <c r="AI3140" i="1"/>
  <c r="AJ3140" i="1"/>
  <c r="AK3140" i="1"/>
  <c r="AL3140" i="1"/>
  <c r="AI3141" i="1"/>
  <c r="AJ3141" i="1"/>
  <c r="AK3141" i="1"/>
  <c r="AL3141" i="1"/>
  <c r="AI3142" i="1"/>
  <c r="AJ3142" i="1"/>
  <c r="AK3142" i="1"/>
  <c r="AL3142" i="1"/>
  <c r="AI3143" i="1"/>
  <c r="AJ3143" i="1"/>
  <c r="AK3143" i="1"/>
  <c r="AL3143" i="1"/>
  <c r="AI3144" i="1"/>
  <c r="AJ3144" i="1"/>
  <c r="AK3144" i="1"/>
  <c r="AL3144" i="1"/>
  <c r="AI3145" i="1"/>
  <c r="AJ3145" i="1"/>
  <c r="AK3145" i="1"/>
  <c r="AL3145" i="1"/>
  <c r="AI3146" i="1"/>
  <c r="AJ3146" i="1"/>
  <c r="AK3146" i="1"/>
  <c r="AL3146" i="1"/>
  <c r="AI3147" i="1"/>
  <c r="AJ3147" i="1"/>
  <c r="AK3147" i="1"/>
  <c r="AL3147" i="1"/>
  <c r="AI3148" i="1"/>
  <c r="AJ3148" i="1"/>
  <c r="AK3148" i="1"/>
  <c r="AL3148" i="1"/>
  <c r="AI3149" i="1"/>
  <c r="AJ3149" i="1"/>
  <c r="AK3149" i="1"/>
  <c r="AL3149" i="1"/>
  <c r="AI3150" i="1"/>
  <c r="AJ3150" i="1"/>
  <c r="AK3150" i="1"/>
  <c r="AL3150" i="1"/>
  <c r="AI3151" i="1"/>
  <c r="AJ3151" i="1"/>
  <c r="AK3151" i="1"/>
  <c r="AL3151" i="1"/>
  <c r="AI3152" i="1"/>
  <c r="AJ3152" i="1"/>
  <c r="AK3152" i="1"/>
  <c r="AL3152" i="1"/>
  <c r="AI3153" i="1"/>
  <c r="AJ3153" i="1"/>
  <c r="AK3153" i="1"/>
  <c r="AL3153" i="1"/>
  <c r="AI3154" i="1"/>
  <c r="AJ3154" i="1"/>
  <c r="AK3154" i="1"/>
  <c r="AL3154" i="1"/>
  <c r="AI3155" i="1"/>
  <c r="AJ3155" i="1"/>
  <c r="AK3155" i="1"/>
  <c r="AL3155" i="1"/>
  <c r="AI3156" i="1"/>
  <c r="AJ3156" i="1"/>
  <c r="AK3156" i="1"/>
  <c r="AL3156" i="1"/>
  <c r="AI3157" i="1"/>
  <c r="AJ3157" i="1"/>
  <c r="AK3157" i="1"/>
  <c r="AL3157" i="1"/>
  <c r="AI3158" i="1"/>
  <c r="AJ3158" i="1"/>
  <c r="AK3158" i="1"/>
  <c r="AL3158" i="1"/>
  <c r="AI3159" i="1"/>
  <c r="AJ3159" i="1"/>
  <c r="AK3159" i="1"/>
  <c r="AL3159" i="1"/>
  <c r="AI3160" i="1"/>
  <c r="AJ3160" i="1"/>
  <c r="AK3160" i="1"/>
  <c r="AL3160" i="1"/>
  <c r="AI3161" i="1"/>
  <c r="AJ3161" i="1"/>
  <c r="AK3161" i="1"/>
  <c r="AL3161" i="1"/>
  <c r="AI3162" i="1"/>
  <c r="AJ3162" i="1"/>
  <c r="AK3162" i="1"/>
  <c r="AL3162" i="1"/>
  <c r="AI3163" i="1"/>
  <c r="AJ3163" i="1"/>
  <c r="AK3163" i="1"/>
  <c r="AL3163" i="1"/>
  <c r="AI3164" i="1"/>
  <c r="AJ3164" i="1"/>
  <c r="AK3164" i="1"/>
  <c r="AL3164" i="1"/>
  <c r="AI3165" i="1"/>
  <c r="AJ3165" i="1"/>
  <c r="AK3165" i="1"/>
  <c r="AL3165" i="1"/>
  <c r="AI3166" i="1"/>
  <c r="AJ3166" i="1"/>
  <c r="AK3166" i="1"/>
  <c r="AL3166" i="1"/>
  <c r="AI3167" i="1"/>
  <c r="AJ3167" i="1"/>
  <c r="AK3167" i="1"/>
  <c r="AL3167" i="1"/>
  <c r="AI3168" i="1"/>
  <c r="AJ3168" i="1"/>
  <c r="AK3168" i="1"/>
  <c r="AL3168" i="1"/>
  <c r="AI3169" i="1"/>
  <c r="AJ3169" i="1"/>
  <c r="AK3169" i="1"/>
  <c r="AL3169" i="1"/>
  <c r="AI3170" i="1"/>
  <c r="AJ3170" i="1"/>
  <c r="AK3170" i="1"/>
  <c r="AL3170" i="1"/>
  <c r="AI3171" i="1"/>
  <c r="AJ3171" i="1"/>
  <c r="AK3171" i="1"/>
  <c r="AL3171" i="1"/>
  <c r="AI3172" i="1"/>
  <c r="AJ3172" i="1"/>
  <c r="AK3172" i="1"/>
  <c r="AL3172" i="1"/>
  <c r="AI3173" i="1"/>
  <c r="AJ3173" i="1"/>
  <c r="AK3173" i="1"/>
  <c r="AL3173" i="1"/>
  <c r="AI3174" i="1"/>
  <c r="AJ3174" i="1"/>
  <c r="AK3174" i="1"/>
  <c r="AL3174" i="1"/>
  <c r="AI3175" i="1"/>
  <c r="AJ3175" i="1"/>
  <c r="AK3175" i="1"/>
  <c r="AL3175" i="1"/>
  <c r="AI3176" i="1"/>
  <c r="AJ3176" i="1"/>
  <c r="AK3176" i="1"/>
  <c r="AL3176" i="1"/>
  <c r="AI3177" i="1"/>
  <c r="AJ3177" i="1"/>
  <c r="AK3177" i="1"/>
  <c r="AL3177" i="1"/>
  <c r="AI3178" i="1"/>
  <c r="AJ3178" i="1"/>
  <c r="AK3178" i="1"/>
  <c r="AL3178" i="1"/>
  <c r="AI3179" i="1"/>
  <c r="AJ3179" i="1"/>
  <c r="AK3179" i="1"/>
  <c r="AL3179" i="1"/>
  <c r="AI3180" i="1"/>
  <c r="AJ3180" i="1"/>
  <c r="AK3180" i="1"/>
  <c r="AL3180" i="1"/>
  <c r="AI3181" i="1"/>
  <c r="AJ3181" i="1"/>
  <c r="AK3181" i="1"/>
  <c r="AL3181" i="1"/>
  <c r="AI3182" i="1"/>
  <c r="AJ3182" i="1"/>
  <c r="AK3182" i="1"/>
  <c r="AL3182" i="1"/>
  <c r="AI3183" i="1"/>
  <c r="AJ3183" i="1"/>
  <c r="AK3183" i="1"/>
  <c r="AL3183" i="1"/>
  <c r="AI3184" i="1"/>
  <c r="AJ3184" i="1"/>
  <c r="AK3184" i="1"/>
  <c r="AL3184" i="1"/>
  <c r="AI3185" i="1"/>
  <c r="AJ3185" i="1"/>
  <c r="AK3185" i="1"/>
  <c r="AL3185" i="1"/>
  <c r="AI3186" i="1"/>
  <c r="AJ3186" i="1"/>
  <c r="AK3186" i="1"/>
  <c r="AL3186" i="1"/>
  <c r="AI3187" i="1"/>
  <c r="AJ3187" i="1"/>
  <c r="AK3187" i="1"/>
  <c r="AL3187" i="1"/>
  <c r="AI3188" i="1"/>
  <c r="AJ3188" i="1"/>
  <c r="AK3188" i="1"/>
  <c r="AL3188" i="1"/>
  <c r="AI3189" i="1"/>
  <c r="AJ3189" i="1"/>
  <c r="AK3189" i="1"/>
  <c r="AL3189" i="1"/>
  <c r="AI3190" i="1"/>
  <c r="AJ3190" i="1"/>
  <c r="AK3190" i="1"/>
  <c r="AL3190" i="1"/>
  <c r="AI3191" i="1"/>
  <c r="AJ3191" i="1"/>
  <c r="AK3191" i="1"/>
  <c r="AL3191" i="1"/>
  <c r="AI3192" i="1"/>
  <c r="AJ3192" i="1"/>
  <c r="AK3192" i="1"/>
  <c r="AL3192" i="1"/>
  <c r="AI3193" i="1"/>
  <c r="AJ3193" i="1"/>
  <c r="AK3193" i="1"/>
  <c r="AL3193" i="1"/>
  <c r="AI3194" i="1"/>
  <c r="AJ3194" i="1"/>
  <c r="AK3194" i="1"/>
  <c r="AL3194" i="1"/>
  <c r="AI3195" i="1"/>
  <c r="AJ3195" i="1"/>
  <c r="AK3195" i="1"/>
  <c r="AL3195" i="1"/>
  <c r="AI3196" i="1"/>
  <c r="AJ3196" i="1"/>
  <c r="AK3196" i="1"/>
  <c r="AL3196" i="1"/>
  <c r="AI3197" i="1"/>
  <c r="AJ3197" i="1"/>
  <c r="AK3197" i="1"/>
  <c r="AL3197" i="1"/>
  <c r="AI3198" i="1"/>
  <c r="AJ3198" i="1"/>
  <c r="AK3198" i="1"/>
  <c r="AL3198" i="1"/>
  <c r="AI3199" i="1"/>
  <c r="AJ3199" i="1"/>
  <c r="AK3199" i="1"/>
  <c r="AL3199" i="1"/>
  <c r="AI3200" i="1"/>
  <c r="AJ3200" i="1"/>
  <c r="AK3200" i="1"/>
  <c r="AL3200" i="1"/>
  <c r="AI3201" i="1"/>
  <c r="AJ3201" i="1"/>
  <c r="AK3201" i="1"/>
  <c r="AL3201" i="1"/>
  <c r="AI3202" i="1"/>
  <c r="AJ3202" i="1"/>
  <c r="AK3202" i="1"/>
  <c r="AL3202" i="1"/>
  <c r="AI3203" i="1"/>
  <c r="AJ3203" i="1"/>
  <c r="AK3203" i="1"/>
  <c r="AL3203" i="1"/>
  <c r="AI3204" i="1"/>
  <c r="AJ3204" i="1"/>
  <c r="AK3204" i="1"/>
  <c r="AL3204" i="1"/>
  <c r="AI3205" i="1"/>
  <c r="AJ3205" i="1"/>
  <c r="AK3205" i="1"/>
  <c r="AL3205" i="1"/>
  <c r="AI3206" i="1"/>
  <c r="AJ3206" i="1"/>
  <c r="AK3206" i="1"/>
  <c r="AL3206" i="1"/>
  <c r="AI3207" i="1"/>
  <c r="AJ3207" i="1"/>
  <c r="AK3207" i="1"/>
  <c r="AL3207" i="1"/>
  <c r="AI3208" i="1"/>
  <c r="AJ3208" i="1"/>
  <c r="AK3208" i="1"/>
  <c r="AL3208" i="1"/>
  <c r="AI3209" i="1"/>
  <c r="AJ3209" i="1"/>
  <c r="AK3209" i="1"/>
  <c r="AL3209" i="1"/>
  <c r="AI3210" i="1"/>
  <c r="AJ3210" i="1"/>
  <c r="AK3210" i="1"/>
  <c r="AL3210" i="1"/>
  <c r="AI3211" i="1"/>
  <c r="AJ3211" i="1"/>
  <c r="AK3211" i="1"/>
  <c r="AL3211" i="1"/>
  <c r="AI3212" i="1"/>
  <c r="AJ3212" i="1"/>
  <c r="AK3212" i="1"/>
  <c r="AL3212" i="1"/>
  <c r="AI3213" i="1"/>
  <c r="AJ3213" i="1"/>
  <c r="AK3213" i="1"/>
  <c r="AL3213" i="1"/>
  <c r="AI3214" i="1"/>
  <c r="AJ3214" i="1"/>
  <c r="AK3214" i="1"/>
  <c r="AL3214" i="1"/>
  <c r="AI3215" i="1"/>
  <c r="AJ3215" i="1"/>
  <c r="AK3215" i="1"/>
  <c r="AL3215" i="1"/>
  <c r="AI3216" i="1"/>
  <c r="AJ3216" i="1"/>
  <c r="AK3216" i="1"/>
  <c r="AL3216" i="1"/>
  <c r="AI3217" i="1"/>
  <c r="AJ3217" i="1"/>
  <c r="AK3217" i="1"/>
  <c r="AL3217" i="1"/>
  <c r="AI3218" i="1"/>
  <c r="AJ3218" i="1"/>
  <c r="AK3218" i="1"/>
  <c r="AL3218" i="1"/>
  <c r="AI3219" i="1"/>
  <c r="AJ3219" i="1"/>
  <c r="AK3219" i="1"/>
  <c r="AL3219" i="1"/>
  <c r="AI3220" i="1"/>
  <c r="AJ3220" i="1"/>
  <c r="AK3220" i="1"/>
  <c r="AL3220" i="1"/>
  <c r="AI3221" i="1"/>
  <c r="AJ3221" i="1"/>
  <c r="AK3221" i="1"/>
  <c r="AL3221" i="1"/>
  <c r="AI3222" i="1"/>
  <c r="AJ3222" i="1"/>
  <c r="AK3222" i="1"/>
  <c r="AL3222" i="1"/>
  <c r="AI3223" i="1"/>
  <c r="AJ3223" i="1"/>
  <c r="AK3223" i="1"/>
  <c r="AL3223" i="1"/>
  <c r="AI3224" i="1"/>
  <c r="AJ3224" i="1"/>
  <c r="AK3224" i="1"/>
  <c r="AL3224" i="1"/>
  <c r="AI3225" i="1"/>
  <c r="AJ3225" i="1"/>
  <c r="AK3225" i="1"/>
  <c r="AL3225" i="1"/>
  <c r="AI3226" i="1"/>
  <c r="AJ3226" i="1"/>
  <c r="AK3226" i="1"/>
  <c r="AL3226" i="1"/>
  <c r="AI3227" i="1"/>
  <c r="AJ3227" i="1"/>
  <c r="AK3227" i="1"/>
  <c r="AL3227" i="1"/>
  <c r="AI3228" i="1"/>
  <c r="AJ3228" i="1"/>
  <c r="AK3228" i="1"/>
  <c r="AL3228" i="1"/>
  <c r="AI3229" i="1"/>
  <c r="AJ3229" i="1"/>
  <c r="AK3229" i="1"/>
  <c r="AL3229" i="1"/>
  <c r="AI3230" i="1"/>
  <c r="AJ3230" i="1"/>
  <c r="AK3230" i="1"/>
  <c r="AL3230" i="1"/>
  <c r="AI3231" i="1"/>
  <c r="AJ3231" i="1"/>
  <c r="AK3231" i="1"/>
  <c r="AL3231" i="1"/>
  <c r="AI3232" i="1"/>
  <c r="AJ3232" i="1"/>
  <c r="AK3232" i="1"/>
  <c r="AL3232" i="1"/>
  <c r="AI3233" i="1"/>
  <c r="AJ3233" i="1"/>
  <c r="AK3233" i="1"/>
  <c r="AL3233" i="1"/>
  <c r="AI3234" i="1"/>
  <c r="AJ3234" i="1"/>
  <c r="AK3234" i="1"/>
  <c r="AL3234" i="1"/>
  <c r="AI3235" i="1"/>
  <c r="AJ3235" i="1"/>
  <c r="AK3235" i="1"/>
  <c r="AL3235" i="1"/>
  <c r="AI3236" i="1"/>
  <c r="AJ3236" i="1"/>
  <c r="AK3236" i="1"/>
  <c r="AL3236" i="1"/>
  <c r="AI3237" i="1"/>
  <c r="AJ3237" i="1"/>
  <c r="AK3237" i="1"/>
  <c r="AL3237" i="1"/>
  <c r="AI3238" i="1"/>
  <c r="AJ3238" i="1"/>
  <c r="AK3238" i="1"/>
  <c r="AL3238" i="1"/>
  <c r="AI3239" i="1"/>
  <c r="AJ3239" i="1"/>
  <c r="AK3239" i="1"/>
  <c r="AL3239" i="1"/>
  <c r="AI3240" i="1"/>
  <c r="AJ3240" i="1"/>
  <c r="AK3240" i="1"/>
  <c r="AL3240" i="1"/>
  <c r="AI3241" i="1"/>
  <c r="AJ3241" i="1"/>
  <c r="AK3241" i="1"/>
  <c r="AL3241" i="1"/>
  <c r="AI3242" i="1"/>
  <c r="AJ3242" i="1"/>
  <c r="AK3242" i="1"/>
  <c r="AL3242" i="1"/>
  <c r="AI3243" i="1"/>
  <c r="AJ3243" i="1"/>
  <c r="AK3243" i="1"/>
  <c r="AL3243" i="1"/>
  <c r="AI3244" i="1"/>
  <c r="AJ3244" i="1"/>
  <c r="AK3244" i="1"/>
  <c r="AL3244" i="1"/>
  <c r="AI3245" i="1"/>
  <c r="AJ3245" i="1"/>
  <c r="AK3245" i="1"/>
  <c r="AL3245" i="1"/>
  <c r="AI3246" i="1"/>
  <c r="AJ3246" i="1"/>
  <c r="AK3246" i="1"/>
  <c r="AL3246" i="1"/>
  <c r="AI3247" i="1"/>
  <c r="AJ3247" i="1"/>
  <c r="AK3247" i="1"/>
  <c r="AL3247" i="1"/>
  <c r="AI3248" i="1"/>
  <c r="AJ3248" i="1"/>
  <c r="AK3248" i="1"/>
  <c r="AL3248" i="1"/>
  <c r="AI3249" i="1"/>
  <c r="AJ3249" i="1"/>
  <c r="AK3249" i="1"/>
  <c r="AL3249" i="1"/>
  <c r="AI3250" i="1"/>
  <c r="AJ3250" i="1"/>
  <c r="AK3250" i="1"/>
  <c r="AL3250" i="1"/>
  <c r="AI3251" i="1"/>
  <c r="AJ3251" i="1"/>
  <c r="AK3251" i="1"/>
  <c r="AL3251" i="1"/>
  <c r="AI3252" i="1"/>
  <c r="AJ3252" i="1"/>
  <c r="AK3252" i="1"/>
  <c r="AL3252" i="1"/>
  <c r="AI3253" i="1"/>
  <c r="AJ3253" i="1"/>
  <c r="AK3253" i="1"/>
  <c r="AL3253" i="1"/>
  <c r="AI3254" i="1"/>
  <c r="AJ3254" i="1"/>
  <c r="AK3254" i="1"/>
  <c r="AL3254" i="1"/>
  <c r="AI3255" i="1"/>
  <c r="AJ3255" i="1"/>
  <c r="AK3255" i="1"/>
  <c r="AL3255" i="1"/>
  <c r="AI3256" i="1"/>
  <c r="AJ3256" i="1"/>
  <c r="AK3256" i="1"/>
  <c r="AL3256" i="1"/>
  <c r="AI3257" i="1"/>
  <c r="AJ3257" i="1"/>
  <c r="AK3257" i="1"/>
  <c r="AL3257" i="1"/>
  <c r="AI3258" i="1"/>
  <c r="AJ3258" i="1"/>
  <c r="AK3258" i="1"/>
  <c r="AL3258" i="1"/>
  <c r="AI3259" i="1"/>
  <c r="AJ3259" i="1"/>
  <c r="AK3259" i="1"/>
  <c r="AL3259" i="1"/>
  <c r="AI3260" i="1"/>
  <c r="AJ3260" i="1"/>
  <c r="AK3260" i="1"/>
  <c r="AL3260" i="1"/>
  <c r="AI3261" i="1"/>
  <c r="AJ3261" i="1"/>
  <c r="AK3261" i="1"/>
  <c r="AL3261" i="1"/>
  <c r="AI3262" i="1"/>
  <c r="AJ3262" i="1"/>
  <c r="AK3262" i="1"/>
  <c r="AL3262" i="1"/>
  <c r="AI3263" i="1"/>
  <c r="AJ3263" i="1"/>
  <c r="AK3263" i="1"/>
  <c r="AL3263" i="1"/>
  <c r="AI3264" i="1"/>
  <c r="AJ3264" i="1"/>
  <c r="AK3264" i="1"/>
  <c r="AL3264" i="1"/>
  <c r="AI3265" i="1"/>
  <c r="AJ3265" i="1"/>
  <c r="AK3265" i="1"/>
  <c r="AL3265" i="1"/>
  <c r="AI3266" i="1"/>
  <c r="AJ3266" i="1"/>
  <c r="AK3266" i="1"/>
  <c r="AL3266" i="1"/>
  <c r="AI3267" i="1"/>
  <c r="AJ3267" i="1"/>
  <c r="AK3267" i="1"/>
  <c r="AL3267" i="1"/>
  <c r="AI3268" i="1"/>
  <c r="AJ3268" i="1"/>
  <c r="AK3268" i="1"/>
  <c r="AL3268" i="1"/>
  <c r="AI3269" i="1"/>
  <c r="AJ3269" i="1"/>
  <c r="AK3269" i="1"/>
  <c r="AL3269" i="1"/>
  <c r="AI3270" i="1"/>
  <c r="AJ3270" i="1"/>
  <c r="AK3270" i="1"/>
  <c r="AL3270" i="1"/>
  <c r="AI3271" i="1"/>
  <c r="AJ3271" i="1"/>
  <c r="AK3271" i="1"/>
  <c r="AL3271" i="1"/>
  <c r="AI3272" i="1"/>
  <c r="AJ3272" i="1"/>
  <c r="AK3272" i="1"/>
  <c r="AL3272" i="1"/>
  <c r="AI3273" i="1"/>
  <c r="AJ3273" i="1"/>
  <c r="AK3273" i="1"/>
  <c r="AL3273" i="1"/>
  <c r="AI3274" i="1"/>
  <c r="AJ3274" i="1"/>
  <c r="AK3274" i="1"/>
  <c r="AL3274" i="1"/>
  <c r="AI3275" i="1"/>
  <c r="AJ3275" i="1"/>
  <c r="AK3275" i="1"/>
  <c r="AL3275" i="1"/>
  <c r="AI3276" i="1"/>
  <c r="AJ3276" i="1"/>
  <c r="AK3276" i="1"/>
  <c r="AL3276" i="1"/>
  <c r="AI3277" i="1"/>
  <c r="AJ3277" i="1"/>
  <c r="AK3277" i="1"/>
  <c r="AL3277" i="1"/>
  <c r="AI3278" i="1"/>
  <c r="AJ3278" i="1"/>
  <c r="AK3278" i="1"/>
  <c r="AL3278" i="1"/>
  <c r="AI3279" i="1"/>
  <c r="AJ3279" i="1"/>
  <c r="AK3279" i="1"/>
  <c r="AL3279" i="1"/>
  <c r="AI3280" i="1"/>
  <c r="AJ3280" i="1"/>
  <c r="AK3280" i="1"/>
  <c r="AL3280" i="1"/>
  <c r="AI3281" i="1"/>
  <c r="AJ3281" i="1"/>
  <c r="AK3281" i="1"/>
  <c r="AL3281" i="1"/>
  <c r="AI3282" i="1"/>
  <c r="AJ3282" i="1"/>
  <c r="AK3282" i="1"/>
  <c r="AL3282" i="1"/>
  <c r="AI3283" i="1"/>
  <c r="AJ3283" i="1"/>
  <c r="AK3283" i="1"/>
  <c r="AL3283" i="1"/>
  <c r="AI3284" i="1"/>
  <c r="AJ3284" i="1"/>
  <c r="AK3284" i="1"/>
  <c r="AL3284" i="1"/>
  <c r="AI3285" i="1"/>
  <c r="AJ3285" i="1"/>
  <c r="AK3285" i="1"/>
  <c r="AL3285" i="1"/>
  <c r="AI3286" i="1"/>
  <c r="AJ3286" i="1"/>
  <c r="AK3286" i="1"/>
  <c r="AL3286" i="1"/>
  <c r="AI3287" i="1"/>
  <c r="AJ3287" i="1"/>
  <c r="AK3287" i="1"/>
  <c r="AL3287" i="1"/>
  <c r="AI3288" i="1"/>
  <c r="AJ3288" i="1"/>
  <c r="AK3288" i="1"/>
  <c r="AL3288" i="1"/>
  <c r="AI3289" i="1"/>
  <c r="AJ3289" i="1"/>
  <c r="AK3289" i="1"/>
  <c r="AL3289" i="1"/>
  <c r="AI3290" i="1"/>
  <c r="AJ3290" i="1"/>
  <c r="AK3290" i="1"/>
  <c r="AL3290" i="1"/>
  <c r="AI3291" i="1"/>
  <c r="AJ3291" i="1"/>
  <c r="AK3291" i="1"/>
  <c r="AL3291" i="1"/>
  <c r="AI3292" i="1"/>
  <c r="AJ3292" i="1"/>
  <c r="AK3292" i="1"/>
  <c r="AL3292" i="1"/>
  <c r="AI3293" i="1"/>
  <c r="AJ3293" i="1"/>
  <c r="AK3293" i="1"/>
  <c r="AL3293" i="1"/>
  <c r="AI3294" i="1"/>
  <c r="AJ3294" i="1"/>
  <c r="AK3294" i="1"/>
  <c r="AL3294" i="1"/>
  <c r="AI3295" i="1"/>
  <c r="AJ3295" i="1"/>
  <c r="AK3295" i="1"/>
  <c r="AL3295" i="1"/>
  <c r="AI3296" i="1"/>
  <c r="AJ3296" i="1"/>
  <c r="AK3296" i="1"/>
  <c r="AL3296" i="1"/>
  <c r="AI3297" i="1"/>
  <c r="AJ3297" i="1"/>
  <c r="AK3297" i="1"/>
  <c r="AL3297" i="1"/>
  <c r="AI3298" i="1"/>
  <c r="AJ3298" i="1"/>
  <c r="AK3298" i="1"/>
  <c r="AL3298" i="1"/>
  <c r="AI3299" i="1"/>
  <c r="AJ3299" i="1"/>
  <c r="AK3299" i="1"/>
  <c r="AL3299" i="1"/>
  <c r="AI3300" i="1"/>
  <c r="AJ3300" i="1"/>
  <c r="AK3300" i="1"/>
  <c r="AL3300" i="1"/>
  <c r="AI3301" i="1"/>
  <c r="AJ3301" i="1"/>
  <c r="AK3301" i="1"/>
  <c r="AL3301" i="1"/>
  <c r="AI3302" i="1"/>
  <c r="AJ3302" i="1"/>
  <c r="AK3302" i="1"/>
  <c r="AL3302" i="1"/>
  <c r="AI3303" i="1"/>
  <c r="AJ3303" i="1"/>
  <c r="AK3303" i="1"/>
  <c r="AL3303" i="1"/>
  <c r="AI3304" i="1"/>
  <c r="AJ3304" i="1"/>
  <c r="AK3304" i="1"/>
  <c r="AL3304" i="1"/>
  <c r="AI3305" i="1"/>
  <c r="AJ3305" i="1"/>
  <c r="AK3305" i="1"/>
  <c r="AL3305" i="1"/>
  <c r="AI3306" i="1"/>
  <c r="AJ3306" i="1"/>
  <c r="AK3306" i="1"/>
  <c r="AL3306" i="1"/>
  <c r="AI3307" i="1"/>
  <c r="AJ3307" i="1"/>
  <c r="AK3307" i="1"/>
  <c r="AL3307" i="1"/>
  <c r="AI3308" i="1"/>
  <c r="AJ3308" i="1"/>
  <c r="AK3308" i="1"/>
  <c r="AL3308" i="1"/>
  <c r="AI3309" i="1"/>
  <c r="AJ3309" i="1"/>
  <c r="AK3309" i="1"/>
  <c r="AL3309" i="1"/>
  <c r="AI3310" i="1"/>
  <c r="AJ3310" i="1"/>
  <c r="AK3310" i="1"/>
  <c r="AL3310" i="1"/>
  <c r="AI3311" i="1"/>
  <c r="AJ3311" i="1"/>
  <c r="AK3311" i="1"/>
  <c r="AL3311" i="1"/>
  <c r="AI3312" i="1"/>
  <c r="AJ3312" i="1"/>
  <c r="AK3312" i="1"/>
  <c r="AL3312" i="1"/>
  <c r="AI3313" i="1"/>
  <c r="AJ3313" i="1"/>
  <c r="AK3313" i="1"/>
  <c r="AL3313" i="1"/>
  <c r="AI3314" i="1"/>
  <c r="AJ3314" i="1"/>
  <c r="AK3314" i="1"/>
  <c r="AL3314" i="1"/>
  <c r="AI3315" i="1"/>
  <c r="AJ3315" i="1"/>
  <c r="AK3315" i="1"/>
  <c r="AL3315" i="1"/>
  <c r="AI3316" i="1"/>
  <c r="AJ3316" i="1"/>
  <c r="AK3316" i="1"/>
  <c r="AL3316" i="1"/>
  <c r="AI3317" i="1"/>
  <c r="AJ3317" i="1"/>
  <c r="AK3317" i="1"/>
  <c r="AL3317" i="1"/>
  <c r="AI3318" i="1"/>
  <c r="AJ3318" i="1"/>
  <c r="AK3318" i="1"/>
  <c r="AL3318" i="1"/>
  <c r="AI3319" i="1"/>
  <c r="AJ3319" i="1"/>
  <c r="AK3319" i="1"/>
  <c r="AL3319" i="1"/>
  <c r="AI3320" i="1"/>
  <c r="AJ3320" i="1"/>
  <c r="AK3320" i="1"/>
  <c r="AL3320" i="1"/>
  <c r="AI3321" i="1"/>
  <c r="AJ3321" i="1"/>
  <c r="AK3321" i="1"/>
  <c r="AL3321" i="1"/>
  <c r="AI3322" i="1"/>
  <c r="AJ3322" i="1"/>
  <c r="AK3322" i="1"/>
  <c r="AL3322" i="1"/>
  <c r="AI3323" i="1"/>
  <c r="AJ3323" i="1"/>
  <c r="AK3323" i="1"/>
  <c r="AL3323" i="1"/>
  <c r="AI3324" i="1"/>
  <c r="AJ3324" i="1"/>
  <c r="AK3324" i="1"/>
  <c r="AL3324" i="1"/>
  <c r="AI3325" i="1"/>
  <c r="AJ3325" i="1"/>
  <c r="AK3325" i="1"/>
  <c r="AL3325" i="1"/>
  <c r="AI3326" i="1"/>
  <c r="AJ3326" i="1"/>
  <c r="AK3326" i="1"/>
  <c r="AL3326" i="1"/>
  <c r="AI3327" i="1"/>
  <c r="AJ3327" i="1"/>
  <c r="AK3327" i="1"/>
  <c r="AL3327" i="1"/>
  <c r="AI3328" i="1"/>
  <c r="AJ3328" i="1"/>
  <c r="AK3328" i="1"/>
  <c r="AL3328" i="1"/>
  <c r="AI3329" i="1"/>
  <c r="AJ3329" i="1"/>
  <c r="AK3329" i="1"/>
  <c r="AL3329" i="1"/>
  <c r="AI3330" i="1"/>
  <c r="AJ3330" i="1"/>
  <c r="AK3330" i="1"/>
  <c r="AL3330" i="1"/>
  <c r="AI3331" i="1"/>
  <c r="AJ3331" i="1"/>
  <c r="AK3331" i="1"/>
  <c r="AL3331" i="1"/>
  <c r="AI3332" i="1"/>
  <c r="AJ3332" i="1"/>
  <c r="AK3332" i="1"/>
  <c r="AL3332" i="1"/>
  <c r="AI3333" i="1"/>
  <c r="AJ3333" i="1"/>
  <c r="AK3333" i="1"/>
  <c r="AL3333" i="1"/>
  <c r="AI3334" i="1"/>
  <c r="AJ3334" i="1"/>
  <c r="AK3334" i="1"/>
  <c r="AL3334" i="1"/>
  <c r="AI3335" i="1"/>
  <c r="AJ3335" i="1"/>
  <c r="AK3335" i="1"/>
  <c r="AL3335" i="1"/>
  <c r="AI3336" i="1"/>
  <c r="AJ3336" i="1"/>
  <c r="AK3336" i="1"/>
  <c r="AL3336" i="1"/>
  <c r="AI3337" i="1"/>
  <c r="AJ3337" i="1"/>
  <c r="AK3337" i="1"/>
  <c r="AL3337" i="1"/>
  <c r="AI3338" i="1"/>
  <c r="AJ3338" i="1"/>
  <c r="AK3338" i="1"/>
  <c r="AL3338" i="1"/>
  <c r="AI3339" i="1"/>
  <c r="AJ3339" i="1"/>
  <c r="AK3339" i="1"/>
  <c r="AL3339" i="1"/>
  <c r="AI3340" i="1"/>
  <c r="AJ3340" i="1"/>
  <c r="AK3340" i="1"/>
  <c r="AL3340" i="1"/>
  <c r="AI3341" i="1"/>
  <c r="AJ3341" i="1"/>
  <c r="AK3341" i="1"/>
  <c r="AL3341" i="1"/>
  <c r="AI3342" i="1"/>
  <c r="AJ3342" i="1"/>
  <c r="AK3342" i="1"/>
  <c r="AL3342" i="1"/>
  <c r="AI3343" i="1"/>
  <c r="AJ3343" i="1"/>
  <c r="AK3343" i="1"/>
  <c r="AL3343" i="1"/>
  <c r="AI3344" i="1"/>
  <c r="AJ3344" i="1"/>
  <c r="AK3344" i="1"/>
  <c r="AL3344" i="1"/>
  <c r="AI3345" i="1"/>
  <c r="AJ3345" i="1"/>
  <c r="AK3345" i="1"/>
  <c r="AL3345" i="1"/>
  <c r="AI3346" i="1"/>
  <c r="AJ3346" i="1"/>
  <c r="AK3346" i="1"/>
  <c r="AL3346" i="1"/>
  <c r="AI3347" i="1"/>
  <c r="AJ3347" i="1"/>
  <c r="AK3347" i="1"/>
  <c r="AL3347" i="1"/>
  <c r="AI3348" i="1"/>
  <c r="AJ3348" i="1"/>
  <c r="AK3348" i="1"/>
  <c r="AL3348" i="1"/>
  <c r="AI3349" i="1"/>
  <c r="AJ3349" i="1"/>
  <c r="AK3349" i="1"/>
  <c r="AL3349" i="1"/>
  <c r="AI3350" i="1"/>
  <c r="AJ3350" i="1"/>
  <c r="AK3350" i="1"/>
  <c r="AL3350" i="1"/>
  <c r="AI3351" i="1"/>
  <c r="AJ3351" i="1"/>
  <c r="AK3351" i="1"/>
  <c r="AL3351" i="1"/>
  <c r="AI3352" i="1"/>
  <c r="AJ3352" i="1"/>
  <c r="AK3352" i="1"/>
  <c r="AL3352" i="1"/>
  <c r="AI3353" i="1"/>
  <c r="AJ3353" i="1"/>
  <c r="AK3353" i="1"/>
  <c r="AL3353" i="1"/>
  <c r="AI3354" i="1"/>
  <c r="AJ3354" i="1"/>
  <c r="AK3354" i="1"/>
  <c r="AL3354" i="1"/>
  <c r="AI3355" i="1"/>
  <c r="AJ3355" i="1"/>
  <c r="AK3355" i="1"/>
  <c r="AL3355" i="1"/>
  <c r="AI3356" i="1"/>
  <c r="AJ3356" i="1"/>
  <c r="AK3356" i="1"/>
  <c r="AL3356" i="1"/>
  <c r="AI3357" i="1"/>
  <c r="AJ3357" i="1"/>
  <c r="AK3357" i="1"/>
  <c r="AL3357" i="1"/>
  <c r="AI3358" i="1"/>
  <c r="AJ3358" i="1"/>
  <c r="AK3358" i="1"/>
  <c r="AL3358" i="1"/>
  <c r="AI3359" i="1"/>
  <c r="AJ3359" i="1"/>
  <c r="AK3359" i="1"/>
  <c r="AL3359" i="1"/>
  <c r="AI3360" i="1"/>
  <c r="AJ3360" i="1"/>
  <c r="AK3360" i="1"/>
  <c r="AL3360" i="1"/>
  <c r="AI3361" i="1"/>
  <c r="AJ3361" i="1"/>
  <c r="AK3361" i="1"/>
  <c r="AL3361" i="1"/>
  <c r="AI3362" i="1"/>
  <c r="AJ3362" i="1"/>
  <c r="AK3362" i="1"/>
  <c r="AL3362" i="1"/>
  <c r="AI3363" i="1"/>
  <c r="AJ3363" i="1"/>
  <c r="AK3363" i="1"/>
  <c r="AL3363" i="1"/>
  <c r="AI3364" i="1"/>
  <c r="AJ3364" i="1"/>
  <c r="AK3364" i="1"/>
  <c r="AL3364" i="1"/>
  <c r="AI3365" i="1"/>
  <c r="AJ3365" i="1"/>
  <c r="AK3365" i="1"/>
  <c r="AL3365" i="1"/>
  <c r="AI3366" i="1"/>
  <c r="AJ3366" i="1"/>
  <c r="AK3366" i="1"/>
  <c r="AL3366" i="1"/>
  <c r="AI3367" i="1"/>
  <c r="AJ3367" i="1"/>
  <c r="AK3367" i="1"/>
  <c r="AL3367" i="1"/>
  <c r="AI3368" i="1"/>
  <c r="AJ3368" i="1"/>
  <c r="AK3368" i="1"/>
  <c r="AL3368" i="1"/>
  <c r="AI3369" i="1"/>
  <c r="AJ3369" i="1"/>
  <c r="AK3369" i="1"/>
  <c r="AL3369" i="1"/>
  <c r="AI3370" i="1"/>
  <c r="AJ3370" i="1"/>
  <c r="AK3370" i="1"/>
  <c r="AL3370" i="1"/>
  <c r="AI3371" i="1"/>
  <c r="AJ3371" i="1"/>
  <c r="AK3371" i="1"/>
  <c r="AL3371" i="1"/>
  <c r="AI3372" i="1"/>
  <c r="AJ3372" i="1"/>
  <c r="AK3372" i="1"/>
  <c r="AL3372" i="1"/>
  <c r="AI3373" i="1"/>
  <c r="AJ3373" i="1"/>
  <c r="AK3373" i="1"/>
  <c r="AL3373" i="1"/>
  <c r="AI3374" i="1"/>
  <c r="AJ3374" i="1"/>
  <c r="AK3374" i="1"/>
  <c r="AL3374" i="1"/>
  <c r="AI3375" i="1"/>
  <c r="AJ3375" i="1"/>
  <c r="AK3375" i="1"/>
  <c r="AL3375" i="1"/>
  <c r="AI3376" i="1"/>
  <c r="AJ3376" i="1"/>
  <c r="AK3376" i="1"/>
  <c r="AL3376" i="1"/>
  <c r="AI3377" i="1"/>
  <c r="AJ3377" i="1"/>
  <c r="AK3377" i="1"/>
  <c r="AL3377" i="1"/>
  <c r="AI3378" i="1"/>
  <c r="AJ3378" i="1"/>
  <c r="AK3378" i="1"/>
  <c r="AL3378" i="1"/>
  <c r="AI3379" i="1"/>
  <c r="AJ3379" i="1"/>
  <c r="AK3379" i="1"/>
  <c r="AL3379" i="1"/>
  <c r="AI3380" i="1"/>
  <c r="AJ3380" i="1"/>
  <c r="AK3380" i="1"/>
  <c r="AL3380" i="1"/>
  <c r="AI3381" i="1"/>
  <c r="AJ3381" i="1"/>
  <c r="AK3381" i="1"/>
  <c r="AL3381" i="1"/>
  <c r="AI3382" i="1"/>
  <c r="AJ3382" i="1"/>
  <c r="AK3382" i="1"/>
  <c r="AL3382" i="1"/>
  <c r="AI3383" i="1"/>
  <c r="AJ3383" i="1"/>
  <c r="AK3383" i="1"/>
  <c r="AL3383" i="1"/>
  <c r="AI3384" i="1"/>
  <c r="AJ3384" i="1"/>
  <c r="AK3384" i="1"/>
  <c r="AL3384" i="1"/>
  <c r="AI3385" i="1"/>
  <c r="AJ3385" i="1"/>
  <c r="AK3385" i="1"/>
  <c r="AL3385" i="1"/>
  <c r="AI3386" i="1"/>
  <c r="AJ3386" i="1"/>
  <c r="AK3386" i="1"/>
  <c r="AL3386" i="1"/>
  <c r="AI3387" i="1"/>
  <c r="AJ3387" i="1"/>
  <c r="AK3387" i="1"/>
  <c r="AL3387" i="1"/>
  <c r="AI3388" i="1"/>
  <c r="AJ3388" i="1"/>
  <c r="AK3388" i="1"/>
  <c r="AL3388" i="1"/>
  <c r="AI3389" i="1"/>
  <c r="AJ3389" i="1"/>
  <c r="AK3389" i="1"/>
  <c r="AL3389" i="1"/>
  <c r="AI3390" i="1"/>
  <c r="AJ3390" i="1"/>
  <c r="AK3390" i="1"/>
  <c r="AL3390" i="1"/>
  <c r="AI3391" i="1"/>
  <c r="AJ3391" i="1"/>
  <c r="AK3391" i="1"/>
  <c r="AL3391" i="1"/>
  <c r="AI3392" i="1"/>
  <c r="AJ3392" i="1"/>
  <c r="AK3392" i="1"/>
  <c r="AL3392" i="1"/>
  <c r="AI3393" i="1"/>
  <c r="AJ3393" i="1"/>
  <c r="AK3393" i="1"/>
  <c r="AL3393" i="1"/>
  <c r="AI3394" i="1"/>
  <c r="AJ3394" i="1"/>
  <c r="AK3394" i="1"/>
  <c r="AL3394" i="1"/>
  <c r="AI3395" i="1"/>
  <c r="AJ3395" i="1"/>
  <c r="AK3395" i="1"/>
  <c r="AL3395" i="1"/>
  <c r="AI3396" i="1"/>
  <c r="AJ3396" i="1"/>
  <c r="AK3396" i="1"/>
  <c r="AL3396" i="1"/>
  <c r="AI3397" i="1"/>
  <c r="AJ3397" i="1"/>
  <c r="AK3397" i="1"/>
  <c r="AL3397" i="1"/>
  <c r="AI3398" i="1"/>
  <c r="AJ3398" i="1"/>
  <c r="AK3398" i="1"/>
  <c r="AL3398" i="1"/>
  <c r="AI3399" i="1"/>
  <c r="AJ3399" i="1"/>
  <c r="AK3399" i="1"/>
  <c r="AL3399" i="1"/>
  <c r="AI3400" i="1"/>
  <c r="AJ3400" i="1"/>
  <c r="AK3400" i="1"/>
  <c r="AL3400" i="1"/>
  <c r="AI3401" i="1"/>
  <c r="AJ3401" i="1"/>
  <c r="AK3401" i="1"/>
  <c r="AL3401" i="1"/>
  <c r="AI3402" i="1"/>
  <c r="AJ3402" i="1"/>
  <c r="AK3402" i="1"/>
  <c r="AL3402" i="1"/>
  <c r="AI3403" i="1"/>
  <c r="AJ3403" i="1"/>
  <c r="AK3403" i="1"/>
  <c r="AL3403" i="1"/>
  <c r="AI3404" i="1"/>
  <c r="AJ3404" i="1"/>
  <c r="AK3404" i="1"/>
  <c r="AL3404" i="1"/>
  <c r="AI3405" i="1"/>
  <c r="AJ3405" i="1"/>
  <c r="AK3405" i="1"/>
  <c r="AL3405" i="1"/>
  <c r="AI3406" i="1"/>
  <c r="AJ3406" i="1"/>
  <c r="AK3406" i="1"/>
  <c r="AL3406" i="1"/>
  <c r="AI3407" i="1"/>
  <c r="AJ3407" i="1"/>
  <c r="AK3407" i="1"/>
  <c r="AL3407" i="1"/>
  <c r="AI3408" i="1"/>
  <c r="AJ3408" i="1"/>
  <c r="AK3408" i="1"/>
  <c r="AL3408" i="1"/>
  <c r="AI3409" i="1"/>
  <c r="AJ3409" i="1"/>
  <c r="AK3409" i="1"/>
  <c r="AL3409" i="1"/>
  <c r="AI3410" i="1"/>
  <c r="AJ3410" i="1"/>
  <c r="AK3410" i="1"/>
  <c r="AL3410" i="1"/>
  <c r="AI3411" i="1"/>
  <c r="AJ3411" i="1"/>
  <c r="AK3411" i="1"/>
  <c r="AL3411" i="1"/>
  <c r="AI3412" i="1"/>
  <c r="AJ3412" i="1"/>
  <c r="AK3412" i="1"/>
  <c r="AL3412" i="1"/>
  <c r="AI3413" i="1"/>
  <c r="AJ3413" i="1"/>
  <c r="AK3413" i="1"/>
  <c r="AL3413" i="1"/>
  <c r="AI3414" i="1"/>
  <c r="AJ3414" i="1"/>
  <c r="AK3414" i="1"/>
  <c r="AL3414" i="1"/>
  <c r="AI3415" i="1"/>
  <c r="AJ3415" i="1"/>
  <c r="AK3415" i="1"/>
  <c r="AL3415" i="1"/>
  <c r="AI3416" i="1"/>
  <c r="AJ3416" i="1"/>
  <c r="AK3416" i="1"/>
  <c r="AL3416" i="1"/>
  <c r="AI3417" i="1"/>
  <c r="AJ3417" i="1"/>
  <c r="AK3417" i="1"/>
  <c r="AL3417" i="1"/>
  <c r="AI3418" i="1"/>
  <c r="AJ3418" i="1"/>
  <c r="AK3418" i="1"/>
  <c r="AL3418" i="1"/>
  <c r="AI3419" i="1"/>
  <c r="AJ3419" i="1"/>
  <c r="AK3419" i="1"/>
  <c r="AL3419" i="1"/>
  <c r="AI3420" i="1"/>
  <c r="AJ3420" i="1"/>
  <c r="AK3420" i="1"/>
  <c r="AL3420" i="1"/>
  <c r="AI3421" i="1"/>
  <c r="AJ3421" i="1"/>
  <c r="AK3421" i="1"/>
  <c r="AL3421" i="1"/>
  <c r="AI3422" i="1"/>
  <c r="AJ3422" i="1"/>
  <c r="AK3422" i="1"/>
  <c r="AL3422" i="1"/>
  <c r="AI3423" i="1"/>
  <c r="AJ3423" i="1"/>
  <c r="AK3423" i="1"/>
  <c r="AL3423" i="1"/>
  <c r="AI3424" i="1"/>
  <c r="AJ3424" i="1"/>
  <c r="AK3424" i="1"/>
  <c r="AL3424" i="1"/>
  <c r="AI3425" i="1"/>
  <c r="AJ3425" i="1"/>
  <c r="AK3425" i="1"/>
  <c r="AL3425" i="1"/>
  <c r="AI3426" i="1"/>
  <c r="AJ3426" i="1"/>
  <c r="AK3426" i="1"/>
  <c r="AL3426" i="1"/>
  <c r="AI3427" i="1"/>
  <c r="AJ3427" i="1"/>
  <c r="AK3427" i="1"/>
  <c r="AL3427" i="1"/>
  <c r="AI3428" i="1"/>
  <c r="AJ3428" i="1"/>
  <c r="AK3428" i="1"/>
  <c r="AL3428" i="1"/>
  <c r="AI3429" i="1"/>
  <c r="AJ3429" i="1"/>
  <c r="AK3429" i="1"/>
  <c r="AL3429" i="1"/>
  <c r="AI3430" i="1"/>
  <c r="AJ3430" i="1"/>
  <c r="AK3430" i="1"/>
  <c r="AL3430" i="1"/>
  <c r="AI3431" i="1"/>
  <c r="AJ3431" i="1"/>
  <c r="AK3431" i="1"/>
  <c r="AL3431" i="1"/>
  <c r="AI3432" i="1"/>
  <c r="AJ3432" i="1"/>
  <c r="AK3432" i="1"/>
  <c r="AL3432" i="1"/>
  <c r="AI3433" i="1"/>
  <c r="AJ3433" i="1"/>
  <c r="AK3433" i="1"/>
  <c r="AL3433" i="1"/>
  <c r="AI3434" i="1"/>
  <c r="AJ3434" i="1"/>
  <c r="AK3434" i="1"/>
  <c r="AL3434" i="1"/>
  <c r="AI3435" i="1"/>
  <c r="AJ3435" i="1"/>
  <c r="AK3435" i="1"/>
  <c r="AL3435" i="1"/>
  <c r="AI3436" i="1"/>
  <c r="AJ3436" i="1"/>
  <c r="AK3436" i="1"/>
  <c r="AL3436" i="1"/>
  <c r="AI3437" i="1"/>
  <c r="AJ3437" i="1"/>
  <c r="AK3437" i="1"/>
  <c r="AL3437" i="1"/>
  <c r="AI3438" i="1"/>
  <c r="AJ3438" i="1"/>
  <c r="AK3438" i="1"/>
  <c r="AL3438" i="1"/>
  <c r="AI3439" i="1"/>
  <c r="AJ3439" i="1"/>
  <c r="AK3439" i="1"/>
  <c r="AL3439" i="1"/>
  <c r="AI3440" i="1"/>
  <c r="AJ3440" i="1"/>
  <c r="AK3440" i="1"/>
  <c r="AL3440" i="1"/>
  <c r="AI3441" i="1"/>
  <c r="AJ3441" i="1"/>
  <c r="AK3441" i="1"/>
  <c r="AL3441" i="1"/>
  <c r="AI3442" i="1"/>
  <c r="AJ3442" i="1"/>
  <c r="AK3442" i="1"/>
  <c r="AL3442" i="1"/>
  <c r="AI3443" i="1"/>
  <c r="AJ3443" i="1"/>
  <c r="AK3443" i="1"/>
  <c r="AL3443" i="1"/>
  <c r="AI3444" i="1"/>
  <c r="AJ3444" i="1"/>
  <c r="AK3444" i="1"/>
  <c r="AL3444" i="1"/>
  <c r="AI3445" i="1"/>
  <c r="AJ3445" i="1"/>
  <c r="AK3445" i="1"/>
  <c r="AL3445" i="1"/>
  <c r="AI3446" i="1"/>
  <c r="AJ3446" i="1"/>
  <c r="AK3446" i="1"/>
  <c r="AL3446" i="1"/>
  <c r="AI3447" i="1"/>
  <c r="AJ3447" i="1"/>
  <c r="AK3447" i="1"/>
  <c r="AL3447" i="1"/>
  <c r="AI3448" i="1"/>
  <c r="AJ3448" i="1"/>
  <c r="AK3448" i="1"/>
  <c r="AL3448" i="1"/>
  <c r="AI3449" i="1"/>
  <c r="AJ3449" i="1"/>
  <c r="AK3449" i="1"/>
  <c r="AL3449" i="1"/>
  <c r="AI3450" i="1"/>
  <c r="AJ3450" i="1"/>
  <c r="AK3450" i="1"/>
  <c r="AL3450" i="1"/>
  <c r="AI3451" i="1"/>
  <c r="AJ3451" i="1"/>
  <c r="AK3451" i="1"/>
  <c r="AL3451" i="1"/>
  <c r="AI3452" i="1"/>
  <c r="AJ3452" i="1"/>
  <c r="AK3452" i="1"/>
  <c r="AL3452" i="1"/>
  <c r="AI3453" i="1"/>
  <c r="AJ3453" i="1"/>
  <c r="AK3453" i="1"/>
  <c r="AL3453" i="1"/>
  <c r="AI3454" i="1"/>
  <c r="AJ3454" i="1"/>
  <c r="AK3454" i="1"/>
  <c r="AL3454" i="1"/>
  <c r="AI3455" i="1"/>
  <c r="AJ3455" i="1"/>
  <c r="AK3455" i="1"/>
  <c r="AL3455" i="1"/>
  <c r="AI3456" i="1"/>
  <c r="AJ3456" i="1"/>
  <c r="AK3456" i="1"/>
  <c r="AL3456" i="1"/>
  <c r="AI3457" i="1"/>
  <c r="AJ3457" i="1"/>
  <c r="AK3457" i="1"/>
  <c r="AL3457" i="1"/>
  <c r="AI3458" i="1"/>
  <c r="AJ3458" i="1"/>
  <c r="AK3458" i="1"/>
  <c r="AL3458" i="1"/>
  <c r="AI3459" i="1"/>
  <c r="AJ3459" i="1"/>
  <c r="AK3459" i="1"/>
  <c r="AL3459" i="1"/>
  <c r="AI3460" i="1"/>
  <c r="AJ3460" i="1"/>
  <c r="AK3460" i="1"/>
  <c r="AL3460" i="1"/>
  <c r="AI3461" i="1"/>
  <c r="AJ3461" i="1"/>
  <c r="AK3461" i="1"/>
  <c r="AL3461" i="1"/>
  <c r="AI3462" i="1"/>
  <c r="AJ3462" i="1"/>
  <c r="AK3462" i="1"/>
  <c r="AL3462" i="1"/>
  <c r="AI3463" i="1"/>
  <c r="AJ3463" i="1"/>
  <c r="AK3463" i="1"/>
  <c r="AL3463" i="1"/>
  <c r="AI3464" i="1"/>
  <c r="AJ3464" i="1"/>
  <c r="AK3464" i="1"/>
  <c r="AL3464" i="1"/>
  <c r="AI3465" i="1"/>
  <c r="AJ3465" i="1"/>
  <c r="AK3465" i="1"/>
  <c r="AL3465" i="1"/>
  <c r="AI3466" i="1"/>
  <c r="AJ3466" i="1"/>
  <c r="AK3466" i="1"/>
  <c r="AL3466" i="1"/>
  <c r="AI3467" i="1"/>
  <c r="AJ3467" i="1"/>
  <c r="AK3467" i="1"/>
  <c r="AL3467" i="1"/>
  <c r="AI3468" i="1"/>
  <c r="AJ3468" i="1"/>
  <c r="AK3468" i="1"/>
  <c r="AL3468" i="1"/>
  <c r="AI3469" i="1"/>
  <c r="AJ3469" i="1"/>
  <c r="AK3469" i="1"/>
  <c r="AL3469" i="1"/>
  <c r="AI3470" i="1"/>
  <c r="AJ3470" i="1"/>
  <c r="AK3470" i="1"/>
  <c r="AL3470" i="1"/>
  <c r="AI3471" i="1"/>
  <c r="AJ3471" i="1"/>
  <c r="AK3471" i="1"/>
  <c r="AL3471" i="1"/>
  <c r="AI3472" i="1"/>
  <c r="AJ3472" i="1"/>
  <c r="AK3472" i="1"/>
  <c r="AL3472" i="1"/>
  <c r="AI3473" i="1"/>
  <c r="AJ3473" i="1"/>
  <c r="AK3473" i="1"/>
  <c r="AL3473" i="1"/>
  <c r="AI3474" i="1"/>
  <c r="AJ3474" i="1"/>
  <c r="AK3474" i="1"/>
  <c r="AL3474" i="1"/>
  <c r="AI3475" i="1"/>
  <c r="AJ3475" i="1"/>
  <c r="AK3475" i="1"/>
  <c r="AL3475" i="1"/>
  <c r="AI3476" i="1"/>
  <c r="AJ3476" i="1"/>
  <c r="AK3476" i="1"/>
  <c r="AL3476" i="1"/>
  <c r="AI3477" i="1"/>
  <c r="AJ3477" i="1"/>
  <c r="AK3477" i="1"/>
  <c r="AL3477" i="1"/>
  <c r="AI3478" i="1"/>
  <c r="AJ3478" i="1"/>
  <c r="AK3478" i="1"/>
  <c r="AL3478" i="1"/>
  <c r="AI3479" i="1"/>
  <c r="AJ3479" i="1"/>
  <c r="AK3479" i="1"/>
  <c r="AL3479" i="1"/>
  <c r="AI3480" i="1"/>
  <c r="AJ3480" i="1"/>
  <c r="AK3480" i="1"/>
  <c r="AL3480" i="1"/>
  <c r="AI3481" i="1"/>
  <c r="AJ3481" i="1"/>
  <c r="AK3481" i="1"/>
  <c r="AL3481" i="1"/>
  <c r="AI3482" i="1"/>
  <c r="AJ3482" i="1"/>
  <c r="AK3482" i="1"/>
  <c r="AL3482" i="1"/>
  <c r="AI3483" i="1"/>
  <c r="AJ3483" i="1"/>
  <c r="AK3483" i="1"/>
  <c r="AL3483" i="1"/>
  <c r="AI3484" i="1"/>
  <c r="AJ3484" i="1"/>
  <c r="AK3484" i="1"/>
  <c r="AL3484" i="1"/>
  <c r="AI3485" i="1"/>
  <c r="AJ3485" i="1"/>
  <c r="AK3485" i="1"/>
  <c r="AL3485" i="1"/>
  <c r="AI3486" i="1"/>
  <c r="AJ3486" i="1"/>
  <c r="AK3486" i="1"/>
  <c r="AL3486" i="1"/>
  <c r="AI3487" i="1"/>
  <c r="AJ3487" i="1"/>
  <c r="AK3487" i="1"/>
  <c r="AL3487" i="1"/>
  <c r="AI3488" i="1"/>
  <c r="AJ3488" i="1"/>
  <c r="AK3488" i="1"/>
  <c r="AL3488" i="1"/>
  <c r="AI3489" i="1"/>
  <c r="AJ3489" i="1"/>
  <c r="AK3489" i="1"/>
  <c r="AL3489" i="1"/>
  <c r="AI3490" i="1"/>
  <c r="AJ3490" i="1"/>
  <c r="AK3490" i="1"/>
  <c r="AL3490" i="1"/>
  <c r="AI3491" i="1"/>
  <c r="AJ3491" i="1"/>
  <c r="AK3491" i="1"/>
  <c r="AL3491" i="1"/>
  <c r="AI3492" i="1"/>
  <c r="AJ3492" i="1"/>
  <c r="AK3492" i="1"/>
  <c r="AL3492" i="1"/>
  <c r="AI3493" i="1"/>
  <c r="AJ3493" i="1"/>
  <c r="AK3493" i="1"/>
  <c r="AL3493" i="1"/>
  <c r="AI3494" i="1"/>
  <c r="AJ3494" i="1"/>
  <c r="AK3494" i="1"/>
  <c r="AL3494" i="1"/>
  <c r="AI3495" i="1"/>
  <c r="AJ3495" i="1"/>
  <c r="AK3495" i="1"/>
  <c r="AL3495" i="1"/>
  <c r="AI3496" i="1"/>
  <c r="AJ3496" i="1"/>
  <c r="AK3496" i="1"/>
  <c r="AL3496" i="1"/>
  <c r="AI3497" i="1"/>
  <c r="AJ3497" i="1"/>
  <c r="AK3497" i="1"/>
  <c r="AL3497" i="1"/>
  <c r="AI3498" i="1"/>
  <c r="AJ3498" i="1"/>
  <c r="AK3498" i="1"/>
  <c r="AL3498" i="1"/>
  <c r="AI3499" i="1"/>
  <c r="AJ3499" i="1"/>
  <c r="AK3499" i="1"/>
  <c r="AL3499" i="1"/>
  <c r="AI3500" i="1"/>
  <c r="AJ3500" i="1"/>
  <c r="AK3500" i="1"/>
  <c r="AL3500" i="1"/>
  <c r="AI3501" i="1"/>
  <c r="AJ3501" i="1"/>
  <c r="AK3501" i="1"/>
  <c r="AL3501" i="1"/>
  <c r="AI3502" i="1"/>
  <c r="AJ3502" i="1"/>
  <c r="AK3502" i="1"/>
  <c r="AL3502" i="1"/>
  <c r="AI3503" i="1"/>
  <c r="AJ3503" i="1"/>
  <c r="AK3503" i="1"/>
  <c r="AL3503" i="1"/>
  <c r="AI3504" i="1"/>
  <c r="AJ3504" i="1"/>
  <c r="AK3504" i="1"/>
  <c r="AL3504" i="1"/>
  <c r="AI3505" i="1"/>
  <c r="AJ3505" i="1"/>
  <c r="AK3505" i="1"/>
  <c r="AL3505" i="1"/>
  <c r="AI3506" i="1"/>
  <c r="AJ3506" i="1"/>
  <c r="AK3506" i="1"/>
  <c r="AL3506" i="1"/>
  <c r="AI3507" i="1"/>
  <c r="AJ3507" i="1"/>
  <c r="AK3507" i="1"/>
  <c r="AL3507" i="1"/>
  <c r="AI3508" i="1"/>
  <c r="AJ3508" i="1"/>
  <c r="AK3508" i="1"/>
  <c r="AL3508" i="1"/>
  <c r="AI3509" i="1"/>
  <c r="AJ3509" i="1"/>
  <c r="AK3509" i="1"/>
  <c r="AL3509" i="1"/>
  <c r="AI3510" i="1"/>
  <c r="AJ3510" i="1"/>
  <c r="AK3510" i="1"/>
  <c r="AL3510" i="1"/>
  <c r="AI3511" i="1"/>
  <c r="AJ3511" i="1"/>
  <c r="AK3511" i="1"/>
  <c r="AL3511" i="1"/>
  <c r="AI3512" i="1"/>
  <c r="AJ3512" i="1"/>
  <c r="AK3512" i="1"/>
  <c r="AL3512" i="1"/>
  <c r="AI3513" i="1"/>
  <c r="AJ3513" i="1"/>
  <c r="AK3513" i="1"/>
  <c r="AL3513" i="1"/>
  <c r="AI3514" i="1"/>
  <c r="AJ3514" i="1"/>
  <c r="AK3514" i="1"/>
  <c r="AL3514" i="1"/>
  <c r="AI3515" i="1"/>
  <c r="AJ3515" i="1"/>
  <c r="AK3515" i="1"/>
  <c r="AL3515" i="1"/>
  <c r="AI3516" i="1"/>
  <c r="AJ3516" i="1"/>
  <c r="AK3516" i="1"/>
  <c r="AL3516" i="1"/>
  <c r="AI3517" i="1"/>
  <c r="AJ3517" i="1"/>
  <c r="AK3517" i="1"/>
  <c r="AL3517" i="1"/>
  <c r="AI3518" i="1"/>
  <c r="AJ3518" i="1"/>
  <c r="AK3518" i="1"/>
  <c r="AL3518" i="1"/>
  <c r="AI3519" i="1"/>
  <c r="AJ3519" i="1"/>
  <c r="AK3519" i="1"/>
  <c r="AL3519" i="1"/>
  <c r="AI3520" i="1"/>
  <c r="AJ3520" i="1"/>
  <c r="AK3520" i="1"/>
  <c r="AL3520" i="1"/>
  <c r="AI3521" i="1"/>
  <c r="AJ3521" i="1"/>
  <c r="AK3521" i="1"/>
  <c r="AL3521" i="1"/>
  <c r="AI3522" i="1"/>
  <c r="AJ3522" i="1"/>
  <c r="AK3522" i="1"/>
  <c r="AL3522" i="1"/>
  <c r="AI3523" i="1"/>
  <c r="AJ3523" i="1"/>
  <c r="AK3523" i="1"/>
  <c r="AL3523" i="1"/>
  <c r="AI3524" i="1"/>
  <c r="AJ3524" i="1"/>
  <c r="AK3524" i="1"/>
  <c r="AL3524" i="1"/>
  <c r="AI3525" i="1"/>
  <c r="AJ3525" i="1"/>
  <c r="AK3525" i="1"/>
  <c r="AL3525" i="1"/>
  <c r="AI3526" i="1"/>
  <c r="AJ3526" i="1"/>
  <c r="AK3526" i="1"/>
  <c r="AL3526" i="1"/>
  <c r="AI3527" i="1"/>
  <c r="AJ3527" i="1"/>
  <c r="AK3527" i="1"/>
  <c r="AL3527" i="1"/>
  <c r="AI3528" i="1"/>
  <c r="AJ3528" i="1"/>
  <c r="AK3528" i="1"/>
  <c r="AL3528" i="1"/>
  <c r="AI3529" i="1"/>
  <c r="AJ3529" i="1"/>
  <c r="AK3529" i="1"/>
  <c r="AL3529" i="1"/>
  <c r="AI3530" i="1"/>
  <c r="AJ3530" i="1"/>
  <c r="AK3530" i="1"/>
  <c r="AL3530" i="1"/>
  <c r="AI3531" i="1"/>
  <c r="AJ3531" i="1"/>
  <c r="AK3531" i="1"/>
  <c r="AL3531" i="1"/>
  <c r="AI3532" i="1"/>
  <c r="AJ3532" i="1"/>
  <c r="AK3532" i="1"/>
  <c r="AL3532" i="1"/>
  <c r="AI3533" i="1"/>
  <c r="AJ3533" i="1"/>
  <c r="AK3533" i="1"/>
  <c r="AL3533" i="1"/>
  <c r="AI3534" i="1"/>
  <c r="AJ3534" i="1"/>
  <c r="AK3534" i="1"/>
  <c r="AL3534" i="1"/>
  <c r="AI3535" i="1"/>
  <c r="AJ3535" i="1"/>
  <c r="AK3535" i="1"/>
  <c r="AL3535" i="1"/>
  <c r="AI3536" i="1"/>
  <c r="AJ3536" i="1"/>
  <c r="AK3536" i="1"/>
  <c r="AL3536" i="1"/>
  <c r="AI3537" i="1"/>
  <c r="AJ3537" i="1"/>
  <c r="AK3537" i="1"/>
  <c r="AL3537" i="1"/>
  <c r="AI3538" i="1"/>
  <c r="AJ3538" i="1"/>
  <c r="AK3538" i="1"/>
  <c r="AL3538" i="1"/>
  <c r="AI3539" i="1"/>
  <c r="AJ3539" i="1"/>
  <c r="AK3539" i="1"/>
  <c r="AL3539" i="1"/>
  <c r="AI3540" i="1"/>
  <c r="AJ3540" i="1"/>
  <c r="AK3540" i="1"/>
  <c r="AL3540" i="1"/>
  <c r="AI3541" i="1"/>
  <c r="AJ3541" i="1"/>
  <c r="AK3541" i="1"/>
  <c r="AL3541" i="1"/>
  <c r="AI3542" i="1"/>
  <c r="AJ3542" i="1"/>
  <c r="AK3542" i="1"/>
  <c r="AL3542" i="1"/>
  <c r="AI3543" i="1"/>
  <c r="AJ3543" i="1"/>
  <c r="AK3543" i="1"/>
  <c r="AL3543" i="1"/>
  <c r="AI3544" i="1"/>
  <c r="AJ3544" i="1"/>
  <c r="AK3544" i="1"/>
  <c r="AL3544" i="1"/>
  <c r="AI3545" i="1"/>
  <c r="AJ3545" i="1"/>
  <c r="AK3545" i="1"/>
  <c r="AL3545" i="1"/>
  <c r="AI3546" i="1"/>
  <c r="AJ3546" i="1"/>
  <c r="AK3546" i="1"/>
  <c r="AL3546" i="1"/>
  <c r="AI3547" i="1"/>
  <c r="AJ3547" i="1"/>
  <c r="AK3547" i="1"/>
  <c r="AL3547" i="1"/>
  <c r="AI3548" i="1"/>
  <c r="AJ3548" i="1"/>
  <c r="AK3548" i="1"/>
  <c r="AL3548" i="1"/>
  <c r="AI3549" i="1"/>
  <c r="AJ3549" i="1"/>
  <c r="AK3549" i="1"/>
  <c r="AL3549" i="1"/>
  <c r="AI3550" i="1"/>
  <c r="AJ3550" i="1"/>
  <c r="AK3550" i="1"/>
  <c r="AL3550" i="1"/>
  <c r="AI3551" i="1"/>
  <c r="AJ3551" i="1"/>
  <c r="AK3551" i="1"/>
  <c r="AL3551" i="1"/>
  <c r="AI3552" i="1"/>
  <c r="AJ3552" i="1"/>
  <c r="AK3552" i="1"/>
  <c r="AL3552" i="1"/>
  <c r="AI3553" i="1"/>
  <c r="AJ3553" i="1"/>
  <c r="AK3553" i="1"/>
  <c r="AL3553" i="1"/>
  <c r="AI3554" i="1"/>
  <c r="AJ3554" i="1"/>
  <c r="AK3554" i="1"/>
  <c r="AL3554" i="1"/>
  <c r="AI3555" i="1"/>
  <c r="AJ3555" i="1"/>
  <c r="AK3555" i="1"/>
  <c r="AL3555" i="1"/>
  <c r="AI3556" i="1"/>
  <c r="AJ3556" i="1"/>
  <c r="AK3556" i="1"/>
  <c r="AL3556" i="1"/>
  <c r="AI3557" i="1"/>
  <c r="AJ3557" i="1"/>
  <c r="AK3557" i="1"/>
  <c r="AL3557" i="1"/>
  <c r="AI3558" i="1"/>
  <c r="AJ3558" i="1"/>
  <c r="AK3558" i="1"/>
  <c r="AL3558" i="1"/>
  <c r="AI3559" i="1"/>
  <c r="AJ3559" i="1"/>
  <c r="AK3559" i="1"/>
  <c r="AL3559" i="1"/>
  <c r="AI3560" i="1"/>
  <c r="AJ3560" i="1"/>
  <c r="AK3560" i="1"/>
  <c r="AL3560" i="1"/>
  <c r="AI3561" i="1"/>
  <c r="AJ3561" i="1"/>
  <c r="AK3561" i="1"/>
  <c r="AL3561" i="1"/>
  <c r="AJ2" i="1"/>
  <c r="AK2" i="1"/>
  <c r="AL2" i="1"/>
  <c r="AI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2" i="1"/>
  <c r="AH3" i="1"/>
  <c r="AH4" i="1"/>
  <c r="AH5" i="1"/>
  <c r="AH6" i="1"/>
  <c r="AH3566" i="1" s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H1809" i="1"/>
  <c r="AH1810" i="1"/>
  <c r="AH1811" i="1"/>
  <c r="AH1812" i="1"/>
  <c r="AH1813" i="1"/>
  <c r="AH1814" i="1"/>
  <c r="AH1815" i="1"/>
  <c r="AH1816" i="1"/>
  <c r="AH1817" i="1"/>
  <c r="AH1818" i="1"/>
  <c r="AH1819" i="1"/>
  <c r="AH1820" i="1"/>
  <c r="AH1821" i="1"/>
  <c r="AH1822" i="1"/>
  <c r="AH1823" i="1"/>
  <c r="AH1824" i="1"/>
  <c r="AH1825" i="1"/>
  <c r="AH1826" i="1"/>
  <c r="AH1827" i="1"/>
  <c r="AH1828" i="1"/>
  <c r="AH1829" i="1"/>
  <c r="AH1830" i="1"/>
  <c r="AH1831" i="1"/>
  <c r="AH1832" i="1"/>
  <c r="AH1833" i="1"/>
  <c r="AH1834" i="1"/>
  <c r="AH1835" i="1"/>
  <c r="AH1836" i="1"/>
  <c r="AH1837" i="1"/>
  <c r="AH1838" i="1"/>
  <c r="AH1839" i="1"/>
  <c r="AH1840" i="1"/>
  <c r="AH1841" i="1"/>
  <c r="AH1842" i="1"/>
  <c r="AH1843" i="1"/>
  <c r="AH1844" i="1"/>
  <c r="AH1845" i="1"/>
  <c r="AH1846" i="1"/>
  <c r="AH1847" i="1"/>
  <c r="AH1848" i="1"/>
  <c r="AH1849" i="1"/>
  <c r="AH1850" i="1"/>
  <c r="AH1851" i="1"/>
  <c r="AH1852" i="1"/>
  <c r="AH1853" i="1"/>
  <c r="AH1854" i="1"/>
  <c r="AH1855" i="1"/>
  <c r="AH1856" i="1"/>
  <c r="AH1857" i="1"/>
  <c r="AH1858" i="1"/>
  <c r="AH1859" i="1"/>
  <c r="AH1860" i="1"/>
  <c r="AH1861" i="1"/>
  <c r="AH1862" i="1"/>
  <c r="AH1863" i="1"/>
  <c r="AH1864" i="1"/>
  <c r="AH1865" i="1"/>
  <c r="AH1866" i="1"/>
  <c r="AH1867" i="1"/>
  <c r="AH1868" i="1"/>
  <c r="AH1869" i="1"/>
  <c r="AH1870" i="1"/>
  <c r="AH1871" i="1"/>
  <c r="AH1872" i="1"/>
  <c r="AH1873" i="1"/>
  <c r="AH1874" i="1"/>
  <c r="AH1875" i="1"/>
  <c r="AH1876" i="1"/>
  <c r="AH1877" i="1"/>
  <c r="AH1878" i="1"/>
  <c r="AH1879" i="1"/>
  <c r="AH1880" i="1"/>
  <c r="AH1881" i="1"/>
  <c r="AH1882" i="1"/>
  <c r="AH1883" i="1"/>
  <c r="AH1884" i="1"/>
  <c r="AH1885" i="1"/>
  <c r="AH1886" i="1"/>
  <c r="AH1887" i="1"/>
  <c r="AH1888" i="1"/>
  <c r="AH1889" i="1"/>
  <c r="AH1890" i="1"/>
  <c r="AH1891" i="1"/>
  <c r="AH1892" i="1"/>
  <c r="AH1893" i="1"/>
  <c r="AH1894" i="1"/>
  <c r="AH1895" i="1"/>
  <c r="AH1896" i="1"/>
  <c r="AH1897" i="1"/>
  <c r="AH1898" i="1"/>
  <c r="AH1899" i="1"/>
  <c r="AH1900" i="1"/>
  <c r="AH1901" i="1"/>
  <c r="AH1902" i="1"/>
  <c r="AH1903" i="1"/>
  <c r="AH1904" i="1"/>
  <c r="AH1905" i="1"/>
  <c r="AH1906" i="1"/>
  <c r="AH1907" i="1"/>
  <c r="AH1908" i="1"/>
  <c r="AH1909" i="1"/>
  <c r="AH1910" i="1"/>
  <c r="AH1911" i="1"/>
  <c r="AH1912" i="1"/>
  <c r="AH1913" i="1"/>
  <c r="AH1914" i="1"/>
  <c r="AH1915" i="1"/>
  <c r="AH1916" i="1"/>
  <c r="AH1917" i="1"/>
  <c r="AH1918" i="1"/>
  <c r="AH1919" i="1"/>
  <c r="AH1920" i="1"/>
  <c r="AH1921" i="1"/>
  <c r="AH1922" i="1"/>
  <c r="AH1923" i="1"/>
  <c r="AH1924" i="1"/>
  <c r="AH1925" i="1"/>
  <c r="AH1926" i="1"/>
  <c r="AH1927" i="1"/>
  <c r="AH1928" i="1"/>
  <c r="AH1929" i="1"/>
  <c r="AH1930" i="1"/>
  <c r="AH1931" i="1"/>
  <c r="AH1932" i="1"/>
  <c r="AH1933" i="1"/>
  <c r="AH1934" i="1"/>
  <c r="AH1935" i="1"/>
  <c r="AH1936" i="1"/>
  <c r="AH1937" i="1"/>
  <c r="AH1938" i="1"/>
  <c r="AH1939" i="1"/>
  <c r="AH1940" i="1"/>
  <c r="AH1941" i="1"/>
  <c r="AH1942" i="1"/>
  <c r="AH1943" i="1"/>
  <c r="AH1944" i="1"/>
  <c r="AH1945" i="1"/>
  <c r="AH1946" i="1"/>
  <c r="AH1947" i="1"/>
  <c r="AH1948" i="1"/>
  <c r="AH1949" i="1"/>
  <c r="AH1950" i="1"/>
  <c r="AH1951" i="1"/>
  <c r="AH1952" i="1"/>
  <c r="AH1953" i="1"/>
  <c r="AH1954" i="1"/>
  <c r="AH1955" i="1"/>
  <c r="AH1956" i="1"/>
  <c r="AH1957" i="1"/>
  <c r="AH1958" i="1"/>
  <c r="AH1959" i="1"/>
  <c r="AH1960" i="1"/>
  <c r="AH1961" i="1"/>
  <c r="AH1962" i="1"/>
  <c r="AH1963" i="1"/>
  <c r="AH1964" i="1"/>
  <c r="AH1965" i="1"/>
  <c r="AH1966" i="1"/>
  <c r="AH1967" i="1"/>
  <c r="AH1968" i="1"/>
  <c r="AH1969" i="1"/>
  <c r="AH1970" i="1"/>
  <c r="AH1971" i="1"/>
  <c r="AH1972" i="1"/>
  <c r="AH1973" i="1"/>
  <c r="AH1974" i="1"/>
  <c r="AH1975" i="1"/>
  <c r="AH1976" i="1"/>
  <c r="AH1977" i="1"/>
  <c r="AH1978" i="1"/>
  <c r="AH1979" i="1"/>
  <c r="AH1980" i="1"/>
  <c r="AH1981" i="1"/>
  <c r="AH1982" i="1"/>
  <c r="AH1983" i="1"/>
  <c r="AH1984" i="1"/>
  <c r="AH1985" i="1"/>
  <c r="AH1986" i="1"/>
  <c r="AH1987" i="1"/>
  <c r="AH1988" i="1"/>
  <c r="AH1989" i="1"/>
  <c r="AH1990" i="1"/>
  <c r="AH1991" i="1"/>
  <c r="AH1992" i="1"/>
  <c r="AH1993" i="1"/>
  <c r="AH1994" i="1"/>
  <c r="AH1995" i="1"/>
  <c r="AH1996" i="1"/>
  <c r="AH1997" i="1"/>
  <c r="AH1998" i="1"/>
  <c r="AH1999" i="1"/>
  <c r="AH2000" i="1"/>
  <c r="AH2001" i="1"/>
  <c r="AH2002" i="1"/>
  <c r="AH2003" i="1"/>
  <c r="AH2004" i="1"/>
  <c r="AH2005" i="1"/>
  <c r="AH2006" i="1"/>
  <c r="AH2007" i="1"/>
  <c r="AH2008" i="1"/>
  <c r="AH2009" i="1"/>
  <c r="AH2010" i="1"/>
  <c r="AH2011" i="1"/>
  <c r="AH2012" i="1"/>
  <c r="AH2013" i="1"/>
  <c r="AH2014" i="1"/>
  <c r="AH2015" i="1"/>
  <c r="AH2016" i="1"/>
  <c r="AH2017" i="1"/>
  <c r="AH2018" i="1"/>
  <c r="AH2019" i="1"/>
  <c r="AH2020" i="1"/>
  <c r="AH2021" i="1"/>
  <c r="AH2022" i="1"/>
  <c r="AH2023" i="1"/>
  <c r="AH2024" i="1"/>
  <c r="AH2025" i="1"/>
  <c r="AH2026" i="1"/>
  <c r="AH2027" i="1"/>
  <c r="AH2028" i="1"/>
  <c r="AH2029" i="1"/>
  <c r="AH2030" i="1"/>
  <c r="AH2031" i="1"/>
  <c r="AH2032" i="1"/>
  <c r="AH2033" i="1"/>
  <c r="AH2034" i="1"/>
  <c r="AH2035" i="1"/>
  <c r="AH2036" i="1"/>
  <c r="AH2037" i="1"/>
  <c r="AH2038" i="1"/>
  <c r="AH2039" i="1"/>
  <c r="AH2040" i="1"/>
  <c r="AH2041" i="1"/>
  <c r="AH2042" i="1"/>
  <c r="AH2043" i="1"/>
  <c r="AH2044" i="1"/>
  <c r="AH2045" i="1"/>
  <c r="AH2046" i="1"/>
  <c r="AH2047" i="1"/>
  <c r="AH2048" i="1"/>
  <c r="AH2049" i="1"/>
  <c r="AH2050" i="1"/>
  <c r="AH2051" i="1"/>
  <c r="AH2052" i="1"/>
  <c r="AH2053" i="1"/>
  <c r="AH2054" i="1"/>
  <c r="AH2055" i="1"/>
  <c r="AH2056" i="1"/>
  <c r="AH2057" i="1"/>
  <c r="AH2058" i="1"/>
  <c r="AH2059" i="1"/>
  <c r="AH2060" i="1"/>
  <c r="AH2061" i="1"/>
  <c r="AH2062" i="1"/>
  <c r="AH2063" i="1"/>
  <c r="AH2064" i="1"/>
  <c r="AH2065" i="1"/>
  <c r="AH2066" i="1"/>
  <c r="AH2067" i="1"/>
  <c r="AH2068" i="1"/>
  <c r="AH2069" i="1"/>
  <c r="AH2070" i="1"/>
  <c r="AH2071" i="1"/>
  <c r="AH2072" i="1"/>
  <c r="AH2073" i="1"/>
  <c r="AH2074" i="1"/>
  <c r="AH2075" i="1"/>
  <c r="AH2076" i="1"/>
  <c r="AH2077" i="1"/>
  <c r="AH2078" i="1"/>
  <c r="AH2079" i="1"/>
  <c r="AH2080" i="1"/>
  <c r="AH2081" i="1"/>
  <c r="AH2082" i="1"/>
  <c r="AH2083" i="1"/>
  <c r="AH2084" i="1"/>
  <c r="AH2085" i="1"/>
  <c r="AH2086" i="1"/>
  <c r="AH2087" i="1"/>
  <c r="AH2088" i="1"/>
  <c r="AH2089" i="1"/>
  <c r="AH2090" i="1"/>
  <c r="AH2091" i="1"/>
  <c r="AH2092" i="1"/>
  <c r="AH2093" i="1"/>
  <c r="AH2094" i="1"/>
  <c r="AH2095" i="1"/>
  <c r="AH2096" i="1"/>
  <c r="AH2097" i="1"/>
  <c r="AH2098" i="1"/>
  <c r="AH2099" i="1"/>
  <c r="AH2100" i="1"/>
  <c r="AH2101" i="1"/>
  <c r="AH2102" i="1"/>
  <c r="AH2103" i="1"/>
  <c r="AH2104" i="1"/>
  <c r="AH2105" i="1"/>
  <c r="AH2106" i="1"/>
  <c r="AH2107" i="1"/>
  <c r="AH2108" i="1"/>
  <c r="AH2109" i="1"/>
  <c r="AH2110" i="1"/>
  <c r="AH2111" i="1"/>
  <c r="AH2112" i="1"/>
  <c r="AH2113" i="1"/>
  <c r="AH2114" i="1"/>
  <c r="AH2115" i="1"/>
  <c r="AH2116" i="1"/>
  <c r="AH2117" i="1"/>
  <c r="AH2118" i="1"/>
  <c r="AH2119" i="1"/>
  <c r="AH2120" i="1"/>
  <c r="AH2121" i="1"/>
  <c r="AH2122" i="1"/>
  <c r="AH2123" i="1"/>
  <c r="AH2124" i="1"/>
  <c r="AH2125" i="1"/>
  <c r="AH2126" i="1"/>
  <c r="AH2127" i="1"/>
  <c r="AH2128" i="1"/>
  <c r="AH2129" i="1"/>
  <c r="AH2130" i="1"/>
  <c r="AH2131" i="1"/>
  <c r="AH2132" i="1"/>
  <c r="AH2133" i="1"/>
  <c r="AH2134" i="1"/>
  <c r="AH2135" i="1"/>
  <c r="AH2136" i="1"/>
  <c r="AH2137" i="1"/>
  <c r="AH2138" i="1"/>
  <c r="AH2139" i="1"/>
  <c r="AH2140" i="1"/>
  <c r="AH2141" i="1"/>
  <c r="AH2142" i="1"/>
  <c r="AH2143" i="1"/>
  <c r="AH2144" i="1"/>
  <c r="AH2145" i="1"/>
  <c r="AH2146" i="1"/>
  <c r="AH2147" i="1"/>
  <c r="AH2148" i="1"/>
  <c r="AH2149" i="1"/>
  <c r="AH2150" i="1"/>
  <c r="AH2151" i="1"/>
  <c r="AH2152" i="1"/>
  <c r="AH2153" i="1"/>
  <c r="AH2154" i="1"/>
  <c r="AH2155" i="1"/>
  <c r="AH2156" i="1"/>
  <c r="AH2157" i="1"/>
  <c r="AH2158" i="1"/>
  <c r="AH2159" i="1"/>
  <c r="AH2160" i="1"/>
  <c r="AH2161" i="1"/>
  <c r="AH2162" i="1"/>
  <c r="AH2163" i="1"/>
  <c r="AH2164" i="1"/>
  <c r="AH2165" i="1"/>
  <c r="AH2166" i="1"/>
  <c r="AH2167" i="1"/>
  <c r="AH2168" i="1"/>
  <c r="AH2169" i="1"/>
  <c r="AH2170" i="1"/>
  <c r="AH2171" i="1"/>
  <c r="AH2172" i="1"/>
  <c r="AH2173" i="1"/>
  <c r="AH2174" i="1"/>
  <c r="AH2175" i="1"/>
  <c r="AH2176" i="1"/>
  <c r="AH2177" i="1"/>
  <c r="AH2178" i="1"/>
  <c r="AH2179" i="1"/>
  <c r="AH2180" i="1"/>
  <c r="AH2181" i="1"/>
  <c r="AH2182" i="1"/>
  <c r="AH2183" i="1"/>
  <c r="AH2184" i="1"/>
  <c r="AH2185" i="1"/>
  <c r="AH2186" i="1"/>
  <c r="AH2187" i="1"/>
  <c r="AH2188" i="1"/>
  <c r="AH2189" i="1"/>
  <c r="AH2190" i="1"/>
  <c r="AH2191" i="1"/>
  <c r="AH2192" i="1"/>
  <c r="AH2193" i="1"/>
  <c r="AH2194" i="1"/>
  <c r="AH2195" i="1"/>
  <c r="AH2196" i="1"/>
  <c r="AH2197" i="1"/>
  <c r="AH2198" i="1"/>
  <c r="AH2199" i="1"/>
  <c r="AH2200" i="1"/>
  <c r="AH2201" i="1"/>
  <c r="AH2202" i="1"/>
  <c r="AH2203" i="1"/>
  <c r="AH2204" i="1"/>
  <c r="AH2205" i="1"/>
  <c r="AH2206" i="1"/>
  <c r="AH2207" i="1"/>
  <c r="AH2208" i="1"/>
  <c r="AH2209" i="1"/>
  <c r="AH2210" i="1"/>
  <c r="AH2211" i="1"/>
  <c r="AH2212" i="1"/>
  <c r="AH2213" i="1"/>
  <c r="AH2214" i="1"/>
  <c r="AH2215" i="1"/>
  <c r="AH2216" i="1"/>
  <c r="AH2217" i="1"/>
  <c r="AH2218" i="1"/>
  <c r="AH2219" i="1"/>
  <c r="AH2220" i="1"/>
  <c r="AH2221" i="1"/>
  <c r="AH2222" i="1"/>
  <c r="AH2223" i="1"/>
  <c r="AH2224" i="1"/>
  <c r="AH2225" i="1"/>
  <c r="AH2226" i="1"/>
  <c r="AH2227" i="1"/>
  <c r="AH2228" i="1"/>
  <c r="AH2229" i="1"/>
  <c r="AH2230" i="1"/>
  <c r="AH2231" i="1"/>
  <c r="AH2232" i="1"/>
  <c r="AH2233" i="1"/>
  <c r="AH2234" i="1"/>
  <c r="AH2235" i="1"/>
  <c r="AH2236" i="1"/>
  <c r="AH2237" i="1"/>
  <c r="AH2238" i="1"/>
  <c r="AH2239" i="1"/>
  <c r="AH2240" i="1"/>
  <c r="AH2241" i="1"/>
  <c r="AH2242" i="1"/>
  <c r="AH2243" i="1"/>
  <c r="AH2244" i="1"/>
  <c r="AH2245" i="1"/>
  <c r="AH2246" i="1"/>
  <c r="AH2247" i="1"/>
  <c r="AH2248" i="1"/>
  <c r="AH2249" i="1"/>
  <c r="AH2250" i="1"/>
  <c r="AH2251" i="1"/>
  <c r="AH2252" i="1"/>
  <c r="AH2253" i="1"/>
  <c r="AH2254" i="1"/>
  <c r="AH2255" i="1"/>
  <c r="AH2256" i="1"/>
  <c r="AH2257" i="1"/>
  <c r="AH2258" i="1"/>
  <c r="AH2259" i="1"/>
  <c r="AH2260" i="1"/>
  <c r="AH2261" i="1"/>
  <c r="AH2262" i="1"/>
  <c r="AH2263" i="1"/>
  <c r="AH2264" i="1"/>
  <c r="AH2265" i="1"/>
  <c r="AH2266" i="1"/>
  <c r="AH2267" i="1"/>
  <c r="AH2268" i="1"/>
  <c r="AH2269" i="1"/>
  <c r="AH2270" i="1"/>
  <c r="AH2271" i="1"/>
  <c r="AH2272" i="1"/>
  <c r="AH2273" i="1"/>
  <c r="AH2274" i="1"/>
  <c r="AH2275" i="1"/>
  <c r="AH2276" i="1"/>
  <c r="AH2277" i="1"/>
  <c r="AH2278" i="1"/>
  <c r="AH2279" i="1"/>
  <c r="AH2280" i="1"/>
  <c r="AH2281" i="1"/>
  <c r="AH2282" i="1"/>
  <c r="AH2283" i="1"/>
  <c r="AH2284" i="1"/>
  <c r="AH2285" i="1"/>
  <c r="AH2286" i="1"/>
  <c r="AH2287" i="1"/>
  <c r="AH2288" i="1"/>
  <c r="AH2289" i="1"/>
  <c r="AH2290" i="1"/>
  <c r="AH2291" i="1"/>
  <c r="AH2292" i="1"/>
  <c r="AH2293" i="1"/>
  <c r="AH2294" i="1"/>
  <c r="AH2295" i="1"/>
  <c r="AH2296" i="1"/>
  <c r="AH2297" i="1"/>
  <c r="AH2298" i="1"/>
  <c r="AH2299" i="1"/>
  <c r="AH2300" i="1"/>
  <c r="AH2301" i="1"/>
  <c r="AH2302" i="1"/>
  <c r="AH2303" i="1"/>
  <c r="AH2304" i="1"/>
  <c r="AH2305" i="1"/>
  <c r="AH2306" i="1"/>
  <c r="AH2307" i="1"/>
  <c r="AH2308" i="1"/>
  <c r="AH2309" i="1"/>
  <c r="AH2310" i="1"/>
  <c r="AH2311" i="1"/>
  <c r="AH2312" i="1"/>
  <c r="AH2313" i="1"/>
  <c r="AH2314" i="1"/>
  <c r="AH2315" i="1"/>
  <c r="AH2316" i="1"/>
  <c r="AH2317" i="1"/>
  <c r="AH2318" i="1"/>
  <c r="AH2319" i="1"/>
  <c r="AH2320" i="1"/>
  <c r="AH2321" i="1"/>
  <c r="AH2322" i="1"/>
  <c r="AH2323" i="1"/>
  <c r="AH2324" i="1"/>
  <c r="AH2325" i="1"/>
  <c r="AH2326" i="1"/>
  <c r="AH2327" i="1"/>
  <c r="AH2328" i="1"/>
  <c r="AH2329" i="1"/>
  <c r="AH2330" i="1"/>
  <c r="AH2331" i="1"/>
  <c r="AH2332" i="1"/>
  <c r="AH2333" i="1"/>
  <c r="AH2334" i="1"/>
  <c r="AH2335" i="1"/>
  <c r="AH2336" i="1"/>
  <c r="AH2337" i="1"/>
  <c r="AH2338" i="1"/>
  <c r="AH2339" i="1"/>
  <c r="AH2340" i="1"/>
  <c r="AH2341" i="1"/>
  <c r="AH2342" i="1"/>
  <c r="AH2343" i="1"/>
  <c r="AH2344" i="1"/>
  <c r="AH2345" i="1"/>
  <c r="AH2346" i="1"/>
  <c r="AH2347" i="1"/>
  <c r="AH2348" i="1"/>
  <c r="AH2349" i="1"/>
  <c r="AH2350" i="1"/>
  <c r="AH2351" i="1"/>
  <c r="AH2352" i="1"/>
  <c r="AH2353" i="1"/>
  <c r="AH2354" i="1"/>
  <c r="AH2355" i="1"/>
  <c r="AH2356" i="1"/>
  <c r="AH2357" i="1"/>
  <c r="AH2358" i="1"/>
  <c r="AH2359" i="1"/>
  <c r="AH2360" i="1"/>
  <c r="AH2361" i="1"/>
  <c r="AH2362" i="1"/>
  <c r="AH2363" i="1"/>
  <c r="AH2364" i="1"/>
  <c r="AH2365" i="1"/>
  <c r="AH2366" i="1"/>
  <c r="AH2367" i="1"/>
  <c r="AH2368" i="1"/>
  <c r="AH2369" i="1"/>
  <c r="AH2370" i="1"/>
  <c r="AH2371" i="1"/>
  <c r="AH2372" i="1"/>
  <c r="AH2373" i="1"/>
  <c r="AH2374" i="1"/>
  <c r="AH2375" i="1"/>
  <c r="AH2376" i="1"/>
  <c r="AH2377" i="1"/>
  <c r="AH2378" i="1"/>
  <c r="AH2379" i="1"/>
  <c r="AH2380" i="1"/>
  <c r="AH2381" i="1"/>
  <c r="AH2382" i="1"/>
  <c r="AH2383" i="1"/>
  <c r="AH2384" i="1"/>
  <c r="AH2385" i="1"/>
  <c r="AH2386" i="1"/>
  <c r="AH2387" i="1"/>
  <c r="AH2388" i="1"/>
  <c r="AH2389" i="1"/>
  <c r="AH2390" i="1"/>
  <c r="AH2391" i="1"/>
  <c r="AH2392" i="1"/>
  <c r="AH2393" i="1"/>
  <c r="AH2394" i="1"/>
  <c r="AH2395" i="1"/>
  <c r="AH2396" i="1"/>
  <c r="AH2397" i="1"/>
  <c r="AH2398" i="1"/>
  <c r="AH2399" i="1"/>
  <c r="AH2400" i="1"/>
  <c r="AH2401" i="1"/>
  <c r="AH2402" i="1"/>
  <c r="AH2403" i="1"/>
  <c r="AH2404" i="1"/>
  <c r="AH2405" i="1"/>
  <c r="AH2406" i="1"/>
  <c r="AH2407" i="1"/>
  <c r="AH2408" i="1"/>
  <c r="AH2409" i="1"/>
  <c r="AH2410" i="1"/>
  <c r="AH2411" i="1"/>
  <c r="AH2412" i="1"/>
  <c r="AH2413" i="1"/>
  <c r="AH2414" i="1"/>
  <c r="AH2415" i="1"/>
  <c r="AH2416" i="1"/>
  <c r="AH2417" i="1"/>
  <c r="AH2418" i="1"/>
  <c r="AH2419" i="1"/>
  <c r="AH2420" i="1"/>
  <c r="AH2421" i="1"/>
  <c r="AH2422" i="1"/>
  <c r="AH2423" i="1"/>
  <c r="AH2424" i="1"/>
  <c r="AH2425" i="1"/>
  <c r="AH2426" i="1"/>
  <c r="AH2427" i="1"/>
  <c r="AH2428" i="1"/>
  <c r="AH2429" i="1"/>
  <c r="AH2430" i="1"/>
  <c r="AH2431" i="1"/>
  <c r="AH2432" i="1"/>
  <c r="AH2433" i="1"/>
  <c r="AH2434" i="1"/>
  <c r="AH2435" i="1"/>
  <c r="AH2436" i="1"/>
  <c r="AH2437" i="1"/>
  <c r="AH2438" i="1"/>
  <c r="AH2439" i="1"/>
  <c r="AH2440" i="1"/>
  <c r="AH2441" i="1"/>
  <c r="AH2442" i="1"/>
  <c r="AH2443" i="1"/>
  <c r="AH2444" i="1"/>
  <c r="AH2445" i="1"/>
  <c r="AH2446" i="1"/>
  <c r="AH2447" i="1"/>
  <c r="AH2448" i="1"/>
  <c r="AH2449" i="1"/>
  <c r="AH2450" i="1"/>
  <c r="AH2451" i="1"/>
  <c r="AH2452" i="1"/>
  <c r="AH2453" i="1"/>
  <c r="AH2454" i="1"/>
  <c r="AH2455" i="1"/>
  <c r="AH2456" i="1"/>
  <c r="AH2457" i="1"/>
  <c r="AH2458" i="1"/>
  <c r="AH2459" i="1"/>
  <c r="AH2460" i="1"/>
  <c r="AH2461" i="1"/>
  <c r="AH2462" i="1"/>
  <c r="AH2463" i="1"/>
  <c r="AH2464" i="1"/>
  <c r="AH2465" i="1"/>
  <c r="AH2466" i="1"/>
  <c r="AH2467" i="1"/>
  <c r="AH2468" i="1"/>
  <c r="AH2469" i="1"/>
  <c r="AH2470" i="1"/>
  <c r="AH2471" i="1"/>
  <c r="AH2472" i="1"/>
  <c r="AH2473" i="1"/>
  <c r="AH2474" i="1"/>
  <c r="AH2475" i="1"/>
  <c r="AH2476" i="1"/>
  <c r="AH2477" i="1"/>
  <c r="AH2478" i="1"/>
  <c r="AH2479" i="1"/>
  <c r="AH2480" i="1"/>
  <c r="AH2481" i="1"/>
  <c r="AH2482" i="1"/>
  <c r="AH2483" i="1"/>
  <c r="AH2484" i="1"/>
  <c r="AH2485" i="1"/>
  <c r="AH2486" i="1"/>
  <c r="AH2487" i="1"/>
  <c r="AH2488" i="1"/>
  <c r="AH2489" i="1"/>
  <c r="AH2490" i="1"/>
  <c r="AH2491" i="1"/>
  <c r="AH2492" i="1"/>
  <c r="AH2493" i="1"/>
  <c r="AH2494" i="1"/>
  <c r="AH2495" i="1"/>
  <c r="AH2496" i="1"/>
  <c r="AH2497" i="1"/>
  <c r="AH2498" i="1"/>
  <c r="AH2499" i="1"/>
  <c r="AH2500" i="1"/>
  <c r="AH2501" i="1"/>
  <c r="AH2502" i="1"/>
  <c r="AH2503" i="1"/>
  <c r="AH2504" i="1"/>
  <c r="AH2505" i="1"/>
  <c r="AH2506" i="1"/>
  <c r="AH2507" i="1"/>
  <c r="AH2508" i="1"/>
  <c r="AH2509" i="1"/>
  <c r="AH2510" i="1"/>
  <c r="AH2511" i="1"/>
  <c r="AH2512" i="1"/>
  <c r="AH2513" i="1"/>
  <c r="AH2514" i="1"/>
  <c r="AH2515" i="1"/>
  <c r="AH2516" i="1"/>
  <c r="AH2517" i="1"/>
  <c r="AH2518" i="1"/>
  <c r="AH2519" i="1"/>
  <c r="AH2520" i="1"/>
  <c r="AH2521" i="1"/>
  <c r="AH2522" i="1"/>
  <c r="AH2523" i="1"/>
  <c r="AH2524" i="1"/>
  <c r="AH2525" i="1"/>
  <c r="AH2526" i="1"/>
  <c r="AH2527" i="1"/>
  <c r="AH2528" i="1"/>
  <c r="AH2529" i="1"/>
  <c r="AH2530" i="1"/>
  <c r="AH2531" i="1"/>
  <c r="AH2532" i="1"/>
  <c r="AH2533" i="1"/>
  <c r="AH2534" i="1"/>
  <c r="AH2535" i="1"/>
  <c r="AH2536" i="1"/>
  <c r="AH2537" i="1"/>
  <c r="AH2538" i="1"/>
  <c r="AH2539" i="1"/>
  <c r="AH2540" i="1"/>
  <c r="AH2541" i="1"/>
  <c r="AH2542" i="1"/>
  <c r="AH2543" i="1"/>
  <c r="AH2544" i="1"/>
  <c r="AH2545" i="1"/>
  <c r="AH2546" i="1"/>
  <c r="AH2547" i="1"/>
  <c r="AH2548" i="1"/>
  <c r="AH2549" i="1"/>
  <c r="AH2550" i="1"/>
  <c r="AH2551" i="1"/>
  <c r="AH2552" i="1"/>
  <c r="AH2553" i="1"/>
  <c r="AH2554" i="1"/>
  <c r="AH2555" i="1"/>
  <c r="AH2556" i="1"/>
  <c r="AH2557" i="1"/>
  <c r="AH2558" i="1"/>
  <c r="AH2559" i="1"/>
  <c r="AH2560" i="1"/>
  <c r="AH2561" i="1"/>
  <c r="AH2562" i="1"/>
  <c r="AH2563" i="1"/>
  <c r="AH2564" i="1"/>
  <c r="AH2565" i="1"/>
  <c r="AH2566" i="1"/>
  <c r="AH2567" i="1"/>
  <c r="AH2568" i="1"/>
  <c r="AH2569" i="1"/>
  <c r="AH2570" i="1"/>
  <c r="AH2571" i="1"/>
  <c r="AH2572" i="1"/>
  <c r="AH2573" i="1"/>
  <c r="AH2574" i="1"/>
  <c r="AH2575" i="1"/>
  <c r="AH2576" i="1"/>
  <c r="AH2577" i="1"/>
  <c r="AH2578" i="1"/>
  <c r="AH2579" i="1"/>
  <c r="AH2580" i="1"/>
  <c r="AH2581" i="1"/>
  <c r="AH2582" i="1"/>
  <c r="AH2583" i="1"/>
  <c r="AH2584" i="1"/>
  <c r="AH2585" i="1"/>
  <c r="AH2586" i="1"/>
  <c r="AH2587" i="1"/>
  <c r="AH2588" i="1"/>
  <c r="AH2589" i="1"/>
  <c r="AH2590" i="1"/>
  <c r="AH2591" i="1"/>
  <c r="AH2592" i="1"/>
  <c r="AH2593" i="1"/>
  <c r="AH2594" i="1"/>
  <c r="AH2595" i="1"/>
  <c r="AH2596" i="1"/>
  <c r="AH2597" i="1"/>
  <c r="AH2598" i="1"/>
  <c r="AH2599" i="1"/>
  <c r="AH2600" i="1"/>
  <c r="AH2601" i="1"/>
  <c r="AH2602" i="1"/>
  <c r="AH2603" i="1"/>
  <c r="AH2604" i="1"/>
  <c r="AH2605" i="1"/>
  <c r="AH2606" i="1"/>
  <c r="AH2607" i="1"/>
  <c r="AH2608" i="1"/>
  <c r="AH2609" i="1"/>
  <c r="AH2610" i="1"/>
  <c r="AH2611" i="1"/>
  <c r="AH2612" i="1"/>
  <c r="AH2613" i="1"/>
  <c r="AH2614" i="1"/>
  <c r="AH2615" i="1"/>
  <c r="AH2616" i="1"/>
  <c r="AH2617" i="1"/>
  <c r="AH2618" i="1"/>
  <c r="AH2619" i="1"/>
  <c r="AH2620" i="1"/>
  <c r="AH2621" i="1"/>
  <c r="AH2622" i="1"/>
  <c r="AH2623" i="1"/>
  <c r="AH2624" i="1"/>
  <c r="AH2625" i="1"/>
  <c r="AH2626" i="1"/>
  <c r="AH2627" i="1"/>
  <c r="AH2628" i="1"/>
  <c r="AH2629" i="1"/>
  <c r="AH2630" i="1"/>
  <c r="AH2631" i="1"/>
  <c r="AH2632" i="1"/>
  <c r="AH2633" i="1"/>
  <c r="AH2634" i="1"/>
  <c r="AH2635" i="1"/>
  <c r="AH2636" i="1"/>
  <c r="AH2637" i="1"/>
  <c r="AH2638" i="1"/>
  <c r="AH2639" i="1"/>
  <c r="AH2640" i="1"/>
  <c r="AH2641" i="1"/>
  <c r="AH2642" i="1"/>
  <c r="AH2643" i="1"/>
  <c r="AH2644" i="1"/>
  <c r="AH2645" i="1"/>
  <c r="AH2646" i="1"/>
  <c r="AH2647" i="1"/>
  <c r="AH2648" i="1"/>
  <c r="AH2649" i="1"/>
  <c r="AH2650" i="1"/>
  <c r="AH2651" i="1"/>
  <c r="AH2652" i="1"/>
  <c r="AH2653" i="1"/>
  <c r="AH2654" i="1"/>
  <c r="AH2655" i="1"/>
  <c r="AH2656" i="1"/>
  <c r="AH2657" i="1"/>
  <c r="AH2658" i="1"/>
  <c r="AH2659" i="1"/>
  <c r="AH2660" i="1"/>
  <c r="AH2661" i="1"/>
  <c r="AH2662" i="1"/>
  <c r="AH2663" i="1"/>
  <c r="AH2664" i="1"/>
  <c r="AH2665" i="1"/>
  <c r="AH2666" i="1"/>
  <c r="AH2667" i="1"/>
  <c r="AH2668" i="1"/>
  <c r="AH2669" i="1"/>
  <c r="AH2670" i="1"/>
  <c r="AH2671" i="1"/>
  <c r="AH2672" i="1"/>
  <c r="AH2673" i="1"/>
  <c r="AH2674" i="1"/>
  <c r="AH2675" i="1"/>
  <c r="AH2676" i="1"/>
  <c r="AH2677" i="1"/>
  <c r="AH2678" i="1"/>
  <c r="AH2679" i="1"/>
  <c r="AH2680" i="1"/>
  <c r="AH2681" i="1"/>
  <c r="AH2682" i="1"/>
  <c r="AH2683" i="1"/>
  <c r="AH2684" i="1"/>
  <c r="AH2685" i="1"/>
  <c r="AH2686" i="1"/>
  <c r="AH2687" i="1"/>
  <c r="AH2688" i="1"/>
  <c r="AH2689" i="1"/>
  <c r="AH2690" i="1"/>
  <c r="AH2691" i="1"/>
  <c r="AH2692" i="1"/>
  <c r="AH2693" i="1"/>
  <c r="AH2694" i="1"/>
  <c r="AH2695" i="1"/>
  <c r="AH2696" i="1"/>
  <c r="AH2697" i="1"/>
  <c r="AH2698" i="1"/>
  <c r="AH2699" i="1"/>
  <c r="AH2700" i="1"/>
  <c r="AH2701" i="1"/>
  <c r="AH2702" i="1"/>
  <c r="AH2703" i="1"/>
  <c r="AH2704" i="1"/>
  <c r="AH2705" i="1"/>
  <c r="AH2706" i="1"/>
  <c r="AH2707" i="1"/>
  <c r="AH2708" i="1"/>
  <c r="AH2709" i="1"/>
  <c r="AH2710" i="1"/>
  <c r="AH2711" i="1"/>
  <c r="AH2712" i="1"/>
  <c r="AH2713" i="1"/>
  <c r="AH2714" i="1"/>
  <c r="AH2715" i="1"/>
  <c r="AH2716" i="1"/>
  <c r="AH2717" i="1"/>
  <c r="AH2718" i="1"/>
  <c r="AH2719" i="1"/>
  <c r="AH2720" i="1"/>
  <c r="AH2721" i="1"/>
  <c r="AH2722" i="1"/>
  <c r="AH2723" i="1"/>
  <c r="AH2724" i="1"/>
  <c r="AH2725" i="1"/>
  <c r="AH2726" i="1"/>
  <c r="AH2727" i="1"/>
  <c r="AH2728" i="1"/>
  <c r="AH2729" i="1"/>
  <c r="AH2730" i="1"/>
  <c r="AH2731" i="1"/>
  <c r="AH2732" i="1"/>
  <c r="AH2733" i="1"/>
  <c r="AH2734" i="1"/>
  <c r="AH2735" i="1"/>
  <c r="AH2736" i="1"/>
  <c r="AH2737" i="1"/>
  <c r="AH2738" i="1"/>
  <c r="AH2739" i="1"/>
  <c r="AH2740" i="1"/>
  <c r="AH2741" i="1"/>
  <c r="AH2742" i="1"/>
  <c r="AH2743" i="1"/>
  <c r="AH2744" i="1"/>
  <c r="AH2745" i="1"/>
  <c r="AH2746" i="1"/>
  <c r="AH2747" i="1"/>
  <c r="AH2748" i="1"/>
  <c r="AH2749" i="1"/>
  <c r="AH2750" i="1"/>
  <c r="AH2751" i="1"/>
  <c r="AH2752" i="1"/>
  <c r="AH2753" i="1"/>
  <c r="AH2754" i="1"/>
  <c r="AH2755" i="1"/>
  <c r="AH2756" i="1"/>
  <c r="AH2757" i="1"/>
  <c r="AH2758" i="1"/>
  <c r="AH2759" i="1"/>
  <c r="AH2760" i="1"/>
  <c r="AH2761" i="1"/>
  <c r="AH2762" i="1"/>
  <c r="AH2763" i="1"/>
  <c r="AH2764" i="1"/>
  <c r="AH2765" i="1"/>
  <c r="AH2766" i="1"/>
  <c r="AH2767" i="1"/>
  <c r="AH2768" i="1"/>
  <c r="AH2769" i="1"/>
  <c r="AH2770" i="1"/>
  <c r="AH2771" i="1"/>
  <c r="AH2772" i="1"/>
  <c r="AH2773" i="1"/>
  <c r="AH2774" i="1"/>
  <c r="AH2775" i="1"/>
  <c r="AH2776" i="1"/>
  <c r="AH2777" i="1"/>
  <c r="AH2778" i="1"/>
  <c r="AH2779" i="1"/>
  <c r="AH2780" i="1"/>
  <c r="AH2781" i="1"/>
  <c r="AH2782" i="1"/>
  <c r="AH2783" i="1"/>
  <c r="AH2784" i="1"/>
  <c r="AH2785" i="1"/>
  <c r="AH2786" i="1"/>
  <c r="AH2787" i="1"/>
  <c r="AH2788" i="1"/>
  <c r="AH2789" i="1"/>
  <c r="AH2790" i="1"/>
  <c r="AH2791" i="1"/>
  <c r="AH2792" i="1"/>
  <c r="AH2793" i="1"/>
  <c r="AH2794" i="1"/>
  <c r="AH2795" i="1"/>
  <c r="AH2796" i="1"/>
  <c r="AH2797" i="1"/>
  <c r="AH2798" i="1"/>
  <c r="AH2799" i="1"/>
  <c r="AH2800" i="1"/>
  <c r="AH2801" i="1"/>
  <c r="AH2802" i="1"/>
  <c r="AH2803" i="1"/>
  <c r="AH2804" i="1"/>
  <c r="AH2805" i="1"/>
  <c r="AH2806" i="1"/>
  <c r="AH2807" i="1"/>
  <c r="AH2808" i="1"/>
  <c r="AH2809" i="1"/>
  <c r="AH2810" i="1"/>
  <c r="AH2811" i="1"/>
  <c r="AH2812" i="1"/>
  <c r="AH2813" i="1"/>
  <c r="AH2814" i="1"/>
  <c r="AH2815" i="1"/>
  <c r="AH2816" i="1"/>
  <c r="AH2817" i="1"/>
  <c r="AH2818" i="1"/>
  <c r="AH2819" i="1"/>
  <c r="AH2820" i="1"/>
  <c r="AH2821" i="1"/>
  <c r="AH2822" i="1"/>
  <c r="AH2823" i="1"/>
  <c r="AH2824" i="1"/>
  <c r="AH2825" i="1"/>
  <c r="AH2826" i="1"/>
  <c r="AH2827" i="1"/>
  <c r="AH2828" i="1"/>
  <c r="AH2829" i="1"/>
  <c r="AH2830" i="1"/>
  <c r="AH2831" i="1"/>
  <c r="AH2832" i="1"/>
  <c r="AH2833" i="1"/>
  <c r="AH2834" i="1"/>
  <c r="AH2835" i="1"/>
  <c r="AH2836" i="1"/>
  <c r="AH2837" i="1"/>
  <c r="AH2838" i="1"/>
  <c r="AH2839" i="1"/>
  <c r="AH2840" i="1"/>
  <c r="AH2841" i="1"/>
  <c r="AH2842" i="1"/>
  <c r="AH2843" i="1"/>
  <c r="AH2844" i="1"/>
  <c r="AH2845" i="1"/>
  <c r="AH2846" i="1"/>
  <c r="AH2847" i="1"/>
  <c r="AH2848" i="1"/>
  <c r="AH2849" i="1"/>
  <c r="AH2850" i="1"/>
  <c r="AH2851" i="1"/>
  <c r="AH2852" i="1"/>
  <c r="AH2853" i="1"/>
  <c r="AH2854" i="1"/>
  <c r="AH2855" i="1"/>
  <c r="AH2856" i="1"/>
  <c r="AH2857" i="1"/>
  <c r="AH2858" i="1"/>
  <c r="AH2859" i="1"/>
  <c r="AH2860" i="1"/>
  <c r="AH2861" i="1"/>
  <c r="AH2862" i="1"/>
  <c r="AH2863" i="1"/>
  <c r="AH2864" i="1"/>
  <c r="AH2865" i="1"/>
  <c r="AH2866" i="1"/>
  <c r="AH2867" i="1"/>
  <c r="AH2868" i="1"/>
  <c r="AH2869" i="1"/>
  <c r="AH2870" i="1"/>
  <c r="AH2871" i="1"/>
  <c r="AH2872" i="1"/>
  <c r="AH2873" i="1"/>
  <c r="AH2874" i="1"/>
  <c r="AH2875" i="1"/>
  <c r="AH2876" i="1"/>
  <c r="AH2877" i="1"/>
  <c r="AH2878" i="1"/>
  <c r="AH2879" i="1"/>
  <c r="AH2880" i="1"/>
  <c r="AH2881" i="1"/>
  <c r="AH2882" i="1"/>
  <c r="AH2883" i="1"/>
  <c r="AH2884" i="1"/>
  <c r="AH2885" i="1"/>
  <c r="AH2886" i="1"/>
  <c r="AH2887" i="1"/>
  <c r="AH2888" i="1"/>
  <c r="AH2889" i="1"/>
  <c r="AH2890" i="1"/>
  <c r="AH2891" i="1"/>
  <c r="AH2892" i="1"/>
  <c r="AH2893" i="1"/>
  <c r="AH2894" i="1"/>
  <c r="AH2895" i="1"/>
  <c r="AH2896" i="1"/>
  <c r="AH2897" i="1"/>
  <c r="AH2898" i="1"/>
  <c r="AH2899" i="1"/>
  <c r="AH2900" i="1"/>
  <c r="AH2901" i="1"/>
  <c r="AH2902" i="1"/>
  <c r="AH2903" i="1"/>
  <c r="AH2904" i="1"/>
  <c r="AH2905" i="1"/>
  <c r="AH2906" i="1"/>
  <c r="AH2907" i="1"/>
  <c r="AH2908" i="1"/>
  <c r="AH2909" i="1"/>
  <c r="AH2910" i="1"/>
  <c r="AH2911" i="1"/>
  <c r="AH2912" i="1"/>
  <c r="AH2913" i="1"/>
  <c r="AH2914" i="1"/>
  <c r="AH2915" i="1"/>
  <c r="AH2916" i="1"/>
  <c r="AH2917" i="1"/>
  <c r="AH2918" i="1"/>
  <c r="AH2919" i="1"/>
  <c r="AH2920" i="1"/>
  <c r="AH2921" i="1"/>
  <c r="AH2922" i="1"/>
  <c r="AH2923" i="1"/>
  <c r="AH2924" i="1"/>
  <c r="AH2925" i="1"/>
  <c r="AH2926" i="1"/>
  <c r="AH2927" i="1"/>
  <c r="AH2928" i="1"/>
  <c r="AH2929" i="1"/>
  <c r="AH2930" i="1"/>
  <c r="AH2931" i="1"/>
  <c r="AH2932" i="1"/>
  <c r="AH2933" i="1"/>
  <c r="AH2934" i="1"/>
  <c r="AH2935" i="1"/>
  <c r="AH2936" i="1"/>
  <c r="AH2937" i="1"/>
  <c r="AH2938" i="1"/>
  <c r="AH2939" i="1"/>
  <c r="AH2940" i="1"/>
  <c r="AH2941" i="1"/>
  <c r="AH2942" i="1"/>
  <c r="AH2943" i="1"/>
  <c r="AH2944" i="1"/>
  <c r="AH2945" i="1"/>
  <c r="AH2946" i="1"/>
  <c r="AH2947" i="1"/>
  <c r="AH2948" i="1"/>
  <c r="AH2949" i="1"/>
  <c r="AH2950" i="1"/>
  <c r="AH2951" i="1"/>
  <c r="AH2952" i="1"/>
  <c r="AH2953" i="1"/>
  <c r="AH2954" i="1"/>
  <c r="AH2955" i="1"/>
  <c r="AH2956" i="1"/>
  <c r="AH2957" i="1"/>
  <c r="AH2958" i="1"/>
  <c r="AH2959" i="1"/>
  <c r="AH2960" i="1"/>
  <c r="AH2961" i="1"/>
  <c r="AH2962" i="1"/>
  <c r="AH2963" i="1"/>
  <c r="AH2964" i="1"/>
  <c r="AH2965" i="1"/>
  <c r="AH2966" i="1"/>
  <c r="AH2967" i="1"/>
  <c r="AH2968" i="1"/>
  <c r="AH2969" i="1"/>
  <c r="AH2970" i="1"/>
  <c r="AH2971" i="1"/>
  <c r="AH2972" i="1"/>
  <c r="AH2973" i="1"/>
  <c r="AH2974" i="1"/>
  <c r="AH2975" i="1"/>
  <c r="AH2976" i="1"/>
  <c r="AH2977" i="1"/>
  <c r="AH2978" i="1"/>
  <c r="AH2979" i="1"/>
  <c r="AH2980" i="1"/>
  <c r="AH2981" i="1"/>
  <c r="AH2982" i="1"/>
  <c r="AH2983" i="1"/>
  <c r="AH2984" i="1"/>
  <c r="AH2985" i="1"/>
  <c r="AH2986" i="1"/>
  <c r="AH2987" i="1"/>
  <c r="AH2988" i="1"/>
  <c r="AH2989" i="1"/>
  <c r="AH2990" i="1"/>
  <c r="AH2991" i="1"/>
  <c r="AH2992" i="1"/>
  <c r="AH2993" i="1"/>
  <c r="AH2994" i="1"/>
  <c r="AH2995" i="1"/>
  <c r="AH2996" i="1"/>
  <c r="AH2997" i="1"/>
  <c r="AH2998" i="1"/>
  <c r="AH2999" i="1"/>
  <c r="AH3000" i="1"/>
  <c r="AH3001" i="1"/>
  <c r="AH3002" i="1"/>
  <c r="AH3003" i="1"/>
  <c r="AH3004" i="1"/>
  <c r="AH3005" i="1"/>
  <c r="AH3006" i="1"/>
  <c r="AH3007" i="1"/>
  <c r="AH3008" i="1"/>
  <c r="AH3009" i="1"/>
  <c r="AH3010" i="1"/>
  <c r="AH3011" i="1"/>
  <c r="AH3012" i="1"/>
  <c r="AH3013" i="1"/>
  <c r="AH3014" i="1"/>
  <c r="AH3015" i="1"/>
  <c r="AH3016" i="1"/>
  <c r="AH3017" i="1"/>
  <c r="AH3018" i="1"/>
  <c r="AH3019" i="1"/>
  <c r="AH3020" i="1"/>
  <c r="AH3021" i="1"/>
  <c r="AH3022" i="1"/>
  <c r="AH3023" i="1"/>
  <c r="AH3024" i="1"/>
  <c r="AH3025" i="1"/>
  <c r="AH3026" i="1"/>
  <c r="AH3027" i="1"/>
  <c r="AH3028" i="1"/>
  <c r="AH3029" i="1"/>
  <c r="AH3030" i="1"/>
  <c r="AH3031" i="1"/>
  <c r="AH3032" i="1"/>
  <c r="AH3033" i="1"/>
  <c r="AH3034" i="1"/>
  <c r="AH3035" i="1"/>
  <c r="AH3036" i="1"/>
  <c r="AH3037" i="1"/>
  <c r="AH3038" i="1"/>
  <c r="AH3039" i="1"/>
  <c r="AH3040" i="1"/>
  <c r="AH3041" i="1"/>
  <c r="AH3042" i="1"/>
  <c r="AH3043" i="1"/>
  <c r="AH3044" i="1"/>
  <c r="AH3045" i="1"/>
  <c r="AH3046" i="1"/>
  <c r="AH3047" i="1"/>
  <c r="AH3048" i="1"/>
  <c r="AH3049" i="1"/>
  <c r="AH3050" i="1"/>
  <c r="AH3051" i="1"/>
  <c r="AH3052" i="1"/>
  <c r="AH3053" i="1"/>
  <c r="AH3054" i="1"/>
  <c r="AH3055" i="1"/>
  <c r="AH3056" i="1"/>
  <c r="AH3057" i="1"/>
  <c r="AH3058" i="1"/>
  <c r="AH3059" i="1"/>
  <c r="AH3060" i="1"/>
  <c r="AH3061" i="1"/>
  <c r="AH3062" i="1"/>
  <c r="AH3063" i="1"/>
  <c r="AH3064" i="1"/>
  <c r="AH3065" i="1"/>
  <c r="AH3066" i="1"/>
  <c r="AH3067" i="1"/>
  <c r="AH3068" i="1"/>
  <c r="AH3069" i="1"/>
  <c r="AH3070" i="1"/>
  <c r="AH3071" i="1"/>
  <c r="AH3072" i="1"/>
  <c r="AH3073" i="1"/>
  <c r="AH3074" i="1"/>
  <c r="AH3075" i="1"/>
  <c r="AH3076" i="1"/>
  <c r="AH3077" i="1"/>
  <c r="AH3078" i="1"/>
  <c r="AH3079" i="1"/>
  <c r="AH3080" i="1"/>
  <c r="AH3081" i="1"/>
  <c r="AH3082" i="1"/>
  <c r="AH3083" i="1"/>
  <c r="AH3084" i="1"/>
  <c r="AH3085" i="1"/>
  <c r="AH3086" i="1"/>
  <c r="AH3087" i="1"/>
  <c r="AH3088" i="1"/>
  <c r="AH3089" i="1"/>
  <c r="AH3090" i="1"/>
  <c r="AH3091" i="1"/>
  <c r="AH3092" i="1"/>
  <c r="AH3093" i="1"/>
  <c r="AH3094" i="1"/>
  <c r="AH3095" i="1"/>
  <c r="AH3096" i="1"/>
  <c r="AH3097" i="1"/>
  <c r="AH3098" i="1"/>
  <c r="AH3099" i="1"/>
  <c r="AH3100" i="1"/>
  <c r="AH3101" i="1"/>
  <c r="AH3102" i="1"/>
  <c r="AH3103" i="1"/>
  <c r="AH3104" i="1"/>
  <c r="AH3105" i="1"/>
  <c r="AH3106" i="1"/>
  <c r="AH3107" i="1"/>
  <c r="AH3108" i="1"/>
  <c r="AH3109" i="1"/>
  <c r="AH3110" i="1"/>
  <c r="AH3111" i="1"/>
  <c r="AH3112" i="1"/>
  <c r="AH3113" i="1"/>
  <c r="AH3114" i="1"/>
  <c r="AH3115" i="1"/>
  <c r="AH3116" i="1"/>
  <c r="AH3117" i="1"/>
  <c r="AH3118" i="1"/>
  <c r="AH3119" i="1"/>
  <c r="AH3120" i="1"/>
  <c r="AH3121" i="1"/>
  <c r="AH3122" i="1"/>
  <c r="AH3123" i="1"/>
  <c r="AH3124" i="1"/>
  <c r="AH3125" i="1"/>
  <c r="AH3126" i="1"/>
  <c r="AH3127" i="1"/>
  <c r="AH3128" i="1"/>
  <c r="AH3129" i="1"/>
  <c r="AH3130" i="1"/>
  <c r="AH3131" i="1"/>
  <c r="AH3132" i="1"/>
  <c r="AH3133" i="1"/>
  <c r="AH3134" i="1"/>
  <c r="AH3135" i="1"/>
  <c r="AH3136" i="1"/>
  <c r="AH3137" i="1"/>
  <c r="AH3138" i="1"/>
  <c r="AH3139" i="1"/>
  <c r="AH3140" i="1"/>
  <c r="AH3141" i="1"/>
  <c r="AH3142" i="1"/>
  <c r="AH3143" i="1"/>
  <c r="AH3144" i="1"/>
  <c r="AH3145" i="1"/>
  <c r="AH3146" i="1"/>
  <c r="AH3147" i="1"/>
  <c r="AH3148" i="1"/>
  <c r="AH3149" i="1"/>
  <c r="AH3150" i="1"/>
  <c r="AH3151" i="1"/>
  <c r="AH3152" i="1"/>
  <c r="AH3153" i="1"/>
  <c r="AH3154" i="1"/>
  <c r="AH3155" i="1"/>
  <c r="AH3156" i="1"/>
  <c r="AH3157" i="1"/>
  <c r="AH3158" i="1"/>
  <c r="AH3159" i="1"/>
  <c r="AH3160" i="1"/>
  <c r="AH3161" i="1"/>
  <c r="AH3162" i="1"/>
  <c r="AH3163" i="1"/>
  <c r="AH3164" i="1"/>
  <c r="AH3165" i="1"/>
  <c r="AH3166" i="1"/>
  <c r="AH3167" i="1"/>
  <c r="AH3168" i="1"/>
  <c r="AH3169" i="1"/>
  <c r="AH3170" i="1"/>
  <c r="AH3171" i="1"/>
  <c r="AH3172" i="1"/>
  <c r="AH3173" i="1"/>
  <c r="AH3174" i="1"/>
  <c r="AH3175" i="1"/>
  <c r="AH3176" i="1"/>
  <c r="AH3177" i="1"/>
  <c r="AH3178" i="1"/>
  <c r="AH3179" i="1"/>
  <c r="AH3180" i="1"/>
  <c r="AH3181" i="1"/>
  <c r="AH3182" i="1"/>
  <c r="AH3183" i="1"/>
  <c r="AH3184" i="1"/>
  <c r="AH3185" i="1"/>
  <c r="AH3186" i="1"/>
  <c r="AH3187" i="1"/>
  <c r="AH3188" i="1"/>
  <c r="AH3189" i="1"/>
  <c r="AH3190" i="1"/>
  <c r="AH3191" i="1"/>
  <c r="AH3192" i="1"/>
  <c r="AH3193" i="1"/>
  <c r="AH3194" i="1"/>
  <c r="AH3195" i="1"/>
  <c r="AH3196" i="1"/>
  <c r="AH3197" i="1"/>
  <c r="AH3198" i="1"/>
  <c r="AH3199" i="1"/>
  <c r="AH3200" i="1"/>
  <c r="AH3201" i="1"/>
  <c r="AH3202" i="1"/>
  <c r="AH3203" i="1"/>
  <c r="AH3204" i="1"/>
  <c r="AH3205" i="1"/>
  <c r="AH3206" i="1"/>
  <c r="AH3207" i="1"/>
  <c r="AH3208" i="1"/>
  <c r="AH3209" i="1"/>
  <c r="AH3210" i="1"/>
  <c r="AH3211" i="1"/>
  <c r="AH3212" i="1"/>
  <c r="AH3213" i="1"/>
  <c r="AH3214" i="1"/>
  <c r="AH3215" i="1"/>
  <c r="AH3216" i="1"/>
  <c r="AH3217" i="1"/>
  <c r="AH3218" i="1"/>
  <c r="AH3219" i="1"/>
  <c r="AH3220" i="1"/>
  <c r="AH3221" i="1"/>
  <c r="AH3222" i="1"/>
  <c r="AH3223" i="1"/>
  <c r="AH3224" i="1"/>
  <c r="AH3225" i="1"/>
  <c r="AH3226" i="1"/>
  <c r="AH3227" i="1"/>
  <c r="AH3228" i="1"/>
  <c r="AH3229" i="1"/>
  <c r="AH3230" i="1"/>
  <c r="AH3231" i="1"/>
  <c r="AH3232" i="1"/>
  <c r="AH3233" i="1"/>
  <c r="AH3234" i="1"/>
  <c r="AH3235" i="1"/>
  <c r="AH3236" i="1"/>
  <c r="AH3237" i="1"/>
  <c r="AH3238" i="1"/>
  <c r="AH3239" i="1"/>
  <c r="AH3240" i="1"/>
  <c r="AH3241" i="1"/>
  <c r="AH3242" i="1"/>
  <c r="AH3243" i="1"/>
  <c r="AH3244" i="1"/>
  <c r="AH3245" i="1"/>
  <c r="AH3246" i="1"/>
  <c r="AH3247" i="1"/>
  <c r="AH3248" i="1"/>
  <c r="AH3249" i="1"/>
  <c r="AH3250" i="1"/>
  <c r="AH3251" i="1"/>
  <c r="AH3252" i="1"/>
  <c r="AH3253" i="1"/>
  <c r="AH3254" i="1"/>
  <c r="AH3255" i="1"/>
  <c r="AH3256" i="1"/>
  <c r="AH3257" i="1"/>
  <c r="AH3258" i="1"/>
  <c r="AH3259" i="1"/>
  <c r="AH3260" i="1"/>
  <c r="AH3261" i="1"/>
  <c r="AH3262" i="1"/>
  <c r="AH3263" i="1"/>
  <c r="AH3264" i="1"/>
  <c r="AH3265" i="1"/>
  <c r="AH3266" i="1"/>
  <c r="AH3267" i="1"/>
  <c r="AH3268" i="1"/>
  <c r="AH3269" i="1"/>
  <c r="AH3270" i="1"/>
  <c r="AH3271" i="1"/>
  <c r="AH3272" i="1"/>
  <c r="AH3273" i="1"/>
  <c r="AH3274" i="1"/>
  <c r="AH3275" i="1"/>
  <c r="AH3276" i="1"/>
  <c r="AH3277" i="1"/>
  <c r="AH3278" i="1"/>
  <c r="AH3279" i="1"/>
  <c r="AH3280" i="1"/>
  <c r="AH3281" i="1"/>
  <c r="AH3282" i="1"/>
  <c r="AH3283" i="1"/>
  <c r="AH3284" i="1"/>
  <c r="AH3285" i="1"/>
  <c r="AH3286" i="1"/>
  <c r="AH3287" i="1"/>
  <c r="AH3288" i="1"/>
  <c r="AH3289" i="1"/>
  <c r="AH3290" i="1"/>
  <c r="AH3291" i="1"/>
  <c r="AH3292" i="1"/>
  <c r="AH3293" i="1"/>
  <c r="AH3294" i="1"/>
  <c r="AH3295" i="1"/>
  <c r="AH3296" i="1"/>
  <c r="AH3297" i="1"/>
  <c r="AH3298" i="1"/>
  <c r="AH3299" i="1"/>
  <c r="AH3300" i="1"/>
  <c r="AH3301" i="1"/>
  <c r="AH3302" i="1"/>
  <c r="AH3303" i="1"/>
  <c r="AH3304" i="1"/>
  <c r="AH3305" i="1"/>
  <c r="AH3306" i="1"/>
  <c r="AH3307" i="1"/>
  <c r="AH3308" i="1"/>
  <c r="AH3309" i="1"/>
  <c r="AH3310" i="1"/>
  <c r="AH3311" i="1"/>
  <c r="AH3312" i="1"/>
  <c r="AH3313" i="1"/>
  <c r="AH3314" i="1"/>
  <c r="AH3315" i="1"/>
  <c r="AH3316" i="1"/>
  <c r="AH3317" i="1"/>
  <c r="AH3318" i="1"/>
  <c r="AH3319" i="1"/>
  <c r="AH3320" i="1"/>
  <c r="AH3321" i="1"/>
  <c r="AH3322" i="1"/>
  <c r="AH3323" i="1"/>
  <c r="AH3324" i="1"/>
  <c r="AH3325" i="1"/>
  <c r="AH3326" i="1"/>
  <c r="AH3327" i="1"/>
  <c r="AH3328" i="1"/>
  <c r="AH3329" i="1"/>
  <c r="AH3330" i="1"/>
  <c r="AH3331" i="1"/>
  <c r="AH3332" i="1"/>
  <c r="AH3333" i="1"/>
  <c r="AH3334" i="1"/>
  <c r="AH3335" i="1"/>
  <c r="AH3336" i="1"/>
  <c r="AH3337" i="1"/>
  <c r="AH3338" i="1"/>
  <c r="AH3339" i="1"/>
  <c r="AH3340" i="1"/>
  <c r="AH3341" i="1"/>
  <c r="AH3342" i="1"/>
  <c r="AH3343" i="1"/>
  <c r="AH3344" i="1"/>
  <c r="AH3345" i="1"/>
  <c r="AH3346" i="1"/>
  <c r="AH3347" i="1"/>
  <c r="AH3348" i="1"/>
  <c r="AH3349" i="1"/>
  <c r="AH3350" i="1"/>
  <c r="AH3351" i="1"/>
  <c r="AH3352" i="1"/>
  <c r="AH3353" i="1"/>
  <c r="AH3354" i="1"/>
  <c r="AH3355" i="1"/>
  <c r="AH3356" i="1"/>
  <c r="AH3357" i="1"/>
  <c r="AH3358" i="1"/>
  <c r="AH3359" i="1"/>
  <c r="AH3360" i="1"/>
  <c r="AH3361" i="1"/>
  <c r="AH3362" i="1"/>
  <c r="AH3363" i="1"/>
  <c r="AH3364" i="1"/>
  <c r="AH3365" i="1"/>
  <c r="AH3366" i="1"/>
  <c r="AH3367" i="1"/>
  <c r="AH3368" i="1"/>
  <c r="AH3369" i="1"/>
  <c r="AH3370" i="1"/>
  <c r="AH3371" i="1"/>
  <c r="AH3372" i="1"/>
  <c r="AH3373" i="1"/>
  <c r="AH3374" i="1"/>
  <c r="AH3375" i="1"/>
  <c r="AH3376" i="1"/>
  <c r="AH3377" i="1"/>
  <c r="AH3378" i="1"/>
  <c r="AH3379" i="1"/>
  <c r="AH3380" i="1"/>
  <c r="AH3381" i="1"/>
  <c r="AH3382" i="1"/>
  <c r="AH3383" i="1"/>
  <c r="AH3384" i="1"/>
  <c r="AH3385" i="1"/>
  <c r="AH3386" i="1"/>
  <c r="AH3387" i="1"/>
  <c r="AH3388" i="1"/>
  <c r="AH3389" i="1"/>
  <c r="AH3390" i="1"/>
  <c r="AH3391" i="1"/>
  <c r="AH3392" i="1"/>
  <c r="AH3393" i="1"/>
  <c r="AH3394" i="1"/>
  <c r="AH3395" i="1"/>
  <c r="AH3396" i="1"/>
  <c r="AH3397" i="1"/>
  <c r="AH3398" i="1"/>
  <c r="AH3399" i="1"/>
  <c r="AH3400" i="1"/>
  <c r="AH3401" i="1"/>
  <c r="AH3402" i="1"/>
  <c r="AH3403" i="1"/>
  <c r="AH3404" i="1"/>
  <c r="AH3405" i="1"/>
  <c r="AH3406" i="1"/>
  <c r="AH3407" i="1"/>
  <c r="AH3408" i="1"/>
  <c r="AH3409" i="1"/>
  <c r="AH3410" i="1"/>
  <c r="AH3411" i="1"/>
  <c r="AH3412" i="1"/>
  <c r="AH3413" i="1"/>
  <c r="AH3414" i="1"/>
  <c r="AH3415" i="1"/>
  <c r="AH3416" i="1"/>
  <c r="AH3417" i="1"/>
  <c r="AH3418" i="1"/>
  <c r="AH3419" i="1"/>
  <c r="AH3420" i="1"/>
  <c r="AH3421" i="1"/>
  <c r="AH3422" i="1"/>
  <c r="AH3423" i="1"/>
  <c r="AH3424" i="1"/>
  <c r="AH3425" i="1"/>
  <c r="AH3426" i="1"/>
  <c r="AH3427" i="1"/>
  <c r="AH3428" i="1"/>
  <c r="AH3429" i="1"/>
  <c r="AH3430" i="1"/>
  <c r="AH3431" i="1"/>
  <c r="AH3432" i="1"/>
  <c r="AH3433" i="1"/>
  <c r="AH3434" i="1"/>
  <c r="AH3435" i="1"/>
  <c r="AH3436" i="1"/>
  <c r="AH3437" i="1"/>
  <c r="AH3438" i="1"/>
  <c r="AH3439" i="1"/>
  <c r="AH3440" i="1"/>
  <c r="AH3441" i="1"/>
  <c r="AH3442" i="1"/>
  <c r="AH3443" i="1"/>
  <c r="AH3444" i="1"/>
  <c r="AH3445" i="1"/>
  <c r="AH3446" i="1"/>
  <c r="AH3447" i="1"/>
  <c r="AH3448" i="1"/>
  <c r="AH3449" i="1"/>
  <c r="AH3450" i="1"/>
  <c r="AH3451" i="1"/>
  <c r="AH3452" i="1"/>
  <c r="AH3453" i="1"/>
  <c r="AH3454" i="1"/>
  <c r="AH3455" i="1"/>
  <c r="AH3456" i="1"/>
  <c r="AH3457" i="1"/>
  <c r="AH3458" i="1"/>
  <c r="AH3459" i="1"/>
  <c r="AH3460" i="1"/>
  <c r="AH3461" i="1"/>
  <c r="AH3462" i="1"/>
  <c r="AH3463" i="1"/>
  <c r="AH3464" i="1"/>
  <c r="AH3465" i="1"/>
  <c r="AH3466" i="1"/>
  <c r="AH3467" i="1"/>
  <c r="AH3468" i="1"/>
  <c r="AH3469" i="1"/>
  <c r="AH3470" i="1"/>
  <c r="AH3471" i="1"/>
  <c r="AH3472" i="1"/>
  <c r="AH3473" i="1"/>
  <c r="AH3474" i="1"/>
  <c r="AH3475" i="1"/>
  <c r="AH3476" i="1"/>
  <c r="AH3477" i="1"/>
  <c r="AH3478" i="1"/>
  <c r="AH3479" i="1"/>
  <c r="AH3480" i="1"/>
  <c r="AH3481" i="1"/>
  <c r="AH3482" i="1"/>
  <c r="AH3483" i="1"/>
  <c r="AH3484" i="1"/>
  <c r="AH3485" i="1"/>
  <c r="AH3486" i="1"/>
  <c r="AH3487" i="1"/>
  <c r="AH3488" i="1"/>
  <c r="AH3489" i="1"/>
  <c r="AH3490" i="1"/>
  <c r="AH3491" i="1"/>
  <c r="AH3492" i="1"/>
  <c r="AH3493" i="1"/>
  <c r="AH3494" i="1"/>
  <c r="AH3495" i="1"/>
  <c r="AH3496" i="1"/>
  <c r="AH3497" i="1"/>
  <c r="AH3498" i="1"/>
  <c r="AH3499" i="1"/>
  <c r="AH3500" i="1"/>
  <c r="AH3501" i="1"/>
  <c r="AH3502" i="1"/>
  <c r="AH3503" i="1"/>
  <c r="AH3504" i="1"/>
  <c r="AH3505" i="1"/>
  <c r="AH3506" i="1"/>
  <c r="AH3507" i="1"/>
  <c r="AH3508" i="1"/>
  <c r="AH3509" i="1"/>
  <c r="AH3510" i="1"/>
  <c r="AH3511" i="1"/>
  <c r="AH3512" i="1"/>
  <c r="AH3513" i="1"/>
  <c r="AH3514" i="1"/>
  <c r="AH3515" i="1"/>
  <c r="AH3516" i="1"/>
  <c r="AH3517" i="1"/>
  <c r="AH3518" i="1"/>
  <c r="AH3519" i="1"/>
  <c r="AH3520" i="1"/>
  <c r="AH3521" i="1"/>
  <c r="AH3522" i="1"/>
  <c r="AH3523" i="1"/>
  <c r="AH3524" i="1"/>
  <c r="AH3525" i="1"/>
  <c r="AH3526" i="1"/>
  <c r="AH3527" i="1"/>
  <c r="AH3528" i="1"/>
  <c r="AH3529" i="1"/>
  <c r="AH3530" i="1"/>
  <c r="AH3531" i="1"/>
  <c r="AH3532" i="1"/>
  <c r="AH3533" i="1"/>
  <c r="AH3534" i="1"/>
  <c r="AH3535" i="1"/>
  <c r="AH3536" i="1"/>
  <c r="AH3537" i="1"/>
  <c r="AH3538" i="1"/>
  <c r="AH3539" i="1"/>
  <c r="AH3540" i="1"/>
  <c r="AH3541" i="1"/>
  <c r="AH3542" i="1"/>
  <c r="AH3543" i="1"/>
  <c r="AH3544" i="1"/>
  <c r="AH3545" i="1"/>
  <c r="AH3546" i="1"/>
  <c r="AH3547" i="1"/>
  <c r="AH3548" i="1"/>
  <c r="AH3549" i="1"/>
  <c r="AH3550" i="1"/>
  <c r="AH3551" i="1"/>
  <c r="AH3552" i="1"/>
  <c r="AH3553" i="1"/>
  <c r="AH3554" i="1"/>
  <c r="AH3555" i="1"/>
  <c r="AH3556" i="1"/>
  <c r="AH3557" i="1"/>
  <c r="AH3558" i="1"/>
  <c r="AH3559" i="1"/>
  <c r="AH3560" i="1"/>
  <c r="AH3561" i="1"/>
  <c r="AH2" i="1"/>
  <c r="AB3569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1809" i="1"/>
  <c r="AE1810" i="1"/>
  <c r="AE1811" i="1"/>
  <c r="AE1812" i="1"/>
  <c r="AE1813" i="1"/>
  <c r="AE1814" i="1"/>
  <c r="AE1815" i="1"/>
  <c r="AE1816" i="1"/>
  <c r="AE1817" i="1"/>
  <c r="AE1818" i="1"/>
  <c r="AE1819" i="1"/>
  <c r="AE1820" i="1"/>
  <c r="AE1821" i="1"/>
  <c r="AE1822" i="1"/>
  <c r="AE1823" i="1"/>
  <c r="AE1824" i="1"/>
  <c r="AE1825" i="1"/>
  <c r="AE1826" i="1"/>
  <c r="AE1827" i="1"/>
  <c r="AE1828" i="1"/>
  <c r="AE1829" i="1"/>
  <c r="AE1830" i="1"/>
  <c r="AE1831" i="1"/>
  <c r="AE1832" i="1"/>
  <c r="AE1833" i="1"/>
  <c r="AE1834" i="1"/>
  <c r="AE1835" i="1"/>
  <c r="AE1836" i="1"/>
  <c r="AE1837" i="1"/>
  <c r="AE1838" i="1"/>
  <c r="AE1839" i="1"/>
  <c r="AE1840" i="1"/>
  <c r="AE1841" i="1"/>
  <c r="AE1842" i="1"/>
  <c r="AE1843" i="1"/>
  <c r="AE1844" i="1"/>
  <c r="AE1845" i="1"/>
  <c r="AE1846" i="1"/>
  <c r="AE1847" i="1"/>
  <c r="AE1848" i="1"/>
  <c r="AE1849" i="1"/>
  <c r="AE1850" i="1"/>
  <c r="AE1851" i="1"/>
  <c r="AE1852" i="1"/>
  <c r="AE1853" i="1"/>
  <c r="AE1854" i="1"/>
  <c r="AE1855" i="1"/>
  <c r="AE1856" i="1"/>
  <c r="AE1857" i="1"/>
  <c r="AE1858" i="1"/>
  <c r="AE1859" i="1"/>
  <c r="AE1860" i="1"/>
  <c r="AE1861" i="1"/>
  <c r="AE1862" i="1"/>
  <c r="AE1863" i="1"/>
  <c r="AE1864" i="1"/>
  <c r="AE1865" i="1"/>
  <c r="AE1866" i="1"/>
  <c r="AE1867" i="1"/>
  <c r="AE1868" i="1"/>
  <c r="AE1869" i="1"/>
  <c r="AE1870" i="1"/>
  <c r="AE1871" i="1"/>
  <c r="AE1872" i="1"/>
  <c r="AE1873" i="1"/>
  <c r="AE1874" i="1"/>
  <c r="AE1875" i="1"/>
  <c r="AE1876" i="1"/>
  <c r="AE1877" i="1"/>
  <c r="AE1878" i="1"/>
  <c r="AE1879" i="1"/>
  <c r="AE1880" i="1"/>
  <c r="AE1881" i="1"/>
  <c r="AE1882" i="1"/>
  <c r="AE1883" i="1"/>
  <c r="AE1884" i="1"/>
  <c r="AE1885" i="1"/>
  <c r="AE1886" i="1"/>
  <c r="AE1887" i="1"/>
  <c r="AE1888" i="1"/>
  <c r="AE1889" i="1"/>
  <c r="AE1890" i="1"/>
  <c r="AE1891" i="1"/>
  <c r="AE1892" i="1"/>
  <c r="AE1893" i="1"/>
  <c r="AE1894" i="1"/>
  <c r="AE1895" i="1"/>
  <c r="AE1896" i="1"/>
  <c r="AE1897" i="1"/>
  <c r="AE1898" i="1"/>
  <c r="AE1899" i="1"/>
  <c r="AE1900" i="1"/>
  <c r="AE1901" i="1"/>
  <c r="AE1902" i="1"/>
  <c r="AE1903" i="1"/>
  <c r="AE1904" i="1"/>
  <c r="AE1905" i="1"/>
  <c r="AE1906" i="1"/>
  <c r="AE1907" i="1"/>
  <c r="AE1908" i="1"/>
  <c r="AE1909" i="1"/>
  <c r="AE1910" i="1"/>
  <c r="AE1911" i="1"/>
  <c r="AE1912" i="1"/>
  <c r="AE1913" i="1"/>
  <c r="AE1914" i="1"/>
  <c r="AE1915" i="1"/>
  <c r="AE1916" i="1"/>
  <c r="AE1917" i="1"/>
  <c r="AE1918" i="1"/>
  <c r="AE1919" i="1"/>
  <c r="AE1920" i="1"/>
  <c r="AE1921" i="1"/>
  <c r="AE1922" i="1"/>
  <c r="AE1923" i="1"/>
  <c r="AE1924" i="1"/>
  <c r="AE1925" i="1"/>
  <c r="AE1926" i="1"/>
  <c r="AE1927" i="1"/>
  <c r="AE1928" i="1"/>
  <c r="AE1929" i="1"/>
  <c r="AE1930" i="1"/>
  <c r="AE1931" i="1"/>
  <c r="AE1932" i="1"/>
  <c r="AE1933" i="1"/>
  <c r="AE1934" i="1"/>
  <c r="AE1935" i="1"/>
  <c r="AE1936" i="1"/>
  <c r="AE1937" i="1"/>
  <c r="AE1938" i="1"/>
  <c r="AE1939" i="1"/>
  <c r="AE1940" i="1"/>
  <c r="AE1941" i="1"/>
  <c r="AE1942" i="1"/>
  <c r="AE1943" i="1"/>
  <c r="AE1944" i="1"/>
  <c r="AE1945" i="1"/>
  <c r="AE1946" i="1"/>
  <c r="AE1947" i="1"/>
  <c r="AE1948" i="1"/>
  <c r="AE1949" i="1"/>
  <c r="AE1950" i="1"/>
  <c r="AE1951" i="1"/>
  <c r="AE1952" i="1"/>
  <c r="AE1953" i="1"/>
  <c r="AE1954" i="1"/>
  <c r="AE1955" i="1"/>
  <c r="AE1956" i="1"/>
  <c r="AE1957" i="1"/>
  <c r="AE1958" i="1"/>
  <c r="AE1959" i="1"/>
  <c r="AE1960" i="1"/>
  <c r="AE1961" i="1"/>
  <c r="AE1962" i="1"/>
  <c r="AE1963" i="1"/>
  <c r="AE1964" i="1"/>
  <c r="AE1965" i="1"/>
  <c r="AE1966" i="1"/>
  <c r="AE1967" i="1"/>
  <c r="AE1968" i="1"/>
  <c r="AE1969" i="1"/>
  <c r="AE1970" i="1"/>
  <c r="AE1971" i="1"/>
  <c r="AE1972" i="1"/>
  <c r="AE1973" i="1"/>
  <c r="AE1974" i="1"/>
  <c r="AE1975" i="1"/>
  <c r="AE1976" i="1"/>
  <c r="AE1977" i="1"/>
  <c r="AE1978" i="1"/>
  <c r="AE1979" i="1"/>
  <c r="AE1980" i="1"/>
  <c r="AE1981" i="1"/>
  <c r="AE1982" i="1"/>
  <c r="AE1983" i="1"/>
  <c r="AE1984" i="1"/>
  <c r="AE1985" i="1"/>
  <c r="AE1986" i="1"/>
  <c r="AE1987" i="1"/>
  <c r="AE1988" i="1"/>
  <c r="AE1989" i="1"/>
  <c r="AE1990" i="1"/>
  <c r="AE1991" i="1"/>
  <c r="AE1992" i="1"/>
  <c r="AE1993" i="1"/>
  <c r="AE1994" i="1"/>
  <c r="AE1995" i="1"/>
  <c r="AE1996" i="1"/>
  <c r="AE1997" i="1"/>
  <c r="AE1998" i="1"/>
  <c r="AE1999" i="1"/>
  <c r="AE2000" i="1"/>
  <c r="AE2001" i="1"/>
  <c r="AE2002" i="1"/>
  <c r="AE2003" i="1"/>
  <c r="AE2004" i="1"/>
  <c r="AE2005" i="1"/>
  <c r="AE2006" i="1"/>
  <c r="AE2007" i="1"/>
  <c r="AE2008" i="1"/>
  <c r="AE2009" i="1"/>
  <c r="AE2010" i="1"/>
  <c r="AE2011" i="1"/>
  <c r="AE2012" i="1"/>
  <c r="AE2013" i="1"/>
  <c r="AE2014" i="1"/>
  <c r="AE2015" i="1"/>
  <c r="AE2016" i="1"/>
  <c r="AE2017" i="1"/>
  <c r="AE2018" i="1"/>
  <c r="AE2019" i="1"/>
  <c r="AE2020" i="1"/>
  <c r="AE2021" i="1"/>
  <c r="AE2022" i="1"/>
  <c r="AE2023" i="1"/>
  <c r="AE2024" i="1"/>
  <c r="AE2025" i="1"/>
  <c r="AE2026" i="1"/>
  <c r="AE2027" i="1"/>
  <c r="AE2028" i="1"/>
  <c r="AE2029" i="1"/>
  <c r="AE2030" i="1"/>
  <c r="AE2031" i="1"/>
  <c r="AE2032" i="1"/>
  <c r="AE2033" i="1"/>
  <c r="AE2034" i="1"/>
  <c r="AE2035" i="1"/>
  <c r="AE2036" i="1"/>
  <c r="AE2037" i="1"/>
  <c r="AE2038" i="1"/>
  <c r="AE2039" i="1"/>
  <c r="AE2040" i="1"/>
  <c r="AE2041" i="1"/>
  <c r="AE2042" i="1"/>
  <c r="AE2043" i="1"/>
  <c r="AE2044" i="1"/>
  <c r="AE2045" i="1"/>
  <c r="AE2046" i="1"/>
  <c r="AE2047" i="1"/>
  <c r="AE2048" i="1"/>
  <c r="AE2049" i="1"/>
  <c r="AE2050" i="1"/>
  <c r="AE2051" i="1"/>
  <c r="AE2052" i="1"/>
  <c r="AE2053" i="1"/>
  <c r="AE2054" i="1"/>
  <c r="AE2055" i="1"/>
  <c r="AE2056" i="1"/>
  <c r="AE2057" i="1"/>
  <c r="AE2058" i="1"/>
  <c r="AE2059" i="1"/>
  <c r="AE2060" i="1"/>
  <c r="AE2061" i="1"/>
  <c r="AE2062" i="1"/>
  <c r="AE2063" i="1"/>
  <c r="AE2064" i="1"/>
  <c r="AE2065" i="1"/>
  <c r="AE2066" i="1"/>
  <c r="AE2067" i="1"/>
  <c r="AE2068" i="1"/>
  <c r="AE2069" i="1"/>
  <c r="AE2070" i="1"/>
  <c r="AE2071" i="1"/>
  <c r="AE2072" i="1"/>
  <c r="AE2073" i="1"/>
  <c r="AE2074" i="1"/>
  <c r="AE2075" i="1"/>
  <c r="AE2076" i="1"/>
  <c r="AE2077" i="1"/>
  <c r="AE2078" i="1"/>
  <c r="AE2079" i="1"/>
  <c r="AE2080" i="1"/>
  <c r="AE2081" i="1"/>
  <c r="AE2082" i="1"/>
  <c r="AE2083" i="1"/>
  <c r="AE2084" i="1"/>
  <c r="AE2085" i="1"/>
  <c r="AE2086" i="1"/>
  <c r="AE2087" i="1"/>
  <c r="AE2088" i="1"/>
  <c r="AE2089" i="1"/>
  <c r="AE2090" i="1"/>
  <c r="AE2091" i="1"/>
  <c r="AE2092" i="1"/>
  <c r="AE2093" i="1"/>
  <c r="AE2094" i="1"/>
  <c r="AE2095" i="1"/>
  <c r="AE2096" i="1"/>
  <c r="AE2097" i="1"/>
  <c r="AE2098" i="1"/>
  <c r="AE2099" i="1"/>
  <c r="AE2100" i="1"/>
  <c r="AE2101" i="1"/>
  <c r="AE2102" i="1"/>
  <c r="AE2103" i="1"/>
  <c r="AE2104" i="1"/>
  <c r="AE2105" i="1"/>
  <c r="AE2106" i="1"/>
  <c r="AE2107" i="1"/>
  <c r="AE2108" i="1"/>
  <c r="AE2109" i="1"/>
  <c r="AE2110" i="1"/>
  <c r="AE2111" i="1"/>
  <c r="AE2112" i="1"/>
  <c r="AE2113" i="1"/>
  <c r="AE2114" i="1"/>
  <c r="AE2115" i="1"/>
  <c r="AE2116" i="1"/>
  <c r="AE2117" i="1"/>
  <c r="AE2118" i="1"/>
  <c r="AE2119" i="1"/>
  <c r="AE2120" i="1"/>
  <c r="AE2121" i="1"/>
  <c r="AE2122" i="1"/>
  <c r="AE2123" i="1"/>
  <c r="AE2124" i="1"/>
  <c r="AE2125" i="1"/>
  <c r="AE2126" i="1"/>
  <c r="AE2127" i="1"/>
  <c r="AE2128" i="1"/>
  <c r="AE2129" i="1"/>
  <c r="AE2130" i="1"/>
  <c r="AE2131" i="1"/>
  <c r="AE2132" i="1"/>
  <c r="AE2133" i="1"/>
  <c r="AE2134" i="1"/>
  <c r="AE2135" i="1"/>
  <c r="AE2136" i="1"/>
  <c r="AE2137" i="1"/>
  <c r="AE2138" i="1"/>
  <c r="AE2139" i="1"/>
  <c r="AE2140" i="1"/>
  <c r="AE2141" i="1"/>
  <c r="AE2142" i="1"/>
  <c r="AE2143" i="1"/>
  <c r="AE2144" i="1"/>
  <c r="AE2145" i="1"/>
  <c r="AE2146" i="1"/>
  <c r="AE2147" i="1"/>
  <c r="AE2148" i="1"/>
  <c r="AE2149" i="1"/>
  <c r="AE2150" i="1"/>
  <c r="AE2151" i="1"/>
  <c r="AE2152" i="1"/>
  <c r="AE2153" i="1"/>
  <c r="AE2154" i="1"/>
  <c r="AE2155" i="1"/>
  <c r="AE2156" i="1"/>
  <c r="AE2157" i="1"/>
  <c r="AE2158" i="1"/>
  <c r="AE2159" i="1"/>
  <c r="AE2160" i="1"/>
  <c r="AE2161" i="1"/>
  <c r="AE2162" i="1"/>
  <c r="AE2163" i="1"/>
  <c r="AE2164" i="1"/>
  <c r="AE2165" i="1"/>
  <c r="AE2166" i="1"/>
  <c r="AE2167" i="1"/>
  <c r="AE2168" i="1"/>
  <c r="AE2169" i="1"/>
  <c r="AE2170" i="1"/>
  <c r="AE2171" i="1"/>
  <c r="AE2172" i="1"/>
  <c r="AE2173" i="1"/>
  <c r="AE2174" i="1"/>
  <c r="AE2175" i="1"/>
  <c r="AE2176" i="1"/>
  <c r="AE2177" i="1"/>
  <c r="AE2178" i="1"/>
  <c r="AE2179" i="1"/>
  <c r="AE2180" i="1"/>
  <c r="AE2181" i="1"/>
  <c r="AE2182" i="1"/>
  <c r="AE2183" i="1"/>
  <c r="AE2184" i="1"/>
  <c r="AE2185" i="1"/>
  <c r="AE2186" i="1"/>
  <c r="AE2187" i="1"/>
  <c r="AE2188" i="1"/>
  <c r="AE2189" i="1"/>
  <c r="AE2190" i="1"/>
  <c r="AE2191" i="1"/>
  <c r="AE2192" i="1"/>
  <c r="AE2193" i="1"/>
  <c r="AE2194" i="1"/>
  <c r="AE2195" i="1"/>
  <c r="AE2196" i="1"/>
  <c r="AE2197" i="1"/>
  <c r="AE2198" i="1"/>
  <c r="AE2199" i="1"/>
  <c r="AE2200" i="1"/>
  <c r="AE2201" i="1"/>
  <c r="AE2202" i="1"/>
  <c r="AE2203" i="1"/>
  <c r="AE2204" i="1"/>
  <c r="AE2205" i="1"/>
  <c r="AE2206" i="1"/>
  <c r="AE2207" i="1"/>
  <c r="AE2208" i="1"/>
  <c r="AE2209" i="1"/>
  <c r="AE2210" i="1"/>
  <c r="AE2211" i="1"/>
  <c r="AE2212" i="1"/>
  <c r="AE2213" i="1"/>
  <c r="AE2214" i="1"/>
  <c r="AE2215" i="1"/>
  <c r="AE2216" i="1"/>
  <c r="AE2217" i="1"/>
  <c r="AE2218" i="1"/>
  <c r="AE2219" i="1"/>
  <c r="AE2220" i="1"/>
  <c r="AE2221" i="1"/>
  <c r="AE2222" i="1"/>
  <c r="AE2223" i="1"/>
  <c r="AE2224" i="1"/>
  <c r="AE2225" i="1"/>
  <c r="AE2226" i="1"/>
  <c r="AE2227" i="1"/>
  <c r="AE2228" i="1"/>
  <c r="AE2229" i="1"/>
  <c r="AE2230" i="1"/>
  <c r="AE2231" i="1"/>
  <c r="AE2232" i="1"/>
  <c r="AE2233" i="1"/>
  <c r="AE2234" i="1"/>
  <c r="AE2235" i="1"/>
  <c r="AE2236" i="1"/>
  <c r="AE2237" i="1"/>
  <c r="AE2238" i="1"/>
  <c r="AE2239" i="1"/>
  <c r="AE2240" i="1"/>
  <c r="AE2241" i="1"/>
  <c r="AE2242" i="1"/>
  <c r="AE2243" i="1"/>
  <c r="AE2244" i="1"/>
  <c r="AE2245" i="1"/>
  <c r="AE2246" i="1"/>
  <c r="AE2247" i="1"/>
  <c r="AE2248" i="1"/>
  <c r="AE2249" i="1"/>
  <c r="AE2250" i="1"/>
  <c r="AE2251" i="1"/>
  <c r="AE2252" i="1"/>
  <c r="AE2253" i="1"/>
  <c r="AE2254" i="1"/>
  <c r="AE2255" i="1"/>
  <c r="AE2256" i="1"/>
  <c r="AE2257" i="1"/>
  <c r="AE2258" i="1"/>
  <c r="AE2259" i="1"/>
  <c r="AE2260" i="1"/>
  <c r="AE2261" i="1"/>
  <c r="AE2262" i="1"/>
  <c r="AE2263" i="1"/>
  <c r="AE2264" i="1"/>
  <c r="AE2265" i="1"/>
  <c r="AE2266" i="1"/>
  <c r="AE2267" i="1"/>
  <c r="AE2268" i="1"/>
  <c r="AE2269" i="1"/>
  <c r="AE2270" i="1"/>
  <c r="AE2271" i="1"/>
  <c r="AE2272" i="1"/>
  <c r="AE2273" i="1"/>
  <c r="AE2274" i="1"/>
  <c r="AE2275" i="1"/>
  <c r="AE2276" i="1"/>
  <c r="AE2277" i="1"/>
  <c r="AE2278" i="1"/>
  <c r="AE2279" i="1"/>
  <c r="AE2280" i="1"/>
  <c r="AE2281" i="1"/>
  <c r="AE2282" i="1"/>
  <c r="AE2283" i="1"/>
  <c r="AE2284" i="1"/>
  <c r="AE2285" i="1"/>
  <c r="AE2286" i="1"/>
  <c r="AE2287" i="1"/>
  <c r="AE2288" i="1"/>
  <c r="AE2289" i="1"/>
  <c r="AE2290" i="1"/>
  <c r="AE2291" i="1"/>
  <c r="AE2292" i="1"/>
  <c r="AE2293" i="1"/>
  <c r="AE2294" i="1"/>
  <c r="AE2295" i="1"/>
  <c r="AE2296" i="1"/>
  <c r="AE2297" i="1"/>
  <c r="AE2298" i="1"/>
  <c r="AE2299" i="1"/>
  <c r="AE2300" i="1"/>
  <c r="AE2301" i="1"/>
  <c r="AE2302" i="1"/>
  <c r="AE2303" i="1"/>
  <c r="AE2304" i="1"/>
  <c r="AE2305" i="1"/>
  <c r="AE2306" i="1"/>
  <c r="AE2307" i="1"/>
  <c r="AE2308" i="1"/>
  <c r="AE2309" i="1"/>
  <c r="AE2310" i="1"/>
  <c r="AE2311" i="1"/>
  <c r="AE2312" i="1"/>
  <c r="AE2313" i="1"/>
  <c r="AE2314" i="1"/>
  <c r="AE2315" i="1"/>
  <c r="AE2316" i="1"/>
  <c r="AE2317" i="1"/>
  <c r="AE2318" i="1"/>
  <c r="AE2319" i="1"/>
  <c r="AE2320" i="1"/>
  <c r="AE2321" i="1"/>
  <c r="AE2322" i="1"/>
  <c r="AE2323" i="1"/>
  <c r="AE2324" i="1"/>
  <c r="AE2325" i="1"/>
  <c r="AE2326" i="1"/>
  <c r="AE2327" i="1"/>
  <c r="AE2328" i="1"/>
  <c r="AE2329" i="1"/>
  <c r="AE2330" i="1"/>
  <c r="AE2331" i="1"/>
  <c r="AE2332" i="1"/>
  <c r="AE2333" i="1"/>
  <c r="AE2334" i="1"/>
  <c r="AE2335" i="1"/>
  <c r="AE2336" i="1"/>
  <c r="AE2337" i="1"/>
  <c r="AE2338" i="1"/>
  <c r="AE2339" i="1"/>
  <c r="AE2340" i="1"/>
  <c r="AE2341" i="1"/>
  <c r="AE2342" i="1"/>
  <c r="AE2343" i="1"/>
  <c r="AE2344" i="1"/>
  <c r="AE2345" i="1"/>
  <c r="AE2346" i="1"/>
  <c r="AE2347" i="1"/>
  <c r="AE2348" i="1"/>
  <c r="AE2349" i="1"/>
  <c r="AE2350" i="1"/>
  <c r="AE2351" i="1"/>
  <c r="AE2352" i="1"/>
  <c r="AE2353" i="1"/>
  <c r="AE2354" i="1"/>
  <c r="AE2355" i="1"/>
  <c r="AE2356" i="1"/>
  <c r="AE2357" i="1"/>
  <c r="AE2358" i="1"/>
  <c r="AE2359" i="1"/>
  <c r="AE2360" i="1"/>
  <c r="AE2361" i="1"/>
  <c r="AE2362" i="1"/>
  <c r="AE2363" i="1"/>
  <c r="AE2364" i="1"/>
  <c r="AE2365" i="1"/>
  <c r="AE2366" i="1"/>
  <c r="AE2367" i="1"/>
  <c r="AE2368" i="1"/>
  <c r="AE2369" i="1"/>
  <c r="AE2370" i="1"/>
  <c r="AE2371" i="1"/>
  <c r="AE2372" i="1"/>
  <c r="AE2373" i="1"/>
  <c r="AE2374" i="1"/>
  <c r="AE2375" i="1"/>
  <c r="AE2376" i="1"/>
  <c r="AE2377" i="1"/>
  <c r="AE2378" i="1"/>
  <c r="AE2379" i="1"/>
  <c r="AE2380" i="1"/>
  <c r="AE2381" i="1"/>
  <c r="AE2382" i="1"/>
  <c r="AE2383" i="1"/>
  <c r="AE2384" i="1"/>
  <c r="AE2385" i="1"/>
  <c r="AE2386" i="1"/>
  <c r="AE2387" i="1"/>
  <c r="AE2388" i="1"/>
  <c r="AE2389" i="1"/>
  <c r="AE2390" i="1"/>
  <c r="AE2391" i="1"/>
  <c r="AE2392" i="1"/>
  <c r="AE2393" i="1"/>
  <c r="AE2394" i="1"/>
  <c r="AE2395" i="1"/>
  <c r="AE2396" i="1"/>
  <c r="AE2397" i="1"/>
  <c r="AE2398" i="1"/>
  <c r="AE2399" i="1"/>
  <c r="AE2400" i="1"/>
  <c r="AE2401" i="1"/>
  <c r="AE2402" i="1"/>
  <c r="AE2403" i="1"/>
  <c r="AE2404" i="1"/>
  <c r="AE2405" i="1"/>
  <c r="AE2406" i="1"/>
  <c r="AE2407" i="1"/>
  <c r="AE2408" i="1"/>
  <c r="AE2409" i="1"/>
  <c r="AE2410" i="1"/>
  <c r="AE2411" i="1"/>
  <c r="AE2412" i="1"/>
  <c r="AE2413" i="1"/>
  <c r="AE2414" i="1"/>
  <c r="AE2415" i="1"/>
  <c r="AE2416" i="1"/>
  <c r="AE2417" i="1"/>
  <c r="AE2418" i="1"/>
  <c r="AE2419" i="1"/>
  <c r="AE2420" i="1"/>
  <c r="AE2421" i="1"/>
  <c r="AE2422" i="1"/>
  <c r="AE2423" i="1"/>
  <c r="AE2424" i="1"/>
  <c r="AE2425" i="1"/>
  <c r="AE2426" i="1"/>
  <c r="AE2427" i="1"/>
  <c r="AE2428" i="1"/>
  <c r="AE2429" i="1"/>
  <c r="AE2430" i="1"/>
  <c r="AE2431" i="1"/>
  <c r="AE2432" i="1"/>
  <c r="AE2433" i="1"/>
  <c r="AE2434" i="1"/>
  <c r="AE2435" i="1"/>
  <c r="AE2436" i="1"/>
  <c r="AE2437" i="1"/>
  <c r="AE2438" i="1"/>
  <c r="AE2439" i="1"/>
  <c r="AE2440" i="1"/>
  <c r="AE2441" i="1"/>
  <c r="AE2442" i="1"/>
  <c r="AE2443" i="1"/>
  <c r="AE2444" i="1"/>
  <c r="AE2445" i="1"/>
  <c r="AE2446" i="1"/>
  <c r="AE2447" i="1"/>
  <c r="AE2448" i="1"/>
  <c r="AE2449" i="1"/>
  <c r="AE2450" i="1"/>
  <c r="AE2451" i="1"/>
  <c r="AE2452" i="1"/>
  <c r="AE2453" i="1"/>
  <c r="AE2454" i="1"/>
  <c r="AE2455" i="1"/>
  <c r="AE2456" i="1"/>
  <c r="AE2457" i="1"/>
  <c r="AE2458" i="1"/>
  <c r="AE2459" i="1"/>
  <c r="AE2460" i="1"/>
  <c r="AE2461" i="1"/>
  <c r="AE2462" i="1"/>
  <c r="AE2463" i="1"/>
  <c r="AE2464" i="1"/>
  <c r="AE2465" i="1"/>
  <c r="AE2466" i="1"/>
  <c r="AE2467" i="1"/>
  <c r="AE2468" i="1"/>
  <c r="AE2469" i="1"/>
  <c r="AE2470" i="1"/>
  <c r="AE2471" i="1"/>
  <c r="AE2472" i="1"/>
  <c r="AE2473" i="1"/>
  <c r="AE2474" i="1"/>
  <c r="AE2475" i="1"/>
  <c r="AE2476" i="1"/>
  <c r="AE2477" i="1"/>
  <c r="AE2478" i="1"/>
  <c r="AE2479" i="1"/>
  <c r="AE2480" i="1"/>
  <c r="AE2481" i="1"/>
  <c r="AE2482" i="1"/>
  <c r="AE2483" i="1"/>
  <c r="AE2484" i="1"/>
  <c r="AE2485" i="1"/>
  <c r="AE2486" i="1"/>
  <c r="AE2487" i="1"/>
  <c r="AE2488" i="1"/>
  <c r="AE2489" i="1"/>
  <c r="AE2490" i="1"/>
  <c r="AE2491" i="1"/>
  <c r="AE2492" i="1"/>
  <c r="AE2493" i="1"/>
  <c r="AE2494" i="1"/>
  <c r="AE2495" i="1"/>
  <c r="AE2496" i="1"/>
  <c r="AE2497" i="1"/>
  <c r="AE2498" i="1"/>
  <c r="AE2499" i="1"/>
  <c r="AE2500" i="1"/>
  <c r="AE2501" i="1"/>
  <c r="AE2502" i="1"/>
  <c r="AE2503" i="1"/>
  <c r="AE2504" i="1"/>
  <c r="AE2505" i="1"/>
  <c r="AE2506" i="1"/>
  <c r="AE2507" i="1"/>
  <c r="AE2508" i="1"/>
  <c r="AE2509" i="1"/>
  <c r="AE2510" i="1"/>
  <c r="AE2511" i="1"/>
  <c r="AE2512" i="1"/>
  <c r="AE2513" i="1"/>
  <c r="AE2514" i="1"/>
  <c r="AE2515" i="1"/>
  <c r="AE2516" i="1"/>
  <c r="AE2517" i="1"/>
  <c r="AE2518" i="1"/>
  <c r="AE2519" i="1"/>
  <c r="AE2520" i="1"/>
  <c r="AE2521" i="1"/>
  <c r="AE2522" i="1"/>
  <c r="AE2523" i="1"/>
  <c r="AE2524" i="1"/>
  <c r="AE2525" i="1"/>
  <c r="AE2526" i="1"/>
  <c r="AE2527" i="1"/>
  <c r="AE2528" i="1"/>
  <c r="AE2529" i="1"/>
  <c r="AE2530" i="1"/>
  <c r="AE2531" i="1"/>
  <c r="AE2532" i="1"/>
  <c r="AE2533" i="1"/>
  <c r="AE2534" i="1"/>
  <c r="AE2535" i="1"/>
  <c r="AE2536" i="1"/>
  <c r="AE2537" i="1"/>
  <c r="AE2538" i="1"/>
  <c r="AE2539" i="1"/>
  <c r="AE2540" i="1"/>
  <c r="AE2541" i="1"/>
  <c r="AE2542" i="1"/>
  <c r="AE2543" i="1"/>
  <c r="AE2544" i="1"/>
  <c r="AE2545" i="1"/>
  <c r="AE2546" i="1"/>
  <c r="AE2547" i="1"/>
  <c r="AE2548" i="1"/>
  <c r="AE2549" i="1"/>
  <c r="AE2550" i="1"/>
  <c r="AE2551" i="1"/>
  <c r="AE2552" i="1"/>
  <c r="AE2553" i="1"/>
  <c r="AE2554" i="1"/>
  <c r="AE2555" i="1"/>
  <c r="AE2556" i="1"/>
  <c r="AE2557" i="1"/>
  <c r="AE2558" i="1"/>
  <c r="AE2559" i="1"/>
  <c r="AE2560" i="1"/>
  <c r="AE2561" i="1"/>
  <c r="AE2562" i="1"/>
  <c r="AE2563" i="1"/>
  <c r="AE2564" i="1"/>
  <c r="AE2565" i="1"/>
  <c r="AE2566" i="1"/>
  <c r="AE2567" i="1"/>
  <c r="AE2568" i="1"/>
  <c r="AE2569" i="1"/>
  <c r="AE2570" i="1"/>
  <c r="AE2571" i="1"/>
  <c r="AE2572" i="1"/>
  <c r="AE2573" i="1"/>
  <c r="AE2574" i="1"/>
  <c r="AE2575" i="1"/>
  <c r="AE2576" i="1"/>
  <c r="AE2577" i="1"/>
  <c r="AE2578" i="1"/>
  <c r="AE2579" i="1"/>
  <c r="AE2580" i="1"/>
  <c r="AE2581" i="1"/>
  <c r="AE2582" i="1"/>
  <c r="AE2583" i="1"/>
  <c r="AE2584" i="1"/>
  <c r="AE2585" i="1"/>
  <c r="AE2586" i="1"/>
  <c r="AE2587" i="1"/>
  <c r="AE2588" i="1"/>
  <c r="AE2589" i="1"/>
  <c r="AE2590" i="1"/>
  <c r="AE2591" i="1"/>
  <c r="AE2592" i="1"/>
  <c r="AE2593" i="1"/>
  <c r="AE2594" i="1"/>
  <c r="AE2595" i="1"/>
  <c r="AE2596" i="1"/>
  <c r="AE2597" i="1"/>
  <c r="AE2598" i="1"/>
  <c r="AE2599" i="1"/>
  <c r="AE2600" i="1"/>
  <c r="AE2601" i="1"/>
  <c r="AE2602" i="1"/>
  <c r="AE2603" i="1"/>
  <c r="AE2604" i="1"/>
  <c r="AE2605" i="1"/>
  <c r="AE2606" i="1"/>
  <c r="AE2607" i="1"/>
  <c r="AE2608" i="1"/>
  <c r="AE2609" i="1"/>
  <c r="AE2610" i="1"/>
  <c r="AE2611" i="1"/>
  <c r="AE2612" i="1"/>
  <c r="AE2613" i="1"/>
  <c r="AE2614" i="1"/>
  <c r="AE2615" i="1"/>
  <c r="AE2616" i="1"/>
  <c r="AE2617" i="1"/>
  <c r="AE2618" i="1"/>
  <c r="AE2619" i="1"/>
  <c r="AE2620" i="1"/>
  <c r="AE2621" i="1"/>
  <c r="AE2622" i="1"/>
  <c r="AE2623" i="1"/>
  <c r="AE2624" i="1"/>
  <c r="AE2625" i="1"/>
  <c r="AE2626" i="1"/>
  <c r="AE2627" i="1"/>
  <c r="AE2628" i="1"/>
  <c r="AE2629" i="1"/>
  <c r="AE2630" i="1"/>
  <c r="AE2631" i="1"/>
  <c r="AE2632" i="1"/>
  <c r="AE2633" i="1"/>
  <c r="AE2634" i="1"/>
  <c r="AE2635" i="1"/>
  <c r="AE2636" i="1"/>
  <c r="AE2637" i="1"/>
  <c r="AE2638" i="1"/>
  <c r="AE2639" i="1"/>
  <c r="AE2640" i="1"/>
  <c r="AE2641" i="1"/>
  <c r="AE2642" i="1"/>
  <c r="AE2643" i="1"/>
  <c r="AE2644" i="1"/>
  <c r="AE2645" i="1"/>
  <c r="AE2646" i="1"/>
  <c r="AE2647" i="1"/>
  <c r="AE2648" i="1"/>
  <c r="AE2649" i="1"/>
  <c r="AE2650" i="1"/>
  <c r="AE2651" i="1"/>
  <c r="AE2652" i="1"/>
  <c r="AE2653" i="1"/>
  <c r="AE2654" i="1"/>
  <c r="AE2655" i="1"/>
  <c r="AE2656" i="1"/>
  <c r="AE2657" i="1"/>
  <c r="AE2658" i="1"/>
  <c r="AE2659" i="1"/>
  <c r="AE2660" i="1"/>
  <c r="AE2661" i="1"/>
  <c r="AE2662" i="1"/>
  <c r="AE2663" i="1"/>
  <c r="AE2664" i="1"/>
  <c r="AE2665" i="1"/>
  <c r="AE2666" i="1"/>
  <c r="AE2667" i="1"/>
  <c r="AE2668" i="1"/>
  <c r="AE2669" i="1"/>
  <c r="AE2670" i="1"/>
  <c r="AE2671" i="1"/>
  <c r="AE2672" i="1"/>
  <c r="AE2673" i="1"/>
  <c r="AE2674" i="1"/>
  <c r="AE2675" i="1"/>
  <c r="AE2676" i="1"/>
  <c r="AE2677" i="1"/>
  <c r="AE2678" i="1"/>
  <c r="AE2679" i="1"/>
  <c r="AE2680" i="1"/>
  <c r="AE2681" i="1"/>
  <c r="AE2682" i="1"/>
  <c r="AE2683" i="1"/>
  <c r="AE2684" i="1"/>
  <c r="AE2685" i="1"/>
  <c r="AE2686" i="1"/>
  <c r="AE2687" i="1"/>
  <c r="AE2688" i="1"/>
  <c r="AE2689" i="1"/>
  <c r="AE2690" i="1"/>
  <c r="AE2691" i="1"/>
  <c r="AE2692" i="1"/>
  <c r="AE2693" i="1"/>
  <c r="AE2694" i="1"/>
  <c r="AE2695" i="1"/>
  <c r="AE2696" i="1"/>
  <c r="AE2697" i="1"/>
  <c r="AE2698" i="1"/>
  <c r="AE2699" i="1"/>
  <c r="AE2700" i="1"/>
  <c r="AE2701" i="1"/>
  <c r="AE2702" i="1"/>
  <c r="AE2703" i="1"/>
  <c r="AE2704" i="1"/>
  <c r="AE2705" i="1"/>
  <c r="AE2706" i="1"/>
  <c r="AE2707" i="1"/>
  <c r="AE2708" i="1"/>
  <c r="AE2709" i="1"/>
  <c r="AE2710" i="1"/>
  <c r="AE2711" i="1"/>
  <c r="AE2712" i="1"/>
  <c r="AE2713" i="1"/>
  <c r="AE2714" i="1"/>
  <c r="AE2715" i="1"/>
  <c r="AE2716" i="1"/>
  <c r="AE2717" i="1"/>
  <c r="AE2718" i="1"/>
  <c r="AE2719" i="1"/>
  <c r="AE2720" i="1"/>
  <c r="AE2721" i="1"/>
  <c r="AE2722" i="1"/>
  <c r="AE2723" i="1"/>
  <c r="AE2724" i="1"/>
  <c r="AE2725" i="1"/>
  <c r="AE2726" i="1"/>
  <c r="AE2727" i="1"/>
  <c r="AE2728" i="1"/>
  <c r="AE2729" i="1"/>
  <c r="AE2730" i="1"/>
  <c r="AE2731" i="1"/>
  <c r="AE2732" i="1"/>
  <c r="AE2733" i="1"/>
  <c r="AE2734" i="1"/>
  <c r="AE2735" i="1"/>
  <c r="AE2736" i="1"/>
  <c r="AE2737" i="1"/>
  <c r="AE2738" i="1"/>
  <c r="AE2739" i="1"/>
  <c r="AE2740" i="1"/>
  <c r="AE2741" i="1"/>
  <c r="AE2742" i="1"/>
  <c r="AE2743" i="1"/>
  <c r="AE2744" i="1"/>
  <c r="AE2745" i="1"/>
  <c r="AE2746" i="1"/>
  <c r="AE2747" i="1"/>
  <c r="AE2748" i="1"/>
  <c r="AE2749" i="1"/>
  <c r="AE2750" i="1"/>
  <c r="AE2751" i="1"/>
  <c r="AE2752" i="1"/>
  <c r="AE2753" i="1"/>
  <c r="AE2754" i="1"/>
  <c r="AE2755" i="1"/>
  <c r="AE2756" i="1"/>
  <c r="AE2757" i="1"/>
  <c r="AE2758" i="1"/>
  <c r="AE2759" i="1"/>
  <c r="AE2760" i="1"/>
  <c r="AE2761" i="1"/>
  <c r="AE2762" i="1"/>
  <c r="AE2763" i="1"/>
  <c r="AE2764" i="1"/>
  <c r="AE2765" i="1"/>
  <c r="AE2766" i="1"/>
  <c r="AE2767" i="1"/>
  <c r="AE2768" i="1"/>
  <c r="AE2769" i="1"/>
  <c r="AE2770" i="1"/>
  <c r="AE2771" i="1"/>
  <c r="AE2772" i="1"/>
  <c r="AE2773" i="1"/>
  <c r="AE2774" i="1"/>
  <c r="AE2775" i="1"/>
  <c r="AE2776" i="1"/>
  <c r="AE2777" i="1"/>
  <c r="AE2778" i="1"/>
  <c r="AE2779" i="1"/>
  <c r="AE2780" i="1"/>
  <c r="AE2781" i="1"/>
  <c r="AE2782" i="1"/>
  <c r="AE2783" i="1"/>
  <c r="AE2784" i="1"/>
  <c r="AE2785" i="1"/>
  <c r="AE2786" i="1"/>
  <c r="AE2787" i="1"/>
  <c r="AE2788" i="1"/>
  <c r="AE2789" i="1"/>
  <c r="AE2790" i="1"/>
  <c r="AE2791" i="1"/>
  <c r="AE2792" i="1"/>
  <c r="AE2793" i="1"/>
  <c r="AE2794" i="1"/>
  <c r="AE2795" i="1"/>
  <c r="AE2796" i="1"/>
  <c r="AE2797" i="1"/>
  <c r="AE2798" i="1"/>
  <c r="AE2799" i="1"/>
  <c r="AE2800" i="1"/>
  <c r="AE2801" i="1"/>
  <c r="AE2802" i="1"/>
  <c r="AE2803" i="1"/>
  <c r="AE2804" i="1"/>
  <c r="AE2805" i="1"/>
  <c r="AE2806" i="1"/>
  <c r="AE2807" i="1"/>
  <c r="AE2808" i="1"/>
  <c r="AE2809" i="1"/>
  <c r="AE2810" i="1"/>
  <c r="AE2811" i="1"/>
  <c r="AE2812" i="1"/>
  <c r="AE2813" i="1"/>
  <c r="AE2814" i="1"/>
  <c r="AE2815" i="1"/>
  <c r="AE2816" i="1"/>
  <c r="AE2817" i="1"/>
  <c r="AE2818" i="1"/>
  <c r="AE2819" i="1"/>
  <c r="AE2820" i="1"/>
  <c r="AE2821" i="1"/>
  <c r="AE2822" i="1"/>
  <c r="AE2823" i="1"/>
  <c r="AE2824" i="1"/>
  <c r="AE2825" i="1"/>
  <c r="AE2826" i="1"/>
  <c r="AE2827" i="1"/>
  <c r="AE2828" i="1"/>
  <c r="AE2829" i="1"/>
  <c r="AE2830" i="1"/>
  <c r="AE2831" i="1"/>
  <c r="AE2832" i="1"/>
  <c r="AE2833" i="1"/>
  <c r="AE2834" i="1"/>
  <c r="AE2835" i="1"/>
  <c r="AE2836" i="1"/>
  <c r="AE2837" i="1"/>
  <c r="AE2838" i="1"/>
  <c r="AE2839" i="1"/>
  <c r="AE2840" i="1"/>
  <c r="AE2841" i="1"/>
  <c r="AE2842" i="1"/>
  <c r="AE2843" i="1"/>
  <c r="AE2844" i="1"/>
  <c r="AE2845" i="1"/>
  <c r="AE2846" i="1"/>
  <c r="AE2847" i="1"/>
  <c r="AE2848" i="1"/>
  <c r="AE2849" i="1"/>
  <c r="AE2850" i="1"/>
  <c r="AE2851" i="1"/>
  <c r="AE2852" i="1"/>
  <c r="AE2853" i="1"/>
  <c r="AE2854" i="1"/>
  <c r="AE2855" i="1"/>
  <c r="AE2856" i="1"/>
  <c r="AE2857" i="1"/>
  <c r="AE2858" i="1"/>
  <c r="AE2859" i="1"/>
  <c r="AE2860" i="1"/>
  <c r="AE2861" i="1"/>
  <c r="AE2862" i="1"/>
  <c r="AE2863" i="1"/>
  <c r="AE2864" i="1"/>
  <c r="AE2865" i="1"/>
  <c r="AE2866" i="1"/>
  <c r="AE2867" i="1"/>
  <c r="AE2868" i="1"/>
  <c r="AE2869" i="1"/>
  <c r="AE2870" i="1"/>
  <c r="AE2871" i="1"/>
  <c r="AE2872" i="1"/>
  <c r="AE2873" i="1"/>
  <c r="AE2874" i="1"/>
  <c r="AE2875" i="1"/>
  <c r="AE2876" i="1"/>
  <c r="AE2877" i="1"/>
  <c r="AE2878" i="1"/>
  <c r="AE2879" i="1"/>
  <c r="AE2880" i="1"/>
  <c r="AE2881" i="1"/>
  <c r="AE2882" i="1"/>
  <c r="AE2883" i="1"/>
  <c r="AE2884" i="1"/>
  <c r="AE2885" i="1"/>
  <c r="AE2886" i="1"/>
  <c r="AE2887" i="1"/>
  <c r="AE2888" i="1"/>
  <c r="AE2889" i="1"/>
  <c r="AE2890" i="1"/>
  <c r="AE2891" i="1"/>
  <c r="AE2892" i="1"/>
  <c r="AE2893" i="1"/>
  <c r="AE2894" i="1"/>
  <c r="AE2895" i="1"/>
  <c r="AE2896" i="1"/>
  <c r="AE2897" i="1"/>
  <c r="AE2898" i="1"/>
  <c r="AE2899" i="1"/>
  <c r="AE2900" i="1"/>
  <c r="AE2901" i="1"/>
  <c r="AE2902" i="1"/>
  <c r="AE2903" i="1"/>
  <c r="AE2904" i="1"/>
  <c r="AE2905" i="1"/>
  <c r="AE2906" i="1"/>
  <c r="AE2907" i="1"/>
  <c r="AE2908" i="1"/>
  <c r="AE2909" i="1"/>
  <c r="AE2910" i="1"/>
  <c r="AE2911" i="1"/>
  <c r="AE2912" i="1"/>
  <c r="AE2913" i="1"/>
  <c r="AE2914" i="1"/>
  <c r="AE2915" i="1"/>
  <c r="AE2916" i="1"/>
  <c r="AE2917" i="1"/>
  <c r="AE2918" i="1"/>
  <c r="AE2919" i="1"/>
  <c r="AE2920" i="1"/>
  <c r="AE2921" i="1"/>
  <c r="AE2922" i="1"/>
  <c r="AE2923" i="1"/>
  <c r="AE2924" i="1"/>
  <c r="AE2925" i="1"/>
  <c r="AE2926" i="1"/>
  <c r="AE2927" i="1"/>
  <c r="AE2928" i="1"/>
  <c r="AE2929" i="1"/>
  <c r="AE2930" i="1"/>
  <c r="AE2931" i="1"/>
  <c r="AE2932" i="1"/>
  <c r="AE2933" i="1"/>
  <c r="AE2934" i="1"/>
  <c r="AE2935" i="1"/>
  <c r="AE2936" i="1"/>
  <c r="AE2937" i="1"/>
  <c r="AE2938" i="1"/>
  <c r="AE2939" i="1"/>
  <c r="AE2940" i="1"/>
  <c r="AE2941" i="1"/>
  <c r="AE2942" i="1"/>
  <c r="AE2943" i="1"/>
  <c r="AE2944" i="1"/>
  <c r="AE2945" i="1"/>
  <c r="AE2946" i="1"/>
  <c r="AE2947" i="1"/>
  <c r="AE2948" i="1"/>
  <c r="AE2949" i="1"/>
  <c r="AE2950" i="1"/>
  <c r="AE2951" i="1"/>
  <c r="AE2952" i="1"/>
  <c r="AE2953" i="1"/>
  <c r="AE2954" i="1"/>
  <c r="AE2955" i="1"/>
  <c r="AE2956" i="1"/>
  <c r="AE2957" i="1"/>
  <c r="AE2958" i="1"/>
  <c r="AE2959" i="1"/>
  <c r="AE2960" i="1"/>
  <c r="AE2961" i="1"/>
  <c r="AE2962" i="1"/>
  <c r="AE2963" i="1"/>
  <c r="AE2964" i="1"/>
  <c r="AE2965" i="1"/>
  <c r="AE2966" i="1"/>
  <c r="AE2967" i="1"/>
  <c r="AE2968" i="1"/>
  <c r="AE2969" i="1"/>
  <c r="AE2970" i="1"/>
  <c r="AE2971" i="1"/>
  <c r="AE2972" i="1"/>
  <c r="AE2973" i="1"/>
  <c r="AE2974" i="1"/>
  <c r="AE2975" i="1"/>
  <c r="AE2976" i="1"/>
  <c r="AE2977" i="1"/>
  <c r="AE2978" i="1"/>
  <c r="AE2979" i="1"/>
  <c r="AE2980" i="1"/>
  <c r="AE2981" i="1"/>
  <c r="AE2982" i="1"/>
  <c r="AE2983" i="1"/>
  <c r="AE2984" i="1"/>
  <c r="AE2985" i="1"/>
  <c r="AE2986" i="1"/>
  <c r="AE2987" i="1"/>
  <c r="AE2988" i="1"/>
  <c r="AE2989" i="1"/>
  <c r="AE2990" i="1"/>
  <c r="AE2991" i="1"/>
  <c r="AE2992" i="1"/>
  <c r="AE2993" i="1"/>
  <c r="AE2994" i="1"/>
  <c r="AE2995" i="1"/>
  <c r="AE2996" i="1"/>
  <c r="AE2997" i="1"/>
  <c r="AE2998" i="1"/>
  <c r="AE2999" i="1"/>
  <c r="AE3000" i="1"/>
  <c r="AE3001" i="1"/>
  <c r="AE3002" i="1"/>
  <c r="AE3003" i="1"/>
  <c r="AE3004" i="1"/>
  <c r="AE3005" i="1"/>
  <c r="AE3006" i="1"/>
  <c r="AE3007" i="1"/>
  <c r="AE3008" i="1"/>
  <c r="AE3009" i="1"/>
  <c r="AE3010" i="1"/>
  <c r="AE3011" i="1"/>
  <c r="AE3012" i="1"/>
  <c r="AE3013" i="1"/>
  <c r="AE3014" i="1"/>
  <c r="AE3015" i="1"/>
  <c r="AE3016" i="1"/>
  <c r="AE3017" i="1"/>
  <c r="AE3018" i="1"/>
  <c r="AE3019" i="1"/>
  <c r="AE3020" i="1"/>
  <c r="AE3021" i="1"/>
  <c r="AE3022" i="1"/>
  <c r="AE3023" i="1"/>
  <c r="AE3024" i="1"/>
  <c r="AE3025" i="1"/>
  <c r="AE3026" i="1"/>
  <c r="AE3027" i="1"/>
  <c r="AE3028" i="1"/>
  <c r="AE3029" i="1"/>
  <c r="AE3030" i="1"/>
  <c r="AE3031" i="1"/>
  <c r="AE3032" i="1"/>
  <c r="AE3033" i="1"/>
  <c r="AE3034" i="1"/>
  <c r="AE3035" i="1"/>
  <c r="AE3036" i="1"/>
  <c r="AE3037" i="1"/>
  <c r="AE3038" i="1"/>
  <c r="AE3039" i="1"/>
  <c r="AE3040" i="1"/>
  <c r="AE3041" i="1"/>
  <c r="AE3042" i="1"/>
  <c r="AE3043" i="1"/>
  <c r="AE3044" i="1"/>
  <c r="AE3045" i="1"/>
  <c r="AE3046" i="1"/>
  <c r="AE3047" i="1"/>
  <c r="AE3048" i="1"/>
  <c r="AE3049" i="1"/>
  <c r="AE3050" i="1"/>
  <c r="AE3051" i="1"/>
  <c r="AE3052" i="1"/>
  <c r="AE3053" i="1"/>
  <c r="AE3054" i="1"/>
  <c r="AE3055" i="1"/>
  <c r="AE3056" i="1"/>
  <c r="AE3057" i="1"/>
  <c r="AE3058" i="1"/>
  <c r="AE3059" i="1"/>
  <c r="AE3060" i="1"/>
  <c r="AE3061" i="1"/>
  <c r="AE3062" i="1"/>
  <c r="AE3063" i="1"/>
  <c r="AE3064" i="1"/>
  <c r="AE3065" i="1"/>
  <c r="AE3066" i="1"/>
  <c r="AE3067" i="1"/>
  <c r="AE3068" i="1"/>
  <c r="AE3069" i="1"/>
  <c r="AE3070" i="1"/>
  <c r="AE3071" i="1"/>
  <c r="AE3072" i="1"/>
  <c r="AE3073" i="1"/>
  <c r="AE3074" i="1"/>
  <c r="AE3075" i="1"/>
  <c r="AE3076" i="1"/>
  <c r="AE3077" i="1"/>
  <c r="AE3078" i="1"/>
  <c r="AE3079" i="1"/>
  <c r="AE3080" i="1"/>
  <c r="AE3081" i="1"/>
  <c r="AE3082" i="1"/>
  <c r="AE3083" i="1"/>
  <c r="AE3084" i="1"/>
  <c r="AE3085" i="1"/>
  <c r="AE3086" i="1"/>
  <c r="AE3087" i="1"/>
  <c r="AE3088" i="1"/>
  <c r="AE3089" i="1"/>
  <c r="AE3090" i="1"/>
  <c r="AE3091" i="1"/>
  <c r="AE3092" i="1"/>
  <c r="AE3093" i="1"/>
  <c r="AE3094" i="1"/>
  <c r="AE3095" i="1"/>
  <c r="AE3096" i="1"/>
  <c r="AE3097" i="1"/>
  <c r="AE3098" i="1"/>
  <c r="AE3099" i="1"/>
  <c r="AE3100" i="1"/>
  <c r="AE3101" i="1"/>
  <c r="AE3102" i="1"/>
  <c r="AE3103" i="1"/>
  <c r="AE3104" i="1"/>
  <c r="AE3105" i="1"/>
  <c r="AE3106" i="1"/>
  <c r="AE3107" i="1"/>
  <c r="AE3108" i="1"/>
  <c r="AE3109" i="1"/>
  <c r="AE3110" i="1"/>
  <c r="AE3111" i="1"/>
  <c r="AE3112" i="1"/>
  <c r="AE3113" i="1"/>
  <c r="AE3114" i="1"/>
  <c r="AE3115" i="1"/>
  <c r="AE3116" i="1"/>
  <c r="AE3117" i="1"/>
  <c r="AE3118" i="1"/>
  <c r="AE3119" i="1"/>
  <c r="AE3120" i="1"/>
  <c r="AE3121" i="1"/>
  <c r="AE3122" i="1"/>
  <c r="AE3123" i="1"/>
  <c r="AE3124" i="1"/>
  <c r="AE3125" i="1"/>
  <c r="AE3126" i="1"/>
  <c r="AE3127" i="1"/>
  <c r="AE3128" i="1"/>
  <c r="AE3129" i="1"/>
  <c r="AE3130" i="1"/>
  <c r="AE3131" i="1"/>
  <c r="AE3132" i="1"/>
  <c r="AE3133" i="1"/>
  <c r="AE3134" i="1"/>
  <c r="AE3135" i="1"/>
  <c r="AE3136" i="1"/>
  <c r="AE3137" i="1"/>
  <c r="AE3138" i="1"/>
  <c r="AE3139" i="1"/>
  <c r="AE3140" i="1"/>
  <c r="AE3141" i="1"/>
  <c r="AE3142" i="1"/>
  <c r="AE3143" i="1"/>
  <c r="AE3144" i="1"/>
  <c r="AE3145" i="1"/>
  <c r="AE3146" i="1"/>
  <c r="AE3147" i="1"/>
  <c r="AE3148" i="1"/>
  <c r="AE3149" i="1"/>
  <c r="AE3150" i="1"/>
  <c r="AE3151" i="1"/>
  <c r="AE3152" i="1"/>
  <c r="AE3153" i="1"/>
  <c r="AE3154" i="1"/>
  <c r="AE3155" i="1"/>
  <c r="AE3156" i="1"/>
  <c r="AE3157" i="1"/>
  <c r="AE3158" i="1"/>
  <c r="AE3159" i="1"/>
  <c r="AE3160" i="1"/>
  <c r="AE3161" i="1"/>
  <c r="AE3162" i="1"/>
  <c r="AE3163" i="1"/>
  <c r="AE3164" i="1"/>
  <c r="AE3165" i="1"/>
  <c r="AE3166" i="1"/>
  <c r="AE3167" i="1"/>
  <c r="AE3168" i="1"/>
  <c r="AE3169" i="1"/>
  <c r="AE3170" i="1"/>
  <c r="AE3171" i="1"/>
  <c r="AE3172" i="1"/>
  <c r="AE3173" i="1"/>
  <c r="AE3174" i="1"/>
  <c r="AE3175" i="1"/>
  <c r="AE3176" i="1"/>
  <c r="AE3177" i="1"/>
  <c r="AE3178" i="1"/>
  <c r="AE3179" i="1"/>
  <c r="AE3180" i="1"/>
  <c r="AE3181" i="1"/>
  <c r="AE3182" i="1"/>
  <c r="AE3183" i="1"/>
  <c r="AE3184" i="1"/>
  <c r="AE3185" i="1"/>
  <c r="AE3186" i="1"/>
  <c r="AE3187" i="1"/>
  <c r="AE3188" i="1"/>
  <c r="AE3189" i="1"/>
  <c r="AE3190" i="1"/>
  <c r="AE3191" i="1"/>
  <c r="AE3192" i="1"/>
  <c r="AE3193" i="1"/>
  <c r="AE3194" i="1"/>
  <c r="AE3195" i="1"/>
  <c r="AE3196" i="1"/>
  <c r="AE3197" i="1"/>
  <c r="AE3198" i="1"/>
  <c r="AE3199" i="1"/>
  <c r="AE3200" i="1"/>
  <c r="AE3201" i="1"/>
  <c r="AE3202" i="1"/>
  <c r="AE3203" i="1"/>
  <c r="AE3204" i="1"/>
  <c r="AE3205" i="1"/>
  <c r="AE3206" i="1"/>
  <c r="AE3207" i="1"/>
  <c r="AE3208" i="1"/>
  <c r="AE3209" i="1"/>
  <c r="AE3210" i="1"/>
  <c r="AE3211" i="1"/>
  <c r="AE3212" i="1"/>
  <c r="AE3213" i="1"/>
  <c r="AE3214" i="1"/>
  <c r="AE3215" i="1"/>
  <c r="AE3216" i="1"/>
  <c r="AE3217" i="1"/>
  <c r="AE3218" i="1"/>
  <c r="AE3219" i="1"/>
  <c r="AE3220" i="1"/>
  <c r="AE3221" i="1"/>
  <c r="AE3222" i="1"/>
  <c r="AE3223" i="1"/>
  <c r="AE3224" i="1"/>
  <c r="AE3225" i="1"/>
  <c r="AE3226" i="1"/>
  <c r="AE3227" i="1"/>
  <c r="AE3228" i="1"/>
  <c r="AE3229" i="1"/>
  <c r="AE3230" i="1"/>
  <c r="AE3231" i="1"/>
  <c r="AE3232" i="1"/>
  <c r="AE3233" i="1"/>
  <c r="AE3234" i="1"/>
  <c r="AE3235" i="1"/>
  <c r="AE3236" i="1"/>
  <c r="AE3237" i="1"/>
  <c r="AE3238" i="1"/>
  <c r="AE3239" i="1"/>
  <c r="AE3240" i="1"/>
  <c r="AE3241" i="1"/>
  <c r="AE3242" i="1"/>
  <c r="AE3243" i="1"/>
  <c r="AE3244" i="1"/>
  <c r="AE3245" i="1"/>
  <c r="AE3246" i="1"/>
  <c r="AE3247" i="1"/>
  <c r="AE3248" i="1"/>
  <c r="AE3249" i="1"/>
  <c r="AE3250" i="1"/>
  <c r="AE3251" i="1"/>
  <c r="AE3252" i="1"/>
  <c r="AE3253" i="1"/>
  <c r="AE3254" i="1"/>
  <c r="AE3255" i="1"/>
  <c r="AE3256" i="1"/>
  <c r="AE3257" i="1"/>
  <c r="AE3258" i="1"/>
  <c r="AE3259" i="1"/>
  <c r="AE3260" i="1"/>
  <c r="AE3261" i="1"/>
  <c r="AE3262" i="1"/>
  <c r="AE3263" i="1"/>
  <c r="AE3264" i="1"/>
  <c r="AE3265" i="1"/>
  <c r="AE3266" i="1"/>
  <c r="AE3267" i="1"/>
  <c r="AE3268" i="1"/>
  <c r="AE3269" i="1"/>
  <c r="AE3270" i="1"/>
  <c r="AE3271" i="1"/>
  <c r="AE3272" i="1"/>
  <c r="AE3273" i="1"/>
  <c r="AE3274" i="1"/>
  <c r="AE3275" i="1"/>
  <c r="AE3276" i="1"/>
  <c r="AE3277" i="1"/>
  <c r="AE3278" i="1"/>
  <c r="AE3279" i="1"/>
  <c r="AE3280" i="1"/>
  <c r="AE3281" i="1"/>
  <c r="AE3282" i="1"/>
  <c r="AE3283" i="1"/>
  <c r="AE3284" i="1"/>
  <c r="AE3285" i="1"/>
  <c r="AE3286" i="1"/>
  <c r="AE3287" i="1"/>
  <c r="AE3288" i="1"/>
  <c r="AE3289" i="1"/>
  <c r="AE3290" i="1"/>
  <c r="AE3291" i="1"/>
  <c r="AE3292" i="1"/>
  <c r="AE3293" i="1"/>
  <c r="AE3294" i="1"/>
  <c r="AE3295" i="1"/>
  <c r="AE3296" i="1"/>
  <c r="AE3297" i="1"/>
  <c r="AE3298" i="1"/>
  <c r="AE3299" i="1"/>
  <c r="AE3300" i="1"/>
  <c r="AE3301" i="1"/>
  <c r="AE3302" i="1"/>
  <c r="AE3303" i="1"/>
  <c r="AE3304" i="1"/>
  <c r="AE3305" i="1"/>
  <c r="AE3306" i="1"/>
  <c r="AE3307" i="1"/>
  <c r="AE3308" i="1"/>
  <c r="AE3309" i="1"/>
  <c r="AE3310" i="1"/>
  <c r="AE3311" i="1"/>
  <c r="AE3312" i="1"/>
  <c r="AE3313" i="1"/>
  <c r="AE3314" i="1"/>
  <c r="AE3315" i="1"/>
  <c r="AE3316" i="1"/>
  <c r="AE3317" i="1"/>
  <c r="AE3318" i="1"/>
  <c r="AE3319" i="1"/>
  <c r="AE3320" i="1"/>
  <c r="AE3321" i="1"/>
  <c r="AE3322" i="1"/>
  <c r="AE3323" i="1"/>
  <c r="AE3324" i="1"/>
  <c r="AE3325" i="1"/>
  <c r="AE3326" i="1"/>
  <c r="AE3327" i="1"/>
  <c r="AE3328" i="1"/>
  <c r="AE3329" i="1"/>
  <c r="AE3330" i="1"/>
  <c r="AE3331" i="1"/>
  <c r="AE3332" i="1"/>
  <c r="AE3333" i="1"/>
  <c r="AE3334" i="1"/>
  <c r="AE3335" i="1"/>
  <c r="AE3336" i="1"/>
  <c r="AE3337" i="1"/>
  <c r="AE3338" i="1"/>
  <c r="AE3339" i="1"/>
  <c r="AE3340" i="1"/>
  <c r="AE3341" i="1"/>
  <c r="AE3342" i="1"/>
  <c r="AE3343" i="1"/>
  <c r="AE3344" i="1"/>
  <c r="AE3345" i="1"/>
  <c r="AE3346" i="1"/>
  <c r="AE3347" i="1"/>
  <c r="AE3348" i="1"/>
  <c r="AE3349" i="1"/>
  <c r="AE3350" i="1"/>
  <c r="AE3351" i="1"/>
  <c r="AE3352" i="1"/>
  <c r="AE3353" i="1"/>
  <c r="AE3354" i="1"/>
  <c r="AE3355" i="1"/>
  <c r="AE3356" i="1"/>
  <c r="AE3357" i="1"/>
  <c r="AE3358" i="1"/>
  <c r="AE3359" i="1"/>
  <c r="AE3360" i="1"/>
  <c r="AE3361" i="1"/>
  <c r="AE3362" i="1"/>
  <c r="AE3363" i="1"/>
  <c r="AE3364" i="1"/>
  <c r="AE3365" i="1"/>
  <c r="AE3366" i="1"/>
  <c r="AE3367" i="1"/>
  <c r="AE3368" i="1"/>
  <c r="AE3369" i="1"/>
  <c r="AE3370" i="1"/>
  <c r="AE3371" i="1"/>
  <c r="AE3372" i="1"/>
  <c r="AE3373" i="1"/>
  <c r="AE3374" i="1"/>
  <c r="AE3375" i="1"/>
  <c r="AE3376" i="1"/>
  <c r="AE3377" i="1"/>
  <c r="AE3378" i="1"/>
  <c r="AE3379" i="1"/>
  <c r="AE3380" i="1"/>
  <c r="AE3381" i="1"/>
  <c r="AE3382" i="1"/>
  <c r="AE3383" i="1"/>
  <c r="AE3384" i="1"/>
  <c r="AE3385" i="1"/>
  <c r="AE3386" i="1"/>
  <c r="AE3387" i="1"/>
  <c r="AE3388" i="1"/>
  <c r="AE3389" i="1"/>
  <c r="AE3390" i="1"/>
  <c r="AE3391" i="1"/>
  <c r="AE3392" i="1"/>
  <c r="AE3393" i="1"/>
  <c r="AE3394" i="1"/>
  <c r="AE3395" i="1"/>
  <c r="AE3396" i="1"/>
  <c r="AE3397" i="1"/>
  <c r="AE3398" i="1"/>
  <c r="AE3399" i="1"/>
  <c r="AE3400" i="1"/>
  <c r="AE3401" i="1"/>
  <c r="AE3402" i="1"/>
  <c r="AE3403" i="1"/>
  <c r="AE3404" i="1"/>
  <c r="AE3405" i="1"/>
  <c r="AE3406" i="1"/>
  <c r="AE3407" i="1"/>
  <c r="AE3408" i="1"/>
  <c r="AE3409" i="1"/>
  <c r="AE3410" i="1"/>
  <c r="AE3411" i="1"/>
  <c r="AE3412" i="1"/>
  <c r="AE3413" i="1"/>
  <c r="AE3414" i="1"/>
  <c r="AE3415" i="1"/>
  <c r="AE3416" i="1"/>
  <c r="AE3417" i="1"/>
  <c r="AE3418" i="1"/>
  <c r="AE3419" i="1"/>
  <c r="AE3420" i="1"/>
  <c r="AE3421" i="1"/>
  <c r="AE3422" i="1"/>
  <c r="AE3423" i="1"/>
  <c r="AE3424" i="1"/>
  <c r="AE3425" i="1"/>
  <c r="AE3426" i="1"/>
  <c r="AE3427" i="1"/>
  <c r="AE3428" i="1"/>
  <c r="AE3429" i="1"/>
  <c r="AE3430" i="1"/>
  <c r="AE3431" i="1"/>
  <c r="AE3432" i="1"/>
  <c r="AE3433" i="1"/>
  <c r="AE3434" i="1"/>
  <c r="AE3435" i="1"/>
  <c r="AE3436" i="1"/>
  <c r="AE3437" i="1"/>
  <c r="AE3438" i="1"/>
  <c r="AE3439" i="1"/>
  <c r="AE3440" i="1"/>
  <c r="AE3441" i="1"/>
  <c r="AE3442" i="1"/>
  <c r="AE3443" i="1"/>
  <c r="AE3444" i="1"/>
  <c r="AE3445" i="1"/>
  <c r="AE3446" i="1"/>
  <c r="AE3447" i="1"/>
  <c r="AE3448" i="1"/>
  <c r="AE3449" i="1"/>
  <c r="AE3450" i="1"/>
  <c r="AE3451" i="1"/>
  <c r="AE3452" i="1"/>
  <c r="AE3453" i="1"/>
  <c r="AE3454" i="1"/>
  <c r="AE3455" i="1"/>
  <c r="AE3456" i="1"/>
  <c r="AE3457" i="1"/>
  <c r="AE3458" i="1"/>
  <c r="AE3459" i="1"/>
  <c r="AE3460" i="1"/>
  <c r="AE3461" i="1"/>
  <c r="AE3462" i="1"/>
  <c r="AE3463" i="1"/>
  <c r="AE3464" i="1"/>
  <c r="AE3465" i="1"/>
  <c r="AE3466" i="1"/>
  <c r="AE3467" i="1"/>
  <c r="AE3468" i="1"/>
  <c r="AE3469" i="1"/>
  <c r="AE3470" i="1"/>
  <c r="AE3471" i="1"/>
  <c r="AE3472" i="1"/>
  <c r="AE3473" i="1"/>
  <c r="AE3474" i="1"/>
  <c r="AE3475" i="1"/>
  <c r="AE3476" i="1"/>
  <c r="AE3477" i="1"/>
  <c r="AE3478" i="1"/>
  <c r="AE3479" i="1"/>
  <c r="AE3480" i="1"/>
  <c r="AE3481" i="1"/>
  <c r="AE3482" i="1"/>
  <c r="AE3483" i="1"/>
  <c r="AE3484" i="1"/>
  <c r="AE3485" i="1"/>
  <c r="AE3486" i="1"/>
  <c r="AE3487" i="1"/>
  <c r="AE3488" i="1"/>
  <c r="AE3489" i="1"/>
  <c r="AE3490" i="1"/>
  <c r="AE3491" i="1"/>
  <c r="AE3492" i="1"/>
  <c r="AE3493" i="1"/>
  <c r="AE3494" i="1"/>
  <c r="AE3495" i="1"/>
  <c r="AE3496" i="1"/>
  <c r="AE3497" i="1"/>
  <c r="AE3498" i="1"/>
  <c r="AE3499" i="1"/>
  <c r="AE3500" i="1"/>
  <c r="AE3501" i="1"/>
  <c r="AE3502" i="1"/>
  <c r="AE3503" i="1"/>
  <c r="AE3504" i="1"/>
  <c r="AE3505" i="1"/>
  <c r="AE3506" i="1"/>
  <c r="AE3507" i="1"/>
  <c r="AE3508" i="1"/>
  <c r="AE3509" i="1"/>
  <c r="AE3510" i="1"/>
  <c r="AE3511" i="1"/>
  <c r="AE3512" i="1"/>
  <c r="AE3513" i="1"/>
  <c r="AE3514" i="1"/>
  <c r="AE3515" i="1"/>
  <c r="AE3516" i="1"/>
  <c r="AE3517" i="1"/>
  <c r="AE3518" i="1"/>
  <c r="AE3519" i="1"/>
  <c r="AE3520" i="1"/>
  <c r="AE3521" i="1"/>
  <c r="AE3522" i="1"/>
  <c r="AE3523" i="1"/>
  <c r="AE3524" i="1"/>
  <c r="AE3525" i="1"/>
  <c r="AE3526" i="1"/>
  <c r="AE3527" i="1"/>
  <c r="AE3528" i="1"/>
  <c r="AE3529" i="1"/>
  <c r="AE3530" i="1"/>
  <c r="AE3531" i="1"/>
  <c r="AE3532" i="1"/>
  <c r="AE3533" i="1"/>
  <c r="AE3534" i="1"/>
  <c r="AE3535" i="1"/>
  <c r="AE3536" i="1"/>
  <c r="AE3537" i="1"/>
  <c r="AE3538" i="1"/>
  <c r="AE3539" i="1"/>
  <c r="AE3540" i="1"/>
  <c r="AE3541" i="1"/>
  <c r="AE3542" i="1"/>
  <c r="AE3543" i="1"/>
  <c r="AE3544" i="1"/>
  <c r="AE3545" i="1"/>
  <c r="AE3546" i="1"/>
  <c r="AE3547" i="1"/>
  <c r="AE3548" i="1"/>
  <c r="AE3549" i="1"/>
  <c r="AE3550" i="1"/>
  <c r="AE3551" i="1"/>
  <c r="AE3552" i="1"/>
  <c r="AE3553" i="1"/>
  <c r="AE3554" i="1"/>
  <c r="AE3555" i="1"/>
  <c r="AE3556" i="1"/>
  <c r="AE3557" i="1"/>
  <c r="AE3558" i="1"/>
  <c r="AE3559" i="1"/>
  <c r="AE3560" i="1"/>
  <c r="AE3561" i="1"/>
  <c r="AE3" i="1"/>
  <c r="AE4" i="1"/>
  <c r="AE5" i="1"/>
  <c r="AE6" i="1"/>
  <c r="AE7" i="1"/>
  <c r="AE8" i="1"/>
  <c r="AE9" i="1"/>
  <c r="AE10" i="1"/>
  <c r="AE2" i="1"/>
  <c r="AE3567" i="1" s="1"/>
  <c r="E3568" i="1"/>
  <c r="E3567" i="1"/>
  <c r="E3566" i="1"/>
  <c r="E3565" i="1"/>
  <c r="E3564" i="1"/>
  <c r="Z35" i="1"/>
  <c r="AA35" i="1"/>
  <c r="AB35" i="1"/>
  <c r="Z36" i="1"/>
  <c r="AA36" i="1"/>
  <c r="AB36" i="1"/>
  <c r="Z37" i="1"/>
  <c r="AA37" i="1"/>
  <c r="AB37" i="1"/>
  <c r="Z38" i="1"/>
  <c r="AA38" i="1"/>
  <c r="AB38" i="1"/>
  <c r="Z39" i="1"/>
  <c r="AA39" i="1"/>
  <c r="AB39" i="1"/>
  <c r="Z40" i="1"/>
  <c r="AA40" i="1"/>
  <c r="AB40" i="1"/>
  <c r="Z41" i="1"/>
  <c r="AA41" i="1"/>
  <c r="AB41" i="1"/>
  <c r="Z42" i="1"/>
  <c r="AA42" i="1"/>
  <c r="AB42" i="1"/>
  <c r="Z43" i="1"/>
  <c r="AA43" i="1"/>
  <c r="AB43" i="1"/>
  <c r="Z44" i="1"/>
  <c r="AA44" i="1"/>
  <c r="AB44" i="1"/>
  <c r="Z45" i="1"/>
  <c r="AA45" i="1"/>
  <c r="AB45" i="1"/>
  <c r="Z46" i="1"/>
  <c r="AA46" i="1"/>
  <c r="AB46" i="1"/>
  <c r="Z47" i="1"/>
  <c r="AA47" i="1"/>
  <c r="AB47" i="1"/>
  <c r="Z48" i="1"/>
  <c r="AA48" i="1"/>
  <c r="AB48" i="1"/>
  <c r="Z49" i="1"/>
  <c r="AA49" i="1"/>
  <c r="AB49" i="1"/>
  <c r="Z50" i="1"/>
  <c r="AA50" i="1"/>
  <c r="AB50" i="1"/>
  <c r="Z51" i="1"/>
  <c r="AA51" i="1"/>
  <c r="AB51" i="1"/>
  <c r="Z52" i="1"/>
  <c r="AA52" i="1"/>
  <c r="AB52" i="1"/>
  <c r="Z53" i="1"/>
  <c r="AA53" i="1"/>
  <c r="AB53" i="1"/>
  <c r="Z54" i="1"/>
  <c r="AA54" i="1"/>
  <c r="AB54" i="1"/>
  <c r="Z55" i="1"/>
  <c r="AA55" i="1"/>
  <c r="AB55" i="1"/>
  <c r="Z56" i="1"/>
  <c r="AA56" i="1"/>
  <c r="AB56" i="1"/>
  <c r="Z57" i="1"/>
  <c r="AA57" i="1"/>
  <c r="AB57" i="1"/>
  <c r="Z58" i="1"/>
  <c r="AA58" i="1"/>
  <c r="AB58" i="1"/>
  <c r="Z59" i="1"/>
  <c r="AA59" i="1"/>
  <c r="AB59" i="1"/>
  <c r="Z60" i="1"/>
  <c r="AA60" i="1"/>
  <c r="AB60" i="1"/>
  <c r="Z61" i="1"/>
  <c r="AA61" i="1"/>
  <c r="AB61" i="1"/>
  <c r="Z62" i="1"/>
  <c r="AA62" i="1"/>
  <c r="AB62" i="1"/>
  <c r="Z63" i="1"/>
  <c r="AA63" i="1"/>
  <c r="AB63" i="1"/>
  <c r="Z64" i="1"/>
  <c r="AA64" i="1"/>
  <c r="AB64" i="1"/>
  <c r="Z65" i="1"/>
  <c r="AA65" i="1"/>
  <c r="AB65" i="1"/>
  <c r="Z66" i="1"/>
  <c r="AA66" i="1"/>
  <c r="AB66" i="1"/>
  <c r="Z67" i="1"/>
  <c r="AA67" i="1"/>
  <c r="AB67" i="1"/>
  <c r="Z68" i="1"/>
  <c r="AA68" i="1"/>
  <c r="AB68" i="1"/>
  <c r="Z69" i="1"/>
  <c r="AA69" i="1"/>
  <c r="AB69" i="1"/>
  <c r="Z70" i="1"/>
  <c r="AA70" i="1"/>
  <c r="AB70" i="1"/>
  <c r="Z71" i="1"/>
  <c r="AA71" i="1"/>
  <c r="AB71" i="1"/>
  <c r="Z72" i="1"/>
  <c r="AA72" i="1"/>
  <c r="AB72" i="1"/>
  <c r="Z73" i="1"/>
  <c r="AA73" i="1"/>
  <c r="AB73" i="1"/>
  <c r="Z74" i="1"/>
  <c r="AA74" i="1"/>
  <c r="AB74" i="1"/>
  <c r="Z75" i="1"/>
  <c r="AA75" i="1"/>
  <c r="AB75" i="1"/>
  <c r="Z76" i="1"/>
  <c r="AA76" i="1"/>
  <c r="AB76" i="1"/>
  <c r="Z77" i="1"/>
  <c r="AA77" i="1"/>
  <c r="AB77" i="1"/>
  <c r="Z78" i="1"/>
  <c r="AA78" i="1"/>
  <c r="AB78" i="1"/>
  <c r="Z79" i="1"/>
  <c r="AA79" i="1"/>
  <c r="AB79" i="1"/>
  <c r="Z80" i="1"/>
  <c r="AA80" i="1"/>
  <c r="AB80" i="1"/>
  <c r="Z81" i="1"/>
  <c r="AA81" i="1"/>
  <c r="AB81" i="1"/>
  <c r="Z82" i="1"/>
  <c r="AA82" i="1"/>
  <c r="AB82" i="1"/>
  <c r="Z83" i="1"/>
  <c r="AA83" i="1"/>
  <c r="AB83" i="1"/>
  <c r="Z84" i="1"/>
  <c r="AA84" i="1"/>
  <c r="AB84" i="1"/>
  <c r="Z85" i="1"/>
  <c r="AA85" i="1"/>
  <c r="AB85" i="1"/>
  <c r="Z86" i="1"/>
  <c r="AA86" i="1"/>
  <c r="AB86" i="1"/>
  <c r="Z87" i="1"/>
  <c r="AA87" i="1"/>
  <c r="AB87" i="1"/>
  <c r="Z88" i="1"/>
  <c r="AA88" i="1"/>
  <c r="AB88" i="1"/>
  <c r="Z89" i="1"/>
  <c r="AA89" i="1"/>
  <c r="AB89" i="1"/>
  <c r="Z90" i="1"/>
  <c r="AA90" i="1"/>
  <c r="AB90" i="1"/>
  <c r="Z91" i="1"/>
  <c r="AA91" i="1"/>
  <c r="AB91" i="1"/>
  <c r="Z92" i="1"/>
  <c r="AA92" i="1"/>
  <c r="AB92" i="1"/>
  <c r="Z93" i="1"/>
  <c r="AA93" i="1"/>
  <c r="AB93" i="1"/>
  <c r="Z94" i="1"/>
  <c r="AA94" i="1"/>
  <c r="AB94" i="1"/>
  <c r="Z95" i="1"/>
  <c r="AA95" i="1"/>
  <c r="AB95" i="1"/>
  <c r="Z96" i="1"/>
  <c r="AA96" i="1"/>
  <c r="AB96" i="1"/>
  <c r="Z97" i="1"/>
  <c r="AA97" i="1"/>
  <c r="AB97" i="1"/>
  <c r="Z98" i="1"/>
  <c r="AA98" i="1"/>
  <c r="AB98" i="1"/>
  <c r="Z99" i="1"/>
  <c r="AA99" i="1"/>
  <c r="AB99" i="1"/>
  <c r="Z100" i="1"/>
  <c r="AA100" i="1"/>
  <c r="AB100" i="1"/>
  <c r="Z101" i="1"/>
  <c r="AA101" i="1"/>
  <c r="AB101" i="1"/>
  <c r="Z102" i="1"/>
  <c r="AA102" i="1"/>
  <c r="AB102" i="1"/>
  <c r="Z103" i="1"/>
  <c r="AA103" i="1"/>
  <c r="AB103" i="1"/>
  <c r="Z104" i="1"/>
  <c r="AA104" i="1"/>
  <c r="AB104" i="1"/>
  <c r="Z105" i="1"/>
  <c r="AA105" i="1"/>
  <c r="AB105" i="1"/>
  <c r="Z106" i="1"/>
  <c r="AA106" i="1"/>
  <c r="AB106" i="1"/>
  <c r="Z107" i="1"/>
  <c r="AA107" i="1"/>
  <c r="AB107" i="1"/>
  <c r="Z108" i="1"/>
  <c r="AA108" i="1"/>
  <c r="AB108" i="1"/>
  <c r="Z109" i="1"/>
  <c r="AA109" i="1"/>
  <c r="AB109" i="1"/>
  <c r="Z110" i="1"/>
  <c r="AA110" i="1"/>
  <c r="AB110" i="1"/>
  <c r="Z111" i="1"/>
  <c r="AA111" i="1"/>
  <c r="AB111" i="1"/>
  <c r="Z112" i="1"/>
  <c r="AA112" i="1"/>
  <c r="AB112" i="1"/>
  <c r="Z113" i="1"/>
  <c r="AA113" i="1"/>
  <c r="AB113" i="1"/>
  <c r="Z114" i="1"/>
  <c r="AA114" i="1"/>
  <c r="AB114" i="1"/>
  <c r="Z115" i="1"/>
  <c r="AA115" i="1"/>
  <c r="AB115" i="1"/>
  <c r="Z116" i="1"/>
  <c r="AA116" i="1"/>
  <c r="AB116" i="1"/>
  <c r="Z117" i="1"/>
  <c r="AA117" i="1"/>
  <c r="AB117" i="1"/>
  <c r="Z118" i="1"/>
  <c r="AA118" i="1"/>
  <c r="AB118" i="1"/>
  <c r="Z119" i="1"/>
  <c r="AA119" i="1"/>
  <c r="AB119" i="1"/>
  <c r="Z120" i="1"/>
  <c r="AA120" i="1"/>
  <c r="AB120" i="1"/>
  <c r="Z121" i="1"/>
  <c r="AA121" i="1"/>
  <c r="AB121" i="1"/>
  <c r="Z122" i="1"/>
  <c r="AA122" i="1"/>
  <c r="AB122" i="1"/>
  <c r="Z123" i="1"/>
  <c r="AA123" i="1"/>
  <c r="AB123" i="1"/>
  <c r="Z124" i="1"/>
  <c r="AA124" i="1"/>
  <c r="AB124" i="1"/>
  <c r="Z125" i="1"/>
  <c r="AA125" i="1"/>
  <c r="AB125" i="1"/>
  <c r="Z126" i="1"/>
  <c r="AA126" i="1"/>
  <c r="AB126" i="1"/>
  <c r="Z127" i="1"/>
  <c r="AA127" i="1"/>
  <c r="AB127" i="1"/>
  <c r="Z128" i="1"/>
  <c r="AA128" i="1"/>
  <c r="AB128" i="1"/>
  <c r="Z129" i="1"/>
  <c r="AA129" i="1"/>
  <c r="AB129" i="1"/>
  <c r="Z130" i="1"/>
  <c r="AA130" i="1"/>
  <c r="AB130" i="1"/>
  <c r="Z131" i="1"/>
  <c r="AA131" i="1"/>
  <c r="AB131" i="1"/>
  <c r="Z132" i="1"/>
  <c r="AA132" i="1"/>
  <c r="AB132" i="1"/>
  <c r="Z133" i="1"/>
  <c r="AA133" i="1"/>
  <c r="AB133" i="1"/>
  <c r="Z134" i="1"/>
  <c r="AA134" i="1"/>
  <c r="AB134" i="1"/>
  <c r="Z135" i="1"/>
  <c r="AA135" i="1"/>
  <c r="AB135" i="1"/>
  <c r="Z136" i="1"/>
  <c r="AA136" i="1"/>
  <c r="AB136" i="1"/>
  <c r="Z137" i="1"/>
  <c r="AA137" i="1"/>
  <c r="AB137" i="1"/>
  <c r="Z138" i="1"/>
  <c r="AA138" i="1"/>
  <c r="AB138" i="1"/>
  <c r="Z139" i="1"/>
  <c r="AA139" i="1"/>
  <c r="AB139" i="1"/>
  <c r="Z140" i="1"/>
  <c r="AA140" i="1"/>
  <c r="AB140" i="1"/>
  <c r="Z141" i="1"/>
  <c r="AA141" i="1"/>
  <c r="AB141" i="1"/>
  <c r="Z142" i="1"/>
  <c r="AA142" i="1"/>
  <c r="AB142" i="1"/>
  <c r="Z143" i="1"/>
  <c r="AA143" i="1"/>
  <c r="AB143" i="1"/>
  <c r="Z144" i="1"/>
  <c r="AA144" i="1"/>
  <c r="AB144" i="1"/>
  <c r="Z145" i="1"/>
  <c r="AA145" i="1"/>
  <c r="AB145" i="1"/>
  <c r="Z146" i="1"/>
  <c r="AA146" i="1"/>
  <c r="AB146" i="1"/>
  <c r="Z147" i="1"/>
  <c r="AA147" i="1"/>
  <c r="AB147" i="1"/>
  <c r="Z148" i="1"/>
  <c r="AA148" i="1"/>
  <c r="AB148" i="1"/>
  <c r="Z149" i="1"/>
  <c r="AA149" i="1"/>
  <c r="AB149" i="1"/>
  <c r="Z150" i="1"/>
  <c r="AA150" i="1"/>
  <c r="AB150" i="1"/>
  <c r="Z151" i="1"/>
  <c r="AA151" i="1"/>
  <c r="AB151" i="1"/>
  <c r="Z152" i="1"/>
  <c r="AA152" i="1"/>
  <c r="AB152" i="1"/>
  <c r="Z153" i="1"/>
  <c r="AA153" i="1"/>
  <c r="AB153" i="1"/>
  <c r="Z154" i="1"/>
  <c r="AA154" i="1"/>
  <c r="AB154" i="1"/>
  <c r="Z155" i="1"/>
  <c r="AA155" i="1"/>
  <c r="AB155" i="1"/>
  <c r="Z156" i="1"/>
  <c r="AA156" i="1"/>
  <c r="AB156" i="1"/>
  <c r="Z157" i="1"/>
  <c r="AA157" i="1"/>
  <c r="AB157" i="1"/>
  <c r="Z158" i="1"/>
  <c r="AA158" i="1"/>
  <c r="AB158" i="1"/>
  <c r="Z159" i="1"/>
  <c r="AA159" i="1"/>
  <c r="AB159" i="1"/>
  <c r="Z160" i="1"/>
  <c r="AA160" i="1"/>
  <c r="AB160" i="1"/>
  <c r="Z161" i="1"/>
  <c r="AA161" i="1"/>
  <c r="AB161" i="1"/>
  <c r="Z162" i="1"/>
  <c r="AA162" i="1"/>
  <c r="AB162" i="1"/>
  <c r="Z163" i="1"/>
  <c r="AA163" i="1"/>
  <c r="AB163" i="1"/>
  <c r="Z164" i="1"/>
  <c r="AA164" i="1"/>
  <c r="AB164" i="1"/>
  <c r="Z165" i="1"/>
  <c r="AA165" i="1"/>
  <c r="AB165" i="1"/>
  <c r="Z166" i="1"/>
  <c r="AA166" i="1"/>
  <c r="AB166" i="1"/>
  <c r="Z167" i="1"/>
  <c r="AA167" i="1"/>
  <c r="AB167" i="1"/>
  <c r="Z168" i="1"/>
  <c r="AA168" i="1"/>
  <c r="AB168" i="1"/>
  <c r="Z169" i="1"/>
  <c r="AA169" i="1"/>
  <c r="AB169" i="1"/>
  <c r="Z170" i="1"/>
  <c r="AA170" i="1"/>
  <c r="AB170" i="1"/>
  <c r="Z171" i="1"/>
  <c r="AA171" i="1"/>
  <c r="AB171" i="1"/>
  <c r="Z172" i="1"/>
  <c r="AA172" i="1"/>
  <c r="AB172" i="1"/>
  <c r="Z173" i="1"/>
  <c r="AA173" i="1"/>
  <c r="AB173" i="1"/>
  <c r="Z174" i="1"/>
  <c r="AA174" i="1"/>
  <c r="AB174" i="1"/>
  <c r="Z175" i="1"/>
  <c r="AA175" i="1"/>
  <c r="AB175" i="1"/>
  <c r="Z176" i="1"/>
  <c r="AA176" i="1"/>
  <c r="AB176" i="1"/>
  <c r="Z177" i="1"/>
  <c r="AA177" i="1"/>
  <c r="AB177" i="1"/>
  <c r="Z178" i="1"/>
  <c r="AA178" i="1"/>
  <c r="AB178" i="1"/>
  <c r="Z179" i="1"/>
  <c r="AA179" i="1"/>
  <c r="AB179" i="1"/>
  <c r="Z180" i="1"/>
  <c r="AA180" i="1"/>
  <c r="AB180" i="1"/>
  <c r="Z181" i="1"/>
  <c r="AA181" i="1"/>
  <c r="AB181" i="1"/>
  <c r="Z182" i="1"/>
  <c r="AA182" i="1"/>
  <c r="AB182" i="1"/>
  <c r="Z183" i="1"/>
  <c r="AA183" i="1"/>
  <c r="AB183" i="1"/>
  <c r="Z184" i="1"/>
  <c r="AA184" i="1"/>
  <c r="AB184" i="1"/>
  <c r="Z185" i="1"/>
  <c r="AA185" i="1"/>
  <c r="AB185" i="1"/>
  <c r="Z186" i="1"/>
  <c r="AA186" i="1"/>
  <c r="AB186" i="1"/>
  <c r="Z187" i="1"/>
  <c r="AA187" i="1"/>
  <c r="AB187" i="1"/>
  <c r="Z188" i="1"/>
  <c r="AA188" i="1"/>
  <c r="AB188" i="1"/>
  <c r="Z189" i="1"/>
  <c r="AA189" i="1"/>
  <c r="AB189" i="1"/>
  <c r="Z190" i="1"/>
  <c r="AA190" i="1"/>
  <c r="AB190" i="1"/>
  <c r="Z191" i="1"/>
  <c r="AA191" i="1"/>
  <c r="AB191" i="1"/>
  <c r="Z192" i="1"/>
  <c r="AA192" i="1"/>
  <c r="AB192" i="1"/>
  <c r="Z193" i="1"/>
  <c r="AA193" i="1"/>
  <c r="AB193" i="1"/>
  <c r="Z194" i="1"/>
  <c r="AA194" i="1"/>
  <c r="AB194" i="1"/>
  <c r="Z195" i="1"/>
  <c r="AA195" i="1"/>
  <c r="AB195" i="1"/>
  <c r="Z196" i="1"/>
  <c r="AA196" i="1"/>
  <c r="AB196" i="1"/>
  <c r="Z197" i="1"/>
  <c r="AA197" i="1"/>
  <c r="AB197" i="1"/>
  <c r="Z198" i="1"/>
  <c r="AA198" i="1"/>
  <c r="AB198" i="1"/>
  <c r="Z199" i="1"/>
  <c r="AA199" i="1"/>
  <c r="AB199" i="1"/>
  <c r="Z200" i="1"/>
  <c r="AA200" i="1"/>
  <c r="AB200" i="1"/>
  <c r="Z201" i="1"/>
  <c r="AA201" i="1"/>
  <c r="AB201" i="1"/>
  <c r="Z202" i="1"/>
  <c r="AA202" i="1"/>
  <c r="AB202" i="1"/>
  <c r="Z203" i="1"/>
  <c r="AA203" i="1"/>
  <c r="AB203" i="1"/>
  <c r="Z204" i="1"/>
  <c r="AA204" i="1"/>
  <c r="AB204" i="1"/>
  <c r="Z205" i="1"/>
  <c r="AA205" i="1"/>
  <c r="AB205" i="1"/>
  <c r="Z206" i="1"/>
  <c r="AA206" i="1"/>
  <c r="AB206" i="1"/>
  <c r="Z207" i="1"/>
  <c r="AA207" i="1"/>
  <c r="AB207" i="1"/>
  <c r="Z208" i="1"/>
  <c r="AA208" i="1"/>
  <c r="AB208" i="1"/>
  <c r="Z209" i="1"/>
  <c r="AA209" i="1"/>
  <c r="AB209" i="1"/>
  <c r="Z210" i="1"/>
  <c r="AA210" i="1"/>
  <c r="AB210" i="1"/>
  <c r="Z211" i="1"/>
  <c r="AA211" i="1"/>
  <c r="AB211" i="1"/>
  <c r="Z212" i="1"/>
  <c r="AA212" i="1"/>
  <c r="AB212" i="1"/>
  <c r="Z213" i="1"/>
  <c r="AA213" i="1"/>
  <c r="AB213" i="1"/>
  <c r="Z214" i="1"/>
  <c r="AA214" i="1"/>
  <c r="AB214" i="1"/>
  <c r="Z215" i="1"/>
  <c r="AA215" i="1"/>
  <c r="AB215" i="1"/>
  <c r="Z216" i="1"/>
  <c r="AA216" i="1"/>
  <c r="AB216" i="1"/>
  <c r="Z217" i="1"/>
  <c r="AA217" i="1"/>
  <c r="AB217" i="1"/>
  <c r="Z218" i="1"/>
  <c r="AA218" i="1"/>
  <c r="AB218" i="1"/>
  <c r="Z219" i="1"/>
  <c r="AA219" i="1"/>
  <c r="AB219" i="1"/>
  <c r="Z220" i="1"/>
  <c r="AA220" i="1"/>
  <c r="AB220" i="1"/>
  <c r="Z221" i="1"/>
  <c r="AA221" i="1"/>
  <c r="AB221" i="1"/>
  <c r="Z222" i="1"/>
  <c r="AA222" i="1"/>
  <c r="AB222" i="1"/>
  <c r="Z223" i="1"/>
  <c r="AA223" i="1"/>
  <c r="AB223" i="1"/>
  <c r="Z224" i="1"/>
  <c r="AA224" i="1"/>
  <c r="AB224" i="1"/>
  <c r="Z225" i="1"/>
  <c r="AA225" i="1"/>
  <c r="AB225" i="1"/>
  <c r="Z226" i="1"/>
  <c r="AA226" i="1"/>
  <c r="AB226" i="1"/>
  <c r="Z227" i="1"/>
  <c r="AA227" i="1"/>
  <c r="AB227" i="1"/>
  <c r="Z228" i="1"/>
  <c r="AA228" i="1"/>
  <c r="AB228" i="1"/>
  <c r="Z229" i="1"/>
  <c r="AA229" i="1"/>
  <c r="AB229" i="1"/>
  <c r="Z230" i="1"/>
  <c r="AA230" i="1"/>
  <c r="AB230" i="1"/>
  <c r="Z231" i="1"/>
  <c r="AA231" i="1"/>
  <c r="AB231" i="1"/>
  <c r="Z232" i="1"/>
  <c r="AA232" i="1"/>
  <c r="AB232" i="1"/>
  <c r="Z233" i="1"/>
  <c r="AA233" i="1"/>
  <c r="AB233" i="1"/>
  <c r="Z234" i="1"/>
  <c r="AA234" i="1"/>
  <c r="AB234" i="1"/>
  <c r="Z235" i="1"/>
  <c r="AA235" i="1"/>
  <c r="AB235" i="1"/>
  <c r="Z236" i="1"/>
  <c r="AA236" i="1"/>
  <c r="AB236" i="1"/>
  <c r="Z237" i="1"/>
  <c r="AA237" i="1"/>
  <c r="AB237" i="1"/>
  <c r="Z238" i="1"/>
  <c r="AA238" i="1"/>
  <c r="AB238" i="1"/>
  <c r="Z239" i="1"/>
  <c r="AA239" i="1"/>
  <c r="AB239" i="1"/>
  <c r="Z240" i="1"/>
  <c r="AA240" i="1"/>
  <c r="AB240" i="1"/>
  <c r="Z241" i="1"/>
  <c r="AA241" i="1"/>
  <c r="AB241" i="1"/>
  <c r="Z242" i="1"/>
  <c r="AA242" i="1"/>
  <c r="AB242" i="1"/>
  <c r="Z243" i="1"/>
  <c r="AA243" i="1"/>
  <c r="AB243" i="1"/>
  <c r="Z244" i="1"/>
  <c r="AA244" i="1"/>
  <c r="AB244" i="1"/>
  <c r="Z245" i="1"/>
  <c r="AA245" i="1"/>
  <c r="AB245" i="1"/>
  <c r="Z246" i="1"/>
  <c r="AA246" i="1"/>
  <c r="AB246" i="1"/>
  <c r="Z247" i="1"/>
  <c r="AA247" i="1"/>
  <c r="AB247" i="1"/>
  <c r="Z248" i="1"/>
  <c r="AA248" i="1"/>
  <c r="AB248" i="1"/>
  <c r="Z249" i="1"/>
  <c r="AA249" i="1"/>
  <c r="AB249" i="1"/>
  <c r="Z250" i="1"/>
  <c r="AA250" i="1"/>
  <c r="AB250" i="1"/>
  <c r="Z251" i="1"/>
  <c r="AA251" i="1"/>
  <c r="AB251" i="1"/>
  <c r="Z252" i="1"/>
  <c r="AA252" i="1"/>
  <c r="AB252" i="1"/>
  <c r="Z253" i="1"/>
  <c r="AA253" i="1"/>
  <c r="AB253" i="1"/>
  <c r="Z254" i="1"/>
  <c r="AA254" i="1"/>
  <c r="AB254" i="1"/>
  <c r="Z255" i="1"/>
  <c r="AA255" i="1"/>
  <c r="AB255" i="1"/>
  <c r="Z256" i="1"/>
  <c r="AA256" i="1"/>
  <c r="AB256" i="1"/>
  <c r="Z257" i="1"/>
  <c r="AA257" i="1"/>
  <c r="AB257" i="1"/>
  <c r="Z258" i="1"/>
  <c r="AA258" i="1"/>
  <c r="AB258" i="1"/>
  <c r="Z259" i="1"/>
  <c r="AA259" i="1"/>
  <c r="AB259" i="1"/>
  <c r="Z260" i="1"/>
  <c r="AA260" i="1"/>
  <c r="AB260" i="1"/>
  <c r="Z261" i="1"/>
  <c r="AA261" i="1"/>
  <c r="AB261" i="1"/>
  <c r="Z262" i="1"/>
  <c r="AA262" i="1"/>
  <c r="AB262" i="1"/>
  <c r="Z263" i="1"/>
  <c r="AA263" i="1"/>
  <c r="AB263" i="1"/>
  <c r="Z264" i="1"/>
  <c r="AA264" i="1"/>
  <c r="AB264" i="1"/>
  <c r="Z265" i="1"/>
  <c r="AA265" i="1"/>
  <c r="AB265" i="1"/>
  <c r="Z266" i="1"/>
  <c r="AA266" i="1"/>
  <c r="AB266" i="1"/>
  <c r="Z267" i="1"/>
  <c r="AA267" i="1"/>
  <c r="AB267" i="1"/>
  <c r="Z268" i="1"/>
  <c r="AA268" i="1"/>
  <c r="AB268" i="1"/>
  <c r="Z269" i="1"/>
  <c r="AA269" i="1"/>
  <c r="AB269" i="1"/>
  <c r="Z270" i="1"/>
  <c r="AA270" i="1"/>
  <c r="AB270" i="1"/>
  <c r="Z271" i="1"/>
  <c r="AA271" i="1"/>
  <c r="AB271" i="1"/>
  <c r="Z272" i="1"/>
  <c r="AA272" i="1"/>
  <c r="AB272" i="1"/>
  <c r="Z273" i="1"/>
  <c r="AA273" i="1"/>
  <c r="AB273" i="1"/>
  <c r="Z274" i="1"/>
  <c r="AA274" i="1"/>
  <c r="AB274" i="1"/>
  <c r="Z275" i="1"/>
  <c r="AA275" i="1"/>
  <c r="AB275" i="1"/>
  <c r="Z276" i="1"/>
  <c r="AA276" i="1"/>
  <c r="AB276" i="1"/>
  <c r="Z277" i="1"/>
  <c r="AA277" i="1"/>
  <c r="AB277" i="1"/>
  <c r="Z278" i="1"/>
  <c r="AA278" i="1"/>
  <c r="AB278" i="1"/>
  <c r="Z279" i="1"/>
  <c r="AA279" i="1"/>
  <c r="AB279" i="1"/>
  <c r="Z280" i="1"/>
  <c r="AA280" i="1"/>
  <c r="AB280" i="1"/>
  <c r="Z281" i="1"/>
  <c r="AA281" i="1"/>
  <c r="AB281" i="1"/>
  <c r="Z282" i="1"/>
  <c r="AA282" i="1"/>
  <c r="AB282" i="1"/>
  <c r="Z283" i="1"/>
  <c r="AA283" i="1"/>
  <c r="AB283" i="1"/>
  <c r="Z284" i="1"/>
  <c r="AA284" i="1"/>
  <c r="AB284" i="1"/>
  <c r="Z285" i="1"/>
  <c r="AA285" i="1"/>
  <c r="AB285" i="1"/>
  <c r="Z286" i="1"/>
  <c r="AA286" i="1"/>
  <c r="AB286" i="1"/>
  <c r="Z287" i="1"/>
  <c r="AA287" i="1"/>
  <c r="AB287" i="1"/>
  <c r="Z288" i="1"/>
  <c r="AA288" i="1"/>
  <c r="AB288" i="1"/>
  <c r="Z289" i="1"/>
  <c r="AA289" i="1"/>
  <c r="AB289" i="1"/>
  <c r="Z290" i="1"/>
  <c r="AA290" i="1"/>
  <c r="AB290" i="1"/>
  <c r="Z291" i="1"/>
  <c r="AA291" i="1"/>
  <c r="AB291" i="1"/>
  <c r="Z292" i="1"/>
  <c r="AA292" i="1"/>
  <c r="AB292" i="1"/>
  <c r="Z293" i="1"/>
  <c r="AA293" i="1"/>
  <c r="AB293" i="1"/>
  <c r="Z294" i="1"/>
  <c r="AA294" i="1"/>
  <c r="AB294" i="1"/>
  <c r="Z295" i="1"/>
  <c r="AA295" i="1"/>
  <c r="AB295" i="1"/>
  <c r="Z296" i="1"/>
  <c r="AA296" i="1"/>
  <c r="AB296" i="1"/>
  <c r="Z297" i="1"/>
  <c r="AA297" i="1"/>
  <c r="AB297" i="1"/>
  <c r="Z298" i="1"/>
  <c r="AA298" i="1"/>
  <c r="AB298" i="1"/>
  <c r="Z299" i="1"/>
  <c r="AA299" i="1"/>
  <c r="AB299" i="1"/>
  <c r="Z300" i="1"/>
  <c r="AA300" i="1"/>
  <c r="AB300" i="1"/>
  <c r="Z301" i="1"/>
  <c r="AA301" i="1"/>
  <c r="AB301" i="1"/>
  <c r="Z302" i="1"/>
  <c r="AA302" i="1"/>
  <c r="AB302" i="1"/>
  <c r="Z303" i="1"/>
  <c r="AA303" i="1"/>
  <c r="AB303" i="1"/>
  <c r="Z304" i="1"/>
  <c r="AA304" i="1"/>
  <c r="AB304" i="1"/>
  <c r="Z305" i="1"/>
  <c r="AA305" i="1"/>
  <c r="AB305" i="1"/>
  <c r="Z306" i="1"/>
  <c r="AA306" i="1"/>
  <c r="AB306" i="1"/>
  <c r="Z307" i="1"/>
  <c r="AA307" i="1"/>
  <c r="AB307" i="1"/>
  <c r="Z308" i="1"/>
  <c r="AA308" i="1"/>
  <c r="AB308" i="1"/>
  <c r="Z309" i="1"/>
  <c r="AA309" i="1"/>
  <c r="AB309" i="1"/>
  <c r="Z310" i="1"/>
  <c r="AA310" i="1"/>
  <c r="AB310" i="1"/>
  <c r="Z311" i="1"/>
  <c r="AA311" i="1"/>
  <c r="AB311" i="1"/>
  <c r="Z312" i="1"/>
  <c r="AA312" i="1"/>
  <c r="AB312" i="1"/>
  <c r="Z313" i="1"/>
  <c r="AA313" i="1"/>
  <c r="AB313" i="1"/>
  <c r="Z314" i="1"/>
  <c r="AA314" i="1"/>
  <c r="AB314" i="1"/>
  <c r="Z315" i="1"/>
  <c r="AA315" i="1"/>
  <c r="AB315" i="1"/>
  <c r="Z316" i="1"/>
  <c r="AA316" i="1"/>
  <c r="AB316" i="1"/>
  <c r="Z317" i="1"/>
  <c r="AA317" i="1"/>
  <c r="AB317" i="1"/>
  <c r="Z318" i="1"/>
  <c r="AA318" i="1"/>
  <c r="AB318" i="1"/>
  <c r="Z319" i="1"/>
  <c r="AA319" i="1"/>
  <c r="AB319" i="1"/>
  <c r="Z320" i="1"/>
  <c r="AA320" i="1"/>
  <c r="AB320" i="1"/>
  <c r="Z321" i="1"/>
  <c r="AA321" i="1"/>
  <c r="AB321" i="1"/>
  <c r="Z322" i="1"/>
  <c r="AA322" i="1"/>
  <c r="AB322" i="1"/>
  <c r="Z323" i="1"/>
  <c r="AA323" i="1"/>
  <c r="AB323" i="1"/>
  <c r="Z324" i="1"/>
  <c r="AA324" i="1"/>
  <c r="AB324" i="1"/>
  <c r="Z325" i="1"/>
  <c r="AA325" i="1"/>
  <c r="AB325" i="1"/>
  <c r="Z326" i="1"/>
  <c r="AA326" i="1"/>
  <c r="AB326" i="1"/>
  <c r="Z327" i="1"/>
  <c r="AA327" i="1"/>
  <c r="AB327" i="1"/>
  <c r="Z328" i="1"/>
  <c r="AA328" i="1"/>
  <c r="AB328" i="1"/>
  <c r="Z329" i="1"/>
  <c r="AA329" i="1"/>
  <c r="AB329" i="1"/>
  <c r="Z330" i="1"/>
  <c r="AA330" i="1"/>
  <c r="AB330" i="1"/>
  <c r="Z331" i="1"/>
  <c r="AA331" i="1"/>
  <c r="AB331" i="1"/>
  <c r="Z332" i="1"/>
  <c r="AA332" i="1"/>
  <c r="AB332" i="1"/>
  <c r="Z333" i="1"/>
  <c r="AA333" i="1"/>
  <c r="AB333" i="1"/>
  <c r="Z334" i="1"/>
  <c r="AA334" i="1"/>
  <c r="AB334" i="1"/>
  <c r="Z335" i="1"/>
  <c r="AA335" i="1"/>
  <c r="AB335" i="1"/>
  <c r="Z336" i="1"/>
  <c r="AA336" i="1"/>
  <c r="AB336" i="1"/>
  <c r="Z337" i="1"/>
  <c r="AA337" i="1"/>
  <c r="AB337" i="1"/>
  <c r="Z338" i="1"/>
  <c r="AA338" i="1"/>
  <c r="AB338" i="1"/>
  <c r="Z339" i="1"/>
  <c r="AA339" i="1"/>
  <c r="AB339" i="1"/>
  <c r="Z340" i="1"/>
  <c r="AA340" i="1"/>
  <c r="AB340" i="1"/>
  <c r="Z341" i="1"/>
  <c r="AA341" i="1"/>
  <c r="AB341" i="1"/>
  <c r="Z342" i="1"/>
  <c r="AA342" i="1"/>
  <c r="AB342" i="1"/>
  <c r="Z343" i="1"/>
  <c r="AA343" i="1"/>
  <c r="AB343" i="1"/>
  <c r="Z344" i="1"/>
  <c r="AA344" i="1"/>
  <c r="AB344" i="1"/>
  <c r="Z345" i="1"/>
  <c r="AA345" i="1"/>
  <c r="AB345" i="1"/>
  <c r="Z346" i="1"/>
  <c r="AA346" i="1"/>
  <c r="AB346" i="1"/>
  <c r="Z347" i="1"/>
  <c r="AA347" i="1"/>
  <c r="AB347" i="1"/>
  <c r="Z348" i="1"/>
  <c r="AA348" i="1"/>
  <c r="AB348" i="1"/>
  <c r="Z349" i="1"/>
  <c r="AA349" i="1"/>
  <c r="AB349" i="1"/>
  <c r="Z350" i="1"/>
  <c r="AA350" i="1"/>
  <c r="AB350" i="1"/>
  <c r="Z351" i="1"/>
  <c r="AA351" i="1"/>
  <c r="AB351" i="1"/>
  <c r="Z352" i="1"/>
  <c r="AA352" i="1"/>
  <c r="AB352" i="1"/>
  <c r="Z353" i="1"/>
  <c r="AA353" i="1"/>
  <c r="AB353" i="1"/>
  <c r="Z354" i="1"/>
  <c r="AA354" i="1"/>
  <c r="AB354" i="1"/>
  <c r="Z355" i="1"/>
  <c r="AA355" i="1"/>
  <c r="AB355" i="1"/>
  <c r="Z356" i="1"/>
  <c r="AA356" i="1"/>
  <c r="AB356" i="1"/>
  <c r="Z357" i="1"/>
  <c r="AA357" i="1"/>
  <c r="AB357" i="1"/>
  <c r="Z358" i="1"/>
  <c r="AA358" i="1"/>
  <c r="AB358" i="1"/>
  <c r="Z359" i="1"/>
  <c r="AA359" i="1"/>
  <c r="AB359" i="1"/>
  <c r="Z360" i="1"/>
  <c r="AA360" i="1"/>
  <c r="AB360" i="1"/>
  <c r="Z361" i="1"/>
  <c r="AA361" i="1"/>
  <c r="AB361" i="1"/>
  <c r="Z362" i="1"/>
  <c r="AA362" i="1"/>
  <c r="AB362" i="1"/>
  <c r="Z363" i="1"/>
  <c r="AA363" i="1"/>
  <c r="AB363" i="1"/>
  <c r="Z364" i="1"/>
  <c r="AA364" i="1"/>
  <c r="AB364" i="1"/>
  <c r="Z365" i="1"/>
  <c r="AA365" i="1"/>
  <c r="AB365" i="1"/>
  <c r="Z366" i="1"/>
  <c r="AA366" i="1"/>
  <c r="AB366" i="1"/>
  <c r="Z367" i="1"/>
  <c r="AA367" i="1"/>
  <c r="AB367" i="1"/>
  <c r="Z368" i="1"/>
  <c r="AA368" i="1"/>
  <c r="AB368" i="1"/>
  <c r="Z369" i="1"/>
  <c r="AA369" i="1"/>
  <c r="AB369" i="1"/>
  <c r="Z370" i="1"/>
  <c r="AA370" i="1"/>
  <c r="AB370" i="1"/>
  <c r="Z371" i="1"/>
  <c r="AA371" i="1"/>
  <c r="AB371" i="1"/>
  <c r="Z372" i="1"/>
  <c r="AA372" i="1"/>
  <c r="AB372" i="1"/>
  <c r="Z373" i="1"/>
  <c r="AA373" i="1"/>
  <c r="AB373" i="1"/>
  <c r="Z374" i="1"/>
  <c r="AA374" i="1"/>
  <c r="AB374" i="1"/>
  <c r="Z375" i="1"/>
  <c r="AA375" i="1"/>
  <c r="AB375" i="1"/>
  <c r="Z376" i="1"/>
  <c r="AA376" i="1"/>
  <c r="AB376" i="1"/>
  <c r="Z377" i="1"/>
  <c r="AA377" i="1"/>
  <c r="AB377" i="1"/>
  <c r="Z378" i="1"/>
  <c r="AA378" i="1"/>
  <c r="AB378" i="1"/>
  <c r="Z379" i="1"/>
  <c r="AA379" i="1"/>
  <c r="AB379" i="1"/>
  <c r="Z380" i="1"/>
  <c r="AA380" i="1"/>
  <c r="AB380" i="1"/>
  <c r="Z381" i="1"/>
  <c r="AA381" i="1"/>
  <c r="AB381" i="1"/>
  <c r="Z382" i="1"/>
  <c r="AA382" i="1"/>
  <c r="AB382" i="1"/>
  <c r="Z383" i="1"/>
  <c r="AA383" i="1"/>
  <c r="AB383" i="1"/>
  <c r="Z384" i="1"/>
  <c r="AA384" i="1"/>
  <c r="AB384" i="1"/>
  <c r="Z385" i="1"/>
  <c r="AA385" i="1"/>
  <c r="AB385" i="1"/>
  <c r="Z386" i="1"/>
  <c r="AA386" i="1"/>
  <c r="AB386" i="1"/>
  <c r="Z387" i="1"/>
  <c r="AA387" i="1"/>
  <c r="AB387" i="1"/>
  <c r="Z388" i="1"/>
  <c r="AA388" i="1"/>
  <c r="AB388" i="1"/>
  <c r="Z389" i="1"/>
  <c r="AA389" i="1"/>
  <c r="AB389" i="1"/>
  <c r="Z390" i="1"/>
  <c r="AA390" i="1"/>
  <c r="AB390" i="1"/>
  <c r="Z391" i="1"/>
  <c r="AA391" i="1"/>
  <c r="AB391" i="1"/>
  <c r="Z392" i="1"/>
  <c r="AA392" i="1"/>
  <c r="AB392" i="1"/>
  <c r="Z393" i="1"/>
  <c r="AA393" i="1"/>
  <c r="AB393" i="1"/>
  <c r="Z394" i="1"/>
  <c r="AA394" i="1"/>
  <c r="AB394" i="1"/>
  <c r="Z395" i="1"/>
  <c r="AA395" i="1"/>
  <c r="AB395" i="1"/>
  <c r="Z396" i="1"/>
  <c r="AA396" i="1"/>
  <c r="AB396" i="1"/>
  <c r="Z397" i="1"/>
  <c r="AA397" i="1"/>
  <c r="AB397" i="1"/>
  <c r="Z398" i="1"/>
  <c r="AA398" i="1"/>
  <c r="AB398" i="1"/>
  <c r="Z399" i="1"/>
  <c r="AA399" i="1"/>
  <c r="AB399" i="1"/>
  <c r="Z400" i="1"/>
  <c r="AA400" i="1"/>
  <c r="AB400" i="1"/>
  <c r="Z401" i="1"/>
  <c r="AA401" i="1"/>
  <c r="AB401" i="1"/>
  <c r="Z402" i="1"/>
  <c r="AA402" i="1"/>
  <c r="AB402" i="1"/>
  <c r="Z403" i="1"/>
  <c r="AA403" i="1"/>
  <c r="AB403" i="1"/>
  <c r="Z404" i="1"/>
  <c r="AA404" i="1"/>
  <c r="AB404" i="1"/>
  <c r="Z405" i="1"/>
  <c r="AA405" i="1"/>
  <c r="AB405" i="1"/>
  <c r="Z406" i="1"/>
  <c r="AA406" i="1"/>
  <c r="AB406" i="1"/>
  <c r="Z407" i="1"/>
  <c r="AA407" i="1"/>
  <c r="AB407" i="1"/>
  <c r="Z408" i="1"/>
  <c r="AA408" i="1"/>
  <c r="AB408" i="1"/>
  <c r="Z409" i="1"/>
  <c r="AA409" i="1"/>
  <c r="AB409" i="1"/>
  <c r="Z410" i="1"/>
  <c r="AA410" i="1"/>
  <c r="AB410" i="1"/>
  <c r="Z411" i="1"/>
  <c r="AA411" i="1"/>
  <c r="AB411" i="1"/>
  <c r="Z412" i="1"/>
  <c r="AA412" i="1"/>
  <c r="AB412" i="1"/>
  <c r="Z413" i="1"/>
  <c r="AA413" i="1"/>
  <c r="AB413" i="1"/>
  <c r="Z414" i="1"/>
  <c r="AA414" i="1"/>
  <c r="AB414" i="1"/>
  <c r="Z415" i="1"/>
  <c r="AA415" i="1"/>
  <c r="AB415" i="1"/>
  <c r="Z416" i="1"/>
  <c r="AA416" i="1"/>
  <c r="AB416" i="1"/>
  <c r="Z417" i="1"/>
  <c r="AA417" i="1"/>
  <c r="AB417" i="1"/>
  <c r="Z418" i="1"/>
  <c r="AA418" i="1"/>
  <c r="AB418" i="1"/>
  <c r="Z419" i="1"/>
  <c r="AA419" i="1"/>
  <c r="AB419" i="1"/>
  <c r="Z420" i="1"/>
  <c r="AA420" i="1"/>
  <c r="AB420" i="1"/>
  <c r="Z421" i="1"/>
  <c r="AA421" i="1"/>
  <c r="AB421" i="1"/>
  <c r="Z422" i="1"/>
  <c r="AA422" i="1"/>
  <c r="AB422" i="1"/>
  <c r="Z423" i="1"/>
  <c r="AA423" i="1"/>
  <c r="AB423" i="1"/>
  <c r="Z424" i="1"/>
  <c r="AA424" i="1"/>
  <c r="AB424" i="1"/>
  <c r="Z425" i="1"/>
  <c r="AA425" i="1"/>
  <c r="AB425" i="1"/>
  <c r="Z426" i="1"/>
  <c r="AA426" i="1"/>
  <c r="AB426" i="1"/>
  <c r="Z427" i="1"/>
  <c r="AA427" i="1"/>
  <c r="AB427" i="1"/>
  <c r="Z428" i="1"/>
  <c r="AA428" i="1"/>
  <c r="AB428" i="1"/>
  <c r="Z429" i="1"/>
  <c r="AA429" i="1"/>
  <c r="AB429" i="1"/>
  <c r="Z430" i="1"/>
  <c r="AA430" i="1"/>
  <c r="AB430" i="1"/>
  <c r="Z431" i="1"/>
  <c r="AA431" i="1"/>
  <c r="AB431" i="1"/>
  <c r="Z432" i="1"/>
  <c r="AA432" i="1"/>
  <c r="AB432" i="1"/>
  <c r="Z433" i="1"/>
  <c r="AA433" i="1"/>
  <c r="AB433" i="1"/>
  <c r="Z434" i="1"/>
  <c r="AA434" i="1"/>
  <c r="AB434" i="1"/>
  <c r="Z435" i="1"/>
  <c r="AA435" i="1"/>
  <c r="AB435" i="1"/>
  <c r="Z436" i="1"/>
  <c r="AA436" i="1"/>
  <c r="AB436" i="1"/>
  <c r="Z437" i="1"/>
  <c r="AA437" i="1"/>
  <c r="AB437" i="1"/>
  <c r="Z438" i="1"/>
  <c r="AA438" i="1"/>
  <c r="AB438" i="1"/>
  <c r="Z439" i="1"/>
  <c r="AA439" i="1"/>
  <c r="AB439" i="1"/>
  <c r="Z440" i="1"/>
  <c r="AA440" i="1"/>
  <c r="AB440" i="1"/>
  <c r="Z441" i="1"/>
  <c r="AA441" i="1"/>
  <c r="AB441" i="1"/>
  <c r="Z442" i="1"/>
  <c r="AA442" i="1"/>
  <c r="AB442" i="1"/>
  <c r="Z443" i="1"/>
  <c r="AA443" i="1"/>
  <c r="AB443" i="1"/>
  <c r="Z444" i="1"/>
  <c r="AA444" i="1"/>
  <c r="AB444" i="1"/>
  <c r="Z445" i="1"/>
  <c r="AA445" i="1"/>
  <c r="AB445" i="1"/>
  <c r="Z446" i="1"/>
  <c r="AA446" i="1"/>
  <c r="AB446" i="1"/>
  <c r="Z447" i="1"/>
  <c r="AA447" i="1"/>
  <c r="AB447" i="1"/>
  <c r="Z448" i="1"/>
  <c r="AA448" i="1"/>
  <c r="AB448" i="1"/>
  <c r="Z449" i="1"/>
  <c r="AA449" i="1"/>
  <c r="AB449" i="1"/>
  <c r="Z450" i="1"/>
  <c r="AA450" i="1"/>
  <c r="AB450" i="1"/>
  <c r="Z451" i="1"/>
  <c r="AA451" i="1"/>
  <c r="AB451" i="1"/>
  <c r="Z452" i="1"/>
  <c r="AA452" i="1"/>
  <c r="AB452" i="1"/>
  <c r="Z453" i="1"/>
  <c r="AA453" i="1"/>
  <c r="AB453" i="1"/>
  <c r="Z454" i="1"/>
  <c r="AA454" i="1"/>
  <c r="AB454" i="1"/>
  <c r="Z455" i="1"/>
  <c r="AA455" i="1"/>
  <c r="AB455" i="1"/>
  <c r="Z456" i="1"/>
  <c r="AA456" i="1"/>
  <c r="AB456" i="1"/>
  <c r="Z457" i="1"/>
  <c r="AA457" i="1"/>
  <c r="AB457" i="1"/>
  <c r="Z458" i="1"/>
  <c r="AA458" i="1"/>
  <c r="AB458" i="1"/>
  <c r="Z459" i="1"/>
  <c r="AA459" i="1"/>
  <c r="AB459" i="1"/>
  <c r="Z460" i="1"/>
  <c r="AA460" i="1"/>
  <c r="AB460" i="1"/>
  <c r="Z461" i="1"/>
  <c r="AA461" i="1"/>
  <c r="AB461" i="1"/>
  <c r="Z462" i="1"/>
  <c r="AA462" i="1"/>
  <c r="AB462" i="1"/>
  <c r="Z463" i="1"/>
  <c r="AA463" i="1"/>
  <c r="AB463" i="1"/>
  <c r="Z464" i="1"/>
  <c r="AA464" i="1"/>
  <c r="AB464" i="1"/>
  <c r="Z465" i="1"/>
  <c r="AA465" i="1"/>
  <c r="AB465" i="1"/>
  <c r="Z466" i="1"/>
  <c r="AA466" i="1"/>
  <c r="AB466" i="1"/>
  <c r="Z467" i="1"/>
  <c r="AA467" i="1"/>
  <c r="AB467" i="1"/>
  <c r="Z468" i="1"/>
  <c r="AA468" i="1"/>
  <c r="AB468" i="1"/>
  <c r="Z469" i="1"/>
  <c r="AA469" i="1"/>
  <c r="AB469" i="1"/>
  <c r="Z470" i="1"/>
  <c r="AA470" i="1"/>
  <c r="AB470" i="1"/>
  <c r="Z471" i="1"/>
  <c r="AA471" i="1"/>
  <c r="AB471" i="1"/>
  <c r="Z472" i="1"/>
  <c r="AA472" i="1"/>
  <c r="AB472" i="1"/>
  <c r="Z473" i="1"/>
  <c r="AA473" i="1"/>
  <c r="AB473" i="1"/>
  <c r="Z474" i="1"/>
  <c r="AA474" i="1"/>
  <c r="AB474" i="1"/>
  <c r="Z475" i="1"/>
  <c r="AA475" i="1"/>
  <c r="AB475" i="1"/>
  <c r="Z476" i="1"/>
  <c r="AA476" i="1"/>
  <c r="AB476" i="1"/>
  <c r="Z477" i="1"/>
  <c r="AA477" i="1"/>
  <c r="AB477" i="1"/>
  <c r="Z478" i="1"/>
  <c r="AA478" i="1"/>
  <c r="AB478" i="1"/>
  <c r="Z479" i="1"/>
  <c r="AA479" i="1"/>
  <c r="AB479" i="1"/>
  <c r="Z480" i="1"/>
  <c r="AA480" i="1"/>
  <c r="AB480" i="1"/>
  <c r="Z481" i="1"/>
  <c r="AA481" i="1"/>
  <c r="AB481" i="1"/>
  <c r="Z482" i="1"/>
  <c r="AA482" i="1"/>
  <c r="AB482" i="1"/>
  <c r="Z483" i="1"/>
  <c r="AA483" i="1"/>
  <c r="AB483" i="1"/>
  <c r="Z484" i="1"/>
  <c r="AA484" i="1"/>
  <c r="AB484" i="1"/>
  <c r="Z485" i="1"/>
  <c r="AA485" i="1"/>
  <c r="AB485" i="1"/>
  <c r="Z486" i="1"/>
  <c r="AA486" i="1"/>
  <c r="AB486" i="1"/>
  <c r="Z487" i="1"/>
  <c r="AA487" i="1"/>
  <c r="AB487" i="1"/>
  <c r="Z488" i="1"/>
  <c r="AA488" i="1"/>
  <c r="AB488" i="1"/>
  <c r="Z489" i="1"/>
  <c r="AA489" i="1"/>
  <c r="AB489" i="1"/>
  <c r="Z490" i="1"/>
  <c r="AA490" i="1"/>
  <c r="AB490" i="1"/>
  <c r="Z491" i="1"/>
  <c r="AA491" i="1"/>
  <c r="AB491" i="1"/>
  <c r="Z492" i="1"/>
  <c r="AA492" i="1"/>
  <c r="AB492" i="1"/>
  <c r="Z493" i="1"/>
  <c r="AA493" i="1"/>
  <c r="AB493" i="1"/>
  <c r="Z494" i="1"/>
  <c r="AA494" i="1"/>
  <c r="AB494" i="1"/>
  <c r="Z495" i="1"/>
  <c r="AA495" i="1"/>
  <c r="AB495" i="1"/>
  <c r="Z496" i="1"/>
  <c r="AA496" i="1"/>
  <c r="AB496" i="1"/>
  <c r="Z497" i="1"/>
  <c r="AA497" i="1"/>
  <c r="AB497" i="1"/>
  <c r="Z498" i="1"/>
  <c r="AA498" i="1"/>
  <c r="AB498" i="1"/>
  <c r="Z499" i="1"/>
  <c r="AA499" i="1"/>
  <c r="AB499" i="1"/>
  <c r="Z500" i="1"/>
  <c r="AA500" i="1"/>
  <c r="AB500" i="1"/>
  <c r="Z501" i="1"/>
  <c r="AA501" i="1"/>
  <c r="AB501" i="1"/>
  <c r="Z502" i="1"/>
  <c r="AA502" i="1"/>
  <c r="AB502" i="1"/>
  <c r="Z503" i="1"/>
  <c r="AA503" i="1"/>
  <c r="AB503" i="1"/>
  <c r="Z504" i="1"/>
  <c r="AA504" i="1"/>
  <c r="AB504" i="1"/>
  <c r="Z505" i="1"/>
  <c r="AA505" i="1"/>
  <c r="AB505" i="1"/>
  <c r="Z506" i="1"/>
  <c r="AA506" i="1"/>
  <c r="AB506" i="1"/>
  <c r="Z507" i="1"/>
  <c r="AA507" i="1"/>
  <c r="AB507" i="1"/>
  <c r="Z508" i="1"/>
  <c r="AA508" i="1"/>
  <c r="AB508" i="1"/>
  <c r="Z509" i="1"/>
  <c r="AA509" i="1"/>
  <c r="AB509" i="1"/>
  <c r="Z510" i="1"/>
  <c r="AA510" i="1"/>
  <c r="AB510" i="1"/>
  <c r="Z511" i="1"/>
  <c r="AA511" i="1"/>
  <c r="AB511" i="1"/>
  <c r="Z512" i="1"/>
  <c r="AA512" i="1"/>
  <c r="AB512" i="1"/>
  <c r="Z513" i="1"/>
  <c r="AA513" i="1"/>
  <c r="AB513" i="1"/>
  <c r="Z514" i="1"/>
  <c r="AA514" i="1"/>
  <c r="AB514" i="1"/>
  <c r="Z515" i="1"/>
  <c r="AA515" i="1"/>
  <c r="AB515" i="1"/>
  <c r="Z516" i="1"/>
  <c r="AA516" i="1"/>
  <c r="AB516" i="1"/>
  <c r="Z517" i="1"/>
  <c r="AA517" i="1"/>
  <c r="AB517" i="1"/>
  <c r="Z518" i="1"/>
  <c r="AA518" i="1"/>
  <c r="AB518" i="1"/>
  <c r="Z519" i="1"/>
  <c r="AA519" i="1"/>
  <c r="AB519" i="1"/>
  <c r="Z520" i="1"/>
  <c r="AA520" i="1"/>
  <c r="AB520" i="1"/>
  <c r="Z521" i="1"/>
  <c r="AA521" i="1"/>
  <c r="AB521" i="1"/>
  <c r="Z522" i="1"/>
  <c r="AA522" i="1"/>
  <c r="AB522" i="1"/>
  <c r="Z523" i="1"/>
  <c r="AA523" i="1"/>
  <c r="AB523" i="1"/>
  <c r="Z524" i="1"/>
  <c r="AA524" i="1"/>
  <c r="AB524" i="1"/>
  <c r="Z525" i="1"/>
  <c r="AA525" i="1"/>
  <c r="AB525" i="1"/>
  <c r="Z526" i="1"/>
  <c r="AA526" i="1"/>
  <c r="AB526" i="1"/>
  <c r="Z527" i="1"/>
  <c r="AA527" i="1"/>
  <c r="AB527" i="1"/>
  <c r="Z528" i="1"/>
  <c r="AA528" i="1"/>
  <c r="AB528" i="1"/>
  <c r="Z529" i="1"/>
  <c r="AA529" i="1"/>
  <c r="AB529" i="1"/>
  <c r="Z530" i="1"/>
  <c r="AA530" i="1"/>
  <c r="AB530" i="1"/>
  <c r="Z531" i="1"/>
  <c r="AA531" i="1"/>
  <c r="AB531" i="1"/>
  <c r="Z532" i="1"/>
  <c r="AA532" i="1"/>
  <c r="AB532" i="1"/>
  <c r="Z533" i="1"/>
  <c r="AA533" i="1"/>
  <c r="AB533" i="1"/>
  <c r="Z534" i="1"/>
  <c r="AA534" i="1"/>
  <c r="AB534" i="1"/>
  <c r="Z535" i="1"/>
  <c r="AA535" i="1"/>
  <c r="AB535" i="1"/>
  <c r="Z536" i="1"/>
  <c r="AA536" i="1"/>
  <c r="AB536" i="1"/>
  <c r="Z537" i="1"/>
  <c r="AA537" i="1"/>
  <c r="AB537" i="1"/>
  <c r="Z538" i="1"/>
  <c r="AA538" i="1"/>
  <c r="AB538" i="1"/>
  <c r="Z539" i="1"/>
  <c r="AA539" i="1"/>
  <c r="AB539" i="1"/>
  <c r="Z540" i="1"/>
  <c r="AA540" i="1"/>
  <c r="AB540" i="1"/>
  <c r="Z541" i="1"/>
  <c r="AA541" i="1"/>
  <c r="AB541" i="1"/>
  <c r="Z542" i="1"/>
  <c r="AA542" i="1"/>
  <c r="AB542" i="1"/>
  <c r="Z543" i="1"/>
  <c r="AA543" i="1"/>
  <c r="AB543" i="1"/>
  <c r="Z544" i="1"/>
  <c r="AA544" i="1"/>
  <c r="AB544" i="1"/>
  <c r="Z545" i="1"/>
  <c r="AA545" i="1"/>
  <c r="AB545" i="1"/>
  <c r="Z546" i="1"/>
  <c r="AA546" i="1"/>
  <c r="AB546" i="1"/>
  <c r="Z547" i="1"/>
  <c r="AA547" i="1"/>
  <c r="AB547" i="1"/>
  <c r="Z548" i="1"/>
  <c r="AA548" i="1"/>
  <c r="AB548" i="1"/>
  <c r="Z549" i="1"/>
  <c r="AA549" i="1"/>
  <c r="AB549" i="1"/>
  <c r="Z550" i="1"/>
  <c r="AA550" i="1"/>
  <c r="AB550" i="1"/>
  <c r="Z551" i="1"/>
  <c r="AA551" i="1"/>
  <c r="AB551" i="1"/>
  <c r="Z552" i="1"/>
  <c r="AA552" i="1"/>
  <c r="AB552" i="1"/>
  <c r="Z553" i="1"/>
  <c r="AA553" i="1"/>
  <c r="AB553" i="1"/>
  <c r="Z554" i="1"/>
  <c r="AA554" i="1"/>
  <c r="AB554" i="1"/>
  <c r="Z555" i="1"/>
  <c r="AA555" i="1"/>
  <c r="AB555" i="1"/>
  <c r="Z556" i="1"/>
  <c r="AA556" i="1"/>
  <c r="AB556" i="1"/>
  <c r="Z557" i="1"/>
  <c r="AA557" i="1"/>
  <c r="AB557" i="1"/>
  <c r="Z558" i="1"/>
  <c r="AA558" i="1"/>
  <c r="AB558" i="1"/>
  <c r="Z559" i="1"/>
  <c r="AA559" i="1"/>
  <c r="AB559" i="1"/>
  <c r="Z560" i="1"/>
  <c r="AA560" i="1"/>
  <c r="AB560" i="1"/>
  <c r="Z561" i="1"/>
  <c r="AA561" i="1"/>
  <c r="AB561" i="1"/>
  <c r="Z562" i="1"/>
  <c r="AA562" i="1"/>
  <c r="AB562" i="1"/>
  <c r="Z563" i="1"/>
  <c r="AA563" i="1"/>
  <c r="AB563" i="1"/>
  <c r="Z564" i="1"/>
  <c r="AA564" i="1"/>
  <c r="AB564" i="1"/>
  <c r="Z565" i="1"/>
  <c r="AA565" i="1"/>
  <c r="AB565" i="1"/>
  <c r="Z566" i="1"/>
  <c r="AA566" i="1"/>
  <c r="AB566" i="1"/>
  <c r="Z567" i="1"/>
  <c r="AA567" i="1"/>
  <c r="AB567" i="1"/>
  <c r="Z568" i="1"/>
  <c r="AA568" i="1"/>
  <c r="AB568" i="1"/>
  <c r="Z569" i="1"/>
  <c r="AA569" i="1"/>
  <c r="AB569" i="1"/>
  <c r="Z570" i="1"/>
  <c r="AA570" i="1"/>
  <c r="AB570" i="1"/>
  <c r="Z571" i="1"/>
  <c r="AA571" i="1"/>
  <c r="AB571" i="1"/>
  <c r="Z572" i="1"/>
  <c r="AA572" i="1"/>
  <c r="AB572" i="1"/>
  <c r="Z573" i="1"/>
  <c r="AA573" i="1"/>
  <c r="AB573" i="1"/>
  <c r="Z574" i="1"/>
  <c r="AA574" i="1"/>
  <c r="AB574" i="1"/>
  <c r="Z575" i="1"/>
  <c r="AA575" i="1"/>
  <c r="AB575" i="1"/>
  <c r="Z576" i="1"/>
  <c r="AA576" i="1"/>
  <c r="AB576" i="1"/>
  <c r="Z577" i="1"/>
  <c r="AA577" i="1"/>
  <c r="AB577" i="1"/>
  <c r="Z578" i="1"/>
  <c r="AA578" i="1"/>
  <c r="AB578" i="1"/>
  <c r="Z579" i="1"/>
  <c r="AA579" i="1"/>
  <c r="AB579" i="1"/>
  <c r="Z580" i="1"/>
  <c r="AA580" i="1"/>
  <c r="AB580" i="1"/>
  <c r="Z581" i="1"/>
  <c r="AA581" i="1"/>
  <c r="AB581" i="1"/>
  <c r="Z582" i="1"/>
  <c r="AA582" i="1"/>
  <c r="AB582" i="1"/>
  <c r="Z583" i="1"/>
  <c r="AA583" i="1"/>
  <c r="AB583" i="1"/>
  <c r="Z584" i="1"/>
  <c r="AA584" i="1"/>
  <c r="AB584" i="1"/>
  <c r="Z585" i="1"/>
  <c r="AA585" i="1"/>
  <c r="AB585" i="1"/>
  <c r="Z586" i="1"/>
  <c r="AA586" i="1"/>
  <c r="AB586" i="1"/>
  <c r="Z587" i="1"/>
  <c r="AA587" i="1"/>
  <c r="AB587" i="1"/>
  <c r="Z588" i="1"/>
  <c r="AA588" i="1"/>
  <c r="AB588" i="1"/>
  <c r="Z589" i="1"/>
  <c r="AA589" i="1"/>
  <c r="AB589" i="1"/>
  <c r="Z590" i="1"/>
  <c r="AA590" i="1"/>
  <c r="AB590" i="1"/>
  <c r="Z591" i="1"/>
  <c r="AA591" i="1"/>
  <c r="AB591" i="1"/>
  <c r="Z592" i="1"/>
  <c r="AA592" i="1"/>
  <c r="AB592" i="1"/>
  <c r="Z593" i="1"/>
  <c r="AA593" i="1"/>
  <c r="AB593" i="1"/>
  <c r="Z594" i="1"/>
  <c r="AA594" i="1"/>
  <c r="AB594" i="1"/>
  <c r="Z595" i="1"/>
  <c r="AA595" i="1"/>
  <c r="AB595" i="1"/>
  <c r="Z596" i="1"/>
  <c r="AA596" i="1"/>
  <c r="AB596" i="1"/>
  <c r="Z597" i="1"/>
  <c r="AA597" i="1"/>
  <c r="AB597" i="1"/>
  <c r="Z598" i="1"/>
  <c r="AA598" i="1"/>
  <c r="AB598" i="1"/>
  <c r="Z599" i="1"/>
  <c r="AA599" i="1"/>
  <c r="AB599" i="1"/>
  <c r="Z600" i="1"/>
  <c r="AA600" i="1"/>
  <c r="AB600" i="1"/>
  <c r="Z601" i="1"/>
  <c r="AA601" i="1"/>
  <c r="AB601" i="1"/>
  <c r="Z602" i="1"/>
  <c r="AA602" i="1"/>
  <c r="AB602" i="1"/>
  <c r="Z603" i="1"/>
  <c r="AA603" i="1"/>
  <c r="AB603" i="1"/>
  <c r="Z604" i="1"/>
  <c r="AA604" i="1"/>
  <c r="AB604" i="1"/>
  <c r="Z605" i="1"/>
  <c r="AA605" i="1"/>
  <c r="AB605" i="1"/>
  <c r="Z606" i="1"/>
  <c r="AA606" i="1"/>
  <c r="AB606" i="1"/>
  <c r="Z607" i="1"/>
  <c r="AA607" i="1"/>
  <c r="AB607" i="1"/>
  <c r="Z608" i="1"/>
  <c r="AA608" i="1"/>
  <c r="AB608" i="1"/>
  <c r="Z609" i="1"/>
  <c r="AA609" i="1"/>
  <c r="AB609" i="1"/>
  <c r="Z610" i="1"/>
  <c r="AA610" i="1"/>
  <c r="AB610" i="1"/>
  <c r="Z611" i="1"/>
  <c r="AA611" i="1"/>
  <c r="AB611" i="1"/>
  <c r="Z612" i="1"/>
  <c r="AA612" i="1"/>
  <c r="AB612" i="1"/>
  <c r="Z613" i="1"/>
  <c r="AA613" i="1"/>
  <c r="AB613" i="1"/>
  <c r="Z614" i="1"/>
  <c r="AA614" i="1"/>
  <c r="AB614" i="1"/>
  <c r="Z615" i="1"/>
  <c r="AA615" i="1"/>
  <c r="AB615" i="1"/>
  <c r="Z616" i="1"/>
  <c r="AA616" i="1"/>
  <c r="AB616" i="1"/>
  <c r="Z617" i="1"/>
  <c r="AA617" i="1"/>
  <c r="AB617" i="1"/>
  <c r="Z618" i="1"/>
  <c r="AA618" i="1"/>
  <c r="AB618" i="1"/>
  <c r="Z619" i="1"/>
  <c r="AA619" i="1"/>
  <c r="AB619" i="1"/>
  <c r="Z620" i="1"/>
  <c r="AA620" i="1"/>
  <c r="AB620" i="1"/>
  <c r="Z621" i="1"/>
  <c r="AA621" i="1"/>
  <c r="AB621" i="1"/>
  <c r="Z622" i="1"/>
  <c r="AA622" i="1"/>
  <c r="AB622" i="1"/>
  <c r="Z623" i="1"/>
  <c r="AA623" i="1"/>
  <c r="AB623" i="1"/>
  <c r="Z624" i="1"/>
  <c r="AA624" i="1"/>
  <c r="AB624" i="1"/>
  <c r="Z625" i="1"/>
  <c r="AA625" i="1"/>
  <c r="AB625" i="1"/>
  <c r="Z626" i="1"/>
  <c r="AA626" i="1"/>
  <c r="AB626" i="1"/>
  <c r="Z627" i="1"/>
  <c r="AA627" i="1"/>
  <c r="AB627" i="1"/>
  <c r="Z628" i="1"/>
  <c r="AA628" i="1"/>
  <c r="AB628" i="1"/>
  <c r="Z629" i="1"/>
  <c r="AA629" i="1"/>
  <c r="AB629" i="1"/>
  <c r="Z630" i="1"/>
  <c r="AA630" i="1"/>
  <c r="AB630" i="1"/>
  <c r="Z631" i="1"/>
  <c r="AA631" i="1"/>
  <c r="AB631" i="1"/>
  <c r="Z632" i="1"/>
  <c r="AA632" i="1"/>
  <c r="AB632" i="1"/>
  <c r="Z633" i="1"/>
  <c r="AA633" i="1"/>
  <c r="AB633" i="1"/>
  <c r="Z634" i="1"/>
  <c r="AA634" i="1"/>
  <c r="AB634" i="1"/>
  <c r="Z635" i="1"/>
  <c r="AA635" i="1"/>
  <c r="AB635" i="1"/>
  <c r="Z636" i="1"/>
  <c r="AA636" i="1"/>
  <c r="AB636" i="1"/>
  <c r="Z637" i="1"/>
  <c r="AA637" i="1"/>
  <c r="AB637" i="1"/>
  <c r="Z638" i="1"/>
  <c r="AA638" i="1"/>
  <c r="AB638" i="1"/>
  <c r="Z639" i="1"/>
  <c r="AA639" i="1"/>
  <c r="AB639" i="1"/>
  <c r="Z640" i="1"/>
  <c r="AA640" i="1"/>
  <c r="AB640" i="1"/>
  <c r="Z641" i="1"/>
  <c r="AA641" i="1"/>
  <c r="AB641" i="1"/>
  <c r="Z642" i="1"/>
  <c r="AA642" i="1"/>
  <c r="AB642" i="1"/>
  <c r="Z643" i="1"/>
  <c r="AA643" i="1"/>
  <c r="AB643" i="1"/>
  <c r="Z644" i="1"/>
  <c r="AA644" i="1"/>
  <c r="AB644" i="1"/>
  <c r="Z645" i="1"/>
  <c r="AA645" i="1"/>
  <c r="AB645" i="1"/>
  <c r="Z646" i="1"/>
  <c r="AA646" i="1"/>
  <c r="AB646" i="1"/>
  <c r="Z647" i="1"/>
  <c r="AA647" i="1"/>
  <c r="AB647" i="1"/>
  <c r="Z648" i="1"/>
  <c r="AA648" i="1"/>
  <c r="AB648" i="1"/>
  <c r="Z649" i="1"/>
  <c r="AA649" i="1"/>
  <c r="AB649" i="1"/>
  <c r="Z650" i="1"/>
  <c r="AA650" i="1"/>
  <c r="AB650" i="1"/>
  <c r="Z651" i="1"/>
  <c r="AA651" i="1"/>
  <c r="AB651" i="1"/>
  <c r="Z652" i="1"/>
  <c r="AA652" i="1"/>
  <c r="AB652" i="1"/>
  <c r="Z653" i="1"/>
  <c r="AA653" i="1"/>
  <c r="AB653" i="1"/>
  <c r="Z654" i="1"/>
  <c r="AA654" i="1"/>
  <c r="AB654" i="1"/>
  <c r="Z655" i="1"/>
  <c r="AA655" i="1"/>
  <c r="AB655" i="1"/>
  <c r="Z656" i="1"/>
  <c r="AA656" i="1"/>
  <c r="AB656" i="1"/>
  <c r="Z657" i="1"/>
  <c r="AA657" i="1"/>
  <c r="AB657" i="1"/>
  <c r="Z658" i="1"/>
  <c r="AA658" i="1"/>
  <c r="AB658" i="1"/>
  <c r="Z659" i="1"/>
  <c r="AA659" i="1"/>
  <c r="AB659" i="1"/>
  <c r="Z660" i="1"/>
  <c r="AA660" i="1"/>
  <c r="AB660" i="1"/>
  <c r="Z661" i="1"/>
  <c r="AA661" i="1"/>
  <c r="AB661" i="1"/>
  <c r="Z662" i="1"/>
  <c r="AA662" i="1"/>
  <c r="AB662" i="1"/>
  <c r="Z663" i="1"/>
  <c r="AA663" i="1"/>
  <c r="AB663" i="1"/>
  <c r="Z664" i="1"/>
  <c r="AA664" i="1"/>
  <c r="AB664" i="1"/>
  <c r="Z665" i="1"/>
  <c r="AA665" i="1"/>
  <c r="AB665" i="1"/>
  <c r="Z666" i="1"/>
  <c r="AA666" i="1"/>
  <c r="AB666" i="1"/>
  <c r="Z667" i="1"/>
  <c r="AA667" i="1"/>
  <c r="AB667" i="1"/>
  <c r="Z668" i="1"/>
  <c r="AA668" i="1"/>
  <c r="AB668" i="1"/>
  <c r="Z669" i="1"/>
  <c r="AA669" i="1"/>
  <c r="AB669" i="1"/>
  <c r="Z670" i="1"/>
  <c r="AA670" i="1"/>
  <c r="AB670" i="1"/>
  <c r="Z671" i="1"/>
  <c r="AA671" i="1"/>
  <c r="AB671" i="1"/>
  <c r="Z672" i="1"/>
  <c r="AA672" i="1"/>
  <c r="AB672" i="1"/>
  <c r="Z673" i="1"/>
  <c r="AA673" i="1"/>
  <c r="AB673" i="1"/>
  <c r="Z674" i="1"/>
  <c r="AA674" i="1"/>
  <c r="AB674" i="1"/>
  <c r="Z675" i="1"/>
  <c r="AA675" i="1"/>
  <c r="AB675" i="1"/>
  <c r="Z676" i="1"/>
  <c r="AA676" i="1"/>
  <c r="AB676" i="1"/>
  <c r="Z677" i="1"/>
  <c r="AA677" i="1"/>
  <c r="AB677" i="1"/>
  <c r="Z678" i="1"/>
  <c r="AA678" i="1"/>
  <c r="AB678" i="1"/>
  <c r="Z679" i="1"/>
  <c r="AA679" i="1"/>
  <c r="AB679" i="1"/>
  <c r="Z680" i="1"/>
  <c r="AA680" i="1"/>
  <c r="AB680" i="1"/>
  <c r="Z681" i="1"/>
  <c r="AA681" i="1"/>
  <c r="AB681" i="1"/>
  <c r="Z682" i="1"/>
  <c r="AA682" i="1"/>
  <c r="AB682" i="1"/>
  <c r="Z683" i="1"/>
  <c r="AA683" i="1"/>
  <c r="AB683" i="1"/>
  <c r="Z684" i="1"/>
  <c r="AA684" i="1"/>
  <c r="AB684" i="1"/>
  <c r="Z685" i="1"/>
  <c r="AA685" i="1"/>
  <c r="AB685" i="1"/>
  <c r="Z686" i="1"/>
  <c r="AA686" i="1"/>
  <c r="AB686" i="1"/>
  <c r="Z687" i="1"/>
  <c r="AA687" i="1"/>
  <c r="AB687" i="1"/>
  <c r="Z688" i="1"/>
  <c r="AA688" i="1"/>
  <c r="AB688" i="1"/>
  <c r="Z689" i="1"/>
  <c r="AA689" i="1"/>
  <c r="AB689" i="1"/>
  <c r="Z690" i="1"/>
  <c r="AA690" i="1"/>
  <c r="AB690" i="1"/>
  <c r="Z691" i="1"/>
  <c r="AA691" i="1"/>
  <c r="AB691" i="1"/>
  <c r="Z692" i="1"/>
  <c r="AA692" i="1"/>
  <c r="AB692" i="1"/>
  <c r="Z693" i="1"/>
  <c r="AA693" i="1"/>
  <c r="AB693" i="1"/>
  <c r="Z694" i="1"/>
  <c r="AA694" i="1"/>
  <c r="AB694" i="1"/>
  <c r="Z695" i="1"/>
  <c r="AA695" i="1"/>
  <c r="AB695" i="1"/>
  <c r="Z696" i="1"/>
  <c r="AA696" i="1"/>
  <c r="AB696" i="1"/>
  <c r="Z697" i="1"/>
  <c r="AA697" i="1"/>
  <c r="AB697" i="1"/>
  <c r="Z698" i="1"/>
  <c r="AA698" i="1"/>
  <c r="AB698" i="1"/>
  <c r="Z699" i="1"/>
  <c r="AA699" i="1"/>
  <c r="AB699" i="1"/>
  <c r="Z700" i="1"/>
  <c r="AA700" i="1"/>
  <c r="AB700" i="1"/>
  <c r="Z701" i="1"/>
  <c r="AA701" i="1"/>
  <c r="AB701" i="1"/>
  <c r="Z702" i="1"/>
  <c r="AA702" i="1"/>
  <c r="AB702" i="1"/>
  <c r="Z703" i="1"/>
  <c r="AA703" i="1"/>
  <c r="AB703" i="1"/>
  <c r="Z704" i="1"/>
  <c r="AA704" i="1"/>
  <c r="AB704" i="1"/>
  <c r="Z705" i="1"/>
  <c r="AA705" i="1"/>
  <c r="AB705" i="1"/>
  <c r="Z706" i="1"/>
  <c r="AA706" i="1"/>
  <c r="AB706" i="1"/>
  <c r="Z707" i="1"/>
  <c r="AA707" i="1"/>
  <c r="AB707" i="1"/>
  <c r="Z708" i="1"/>
  <c r="AA708" i="1"/>
  <c r="AB708" i="1"/>
  <c r="Z709" i="1"/>
  <c r="AA709" i="1"/>
  <c r="AB709" i="1"/>
  <c r="Z710" i="1"/>
  <c r="AA710" i="1"/>
  <c r="AB710" i="1"/>
  <c r="Z711" i="1"/>
  <c r="AA711" i="1"/>
  <c r="AB711" i="1"/>
  <c r="Z712" i="1"/>
  <c r="AA712" i="1"/>
  <c r="AB712" i="1"/>
  <c r="Z713" i="1"/>
  <c r="AA713" i="1"/>
  <c r="AB713" i="1"/>
  <c r="Z714" i="1"/>
  <c r="AA714" i="1"/>
  <c r="AB714" i="1"/>
  <c r="Z715" i="1"/>
  <c r="AA715" i="1"/>
  <c r="AB715" i="1"/>
  <c r="Z716" i="1"/>
  <c r="AA716" i="1"/>
  <c r="AB716" i="1"/>
  <c r="Z717" i="1"/>
  <c r="AA717" i="1"/>
  <c r="AB717" i="1"/>
  <c r="Z718" i="1"/>
  <c r="AA718" i="1"/>
  <c r="AB718" i="1"/>
  <c r="Z719" i="1"/>
  <c r="AA719" i="1"/>
  <c r="AB719" i="1"/>
  <c r="Z720" i="1"/>
  <c r="AA720" i="1"/>
  <c r="AB720" i="1"/>
  <c r="Z721" i="1"/>
  <c r="AA721" i="1"/>
  <c r="AB721" i="1"/>
  <c r="Z722" i="1"/>
  <c r="AA722" i="1"/>
  <c r="AB722" i="1"/>
  <c r="Z723" i="1"/>
  <c r="AA723" i="1"/>
  <c r="AB723" i="1"/>
  <c r="Z724" i="1"/>
  <c r="AA724" i="1"/>
  <c r="AB724" i="1"/>
  <c r="Z725" i="1"/>
  <c r="AA725" i="1"/>
  <c r="AB725" i="1"/>
  <c r="Z726" i="1"/>
  <c r="AA726" i="1"/>
  <c r="AB726" i="1"/>
  <c r="Z727" i="1"/>
  <c r="AA727" i="1"/>
  <c r="AB727" i="1"/>
  <c r="Z728" i="1"/>
  <c r="AA728" i="1"/>
  <c r="AB728" i="1"/>
  <c r="Z729" i="1"/>
  <c r="AA729" i="1"/>
  <c r="AB729" i="1"/>
  <c r="Z730" i="1"/>
  <c r="AA730" i="1"/>
  <c r="AB730" i="1"/>
  <c r="Z731" i="1"/>
  <c r="AA731" i="1"/>
  <c r="AB731" i="1"/>
  <c r="Z732" i="1"/>
  <c r="AA732" i="1"/>
  <c r="AB732" i="1"/>
  <c r="Z733" i="1"/>
  <c r="AA733" i="1"/>
  <c r="AB733" i="1"/>
  <c r="Z734" i="1"/>
  <c r="AA734" i="1"/>
  <c r="AB734" i="1"/>
  <c r="Z735" i="1"/>
  <c r="AA735" i="1"/>
  <c r="AB735" i="1"/>
  <c r="Z736" i="1"/>
  <c r="AA736" i="1"/>
  <c r="AB736" i="1"/>
  <c r="Z737" i="1"/>
  <c r="AA737" i="1"/>
  <c r="AB737" i="1"/>
  <c r="Z738" i="1"/>
  <c r="AA738" i="1"/>
  <c r="AB738" i="1"/>
  <c r="Z739" i="1"/>
  <c r="AA739" i="1"/>
  <c r="AB739" i="1"/>
  <c r="Z740" i="1"/>
  <c r="AA740" i="1"/>
  <c r="AB740" i="1"/>
  <c r="Z741" i="1"/>
  <c r="AA741" i="1"/>
  <c r="AB741" i="1"/>
  <c r="Z742" i="1"/>
  <c r="AA742" i="1"/>
  <c r="AB742" i="1"/>
  <c r="Z743" i="1"/>
  <c r="AA743" i="1"/>
  <c r="AB743" i="1"/>
  <c r="Z744" i="1"/>
  <c r="AA744" i="1"/>
  <c r="AB744" i="1"/>
  <c r="Z745" i="1"/>
  <c r="AA745" i="1"/>
  <c r="AB745" i="1"/>
  <c r="Z746" i="1"/>
  <c r="AA746" i="1"/>
  <c r="AB746" i="1"/>
  <c r="Z747" i="1"/>
  <c r="AA747" i="1"/>
  <c r="AB747" i="1"/>
  <c r="Z748" i="1"/>
  <c r="AA748" i="1"/>
  <c r="AB748" i="1"/>
  <c r="Z749" i="1"/>
  <c r="AA749" i="1"/>
  <c r="AB749" i="1"/>
  <c r="Z750" i="1"/>
  <c r="AA750" i="1"/>
  <c r="AB750" i="1"/>
  <c r="Z751" i="1"/>
  <c r="AA751" i="1"/>
  <c r="AB751" i="1"/>
  <c r="Z752" i="1"/>
  <c r="AA752" i="1"/>
  <c r="AB752" i="1"/>
  <c r="Z753" i="1"/>
  <c r="AA753" i="1"/>
  <c r="AB753" i="1"/>
  <c r="Z754" i="1"/>
  <c r="AA754" i="1"/>
  <c r="AB754" i="1"/>
  <c r="Z755" i="1"/>
  <c r="AA755" i="1"/>
  <c r="AB755" i="1"/>
  <c r="Z756" i="1"/>
  <c r="AA756" i="1"/>
  <c r="AB756" i="1"/>
  <c r="Z757" i="1"/>
  <c r="AA757" i="1"/>
  <c r="AB757" i="1"/>
  <c r="Z758" i="1"/>
  <c r="AA758" i="1"/>
  <c r="AB758" i="1"/>
  <c r="Z759" i="1"/>
  <c r="AA759" i="1"/>
  <c r="AB759" i="1"/>
  <c r="Z760" i="1"/>
  <c r="AA760" i="1"/>
  <c r="AB760" i="1"/>
  <c r="Z761" i="1"/>
  <c r="AA761" i="1"/>
  <c r="AB761" i="1"/>
  <c r="Z762" i="1"/>
  <c r="AA762" i="1"/>
  <c r="AB762" i="1"/>
  <c r="Z763" i="1"/>
  <c r="AA763" i="1"/>
  <c r="AB763" i="1"/>
  <c r="Z764" i="1"/>
  <c r="AA764" i="1"/>
  <c r="AB764" i="1"/>
  <c r="Z765" i="1"/>
  <c r="AA765" i="1"/>
  <c r="AB765" i="1"/>
  <c r="Z766" i="1"/>
  <c r="AA766" i="1"/>
  <c r="AB766" i="1"/>
  <c r="Z767" i="1"/>
  <c r="AA767" i="1"/>
  <c r="AB767" i="1"/>
  <c r="Z768" i="1"/>
  <c r="AA768" i="1"/>
  <c r="AB768" i="1"/>
  <c r="Z769" i="1"/>
  <c r="AA769" i="1"/>
  <c r="AB769" i="1"/>
  <c r="Z770" i="1"/>
  <c r="AA770" i="1"/>
  <c r="AB770" i="1"/>
  <c r="Z771" i="1"/>
  <c r="AA771" i="1"/>
  <c r="AB771" i="1"/>
  <c r="Z772" i="1"/>
  <c r="AA772" i="1"/>
  <c r="AB772" i="1"/>
  <c r="Z773" i="1"/>
  <c r="AA773" i="1"/>
  <c r="AB773" i="1"/>
  <c r="Z774" i="1"/>
  <c r="AA774" i="1"/>
  <c r="AB774" i="1"/>
  <c r="Z775" i="1"/>
  <c r="AA775" i="1"/>
  <c r="AB775" i="1"/>
  <c r="Z776" i="1"/>
  <c r="AA776" i="1"/>
  <c r="AB776" i="1"/>
  <c r="Z777" i="1"/>
  <c r="AA777" i="1"/>
  <c r="AB777" i="1"/>
  <c r="Z778" i="1"/>
  <c r="AA778" i="1"/>
  <c r="AB778" i="1"/>
  <c r="Z779" i="1"/>
  <c r="AA779" i="1"/>
  <c r="AB779" i="1"/>
  <c r="Z780" i="1"/>
  <c r="AA780" i="1"/>
  <c r="AB780" i="1"/>
  <c r="Z781" i="1"/>
  <c r="AA781" i="1"/>
  <c r="AB781" i="1"/>
  <c r="Z782" i="1"/>
  <c r="AA782" i="1"/>
  <c r="AB782" i="1"/>
  <c r="Z783" i="1"/>
  <c r="AA783" i="1"/>
  <c r="AB783" i="1"/>
  <c r="Z784" i="1"/>
  <c r="AA784" i="1"/>
  <c r="AB784" i="1"/>
  <c r="Z785" i="1"/>
  <c r="AA785" i="1"/>
  <c r="AB785" i="1"/>
  <c r="Z786" i="1"/>
  <c r="AA786" i="1"/>
  <c r="AB786" i="1"/>
  <c r="Z787" i="1"/>
  <c r="AA787" i="1"/>
  <c r="AB787" i="1"/>
  <c r="Z788" i="1"/>
  <c r="AA788" i="1"/>
  <c r="AB788" i="1"/>
  <c r="Z789" i="1"/>
  <c r="AA789" i="1"/>
  <c r="AB789" i="1"/>
  <c r="Z790" i="1"/>
  <c r="AA790" i="1"/>
  <c r="AB790" i="1"/>
  <c r="Z791" i="1"/>
  <c r="AA791" i="1"/>
  <c r="AB791" i="1"/>
  <c r="Z792" i="1"/>
  <c r="AA792" i="1"/>
  <c r="AB792" i="1"/>
  <c r="Z793" i="1"/>
  <c r="AA793" i="1"/>
  <c r="AB793" i="1"/>
  <c r="Z794" i="1"/>
  <c r="AA794" i="1"/>
  <c r="AB794" i="1"/>
  <c r="Z795" i="1"/>
  <c r="AA795" i="1"/>
  <c r="AB795" i="1"/>
  <c r="Z796" i="1"/>
  <c r="AA796" i="1"/>
  <c r="AB796" i="1"/>
  <c r="Z797" i="1"/>
  <c r="AA797" i="1"/>
  <c r="AB797" i="1"/>
  <c r="Z798" i="1"/>
  <c r="AA798" i="1"/>
  <c r="AB798" i="1"/>
  <c r="Z799" i="1"/>
  <c r="AA799" i="1"/>
  <c r="AB799" i="1"/>
  <c r="Z800" i="1"/>
  <c r="AA800" i="1"/>
  <c r="AB800" i="1"/>
  <c r="Z801" i="1"/>
  <c r="AA801" i="1"/>
  <c r="AB801" i="1"/>
  <c r="Z802" i="1"/>
  <c r="AA802" i="1"/>
  <c r="AB802" i="1"/>
  <c r="Z803" i="1"/>
  <c r="AA803" i="1"/>
  <c r="AB803" i="1"/>
  <c r="Z804" i="1"/>
  <c r="AA804" i="1"/>
  <c r="AB804" i="1"/>
  <c r="Z805" i="1"/>
  <c r="AA805" i="1"/>
  <c r="AB805" i="1"/>
  <c r="Z806" i="1"/>
  <c r="AA806" i="1"/>
  <c r="AB806" i="1"/>
  <c r="Z807" i="1"/>
  <c r="AA807" i="1"/>
  <c r="AB807" i="1"/>
  <c r="Z808" i="1"/>
  <c r="AA808" i="1"/>
  <c r="AB808" i="1"/>
  <c r="Z809" i="1"/>
  <c r="AA809" i="1"/>
  <c r="AB809" i="1"/>
  <c r="Z810" i="1"/>
  <c r="AA810" i="1"/>
  <c r="AB810" i="1"/>
  <c r="Z811" i="1"/>
  <c r="AA811" i="1"/>
  <c r="AB811" i="1"/>
  <c r="Z812" i="1"/>
  <c r="AA812" i="1"/>
  <c r="AB812" i="1"/>
  <c r="Z813" i="1"/>
  <c r="AA813" i="1"/>
  <c r="AB813" i="1"/>
  <c r="Z814" i="1"/>
  <c r="AA814" i="1"/>
  <c r="AB814" i="1"/>
  <c r="Z815" i="1"/>
  <c r="AA815" i="1"/>
  <c r="AB815" i="1"/>
  <c r="Z816" i="1"/>
  <c r="AA816" i="1"/>
  <c r="AB816" i="1"/>
  <c r="Z817" i="1"/>
  <c r="AA817" i="1"/>
  <c r="AB817" i="1"/>
  <c r="Z818" i="1"/>
  <c r="AA818" i="1"/>
  <c r="AB818" i="1"/>
  <c r="Z819" i="1"/>
  <c r="AA819" i="1"/>
  <c r="AB819" i="1"/>
  <c r="Z820" i="1"/>
  <c r="AA820" i="1"/>
  <c r="AB820" i="1"/>
  <c r="Z821" i="1"/>
  <c r="AA821" i="1"/>
  <c r="AB821" i="1"/>
  <c r="Z822" i="1"/>
  <c r="AA822" i="1"/>
  <c r="AB822" i="1"/>
  <c r="Z823" i="1"/>
  <c r="AA823" i="1"/>
  <c r="AB823" i="1"/>
  <c r="Z824" i="1"/>
  <c r="AA824" i="1"/>
  <c r="AB824" i="1"/>
  <c r="Z825" i="1"/>
  <c r="AA825" i="1"/>
  <c r="AB825" i="1"/>
  <c r="Z826" i="1"/>
  <c r="AA826" i="1"/>
  <c r="AB826" i="1"/>
  <c r="Z827" i="1"/>
  <c r="AA827" i="1"/>
  <c r="AB827" i="1"/>
  <c r="Z828" i="1"/>
  <c r="AA828" i="1"/>
  <c r="AB828" i="1"/>
  <c r="Z829" i="1"/>
  <c r="AA829" i="1"/>
  <c r="AB829" i="1"/>
  <c r="Z830" i="1"/>
  <c r="AA830" i="1"/>
  <c r="AB830" i="1"/>
  <c r="Z831" i="1"/>
  <c r="AA831" i="1"/>
  <c r="AB831" i="1"/>
  <c r="Z832" i="1"/>
  <c r="AA832" i="1"/>
  <c r="AB832" i="1"/>
  <c r="Z833" i="1"/>
  <c r="AA833" i="1"/>
  <c r="AB833" i="1"/>
  <c r="Z834" i="1"/>
  <c r="AA834" i="1"/>
  <c r="AB834" i="1"/>
  <c r="Z835" i="1"/>
  <c r="AA835" i="1"/>
  <c r="AB835" i="1"/>
  <c r="Z836" i="1"/>
  <c r="AA836" i="1"/>
  <c r="AB836" i="1"/>
  <c r="Z837" i="1"/>
  <c r="AA837" i="1"/>
  <c r="AB837" i="1"/>
  <c r="Z838" i="1"/>
  <c r="AA838" i="1"/>
  <c r="AB838" i="1"/>
  <c r="Z839" i="1"/>
  <c r="AA839" i="1"/>
  <c r="AB839" i="1"/>
  <c r="Z840" i="1"/>
  <c r="AA840" i="1"/>
  <c r="AB840" i="1"/>
  <c r="Z841" i="1"/>
  <c r="AA841" i="1"/>
  <c r="AB841" i="1"/>
  <c r="Z842" i="1"/>
  <c r="AA842" i="1"/>
  <c r="AB842" i="1"/>
  <c r="Z843" i="1"/>
  <c r="AA843" i="1"/>
  <c r="AB843" i="1"/>
  <c r="Z844" i="1"/>
  <c r="AA844" i="1"/>
  <c r="AB844" i="1"/>
  <c r="Z845" i="1"/>
  <c r="AA845" i="1"/>
  <c r="AB845" i="1"/>
  <c r="Z846" i="1"/>
  <c r="AA846" i="1"/>
  <c r="AB846" i="1"/>
  <c r="Z847" i="1"/>
  <c r="AA847" i="1"/>
  <c r="AB847" i="1"/>
  <c r="Z848" i="1"/>
  <c r="AA848" i="1"/>
  <c r="AB848" i="1"/>
  <c r="Z849" i="1"/>
  <c r="AA849" i="1"/>
  <c r="AB849" i="1"/>
  <c r="Z850" i="1"/>
  <c r="AA850" i="1"/>
  <c r="AB850" i="1"/>
  <c r="Z851" i="1"/>
  <c r="AA851" i="1"/>
  <c r="AB851" i="1"/>
  <c r="Z852" i="1"/>
  <c r="AA852" i="1"/>
  <c r="AB852" i="1"/>
  <c r="Z853" i="1"/>
  <c r="AA853" i="1"/>
  <c r="AB853" i="1"/>
  <c r="Z854" i="1"/>
  <c r="AA854" i="1"/>
  <c r="AB854" i="1"/>
  <c r="Z855" i="1"/>
  <c r="AA855" i="1"/>
  <c r="AB855" i="1"/>
  <c r="Z856" i="1"/>
  <c r="AA856" i="1"/>
  <c r="AB856" i="1"/>
  <c r="Z857" i="1"/>
  <c r="AA857" i="1"/>
  <c r="AB857" i="1"/>
  <c r="Z858" i="1"/>
  <c r="AA858" i="1"/>
  <c r="AB858" i="1"/>
  <c r="Z859" i="1"/>
  <c r="AA859" i="1"/>
  <c r="AB859" i="1"/>
  <c r="Z860" i="1"/>
  <c r="AA860" i="1"/>
  <c r="AB860" i="1"/>
  <c r="Z861" i="1"/>
  <c r="AA861" i="1"/>
  <c r="AB861" i="1"/>
  <c r="Z862" i="1"/>
  <c r="AA862" i="1"/>
  <c r="AB862" i="1"/>
  <c r="Z863" i="1"/>
  <c r="AA863" i="1"/>
  <c r="AB863" i="1"/>
  <c r="Z864" i="1"/>
  <c r="AA864" i="1"/>
  <c r="AB864" i="1"/>
  <c r="Z865" i="1"/>
  <c r="AA865" i="1"/>
  <c r="AB865" i="1"/>
  <c r="Z866" i="1"/>
  <c r="AA866" i="1"/>
  <c r="AB866" i="1"/>
  <c r="Z867" i="1"/>
  <c r="AA867" i="1"/>
  <c r="AB867" i="1"/>
  <c r="Z868" i="1"/>
  <c r="AA868" i="1"/>
  <c r="AB868" i="1"/>
  <c r="Z869" i="1"/>
  <c r="AA869" i="1"/>
  <c r="AB869" i="1"/>
  <c r="Z870" i="1"/>
  <c r="AA870" i="1"/>
  <c r="AB870" i="1"/>
  <c r="Z871" i="1"/>
  <c r="AA871" i="1"/>
  <c r="AB871" i="1"/>
  <c r="Z872" i="1"/>
  <c r="AA872" i="1"/>
  <c r="AB872" i="1"/>
  <c r="Z873" i="1"/>
  <c r="AA873" i="1"/>
  <c r="AB873" i="1"/>
  <c r="Z874" i="1"/>
  <c r="AA874" i="1"/>
  <c r="AB874" i="1"/>
  <c r="Z875" i="1"/>
  <c r="AA875" i="1"/>
  <c r="AB875" i="1"/>
  <c r="Z876" i="1"/>
  <c r="AA876" i="1"/>
  <c r="AB876" i="1"/>
  <c r="Z877" i="1"/>
  <c r="AA877" i="1"/>
  <c r="AB877" i="1"/>
  <c r="Z878" i="1"/>
  <c r="AA878" i="1"/>
  <c r="AB878" i="1"/>
  <c r="Z879" i="1"/>
  <c r="AA879" i="1"/>
  <c r="AB879" i="1"/>
  <c r="Z880" i="1"/>
  <c r="AA880" i="1"/>
  <c r="AB880" i="1"/>
  <c r="Z881" i="1"/>
  <c r="AA881" i="1"/>
  <c r="AB881" i="1"/>
  <c r="Z882" i="1"/>
  <c r="AA882" i="1"/>
  <c r="AB882" i="1"/>
  <c r="Z883" i="1"/>
  <c r="AA883" i="1"/>
  <c r="AB883" i="1"/>
  <c r="Z884" i="1"/>
  <c r="AA884" i="1"/>
  <c r="AB884" i="1"/>
  <c r="Z885" i="1"/>
  <c r="AA885" i="1"/>
  <c r="AB885" i="1"/>
  <c r="Z886" i="1"/>
  <c r="AA886" i="1"/>
  <c r="AB886" i="1"/>
  <c r="Z887" i="1"/>
  <c r="AA887" i="1"/>
  <c r="AB887" i="1"/>
  <c r="Z888" i="1"/>
  <c r="AA888" i="1"/>
  <c r="AB888" i="1"/>
  <c r="Z889" i="1"/>
  <c r="AA889" i="1"/>
  <c r="AB889" i="1"/>
  <c r="Z890" i="1"/>
  <c r="AA890" i="1"/>
  <c r="AB890" i="1"/>
  <c r="Z891" i="1"/>
  <c r="AA891" i="1"/>
  <c r="AB891" i="1"/>
  <c r="Z892" i="1"/>
  <c r="AA892" i="1"/>
  <c r="AB892" i="1"/>
  <c r="Z893" i="1"/>
  <c r="AA893" i="1"/>
  <c r="AB893" i="1"/>
  <c r="Z894" i="1"/>
  <c r="AA894" i="1"/>
  <c r="AB894" i="1"/>
  <c r="Z895" i="1"/>
  <c r="AA895" i="1"/>
  <c r="AB895" i="1"/>
  <c r="Z896" i="1"/>
  <c r="AA896" i="1"/>
  <c r="AB896" i="1"/>
  <c r="Z897" i="1"/>
  <c r="AA897" i="1"/>
  <c r="AB897" i="1"/>
  <c r="Z898" i="1"/>
  <c r="AA898" i="1"/>
  <c r="AB898" i="1"/>
  <c r="Z899" i="1"/>
  <c r="AA899" i="1"/>
  <c r="AB899" i="1"/>
  <c r="Z900" i="1"/>
  <c r="AA900" i="1"/>
  <c r="AB900" i="1"/>
  <c r="Z901" i="1"/>
  <c r="AA901" i="1"/>
  <c r="AB901" i="1"/>
  <c r="Z902" i="1"/>
  <c r="AA902" i="1"/>
  <c r="AB902" i="1"/>
  <c r="Z903" i="1"/>
  <c r="AA903" i="1"/>
  <c r="AB903" i="1"/>
  <c r="Z904" i="1"/>
  <c r="AA904" i="1"/>
  <c r="AB904" i="1"/>
  <c r="Z905" i="1"/>
  <c r="AA905" i="1"/>
  <c r="AB905" i="1"/>
  <c r="Z906" i="1"/>
  <c r="AA906" i="1"/>
  <c r="AB906" i="1"/>
  <c r="Z907" i="1"/>
  <c r="AA907" i="1"/>
  <c r="AB907" i="1"/>
  <c r="Z908" i="1"/>
  <c r="AA908" i="1"/>
  <c r="AB908" i="1"/>
  <c r="Z909" i="1"/>
  <c r="AA909" i="1"/>
  <c r="AB909" i="1"/>
  <c r="Z910" i="1"/>
  <c r="AA910" i="1"/>
  <c r="AB910" i="1"/>
  <c r="Z911" i="1"/>
  <c r="AA911" i="1"/>
  <c r="AB911" i="1"/>
  <c r="Z912" i="1"/>
  <c r="AA912" i="1"/>
  <c r="AB912" i="1"/>
  <c r="Z913" i="1"/>
  <c r="AA913" i="1"/>
  <c r="AB913" i="1"/>
  <c r="Z914" i="1"/>
  <c r="AA914" i="1"/>
  <c r="AB914" i="1"/>
  <c r="Z915" i="1"/>
  <c r="AA915" i="1"/>
  <c r="AB915" i="1"/>
  <c r="Z916" i="1"/>
  <c r="AA916" i="1"/>
  <c r="AB916" i="1"/>
  <c r="Z917" i="1"/>
  <c r="AA917" i="1"/>
  <c r="AB917" i="1"/>
  <c r="Z918" i="1"/>
  <c r="AA918" i="1"/>
  <c r="AB918" i="1"/>
  <c r="Z919" i="1"/>
  <c r="AA919" i="1"/>
  <c r="AB919" i="1"/>
  <c r="Z920" i="1"/>
  <c r="AA920" i="1"/>
  <c r="AB920" i="1"/>
  <c r="Z921" i="1"/>
  <c r="AA921" i="1"/>
  <c r="AB921" i="1"/>
  <c r="Z922" i="1"/>
  <c r="AA922" i="1"/>
  <c r="AB922" i="1"/>
  <c r="Z923" i="1"/>
  <c r="AA923" i="1"/>
  <c r="AB923" i="1"/>
  <c r="Z924" i="1"/>
  <c r="AA924" i="1"/>
  <c r="AB924" i="1"/>
  <c r="Z925" i="1"/>
  <c r="AA925" i="1"/>
  <c r="AB925" i="1"/>
  <c r="Z926" i="1"/>
  <c r="AA926" i="1"/>
  <c r="AB926" i="1"/>
  <c r="Z927" i="1"/>
  <c r="AA927" i="1"/>
  <c r="AB927" i="1"/>
  <c r="Z928" i="1"/>
  <c r="AA928" i="1"/>
  <c r="AB928" i="1"/>
  <c r="Z929" i="1"/>
  <c r="AA929" i="1"/>
  <c r="AB929" i="1"/>
  <c r="Z930" i="1"/>
  <c r="AA930" i="1"/>
  <c r="AB930" i="1"/>
  <c r="Z931" i="1"/>
  <c r="AA931" i="1"/>
  <c r="AB931" i="1"/>
  <c r="Z932" i="1"/>
  <c r="AA932" i="1"/>
  <c r="AB932" i="1"/>
  <c r="Z933" i="1"/>
  <c r="AA933" i="1"/>
  <c r="AB933" i="1"/>
  <c r="Z934" i="1"/>
  <c r="AA934" i="1"/>
  <c r="AB934" i="1"/>
  <c r="Z935" i="1"/>
  <c r="AA935" i="1"/>
  <c r="AB935" i="1"/>
  <c r="Z936" i="1"/>
  <c r="AA936" i="1"/>
  <c r="AB936" i="1"/>
  <c r="Z937" i="1"/>
  <c r="AA937" i="1"/>
  <c r="AB937" i="1"/>
  <c r="Z938" i="1"/>
  <c r="AA938" i="1"/>
  <c r="AB938" i="1"/>
  <c r="Z939" i="1"/>
  <c r="AA939" i="1"/>
  <c r="AB939" i="1"/>
  <c r="Z940" i="1"/>
  <c r="AA940" i="1"/>
  <c r="AB940" i="1"/>
  <c r="Z941" i="1"/>
  <c r="AA941" i="1"/>
  <c r="AB941" i="1"/>
  <c r="Z942" i="1"/>
  <c r="AA942" i="1"/>
  <c r="AB942" i="1"/>
  <c r="Z943" i="1"/>
  <c r="AA943" i="1"/>
  <c r="AB943" i="1"/>
  <c r="Z944" i="1"/>
  <c r="AA944" i="1"/>
  <c r="AB944" i="1"/>
  <c r="Z945" i="1"/>
  <c r="AA945" i="1"/>
  <c r="AB945" i="1"/>
  <c r="Z946" i="1"/>
  <c r="AA946" i="1"/>
  <c r="AB946" i="1"/>
  <c r="Z947" i="1"/>
  <c r="AA947" i="1"/>
  <c r="AB947" i="1"/>
  <c r="Z948" i="1"/>
  <c r="AA948" i="1"/>
  <c r="AB948" i="1"/>
  <c r="Z949" i="1"/>
  <c r="AA949" i="1"/>
  <c r="AB949" i="1"/>
  <c r="Z950" i="1"/>
  <c r="AA950" i="1"/>
  <c r="AB950" i="1"/>
  <c r="Z951" i="1"/>
  <c r="AA951" i="1"/>
  <c r="AB951" i="1"/>
  <c r="Z952" i="1"/>
  <c r="AA952" i="1"/>
  <c r="AB952" i="1"/>
  <c r="Z953" i="1"/>
  <c r="AA953" i="1"/>
  <c r="AB953" i="1"/>
  <c r="Z954" i="1"/>
  <c r="AA954" i="1"/>
  <c r="AB954" i="1"/>
  <c r="Z955" i="1"/>
  <c r="AA955" i="1"/>
  <c r="AB955" i="1"/>
  <c r="Z956" i="1"/>
  <c r="AA956" i="1"/>
  <c r="AB956" i="1"/>
  <c r="Z957" i="1"/>
  <c r="AA957" i="1"/>
  <c r="AB957" i="1"/>
  <c r="Z958" i="1"/>
  <c r="AA958" i="1"/>
  <c r="AB958" i="1"/>
  <c r="Z959" i="1"/>
  <c r="AA959" i="1"/>
  <c r="AB959" i="1"/>
  <c r="Z960" i="1"/>
  <c r="AA960" i="1"/>
  <c r="AB960" i="1"/>
  <c r="Z961" i="1"/>
  <c r="AA961" i="1"/>
  <c r="AB961" i="1"/>
  <c r="Z962" i="1"/>
  <c r="AA962" i="1"/>
  <c r="AB962" i="1"/>
  <c r="Z963" i="1"/>
  <c r="AA963" i="1"/>
  <c r="AB963" i="1"/>
  <c r="Z964" i="1"/>
  <c r="AA964" i="1"/>
  <c r="AB964" i="1"/>
  <c r="Z965" i="1"/>
  <c r="AA965" i="1"/>
  <c r="AB965" i="1"/>
  <c r="Z966" i="1"/>
  <c r="AA966" i="1"/>
  <c r="AB966" i="1"/>
  <c r="Z967" i="1"/>
  <c r="AA967" i="1"/>
  <c r="AB967" i="1"/>
  <c r="Z968" i="1"/>
  <c r="AA968" i="1"/>
  <c r="AB968" i="1"/>
  <c r="Z969" i="1"/>
  <c r="AA969" i="1"/>
  <c r="AB969" i="1"/>
  <c r="Z970" i="1"/>
  <c r="AA970" i="1"/>
  <c r="AB970" i="1"/>
  <c r="Z971" i="1"/>
  <c r="AA971" i="1"/>
  <c r="AB971" i="1"/>
  <c r="Z972" i="1"/>
  <c r="AA972" i="1"/>
  <c r="AB972" i="1"/>
  <c r="Z973" i="1"/>
  <c r="AA973" i="1"/>
  <c r="AB973" i="1"/>
  <c r="Z974" i="1"/>
  <c r="AA974" i="1"/>
  <c r="AB974" i="1"/>
  <c r="Z975" i="1"/>
  <c r="AA975" i="1"/>
  <c r="AB975" i="1"/>
  <c r="Z976" i="1"/>
  <c r="AA976" i="1"/>
  <c r="AB976" i="1"/>
  <c r="Z977" i="1"/>
  <c r="AA977" i="1"/>
  <c r="AB977" i="1"/>
  <c r="Z978" i="1"/>
  <c r="AA978" i="1"/>
  <c r="AB978" i="1"/>
  <c r="Z979" i="1"/>
  <c r="AA979" i="1"/>
  <c r="AB979" i="1"/>
  <c r="Z980" i="1"/>
  <c r="AA980" i="1"/>
  <c r="AB980" i="1"/>
  <c r="Z981" i="1"/>
  <c r="AA981" i="1"/>
  <c r="AB981" i="1"/>
  <c r="Z982" i="1"/>
  <c r="AA982" i="1"/>
  <c r="AB982" i="1"/>
  <c r="Z983" i="1"/>
  <c r="AA983" i="1"/>
  <c r="AB983" i="1"/>
  <c r="Z984" i="1"/>
  <c r="AA984" i="1"/>
  <c r="AB984" i="1"/>
  <c r="Z985" i="1"/>
  <c r="AA985" i="1"/>
  <c r="AB985" i="1"/>
  <c r="Z986" i="1"/>
  <c r="AA986" i="1"/>
  <c r="AB986" i="1"/>
  <c r="Z987" i="1"/>
  <c r="AA987" i="1"/>
  <c r="AB987" i="1"/>
  <c r="Z988" i="1"/>
  <c r="AA988" i="1"/>
  <c r="AB988" i="1"/>
  <c r="Z989" i="1"/>
  <c r="AA989" i="1"/>
  <c r="AB989" i="1"/>
  <c r="Z990" i="1"/>
  <c r="AA990" i="1"/>
  <c r="AB990" i="1"/>
  <c r="Z991" i="1"/>
  <c r="AA991" i="1"/>
  <c r="AB991" i="1"/>
  <c r="Z992" i="1"/>
  <c r="AA992" i="1"/>
  <c r="AB992" i="1"/>
  <c r="Z993" i="1"/>
  <c r="AA993" i="1"/>
  <c r="AB993" i="1"/>
  <c r="Z994" i="1"/>
  <c r="AA994" i="1"/>
  <c r="AB994" i="1"/>
  <c r="Z995" i="1"/>
  <c r="AA995" i="1"/>
  <c r="AB995" i="1"/>
  <c r="Z996" i="1"/>
  <c r="AA996" i="1"/>
  <c r="AB996" i="1"/>
  <c r="Z997" i="1"/>
  <c r="AA997" i="1"/>
  <c r="AB997" i="1"/>
  <c r="Z998" i="1"/>
  <c r="AA998" i="1"/>
  <c r="AB998" i="1"/>
  <c r="Z999" i="1"/>
  <c r="AA999" i="1"/>
  <c r="AB999" i="1"/>
  <c r="Z1000" i="1"/>
  <c r="AA1000" i="1"/>
  <c r="AB1000" i="1"/>
  <c r="Z1001" i="1"/>
  <c r="AA1001" i="1"/>
  <c r="AB1001" i="1"/>
  <c r="Z1002" i="1"/>
  <c r="AA1002" i="1"/>
  <c r="AB1002" i="1"/>
  <c r="Z1003" i="1"/>
  <c r="AA1003" i="1"/>
  <c r="AB1003" i="1"/>
  <c r="Z1004" i="1"/>
  <c r="AA1004" i="1"/>
  <c r="AB1004" i="1"/>
  <c r="Z1005" i="1"/>
  <c r="AA1005" i="1"/>
  <c r="AB1005" i="1"/>
  <c r="Z1006" i="1"/>
  <c r="AA1006" i="1"/>
  <c r="AB1006" i="1"/>
  <c r="Z1007" i="1"/>
  <c r="AA1007" i="1"/>
  <c r="AB1007" i="1"/>
  <c r="Z1008" i="1"/>
  <c r="AA1008" i="1"/>
  <c r="AB1008" i="1"/>
  <c r="Z1009" i="1"/>
  <c r="AA1009" i="1"/>
  <c r="AB1009" i="1"/>
  <c r="Z1010" i="1"/>
  <c r="AA1010" i="1"/>
  <c r="AB1010" i="1"/>
  <c r="Z1011" i="1"/>
  <c r="AA1011" i="1"/>
  <c r="AB1011" i="1"/>
  <c r="Z1012" i="1"/>
  <c r="AA1012" i="1"/>
  <c r="AB1012" i="1"/>
  <c r="Z1013" i="1"/>
  <c r="AA1013" i="1"/>
  <c r="AB1013" i="1"/>
  <c r="Z1014" i="1"/>
  <c r="AA1014" i="1"/>
  <c r="AB1014" i="1"/>
  <c r="Z1015" i="1"/>
  <c r="AA1015" i="1"/>
  <c r="AB1015" i="1"/>
  <c r="Z1016" i="1"/>
  <c r="AA1016" i="1"/>
  <c r="AB1016" i="1"/>
  <c r="Z1017" i="1"/>
  <c r="AA1017" i="1"/>
  <c r="AB1017" i="1"/>
  <c r="Z1018" i="1"/>
  <c r="AA1018" i="1"/>
  <c r="AB1018" i="1"/>
  <c r="Z1019" i="1"/>
  <c r="AA1019" i="1"/>
  <c r="AB1019" i="1"/>
  <c r="Z1020" i="1"/>
  <c r="AA1020" i="1"/>
  <c r="AB1020" i="1"/>
  <c r="Z1021" i="1"/>
  <c r="AA1021" i="1"/>
  <c r="AB1021" i="1"/>
  <c r="Z1022" i="1"/>
  <c r="AA1022" i="1"/>
  <c r="AB1022" i="1"/>
  <c r="Z1023" i="1"/>
  <c r="AA1023" i="1"/>
  <c r="AB1023" i="1"/>
  <c r="Z1024" i="1"/>
  <c r="AA1024" i="1"/>
  <c r="AB1024" i="1"/>
  <c r="Z1025" i="1"/>
  <c r="AA1025" i="1"/>
  <c r="AB1025" i="1"/>
  <c r="Z1026" i="1"/>
  <c r="AA1026" i="1"/>
  <c r="AB1026" i="1"/>
  <c r="Z1027" i="1"/>
  <c r="AA1027" i="1"/>
  <c r="AB1027" i="1"/>
  <c r="Z1028" i="1"/>
  <c r="AA1028" i="1"/>
  <c r="AB1028" i="1"/>
  <c r="Z1029" i="1"/>
  <c r="AA1029" i="1"/>
  <c r="AB1029" i="1"/>
  <c r="Z1030" i="1"/>
  <c r="AA1030" i="1"/>
  <c r="AB1030" i="1"/>
  <c r="Z1031" i="1"/>
  <c r="AA1031" i="1"/>
  <c r="AB1031" i="1"/>
  <c r="Z1032" i="1"/>
  <c r="AA1032" i="1"/>
  <c r="AB1032" i="1"/>
  <c r="Z1033" i="1"/>
  <c r="AA1033" i="1"/>
  <c r="AB1033" i="1"/>
  <c r="Z1034" i="1"/>
  <c r="AA1034" i="1"/>
  <c r="AB1034" i="1"/>
  <c r="Z1035" i="1"/>
  <c r="AA1035" i="1"/>
  <c r="AB1035" i="1"/>
  <c r="Z1036" i="1"/>
  <c r="AA1036" i="1"/>
  <c r="AB1036" i="1"/>
  <c r="Z1037" i="1"/>
  <c r="AA1037" i="1"/>
  <c r="AB1037" i="1"/>
  <c r="Z1038" i="1"/>
  <c r="AA1038" i="1"/>
  <c r="AB1038" i="1"/>
  <c r="Z1039" i="1"/>
  <c r="AA1039" i="1"/>
  <c r="AB1039" i="1"/>
  <c r="Z1040" i="1"/>
  <c r="AA1040" i="1"/>
  <c r="AB1040" i="1"/>
  <c r="Z1041" i="1"/>
  <c r="AA1041" i="1"/>
  <c r="AB1041" i="1"/>
  <c r="Z1042" i="1"/>
  <c r="AA1042" i="1"/>
  <c r="AB1042" i="1"/>
  <c r="Z1043" i="1"/>
  <c r="AA1043" i="1"/>
  <c r="AB1043" i="1"/>
  <c r="Z1044" i="1"/>
  <c r="AA1044" i="1"/>
  <c r="AB1044" i="1"/>
  <c r="Z1045" i="1"/>
  <c r="AA1045" i="1"/>
  <c r="AB1045" i="1"/>
  <c r="Z1046" i="1"/>
  <c r="AA1046" i="1"/>
  <c r="AB1046" i="1"/>
  <c r="Z1047" i="1"/>
  <c r="AA1047" i="1"/>
  <c r="AB1047" i="1"/>
  <c r="Z1048" i="1"/>
  <c r="AA1048" i="1"/>
  <c r="AB1048" i="1"/>
  <c r="Z1049" i="1"/>
  <c r="AA1049" i="1"/>
  <c r="AB1049" i="1"/>
  <c r="Z1050" i="1"/>
  <c r="AA1050" i="1"/>
  <c r="AB1050" i="1"/>
  <c r="Z1051" i="1"/>
  <c r="AA1051" i="1"/>
  <c r="AB1051" i="1"/>
  <c r="Z1052" i="1"/>
  <c r="AA1052" i="1"/>
  <c r="AB1052" i="1"/>
  <c r="Z1053" i="1"/>
  <c r="AA1053" i="1"/>
  <c r="AB1053" i="1"/>
  <c r="Z1054" i="1"/>
  <c r="AA1054" i="1"/>
  <c r="AB1054" i="1"/>
  <c r="Z1055" i="1"/>
  <c r="AA1055" i="1"/>
  <c r="AB1055" i="1"/>
  <c r="Z1056" i="1"/>
  <c r="AA1056" i="1"/>
  <c r="AB1056" i="1"/>
  <c r="Z1057" i="1"/>
  <c r="AA1057" i="1"/>
  <c r="AB1057" i="1"/>
  <c r="Z1058" i="1"/>
  <c r="AA1058" i="1"/>
  <c r="AB1058" i="1"/>
  <c r="Z1059" i="1"/>
  <c r="AA1059" i="1"/>
  <c r="AB1059" i="1"/>
  <c r="Z1060" i="1"/>
  <c r="AA1060" i="1"/>
  <c r="AB1060" i="1"/>
  <c r="Z1061" i="1"/>
  <c r="AA1061" i="1"/>
  <c r="AB1061" i="1"/>
  <c r="Z1062" i="1"/>
  <c r="AA1062" i="1"/>
  <c r="AB1062" i="1"/>
  <c r="Z1063" i="1"/>
  <c r="AA1063" i="1"/>
  <c r="AB1063" i="1"/>
  <c r="Z1064" i="1"/>
  <c r="AA1064" i="1"/>
  <c r="AB1064" i="1"/>
  <c r="Z1065" i="1"/>
  <c r="AA1065" i="1"/>
  <c r="AB1065" i="1"/>
  <c r="Z1066" i="1"/>
  <c r="AA1066" i="1"/>
  <c r="AB1066" i="1"/>
  <c r="Z1067" i="1"/>
  <c r="AA1067" i="1"/>
  <c r="AB1067" i="1"/>
  <c r="Z1068" i="1"/>
  <c r="AA1068" i="1"/>
  <c r="AB1068" i="1"/>
  <c r="Z1069" i="1"/>
  <c r="AA1069" i="1"/>
  <c r="AB1069" i="1"/>
  <c r="Z1070" i="1"/>
  <c r="AA1070" i="1"/>
  <c r="AB1070" i="1"/>
  <c r="Z1071" i="1"/>
  <c r="AA1071" i="1"/>
  <c r="AB1071" i="1"/>
  <c r="Z1072" i="1"/>
  <c r="AA1072" i="1"/>
  <c r="AB1072" i="1"/>
  <c r="Z1073" i="1"/>
  <c r="AA1073" i="1"/>
  <c r="AB1073" i="1"/>
  <c r="Z1074" i="1"/>
  <c r="AA1074" i="1"/>
  <c r="AB1074" i="1"/>
  <c r="Z1075" i="1"/>
  <c r="AA1075" i="1"/>
  <c r="AB1075" i="1"/>
  <c r="Z1076" i="1"/>
  <c r="AA1076" i="1"/>
  <c r="AB1076" i="1"/>
  <c r="Z1077" i="1"/>
  <c r="AA1077" i="1"/>
  <c r="AB1077" i="1"/>
  <c r="Z1078" i="1"/>
  <c r="AA1078" i="1"/>
  <c r="AB1078" i="1"/>
  <c r="Z1079" i="1"/>
  <c r="AA1079" i="1"/>
  <c r="AB1079" i="1"/>
  <c r="Z1080" i="1"/>
  <c r="AA1080" i="1"/>
  <c r="AB1080" i="1"/>
  <c r="Z1081" i="1"/>
  <c r="AA1081" i="1"/>
  <c r="AB1081" i="1"/>
  <c r="Z1082" i="1"/>
  <c r="AA1082" i="1"/>
  <c r="AB1082" i="1"/>
  <c r="Z1083" i="1"/>
  <c r="AA1083" i="1"/>
  <c r="AB1083" i="1"/>
  <c r="Z1084" i="1"/>
  <c r="AA1084" i="1"/>
  <c r="AB1084" i="1"/>
  <c r="Z1085" i="1"/>
  <c r="AA1085" i="1"/>
  <c r="AB1085" i="1"/>
  <c r="Z1086" i="1"/>
  <c r="AA1086" i="1"/>
  <c r="AB1086" i="1"/>
  <c r="Z1087" i="1"/>
  <c r="AA1087" i="1"/>
  <c r="AB1087" i="1"/>
  <c r="Z1088" i="1"/>
  <c r="AA1088" i="1"/>
  <c r="AB1088" i="1"/>
  <c r="Z1089" i="1"/>
  <c r="AA1089" i="1"/>
  <c r="AB1089" i="1"/>
  <c r="Z1090" i="1"/>
  <c r="AA1090" i="1"/>
  <c r="AB1090" i="1"/>
  <c r="Z1091" i="1"/>
  <c r="AA1091" i="1"/>
  <c r="AB1091" i="1"/>
  <c r="Z1092" i="1"/>
  <c r="AA1092" i="1"/>
  <c r="AB1092" i="1"/>
  <c r="Z1093" i="1"/>
  <c r="AA1093" i="1"/>
  <c r="AB1093" i="1"/>
  <c r="Z1094" i="1"/>
  <c r="AA1094" i="1"/>
  <c r="AB1094" i="1"/>
  <c r="Z1095" i="1"/>
  <c r="AA1095" i="1"/>
  <c r="AB1095" i="1"/>
  <c r="Z1096" i="1"/>
  <c r="AA1096" i="1"/>
  <c r="AB1096" i="1"/>
  <c r="Z1097" i="1"/>
  <c r="AA1097" i="1"/>
  <c r="AB1097" i="1"/>
  <c r="Z1098" i="1"/>
  <c r="AA1098" i="1"/>
  <c r="AB1098" i="1"/>
  <c r="Z1099" i="1"/>
  <c r="AA1099" i="1"/>
  <c r="AB1099" i="1"/>
  <c r="Z1100" i="1"/>
  <c r="AA1100" i="1"/>
  <c r="AB1100" i="1"/>
  <c r="Z1101" i="1"/>
  <c r="AA1101" i="1"/>
  <c r="AB1101" i="1"/>
  <c r="Z1102" i="1"/>
  <c r="AA1102" i="1"/>
  <c r="AB1102" i="1"/>
  <c r="Z1103" i="1"/>
  <c r="AA1103" i="1"/>
  <c r="AB1103" i="1"/>
  <c r="Z1104" i="1"/>
  <c r="AA1104" i="1"/>
  <c r="AB1104" i="1"/>
  <c r="Z1105" i="1"/>
  <c r="AA1105" i="1"/>
  <c r="AB1105" i="1"/>
  <c r="Z1106" i="1"/>
  <c r="AA1106" i="1"/>
  <c r="AB1106" i="1"/>
  <c r="Z1107" i="1"/>
  <c r="AA1107" i="1"/>
  <c r="AB1107" i="1"/>
  <c r="Z1108" i="1"/>
  <c r="AA1108" i="1"/>
  <c r="AB1108" i="1"/>
  <c r="Z1109" i="1"/>
  <c r="AA1109" i="1"/>
  <c r="AB1109" i="1"/>
  <c r="Z1110" i="1"/>
  <c r="AA1110" i="1"/>
  <c r="AB1110" i="1"/>
  <c r="Z1111" i="1"/>
  <c r="AA1111" i="1"/>
  <c r="AB1111" i="1"/>
  <c r="Z1112" i="1"/>
  <c r="AA1112" i="1"/>
  <c r="AB1112" i="1"/>
  <c r="Z1113" i="1"/>
  <c r="AA1113" i="1"/>
  <c r="AB1113" i="1"/>
  <c r="Z1114" i="1"/>
  <c r="AA1114" i="1"/>
  <c r="AB1114" i="1"/>
  <c r="Z1115" i="1"/>
  <c r="AA1115" i="1"/>
  <c r="AB1115" i="1"/>
  <c r="Z1116" i="1"/>
  <c r="AA1116" i="1"/>
  <c r="AB1116" i="1"/>
  <c r="Z1117" i="1"/>
  <c r="AA1117" i="1"/>
  <c r="AB1117" i="1"/>
  <c r="Z1118" i="1"/>
  <c r="AA1118" i="1"/>
  <c r="AB1118" i="1"/>
  <c r="Z1119" i="1"/>
  <c r="AA1119" i="1"/>
  <c r="AB1119" i="1"/>
  <c r="Z1120" i="1"/>
  <c r="AA1120" i="1"/>
  <c r="AB1120" i="1"/>
  <c r="Z1121" i="1"/>
  <c r="AA1121" i="1"/>
  <c r="AB1121" i="1"/>
  <c r="Z1122" i="1"/>
  <c r="AA1122" i="1"/>
  <c r="AB1122" i="1"/>
  <c r="Z1123" i="1"/>
  <c r="AA1123" i="1"/>
  <c r="AB1123" i="1"/>
  <c r="Z1124" i="1"/>
  <c r="AA1124" i="1"/>
  <c r="AB1124" i="1"/>
  <c r="Z1125" i="1"/>
  <c r="AA1125" i="1"/>
  <c r="AB1125" i="1"/>
  <c r="Z1126" i="1"/>
  <c r="AA1126" i="1"/>
  <c r="AB1126" i="1"/>
  <c r="Z1127" i="1"/>
  <c r="AA1127" i="1"/>
  <c r="AB1127" i="1"/>
  <c r="Z1128" i="1"/>
  <c r="AA1128" i="1"/>
  <c r="AB1128" i="1"/>
  <c r="Z1129" i="1"/>
  <c r="AA1129" i="1"/>
  <c r="AB1129" i="1"/>
  <c r="Z1130" i="1"/>
  <c r="AA1130" i="1"/>
  <c r="AB1130" i="1"/>
  <c r="Z1131" i="1"/>
  <c r="AA1131" i="1"/>
  <c r="AB1131" i="1"/>
  <c r="Z1132" i="1"/>
  <c r="AA1132" i="1"/>
  <c r="AB1132" i="1"/>
  <c r="Z1133" i="1"/>
  <c r="AA1133" i="1"/>
  <c r="AB1133" i="1"/>
  <c r="Z1134" i="1"/>
  <c r="AA1134" i="1"/>
  <c r="AB1134" i="1"/>
  <c r="Z1135" i="1"/>
  <c r="AA1135" i="1"/>
  <c r="AB1135" i="1"/>
  <c r="Z1136" i="1"/>
  <c r="AA1136" i="1"/>
  <c r="AB1136" i="1"/>
  <c r="Z1137" i="1"/>
  <c r="AA1137" i="1"/>
  <c r="AB1137" i="1"/>
  <c r="Z1138" i="1"/>
  <c r="AA1138" i="1"/>
  <c r="AB1138" i="1"/>
  <c r="Z1139" i="1"/>
  <c r="AA1139" i="1"/>
  <c r="AB1139" i="1"/>
  <c r="Z1140" i="1"/>
  <c r="AA1140" i="1"/>
  <c r="AB1140" i="1"/>
  <c r="Z1141" i="1"/>
  <c r="AA1141" i="1"/>
  <c r="AB1141" i="1"/>
  <c r="Z1142" i="1"/>
  <c r="AA1142" i="1"/>
  <c r="AB1142" i="1"/>
  <c r="Z1143" i="1"/>
  <c r="AA1143" i="1"/>
  <c r="AB1143" i="1"/>
  <c r="Z1144" i="1"/>
  <c r="AA1144" i="1"/>
  <c r="AB1144" i="1"/>
  <c r="Z1145" i="1"/>
  <c r="AA1145" i="1"/>
  <c r="AB1145" i="1"/>
  <c r="Z1146" i="1"/>
  <c r="AA1146" i="1"/>
  <c r="AB1146" i="1"/>
  <c r="Z1147" i="1"/>
  <c r="AA1147" i="1"/>
  <c r="AB1147" i="1"/>
  <c r="Z1148" i="1"/>
  <c r="AA1148" i="1"/>
  <c r="AB1148" i="1"/>
  <c r="Z1149" i="1"/>
  <c r="AA1149" i="1"/>
  <c r="AB1149" i="1"/>
  <c r="Z1150" i="1"/>
  <c r="AA1150" i="1"/>
  <c r="AB1150" i="1"/>
  <c r="Z1151" i="1"/>
  <c r="AA1151" i="1"/>
  <c r="AB1151" i="1"/>
  <c r="Z1152" i="1"/>
  <c r="AA1152" i="1"/>
  <c r="AB1152" i="1"/>
  <c r="Z1153" i="1"/>
  <c r="AA1153" i="1"/>
  <c r="AB1153" i="1"/>
  <c r="Z1154" i="1"/>
  <c r="AA1154" i="1"/>
  <c r="AB1154" i="1"/>
  <c r="Z1155" i="1"/>
  <c r="AA1155" i="1"/>
  <c r="AB1155" i="1"/>
  <c r="Z1156" i="1"/>
  <c r="AA1156" i="1"/>
  <c r="AB1156" i="1"/>
  <c r="Z1157" i="1"/>
  <c r="AA1157" i="1"/>
  <c r="AB1157" i="1"/>
  <c r="Z1158" i="1"/>
  <c r="AA1158" i="1"/>
  <c r="AB1158" i="1"/>
  <c r="Z1159" i="1"/>
  <c r="AA1159" i="1"/>
  <c r="AB1159" i="1"/>
  <c r="Z1160" i="1"/>
  <c r="AA1160" i="1"/>
  <c r="AB1160" i="1"/>
  <c r="Z1161" i="1"/>
  <c r="AA1161" i="1"/>
  <c r="AB1161" i="1"/>
  <c r="Z1162" i="1"/>
  <c r="AA1162" i="1"/>
  <c r="AB1162" i="1"/>
  <c r="Z1163" i="1"/>
  <c r="AA1163" i="1"/>
  <c r="AB1163" i="1"/>
  <c r="Z1164" i="1"/>
  <c r="AA1164" i="1"/>
  <c r="AB1164" i="1"/>
  <c r="Z1165" i="1"/>
  <c r="AA1165" i="1"/>
  <c r="AB1165" i="1"/>
  <c r="Z1166" i="1"/>
  <c r="AA1166" i="1"/>
  <c r="AB1166" i="1"/>
  <c r="Z1167" i="1"/>
  <c r="AA1167" i="1"/>
  <c r="AB1167" i="1"/>
  <c r="Z1168" i="1"/>
  <c r="AA1168" i="1"/>
  <c r="AB1168" i="1"/>
  <c r="Z1169" i="1"/>
  <c r="AA1169" i="1"/>
  <c r="AB1169" i="1"/>
  <c r="Z1170" i="1"/>
  <c r="AA1170" i="1"/>
  <c r="AB1170" i="1"/>
  <c r="Z1171" i="1"/>
  <c r="AA1171" i="1"/>
  <c r="AB1171" i="1"/>
  <c r="Z1172" i="1"/>
  <c r="AA1172" i="1"/>
  <c r="AB1172" i="1"/>
  <c r="Z1173" i="1"/>
  <c r="AA1173" i="1"/>
  <c r="AB1173" i="1"/>
  <c r="Z1174" i="1"/>
  <c r="AA1174" i="1"/>
  <c r="AB1174" i="1"/>
  <c r="Z1175" i="1"/>
  <c r="AA1175" i="1"/>
  <c r="AB1175" i="1"/>
  <c r="Z1176" i="1"/>
  <c r="AA1176" i="1"/>
  <c r="AB1176" i="1"/>
  <c r="Z1177" i="1"/>
  <c r="AA1177" i="1"/>
  <c r="AB1177" i="1"/>
  <c r="Z1178" i="1"/>
  <c r="AA1178" i="1"/>
  <c r="AB1178" i="1"/>
  <c r="Z1179" i="1"/>
  <c r="AA1179" i="1"/>
  <c r="AB1179" i="1"/>
  <c r="Z1180" i="1"/>
  <c r="AA1180" i="1"/>
  <c r="AB1180" i="1"/>
  <c r="Z1181" i="1"/>
  <c r="AA1181" i="1"/>
  <c r="AB1181" i="1"/>
  <c r="Z1182" i="1"/>
  <c r="AA1182" i="1"/>
  <c r="AB1182" i="1"/>
  <c r="Z1183" i="1"/>
  <c r="AA1183" i="1"/>
  <c r="AB1183" i="1"/>
  <c r="Z1184" i="1"/>
  <c r="AA1184" i="1"/>
  <c r="AB1184" i="1"/>
  <c r="Z1185" i="1"/>
  <c r="AA1185" i="1"/>
  <c r="AB1185" i="1"/>
  <c r="Z1186" i="1"/>
  <c r="AA1186" i="1"/>
  <c r="AB1186" i="1"/>
  <c r="Z1187" i="1"/>
  <c r="AA1187" i="1"/>
  <c r="AB1187" i="1"/>
  <c r="Z1188" i="1"/>
  <c r="AA1188" i="1"/>
  <c r="AB1188" i="1"/>
  <c r="Z1189" i="1"/>
  <c r="AA1189" i="1"/>
  <c r="AB1189" i="1"/>
  <c r="Z1190" i="1"/>
  <c r="AA1190" i="1"/>
  <c r="AB1190" i="1"/>
  <c r="Z1191" i="1"/>
  <c r="AA1191" i="1"/>
  <c r="AB1191" i="1"/>
  <c r="Z1192" i="1"/>
  <c r="AA1192" i="1"/>
  <c r="AB1192" i="1"/>
  <c r="Z1193" i="1"/>
  <c r="AA1193" i="1"/>
  <c r="AB1193" i="1"/>
  <c r="Z1194" i="1"/>
  <c r="AA1194" i="1"/>
  <c r="AB1194" i="1"/>
  <c r="Z1195" i="1"/>
  <c r="AA1195" i="1"/>
  <c r="AB1195" i="1"/>
  <c r="Z1196" i="1"/>
  <c r="AA1196" i="1"/>
  <c r="AB1196" i="1"/>
  <c r="Z1197" i="1"/>
  <c r="AA1197" i="1"/>
  <c r="AB1197" i="1"/>
  <c r="Z1198" i="1"/>
  <c r="AA1198" i="1"/>
  <c r="AB1198" i="1"/>
  <c r="Z1199" i="1"/>
  <c r="AA1199" i="1"/>
  <c r="AB1199" i="1"/>
  <c r="Z1200" i="1"/>
  <c r="AA1200" i="1"/>
  <c r="AB1200" i="1"/>
  <c r="Z1201" i="1"/>
  <c r="AA1201" i="1"/>
  <c r="AB1201" i="1"/>
  <c r="Z1202" i="1"/>
  <c r="AA1202" i="1"/>
  <c r="AB1202" i="1"/>
  <c r="Z1203" i="1"/>
  <c r="AA1203" i="1"/>
  <c r="AB1203" i="1"/>
  <c r="Z1204" i="1"/>
  <c r="AA1204" i="1"/>
  <c r="AB1204" i="1"/>
  <c r="Z1205" i="1"/>
  <c r="AA1205" i="1"/>
  <c r="AB1205" i="1"/>
  <c r="Z1206" i="1"/>
  <c r="AA1206" i="1"/>
  <c r="AB1206" i="1"/>
  <c r="Z1207" i="1"/>
  <c r="AA1207" i="1"/>
  <c r="AB1207" i="1"/>
  <c r="Z1208" i="1"/>
  <c r="AA1208" i="1"/>
  <c r="AB1208" i="1"/>
  <c r="Z1209" i="1"/>
  <c r="AA1209" i="1"/>
  <c r="AB1209" i="1"/>
  <c r="Z1210" i="1"/>
  <c r="AA1210" i="1"/>
  <c r="AB1210" i="1"/>
  <c r="Z1211" i="1"/>
  <c r="AA1211" i="1"/>
  <c r="AB1211" i="1"/>
  <c r="Z1212" i="1"/>
  <c r="AA1212" i="1"/>
  <c r="AB1212" i="1"/>
  <c r="Z1213" i="1"/>
  <c r="AA1213" i="1"/>
  <c r="AB1213" i="1"/>
  <c r="Z1214" i="1"/>
  <c r="AA1214" i="1"/>
  <c r="AB1214" i="1"/>
  <c r="Z1215" i="1"/>
  <c r="AA1215" i="1"/>
  <c r="AB1215" i="1"/>
  <c r="Z1216" i="1"/>
  <c r="AA1216" i="1"/>
  <c r="AB1216" i="1"/>
  <c r="Z1217" i="1"/>
  <c r="AA1217" i="1"/>
  <c r="AB1217" i="1"/>
  <c r="Z1218" i="1"/>
  <c r="AA1218" i="1"/>
  <c r="AB1218" i="1"/>
  <c r="Z1219" i="1"/>
  <c r="AA1219" i="1"/>
  <c r="AB1219" i="1"/>
  <c r="Z1220" i="1"/>
  <c r="AA1220" i="1"/>
  <c r="AB1220" i="1"/>
  <c r="Z1221" i="1"/>
  <c r="AA1221" i="1"/>
  <c r="AB1221" i="1"/>
  <c r="Z1222" i="1"/>
  <c r="AA1222" i="1"/>
  <c r="AB1222" i="1"/>
  <c r="Z1223" i="1"/>
  <c r="AA1223" i="1"/>
  <c r="AB1223" i="1"/>
  <c r="Z1224" i="1"/>
  <c r="AA1224" i="1"/>
  <c r="AB1224" i="1"/>
  <c r="Z1225" i="1"/>
  <c r="AA1225" i="1"/>
  <c r="AB1225" i="1"/>
  <c r="Z1226" i="1"/>
  <c r="AA1226" i="1"/>
  <c r="AB1226" i="1"/>
  <c r="Z1227" i="1"/>
  <c r="AA1227" i="1"/>
  <c r="AB1227" i="1"/>
  <c r="Z1228" i="1"/>
  <c r="AA1228" i="1"/>
  <c r="AB1228" i="1"/>
  <c r="Z1229" i="1"/>
  <c r="AA1229" i="1"/>
  <c r="AB1229" i="1"/>
  <c r="Z1230" i="1"/>
  <c r="AA1230" i="1"/>
  <c r="AB1230" i="1"/>
  <c r="Z1231" i="1"/>
  <c r="AA1231" i="1"/>
  <c r="AB1231" i="1"/>
  <c r="Z1232" i="1"/>
  <c r="AA1232" i="1"/>
  <c r="AB1232" i="1"/>
  <c r="Z1233" i="1"/>
  <c r="AA1233" i="1"/>
  <c r="AB1233" i="1"/>
  <c r="Z1234" i="1"/>
  <c r="AA1234" i="1"/>
  <c r="AB1234" i="1"/>
  <c r="Z1235" i="1"/>
  <c r="AA1235" i="1"/>
  <c r="AB1235" i="1"/>
  <c r="Z1236" i="1"/>
  <c r="AA1236" i="1"/>
  <c r="AB1236" i="1"/>
  <c r="Z1237" i="1"/>
  <c r="AA1237" i="1"/>
  <c r="AB1237" i="1"/>
  <c r="Z1238" i="1"/>
  <c r="AA1238" i="1"/>
  <c r="AB1238" i="1"/>
  <c r="Z1239" i="1"/>
  <c r="AA1239" i="1"/>
  <c r="AB1239" i="1"/>
  <c r="Z1240" i="1"/>
  <c r="AA1240" i="1"/>
  <c r="AB1240" i="1"/>
  <c r="Z1241" i="1"/>
  <c r="AA1241" i="1"/>
  <c r="AB1241" i="1"/>
  <c r="Z1242" i="1"/>
  <c r="AA1242" i="1"/>
  <c r="AB1242" i="1"/>
  <c r="Z1243" i="1"/>
  <c r="AA1243" i="1"/>
  <c r="AB1243" i="1"/>
  <c r="Z1244" i="1"/>
  <c r="AA1244" i="1"/>
  <c r="AB1244" i="1"/>
  <c r="Z1245" i="1"/>
  <c r="AA1245" i="1"/>
  <c r="AB1245" i="1"/>
  <c r="Z1246" i="1"/>
  <c r="AA1246" i="1"/>
  <c r="AB1246" i="1"/>
  <c r="Z1247" i="1"/>
  <c r="AA1247" i="1"/>
  <c r="AB1247" i="1"/>
  <c r="Z1248" i="1"/>
  <c r="AA1248" i="1"/>
  <c r="AB1248" i="1"/>
  <c r="Z1249" i="1"/>
  <c r="AA1249" i="1"/>
  <c r="AB1249" i="1"/>
  <c r="Z1250" i="1"/>
  <c r="AA1250" i="1"/>
  <c r="AB1250" i="1"/>
  <c r="Z1251" i="1"/>
  <c r="AA1251" i="1"/>
  <c r="AB1251" i="1"/>
  <c r="Z1252" i="1"/>
  <c r="AA1252" i="1"/>
  <c r="AB1252" i="1"/>
  <c r="Z1253" i="1"/>
  <c r="AA1253" i="1"/>
  <c r="AB1253" i="1"/>
  <c r="Z1254" i="1"/>
  <c r="AA1254" i="1"/>
  <c r="AB1254" i="1"/>
  <c r="Z1255" i="1"/>
  <c r="AA1255" i="1"/>
  <c r="AB1255" i="1"/>
  <c r="Z1256" i="1"/>
  <c r="AA1256" i="1"/>
  <c r="AB1256" i="1"/>
  <c r="Z1257" i="1"/>
  <c r="AA1257" i="1"/>
  <c r="AB1257" i="1"/>
  <c r="Z1258" i="1"/>
  <c r="AA1258" i="1"/>
  <c r="AB1258" i="1"/>
  <c r="Z1259" i="1"/>
  <c r="AA1259" i="1"/>
  <c r="AB1259" i="1"/>
  <c r="Z1260" i="1"/>
  <c r="AA1260" i="1"/>
  <c r="AB1260" i="1"/>
  <c r="Z1261" i="1"/>
  <c r="AA1261" i="1"/>
  <c r="AB1261" i="1"/>
  <c r="Z1262" i="1"/>
  <c r="AA1262" i="1"/>
  <c r="AB1262" i="1"/>
  <c r="Z1263" i="1"/>
  <c r="AA1263" i="1"/>
  <c r="AB1263" i="1"/>
  <c r="Z1264" i="1"/>
  <c r="AA1264" i="1"/>
  <c r="AB1264" i="1"/>
  <c r="Z1265" i="1"/>
  <c r="AA1265" i="1"/>
  <c r="AB1265" i="1"/>
  <c r="Z1266" i="1"/>
  <c r="AA1266" i="1"/>
  <c r="AB1266" i="1"/>
  <c r="Z1267" i="1"/>
  <c r="AA1267" i="1"/>
  <c r="AB1267" i="1"/>
  <c r="Z1268" i="1"/>
  <c r="AA1268" i="1"/>
  <c r="AB1268" i="1"/>
  <c r="Z1269" i="1"/>
  <c r="AA1269" i="1"/>
  <c r="AB1269" i="1"/>
  <c r="Z1270" i="1"/>
  <c r="AA1270" i="1"/>
  <c r="AB1270" i="1"/>
  <c r="Z1271" i="1"/>
  <c r="AA1271" i="1"/>
  <c r="AB1271" i="1"/>
  <c r="Z1272" i="1"/>
  <c r="AA1272" i="1"/>
  <c r="AB1272" i="1"/>
  <c r="Z1273" i="1"/>
  <c r="AA1273" i="1"/>
  <c r="AB1273" i="1"/>
  <c r="Z1274" i="1"/>
  <c r="AA1274" i="1"/>
  <c r="AB1274" i="1"/>
  <c r="Z1275" i="1"/>
  <c r="AA1275" i="1"/>
  <c r="AB1275" i="1"/>
  <c r="Z1276" i="1"/>
  <c r="AA1276" i="1"/>
  <c r="AB1276" i="1"/>
  <c r="Z1277" i="1"/>
  <c r="AA1277" i="1"/>
  <c r="AB1277" i="1"/>
  <c r="Z1278" i="1"/>
  <c r="AA1278" i="1"/>
  <c r="AB1278" i="1"/>
  <c r="Z1279" i="1"/>
  <c r="AA1279" i="1"/>
  <c r="AB1279" i="1"/>
  <c r="Z1280" i="1"/>
  <c r="AA1280" i="1"/>
  <c r="AB1280" i="1"/>
  <c r="Z1281" i="1"/>
  <c r="AA1281" i="1"/>
  <c r="AB1281" i="1"/>
  <c r="Z1282" i="1"/>
  <c r="AA1282" i="1"/>
  <c r="AB1282" i="1"/>
  <c r="Z1283" i="1"/>
  <c r="AA1283" i="1"/>
  <c r="AB1283" i="1"/>
  <c r="Z1284" i="1"/>
  <c r="AA1284" i="1"/>
  <c r="AB1284" i="1"/>
  <c r="Z1285" i="1"/>
  <c r="AA1285" i="1"/>
  <c r="AB1285" i="1"/>
  <c r="Z1286" i="1"/>
  <c r="AA1286" i="1"/>
  <c r="AB1286" i="1"/>
  <c r="Z1287" i="1"/>
  <c r="AA1287" i="1"/>
  <c r="AB1287" i="1"/>
  <c r="Z1288" i="1"/>
  <c r="AA1288" i="1"/>
  <c r="AB1288" i="1"/>
  <c r="Z1289" i="1"/>
  <c r="AA1289" i="1"/>
  <c r="AB1289" i="1"/>
  <c r="Z1290" i="1"/>
  <c r="AA1290" i="1"/>
  <c r="AB1290" i="1"/>
  <c r="Z1291" i="1"/>
  <c r="AA1291" i="1"/>
  <c r="AB1291" i="1"/>
  <c r="Z1292" i="1"/>
  <c r="AA1292" i="1"/>
  <c r="AB1292" i="1"/>
  <c r="Z1293" i="1"/>
  <c r="AA1293" i="1"/>
  <c r="AB1293" i="1"/>
  <c r="Z1294" i="1"/>
  <c r="AA1294" i="1"/>
  <c r="AB1294" i="1"/>
  <c r="Z1295" i="1"/>
  <c r="AA1295" i="1"/>
  <c r="AB1295" i="1"/>
  <c r="Z1296" i="1"/>
  <c r="AA1296" i="1"/>
  <c r="AB1296" i="1"/>
  <c r="Z1297" i="1"/>
  <c r="AA1297" i="1"/>
  <c r="AB1297" i="1"/>
  <c r="Z1298" i="1"/>
  <c r="AA1298" i="1"/>
  <c r="AB1298" i="1"/>
  <c r="Z1299" i="1"/>
  <c r="AA1299" i="1"/>
  <c r="AB1299" i="1"/>
  <c r="Z1300" i="1"/>
  <c r="AA1300" i="1"/>
  <c r="AB1300" i="1"/>
  <c r="Z1301" i="1"/>
  <c r="AA1301" i="1"/>
  <c r="AB1301" i="1"/>
  <c r="Z1302" i="1"/>
  <c r="AA1302" i="1"/>
  <c r="AB1302" i="1"/>
  <c r="Z1303" i="1"/>
  <c r="AA1303" i="1"/>
  <c r="AB1303" i="1"/>
  <c r="Z1304" i="1"/>
  <c r="AA1304" i="1"/>
  <c r="AB1304" i="1"/>
  <c r="Z1305" i="1"/>
  <c r="AA1305" i="1"/>
  <c r="AB1305" i="1"/>
  <c r="Z1306" i="1"/>
  <c r="AA1306" i="1"/>
  <c r="AB1306" i="1"/>
  <c r="Z1307" i="1"/>
  <c r="AA1307" i="1"/>
  <c r="AB1307" i="1"/>
  <c r="Z1308" i="1"/>
  <c r="AA1308" i="1"/>
  <c r="AB1308" i="1"/>
  <c r="Z1309" i="1"/>
  <c r="AA1309" i="1"/>
  <c r="AB1309" i="1"/>
  <c r="Z1310" i="1"/>
  <c r="AA1310" i="1"/>
  <c r="AB1310" i="1"/>
  <c r="Z1311" i="1"/>
  <c r="AA1311" i="1"/>
  <c r="AB1311" i="1"/>
  <c r="Z1312" i="1"/>
  <c r="AA1312" i="1"/>
  <c r="AB1312" i="1"/>
  <c r="Z1313" i="1"/>
  <c r="AA1313" i="1"/>
  <c r="AB1313" i="1"/>
  <c r="Z1314" i="1"/>
  <c r="AA1314" i="1"/>
  <c r="AB1314" i="1"/>
  <c r="Z1315" i="1"/>
  <c r="AA1315" i="1"/>
  <c r="AB1315" i="1"/>
  <c r="Z1316" i="1"/>
  <c r="AA1316" i="1"/>
  <c r="AB1316" i="1"/>
  <c r="Z1317" i="1"/>
  <c r="AA1317" i="1"/>
  <c r="AB1317" i="1"/>
  <c r="Z1318" i="1"/>
  <c r="AA1318" i="1"/>
  <c r="AB1318" i="1"/>
  <c r="Z1319" i="1"/>
  <c r="AA1319" i="1"/>
  <c r="AB1319" i="1"/>
  <c r="Z1320" i="1"/>
  <c r="AA1320" i="1"/>
  <c r="AB1320" i="1"/>
  <c r="Z1321" i="1"/>
  <c r="AA1321" i="1"/>
  <c r="AB1321" i="1"/>
  <c r="Z1322" i="1"/>
  <c r="AA1322" i="1"/>
  <c r="AB1322" i="1"/>
  <c r="Z1323" i="1"/>
  <c r="AA1323" i="1"/>
  <c r="AB1323" i="1"/>
  <c r="Z1324" i="1"/>
  <c r="AA1324" i="1"/>
  <c r="AB1324" i="1"/>
  <c r="Z1325" i="1"/>
  <c r="AA1325" i="1"/>
  <c r="AB1325" i="1"/>
  <c r="Z1326" i="1"/>
  <c r="AA1326" i="1"/>
  <c r="AB1326" i="1"/>
  <c r="Z1327" i="1"/>
  <c r="AA1327" i="1"/>
  <c r="AB1327" i="1"/>
  <c r="Z1328" i="1"/>
  <c r="AA1328" i="1"/>
  <c r="AB1328" i="1"/>
  <c r="Z1329" i="1"/>
  <c r="AA1329" i="1"/>
  <c r="AB1329" i="1"/>
  <c r="Z1330" i="1"/>
  <c r="AA1330" i="1"/>
  <c r="AB1330" i="1"/>
  <c r="Z1331" i="1"/>
  <c r="AA1331" i="1"/>
  <c r="AB1331" i="1"/>
  <c r="Z1332" i="1"/>
  <c r="AA1332" i="1"/>
  <c r="AB1332" i="1"/>
  <c r="Z1333" i="1"/>
  <c r="AA1333" i="1"/>
  <c r="AB1333" i="1"/>
  <c r="Z1334" i="1"/>
  <c r="AA1334" i="1"/>
  <c r="AB1334" i="1"/>
  <c r="Z1335" i="1"/>
  <c r="AA1335" i="1"/>
  <c r="AB1335" i="1"/>
  <c r="Z1336" i="1"/>
  <c r="AA1336" i="1"/>
  <c r="AB1336" i="1"/>
  <c r="Z1337" i="1"/>
  <c r="AA1337" i="1"/>
  <c r="AB1337" i="1"/>
  <c r="Z1338" i="1"/>
  <c r="AA1338" i="1"/>
  <c r="AB1338" i="1"/>
  <c r="Z1339" i="1"/>
  <c r="AA1339" i="1"/>
  <c r="AB1339" i="1"/>
  <c r="Z1340" i="1"/>
  <c r="AA1340" i="1"/>
  <c r="AB1340" i="1"/>
  <c r="Z1341" i="1"/>
  <c r="AA1341" i="1"/>
  <c r="AB1341" i="1"/>
  <c r="Z1342" i="1"/>
  <c r="AA1342" i="1"/>
  <c r="AB1342" i="1"/>
  <c r="Z1343" i="1"/>
  <c r="AA1343" i="1"/>
  <c r="AB1343" i="1"/>
  <c r="Z1344" i="1"/>
  <c r="AA1344" i="1"/>
  <c r="AB1344" i="1"/>
  <c r="Z1345" i="1"/>
  <c r="AA1345" i="1"/>
  <c r="AB1345" i="1"/>
  <c r="Z1346" i="1"/>
  <c r="AA1346" i="1"/>
  <c r="AB1346" i="1"/>
  <c r="Z1347" i="1"/>
  <c r="AA1347" i="1"/>
  <c r="AB1347" i="1"/>
  <c r="Z1348" i="1"/>
  <c r="AA1348" i="1"/>
  <c r="AB1348" i="1"/>
  <c r="Z1349" i="1"/>
  <c r="AA1349" i="1"/>
  <c r="AB1349" i="1"/>
  <c r="Z1350" i="1"/>
  <c r="AA1350" i="1"/>
  <c r="AB1350" i="1"/>
  <c r="Z1351" i="1"/>
  <c r="AA1351" i="1"/>
  <c r="AB1351" i="1"/>
  <c r="Z1352" i="1"/>
  <c r="AA1352" i="1"/>
  <c r="AB1352" i="1"/>
  <c r="Z1353" i="1"/>
  <c r="AA1353" i="1"/>
  <c r="AB1353" i="1"/>
  <c r="Z1354" i="1"/>
  <c r="AA1354" i="1"/>
  <c r="AB1354" i="1"/>
  <c r="Z1355" i="1"/>
  <c r="AA1355" i="1"/>
  <c r="AB1355" i="1"/>
  <c r="Z1356" i="1"/>
  <c r="AA1356" i="1"/>
  <c r="AB1356" i="1"/>
  <c r="Z1357" i="1"/>
  <c r="AA1357" i="1"/>
  <c r="AB1357" i="1"/>
  <c r="Z1358" i="1"/>
  <c r="AA1358" i="1"/>
  <c r="AB1358" i="1"/>
  <c r="Z1359" i="1"/>
  <c r="AA1359" i="1"/>
  <c r="AB1359" i="1"/>
  <c r="Z1360" i="1"/>
  <c r="AA1360" i="1"/>
  <c r="AB1360" i="1"/>
  <c r="Z1361" i="1"/>
  <c r="AA1361" i="1"/>
  <c r="AB1361" i="1"/>
  <c r="Z1362" i="1"/>
  <c r="AA1362" i="1"/>
  <c r="AB1362" i="1"/>
  <c r="Z1363" i="1"/>
  <c r="AA1363" i="1"/>
  <c r="AB1363" i="1"/>
  <c r="Z1364" i="1"/>
  <c r="AA1364" i="1"/>
  <c r="AB1364" i="1"/>
  <c r="Z1365" i="1"/>
  <c r="AA1365" i="1"/>
  <c r="AB1365" i="1"/>
  <c r="Z1366" i="1"/>
  <c r="AA1366" i="1"/>
  <c r="AB1366" i="1"/>
  <c r="Z1367" i="1"/>
  <c r="AA1367" i="1"/>
  <c r="AB1367" i="1"/>
  <c r="Z1368" i="1"/>
  <c r="AA1368" i="1"/>
  <c r="AB1368" i="1"/>
  <c r="Z1369" i="1"/>
  <c r="AA1369" i="1"/>
  <c r="AB1369" i="1"/>
  <c r="Z1370" i="1"/>
  <c r="AA1370" i="1"/>
  <c r="AB1370" i="1"/>
  <c r="Z1371" i="1"/>
  <c r="AA1371" i="1"/>
  <c r="AB1371" i="1"/>
  <c r="Z1372" i="1"/>
  <c r="AA1372" i="1"/>
  <c r="AB1372" i="1"/>
  <c r="Z1373" i="1"/>
  <c r="AA1373" i="1"/>
  <c r="AB1373" i="1"/>
  <c r="Z1374" i="1"/>
  <c r="AA1374" i="1"/>
  <c r="AB1374" i="1"/>
  <c r="Z1375" i="1"/>
  <c r="AA1375" i="1"/>
  <c r="AB1375" i="1"/>
  <c r="Z1376" i="1"/>
  <c r="AA1376" i="1"/>
  <c r="AB1376" i="1"/>
  <c r="Z1377" i="1"/>
  <c r="AA1377" i="1"/>
  <c r="AB1377" i="1"/>
  <c r="Z1378" i="1"/>
  <c r="AA1378" i="1"/>
  <c r="AB1378" i="1"/>
  <c r="Z1379" i="1"/>
  <c r="AA1379" i="1"/>
  <c r="AB1379" i="1"/>
  <c r="Z1380" i="1"/>
  <c r="AA1380" i="1"/>
  <c r="AB1380" i="1"/>
  <c r="Z1381" i="1"/>
  <c r="AA1381" i="1"/>
  <c r="AB1381" i="1"/>
  <c r="Z1382" i="1"/>
  <c r="AA1382" i="1"/>
  <c r="AB1382" i="1"/>
  <c r="Z1383" i="1"/>
  <c r="AA1383" i="1"/>
  <c r="AB1383" i="1"/>
  <c r="Z1384" i="1"/>
  <c r="AA1384" i="1"/>
  <c r="AB1384" i="1"/>
  <c r="Z1385" i="1"/>
  <c r="AA1385" i="1"/>
  <c r="AB1385" i="1"/>
  <c r="Z1386" i="1"/>
  <c r="AA1386" i="1"/>
  <c r="AB1386" i="1"/>
  <c r="Z1387" i="1"/>
  <c r="AA1387" i="1"/>
  <c r="AB1387" i="1"/>
  <c r="Z1388" i="1"/>
  <c r="AA1388" i="1"/>
  <c r="AB1388" i="1"/>
  <c r="Z1389" i="1"/>
  <c r="AA1389" i="1"/>
  <c r="AB1389" i="1"/>
  <c r="Z1390" i="1"/>
  <c r="AA1390" i="1"/>
  <c r="AB1390" i="1"/>
  <c r="Z1391" i="1"/>
  <c r="AA1391" i="1"/>
  <c r="AB1391" i="1"/>
  <c r="Z1392" i="1"/>
  <c r="AA1392" i="1"/>
  <c r="AB1392" i="1"/>
  <c r="Z1393" i="1"/>
  <c r="AA1393" i="1"/>
  <c r="AB1393" i="1"/>
  <c r="Z1394" i="1"/>
  <c r="AA1394" i="1"/>
  <c r="AB1394" i="1"/>
  <c r="Z1395" i="1"/>
  <c r="AA1395" i="1"/>
  <c r="AB1395" i="1"/>
  <c r="Z1396" i="1"/>
  <c r="AA1396" i="1"/>
  <c r="AB1396" i="1"/>
  <c r="Z1397" i="1"/>
  <c r="AA1397" i="1"/>
  <c r="AB1397" i="1"/>
  <c r="Z1398" i="1"/>
  <c r="AA1398" i="1"/>
  <c r="AB1398" i="1"/>
  <c r="Z1399" i="1"/>
  <c r="AA1399" i="1"/>
  <c r="AB1399" i="1"/>
  <c r="Z1400" i="1"/>
  <c r="AA1400" i="1"/>
  <c r="AB1400" i="1"/>
  <c r="Z1401" i="1"/>
  <c r="AA1401" i="1"/>
  <c r="AB1401" i="1"/>
  <c r="Z1402" i="1"/>
  <c r="AA1402" i="1"/>
  <c r="AB1402" i="1"/>
  <c r="Z1403" i="1"/>
  <c r="AA1403" i="1"/>
  <c r="AB1403" i="1"/>
  <c r="Z1404" i="1"/>
  <c r="AA1404" i="1"/>
  <c r="AB1404" i="1"/>
  <c r="Z1405" i="1"/>
  <c r="AA1405" i="1"/>
  <c r="AB1405" i="1"/>
  <c r="Z1406" i="1"/>
  <c r="AA1406" i="1"/>
  <c r="AB1406" i="1"/>
  <c r="Z1407" i="1"/>
  <c r="AA1407" i="1"/>
  <c r="AB1407" i="1"/>
  <c r="Z1408" i="1"/>
  <c r="AA1408" i="1"/>
  <c r="AB1408" i="1"/>
  <c r="Z1409" i="1"/>
  <c r="AA1409" i="1"/>
  <c r="AB1409" i="1"/>
  <c r="Z1410" i="1"/>
  <c r="AA1410" i="1"/>
  <c r="AB1410" i="1"/>
  <c r="Z1411" i="1"/>
  <c r="AA1411" i="1"/>
  <c r="AB1411" i="1"/>
  <c r="Z1412" i="1"/>
  <c r="AA1412" i="1"/>
  <c r="AB1412" i="1"/>
  <c r="Z1413" i="1"/>
  <c r="AA1413" i="1"/>
  <c r="AB1413" i="1"/>
  <c r="Z1414" i="1"/>
  <c r="AA1414" i="1"/>
  <c r="AB1414" i="1"/>
  <c r="Z1415" i="1"/>
  <c r="AA1415" i="1"/>
  <c r="AB1415" i="1"/>
  <c r="Z1416" i="1"/>
  <c r="AA1416" i="1"/>
  <c r="AB1416" i="1"/>
  <c r="Z1417" i="1"/>
  <c r="AA1417" i="1"/>
  <c r="AB1417" i="1"/>
  <c r="Z1418" i="1"/>
  <c r="AA1418" i="1"/>
  <c r="AB1418" i="1"/>
  <c r="Z1419" i="1"/>
  <c r="AA1419" i="1"/>
  <c r="AB1419" i="1"/>
  <c r="Z1420" i="1"/>
  <c r="AA1420" i="1"/>
  <c r="AB1420" i="1"/>
  <c r="Z1421" i="1"/>
  <c r="AA1421" i="1"/>
  <c r="AB1421" i="1"/>
  <c r="Z1422" i="1"/>
  <c r="AA1422" i="1"/>
  <c r="AB1422" i="1"/>
  <c r="Z1423" i="1"/>
  <c r="AA1423" i="1"/>
  <c r="AB1423" i="1"/>
  <c r="Z1424" i="1"/>
  <c r="AA1424" i="1"/>
  <c r="AB1424" i="1"/>
  <c r="Z1425" i="1"/>
  <c r="AA1425" i="1"/>
  <c r="AB1425" i="1"/>
  <c r="Z1426" i="1"/>
  <c r="AA1426" i="1"/>
  <c r="AB1426" i="1"/>
  <c r="Z1427" i="1"/>
  <c r="AA1427" i="1"/>
  <c r="AB1427" i="1"/>
  <c r="Z1428" i="1"/>
  <c r="AA1428" i="1"/>
  <c r="AB1428" i="1"/>
  <c r="Z1429" i="1"/>
  <c r="AA1429" i="1"/>
  <c r="AB1429" i="1"/>
  <c r="Z1430" i="1"/>
  <c r="AA1430" i="1"/>
  <c r="AB1430" i="1"/>
  <c r="Z1431" i="1"/>
  <c r="AA1431" i="1"/>
  <c r="AB1431" i="1"/>
  <c r="Z1432" i="1"/>
  <c r="AA1432" i="1"/>
  <c r="AB1432" i="1"/>
  <c r="Z1433" i="1"/>
  <c r="AA1433" i="1"/>
  <c r="AB1433" i="1"/>
  <c r="Z1434" i="1"/>
  <c r="AA1434" i="1"/>
  <c r="AB1434" i="1"/>
  <c r="Z1435" i="1"/>
  <c r="AA1435" i="1"/>
  <c r="AB1435" i="1"/>
  <c r="Z1436" i="1"/>
  <c r="AA1436" i="1"/>
  <c r="AB1436" i="1"/>
  <c r="Z1437" i="1"/>
  <c r="AA1437" i="1"/>
  <c r="AB1437" i="1"/>
  <c r="Z1438" i="1"/>
  <c r="AA1438" i="1"/>
  <c r="AB1438" i="1"/>
  <c r="Z1439" i="1"/>
  <c r="AA1439" i="1"/>
  <c r="AB1439" i="1"/>
  <c r="Z1440" i="1"/>
  <c r="AA1440" i="1"/>
  <c r="AB1440" i="1"/>
  <c r="Z1441" i="1"/>
  <c r="AA1441" i="1"/>
  <c r="AB1441" i="1"/>
  <c r="Z1442" i="1"/>
  <c r="AA1442" i="1"/>
  <c r="AB1442" i="1"/>
  <c r="Z1443" i="1"/>
  <c r="AA1443" i="1"/>
  <c r="AB1443" i="1"/>
  <c r="Z1444" i="1"/>
  <c r="AA1444" i="1"/>
  <c r="AB1444" i="1"/>
  <c r="Z1445" i="1"/>
  <c r="AA1445" i="1"/>
  <c r="AB1445" i="1"/>
  <c r="Z1446" i="1"/>
  <c r="AA1446" i="1"/>
  <c r="AB1446" i="1"/>
  <c r="Z1447" i="1"/>
  <c r="AA1447" i="1"/>
  <c r="AB1447" i="1"/>
  <c r="Z1448" i="1"/>
  <c r="AA1448" i="1"/>
  <c r="AB1448" i="1"/>
  <c r="Z1449" i="1"/>
  <c r="AA1449" i="1"/>
  <c r="AB1449" i="1"/>
  <c r="Z1450" i="1"/>
  <c r="AA1450" i="1"/>
  <c r="AB1450" i="1"/>
  <c r="Z1451" i="1"/>
  <c r="AA1451" i="1"/>
  <c r="AB1451" i="1"/>
  <c r="Z1452" i="1"/>
  <c r="AA1452" i="1"/>
  <c r="AB1452" i="1"/>
  <c r="Z1453" i="1"/>
  <c r="AA1453" i="1"/>
  <c r="AB1453" i="1"/>
  <c r="Z1454" i="1"/>
  <c r="AA1454" i="1"/>
  <c r="AB1454" i="1"/>
  <c r="Z1455" i="1"/>
  <c r="AA1455" i="1"/>
  <c r="AB1455" i="1"/>
  <c r="Z1456" i="1"/>
  <c r="AA1456" i="1"/>
  <c r="AB1456" i="1"/>
  <c r="Z1457" i="1"/>
  <c r="AA1457" i="1"/>
  <c r="AB1457" i="1"/>
  <c r="Z1458" i="1"/>
  <c r="AA1458" i="1"/>
  <c r="AB1458" i="1"/>
  <c r="Z1459" i="1"/>
  <c r="AA1459" i="1"/>
  <c r="AB1459" i="1"/>
  <c r="Z1460" i="1"/>
  <c r="AA1460" i="1"/>
  <c r="AB1460" i="1"/>
  <c r="Z1461" i="1"/>
  <c r="AA1461" i="1"/>
  <c r="AB1461" i="1"/>
  <c r="Z1462" i="1"/>
  <c r="AA1462" i="1"/>
  <c r="AB1462" i="1"/>
  <c r="Z1463" i="1"/>
  <c r="AA1463" i="1"/>
  <c r="AB1463" i="1"/>
  <c r="Z1464" i="1"/>
  <c r="AA1464" i="1"/>
  <c r="AB1464" i="1"/>
  <c r="Z1465" i="1"/>
  <c r="AA1465" i="1"/>
  <c r="AB1465" i="1"/>
  <c r="Z1466" i="1"/>
  <c r="AA1466" i="1"/>
  <c r="AB1466" i="1"/>
  <c r="Z1467" i="1"/>
  <c r="AA1467" i="1"/>
  <c r="AB1467" i="1"/>
  <c r="Z1468" i="1"/>
  <c r="AA1468" i="1"/>
  <c r="AB1468" i="1"/>
  <c r="Z1469" i="1"/>
  <c r="AA1469" i="1"/>
  <c r="AB1469" i="1"/>
  <c r="Z1470" i="1"/>
  <c r="AA1470" i="1"/>
  <c r="AB1470" i="1"/>
  <c r="Z1471" i="1"/>
  <c r="AA1471" i="1"/>
  <c r="AB1471" i="1"/>
  <c r="Z1472" i="1"/>
  <c r="AA1472" i="1"/>
  <c r="AB1472" i="1"/>
  <c r="Z1473" i="1"/>
  <c r="AA1473" i="1"/>
  <c r="AB1473" i="1"/>
  <c r="Z1474" i="1"/>
  <c r="AA1474" i="1"/>
  <c r="AB1474" i="1"/>
  <c r="Z1475" i="1"/>
  <c r="AA1475" i="1"/>
  <c r="AB1475" i="1"/>
  <c r="Z1476" i="1"/>
  <c r="AA1476" i="1"/>
  <c r="AB1476" i="1"/>
  <c r="Z1477" i="1"/>
  <c r="AA1477" i="1"/>
  <c r="AB1477" i="1"/>
  <c r="Z1478" i="1"/>
  <c r="AA1478" i="1"/>
  <c r="AB1478" i="1"/>
  <c r="Z1479" i="1"/>
  <c r="AA1479" i="1"/>
  <c r="AB1479" i="1"/>
  <c r="Z1480" i="1"/>
  <c r="AA1480" i="1"/>
  <c r="AB1480" i="1"/>
  <c r="Z1481" i="1"/>
  <c r="AA1481" i="1"/>
  <c r="AB1481" i="1"/>
  <c r="Z1482" i="1"/>
  <c r="AA1482" i="1"/>
  <c r="AB1482" i="1"/>
  <c r="Z1483" i="1"/>
  <c r="AA1483" i="1"/>
  <c r="AB1483" i="1"/>
  <c r="Z1484" i="1"/>
  <c r="AA1484" i="1"/>
  <c r="AB1484" i="1"/>
  <c r="Z1485" i="1"/>
  <c r="AA1485" i="1"/>
  <c r="AB1485" i="1"/>
  <c r="Z1486" i="1"/>
  <c r="AA1486" i="1"/>
  <c r="AB1486" i="1"/>
  <c r="Z1487" i="1"/>
  <c r="AA1487" i="1"/>
  <c r="AB1487" i="1"/>
  <c r="Z1488" i="1"/>
  <c r="AA1488" i="1"/>
  <c r="AB1488" i="1"/>
  <c r="Z1489" i="1"/>
  <c r="AA1489" i="1"/>
  <c r="AB1489" i="1"/>
  <c r="Z1490" i="1"/>
  <c r="AA1490" i="1"/>
  <c r="AB1490" i="1"/>
  <c r="Z1491" i="1"/>
  <c r="AA1491" i="1"/>
  <c r="AB1491" i="1"/>
  <c r="Z1492" i="1"/>
  <c r="AA1492" i="1"/>
  <c r="AB1492" i="1"/>
  <c r="Z1493" i="1"/>
  <c r="AA1493" i="1"/>
  <c r="AB1493" i="1"/>
  <c r="Z1494" i="1"/>
  <c r="AA1494" i="1"/>
  <c r="AB1494" i="1"/>
  <c r="Z1495" i="1"/>
  <c r="AA1495" i="1"/>
  <c r="AB1495" i="1"/>
  <c r="Z1496" i="1"/>
  <c r="AA1496" i="1"/>
  <c r="AB1496" i="1"/>
  <c r="Z1497" i="1"/>
  <c r="AA1497" i="1"/>
  <c r="AB1497" i="1"/>
  <c r="Z1498" i="1"/>
  <c r="AA1498" i="1"/>
  <c r="AB1498" i="1"/>
  <c r="Z1499" i="1"/>
  <c r="AA1499" i="1"/>
  <c r="AB1499" i="1"/>
  <c r="Z1500" i="1"/>
  <c r="AA1500" i="1"/>
  <c r="AB1500" i="1"/>
  <c r="Z1501" i="1"/>
  <c r="AA1501" i="1"/>
  <c r="AB1501" i="1"/>
  <c r="Z1502" i="1"/>
  <c r="AA1502" i="1"/>
  <c r="AB1502" i="1"/>
  <c r="Z1503" i="1"/>
  <c r="AA1503" i="1"/>
  <c r="AB1503" i="1"/>
  <c r="Z1504" i="1"/>
  <c r="AA1504" i="1"/>
  <c r="AB1504" i="1"/>
  <c r="Z1505" i="1"/>
  <c r="AA1505" i="1"/>
  <c r="AB1505" i="1"/>
  <c r="Z1506" i="1"/>
  <c r="AA1506" i="1"/>
  <c r="AB1506" i="1"/>
  <c r="Z1507" i="1"/>
  <c r="AA1507" i="1"/>
  <c r="AB1507" i="1"/>
  <c r="Z1508" i="1"/>
  <c r="AA1508" i="1"/>
  <c r="AB1508" i="1"/>
  <c r="Z1509" i="1"/>
  <c r="AA1509" i="1"/>
  <c r="AB1509" i="1"/>
  <c r="Z1510" i="1"/>
  <c r="AA1510" i="1"/>
  <c r="AB1510" i="1"/>
  <c r="Z1511" i="1"/>
  <c r="AA1511" i="1"/>
  <c r="AB1511" i="1"/>
  <c r="Z1512" i="1"/>
  <c r="AA1512" i="1"/>
  <c r="AB1512" i="1"/>
  <c r="Z1513" i="1"/>
  <c r="AA1513" i="1"/>
  <c r="AB1513" i="1"/>
  <c r="Z1514" i="1"/>
  <c r="AA1514" i="1"/>
  <c r="AB1514" i="1"/>
  <c r="Z1515" i="1"/>
  <c r="AA1515" i="1"/>
  <c r="AB1515" i="1"/>
  <c r="Z1516" i="1"/>
  <c r="AA1516" i="1"/>
  <c r="AB1516" i="1"/>
  <c r="Z1517" i="1"/>
  <c r="AA1517" i="1"/>
  <c r="AB1517" i="1"/>
  <c r="Z1518" i="1"/>
  <c r="AA1518" i="1"/>
  <c r="AB1518" i="1"/>
  <c r="Z1519" i="1"/>
  <c r="AA1519" i="1"/>
  <c r="AB1519" i="1"/>
  <c r="Z1520" i="1"/>
  <c r="AA1520" i="1"/>
  <c r="AB1520" i="1"/>
  <c r="Z1521" i="1"/>
  <c r="AA1521" i="1"/>
  <c r="AB1521" i="1"/>
  <c r="Z1522" i="1"/>
  <c r="AA1522" i="1"/>
  <c r="AB1522" i="1"/>
  <c r="Z1523" i="1"/>
  <c r="AA1523" i="1"/>
  <c r="AB1523" i="1"/>
  <c r="Z1524" i="1"/>
  <c r="AA1524" i="1"/>
  <c r="AB1524" i="1"/>
  <c r="Z1525" i="1"/>
  <c r="AA1525" i="1"/>
  <c r="AB1525" i="1"/>
  <c r="Z1526" i="1"/>
  <c r="AA1526" i="1"/>
  <c r="AB1526" i="1"/>
  <c r="Z1527" i="1"/>
  <c r="AA1527" i="1"/>
  <c r="AB1527" i="1"/>
  <c r="Z1528" i="1"/>
  <c r="AA1528" i="1"/>
  <c r="AB1528" i="1"/>
  <c r="Z1529" i="1"/>
  <c r="AA1529" i="1"/>
  <c r="AB1529" i="1"/>
  <c r="Z1530" i="1"/>
  <c r="AA1530" i="1"/>
  <c r="AB1530" i="1"/>
  <c r="Z1531" i="1"/>
  <c r="AA1531" i="1"/>
  <c r="AB1531" i="1"/>
  <c r="Z1532" i="1"/>
  <c r="AA1532" i="1"/>
  <c r="AB1532" i="1"/>
  <c r="Z1533" i="1"/>
  <c r="AA1533" i="1"/>
  <c r="AB1533" i="1"/>
  <c r="Z1534" i="1"/>
  <c r="AA1534" i="1"/>
  <c r="AB1534" i="1"/>
  <c r="Z1535" i="1"/>
  <c r="AA1535" i="1"/>
  <c r="AB1535" i="1"/>
  <c r="Z1536" i="1"/>
  <c r="AA1536" i="1"/>
  <c r="AB1536" i="1"/>
  <c r="Z1537" i="1"/>
  <c r="AA1537" i="1"/>
  <c r="AB1537" i="1"/>
  <c r="Z1538" i="1"/>
  <c r="AA1538" i="1"/>
  <c r="AB1538" i="1"/>
  <c r="Z1539" i="1"/>
  <c r="AA1539" i="1"/>
  <c r="AB1539" i="1"/>
  <c r="Z1540" i="1"/>
  <c r="AA1540" i="1"/>
  <c r="AB1540" i="1"/>
  <c r="Z1541" i="1"/>
  <c r="AA1541" i="1"/>
  <c r="AB1541" i="1"/>
  <c r="Z1542" i="1"/>
  <c r="AA1542" i="1"/>
  <c r="AB1542" i="1"/>
  <c r="Z1543" i="1"/>
  <c r="AA1543" i="1"/>
  <c r="AB1543" i="1"/>
  <c r="Z1544" i="1"/>
  <c r="AA1544" i="1"/>
  <c r="AB1544" i="1"/>
  <c r="Z1545" i="1"/>
  <c r="AA1545" i="1"/>
  <c r="AB1545" i="1"/>
  <c r="Z1546" i="1"/>
  <c r="AA1546" i="1"/>
  <c r="AB1546" i="1"/>
  <c r="Z1547" i="1"/>
  <c r="AA1547" i="1"/>
  <c r="AB1547" i="1"/>
  <c r="Z1548" i="1"/>
  <c r="AA1548" i="1"/>
  <c r="AB1548" i="1"/>
  <c r="Z1549" i="1"/>
  <c r="AA1549" i="1"/>
  <c r="AB1549" i="1"/>
  <c r="Z1550" i="1"/>
  <c r="AA1550" i="1"/>
  <c r="AB1550" i="1"/>
  <c r="Z1551" i="1"/>
  <c r="AA1551" i="1"/>
  <c r="AB1551" i="1"/>
  <c r="Z1552" i="1"/>
  <c r="AA1552" i="1"/>
  <c r="AB1552" i="1"/>
  <c r="Z1553" i="1"/>
  <c r="AA1553" i="1"/>
  <c r="AB1553" i="1"/>
  <c r="Z1554" i="1"/>
  <c r="AA1554" i="1"/>
  <c r="AB1554" i="1"/>
  <c r="Z1555" i="1"/>
  <c r="AA1555" i="1"/>
  <c r="AB1555" i="1"/>
  <c r="Z1556" i="1"/>
  <c r="AA1556" i="1"/>
  <c r="AB1556" i="1"/>
  <c r="Z1557" i="1"/>
  <c r="AA1557" i="1"/>
  <c r="AB1557" i="1"/>
  <c r="Z1558" i="1"/>
  <c r="AA1558" i="1"/>
  <c r="AB1558" i="1"/>
  <c r="Z1559" i="1"/>
  <c r="AA1559" i="1"/>
  <c r="AB1559" i="1"/>
  <c r="Z1560" i="1"/>
  <c r="AA1560" i="1"/>
  <c r="AB1560" i="1"/>
  <c r="Z1561" i="1"/>
  <c r="AA1561" i="1"/>
  <c r="AB1561" i="1"/>
  <c r="Z1562" i="1"/>
  <c r="AA1562" i="1"/>
  <c r="AB1562" i="1"/>
  <c r="Z1563" i="1"/>
  <c r="AA1563" i="1"/>
  <c r="AB1563" i="1"/>
  <c r="Z1564" i="1"/>
  <c r="AA1564" i="1"/>
  <c r="AB1564" i="1"/>
  <c r="Z1565" i="1"/>
  <c r="AA1565" i="1"/>
  <c r="AB1565" i="1"/>
  <c r="Z1566" i="1"/>
  <c r="AA1566" i="1"/>
  <c r="AB1566" i="1"/>
  <c r="Z1567" i="1"/>
  <c r="AA1567" i="1"/>
  <c r="AB1567" i="1"/>
  <c r="Z1568" i="1"/>
  <c r="AA1568" i="1"/>
  <c r="AB1568" i="1"/>
  <c r="Z1569" i="1"/>
  <c r="AA1569" i="1"/>
  <c r="AB1569" i="1"/>
  <c r="Z1570" i="1"/>
  <c r="AA1570" i="1"/>
  <c r="AB1570" i="1"/>
  <c r="Z1571" i="1"/>
  <c r="AA1571" i="1"/>
  <c r="AB1571" i="1"/>
  <c r="Z1572" i="1"/>
  <c r="AA1572" i="1"/>
  <c r="AB1572" i="1"/>
  <c r="Z1573" i="1"/>
  <c r="AA1573" i="1"/>
  <c r="AB1573" i="1"/>
  <c r="Z1574" i="1"/>
  <c r="AA1574" i="1"/>
  <c r="AB1574" i="1"/>
  <c r="Z1575" i="1"/>
  <c r="AA1575" i="1"/>
  <c r="AB1575" i="1"/>
  <c r="Z1576" i="1"/>
  <c r="AA1576" i="1"/>
  <c r="AB1576" i="1"/>
  <c r="Z1577" i="1"/>
  <c r="AA1577" i="1"/>
  <c r="AB1577" i="1"/>
  <c r="Z1578" i="1"/>
  <c r="AA1578" i="1"/>
  <c r="AB1578" i="1"/>
  <c r="Z1579" i="1"/>
  <c r="AA1579" i="1"/>
  <c r="AB1579" i="1"/>
  <c r="Z1580" i="1"/>
  <c r="AA1580" i="1"/>
  <c r="AB1580" i="1"/>
  <c r="Z1581" i="1"/>
  <c r="AA1581" i="1"/>
  <c r="AB1581" i="1"/>
  <c r="Z1582" i="1"/>
  <c r="AA1582" i="1"/>
  <c r="AB1582" i="1"/>
  <c r="Z1583" i="1"/>
  <c r="AA1583" i="1"/>
  <c r="AB1583" i="1"/>
  <c r="Z1584" i="1"/>
  <c r="AA1584" i="1"/>
  <c r="AB1584" i="1"/>
  <c r="Z1585" i="1"/>
  <c r="AA1585" i="1"/>
  <c r="AB1585" i="1"/>
  <c r="Z1586" i="1"/>
  <c r="AA1586" i="1"/>
  <c r="AB1586" i="1"/>
  <c r="Z1587" i="1"/>
  <c r="AA1587" i="1"/>
  <c r="AB1587" i="1"/>
  <c r="Z1588" i="1"/>
  <c r="AA1588" i="1"/>
  <c r="AB1588" i="1"/>
  <c r="Z1589" i="1"/>
  <c r="AA1589" i="1"/>
  <c r="AB1589" i="1"/>
  <c r="Z1590" i="1"/>
  <c r="AA1590" i="1"/>
  <c r="AB1590" i="1"/>
  <c r="Z1591" i="1"/>
  <c r="AA1591" i="1"/>
  <c r="AB1591" i="1"/>
  <c r="Z1592" i="1"/>
  <c r="AA1592" i="1"/>
  <c r="AB1592" i="1"/>
  <c r="Z1593" i="1"/>
  <c r="AA1593" i="1"/>
  <c r="AB1593" i="1"/>
  <c r="Z1594" i="1"/>
  <c r="AA1594" i="1"/>
  <c r="AB1594" i="1"/>
  <c r="Z1595" i="1"/>
  <c r="AA1595" i="1"/>
  <c r="AB1595" i="1"/>
  <c r="Z1596" i="1"/>
  <c r="AA1596" i="1"/>
  <c r="AB1596" i="1"/>
  <c r="Z1597" i="1"/>
  <c r="AA1597" i="1"/>
  <c r="AB1597" i="1"/>
  <c r="Z1598" i="1"/>
  <c r="AA1598" i="1"/>
  <c r="AB1598" i="1"/>
  <c r="Z1599" i="1"/>
  <c r="AA1599" i="1"/>
  <c r="AB1599" i="1"/>
  <c r="Z1600" i="1"/>
  <c r="AA1600" i="1"/>
  <c r="AB1600" i="1"/>
  <c r="Z1601" i="1"/>
  <c r="AA1601" i="1"/>
  <c r="AB1601" i="1"/>
  <c r="Z1602" i="1"/>
  <c r="AA1602" i="1"/>
  <c r="AB1602" i="1"/>
  <c r="Z1603" i="1"/>
  <c r="AA1603" i="1"/>
  <c r="AB1603" i="1"/>
  <c r="Z1604" i="1"/>
  <c r="AA1604" i="1"/>
  <c r="AB1604" i="1"/>
  <c r="Z1605" i="1"/>
  <c r="AA1605" i="1"/>
  <c r="AB1605" i="1"/>
  <c r="Z1606" i="1"/>
  <c r="AA1606" i="1"/>
  <c r="AB1606" i="1"/>
  <c r="Z1607" i="1"/>
  <c r="AA1607" i="1"/>
  <c r="AB1607" i="1"/>
  <c r="Z1608" i="1"/>
  <c r="AA1608" i="1"/>
  <c r="AB1608" i="1"/>
  <c r="Z1609" i="1"/>
  <c r="AA1609" i="1"/>
  <c r="AB1609" i="1"/>
  <c r="Z1610" i="1"/>
  <c r="AA1610" i="1"/>
  <c r="AB1610" i="1"/>
  <c r="Z1611" i="1"/>
  <c r="AA1611" i="1"/>
  <c r="AB1611" i="1"/>
  <c r="Z1612" i="1"/>
  <c r="AA1612" i="1"/>
  <c r="AB1612" i="1"/>
  <c r="Z1613" i="1"/>
  <c r="AA1613" i="1"/>
  <c r="AB1613" i="1"/>
  <c r="Z1614" i="1"/>
  <c r="AA1614" i="1"/>
  <c r="AB1614" i="1"/>
  <c r="Z1615" i="1"/>
  <c r="AA1615" i="1"/>
  <c r="AB1615" i="1"/>
  <c r="Z1616" i="1"/>
  <c r="AA1616" i="1"/>
  <c r="AB1616" i="1"/>
  <c r="Z1617" i="1"/>
  <c r="AA1617" i="1"/>
  <c r="AB1617" i="1"/>
  <c r="Z1618" i="1"/>
  <c r="AA1618" i="1"/>
  <c r="AB1618" i="1"/>
  <c r="Z1619" i="1"/>
  <c r="AA1619" i="1"/>
  <c r="AB1619" i="1"/>
  <c r="Z1620" i="1"/>
  <c r="AA1620" i="1"/>
  <c r="AB1620" i="1"/>
  <c r="Z1621" i="1"/>
  <c r="AA1621" i="1"/>
  <c r="AB1621" i="1"/>
  <c r="Z1622" i="1"/>
  <c r="AA1622" i="1"/>
  <c r="AB1622" i="1"/>
  <c r="Z1623" i="1"/>
  <c r="AA1623" i="1"/>
  <c r="AB1623" i="1"/>
  <c r="Z1624" i="1"/>
  <c r="AA1624" i="1"/>
  <c r="AB1624" i="1"/>
  <c r="Z1625" i="1"/>
  <c r="AA1625" i="1"/>
  <c r="AB1625" i="1"/>
  <c r="Z1626" i="1"/>
  <c r="AA1626" i="1"/>
  <c r="AB1626" i="1"/>
  <c r="Z1627" i="1"/>
  <c r="AA1627" i="1"/>
  <c r="AB1627" i="1"/>
  <c r="Z1628" i="1"/>
  <c r="AA1628" i="1"/>
  <c r="AB1628" i="1"/>
  <c r="Z1629" i="1"/>
  <c r="AA1629" i="1"/>
  <c r="AB1629" i="1"/>
  <c r="Z1630" i="1"/>
  <c r="AA1630" i="1"/>
  <c r="AB1630" i="1"/>
  <c r="Z1631" i="1"/>
  <c r="AA1631" i="1"/>
  <c r="AB1631" i="1"/>
  <c r="Z1632" i="1"/>
  <c r="AA1632" i="1"/>
  <c r="AB1632" i="1"/>
  <c r="Z1633" i="1"/>
  <c r="AA1633" i="1"/>
  <c r="AB1633" i="1"/>
  <c r="Z1634" i="1"/>
  <c r="AA1634" i="1"/>
  <c r="AB1634" i="1"/>
  <c r="Z1635" i="1"/>
  <c r="AA1635" i="1"/>
  <c r="AB1635" i="1"/>
  <c r="Z1636" i="1"/>
  <c r="AA1636" i="1"/>
  <c r="AB1636" i="1"/>
  <c r="Z1637" i="1"/>
  <c r="AA1637" i="1"/>
  <c r="AB1637" i="1"/>
  <c r="Z1638" i="1"/>
  <c r="AA1638" i="1"/>
  <c r="AB1638" i="1"/>
  <c r="Z1639" i="1"/>
  <c r="AA1639" i="1"/>
  <c r="AB1639" i="1"/>
  <c r="Z1640" i="1"/>
  <c r="AA1640" i="1"/>
  <c r="AB1640" i="1"/>
  <c r="Z1641" i="1"/>
  <c r="AA1641" i="1"/>
  <c r="AB1641" i="1"/>
  <c r="Z1642" i="1"/>
  <c r="AA1642" i="1"/>
  <c r="AB1642" i="1"/>
  <c r="Z1643" i="1"/>
  <c r="AA1643" i="1"/>
  <c r="AB1643" i="1"/>
  <c r="Z1644" i="1"/>
  <c r="AA1644" i="1"/>
  <c r="AB1644" i="1"/>
  <c r="Z1645" i="1"/>
  <c r="AA1645" i="1"/>
  <c r="AB1645" i="1"/>
  <c r="Z1646" i="1"/>
  <c r="AA1646" i="1"/>
  <c r="AB1646" i="1"/>
  <c r="Z1647" i="1"/>
  <c r="AA1647" i="1"/>
  <c r="AB1647" i="1"/>
  <c r="Z1648" i="1"/>
  <c r="AA1648" i="1"/>
  <c r="AB1648" i="1"/>
  <c r="Z1649" i="1"/>
  <c r="AA1649" i="1"/>
  <c r="AB1649" i="1"/>
  <c r="Z1650" i="1"/>
  <c r="AA1650" i="1"/>
  <c r="AB1650" i="1"/>
  <c r="Z1651" i="1"/>
  <c r="AA1651" i="1"/>
  <c r="AB1651" i="1"/>
  <c r="Z1652" i="1"/>
  <c r="AA1652" i="1"/>
  <c r="AB1652" i="1"/>
  <c r="Z1653" i="1"/>
  <c r="AA1653" i="1"/>
  <c r="AB1653" i="1"/>
  <c r="Z1654" i="1"/>
  <c r="AA1654" i="1"/>
  <c r="AB1654" i="1"/>
  <c r="Z1655" i="1"/>
  <c r="AA1655" i="1"/>
  <c r="AB1655" i="1"/>
  <c r="Z1656" i="1"/>
  <c r="AA1656" i="1"/>
  <c r="AB1656" i="1"/>
  <c r="Z1657" i="1"/>
  <c r="AA1657" i="1"/>
  <c r="AB1657" i="1"/>
  <c r="Z1658" i="1"/>
  <c r="AA1658" i="1"/>
  <c r="AB1658" i="1"/>
  <c r="Z1659" i="1"/>
  <c r="AA1659" i="1"/>
  <c r="AB1659" i="1"/>
  <c r="Z1660" i="1"/>
  <c r="AA1660" i="1"/>
  <c r="AB1660" i="1"/>
  <c r="Z1661" i="1"/>
  <c r="AA1661" i="1"/>
  <c r="AB1661" i="1"/>
  <c r="Z1662" i="1"/>
  <c r="AA1662" i="1"/>
  <c r="AB1662" i="1"/>
  <c r="Z1663" i="1"/>
  <c r="AA1663" i="1"/>
  <c r="AB1663" i="1"/>
  <c r="Z1664" i="1"/>
  <c r="AA1664" i="1"/>
  <c r="AB1664" i="1"/>
  <c r="Z1665" i="1"/>
  <c r="AA1665" i="1"/>
  <c r="AB1665" i="1"/>
  <c r="Z1666" i="1"/>
  <c r="AA1666" i="1"/>
  <c r="AB1666" i="1"/>
  <c r="Z1667" i="1"/>
  <c r="AA1667" i="1"/>
  <c r="AB1667" i="1"/>
  <c r="Z1668" i="1"/>
  <c r="AA1668" i="1"/>
  <c r="AB1668" i="1"/>
  <c r="Z1669" i="1"/>
  <c r="AA1669" i="1"/>
  <c r="AB1669" i="1"/>
  <c r="Z1670" i="1"/>
  <c r="AA1670" i="1"/>
  <c r="AB1670" i="1"/>
  <c r="Z1671" i="1"/>
  <c r="AA1671" i="1"/>
  <c r="AB1671" i="1"/>
  <c r="Z1672" i="1"/>
  <c r="AA1672" i="1"/>
  <c r="AB1672" i="1"/>
  <c r="Z1673" i="1"/>
  <c r="AA1673" i="1"/>
  <c r="AB1673" i="1"/>
  <c r="Z1674" i="1"/>
  <c r="AA1674" i="1"/>
  <c r="AB1674" i="1"/>
  <c r="Z1675" i="1"/>
  <c r="AA1675" i="1"/>
  <c r="AB1675" i="1"/>
  <c r="Z1676" i="1"/>
  <c r="AA1676" i="1"/>
  <c r="AB1676" i="1"/>
  <c r="Z1677" i="1"/>
  <c r="AA1677" i="1"/>
  <c r="AB1677" i="1"/>
  <c r="Z1678" i="1"/>
  <c r="AA1678" i="1"/>
  <c r="AB1678" i="1"/>
  <c r="Z1679" i="1"/>
  <c r="AA1679" i="1"/>
  <c r="AB1679" i="1"/>
  <c r="Z1680" i="1"/>
  <c r="AA1680" i="1"/>
  <c r="AB1680" i="1"/>
  <c r="Z1681" i="1"/>
  <c r="AA1681" i="1"/>
  <c r="AB1681" i="1"/>
  <c r="Z1682" i="1"/>
  <c r="AA1682" i="1"/>
  <c r="AB1682" i="1"/>
  <c r="Z1683" i="1"/>
  <c r="AA1683" i="1"/>
  <c r="AB1683" i="1"/>
  <c r="Z1684" i="1"/>
  <c r="AA1684" i="1"/>
  <c r="AB1684" i="1"/>
  <c r="Z1685" i="1"/>
  <c r="AA1685" i="1"/>
  <c r="AB1685" i="1"/>
  <c r="Z1686" i="1"/>
  <c r="AA1686" i="1"/>
  <c r="AB1686" i="1"/>
  <c r="Z1687" i="1"/>
  <c r="AA1687" i="1"/>
  <c r="AB1687" i="1"/>
  <c r="Z1688" i="1"/>
  <c r="AA1688" i="1"/>
  <c r="AB1688" i="1"/>
  <c r="Z1689" i="1"/>
  <c r="AA1689" i="1"/>
  <c r="AB1689" i="1"/>
  <c r="Z1690" i="1"/>
  <c r="AA1690" i="1"/>
  <c r="AB1690" i="1"/>
  <c r="Z1691" i="1"/>
  <c r="AA1691" i="1"/>
  <c r="AB1691" i="1"/>
  <c r="Z1692" i="1"/>
  <c r="AA1692" i="1"/>
  <c r="AB1692" i="1"/>
  <c r="Z1693" i="1"/>
  <c r="AA1693" i="1"/>
  <c r="AB1693" i="1"/>
  <c r="Z1694" i="1"/>
  <c r="AA1694" i="1"/>
  <c r="AB1694" i="1"/>
  <c r="Z1695" i="1"/>
  <c r="AA1695" i="1"/>
  <c r="AB1695" i="1"/>
  <c r="Z1696" i="1"/>
  <c r="AA1696" i="1"/>
  <c r="AB1696" i="1"/>
  <c r="Z1697" i="1"/>
  <c r="AA1697" i="1"/>
  <c r="AB1697" i="1"/>
  <c r="Z1698" i="1"/>
  <c r="AA1698" i="1"/>
  <c r="AB1698" i="1"/>
  <c r="Z1699" i="1"/>
  <c r="AA1699" i="1"/>
  <c r="AB1699" i="1"/>
  <c r="Z1700" i="1"/>
  <c r="AA1700" i="1"/>
  <c r="AB1700" i="1"/>
  <c r="Z1701" i="1"/>
  <c r="AA1701" i="1"/>
  <c r="AB1701" i="1"/>
  <c r="Z1702" i="1"/>
  <c r="AA1702" i="1"/>
  <c r="AB1702" i="1"/>
  <c r="Z1703" i="1"/>
  <c r="AA1703" i="1"/>
  <c r="AB1703" i="1"/>
  <c r="Z1704" i="1"/>
  <c r="AA1704" i="1"/>
  <c r="AB1704" i="1"/>
  <c r="Z1705" i="1"/>
  <c r="AA1705" i="1"/>
  <c r="AB1705" i="1"/>
  <c r="Z1706" i="1"/>
  <c r="AA1706" i="1"/>
  <c r="AB1706" i="1"/>
  <c r="Z1707" i="1"/>
  <c r="AA1707" i="1"/>
  <c r="AB1707" i="1"/>
  <c r="Z1708" i="1"/>
  <c r="AA1708" i="1"/>
  <c r="AB1708" i="1"/>
  <c r="Z1709" i="1"/>
  <c r="AA1709" i="1"/>
  <c r="AB1709" i="1"/>
  <c r="Z1710" i="1"/>
  <c r="AA1710" i="1"/>
  <c r="AB1710" i="1"/>
  <c r="Z1711" i="1"/>
  <c r="AA1711" i="1"/>
  <c r="AB1711" i="1"/>
  <c r="Z1712" i="1"/>
  <c r="AA1712" i="1"/>
  <c r="AB1712" i="1"/>
  <c r="Z1713" i="1"/>
  <c r="AA1713" i="1"/>
  <c r="AB1713" i="1"/>
  <c r="Z1714" i="1"/>
  <c r="AA1714" i="1"/>
  <c r="AB1714" i="1"/>
  <c r="Z1715" i="1"/>
  <c r="AA1715" i="1"/>
  <c r="AB1715" i="1"/>
  <c r="Z1716" i="1"/>
  <c r="AA1716" i="1"/>
  <c r="AB1716" i="1"/>
  <c r="Z1717" i="1"/>
  <c r="AA1717" i="1"/>
  <c r="AB1717" i="1"/>
  <c r="Z1718" i="1"/>
  <c r="AA1718" i="1"/>
  <c r="AB1718" i="1"/>
  <c r="Z1719" i="1"/>
  <c r="AA1719" i="1"/>
  <c r="AB1719" i="1"/>
  <c r="Z1720" i="1"/>
  <c r="AA1720" i="1"/>
  <c r="AB1720" i="1"/>
  <c r="Z1721" i="1"/>
  <c r="AA1721" i="1"/>
  <c r="AB1721" i="1"/>
  <c r="Z1722" i="1"/>
  <c r="AA1722" i="1"/>
  <c r="AB1722" i="1"/>
  <c r="Z1723" i="1"/>
  <c r="AA1723" i="1"/>
  <c r="AB1723" i="1"/>
  <c r="Z1724" i="1"/>
  <c r="AA1724" i="1"/>
  <c r="AB1724" i="1"/>
  <c r="Z1725" i="1"/>
  <c r="AA1725" i="1"/>
  <c r="AB1725" i="1"/>
  <c r="Z1726" i="1"/>
  <c r="AA1726" i="1"/>
  <c r="AB1726" i="1"/>
  <c r="Z1727" i="1"/>
  <c r="AA1727" i="1"/>
  <c r="AB1727" i="1"/>
  <c r="Z1728" i="1"/>
  <c r="AA1728" i="1"/>
  <c r="AB1728" i="1"/>
  <c r="Z1729" i="1"/>
  <c r="AA1729" i="1"/>
  <c r="AB1729" i="1"/>
  <c r="Z1730" i="1"/>
  <c r="AA1730" i="1"/>
  <c r="AB1730" i="1"/>
  <c r="Z1731" i="1"/>
  <c r="AA1731" i="1"/>
  <c r="AB1731" i="1"/>
  <c r="Z1732" i="1"/>
  <c r="AA1732" i="1"/>
  <c r="AB1732" i="1"/>
  <c r="Z1733" i="1"/>
  <c r="AA1733" i="1"/>
  <c r="AB1733" i="1"/>
  <c r="Z1734" i="1"/>
  <c r="AA1734" i="1"/>
  <c r="AB1734" i="1"/>
  <c r="Z1735" i="1"/>
  <c r="AA1735" i="1"/>
  <c r="AB1735" i="1"/>
  <c r="Z1736" i="1"/>
  <c r="AA1736" i="1"/>
  <c r="AB1736" i="1"/>
  <c r="Z1737" i="1"/>
  <c r="AA1737" i="1"/>
  <c r="AB1737" i="1"/>
  <c r="Z1738" i="1"/>
  <c r="AA1738" i="1"/>
  <c r="AB1738" i="1"/>
  <c r="Z1739" i="1"/>
  <c r="AA1739" i="1"/>
  <c r="AB1739" i="1"/>
  <c r="Z1740" i="1"/>
  <c r="AA1740" i="1"/>
  <c r="AB1740" i="1"/>
  <c r="Z1741" i="1"/>
  <c r="AA1741" i="1"/>
  <c r="AB1741" i="1"/>
  <c r="Z1742" i="1"/>
  <c r="AA1742" i="1"/>
  <c r="AB1742" i="1"/>
  <c r="Z1743" i="1"/>
  <c r="AA1743" i="1"/>
  <c r="AB1743" i="1"/>
  <c r="Z1744" i="1"/>
  <c r="AA1744" i="1"/>
  <c r="AB1744" i="1"/>
  <c r="Z1745" i="1"/>
  <c r="AA1745" i="1"/>
  <c r="AB1745" i="1"/>
  <c r="Z1746" i="1"/>
  <c r="AA1746" i="1"/>
  <c r="AB1746" i="1"/>
  <c r="Z1747" i="1"/>
  <c r="AA1747" i="1"/>
  <c r="AB1747" i="1"/>
  <c r="Z1748" i="1"/>
  <c r="AA1748" i="1"/>
  <c r="AB1748" i="1"/>
  <c r="Z1749" i="1"/>
  <c r="AA1749" i="1"/>
  <c r="AB1749" i="1"/>
  <c r="Z1750" i="1"/>
  <c r="AA1750" i="1"/>
  <c r="AB1750" i="1"/>
  <c r="Z1751" i="1"/>
  <c r="AA1751" i="1"/>
  <c r="AB1751" i="1"/>
  <c r="Z1752" i="1"/>
  <c r="AA1752" i="1"/>
  <c r="AB1752" i="1"/>
  <c r="Z1753" i="1"/>
  <c r="AA1753" i="1"/>
  <c r="AB1753" i="1"/>
  <c r="Z1754" i="1"/>
  <c r="AA1754" i="1"/>
  <c r="AB1754" i="1"/>
  <c r="Z1755" i="1"/>
  <c r="AA1755" i="1"/>
  <c r="AB1755" i="1"/>
  <c r="Z1756" i="1"/>
  <c r="AA1756" i="1"/>
  <c r="AB1756" i="1"/>
  <c r="Z1757" i="1"/>
  <c r="AA1757" i="1"/>
  <c r="AB1757" i="1"/>
  <c r="Z1758" i="1"/>
  <c r="AA1758" i="1"/>
  <c r="AB1758" i="1"/>
  <c r="Z1759" i="1"/>
  <c r="AA1759" i="1"/>
  <c r="AB1759" i="1"/>
  <c r="Z1760" i="1"/>
  <c r="AA1760" i="1"/>
  <c r="AB1760" i="1"/>
  <c r="Z1761" i="1"/>
  <c r="AA1761" i="1"/>
  <c r="AB1761" i="1"/>
  <c r="Z1762" i="1"/>
  <c r="AA1762" i="1"/>
  <c r="AB1762" i="1"/>
  <c r="Z1763" i="1"/>
  <c r="AA1763" i="1"/>
  <c r="AB1763" i="1"/>
  <c r="Z1764" i="1"/>
  <c r="AA1764" i="1"/>
  <c r="AB1764" i="1"/>
  <c r="Z1765" i="1"/>
  <c r="AA1765" i="1"/>
  <c r="AB1765" i="1"/>
  <c r="Z1766" i="1"/>
  <c r="AA1766" i="1"/>
  <c r="AB1766" i="1"/>
  <c r="Z1767" i="1"/>
  <c r="AA1767" i="1"/>
  <c r="AB1767" i="1"/>
  <c r="Z1768" i="1"/>
  <c r="AA1768" i="1"/>
  <c r="AB1768" i="1"/>
  <c r="Z1769" i="1"/>
  <c r="AA1769" i="1"/>
  <c r="AB1769" i="1"/>
  <c r="Z1770" i="1"/>
  <c r="AA1770" i="1"/>
  <c r="AB1770" i="1"/>
  <c r="Z1771" i="1"/>
  <c r="AA1771" i="1"/>
  <c r="AB1771" i="1"/>
  <c r="Z1772" i="1"/>
  <c r="AA1772" i="1"/>
  <c r="AB1772" i="1"/>
  <c r="Z1773" i="1"/>
  <c r="AA1773" i="1"/>
  <c r="AB1773" i="1"/>
  <c r="Z1774" i="1"/>
  <c r="AA1774" i="1"/>
  <c r="AB1774" i="1"/>
  <c r="Z1775" i="1"/>
  <c r="AA1775" i="1"/>
  <c r="AB1775" i="1"/>
  <c r="Z1776" i="1"/>
  <c r="AA1776" i="1"/>
  <c r="AB1776" i="1"/>
  <c r="Z1777" i="1"/>
  <c r="AA1777" i="1"/>
  <c r="AB1777" i="1"/>
  <c r="Z1778" i="1"/>
  <c r="AA1778" i="1"/>
  <c r="AB1778" i="1"/>
  <c r="Z1779" i="1"/>
  <c r="AA1779" i="1"/>
  <c r="AB1779" i="1"/>
  <c r="Z1780" i="1"/>
  <c r="AA1780" i="1"/>
  <c r="AB1780" i="1"/>
  <c r="Z1781" i="1"/>
  <c r="AA1781" i="1"/>
  <c r="AB1781" i="1"/>
  <c r="Z1782" i="1"/>
  <c r="AA1782" i="1"/>
  <c r="AB1782" i="1"/>
  <c r="Z1783" i="1"/>
  <c r="AA1783" i="1"/>
  <c r="AB1783" i="1"/>
  <c r="Z1784" i="1"/>
  <c r="AA1784" i="1"/>
  <c r="AB1784" i="1"/>
  <c r="Z1785" i="1"/>
  <c r="AA1785" i="1"/>
  <c r="AB1785" i="1"/>
  <c r="Z1786" i="1"/>
  <c r="AA1786" i="1"/>
  <c r="AB1786" i="1"/>
  <c r="Z1787" i="1"/>
  <c r="AA1787" i="1"/>
  <c r="AB1787" i="1"/>
  <c r="Z1788" i="1"/>
  <c r="AA1788" i="1"/>
  <c r="AB1788" i="1"/>
  <c r="Z1789" i="1"/>
  <c r="AA1789" i="1"/>
  <c r="AB1789" i="1"/>
  <c r="Z1790" i="1"/>
  <c r="AA1790" i="1"/>
  <c r="AB1790" i="1"/>
  <c r="Z1791" i="1"/>
  <c r="AA1791" i="1"/>
  <c r="AB1791" i="1"/>
  <c r="Z1792" i="1"/>
  <c r="AA1792" i="1"/>
  <c r="AB1792" i="1"/>
  <c r="Z1793" i="1"/>
  <c r="AA1793" i="1"/>
  <c r="AB1793" i="1"/>
  <c r="Z1794" i="1"/>
  <c r="AA1794" i="1"/>
  <c r="AB1794" i="1"/>
  <c r="Z1795" i="1"/>
  <c r="AA1795" i="1"/>
  <c r="AB1795" i="1"/>
  <c r="Z1796" i="1"/>
  <c r="AA1796" i="1"/>
  <c r="AB1796" i="1"/>
  <c r="Z1797" i="1"/>
  <c r="AA1797" i="1"/>
  <c r="AB1797" i="1"/>
  <c r="Z1798" i="1"/>
  <c r="AA1798" i="1"/>
  <c r="AB1798" i="1"/>
  <c r="Z1799" i="1"/>
  <c r="AA1799" i="1"/>
  <c r="AB1799" i="1"/>
  <c r="Z1800" i="1"/>
  <c r="AA1800" i="1"/>
  <c r="AB1800" i="1"/>
  <c r="Z1801" i="1"/>
  <c r="AA1801" i="1"/>
  <c r="AB1801" i="1"/>
  <c r="Z1802" i="1"/>
  <c r="AA1802" i="1"/>
  <c r="AB1802" i="1"/>
  <c r="Z1803" i="1"/>
  <c r="AA1803" i="1"/>
  <c r="AB1803" i="1"/>
  <c r="Z1804" i="1"/>
  <c r="AA1804" i="1"/>
  <c r="AB1804" i="1"/>
  <c r="Z1805" i="1"/>
  <c r="AA1805" i="1"/>
  <c r="AB1805" i="1"/>
  <c r="Z1806" i="1"/>
  <c r="AA1806" i="1"/>
  <c r="AB1806" i="1"/>
  <c r="Z1807" i="1"/>
  <c r="AA1807" i="1"/>
  <c r="AB1807" i="1"/>
  <c r="Z1808" i="1"/>
  <c r="AA1808" i="1"/>
  <c r="AB1808" i="1"/>
  <c r="Z1809" i="1"/>
  <c r="AA1809" i="1"/>
  <c r="AB1809" i="1"/>
  <c r="Z1810" i="1"/>
  <c r="AA1810" i="1"/>
  <c r="AB1810" i="1"/>
  <c r="Z1811" i="1"/>
  <c r="AA1811" i="1"/>
  <c r="AB1811" i="1"/>
  <c r="Z1812" i="1"/>
  <c r="AA1812" i="1"/>
  <c r="AB1812" i="1"/>
  <c r="Z1813" i="1"/>
  <c r="AA1813" i="1"/>
  <c r="AB1813" i="1"/>
  <c r="Z1814" i="1"/>
  <c r="AA1814" i="1"/>
  <c r="AB1814" i="1"/>
  <c r="Z1815" i="1"/>
  <c r="AA1815" i="1"/>
  <c r="AB1815" i="1"/>
  <c r="Z1816" i="1"/>
  <c r="AA1816" i="1"/>
  <c r="AB1816" i="1"/>
  <c r="Z1817" i="1"/>
  <c r="AA1817" i="1"/>
  <c r="AB1817" i="1"/>
  <c r="Z1818" i="1"/>
  <c r="AA1818" i="1"/>
  <c r="AB1818" i="1"/>
  <c r="Z1819" i="1"/>
  <c r="AA1819" i="1"/>
  <c r="AB1819" i="1"/>
  <c r="Z1820" i="1"/>
  <c r="AA1820" i="1"/>
  <c r="AB1820" i="1"/>
  <c r="Z1821" i="1"/>
  <c r="AA1821" i="1"/>
  <c r="AB1821" i="1"/>
  <c r="Z1822" i="1"/>
  <c r="AA1822" i="1"/>
  <c r="AB1822" i="1"/>
  <c r="Z1823" i="1"/>
  <c r="AA1823" i="1"/>
  <c r="AB1823" i="1"/>
  <c r="Z1824" i="1"/>
  <c r="AA1824" i="1"/>
  <c r="AB1824" i="1"/>
  <c r="Z1825" i="1"/>
  <c r="AA1825" i="1"/>
  <c r="AB1825" i="1"/>
  <c r="Z1826" i="1"/>
  <c r="AA1826" i="1"/>
  <c r="AB1826" i="1"/>
  <c r="Z1827" i="1"/>
  <c r="AA1827" i="1"/>
  <c r="AB1827" i="1"/>
  <c r="Z1828" i="1"/>
  <c r="AA1828" i="1"/>
  <c r="AB1828" i="1"/>
  <c r="Z1829" i="1"/>
  <c r="AA1829" i="1"/>
  <c r="AB1829" i="1"/>
  <c r="Z1830" i="1"/>
  <c r="AA1830" i="1"/>
  <c r="AB1830" i="1"/>
  <c r="Z1831" i="1"/>
  <c r="AA1831" i="1"/>
  <c r="AB1831" i="1"/>
  <c r="Z1832" i="1"/>
  <c r="AA1832" i="1"/>
  <c r="AB1832" i="1"/>
  <c r="Z1833" i="1"/>
  <c r="AA1833" i="1"/>
  <c r="AB1833" i="1"/>
  <c r="Z1834" i="1"/>
  <c r="AA1834" i="1"/>
  <c r="AB1834" i="1"/>
  <c r="Z1835" i="1"/>
  <c r="AA1835" i="1"/>
  <c r="AB1835" i="1"/>
  <c r="Z1836" i="1"/>
  <c r="AA1836" i="1"/>
  <c r="AB1836" i="1"/>
  <c r="Z1837" i="1"/>
  <c r="AA1837" i="1"/>
  <c r="AB1837" i="1"/>
  <c r="Z1838" i="1"/>
  <c r="AA1838" i="1"/>
  <c r="AB1838" i="1"/>
  <c r="Z1839" i="1"/>
  <c r="AA1839" i="1"/>
  <c r="AB1839" i="1"/>
  <c r="Z1840" i="1"/>
  <c r="AA1840" i="1"/>
  <c r="AB1840" i="1"/>
  <c r="Z1841" i="1"/>
  <c r="AA1841" i="1"/>
  <c r="AB1841" i="1"/>
  <c r="Z1842" i="1"/>
  <c r="AA1842" i="1"/>
  <c r="AB1842" i="1"/>
  <c r="Z1843" i="1"/>
  <c r="AA1843" i="1"/>
  <c r="AB1843" i="1"/>
  <c r="Z1844" i="1"/>
  <c r="AA1844" i="1"/>
  <c r="AB1844" i="1"/>
  <c r="Z1845" i="1"/>
  <c r="AA1845" i="1"/>
  <c r="AB1845" i="1"/>
  <c r="Z1846" i="1"/>
  <c r="AA1846" i="1"/>
  <c r="AB1846" i="1"/>
  <c r="Z1847" i="1"/>
  <c r="AA1847" i="1"/>
  <c r="AB1847" i="1"/>
  <c r="Z1848" i="1"/>
  <c r="AA1848" i="1"/>
  <c r="AB1848" i="1"/>
  <c r="Z1849" i="1"/>
  <c r="AA1849" i="1"/>
  <c r="AB1849" i="1"/>
  <c r="Z1850" i="1"/>
  <c r="AA1850" i="1"/>
  <c r="AB1850" i="1"/>
  <c r="Z1851" i="1"/>
  <c r="AA1851" i="1"/>
  <c r="AB1851" i="1"/>
  <c r="Z1852" i="1"/>
  <c r="AA1852" i="1"/>
  <c r="AB1852" i="1"/>
  <c r="Z1853" i="1"/>
  <c r="AA1853" i="1"/>
  <c r="AB1853" i="1"/>
  <c r="Z1854" i="1"/>
  <c r="AA1854" i="1"/>
  <c r="AB1854" i="1"/>
  <c r="Z1855" i="1"/>
  <c r="AA1855" i="1"/>
  <c r="AB1855" i="1"/>
  <c r="Z1856" i="1"/>
  <c r="AA1856" i="1"/>
  <c r="AB1856" i="1"/>
  <c r="Z1857" i="1"/>
  <c r="AA1857" i="1"/>
  <c r="AB1857" i="1"/>
  <c r="Z1858" i="1"/>
  <c r="AA1858" i="1"/>
  <c r="AB1858" i="1"/>
  <c r="Z1859" i="1"/>
  <c r="AA1859" i="1"/>
  <c r="AB1859" i="1"/>
  <c r="Z1860" i="1"/>
  <c r="AA1860" i="1"/>
  <c r="AB1860" i="1"/>
  <c r="Z1861" i="1"/>
  <c r="AA1861" i="1"/>
  <c r="AB1861" i="1"/>
  <c r="Z1862" i="1"/>
  <c r="AA1862" i="1"/>
  <c r="AB1862" i="1"/>
  <c r="Z1863" i="1"/>
  <c r="AA1863" i="1"/>
  <c r="AB1863" i="1"/>
  <c r="Z1864" i="1"/>
  <c r="AA1864" i="1"/>
  <c r="AB1864" i="1"/>
  <c r="Z1865" i="1"/>
  <c r="AA1865" i="1"/>
  <c r="AB1865" i="1"/>
  <c r="Z1866" i="1"/>
  <c r="AA1866" i="1"/>
  <c r="AB1866" i="1"/>
  <c r="Z1867" i="1"/>
  <c r="AA1867" i="1"/>
  <c r="AB1867" i="1"/>
  <c r="Z1868" i="1"/>
  <c r="AA1868" i="1"/>
  <c r="AB1868" i="1"/>
  <c r="Z1869" i="1"/>
  <c r="AA1869" i="1"/>
  <c r="AB1869" i="1"/>
  <c r="Z1870" i="1"/>
  <c r="AA1870" i="1"/>
  <c r="AB1870" i="1"/>
  <c r="Z1871" i="1"/>
  <c r="AA1871" i="1"/>
  <c r="AB1871" i="1"/>
  <c r="Z1872" i="1"/>
  <c r="AA1872" i="1"/>
  <c r="AB1872" i="1"/>
  <c r="Z1873" i="1"/>
  <c r="AA1873" i="1"/>
  <c r="AB1873" i="1"/>
  <c r="Z1874" i="1"/>
  <c r="AA1874" i="1"/>
  <c r="AB1874" i="1"/>
  <c r="Z1875" i="1"/>
  <c r="AA1875" i="1"/>
  <c r="AB1875" i="1"/>
  <c r="Z1876" i="1"/>
  <c r="AA1876" i="1"/>
  <c r="AB1876" i="1"/>
  <c r="Z1877" i="1"/>
  <c r="AA1877" i="1"/>
  <c r="AB1877" i="1"/>
  <c r="Z1878" i="1"/>
  <c r="AA1878" i="1"/>
  <c r="AB1878" i="1"/>
  <c r="Z1879" i="1"/>
  <c r="AA1879" i="1"/>
  <c r="AB1879" i="1"/>
  <c r="Z1880" i="1"/>
  <c r="AA1880" i="1"/>
  <c r="AB1880" i="1"/>
  <c r="Z1881" i="1"/>
  <c r="AA1881" i="1"/>
  <c r="AB1881" i="1"/>
  <c r="Z1882" i="1"/>
  <c r="AA1882" i="1"/>
  <c r="AB1882" i="1"/>
  <c r="Z1883" i="1"/>
  <c r="AA1883" i="1"/>
  <c r="AB1883" i="1"/>
  <c r="Z1884" i="1"/>
  <c r="AA1884" i="1"/>
  <c r="AB1884" i="1"/>
  <c r="Z1885" i="1"/>
  <c r="AA1885" i="1"/>
  <c r="AB1885" i="1"/>
  <c r="Z1886" i="1"/>
  <c r="AA1886" i="1"/>
  <c r="AB1886" i="1"/>
  <c r="Z1887" i="1"/>
  <c r="AA1887" i="1"/>
  <c r="AB1887" i="1"/>
  <c r="Z1888" i="1"/>
  <c r="AA1888" i="1"/>
  <c r="AB1888" i="1"/>
  <c r="Z1889" i="1"/>
  <c r="AA1889" i="1"/>
  <c r="AB1889" i="1"/>
  <c r="Z1890" i="1"/>
  <c r="AA1890" i="1"/>
  <c r="AB1890" i="1"/>
  <c r="Z1891" i="1"/>
  <c r="AA1891" i="1"/>
  <c r="AB1891" i="1"/>
  <c r="Z1892" i="1"/>
  <c r="AA1892" i="1"/>
  <c r="AB1892" i="1"/>
  <c r="Z1893" i="1"/>
  <c r="AA1893" i="1"/>
  <c r="AB1893" i="1"/>
  <c r="Z1894" i="1"/>
  <c r="AA1894" i="1"/>
  <c r="AB1894" i="1"/>
  <c r="Z1895" i="1"/>
  <c r="AA1895" i="1"/>
  <c r="AB1895" i="1"/>
  <c r="Z1896" i="1"/>
  <c r="AA1896" i="1"/>
  <c r="AB1896" i="1"/>
  <c r="Z1897" i="1"/>
  <c r="AA1897" i="1"/>
  <c r="AB1897" i="1"/>
  <c r="Z1898" i="1"/>
  <c r="AA1898" i="1"/>
  <c r="AB1898" i="1"/>
  <c r="Z1899" i="1"/>
  <c r="AA1899" i="1"/>
  <c r="AB1899" i="1"/>
  <c r="Z1900" i="1"/>
  <c r="AA1900" i="1"/>
  <c r="AB1900" i="1"/>
  <c r="Z1901" i="1"/>
  <c r="AA1901" i="1"/>
  <c r="AB1901" i="1"/>
  <c r="Z1902" i="1"/>
  <c r="AA1902" i="1"/>
  <c r="AB1902" i="1"/>
  <c r="Z1903" i="1"/>
  <c r="AA1903" i="1"/>
  <c r="AB1903" i="1"/>
  <c r="Z1904" i="1"/>
  <c r="AA1904" i="1"/>
  <c r="AB1904" i="1"/>
  <c r="Z1905" i="1"/>
  <c r="AA1905" i="1"/>
  <c r="AB1905" i="1"/>
  <c r="Z1906" i="1"/>
  <c r="AA1906" i="1"/>
  <c r="AB1906" i="1"/>
  <c r="Z1907" i="1"/>
  <c r="AA1907" i="1"/>
  <c r="AB1907" i="1"/>
  <c r="Z1908" i="1"/>
  <c r="AA1908" i="1"/>
  <c r="AB1908" i="1"/>
  <c r="Z1909" i="1"/>
  <c r="AA1909" i="1"/>
  <c r="AB1909" i="1"/>
  <c r="Z1910" i="1"/>
  <c r="AA1910" i="1"/>
  <c r="AB1910" i="1"/>
  <c r="Z1911" i="1"/>
  <c r="AA1911" i="1"/>
  <c r="AB1911" i="1"/>
  <c r="Z1912" i="1"/>
  <c r="AA1912" i="1"/>
  <c r="AB1912" i="1"/>
  <c r="Z1913" i="1"/>
  <c r="AA1913" i="1"/>
  <c r="AB1913" i="1"/>
  <c r="Z1914" i="1"/>
  <c r="AA1914" i="1"/>
  <c r="AB1914" i="1"/>
  <c r="Z1915" i="1"/>
  <c r="AA1915" i="1"/>
  <c r="AB1915" i="1"/>
  <c r="Z1916" i="1"/>
  <c r="AA1916" i="1"/>
  <c r="AB1916" i="1"/>
  <c r="Z1917" i="1"/>
  <c r="AA1917" i="1"/>
  <c r="AB1917" i="1"/>
  <c r="Z1918" i="1"/>
  <c r="AA1918" i="1"/>
  <c r="AB1918" i="1"/>
  <c r="Z1919" i="1"/>
  <c r="AA1919" i="1"/>
  <c r="AB1919" i="1"/>
  <c r="Z1920" i="1"/>
  <c r="AA1920" i="1"/>
  <c r="AB1920" i="1"/>
  <c r="Z1921" i="1"/>
  <c r="AA1921" i="1"/>
  <c r="AB1921" i="1"/>
  <c r="Z1922" i="1"/>
  <c r="AA1922" i="1"/>
  <c r="AB1922" i="1"/>
  <c r="Z1923" i="1"/>
  <c r="AA1923" i="1"/>
  <c r="AB1923" i="1"/>
  <c r="Z1924" i="1"/>
  <c r="AA1924" i="1"/>
  <c r="AB1924" i="1"/>
  <c r="Z1925" i="1"/>
  <c r="AA1925" i="1"/>
  <c r="AB1925" i="1"/>
  <c r="Z1926" i="1"/>
  <c r="AA1926" i="1"/>
  <c r="AB1926" i="1"/>
  <c r="Z1927" i="1"/>
  <c r="AA1927" i="1"/>
  <c r="AB1927" i="1"/>
  <c r="Z1928" i="1"/>
  <c r="AA1928" i="1"/>
  <c r="AB1928" i="1"/>
  <c r="Z1929" i="1"/>
  <c r="AA1929" i="1"/>
  <c r="AB1929" i="1"/>
  <c r="Z1930" i="1"/>
  <c r="AA1930" i="1"/>
  <c r="AB1930" i="1"/>
  <c r="Z1931" i="1"/>
  <c r="AA1931" i="1"/>
  <c r="AB1931" i="1"/>
  <c r="Z1932" i="1"/>
  <c r="AA1932" i="1"/>
  <c r="AB1932" i="1"/>
  <c r="Z1933" i="1"/>
  <c r="AA1933" i="1"/>
  <c r="AB1933" i="1"/>
  <c r="Z1934" i="1"/>
  <c r="AA1934" i="1"/>
  <c r="AB1934" i="1"/>
  <c r="Z1935" i="1"/>
  <c r="AA1935" i="1"/>
  <c r="AB1935" i="1"/>
  <c r="Z1936" i="1"/>
  <c r="AA1936" i="1"/>
  <c r="AB1936" i="1"/>
  <c r="Z1937" i="1"/>
  <c r="AA1937" i="1"/>
  <c r="AB1937" i="1"/>
  <c r="Z1938" i="1"/>
  <c r="AA1938" i="1"/>
  <c r="AB1938" i="1"/>
  <c r="Z1939" i="1"/>
  <c r="AA1939" i="1"/>
  <c r="AB1939" i="1"/>
  <c r="Z1940" i="1"/>
  <c r="AA1940" i="1"/>
  <c r="AB1940" i="1"/>
  <c r="Z1941" i="1"/>
  <c r="AA1941" i="1"/>
  <c r="AB1941" i="1"/>
  <c r="Z1942" i="1"/>
  <c r="AA1942" i="1"/>
  <c r="AB1942" i="1"/>
  <c r="Z1943" i="1"/>
  <c r="AA1943" i="1"/>
  <c r="AB1943" i="1"/>
  <c r="Z1944" i="1"/>
  <c r="AA1944" i="1"/>
  <c r="AB1944" i="1"/>
  <c r="Z1945" i="1"/>
  <c r="AA1945" i="1"/>
  <c r="AB1945" i="1"/>
  <c r="Z1946" i="1"/>
  <c r="AA1946" i="1"/>
  <c r="AB1946" i="1"/>
  <c r="Z1947" i="1"/>
  <c r="AA1947" i="1"/>
  <c r="AB1947" i="1"/>
  <c r="Z1948" i="1"/>
  <c r="AA1948" i="1"/>
  <c r="AB1948" i="1"/>
  <c r="Z1949" i="1"/>
  <c r="AA1949" i="1"/>
  <c r="AB1949" i="1"/>
  <c r="Z1950" i="1"/>
  <c r="AA1950" i="1"/>
  <c r="AB1950" i="1"/>
  <c r="Z1951" i="1"/>
  <c r="AA1951" i="1"/>
  <c r="AB1951" i="1"/>
  <c r="Z1952" i="1"/>
  <c r="AA1952" i="1"/>
  <c r="AB1952" i="1"/>
  <c r="Z1953" i="1"/>
  <c r="AA1953" i="1"/>
  <c r="AB1953" i="1"/>
  <c r="Z1954" i="1"/>
  <c r="AA1954" i="1"/>
  <c r="AB1954" i="1"/>
  <c r="Z1955" i="1"/>
  <c r="AA1955" i="1"/>
  <c r="AB1955" i="1"/>
  <c r="Z1956" i="1"/>
  <c r="AA1956" i="1"/>
  <c r="AB1956" i="1"/>
  <c r="Z1957" i="1"/>
  <c r="AA1957" i="1"/>
  <c r="AB1957" i="1"/>
  <c r="Z1958" i="1"/>
  <c r="AA1958" i="1"/>
  <c r="AB1958" i="1"/>
  <c r="Z1959" i="1"/>
  <c r="AA1959" i="1"/>
  <c r="AB1959" i="1"/>
  <c r="Z1960" i="1"/>
  <c r="AA1960" i="1"/>
  <c r="AB1960" i="1"/>
  <c r="Z1961" i="1"/>
  <c r="AA1961" i="1"/>
  <c r="AB1961" i="1"/>
  <c r="Z1962" i="1"/>
  <c r="AA1962" i="1"/>
  <c r="AB1962" i="1"/>
  <c r="Z1963" i="1"/>
  <c r="AA1963" i="1"/>
  <c r="AB1963" i="1"/>
  <c r="Z1964" i="1"/>
  <c r="AA1964" i="1"/>
  <c r="AB1964" i="1"/>
  <c r="Z1965" i="1"/>
  <c r="AA1965" i="1"/>
  <c r="AB1965" i="1"/>
  <c r="Z1966" i="1"/>
  <c r="AA1966" i="1"/>
  <c r="AB1966" i="1"/>
  <c r="Z1967" i="1"/>
  <c r="AA1967" i="1"/>
  <c r="AB1967" i="1"/>
  <c r="Z1968" i="1"/>
  <c r="AA1968" i="1"/>
  <c r="AB1968" i="1"/>
  <c r="Z1969" i="1"/>
  <c r="AA1969" i="1"/>
  <c r="AB1969" i="1"/>
  <c r="Z1970" i="1"/>
  <c r="AA1970" i="1"/>
  <c r="AB1970" i="1"/>
  <c r="Z1971" i="1"/>
  <c r="AA1971" i="1"/>
  <c r="AB1971" i="1"/>
  <c r="Z1972" i="1"/>
  <c r="AA1972" i="1"/>
  <c r="AB1972" i="1"/>
  <c r="Z1973" i="1"/>
  <c r="AA1973" i="1"/>
  <c r="AB1973" i="1"/>
  <c r="Z1974" i="1"/>
  <c r="AA1974" i="1"/>
  <c r="AB1974" i="1"/>
  <c r="Z1975" i="1"/>
  <c r="AA1975" i="1"/>
  <c r="AB1975" i="1"/>
  <c r="Z1976" i="1"/>
  <c r="AA1976" i="1"/>
  <c r="AB1976" i="1"/>
  <c r="Z1977" i="1"/>
  <c r="AA1977" i="1"/>
  <c r="AB1977" i="1"/>
  <c r="Z1978" i="1"/>
  <c r="AA1978" i="1"/>
  <c r="AB1978" i="1"/>
  <c r="Z1979" i="1"/>
  <c r="AA1979" i="1"/>
  <c r="AB1979" i="1"/>
  <c r="Z1980" i="1"/>
  <c r="AA1980" i="1"/>
  <c r="AB1980" i="1"/>
  <c r="Z1981" i="1"/>
  <c r="AA1981" i="1"/>
  <c r="AB1981" i="1"/>
  <c r="Z1982" i="1"/>
  <c r="AA1982" i="1"/>
  <c r="AB1982" i="1"/>
  <c r="Z1983" i="1"/>
  <c r="AA1983" i="1"/>
  <c r="AB1983" i="1"/>
  <c r="Z1984" i="1"/>
  <c r="AA1984" i="1"/>
  <c r="AB1984" i="1"/>
  <c r="Z1985" i="1"/>
  <c r="AA1985" i="1"/>
  <c r="AB1985" i="1"/>
  <c r="Z1986" i="1"/>
  <c r="AA1986" i="1"/>
  <c r="AB1986" i="1"/>
  <c r="Z1987" i="1"/>
  <c r="AA1987" i="1"/>
  <c r="AB1987" i="1"/>
  <c r="Z1988" i="1"/>
  <c r="AA1988" i="1"/>
  <c r="AB1988" i="1"/>
  <c r="Z1989" i="1"/>
  <c r="AA1989" i="1"/>
  <c r="AB1989" i="1"/>
  <c r="Z1990" i="1"/>
  <c r="AA1990" i="1"/>
  <c r="AB1990" i="1"/>
  <c r="Z1991" i="1"/>
  <c r="AA1991" i="1"/>
  <c r="AB1991" i="1"/>
  <c r="Z1992" i="1"/>
  <c r="AA1992" i="1"/>
  <c r="AB1992" i="1"/>
  <c r="Z1993" i="1"/>
  <c r="AA1993" i="1"/>
  <c r="AB1993" i="1"/>
  <c r="Z1994" i="1"/>
  <c r="AA1994" i="1"/>
  <c r="AB1994" i="1"/>
  <c r="Z1995" i="1"/>
  <c r="AA1995" i="1"/>
  <c r="AB1995" i="1"/>
  <c r="Z1996" i="1"/>
  <c r="AA1996" i="1"/>
  <c r="AB1996" i="1"/>
  <c r="Z1997" i="1"/>
  <c r="AA1997" i="1"/>
  <c r="AB1997" i="1"/>
  <c r="Z1998" i="1"/>
  <c r="AA1998" i="1"/>
  <c r="AB1998" i="1"/>
  <c r="Z1999" i="1"/>
  <c r="AA1999" i="1"/>
  <c r="AB1999" i="1"/>
  <c r="Z2000" i="1"/>
  <c r="AA2000" i="1"/>
  <c r="AB2000" i="1"/>
  <c r="Z2001" i="1"/>
  <c r="AA2001" i="1"/>
  <c r="AB2001" i="1"/>
  <c r="Z2002" i="1"/>
  <c r="AA2002" i="1"/>
  <c r="AB2002" i="1"/>
  <c r="Z2003" i="1"/>
  <c r="AA2003" i="1"/>
  <c r="AB2003" i="1"/>
  <c r="Z2004" i="1"/>
  <c r="AA2004" i="1"/>
  <c r="AB2004" i="1"/>
  <c r="Z2005" i="1"/>
  <c r="AA2005" i="1"/>
  <c r="AB2005" i="1"/>
  <c r="Z2006" i="1"/>
  <c r="AA2006" i="1"/>
  <c r="AB2006" i="1"/>
  <c r="Z2007" i="1"/>
  <c r="AA2007" i="1"/>
  <c r="AB2007" i="1"/>
  <c r="Z2008" i="1"/>
  <c r="AA2008" i="1"/>
  <c r="AB2008" i="1"/>
  <c r="Z2009" i="1"/>
  <c r="AA2009" i="1"/>
  <c r="AB2009" i="1"/>
  <c r="Z2010" i="1"/>
  <c r="AA2010" i="1"/>
  <c r="AB2010" i="1"/>
  <c r="Z2011" i="1"/>
  <c r="AA2011" i="1"/>
  <c r="AB2011" i="1"/>
  <c r="Z2012" i="1"/>
  <c r="AA2012" i="1"/>
  <c r="AB2012" i="1"/>
  <c r="Z2013" i="1"/>
  <c r="AA2013" i="1"/>
  <c r="AB2013" i="1"/>
  <c r="Z2014" i="1"/>
  <c r="AA2014" i="1"/>
  <c r="AB2014" i="1"/>
  <c r="Z2015" i="1"/>
  <c r="AA2015" i="1"/>
  <c r="AB2015" i="1"/>
  <c r="Z2016" i="1"/>
  <c r="AA2016" i="1"/>
  <c r="AB2016" i="1"/>
  <c r="Z2017" i="1"/>
  <c r="AA2017" i="1"/>
  <c r="AB2017" i="1"/>
  <c r="Z2018" i="1"/>
  <c r="AA2018" i="1"/>
  <c r="AB2018" i="1"/>
  <c r="Z2019" i="1"/>
  <c r="AA2019" i="1"/>
  <c r="AB2019" i="1"/>
  <c r="Z2020" i="1"/>
  <c r="AA2020" i="1"/>
  <c r="AB2020" i="1"/>
  <c r="Z2021" i="1"/>
  <c r="AA2021" i="1"/>
  <c r="AB2021" i="1"/>
  <c r="Z2022" i="1"/>
  <c r="AA2022" i="1"/>
  <c r="AB2022" i="1"/>
  <c r="Z2023" i="1"/>
  <c r="AA2023" i="1"/>
  <c r="AB2023" i="1"/>
  <c r="Z2024" i="1"/>
  <c r="AA2024" i="1"/>
  <c r="AB2024" i="1"/>
  <c r="Z2025" i="1"/>
  <c r="AA2025" i="1"/>
  <c r="AB2025" i="1"/>
  <c r="Z2026" i="1"/>
  <c r="AA2026" i="1"/>
  <c r="AB2026" i="1"/>
  <c r="Z2027" i="1"/>
  <c r="AA2027" i="1"/>
  <c r="AB2027" i="1"/>
  <c r="Z2028" i="1"/>
  <c r="AA2028" i="1"/>
  <c r="AB2028" i="1"/>
  <c r="Z2029" i="1"/>
  <c r="AA2029" i="1"/>
  <c r="AB2029" i="1"/>
  <c r="Z2030" i="1"/>
  <c r="AA2030" i="1"/>
  <c r="AB2030" i="1"/>
  <c r="Z2031" i="1"/>
  <c r="AA2031" i="1"/>
  <c r="AB2031" i="1"/>
  <c r="Z2032" i="1"/>
  <c r="AA2032" i="1"/>
  <c r="AB2032" i="1"/>
  <c r="Z2033" i="1"/>
  <c r="AA2033" i="1"/>
  <c r="AB2033" i="1"/>
  <c r="Z2034" i="1"/>
  <c r="AA2034" i="1"/>
  <c r="AB2034" i="1"/>
  <c r="Z2035" i="1"/>
  <c r="AA2035" i="1"/>
  <c r="AB2035" i="1"/>
  <c r="Z2036" i="1"/>
  <c r="AA2036" i="1"/>
  <c r="AB2036" i="1"/>
  <c r="Z2037" i="1"/>
  <c r="AA2037" i="1"/>
  <c r="AB2037" i="1"/>
  <c r="Z2038" i="1"/>
  <c r="AA2038" i="1"/>
  <c r="AB2038" i="1"/>
  <c r="Z2039" i="1"/>
  <c r="AA2039" i="1"/>
  <c r="AB2039" i="1"/>
  <c r="Z2040" i="1"/>
  <c r="AA2040" i="1"/>
  <c r="AB2040" i="1"/>
  <c r="Z2041" i="1"/>
  <c r="AA2041" i="1"/>
  <c r="AB2041" i="1"/>
  <c r="Z2042" i="1"/>
  <c r="AA2042" i="1"/>
  <c r="AB2042" i="1"/>
  <c r="Z2043" i="1"/>
  <c r="AA2043" i="1"/>
  <c r="AB2043" i="1"/>
  <c r="Z2044" i="1"/>
  <c r="AA2044" i="1"/>
  <c r="AB2044" i="1"/>
  <c r="Z2045" i="1"/>
  <c r="AA2045" i="1"/>
  <c r="AB2045" i="1"/>
  <c r="Z2046" i="1"/>
  <c r="AA2046" i="1"/>
  <c r="AB2046" i="1"/>
  <c r="Z2047" i="1"/>
  <c r="AA2047" i="1"/>
  <c r="AB2047" i="1"/>
  <c r="Z2048" i="1"/>
  <c r="AA2048" i="1"/>
  <c r="AB2048" i="1"/>
  <c r="Z2049" i="1"/>
  <c r="AA2049" i="1"/>
  <c r="AB2049" i="1"/>
  <c r="Z2050" i="1"/>
  <c r="AA2050" i="1"/>
  <c r="AB2050" i="1"/>
  <c r="Z2051" i="1"/>
  <c r="AA2051" i="1"/>
  <c r="AB2051" i="1"/>
  <c r="Z2052" i="1"/>
  <c r="AA2052" i="1"/>
  <c r="AB2052" i="1"/>
  <c r="Z2053" i="1"/>
  <c r="AA2053" i="1"/>
  <c r="AB2053" i="1"/>
  <c r="Z2054" i="1"/>
  <c r="AA2054" i="1"/>
  <c r="AB2054" i="1"/>
  <c r="Z2055" i="1"/>
  <c r="AA2055" i="1"/>
  <c r="AB2055" i="1"/>
  <c r="Z2056" i="1"/>
  <c r="AA2056" i="1"/>
  <c r="AB2056" i="1"/>
  <c r="Z2057" i="1"/>
  <c r="AA2057" i="1"/>
  <c r="AB2057" i="1"/>
  <c r="Z2058" i="1"/>
  <c r="AA2058" i="1"/>
  <c r="AB2058" i="1"/>
  <c r="Z2059" i="1"/>
  <c r="AA2059" i="1"/>
  <c r="AB2059" i="1"/>
  <c r="Z2060" i="1"/>
  <c r="AA2060" i="1"/>
  <c r="AB2060" i="1"/>
  <c r="Z2061" i="1"/>
  <c r="AA2061" i="1"/>
  <c r="AB2061" i="1"/>
  <c r="Z2062" i="1"/>
  <c r="AA2062" i="1"/>
  <c r="AB2062" i="1"/>
  <c r="Z2063" i="1"/>
  <c r="AA2063" i="1"/>
  <c r="AB2063" i="1"/>
  <c r="Z2064" i="1"/>
  <c r="AA2064" i="1"/>
  <c r="AB2064" i="1"/>
  <c r="Z2065" i="1"/>
  <c r="AA2065" i="1"/>
  <c r="AB2065" i="1"/>
  <c r="Z2066" i="1"/>
  <c r="AA2066" i="1"/>
  <c r="AB2066" i="1"/>
  <c r="Z2067" i="1"/>
  <c r="AA2067" i="1"/>
  <c r="AB2067" i="1"/>
  <c r="Z2068" i="1"/>
  <c r="AA2068" i="1"/>
  <c r="AB2068" i="1"/>
  <c r="Z2069" i="1"/>
  <c r="AA2069" i="1"/>
  <c r="AB2069" i="1"/>
  <c r="Z2070" i="1"/>
  <c r="AA2070" i="1"/>
  <c r="AB2070" i="1"/>
  <c r="Z2071" i="1"/>
  <c r="AA2071" i="1"/>
  <c r="AB2071" i="1"/>
  <c r="Z2072" i="1"/>
  <c r="AA2072" i="1"/>
  <c r="AB2072" i="1"/>
  <c r="Z2073" i="1"/>
  <c r="AA2073" i="1"/>
  <c r="AB2073" i="1"/>
  <c r="Z2074" i="1"/>
  <c r="AA2074" i="1"/>
  <c r="AB2074" i="1"/>
  <c r="Z2075" i="1"/>
  <c r="AA2075" i="1"/>
  <c r="AB2075" i="1"/>
  <c r="Z2076" i="1"/>
  <c r="AA2076" i="1"/>
  <c r="AB2076" i="1"/>
  <c r="Z2077" i="1"/>
  <c r="AA2077" i="1"/>
  <c r="AB2077" i="1"/>
  <c r="Z2078" i="1"/>
  <c r="AA2078" i="1"/>
  <c r="AB2078" i="1"/>
  <c r="Z2079" i="1"/>
  <c r="AA2079" i="1"/>
  <c r="AB2079" i="1"/>
  <c r="Z2080" i="1"/>
  <c r="AA2080" i="1"/>
  <c r="AB2080" i="1"/>
  <c r="Z2081" i="1"/>
  <c r="AA2081" i="1"/>
  <c r="AB2081" i="1"/>
  <c r="Z2082" i="1"/>
  <c r="AA2082" i="1"/>
  <c r="AB2082" i="1"/>
  <c r="Z2083" i="1"/>
  <c r="AA2083" i="1"/>
  <c r="AB2083" i="1"/>
  <c r="Z2084" i="1"/>
  <c r="AA2084" i="1"/>
  <c r="AB2084" i="1"/>
  <c r="Z2085" i="1"/>
  <c r="AA2085" i="1"/>
  <c r="AB2085" i="1"/>
  <c r="Z2086" i="1"/>
  <c r="AA2086" i="1"/>
  <c r="AB2086" i="1"/>
  <c r="Z2087" i="1"/>
  <c r="AA2087" i="1"/>
  <c r="AB2087" i="1"/>
  <c r="Z2088" i="1"/>
  <c r="AA2088" i="1"/>
  <c r="AB2088" i="1"/>
  <c r="Z2089" i="1"/>
  <c r="AA2089" i="1"/>
  <c r="AB2089" i="1"/>
  <c r="Z2090" i="1"/>
  <c r="AA2090" i="1"/>
  <c r="AB2090" i="1"/>
  <c r="Z2091" i="1"/>
  <c r="AA2091" i="1"/>
  <c r="AB2091" i="1"/>
  <c r="Z2092" i="1"/>
  <c r="AA2092" i="1"/>
  <c r="AB2092" i="1"/>
  <c r="Z2093" i="1"/>
  <c r="AA2093" i="1"/>
  <c r="AB2093" i="1"/>
  <c r="Z2094" i="1"/>
  <c r="AA2094" i="1"/>
  <c r="AB2094" i="1"/>
  <c r="Z2095" i="1"/>
  <c r="AA2095" i="1"/>
  <c r="AB2095" i="1"/>
  <c r="Z2096" i="1"/>
  <c r="AA2096" i="1"/>
  <c r="AB2096" i="1"/>
  <c r="Z2097" i="1"/>
  <c r="AA2097" i="1"/>
  <c r="AB2097" i="1"/>
  <c r="Z2098" i="1"/>
  <c r="AA2098" i="1"/>
  <c r="AB2098" i="1"/>
  <c r="Z2099" i="1"/>
  <c r="AA2099" i="1"/>
  <c r="AB2099" i="1"/>
  <c r="Z2100" i="1"/>
  <c r="AA2100" i="1"/>
  <c r="AB2100" i="1"/>
  <c r="Z2101" i="1"/>
  <c r="AA2101" i="1"/>
  <c r="AB2101" i="1"/>
  <c r="Z2102" i="1"/>
  <c r="AA2102" i="1"/>
  <c r="AB2102" i="1"/>
  <c r="Z2103" i="1"/>
  <c r="AA2103" i="1"/>
  <c r="AB2103" i="1"/>
  <c r="Z2104" i="1"/>
  <c r="AA2104" i="1"/>
  <c r="AB2104" i="1"/>
  <c r="Z2105" i="1"/>
  <c r="AA2105" i="1"/>
  <c r="AB2105" i="1"/>
  <c r="Z2106" i="1"/>
  <c r="AA2106" i="1"/>
  <c r="AB2106" i="1"/>
  <c r="Z2107" i="1"/>
  <c r="AA2107" i="1"/>
  <c r="AB2107" i="1"/>
  <c r="Z2108" i="1"/>
  <c r="AA2108" i="1"/>
  <c r="AB2108" i="1"/>
  <c r="Z2109" i="1"/>
  <c r="AA2109" i="1"/>
  <c r="AB2109" i="1"/>
  <c r="Z2110" i="1"/>
  <c r="AA2110" i="1"/>
  <c r="AB2110" i="1"/>
  <c r="Z2111" i="1"/>
  <c r="AA2111" i="1"/>
  <c r="AB2111" i="1"/>
  <c r="Z2112" i="1"/>
  <c r="AA2112" i="1"/>
  <c r="AB2112" i="1"/>
  <c r="Z2113" i="1"/>
  <c r="AA2113" i="1"/>
  <c r="AB2113" i="1"/>
  <c r="Z2114" i="1"/>
  <c r="AA2114" i="1"/>
  <c r="AB2114" i="1"/>
  <c r="Z2115" i="1"/>
  <c r="AA2115" i="1"/>
  <c r="AB2115" i="1"/>
  <c r="Z2116" i="1"/>
  <c r="AA2116" i="1"/>
  <c r="AB2116" i="1"/>
  <c r="Z2117" i="1"/>
  <c r="AA2117" i="1"/>
  <c r="AB2117" i="1"/>
  <c r="Z2118" i="1"/>
  <c r="AA2118" i="1"/>
  <c r="AB2118" i="1"/>
  <c r="Z2119" i="1"/>
  <c r="AA2119" i="1"/>
  <c r="AB2119" i="1"/>
  <c r="Z2120" i="1"/>
  <c r="AA2120" i="1"/>
  <c r="AB2120" i="1"/>
  <c r="Z2121" i="1"/>
  <c r="AA2121" i="1"/>
  <c r="AB2121" i="1"/>
  <c r="Z2122" i="1"/>
  <c r="AA2122" i="1"/>
  <c r="AB2122" i="1"/>
  <c r="Z2123" i="1"/>
  <c r="AA2123" i="1"/>
  <c r="AB2123" i="1"/>
  <c r="Z2124" i="1"/>
  <c r="AA2124" i="1"/>
  <c r="AB2124" i="1"/>
  <c r="Z2125" i="1"/>
  <c r="AA2125" i="1"/>
  <c r="AB2125" i="1"/>
  <c r="Z2126" i="1"/>
  <c r="AA2126" i="1"/>
  <c r="AB2126" i="1"/>
  <c r="Z2127" i="1"/>
  <c r="AA2127" i="1"/>
  <c r="AB2127" i="1"/>
  <c r="Z2128" i="1"/>
  <c r="AA2128" i="1"/>
  <c r="AB2128" i="1"/>
  <c r="Z2129" i="1"/>
  <c r="AA2129" i="1"/>
  <c r="AB2129" i="1"/>
  <c r="Z2130" i="1"/>
  <c r="AA2130" i="1"/>
  <c r="AB2130" i="1"/>
  <c r="Z2131" i="1"/>
  <c r="AA2131" i="1"/>
  <c r="AB2131" i="1"/>
  <c r="Z2132" i="1"/>
  <c r="AA2132" i="1"/>
  <c r="AB2132" i="1"/>
  <c r="Z2133" i="1"/>
  <c r="AA2133" i="1"/>
  <c r="AB2133" i="1"/>
  <c r="Z2134" i="1"/>
  <c r="AA2134" i="1"/>
  <c r="AB2134" i="1"/>
  <c r="Z2135" i="1"/>
  <c r="AA2135" i="1"/>
  <c r="AB2135" i="1"/>
  <c r="Z2136" i="1"/>
  <c r="AA2136" i="1"/>
  <c r="AB2136" i="1"/>
  <c r="Z2137" i="1"/>
  <c r="AA2137" i="1"/>
  <c r="AB2137" i="1"/>
  <c r="Z2138" i="1"/>
  <c r="AA2138" i="1"/>
  <c r="AB2138" i="1"/>
  <c r="Z2139" i="1"/>
  <c r="AA2139" i="1"/>
  <c r="AB2139" i="1"/>
  <c r="Z2140" i="1"/>
  <c r="AA2140" i="1"/>
  <c r="AB2140" i="1"/>
  <c r="Z2141" i="1"/>
  <c r="AA2141" i="1"/>
  <c r="AB2141" i="1"/>
  <c r="Z2142" i="1"/>
  <c r="AA2142" i="1"/>
  <c r="AB2142" i="1"/>
  <c r="Z2143" i="1"/>
  <c r="AA2143" i="1"/>
  <c r="AB2143" i="1"/>
  <c r="Z2144" i="1"/>
  <c r="AA2144" i="1"/>
  <c r="AB2144" i="1"/>
  <c r="Z2145" i="1"/>
  <c r="AA2145" i="1"/>
  <c r="AB2145" i="1"/>
  <c r="Z2146" i="1"/>
  <c r="AA2146" i="1"/>
  <c r="AB2146" i="1"/>
  <c r="Z2147" i="1"/>
  <c r="AA2147" i="1"/>
  <c r="AB2147" i="1"/>
  <c r="Z2148" i="1"/>
  <c r="AA2148" i="1"/>
  <c r="AB2148" i="1"/>
  <c r="Z2149" i="1"/>
  <c r="AA2149" i="1"/>
  <c r="AB2149" i="1"/>
  <c r="Z2150" i="1"/>
  <c r="AA2150" i="1"/>
  <c r="AB2150" i="1"/>
  <c r="Z2151" i="1"/>
  <c r="AA2151" i="1"/>
  <c r="AB2151" i="1"/>
  <c r="Z2152" i="1"/>
  <c r="AA2152" i="1"/>
  <c r="AB2152" i="1"/>
  <c r="Z2153" i="1"/>
  <c r="AA2153" i="1"/>
  <c r="AB2153" i="1"/>
  <c r="Z2154" i="1"/>
  <c r="AA2154" i="1"/>
  <c r="AB2154" i="1"/>
  <c r="Z2155" i="1"/>
  <c r="AA2155" i="1"/>
  <c r="AB2155" i="1"/>
  <c r="Z2156" i="1"/>
  <c r="AA2156" i="1"/>
  <c r="AB2156" i="1"/>
  <c r="Z2157" i="1"/>
  <c r="AA2157" i="1"/>
  <c r="AB2157" i="1"/>
  <c r="Z2158" i="1"/>
  <c r="AA2158" i="1"/>
  <c r="AB2158" i="1"/>
  <c r="Z2159" i="1"/>
  <c r="AA2159" i="1"/>
  <c r="AB2159" i="1"/>
  <c r="Z2160" i="1"/>
  <c r="AA2160" i="1"/>
  <c r="AB2160" i="1"/>
  <c r="Z2161" i="1"/>
  <c r="AA2161" i="1"/>
  <c r="AB2161" i="1"/>
  <c r="Z2162" i="1"/>
  <c r="AA2162" i="1"/>
  <c r="AB2162" i="1"/>
  <c r="Z2163" i="1"/>
  <c r="AA2163" i="1"/>
  <c r="AB2163" i="1"/>
  <c r="Z2164" i="1"/>
  <c r="AA2164" i="1"/>
  <c r="AB2164" i="1"/>
  <c r="Z2165" i="1"/>
  <c r="AA2165" i="1"/>
  <c r="AB2165" i="1"/>
  <c r="Z2166" i="1"/>
  <c r="AA2166" i="1"/>
  <c r="AB2166" i="1"/>
  <c r="Z2167" i="1"/>
  <c r="AA2167" i="1"/>
  <c r="AB2167" i="1"/>
  <c r="Z2168" i="1"/>
  <c r="AA2168" i="1"/>
  <c r="AB2168" i="1"/>
  <c r="Z2169" i="1"/>
  <c r="AA2169" i="1"/>
  <c r="AB2169" i="1"/>
  <c r="Z2170" i="1"/>
  <c r="AA2170" i="1"/>
  <c r="AB2170" i="1"/>
  <c r="Z2171" i="1"/>
  <c r="AA2171" i="1"/>
  <c r="AB2171" i="1"/>
  <c r="Z2172" i="1"/>
  <c r="AA2172" i="1"/>
  <c r="AB2172" i="1"/>
  <c r="Z2173" i="1"/>
  <c r="AA2173" i="1"/>
  <c r="AB2173" i="1"/>
  <c r="Z2174" i="1"/>
  <c r="AA2174" i="1"/>
  <c r="AB2174" i="1"/>
  <c r="Z2175" i="1"/>
  <c r="AA2175" i="1"/>
  <c r="AB2175" i="1"/>
  <c r="Z2176" i="1"/>
  <c r="AA2176" i="1"/>
  <c r="AB2176" i="1"/>
  <c r="Z2177" i="1"/>
  <c r="AA2177" i="1"/>
  <c r="AB2177" i="1"/>
  <c r="Z2178" i="1"/>
  <c r="AA2178" i="1"/>
  <c r="AB2178" i="1"/>
  <c r="Z2179" i="1"/>
  <c r="AA2179" i="1"/>
  <c r="AB2179" i="1"/>
  <c r="Z2180" i="1"/>
  <c r="AA2180" i="1"/>
  <c r="AB2180" i="1"/>
  <c r="Z2181" i="1"/>
  <c r="AA2181" i="1"/>
  <c r="AB2181" i="1"/>
  <c r="Z2182" i="1"/>
  <c r="AA2182" i="1"/>
  <c r="AB2182" i="1"/>
  <c r="Z2183" i="1"/>
  <c r="AA2183" i="1"/>
  <c r="AB2183" i="1"/>
  <c r="Z2184" i="1"/>
  <c r="AA2184" i="1"/>
  <c r="AB2184" i="1"/>
  <c r="Z2185" i="1"/>
  <c r="AA2185" i="1"/>
  <c r="AB2185" i="1"/>
  <c r="Z2186" i="1"/>
  <c r="AA2186" i="1"/>
  <c r="AB2186" i="1"/>
  <c r="Z2187" i="1"/>
  <c r="AA2187" i="1"/>
  <c r="AB2187" i="1"/>
  <c r="Z2188" i="1"/>
  <c r="AA2188" i="1"/>
  <c r="AB2188" i="1"/>
  <c r="Z2189" i="1"/>
  <c r="AA2189" i="1"/>
  <c r="AB2189" i="1"/>
  <c r="Z2190" i="1"/>
  <c r="AA2190" i="1"/>
  <c r="AB2190" i="1"/>
  <c r="Z2191" i="1"/>
  <c r="AA2191" i="1"/>
  <c r="AB2191" i="1"/>
  <c r="Z2192" i="1"/>
  <c r="AA2192" i="1"/>
  <c r="AB2192" i="1"/>
  <c r="Z2193" i="1"/>
  <c r="AA2193" i="1"/>
  <c r="AB2193" i="1"/>
  <c r="Z2194" i="1"/>
  <c r="AA2194" i="1"/>
  <c r="AB2194" i="1"/>
  <c r="Z2195" i="1"/>
  <c r="AA2195" i="1"/>
  <c r="AB2195" i="1"/>
  <c r="Z2196" i="1"/>
  <c r="AA2196" i="1"/>
  <c r="AB2196" i="1"/>
  <c r="Z2197" i="1"/>
  <c r="AA2197" i="1"/>
  <c r="AB2197" i="1"/>
  <c r="Z2198" i="1"/>
  <c r="AA2198" i="1"/>
  <c r="AB2198" i="1"/>
  <c r="Z2199" i="1"/>
  <c r="AA2199" i="1"/>
  <c r="AB2199" i="1"/>
  <c r="Z2200" i="1"/>
  <c r="AA2200" i="1"/>
  <c r="AB2200" i="1"/>
  <c r="Z2201" i="1"/>
  <c r="AA2201" i="1"/>
  <c r="AB2201" i="1"/>
  <c r="Z2202" i="1"/>
  <c r="AA2202" i="1"/>
  <c r="AB2202" i="1"/>
  <c r="Z2203" i="1"/>
  <c r="AA2203" i="1"/>
  <c r="AB2203" i="1"/>
  <c r="Z2204" i="1"/>
  <c r="AA2204" i="1"/>
  <c r="AB2204" i="1"/>
  <c r="Z2205" i="1"/>
  <c r="AA2205" i="1"/>
  <c r="AB2205" i="1"/>
  <c r="Z2206" i="1"/>
  <c r="AA2206" i="1"/>
  <c r="AB2206" i="1"/>
  <c r="Z2207" i="1"/>
  <c r="AA2207" i="1"/>
  <c r="AB2207" i="1"/>
  <c r="Z2208" i="1"/>
  <c r="AA2208" i="1"/>
  <c r="AB2208" i="1"/>
  <c r="Z2209" i="1"/>
  <c r="AA2209" i="1"/>
  <c r="AB2209" i="1"/>
  <c r="Z2210" i="1"/>
  <c r="AA2210" i="1"/>
  <c r="AB2210" i="1"/>
  <c r="Z2211" i="1"/>
  <c r="AA2211" i="1"/>
  <c r="AB2211" i="1"/>
  <c r="Z2212" i="1"/>
  <c r="AA2212" i="1"/>
  <c r="AB2212" i="1"/>
  <c r="Z2213" i="1"/>
  <c r="AA2213" i="1"/>
  <c r="AB2213" i="1"/>
  <c r="Z2214" i="1"/>
  <c r="AA2214" i="1"/>
  <c r="AB2214" i="1"/>
  <c r="Z2215" i="1"/>
  <c r="AA2215" i="1"/>
  <c r="AB2215" i="1"/>
  <c r="Z2216" i="1"/>
  <c r="AA2216" i="1"/>
  <c r="AB2216" i="1"/>
  <c r="Z2217" i="1"/>
  <c r="AA2217" i="1"/>
  <c r="AB2217" i="1"/>
  <c r="Z2218" i="1"/>
  <c r="AA2218" i="1"/>
  <c r="AB2218" i="1"/>
  <c r="Z2219" i="1"/>
  <c r="AA2219" i="1"/>
  <c r="AB2219" i="1"/>
  <c r="Z2220" i="1"/>
  <c r="AA2220" i="1"/>
  <c r="AB2220" i="1"/>
  <c r="Z2221" i="1"/>
  <c r="AA2221" i="1"/>
  <c r="AB2221" i="1"/>
  <c r="Z2222" i="1"/>
  <c r="AA2222" i="1"/>
  <c r="AB2222" i="1"/>
  <c r="Z2223" i="1"/>
  <c r="AA2223" i="1"/>
  <c r="AB2223" i="1"/>
  <c r="Z2224" i="1"/>
  <c r="AA2224" i="1"/>
  <c r="AB2224" i="1"/>
  <c r="Z2225" i="1"/>
  <c r="AA2225" i="1"/>
  <c r="AB2225" i="1"/>
  <c r="Z2226" i="1"/>
  <c r="AA2226" i="1"/>
  <c r="AB2226" i="1"/>
  <c r="Z2227" i="1"/>
  <c r="AA2227" i="1"/>
  <c r="AB2227" i="1"/>
  <c r="Z2228" i="1"/>
  <c r="AA2228" i="1"/>
  <c r="AB2228" i="1"/>
  <c r="Z2229" i="1"/>
  <c r="AA2229" i="1"/>
  <c r="AB2229" i="1"/>
  <c r="Z2230" i="1"/>
  <c r="AA2230" i="1"/>
  <c r="AB2230" i="1"/>
  <c r="Z2231" i="1"/>
  <c r="AA2231" i="1"/>
  <c r="AB2231" i="1"/>
  <c r="Z2232" i="1"/>
  <c r="AA2232" i="1"/>
  <c r="AB2232" i="1"/>
  <c r="Z2233" i="1"/>
  <c r="AA2233" i="1"/>
  <c r="AB2233" i="1"/>
  <c r="Z2234" i="1"/>
  <c r="AA2234" i="1"/>
  <c r="AB2234" i="1"/>
  <c r="Z2235" i="1"/>
  <c r="AA2235" i="1"/>
  <c r="AB2235" i="1"/>
  <c r="Z2236" i="1"/>
  <c r="AA2236" i="1"/>
  <c r="AB2236" i="1"/>
  <c r="Z2237" i="1"/>
  <c r="AA2237" i="1"/>
  <c r="AB2237" i="1"/>
  <c r="Z2238" i="1"/>
  <c r="AA2238" i="1"/>
  <c r="AB2238" i="1"/>
  <c r="Z2239" i="1"/>
  <c r="AA2239" i="1"/>
  <c r="AB2239" i="1"/>
  <c r="Z2240" i="1"/>
  <c r="AA2240" i="1"/>
  <c r="AB2240" i="1"/>
  <c r="Z2241" i="1"/>
  <c r="AA2241" i="1"/>
  <c r="AB2241" i="1"/>
  <c r="Z2242" i="1"/>
  <c r="AA2242" i="1"/>
  <c r="AB2242" i="1"/>
  <c r="Z2243" i="1"/>
  <c r="AA2243" i="1"/>
  <c r="AB2243" i="1"/>
  <c r="Z2244" i="1"/>
  <c r="AA2244" i="1"/>
  <c r="AB2244" i="1"/>
  <c r="Z2245" i="1"/>
  <c r="AA2245" i="1"/>
  <c r="AB2245" i="1"/>
  <c r="Z2246" i="1"/>
  <c r="AA2246" i="1"/>
  <c r="AB2246" i="1"/>
  <c r="Z2247" i="1"/>
  <c r="AA2247" i="1"/>
  <c r="AB2247" i="1"/>
  <c r="Z2248" i="1"/>
  <c r="AA2248" i="1"/>
  <c r="AB2248" i="1"/>
  <c r="Z2249" i="1"/>
  <c r="AA2249" i="1"/>
  <c r="AB2249" i="1"/>
  <c r="Z2250" i="1"/>
  <c r="AA2250" i="1"/>
  <c r="AB2250" i="1"/>
  <c r="Z2251" i="1"/>
  <c r="AA2251" i="1"/>
  <c r="AB2251" i="1"/>
  <c r="Z2252" i="1"/>
  <c r="AA2252" i="1"/>
  <c r="AB2252" i="1"/>
  <c r="Z2253" i="1"/>
  <c r="AA2253" i="1"/>
  <c r="AB2253" i="1"/>
  <c r="Z2254" i="1"/>
  <c r="AA2254" i="1"/>
  <c r="AB2254" i="1"/>
  <c r="Z2255" i="1"/>
  <c r="AA2255" i="1"/>
  <c r="AB2255" i="1"/>
  <c r="Z2256" i="1"/>
  <c r="AA2256" i="1"/>
  <c r="AB2256" i="1"/>
  <c r="Z2257" i="1"/>
  <c r="AA2257" i="1"/>
  <c r="AB2257" i="1"/>
  <c r="Z2258" i="1"/>
  <c r="AA2258" i="1"/>
  <c r="AB2258" i="1"/>
  <c r="Z2259" i="1"/>
  <c r="AA2259" i="1"/>
  <c r="AB2259" i="1"/>
  <c r="Z2260" i="1"/>
  <c r="AA2260" i="1"/>
  <c r="AB2260" i="1"/>
  <c r="Z2261" i="1"/>
  <c r="AA2261" i="1"/>
  <c r="AB2261" i="1"/>
  <c r="Z2262" i="1"/>
  <c r="AA2262" i="1"/>
  <c r="AB2262" i="1"/>
  <c r="Z2263" i="1"/>
  <c r="AA2263" i="1"/>
  <c r="AB2263" i="1"/>
  <c r="Z2264" i="1"/>
  <c r="AA2264" i="1"/>
  <c r="AB2264" i="1"/>
  <c r="Z2265" i="1"/>
  <c r="AA2265" i="1"/>
  <c r="AB2265" i="1"/>
  <c r="Z2266" i="1"/>
  <c r="AA2266" i="1"/>
  <c r="AB2266" i="1"/>
  <c r="Z2267" i="1"/>
  <c r="AA2267" i="1"/>
  <c r="AB2267" i="1"/>
  <c r="Z2268" i="1"/>
  <c r="AA2268" i="1"/>
  <c r="AB2268" i="1"/>
  <c r="Z2269" i="1"/>
  <c r="AA2269" i="1"/>
  <c r="AB2269" i="1"/>
  <c r="Z2270" i="1"/>
  <c r="AA2270" i="1"/>
  <c r="AB2270" i="1"/>
  <c r="Z2271" i="1"/>
  <c r="AA2271" i="1"/>
  <c r="AB2271" i="1"/>
  <c r="Z2272" i="1"/>
  <c r="AA2272" i="1"/>
  <c r="AB2272" i="1"/>
  <c r="Z2273" i="1"/>
  <c r="AA2273" i="1"/>
  <c r="AB2273" i="1"/>
  <c r="Z2274" i="1"/>
  <c r="AA2274" i="1"/>
  <c r="AB2274" i="1"/>
  <c r="Z2275" i="1"/>
  <c r="AA2275" i="1"/>
  <c r="AB2275" i="1"/>
  <c r="Z2276" i="1"/>
  <c r="AA2276" i="1"/>
  <c r="AB2276" i="1"/>
  <c r="Z2277" i="1"/>
  <c r="AA2277" i="1"/>
  <c r="AB2277" i="1"/>
  <c r="Z2278" i="1"/>
  <c r="AA2278" i="1"/>
  <c r="AB2278" i="1"/>
  <c r="Z2279" i="1"/>
  <c r="AA2279" i="1"/>
  <c r="AB2279" i="1"/>
  <c r="Z2280" i="1"/>
  <c r="AA2280" i="1"/>
  <c r="AB2280" i="1"/>
  <c r="Z2281" i="1"/>
  <c r="AA2281" i="1"/>
  <c r="AB2281" i="1"/>
  <c r="Z2282" i="1"/>
  <c r="AA2282" i="1"/>
  <c r="AB2282" i="1"/>
  <c r="Z2283" i="1"/>
  <c r="AA2283" i="1"/>
  <c r="AB2283" i="1"/>
  <c r="Z2284" i="1"/>
  <c r="AA2284" i="1"/>
  <c r="AB2284" i="1"/>
  <c r="Z2285" i="1"/>
  <c r="AA2285" i="1"/>
  <c r="AB2285" i="1"/>
  <c r="Z2286" i="1"/>
  <c r="AA2286" i="1"/>
  <c r="AB2286" i="1"/>
  <c r="Z2287" i="1"/>
  <c r="AA2287" i="1"/>
  <c r="AB2287" i="1"/>
  <c r="Z2288" i="1"/>
  <c r="AA2288" i="1"/>
  <c r="AB2288" i="1"/>
  <c r="Z2289" i="1"/>
  <c r="AA2289" i="1"/>
  <c r="AB2289" i="1"/>
  <c r="Z2290" i="1"/>
  <c r="AA2290" i="1"/>
  <c r="AB2290" i="1"/>
  <c r="Z2291" i="1"/>
  <c r="AA2291" i="1"/>
  <c r="AB2291" i="1"/>
  <c r="Z2292" i="1"/>
  <c r="AA2292" i="1"/>
  <c r="AB2292" i="1"/>
  <c r="Z2293" i="1"/>
  <c r="AA2293" i="1"/>
  <c r="AB2293" i="1"/>
  <c r="Z2294" i="1"/>
  <c r="AA2294" i="1"/>
  <c r="AB2294" i="1"/>
  <c r="Z2295" i="1"/>
  <c r="AA2295" i="1"/>
  <c r="AB2295" i="1"/>
  <c r="Z2296" i="1"/>
  <c r="AA2296" i="1"/>
  <c r="AB2296" i="1"/>
  <c r="Z2297" i="1"/>
  <c r="AA2297" i="1"/>
  <c r="AB2297" i="1"/>
  <c r="Z2298" i="1"/>
  <c r="AA2298" i="1"/>
  <c r="AB2298" i="1"/>
  <c r="Z2299" i="1"/>
  <c r="AA2299" i="1"/>
  <c r="AB2299" i="1"/>
  <c r="Z2300" i="1"/>
  <c r="AA2300" i="1"/>
  <c r="AB2300" i="1"/>
  <c r="Z2301" i="1"/>
  <c r="AA2301" i="1"/>
  <c r="AB2301" i="1"/>
  <c r="Z2302" i="1"/>
  <c r="AA2302" i="1"/>
  <c r="AB2302" i="1"/>
  <c r="Z2303" i="1"/>
  <c r="AA2303" i="1"/>
  <c r="AB2303" i="1"/>
  <c r="Z2304" i="1"/>
  <c r="AA2304" i="1"/>
  <c r="AB2304" i="1"/>
  <c r="Z2305" i="1"/>
  <c r="AA2305" i="1"/>
  <c r="AB2305" i="1"/>
  <c r="Z2306" i="1"/>
  <c r="AA2306" i="1"/>
  <c r="AB2306" i="1"/>
  <c r="Z2307" i="1"/>
  <c r="AA2307" i="1"/>
  <c r="AB2307" i="1"/>
  <c r="Z2308" i="1"/>
  <c r="AA2308" i="1"/>
  <c r="AB2308" i="1"/>
  <c r="Z2309" i="1"/>
  <c r="AA2309" i="1"/>
  <c r="AB2309" i="1"/>
  <c r="Z2310" i="1"/>
  <c r="AA2310" i="1"/>
  <c r="AB2310" i="1"/>
  <c r="Z2311" i="1"/>
  <c r="AA2311" i="1"/>
  <c r="AB2311" i="1"/>
  <c r="Z2312" i="1"/>
  <c r="AA2312" i="1"/>
  <c r="AB2312" i="1"/>
  <c r="Z2313" i="1"/>
  <c r="AA2313" i="1"/>
  <c r="AB2313" i="1"/>
  <c r="Z2314" i="1"/>
  <c r="AA2314" i="1"/>
  <c r="AB2314" i="1"/>
  <c r="Z2315" i="1"/>
  <c r="AA2315" i="1"/>
  <c r="AB2315" i="1"/>
  <c r="Z2316" i="1"/>
  <c r="AA2316" i="1"/>
  <c r="AB2316" i="1"/>
  <c r="Z2317" i="1"/>
  <c r="AA2317" i="1"/>
  <c r="AB2317" i="1"/>
  <c r="Z2318" i="1"/>
  <c r="AA2318" i="1"/>
  <c r="AB2318" i="1"/>
  <c r="Z2319" i="1"/>
  <c r="AA2319" i="1"/>
  <c r="AB2319" i="1"/>
  <c r="Z2320" i="1"/>
  <c r="AA2320" i="1"/>
  <c r="AB2320" i="1"/>
  <c r="Z2321" i="1"/>
  <c r="AA2321" i="1"/>
  <c r="AB2321" i="1"/>
  <c r="Z2322" i="1"/>
  <c r="AA2322" i="1"/>
  <c r="AB2322" i="1"/>
  <c r="Z2323" i="1"/>
  <c r="AA2323" i="1"/>
  <c r="AB2323" i="1"/>
  <c r="Z2324" i="1"/>
  <c r="AA2324" i="1"/>
  <c r="AB2324" i="1"/>
  <c r="Z2325" i="1"/>
  <c r="AA2325" i="1"/>
  <c r="AB2325" i="1"/>
  <c r="Z2326" i="1"/>
  <c r="AA2326" i="1"/>
  <c r="AB2326" i="1"/>
  <c r="Z2327" i="1"/>
  <c r="AA2327" i="1"/>
  <c r="AB2327" i="1"/>
  <c r="Z2328" i="1"/>
  <c r="AA2328" i="1"/>
  <c r="AB2328" i="1"/>
  <c r="Z2329" i="1"/>
  <c r="AA2329" i="1"/>
  <c r="AB2329" i="1"/>
  <c r="Z2330" i="1"/>
  <c r="AA2330" i="1"/>
  <c r="AB2330" i="1"/>
  <c r="Z2331" i="1"/>
  <c r="AA2331" i="1"/>
  <c r="AB2331" i="1"/>
  <c r="Z2332" i="1"/>
  <c r="AA2332" i="1"/>
  <c r="AB2332" i="1"/>
  <c r="Z2333" i="1"/>
  <c r="AA2333" i="1"/>
  <c r="AB2333" i="1"/>
  <c r="Z2334" i="1"/>
  <c r="AA2334" i="1"/>
  <c r="AB2334" i="1"/>
  <c r="Z2335" i="1"/>
  <c r="AA2335" i="1"/>
  <c r="AB2335" i="1"/>
  <c r="Z2336" i="1"/>
  <c r="AA2336" i="1"/>
  <c r="AB2336" i="1"/>
  <c r="Z2337" i="1"/>
  <c r="AA2337" i="1"/>
  <c r="AB2337" i="1"/>
  <c r="Z2338" i="1"/>
  <c r="AA2338" i="1"/>
  <c r="AB2338" i="1"/>
  <c r="Z2339" i="1"/>
  <c r="AA2339" i="1"/>
  <c r="AB2339" i="1"/>
  <c r="Z2340" i="1"/>
  <c r="AA2340" i="1"/>
  <c r="AB2340" i="1"/>
  <c r="Z2341" i="1"/>
  <c r="AA2341" i="1"/>
  <c r="AB2341" i="1"/>
  <c r="Z2342" i="1"/>
  <c r="AA2342" i="1"/>
  <c r="AB2342" i="1"/>
  <c r="Z2343" i="1"/>
  <c r="AA2343" i="1"/>
  <c r="AB2343" i="1"/>
  <c r="Z2344" i="1"/>
  <c r="AA2344" i="1"/>
  <c r="AB2344" i="1"/>
  <c r="Z2345" i="1"/>
  <c r="AA2345" i="1"/>
  <c r="AB2345" i="1"/>
  <c r="Z2346" i="1"/>
  <c r="AA2346" i="1"/>
  <c r="AB2346" i="1"/>
  <c r="Z2347" i="1"/>
  <c r="AA2347" i="1"/>
  <c r="AB2347" i="1"/>
  <c r="Z2348" i="1"/>
  <c r="AA2348" i="1"/>
  <c r="AB2348" i="1"/>
  <c r="Z2349" i="1"/>
  <c r="AA2349" i="1"/>
  <c r="AB2349" i="1"/>
  <c r="Z2350" i="1"/>
  <c r="AA2350" i="1"/>
  <c r="AB2350" i="1"/>
  <c r="Z2351" i="1"/>
  <c r="AA2351" i="1"/>
  <c r="AB2351" i="1"/>
  <c r="Z2352" i="1"/>
  <c r="AA2352" i="1"/>
  <c r="AB2352" i="1"/>
  <c r="Z2353" i="1"/>
  <c r="AA2353" i="1"/>
  <c r="AB2353" i="1"/>
  <c r="Z2354" i="1"/>
  <c r="AA2354" i="1"/>
  <c r="AB2354" i="1"/>
  <c r="Z2355" i="1"/>
  <c r="AA2355" i="1"/>
  <c r="AB2355" i="1"/>
  <c r="Z2356" i="1"/>
  <c r="AA2356" i="1"/>
  <c r="AB2356" i="1"/>
  <c r="Z2357" i="1"/>
  <c r="AA2357" i="1"/>
  <c r="AB2357" i="1"/>
  <c r="Z2358" i="1"/>
  <c r="AA2358" i="1"/>
  <c r="AB2358" i="1"/>
  <c r="Z2359" i="1"/>
  <c r="AA2359" i="1"/>
  <c r="AB2359" i="1"/>
  <c r="Z2360" i="1"/>
  <c r="AA2360" i="1"/>
  <c r="AB2360" i="1"/>
  <c r="Z2361" i="1"/>
  <c r="AA2361" i="1"/>
  <c r="AB2361" i="1"/>
  <c r="Z2362" i="1"/>
  <c r="AA2362" i="1"/>
  <c r="AB2362" i="1"/>
  <c r="Z2363" i="1"/>
  <c r="AA2363" i="1"/>
  <c r="AB2363" i="1"/>
  <c r="Z2364" i="1"/>
  <c r="AA2364" i="1"/>
  <c r="AB2364" i="1"/>
  <c r="Z2365" i="1"/>
  <c r="AA2365" i="1"/>
  <c r="AB2365" i="1"/>
  <c r="Z2366" i="1"/>
  <c r="AA2366" i="1"/>
  <c r="AB2366" i="1"/>
  <c r="Z2367" i="1"/>
  <c r="AA2367" i="1"/>
  <c r="AB2367" i="1"/>
  <c r="Z2368" i="1"/>
  <c r="AA2368" i="1"/>
  <c r="AB2368" i="1"/>
  <c r="Z2369" i="1"/>
  <c r="AA2369" i="1"/>
  <c r="AB2369" i="1"/>
  <c r="Z2370" i="1"/>
  <c r="AA2370" i="1"/>
  <c r="AB2370" i="1"/>
  <c r="Z2371" i="1"/>
  <c r="AA2371" i="1"/>
  <c r="AB2371" i="1"/>
  <c r="Z2372" i="1"/>
  <c r="AA2372" i="1"/>
  <c r="AB2372" i="1"/>
  <c r="Z2373" i="1"/>
  <c r="AA2373" i="1"/>
  <c r="AB2373" i="1"/>
  <c r="Z2374" i="1"/>
  <c r="AA2374" i="1"/>
  <c r="AB2374" i="1"/>
  <c r="Z2375" i="1"/>
  <c r="AA2375" i="1"/>
  <c r="AB2375" i="1"/>
  <c r="Z2376" i="1"/>
  <c r="AA2376" i="1"/>
  <c r="AB2376" i="1"/>
  <c r="Z2377" i="1"/>
  <c r="AA2377" i="1"/>
  <c r="AB2377" i="1"/>
  <c r="Z2378" i="1"/>
  <c r="AA2378" i="1"/>
  <c r="AB2378" i="1"/>
  <c r="Z2379" i="1"/>
  <c r="AA2379" i="1"/>
  <c r="AB2379" i="1"/>
  <c r="Z2380" i="1"/>
  <c r="AA2380" i="1"/>
  <c r="AB2380" i="1"/>
  <c r="Z2381" i="1"/>
  <c r="AA2381" i="1"/>
  <c r="AB2381" i="1"/>
  <c r="Z2382" i="1"/>
  <c r="AA2382" i="1"/>
  <c r="AB2382" i="1"/>
  <c r="Z2383" i="1"/>
  <c r="AA2383" i="1"/>
  <c r="AB2383" i="1"/>
  <c r="Z2384" i="1"/>
  <c r="AA2384" i="1"/>
  <c r="AB2384" i="1"/>
  <c r="Z2385" i="1"/>
  <c r="AA2385" i="1"/>
  <c r="AB2385" i="1"/>
  <c r="Z2386" i="1"/>
  <c r="AA2386" i="1"/>
  <c r="AB2386" i="1"/>
  <c r="Z2387" i="1"/>
  <c r="AA2387" i="1"/>
  <c r="AB2387" i="1"/>
  <c r="Z2388" i="1"/>
  <c r="AA2388" i="1"/>
  <c r="AB2388" i="1"/>
  <c r="Z2389" i="1"/>
  <c r="AA2389" i="1"/>
  <c r="AB2389" i="1"/>
  <c r="Z2390" i="1"/>
  <c r="AA2390" i="1"/>
  <c r="AB2390" i="1"/>
  <c r="Z2391" i="1"/>
  <c r="AA2391" i="1"/>
  <c r="AB2391" i="1"/>
  <c r="Z2392" i="1"/>
  <c r="AA2392" i="1"/>
  <c r="AB2392" i="1"/>
  <c r="Z2393" i="1"/>
  <c r="AA2393" i="1"/>
  <c r="AB2393" i="1"/>
  <c r="Z2394" i="1"/>
  <c r="AA2394" i="1"/>
  <c r="AB2394" i="1"/>
  <c r="Z2395" i="1"/>
  <c r="AA2395" i="1"/>
  <c r="AB2395" i="1"/>
  <c r="Z2396" i="1"/>
  <c r="AA2396" i="1"/>
  <c r="AB2396" i="1"/>
  <c r="Z2397" i="1"/>
  <c r="AA2397" i="1"/>
  <c r="AB2397" i="1"/>
  <c r="Z2398" i="1"/>
  <c r="AA2398" i="1"/>
  <c r="AB2398" i="1"/>
  <c r="Z2399" i="1"/>
  <c r="AA2399" i="1"/>
  <c r="AB2399" i="1"/>
  <c r="Z2400" i="1"/>
  <c r="AA2400" i="1"/>
  <c r="AB2400" i="1"/>
  <c r="Z2401" i="1"/>
  <c r="AA2401" i="1"/>
  <c r="AB2401" i="1"/>
  <c r="Z2402" i="1"/>
  <c r="AA2402" i="1"/>
  <c r="AB2402" i="1"/>
  <c r="Z2403" i="1"/>
  <c r="AA2403" i="1"/>
  <c r="AB2403" i="1"/>
  <c r="Z2404" i="1"/>
  <c r="AA2404" i="1"/>
  <c r="AB2404" i="1"/>
  <c r="Z2405" i="1"/>
  <c r="AA2405" i="1"/>
  <c r="AB2405" i="1"/>
  <c r="Z2406" i="1"/>
  <c r="AA2406" i="1"/>
  <c r="AB2406" i="1"/>
  <c r="Z2407" i="1"/>
  <c r="AA2407" i="1"/>
  <c r="AB2407" i="1"/>
  <c r="Z2408" i="1"/>
  <c r="AA2408" i="1"/>
  <c r="AB2408" i="1"/>
  <c r="Z2409" i="1"/>
  <c r="AA2409" i="1"/>
  <c r="AB2409" i="1"/>
  <c r="Z2410" i="1"/>
  <c r="AA2410" i="1"/>
  <c r="AB2410" i="1"/>
  <c r="Z2411" i="1"/>
  <c r="AA2411" i="1"/>
  <c r="AB2411" i="1"/>
  <c r="Z2412" i="1"/>
  <c r="AA2412" i="1"/>
  <c r="AB2412" i="1"/>
  <c r="Z2413" i="1"/>
  <c r="AA2413" i="1"/>
  <c r="AB2413" i="1"/>
  <c r="Z2414" i="1"/>
  <c r="AA2414" i="1"/>
  <c r="AB2414" i="1"/>
  <c r="Z2415" i="1"/>
  <c r="AA2415" i="1"/>
  <c r="AB2415" i="1"/>
  <c r="Z2416" i="1"/>
  <c r="AA2416" i="1"/>
  <c r="AB2416" i="1"/>
  <c r="Z2417" i="1"/>
  <c r="AA2417" i="1"/>
  <c r="AB2417" i="1"/>
  <c r="Z2418" i="1"/>
  <c r="AA2418" i="1"/>
  <c r="AB2418" i="1"/>
  <c r="Z2419" i="1"/>
  <c r="AA2419" i="1"/>
  <c r="AB2419" i="1"/>
  <c r="Z2420" i="1"/>
  <c r="AA2420" i="1"/>
  <c r="AB2420" i="1"/>
  <c r="Z2421" i="1"/>
  <c r="AA2421" i="1"/>
  <c r="AB2421" i="1"/>
  <c r="Z2422" i="1"/>
  <c r="AA2422" i="1"/>
  <c r="AB2422" i="1"/>
  <c r="Z2423" i="1"/>
  <c r="AA2423" i="1"/>
  <c r="AB2423" i="1"/>
  <c r="Z2424" i="1"/>
  <c r="AA2424" i="1"/>
  <c r="AB2424" i="1"/>
  <c r="Z2425" i="1"/>
  <c r="AA2425" i="1"/>
  <c r="AB2425" i="1"/>
  <c r="Z2426" i="1"/>
  <c r="AA2426" i="1"/>
  <c r="AB2426" i="1"/>
  <c r="Z2427" i="1"/>
  <c r="AA2427" i="1"/>
  <c r="AB2427" i="1"/>
  <c r="Z2428" i="1"/>
  <c r="AA2428" i="1"/>
  <c r="AB2428" i="1"/>
  <c r="Z2429" i="1"/>
  <c r="AA2429" i="1"/>
  <c r="AB2429" i="1"/>
  <c r="Z2430" i="1"/>
  <c r="AA2430" i="1"/>
  <c r="AB2430" i="1"/>
  <c r="Z2431" i="1"/>
  <c r="AA2431" i="1"/>
  <c r="AB2431" i="1"/>
  <c r="Z2432" i="1"/>
  <c r="AA2432" i="1"/>
  <c r="AB2432" i="1"/>
  <c r="Z2433" i="1"/>
  <c r="AA2433" i="1"/>
  <c r="AB2433" i="1"/>
  <c r="Z2434" i="1"/>
  <c r="AA2434" i="1"/>
  <c r="AB2434" i="1"/>
  <c r="Z2435" i="1"/>
  <c r="AA2435" i="1"/>
  <c r="AB2435" i="1"/>
  <c r="Z2436" i="1"/>
  <c r="AA2436" i="1"/>
  <c r="AB2436" i="1"/>
  <c r="Z2437" i="1"/>
  <c r="AA2437" i="1"/>
  <c r="AB2437" i="1"/>
  <c r="Z2438" i="1"/>
  <c r="AA2438" i="1"/>
  <c r="AB2438" i="1"/>
  <c r="Z2439" i="1"/>
  <c r="AA2439" i="1"/>
  <c r="AB2439" i="1"/>
  <c r="Z2440" i="1"/>
  <c r="AA2440" i="1"/>
  <c r="AB2440" i="1"/>
  <c r="Z2441" i="1"/>
  <c r="AA2441" i="1"/>
  <c r="AB2441" i="1"/>
  <c r="Z2442" i="1"/>
  <c r="AA2442" i="1"/>
  <c r="AB2442" i="1"/>
  <c r="Z2443" i="1"/>
  <c r="AA2443" i="1"/>
  <c r="AB2443" i="1"/>
  <c r="Z2444" i="1"/>
  <c r="AA2444" i="1"/>
  <c r="AB2444" i="1"/>
  <c r="Z2445" i="1"/>
  <c r="AA2445" i="1"/>
  <c r="AB2445" i="1"/>
  <c r="Z2446" i="1"/>
  <c r="AA2446" i="1"/>
  <c r="AB2446" i="1"/>
  <c r="Z2447" i="1"/>
  <c r="AA2447" i="1"/>
  <c r="AB2447" i="1"/>
  <c r="Z2448" i="1"/>
  <c r="AA2448" i="1"/>
  <c r="AB2448" i="1"/>
  <c r="Z2449" i="1"/>
  <c r="AA2449" i="1"/>
  <c r="AB2449" i="1"/>
  <c r="Z2450" i="1"/>
  <c r="AA2450" i="1"/>
  <c r="AB2450" i="1"/>
  <c r="Z2451" i="1"/>
  <c r="AA2451" i="1"/>
  <c r="AB2451" i="1"/>
  <c r="Z2452" i="1"/>
  <c r="AA2452" i="1"/>
  <c r="AB2452" i="1"/>
  <c r="Z2453" i="1"/>
  <c r="AA2453" i="1"/>
  <c r="AB2453" i="1"/>
  <c r="Z2454" i="1"/>
  <c r="AA2454" i="1"/>
  <c r="AB2454" i="1"/>
  <c r="Z2455" i="1"/>
  <c r="AA2455" i="1"/>
  <c r="AB2455" i="1"/>
  <c r="Z2456" i="1"/>
  <c r="AA2456" i="1"/>
  <c r="AB2456" i="1"/>
  <c r="Z2457" i="1"/>
  <c r="AA2457" i="1"/>
  <c r="AB2457" i="1"/>
  <c r="Z2458" i="1"/>
  <c r="AA2458" i="1"/>
  <c r="AB2458" i="1"/>
  <c r="Z2459" i="1"/>
  <c r="AA2459" i="1"/>
  <c r="AB2459" i="1"/>
  <c r="Z2460" i="1"/>
  <c r="AA2460" i="1"/>
  <c r="AB2460" i="1"/>
  <c r="Z2461" i="1"/>
  <c r="AA2461" i="1"/>
  <c r="AB2461" i="1"/>
  <c r="Z2462" i="1"/>
  <c r="AA2462" i="1"/>
  <c r="AB2462" i="1"/>
  <c r="Z2463" i="1"/>
  <c r="AA2463" i="1"/>
  <c r="AB2463" i="1"/>
  <c r="Z2464" i="1"/>
  <c r="AA2464" i="1"/>
  <c r="AB2464" i="1"/>
  <c r="Z2465" i="1"/>
  <c r="AA2465" i="1"/>
  <c r="AB2465" i="1"/>
  <c r="Z2466" i="1"/>
  <c r="AA2466" i="1"/>
  <c r="AB2466" i="1"/>
  <c r="Z2467" i="1"/>
  <c r="AA2467" i="1"/>
  <c r="AB2467" i="1"/>
  <c r="Z2468" i="1"/>
  <c r="AA2468" i="1"/>
  <c r="AB2468" i="1"/>
  <c r="Z2469" i="1"/>
  <c r="AA2469" i="1"/>
  <c r="AB2469" i="1"/>
  <c r="Z2470" i="1"/>
  <c r="AA2470" i="1"/>
  <c r="AB2470" i="1"/>
  <c r="Z2471" i="1"/>
  <c r="AA2471" i="1"/>
  <c r="AB2471" i="1"/>
  <c r="Z2472" i="1"/>
  <c r="AA2472" i="1"/>
  <c r="AB2472" i="1"/>
  <c r="Z2473" i="1"/>
  <c r="AA2473" i="1"/>
  <c r="AB2473" i="1"/>
  <c r="Z2474" i="1"/>
  <c r="AA2474" i="1"/>
  <c r="AB2474" i="1"/>
  <c r="Z2475" i="1"/>
  <c r="AA2475" i="1"/>
  <c r="AB2475" i="1"/>
  <c r="Z2476" i="1"/>
  <c r="AA2476" i="1"/>
  <c r="AB2476" i="1"/>
  <c r="Z2477" i="1"/>
  <c r="AA2477" i="1"/>
  <c r="AB2477" i="1"/>
  <c r="Z2478" i="1"/>
  <c r="AA2478" i="1"/>
  <c r="AB2478" i="1"/>
  <c r="Z2479" i="1"/>
  <c r="AA2479" i="1"/>
  <c r="AB2479" i="1"/>
  <c r="Z2480" i="1"/>
  <c r="AA2480" i="1"/>
  <c r="AB2480" i="1"/>
  <c r="Z2481" i="1"/>
  <c r="AA2481" i="1"/>
  <c r="AB2481" i="1"/>
  <c r="Z2482" i="1"/>
  <c r="AA2482" i="1"/>
  <c r="AB2482" i="1"/>
  <c r="Z2483" i="1"/>
  <c r="AA2483" i="1"/>
  <c r="AB2483" i="1"/>
  <c r="Z2484" i="1"/>
  <c r="AA2484" i="1"/>
  <c r="AB2484" i="1"/>
  <c r="Z2485" i="1"/>
  <c r="AA2485" i="1"/>
  <c r="AB2485" i="1"/>
  <c r="Z2486" i="1"/>
  <c r="AA2486" i="1"/>
  <c r="AB2486" i="1"/>
  <c r="Z2487" i="1"/>
  <c r="AA2487" i="1"/>
  <c r="AB2487" i="1"/>
  <c r="Z2488" i="1"/>
  <c r="AA2488" i="1"/>
  <c r="AB2488" i="1"/>
  <c r="Z2489" i="1"/>
  <c r="AA2489" i="1"/>
  <c r="AB2489" i="1"/>
  <c r="Z2490" i="1"/>
  <c r="AA2490" i="1"/>
  <c r="AB2490" i="1"/>
  <c r="Z2491" i="1"/>
  <c r="AA2491" i="1"/>
  <c r="AB2491" i="1"/>
  <c r="Z2492" i="1"/>
  <c r="AA2492" i="1"/>
  <c r="AB2492" i="1"/>
  <c r="Z2493" i="1"/>
  <c r="AA2493" i="1"/>
  <c r="AB2493" i="1"/>
  <c r="Z2494" i="1"/>
  <c r="AA2494" i="1"/>
  <c r="AB2494" i="1"/>
  <c r="Z2495" i="1"/>
  <c r="AA2495" i="1"/>
  <c r="AB2495" i="1"/>
  <c r="Z2496" i="1"/>
  <c r="AA2496" i="1"/>
  <c r="AB2496" i="1"/>
  <c r="Z2497" i="1"/>
  <c r="AA2497" i="1"/>
  <c r="AB2497" i="1"/>
  <c r="Z2498" i="1"/>
  <c r="AA2498" i="1"/>
  <c r="AB2498" i="1"/>
  <c r="Z2499" i="1"/>
  <c r="AA2499" i="1"/>
  <c r="AB2499" i="1"/>
  <c r="Z2500" i="1"/>
  <c r="AA2500" i="1"/>
  <c r="AB2500" i="1"/>
  <c r="Z2501" i="1"/>
  <c r="AA2501" i="1"/>
  <c r="AB2501" i="1"/>
  <c r="Z2502" i="1"/>
  <c r="AA2502" i="1"/>
  <c r="AB2502" i="1"/>
  <c r="Z2503" i="1"/>
  <c r="AA2503" i="1"/>
  <c r="AB2503" i="1"/>
  <c r="Z2504" i="1"/>
  <c r="AA2504" i="1"/>
  <c r="AB2504" i="1"/>
  <c r="Z2505" i="1"/>
  <c r="AA2505" i="1"/>
  <c r="AB2505" i="1"/>
  <c r="Z2506" i="1"/>
  <c r="AA2506" i="1"/>
  <c r="AB2506" i="1"/>
  <c r="Z2507" i="1"/>
  <c r="AA2507" i="1"/>
  <c r="AB2507" i="1"/>
  <c r="Z2508" i="1"/>
  <c r="AA2508" i="1"/>
  <c r="AB2508" i="1"/>
  <c r="Z2509" i="1"/>
  <c r="AA2509" i="1"/>
  <c r="AB2509" i="1"/>
  <c r="Z2510" i="1"/>
  <c r="AA2510" i="1"/>
  <c r="AB2510" i="1"/>
  <c r="Z2511" i="1"/>
  <c r="AA2511" i="1"/>
  <c r="AB2511" i="1"/>
  <c r="Z2512" i="1"/>
  <c r="AA2512" i="1"/>
  <c r="AB2512" i="1"/>
  <c r="Z2513" i="1"/>
  <c r="AA2513" i="1"/>
  <c r="AB2513" i="1"/>
  <c r="Z2514" i="1"/>
  <c r="AA2514" i="1"/>
  <c r="AB2514" i="1"/>
  <c r="Z2515" i="1"/>
  <c r="AA2515" i="1"/>
  <c r="AB2515" i="1"/>
  <c r="Z2516" i="1"/>
  <c r="AA2516" i="1"/>
  <c r="AB2516" i="1"/>
  <c r="Z2517" i="1"/>
  <c r="AA2517" i="1"/>
  <c r="AB2517" i="1"/>
  <c r="Z2518" i="1"/>
  <c r="AA2518" i="1"/>
  <c r="AB2518" i="1"/>
  <c r="Z2519" i="1"/>
  <c r="AA2519" i="1"/>
  <c r="AB2519" i="1"/>
  <c r="Z2520" i="1"/>
  <c r="AA2520" i="1"/>
  <c r="AB2520" i="1"/>
  <c r="Z2521" i="1"/>
  <c r="AA2521" i="1"/>
  <c r="AB2521" i="1"/>
  <c r="Z2522" i="1"/>
  <c r="AA2522" i="1"/>
  <c r="AB2522" i="1"/>
  <c r="Z2523" i="1"/>
  <c r="AA2523" i="1"/>
  <c r="AB2523" i="1"/>
  <c r="Z2524" i="1"/>
  <c r="AA2524" i="1"/>
  <c r="AB2524" i="1"/>
  <c r="Z2525" i="1"/>
  <c r="AA2525" i="1"/>
  <c r="AB2525" i="1"/>
  <c r="Z2526" i="1"/>
  <c r="AA2526" i="1"/>
  <c r="AB2526" i="1"/>
  <c r="Z2527" i="1"/>
  <c r="AA2527" i="1"/>
  <c r="AB2527" i="1"/>
  <c r="Z2528" i="1"/>
  <c r="AA2528" i="1"/>
  <c r="AB2528" i="1"/>
  <c r="Z2529" i="1"/>
  <c r="AA2529" i="1"/>
  <c r="AB2529" i="1"/>
  <c r="Z2530" i="1"/>
  <c r="AA2530" i="1"/>
  <c r="AB2530" i="1"/>
  <c r="Z2531" i="1"/>
  <c r="AA2531" i="1"/>
  <c r="AB2531" i="1"/>
  <c r="Z2532" i="1"/>
  <c r="AA2532" i="1"/>
  <c r="AB2532" i="1"/>
  <c r="Z2533" i="1"/>
  <c r="AA2533" i="1"/>
  <c r="AB2533" i="1"/>
  <c r="Z2534" i="1"/>
  <c r="AA2534" i="1"/>
  <c r="AB2534" i="1"/>
  <c r="Z2535" i="1"/>
  <c r="AA2535" i="1"/>
  <c r="AB2535" i="1"/>
  <c r="Z2536" i="1"/>
  <c r="AA2536" i="1"/>
  <c r="AB2536" i="1"/>
  <c r="Z2537" i="1"/>
  <c r="AA2537" i="1"/>
  <c r="AB2537" i="1"/>
  <c r="Z2538" i="1"/>
  <c r="AA2538" i="1"/>
  <c r="AB2538" i="1"/>
  <c r="Z2539" i="1"/>
  <c r="AA2539" i="1"/>
  <c r="AB2539" i="1"/>
  <c r="Z2540" i="1"/>
  <c r="AA2540" i="1"/>
  <c r="AB2540" i="1"/>
  <c r="Z2541" i="1"/>
  <c r="AA2541" i="1"/>
  <c r="AB2541" i="1"/>
  <c r="Z2542" i="1"/>
  <c r="AA2542" i="1"/>
  <c r="AB2542" i="1"/>
  <c r="Z2543" i="1"/>
  <c r="AA2543" i="1"/>
  <c r="AB2543" i="1"/>
  <c r="Z2544" i="1"/>
  <c r="AA2544" i="1"/>
  <c r="AB2544" i="1"/>
  <c r="Z2545" i="1"/>
  <c r="AA2545" i="1"/>
  <c r="AB2545" i="1"/>
  <c r="Z2546" i="1"/>
  <c r="AA2546" i="1"/>
  <c r="AB2546" i="1"/>
  <c r="Z2547" i="1"/>
  <c r="AA2547" i="1"/>
  <c r="AB2547" i="1"/>
  <c r="Z2548" i="1"/>
  <c r="AA2548" i="1"/>
  <c r="AB2548" i="1"/>
  <c r="Z2549" i="1"/>
  <c r="AA2549" i="1"/>
  <c r="AB2549" i="1"/>
  <c r="Z2550" i="1"/>
  <c r="AA2550" i="1"/>
  <c r="AB2550" i="1"/>
  <c r="Z2551" i="1"/>
  <c r="AA2551" i="1"/>
  <c r="AB2551" i="1"/>
  <c r="Z2552" i="1"/>
  <c r="AA2552" i="1"/>
  <c r="AB2552" i="1"/>
  <c r="Z2553" i="1"/>
  <c r="AA2553" i="1"/>
  <c r="AB2553" i="1"/>
  <c r="Z2554" i="1"/>
  <c r="AA2554" i="1"/>
  <c r="AB2554" i="1"/>
  <c r="Z2555" i="1"/>
  <c r="AA2555" i="1"/>
  <c r="AB2555" i="1"/>
  <c r="Z2556" i="1"/>
  <c r="AA2556" i="1"/>
  <c r="AB2556" i="1"/>
  <c r="Z2557" i="1"/>
  <c r="AA2557" i="1"/>
  <c r="AB2557" i="1"/>
  <c r="Z2558" i="1"/>
  <c r="AA2558" i="1"/>
  <c r="AB2558" i="1"/>
  <c r="Z2559" i="1"/>
  <c r="AA2559" i="1"/>
  <c r="AB2559" i="1"/>
  <c r="Z2560" i="1"/>
  <c r="AA2560" i="1"/>
  <c r="AB2560" i="1"/>
  <c r="Z2561" i="1"/>
  <c r="AA2561" i="1"/>
  <c r="AB2561" i="1"/>
  <c r="Z2562" i="1"/>
  <c r="AA2562" i="1"/>
  <c r="AB2562" i="1"/>
  <c r="Z2563" i="1"/>
  <c r="AA2563" i="1"/>
  <c r="AB2563" i="1"/>
  <c r="Z2564" i="1"/>
  <c r="AA2564" i="1"/>
  <c r="AB2564" i="1"/>
  <c r="Z2565" i="1"/>
  <c r="AA2565" i="1"/>
  <c r="AB2565" i="1"/>
  <c r="Z2566" i="1"/>
  <c r="AA2566" i="1"/>
  <c r="AB2566" i="1"/>
  <c r="Z2567" i="1"/>
  <c r="AA2567" i="1"/>
  <c r="AB2567" i="1"/>
  <c r="Z2568" i="1"/>
  <c r="AA2568" i="1"/>
  <c r="AB2568" i="1"/>
  <c r="Z2569" i="1"/>
  <c r="AA2569" i="1"/>
  <c r="AB2569" i="1"/>
  <c r="Z2570" i="1"/>
  <c r="AA2570" i="1"/>
  <c r="AB2570" i="1"/>
  <c r="Z2571" i="1"/>
  <c r="AA2571" i="1"/>
  <c r="AB2571" i="1"/>
  <c r="Z2572" i="1"/>
  <c r="AA2572" i="1"/>
  <c r="AB2572" i="1"/>
  <c r="Z2573" i="1"/>
  <c r="AA2573" i="1"/>
  <c r="AB2573" i="1"/>
  <c r="Z2574" i="1"/>
  <c r="AA2574" i="1"/>
  <c r="AB2574" i="1"/>
  <c r="Z2575" i="1"/>
  <c r="AA2575" i="1"/>
  <c r="AB2575" i="1"/>
  <c r="Z2576" i="1"/>
  <c r="AA2576" i="1"/>
  <c r="AB2576" i="1"/>
  <c r="Z2577" i="1"/>
  <c r="AA2577" i="1"/>
  <c r="AB2577" i="1"/>
  <c r="Z2578" i="1"/>
  <c r="AA2578" i="1"/>
  <c r="AB2578" i="1"/>
  <c r="Z2579" i="1"/>
  <c r="AA2579" i="1"/>
  <c r="AB2579" i="1"/>
  <c r="Z2580" i="1"/>
  <c r="AA2580" i="1"/>
  <c r="AB2580" i="1"/>
  <c r="Z2581" i="1"/>
  <c r="AA2581" i="1"/>
  <c r="AB2581" i="1"/>
  <c r="Z2582" i="1"/>
  <c r="AA2582" i="1"/>
  <c r="AB2582" i="1"/>
  <c r="Z2583" i="1"/>
  <c r="AA2583" i="1"/>
  <c r="AB2583" i="1"/>
  <c r="Z2584" i="1"/>
  <c r="AA2584" i="1"/>
  <c r="AB2584" i="1"/>
  <c r="Z2585" i="1"/>
  <c r="AA2585" i="1"/>
  <c r="AB2585" i="1"/>
  <c r="Z2586" i="1"/>
  <c r="AA2586" i="1"/>
  <c r="AB2586" i="1"/>
  <c r="Z2587" i="1"/>
  <c r="AA2587" i="1"/>
  <c r="AB2587" i="1"/>
  <c r="Z2588" i="1"/>
  <c r="AA2588" i="1"/>
  <c r="AB2588" i="1"/>
  <c r="Z2589" i="1"/>
  <c r="AA2589" i="1"/>
  <c r="AB2589" i="1"/>
  <c r="Z2590" i="1"/>
  <c r="AA2590" i="1"/>
  <c r="AB2590" i="1"/>
  <c r="Z2591" i="1"/>
  <c r="AA2591" i="1"/>
  <c r="AB2591" i="1"/>
  <c r="Z2592" i="1"/>
  <c r="AA2592" i="1"/>
  <c r="AB2592" i="1"/>
  <c r="Z2593" i="1"/>
  <c r="AA2593" i="1"/>
  <c r="AB2593" i="1"/>
  <c r="Z2594" i="1"/>
  <c r="AA2594" i="1"/>
  <c r="AB2594" i="1"/>
  <c r="Z2595" i="1"/>
  <c r="AA2595" i="1"/>
  <c r="AB2595" i="1"/>
  <c r="Z2596" i="1"/>
  <c r="AA2596" i="1"/>
  <c r="AB2596" i="1"/>
  <c r="Z2597" i="1"/>
  <c r="AA2597" i="1"/>
  <c r="AB2597" i="1"/>
  <c r="Z2598" i="1"/>
  <c r="AA2598" i="1"/>
  <c r="AB2598" i="1"/>
  <c r="Z2599" i="1"/>
  <c r="AA2599" i="1"/>
  <c r="AB2599" i="1"/>
  <c r="Z2600" i="1"/>
  <c r="AA2600" i="1"/>
  <c r="AB2600" i="1"/>
  <c r="Z2601" i="1"/>
  <c r="AA2601" i="1"/>
  <c r="AB2601" i="1"/>
  <c r="Z2602" i="1"/>
  <c r="AA2602" i="1"/>
  <c r="AB2602" i="1"/>
  <c r="Z2603" i="1"/>
  <c r="AA2603" i="1"/>
  <c r="AB2603" i="1"/>
  <c r="Z2604" i="1"/>
  <c r="AA2604" i="1"/>
  <c r="AB2604" i="1"/>
  <c r="Z2605" i="1"/>
  <c r="AA2605" i="1"/>
  <c r="AB2605" i="1"/>
  <c r="Z2606" i="1"/>
  <c r="AA2606" i="1"/>
  <c r="AB2606" i="1"/>
  <c r="Z2607" i="1"/>
  <c r="AA2607" i="1"/>
  <c r="AB2607" i="1"/>
  <c r="Z2608" i="1"/>
  <c r="AA2608" i="1"/>
  <c r="AB2608" i="1"/>
  <c r="Z2609" i="1"/>
  <c r="AA2609" i="1"/>
  <c r="AB2609" i="1"/>
  <c r="Z2610" i="1"/>
  <c r="AA2610" i="1"/>
  <c r="AB2610" i="1"/>
  <c r="Z2611" i="1"/>
  <c r="AA2611" i="1"/>
  <c r="AB2611" i="1"/>
  <c r="Z2612" i="1"/>
  <c r="AA2612" i="1"/>
  <c r="AB2612" i="1"/>
  <c r="Z2613" i="1"/>
  <c r="AA2613" i="1"/>
  <c r="AB2613" i="1"/>
  <c r="Z2614" i="1"/>
  <c r="AA2614" i="1"/>
  <c r="AB2614" i="1"/>
  <c r="Z2615" i="1"/>
  <c r="AA2615" i="1"/>
  <c r="AB2615" i="1"/>
  <c r="Z2616" i="1"/>
  <c r="AA2616" i="1"/>
  <c r="AB2616" i="1"/>
  <c r="Z2617" i="1"/>
  <c r="AA2617" i="1"/>
  <c r="AB2617" i="1"/>
  <c r="Z2618" i="1"/>
  <c r="AA2618" i="1"/>
  <c r="AB2618" i="1"/>
  <c r="Z2619" i="1"/>
  <c r="AA2619" i="1"/>
  <c r="AB2619" i="1"/>
  <c r="Z2620" i="1"/>
  <c r="AA2620" i="1"/>
  <c r="AB2620" i="1"/>
  <c r="Z2621" i="1"/>
  <c r="AA2621" i="1"/>
  <c r="AB2621" i="1"/>
  <c r="Z2622" i="1"/>
  <c r="AA2622" i="1"/>
  <c r="AB2622" i="1"/>
  <c r="Z2623" i="1"/>
  <c r="AA2623" i="1"/>
  <c r="AB2623" i="1"/>
  <c r="Z2624" i="1"/>
  <c r="AA2624" i="1"/>
  <c r="AB2624" i="1"/>
  <c r="Z2625" i="1"/>
  <c r="AA2625" i="1"/>
  <c r="AB2625" i="1"/>
  <c r="Z2626" i="1"/>
  <c r="AA2626" i="1"/>
  <c r="AB2626" i="1"/>
  <c r="Z2627" i="1"/>
  <c r="AA2627" i="1"/>
  <c r="AB2627" i="1"/>
  <c r="Z2628" i="1"/>
  <c r="AA2628" i="1"/>
  <c r="AB2628" i="1"/>
  <c r="Z2629" i="1"/>
  <c r="AA2629" i="1"/>
  <c r="AB2629" i="1"/>
  <c r="Z2630" i="1"/>
  <c r="AA2630" i="1"/>
  <c r="AB2630" i="1"/>
  <c r="Z2631" i="1"/>
  <c r="AA2631" i="1"/>
  <c r="AB2631" i="1"/>
  <c r="Z2632" i="1"/>
  <c r="AA2632" i="1"/>
  <c r="AB2632" i="1"/>
  <c r="Z2633" i="1"/>
  <c r="AA2633" i="1"/>
  <c r="AB2633" i="1"/>
  <c r="Z2634" i="1"/>
  <c r="AA2634" i="1"/>
  <c r="AB2634" i="1"/>
  <c r="Z2635" i="1"/>
  <c r="AA2635" i="1"/>
  <c r="AB2635" i="1"/>
  <c r="Z2636" i="1"/>
  <c r="AA2636" i="1"/>
  <c r="AB2636" i="1"/>
  <c r="Z2637" i="1"/>
  <c r="AA2637" i="1"/>
  <c r="AB2637" i="1"/>
  <c r="Z2638" i="1"/>
  <c r="AA2638" i="1"/>
  <c r="AB2638" i="1"/>
  <c r="Z2639" i="1"/>
  <c r="AA2639" i="1"/>
  <c r="AB2639" i="1"/>
  <c r="Z2640" i="1"/>
  <c r="AA2640" i="1"/>
  <c r="AB2640" i="1"/>
  <c r="Z2641" i="1"/>
  <c r="AA2641" i="1"/>
  <c r="AB2641" i="1"/>
  <c r="Z2642" i="1"/>
  <c r="AA2642" i="1"/>
  <c r="AB2642" i="1"/>
  <c r="Z2643" i="1"/>
  <c r="AA2643" i="1"/>
  <c r="AB2643" i="1"/>
  <c r="Z2644" i="1"/>
  <c r="AA2644" i="1"/>
  <c r="AB2644" i="1"/>
  <c r="Z2645" i="1"/>
  <c r="AA2645" i="1"/>
  <c r="AB2645" i="1"/>
  <c r="Z2646" i="1"/>
  <c r="AA2646" i="1"/>
  <c r="AB2646" i="1"/>
  <c r="Z2647" i="1"/>
  <c r="AA2647" i="1"/>
  <c r="AB2647" i="1"/>
  <c r="Z2648" i="1"/>
  <c r="AA2648" i="1"/>
  <c r="AB2648" i="1"/>
  <c r="Z2649" i="1"/>
  <c r="AA2649" i="1"/>
  <c r="AB2649" i="1"/>
  <c r="Z2650" i="1"/>
  <c r="AA2650" i="1"/>
  <c r="AB2650" i="1"/>
  <c r="Z2651" i="1"/>
  <c r="AA2651" i="1"/>
  <c r="AB2651" i="1"/>
  <c r="Z2652" i="1"/>
  <c r="AA2652" i="1"/>
  <c r="AB2652" i="1"/>
  <c r="Z2653" i="1"/>
  <c r="AA2653" i="1"/>
  <c r="AB2653" i="1"/>
  <c r="Z2654" i="1"/>
  <c r="AA2654" i="1"/>
  <c r="AB2654" i="1"/>
  <c r="Z2655" i="1"/>
  <c r="AA2655" i="1"/>
  <c r="AB2655" i="1"/>
  <c r="Z2656" i="1"/>
  <c r="AA2656" i="1"/>
  <c r="AB2656" i="1"/>
  <c r="Z2657" i="1"/>
  <c r="AA2657" i="1"/>
  <c r="AB2657" i="1"/>
  <c r="Z2658" i="1"/>
  <c r="AA2658" i="1"/>
  <c r="AB2658" i="1"/>
  <c r="Z2659" i="1"/>
  <c r="AA2659" i="1"/>
  <c r="AB2659" i="1"/>
  <c r="Z2660" i="1"/>
  <c r="AA2660" i="1"/>
  <c r="AB2660" i="1"/>
  <c r="Z2661" i="1"/>
  <c r="AA2661" i="1"/>
  <c r="AB2661" i="1"/>
  <c r="Z2662" i="1"/>
  <c r="AA2662" i="1"/>
  <c r="AB2662" i="1"/>
  <c r="Z2663" i="1"/>
  <c r="AA2663" i="1"/>
  <c r="AB2663" i="1"/>
  <c r="Z2664" i="1"/>
  <c r="AA2664" i="1"/>
  <c r="AB2664" i="1"/>
  <c r="Z2665" i="1"/>
  <c r="AA2665" i="1"/>
  <c r="AB2665" i="1"/>
  <c r="Z2666" i="1"/>
  <c r="AA2666" i="1"/>
  <c r="AB2666" i="1"/>
  <c r="Z2667" i="1"/>
  <c r="AA2667" i="1"/>
  <c r="AB2667" i="1"/>
  <c r="Z2668" i="1"/>
  <c r="AA2668" i="1"/>
  <c r="AB2668" i="1"/>
  <c r="Z2669" i="1"/>
  <c r="AA2669" i="1"/>
  <c r="AB2669" i="1"/>
  <c r="Z2670" i="1"/>
  <c r="AA2670" i="1"/>
  <c r="AB2670" i="1"/>
  <c r="Z2671" i="1"/>
  <c r="AA2671" i="1"/>
  <c r="AB2671" i="1"/>
  <c r="Z2672" i="1"/>
  <c r="AA2672" i="1"/>
  <c r="AB2672" i="1"/>
  <c r="Z2673" i="1"/>
  <c r="AA2673" i="1"/>
  <c r="AB2673" i="1"/>
  <c r="Z2674" i="1"/>
  <c r="AA2674" i="1"/>
  <c r="AB2674" i="1"/>
  <c r="Z2675" i="1"/>
  <c r="AA2675" i="1"/>
  <c r="AB2675" i="1"/>
  <c r="Z2676" i="1"/>
  <c r="AA2676" i="1"/>
  <c r="AB2676" i="1"/>
  <c r="Z2677" i="1"/>
  <c r="AA2677" i="1"/>
  <c r="AB2677" i="1"/>
  <c r="Z2678" i="1"/>
  <c r="AA2678" i="1"/>
  <c r="AB2678" i="1"/>
  <c r="Z2679" i="1"/>
  <c r="AA2679" i="1"/>
  <c r="AB2679" i="1"/>
  <c r="Z2680" i="1"/>
  <c r="AA2680" i="1"/>
  <c r="AB2680" i="1"/>
  <c r="Z2681" i="1"/>
  <c r="AA2681" i="1"/>
  <c r="AB2681" i="1"/>
  <c r="Z2682" i="1"/>
  <c r="AA2682" i="1"/>
  <c r="AB2682" i="1"/>
  <c r="Z2683" i="1"/>
  <c r="AA2683" i="1"/>
  <c r="AB2683" i="1"/>
  <c r="Z2684" i="1"/>
  <c r="AA2684" i="1"/>
  <c r="AB2684" i="1"/>
  <c r="Z2685" i="1"/>
  <c r="AA2685" i="1"/>
  <c r="AB2685" i="1"/>
  <c r="Z2686" i="1"/>
  <c r="AA2686" i="1"/>
  <c r="AB2686" i="1"/>
  <c r="Z2687" i="1"/>
  <c r="AA2687" i="1"/>
  <c r="AB2687" i="1"/>
  <c r="Z2688" i="1"/>
  <c r="AA2688" i="1"/>
  <c r="AB2688" i="1"/>
  <c r="Z2689" i="1"/>
  <c r="AA2689" i="1"/>
  <c r="AB2689" i="1"/>
  <c r="Z2690" i="1"/>
  <c r="AA2690" i="1"/>
  <c r="AB2690" i="1"/>
  <c r="Z2691" i="1"/>
  <c r="AA2691" i="1"/>
  <c r="AB2691" i="1"/>
  <c r="Z2692" i="1"/>
  <c r="AA2692" i="1"/>
  <c r="AB2692" i="1"/>
  <c r="Z2693" i="1"/>
  <c r="AA2693" i="1"/>
  <c r="AB2693" i="1"/>
  <c r="Z2694" i="1"/>
  <c r="AA2694" i="1"/>
  <c r="AB2694" i="1"/>
  <c r="Z2695" i="1"/>
  <c r="AA2695" i="1"/>
  <c r="AB2695" i="1"/>
  <c r="Z2696" i="1"/>
  <c r="AA2696" i="1"/>
  <c r="AB2696" i="1"/>
  <c r="Z2697" i="1"/>
  <c r="AA2697" i="1"/>
  <c r="AB2697" i="1"/>
  <c r="Z2698" i="1"/>
  <c r="AA2698" i="1"/>
  <c r="AB2698" i="1"/>
  <c r="Z2699" i="1"/>
  <c r="AA2699" i="1"/>
  <c r="AB2699" i="1"/>
  <c r="Z2700" i="1"/>
  <c r="AA2700" i="1"/>
  <c r="AB2700" i="1"/>
  <c r="Z2701" i="1"/>
  <c r="AA2701" i="1"/>
  <c r="AB2701" i="1"/>
  <c r="Z2702" i="1"/>
  <c r="AA2702" i="1"/>
  <c r="AB2702" i="1"/>
  <c r="Z2703" i="1"/>
  <c r="AA2703" i="1"/>
  <c r="AB2703" i="1"/>
  <c r="Z2704" i="1"/>
  <c r="AA2704" i="1"/>
  <c r="AB2704" i="1"/>
  <c r="Z2705" i="1"/>
  <c r="AA2705" i="1"/>
  <c r="AB2705" i="1"/>
  <c r="Z2706" i="1"/>
  <c r="AA2706" i="1"/>
  <c r="AB2706" i="1"/>
  <c r="Z2707" i="1"/>
  <c r="AA2707" i="1"/>
  <c r="AB2707" i="1"/>
  <c r="Z2708" i="1"/>
  <c r="AA2708" i="1"/>
  <c r="AB2708" i="1"/>
  <c r="Z2709" i="1"/>
  <c r="AA2709" i="1"/>
  <c r="AB2709" i="1"/>
  <c r="Z2710" i="1"/>
  <c r="AA2710" i="1"/>
  <c r="AB2710" i="1"/>
  <c r="Z2711" i="1"/>
  <c r="AA2711" i="1"/>
  <c r="AB2711" i="1"/>
  <c r="Z2712" i="1"/>
  <c r="AA2712" i="1"/>
  <c r="AB2712" i="1"/>
  <c r="Z2713" i="1"/>
  <c r="AA2713" i="1"/>
  <c r="AB2713" i="1"/>
  <c r="Z2714" i="1"/>
  <c r="AA2714" i="1"/>
  <c r="AB2714" i="1"/>
  <c r="Z2715" i="1"/>
  <c r="AA2715" i="1"/>
  <c r="AB2715" i="1"/>
  <c r="Z2716" i="1"/>
  <c r="AA2716" i="1"/>
  <c r="AB2716" i="1"/>
  <c r="Z2717" i="1"/>
  <c r="AA2717" i="1"/>
  <c r="AB2717" i="1"/>
  <c r="Z2718" i="1"/>
  <c r="AA2718" i="1"/>
  <c r="AB2718" i="1"/>
  <c r="Z2719" i="1"/>
  <c r="AA2719" i="1"/>
  <c r="AB2719" i="1"/>
  <c r="Z2720" i="1"/>
  <c r="AA2720" i="1"/>
  <c r="AB2720" i="1"/>
  <c r="Z2721" i="1"/>
  <c r="AA2721" i="1"/>
  <c r="AB2721" i="1"/>
  <c r="Z2722" i="1"/>
  <c r="AA2722" i="1"/>
  <c r="AB2722" i="1"/>
  <c r="Z2723" i="1"/>
  <c r="AA2723" i="1"/>
  <c r="AB2723" i="1"/>
  <c r="Z2724" i="1"/>
  <c r="AA2724" i="1"/>
  <c r="AB2724" i="1"/>
  <c r="Z2725" i="1"/>
  <c r="AA2725" i="1"/>
  <c r="AB2725" i="1"/>
  <c r="Z2726" i="1"/>
  <c r="AA2726" i="1"/>
  <c r="AB2726" i="1"/>
  <c r="Z2727" i="1"/>
  <c r="AA2727" i="1"/>
  <c r="AB2727" i="1"/>
  <c r="Z2728" i="1"/>
  <c r="AA2728" i="1"/>
  <c r="AB2728" i="1"/>
  <c r="Z2729" i="1"/>
  <c r="AA2729" i="1"/>
  <c r="AB2729" i="1"/>
  <c r="Z2730" i="1"/>
  <c r="AA2730" i="1"/>
  <c r="AB2730" i="1"/>
  <c r="Z2731" i="1"/>
  <c r="AA2731" i="1"/>
  <c r="AB2731" i="1"/>
  <c r="Z2732" i="1"/>
  <c r="AA2732" i="1"/>
  <c r="AB2732" i="1"/>
  <c r="Z2733" i="1"/>
  <c r="AA2733" i="1"/>
  <c r="AB2733" i="1"/>
  <c r="Z2734" i="1"/>
  <c r="AA2734" i="1"/>
  <c r="AB2734" i="1"/>
  <c r="Z2735" i="1"/>
  <c r="AA2735" i="1"/>
  <c r="AB2735" i="1"/>
  <c r="Z2736" i="1"/>
  <c r="AA2736" i="1"/>
  <c r="AB2736" i="1"/>
  <c r="Z2737" i="1"/>
  <c r="AA2737" i="1"/>
  <c r="AB2737" i="1"/>
  <c r="Z2738" i="1"/>
  <c r="AA2738" i="1"/>
  <c r="AB2738" i="1"/>
  <c r="Z2739" i="1"/>
  <c r="AA2739" i="1"/>
  <c r="AB2739" i="1"/>
  <c r="Z2740" i="1"/>
  <c r="AA2740" i="1"/>
  <c r="AB2740" i="1"/>
  <c r="Z2741" i="1"/>
  <c r="AA2741" i="1"/>
  <c r="AB2741" i="1"/>
  <c r="Z2742" i="1"/>
  <c r="AA2742" i="1"/>
  <c r="AB2742" i="1"/>
  <c r="Z2743" i="1"/>
  <c r="AA2743" i="1"/>
  <c r="AB2743" i="1"/>
  <c r="Z2744" i="1"/>
  <c r="AA2744" i="1"/>
  <c r="AB2744" i="1"/>
  <c r="Z2745" i="1"/>
  <c r="AA2745" i="1"/>
  <c r="AB2745" i="1"/>
  <c r="Z2746" i="1"/>
  <c r="AA2746" i="1"/>
  <c r="AB2746" i="1"/>
  <c r="Z2747" i="1"/>
  <c r="AA2747" i="1"/>
  <c r="AB2747" i="1"/>
  <c r="Z2748" i="1"/>
  <c r="AA2748" i="1"/>
  <c r="AB2748" i="1"/>
  <c r="Z2749" i="1"/>
  <c r="AA2749" i="1"/>
  <c r="AB2749" i="1"/>
  <c r="Z2750" i="1"/>
  <c r="AA2750" i="1"/>
  <c r="AB2750" i="1"/>
  <c r="Z2751" i="1"/>
  <c r="AA2751" i="1"/>
  <c r="AB2751" i="1"/>
  <c r="Z2752" i="1"/>
  <c r="AA2752" i="1"/>
  <c r="AB2752" i="1"/>
  <c r="Z2753" i="1"/>
  <c r="AA2753" i="1"/>
  <c r="AB2753" i="1"/>
  <c r="Z2754" i="1"/>
  <c r="AA2754" i="1"/>
  <c r="AB2754" i="1"/>
  <c r="Z2755" i="1"/>
  <c r="AA2755" i="1"/>
  <c r="AB2755" i="1"/>
  <c r="Z2756" i="1"/>
  <c r="AA2756" i="1"/>
  <c r="AB2756" i="1"/>
  <c r="Z2757" i="1"/>
  <c r="AA2757" i="1"/>
  <c r="AB2757" i="1"/>
  <c r="Z2758" i="1"/>
  <c r="AA2758" i="1"/>
  <c r="AB2758" i="1"/>
  <c r="Z2759" i="1"/>
  <c r="AA2759" i="1"/>
  <c r="AB2759" i="1"/>
  <c r="Z2760" i="1"/>
  <c r="AA2760" i="1"/>
  <c r="AB2760" i="1"/>
  <c r="Z2761" i="1"/>
  <c r="AA2761" i="1"/>
  <c r="AB2761" i="1"/>
  <c r="Z2762" i="1"/>
  <c r="AA2762" i="1"/>
  <c r="AB2762" i="1"/>
  <c r="Z2763" i="1"/>
  <c r="AA2763" i="1"/>
  <c r="AB2763" i="1"/>
  <c r="Z2764" i="1"/>
  <c r="AA2764" i="1"/>
  <c r="AB2764" i="1"/>
  <c r="Z2765" i="1"/>
  <c r="AA2765" i="1"/>
  <c r="AB2765" i="1"/>
  <c r="Z2766" i="1"/>
  <c r="AA2766" i="1"/>
  <c r="AB2766" i="1"/>
  <c r="Z2767" i="1"/>
  <c r="AA2767" i="1"/>
  <c r="AB2767" i="1"/>
  <c r="Z2768" i="1"/>
  <c r="AA2768" i="1"/>
  <c r="AB2768" i="1"/>
  <c r="Z2769" i="1"/>
  <c r="AA2769" i="1"/>
  <c r="AB2769" i="1"/>
  <c r="Z2770" i="1"/>
  <c r="AA2770" i="1"/>
  <c r="AB2770" i="1"/>
  <c r="Z2771" i="1"/>
  <c r="AA2771" i="1"/>
  <c r="AB2771" i="1"/>
  <c r="Z2772" i="1"/>
  <c r="AA2772" i="1"/>
  <c r="AB2772" i="1"/>
  <c r="Z2773" i="1"/>
  <c r="AA2773" i="1"/>
  <c r="AB2773" i="1"/>
  <c r="Z2774" i="1"/>
  <c r="AA2774" i="1"/>
  <c r="AB2774" i="1"/>
  <c r="Z2775" i="1"/>
  <c r="AA2775" i="1"/>
  <c r="AB2775" i="1"/>
  <c r="Z2776" i="1"/>
  <c r="AA2776" i="1"/>
  <c r="AB2776" i="1"/>
  <c r="Z2777" i="1"/>
  <c r="AA2777" i="1"/>
  <c r="AB2777" i="1"/>
  <c r="Z2778" i="1"/>
  <c r="AA2778" i="1"/>
  <c r="AB2778" i="1"/>
  <c r="Z2779" i="1"/>
  <c r="AA2779" i="1"/>
  <c r="AB2779" i="1"/>
  <c r="Z2780" i="1"/>
  <c r="AA2780" i="1"/>
  <c r="AB2780" i="1"/>
  <c r="Z2781" i="1"/>
  <c r="AA2781" i="1"/>
  <c r="AB2781" i="1"/>
  <c r="Z2782" i="1"/>
  <c r="AA2782" i="1"/>
  <c r="AB2782" i="1"/>
  <c r="Z2783" i="1"/>
  <c r="AA2783" i="1"/>
  <c r="AB2783" i="1"/>
  <c r="Z2784" i="1"/>
  <c r="AA2784" i="1"/>
  <c r="AB2784" i="1"/>
  <c r="Z2785" i="1"/>
  <c r="AA2785" i="1"/>
  <c r="AB2785" i="1"/>
  <c r="Z2786" i="1"/>
  <c r="AA2786" i="1"/>
  <c r="AB2786" i="1"/>
  <c r="Z2787" i="1"/>
  <c r="AA2787" i="1"/>
  <c r="AB2787" i="1"/>
  <c r="Z2788" i="1"/>
  <c r="AA2788" i="1"/>
  <c r="AB2788" i="1"/>
  <c r="Z2789" i="1"/>
  <c r="AA2789" i="1"/>
  <c r="AB2789" i="1"/>
  <c r="Z2790" i="1"/>
  <c r="AA2790" i="1"/>
  <c r="AB2790" i="1"/>
  <c r="Z2791" i="1"/>
  <c r="AA2791" i="1"/>
  <c r="AB2791" i="1"/>
  <c r="Z2792" i="1"/>
  <c r="AA2792" i="1"/>
  <c r="AB2792" i="1"/>
  <c r="Z2793" i="1"/>
  <c r="AA2793" i="1"/>
  <c r="AB2793" i="1"/>
  <c r="Z2794" i="1"/>
  <c r="AA2794" i="1"/>
  <c r="AB2794" i="1"/>
  <c r="Z2795" i="1"/>
  <c r="AA2795" i="1"/>
  <c r="AB2795" i="1"/>
  <c r="Z2796" i="1"/>
  <c r="AA2796" i="1"/>
  <c r="AB2796" i="1"/>
  <c r="Z2797" i="1"/>
  <c r="AA2797" i="1"/>
  <c r="AB2797" i="1"/>
  <c r="Z2798" i="1"/>
  <c r="AA2798" i="1"/>
  <c r="AB2798" i="1"/>
  <c r="Z2799" i="1"/>
  <c r="AA2799" i="1"/>
  <c r="AB2799" i="1"/>
  <c r="Z2800" i="1"/>
  <c r="AA2800" i="1"/>
  <c r="AB2800" i="1"/>
  <c r="Z2801" i="1"/>
  <c r="AA2801" i="1"/>
  <c r="AB2801" i="1"/>
  <c r="Z2802" i="1"/>
  <c r="AA2802" i="1"/>
  <c r="AB2802" i="1"/>
  <c r="Z2803" i="1"/>
  <c r="AA2803" i="1"/>
  <c r="AB2803" i="1"/>
  <c r="Z2804" i="1"/>
  <c r="AA2804" i="1"/>
  <c r="AB2804" i="1"/>
  <c r="Z2805" i="1"/>
  <c r="AA2805" i="1"/>
  <c r="AB2805" i="1"/>
  <c r="Z2806" i="1"/>
  <c r="AA2806" i="1"/>
  <c r="AB2806" i="1"/>
  <c r="Z2807" i="1"/>
  <c r="AA2807" i="1"/>
  <c r="AB2807" i="1"/>
  <c r="Z2808" i="1"/>
  <c r="AA2808" i="1"/>
  <c r="AB2808" i="1"/>
  <c r="Z2809" i="1"/>
  <c r="AA2809" i="1"/>
  <c r="AB2809" i="1"/>
  <c r="Z2810" i="1"/>
  <c r="AA2810" i="1"/>
  <c r="AB2810" i="1"/>
  <c r="Z2811" i="1"/>
  <c r="AA2811" i="1"/>
  <c r="AB2811" i="1"/>
  <c r="Z2812" i="1"/>
  <c r="AA2812" i="1"/>
  <c r="AB2812" i="1"/>
  <c r="Z2813" i="1"/>
  <c r="AA2813" i="1"/>
  <c r="AB2813" i="1"/>
  <c r="Z2814" i="1"/>
  <c r="AA2814" i="1"/>
  <c r="AB2814" i="1"/>
  <c r="Z2815" i="1"/>
  <c r="AA2815" i="1"/>
  <c r="AB2815" i="1"/>
  <c r="Z2816" i="1"/>
  <c r="AA2816" i="1"/>
  <c r="AB2816" i="1"/>
  <c r="Z2817" i="1"/>
  <c r="AA2817" i="1"/>
  <c r="AB2817" i="1"/>
  <c r="Z2818" i="1"/>
  <c r="AA2818" i="1"/>
  <c r="AB2818" i="1"/>
  <c r="Z2819" i="1"/>
  <c r="AA2819" i="1"/>
  <c r="AB2819" i="1"/>
  <c r="Z2820" i="1"/>
  <c r="AA2820" i="1"/>
  <c r="AB2820" i="1"/>
  <c r="Z2821" i="1"/>
  <c r="AA2821" i="1"/>
  <c r="AB2821" i="1"/>
  <c r="Z2822" i="1"/>
  <c r="AA2822" i="1"/>
  <c r="AB2822" i="1"/>
  <c r="Z2823" i="1"/>
  <c r="AA2823" i="1"/>
  <c r="AB2823" i="1"/>
  <c r="Z2824" i="1"/>
  <c r="AA2824" i="1"/>
  <c r="AB2824" i="1"/>
  <c r="Z2825" i="1"/>
  <c r="AA2825" i="1"/>
  <c r="AB2825" i="1"/>
  <c r="Z2826" i="1"/>
  <c r="AA2826" i="1"/>
  <c r="AB2826" i="1"/>
  <c r="Z2827" i="1"/>
  <c r="AA2827" i="1"/>
  <c r="AB2827" i="1"/>
  <c r="Z2828" i="1"/>
  <c r="AA2828" i="1"/>
  <c r="AB2828" i="1"/>
  <c r="Z2829" i="1"/>
  <c r="AA2829" i="1"/>
  <c r="AB2829" i="1"/>
  <c r="Z2830" i="1"/>
  <c r="AA2830" i="1"/>
  <c r="AB2830" i="1"/>
  <c r="Z2831" i="1"/>
  <c r="AA2831" i="1"/>
  <c r="AB2831" i="1"/>
  <c r="Z2832" i="1"/>
  <c r="AA2832" i="1"/>
  <c r="AB2832" i="1"/>
  <c r="Z2833" i="1"/>
  <c r="AA2833" i="1"/>
  <c r="AB2833" i="1"/>
  <c r="Z2834" i="1"/>
  <c r="AA2834" i="1"/>
  <c r="AB2834" i="1"/>
  <c r="Z2835" i="1"/>
  <c r="AA2835" i="1"/>
  <c r="AB2835" i="1"/>
  <c r="Z2836" i="1"/>
  <c r="AA2836" i="1"/>
  <c r="AB2836" i="1"/>
  <c r="Z2837" i="1"/>
  <c r="AA2837" i="1"/>
  <c r="AB2837" i="1"/>
  <c r="Z2838" i="1"/>
  <c r="AA2838" i="1"/>
  <c r="AB2838" i="1"/>
  <c r="Z2839" i="1"/>
  <c r="AA2839" i="1"/>
  <c r="AB2839" i="1"/>
  <c r="Z2840" i="1"/>
  <c r="AA2840" i="1"/>
  <c r="AB2840" i="1"/>
  <c r="Z2841" i="1"/>
  <c r="AA2841" i="1"/>
  <c r="AB2841" i="1"/>
  <c r="Z2842" i="1"/>
  <c r="AA2842" i="1"/>
  <c r="AB2842" i="1"/>
  <c r="Z2843" i="1"/>
  <c r="AA2843" i="1"/>
  <c r="AB2843" i="1"/>
  <c r="Z2844" i="1"/>
  <c r="AA2844" i="1"/>
  <c r="AB2844" i="1"/>
  <c r="Z2845" i="1"/>
  <c r="AA2845" i="1"/>
  <c r="AB2845" i="1"/>
  <c r="Z2846" i="1"/>
  <c r="AA2846" i="1"/>
  <c r="AB2846" i="1"/>
  <c r="Z2847" i="1"/>
  <c r="AA2847" i="1"/>
  <c r="AB2847" i="1"/>
  <c r="Z2848" i="1"/>
  <c r="AA2848" i="1"/>
  <c r="AB2848" i="1"/>
  <c r="Z2849" i="1"/>
  <c r="AA2849" i="1"/>
  <c r="AB2849" i="1"/>
  <c r="Z2850" i="1"/>
  <c r="AA2850" i="1"/>
  <c r="AB2850" i="1"/>
  <c r="Z2851" i="1"/>
  <c r="AA2851" i="1"/>
  <c r="AB2851" i="1"/>
  <c r="Z2852" i="1"/>
  <c r="AA2852" i="1"/>
  <c r="AB2852" i="1"/>
  <c r="Z2853" i="1"/>
  <c r="AA2853" i="1"/>
  <c r="AB2853" i="1"/>
  <c r="Z2854" i="1"/>
  <c r="AA2854" i="1"/>
  <c r="AB2854" i="1"/>
  <c r="Z2855" i="1"/>
  <c r="AA2855" i="1"/>
  <c r="AB2855" i="1"/>
  <c r="Z2856" i="1"/>
  <c r="AA2856" i="1"/>
  <c r="AB2856" i="1"/>
  <c r="Z2857" i="1"/>
  <c r="AA2857" i="1"/>
  <c r="AB2857" i="1"/>
  <c r="Z2858" i="1"/>
  <c r="AA2858" i="1"/>
  <c r="AB2858" i="1"/>
  <c r="Z2859" i="1"/>
  <c r="AA2859" i="1"/>
  <c r="AB2859" i="1"/>
  <c r="Z2860" i="1"/>
  <c r="AA2860" i="1"/>
  <c r="AB2860" i="1"/>
  <c r="Z2861" i="1"/>
  <c r="AA2861" i="1"/>
  <c r="AB2861" i="1"/>
  <c r="Z2862" i="1"/>
  <c r="AA2862" i="1"/>
  <c r="AB2862" i="1"/>
  <c r="Z2863" i="1"/>
  <c r="AA2863" i="1"/>
  <c r="AB2863" i="1"/>
  <c r="Z2864" i="1"/>
  <c r="AA2864" i="1"/>
  <c r="AB2864" i="1"/>
  <c r="Z2865" i="1"/>
  <c r="AA2865" i="1"/>
  <c r="AB2865" i="1"/>
  <c r="Z2866" i="1"/>
  <c r="AA2866" i="1"/>
  <c r="AB2866" i="1"/>
  <c r="Z2867" i="1"/>
  <c r="AA2867" i="1"/>
  <c r="AB2867" i="1"/>
  <c r="Z2868" i="1"/>
  <c r="AA2868" i="1"/>
  <c r="AB2868" i="1"/>
  <c r="Z2869" i="1"/>
  <c r="AA2869" i="1"/>
  <c r="AB2869" i="1"/>
  <c r="Z2870" i="1"/>
  <c r="AA2870" i="1"/>
  <c r="AB2870" i="1"/>
  <c r="Z2871" i="1"/>
  <c r="AA2871" i="1"/>
  <c r="AB2871" i="1"/>
  <c r="Z2872" i="1"/>
  <c r="AA2872" i="1"/>
  <c r="AB2872" i="1"/>
  <c r="Z2873" i="1"/>
  <c r="AA2873" i="1"/>
  <c r="AB2873" i="1"/>
  <c r="Z2874" i="1"/>
  <c r="AA2874" i="1"/>
  <c r="AB2874" i="1"/>
  <c r="Z2875" i="1"/>
  <c r="AA2875" i="1"/>
  <c r="AB2875" i="1"/>
  <c r="Z2876" i="1"/>
  <c r="AA2876" i="1"/>
  <c r="AB2876" i="1"/>
  <c r="Z2877" i="1"/>
  <c r="AA2877" i="1"/>
  <c r="AB2877" i="1"/>
  <c r="Z2878" i="1"/>
  <c r="AA2878" i="1"/>
  <c r="AB2878" i="1"/>
  <c r="Z2879" i="1"/>
  <c r="AA2879" i="1"/>
  <c r="AB2879" i="1"/>
  <c r="Z2880" i="1"/>
  <c r="AA2880" i="1"/>
  <c r="AB2880" i="1"/>
  <c r="Z2881" i="1"/>
  <c r="AA2881" i="1"/>
  <c r="AB2881" i="1"/>
  <c r="Z2882" i="1"/>
  <c r="AA2882" i="1"/>
  <c r="AB2882" i="1"/>
  <c r="Z2883" i="1"/>
  <c r="AA2883" i="1"/>
  <c r="AB2883" i="1"/>
  <c r="Z2884" i="1"/>
  <c r="AA2884" i="1"/>
  <c r="AB2884" i="1"/>
  <c r="Z2885" i="1"/>
  <c r="AA2885" i="1"/>
  <c r="AB2885" i="1"/>
  <c r="Z2886" i="1"/>
  <c r="AA2886" i="1"/>
  <c r="AB2886" i="1"/>
  <c r="Z2887" i="1"/>
  <c r="AA2887" i="1"/>
  <c r="AB2887" i="1"/>
  <c r="Z2888" i="1"/>
  <c r="AA2888" i="1"/>
  <c r="AB2888" i="1"/>
  <c r="Z2889" i="1"/>
  <c r="AA2889" i="1"/>
  <c r="AB2889" i="1"/>
  <c r="Z2890" i="1"/>
  <c r="AA2890" i="1"/>
  <c r="AB2890" i="1"/>
  <c r="Z2891" i="1"/>
  <c r="AA2891" i="1"/>
  <c r="AB2891" i="1"/>
  <c r="Z2892" i="1"/>
  <c r="AA2892" i="1"/>
  <c r="AB2892" i="1"/>
  <c r="Z2893" i="1"/>
  <c r="AA2893" i="1"/>
  <c r="AB2893" i="1"/>
  <c r="Z2894" i="1"/>
  <c r="AA2894" i="1"/>
  <c r="AB2894" i="1"/>
  <c r="Z2895" i="1"/>
  <c r="AA2895" i="1"/>
  <c r="AB2895" i="1"/>
  <c r="Z2896" i="1"/>
  <c r="AA2896" i="1"/>
  <c r="AB2896" i="1"/>
  <c r="Z2897" i="1"/>
  <c r="AA2897" i="1"/>
  <c r="AB2897" i="1"/>
  <c r="Z2898" i="1"/>
  <c r="AA2898" i="1"/>
  <c r="AB2898" i="1"/>
  <c r="Z2899" i="1"/>
  <c r="AA2899" i="1"/>
  <c r="AB2899" i="1"/>
  <c r="Z2900" i="1"/>
  <c r="AA2900" i="1"/>
  <c r="AB2900" i="1"/>
  <c r="Z2901" i="1"/>
  <c r="AA2901" i="1"/>
  <c r="AB2901" i="1"/>
  <c r="Z2902" i="1"/>
  <c r="AA2902" i="1"/>
  <c r="AB2902" i="1"/>
  <c r="Z2903" i="1"/>
  <c r="AA2903" i="1"/>
  <c r="AB2903" i="1"/>
  <c r="Z2904" i="1"/>
  <c r="AA2904" i="1"/>
  <c r="AB2904" i="1"/>
  <c r="Z2905" i="1"/>
  <c r="AA2905" i="1"/>
  <c r="AB2905" i="1"/>
  <c r="Z2906" i="1"/>
  <c r="AA2906" i="1"/>
  <c r="AB2906" i="1"/>
  <c r="Z2907" i="1"/>
  <c r="AA2907" i="1"/>
  <c r="AB2907" i="1"/>
  <c r="Z2908" i="1"/>
  <c r="AA2908" i="1"/>
  <c r="AB2908" i="1"/>
  <c r="Z2909" i="1"/>
  <c r="AA2909" i="1"/>
  <c r="AB2909" i="1"/>
  <c r="Z2910" i="1"/>
  <c r="AA2910" i="1"/>
  <c r="AB2910" i="1"/>
  <c r="Z2911" i="1"/>
  <c r="AA2911" i="1"/>
  <c r="AB2911" i="1"/>
  <c r="Z2912" i="1"/>
  <c r="AA2912" i="1"/>
  <c r="AB2912" i="1"/>
  <c r="Z2913" i="1"/>
  <c r="AA2913" i="1"/>
  <c r="AB2913" i="1"/>
  <c r="Z2914" i="1"/>
  <c r="AA2914" i="1"/>
  <c r="AB2914" i="1"/>
  <c r="Z2915" i="1"/>
  <c r="AA2915" i="1"/>
  <c r="AB2915" i="1"/>
  <c r="Z2916" i="1"/>
  <c r="AA2916" i="1"/>
  <c r="AB2916" i="1"/>
  <c r="Z2917" i="1"/>
  <c r="AA2917" i="1"/>
  <c r="AB2917" i="1"/>
  <c r="Z2918" i="1"/>
  <c r="AA2918" i="1"/>
  <c r="AB2918" i="1"/>
  <c r="Z2919" i="1"/>
  <c r="AA2919" i="1"/>
  <c r="AB2919" i="1"/>
  <c r="Z2920" i="1"/>
  <c r="AA2920" i="1"/>
  <c r="AB2920" i="1"/>
  <c r="Z2921" i="1"/>
  <c r="AA2921" i="1"/>
  <c r="AB2921" i="1"/>
  <c r="Z2922" i="1"/>
  <c r="AA2922" i="1"/>
  <c r="AB2922" i="1"/>
  <c r="Z2923" i="1"/>
  <c r="AA2923" i="1"/>
  <c r="AB2923" i="1"/>
  <c r="Z2924" i="1"/>
  <c r="AA2924" i="1"/>
  <c r="AB2924" i="1"/>
  <c r="Z2925" i="1"/>
  <c r="AA2925" i="1"/>
  <c r="AB2925" i="1"/>
  <c r="Z2926" i="1"/>
  <c r="AA2926" i="1"/>
  <c r="AB2926" i="1"/>
  <c r="Z2927" i="1"/>
  <c r="AA2927" i="1"/>
  <c r="AB2927" i="1"/>
  <c r="Z2928" i="1"/>
  <c r="AA2928" i="1"/>
  <c r="AB2928" i="1"/>
  <c r="Z2929" i="1"/>
  <c r="AA2929" i="1"/>
  <c r="AB2929" i="1"/>
  <c r="Z2930" i="1"/>
  <c r="AA2930" i="1"/>
  <c r="AB2930" i="1"/>
  <c r="Z2931" i="1"/>
  <c r="AA2931" i="1"/>
  <c r="AB2931" i="1"/>
  <c r="Z2932" i="1"/>
  <c r="AA2932" i="1"/>
  <c r="AB2932" i="1"/>
  <c r="Z2933" i="1"/>
  <c r="AA2933" i="1"/>
  <c r="AB2933" i="1"/>
  <c r="Z2934" i="1"/>
  <c r="AA2934" i="1"/>
  <c r="AB2934" i="1"/>
  <c r="Z2935" i="1"/>
  <c r="AA2935" i="1"/>
  <c r="AB2935" i="1"/>
  <c r="Z2936" i="1"/>
  <c r="AA2936" i="1"/>
  <c r="AB2936" i="1"/>
  <c r="Z2937" i="1"/>
  <c r="AA2937" i="1"/>
  <c r="AB2937" i="1"/>
  <c r="Z2938" i="1"/>
  <c r="AA2938" i="1"/>
  <c r="AB2938" i="1"/>
  <c r="Z2939" i="1"/>
  <c r="AA2939" i="1"/>
  <c r="AB2939" i="1"/>
  <c r="Z2940" i="1"/>
  <c r="AA2940" i="1"/>
  <c r="AB2940" i="1"/>
  <c r="Z2941" i="1"/>
  <c r="AA2941" i="1"/>
  <c r="AB2941" i="1"/>
  <c r="Z2942" i="1"/>
  <c r="AA2942" i="1"/>
  <c r="AB2942" i="1"/>
  <c r="Z2943" i="1"/>
  <c r="AA2943" i="1"/>
  <c r="AB2943" i="1"/>
  <c r="Z2944" i="1"/>
  <c r="AA2944" i="1"/>
  <c r="AB2944" i="1"/>
  <c r="Z2945" i="1"/>
  <c r="AA2945" i="1"/>
  <c r="AB2945" i="1"/>
  <c r="Z2946" i="1"/>
  <c r="AA2946" i="1"/>
  <c r="AB2946" i="1"/>
  <c r="Z2947" i="1"/>
  <c r="AA2947" i="1"/>
  <c r="AB2947" i="1"/>
  <c r="Z2948" i="1"/>
  <c r="AA2948" i="1"/>
  <c r="AB2948" i="1"/>
  <c r="Z2949" i="1"/>
  <c r="AA2949" i="1"/>
  <c r="AB2949" i="1"/>
  <c r="Z2950" i="1"/>
  <c r="AA2950" i="1"/>
  <c r="AB2950" i="1"/>
  <c r="Z2951" i="1"/>
  <c r="AA2951" i="1"/>
  <c r="AB2951" i="1"/>
  <c r="Z2952" i="1"/>
  <c r="AA2952" i="1"/>
  <c r="AB2952" i="1"/>
  <c r="Z2953" i="1"/>
  <c r="AA2953" i="1"/>
  <c r="AB2953" i="1"/>
  <c r="Z2954" i="1"/>
  <c r="AA2954" i="1"/>
  <c r="AB2954" i="1"/>
  <c r="Z2955" i="1"/>
  <c r="AA2955" i="1"/>
  <c r="AB2955" i="1"/>
  <c r="Z2956" i="1"/>
  <c r="AA2956" i="1"/>
  <c r="AB2956" i="1"/>
  <c r="Z2957" i="1"/>
  <c r="AA2957" i="1"/>
  <c r="AB2957" i="1"/>
  <c r="Z2958" i="1"/>
  <c r="AA2958" i="1"/>
  <c r="AB2958" i="1"/>
  <c r="Z2959" i="1"/>
  <c r="AA2959" i="1"/>
  <c r="AB2959" i="1"/>
  <c r="Z2960" i="1"/>
  <c r="AA2960" i="1"/>
  <c r="AB2960" i="1"/>
  <c r="Z2961" i="1"/>
  <c r="AA2961" i="1"/>
  <c r="AB2961" i="1"/>
  <c r="Z2962" i="1"/>
  <c r="AA2962" i="1"/>
  <c r="AB2962" i="1"/>
  <c r="Z2963" i="1"/>
  <c r="AA2963" i="1"/>
  <c r="AB2963" i="1"/>
  <c r="Z2964" i="1"/>
  <c r="AA2964" i="1"/>
  <c r="AB2964" i="1"/>
  <c r="Z2965" i="1"/>
  <c r="AA2965" i="1"/>
  <c r="AB2965" i="1"/>
  <c r="Z2966" i="1"/>
  <c r="AA2966" i="1"/>
  <c r="AB2966" i="1"/>
  <c r="Z2967" i="1"/>
  <c r="AA2967" i="1"/>
  <c r="AB2967" i="1"/>
  <c r="Z2968" i="1"/>
  <c r="AA2968" i="1"/>
  <c r="AB2968" i="1"/>
  <c r="Z2969" i="1"/>
  <c r="AA2969" i="1"/>
  <c r="AB2969" i="1"/>
  <c r="Z2970" i="1"/>
  <c r="AA2970" i="1"/>
  <c r="AB2970" i="1"/>
  <c r="Z2971" i="1"/>
  <c r="AA2971" i="1"/>
  <c r="AB2971" i="1"/>
  <c r="Z2972" i="1"/>
  <c r="AA2972" i="1"/>
  <c r="AB2972" i="1"/>
  <c r="Z2973" i="1"/>
  <c r="AA2973" i="1"/>
  <c r="AB2973" i="1"/>
  <c r="Z2974" i="1"/>
  <c r="AA2974" i="1"/>
  <c r="AB2974" i="1"/>
  <c r="Z2975" i="1"/>
  <c r="AA2975" i="1"/>
  <c r="AB2975" i="1"/>
  <c r="Z2976" i="1"/>
  <c r="AA2976" i="1"/>
  <c r="AB2976" i="1"/>
  <c r="Z2977" i="1"/>
  <c r="AA2977" i="1"/>
  <c r="AB2977" i="1"/>
  <c r="Z2978" i="1"/>
  <c r="AA2978" i="1"/>
  <c r="AB2978" i="1"/>
  <c r="Z2979" i="1"/>
  <c r="AA2979" i="1"/>
  <c r="AB2979" i="1"/>
  <c r="Z2980" i="1"/>
  <c r="AA2980" i="1"/>
  <c r="AB2980" i="1"/>
  <c r="Z2981" i="1"/>
  <c r="AA2981" i="1"/>
  <c r="AB2981" i="1"/>
  <c r="Z2982" i="1"/>
  <c r="AA2982" i="1"/>
  <c r="AB2982" i="1"/>
  <c r="Z2983" i="1"/>
  <c r="AA2983" i="1"/>
  <c r="AB2983" i="1"/>
  <c r="Z2984" i="1"/>
  <c r="AA2984" i="1"/>
  <c r="AB2984" i="1"/>
  <c r="Z2985" i="1"/>
  <c r="AA2985" i="1"/>
  <c r="AB2985" i="1"/>
  <c r="Z2986" i="1"/>
  <c r="AA2986" i="1"/>
  <c r="AB2986" i="1"/>
  <c r="Z2987" i="1"/>
  <c r="AA2987" i="1"/>
  <c r="AB2987" i="1"/>
  <c r="Z2988" i="1"/>
  <c r="AA2988" i="1"/>
  <c r="AB2988" i="1"/>
  <c r="Z2989" i="1"/>
  <c r="AA2989" i="1"/>
  <c r="AB2989" i="1"/>
  <c r="Z2990" i="1"/>
  <c r="AA2990" i="1"/>
  <c r="AB2990" i="1"/>
  <c r="Z2991" i="1"/>
  <c r="AA2991" i="1"/>
  <c r="AB2991" i="1"/>
  <c r="Z2992" i="1"/>
  <c r="AA2992" i="1"/>
  <c r="AB2992" i="1"/>
  <c r="Z2993" i="1"/>
  <c r="AA2993" i="1"/>
  <c r="AB2993" i="1"/>
  <c r="Z2994" i="1"/>
  <c r="AA2994" i="1"/>
  <c r="AB2994" i="1"/>
  <c r="Z2995" i="1"/>
  <c r="AA2995" i="1"/>
  <c r="AB2995" i="1"/>
  <c r="Z2996" i="1"/>
  <c r="AA2996" i="1"/>
  <c r="AB2996" i="1"/>
  <c r="Z2997" i="1"/>
  <c r="AA2997" i="1"/>
  <c r="AB2997" i="1"/>
  <c r="Z2998" i="1"/>
  <c r="AA2998" i="1"/>
  <c r="AB2998" i="1"/>
  <c r="Z2999" i="1"/>
  <c r="AA2999" i="1"/>
  <c r="AB2999" i="1"/>
  <c r="Z3000" i="1"/>
  <c r="AA3000" i="1"/>
  <c r="AB3000" i="1"/>
  <c r="Z3001" i="1"/>
  <c r="AA3001" i="1"/>
  <c r="AB3001" i="1"/>
  <c r="Z3002" i="1"/>
  <c r="AA3002" i="1"/>
  <c r="AB3002" i="1"/>
  <c r="Z3003" i="1"/>
  <c r="AA3003" i="1"/>
  <c r="AB3003" i="1"/>
  <c r="Z3004" i="1"/>
  <c r="AA3004" i="1"/>
  <c r="AB3004" i="1"/>
  <c r="Z3005" i="1"/>
  <c r="AA3005" i="1"/>
  <c r="AB3005" i="1"/>
  <c r="Z3006" i="1"/>
  <c r="AA3006" i="1"/>
  <c r="AB3006" i="1"/>
  <c r="Z3007" i="1"/>
  <c r="AA3007" i="1"/>
  <c r="AB3007" i="1"/>
  <c r="Z3008" i="1"/>
  <c r="AA3008" i="1"/>
  <c r="AB3008" i="1"/>
  <c r="Z3009" i="1"/>
  <c r="AA3009" i="1"/>
  <c r="AB3009" i="1"/>
  <c r="Z3010" i="1"/>
  <c r="AA3010" i="1"/>
  <c r="AB3010" i="1"/>
  <c r="Z3011" i="1"/>
  <c r="AA3011" i="1"/>
  <c r="AB3011" i="1"/>
  <c r="Z3012" i="1"/>
  <c r="AA3012" i="1"/>
  <c r="AB3012" i="1"/>
  <c r="Z3013" i="1"/>
  <c r="AA3013" i="1"/>
  <c r="AB3013" i="1"/>
  <c r="Z3014" i="1"/>
  <c r="AA3014" i="1"/>
  <c r="AB3014" i="1"/>
  <c r="Z3015" i="1"/>
  <c r="AA3015" i="1"/>
  <c r="AB3015" i="1"/>
  <c r="Z3016" i="1"/>
  <c r="AA3016" i="1"/>
  <c r="AB3016" i="1"/>
  <c r="Z3017" i="1"/>
  <c r="AA3017" i="1"/>
  <c r="AB3017" i="1"/>
  <c r="Z3018" i="1"/>
  <c r="AA3018" i="1"/>
  <c r="AB3018" i="1"/>
  <c r="Z3019" i="1"/>
  <c r="AA3019" i="1"/>
  <c r="AB3019" i="1"/>
  <c r="Z3020" i="1"/>
  <c r="AA3020" i="1"/>
  <c r="AB3020" i="1"/>
  <c r="Z3021" i="1"/>
  <c r="AA3021" i="1"/>
  <c r="AB3021" i="1"/>
  <c r="Z3022" i="1"/>
  <c r="AA3022" i="1"/>
  <c r="AB3022" i="1"/>
  <c r="Z3023" i="1"/>
  <c r="AA3023" i="1"/>
  <c r="AB3023" i="1"/>
  <c r="Z3024" i="1"/>
  <c r="AA3024" i="1"/>
  <c r="AB3024" i="1"/>
  <c r="Z3025" i="1"/>
  <c r="AA3025" i="1"/>
  <c r="AB3025" i="1"/>
  <c r="Z3026" i="1"/>
  <c r="AA3026" i="1"/>
  <c r="AB3026" i="1"/>
  <c r="Z3027" i="1"/>
  <c r="AA3027" i="1"/>
  <c r="AB3027" i="1"/>
  <c r="Z3028" i="1"/>
  <c r="AA3028" i="1"/>
  <c r="AB3028" i="1"/>
  <c r="Z3029" i="1"/>
  <c r="AA3029" i="1"/>
  <c r="AB3029" i="1"/>
  <c r="Z3030" i="1"/>
  <c r="AA3030" i="1"/>
  <c r="AB3030" i="1"/>
  <c r="Z3031" i="1"/>
  <c r="AA3031" i="1"/>
  <c r="AB3031" i="1"/>
  <c r="Z3032" i="1"/>
  <c r="AA3032" i="1"/>
  <c r="AB3032" i="1"/>
  <c r="Z3033" i="1"/>
  <c r="AA3033" i="1"/>
  <c r="AB3033" i="1"/>
  <c r="Z3034" i="1"/>
  <c r="AA3034" i="1"/>
  <c r="AB3034" i="1"/>
  <c r="Z3035" i="1"/>
  <c r="AA3035" i="1"/>
  <c r="AB3035" i="1"/>
  <c r="Z3036" i="1"/>
  <c r="AA3036" i="1"/>
  <c r="AB3036" i="1"/>
  <c r="Z3037" i="1"/>
  <c r="AA3037" i="1"/>
  <c r="AB3037" i="1"/>
  <c r="Z3038" i="1"/>
  <c r="AA3038" i="1"/>
  <c r="AB3038" i="1"/>
  <c r="Z3039" i="1"/>
  <c r="AA3039" i="1"/>
  <c r="AB3039" i="1"/>
  <c r="Z3040" i="1"/>
  <c r="AA3040" i="1"/>
  <c r="AB3040" i="1"/>
  <c r="Z3041" i="1"/>
  <c r="AA3041" i="1"/>
  <c r="AB3041" i="1"/>
  <c r="Z3042" i="1"/>
  <c r="AA3042" i="1"/>
  <c r="AB3042" i="1"/>
  <c r="Z3043" i="1"/>
  <c r="AA3043" i="1"/>
  <c r="AB3043" i="1"/>
  <c r="Z3044" i="1"/>
  <c r="AA3044" i="1"/>
  <c r="AB3044" i="1"/>
  <c r="Z3045" i="1"/>
  <c r="AA3045" i="1"/>
  <c r="AB3045" i="1"/>
  <c r="Z3046" i="1"/>
  <c r="AA3046" i="1"/>
  <c r="AB3046" i="1"/>
  <c r="Z3047" i="1"/>
  <c r="AA3047" i="1"/>
  <c r="AB3047" i="1"/>
  <c r="Z3048" i="1"/>
  <c r="AA3048" i="1"/>
  <c r="AB3048" i="1"/>
  <c r="Z3049" i="1"/>
  <c r="AA3049" i="1"/>
  <c r="AB3049" i="1"/>
  <c r="Z3050" i="1"/>
  <c r="AA3050" i="1"/>
  <c r="AB3050" i="1"/>
  <c r="Z3051" i="1"/>
  <c r="AA3051" i="1"/>
  <c r="AB3051" i="1"/>
  <c r="Z3052" i="1"/>
  <c r="AA3052" i="1"/>
  <c r="AB3052" i="1"/>
  <c r="Z3053" i="1"/>
  <c r="AA3053" i="1"/>
  <c r="AB3053" i="1"/>
  <c r="Z3054" i="1"/>
  <c r="AA3054" i="1"/>
  <c r="AB3054" i="1"/>
  <c r="Z3055" i="1"/>
  <c r="AA3055" i="1"/>
  <c r="AB3055" i="1"/>
  <c r="Z3056" i="1"/>
  <c r="AA3056" i="1"/>
  <c r="AB3056" i="1"/>
  <c r="Z3057" i="1"/>
  <c r="AA3057" i="1"/>
  <c r="AB3057" i="1"/>
  <c r="Z3058" i="1"/>
  <c r="AA3058" i="1"/>
  <c r="AB3058" i="1"/>
  <c r="Z3059" i="1"/>
  <c r="AA3059" i="1"/>
  <c r="AB3059" i="1"/>
  <c r="Z3060" i="1"/>
  <c r="AA3060" i="1"/>
  <c r="AB3060" i="1"/>
  <c r="Z3061" i="1"/>
  <c r="AA3061" i="1"/>
  <c r="AB3061" i="1"/>
  <c r="Z3062" i="1"/>
  <c r="AA3062" i="1"/>
  <c r="AB3062" i="1"/>
  <c r="Z3063" i="1"/>
  <c r="AA3063" i="1"/>
  <c r="AB3063" i="1"/>
  <c r="Z3064" i="1"/>
  <c r="AA3064" i="1"/>
  <c r="AB3064" i="1"/>
  <c r="Z3065" i="1"/>
  <c r="AA3065" i="1"/>
  <c r="AB3065" i="1"/>
  <c r="Z3066" i="1"/>
  <c r="AA3066" i="1"/>
  <c r="AB3066" i="1"/>
  <c r="Z3067" i="1"/>
  <c r="AA3067" i="1"/>
  <c r="AB3067" i="1"/>
  <c r="Z3068" i="1"/>
  <c r="AA3068" i="1"/>
  <c r="AB3068" i="1"/>
  <c r="Z3069" i="1"/>
  <c r="AA3069" i="1"/>
  <c r="AB3069" i="1"/>
  <c r="Z3070" i="1"/>
  <c r="AA3070" i="1"/>
  <c r="AB3070" i="1"/>
  <c r="Z3071" i="1"/>
  <c r="AA3071" i="1"/>
  <c r="AB3071" i="1"/>
  <c r="Z3072" i="1"/>
  <c r="AA3072" i="1"/>
  <c r="AB3072" i="1"/>
  <c r="Z3073" i="1"/>
  <c r="AA3073" i="1"/>
  <c r="AB3073" i="1"/>
  <c r="Z3074" i="1"/>
  <c r="AA3074" i="1"/>
  <c r="AB3074" i="1"/>
  <c r="Z3075" i="1"/>
  <c r="AA3075" i="1"/>
  <c r="AB3075" i="1"/>
  <c r="Z3076" i="1"/>
  <c r="AA3076" i="1"/>
  <c r="AB3076" i="1"/>
  <c r="Z3077" i="1"/>
  <c r="AA3077" i="1"/>
  <c r="AB3077" i="1"/>
  <c r="Z3078" i="1"/>
  <c r="AA3078" i="1"/>
  <c r="AB3078" i="1"/>
  <c r="Z3079" i="1"/>
  <c r="AA3079" i="1"/>
  <c r="AB3079" i="1"/>
  <c r="Z3080" i="1"/>
  <c r="AA3080" i="1"/>
  <c r="AB3080" i="1"/>
  <c r="Z3081" i="1"/>
  <c r="AA3081" i="1"/>
  <c r="AB3081" i="1"/>
  <c r="Z3082" i="1"/>
  <c r="AA3082" i="1"/>
  <c r="AB3082" i="1"/>
  <c r="Z3083" i="1"/>
  <c r="AA3083" i="1"/>
  <c r="AB3083" i="1"/>
  <c r="Z3084" i="1"/>
  <c r="AA3084" i="1"/>
  <c r="AB3084" i="1"/>
  <c r="Z3085" i="1"/>
  <c r="AA3085" i="1"/>
  <c r="AB3085" i="1"/>
  <c r="Z3086" i="1"/>
  <c r="AA3086" i="1"/>
  <c r="AB3086" i="1"/>
  <c r="Z3087" i="1"/>
  <c r="AA3087" i="1"/>
  <c r="AB3087" i="1"/>
  <c r="Z3088" i="1"/>
  <c r="AA3088" i="1"/>
  <c r="AB3088" i="1"/>
  <c r="Z3089" i="1"/>
  <c r="AA3089" i="1"/>
  <c r="AB3089" i="1"/>
  <c r="Z3090" i="1"/>
  <c r="AA3090" i="1"/>
  <c r="AB3090" i="1"/>
  <c r="Z3091" i="1"/>
  <c r="AA3091" i="1"/>
  <c r="AB3091" i="1"/>
  <c r="Z3092" i="1"/>
  <c r="AA3092" i="1"/>
  <c r="AB3092" i="1"/>
  <c r="Z3093" i="1"/>
  <c r="AA3093" i="1"/>
  <c r="AB3093" i="1"/>
  <c r="Z3094" i="1"/>
  <c r="AA3094" i="1"/>
  <c r="AB3094" i="1"/>
  <c r="Z3095" i="1"/>
  <c r="AA3095" i="1"/>
  <c r="AB3095" i="1"/>
  <c r="Z3096" i="1"/>
  <c r="AA3096" i="1"/>
  <c r="AB3096" i="1"/>
  <c r="Z3097" i="1"/>
  <c r="AA3097" i="1"/>
  <c r="AB3097" i="1"/>
  <c r="Z3098" i="1"/>
  <c r="AA3098" i="1"/>
  <c r="AB3098" i="1"/>
  <c r="Z3099" i="1"/>
  <c r="AA3099" i="1"/>
  <c r="AB3099" i="1"/>
  <c r="Z3100" i="1"/>
  <c r="AA3100" i="1"/>
  <c r="AB3100" i="1"/>
  <c r="Z3101" i="1"/>
  <c r="AA3101" i="1"/>
  <c r="AB3101" i="1"/>
  <c r="Z3102" i="1"/>
  <c r="AA3102" i="1"/>
  <c r="AB3102" i="1"/>
  <c r="Z3103" i="1"/>
  <c r="AA3103" i="1"/>
  <c r="AB3103" i="1"/>
  <c r="Z3104" i="1"/>
  <c r="AA3104" i="1"/>
  <c r="AB3104" i="1"/>
  <c r="Z3105" i="1"/>
  <c r="AA3105" i="1"/>
  <c r="AB3105" i="1"/>
  <c r="Z3106" i="1"/>
  <c r="AA3106" i="1"/>
  <c r="AB3106" i="1"/>
  <c r="Z3107" i="1"/>
  <c r="AA3107" i="1"/>
  <c r="AB3107" i="1"/>
  <c r="Z3108" i="1"/>
  <c r="AA3108" i="1"/>
  <c r="AB3108" i="1"/>
  <c r="Z3109" i="1"/>
  <c r="AA3109" i="1"/>
  <c r="AB3109" i="1"/>
  <c r="Z3110" i="1"/>
  <c r="AA3110" i="1"/>
  <c r="AB3110" i="1"/>
  <c r="Z3111" i="1"/>
  <c r="AA3111" i="1"/>
  <c r="AB3111" i="1"/>
  <c r="Z3112" i="1"/>
  <c r="AA3112" i="1"/>
  <c r="AB3112" i="1"/>
  <c r="Z3113" i="1"/>
  <c r="AA3113" i="1"/>
  <c r="AB3113" i="1"/>
  <c r="Z3114" i="1"/>
  <c r="AA3114" i="1"/>
  <c r="AB3114" i="1"/>
  <c r="Z3115" i="1"/>
  <c r="AA3115" i="1"/>
  <c r="AB3115" i="1"/>
  <c r="Z3116" i="1"/>
  <c r="AA3116" i="1"/>
  <c r="AB3116" i="1"/>
  <c r="Z3117" i="1"/>
  <c r="AA3117" i="1"/>
  <c r="AB3117" i="1"/>
  <c r="Z3118" i="1"/>
  <c r="AA3118" i="1"/>
  <c r="AB3118" i="1"/>
  <c r="Z3119" i="1"/>
  <c r="AA3119" i="1"/>
  <c r="AB3119" i="1"/>
  <c r="Z3120" i="1"/>
  <c r="AA3120" i="1"/>
  <c r="AB3120" i="1"/>
  <c r="Z3121" i="1"/>
  <c r="AA3121" i="1"/>
  <c r="AB3121" i="1"/>
  <c r="Z3122" i="1"/>
  <c r="AA3122" i="1"/>
  <c r="AB3122" i="1"/>
  <c r="Z3123" i="1"/>
  <c r="AA3123" i="1"/>
  <c r="AB3123" i="1"/>
  <c r="Z3124" i="1"/>
  <c r="AA3124" i="1"/>
  <c r="AB3124" i="1"/>
  <c r="Z3125" i="1"/>
  <c r="AA3125" i="1"/>
  <c r="AB3125" i="1"/>
  <c r="Z3126" i="1"/>
  <c r="AA3126" i="1"/>
  <c r="AB3126" i="1"/>
  <c r="Z3127" i="1"/>
  <c r="AA3127" i="1"/>
  <c r="AB3127" i="1"/>
  <c r="Z3128" i="1"/>
  <c r="AA3128" i="1"/>
  <c r="AB3128" i="1"/>
  <c r="Z3129" i="1"/>
  <c r="AA3129" i="1"/>
  <c r="AB3129" i="1"/>
  <c r="Z3130" i="1"/>
  <c r="AA3130" i="1"/>
  <c r="AB3130" i="1"/>
  <c r="Z3131" i="1"/>
  <c r="AA3131" i="1"/>
  <c r="AB3131" i="1"/>
  <c r="Z3132" i="1"/>
  <c r="AA3132" i="1"/>
  <c r="AB3132" i="1"/>
  <c r="Z3133" i="1"/>
  <c r="AA3133" i="1"/>
  <c r="AB3133" i="1"/>
  <c r="Z3134" i="1"/>
  <c r="AA3134" i="1"/>
  <c r="AB3134" i="1"/>
  <c r="Z3135" i="1"/>
  <c r="AA3135" i="1"/>
  <c r="AB3135" i="1"/>
  <c r="Z3136" i="1"/>
  <c r="AA3136" i="1"/>
  <c r="AB3136" i="1"/>
  <c r="Z3137" i="1"/>
  <c r="AA3137" i="1"/>
  <c r="AB3137" i="1"/>
  <c r="Z3138" i="1"/>
  <c r="AA3138" i="1"/>
  <c r="AB3138" i="1"/>
  <c r="Z3139" i="1"/>
  <c r="AA3139" i="1"/>
  <c r="AB3139" i="1"/>
  <c r="Z3140" i="1"/>
  <c r="AA3140" i="1"/>
  <c r="AB3140" i="1"/>
  <c r="Z3141" i="1"/>
  <c r="AA3141" i="1"/>
  <c r="AB3141" i="1"/>
  <c r="Z3142" i="1"/>
  <c r="AA3142" i="1"/>
  <c r="AB3142" i="1"/>
  <c r="Z3143" i="1"/>
  <c r="AA3143" i="1"/>
  <c r="AB3143" i="1"/>
  <c r="Z3144" i="1"/>
  <c r="AA3144" i="1"/>
  <c r="AB3144" i="1"/>
  <c r="Z3145" i="1"/>
  <c r="AA3145" i="1"/>
  <c r="AB3145" i="1"/>
  <c r="Z3146" i="1"/>
  <c r="AA3146" i="1"/>
  <c r="AB3146" i="1"/>
  <c r="Z3147" i="1"/>
  <c r="AA3147" i="1"/>
  <c r="AB3147" i="1"/>
  <c r="Z3148" i="1"/>
  <c r="AA3148" i="1"/>
  <c r="AB3148" i="1"/>
  <c r="Z3149" i="1"/>
  <c r="AA3149" i="1"/>
  <c r="AB3149" i="1"/>
  <c r="Z3150" i="1"/>
  <c r="AA3150" i="1"/>
  <c r="AB3150" i="1"/>
  <c r="Z3151" i="1"/>
  <c r="AA3151" i="1"/>
  <c r="AB3151" i="1"/>
  <c r="Z3152" i="1"/>
  <c r="AA3152" i="1"/>
  <c r="AB3152" i="1"/>
  <c r="Z3153" i="1"/>
  <c r="AA3153" i="1"/>
  <c r="AB3153" i="1"/>
  <c r="Z3154" i="1"/>
  <c r="AA3154" i="1"/>
  <c r="AB3154" i="1"/>
  <c r="Z3155" i="1"/>
  <c r="AA3155" i="1"/>
  <c r="AB3155" i="1"/>
  <c r="Z3156" i="1"/>
  <c r="AA3156" i="1"/>
  <c r="AB3156" i="1"/>
  <c r="Z3157" i="1"/>
  <c r="AA3157" i="1"/>
  <c r="AB3157" i="1"/>
  <c r="Z3158" i="1"/>
  <c r="AA3158" i="1"/>
  <c r="AB3158" i="1"/>
  <c r="Z3159" i="1"/>
  <c r="AA3159" i="1"/>
  <c r="AB3159" i="1"/>
  <c r="Z3160" i="1"/>
  <c r="AA3160" i="1"/>
  <c r="AB3160" i="1"/>
  <c r="Z3161" i="1"/>
  <c r="AA3161" i="1"/>
  <c r="AB3161" i="1"/>
  <c r="Z3162" i="1"/>
  <c r="AA3162" i="1"/>
  <c r="AB3162" i="1"/>
  <c r="Z3163" i="1"/>
  <c r="AA3163" i="1"/>
  <c r="AB3163" i="1"/>
  <c r="Z3164" i="1"/>
  <c r="AA3164" i="1"/>
  <c r="AB3164" i="1"/>
  <c r="Z3165" i="1"/>
  <c r="AA3165" i="1"/>
  <c r="AB3165" i="1"/>
  <c r="Z3166" i="1"/>
  <c r="AA3166" i="1"/>
  <c r="AB3166" i="1"/>
  <c r="Z3167" i="1"/>
  <c r="AA3167" i="1"/>
  <c r="AB3167" i="1"/>
  <c r="Z3168" i="1"/>
  <c r="AA3168" i="1"/>
  <c r="AB3168" i="1"/>
  <c r="Z3169" i="1"/>
  <c r="AA3169" i="1"/>
  <c r="AB3169" i="1"/>
  <c r="Z3170" i="1"/>
  <c r="AA3170" i="1"/>
  <c r="AB3170" i="1"/>
  <c r="Z3171" i="1"/>
  <c r="AA3171" i="1"/>
  <c r="AB3171" i="1"/>
  <c r="Z3172" i="1"/>
  <c r="AA3172" i="1"/>
  <c r="AB3172" i="1"/>
  <c r="Z3173" i="1"/>
  <c r="AA3173" i="1"/>
  <c r="AB3173" i="1"/>
  <c r="Z3174" i="1"/>
  <c r="AA3174" i="1"/>
  <c r="AB3174" i="1"/>
  <c r="Z3175" i="1"/>
  <c r="AA3175" i="1"/>
  <c r="AB3175" i="1"/>
  <c r="Z3176" i="1"/>
  <c r="AA3176" i="1"/>
  <c r="AB3176" i="1"/>
  <c r="Z3177" i="1"/>
  <c r="AA3177" i="1"/>
  <c r="AB3177" i="1"/>
  <c r="Z3178" i="1"/>
  <c r="AA3178" i="1"/>
  <c r="AB3178" i="1"/>
  <c r="Z3179" i="1"/>
  <c r="AA3179" i="1"/>
  <c r="AB3179" i="1"/>
  <c r="Z3180" i="1"/>
  <c r="AA3180" i="1"/>
  <c r="AB3180" i="1"/>
  <c r="Z3181" i="1"/>
  <c r="AA3181" i="1"/>
  <c r="AB3181" i="1"/>
  <c r="Z3182" i="1"/>
  <c r="AA3182" i="1"/>
  <c r="AB3182" i="1"/>
  <c r="Z3183" i="1"/>
  <c r="AA3183" i="1"/>
  <c r="AB3183" i="1"/>
  <c r="Z3184" i="1"/>
  <c r="AA3184" i="1"/>
  <c r="AB3184" i="1"/>
  <c r="Z3185" i="1"/>
  <c r="AA3185" i="1"/>
  <c r="AB3185" i="1"/>
  <c r="Z3186" i="1"/>
  <c r="AA3186" i="1"/>
  <c r="AB3186" i="1"/>
  <c r="Z3187" i="1"/>
  <c r="AA3187" i="1"/>
  <c r="AB3187" i="1"/>
  <c r="Z3188" i="1"/>
  <c r="AA3188" i="1"/>
  <c r="AB3188" i="1"/>
  <c r="Z3189" i="1"/>
  <c r="AA3189" i="1"/>
  <c r="AB3189" i="1"/>
  <c r="Z3190" i="1"/>
  <c r="AA3190" i="1"/>
  <c r="AB3190" i="1"/>
  <c r="Z3191" i="1"/>
  <c r="AA3191" i="1"/>
  <c r="AB3191" i="1"/>
  <c r="Z3192" i="1"/>
  <c r="AA3192" i="1"/>
  <c r="AB3192" i="1"/>
  <c r="Z3193" i="1"/>
  <c r="AA3193" i="1"/>
  <c r="AB3193" i="1"/>
  <c r="Z3194" i="1"/>
  <c r="AA3194" i="1"/>
  <c r="AB3194" i="1"/>
  <c r="Z3195" i="1"/>
  <c r="AA3195" i="1"/>
  <c r="AB3195" i="1"/>
  <c r="Z3196" i="1"/>
  <c r="AA3196" i="1"/>
  <c r="AB3196" i="1"/>
  <c r="Z3197" i="1"/>
  <c r="AA3197" i="1"/>
  <c r="AB3197" i="1"/>
  <c r="Z3198" i="1"/>
  <c r="AA3198" i="1"/>
  <c r="AB3198" i="1"/>
  <c r="Z3199" i="1"/>
  <c r="AA3199" i="1"/>
  <c r="AB3199" i="1"/>
  <c r="Z3200" i="1"/>
  <c r="AA3200" i="1"/>
  <c r="AB3200" i="1"/>
  <c r="Z3201" i="1"/>
  <c r="AA3201" i="1"/>
  <c r="AB3201" i="1"/>
  <c r="Z3202" i="1"/>
  <c r="AA3202" i="1"/>
  <c r="AB3202" i="1"/>
  <c r="Z3203" i="1"/>
  <c r="AA3203" i="1"/>
  <c r="AB3203" i="1"/>
  <c r="Z3204" i="1"/>
  <c r="AA3204" i="1"/>
  <c r="AB3204" i="1"/>
  <c r="Z3205" i="1"/>
  <c r="AA3205" i="1"/>
  <c r="AB3205" i="1"/>
  <c r="Z3206" i="1"/>
  <c r="AA3206" i="1"/>
  <c r="AB3206" i="1"/>
  <c r="Z3207" i="1"/>
  <c r="AA3207" i="1"/>
  <c r="AB3207" i="1"/>
  <c r="Z3208" i="1"/>
  <c r="AA3208" i="1"/>
  <c r="AB3208" i="1"/>
  <c r="Z3209" i="1"/>
  <c r="AA3209" i="1"/>
  <c r="AB3209" i="1"/>
  <c r="Z3210" i="1"/>
  <c r="AA3210" i="1"/>
  <c r="AB3210" i="1"/>
  <c r="Z3211" i="1"/>
  <c r="AA3211" i="1"/>
  <c r="AB3211" i="1"/>
  <c r="Z3212" i="1"/>
  <c r="AA3212" i="1"/>
  <c r="AB3212" i="1"/>
  <c r="Z3213" i="1"/>
  <c r="AA3213" i="1"/>
  <c r="AB3213" i="1"/>
  <c r="Z3214" i="1"/>
  <c r="AA3214" i="1"/>
  <c r="AB3214" i="1"/>
  <c r="Z3215" i="1"/>
  <c r="AA3215" i="1"/>
  <c r="AB3215" i="1"/>
  <c r="Z3216" i="1"/>
  <c r="AA3216" i="1"/>
  <c r="AB3216" i="1"/>
  <c r="Z3217" i="1"/>
  <c r="AA3217" i="1"/>
  <c r="AB3217" i="1"/>
  <c r="Z3218" i="1"/>
  <c r="AA3218" i="1"/>
  <c r="AB3218" i="1"/>
  <c r="Z3219" i="1"/>
  <c r="AA3219" i="1"/>
  <c r="AB3219" i="1"/>
  <c r="Z3220" i="1"/>
  <c r="AA3220" i="1"/>
  <c r="AB3220" i="1"/>
  <c r="Z3221" i="1"/>
  <c r="AA3221" i="1"/>
  <c r="AB3221" i="1"/>
  <c r="Z3222" i="1"/>
  <c r="AA3222" i="1"/>
  <c r="AB3222" i="1"/>
  <c r="Z3223" i="1"/>
  <c r="AA3223" i="1"/>
  <c r="AB3223" i="1"/>
  <c r="Z3224" i="1"/>
  <c r="AA3224" i="1"/>
  <c r="AB3224" i="1"/>
  <c r="Z3225" i="1"/>
  <c r="AA3225" i="1"/>
  <c r="AB3225" i="1"/>
  <c r="Z3226" i="1"/>
  <c r="AA3226" i="1"/>
  <c r="AB3226" i="1"/>
  <c r="Z3227" i="1"/>
  <c r="AA3227" i="1"/>
  <c r="AB3227" i="1"/>
  <c r="Z3228" i="1"/>
  <c r="AA3228" i="1"/>
  <c r="AB3228" i="1"/>
  <c r="Z3229" i="1"/>
  <c r="AA3229" i="1"/>
  <c r="AB3229" i="1"/>
  <c r="Z3230" i="1"/>
  <c r="AA3230" i="1"/>
  <c r="AB3230" i="1"/>
  <c r="Z3231" i="1"/>
  <c r="AA3231" i="1"/>
  <c r="AB3231" i="1"/>
  <c r="Z3232" i="1"/>
  <c r="AA3232" i="1"/>
  <c r="AB3232" i="1"/>
  <c r="Z3233" i="1"/>
  <c r="AA3233" i="1"/>
  <c r="AB3233" i="1"/>
  <c r="Z3234" i="1"/>
  <c r="AA3234" i="1"/>
  <c r="AB3234" i="1"/>
  <c r="Z3235" i="1"/>
  <c r="AA3235" i="1"/>
  <c r="AB3235" i="1"/>
  <c r="Z3236" i="1"/>
  <c r="AA3236" i="1"/>
  <c r="AB3236" i="1"/>
  <c r="Z3237" i="1"/>
  <c r="AA3237" i="1"/>
  <c r="AB3237" i="1"/>
  <c r="Z3238" i="1"/>
  <c r="AA3238" i="1"/>
  <c r="AB3238" i="1"/>
  <c r="Z3239" i="1"/>
  <c r="AA3239" i="1"/>
  <c r="AB3239" i="1"/>
  <c r="Z3240" i="1"/>
  <c r="AA3240" i="1"/>
  <c r="AB3240" i="1"/>
  <c r="Z3241" i="1"/>
  <c r="AA3241" i="1"/>
  <c r="AB3241" i="1"/>
  <c r="Z3242" i="1"/>
  <c r="AA3242" i="1"/>
  <c r="AB3242" i="1"/>
  <c r="Z3243" i="1"/>
  <c r="AA3243" i="1"/>
  <c r="AB3243" i="1"/>
  <c r="Z3244" i="1"/>
  <c r="AA3244" i="1"/>
  <c r="AB3244" i="1"/>
  <c r="Z3245" i="1"/>
  <c r="AA3245" i="1"/>
  <c r="AB3245" i="1"/>
  <c r="Z3246" i="1"/>
  <c r="AA3246" i="1"/>
  <c r="AB3246" i="1"/>
  <c r="Z3247" i="1"/>
  <c r="AA3247" i="1"/>
  <c r="AB3247" i="1"/>
  <c r="Z3248" i="1"/>
  <c r="AA3248" i="1"/>
  <c r="AB3248" i="1"/>
  <c r="Z3249" i="1"/>
  <c r="AA3249" i="1"/>
  <c r="AB3249" i="1"/>
  <c r="Z3250" i="1"/>
  <c r="AA3250" i="1"/>
  <c r="AB3250" i="1"/>
  <c r="Z3251" i="1"/>
  <c r="AA3251" i="1"/>
  <c r="AB3251" i="1"/>
  <c r="Z3252" i="1"/>
  <c r="AA3252" i="1"/>
  <c r="AB3252" i="1"/>
  <c r="Z3253" i="1"/>
  <c r="AA3253" i="1"/>
  <c r="AB3253" i="1"/>
  <c r="Z3254" i="1"/>
  <c r="AA3254" i="1"/>
  <c r="AB3254" i="1"/>
  <c r="Z3255" i="1"/>
  <c r="AA3255" i="1"/>
  <c r="AB3255" i="1"/>
  <c r="Z3256" i="1"/>
  <c r="AA3256" i="1"/>
  <c r="AB3256" i="1"/>
  <c r="Z3257" i="1"/>
  <c r="AA3257" i="1"/>
  <c r="AB3257" i="1"/>
  <c r="Z3258" i="1"/>
  <c r="AA3258" i="1"/>
  <c r="AB3258" i="1"/>
  <c r="Z3259" i="1"/>
  <c r="AA3259" i="1"/>
  <c r="AB3259" i="1"/>
  <c r="Z3260" i="1"/>
  <c r="AA3260" i="1"/>
  <c r="AB3260" i="1"/>
  <c r="Z3261" i="1"/>
  <c r="AA3261" i="1"/>
  <c r="AB3261" i="1"/>
  <c r="Z3262" i="1"/>
  <c r="AA3262" i="1"/>
  <c r="AB3262" i="1"/>
  <c r="Z3263" i="1"/>
  <c r="AA3263" i="1"/>
  <c r="AB3263" i="1"/>
  <c r="Z3264" i="1"/>
  <c r="AA3264" i="1"/>
  <c r="AB3264" i="1"/>
  <c r="Z3265" i="1"/>
  <c r="AA3265" i="1"/>
  <c r="AB3265" i="1"/>
  <c r="Z3266" i="1"/>
  <c r="AA3266" i="1"/>
  <c r="AB3266" i="1"/>
  <c r="Z3267" i="1"/>
  <c r="AA3267" i="1"/>
  <c r="AB3267" i="1"/>
  <c r="Z3268" i="1"/>
  <c r="AA3268" i="1"/>
  <c r="AB3268" i="1"/>
  <c r="Z3269" i="1"/>
  <c r="AA3269" i="1"/>
  <c r="AB3269" i="1"/>
  <c r="Z3270" i="1"/>
  <c r="AA3270" i="1"/>
  <c r="AB3270" i="1"/>
  <c r="Z3271" i="1"/>
  <c r="AA3271" i="1"/>
  <c r="AB3271" i="1"/>
  <c r="Z3272" i="1"/>
  <c r="AA3272" i="1"/>
  <c r="AB3272" i="1"/>
  <c r="Z3273" i="1"/>
  <c r="AA3273" i="1"/>
  <c r="AB3273" i="1"/>
  <c r="Z3274" i="1"/>
  <c r="AA3274" i="1"/>
  <c r="AB3274" i="1"/>
  <c r="Z3275" i="1"/>
  <c r="AA3275" i="1"/>
  <c r="AB3275" i="1"/>
  <c r="Z3276" i="1"/>
  <c r="AA3276" i="1"/>
  <c r="AB3276" i="1"/>
  <c r="Z3277" i="1"/>
  <c r="AA3277" i="1"/>
  <c r="AB3277" i="1"/>
  <c r="Z3278" i="1"/>
  <c r="AA3278" i="1"/>
  <c r="AB3278" i="1"/>
  <c r="Z3279" i="1"/>
  <c r="AA3279" i="1"/>
  <c r="AB3279" i="1"/>
  <c r="Z3280" i="1"/>
  <c r="AA3280" i="1"/>
  <c r="AB3280" i="1"/>
  <c r="Z3281" i="1"/>
  <c r="AA3281" i="1"/>
  <c r="AB3281" i="1"/>
  <c r="Z3282" i="1"/>
  <c r="AA3282" i="1"/>
  <c r="AB3282" i="1"/>
  <c r="Z3283" i="1"/>
  <c r="AA3283" i="1"/>
  <c r="AB3283" i="1"/>
  <c r="Z3284" i="1"/>
  <c r="AA3284" i="1"/>
  <c r="AB3284" i="1"/>
  <c r="Z3285" i="1"/>
  <c r="AA3285" i="1"/>
  <c r="AB3285" i="1"/>
  <c r="Z3286" i="1"/>
  <c r="AA3286" i="1"/>
  <c r="AB3286" i="1"/>
  <c r="Z3287" i="1"/>
  <c r="AA3287" i="1"/>
  <c r="AB3287" i="1"/>
  <c r="Z3288" i="1"/>
  <c r="AA3288" i="1"/>
  <c r="AB3288" i="1"/>
  <c r="Z3289" i="1"/>
  <c r="AA3289" i="1"/>
  <c r="AB3289" i="1"/>
  <c r="Z3290" i="1"/>
  <c r="AA3290" i="1"/>
  <c r="AB3290" i="1"/>
  <c r="Z3291" i="1"/>
  <c r="AA3291" i="1"/>
  <c r="AB3291" i="1"/>
  <c r="Z3292" i="1"/>
  <c r="AA3292" i="1"/>
  <c r="AB3292" i="1"/>
  <c r="Z3293" i="1"/>
  <c r="AA3293" i="1"/>
  <c r="AB3293" i="1"/>
  <c r="Z3294" i="1"/>
  <c r="AA3294" i="1"/>
  <c r="AB3294" i="1"/>
  <c r="Z3295" i="1"/>
  <c r="AA3295" i="1"/>
  <c r="AB3295" i="1"/>
  <c r="Z3296" i="1"/>
  <c r="AA3296" i="1"/>
  <c r="AB3296" i="1"/>
  <c r="Z3297" i="1"/>
  <c r="AA3297" i="1"/>
  <c r="AB3297" i="1"/>
  <c r="Z3298" i="1"/>
  <c r="AA3298" i="1"/>
  <c r="AB3298" i="1"/>
  <c r="Z3299" i="1"/>
  <c r="AA3299" i="1"/>
  <c r="AB3299" i="1"/>
  <c r="Z3300" i="1"/>
  <c r="AA3300" i="1"/>
  <c r="AB3300" i="1"/>
  <c r="Z3301" i="1"/>
  <c r="AA3301" i="1"/>
  <c r="AB3301" i="1"/>
  <c r="Z3302" i="1"/>
  <c r="AA3302" i="1"/>
  <c r="AB3302" i="1"/>
  <c r="Z3303" i="1"/>
  <c r="AA3303" i="1"/>
  <c r="AB3303" i="1"/>
  <c r="Z3304" i="1"/>
  <c r="AA3304" i="1"/>
  <c r="AB3304" i="1"/>
  <c r="Z3305" i="1"/>
  <c r="AA3305" i="1"/>
  <c r="AB3305" i="1"/>
  <c r="Z3306" i="1"/>
  <c r="AA3306" i="1"/>
  <c r="AB3306" i="1"/>
  <c r="Z3307" i="1"/>
  <c r="AA3307" i="1"/>
  <c r="AB3307" i="1"/>
  <c r="Z3308" i="1"/>
  <c r="AA3308" i="1"/>
  <c r="AB3308" i="1"/>
  <c r="Z3309" i="1"/>
  <c r="AA3309" i="1"/>
  <c r="AB3309" i="1"/>
  <c r="Z3310" i="1"/>
  <c r="AA3310" i="1"/>
  <c r="AB3310" i="1"/>
  <c r="Z3311" i="1"/>
  <c r="AA3311" i="1"/>
  <c r="AB3311" i="1"/>
  <c r="Z3312" i="1"/>
  <c r="AA3312" i="1"/>
  <c r="AB3312" i="1"/>
  <c r="Z3313" i="1"/>
  <c r="AA3313" i="1"/>
  <c r="AB3313" i="1"/>
  <c r="Z3314" i="1"/>
  <c r="AA3314" i="1"/>
  <c r="AB3314" i="1"/>
  <c r="Z3315" i="1"/>
  <c r="AA3315" i="1"/>
  <c r="AB3315" i="1"/>
  <c r="Z3316" i="1"/>
  <c r="AA3316" i="1"/>
  <c r="AB3316" i="1"/>
  <c r="Z3317" i="1"/>
  <c r="AA3317" i="1"/>
  <c r="AB3317" i="1"/>
  <c r="Z3318" i="1"/>
  <c r="AA3318" i="1"/>
  <c r="AB3318" i="1"/>
  <c r="Z3319" i="1"/>
  <c r="AA3319" i="1"/>
  <c r="AB3319" i="1"/>
  <c r="Z3320" i="1"/>
  <c r="AA3320" i="1"/>
  <c r="AB3320" i="1"/>
  <c r="Z3321" i="1"/>
  <c r="AA3321" i="1"/>
  <c r="AB3321" i="1"/>
  <c r="Z3322" i="1"/>
  <c r="AA3322" i="1"/>
  <c r="AB3322" i="1"/>
  <c r="Z3323" i="1"/>
  <c r="AA3323" i="1"/>
  <c r="AB3323" i="1"/>
  <c r="Z3324" i="1"/>
  <c r="AA3324" i="1"/>
  <c r="AB3324" i="1"/>
  <c r="Z3325" i="1"/>
  <c r="AA3325" i="1"/>
  <c r="AB3325" i="1"/>
  <c r="Z3326" i="1"/>
  <c r="AA3326" i="1"/>
  <c r="AB3326" i="1"/>
  <c r="Z3327" i="1"/>
  <c r="AA3327" i="1"/>
  <c r="AB3327" i="1"/>
  <c r="Z3328" i="1"/>
  <c r="AA3328" i="1"/>
  <c r="AB3328" i="1"/>
  <c r="Z3329" i="1"/>
  <c r="AA3329" i="1"/>
  <c r="AB3329" i="1"/>
  <c r="Z3330" i="1"/>
  <c r="AA3330" i="1"/>
  <c r="AB3330" i="1"/>
  <c r="Z3331" i="1"/>
  <c r="AA3331" i="1"/>
  <c r="AB3331" i="1"/>
  <c r="Z3332" i="1"/>
  <c r="AA3332" i="1"/>
  <c r="AB3332" i="1"/>
  <c r="Z3333" i="1"/>
  <c r="AA3333" i="1"/>
  <c r="AB3333" i="1"/>
  <c r="Z3334" i="1"/>
  <c r="AA3334" i="1"/>
  <c r="AB3334" i="1"/>
  <c r="Z3335" i="1"/>
  <c r="AA3335" i="1"/>
  <c r="AB3335" i="1"/>
  <c r="Z3336" i="1"/>
  <c r="AA3336" i="1"/>
  <c r="AB3336" i="1"/>
  <c r="Z3337" i="1"/>
  <c r="AA3337" i="1"/>
  <c r="AB3337" i="1"/>
  <c r="Z3338" i="1"/>
  <c r="AA3338" i="1"/>
  <c r="AB3338" i="1"/>
  <c r="Z3339" i="1"/>
  <c r="AA3339" i="1"/>
  <c r="AB3339" i="1"/>
  <c r="Z3340" i="1"/>
  <c r="AA3340" i="1"/>
  <c r="AB3340" i="1"/>
  <c r="Z3341" i="1"/>
  <c r="AA3341" i="1"/>
  <c r="AB3341" i="1"/>
  <c r="Z3342" i="1"/>
  <c r="AA3342" i="1"/>
  <c r="AB3342" i="1"/>
  <c r="Z3343" i="1"/>
  <c r="AA3343" i="1"/>
  <c r="AB3343" i="1"/>
  <c r="Z3344" i="1"/>
  <c r="AA3344" i="1"/>
  <c r="AB3344" i="1"/>
  <c r="Z3345" i="1"/>
  <c r="AA3345" i="1"/>
  <c r="AB3345" i="1"/>
  <c r="Z3346" i="1"/>
  <c r="AA3346" i="1"/>
  <c r="AB3346" i="1"/>
  <c r="Z3347" i="1"/>
  <c r="AA3347" i="1"/>
  <c r="AB3347" i="1"/>
  <c r="Z3348" i="1"/>
  <c r="AA3348" i="1"/>
  <c r="AB3348" i="1"/>
  <c r="Z3349" i="1"/>
  <c r="AA3349" i="1"/>
  <c r="AB3349" i="1"/>
  <c r="Z3350" i="1"/>
  <c r="AA3350" i="1"/>
  <c r="AB3350" i="1"/>
  <c r="Z3351" i="1"/>
  <c r="AA3351" i="1"/>
  <c r="AB3351" i="1"/>
  <c r="Z3352" i="1"/>
  <c r="AA3352" i="1"/>
  <c r="AB3352" i="1"/>
  <c r="Z3353" i="1"/>
  <c r="AA3353" i="1"/>
  <c r="AB3353" i="1"/>
  <c r="Z3354" i="1"/>
  <c r="AA3354" i="1"/>
  <c r="AB3354" i="1"/>
  <c r="Z3355" i="1"/>
  <c r="AA3355" i="1"/>
  <c r="AB3355" i="1"/>
  <c r="Z3356" i="1"/>
  <c r="AA3356" i="1"/>
  <c r="AB3356" i="1"/>
  <c r="Z3357" i="1"/>
  <c r="AA3357" i="1"/>
  <c r="AB3357" i="1"/>
  <c r="Z3358" i="1"/>
  <c r="AA3358" i="1"/>
  <c r="AB3358" i="1"/>
  <c r="Z3359" i="1"/>
  <c r="AA3359" i="1"/>
  <c r="AB3359" i="1"/>
  <c r="Z3360" i="1"/>
  <c r="AA3360" i="1"/>
  <c r="AB3360" i="1"/>
  <c r="Z3361" i="1"/>
  <c r="AA3361" i="1"/>
  <c r="AB3361" i="1"/>
  <c r="Z3362" i="1"/>
  <c r="AA3362" i="1"/>
  <c r="AB3362" i="1"/>
  <c r="Z3363" i="1"/>
  <c r="AA3363" i="1"/>
  <c r="AB3363" i="1"/>
  <c r="Z3364" i="1"/>
  <c r="AA3364" i="1"/>
  <c r="AB3364" i="1"/>
  <c r="Z3365" i="1"/>
  <c r="AA3365" i="1"/>
  <c r="AB3365" i="1"/>
  <c r="Z3366" i="1"/>
  <c r="AA3366" i="1"/>
  <c r="AB3366" i="1"/>
  <c r="Z3367" i="1"/>
  <c r="AA3367" i="1"/>
  <c r="AB3367" i="1"/>
  <c r="Z3368" i="1"/>
  <c r="AA3368" i="1"/>
  <c r="AB3368" i="1"/>
  <c r="Z3369" i="1"/>
  <c r="AA3369" i="1"/>
  <c r="AB3369" i="1"/>
  <c r="Z3370" i="1"/>
  <c r="AA3370" i="1"/>
  <c r="AB3370" i="1"/>
  <c r="Z3371" i="1"/>
  <c r="AA3371" i="1"/>
  <c r="AB3371" i="1"/>
  <c r="Z3372" i="1"/>
  <c r="AA3372" i="1"/>
  <c r="AB3372" i="1"/>
  <c r="Z3373" i="1"/>
  <c r="AA3373" i="1"/>
  <c r="AB3373" i="1"/>
  <c r="Z3374" i="1"/>
  <c r="AA3374" i="1"/>
  <c r="AB3374" i="1"/>
  <c r="Z3375" i="1"/>
  <c r="AA3375" i="1"/>
  <c r="AB3375" i="1"/>
  <c r="Z3376" i="1"/>
  <c r="AA3376" i="1"/>
  <c r="AB3376" i="1"/>
  <c r="Z3377" i="1"/>
  <c r="AA3377" i="1"/>
  <c r="AB3377" i="1"/>
  <c r="Z3378" i="1"/>
  <c r="AA3378" i="1"/>
  <c r="AB3378" i="1"/>
  <c r="Z3379" i="1"/>
  <c r="AA3379" i="1"/>
  <c r="AB3379" i="1"/>
  <c r="Z3380" i="1"/>
  <c r="AA3380" i="1"/>
  <c r="AB3380" i="1"/>
  <c r="Z3381" i="1"/>
  <c r="AA3381" i="1"/>
  <c r="AB3381" i="1"/>
  <c r="Z3382" i="1"/>
  <c r="AA3382" i="1"/>
  <c r="AB3382" i="1"/>
  <c r="Z3383" i="1"/>
  <c r="AA3383" i="1"/>
  <c r="AB3383" i="1"/>
  <c r="Z3384" i="1"/>
  <c r="AA3384" i="1"/>
  <c r="AB3384" i="1"/>
  <c r="Z3385" i="1"/>
  <c r="AA3385" i="1"/>
  <c r="AB3385" i="1"/>
  <c r="Z3386" i="1"/>
  <c r="AA3386" i="1"/>
  <c r="AB3386" i="1"/>
  <c r="Z3387" i="1"/>
  <c r="AA3387" i="1"/>
  <c r="AB3387" i="1"/>
  <c r="Z3388" i="1"/>
  <c r="AA3388" i="1"/>
  <c r="AB3388" i="1"/>
  <c r="Z3389" i="1"/>
  <c r="AA3389" i="1"/>
  <c r="AB3389" i="1"/>
  <c r="Z3390" i="1"/>
  <c r="AA3390" i="1"/>
  <c r="AB3390" i="1"/>
  <c r="Z3391" i="1"/>
  <c r="AA3391" i="1"/>
  <c r="AB3391" i="1"/>
  <c r="Z3392" i="1"/>
  <c r="AA3392" i="1"/>
  <c r="AB3392" i="1"/>
  <c r="Z3393" i="1"/>
  <c r="AA3393" i="1"/>
  <c r="AB3393" i="1"/>
  <c r="Z3394" i="1"/>
  <c r="AA3394" i="1"/>
  <c r="AB3394" i="1"/>
  <c r="Z3395" i="1"/>
  <c r="AA3395" i="1"/>
  <c r="AB3395" i="1"/>
  <c r="Z3396" i="1"/>
  <c r="AA3396" i="1"/>
  <c r="AB3396" i="1"/>
  <c r="Z3397" i="1"/>
  <c r="AA3397" i="1"/>
  <c r="AB3397" i="1"/>
  <c r="Z3398" i="1"/>
  <c r="AA3398" i="1"/>
  <c r="AB3398" i="1"/>
  <c r="Z3399" i="1"/>
  <c r="AA3399" i="1"/>
  <c r="AB3399" i="1"/>
  <c r="Z3400" i="1"/>
  <c r="AA3400" i="1"/>
  <c r="AB3400" i="1"/>
  <c r="Z3401" i="1"/>
  <c r="AA3401" i="1"/>
  <c r="AB3401" i="1"/>
  <c r="Z3402" i="1"/>
  <c r="AA3402" i="1"/>
  <c r="AB3402" i="1"/>
  <c r="Z3403" i="1"/>
  <c r="AA3403" i="1"/>
  <c r="AB3403" i="1"/>
  <c r="Z3404" i="1"/>
  <c r="AA3404" i="1"/>
  <c r="AB3404" i="1"/>
  <c r="Z3405" i="1"/>
  <c r="AA3405" i="1"/>
  <c r="AB3405" i="1"/>
  <c r="Z3406" i="1"/>
  <c r="AA3406" i="1"/>
  <c r="AB3406" i="1"/>
  <c r="Z3407" i="1"/>
  <c r="AA3407" i="1"/>
  <c r="AB3407" i="1"/>
  <c r="Z3408" i="1"/>
  <c r="AA3408" i="1"/>
  <c r="AB3408" i="1"/>
  <c r="Z3409" i="1"/>
  <c r="AA3409" i="1"/>
  <c r="AB3409" i="1"/>
  <c r="Z3410" i="1"/>
  <c r="AA3410" i="1"/>
  <c r="AB3410" i="1"/>
  <c r="Z3411" i="1"/>
  <c r="AA3411" i="1"/>
  <c r="AB3411" i="1"/>
  <c r="Z3412" i="1"/>
  <c r="AA3412" i="1"/>
  <c r="AB3412" i="1"/>
  <c r="Z3413" i="1"/>
  <c r="AA3413" i="1"/>
  <c r="AB3413" i="1"/>
  <c r="Z3414" i="1"/>
  <c r="AA3414" i="1"/>
  <c r="AB3414" i="1"/>
  <c r="Z3415" i="1"/>
  <c r="AA3415" i="1"/>
  <c r="AB3415" i="1"/>
  <c r="Z3416" i="1"/>
  <c r="AA3416" i="1"/>
  <c r="AB3416" i="1"/>
  <c r="Z3417" i="1"/>
  <c r="AA3417" i="1"/>
  <c r="AB3417" i="1"/>
  <c r="Z3418" i="1"/>
  <c r="AA3418" i="1"/>
  <c r="AB3418" i="1"/>
  <c r="Z3419" i="1"/>
  <c r="AA3419" i="1"/>
  <c r="AB3419" i="1"/>
  <c r="Z3420" i="1"/>
  <c r="AA3420" i="1"/>
  <c r="AB3420" i="1"/>
  <c r="Z3421" i="1"/>
  <c r="AA3421" i="1"/>
  <c r="AB3421" i="1"/>
  <c r="Z3422" i="1"/>
  <c r="AA3422" i="1"/>
  <c r="AB3422" i="1"/>
  <c r="Z3423" i="1"/>
  <c r="AA3423" i="1"/>
  <c r="AB3423" i="1"/>
  <c r="Z3424" i="1"/>
  <c r="AA3424" i="1"/>
  <c r="AB3424" i="1"/>
  <c r="Z3425" i="1"/>
  <c r="AA3425" i="1"/>
  <c r="AB3425" i="1"/>
  <c r="Z3426" i="1"/>
  <c r="AA3426" i="1"/>
  <c r="AB3426" i="1"/>
  <c r="Z3427" i="1"/>
  <c r="AA3427" i="1"/>
  <c r="AB3427" i="1"/>
  <c r="Z3428" i="1"/>
  <c r="AA3428" i="1"/>
  <c r="AB3428" i="1"/>
  <c r="Z3429" i="1"/>
  <c r="AA3429" i="1"/>
  <c r="AB3429" i="1"/>
  <c r="Z3430" i="1"/>
  <c r="AA3430" i="1"/>
  <c r="AB3430" i="1"/>
  <c r="Z3431" i="1"/>
  <c r="AA3431" i="1"/>
  <c r="AB3431" i="1"/>
  <c r="Z3432" i="1"/>
  <c r="AA3432" i="1"/>
  <c r="AB3432" i="1"/>
  <c r="Z3433" i="1"/>
  <c r="AA3433" i="1"/>
  <c r="AB3433" i="1"/>
  <c r="Z3434" i="1"/>
  <c r="AA3434" i="1"/>
  <c r="AB3434" i="1"/>
  <c r="Z3435" i="1"/>
  <c r="AA3435" i="1"/>
  <c r="AB3435" i="1"/>
  <c r="Z3436" i="1"/>
  <c r="AA3436" i="1"/>
  <c r="AB3436" i="1"/>
  <c r="Z3437" i="1"/>
  <c r="AA3437" i="1"/>
  <c r="AB3437" i="1"/>
  <c r="Z3438" i="1"/>
  <c r="AA3438" i="1"/>
  <c r="AB3438" i="1"/>
  <c r="Z3439" i="1"/>
  <c r="AA3439" i="1"/>
  <c r="AB3439" i="1"/>
  <c r="Z3440" i="1"/>
  <c r="AA3440" i="1"/>
  <c r="AB3440" i="1"/>
  <c r="Z3441" i="1"/>
  <c r="AA3441" i="1"/>
  <c r="AB3441" i="1"/>
  <c r="Z3442" i="1"/>
  <c r="AA3442" i="1"/>
  <c r="AB3442" i="1"/>
  <c r="Z3443" i="1"/>
  <c r="AA3443" i="1"/>
  <c r="AB3443" i="1"/>
  <c r="Z3444" i="1"/>
  <c r="AA3444" i="1"/>
  <c r="AB3444" i="1"/>
  <c r="Z3445" i="1"/>
  <c r="AA3445" i="1"/>
  <c r="AB3445" i="1"/>
  <c r="Z3446" i="1"/>
  <c r="AA3446" i="1"/>
  <c r="AB3446" i="1"/>
  <c r="Z3447" i="1"/>
  <c r="AA3447" i="1"/>
  <c r="AB3447" i="1"/>
  <c r="Z3448" i="1"/>
  <c r="AA3448" i="1"/>
  <c r="AB3448" i="1"/>
  <c r="Z3449" i="1"/>
  <c r="AA3449" i="1"/>
  <c r="AB3449" i="1"/>
  <c r="Z3450" i="1"/>
  <c r="AA3450" i="1"/>
  <c r="AB3450" i="1"/>
  <c r="Z3451" i="1"/>
  <c r="AA3451" i="1"/>
  <c r="AB3451" i="1"/>
  <c r="Z3452" i="1"/>
  <c r="AA3452" i="1"/>
  <c r="AB3452" i="1"/>
  <c r="Z3453" i="1"/>
  <c r="AA3453" i="1"/>
  <c r="AB3453" i="1"/>
  <c r="Z3454" i="1"/>
  <c r="AA3454" i="1"/>
  <c r="AB3454" i="1"/>
  <c r="Z3455" i="1"/>
  <c r="AA3455" i="1"/>
  <c r="AB3455" i="1"/>
  <c r="Z3456" i="1"/>
  <c r="AA3456" i="1"/>
  <c r="AB3456" i="1"/>
  <c r="Z3457" i="1"/>
  <c r="AA3457" i="1"/>
  <c r="AB3457" i="1"/>
  <c r="Z3458" i="1"/>
  <c r="AA3458" i="1"/>
  <c r="AB3458" i="1"/>
  <c r="Z3459" i="1"/>
  <c r="AA3459" i="1"/>
  <c r="AB3459" i="1"/>
  <c r="Z3460" i="1"/>
  <c r="AA3460" i="1"/>
  <c r="AB3460" i="1"/>
  <c r="Z3461" i="1"/>
  <c r="AA3461" i="1"/>
  <c r="AB3461" i="1"/>
  <c r="Z3462" i="1"/>
  <c r="AA3462" i="1"/>
  <c r="AB3462" i="1"/>
  <c r="Z3463" i="1"/>
  <c r="AA3463" i="1"/>
  <c r="AB3463" i="1"/>
  <c r="Z3464" i="1"/>
  <c r="AA3464" i="1"/>
  <c r="AB3464" i="1"/>
  <c r="Z3465" i="1"/>
  <c r="AA3465" i="1"/>
  <c r="AB3465" i="1"/>
  <c r="Z3466" i="1"/>
  <c r="AA3466" i="1"/>
  <c r="AB3466" i="1"/>
  <c r="Z3467" i="1"/>
  <c r="AA3467" i="1"/>
  <c r="AB3467" i="1"/>
  <c r="Z3468" i="1"/>
  <c r="AA3468" i="1"/>
  <c r="AB3468" i="1"/>
  <c r="Z3469" i="1"/>
  <c r="AA3469" i="1"/>
  <c r="AB3469" i="1"/>
  <c r="Z3470" i="1"/>
  <c r="AA3470" i="1"/>
  <c r="AB3470" i="1"/>
  <c r="Z3471" i="1"/>
  <c r="AA3471" i="1"/>
  <c r="AB3471" i="1"/>
  <c r="Z3472" i="1"/>
  <c r="AA3472" i="1"/>
  <c r="AB3472" i="1"/>
  <c r="Z3473" i="1"/>
  <c r="AA3473" i="1"/>
  <c r="AB3473" i="1"/>
  <c r="Z3474" i="1"/>
  <c r="AA3474" i="1"/>
  <c r="AB3474" i="1"/>
  <c r="Z3475" i="1"/>
  <c r="AA3475" i="1"/>
  <c r="AB3475" i="1"/>
  <c r="Z3476" i="1"/>
  <c r="AA3476" i="1"/>
  <c r="AB3476" i="1"/>
  <c r="Z3477" i="1"/>
  <c r="AA3477" i="1"/>
  <c r="AB3477" i="1"/>
  <c r="Z3478" i="1"/>
  <c r="AA3478" i="1"/>
  <c r="AB3478" i="1"/>
  <c r="Z3479" i="1"/>
  <c r="AA3479" i="1"/>
  <c r="AB3479" i="1"/>
  <c r="Z3480" i="1"/>
  <c r="AA3480" i="1"/>
  <c r="AB3480" i="1"/>
  <c r="Z3481" i="1"/>
  <c r="AA3481" i="1"/>
  <c r="AB3481" i="1"/>
  <c r="Z3482" i="1"/>
  <c r="AA3482" i="1"/>
  <c r="AB3482" i="1"/>
  <c r="Z3483" i="1"/>
  <c r="AA3483" i="1"/>
  <c r="AB3483" i="1"/>
  <c r="Z3484" i="1"/>
  <c r="AA3484" i="1"/>
  <c r="AB3484" i="1"/>
  <c r="Z3485" i="1"/>
  <c r="AA3485" i="1"/>
  <c r="AB3485" i="1"/>
  <c r="Z3486" i="1"/>
  <c r="AA3486" i="1"/>
  <c r="AB3486" i="1"/>
  <c r="Z3487" i="1"/>
  <c r="AA3487" i="1"/>
  <c r="AB3487" i="1"/>
  <c r="Z3488" i="1"/>
  <c r="AA3488" i="1"/>
  <c r="AB3488" i="1"/>
  <c r="Z3489" i="1"/>
  <c r="AA3489" i="1"/>
  <c r="AB3489" i="1"/>
  <c r="Z3490" i="1"/>
  <c r="AA3490" i="1"/>
  <c r="AB3490" i="1"/>
  <c r="Z3491" i="1"/>
  <c r="AA3491" i="1"/>
  <c r="AB3491" i="1"/>
  <c r="Z3492" i="1"/>
  <c r="AA3492" i="1"/>
  <c r="AB3492" i="1"/>
  <c r="Z3493" i="1"/>
  <c r="AA3493" i="1"/>
  <c r="AB3493" i="1"/>
  <c r="Z3494" i="1"/>
  <c r="AA3494" i="1"/>
  <c r="AB3494" i="1"/>
  <c r="Z3495" i="1"/>
  <c r="AA3495" i="1"/>
  <c r="AB3495" i="1"/>
  <c r="Z3496" i="1"/>
  <c r="AA3496" i="1"/>
  <c r="AB3496" i="1"/>
  <c r="Z3497" i="1"/>
  <c r="AA3497" i="1"/>
  <c r="AB3497" i="1"/>
  <c r="Z3498" i="1"/>
  <c r="AA3498" i="1"/>
  <c r="AB3498" i="1"/>
  <c r="Z3499" i="1"/>
  <c r="AA3499" i="1"/>
  <c r="AB3499" i="1"/>
  <c r="Z3500" i="1"/>
  <c r="AA3500" i="1"/>
  <c r="AB3500" i="1"/>
  <c r="Z3501" i="1"/>
  <c r="AA3501" i="1"/>
  <c r="AB3501" i="1"/>
  <c r="Z3502" i="1"/>
  <c r="AA3502" i="1"/>
  <c r="AB3502" i="1"/>
  <c r="Z3503" i="1"/>
  <c r="AA3503" i="1"/>
  <c r="AB3503" i="1"/>
  <c r="Z3504" i="1"/>
  <c r="AA3504" i="1"/>
  <c r="AB3504" i="1"/>
  <c r="Z3505" i="1"/>
  <c r="AA3505" i="1"/>
  <c r="AB3505" i="1"/>
  <c r="Z3506" i="1"/>
  <c r="AA3506" i="1"/>
  <c r="AB3506" i="1"/>
  <c r="Z3507" i="1"/>
  <c r="AA3507" i="1"/>
  <c r="AB3507" i="1"/>
  <c r="Z3508" i="1"/>
  <c r="AA3508" i="1"/>
  <c r="AB3508" i="1"/>
  <c r="Z3509" i="1"/>
  <c r="AA3509" i="1"/>
  <c r="AB3509" i="1"/>
  <c r="Z3510" i="1"/>
  <c r="AA3510" i="1"/>
  <c r="AB3510" i="1"/>
  <c r="Z3511" i="1"/>
  <c r="AA3511" i="1"/>
  <c r="AB3511" i="1"/>
  <c r="Z3512" i="1"/>
  <c r="AA3512" i="1"/>
  <c r="AB3512" i="1"/>
  <c r="Z3513" i="1"/>
  <c r="AA3513" i="1"/>
  <c r="AB3513" i="1"/>
  <c r="Z3514" i="1"/>
  <c r="AA3514" i="1"/>
  <c r="AB3514" i="1"/>
  <c r="Z3515" i="1"/>
  <c r="AA3515" i="1"/>
  <c r="AB3515" i="1"/>
  <c r="Z3516" i="1"/>
  <c r="AA3516" i="1"/>
  <c r="AB3516" i="1"/>
  <c r="Z3517" i="1"/>
  <c r="AA3517" i="1"/>
  <c r="AB3517" i="1"/>
  <c r="Z3518" i="1"/>
  <c r="AA3518" i="1"/>
  <c r="AB3518" i="1"/>
  <c r="Z3519" i="1"/>
  <c r="AA3519" i="1"/>
  <c r="AB3519" i="1"/>
  <c r="Z3520" i="1"/>
  <c r="AA3520" i="1"/>
  <c r="AB3520" i="1"/>
  <c r="Z3521" i="1"/>
  <c r="AA3521" i="1"/>
  <c r="AB3521" i="1"/>
  <c r="Z3522" i="1"/>
  <c r="AA3522" i="1"/>
  <c r="AB3522" i="1"/>
  <c r="Z3523" i="1"/>
  <c r="AA3523" i="1"/>
  <c r="AB3523" i="1"/>
  <c r="Z3524" i="1"/>
  <c r="AA3524" i="1"/>
  <c r="AB3524" i="1"/>
  <c r="Z3525" i="1"/>
  <c r="AA3525" i="1"/>
  <c r="AB3525" i="1"/>
  <c r="Z3526" i="1"/>
  <c r="AA3526" i="1"/>
  <c r="AB3526" i="1"/>
  <c r="Z3527" i="1"/>
  <c r="AA3527" i="1"/>
  <c r="AB3527" i="1"/>
  <c r="Z3528" i="1"/>
  <c r="AA3528" i="1"/>
  <c r="AB3528" i="1"/>
  <c r="Z3529" i="1"/>
  <c r="AA3529" i="1"/>
  <c r="AB3529" i="1"/>
  <c r="Z3530" i="1"/>
  <c r="AA3530" i="1"/>
  <c r="AB3530" i="1"/>
  <c r="Z3531" i="1"/>
  <c r="AA3531" i="1"/>
  <c r="AB3531" i="1"/>
  <c r="Z3532" i="1"/>
  <c r="AA3532" i="1"/>
  <c r="AB3532" i="1"/>
  <c r="Z3533" i="1"/>
  <c r="AA3533" i="1"/>
  <c r="AB3533" i="1"/>
  <c r="Z3534" i="1"/>
  <c r="AA3534" i="1"/>
  <c r="AB3534" i="1"/>
  <c r="Z3535" i="1"/>
  <c r="AA3535" i="1"/>
  <c r="AB3535" i="1"/>
  <c r="Z3536" i="1"/>
  <c r="AA3536" i="1"/>
  <c r="AB3536" i="1"/>
  <c r="Z3537" i="1"/>
  <c r="AA3537" i="1"/>
  <c r="AB3537" i="1"/>
  <c r="Z3538" i="1"/>
  <c r="AA3538" i="1"/>
  <c r="AB3538" i="1"/>
  <c r="Z3539" i="1"/>
  <c r="AA3539" i="1"/>
  <c r="AB3539" i="1"/>
  <c r="Z3540" i="1"/>
  <c r="AA3540" i="1"/>
  <c r="AB3540" i="1"/>
  <c r="Z3541" i="1"/>
  <c r="AA3541" i="1"/>
  <c r="AB3541" i="1"/>
  <c r="Z3542" i="1"/>
  <c r="AA3542" i="1"/>
  <c r="AB3542" i="1"/>
  <c r="Z3543" i="1"/>
  <c r="AA3543" i="1"/>
  <c r="AB3543" i="1"/>
  <c r="Z3544" i="1"/>
  <c r="AA3544" i="1"/>
  <c r="AB3544" i="1"/>
  <c r="Z3545" i="1"/>
  <c r="AA3545" i="1"/>
  <c r="AB3545" i="1"/>
  <c r="Z3546" i="1"/>
  <c r="AA3546" i="1"/>
  <c r="AB3546" i="1"/>
  <c r="Z3547" i="1"/>
  <c r="AA3547" i="1"/>
  <c r="AB3547" i="1"/>
  <c r="Z3548" i="1"/>
  <c r="AA3548" i="1"/>
  <c r="AB3548" i="1"/>
  <c r="Z3549" i="1"/>
  <c r="AA3549" i="1"/>
  <c r="AB3549" i="1"/>
  <c r="Z3550" i="1"/>
  <c r="AA3550" i="1"/>
  <c r="AB3550" i="1"/>
  <c r="Z3551" i="1"/>
  <c r="AA3551" i="1"/>
  <c r="AB3551" i="1"/>
  <c r="Z3552" i="1"/>
  <c r="AA3552" i="1"/>
  <c r="AB3552" i="1"/>
  <c r="Z3553" i="1"/>
  <c r="AA3553" i="1"/>
  <c r="AB3553" i="1"/>
  <c r="Z3554" i="1"/>
  <c r="AA3554" i="1"/>
  <c r="AB3554" i="1"/>
  <c r="Z3555" i="1"/>
  <c r="AA3555" i="1"/>
  <c r="AB3555" i="1"/>
  <c r="Z3556" i="1"/>
  <c r="AA3556" i="1"/>
  <c r="AB3556" i="1"/>
  <c r="Z3557" i="1"/>
  <c r="AA3557" i="1"/>
  <c r="AB3557" i="1"/>
  <c r="Z3558" i="1"/>
  <c r="AA3558" i="1"/>
  <c r="AB3558" i="1"/>
  <c r="Z3559" i="1"/>
  <c r="AA3559" i="1"/>
  <c r="AB3559" i="1"/>
  <c r="Z3560" i="1"/>
  <c r="AA3560" i="1"/>
  <c r="AB3560" i="1"/>
  <c r="Z3561" i="1"/>
  <c r="AA3561" i="1"/>
  <c r="AB3561" i="1"/>
  <c r="Z3" i="1"/>
  <c r="AA3" i="1"/>
  <c r="AB3" i="1"/>
  <c r="Z4" i="1"/>
  <c r="AA4" i="1"/>
  <c r="AB4" i="1"/>
  <c r="Z5" i="1"/>
  <c r="AA5" i="1"/>
  <c r="AB5" i="1"/>
  <c r="Z6" i="1"/>
  <c r="AA6" i="1"/>
  <c r="AB6" i="1"/>
  <c r="Z7" i="1"/>
  <c r="AA7" i="1"/>
  <c r="AB7" i="1"/>
  <c r="Z8" i="1"/>
  <c r="AA8" i="1"/>
  <c r="AB8" i="1"/>
  <c r="Z9" i="1"/>
  <c r="AA9" i="1"/>
  <c r="AB9" i="1"/>
  <c r="Z10" i="1"/>
  <c r="AA10" i="1"/>
  <c r="AB10" i="1"/>
  <c r="Z11" i="1"/>
  <c r="AA11" i="1"/>
  <c r="AB11" i="1"/>
  <c r="Z12" i="1"/>
  <c r="AA12" i="1"/>
  <c r="AB12" i="1"/>
  <c r="Z13" i="1"/>
  <c r="AA13" i="1"/>
  <c r="AB13" i="1"/>
  <c r="Z14" i="1"/>
  <c r="AA14" i="1"/>
  <c r="AB14" i="1"/>
  <c r="Z15" i="1"/>
  <c r="AA15" i="1"/>
  <c r="AB15" i="1"/>
  <c r="Z16" i="1"/>
  <c r="AA16" i="1"/>
  <c r="AB16" i="1"/>
  <c r="Z17" i="1"/>
  <c r="AA17" i="1"/>
  <c r="AB17" i="1"/>
  <c r="Z18" i="1"/>
  <c r="AA18" i="1"/>
  <c r="AB18" i="1"/>
  <c r="Z19" i="1"/>
  <c r="AA19" i="1"/>
  <c r="AB19" i="1"/>
  <c r="Z20" i="1"/>
  <c r="AA20" i="1"/>
  <c r="AB20" i="1"/>
  <c r="Z21" i="1"/>
  <c r="AA21" i="1"/>
  <c r="AB21" i="1"/>
  <c r="Z22" i="1"/>
  <c r="AA22" i="1"/>
  <c r="AB22" i="1"/>
  <c r="Z23" i="1"/>
  <c r="AA23" i="1"/>
  <c r="AB23" i="1"/>
  <c r="Z24" i="1"/>
  <c r="AA24" i="1"/>
  <c r="AB24" i="1"/>
  <c r="Z25" i="1"/>
  <c r="AA25" i="1"/>
  <c r="AB25" i="1"/>
  <c r="Z26" i="1"/>
  <c r="AA26" i="1"/>
  <c r="AB26" i="1"/>
  <c r="Z27" i="1"/>
  <c r="AA27" i="1"/>
  <c r="AB27" i="1"/>
  <c r="Z28" i="1"/>
  <c r="AA28" i="1"/>
  <c r="AB28" i="1"/>
  <c r="Z29" i="1"/>
  <c r="AA29" i="1"/>
  <c r="AB29" i="1"/>
  <c r="Z30" i="1"/>
  <c r="AA30" i="1"/>
  <c r="AB30" i="1"/>
  <c r="Z31" i="1"/>
  <c r="AA31" i="1"/>
  <c r="AB31" i="1"/>
  <c r="Z32" i="1"/>
  <c r="AA32" i="1"/>
  <c r="AB32" i="1"/>
  <c r="Z33" i="1"/>
  <c r="AA33" i="1"/>
  <c r="AB33" i="1"/>
  <c r="Z34" i="1"/>
  <c r="AA34" i="1"/>
  <c r="AB34" i="1"/>
  <c r="AA2" i="1"/>
  <c r="AB2" i="1"/>
  <c r="Z2" i="1"/>
  <c r="U2" i="1"/>
  <c r="T2" i="1"/>
  <c r="T3" i="1"/>
  <c r="U3" i="1"/>
  <c r="V3" i="1"/>
  <c r="W3" i="1"/>
  <c r="T4" i="1"/>
  <c r="U4" i="1"/>
  <c r="V4" i="1"/>
  <c r="W4" i="1"/>
  <c r="T5" i="1"/>
  <c r="U5" i="1"/>
  <c r="V5" i="1"/>
  <c r="W5" i="1"/>
  <c r="T6" i="1"/>
  <c r="U6" i="1"/>
  <c r="V6" i="1"/>
  <c r="W6" i="1"/>
  <c r="T7" i="1"/>
  <c r="U7" i="1"/>
  <c r="V7" i="1"/>
  <c r="W7" i="1"/>
  <c r="T8" i="1"/>
  <c r="U8" i="1"/>
  <c r="V8" i="1"/>
  <c r="W8" i="1"/>
  <c r="T9" i="1"/>
  <c r="U9" i="1"/>
  <c r="V9" i="1"/>
  <c r="W9" i="1"/>
  <c r="T10" i="1"/>
  <c r="U10" i="1"/>
  <c r="V10" i="1"/>
  <c r="W10" i="1"/>
  <c r="T11" i="1"/>
  <c r="U11" i="1"/>
  <c r="V11" i="1"/>
  <c r="W11" i="1"/>
  <c r="T12" i="1"/>
  <c r="U12" i="1"/>
  <c r="V12" i="1"/>
  <c r="W12" i="1"/>
  <c r="T13" i="1"/>
  <c r="U13" i="1"/>
  <c r="V13" i="1"/>
  <c r="W13" i="1"/>
  <c r="T14" i="1"/>
  <c r="U14" i="1"/>
  <c r="V14" i="1"/>
  <c r="W14" i="1"/>
  <c r="T15" i="1"/>
  <c r="U15" i="1"/>
  <c r="V15" i="1"/>
  <c r="W15" i="1"/>
  <c r="T16" i="1"/>
  <c r="U16" i="1"/>
  <c r="V16" i="1"/>
  <c r="W16" i="1"/>
  <c r="T17" i="1"/>
  <c r="U17" i="1"/>
  <c r="V17" i="1"/>
  <c r="W17" i="1"/>
  <c r="T18" i="1"/>
  <c r="U18" i="1"/>
  <c r="V18" i="1"/>
  <c r="W18" i="1"/>
  <c r="T19" i="1"/>
  <c r="U19" i="1"/>
  <c r="V19" i="1"/>
  <c r="W19" i="1"/>
  <c r="T20" i="1"/>
  <c r="U20" i="1"/>
  <c r="V20" i="1"/>
  <c r="W20" i="1"/>
  <c r="T21" i="1"/>
  <c r="U21" i="1"/>
  <c r="V21" i="1"/>
  <c r="W21" i="1"/>
  <c r="T22" i="1"/>
  <c r="U22" i="1"/>
  <c r="V22" i="1"/>
  <c r="W22" i="1"/>
  <c r="T23" i="1"/>
  <c r="U23" i="1"/>
  <c r="V23" i="1"/>
  <c r="W23" i="1"/>
  <c r="T24" i="1"/>
  <c r="U24" i="1"/>
  <c r="V24" i="1"/>
  <c r="W24" i="1"/>
  <c r="T25" i="1"/>
  <c r="U25" i="1"/>
  <c r="V25" i="1"/>
  <c r="W25" i="1"/>
  <c r="T26" i="1"/>
  <c r="U26" i="1"/>
  <c r="V26" i="1"/>
  <c r="W26" i="1"/>
  <c r="T27" i="1"/>
  <c r="U27" i="1"/>
  <c r="V27" i="1"/>
  <c r="W27" i="1"/>
  <c r="T28" i="1"/>
  <c r="U28" i="1"/>
  <c r="V28" i="1"/>
  <c r="W28" i="1"/>
  <c r="T29" i="1"/>
  <c r="U29" i="1"/>
  <c r="V29" i="1"/>
  <c r="W29" i="1"/>
  <c r="T30" i="1"/>
  <c r="U30" i="1"/>
  <c r="V30" i="1"/>
  <c r="W30" i="1"/>
  <c r="T31" i="1"/>
  <c r="U31" i="1"/>
  <c r="V31" i="1"/>
  <c r="W31" i="1"/>
  <c r="T32" i="1"/>
  <c r="U32" i="1"/>
  <c r="V32" i="1"/>
  <c r="W32" i="1"/>
  <c r="T33" i="1"/>
  <c r="U33" i="1"/>
  <c r="V33" i="1"/>
  <c r="W33" i="1"/>
  <c r="T34" i="1"/>
  <c r="U34" i="1"/>
  <c r="V34" i="1"/>
  <c r="W34" i="1"/>
  <c r="T35" i="1"/>
  <c r="U35" i="1"/>
  <c r="V35" i="1"/>
  <c r="W35" i="1"/>
  <c r="T36" i="1"/>
  <c r="U36" i="1"/>
  <c r="V36" i="1"/>
  <c r="W36" i="1"/>
  <c r="T37" i="1"/>
  <c r="U37" i="1"/>
  <c r="V37" i="1"/>
  <c r="W37" i="1"/>
  <c r="T38" i="1"/>
  <c r="U38" i="1"/>
  <c r="V38" i="1"/>
  <c r="W38" i="1"/>
  <c r="T39" i="1"/>
  <c r="U39" i="1"/>
  <c r="V39" i="1"/>
  <c r="W39" i="1"/>
  <c r="T40" i="1"/>
  <c r="U40" i="1"/>
  <c r="V40" i="1"/>
  <c r="W40" i="1"/>
  <c r="T41" i="1"/>
  <c r="U41" i="1"/>
  <c r="V41" i="1"/>
  <c r="W41" i="1"/>
  <c r="T42" i="1"/>
  <c r="U42" i="1"/>
  <c r="V42" i="1"/>
  <c r="W42" i="1"/>
  <c r="T43" i="1"/>
  <c r="U43" i="1"/>
  <c r="V43" i="1"/>
  <c r="W43" i="1"/>
  <c r="T44" i="1"/>
  <c r="U44" i="1"/>
  <c r="V44" i="1"/>
  <c r="W44" i="1"/>
  <c r="T45" i="1"/>
  <c r="U45" i="1"/>
  <c r="V45" i="1"/>
  <c r="W45" i="1"/>
  <c r="T46" i="1"/>
  <c r="U46" i="1"/>
  <c r="V46" i="1"/>
  <c r="W46" i="1"/>
  <c r="T47" i="1"/>
  <c r="U47" i="1"/>
  <c r="V47" i="1"/>
  <c r="W47" i="1"/>
  <c r="T48" i="1"/>
  <c r="U48" i="1"/>
  <c r="V48" i="1"/>
  <c r="W48" i="1"/>
  <c r="T49" i="1"/>
  <c r="U49" i="1"/>
  <c r="V49" i="1"/>
  <c r="W49" i="1"/>
  <c r="T50" i="1"/>
  <c r="U50" i="1"/>
  <c r="V50" i="1"/>
  <c r="W50" i="1"/>
  <c r="T51" i="1"/>
  <c r="U51" i="1"/>
  <c r="V51" i="1"/>
  <c r="W51" i="1"/>
  <c r="T52" i="1"/>
  <c r="U52" i="1"/>
  <c r="V52" i="1"/>
  <c r="W52" i="1"/>
  <c r="T53" i="1"/>
  <c r="U53" i="1"/>
  <c r="V53" i="1"/>
  <c r="W53" i="1"/>
  <c r="T54" i="1"/>
  <c r="U54" i="1"/>
  <c r="V54" i="1"/>
  <c r="W54" i="1"/>
  <c r="T55" i="1"/>
  <c r="U55" i="1"/>
  <c r="V55" i="1"/>
  <c r="W55" i="1"/>
  <c r="T56" i="1"/>
  <c r="U56" i="1"/>
  <c r="V56" i="1"/>
  <c r="W56" i="1"/>
  <c r="T57" i="1"/>
  <c r="U57" i="1"/>
  <c r="V57" i="1"/>
  <c r="W57" i="1"/>
  <c r="T58" i="1"/>
  <c r="U58" i="1"/>
  <c r="V58" i="1"/>
  <c r="W58" i="1"/>
  <c r="T59" i="1"/>
  <c r="U59" i="1"/>
  <c r="V59" i="1"/>
  <c r="W59" i="1"/>
  <c r="T60" i="1"/>
  <c r="U60" i="1"/>
  <c r="V60" i="1"/>
  <c r="W60" i="1"/>
  <c r="T61" i="1"/>
  <c r="U61" i="1"/>
  <c r="V61" i="1"/>
  <c r="W61" i="1"/>
  <c r="T62" i="1"/>
  <c r="U62" i="1"/>
  <c r="V62" i="1"/>
  <c r="W62" i="1"/>
  <c r="T63" i="1"/>
  <c r="U63" i="1"/>
  <c r="V63" i="1"/>
  <c r="W63" i="1"/>
  <c r="T64" i="1"/>
  <c r="U64" i="1"/>
  <c r="V64" i="1"/>
  <c r="W64" i="1"/>
  <c r="T65" i="1"/>
  <c r="U65" i="1"/>
  <c r="V65" i="1"/>
  <c r="W65" i="1"/>
  <c r="T66" i="1"/>
  <c r="U66" i="1"/>
  <c r="V66" i="1"/>
  <c r="W66" i="1"/>
  <c r="T67" i="1"/>
  <c r="U67" i="1"/>
  <c r="V67" i="1"/>
  <c r="W67" i="1"/>
  <c r="T68" i="1"/>
  <c r="U68" i="1"/>
  <c r="V68" i="1"/>
  <c r="W68" i="1"/>
  <c r="T69" i="1"/>
  <c r="U69" i="1"/>
  <c r="V69" i="1"/>
  <c r="W69" i="1"/>
  <c r="T70" i="1"/>
  <c r="U70" i="1"/>
  <c r="V70" i="1"/>
  <c r="W70" i="1"/>
  <c r="T71" i="1"/>
  <c r="U71" i="1"/>
  <c r="V71" i="1"/>
  <c r="W71" i="1"/>
  <c r="T72" i="1"/>
  <c r="U72" i="1"/>
  <c r="V72" i="1"/>
  <c r="W72" i="1"/>
  <c r="T73" i="1"/>
  <c r="U73" i="1"/>
  <c r="V73" i="1"/>
  <c r="W73" i="1"/>
  <c r="T74" i="1"/>
  <c r="U74" i="1"/>
  <c r="V74" i="1"/>
  <c r="W74" i="1"/>
  <c r="T75" i="1"/>
  <c r="U75" i="1"/>
  <c r="V75" i="1"/>
  <c r="W75" i="1"/>
  <c r="T76" i="1"/>
  <c r="U76" i="1"/>
  <c r="V76" i="1"/>
  <c r="W76" i="1"/>
  <c r="T77" i="1"/>
  <c r="U77" i="1"/>
  <c r="V77" i="1"/>
  <c r="W77" i="1"/>
  <c r="T78" i="1"/>
  <c r="U78" i="1"/>
  <c r="V78" i="1"/>
  <c r="W78" i="1"/>
  <c r="T79" i="1"/>
  <c r="U79" i="1"/>
  <c r="V79" i="1"/>
  <c r="W79" i="1"/>
  <c r="T80" i="1"/>
  <c r="U80" i="1"/>
  <c r="V80" i="1"/>
  <c r="W80" i="1"/>
  <c r="T81" i="1"/>
  <c r="U81" i="1"/>
  <c r="V81" i="1"/>
  <c r="W81" i="1"/>
  <c r="T82" i="1"/>
  <c r="U82" i="1"/>
  <c r="V82" i="1"/>
  <c r="W82" i="1"/>
  <c r="T83" i="1"/>
  <c r="U83" i="1"/>
  <c r="V83" i="1"/>
  <c r="W83" i="1"/>
  <c r="T84" i="1"/>
  <c r="U84" i="1"/>
  <c r="V84" i="1"/>
  <c r="W84" i="1"/>
  <c r="T85" i="1"/>
  <c r="U85" i="1"/>
  <c r="V85" i="1"/>
  <c r="W85" i="1"/>
  <c r="T86" i="1"/>
  <c r="U86" i="1"/>
  <c r="V86" i="1"/>
  <c r="W86" i="1"/>
  <c r="T87" i="1"/>
  <c r="U87" i="1"/>
  <c r="V87" i="1"/>
  <c r="W87" i="1"/>
  <c r="T88" i="1"/>
  <c r="U88" i="1"/>
  <c r="V88" i="1"/>
  <c r="W88" i="1"/>
  <c r="T89" i="1"/>
  <c r="U89" i="1"/>
  <c r="V89" i="1"/>
  <c r="W89" i="1"/>
  <c r="T90" i="1"/>
  <c r="U90" i="1"/>
  <c r="V90" i="1"/>
  <c r="W90" i="1"/>
  <c r="T91" i="1"/>
  <c r="U91" i="1"/>
  <c r="V91" i="1"/>
  <c r="W91" i="1"/>
  <c r="T92" i="1"/>
  <c r="U92" i="1"/>
  <c r="V92" i="1"/>
  <c r="W92" i="1"/>
  <c r="T93" i="1"/>
  <c r="U93" i="1"/>
  <c r="V93" i="1"/>
  <c r="W93" i="1"/>
  <c r="T94" i="1"/>
  <c r="U94" i="1"/>
  <c r="V94" i="1"/>
  <c r="W94" i="1"/>
  <c r="T95" i="1"/>
  <c r="U95" i="1"/>
  <c r="V95" i="1"/>
  <c r="W95" i="1"/>
  <c r="T96" i="1"/>
  <c r="U96" i="1"/>
  <c r="V96" i="1"/>
  <c r="W96" i="1"/>
  <c r="T97" i="1"/>
  <c r="U97" i="1"/>
  <c r="V97" i="1"/>
  <c r="W97" i="1"/>
  <c r="T98" i="1"/>
  <c r="U98" i="1"/>
  <c r="V98" i="1"/>
  <c r="W98" i="1"/>
  <c r="T99" i="1"/>
  <c r="U99" i="1"/>
  <c r="V99" i="1"/>
  <c r="W99" i="1"/>
  <c r="T100" i="1"/>
  <c r="U100" i="1"/>
  <c r="V100" i="1"/>
  <c r="W100" i="1"/>
  <c r="T101" i="1"/>
  <c r="U101" i="1"/>
  <c r="V101" i="1"/>
  <c r="W101" i="1"/>
  <c r="T102" i="1"/>
  <c r="U102" i="1"/>
  <c r="V102" i="1"/>
  <c r="W102" i="1"/>
  <c r="T103" i="1"/>
  <c r="U103" i="1"/>
  <c r="V103" i="1"/>
  <c r="W103" i="1"/>
  <c r="T104" i="1"/>
  <c r="U104" i="1"/>
  <c r="V104" i="1"/>
  <c r="W104" i="1"/>
  <c r="T105" i="1"/>
  <c r="U105" i="1"/>
  <c r="V105" i="1"/>
  <c r="W105" i="1"/>
  <c r="T106" i="1"/>
  <c r="U106" i="1"/>
  <c r="V106" i="1"/>
  <c r="W106" i="1"/>
  <c r="T107" i="1"/>
  <c r="U107" i="1"/>
  <c r="V107" i="1"/>
  <c r="W107" i="1"/>
  <c r="T108" i="1"/>
  <c r="U108" i="1"/>
  <c r="V108" i="1"/>
  <c r="W108" i="1"/>
  <c r="T109" i="1"/>
  <c r="U109" i="1"/>
  <c r="V109" i="1"/>
  <c r="W109" i="1"/>
  <c r="T110" i="1"/>
  <c r="U110" i="1"/>
  <c r="V110" i="1"/>
  <c r="W110" i="1"/>
  <c r="T111" i="1"/>
  <c r="U111" i="1"/>
  <c r="V111" i="1"/>
  <c r="W111" i="1"/>
  <c r="T112" i="1"/>
  <c r="U112" i="1"/>
  <c r="V112" i="1"/>
  <c r="W112" i="1"/>
  <c r="T113" i="1"/>
  <c r="U113" i="1"/>
  <c r="V113" i="1"/>
  <c r="W113" i="1"/>
  <c r="T114" i="1"/>
  <c r="U114" i="1"/>
  <c r="V114" i="1"/>
  <c r="W114" i="1"/>
  <c r="T115" i="1"/>
  <c r="U115" i="1"/>
  <c r="V115" i="1"/>
  <c r="W115" i="1"/>
  <c r="T116" i="1"/>
  <c r="U116" i="1"/>
  <c r="V116" i="1"/>
  <c r="W116" i="1"/>
  <c r="T117" i="1"/>
  <c r="U117" i="1"/>
  <c r="V117" i="1"/>
  <c r="W117" i="1"/>
  <c r="T118" i="1"/>
  <c r="U118" i="1"/>
  <c r="V118" i="1"/>
  <c r="W118" i="1"/>
  <c r="T119" i="1"/>
  <c r="U119" i="1"/>
  <c r="V119" i="1"/>
  <c r="W119" i="1"/>
  <c r="T120" i="1"/>
  <c r="U120" i="1"/>
  <c r="V120" i="1"/>
  <c r="W120" i="1"/>
  <c r="T121" i="1"/>
  <c r="U121" i="1"/>
  <c r="V121" i="1"/>
  <c r="W121" i="1"/>
  <c r="T122" i="1"/>
  <c r="U122" i="1"/>
  <c r="V122" i="1"/>
  <c r="W122" i="1"/>
  <c r="T123" i="1"/>
  <c r="U123" i="1"/>
  <c r="V123" i="1"/>
  <c r="W123" i="1"/>
  <c r="T124" i="1"/>
  <c r="U124" i="1"/>
  <c r="V124" i="1"/>
  <c r="W124" i="1"/>
  <c r="T125" i="1"/>
  <c r="U125" i="1"/>
  <c r="V125" i="1"/>
  <c r="W125" i="1"/>
  <c r="T126" i="1"/>
  <c r="U126" i="1"/>
  <c r="V126" i="1"/>
  <c r="W126" i="1"/>
  <c r="T127" i="1"/>
  <c r="U127" i="1"/>
  <c r="V127" i="1"/>
  <c r="W127" i="1"/>
  <c r="T128" i="1"/>
  <c r="U128" i="1"/>
  <c r="V128" i="1"/>
  <c r="W128" i="1"/>
  <c r="T129" i="1"/>
  <c r="U129" i="1"/>
  <c r="V129" i="1"/>
  <c r="W129" i="1"/>
  <c r="T130" i="1"/>
  <c r="U130" i="1"/>
  <c r="V130" i="1"/>
  <c r="W130" i="1"/>
  <c r="T131" i="1"/>
  <c r="U131" i="1"/>
  <c r="V131" i="1"/>
  <c r="W131" i="1"/>
  <c r="T132" i="1"/>
  <c r="U132" i="1"/>
  <c r="V132" i="1"/>
  <c r="W132" i="1"/>
  <c r="T133" i="1"/>
  <c r="U133" i="1"/>
  <c r="V133" i="1"/>
  <c r="W133" i="1"/>
  <c r="T134" i="1"/>
  <c r="U134" i="1"/>
  <c r="V134" i="1"/>
  <c r="W134" i="1"/>
  <c r="T135" i="1"/>
  <c r="U135" i="1"/>
  <c r="V135" i="1"/>
  <c r="W135" i="1"/>
  <c r="T136" i="1"/>
  <c r="U136" i="1"/>
  <c r="V136" i="1"/>
  <c r="W136" i="1"/>
  <c r="T137" i="1"/>
  <c r="U137" i="1"/>
  <c r="V137" i="1"/>
  <c r="W137" i="1"/>
  <c r="T138" i="1"/>
  <c r="U138" i="1"/>
  <c r="V138" i="1"/>
  <c r="W138" i="1"/>
  <c r="T139" i="1"/>
  <c r="U139" i="1"/>
  <c r="V139" i="1"/>
  <c r="W139" i="1"/>
  <c r="T140" i="1"/>
  <c r="U140" i="1"/>
  <c r="V140" i="1"/>
  <c r="W140" i="1"/>
  <c r="T141" i="1"/>
  <c r="U141" i="1"/>
  <c r="V141" i="1"/>
  <c r="W141" i="1"/>
  <c r="T142" i="1"/>
  <c r="U142" i="1"/>
  <c r="V142" i="1"/>
  <c r="W142" i="1"/>
  <c r="T143" i="1"/>
  <c r="U143" i="1"/>
  <c r="V143" i="1"/>
  <c r="W143" i="1"/>
  <c r="T144" i="1"/>
  <c r="U144" i="1"/>
  <c r="V144" i="1"/>
  <c r="W144" i="1"/>
  <c r="T145" i="1"/>
  <c r="U145" i="1"/>
  <c r="V145" i="1"/>
  <c r="W145" i="1"/>
  <c r="T146" i="1"/>
  <c r="U146" i="1"/>
  <c r="V146" i="1"/>
  <c r="W146" i="1"/>
  <c r="T147" i="1"/>
  <c r="U147" i="1"/>
  <c r="V147" i="1"/>
  <c r="W147" i="1"/>
  <c r="T148" i="1"/>
  <c r="U148" i="1"/>
  <c r="V148" i="1"/>
  <c r="W148" i="1"/>
  <c r="T149" i="1"/>
  <c r="U149" i="1"/>
  <c r="V149" i="1"/>
  <c r="W149" i="1"/>
  <c r="T150" i="1"/>
  <c r="U150" i="1"/>
  <c r="V150" i="1"/>
  <c r="W150" i="1"/>
  <c r="T151" i="1"/>
  <c r="U151" i="1"/>
  <c r="V151" i="1"/>
  <c r="W151" i="1"/>
  <c r="T152" i="1"/>
  <c r="U152" i="1"/>
  <c r="V152" i="1"/>
  <c r="W152" i="1"/>
  <c r="T153" i="1"/>
  <c r="U153" i="1"/>
  <c r="V153" i="1"/>
  <c r="W153" i="1"/>
  <c r="T154" i="1"/>
  <c r="U154" i="1"/>
  <c r="V154" i="1"/>
  <c r="W154" i="1"/>
  <c r="T155" i="1"/>
  <c r="U155" i="1"/>
  <c r="V155" i="1"/>
  <c r="W155" i="1"/>
  <c r="T156" i="1"/>
  <c r="U156" i="1"/>
  <c r="V156" i="1"/>
  <c r="W156" i="1"/>
  <c r="T157" i="1"/>
  <c r="U157" i="1"/>
  <c r="V157" i="1"/>
  <c r="W157" i="1"/>
  <c r="T158" i="1"/>
  <c r="U158" i="1"/>
  <c r="V158" i="1"/>
  <c r="W158" i="1"/>
  <c r="T159" i="1"/>
  <c r="U159" i="1"/>
  <c r="V159" i="1"/>
  <c r="W159" i="1"/>
  <c r="T160" i="1"/>
  <c r="U160" i="1"/>
  <c r="V160" i="1"/>
  <c r="W160" i="1"/>
  <c r="T161" i="1"/>
  <c r="U161" i="1"/>
  <c r="V161" i="1"/>
  <c r="W161" i="1"/>
  <c r="T162" i="1"/>
  <c r="U162" i="1"/>
  <c r="V162" i="1"/>
  <c r="W162" i="1"/>
  <c r="T163" i="1"/>
  <c r="U163" i="1"/>
  <c r="V163" i="1"/>
  <c r="W163" i="1"/>
  <c r="T164" i="1"/>
  <c r="U164" i="1"/>
  <c r="V164" i="1"/>
  <c r="W164" i="1"/>
  <c r="T165" i="1"/>
  <c r="U165" i="1"/>
  <c r="V165" i="1"/>
  <c r="W165" i="1"/>
  <c r="T166" i="1"/>
  <c r="U166" i="1"/>
  <c r="V166" i="1"/>
  <c r="W166" i="1"/>
  <c r="T167" i="1"/>
  <c r="U167" i="1"/>
  <c r="V167" i="1"/>
  <c r="W167" i="1"/>
  <c r="T168" i="1"/>
  <c r="U168" i="1"/>
  <c r="V168" i="1"/>
  <c r="W168" i="1"/>
  <c r="T169" i="1"/>
  <c r="U169" i="1"/>
  <c r="V169" i="1"/>
  <c r="W169" i="1"/>
  <c r="T170" i="1"/>
  <c r="U170" i="1"/>
  <c r="V170" i="1"/>
  <c r="W170" i="1"/>
  <c r="T171" i="1"/>
  <c r="U171" i="1"/>
  <c r="V171" i="1"/>
  <c r="W171" i="1"/>
  <c r="T172" i="1"/>
  <c r="U172" i="1"/>
  <c r="V172" i="1"/>
  <c r="W172" i="1"/>
  <c r="T173" i="1"/>
  <c r="U173" i="1"/>
  <c r="V173" i="1"/>
  <c r="W173" i="1"/>
  <c r="T174" i="1"/>
  <c r="U174" i="1"/>
  <c r="V174" i="1"/>
  <c r="W174" i="1"/>
  <c r="T175" i="1"/>
  <c r="U175" i="1"/>
  <c r="V175" i="1"/>
  <c r="W175" i="1"/>
  <c r="T176" i="1"/>
  <c r="U176" i="1"/>
  <c r="V176" i="1"/>
  <c r="W176" i="1"/>
  <c r="T177" i="1"/>
  <c r="U177" i="1"/>
  <c r="V177" i="1"/>
  <c r="W177" i="1"/>
  <c r="T178" i="1"/>
  <c r="U178" i="1"/>
  <c r="V178" i="1"/>
  <c r="W178" i="1"/>
  <c r="T179" i="1"/>
  <c r="U179" i="1"/>
  <c r="V179" i="1"/>
  <c r="W179" i="1"/>
  <c r="T180" i="1"/>
  <c r="U180" i="1"/>
  <c r="V180" i="1"/>
  <c r="W180" i="1"/>
  <c r="T181" i="1"/>
  <c r="U181" i="1"/>
  <c r="V181" i="1"/>
  <c r="W181" i="1"/>
  <c r="T182" i="1"/>
  <c r="U182" i="1"/>
  <c r="V182" i="1"/>
  <c r="W182" i="1"/>
  <c r="T183" i="1"/>
  <c r="U183" i="1"/>
  <c r="V183" i="1"/>
  <c r="W183" i="1"/>
  <c r="T184" i="1"/>
  <c r="U184" i="1"/>
  <c r="V184" i="1"/>
  <c r="W184" i="1"/>
  <c r="T185" i="1"/>
  <c r="U185" i="1"/>
  <c r="V185" i="1"/>
  <c r="W185" i="1"/>
  <c r="T186" i="1"/>
  <c r="U186" i="1"/>
  <c r="V186" i="1"/>
  <c r="W186" i="1"/>
  <c r="T187" i="1"/>
  <c r="U187" i="1"/>
  <c r="V187" i="1"/>
  <c r="W187" i="1"/>
  <c r="T188" i="1"/>
  <c r="U188" i="1"/>
  <c r="V188" i="1"/>
  <c r="W188" i="1"/>
  <c r="T189" i="1"/>
  <c r="U189" i="1"/>
  <c r="V189" i="1"/>
  <c r="W189" i="1"/>
  <c r="T190" i="1"/>
  <c r="U190" i="1"/>
  <c r="V190" i="1"/>
  <c r="W190" i="1"/>
  <c r="T191" i="1"/>
  <c r="U191" i="1"/>
  <c r="V191" i="1"/>
  <c r="W191" i="1"/>
  <c r="T192" i="1"/>
  <c r="U192" i="1"/>
  <c r="V192" i="1"/>
  <c r="W192" i="1"/>
  <c r="T193" i="1"/>
  <c r="U193" i="1"/>
  <c r="V193" i="1"/>
  <c r="W193" i="1"/>
  <c r="T194" i="1"/>
  <c r="U194" i="1"/>
  <c r="V194" i="1"/>
  <c r="W194" i="1"/>
  <c r="T195" i="1"/>
  <c r="U195" i="1"/>
  <c r="V195" i="1"/>
  <c r="W195" i="1"/>
  <c r="T196" i="1"/>
  <c r="U196" i="1"/>
  <c r="V196" i="1"/>
  <c r="W196" i="1"/>
  <c r="T197" i="1"/>
  <c r="U197" i="1"/>
  <c r="V197" i="1"/>
  <c r="W197" i="1"/>
  <c r="T198" i="1"/>
  <c r="U198" i="1"/>
  <c r="V198" i="1"/>
  <c r="W198" i="1"/>
  <c r="T199" i="1"/>
  <c r="U199" i="1"/>
  <c r="V199" i="1"/>
  <c r="W199" i="1"/>
  <c r="T200" i="1"/>
  <c r="U200" i="1"/>
  <c r="V200" i="1"/>
  <c r="W200" i="1"/>
  <c r="T201" i="1"/>
  <c r="U201" i="1"/>
  <c r="V201" i="1"/>
  <c r="W201" i="1"/>
  <c r="T202" i="1"/>
  <c r="U202" i="1"/>
  <c r="V202" i="1"/>
  <c r="W202" i="1"/>
  <c r="T203" i="1"/>
  <c r="U203" i="1"/>
  <c r="V203" i="1"/>
  <c r="W203" i="1"/>
  <c r="T204" i="1"/>
  <c r="U204" i="1"/>
  <c r="V204" i="1"/>
  <c r="W204" i="1"/>
  <c r="T205" i="1"/>
  <c r="U205" i="1"/>
  <c r="V205" i="1"/>
  <c r="W205" i="1"/>
  <c r="T206" i="1"/>
  <c r="U206" i="1"/>
  <c r="V206" i="1"/>
  <c r="W206" i="1"/>
  <c r="T207" i="1"/>
  <c r="U207" i="1"/>
  <c r="V207" i="1"/>
  <c r="W207" i="1"/>
  <c r="T208" i="1"/>
  <c r="U208" i="1"/>
  <c r="V208" i="1"/>
  <c r="W208" i="1"/>
  <c r="T209" i="1"/>
  <c r="U209" i="1"/>
  <c r="V209" i="1"/>
  <c r="W209" i="1"/>
  <c r="T210" i="1"/>
  <c r="U210" i="1"/>
  <c r="V210" i="1"/>
  <c r="W210" i="1"/>
  <c r="T211" i="1"/>
  <c r="U211" i="1"/>
  <c r="V211" i="1"/>
  <c r="W211" i="1"/>
  <c r="T212" i="1"/>
  <c r="U212" i="1"/>
  <c r="V212" i="1"/>
  <c r="W212" i="1"/>
  <c r="T213" i="1"/>
  <c r="U213" i="1"/>
  <c r="V213" i="1"/>
  <c r="W213" i="1"/>
  <c r="T214" i="1"/>
  <c r="U214" i="1"/>
  <c r="V214" i="1"/>
  <c r="W214" i="1"/>
  <c r="T215" i="1"/>
  <c r="U215" i="1"/>
  <c r="V215" i="1"/>
  <c r="W215" i="1"/>
  <c r="T216" i="1"/>
  <c r="U216" i="1"/>
  <c r="V216" i="1"/>
  <c r="W216" i="1"/>
  <c r="T217" i="1"/>
  <c r="U217" i="1"/>
  <c r="V217" i="1"/>
  <c r="W217" i="1"/>
  <c r="T218" i="1"/>
  <c r="U218" i="1"/>
  <c r="V218" i="1"/>
  <c r="W218" i="1"/>
  <c r="T219" i="1"/>
  <c r="U219" i="1"/>
  <c r="V219" i="1"/>
  <c r="W219" i="1"/>
  <c r="T220" i="1"/>
  <c r="U220" i="1"/>
  <c r="V220" i="1"/>
  <c r="W220" i="1"/>
  <c r="T221" i="1"/>
  <c r="U221" i="1"/>
  <c r="V221" i="1"/>
  <c r="W221" i="1"/>
  <c r="T222" i="1"/>
  <c r="U222" i="1"/>
  <c r="V222" i="1"/>
  <c r="W222" i="1"/>
  <c r="T223" i="1"/>
  <c r="U223" i="1"/>
  <c r="V223" i="1"/>
  <c r="W223" i="1"/>
  <c r="T224" i="1"/>
  <c r="U224" i="1"/>
  <c r="V224" i="1"/>
  <c r="W224" i="1"/>
  <c r="T225" i="1"/>
  <c r="U225" i="1"/>
  <c r="V225" i="1"/>
  <c r="W225" i="1"/>
  <c r="T226" i="1"/>
  <c r="U226" i="1"/>
  <c r="V226" i="1"/>
  <c r="W226" i="1"/>
  <c r="T227" i="1"/>
  <c r="U227" i="1"/>
  <c r="V227" i="1"/>
  <c r="W227" i="1"/>
  <c r="T228" i="1"/>
  <c r="U228" i="1"/>
  <c r="V228" i="1"/>
  <c r="W228" i="1"/>
  <c r="T229" i="1"/>
  <c r="U229" i="1"/>
  <c r="V229" i="1"/>
  <c r="W229" i="1"/>
  <c r="T230" i="1"/>
  <c r="U230" i="1"/>
  <c r="V230" i="1"/>
  <c r="W230" i="1"/>
  <c r="T231" i="1"/>
  <c r="U231" i="1"/>
  <c r="V231" i="1"/>
  <c r="W231" i="1"/>
  <c r="T232" i="1"/>
  <c r="U232" i="1"/>
  <c r="V232" i="1"/>
  <c r="W232" i="1"/>
  <c r="T233" i="1"/>
  <c r="U233" i="1"/>
  <c r="V233" i="1"/>
  <c r="W233" i="1"/>
  <c r="T234" i="1"/>
  <c r="U234" i="1"/>
  <c r="V234" i="1"/>
  <c r="W234" i="1"/>
  <c r="T235" i="1"/>
  <c r="U235" i="1"/>
  <c r="V235" i="1"/>
  <c r="W235" i="1"/>
  <c r="T236" i="1"/>
  <c r="U236" i="1"/>
  <c r="V236" i="1"/>
  <c r="W236" i="1"/>
  <c r="T237" i="1"/>
  <c r="U237" i="1"/>
  <c r="V237" i="1"/>
  <c r="W237" i="1"/>
  <c r="T238" i="1"/>
  <c r="U238" i="1"/>
  <c r="V238" i="1"/>
  <c r="W238" i="1"/>
  <c r="T239" i="1"/>
  <c r="U239" i="1"/>
  <c r="V239" i="1"/>
  <c r="W239" i="1"/>
  <c r="T240" i="1"/>
  <c r="U240" i="1"/>
  <c r="V240" i="1"/>
  <c r="W240" i="1"/>
  <c r="T241" i="1"/>
  <c r="U241" i="1"/>
  <c r="V241" i="1"/>
  <c r="W241" i="1"/>
  <c r="T242" i="1"/>
  <c r="U242" i="1"/>
  <c r="V242" i="1"/>
  <c r="W242" i="1"/>
  <c r="T243" i="1"/>
  <c r="U243" i="1"/>
  <c r="V243" i="1"/>
  <c r="W243" i="1"/>
  <c r="T244" i="1"/>
  <c r="U244" i="1"/>
  <c r="V244" i="1"/>
  <c r="W244" i="1"/>
  <c r="T245" i="1"/>
  <c r="U245" i="1"/>
  <c r="V245" i="1"/>
  <c r="W245" i="1"/>
  <c r="T246" i="1"/>
  <c r="U246" i="1"/>
  <c r="V246" i="1"/>
  <c r="W246" i="1"/>
  <c r="T247" i="1"/>
  <c r="U247" i="1"/>
  <c r="V247" i="1"/>
  <c r="W247" i="1"/>
  <c r="T248" i="1"/>
  <c r="U248" i="1"/>
  <c r="V248" i="1"/>
  <c r="W248" i="1"/>
  <c r="T249" i="1"/>
  <c r="U249" i="1"/>
  <c r="V249" i="1"/>
  <c r="W249" i="1"/>
  <c r="T250" i="1"/>
  <c r="U250" i="1"/>
  <c r="V250" i="1"/>
  <c r="W250" i="1"/>
  <c r="T251" i="1"/>
  <c r="U251" i="1"/>
  <c r="V251" i="1"/>
  <c r="W251" i="1"/>
  <c r="T252" i="1"/>
  <c r="U252" i="1"/>
  <c r="V252" i="1"/>
  <c r="W252" i="1"/>
  <c r="T253" i="1"/>
  <c r="U253" i="1"/>
  <c r="V253" i="1"/>
  <c r="W253" i="1"/>
  <c r="T254" i="1"/>
  <c r="U254" i="1"/>
  <c r="V254" i="1"/>
  <c r="W254" i="1"/>
  <c r="T255" i="1"/>
  <c r="U255" i="1"/>
  <c r="V255" i="1"/>
  <c r="W255" i="1"/>
  <c r="T256" i="1"/>
  <c r="U256" i="1"/>
  <c r="V256" i="1"/>
  <c r="W256" i="1"/>
  <c r="T257" i="1"/>
  <c r="U257" i="1"/>
  <c r="V257" i="1"/>
  <c r="W257" i="1"/>
  <c r="T258" i="1"/>
  <c r="U258" i="1"/>
  <c r="V258" i="1"/>
  <c r="W258" i="1"/>
  <c r="T259" i="1"/>
  <c r="U259" i="1"/>
  <c r="V259" i="1"/>
  <c r="W259" i="1"/>
  <c r="T260" i="1"/>
  <c r="U260" i="1"/>
  <c r="V260" i="1"/>
  <c r="W260" i="1"/>
  <c r="T261" i="1"/>
  <c r="U261" i="1"/>
  <c r="V261" i="1"/>
  <c r="W261" i="1"/>
  <c r="T262" i="1"/>
  <c r="U262" i="1"/>
  <c r="V262" i="1"/>
  <c r="W262" i="1"/>
  <c r="T263" i="1"/>
  <c r="U263" i="1"/>
  <c r="V263" i="1"/>
  <c r="W263" i="1"/>
  <c r="T264" i="1"/>
  <c r="U264" i="1"/>
  <c r="V264" i="1"/>
  <c r="W264" i="1"/>
  <c r="T265" i="1"/>
  <c r="U265" i="1"/>
  <c r="V265" i="1"/>
  <c r="W265" i="1"/>
  <c r="T266" i="1"/>
  <c r="U266" i="1"/>
  <c r="V266" i="1"/>
  <c r="W266" i="1"/>
  <c r="T267" i="1"/>
  <c r="U267" i="1"/>
  <c r="V267" i="1"/>
  <c r="W267" i="1"/>
  <c r="T268" i="1"/>
  <c r="U268" i="1"/>
  <c r="V268" i="1"/>
  <c r="W268" i="1"/>
  <c r="T269" i="1"/>
  <c r="U269" i="1"/>
  <c r="V269" i="1"/>
  <c r="W269" i="1"/>
  <c r="T270" i="1"/>
  <c r="U270" i="1"/>
  <c r="V270" i="1"/>
  <c r="W270" i="1"/>
  <c r="T271" i="1"/>
  <c r="U271" i="1"/>
  <c r="V271" i="1"/>
  <c r="W271" i="1"/>
  <c r="T272" i="1"/>
  <c r="U272" i="1"/>
  <c r="V272" i="1"/>
  <c r="W272" i="1"/>
  <c r="T273" i="1"/>
  <c r="U273" i="1"/>
  <c r="V273" i="1"/>
  <c r="W273" i="1"/>
  <c r="T274" i="1"/>
  <c r="U274" i="1"/>
  <c r="V274" i="1"/>
  <c r="W274" i="1"/>
  <c r="T275" i="1"/>
  <c r="U275" i="1"/>
  <c r="V275" i="1"/>
  <c r="W275" i="1"/>
  <c r="T276" i="1"/>
  <c r="U276" i="1"/>
  <c r="V276" i="1"/>
  <c r="W276" i="1"/>
  <c r="T277" i="1"/>
  <c r="U277" i="1"/>
  <c r="V277" i="1"/>
  <c r="W277" i="1"/>
  <c r="T278" i="1"/>
  <c r="U278" i="1"/>
  <c r="V278" i="1"/>
  <c r="W278" i="1"/>
  <c r="T279" i="1"/>
  <c r="U279" i="1"/>
  <c r="V279" i="1"/>
  <c r="W279" i="1"/>
  <c r="T280" i="1"/>
  <c r="U280" i="1"/>
  <c r="V280" i="1"/>
  <c r="W280" i="1"/>
  <c r="T281" i="1"/>
  <c r="U281" i="1"/>
  <c r="V281" i="1"/>
  <c r="W281" i="1"/>
  <c r="T282" i="1"/>
  <c r="U282" i="1"/>
  <c r="V282" i="1"/>
  <c r="W282" i="1"/>
  <c r="T283" i="1"/>
  <c r="U283" i="1"/>
  <c r="V283" i="1"/>
  <c r="W283" i="1"/>
  <c r="T284" i="1"/>
  <c r="U284" i="1"/>
  <c r="V284" i="1"/>
  <c r="W284" i="1"/>
  <c r="T285" i="1"/>
  <c r="U285" i="1"/>
  <c r="V285" i="1"/>
  <c r="W285" i="1"/>
  <c r="T286" i="1"/>
  <c r="U286" i="1"/>
  <c r="V286" i="1"/>
  <c r="W286" i="1"/>
  <c r="T287" i="1"/>
  <c r="U287" i="1"/>
  <c r="V287" i="1"/>
  <c r="W287" i="1"/>
  <c r="T288" i="1"/>
  <c r="U288" i="1"/>
  <c r="V288" i="1"/>
  <c r="W288" i="1"/>
  <c r="T289" i="1"/>
  <c r="U289" i="1"/>
  <c r="V289" i="1"/>
  <c r="W289" i="1"/>
  <c r="T290" i="1"/>
  <c r="U290" i="1"/>
  <c r="V290" i="1"/>
  <c r="W290" i="1"/>
  <c r="T291" i="1"/>
  <c r="U291" i="1"/>
  <c r="V291" i="1"/>
  <c r="W291" i="1"/>
  <c r="T292" i="1"/>
  <c r="U292" i="1"/>
  <c r="V292" i="1"/>
  <c r="W292" i="1"/>
  <c r="T293" i="1"/>
  <c r="U293" i="1"/>
  <c r="V293" i="1"/>
  <c r="W293" i="1"/>
  <c r="T294" i="1"/>
  <c r="U294" i="1"/>
  <c r="V294" i="1"/>
  <c r="W294" i="1"/>
  <c r="T295" i="1"/>
  <c r="U295" i="1"/>
  <c r="V295" i="1"/>
  <c r="W295" i="1"/>
  <c r="T296" i="1"/>
  <c r="U296" i="1"/>
  <c r="V296" i="1"/>
  <c r="W296" i="1"/>
  <c r="T297" i="1"/>
  <c r="U297" i="1"/>
  <c r="V297" i="1"/>
  <c r="W297" i="1"/>
  <c r="T298" i="1"/>
  <c r="U298" i="1"/>
  <c r="V298" i="1"/>
  <c r="W298" i="1"/>
  <c r="T299" i="1"/>
  <c r="U299" i="1"/>
  <c r="V299" i="1"/>
  <c r="W299" i="1"/>
  <c r="T300" i="1"/>
  <c r="U300" i="1"/>
  <c r="V300" i="1"/>
  <c r="W300" i="1"/>
  <c r="T301" i="1"/>
  <c r="U301" i="1"/>
  <c r="V301" i="1"/>
  <c r="W301" i="1"/>
  <c r="T302" i="1"/>
  <c r="U302" i="1"/>
  <c r="V302" i="1"/>
  <c r="W302" i="1"/>
  <c r="T303" i="1"/>
  <c r="U303" i="1"/>
  <c r="V303" i="1"/>
  <c r="W303" i="1"/>
  <c r="T304" i="1"/>
  <c r="U304" i="1"/>
  <c r="V304" i="1"/>
  <c r="W304" i="1"/>
  <c r="T305" i="1"/>
  <c r="U305" i="1"/>
  <c r="V305" i="1"/>
  <c r="W305" i="1"/>
  <c r="T306" i="1"/>
  <c r="U306" i="1"/>
  <c r="V306" i="1"/>
  <c r="W306" i="1"/>
  <c r="T307" i="1"/>
  <c r="U307" i="1"/>
  <c r="V307" i="1"/>
  <c r="W307" i="1"/>
  <c r="T308" i="1"/>
  <c r="U308" i="1"/>
  <c r="V308" i="1"/>
  <c r="W308" i="1"/>
  <c r="T309" i="1"/>
  <c r="U309" i="1"/>
  <c r="V309" i="1"/>
  <c r="W309" i="1"/>
  <c r="T310" i="1"/>
  <c r="U310" i="1"/>
  <c r="V310" i="1"/>
  <c r="W310" i="1"/>
  <c r="T311" i="1"/>
  <c r="U311" i="1"/>
  <c r="V311" i="1"/>
  <c r="W311" i="1"/>
  <c r="T312" i="1"/>
  <c r="U312" i="1"/>
  <c r="V312" i="1"/>
  <c r="W312" i="1"/>
  <c r="T313" i="1"/>
  <c r="U313" i="1"/>
  <c r="V313" i="1"/>
  <c r="W313" i="1"/>
  <c r="T314" i="1"/>
  <c r="U314" i="1"/>
  <c r="V314" i="1"/>
  <c r="W314" i="1"/>
  <c r="T315" i="1"/>
  <c r="U315" i="1"/>
  <c r="V315" i="1"/>
  <c r="W315" i="1"/>
  <c r="T316" i="1"/>
  <c r="U316" i="1"/>
  <c r="V316" i="1"/>
  <c r="W316" i="1"/>
  <c r="T317" i="1"/>
  <c r="U317" i="1"/>
  <c r="V317" i="1"/>
  <c r="W317" i="1"/>
  <c r="T318" i="1"/>
  <c r="U318" i="1"/>
  <c r="V318" i="1"/>
  <c r="W318" i="1"/>
  <c r="T319" i="1"/>
  <c r="U319" i="1"/>
  <c r="V319" i="1"/>
  <c r="W319" i="1"/>
  <c r="T320" i="1"/>
  <c r="U320" i="1"/>
  <c r="V320" i="1"/>
  <c r="W320" i="1"/>
  <c r="T321" i="1"/>
  <c r="U321" i="1"/>
  <c r="V321" i="1"/>
  <c r="W321" i="1"/>
  <c r="T322" i="1"/>
  <c r="U322" i="1"/>
  <c r="V322" i="1"/>
  <c r="W322" i="1"/>
  <c r="T323" i="1"/>
  <c r="U323" i="1"/>
  <c r="V323" i="1"/>
  <c r="W323" i="1"/>
  <c r="T324" i="1"/>
  <c r="U324" i="1"/>
  <c r="V324" i="1"/>
  <c r="W324" i="1"/>
  <c r="T325" i="1"/>
  <c r="U325" i="1"/>
  <c r="V325" i="1"/>
  <c r="W325" i="1"/>
  <c r="T326" i="1"/>
  <c r="U326" i="1"/>
  <c r="V326" i="1"/>
  <c r="W326" i="1"/>
  <c r="T327" i="1"/>
  <c r="U327" i="1"/>
  <c r="V327" i="1"/>
  <c r="W327" i="1"/>
  <c r="T328" i="1"/>
  <c r="U328" i="1"/>
  <c r="V328" i="1"/>
  <c r="W328" i="1"/>
  <c r="T329" i="1"/>
  <c r="U329" i="1"/>
  <c r="V329" i="1"/>
  <c r="W329" i="1"/>
  <c r="T330" i="1"/>
  <c r="U330" i="1"/>
  <c r="V330" i="1"/>
  <c r="W330" i="1"/>
  <c r="T331" i="1"/>
  <c r="U331" i="1"/>
  <c r="V331" i="1"/>
  <c r="W331" i="1"/>
  <c r="T332" i="1"/>
  <c r="U332" i="1"/>
  <c r="V332" i="1"/>
  <c r="W332" i="1"/>
  <c r="T333" i="1"/>
  <c r="U333" i="1"/>
  <c r="V333" i="1"/>
  <c r="W333" i="1"/>
  <c r="T334" i="1"/>
  <c r="U334" i="1"/>
  <c r="V334" i="1"/>
  <c r="W334" i="1"/>
  <c r="T335" i="1"/>
  <c r="U335" i="1"/>
  <c r="V335" i="1"/>
  <c r="W335" i="1"/>
  <c r="T336" i="1"/>
  <c r="U336" i="1"/>
  <c r="V336" i="1"/>
  <c r="W336" i="1"/>
  <c r="T337" i="1"/>
  <c r="U337" i="1"/>
  <c r="V337" i="1"/>
  <c r="W337" i="1"/>
  <c r="T338" i="1"/>
  <c r="U338" i="1"/>
  <c r="V338" i="1"/>
  <c r="W338" i="1"/>
  <c r="T339" i="1"/>
  <c r="U339" i="1"/>
  <c r="V339" i="1"/>
  <c r="W339" i="1"/>
  <c r="T340" i="1"/>
  <c r="U340" i="1"/>
  <c r="V340" i="1"/>
  <c r="W340" i="1"/>
  <c r="T341" i="1"/>
  <c r="U341" i="1"/>
  <c r="V341" i="1"/>
  <c r="W341" i="1"/>
  <c r="T342" i="1"/>
  <c r="U342" i="1"/>
  <c r="V342" i="1"/>
  <c r="W342" i="1"/>
  <c r="T343" i="1"/>
  <c r="U343" i="1"/>
  <c r="V343" i="1"/>
  <c r="W343" i="1"/>
  <c r="T344" i="1"/>
  <c r="U344" i="1"/>
  <c r="V344" i="1"/>
  <c r="W344" i="1"/>
  <c r="T345" i="1"/>
  <c r="U345" i="1"/>
  <c r="V345" i="1"/>
  <c r="W345" i="1"/>
  <c r="T346" i="1"/>
  <c r="U346" i="1"/>
  <c r="V346" i="1"/>
  <c r="W346" i="1"/>
  <c r="T347" i="1"/>
  <c r="U347" i="1"/>
  <c r="V347" i="1"/>
  <c r="W347" i="1"/>
  <c r="T348" i="1"/>
  <c r="U348" i="1"/>
  <c r="V348" i="1"/>
  <c r="W348" i="1"/>
  <c r="T349" i="1"/>
  <c r="U349" i="1"/>
  <c r="V349" i="1"/>
  <c r="W349" i="1"/>
  <c r="T350" i="1"/>
  <c r="U350" i="1"/>
  <c r="V350" i="1"/>
  <c r="W350" i="1"/>
  <c r="T351" i="1"/>
  <c r="U351" i="1"/>
  <c r="V351" i="1"/>
  <c r="W351" i="1"/>
  <c r="T352" i="1"/>
  <c r="U352" i="1"/>
  <c r="V352" i="1"/>
  <c r="W352" i="1"/>
  <c r="T353" i="1"/>
  <c r="U353" i="1"/>
  <c r="V353" i="1"/>
  <c r="W353" i="1"/>
  <c r="T354" i="1"/>
  <c r="U354" i="1"/>
  <c r="V354" i="1"/>
  <c r="W354" i="1"/>
  <c r="T355" i="1"/>
  <c r="U355" i="1"/>
  <c r="V355" i="1"/>
  <c r="W355" i="1"/>
  <c r="T356" i="1"/>
  <c r="U356" i="1"/>
  <c r="V356" i="1"/>
  <c r="W356" i="1"/>
  <c r="T357" i="1"/>
  <c r="U357" i="1"/>
  <c r="V357" i="1"/>
  <c r="W357" i="1"/>
  <c r="T358" i="1"/>
  <c r="U358" i="1"/>
  <c r="V358" i="1"/>
  <c r="W358" i="1"/>
  <c r="T359" i="1"/>
  <c r="U359" i="1"/>
  <c r="V359" i="1"/>
  <c r="W359" i="1"/>
  <c r="T360" i="1"/>
  <c r="U360" i="1"/>
  <c r="V360" i="1"/>
  <c r="W360" i="1"/>
  <c r="T361" i="1"/>
  <c r="U361" i="1"/>
  <c r="V361" i="1"/>
  <c r="W361" i="1"/>
  <c r="T362" i="1"/>
  <c r="U362" i="1"/>
  <c r="V362" i="1"/>
  <c r="W362" i="1"/>
  <c r="T363" i="1"/>
  <c r="U363" i="1"/>
  <c r="V363" i="1"/>
  <c r="W363" i="1"/>
  <c r="T364" i="1"/>
  <c r="U364" i="1"/>
  <c r="V364" i="1"/>
  <c r="W364" i="1"/>
  <c r="T365" i="1"/>
  <c r="U365" i="1"/>
  <c r="V365" i="1"/>
  <c r="W365" i="1"/>
  <c r="T366" i="1"/>
  <c r="U366" i="1"/>
  <c r="V366" i="1"/>
  <c r="W366" i="1"/>
  <c r="T367" i="1"/>
  <c r="U367" i="1"/>
  <c r="V367" i="1"/>
  <c r="W367" i="1"/>
  <c r="T368" i="1"/>
  <c r="U368" i="1"/>
  <c r="V368" i="1"/>
  <c r="W368" i="1"/>
  <c r="T369" i="1"/>
  <c r="U369" i="1"/>
  <c r="V369" i="1"/>
  <c r="W369" i="1"/>
  <c r="T370" i="1"/>
  <c r="U370" i="1"/>
  <c r="V370" i="1"/>
  <c r="W370" i="1"/>
  <c r="T371" i="1"/>
  <c r="U371" i="1"/>
  <c r="V371" i="1"/>
  <c r="W371" i="1"/>
  <c r="T372" i="1"/>
  <c r="U372" i="1"/>
  <c r="V372" i="1"/>
  <c r="W372" i="1"/>
  <c r="T373" i="1"/>
  <c r="U373" i="1"/>
  <c r="V373" i="1"/>
  <c r="W373" i="1"/>
  <c r="T374" i="1"/>
  <c r="U374" i="1"/>
  <c r="V374" i="1"/>
  <c r="W374" i="1"/>
  <c r="T375" i="1"/>
  <c r="U375" i="1"/>
  <c r="V375" i="1"/>
  <c r="W375" i="1"/>
  <c r="T376" i="1"/>
  <c r="U376" i="1"/>
  <c r="V376" i="1"/>
  <c r="W376" i="1"/>
  <c r="T377" i="1"/>
  <c r="U377" i="1"/>
  <c r="V377" i="1"/>
  <c r="W377" i="1"/>
  <c r="T378" i="1"/>
  <c r="U378" i="1"/>
  <c r="V378" i="1"/>
  <c r="W378" i="1"/>
  <c r="T379" i="1"/>
  <c r="U379" i="1"/>
  <c r="V379" i="1"/>
  <c r="W379" i="1"/>
  <c r="T380" i="1"/>
  <c r="U380" i="1"/>
  <c r="V380" i="1"/>
  <c r="W380" i="1"/>
  <c r="T381" i="1"/>
  <c r="U381" i="1"/>
  <c r="V381" i="1"/>
  <c r="W381" i="1"/>
  <c r="T382" i="1"/>
  <c r="U382" i="1"/>
  <c r="V382" i="1"/>
  <c r="W382" i="1"/>
  <c r="T383" i="1"/>
  <c r="U383" i="1"/>
  <c r="V383" i="1"/>
  <c r="W383" i="1"/>
  <c r="T384" i="1"/>
  <c r="U384" i="1"/>
  <c r="V384" i="1"/>
  <c r="W384" i="1"/>
  <c r="T385" i="1"/>
  <c r="U385" i="1"/>
  <c r="V385" i="1"/>
  <c r="W385" i="1"/>
  <c r="T386" i="1"/>
  <c r="U386" i="1"/>
  <c r="V386" i="1"/>
  <c r="W386" i="1"/>
  <c r="T387" i="1"/>
  <c r="U387" i="1"/>
  <c r="V387" i="1"/>
  <c r="W387" i="1"/>
  <c r="T388" i="1"/>
  <c r="U388" i="1"/>
  <c r="V388" i="1"/>
  <c r="W388" i="1"/>
  <c r="T389" i="1"/>
  <c r="U389" i="1"/>
  <c r="V389" i="1"/>
  <c r="W389" i="1"/>
  <c r="T390" i="1"/>
  <c r="U390" i="1"/>
  <c r="V390" i="1"/>
  <c r="W390" i="1"/>
  <c r="T391" i="1"/>
  <c r="U391" i="1"/>
  <c r="V391" i="1"/>
  <c r="W391" i="1"/>
  <c r="T392" i="1"/>
  <c r="U392" i="1"/>
  <c r="V392" i="1"/>
  <c r="W392" i="1"/>
  <c r="T393" i="1"/>
  <c r="U393" i="1"/>
  <c r="V393" i="1"/>
  <c r="W393" i="1"/>
  <c r="T394" i="1"/>
  <c r="U394" i="1"/>
  <c r="V394" i="1"/>
  <c r="W394" i="1"/>
  <c r="T395" i="1"/>
  <c r="U395" i="1"/>
  <c r="V395" i="1"/>
  <c r="W395" i="1"/>
  <c r="T396" i="1"/>
  <c r="U396" i="1"/>
  <c r="V396" i="1"/>
  <c r="W396" i="1"/>
  <c r="T397" i="1"/>
  <c r="U397" i="1"/>
  <c r="V397" i="1"/>
  <c r="W397" i="1"/>
  <c r="T398" i="1"/>
  <c r="U398" i="1"/>
  <c r="V398" i="1"/>
  <c r="W398" i="1"/>
  <c r="T399" i="1"/>
  <c r="U399" i="1"/>
  <c r="V399" i="1"/>
  <c r="W399" i="1"/>
  <c r="T400" i="1"/>
  <c r="U400" i="1"/>
  <c r="V400" i="1"/>
  <c r="W400" i="1"/>
  <c r="T401" i="1"/>
  <c r="U401" i="1"/>
  <c r="V401" i="1"/>
  <c r="W401" i="1"/>
  <c r="T402" i="1"/>
  <c r="U402" i="1"/>
  <c r="V402" i="1"/>
  <c r="W402" i="1"/>
  <c r="T403" i="1"/>
  <c r="U403" i="1"/>
  <c r="V403" i="1"/>
  <c r="W403" i="1"/>
  <c r="T404" i="1"/>
  <c r="U404" i="1"/>
  <c r="V404" i="1"/>
  <c r="W404" i="1"/>
  <c r="T405" i="1"/>
  <c r="U405" i="1"/>
  <c r="V405" i="1"/>
  <c r="W405" i="1"/>
  <c r="T406" i="1"/>
  <c r="U406" i="1"/>
  <c r="V406" i="1"/>
  <c r="W406" i="1"/>
  <c r="T407" i="1"/>
  <c r="U407" i="1"/>
  <c r="V407" i="1"/>
  <c r="W407" i="1"/>
  <c r="T408" i="1"/>
  <c r="U408" i="1"/>
  <c r="V408" i="1"/>
  <c r="W408" i="1"/>
  <c r="T409" i="1"/>
  <c r="U409" i="1"/>
  <c r="V409" i="1"/>
  <c r="W409" i="1"/>
  <c r="T410" i="1"/>
  <c r="U410" i="1"/>
  <c r="V410" i="1"/>
  <c r="W410" i="1"/>
  <c r="T411" i="1"/>
  <c r="U411" i="1"/>
  <c r="V411" i="1"/>
  <c r="W411" i="1"/>
  <c r="T412" i="1"/>
  <c r="U412" i="1"/>
  <c r="V412" i="1"/>
  <c r="W412" i="1"/>
  <c r="T413" i="1"/>
  <c r="U413" i="1"/>
  <c r="V413" i="1"/>
  <c r="W413" i="1"/>
  <c r="T414" i="1"/>
  <c r="U414" i="1"/>
  <c r="V414" i="1"/>
  <c r="W414" i="1"/>
  <c r="T415" i="1"/>
  <c r="U415" i="1"/>
  <c r="V415" i="1"/>
  <c r="W415" i="1"/>
  <c r="T416" i="1"/>
  <c r="U416" i="1"/>
  <c r="V416" i="1"/>
  <c r="W416" i="1"/>
  <c r="T417" i="1"/>
  <c r="U417" i="1"/>
  <c r="V417" i="1"/>
  <c r="W417" i="1"/>
  <c r="T418" i="1"/>
  <c r="U418" i="1"/>
  <c r="V418" i="1"/>
  <c r="W418" i="1"/>
  <c r="T419" i="1"/>
  <c r="U419" i="1"/>
  <c r="V419" i="1"/>
  <c r="W419" i="1"/>
  <c r="T420" i="1"/>
  <c r="U420" i="1"/>
  <c r="V420" i="1"/>
  <c r="W420" i="1"/>
  <c r="T421" i="1"/>
  <c r="U421" i="1"/>
  <c r="V421" i="1"/>
  <c r="W421" i="1"/>
  <c r="T422" i="1"/>
  <c r="U422" i="1"/>
  <c r="V422" i="1"/>
  <c r="W422" i="1"/>
  <c r="T423" i="1"/>
  <c r="U423" i="1"/>
  <c r="V423" i="1"/>
  <c r="W423" i="1"/>
  <c r="T424" i="1"/>
  <c r="U424" i="1"/>
  <c r="V424" i="1"/>
  <c r="W424" i="1"/>
  <c r="T425" i="1"/>
  <c r="U425" i="1"/>
  <c r="V425" i="1"/>
  <c r="W425" i="1"/>
  <c r="T426" i="1"/>
  <c r="U426" i="1"/>
  <c r="V426" i="1"/>
  <c r="W426" i="1"/>
  <c r="T427" i="1"/>
  <c r="U427" i="1"/>
  <c r="V427" i="1"/>
  <c r="W427" i="1"/>
  <c r="T428" i="1"/>
  <c r="U428" i="1"/>
  <c r="V428" i="1"/>
  <c r="W428" i="1"/>
  <c r="T429" i="1"/>
  <c r="U429" i="1"/>
  <c r="V429" i="1"/>
  <c r="W429" i="1"/>
  <c r="T430" i="1"/>
  <c r="U430" i="1"/>
  <c r="V430" i="1"/>
  <c r="W430" i="1"/>
  <c r="T431" i="1"/>
  <c r="U431" i="1"/>
  <c r="V431" i="1"/>
  <c r="W431" i="1"/>
  <c r="T432" i="1"/>
  <c r="U432" i="1"/>
  <c r="V432" i="1"/>
  <c r="W432" i="1"/>
  <c r="T433" i="1"/>
  <c r="U433" i="1"/>
  <c r="V433" i="1"/>
  <c r="W433" i="1"/>
  <c r="T434" i="1"/>
  <c r="U434" i="1"/>
  <c r="V434" i="1"/>
  <c r="W434" i="1"/>
  <c r="T435" i="1"/>
  <c r="U435" i="1"/>
  <c r="V435" i="1"/>
  <c r="W435" i="1"/>
  <c r="T436" i="1"/>
  <c r="U436" i="1"/>
  <c r="V436" i="1"/>
  <c r="W436" i="1"/>
  <c r="T437" i="1"/>
  <c r="U437" i="1"/>
  <c r="V437" i="1"/>
  <c r="W437" i="1"/>
  <c r="T438" i="1"/>
  <c r="U438" i="1"/>
  <c r="V438" i="1"/>
  <c r="W438" i="1"/>
  <c r="T439" i="1"/>
  <c r="U439" i="1"/>
  <c r="V439" i="1"/>
  <c r="W439" i="1"/>
  <c r="T440" i="1"/>
  <c r="U440" i="1"/>
  <c r="V440" i="1"/>
  <c r="W440" i="1"/>
  <c r="T441" i="1"/>
  <c r="U441" i="1"/>
  <c r="V441" i="1"/>
  <c r="W441" i="1"/>
  <c r="T442" i="1"/>
  <c r="U442" i="1"/>
  <c r="V442" i="1"/>
  <c r="W442" i="1"/>
  <c r="T443" i="1"/>
  <c r="U443" i="1"/>
  <c r="V443" i="1"/>
  <c r="W443" i="1"/>
  <c r="T444" i="1"/>
  <c r="U444" i="1"/>
  <c r="V444" i="1"/>
  <c r="W444" i="1"/>
  <c r="T445" i="1"/>
  <c r="U445" i="1"/>
  <c r="V445" i="1"/>
  <c r="W445" i="1"/>
  <c r="T446" i="1"/>
  <c r="U446" i="1"/>
  <c r="V446" i="1"/>
  <c r="W446" i="1"/>
  <c r="T447" i="1"/>
  <c r="U447" i="1"/>
  <c r="V447" i="1"/>
  <c r="W447" i="1"/>
  <c r="T448" i="1"/>
  <c r="U448" i="1"/>
  <c r="V448" i="1"/>
  <c r="W448" i="1"/>
  <c r="T449" i="1"/>
  <c r="U449" i="1"/>
  <c r="V449" i="1"/>
  <c r="W449" i="1"/>
  <c r="T450" i="1"/>
  <c r="U450" i="1"/>
  <c r="V450" i="1"/>
  <c r="W450" i="1"/>
  <c r="T451" i="1"/>
  <c r="U451" i="1"/>
  <c r="V451" i="1"/>
  <c r="W451" i="1"/>
  <c r="T452" i="1"/>
  <c r="U452" i="1"/>
  <c r="V452" i="1"/>
  <c r="W452" i="1"/>
  <c r="T453" i="1"/>
  <c r="U453" i="1"/>
  <c r="V453" i="1"/>
  <c r="W453" i="1"/>
  <c r="T454" i="1"/>
  <c r="U454" i="1"/>
  <c r="V454" i="1"/>
  <c r="W454" i="1"/>
  <c r="T455" i="1"/>
  <c r="U455" i="1"/>
  <c r="V455" i="1"/>
  <c r="W455" i="1"/>
  <c r="T456" i="1"/>
  <c r="U456" i="1"/>
  <c r="V456" i="1"/>
  <c r="W456" i="1"/>
  <c r="T457" i="1"/>
  <c r="U457" i="1"/>
  <c r="V457" i="1"/>
  <c r="W457" i="1"/>
  <c r="T458" i="1"/>
  <c r="U458" i="1"/>
  <c r="V458" i="1"/>
  <c r="W458" i="1"/>
  <c r="T459" i="1"/>
  <c r="U459" i="1"/>
  <c r="V459" i="1"/>
  <c r="W459" i="1"/>
  <c r="T460" i="1"/>
  <c r="U460" i="1"/>
  <c r="V460" i="1"/>
  <c r="W460" i="1"/>
  <c r="T461" i="1"/>
  <c r="U461" i="1"/>
  <c r="V461" i="1"/>
  <c r="W461" i="1"/>
  <c r="T462" i="1"/>
  <c r="U462" i="1"/>
  <c r="V462" i="1"/>
  <c r="W462" i="1"/>
  <c r="T463" i="1"/>
  <c r="U463" i="1"/>
  <c r="V463" i="1"/>
  <c r="W463" i="1"/>
  <c r="T464" i="1"/>
  <c r="U464" i="1"/>
  <c r="V464" i="1"/>
  <c r="W464" i="1"/>
  <c r="T465" i="1"/>
  <c r="U465" i="1"/>
  <c r="V465" i="1"/>
  <c r="W465" i="1"/>
  <c r="T466" i="1"/>
  <c r="U466" i="1"/>
  <c r="V466" i="1"/>
  <c r="W466" i="1"/>
  <c r="T467" i="1"/>
  <c r="U467" i="1"/>
  <c r="V467" i="1"/>
  <c r="W467" i="1"/>
  <c r="T468" i="1"/>
  <c r="U468" i="1"/>
  <c r="V468" i="1"/>
  <c r="W468" i="1"/>
  <c r="T469" i="1"/>
  <c r="U469" i="1"/>
  <c r="V469" i="1"/>
  <c r="W469" i="1"/>
  <c r="T470" i="1"/>
  <c r="U470" i="1"/>
  <c r="V470" i="1"/>
  <c r="W470" i="1"/>
  <c r="T471" i="1"/>
  <c r="U471" i="1"/>
  <c r="V471" i="1"/>
  <c r="W471" i="1"/>
  <c r="T472" i="1"/>
  <c r="U472" i="1"/>
  <c r="V472" i="1"/>
  <c r="W472" i="1"/>
  <c r="T473" i="1"/>
  <c r="U473" i="1"/>
  <c r="V473" i="1"/>
  <c r="W473" i="1"/>
  <c r="T474" i="1"/>
  <c r="U474" i="1"/>
  <c r="V474" i="1"/>
  <c r="W474" i="1"/>
  <c r="T475" i="1"/>
  <c r="U475" i="1"/>
  <c r="V475" i="1"/>
  <c r="W475" i="1"/>
  <c r="T476" i="1"/>
  <c r="U476" i="1"/>
  <c r="V476" i="1"/>
  <c r="W476" i="1"/>
  <c r="T477" i="1"/>
  <c r="U477" i="1"/>
  <c r="V477" i="1"/>
  <c r="W477" i="1"/>
  <c r="T478" i="1"/>
  <c r="U478" i="1"/>
  <c r="V478" i="1"/>
  <c r="W478" i="1"/>
  <c r="T479" i="1"/>
  <c r="U479" i="1"/>
  <c r="V479" i="1"/>
  <c r="W479" i="1"/>
  <c r="T480" i="1"/>
  <c r="U480" i="1"/>
  <c r="V480" i="1"/>
  <c r="W480" i="1"/>
  <c r="T481" i="1"/>
  <c r="U481" i="1"/>
  <c r="V481" i="1"/>
  <c r="W481" i="1"/>
  <c r="T482" i="1"/>
  <c r="U482" i="1"/>
  <c r="V482" i="1"/>
  <c r="W482" i="1"/>
  <c r="T483" i="1"/>
  <c r="U483" i="1"/>
  <c r="V483" i="1"/>
  <c r="W483" i="1"/>
  <c r="T484" i="1"/>
  <c r="U484" i="1"/>
  <c r="V484" i="1"/>
  <c r="W484" i="1"/>
  <c r="T485" i="1"/>
  <c r="U485" i="1"/>
  <c r="V485" i="1"/>
  <c r="W485" i="1"/>
  <c r="T486" i="1"/>
  <c r="U486" i="1"/>
  <c r="V486" i="1"/>
  <c r="W486" i="1"/>
  <c r="T487" i="1"/>
  <c r="U487" i="1"/>
  <c r="V487" i="1"/>
  <c r="W487" i="1"/>
  <c r="T488" i="1"/>
  <c r="U488" i="1"/>
  <c r="V488" i="1"/>
  <c r="W488" i="1"/>
  <c r="T489" i="1"/>
  <c r="U489" i="1"/>
  <c r="V489" i="1"/>
  <c r="W489" i="1"/>
  <c r="T490" i="1"/>
  <c r="U490" i="1"/>
  <c r="V490" i="1"/>
  <c r="W490" i="1"/>
  <c r="T491" i="1"/>
  <c r="U491" i="1"/>
  <c r="V491" i="1"/>
  <c r="W491" i="1"/>
  <c r="T492" i="1"/>
  <c r="U492" i="1"/>
  <c r="V492" i="1"/>
  <c r="W492" i="1"/>
  <c r="T493" i="1"/>
  <c r="U493" i="1"/>
  <c r="V493" i="1"/>
  <c r="W493" i="1"/>
  <c r="T494" i="1"/>
  <c r="U494" i="1"/>
  <c r="V494" i="1"/>
  <c r="W494" i="1"/>
  <c r="T495" i="1"/>
  <c r="U495" i="1"/>
  <c r="V495" i="1"/>
  <c r="W495" i="1"/>
  <c r="T496" i="1"/>
  <c r="U496" i="1"/>
  <c r="V496" i="1"/>
  <c r="W496" i="1"/>
  <c r="T497" i="1"/>
  <c r="U497" i="1"/>
  <c r="V497" i="1"/>
  <c r="W497" i="1"/>
  <c r="T498" i="1"/>
  <c r="U498" i="1"/>
  <c r="V498" i="1"/>
  <c r="W498" i="1"/>
  <c r="T499" i="1"/>
  <c r="U499" i="1"/>
  <c r="V499" i="1"/>
  <c r="W499" i="1"/>
  <c r="T500" i="1"/>
  <c r="U500" i="1"/>
  <c r="V500" i="1"/>
  <c r="W500" i="1"/>
  <c r="T501" i="1"/>
  <c r="U501" i="1"/>
  <c r="V501" i="1"/>
  <c r="W501" i="1"/>
  <c r="T502" i="1"/>
  <c r="U502" i="1"/>
  <c r="V502" i="1"/>
  <c r="W502" i="1"/>
  <c r="T503" i="1"/>
  <c r="U503" i="1"/>
  <c r="V503" i="1"/>
  <c r="W503" i="1"/>
  <c r="T504" i="1"/>
  <c r="U504" i="1"/>
  <c r="V504" i="1"/>
  <c r="W504" i="1"/>
  <c r="T505" i="1"/>
  <c r="U505" i="1"/>
  <c r="V505" i="1"/>
  <c r="W505" i="1"/>
  <c r="T506" i="1"/>
  <c r="U506" i="1"/>
  <c r="V506" i="1"/>
  <c r="W506" i="1"/>
  <c r="T507" i="1"/>
  <c r="U507" i="1"/>
  <c r="V507" i="1"/>
  <c r="W507" i="1"/>
  <c r="T508" i="1"/>
  <c r="U508" i="1"/>
  <c r="V508" i="1"/>
  <c r="W508" i="1"/>
  <c r="T509" i="1"/>
  <c r="U509" i="1"/>
  <c r="V509" i="1"/>
  <c r="W509" i="1"/>
  <c r="T510" i="1"/>
  <c r="U510" i="1"/>
  <c r="V510" i="1"/>
  <c r="W510" i="1"/>
  <c r="T511" i="1"/>
  <c r="U511" i="1"/>
  <c r="V511" i="1"/>
  <c r="W511" i="1"/>
  <c r="T512" i="1"/>
  <c r="U512" i="1"/>
  <c r="V512" i="1"/>
  <c r="W512" i="1"/>
  <c r="T513" i="1"/>
  <c r="U513" i="1"/>
  <c r="V513" i="1"/>
  <c r="W513" i="1"/>
  <c r="T514" i="1"/>
  <c r="U514" i="1"/>
  <c r="V514" i="1"/>
  <c r="W514" i="1"/>
  <c r="T515" i="1"/>
  <c r="U515" i="1"/>
  <c r="V515" i="1"/>
  <c r="W515" i="1"/>
  <c r="T516" i="1"/>
  <c r="U516" i="1"/>
  <c r="V516" i="1"/>
  <c r="W516" i="1"/>
  <c r="T517" i="1"/>
  <c r="U517" i="1"/>
  <c r="V517" i="1"/>
  <c r="W517" i="1"/>
  <c r="T518" i="1"/>
  <c r="U518" i="1"/>
  <c r="V518" i="1"/>
  <c r="W518" i="1"/>
  <c r="T519" i="1"/>
  <c r="U519" i="1"/>
  <c r="V519" i="1"/>
  <c r="W519" i="1"/>
  <c r="T520" i="1"/>
  <c r="U520" i="1"/>
  <c r="V520" i="1"/>
  <c r="W520" i="1"/>
  <c r="T521" i="1"/>
  <c r="U521" i="1"/>
  <c r="V521" i="1"/>
  <c r="W521" i="1"/>
  <c r="T522" i="1"/>
  <c r="U522" i="1"/>
  <c r="V522" i="1"/>
  <c r="W522" i="1"/>
  <c r="T523" i="1"/>
  <c r="U523" i="1"/>
  <c r="V523" i="1"/>
  <c r="W523" i="1"/>
  <c r="T524" i="1"/>
  <c r="U524" i="1"/>
  <c r="V524" i="1"/>
  <c r="W524" i="1"/>
  <c r="T525" i="1"/>
  <c r="U525" i="1"/>
  <c r="V525" i="1"/>
  <c r="W525" i="1"/>
  <c r="T526" i="1"/>
  <c r="U526" i="1"/>
  <c r="V526" i="1"/>
  <c r="W526" i="1"/>
  <c r="T527" i="1"/>
  <c r="U527" i="1"/>
  <c r="V527" i="1"/>
  <c r="W527" i="1"/>
  <c r="T528" i="1"/>
  <c r="U528" i="1"/>
  <c r="V528" i="1"/>
  <c r="W528" i="1"/>
  <c r="T529" i="1"/>
  <c r="U529" i="1"/>
  <c r="V529" i="1"/>
  <c r="W529" i="1"/>
  <c r="T530" i="1"/>
  <c r="U530" i="1"/>
  <c r="V530" i="1"/>
  <c r="W530" i="1"/>
  <c r="T531" i="1"/>
  <c r="U531" i="1"/>
  <c r="V531" i="1"/>
  <c r="W531" i="1"/>
  <c r="T532" i="1"/>
  <c r="U532" i="1"/>
  <c r="V532" i="1"/>
  <c r="W532" i="1"/>
  <c r="T533" i="1"/>
  <c r="U533" i="1"/>
  <c r="V533" i="1"/>
  <c r="W533" i="1"/>
  <c r="T534" i="1"/>
  <c r="U534" i="1"/>
  <c r="V534" i="1"/>
  <c r="W534" i="1"/>
  <c r="T535" i="1"/>
  <c r="U535" i="1"/>
  <c r="V535" i="1"/>
  <c r="W535" i="1"/>
  <c r="T536" i="1"/>
  <c r="U536" i="1"/>
  <c r="V536" i="1"/>
  <c r="W536" i="1"/>
  <c r="T537" i="1"/>
  <c r="U537" i="1"/>
  <c r="V537" i="1"/>
  <c r="W537" i="1"/>
  <c r="T538" i="1"/>
  <c r="U538" i="1"/>
  <c r="V538" i="1"/>
  <c r="W538" i="1"/>
  <c r="T539" i="1"/>
  <c r="U539" i="1"/>
  <c r="V539" i="1"/>
  <c r="W539" i="1"/>
  <c r="T540" i="1"/>
  <c r="U540" i="1"/>
  <c r="V540" i="1"/>
  <c r="W540" i="1"/>
  <c r="T541" i="1"/>
  <c r="U541" i="1"/>
  <c r="V541" i="1"/>
  <c r="W541" i="1"/>
  <c r="T542" i="1"/>
  <c r="U542" i="1"/>
  <c r="V542" i="1"/>
  <c r="W542" i="1"/>
  <c r="T543" i="1"/>
  <c r="U543" i="1"/>
  <c r="V543" i="1"/>
  <c r="W543" i="1"/>
  <c r="T544" i="1"/>
  <c r="U544" i="1"/>
  <c r="V544" i="1"/>
  <c r="W544" i="1"/>
  <c r="T545" i="1"/>
  <c r="U545" i="1"/>
  <c r="V545" i="1"/>
  <c r="W545" i="1"/>
  <c r="T546" i="1"/>
  <c r="U546" i="1"/>
  <c r="V546" i="1"/>
  <c r="W546" i="1"/>
  <c r="T547" i="1"/>
  <c r="U547" i="1"/>
  <c r="V547" i="1"/>
  <c r="W547" i="1"/>
  <c r="T548" i="1"/>
  <c r="U548" i="1"/>
  <c r="V548" i="1"/>
  <c r="W548" i="1"/>
  <c r="T549" i="1"/>
  <c r="U549" i="1"/>
  <c r="V549" i="1"/>
  <c r="W549" i="1"/>
  <c r="T550" i="1"/>
  <c r="U550" i="1"/>
  <c r="V550" i="1"/>
  <c r="W550" i="1"/>
  <c r="T551" i="1"/>
  <c r="U551" i="1"/>
  <c r="V551" i="1"/>
  <c r="W551" i="1"/>
  <c r="T552" i="1"/>
  <c r="U552" i="1"/>
  <c r="V552" i="1"/>
  <c r="W552" i="1"/>
  <c r="T553" i="1"/>
  <c r="U553" i="1"/>
  <c r="V553" i="1"/>
  <c r="W553" i="1"/>
  <c r="T554" i="1"/>
  <c r="U554" i="1"/>
  <c r="V554" i="1"/>
  <c r="W554" i="1"/>
  <c r="T555" i="1"/>
  <c r="U555" i="1"/>
  <c r="V555" i="1"/>
  <c r="W555" i="1"/>
  <c r="T556" i="1"/>
  <c r="U556" i="1"/>
  <c r="V556" i="1"/>
  <c r="W556" i="1"/>
  <c r="T557" i="1"/>
  <c r="U557" i="1"/>
  <c r="V557" i="1"/>
  <c r="W557" i="1"/>
  <c r="T558" i="1"/>
  <c r="U558" i="1"/>
  <c r="V558" i="1"/>
  <c r="W558" i="1"/>
  <c r="T559" i="1"/>
  <c r="U559" i="1"/>
  <c r="V559" i="1"/>
  <c r="W559" i="1"/>
  <c r="T560" i="1"/>
  <c r="U560" i="1"/>
  <c r="V560" i="1"/>
  <c r="W560" i="1"/>
  <c r="T561" i="1"/>
  <c r="U561" i="1"/>
  <c r="V561" i="1"/>
  <c r="W561" i="1"/>
  <c r="T562" i="1"/>
  <c r="U562" i="1"/>
  <c r="V562" i="1"/>
  <c r="W562" i="1"/>
  <c r="T563" i="1"/>
  <c r="U563" i="1"/>
  <c r="V563" i="1"/>
  <c r="W563" i="1"/>
  <c r="T564" i="1"/>
  <c r="U564" i="1"/>
  <c r="V564" i="1"/>
  <c r="W564" i="1"/>
  <c r="T565" i="1"/>
  <c r="U565" i="1"/>
  <c r="V565" i="1"/>
  <c r="W565" i="1"/>
  <c r="T566" i="1"/>
  <c r="U566" i="1"/>
  <c r="V566" i="1"/>
  <c r="W566" i="1"/>
  <c r="T567" i="1"/>
  <c r="U567" i="1"/>
  <c r="V567" i="1"/>
  <c r="W567" i="1"/>
  <c r="T568" i="1"/>
  <c r="U568" i="1"/>
  <c r="V568" i="1"/>
  <c r="W568" i="1"/>
  <c r="T569" i="1"/>
  <c r="U569" i="1"/>
  <c r="V569" i="1"/>
  <c r="W569" i="1"/>
  <c r="T570" i="1"/>
  <c r="U570" i="1"/>
  <c r="V570" i="1"/>
  <c r="W570" i="1"/>
  <c r="T571" i="1"/>
  <c r="U571" i="1"/>
  <c r="V571" i="1"/>
  <c r="W571" i="1"/>
  <c r="T572" i="1"/>
  <c r="U572" i="1"/>
  <c r="V572" i="1"/>
  <c r="W572" i="1"/>
  <c r="T573" i="1"/>
  <c r="U573" i="1"/>
  <c r="V573" i="1"/>
  <c r="W573" i="1"/>
  <c r="T574" i="1"/>
  <c r="U574" i="1"/>
  <c r="V574" i="1"/>
  <c r="W574" i="1"/>
  <c r="T575" i="1"/>
  <c r="U575" i="1"/>
  <c r="V575" i="1"/>
  <c r="W575" i="1"/>
  <c r="T576" i="1"/>
  <c r="U576" i="1"/>
  <c r="V576" i="1"/>
  <c r="W576" i="1"/>
  <c r="T577" i="1"/>
  <c r="U577" i="1"/>
  <c r="V577" i="1"/>
  <c r="W577" i="1"/>
  <c r="T578" i="1"/>
  <c r="U578" i="1"/>
  <c r="V578" i="1"/>
  <c r="W578" i="1"/>
  <c r="T579" i="1"/>
  <c r="U579" i="1"/>
  <c r="V579" i="1"/>
  <c r="W579" i="1"/>
  <c r="T580" i="1"/>
  <c r="U580" i="1"/>
  <c r="V580" i="1"/>
  <c r="W580" i="1"/>
  <c r="T581" i="1"/>
  <c r="U581" i="1"/>
  <c r="V581" i="1"/>
  <c r="W581" i="1"/>
  <c r="T582" i="1"/>
  <c r="U582" i="1"/>
  <c r="V582" i="1"/>
  <c r="W582" i="1"/>
  <c r="T583" i="1"/>
  <c r="U583" i="1"/>
  <c r="V583" i="1"/>
  <c r="W583" i="1"/>
  <c r="T584" i="1"/>
  <c r="U584" i="1"/>
  <c r="V584" i="1"/>
  <c r="W584" i="1"/>
  <c r="T585" i="1"/>
  <c r="U585" i="1"/>
  <c r="V585" i="1"/>
  <c r="W585" i="1"/>
  <c r="T586" i="1"/>
  <c r="U586" i="1"/>
  <c r="V586" i="1"/>
  <c r="W586" i="1"/>
  <c r="T587" i="1"/>
  <c r="U587" i="1"/>
  <c r="V587" i="1"/>
  <c r="W587" i="1"/>
  <c r="T588" i="1"/>
  <c r="U588" i="1"/>
  <c r="V588" i="1"/>
  <c r="W588" i="1"/>
  <c r="T589" i="1"/>
  <c r="U589" i="1"/>
  <c r="V589" i="1"/>
  <c r="W589" i="1"/>
  <c r="T590" i="1"/>
  <c r="U590" i="1"/>
  <c r="V590" i="1"/>
  <c r="W590" i="1"/>
  <c r="T591" i="1"/>
  <c r="U591" i="1"/>
  <c r="V591" i="1"/>
  <c r="W591" i="1"/>
  <c r="T592" i="1"/>
  <c r="U592" i="1"/>
  <c r="V592" i="1"/>
  <c r="W592" i="1"/>
  <c r="T593" i="1"/>
  <c r="U593" i="1"/>
  <c r="V593" i="1"/>
  <c r="W593" i="1"/>
  <c r="T594" i="1"/>
  <c r="U594" i="1"/>
  <c r="V594" i="1"/>
  <c r="W594" i="1"/>
  <c r="T595" i="1"/>
  <c r="U595" i="1"/>
  <c r="V595" i="1"/>
  <c r="W595" i="1"/>
  <c r="T596" i="1"/>
  <c r="U596" i="1"/>
  <c r="V596" i="1"/>
  <c r="W596" i="1"/>
  <c r="T597" i="1"/>
  <c r="U597" i="1"/>
  <c r="V597" i="1"/>
  <c r="W597" i="1"/>
  <c r="T598" i="1"/>
  <c r="U598" i="1"/>
  <c r="V598" i="1"/>
  <c r="W598" i="1"/>
  <c r="T599" i="1"/>
  <c r="U599" i="1"/>
  <c r="V599" i="1"/>
  <c r="W599" i="1"/>
  <c r="T600" i="1"/>
  <c r="U600" i="1"/>
  <c r="V600" i="1"/>
  <c r="W600" i="1"/>
  <c r="T601" i="1"/>
  <c r="U601" i="1"/>
  <c r="V601" i="1"/>
  <c r="W601" i="1"/>
  <c r="T602" i="1"/>
  <c r="U602" i="1"/>
  <c r="V602" i="1"/>
  <c r="W602" i="1"/>
  <c r="T603" i="1"/>
  <c r="U603" i="1"/>
  <c r="V603" i="1"/>
  <c r="W603" i="1"/>
  <c r="T604" i="1"/>
  <c r="U604" i="1"/>
  <c r="V604" i="1"/>
  <c r="W604" i="1"/>
  <c r="T605" i="1"/>
  <c r="U605" i="1"/>
  <c r="V605" i="1"/>
  <c r="W605" i="1"/>
  <c r="T606" i="1"/>
  <c r="U606" i="1"/>
  <c r="V606" i="1"/>
  <c r="W606" i="1"/>
  <c r="T607" i="1"/>
  <c r="U607" i="1"/>
  <c r="V607" i="1"/>
  <c r="W607" i="1"/>
  <c r="T608" i="1"/>
  <c r="U608" i="1"/>
  <c r="V608" i="1"/>
  <c r="W608" i="1"/>
  <c r="T609" i="1"/>
  <c r="U609" i="1"/>
  <c r="V609" i="1"/>
  <c r="W609" i="1"/>
  <c r="T610" i="1"/>
  <c r="U610" i="1"/>
  <c r="V610" i="1"/>
  <c r="W610" i="1"/>
  <c r="T611" i="1"/>
  <c r="U611" i="1"/>
  <c r="V611" i="1"/>
  <c r="W611" i="1"/>
  <c r="T612" i="1"/>
  <c r="U612" i="1"/>
  <c r="V612" i="1"/>
  <c r="W612" i="1"/>
  <c r="T613" i="1"/>
  <c r="U613" i="1"/>
  <c r="V613" i="1"/>
  <c r="W613" i="1"/>
  <c r="T614" i="1"/>
  <c r="U614" i="1"/>
  <c r="V614" i="1"/>
  <c r="W614" i="1"/>
  <c r="T615" i="1"/>
  <c r="U615" i="1"/>
  <c r="V615" i="1"/>
  <c r="W615" i="1"/>
  <c r="T616" i="1"/>
  <c r="U616" i="1"/>
  <c r="V616" i="1"/>
  <c r="W616" i="1"/>
  <c r="T617" i="1"/>
  <c r="U617" i="1"/>
  <c r="V617" i="1"/>
  <c r="W617" i="1"/>
  <c r="T618" i="1"/>
  <c r="U618" i="1"/>
  <c r="V618" i="1"/>
  <c r="W618" i="1"/>
  <c r="T619" i="1"/>
  <c r="U619" i="1"/>
  <c r="V619" i="1"/>
  <c r="W619" i="1"/>
  <c r="T620" i="1"/>
  <c r="U620" i="1"/>
  <c r="V620" i="1"/>
  <c r="W620" i="1"/>
  <c r="T621" i="1"/>
  <c r="U621" i="1"/>
  <c r="V621" i="1"/>
  <c r="W621" i="1"/>
  <c r="T622" i="1"/>
  <c r="U622" i="1"/>
  <c r="V622" i="1"/>
  <c r="W622" i="1"/>
  <c r="T623" i="1"/>
  <c r="U623" i="1"/>
  <c r="V623" i="1"/>
  <c r="W623" i="1"/>
  <c r="T624" i="1"/>
  <c r="U624" i="1"/>
  <c r="V624" i="1"/>
  <c r="W624" i="1"/>
  <c r="T625" i="1"/>
  <c r="U625" i="1"/>
  <c r="V625" i="1"/>
  <c r="W625" i="1"/>
  <c r="T626" i="1"/>
  <c r="U626" i="1"/>
  <c r="V626" i="1"/>
  <c r="W626" i="1"/>
  <c r="T627" i="1"/>
  <c r="U627" i="1"/>
  <c r="V627" i="1"/>
  <c r="W627" i="1"/>
  <c r="T628" i="1"/>
  <c r="U628" i="1"/>
  <c r="V628" i="1"/>
  <c r="W628" i="1"/>
  <c r="T629" i="1"/>
  <c r="U629" i="1"/>
  <c r="V629" i="1"/>
  <c r="W629" i="1"/>
  <c r="T630" i="1"/>
  <c r="U630" i="1"/>
  <c r="V630" i="1"/>
  <c r="W630" i="1"/>
  <c r="T631" i="1"/>
  <c r="U631" i="1"/>
  <c r="V631" i="1"/>
  <c r="W631" i="1"/>
  <c r="T632" i="1"/>
  <c r="U632" i="1"/>
  <c r="V632" i="1"/>
  <c r="W632" i="1"/>
  <c r="T633" i="1"/>
  <c r="U633" i="1"/>
  <c r="V633" i="1"/>
  <c r="W633" i="1"/>
  <c r="T634" i="1"/>
  <c r="U634" i="1"/>
  <c r="V634" i="1"/>
  <c r="W634" i="1"/>
  <c r="T635" i="1"/>
  <c r="U635" i="1"/>
  <c r="V635" i="1"/>
  <c r="W635" i="1"/>
  <c r="T636" i="1"/>
  <c r="U636" i="1"/>
  <c r="V636" i="1"/>
  <c r="W636" i="1"/>
  <c r="T637" i="1"/>
  <c r="U637" i="1"/>
  <c r="V637" i="1"/>
  <c r="W637" i="1"/>
  <c r="T638" i="1"/>
  <c r="U638" i="1"/>
  <c r="V638" i="1"/>
  <c r="W638" i="1"/>
  <c r="T639" i="1"/>
  <c r="U639" i="1"/>
  <c r="V639" i="1"/>
  <c r="W639" i="1"/>
  <c r="T640" i="1"/>
  <c r="U640" i="1"/>
  <c r="V640" i="1"/>
  <c r="W640" i="1"/>
  <c r="T641" i="1"/>
  <c r="U641" i="1"/>
  <c r="V641" i="1"/>
  <c r="W641" i="1"/>
  <c r="T642" i="1"/>
  <c r="U642" i="1"/>
  <c r="V642" i="1"/>
  <c r="W642" i="1"/>
  <c r="T643" i="1"/>
  <c r="U643" i="1"/>
  <c r="V643" i="1"/>
  <c r="W643" i="1"/>
  <c r="T644" i="1"/>
  <c r="U644" i="1"/>
  <c r="V644" i="1"/>
  <c r="W644" i="1"/>
  <c r="T645" i="1"/>
  <c r="U645" i="1"/>
  <c r="V645" i="1"/>
  <c r="W645" i="1"/>
  <c r="T646" i="1"/>
  <c r="U646" i="1"/>
  <c r="V646" i="1"/>
  <c r="W646" i="1"/>
  <c r="T647" i="1"/>
  <c r="U647" i="1"/>
  <c r="V647" i="1"/>
  <c r="W647" i="1"/>
  <c r="T648" i="1"/>
  <c r="U648" i="1"/>
  <c r="V648" i="1"/>
  <c r="W648" i="1"/>
  <c r="T649" i="1"/>
  <c r="U649" i="1"/>
  <c r="V649" i="1"/>
  <c r="W649" i="1"/>
  <c r="T650" i="1"/>
  <c r="U650" i="1"/>
  <c r="V650" i="1"/>
  <c r="W650" i="1"/>
  <c r="T651" i="1"/>
  <c r="U651" i="1"/>
  <c r="V651" i="1"/>
  <c r="W651" i="1"/>
  <c r="T652" i="1"/>
  <c r="U652" i="1"/>
  <c r="V652" i="1"/>
  <c r="W652" i="1"/>
  <c r="T653" i="1"/>
  <c r="U653" i="1"/>
  <c r="V653" i="1"/>
  <c r="W653" i="1"/>
  <c r="T654" i="1"/>
  <c r="U654" i="1"/>
  <c r="V654" i="1"/>
  <c r="W654" i="1"/>
  <c r="T655" i="1"/>
  <c r="U655" i="1"/>
  <c r="V655" i="1"/>
  <c r="W655" i="1"/>
  <c r="T656" i="1"/>
  <c r="U656" i="1"/>
  <c r="V656" i="1"/>
  <c r="W656" i="1"/>
  <c r="T657" i="1"/>
  <c r="U657" i="1"/>
  <c r="V657" i="1"/>
  <c r="W657" i="1"/>
  <c r="T658" i="1"/>
  <c r="U658" i="1"/>
  <c r="V658" i="1"/>
  <c r="W658" i="1"/>
  <c r="T659" i="1"/>
  <c r="U659" i="1"/>
  <c r="V659" i="1"/>
  <c r="W659" i="1"/>
  <c r="T660" i="1"/>
  <c r="U660" i="1"/>
  <c r="V660" i="1"/>
  <c r="W660" i="1"/>
  <c r="T661" i="1"/>
  <c r="U661" i="1"/>
  <c r="V661" i="1"/>
  <c r="W661" i="1"/>
  <c r="T662" i="1"/>
  <c r="U662" i="1"/>
  <c r="V662" i="1"/>
  <c r="W662" i="1"/>
  <c r="T663" i="1"/>
  <c r="U663" i="1"/>
  <c r="V663" i="1"/>
  <c r="W663" i="1"/>
  <c r="T664" i="1"/>
  <c r="U664" i="1"/>
  <c r="V664" i="1"/>
  <c r="W664" i="1"/>
  <c r="T665" i="1"/>
  <c r="U665" i="1"/>
  <c r="V665" i="1"/>
  <c r="W665" i="1"/>
  <c r="T666" i="1"/>
  <c r="U666" i="1"/>
  <c r="V666" i="1"/>
  <c r="W666" i="1"/>
  <c r="T667" i="1"/>
  <c r="U667" i="1"/>
  <c r="V667" i="1"/>
  <c r="W667" i="1"/>
  <c r="T668" i="1"/>
  <c r="U668" i="1"/>
  <c r="V668" i="1"/>
  <c r="W668" i="1"/>
  <c r="T669" i="1"/>
  <c r="U669" i="1"/>
  <c r="V669" i="1"/>
  <c r="W669" i="1"/>
  <c r="T670" i="1"/>
  <c r="U670" i="1"/>
  <c r="V670" i="1"/>
  <c r="W670" i="1"/>
  <c r="T671" i="1"/>
  <c r="U671" i="1"/>
  <c r="V671" i="1"/>
  <c r="W671" i="1"/>
  <c r="T672" i="1"/>
  <c r="U672" i="1"/>
  <c r="V672" i="1"/>
  <c r="W672" i="1"/>
  <c r="T673" i="1"/>
  <c r="U673" i="1"/>
  <c r="V673" i="1"/>
  <c r="W673" i="1"/>
  <c r="T674" i="1"/>
  <c r="U674" i="1"/>
  <c r="V674" i="1"/>
  <c r="W674" i="1"/>
  <c r="T675" i="1"/>
  <c r="U675" i="1"/>
  <c r="V675" i="1"/>
  <c r="W675" i="1"/>
  <c r="T676" i="1"/>
  <c r="U676" i="1"/>
  <c r="V676" i="1"/>
  <c r="W676" i="1"/>
  <c r="T677" i="1"/>
  <c r="U677" i="1"/>
  <c r="V677" i="1"/>
  <c r="W677" i="1"/>
  <c r="T678" i="1"/>
  <c r="U678" i="1"/>
  <c r="V678" i="1"/>
  <c r="W678" i="1"/>
  <c r="T679" i="1"/>
  <c r="U679" i="1"/>
  <c r="V679" i="1"/>
  <c r="W679" i="1"/>
  <c r="T680" i="1"/>
  <c r="U680" i="1"/>
  <c r="V680" i="1"/>
  <c r="W680" i="1"/>
  <c r="T681" i="1"/>
  <c r="U681" i="1"/>
  <c r="V681" i="1"/>
  <c r="W681" i="1"/>
  <c r="T682" i="1"/>
  <c r="U682" i="1"/>
  <c r="V682" i="1"/>
  <c r="W682" i="1"/>
  <c r="T683" i="1"/>
  <c r="U683" i="1"/>
  <c r="V683" i="1"/>
  <c r="W683" i="1"/>
  <c r="T684" i="1"/>
  <c r="U684" i="1"/>
  <c r="V684" i="1"/>
  <c r="W684" i="1"/>
  <c r="T685" i="1"/>
  <c r="U685" i="1"/>
  <c r="V685" i="1"/>
  <c r="W685" i="1"/>
  <c r="T686" i="1"/>
  <c r="U686" i="1"/>
  <c r="V686" i="1"/>
  <c r="W686" i="1"/>
  <c r="T687" i="1"/>
  <c r="U687" i="1"/>
  <c r="V687" i="1"/>
  <c r="W687" i="1"/>
  <c r="T688" i="1"/>
  <c r="U688" i="1"/>
  <c r="V688" i="1"/>
  <c r="W688" i="1"/>
  <c r="T689" i="1"/>
  <c r="U689" i="1"/>
  <c r="V689" i="1"/>
  <c r="W689" i="1"/>
  <c r="T690" i="1"/>
  <c r="U690" i="1"/>
  <c r="V690" i="1"/>
  <c r="W690" i="1"/>
  <c r="T691" i="1"/>
  <c r="U691" i="1"/>
  <c r="V691" i="1"/>
  <c r="W691" i="1"/>
  <c r="T692" i="1"/>
  <c r="U692" i="1"/>
  <c r="V692" i="1"/>
  <c r="W692" i="1"/>
  <c r="T693" i="1"/>
  <c r="U693" i="1"/>
  <c r="V693" i="1"/>
  <c r="W693" i="1"/>
  <c r="T694" i="1"/>
  <c r="U694" i="1"/>
  <c r="V694" i="1"/>
  <c r="W694" i="1"/>
  <c r="T695" i="1"/>
  <c r="U695" i="1"/>
  <c r="V695" i="1"/>
  <c r="W695" i="1"/>
  <c r="T696" i="1"/>
  <c r="U696" i="1"/>
  <c r="V696" i="1"/>
  <c r="W696" i="1"/>
  <c r="T697" i="1"/>
  <c r="U697" i="1"/>
  <c r="V697" i="1"/>
  <c r="W697" i="1"/>
  <c r="T698" i="1"/>
  <c r="U698" i="1"/>
  <c r="V698" i="1"/>
  <c r="W698" i="1"/>
  <c r="T699" i="1"/>
  <c r="U699" i="1"/>
  <c r="V699" i="1"/>
  <c r="W699" i="1"/>
  <c r="T700" i="1"/>
  <c r="U700" i="1"/>
  <c r="V700" i="1"/>
  <c r="W700" i="1"/>
  <c r="T701" i="1"/>
  <c r="U701" i="1"/>
  <c r="V701" i="1"/>
  <c r="W701" i="1"/>
  <c r="T702" i="1"/>
  <c r="U702" i="1"/>
  <c r="V702" i="1"/>
  <c r="W702" i="1"/>
  <c r="T703" i="1"/>
  <c r="U703" i="1"/>
  <c r="V703" i="1"/>
  <c r="W703" i="1"/>
  <c r="T704" i="1"/>
  <c r="U704" i="1"/>
  <c r="V704" i="1"/>
  <c r="W704" i="1"/>
  <c r="T705" i="1"/>
  <c r="U705" i="1"/>
  <c r="V705" i="1"/>
  <c r="W705" i="1"/>
  <c r="T706" i="1"/>
  <c r="U706" i="1"/>
  <c r="V706" i="1"/>
  <c r="W706" i="1"/>
  <c r="T707" i="1"/>
  <c r="U707" i="1"/>
  <c r="V707" i="1"/>
  <c r="W707" i="1"/>
  <c r="T708" i="1"/>
  <c r="U708" i="1"/>
  <c r="V708" i="1"/>
  <c r="W708" i="1"/>
  <c r="T709" i="1"/>
  <c r="U709" i="1"/>
  <c r="V709" i="1"/>
  <c r="W709" i="1"/>
  <c r="T710" i="1"/>
  <c r="U710" i="1"/>
  <c r="V710" i="1"/>
  <c r="W710" i="1"/>
  <c r="T711" i="1"/>
  <c r="U711" i="1"/>
  <c r="V711" i="1"/>
  <c r="W711" i="1"/>
  <c r="T712" i="1"/>
  <c r="U712" i="1"/>
  <c r="V712" i="1"/>
  <c r="W712" i="1"/>
  <c r="T713" i="1"/>
  <c r="U713" i="1"/>
  <c r="V713" i="1"/>
  <c r="W713" i="1"/>
  <c r="T714" i="1"/>
  <c r="U714" i="1"/>
  <c r="V714" i="1"/>
  <c r="W714" i="1"/>
  <c r="T715" i="1"/>
  <c r="U715" i="1"/>
  <c r="V715" i="1"/>
  <c r="W715" i="1"/>
  <c r="T716" i="1"/>
  <c r="U716" i="1"/>
  <c r="V716" i="1"/>
  <c r="W716" i="1"/>
  <c r="T717" i="1"/>
  <c r="U717" i="1"/>
  <c r="V717" i="1"/>
  <c r="W717" i="1"/>
  <c r="T718" i="1"/>
  <c r="U718" i="1"/>
  <c r="V718" i="1"/>
  <c r="W718" i="1"/>
  <c r="T719" i="1"/>
  <c r="U719" i="1"/>
  <c r="V719" i="1"/>
  <c r="W719" i="1"/>
  <c r="T720" i="1"/>
  <c r="U720" i="1"/>
  <c r="V720" i="1"/>
  <c r="W720" i="1"/>
  <c r="T721" i="1"/>
  <c r="U721" i="1"/>
  <c r="V721" i="1"/>
  <c r="W721" i="1"/>
  <c r="T722" i="1"/>
  <c r="U722" i="1"/>
  <c r="V722" i="1"/>
  <c r="W722" i="1"/>
  <c r="T723" i="1"/>
  <c r="U723" i="1"/>
  <c r="V723" i="1"/>
  <c r="W723" i="1"/>
  <c r="T724" i="1"/>
  <c r="U724" i="1"/>
  <c r="V724" i="1"/>
  <c r="W724" i="1"/>
  <c r="T725" i="1"/>
  <c r="U725" i="1"/>
  <c r="V725" i="1"/>
  <c r="W725" i="1"/>
  <c r="T726" i="1"/>
  <c r="U726" i="1"/>
  <c r="V726" i="1"/>
  <c r="W726" i="1"/>
  <c r="T727" i="1"/>
  <c r="U727" i="1"/>
  <c r="V727" i="1"/>
  <c r="W727" i="1"/>
  <c r="T728" i="1"/>
  <c r="U728" i="1"/>
  <c r="V728" i="1"/>
  <c r="W728" i="1"/>
  <c r="T729" i="1"/>
  <c r="U729" i="1"/>
  <c r="V729" i="1"/>
  <c r="W729" i="1"/>
  <c r="T730" i="1"/>
  <c r="U730" i="1"/>
  <c r="V730" i="1"/>
  <c r="W730" i="1"/>
  <c r="T731" i="1"/>
  <c r="U731" i="1"/>
  <c r="V731" i="1"/>
  <c r="W731" i="1"/>
  <c r="T732" i="1"/>
  <c r="U732" i="1"/>
  <c r="V732" i="1"/>
  <c r="W732" i="1"/>
  <c r="T733" i="1"/>
  <c r="U733" i="1"/>
  <c r="V733" i="1"/>
  <c r="W733" i="1"/>
  <c r="T734" i="1"/>
  <c r="U734" i="1"/>
  <c r="V734" i="1"/>
  <c r="W734" i="1"/>
  <c r="T735" i="1"/>
  <c r="U735" i="1"/>
  <c r="V735" i="1"/>
  <c r="W735" i="1"/>
  <c r="T736" i="1"/>
  <c r="U736" i="1"/>
  <c r="V736" i="1"/>
  <c r="W736" i="1"/>
  <c r="T737" i="1"/>
  <c r="U737" i="1"/>
  <c r="V737" i="1"/>
  <c r="W737" i="1"/>
  <c r="T738" i="1"/>
  <c r="U738" i="1"/>
  <c r="V738" i="1"/>
  <c r="W738" i="1"/>
  <c r="T739" i="1"/>
  <c r="U739" i="1"/>
  <c r="V739" i="1"/>
  <c r="W739" i="1"/>
  <c r="T740" i="1"/>
  <c r="U740" i="1"/>
  <c r="V740" i="1"/>
  <c r="W740" i="1"/>
  <c r="T741" i="1"/>
  <c r="U741" i="1"/>
  <c r="V741" i="1"/>
  <c r="W741" i="1"/>
  <c r="T742" i="1"/>
  <c r="U742" i="1"/>
  <c r="V742" i="1"/>
  <c r="W742" i="1"/>
  <c r="T743" i="1"/>
  <c r="U743" i="1"/>
  <c r="V743" i="1"/>
  <c r="W743" i="1"/>
  <c r="T744" i="1"/>
  <c r="U744" i="1"/>
  <c r="V744" i="1"/>
  <c r="W744" i="1"/>
  <c r="T745" i="1"/>
  <c r="U745" i="1"/>
  <c r="V745" i="1"/>
  <c r="W745" i="1"/>
  <c r="T746" i="1"/>
  <c r="U746" i="1"/>
  <c r="V746" i="1"/>
  <c r="W746" i="1"/>
  <c r="T747" i="1"/>
  <c r="U747" i="1"/>
  <c r="V747" i="1"/>
  <c r="W747" i="1"/>
  <c r="T748" i="1"/>
  <c r="U748" i="1"/>
  <c r="V748" i="1"/>
  <c r="W748" i="1"/>
  <c r="T749" i="1"/>
  <c r="U749" i="1"/>
  <c r="V749" i="1"/>
  <c r="W749" i="1"/>
  <c r="T750" i="1"/>
  <c r="U750" i="1"/>
  <c r="V750" i="1"/>
  <c r="W750" i="1"/>
  <c r="T751" i="1"/>
  <c r="U751" i="1"/>
  <c r="V751" i="1"/>
  <c r="W751" i="1"/>
  <c r="T752" i="1"/>
  <c r="U752" i="1"/>
  <c r="V752" i="1"/>
  <c r="W752" i="1"/>
  <c r="T753" i="1"/>
  <c r="U753" i="1"/>
  <c r="V753" i="1"/>
  <c r="W753" i="1"/>
  <c r="T754" i="1"/>
  <c r="U754" i="1"/>
  <c r="V754" i="1"/>
  <c r="W754" i="1"/>
  <c r="T755" i="1"/>
  <c r="U755" i="1"/>
  <c r="V755" i="1"/>
  <c r="W755" i="1"/>
  <c r="T756" i="1"/>
  <c r="U756" i="1"/>
  <c r="V756" i="1"/>
  <c r="W756" i="1"/>
  <c r="T757" i="1"/>
  <c r="U757" i="1"/>
  <c r="V757" i="1"/>
  <c r="W757" i="1"/>
  <c r="T758" i="1"/>
  <c r="U758" i="1"/>
  <c r="V758" i="1"/>
  <c r="W758" i="1"/>
  <c r="T759" i="1"/>
  <c r="U759" i="1"/>
  <c r="V759" i="1"/>
  <c r="W759" i="1"/>
  <c r="T760" i="1"/>
  <c r="U760" i="1"/>
  <c r="V760" i="1"/>
  <c r="W760" i="1"/>
  <c r="T761" i="1"/>
  <c r="U761" i="1"/>
  <c r="V761" i="1"/>
  <c r="W761" i="1"/>
  <c r="T762" i="1"/>
  <c r="U762" i="1"/>
  <c r="V762" i="1"/>
  <c r="W762" i="1"/>
  <c r="T763" i="1"/>
  <c r="U763" i="1"/>
  <c r="V763" i="1"/>
  <c r="W763" i="1"/>
  <c r="T764" i="1"/>
  <c r="U764" i="1"/>
  <c r="V764" i="1"/>
  <c r="W764" i="1"/>
  <c r="T765" i="1"/>
  <c r="U765" i="1"/>
  <c r="V765" i="1"/>
  <c r="W765" i="1"/>
  <c r="T766" i="1"/>
  <c r="U766" i="1"/>
  <c r="V766" i="1"/>
  <c r="W766" i="1"/>
  <c r="T767" i="1"/>
  <c r="U767" i="1"/>
  <c r="V767" i="1"/>
  <c r="W767" i="1"/>
  <c r="T768" i="1"/>
  <c r="U768" i="1"/>
  <c r="V768" i="1"/>
  <c r="W768" i="1"/>
  <c r="T769" i="1"/>
  <c r="U769" i="1"/>
  <c r="V769" i="1"/>
  <c r="W769" i="1"/>
  <c r="T770" i="1"/>
  <c r="U770" i="1"/>
  <c r="V770" i="1"/>
  <c r="W770" i="1"/>
  <c r="T771" i="1"/>
  <c r="U771" i="1"/>
  <c r="V771" i="1"/>
  <c r="W771" i="1"/>
  <c r="T772" i="1"/>
  <c r="U772" i="1"/>
  <c r="V772" i="1"/>
  <c r="W772" i="1"/>
  <c r="T773" i="1"/>
  <c r="U773" i="1"/>
  <c r="V773" i="1"/>
  <c r="W773" i="1"/>
  <c r="T774" i="1"/>
  <c r="U774" i="1"/>
  <c r="V774" i="1"/>
  <c r="W774" i="1"/>
  <c r="T775" i="1"/>
  <c r="U775" i="1"/>
  <c r="V775" i="1"/>
  <c r="W775" i="1"/>
  <c r="T776" i="1"/>
  <c r="U776" i="1"/>
  <c r="V776" i="1"/>
  <c r="W776" i="1"/>
  <c r="T777" i="1"/>
  <c r="U777" i="1"/>
  <c r="V777" i="1"/>
  <c r="W777" i="1"/>
  <c r="T778" i="1"/>
  <c r="U778" i="1"/>
  <c r="V778" i="1"/>
  <c r="W778" i="1"/>
  <c r="T779" i="1"/>
  <c r="U779" i="1"/>
  <c r="V779" i="1"/>
  <c r="W779" i="1"/>
  <c r="T780" i="1"/>
  <c r="U780" i="1"/>
  <c r="V780" i="1"/>
  <c r="W780" i="1"/>
  <c r="T781" i="1"/>
  <c r="U781" i="1"/>
  <c r="V781" i="1"/>
  <c r="W781" i="1"/>
  <c r="T782" i="1"/>
  <c r="U782" i="1"/>
  <c r="V782" i="1"/>
  <c r="W782" i="1"/>
  <c r="T783" i="1"/>
  <c r="U783" i="1"/>
  <c r="V783" i="1"/>
  <c r="W783" i="1"/>
  <c r="T784" i="1"/>
  <c r="U784" i="1"/>
  <c r="V784" i="1"/>
  <c r="W784" i="1"/>
  <c r="T785" i="1"/>
  <c r="U785" i="1"/>
  <c r="V785" i="1"/>
  <c r="W785" i="1"/>
  <c r="T786" i="1"/>
  <c r="U786" i="1"/>
  <c r="V786" i="1"/>
  <c r="W786" i="1"/>
  <c r="T787" i="1"/>
  <c r="U787" i="1"/>
  <c r="V787" i="1"/>
  <c r="W787" i="1"/>
  <c r="T788" i="1"/>
  <c r="U788" i="1"/>
  <c r="V788" i="1"/>
  <c r="W788" i="1"/>
  <c r="T789" i="1"/>
  <c r="U789" i="1"/>
  <c r="V789" i="1"/>
  <c r="W789" i="1"/>
  <c r="T790" i="1"/>
  <c r="U790" i="1"/>
  <c r="V790" i="1"/>
  <c r="W790" i="1"/>
  <c r="T791" i="1"/>
  <c r="U791" i="1"/>
  <c r="V791" i="1"/>
  <c r="W791" i="1"/>
  <c r="T792" i="1"/>
  <c r="U792" i="1"/>
  <c r="V792" i="1"/>
  <c r="W792" i="1"/>
  <c r="T793" i="1"/>
  <c r="U793" i="1"/>
  <c r="V793" i="1"/>
  <c r="W793" i="1"/>
  <c r="T794" i="1"/>
  <c r="U794" i="1"/>
  <c r="V794" i="1"/>
  <c r="W794" i="1"/>
  <c r="T795" i="1"/>
  <c r="U795" i="1"/>
  <c r="V795" i="1"/>
  <c r="W795" i="1"/>
  <c r="T796" i="1"/>
  <c r="U796" i="1"/>
  <c r="V796" i="1"/>
  <c r="W796" i="1"/>
  <c r="T797" i="1"/>
  <c r="U797" i="1"/>
  <c r="V797" i="1"/>
  <c r="W797" i="1"/>
  <c r="T798" i="1"/>
  <c r="U798" i="1"/>
  <c r="V798" i="1"/>
  <c r="W798" i="1"/>
  <c r="T799" i="1"/>
  <c r="U799" i="1"/>
  <c r="V799" i="1"/>
  <c r="W799" i="1"/>
  <c r="T800" i="1"/>
  <c r="U800" i="1"/>
  <c r="V800" i="1"/>
  <c r="W800" i="1"/>
  <c r="T801" i="1"/>
  <c r="U801" i="1"/>
  <c r="V801" i="1"/>
  <c r="W801" i="1"/>
  <c r="T802" i="1"/>
  <c r="U802" i="1"/>
  <c r="V802" i="1"/>
  <c r="W802" i="1"/>
  <c r="T803" i="1"/>
  <c r="U803" i="1"/>
  <c r="V803" i="1"/>
  <c r="W803" i="1"/>
  <c r="T804" i="1"/>
  <c r="U804" i="1"/>
  <c r="V804" i="1"/>
  <c r="W804" i="1"/>
  <c r="T805" i="1"/>
  <c r="U805" i="1"/>
  <c r="V805" i="1"/>
  <c r="W805" i="1"/>
  <c r="T806" i="1"/>
  <c r="U806" i="1"/>
  <c r="V806" i="1"/>
  <c r="W806" i="1"/>
  <c r="T807" i="1"/>
  <c r="U807" i="1"/>
  <c r="V807" i="1"/>
  <c r="W807" i="1"/>
  <c r="T808" i="1"/>
  <c r="U808" i="1"/>
  <c r="V808" i="1"/>
  <c r="W808" i="1"/>
  <c r="T809" i="1"/>
  <c r="U809" i="1"/>
  <c r="V809" i="1"/>
  <c r="W809" i="1"/>
  <c r="T810" i="1"/>
  <c r="U810" i="1"/>
  <c r="V810" i="1"/>
  <c r="W810" i="1"/>
  <c r="T811" i="1"/>
  <c r="U811" i="1"/>
  <c r="V811" i="1"/>
  <c r="W811" i="1"/>
  <c r="T812" i="1"/>
  <c r="U812" i="1"/>
  <c r="V812" i="1"/>
  <c r="W812" i="1"/>
  <c r="T813" i="1"/>
  <c r="U813" i="1"/>
  <c r="V813" i="1"/>
  <c r="W813" i="1"/>
  <c r="T814" i="1"/>
  <c r="U814" i="1"/>
  <c r="V814" i="1"/>
  <c r="W814" i="1"/>
  <c r="T815" i="1"/>
  <c r="U815" i="1"/>
  <c r="V815" i="1"/>
  <c r="W815" i="1"/>
  <c r="T816" i="1"/>
  <c r="U816" i="1"/>
  <c r="V816" i="1"/>
  <c r="W816" i="1"/>
  <c r="T817" i="1"/>
  <c r="U817" i="1"/>
  <c r="V817" i="1"/>
  <c r="W817" i="1"/>
  <c r="T818" i="1"/>
  <c r="U818" i="1"/>
  <c r="V818" i="1"/>
  <c r="W818" i="1"/>
  <c r="T819" i="1"/>
  <c r="U819" i="1"/>
  <c r="V819" i="1"/>
  <c r="W819" i="1"/>
  <c r="T820" i="1"/>
  <c r="U820" i="1"/>
  <c r="V820" i="1"/>
  <c r="W820" i="1"/>
  <c r="T821" i="1"/>
  <c r="U821" i="1"/>
  <c r="V821" i="1"/>
  <c r="W821" i="1"/>
  <c r="T822" i="1"/>
  <c r="U822" i="1"/>
  <c r="V822" i="1"/>
  <c r="W822" i="1"/>
  <c r="T823" i="1"/>
  <c r="U823" i="1"/>
  <c r="V823" i="1"/>
  <c r="W823" i="1"/>
  <c r="T824" i="1"/>
  <c r="U824" i="1"/>
  <c r="V824" i="1"/>
  <c r="W824" i="1"/>
  <c r="T825" i="1"/>
  <c r="U825" i="1"/>
  <c r="V825" i="1"/>
  <c r="W825" i="1"/>
  <c r="T826" i="1"/>
  <c r="U826" i="1"/>
  <c r="V826" i="1"/>
  <c r="W826" i="1"/>
  <c r="T827" i="1"/>
  <c r="U827" i="1"/>
  <c r="V827" i="1"/>
  <c r="W827" i="1"/>
  <c r="T828" i="1"/>
  <c r="U828" i="1"/>
  <c r="V828" i="1"/>
  <c r="W828" i="1"/>
  <c r="T829" i="1"/>
  <c r="U829" i="1"/>
  <c r="V829" i="1"/>
  <c r="W829" i="1"/>
  <c r="T830" i="1"/>
  <c r="U830" i="1"/>
  <c r="V830" i="1"/>
  <c r="W830" i="1"/>
  <c r="T831" i="1"/>
  <c r="U831" i="1"/>
  <c r="V831" i="1"/>
  <c r="W831" i="1"/>
  <c r="T832" i="1"/>
  <c r="U832" i="1"/>
  <c r="V832" i="1"/>
  <c r="W832" i="1"/>
  <c r="T833" i="1"/>
  <c r="U833" i="1"/>
  <c r="V833" i="1"/>
  <c r="W833" i="1"/>
  <c r="T834" i="1"/>
  <c r="U834" i="1"/>
  <c r="V834" i="1"/>
  <c r="W834" i="1"/>
  <c r="T835" i="1"/>
  <c r="U835" i="1"/>
  <c r="V835" i="1"/>
  <c r="W835" i="1"/>
  <c r="T836" i="1"/>
  <c r="U836" i="1"/>
  <c r="V836" i="1"/>
  <c r="W836" i="1"/>
  <c r="T837" i="1"/>
  <c r="U837" i="1"/>
  <c r="V837" i="1"/>
  <c r="W837" i="1"/>
  <c r="T838" i="1"/>
  <c r="U838" i="1"/>
  <c r="V838" i="1"/>
  <c r="W838" i="1"/>
  <c r="T839" i="1"/>
  <c r="U839" i="1"/>
  <c r="V839" i="1"/>
  <c r="W839" i="1"/>
  <c r="T840" i="1"/>
  <c r="U840" i="1"/>
  <c r="V840" i="1"/>
  <c r="W840" i="1"/>
  <c r="T841" i="1"/>
  <c r="U841" i="1"/>
  <c r="V841" i="1"/>
  <c r="W841" i="1"/>
  <c r="T842" i="1"/>
  <c r="U842" i="1"/>
  <c r="V842" i="1"/>
  <c r="W842" i="1"/>
  <c r="T843" i="1"/>
  <c r="U843" i="1"/>
  <c r="V843" i="1"/>
  <c r="W843" i="1"/>
  <c r="T844" i="1"/>
  <c r="U844" i="1"/>
  <c r="V844" i="1"/>
  <c r="W844" i="1"/>
  <c r="T845" i="1"/>
  <c r="U845" i="1"/>
  <c r="V845" i="1"/>
  <c r="W845" i="1"/>
  <c r="T846" i="1"/>
  <c r="U846" i="1"/>
  <c r="V846" i="1"/>
  <c r="W846" i="1"/>
  <c r="T847" i="1"/>
  <c r="U847" i="1"/>
  <c r="V847" i="1"/>
  <c r="W847" i="1"/>
  <c r="T848" i="1"/>
  <c r="U848" i="1"/>
  <c r="V848" i="1"/>
  <c r="W848" i="1"/>
  <c r="T849" i="1"/>
  <c r="U849" i="1"/>
  <c r="V849" i="1"/>
  <c r="W849" i="1"/>
  <c r="T850" i="1"/>
  <c r="U850" i="1"/>
  <c r="V850" i="1"/>
  <c r="W850" i="1"/>
  <c r="T851" i="1"/>
  <c r="U851" i="1"/>
  <c r="V851" i="1"/>
  <c r="W851" i="1"/>
  <c r="T852" i="1"/>
  <c r="U852" i="1"/>
  <c r="V852" i="1"/>
  <c r="W852" i="1"/>
  <c r="T853" i="1"/>
  <c r="U853" i="1"/>
  <c r="V853" i="1"/>
  <c r="W853" i="1"/>
  <c r="T854" i="1"/>
  <c r="U854" i="1"/>
  <c r="V854" i="1"/>
  <c r="W854" i="1"/>
  <c r="T855" i="1"/>
  <c r="U855" i="1"/>
  <c r="V855" i="1"/>
  <c r="W855" i="1"/>
  <c r="T856" i="1"/>
  <c r="U856" i="1"/>
  <c r="V856" i="1"/>
  <c r="W856" i="1"/>
  <c r="T857" i="1"/>
  <c r="U857" i="1"/>
  <c r="V857" i="1"/>
  <c r="W857" i="1"/>
  <c r="T858" i="1"/>
  <c r="U858" i="1"/>
  <c r="V858" i="1"/>
  <c r="W858" i="1"/>
  <c r="T859" i="1"/>
  <c r="U859" i="1"/>
  <c r="V859" i="1"/>
  <c r="W859" i="1"/>
  <c r="T860" i="1"/>
  <c r="U860" i="1"/>
  <c r="V860" i="1"/>
  <c r="W860" i="1"/>
  <c r="T861" i="1"/>
  <c r="U861" i="1"/>
  <c r="V861" i="1"/>
  <c r="W861" i="1"/>
  <c r="T862" i="1"/>
  <c r="U862" i="1"/>
  <c r="V862" i="1"/>
  <c r="W862" i="1"/>
  <c r="T863" i="1"/>
  <c r="U863" i="1"/>
  <c r="V863" i="1"/>
  <c r="W863" i="1"/>
  <c r="T864" i="1"/>
  <c r="U864" i="1"/>
  <c r="V864" i="1"/>
  <c r="W864" i="1"/>
  <c r="T865" i="1"/>
  <c r="U865" i="1"/>
  <c r="V865" i="1"/>
  <c r="W865" i="1"/>
  <c r="T866" i="1"/>
  <c r="U866" i="1"/>
  <c r="V866" i="1"/>
  <c r="W866" i="1"/>
  <c r="T867" i="1"/>
  <c r="U867" i="1"/>
  <c r="V867" i="1"/>
  <c r="W867" i="1"/>
  <c r="T868" i="1"/>
  <c r="U868" i="1"/>
  <c r="V868" i="1"/>
  <c r="W868" i="1"/>
  <c r="T869" i="1"/>
  <c r="U869" i="1"/>
  <c r="V869" i="1"/>
  <c r="W869" i="1"/>
  <c r="T870" i="1"/>
  <c r="U870" i="1"/>
  <c r="V870" i="1"/>
  <c r="W870" i="1"/>
  <c r="T871" i="1"/>
  <c r="U871" i="1"/>
  <c r="V871" i="1"/>
  <c r="W871" i="1"/>
  <c r="T872" i="1"/>
  <c r="U872" i="1"/>
  <c r="V872" i="1"/>
  <c r="W872" i="1"/>
  <c r="T873" i="1"/>
  <c r="U873" i="1"/>
  <c r="V873" i="1"/>
  <c r="W873" i="1"/>
  <c r="T874" i="1"/>
  <c r="U874" i="1"/>
  <c r="V874" i="1"/>
  <c r="W874" i="1"/>
  <c r="T875" i="1"/>
  <c r="U875" i="1"/>
  <c r="V875" i="1"/>
  <c r="W875" i="1"/>
  <c r="T876" i="1"/>
  <c r="U876" i="1"/>
  <c r="V876" i="1"/>
  <c r="W876" i="1"/>
  <c r="T877" i="1"/>
  <c r="U877" i="1"/>
  <c r="V877" i="1"/>
  <c r="W877" i="1"/>
  <c r="T878" i="1"/>
  <c r="U878" i="1"/>
  <c r="V878" i="1"/>
  <c r="W878" i="1"/>
  <c r="T879" i="1"/>
  <c r="U879" i="1"/>
  <c r="V879" i="1"/>
  <c r="W879" i="1"/>
  <c r="T880" i="1"/>
  <c r="U880" i="1"/>
  <c r="V880" i="1"/>
  <c r="W880" i="1"/>
  <c r="T881" i="1"/>
  <c r="U881" i="1"/>
  <c r="V881" i="1"/>
  <c r="W881" i="1"/>
  <c r="T882" i="1"/>
  <c r="U882" i="1"/>
  <c r="V882" i="1"/>
  <c r="W882" i="1"/>
  <c r="T883" i="1"/>
  <c r="U883" i="1"/>
  <c r="V883" i="1"/>
  <c r="W883" i="1"/>
  <c r="T884" i="1"/>
  <c r="U884" i="1"/>
  <c r="V884" i="1"/>
  <c r="W884" i="1"/>
  <c r="T885" i="1"/>
  <c r="U885" i="1"/>
  <c r="V885" i="1"/>
  <c r="W885" i="1"/>
  <c r="T886" i="1"/>
  <c r="U886" i="1"/>
  <c r="V886" i="1"/>
  <c r="W886" i="1"/>
  <c r="T887" i="1"/>
  <c r="U887" i="1"/>
  <c r="V887" i="1"/>
  <c r="W887" i="1"/>
  <c r="T888" i="1"/>
  <c r="U888" i="1"/>
  <c r="V888" i="1"/>
  <c r="W888" i="1"/>
  <c r="T889" i="1"/>
  <c r="U889" i="1"/>
  <c r="V889" i="1"/>
  <c r="W889" i="1"/>
  <c r="T890" i="1"/>
  <c r="U890" i="1"/>
  <c r="V890" i="1"/>
  <c r="W890" i="1"/>
  <c r="T891" i="1"/>
  <c r="U891" i="1"/>
  <c r="V891" i="1"/>
  <c r="W891" i="1"/>
  <c r="T892" i="1"/>
  <c r="U892" i="1"/>
  <c r="V892" i="1"/>
  <c r="W892" i="1"/>
  <c r="T893" i="1"/>
  <c r="U893" i="1"/>
  <c r="V893" i="1"/>
  <c r="W893" i="1"/>
  <c r="T894" i="1"/>
  <c r="U894" i="1"/>
  <c r="V894" i="1"/>
  <c r="W894" i="1"/>
  <c r="T895" i="1"/>
  <c r="U895" i="1"/>
  <c r="V895" i="1"/>
  <c r="W895" i="1"/>
  <c r="T896" i="1"/>
  <c r="U896" i="1"/>
  <c r="V896" i="1"/>
  <c r="W896" i="1"/>
  <c r="T897" i="1"/>
  <c r="U897" i="1"/>
  <c r="V897" i="1"/>
  <c r="W897" i="1"/>
  <c r="T898" i="1"/>
  <c r="U898" i="1"/>
  <c r="V898" i="1"/>
  <c r="W898" i="1"/>
  <c r="T899" i="1"/>
  <c r="U899" i="1"/>
  <c r="V899" i="1"/>
  <c r="W899" i="1"/>
  <c r="T900" i="1"/>
  <c r="U900" i="1"/>
  <c r="V900" i="1"/>
  <c r="W900" i="1"/>
  <c r="T901" i="1"/>
  <c r="U901" i="1"/>
  <c r="V901" i="1"/>
  <c r="W901" i="1"/>
  <c r="T902" i="1"/>
  <c r="U902" i="1"/>
  <c r="V902" i="1"/>
  <c r="W902" i="1"/>
  <c r="T903" i="1"/>
  <c r="U903" i="1"/>
  <c r="V903" i="1"/>
  <c r="W903" i="1"/>
  <c r="T904" i="1"/>
  <c r="U904" i="1"/>
  <c r="V904" i="1"/>
  <c r="W904" i="1"/>
  <c r="T905" i="1"/>
  <c r="U905" i="1"/>
  <c r="V905" i="1"/>
  <c r="W905" i="1"/>
  <c r="T906" i="1"/>
  <c r="U906" i="1"/>
  <c r="V906" i="1"/>
  <c r="W906" i="1"/>
  <c r="T907" i="1"/>
  <c r="U907" i="1"/>
  <c r="V907" i="1"/>
  <c r="W907" i="1"/>
  <c r="T908" i="1"/>
  <c r="U908" i="1"/>
  <c r="V908" i="1"/>
  <c r="W908" i="1"/>
  <c r="T909" i="1"/>
  <c r="U909" i="1"/>
  <c r="V909" i="1"/>
  <c r="W909" i="1"/>
  <c r="T910" i="1"/>
  <c r="U910" i="1"/>
  <c r="V910" i="1"/>
  <c r="W910" i="1"/>
  <c r="T911" i="1"/>
  <c r="U911" i="1"/>
  <c r="V911" i="1"/>
  <c r="W911" i="1"/>
  <c r="T912" i="1"/>
  <c r="U912" i="1"/>
  <c r="V912" i="1"/>
  <c r="W912" i="1"/>
  <c r="T913" i="1"/>
  <c r="U913" i="1"/>
  <c r="V913" i="1"/>
  <c r="W913" i="1"/>
  <c r="T914" i="1"/>
  <c r="U914" i="1"/>
  <c r="V914" i="1"/>
  <c r="W914" i="1"/>
  <c r="T915" i="1"/>
  <c r="U915" i="1"/>
  <c r="V915" i="1"/>
  <c r="W915" i="1"/>
  <c r="T916" i="1"/>
  <c r="U916" i="1"/>
  <c r="V916" i="1"/>
  <c r="W916" i="1"/>
  <c r="T917" i="1"/>
  <c r="U917" i="1"/>
  <c r="V917" i="1"/>
  <c r="W917" i="1"/>
  <c r="T918" i="1"/>
  <c r="U918" i="1"/>
  <c r="V918" i="1"/>
  <c r="W918" i="1"/>
  <c r="T919" i="1"/>
  <c r="U919" i="1"/>
  <c r="V919" i="1"/>
  <c r="W919" i="1"/>
  <c r="T920" i="1"/>
  <c r="U920" i="1"/>
  <c r="V920" i="1"/>
  <c r="W920" i="1"/>
  <c r="T921" i="1"/>
  <c r="U921" i="1"/>
  <c r="V921" i="1"/>
  <c r="W921" i="1"/>
  <c r="T922" i="1"/>
  <c r="U922" i="1"/>
  <c r="V922" i="1"/>
  <c r="W922" i="1"/>
  <c r="T923" i="1"/>
  <c r="U923" i="1"/>
  <c r="V923" i="1"/>
  <c r="W923" i="1"/>
  <c r="T924" i="1"/>
  <c r="U924" i="1"/>
  <c r="V924" i="1"/>
  <c r="W924" i="1"/>
  <c r="T925" i="1"/>
  <c r="U925" i="1"/>
  <c r="V925" i="1"/>
  <c r="W925" i="1"/>
  <c r="T926" i="1"/>
  <c r="U926" i="1"/>
  <c r="V926" i="1"/>
  <c r="W926" i="1"/>
  <c r="T927" i="1"/>
  <c r="U927" i="1"/>
  <c r="V927" i="1"/>
  <c r="W927" i="1"/>
  <c r="T928" i="1"/>
  <c r="U928" i="1"/>
  <c r="V928" i="1"/>
  <c r="W928" i="1"/>
  <c r="T929" i="1"/>
  <c r="U929" i="1"/>
  <c r="V929" i="1"/>
  <c r="W929" i="1"/>
  <c r="T930" i="1"/>
  <c r="U930" i="1"/>
  <c r="V930" i="1"/>
  <c r="W930" i="1"/>
  <c r="T931" i="1"/>
  <c r="U931" i="1"/>
  <c r="V931" i="1"/>
  <c r="W931" i="1"/>
  <c r="T932" i="1"/>
  <c r="U932" i="1"/>
  <c r="V932" i="1"/>
  <c r="W932" i="1"/>
  <c r="T933" i="1"/>
  <c r="U933" i="1"/>
  <c r="V933" i="1"/>
  <c r="W933" i="1"/>
  <c r="T934" i="1"/>
  <c r="U934" i="1"/>
  <c r="V934" i="1"/>
  <c r="W934" i="1"/>
  <c r="T935" i="1"/>
  <c r="U935" i="1"/>
  <c r="V935" i="1"/>
  <c r="W935" i="1"/>
  <c r="T936" i="1"/>
  <c r="U936" i="1"/>
  <c r="V936" i="1"/>
  <c r="W936" i="1"/>
  <c r="T937" i="1"/>
  <c r="U937" i="1"/>
  <c r="V937" i="1"/>
  <c r="W937" i="1"/>
  <c r="T938" i="1"/>
  <c r="U938" i="1"/>
  <c r="V938" i="1"/>
  <c r="W938" i="1"/>
  <c r="T939" i="1"/>
  <c r="U939" i="1"/>
  <c r="V939" i="1"/>
  <c r="W939" i="1"/>
  <c r="T940" i="1"/>
  <c r="U940" i="1"/>
  <c r="V940" i="1"/>
  <c r="W940" i="1"/>
  <c r="T941" i="1"/>
  <c r="U941" i="1"/>
  <c r="V941" i="1"/>
  <c r="W941" i="1"/>
  <c r="T942" i="1"/>
  <c r="U942" i="1"/>
  <c r="V942" i="1"/>
  <c r="W942" i="1"/>
  <c r="T943" i="1"/>
  <c r="U943" i="1"/>
  <c r="V943" i="1"/>
  <c r="W943" i="1"/>
  <c r="T944" i="1"/>
  <c r="U944" i="1"/>
  <c r="V944" i="1"/>
  <c r="W944" i="1"/>
  <c r="T945" i="1"/>
  <c r="U945" i="1"/>
  <c r="V945" i="1"/>
  <c r="W945" i="1"/>
  <c r="T946" i="1"/>
  <c r="U946" i="1"/>
  <c r="V946" i="1"/>
  <c r="W946" i="1"/>
  <c r="T947" i="1"/>
  <c r="U947" i="1"/>
  <c r="V947" i="1"/>
  <c r="W947" i="1"/>
  <c r="T948" i="1"/>
  <c r="U948" i="1"/>
  <c r="V948" i="1"/>
  <c r="W948" i="1"/>
  <c r="T949" i="1"/>
  <c r="U949" i="1"/>
  <c r="V949" i="1"/>
  <c r="W949" i="1"/>
  <c r="T950" i="1"/>
  <c r="U950" i="1"/>
  <c r="V950" i="1"/>
  <c r="W950" i="1"/>
  <c r="T951" i="1"/>
  <c r="U951" i="1"/>
  <c r="V951" i="1"/>
  <c r="W951" i="1"/>
  <c r="T952" i="1"/>
  <c r="U952" i="1"/>
  <c r="V952" i="1"/>
  <c r="W952" i="1"/>
  <c r="T953" i="1"/>
  <c r="U953" i="1"/>
  <c r="V953" i="1"/>
  <c r="W953" i="1"/>
  <c r="T954" i="1"/>
  <c r="U954" i="1"/>
  <c r="V954" i="1"/>
  <c r="W954" i="1"/>
  <c r="T955" i="1"/>
  <c r="U955" i="1"/>
  <c r="V955" i="1"/>
  <c r="W955" i="1"/>
  <c r="T956" i="1"/>
  <c r="U956" i="1"/>
  <c r="V956" i="1"/>
  <c r="W956" i="1"/>
  <c r="T957" i="1"/>
  <c r="U957" i="1"/>
  <c r="V957" i="1"/>
  <c r="W957" i="1"/>
  <c r="T958" i="1"/>
  <c r="U958" i="1"/>
  <c r="V958" i="1"/>
  <c r="W958" i="1"/>
  <c r="T959" i="1"/>
  <c r="U959" i="1"/>
  <c r="V959" i="1"/>
  <c r="W959" i="1"/>
  <c r="T960" i="1"/>
  <c r="U960" i="1"/>
  <c r="V960" i="1"/>
  <c r="W960" i="1"/>
  <c r="T961" i="1"/>
  <c r="U961" i="1"/>
  <c r="V961" i="1"/>
  <c r="W961" i="1"/>
  <c r="T962" i="1"/>
  <c r="U962" i="1"/>
  <c r="V962" i="1"/>
  <c r="W962" i="1"/>
  <c r="T963" i="1"/>
  <c r="U963" i="1"/>
  <c r="V963" i="1"/>
  <c r="W963" i="1"/>
  <c r="T964" i="1"/>
  <c r="U964" i="1"/>
  <c r="V964" i="1"/>
  <c r="W964" i="1"/>
  <c r="T965" i="1"/>
  <c r="U965" i="1"/>
  <c r="V965" i="1"/>
  <c r="W965" i="1"/>
  <c r="T966" i="1"/>
  <c r="U966" i="1"/>
  <c r="V966" i="1"/>
  <c r="W966" i="1"/>
  <c r="T967" i="1"/>
  <c r="U967" i="1"/>
  <c r="V967" i="1"/>
  <c r="W967" i="1"/>
  <c r="T968" i="1"/>
  <c r="U968" i="1"/>
  <c r="V968" i="1"/>
  <c r="W968" i="1"/>
  <c r="T969" i="1"/>
  <c r="U969" i="1"/>
  <c r="V969" i="1"/>
  <c r="W969" i="1"/>
  <c r="T970" i="1"/>
  <c r="U970" i="1"/>
  <c r="V970" i="1"/>
  <c r="W970" i="1"/>
  <c r="T971" i="1"/>
  <c r="U971" i="1"/>
  <c r="V971" i="1"/>
  <c r="W971" i="1"/>
  <c r="T972" i="1"/>
  <c r="U972" i="1"/>
  <c r="V972" i="1"/>
  <c r="W972" i="1"/>
  <c r="T973" i="1"/>
  <c r="U973" i="1"/>
  <c r="V973" i="1"/>
  <c r="W973" i="1"/>
  <c r="T974" i="1"/>
  <c r="U974" i="1"/>
  <c r="V974" i="1"/>
  <c r="W974" i="1"/>
  <c r="T975" i="1"/>
  <c r="U975" i="1"/>
  <c r="V975" i="1"/>
  <c r="W975" i="1"/>
  <c r="T976" i="1"/>
  <c r="U976" i="1"/>
  <c r="V976" i="1"/>
  <c r="W976" i="1"/>
  <c r="T977" i="1"/>
  <c r="U977" i="1"/>
  <c r="V977" i="1"/>
  <c r="W977" i="1"/>
  <c r="T978" i="1"/>
  <c r="U978" i="1"/>
  <c r="V978" i="1"/>
  <c r="W978" i="1"/>
  <c r="T979" i="1"/>
  <c r="U979" i="1"/>
  <c r="V979" i="1"/>
  <c r="W979" i="1"/>
  <c r="T980" i="1"/>
  <c r="U980" i="1"/>
  <c r="V980" i="1"/>
  <c r="W980" i="1"/>
  <c r="T981" i="1"/>
  <c r="U981" i="1"/>
  <c r="V981" i="1"/>
  <c r="W981" i="1"/>
  <c r="T982" i="1"/>
  <c r="U982" i="1"/>
  <c r="V982" i="1"/>
  <c r="W982" i="1"/>
  <c r="T983" i="1"/>
  <c r="U983" i="1"/>
  <c r="V983" i="1"/>
  <c r="W983" i="1"/>
  <c r="T984" i="1"/>
  <c r="U984" i="1"/>
  <c r="V984" i="1"/>
  <c r="W984" i="1"/>
  <c r="T985" i="1"/>
  <c r="U985" i="1"/>
  <c r="V985" i="1"/>
  <c r="W985" i="1"/>
  <c r="T986" i="1"/>
  <c r="U986" i="1"/>
  <c r="V986" i="1"/>
  <c r="W986" i="1"/>
  <c r="T987" i="1"/>
  <c r="U987" i="1"/>
  <c r="V987" i="1"/>
  <c r="W987" i="1"/>
  <c r="T988" i="1"/>
  <c r="U988" i="1"/>
  <c r="V988" i="1"/>
  <c r="W988" i="1"/>
  <c r="T989" i="1"/>
  <c r="U989" i="1"/>
  <c r="V989" i="1"/>
  <c r="W989" i="1"/>
  <c r="T990" i="1"/>
  <c r="U990" i="1"/>
  <c r="V990" i="1"/>
  <c r="W990" i="1"/>
  <c r="T991" i="1"/>
  <c r="U991" i="1"/>
  <c r="V991" i="1"/>
  <c r="W991" i="1"/>
  <c r="T992" i="1"/>
  <c r="U992" i="1"/>
  <c r="V992" i="1"/>
  <c r="W992" i="1"/>
  <c r="T993" i="1"/>
  <c r="U993" i="1"/>
  <c r="V993" i="1"/>
  <c r="W993" i="1"/>
  <c r="T994" i="1"/>
  <c r="U994" i="1"/>
  <c r="V994" i="1"/>
  <c r="W994" i="1"/>
  <c r="T995" i="1"/>
  <c r="U995" i="1"/>
  <c r="V995" i="1"/>
  <c r="W995" i="1"/>
  <c r="T996" i="1"/>
  <c r="U996" i="1"/>
  <c r="V996" i="1"/>
  <c r="W996" i="1"/>
  <c r="T997" i="1"/>
  <c r="U997" i="1"/>
  <c r="V997" i="1"/>
  <c r="W997" i="1"/>
  <c r="T998" i="1"/>
  <c r="U998" i="1"/>
  <c r="V998" i="1"/>
  <c r="W998" i="1"/>
  <c r="T999" i="1"/>
  <c r="U999" i="1"/>
  <c r="V999" i="1"/>
  <c r="W999" i="1"/>
  <c r="T1000" i="1"/>
  <c r="U1000" i="1"/>
  <c r="V1000" i="1"/>
  <c r="W1000" i="1"/>
  <c r="T1001" i="1"/>
  <c r="U1001" i="1"/>
  <c r="V1001" i="1"/>
  <c r="W1001" i="1"/>
  <c r="T1002" i="1"/>
  <c r="U1002" i="1"/>
  <c r="V1002" i="1"/>
  <c r="W1002" i="1"/>
  <c r="T1003" i="1"/>
  <c r="U1003" i="1"/>
  <c r="V1003" i="1"/>
  <c r="W1003" i="1"/>
  <c r="T1004" i="1"/>
  <c r="U1004" i="1"/>
  <c r="V1004" i="1"/>
  <c r="W1004" i="1"/>
  <c r="T1005" i="1"/>
  <c r="U1005" i="1"/>
  <c r="V1005" i="1"/>
  <c r="W1005" i="1"/>
  <c r="T1006" i="1"/>
  <c r="U1006" i="1"/>
  <c r="V1006" i="1"/>
  <c r="W1006" i="1"/>
  <c r="T1007" i="1"/>
  <c r="U1007" i="1"/>
  <c r="V1007" i="1"/>
  <c r="W1007" i="1"/>
  <c r="T1008" i="1"/>
  <c r="U1008" i="1"/>
  <c r="V1008" i="1"/>
  <c r="W1008" i="1"/>
  <c r="T1009" i="1"/>
  <c r="U1009" i="1"/>
  <c r="V1009" i="1"/>
  <c r="W1009" i="1"/>
  <c r="T1010" i="1"/>
  <c r="U1010" i="1"/>
  <c r="V1010" i="1"/>
  <c r="W1010" i="1"/>
  <c r="T1011" i="1"/>
  <c r="U1011" i="1"/>
  <c r="V1011" i="1"/>
  <c r="W1011" i="1"/>
  <c r="T1012" i="1"/>
  <c r="U1012" i="1"/>
  <c r="V1012" i="1"/>
  <c r="W1012" i="1"/>
  <c r="T1013" i="1"/>
  <c r="U1013" i="1"/>
  <c r="V1013" i="1"/>
  <c r="W1013" i="1"/>
  <c r="T1014" i="1"/>
  <c r="U1014" i="1"/>
  <c r="V1014" i="1"/>
  <c r="W1014" i="1"/>
  <c r="T1015" i="1"/>
  <c r="U1015" i="1"/>
  <c r="V1015" i="1"/>
  <c r="W1015" i="1"/>
  <c r="T1016" i="1"/>
  <c r="U1016" i="1"/>
  <c r="V1016" i="1"/>
  <c r="W1016" i="1"/>
  <c r="T1017" i="1"/>
  <c r="U1017" i="1"/>
  <c r="V1017" i="1"/>
  <c r="W1017" i="1"/>
  <c r="T1018" i="1"/>
  <c r="U1018" i="1"/>
  <c r="V1018" i="1"/>
  <c r="W1018" i="1"/>
  <c r="T1019" i="1"/>
  <c r="U1019" i="1"/>
  <c r="V1019" i="1"/>
  <c r="W1019" i="1"/>
  <c r="T1020" i="1"/>
  <c r="U1020" i="1"/>
  <c r="V1020" i="1"/>
  <c r="W1020" i="1"/>
  <c r="T1021" i="1"/>
  <c r="U1021" i="1"/>
  <c r="V1021" i="1"/>
  <c r="W1021" i="1"/>
  <c r="T1022" i="1"/>
  <c r="U1022" i="1"/>
  <c r="V1022" i="1"/>
  <c r="W1022" i="1"/>
  <c r="T1023" i="1"/>
  <c r="U1023" i="1"/>
  <c r="V1023" i="1"/>
  <c r="W1023" i="1"/>
  <c r="T1024" i="1"/>
  <c r="U1024" i="1"/>
  <c r="V1024" i="1"/>
  <c r="W1024" i="1"/>
  <c r="T1025" i="1"/>
  <c r="U1025" i="1"/>
  <c r="V1025" i="1"/>
  <c r="W1025" i="1"/>
  <c r="T1026" i="1"/>
  <c r="U1026" i="1"/>
  <c r="V1026" i="1"/>
  <c r="W1026" i="1"/>
  <c r="T1027" i="1"/>
  <c r="U1027" i="1"/>
  <c r="V1027" i="1"/>
  <c r="W1027" i="1"/>
  <c r="T1028" i="1"/>
  <c r="U1028" i="1"/>
  <c r="V1028" i="1"/>
  <c r="W1028" i="1"/>
  <c r="T1029" i="1"/>
  <c r="U1029" i="1"/>
  <c r="V1029" i="1"/>
  <c r="W1029" i="1"/>
  <c r="T1030" i="1"/>
  <c r="U1030" i="1"/>
  <c r="V1030" i="1"/>
  <c r="W1030" i="1"/>
  <c r="T1031" i="1"/>
  <c r="U1031" i="1"/>
  <c r="V1031" i="1"/>
  <c r="W1031" i="1"/>
  <c r="T1032" i="1"/>
  <c r="U1032" i="1"/>
  <c r="V1032" i="1"/>
  <c r="W1032" i="1"/>
  <c r="T1033" i="1"/>
  <c r="U1033" i="1"/>
  <c r="V1033" i="1"/>
  <c r="W1033" i="1"/>
  <c r="T1034" i="1"/>
  <c r="U1034" i="1"/>
  <c r="V1034" i="1"/>
  <c r="W1034" i="1"/>
  <c r="T1035" i="1"/>
  <c r="U1035" i="1"/>
  <c r="V1035" i="1"/>
  <c r="W1035" i="1"/>
  <c r="T1036" i="1"/>
  <c r="U1036" i="1"/>
  <c r="V1036" i="1"/>
  <c r="W1036" i="1"/>
  <c r="T1037" i="1"/>
  <c r="U1037" i="1"/>
  <c r="V1037" i="1"/>
  <c r="W1037" i="1"/>
  <c r="T1038" i="1"/>
  <c r="U1038" i="1"/>
  <c r="V1038" i="1"/>
  <c r="W1038" i="1"/>
  <c r="T1039" i="1"/>
  <c r="U1039" i="1"/>
  <c r="V1039" i="1"/>
  <c r="W1039" i="1"/>
  <c r="T1040" i="1"/>
  <c r="U1040" i="1"/>
  <c r="V1040" i="1"/>
  <c r="W1040" i="1"/>
  <c r="T1041" i="1"/>
  <c r="U1041" i="1"/>
  <c r="V1041" i="1"/>
  <c r="W1041" i="1"/>
  <c r="T1042" i="1"/>
  <c r="U1042" i="1"/>
  <c r="V1042" i="1"/>
  <c r="W1042" i="1"/>
  <c r="T1043" i="1"/>
  <c r="U1043" i="1"/>
  <c r="V1043" i="1"/>
  <c r="W1043" i="1"/>
  <c r="T1044" i="1"/>
  <c r="U1044" i="1"/>
  <c r="V1044" i="1"/>
  <c r="W1044" i="1"/>
  <c r="T1045" i="1"/>
  <c r="U1045" i="1"/>
  <c r="V1045" i="1"/>
  <c r="W1045" i="1"/>
  <c r="T1046" i="1"/>
  <c r="U1046" i="1"/>
  <c r="V1046" i="1"/>
  <c r="W1046" i="1"/>
  <c r="T1047" i="1"/>
  <c r="U1047" i="1"/>
  <c r="V1047" i="1"/>
  <c r="W1047" i="1"/>
  <c r="T1048" i="1"/>
  <c r="U1048" i="1"/>
  <c r="V1048" i="1"/>
  <c r="W1048" i="1"/>
  <c r="T1049" i="1"/>
  <c r="U1049" i="1"/>
  <c r="V1049" i="1"/>
  <c r="W1049" i="1"/>
  <c r="T1050" i="1"/>
  <c r="U1050" i="1"/>
  <c r="V1050" i="1"/>
  <c r="W1050" i="1"/>
  <c r="T1051" i="1"/>
  <c r="U1051" i="1"/>
  <c r="V1051" i="1"/>
  <c r="W1051" i="1"/>
  <c r="T1052" i="1"/>
  <c r="U1052" i="1"/>
  <c r="V1052" i="1"/>
  <c r="W1052" i="1"/>
  <c r="T1053" i="1"/>
  <c r="U1053" i="1"/>
  <c r="V1053" i="1"/>
  <c r="W1053" i="1"/>
  <c r="T1054" i="1"/>
  <c r="U1054" i="1"/>
  <c r="V1054" i="1"/>
  <c r="W1054" i="1"/>
  <c r="T1055" i="1"/>
  <c r="U1055" i="1"/>
  <c r="V1055" i="1"/>
  <c r="W1055" i="1"/>
  <c r="T1056" i="1"/>
  <c r="U1056" i="1"/>
  <c r="V1056" i="1"/>
  <c r="W1056" i="1"/>
  <c r="T1057" i="1"/>
  <c r="U1057" i="1"/>
  <c r="V1057" i="1"/>
  <c r="W1057" i="1"/>
  <c r="T1058" i="1"/>
  <c r="U1058" i="1"/>
  <c r="V1058" i="1"/>
  <c r="W1058" i="1"/>
  <c r="T1059" i="1"/>
  <c r="U1059" i="1"/>
  <c r="V1059" i="1"/>
  <c r="W1059" i="1"/>
  <c r="T1060" i="1"/>
  <c r="U1060" i="1"/>
  <c r="V1060" i="1"/>
  <c r="W1060" i="1"/>
  <c r="T1061" i="1"/>
  <c r="U1061" i="1"/>
  <c r="V1061" i="1"/>
  <c r="W1061" i="1"/>
  <c r="T1062" i="1"/>
  <c r="U1062" i="1"/>
  <c r="V1062" i="1"/>
  <c r="W1062" i="1"/>
  <c r="T1063" i="1"/>
  <c r="U1063" i="1"/>
  <c r="V1063" i="1"/>
  <c r="W1063" i="1"/>
  <c r="T1064" i="1"/>
  <c r="U1064" i="1"/>
  <c r="V1064" i="1"/>
  <c r="W1064" i="1"/>
  <c r="T1065" i="1"/>
  <c r="U1065" i="1"/>
  <c r="V1065" i="1"/>
  <c r="W1065" i="1"/>
  <c r="T1066" i="1"/>
  <c r="U1066" i="1"/>
  <c r="V1066" i="1"/>
  <c r="W1066" i="1"/>
  <c r="T1067" i="1"/>
  <c r="U1067" i="1"/>
  <c r="V1067" i="1"/>
  <c r="W1067" i="1"/>
  <c r="T1068" i="1"/>
  <c r="U1068" i="1"/>
  <c r="V1068" i="1"/>
  <c r="W1068" i="1"/>
  <c r="T1069" i="1"/>
  <c r="U1069" i="1"/>
  <c r="V1069" i="1"/>
  <c r="W1069" i="1"/>
  <c r="T1070" i="1"/>
  <c r="U1070" i="1"/>
  <c r="V1070" i="1"/>
  <c r="W1070" i="1"/>
  <c r="T1071" i="1"/>
  <c r="U1071" i="1"/>
  <c r="V1071" i="1"/>
  <c r="W1071" i="1"/>
  <c r="T1072" i="1"/>
  <c r="U1072" i="1"/>
  <c r="V1072" i="1"/>
  <c r="W1072" i="1"/>
  <c r="T1073" i="1"/>
  <c r="U1073" i="1"/>
  <c r="V1073" i="1"/>
  <c r="W1073" i="1"/>
  <c r="T1074" i="1"/>
  <c r="U1074" i="1"/>
  <c r="V1074" i="1"/>
  <c r="W1074" i="1"/>
  <c r="T1075" i="1"/>
  <c r="U1075" i="1"/>
  <c r="V1075" i="1"/>
  <c r="W1075" i="1"/>
  <c r="T1076" i="1"/>
  <c r="U1076" i="1"/>
  <c r="V1076" i="1"/>
  <c r="W1076" i="1"/>
  <c r="T1077" i="1"/>
  <c r="U1077" i="1"/>
  <c r="V1077" i="1"/>
  <c r="W1077" i="1"/>
  <c r="T1078" i="1"/>
  <c r="U1078" i="1"/>
  <c r="V1078" i="1"/>
  <c r="W1078" i="1"/>
  <c r="T1079" i="1"/>
  <c r="U1079" i="1"/>
  <c r="V1079" i="1"/>
  <c r="W1079" i="1"/>
  <c r="T1080" i="1"/>
  <c r="U1080" i="1"/>
  <c r="V1080" i="1"/>
  <c r="W1080" i="1"/>
  <c r="T1081" i="1"/>
  <c r="U1081" i="1"/>
  <c r="V1081" i="1"/>
  <c r="W1081" i="1"/>
  <c r="T1082" i="1"/>
  <c r="U1082" i="1"/>
  <c r="V1082" i="1"/>
  <c r="W1082" i="1"/>
  <c r="T1083" i="1"/>
  <c r="U1083" i="1"/>
  <c r="V1083" i="1"/>
  <c r="W1083" i="1"/>
  <c r="T1084" i="1"/>
  <c r="U1084" i="1"/>
  <c r="V1084" i="1"/>
  <c r="W1084" i="1"/>
  <c r="T1085" i="1"/>
  <c r="U1085" i="1"/>
  <c r="V1085" i="1"/>
  <c r="W1085" i="1"/>
  <c r="T1086" i="1"/>
  <c r="U1086" i="1"/>
  <c r="V1086" i="1"/>
  <c r="W1086" i="1"/>
  <c r="T1087" i="1"/>
  <c r="U1087" i="1"/>
  <c r="V1087" i="1"/>
  <c r="W1087" i="1"/>
  <c r="T1088" i="1"/>
  <c r="U1088" i="1"/>
  <c r="V1088" i="1"/>
  <c r="W1088" i="1"/>
  <c r="T1089" i="1"/>
  <c r="U1089" i="1"/>
  <c r="V1089" i="1"/>
  <c r="W1089" i="1"/>
  <c r="T1090" i="1"/>
  <c r="U1090" i="1"/>
  <c r="V1090" i="1"/>
  <c r="W1090" i="1"/>
  <c r="T1091" i="1"/>
  <c r="U1091" i="1"/>
  <c r="V1091" i="1"/>
  <c r="W1091" i="1"/>
  <c r="T1092" i="1"/>
  <c r="U1092" i="1"/>
  <c r="V1092" i="1"/>
  <c r="W1092" i="1"/>
  <c r="T1093" i="1"/>
  <c r="U1093" i="1"/>
  <c r="V1093" i="1"/>
  <c r="W1093" i="1"/>
  <c r="T1094" i="1"/>
  <c r="U1094" i="1"/>
  <c r="V1094" i="1"/>
  <c r="W1094" i="1"/>
  <c r="T1095" i="1"/>
  <c r="U1095" i="1"/>
  <c r="V1095" i="1"/>
  <c r="W1095" i="1"/>
  <c r="T1096" i="1"/>
  <c r="U1096" i="1"/>
  <c r="V1096" i="1"/>
  <c r="W1096" i="1"/>
  <c r="T1097" i="1"/>
  <c r="U1097" i="1"/>
  <c r="V1097" i="1"/>
  <c r="W1097" i="1"/>
  <c r="T1098" i="1"/>
  <c r="U1098" i="1"/>
  <c r="V1098" i="1"/>
  <c r="W1098" i="1"/>
  <c r="T1099" i="1"/>
  <c r="U1099" i="1"/>
  <c r="V1099" i="1"/>
  <c r="W1099" i="1"/>
  <c r="T1100" i="1"/>
  <c r="U1100" i="1"/>
  <c r="V1100" i="1"/>
  <c r="W1100" i="1"/>
  <c r="T1101" i="1"/>
  <c r="U1101" i="1"/>
  <c r="V1101" i="1"/>
  <c r="W1101" i="1"/>
  <c r="T1102" i="1"/>
  <c r="U1102" i="1"/>
  <c r="V1102" i="1"/>
  <c r="W1102" i="1"/>
  <c r="T1103" i="1"/>
  <c r="U1103" i="1"/>
  <c r="V1103" i="1"/>
  <c r="W1103" i="1"/>
  <c r="T1104" i="1"/>
  <c r="U1104" i="1"/>
  <c r="V1104" i="1"/>
  <c r="W1104" i="1"/>
  <c r="T1105" i="1"/>
  <c r="U1105" i="1"/>
  <c r="V1105" i="1"/>
  <c r="W1105" i="1"/>
  <c r="T1106" i="1"/>
  <c r="U1106" i="1"/>
  <c r="V1106" i="1"/>
  <c r="W1106" i="1"/>
  <c r="T1107" i="1"/>
  <c r="U1107" i="1"/>
  <c r="V1107" i="1"/>
  <c r="W1107" i="1"/>
  <c r="T1108" i="1"/>
  <c r="U1108" i="1"/>
  <c r="V1108" i="1"/>
  <c r="W1108" i="1"/>
  <c r="T1109" i="1"/>
  <c r="U1109" i="1"/>
  <c r="V1109" i="1"/>
  <c r="W1109" i="1"/>
  <c r="T1110" i="1"/>
  <c r="U1110" i="1"/>
  <c r="V1110" i="1"/>
  <c r="W1110" i="1"/>
  <c r="T1111" i="1"/>
  <c r="U1111" i="1"/>
  <c r="V1111" i="1"/>
  <c r="W1111" i="1"/>
  <c r="T1112" i="1"/>
  <c r="U1112" i="1"/>
  <c r="V1112" i="1"/>
  <c r="W1112" i="1"/>
  <c r="T1113" i="1"/>
  <c r="U1113" i="1"/>
  <c r="V1113" i="1"/>
  <c r="W1113" i="1"/>
  <c r="T1114" i="1"/>
  <c r="U1114" i="1"/>
  <c r="V1114" i="1"/>
  <c r="W1114" i="1"/>
  <c r="T1115" i="1"/>
  <c r="U1115" i="1"/>
  <c r="V1115" i="1"/>
  <c r="W1115" i="1"/>
  <c r="T1116" i="1"/>
  <c r="U1116" i="1"/>
  <c r="V1116" i="1"/>
  <c r="W1116" i="1"/>
  <c r="T1117" i="1"/>
  <c r="U1117" i="1"/>
  <c r="V1117" i="1"/>
  <c r="W1117" i="1"/>
  <c r="T1118" i="1"/>
  <c r="U1118" i="1"/>
  <c r="V1118" i="1"/>
  <c r="W1118" i="1"/>
  <c r="T1119" i="1"/>
  <c r="U1119" i="1"/>
  <c r="V1119" i="1"/>
  <c r="W1119" i="1"/>
  <c r="T1120" i="1"/>
  <c r="U1120" i="1"/>
  <c r="V1120" i="1"/>
  <c r="W1120" i="1"/>
  <c r="T1121" i="1"/>
  <c r="U1121" i="1"/>
  <c r="V1121" i="1"/>
  <c r="W1121" i="1"/>
  <c r="T1122" i="1"/>
  <c r="U1122" i="1"/>
  <c r="V1122" i="1"/>
  <c r="W1122" i="1"/>
  <c r="T1123" i="1"/>
  <c r="U1123" i="1"/>
  <c r="V1123" i="1"/>
  <c r="W1123" i="1"/>
  <c r="T1124" i="1"/>
  <c r="U1124" i="1"/>
  <c r="V1124" i="1"/>
  <c r="W1124" i="1"/>
  <c r="T1125" i="1"/>
  <c r="U1125" i="1"/>
  <c r="V1125" i="1"/>
  <c r="W1125" i="1"/>
  <c r="T1126" i="1"/>
  <c r="U1126" i="1"/>
  <c r="V1126" i="1"/>
  <c r="W1126" i="1"/>
  <c r="T1127" i="1"/>
  <c r="U1127" i="1"/>
  <c r="V1127" i="1"/>
  <c r="W1127" i="1"/>
  <c r="T1128" i="1"/>
  <c r="U1128" i="1"/>
  <c r="V1128" i="1"/>
  <c r="W1128" i="1"/>
  <c r="T1129" i="1"/>
  <c r="U1129" i="1"/>
  <c r="V1129" i="1"/>
  <c r="W1129" i="1"/>
  <c r="T1130" i="1"/>
  <c r="U1130" i="1"/>
  <c r="V1130" i="1"/>
  <c r="W1130" i="1"/>
  <c r="T1131" i="1"/>
  <c r="U1131" i="1"/>
  <c r="V1131" i="1"/>
  <c r="W1131" i="1"/>
  <c r="T1132" i="1"/>
  <c r="U1132" i="1"/>
  <c r="V1132" i="1"/>
  <c r="W1132" i="1"/>
  <c r="T1133" i="1"/>
  <c r="U1133" i="1"/>
  <c r="V1133" i="1"/>
  <c r="W1133" i="1"/>
  <c r="T1134" i="1"/>
  <c r="U1134" i="1"/>
  <c r="V1134" i="1"/>
  <c r="W1134" i="1"/>
  <c r="T1135" i="1"/>
  <c r="U1135" i="1"/>
  <c r="V1135" i="1"/>
  <c r="W1135" i="1"/>
  <c r="T1136" i="1"/>
  <c r="U1136" i="1"/>
  <c r="V1136" i="1"/>
  <c r="W1136" i="1"/>
  <c r="T1137" i="1"/>
  <c r="U1137" i="1"/>
  <c r="V1137" i="1"/>
  <c r="W1137" i="1"/>
  <c r="T1138" i="1"/>
  <c r="U1138" i="1"/>
  <c r="V1138" i="1"/>
  <c r="W1138" i="1"/>
  <c r="T1139" i="1"/>
  <c r="U1139" i="1"/>
  <c r="V1139" i="1"/>
  <c r="W1139" i="1"/>
  <c r="T1140" i="1"/>
  <c r="U1140" i="1"/>
  <c r="V1140" i="1"/>
  <c r="W1140" i="1"/>
  <c r="T1141" i="1"/>
  <c r="U1141" i="1"/>
  <c r="V1141" i="1"/>
  <c r="W1141" i="1"/>
  <c r="T1142" i="1"/>
  <c r="U1142" i="1"/>
  <c r="V1142" i="1"/>
  <c r="W1142" i="1"/>
  <c r="T1143" i="1"/>
  <c r="U1143" i="1"/>
  <c r="V1143" i="1"/>
  <c r="W1143" i="1"/>
  <c r="T1144" i="1"/>
  <c r="U1144" i="1"/>
  <c r="V1144" i="1"/>
  <c r="W1144" i="1"/>
  <c r="T1145" i="1"/>
  <c r="U1145" i="1"/>
  <c r="V1145" i="1"/>
  <c r="W1145" i="1"/>
  <c r="T1146" i="1"/>
  <c r="U1146" i="1"/>
  <c r="V1146" i="1"/>
  <c r="W1146" i="1"/>
  <c r="T1147" i="1"/>
  <c r="U1147" i="1"/>
  <c r="V1147" i="1"/>
  <c r="W1147" i="1"/>
  <c r="T1148" i="1"/>
  <c r="U1148" i="1"/>
  <c r="V1148" i="1"/>
  <c r="W1148" i="1"/>
  <c r="T1149" i="1"/>
  <c r="U1149" i="1"/>
  <c r="V1149" i="1"/>
  <c r="W1149" i="1"/>
  <c r="T1150" i="1"/>
  <c r="U1150" i="1"/>
  <c r="V1150" i="1"/>
  <c r="W1150" i="1"/>
  <c r="T1151" i="1"/>
  <c r="U1151" i="1"/>
  <c r="V1151" i="1"/>
  <c r="W1151" i="1"/>
  <c r="T1152" i="1"/>
  <c r="U1152" i="1"/>
  <c r="V1152" i="1"/>
  <c r="W1152" i="1"/>
  <c r="T1153" i="1"/>
  <c r="U1153" i="1"/>
  <c r="V1153" i="1"/>
  <c r="W1153" i="1"/>
  <c r="T1154" i="1"/>
  <c r="U1154" i="1"/>
  <c r="V1154" i="1"/>
  <c r="W1154" i="1"/>
  <c r="T1155" i="1"/>
  <c r="U1155" i="1"/>
  <c r="V1155" i="1"/>
  <c r="W1155" i="1"/>
  <c r="T1156" i="1"/>
  <c r="U1156" i="1"/>
  <c r="V1156" i="1"/>
  <c r="W1156" i="1"/>
  <c r="T1157" i="1"/>
  <c r="U1157" i="1"/>
  <c r="V1157" i="1"/>
  <c r="W1157" i="1"/>
  <c r="T1158" i="1"/>
  <c r="U1158" i="1"/>
  <c r="V1158" i="1"/>
  <c r="W1158" i="1"/>
  <c r="T1159" i="1"/>
  <c r="U1159" i="1"/>
  <c r="V1159" i="1"/>
  <c r="W1159" i="1"/>
  <c r="T1160" i="1"/>
  <c r="U1160" i="1"/>
  <c r="V1160" i="1"/>
  <c r="W1160" i="1"/>
  <c r="T1161" i="1"/>
  <c r="U1161" i="1"/>
  <c r="V1161" i="1"/>
  <c r="W1161" i="1"/>
  <c r="T1162" i="1"/>
  <c r="U1162" i="1"/>
  <c r="V1162" i="1"/>
  <c r="W1162" i="1"/>
  <c r="T1163" i="1"/>
  <c r="U1163" i="1"/>
  <c r="V1163" i="1"/>
  <c r="W1163" i="1"/>
  <c r="T1164" i="1"/>
  <c r="U1164" i="1"/>
  <c r="V1164" i="1"/>
  <c r="W1164" i="1"/>
  <c r="T1165" i="1"/>
  <c r="U1165" i="1"/>
  <c r="V1165" i="1"/>
  <c r="W1165" i="1"/>
  <c r="T1166" i="1"/>
  <c r="U1166" i="1"/>
  <c r="V1166" i="1"/>
  <c r="W1166" i="1"/>
  <c r="T1167" i="1"/>
  <c r="U1167" i="1"/>
  <c r="V1167" i="1"/>
  <c r="W1167" i="1"/>
  <c r="T1168" i="1"/>
  <c r="U1168" i="1"/>
  <c r="V1168" i="1"/>
  <c r="W1168" i="1"/>
  <c r="T1169" i="1"/>
  <c r="U1169" i="1"/>
  <c r="V1169" i="1"/>
  <c r="W1169" i="1"/>
  <c r="T1170" i="1"/>
  <c r="U1170" i="1"/>
  <c r="V1170" i="1"/>
  <c r="W1170" i="1"/>
  <c r="T1171" i="1"/>
  <c r="U1171" i="1"/>
  <c r="V1171" i="1"/>
  <c r="W1171" i="1"/>
  <c r="T1172" i="1"/>
  <c r="U1172" i="1"/>
  <c r="V1172" i="1"/>
  <c r="W1172" i="1"/>
  <c r="T1173" i="1"/>
  <c r="U1173" i="1"/>
  <c r="V1173" i="1"/>
  <c r="W1173" i="1"/>
  <c r="T1174" i="1"/>
  <c r="U1174" i="1"/>
  <c r="V1174" i="1"/>
  <c r="W1174" i="1"/>
  <c r="T1175" i="1"/>
  <c r="U1175" i="1"/>
  <c r="V1175" i="1"/>
  <c r="W1175" i="1"/>
  <c r="T1176" i="1"/>
  <c r="U1176" i="1"/>
  <c r="V1176" i="1"/>
  <c r="W1176" i="1"/>
  <c r="T1177" i="1"/>
  <c r="U1177" i="1"/>
  <c r="V1177" i="1"/>
  <c r="W1177" i="1"/>
  <c r="T1178" i="1"/>
  <c r="U1178" i="1"/>
  <c r="V1178" i="1"/>
  <c r="W1178" i="1"/>
  <c r="T1179" i="1"/>
  <c r="U1179" i="1"/>
  <c r="V1179" i="1"/>
  <c r="W1179" i="1"/>
  <c r="T1180" i="1"/>
  <c r="U1180" i="1"/>
  <c r="V1180" i="1"/>
  <c r="W1180" i="1"/>
  <c r="T1181" i="1"/>
  <c r="U1181" i="1"/>
  <c r="V1181" i="1"/>
  <c r="W1181" i="1"/>
  <c r="T1182" i="1"/>
  <c r="U1182" i="1"/>
  <c r="V1182" i="1"/>
  <c r="W1182" i="1"/>
  <c r="T1183" i="1"/>
  <c r="U1183" i="1"/>
  <c r="V1183" i="1"/>
  <c r="W1183" i="1"/>
  <c r="T1184" i="1"/>
  <c r="U1184" i="1"/>
  <c r="V1184" i="1"/>
  <c r="W1184" i="1"/>
  <c r="T1185" i="1"/>
  <c r="U1185" i="1"/>
  <c r="V1185" i="1"/>
  <c r="W1185" i="1"/>
  <c r="T1186" i="1"/>
  <c r="U1186" i="1"/>
  <c r="V1186" i="1"/>
  <c r="W1186" i="1"/>
  <c r="T1187" i="1"/>
  <c r="U1187" i="1"/>
  <c r="V1187" i="1"/>
  <c r="W1187" i="1"/>
  <c r="T1188" i="1"/>
  <c r="U1188" i="1"/>
  <c r="V1188" i="1"/>
  <c r="W1188" i="1"/>
  <c r="T1189" i="1"/>
  <c r="U1189" i="1"/>
  <c r="V1189" i="1"/>
  <c r="W1189" i="1"/>
  <c r="T1190" i="1"/>
  <c r="U1190" i="1"/>
  <c r="V1190" i="1"/>
  <c r="W1190" i="1"/>
  <c r="T1191" i="1"/>
  <c r="U1191" i="1"/>
  <c r="V1191" i="1"/>
  <c r="W1191" i="1"/>
  <c r="T1192" i="1"/>
  <c r="U1192" i="1"/>
  <c r="V1192" i="1"/>
  <c r="W1192" i="1"/>
  <c r="T1193" i="1"/>
  <c r="U1193" i="1"/>
  <c r="V1193" i="1"/>
  <c r="W1193" i="1"/>
  <c r="T1194" i="1"/>
  <c r="U1194" i="1"/>
  <c r="V1194" i="1"/>
  <c r="W1194" i="1"/>
  <c r="T1195" i="1"/>
  <c r="U1195" i="1"/>
  <c r="V1195" i="1"/>
  <c r="W1195" i="1"/>
  <c r="T1196" i="1"/>
  <c r="U1196" i="1"/>
  <c r="V1196" i="1"/>
  <c r="W1196" i="1"/>
  <c r="T1197" i="1"/>
  <c r="U1197" i="1"/>
  <c r="V1197" i="1"/>
  <c r="W1197" i="1"/>
  <c r="T1198" i="1"/>
  <c r="U1198" i="1"/>
  <c r="V1198" i="1"/>
  <c r="W1198" i="1"/>
  <c r="T1199" i="1"/>
  <c r="U1199" i="1"/>
  <c r="V1199" i="1"/>
  <c r="W1199" i="1"/>
  <c r="T1200" i="1"/>
  <c r="U1200" i="1"/>
  <c r="V1200" i="1"/>
  <c r="W1200" i="1"/>
  <c r="T1201" i="1"/>
  <c r="U1201" i="1"/>
  <c r="V1201" i="1"/>
  <c r="W1201" i="1"/>
  <c r="T1202" i="1"/>
  <c r="U1202" i="1"/>
  <c r="V1202" i="1"/>
  <c r="W1202" i="1"/>
  <c r="T1203" i="1"/>
  <c r="U1203" i="1"/>
  <c r="V1203" i="1"/>
  <c r="W1203" i="1"/>
  <c r="T1204" i="1"/>
  <c r="U1204" i="1"/>
  <c r="V1204" i="1"/>
  <c r="W1204" i="1"/>
  <c r="T1205" i="1"/>
  <c r="U1205" i="1"/>
  <c r="V1205" i="1"/>
  <c r="W1205" i="1"/>
  <c r="T1206" i="1"/>
  <c r="U1206" i="1"/>
  <c r="V1206" i="1"/>
  <c r="W1206" i="1"/>
  <c r="T1207" i="1"/>
  <c r="U1207" i="1"/>
  <c r="V1207" i="1"/>
  <c r="W1207" i="1"/>
  <c r="T1208" i="1"/>
  <c r="U1208" i="1"/>
  <c r="V1208" i="1"/>
  <c r="W1208" i="1"/>
  <c r="T1209" i="1"/>
  <c r="U1209" i="1"/>
  <c r="V1209" i="1"/>
  <c r="W1209" i="1"/>
  <c r="T1210" i="1"/>
  <c r="U1210" i="1"/>
  <c r="V1210" i="1"/>
  <c r="W1210" i="1"/>
  <c r="T1211" i="1"/>
  <c r="U1211" i="1"/>
  <c r="V1211" i="1"/>
  <c r="W1211" i="1"/>
  <c r="T1212" i="1"/>
  <c r="U1212" i="1"/>
  <c r="V1212" i="1"/>
  <c r="W1212" i="1"/>
  <c r="T1213" i="1"/>
  <c r="U1213" i="1"/>
  <c r="V1213" i="1"/>
  <c r="W1213" i="1"/>
  <c r="T1214" i="1"/>
  <c r="U1214" i="1"/>
  <c r="V1214" i="1"/>
  <c r="W1214" i="1"/>
  <c r="T1215" i="1"/>
  <c r="U1215" i="1"/>
  <c r="V1215" i="1"/>
  <c r="W1215" i="1"/>
  <c r="T1216" i="1"/>
  <c r="U1216" i="1"/>
  <c r="V1216" i="1"/>
  <c r="W1216" i="1"/>
  <c r="T1217" i="1"/>
  <c r="U1217" i="1"/>
  <c r="V1217" i="1"/>
  <c r="W1217" i="1"/>
  <c r="T1218" i="1"/>
  <c r="U1218" i="1"/>
  <c r="V1218" i="1"/>
  <c r="W1218" i="1"/>
  <c r="T1219" i="1"/>
  <c r="U1219" i="1"/>
  <c r="V1219" i="1"/>
  <c r="W1219" i="1"/>
  <c r="T1220" i="1"/>
  <c r="U1220" i="1"/>
  <c r="V1220" i="1"/>
  <c r="W1220" i="1"/>
  <c r="T1221" i="1"/>
  <c r="U1221" i="1"/>
  <c r="V1221" i="1"/>
  <c r="W1221" i="1"/>
  <c r="T1222" i="1"/>
  <c r="U1222" i="1"/>
  <c r="V1222" i="1"/>
  <c r="W1222" i="1"/>
  <c r="T1223" i="1"/>
  <c r="U1223" i="1"/>
  <c r="V1223" i="1"/>
  <c r="W1223" i="1"/>
  <c r="T1224" i="1"/>
  <c r="U1224" i="1"/>
  <c r="V1224" i="1"/>
  <c r="W1224" i="1"/>
  <c r="T1225" i="1"/>
  <c r="U1225" i="1"/>
  <c r="V1225" i="1"/>
  <c r="W1225" i="1"/>
  <c r="T1226" i="1"/>
  <c r="U1226" i="1"/>
  <c r="V1226" i="1"/>
  <c r="W1226" i="1"/>
  <c r="T1227" i="1"/>
  <c r="U1227" i="1"/>
  <c r="V1227" i="1"/>
  <c r="W1227" i="1"/>
  <c r="T1228" i="1"/>
  <c r="U1228" i="1"/>
  <c r="V1228" i="1"/>
  <c r="W1228" i="1"/>
  <c r="T1229" i="1"/>
  <c r="U1229" i="1"/>
  <c r="V1229" i="1"/>
  <c r="W1229" i="1"/>
  <c r="T1230" i="1"/>
  <c r="U1230" i="1"/>
  <c r="V1230" i="1"/>
  <c r="W1230" i="1"/>
  <c r="T1231" i="1"/>
  <c r="U1231" i="1"/>
  <c r="V1231" i="1"/>
  <c r="W1231" i="1"/>
  <c r="T1232" i="1"/>
  <c r="U1232" i="1"/>
  <c r="V1232" i="1"/>
  <c r="W1232" i="1"/>
  <c r="T1233" i="1"/>
  <c r="U1233" i="1"/>
  <c r="V1233" i="1"/>
  <c r="W1233" i="1"/>
  <c r="T1234" i="1"/>
  <c r="U1234" i="1"/>
  <c r="V1234" i="1"/>
  <c r="W1234" i="1"/>
  <c r="T1235" i="1"/>
  <c r="U1235" i="1"/>
  <c r="V1235" i="1"/>
  <c r="W1235" i="1"/>
  <c r="T1236" i="1"/>
  <c r="U1236" i="1"/>
  <c r="V1236" i="1"/>
  <c r="W1236" i="1"/>
  <c r="T1237" i="1"/>
  <c r="U1237" i="1"/>
  <c r="V1237" i="1"/>
  <c r="W1237" i="1"/>
  <c r="T1238" i="1"/>
  <c r="U1238" i="1"/>
  <c r="V1238" i="1"/>
  <c r="W1238" i="1"/>
  <c r="T1239" i="1"/>
  <c r="U1239" i="1"/>
  <c r="V1239" i="1"/>
  <c r="W1239" i="1"/>
  <c r="T1240" i="1"/>
  <c r="U1240" i="1"/>
  <c r="V1240" i="1"/>
  <c r="W1240" i="1"/>
  <c r="T1241" i="1"/>
  <c r="U1241" i="1"/>
  <c r="V1241" i="1"/>
  <c r="W1241" i="1"/>
  <c r="T1242" i="1"/>
  <c r="U1242" i="1"/>
  <c r="V1242" i="1"/>
  <c r="W1242" i="1"/>
  <c r="T1243" i="1"/>
  <c r="U1243" i="1"/>
  <c r="V1243" i="1"/>
  <c r="W1243" i="1"/>
  <c r="T1244" i="1"/>
  <c r="U1244" i="1"/>
  <c r="V1244" i="1"/>
  <c r="W1244" i="1"/>
  <c r="T1245" i="1"/>
  <c r="U1245" i="1"/>
  <c r="V1245" i="1"/>
  <c r="W1245" i="1"/>
  <c r="T1246" i="1"/>
  <c r="U1246" i="1"/>
  <c r="V1246" i="1"/>
  <c r="W1246" i="1"/>
  <c r="T1247" i="1"/>
  <c r="U1247" i="1"/>
  <c r="V1247" i="1"/>
  <c r="W1247" i="1"/>
  <c r="T1248" i="1"/>
  <c r="U1248" i="1"/>
  <c r="V1248" i="1"/>
  <c r="W1248" i="1"/>
  <c r="T1249" i="1"/>
  <c r="U1249" i="1"/>
  <c r="V1249" i="1"/>
  <c r="W1249" i="1"/>
  <c r="T1250" i="1"/>
  <c r="U1250" i="1"/>
  <c r="V1250" i="1"/>
  <c r="W1250" i="1"/>
  <c r="T1251" i="1"/>
  <c r="U1251" i="1"/>
  <c r="V1251" i="1"/>
  <c r="W1251" i="1"/>
  <c r="T1252" i="1"/>
  <c r="U1252" i="1"/>
  <c r="V1252" i="1"/>
  <c r="W1252" i="1"/>
  <c r="T1253" i="1"/>
  <c r="U1253" i="1"/>
  <c r="V1253" i="1"/>
  <c r="W1253" i="1"/>
  <c r="T1254" i="1"/>
  <c r="U1254" i="1"/>
  <c r="V1254" i="1"/>
  <c r="W1254" i="1"/>
  <c r="T1255" i="1"/>
  <c r="U1255" i="1"/>
  <c r="V1255" i="1"/>
  <c r="W1255" i="1"/>
  <c r="T1256" i="1"/>
  <c r="U1256" i="1"/>
  <c r="V1256" i="1"/>
  <c r="W1256" i="1"/>
  <c r="T1257" i="1"/>
  <c r="U1257" i="1"/>
  <c r="V1257" i="1"/>
  <c r="W1257" i="1"/>
  <c r="T1258" i="1"/>
  <c r="U1258" i="1"/>
  <c r="V1258" i="1"/>
  <c r="W1258" i="1"/>
  <c r="T1259" i="1"/>
  <c r="U1259" i="1"/>
  <c r="V1259" i="1"/>
  <c r="W1259" i="1"/>
  <c r="T1260" i="1"/>
  <c r="U1260" i="1"/>
  <c r="V1260" i="1"/>
  <c r="W1260" i="1"/>
  <c r="T1261" i="1"/>
  <c r="U1261" i="1"/>
  <c r="V1261" i="1"/>
  <c r="W1261" i="1"/>
  <c r="T1262" i="1"/>
  <c r="U1262" i="1"/>
  <c r="V1262" i="1"/>
  <c r="W1262" i="1"/>
  <c r="T1263" i="1"/>
  <c r="U1263" i="1"/>
  <c r="V1263" i="1"/>
  <c r="W1263" i="1"/>
  <c r="T1264" i="1"/>
  <c r="U1264" i="1"/>
  <c r="V1264" i="1"/>
  <c r="W1264" i="1"/>
  <c r="T1265" i="1"/>
  <c r="U1265" i="1"/>
  <c r="V1265" i="1"/>
  <c r="W1265" i="1"/>
  <c r="T1266" i="1"/>
  <c r="U1266" i="1"/>
  <c r="V1266" i="1"/>
  <c r="W1266" i="1"/>
  <c r="T1267" i="1"/>
  <c r="U1267" i="1"/>
  <c r="V1267" i="1"/>
  <c r="W1267" i="1"/>
  <c r="T1268" i="1"/>
  <c r="U1268" i="1"/>
  <c r="V1268" i="1"/>
  <c r="W1268" i="1"/>
  <c r="T1269" i="1"/>
  <c r="U1269" i="1"/>
  <c r="V1269" i="1"/>
  <c r="W1269" i="1"/>
  <c r="T1270" i="1"/>
  <c r="U1270" i="1"/>
  <c r="V1270" i="1"/>
  <c r="W1270" i="1"/>
  <c r="T1271" i="1"/>
  <c r="U1271" i="1"/>
  <c r="V1271" i="1"/>
  <c r="W1271" i="1"/>
  <c r="T1272" i="1"/>
  <c r="U1272" i="1"/>
  <c r="V1272" i="1"/>
  <c r="W1272" i="1"/>
  <c r="T1273" i="1"/>
  <c r="U1273" i="1"/>
  <c r="V1273" i="1"/>
  <c r="W1273" i="1"/>
  <c r="T1274" i="1"/>
  <c r="U1274" i="1"/>
  <c r="V1274" i="1"/>
  <c r="W1274" i="1"/>
  <c r="T1275" i="1"/>
  <c r="U1275" i="1"/>
  <c r="V1275" i="1"/>
  <c r="W1275" i="1"/>
  <c r="T1276" i="1"/>
  <c r="U1276" i="1"/>
  <c r="V1276" i="1"/>
  <c r="W1276" i="1"/>
  <c r="T1277" i="1"/>
  <c r="U1277" i="1"/>
  <c r="V1277" i="1"/>
  <c r="W1277" i="1"/>
  <c r="T1278" i="1"/>
  <c r="U1278" i="1"/>
  <c r="V1278" i="1"/>
  <c r="W1278" i="1"/>
  <c r="T1279" i="1"/>
  <c r="U1279" i="1"/>
  <c r="V1279" i="1"/>
  <c r="W1279" i="1"/>
  <c r="T1280" i="1"/>
  <c r="U1280" i="1"/>
  <c r="V1280" i="1"/>
  <c r="W1280" i="1"/>
  <c r="T1281" i="1"/>
  <c r="U1281" i="1"/>
  <c r="V1281" i="1"/>
  <c r="W1281" i="1"/>
  <c r="T1282" i="1"/>
  <c r="U1282" i="1"/>
  <c r="V1282" i="1"/>
  <c r="W1282" i="1"/>
  <c r="T1283" i="1"/>
  <c r="U1283" i="1"/>
  <c r="V1283" i="1"/>
  <c r="W1283" i="1"/>
  <c r="T1284" i="1"/>
  <c r="U1284" i="1"/>
  <c r="V1284" i="1"/>
  <c r="W1284" i="1"/>
  <c r="T1285" i="1"/>
  <c r="U1285" i="1"/>
  <c r="V1285" i="1"/>
  <c r="W1285" i="1"/>
  <c r="T1286" i="1"/>
  <c r="U1286" i="1"/>
  <c r="V1286" i="1"/>
  <c r="W1286" i="1"/>
  <c r="T1287" i="1"/>
  <c r="U1287" i="1"/>
  <c r="V1287" i="1"/>
  <c r="W1287" i="1"/>
  <c r="T1288" i="1"/>
  <c r="U1288" i="1"/>
  <c r="V1288" i="1"/>
  <c r="W1288" i="1"/>
  <c r="T1289" i="1"/>
  <c r="U1289" i="1"/>
  <c r="V1289" i="1"/>
  <c r="W1289" i="1"/>
  <c r="T1290" i="1"/>
  <c r="U1290" i="1"/>
  <c r="V1290" i="1"/>
  <c r="W1290" i="1"/>
  <c r="T1291" i="1"/>
  <c r="U1291" i="1"/>
  <c r="V1291" i="1"/>
  <c r="W1291" i="1"/>
  <c r="T1292" i="1"/>
  <c r="U1292" i="1"/>
  <c r="V1292" i="1"/>
  <c r="W1292" i="1"/>
  <c r="T1293" i="1"/>
  <c r="U1293" i="1"/>
  <c r="V1293" i="1"/>
  <c r="W1293" i="1"/>
  <c r="T1294" i="1"/>
  <c r="U1294" i="1"/>
  <c r="V1294" i="1"/>
  <c r="W1294" i="1"/>
  <c r="T1295" i="1"/>
  <c r="U1295" i="1"/>
  <c r="V1295" i="1"/>
  <c r="W1295" i="1"/>
  <c r="T1296" i="1"/>
  <c r="U1296" i="1"/>
  <c r="V1296" i="1"/>
  <c r="W1296" i="1"/>
  <c r="T1297" i="1"/>
  <c r="U1297" i="1"/>
  <c r="V1297" i="1"/>
  <c r="W1297" i="1"/>
  <c r="T1298" i="1"/>
  <c r="U1298" i="1"/>
  <c r="V1298" i="1"/>
  <c r="W1298" i="1"/>
  <c r="T1299" i="1"/>
  <c r="U1299" i="1"/>
  <c r="V1299" i="1"/>
  <c r="W1299" i="1"/>
  <c r="T1300" i="1"/>
  <c r="U1300" i="1"/>
  <c r="V1300" i="1"/>
  <c r="W1300" i="1"/>
  <c r="T1301" i="1"/>
  <c r="U1301" i="1"/>
  <c r="V1301" i="1"/>
  <c r="W1301" i="1"/>
  <c r="T1302" i="1"/>
  <c r="U1302" i="1"/>
  <c r="V1302" i="1"/>
  <c r="W1302" i="1"/>
  <c r="T1303" i="1"/>
  <c r="U1303" i="1"/>
  <c r="V1303" i="1"/>
  <c r="W1303" i="1"/>
  <c r="T1304" i="1"/>
  <c r="U1304" i="1"/>
  <c r="V1304" i="1"/>
  <c r="W1304" i="1"/>
  <c r="T1305" i="1"/>
  <c r="U1305" i="1"/>
  <c r="V1305" i="1"/>
  <c r="W1305" i="1"/>
  <c r="T1306" i="1"/>
  <c r="U1306" i="1"/>
  <c r="V1306" i="1"/>
  <c r="W1306" i="1"/>
  <c r="T1307" i="1"/>
  <c r="U1307" i="1"/>
  <c r="V1307" i="1"/>
  <c r="W1307" i="1"/>
  <c r="T1308" i="1"/>
  <c r="U1308" i="1"/>
  <c r="V1308" i="1"/>
  <c r="W1308" i="1"/>
  <c r="T1309" i="1"/>
  <c r="U1309" i="1"/>
  <c r="V1309" i="1"/>
  <c r="W1309" i="1"/>
  <c r="T1310" i="1"/>
  <c r="U1310" i="1"/>
  <c r="V1310" i="1"/>
  <c r="W1310" i="1"/>
  <c r="T1311" i="1"/>
  <c r="U1311" i="1"/>
  <c r="V1311" i="1"/>
  <c r="W1311" i="1"/>
  <c r="T1312" i="1"/>
  <c r="U1312" i="1"/>
  <c r="V1312" i="1"/>
  <c r="W1312" i="1"/>
  <c r="T1313" i="1"/>
  <c r="U1313" i="1"/>
  <c r="V1313" i="1"/>
  <c r="W1313" i="1"/>
  <c r="T1314" i="1"/>
  <c r="U1314" i="1"/>
  <c r="V1314" i="1"/>
  <c r="W1314" i="1"/>
  <c r="T1315" i="1"/>
  <c r="U1315" i="1"/>
  <c r="V1315" i="1"/>
  <c r="W1315" i="1"/>
  <c r="T1316" i="1"/>
  <c r="U1316" i="1"/>
  <c r="V1316" i="1"/>
  <c r="W1316" i="1"/>
  <c r="T1317" i="1"/>
  <c r="U1317" i="1"/>
  <c r="V1317" i="1"/>
  <c r="W1317" i="1"/>
  <c r="T1318" i="1"/>
  <c r="U1318" i="1"/>
  <c r="V1318" i="1"/>
  <c r="W1318" i="1"/>
  <c r="T1319" i="1"/>
  <c r="U1319" i="1"/>
  <c r="V1319" i="1"/>
  <c r="W1319" i="1"/>
  <c r="T1320" i="1"/>
  <c r="U1320" i="1"/>
  <c r="V1320" i="1"/>
  <c r="W1320" i="1"/>
  <c r="T1321" i="1"/>
  <c r="U1321" i="1"/>
  <c r="V1321" i="1"/>
  <c r="W1321" i="1"/>
  <c r="T1322" i="1"/>
  <c r="U1322" i="1"/>
  <c r="V1322" i="1"/>
  <c r="W1322" i="1"/>
  <c r="T1323" i="1"/>
  <c r="U1323" i="1"/>
  <c r="V1323" i="1"/>
  <c r="W1323" i="1"/>
  <c r="T1324" i="1"/>
  <c r="U1324" i="1"/>
  <c r="V1324" i="1"/>
  <c r="W1324" i="1"/>
  <c r="T1325" i="1"/>
  <c r="U1325" i="1"/>
  <c r="V1325" i="1"/>
  <c r="W1325" i="1"/>
  <c r="T1326" i="1"/>
  <c r="U1326" i="1"/>
  <c r="V1326" i="1"/>
  <c r="W1326" i="1"/>
  <c r="T1327" i="1"/>
  <c r="U1327" i="1"/>
  <c r="V1327" i="1"/>
  <c r="W1327" i="1"/>
  <c r="T1328" i="1"/>
  <c r="U1328" i="1"/>
  <c r="V1328" i="1"/>
  <c r="W1328" i="1"/>
  <c r="T1329" i="1"/>
  <c r="U1329" i="1"/>
  <c r="V1329" i="1"/>
  <c r="W1329" i="1"/>
  <c r="T1330" i="1"/>
  <c r="U1330" i="1"/>
  <c r="V1330" i="1"/>
  <c r="W1330" i="1"/>
  <c r="T1331" i="1"/>
  <c r="U1331" i="1"/>
  <c r="V1331" i="1"/>
  <c r="W1331" i="1"/>
  <c r="T1332" i="1"/>
  <c r="U1332" i="1"/>
  <c r="V1332" i="1"/>
  <c r="W1332" i="1"/>
  <c r="T1333" i="1"/>
  <c r="U1333" i="1"/>
  <c r="V1333" i="1"/>
  <c r="W1333" i="1"/>
  <c r="T1334" i="1"/>
  <c r="U1334" i="1"/>
  <c r="V1334" i="1"/>
  <c r="W1334" i="1"/>
  <c r="T1335" i="1"/>
  <c r="U1335" i="1"/>
  <c r="V1335" i="1"/>
  <c r="W1335" i="1"/>
  <c r="T1336" i="1"/>
  <c r="U1336" i="1"/>
  <c r="V1336" i="1"/>
  <c r="W1336" i="1"/>
  <c r="T1337" i="1"/>
  <c r="U1337" i="1"/>
  <c r="V1337" i="1"/>
  <c r="W1337" i="1"/>
  <c r="T1338" i="1"/>
  <c r="U1338" i="1"/>
  <c r="V1338" i="1"/>
  <c r="W1338" i="1"/>
  <c r="T1339" i="1"/>
  <c r="U1339" i="1"/>
  <c r="V1339" i="1"/>
  <c r="W1339" i="1"/>
  <c r="T1340" i="1"/>
  <c r="U1340" i="1"/>
  <c r="V1340" i="1"/>
  <c r="W1340" i="1"/>
  <c r="T1341" i="1"/>
  <c r="U1341" i="1"/>
  <c r="V1341" i="1"/>
  <c r="W1341" i="1"/>
  <c r="T1342" i="1"/>
  <c r="U1342" i="1"/>
  <c r="V1342" i="1"/>
  <c r="W1342" i="1"/>
  <c r="T1343" i="1"/>
  <c r="U1343" i="1"/>
  <c r="V1343" i="1"/>
  <c r="W1343" i="1"/>
  <c r="T1344" i="1"/>
  <c r="U1344" i="1"/>
  <c r="V1344" i="1"/>
  <c r="W1344" i="1"/>
  <c r="T1345" i="1"/>
  <c r="U1345" i="1"/>
  <c r="V1345" i="1"/>
  <c r="W1345" i="1"/>
  <c r="T1346" i="1"/>
  <c r="U1346" i="1"/>
  <c r="V1346" i="1"/>
  <c r="W1346" i="1"/>
  <c r="T1347" i="1"/>
  <c r="U1347" i="1"/>
  <c r="V1347" i="1"/>
  <c r="W1347" i="1"/>
  <c r="T1348" i="1"/>
  <c r="U1348" i="1"/>
  <c r="V1348" i="1"/>
  <c r="W1348" i="1"/>
  <c r="T1349" i="1"/>
  <c r="U1349" i="1"/>
  <c r="V1349" i="1"/>
  <c r="W1349" i="1"/>
  <c r="T1350" i="1"/>
  <c r="U1350" i="1"/>
  <c r="V1350" i="1"/>
  <c r="W1350" i="1"/>
  <c r="T1351" i="1"/>
  <c r="U1351" i="1"/>
  <c r="V1351" i="1"/>
  <c r="W1351" i="1"/>
  <c r="T1352" i="1"/>
  <c r="U1352" i="1"/>
  <c r="V1352" i="1"/>
  <c r="W1352" i="1"/>
  <c r="T1353" i="1"/>
  <c r="U1353" i="1"/>
  <c r="V1353" i="1"/>
  <c r="W1353" i="1"/>
  <c r="T1354" i="1"/>
  <c r="U1354" i="1"/>
  <c r="V1354" i="1"/>
  <c r="W1354" i="1"/>
  <c r="T1355" i="1"/>
  <c r="U1355" i="1"/>
  <c r="V1355" i="1"/>
  <c r="W1355" i="1"/>
  <c r="T1356" i="1"/>
  <c r="U1356" i="1"/>
  <c r="V1356" i="1"/>
  <c r="W1356" i="1"/>
  <c r="T1357" i="1"/>
  <c r="U1357" i="1"/>
  <c r="V1357" i="1"/>
  <c r="W1357" i="1"/>
  <c r="T1358" i="1"/>
  <c r="U1358" i="1"/>
  <c r="V1358" i="1"/>
  <c r="W1358" i="1"/>
  <c r="T1359" i="1"/>
  <c r="U1359" i="1"/>
  <c r="V1359" i="1"/>
  <c r="W1359" i="1"/>
  <c r="T1360" i="1"/>
  <c r="U1360" i="1"/>
  <c r="V1360" i="1"/>
  <c r="W1360" i="1"/>
  <c r="T1361" i="1"/>
  <c r="U1361" i="1"/>
  <c r="V1361" i="1"/>
  <c r="W1361" i="1"/>
  <c r="T1362" i="1"/>
  <c r="U1362" i="1"/>
  <c r="V1362" i="1"/>
  <c r="W1362" i="1"/>
  <c r="T1363" i="1"/>
  <c r="U1363" i="1"/>
  <c r="V1363" i="1"/>
  <c r="W1363" i="1"/>
  <c r="T1364" i="1"/>
  <c r="U1364" i="1"/>
  <c r="V1364" i="1"/>
  <c r="W1364" i="1"/>
  <c r="T1365" i="1"/>
  <c r="U1365" i="1"/>
  <c r="V1365" i="1"/>
  <c r="W1365" i="1"/>
  <c r="T1366" i="1"/>
  <c r="U1366" i="1"/>
  <c r="V1366" i="1"/>
  <c r="W1366" i="1"/>
  <c r="T1367" i="1"/>
  <c r="U1367" i="1"/>
  <c r="V1367" i="1"/>
  <c r="W1367" i="1"/>
  <c r="T1368" i="1"/>
  <c r="U1368" i="1"/>
  <c r="V1368" i="1"/>
  <c r="W1368" i="1"/>
  <c r="T1369" i="1"/>
  <c r="U1369" i="1"/>
  <c r="V1369" i="1"/>
  <c r="W1369" i="1"/>
  <c r="T1370" i="1"/>
  <c r="U1370" i="1"/>
  <c r="V1370" i="1"/>
  <c r="W1370" i="1"/>
  <c r="T1371" i="1"/>
  <c r="U1371" i="1"/>
  <c r="V1371" i="1"/>
  <c r="W1371" i="1"/>
  <c r="T1372" i="1"/>
  <c r="U1372" i="1"/>
  <c r="V1372" i="1"/>
  <c r="W1372" i="1"/>
  <c r="T1373" i="1"/>
  <c r="U1373" i="1"/>
  <c r="V1373" i="1"/>
  <c r="W1373" i="1"/>
  <c r="T1374" i="1"/>
  <c r="U1374" i="1"/>
  <c r="V1374" i="1"/>
  <c r="W1374" i="1"/>
  <c r="T1375" i="1"/>
  <c r="U1375" i="1"/>
  <c r="V1375" i="1"/>
  <c r="W1375" i="1"/>
  <c r="T1376" i="1"/>
  <c r="U1376" i="1"/>
  <c r="V1376" i="1"/>
  <c r="W1376" i="1"/>
  <c r="T1377" i="1"/>
  <c r="U1377" i="1"/>
  <c r="V1377" i="1"/>
  <c r="W1377" i="1"/>
  <c r="T1378" i="1"/>
  <c r="U1378" i="1"/>
  <c r="V1378" i="1"/>
  <c r="W1378" i="1"/>
  <c r="T1379" i="1"/>
  <c r="U1379" i="1"/>
  <c r="V1379" i="1"/>
  <c r="W1379" i="1"/>
  <c r="T1380" i="1"/>
  <c r="U1380" i="1"/>
  <c r="V1380" i="1"/>
  <c r="W1380" i="1"/>
  <c r="T1381" i="1"/>
  <c r="U1381" i="1"/>
  <c r="V1381" i="1"/>
  <c r="W1381" i="1"/>
  <c r="T1382" i="1"/>
  <c r="U1382" i="1"/>
  <c r="V1382" i="1"/>
  <c r="W1382" i="1"/>
  <c r="T1383" i="1"/>
  <c r="U1383" i="1"/>
  <c r="V1383" i="1"/>
  <c r="W1383" i="1"/>
  <c r="T1384" i="1"/>
  <c r="U1384" i="1"/>
  <c r="V1384" i="1"/>
  <c r="W1384" i="1"/>
  <c r="T1385" i="1"/>
  <c r="U1385" i="1"/>
  <c r="V1385" i="1"/>
  <c r="W1385" i="1"/>
  <c r="T1386" i="1"/>
  <c r="U1386" i="1"/>
  <c r="V1386" i="1"/>
  <c r="W1386" i="1"/>
  <c r="T1387" i="1"/>
  <c r="U1387" i="1"/>
  <c r="V1387" i="1"/>
  <c r="W1387" i="1"/>
  <c r="T1388" i="1"/>
  <c r="U1388" i="1"/>
  <c r="V1388" i="1"/>
  <c r="W1388" i="1"/>
  <c r="T1389" i="1"/>
  <c r="U1389" i="1"/>
  <c r="V1389" i="1"/>
  <c r="W1389" i="1"/>
  <c r="T1390" i="1"/>
  <c r="U1390" i="1"/>
  <c r="V1390" i="1"/>
  <c r="W1390" i="1"/>
  <c r="T1391" i="1"/>
  <c r="U1391" i="1"/>
  <c r="V1391" i="1"/>
  <c r="W1391" i="1"/>
  <c r="T1392" i="1"/>
  <c r="U1392" i="1"/>
  <c r="V1392" i="1"/>
  <c r="W1392" i="1"/>
  <c r="T1393" i="1"/>
  <c r="U1393" i="1"/>
  <c r="V1393" i="1"/>
  <c r="W1393" i="1"/>
  <c r="T1394" i="1"/>
  <c r="U1394" i="1"/>
  <c r="V1394" i="1"/>
  <c r="W1394" i="1"/>
  <c r="T1395" i="1"/>
  <c r="U1395" i="1"/>
  <c r="V1395" i="1"/>
  <c r="W1395" i="1"/>
  <c r="T1396" i="1"/>
  <c r="U1396" i="1"/>
  <c r="V1396" i="1"/>
  <c r="W1396" i="1"/>
  <c r="T1397" i="1"/>
  <c r="U1397" i="1"/>
  <c r="V1397" i="1"/>
  <c r="W1397" i="1"/>
  <c r="T1398" i="1"/>
  <c r="U1398" i="1"/>
  <c r="V1398" i="1"/>
  <c r="W1398" i="1"/>
  <c r="T1399" i="1"/>
  <c r="U1399" i="1"/>
  <c r="V1399" i="1"/>
  <c r="W1399" i="1"/>
  <c r="T1400" i="1"/>
  <c r="U1400" i="1"/>
  <c r="V1400" i="1"/>
  <c r="W1400" i="1"/>
  <c r="T1401" i="1"/>
  <c r="U1401" i="1"/>
  <c r="V1401" i="1"/>
  <c r="W1401" i="1"/>
  <c r="T1402" i="1"/>
  <c r="U1402" i="1"/>
  <c r="V1402" i="1"/>
  <c r="W1402" i="1"/>
  <c r="T1403" i="1"/>
  <c r="U1403" i="1"/>
  <c r="V1403" i="1"/>
  <c r="W1403" i="1"/>
  <c r="T1404" i="1"/>
  <c r="U1404" i="1"/>
  <c r="V1404" i="1"/>
  <c r="W1404" i="1"/>
  <c r="T1405" i="1"/>
  <c r="U1405" i="1"/>
  <c r="V1405" i="1"/>
  <c r="W1405" i="1"/>
  <c r="T1406" i="1"/>
  <c r="U1406" i="1"/>
  <c r="V1406" i="1"/>
  <c r="W1406" i="1"/>
  <c r="T1407" i="1"/>
  <c r="U1407" i="1"/>
  <c r="V1407" i="1"/>
  <c r="W1407" i="1"/>
  <c r="T1408" i="1"/>
  <c r="U1408" i="1"/>
  <c r="V1408" i="1"/>
  <c r="W1408" i="1"/>
  <c r="T1409" i="1"/>
  <c r="U1409" i="1"/>
  <c r="V1409" i="1"/>
  <c r="W1409" i="1"/>
  <c r="T1410" i="1"/>
  <c r="U1410" i="1"/>
  <c r="V1410" i="1"/>
  <c r="W1410" i="1"/>
  <c r="T1411" i="1"/>
  <c r="U1411" i="1"/>
  <c r="V1411" i="1"/>
  <c r="W1411" i="1"/>
  <c r="T1412" i="1"/>
  <c r="U1412" i="1"/>
  <c r="V1412" i="1"/>
  <c r="W1412" i="1"/>
  <c r="T1413" i="1"/>
  <c r="U1413" i="1"/>
  <c r="V1413" i="1"/>
  <c r="W1413" i="1"/>
  <c r="T1414" i="1"/>
  <c r="U1414" i="1"/>
  <c r="V1414" i="1"/>
  <c r="W1414" i="1"/>
  <c r="T1415" i="1"/>
  <c r="U1415" i="1"/>
  <c r="V1415" i="1"/>
  <c r="W1415" i="1"/>
  <c r="T1416" i="1"/>
  <c r="U1416" i="1"/>
  <c r="V1416" i="1"/>
  <c r="W1416" i="1"/>
  <c r="T1417" i="1"/>
  <c r="U1417" i="1"/>
  <c r="V1417" i="1"/>
  <c r="W1417" i="1"/>
  <c r="T1418" i="1"/>
  <c r="U1418" i="1"/>
  <c r="V1418" i="1"/>
  <c r="W1418" i="1"/>
  <c r="T1419" i="1"/>
  <c r="U1419" i="1"/>
  <c r="V1419" i="1"/>
  <c r="W1419" i="1"/>
  <c r="T1420" i="1"/>
  <c r="U1420" i="1"/>
  <c r="V1420" i="1"/>
  <c r="W1420" i="1"/>
  <c r="T1421" i="1"/>
  <c r="U1421" i="1"/>
  <c r="V1421" i="1"/>
  <c r="W1421" i="1"/>
  <c r="T1422" i="1"/>
  <c r="U1422" i="1"/>
  <c r="V1422" i="1"/>
  <c r="W1422" i="1"/>
  <c r="T1423" i="1"/>
  <c r="U1423" i="1"/>
  <c r="V1423" i="1"/>
  <c r="W1423" i="1"/>
  <c r="T1424" i="1"/>
  <c r="U1424" i="1"/>
  <c r="V1424" i="1"/>
  <c r="W1424" i="1"/>
  <c r="T1425" i="1"/>
  <c r="U1425" i="1"/>
  <c r="V1425" i="1"/>
  <c r="W1425" i="1"/>
  <c r="T1426" i="1"/>
  <c r="U1426" i="1"/>
  <c r="V1426" i="1"/>
  <c r="W1426" i="1"/>
  <c r="T1427" i="1"/>
  <c r="U1427" i="1"/>
  <c r="V1427" i="1"/>
  <c r="W1427" i="1"/>
  <c r="T1428" i="1"/>
  <c r="U1428" i="1"/>
  <c r="V1428" i="1"/>
  <c r="W1428" i="1"/>
  <c r="T1429" i="1"/>
  <c r="U1429" i="1"/>
  <c r="V1429" i="1"/>
  <c r="W1429" i="1"/>
  <c r="T1430" i="1"/>
  <c r="U1430" i="1"/>
  <c r="V1430" i="1"/>
  <c r="W1430" i="1"/>
  <c r="T1431" i="1"/>
  <c r="U1431" i="1"/>
  <c r="V1431" i="1"/>
  <c r="W1431" i="1"/>
  <c r="T1432" i="1"/>
  <c r="U1432" i="1"/>
  <c r="V1432" i="1"/>
  <c r="W1432" i="1"/>
  <c r="T1433" i="1"/>
  <c r="U1433" i="1"/>
  <c r="V1433" i="1"/>
  <c r="W1433" i="1"/>
  <c r="T1434" i="1"/>
  <c r="U1434" i="1"/>
  <c r="V1434" i="1"/>
  <c r="W1434" i="1"/>
  <c r="T1435" i="1"/>
  <c r="U1435" i="1"/>
  <c r="V1435" i="1"/>
  <c r="W1435" i="1"/>
  <c r="T1436" i="1"/>
  <c r="U1436" i="1"/>
  <c r="V1436" i="1"/>
  <c r="W1436" i="1"/>
  <c r="T1437" i="1"/>
  <c r="U1437" i="1"/>
  <c r="V1437" i="1"/>
  <c r="W1437" i="1"/>
  <c r="T1438" i="1"/>
  <c r="U1438" i="1"/>
  <c r="V1438" i="1"/>
  <c r="W1438" i="1"/>
  <c r="T1439" i="1"/>
  <c r="U1439" i="1"/>
  <c r="V1439" i="1"/>
  <c r="W1439" i="1"/>
  <c r="T1440" i="1"/>
  <c r="U1440" i="1"/>
  <c r="V1440" i="1"/>
  <c r="W1440" i="1"/>
  <c r="T1441" i="1"/>
  <c r="U1441" i="1"/>
  <c r="V1441" i="1"/>
  <c r="W1441" i="1"/>
  <c r="T1442" i="1"/>
  <c r="U1442" i="1"/>
  <c r="V1442" i="1"/>
  <c r="W1442" i="1"/>
  <c r="T1443" i="1"/>
  <c r="U1443" i="1"/>
  <c r="V1443" i="1"/>
  <c r="W1443" i="1"/>
  <c r="T1444" i="1"/>
  <c r="U1444" i="1"/>
  <c r="V1444" i="1"/>
  <c r="W1444" i="1"/>
  <c r="T1445" i="1"/>
  <c r="U1445" i="1"/>
  <c r="V1445" i="1"/>
  <c r="W1445" i="1"/>
  <c r="T1446" i="1"/>
  <c r="U1446" i="1"/>
  <c r="V1446" i="1"/>
  <c r="W1446" i="1"/>
  <c r="T1447" i="1"/>
  <c r="U1447" i="1"/>
  <c r="V1447" i="1"/>
  <c r="W1447" i="1"/>
  <c r="T1448" i="1"/>
  <c r="U1448" i="1"/>
  <c r="V1448" i="1"/>
  <c r="W1448" i="1"/>
  <c r="T1449" i="1"/>
  <c r="U1449" i="1"/>
  <c r="V1449" i="1"/>
  <c r="W1449" i="1"/>
  <c r="T1450" i="1"/>
  <c r="U1450" i="1"/>
  <c r="V1450" i="1"/>
  <c r="W1450" i="1"/>
  <c r="T1451" i="1"/>
  <c r="U1451" i="1"/>
  <c r="V1451" i="1"/>
  <c r="W1451" i="1"/>
  <c r="T1452" i="1"/>
  <c r="U1452" i="1"/>
  <c r="V1452" i="1"/>
  <c r="W1452" i="1"/>
  <c r="T1453" i="1"/>
  <c r="U1453" i="1"/>
  <c r="V1453" i="1"/>
  <c r="W1453" i="1"/>
  <c r="T1454" i="1"/>
  <c r="U1454" i="1"/>
  <c r="V1454" i="1"/>
  <c r="W1454" i="1"/>
  <c r="T1455" i="1"/>
  <c r="U1455" i="1"/>
  <c r="V1455" i="1"/>
  <c r="W1455" i="1"/>
  <c r="T1456" i="1"/>
  <c r="U1456" i="1"/>
  <c r="V1456" i="1"/>
  <c r="W1456" i="1"/>
  <c r="T1457" i="1"/>
  <c r="U1457" i="1"/>
  <c r="V1457" i="1"/>
  <c r="W1457" i="1"/>
  <c r="T1458" i="1"/>
  <c r="U1458" i="1"/>
  <c r="V1458" i="1"/>
  <c r="W1458" i="1"/>
  <c r="T1459" i="1"/>
  <c r="U1459" i="1"/>
  <c r="V1459" i="1"/>
  <c r="W1459" i="1"/>
  <c r="T1460" i="1"/>
  <c r="U1460" i="1"/>
  <c r="V1460" i="1"/>
  <c r="W1460" i="1"/>
  <c r="T1461" i="1"/>
  <c r="U1461" i="1"/>
  <c r="V1461" i="1"/>
  <c r="W1461" i="1"/>
  <c r="T1462" i="1"/>
  <c r="U1462" i="1"/>
  <c r="V1462" i="1"/>
  <c r="W1462" i="1"/>
  <c r="T1463" i="1"/>
  <c r="U1463" i="1"/>
  <c r="V1463" i="1"/>
  <c r="W1463" i="1"/>
  <c r="T1464" i="1"/>
  <c r="U1464" i="1"/>
  <c r="V1464" i="1"/>
  <c r="W1464" i="1"/>
  <c r="T1465" i="1"/>
  <c r="U1465" i="1"/>
  <c r="V1465" i="1"/>
  <c r="W1465" i="1"/>
  <c r="T1466" i="1"/>
  <c r="U1466" i="1"/>
  <c r="V1466" i="1"/>
  <c r="W1466" i="1"/>
  <c r="T1467" i="1"/>
  <c r="U1467" i="1"/>
  <c r="V1467" i="1"/>
  <c r="W1467" i="1"/>
  <c r="T1468" i="1"/>
  <c r="U1468" i="1"/>
  <c r="V1468" i="1"/>
  <c r="W1468" i="1"/>
  <c r="T1469" i="1"/>
  <c r="U1469" i="1"/>
  <c r="V1469" i="1"/>
  <c r="W1469" i="1"/>
  <c r="T1470" i="1"/>
  <c r="U1470" i="1"/>
  <c r="V1470" i="1"/>
  <c r="W1470" i="1"/>
  <c r="T1471" i="1"/>
  <c r="U1471" i="1"/>
  <c r="V1471" i="1"/>
  <c r="W1471" i="1"/>
  <c r="T1472" i="1"/>
  <c r="U1472" i="1"/>
  <c r="V1472" i="1"/>
  <c r="W1472" i="1"/>
  <c r="T1473" i="1"/>
  <c r="U1473" i="1"/>
  <c r="V1473" i="1"/>
  <c r="W1473" i="1"/>
  <c r="T1474" i="1"/>
  <c r="U1474" i="1"/>
  <c r="V1474" i="1"/>
  <c r="W1474" i="1"/>
  <c r="T1475" i="1"/>
  <c r="U1475" i="1"/>
  <c r="V1475" i="1"/>
  <c r="W1475" i="1"/>
  <c r="T1476" i="1"/>
  <c r="U1476" i="1"/>
  <c r="V1476" i="1"/>
  <c r="W1476" i="1"/>
  <c r="T1477" i="1"/>
  <c r="U1477" i="1"/>
  <c r="V1477" i="1"/>
  <c r="W1477" i="1"/>
  <c r="T1478" i="1"/>
  <c r="U1478" i="1"/>
  <c r="V1478" i="1"/>
  <c r="W1478" i="1"/>
  <c r="T1479" i="1"/>
  <c r="U1479" i="1"/>
  <c r="V1479" i="1"/>
  <c r="W1479" i="1"/>
  <c r="T1480" i="1"/>
  <c r="U1480" i="1"/>
  <c r="V1480" i="1"/>
  <c r="W1480" i="1"/>
  <c r="T1481" i="1"/>
  <c r="U1481" i="1"/>
  <c r="V1481" i="1"/>
  <c r="W1481" i="1"/>
  <c r="T1482" i="1"/>
  <c r="U1482" i="1"/>
  <c r="V1482" i="1"/>
  <c r="W1482" i="1"/>
  <c r="T1483" i="1"/>
  <c r="U1483" i="1"/>
  <c r="V1483" i="1"/>
  <c r="W1483" i="1"/>
  <c r="T1484" i="1"/>
  <c r="U1484" i="1"/>
  <c r="V1484" i="1"/>
  <c r="W1484" i="1"/>
  <c r="T1485" i="1"/>
  <c r="U1485" i="1"/>
  <c r="V1485" i="1"/>
  <c r="W1485" i="1"/>
  <c r="T1486" i="1"/>
  <c r="U1486" i="1"/>
  <c r="V1486" i="1"/>
  <c r="W1486" i="1"/>
  <c r="T1487" i="1"/>
  <c r="U1487" i="1"/>
  <c r="V1487" i="1"/>
  <c r="W1487" i="1"/>
  <c r="T1488" i="1"/>
  <c r="U1488" i="1"/>
  <c r="V1488" i="1"/>
  <c r="W1488" i="1"/>
  <c r="T1489" i="1"/>
  <c r="U1489" i="1"/>
  <c r="V1489" i="1"/>
  <c r="W1489" i="1"/>
  <c r="T1490" i="1"/>
  <c r="U1490" i="1"/>
  <c r="V1490" i="1"/>
  <c r="W1490" i="1"/>
  <c r="T1491" i="1"/>
  <c r="U1491" i="1"/>
  <c r="V1491" i="1"/>
  <c r="W1491" i="1"/>
  <c r="T1492" i="1"/>
  <c r="U1492" i="1"/>
  <c r="V1492" i="1"/>
  <c r="W1492" i="1"/>
  <c r="T1493" i="1"/>
  <c r="U1493" i="1"/>
  <c r="V1493" i="1"/>
  <c r="W1493" i="1"/>
  <c r="T1494" i="1"/>
  <c r="U1494" i="1"/>
  <c r="V1494" i="1"/>
  <c r="W1494" i="1"/>
  <c r="T1495" i="1"/>
  <c r="U1495" i="1"/>
  <c r="V1495" i="1"/>
  <c r="W1495" i="1"/>
  <c r="T1496" i="1"/>
  <c r="U1496" i="1"/>
  <c r="V1496" i="1"/>
  <c r="W1496" i="1"/>
  <c r="T1497" i="1"/>
  <c r="U1497" i="1"/>
  <c r="V1497" i="1"/>
  <c r="W1497" i="1"/>
  <c r="T1498" i="1"/>
  <c r="U1498" i="1"/>
  <c r="V1498" i="1"/>
  <c r="W1498" i="1"/>
  <c r="T1499" i="1"/>
  <c r="U1499" i="1"/>
  <c r="V1499" i="1"/>
  <c r="W1499" i="1"/>
  <c r="T1500" i="1"/>
  <c r="U1500" i="1"/>
  <c r="V1500" i="1"/>
  <c r="W1500" i="1"/>
  <c r="T1501" i="1"/>
  <c r="U1501" i="1"/>
  <c r="V1501" i="1"/>
  <c r="W1501" i="1"/>
  <c r="T1502" i="1"/>
  <c r="U1502" i="1"/>
  <c r="V1502" i="1"/>
  <c r="W1502" i="1"/>
  <c r="T1503" i="1"/>
  <c r="U1503" i="1"/>
  <c r="V1503" i="1"/>
  <c r="W1503" i="1"/>
  <c r="T1504" i="1"/>
  <c r="U1504" i="1"/>
  <c r="V1504" i="1"/>
  <c r="W1504" i="1"/>
  <c r="T1505" i="1"/>
  <c r="U1505" i="1"/>
  <c r="V1505" i="1"/>
  <c r="W1505" i="1"/>
  <c r="T1506" i="1"/>
  <c r="U1506" i="1"/>
  <c r="V1506" i="1"/>
  <c r="W1506" i="1"/>
  <c r="T1507" i="1"/>
  <c r="U1507" i="1"/>
  <c r="V1507" i="1"/>
  <c r="W1507" i="1"/>
  <c r="T1508" i="1"/>
  <c r="U1508" i="1"/>
  <c r="V1508" i="1"/>
  <c r="W1508" i="1"/>
  <c r="T1509" i="1"/>
  <c r="U1509" i="1"/>
  <c r="V1509" i="1"/>
  <c r="W1509" i="1"/>
  <c r="T1510" i="1"/>
  <c r="U1510" i="1"/>
  <c r="V1510" i="1"/>
  <c r="W1510" i="1"/>
  <c r="T1511" i="1"/>
  <c r="U1511" i="1"/>
  <c r="V1511" i="1"/>
  <c r="W1511" i="1"/>
  <c r="T1512" i="1"/>
  <c r="U1512" i="1"/>
  <c r="V1512" i="1"/>
  <c r="W1512" i="1"/>
  <c r="T1513" i="1"/>
  <c r="U1513" i="1"/>
  <c r="V1513" i="1"/>
  <c r="W1513" i="1"/>
  <c r="T1514" i="1"/>
  <c r="U1514" i="1"/>
  <c r="V1514" i="1"/>
  <c r="W1514" i="1"/>
  <c r="T1515" i="1"/>
  <c r="U1515" i="1"/>
  <c r="V1515" i="1"/>
  <c r="W1515" i="1"/>
  <c r="T1516" i="1"/>
  <c r="U1516" i="1"/>
  <c r="V1516" i="1"/>
  <c r="W1516" i="1"/>
  <c r="T1517" i="1"/>
  <c r="U1517" i="1"/>
  <c r="V1517" i="1"/>
  <c r="W1517" i="1"/>
  <c r="T1518" i="1"/>
  <c r="U1518" i="1"/>
  <c r="V1518" i="1"/>
  <c r="W1518" i="1"/>
  <c r="T1519" i="1"/>
  <c r="U1519" i="1"/>
  <c r="V1519" i="1"/>
  <c r="W1519" i="1"/>
  <c r="T1520" i="1"/>
  <c r="U1520" i="1"/>
  <c r="V1520" i="1"/>
  <c r="W1520" i="1"/>
  <c r="T1521" i="1"/>
  <c r="U1521" i="1"/>
  <c r="V1521" i="1"/>
  <c r="W1521" i="1"/>
  <c r="T1522" i="1"/>
  <c r="U1522" i="1"/>
  <c r="V1522" i="1"/>
  <c r="W1522" i="1"/>
  <c r="T1523" i="1"/>
  <c r="U1523" i="1"/>
  <c r="V1523" i="1"/>
  <c r="W1523" i="1"/>
  <c r="T1524" i="1"/>
  <c r="U1524" i="1"/>
  <c r="V1524" i="1"/>
  <c r="W1524" i="1"/>
  <c r="T1525" i="1"/>
  <c r="U1525" i="1"/>
  <c r="V1525" i="1"/>
  <c r="W1525" i="1"/>
  <c r="T1526" i="1"/>
  <c r="U1526" i="1"/>
  <c r="V1526" i="1"/>
  <c r="W1526" i="1"/>
  <c r="T1527" i="1"/>
  <c r="U1527" i="1"/>
  <c r="V1527" i="1"/>
  <c r="W1527" i="1"/>
  <c r="T1528" i="1"/>
  <c r="U1528" i="1"/>
  <c r="V1528" i="1"/>
  <c r="W1528" i="1"/>
  <c r="T1529" i="1"/>
  <c r="U1529" i="1"/>
  <c r="V1529" i="1"/>
  <c r="W1529" i="1"/>
  <c r="T1530" i="1"/>
  <c r="U1530" i="1"/>
  <c r="V1530" i="1"/>
  <c r="W1530" i="1"/>
  <c r="T1531" i="1"/>
  <c r="U1531" i="1"/>
  <c r="V1531" i="1"/>
  <c r="W1531" i="1"/>
  <c r="T1532" i="1"/>
  <c r="U1532" i="1"/>
  <c r="V1532" i="1"/>
  <c r="W1532" i="1"/>
  <c r="T1533" i="1"/>
  <c r="U1533" i="1"/>
  <c r="V1533" i="1"/>
  <c r="W1533" i="1"/>
  <c r="T1534" i="1"/>
  <c r="U1534" i="1"/>
  <c r="V1534" i="1"/>
  <c r="W1534" i="1"/>
  <c r="T1535" i="1"/>
  <c r="U1535" i="1"/>
  <c r="V1535" i="1"/>
  <c r="W1535" i="1"/>
  <c r="T1536" i="1"/>
  <c r="U1536" i="1"/>
  <c r="V1536" i="1"/>
  <c r="W1536" i="1"/>
  <c r="T1537" i="1"/>
  <c r="U1537" i="1"/>
  <c r="V1537" i="1"/>
  <c r="W1537" i="1"/>
  <c r="T1538" i="1"/>
  <c r="U1538" i="1"/>
  <c r="V1538" i="1"/>
  <c r="W1538" i="1"/>
  <c r="T1539" i="1"/>
  <c r="U1539" i="1"/>
  <c r="V1539" i="1"/>
  <c r="W1539" i="1"/>
  <c r="T1540" i="1"/>
  <c r="U1540" i="1"/>
  <c r="V1540" i="1"/>
  <c r="W1540" i="1"/>
  <c r="T1541" i="1"/>
  <c r="U1541" i="1"/>
  <c r="V1541" i="1"/>
  <c r="W1541" i="1"/>
  <c r="T1542" i="1"/>
  <c r="U1542" i="1"/>
  <c r="V1542" i="1"/>
  <c r="W1542" i="1"/>
  <c r="T1543" i="1"/>
  <c r="U1543" i="1"/>
  <c r="V1543" i="1"/>
  <c r="W1543" i="1"/>
  <c r="T1544" i="1"/>
  <c r="U1544" i="1"/>
  <c r="V1544" i="1"/>
  <c r="W1544" i="1"/>
  <c r="T1545" i="1"/>
  <c r="U1545" i="1"/>
  <c r="V1545" i="1"/>
  <c r="W1545" i="1"/>
  <c r="T1546" i="1"/>
  <c r="U1546" i="1"/>
  <c r="V1546" i="1"/>
  <c r="W1546" i="1"/>
  <c r="T1547" i="1"/>
  <c r="U1547" i="1"/>
  <c r="V1547" i="1"/>
  <c r="W1547" i="1"/>
  <c r="T1548" i="1"/>
  <c r="U1548" i="1"/>
  <c r="V1548" i="1"/>
  <c r="W1548" i="1"/>
  <c r="T1549" i="1"/>
  <c r="U1549" i="1"/>
  <c r="V1549" i="1"/>
  <c r="W1549" i="1"/>
  <c r="T1550" i="1"/>
  <c r="U1550" i="1"/>
  <c r="V1550" i="1"/>
  <c r="W1550" i="1"/>
  <c r="T1551" i="1"/>
  <c r="U1551" i="1"/>
  <c r="V1551" i="1"/>
  <c r="W1551" i="1"/>
  <c r="T1552" i="1"/>
  <c r="U1552" i="1"/>
  <c r="V1552" i="1"/>
  <c r="W1552" i="1"/>
  <c r="T1553" i="1"/>
  <c r="U1553" i="1"/>
  <c r="V1553" i="1"/>
  <c r="W1553" i="1"/>
  <c r="T1554" i="1"/>
  <c r="U1554" i="1"/>
  <c r="V1554" i="1"/>
  <c r="W1554" i="1"/>
  <c r="T1555" i="1"/>
  <c r="U1555" i="1"/>
  <c r="V1555" i="1"/>
  <c r="W1555" i="1"/>
  <c r="T1556" i="1"/>
  <c r="U1556" i="1"/>
  <c r="V1556" i="1"/>
  <c r="W1556" i="1"/>
  <c r="T1557" i="1"/>
  <c r="U1557" i="1"/>
  <c r="V1557" i="1"/>
  <c r="W1557" i="1"/>
  <c r="T1558" i="1"/>
  <c r="U1558" i="1"/>
  <c r="V1558" i="1"/>
  <c r="W1558" i="1"/>
  <c r="T1559" i="1"/>
  <c r="U1559" i="1"/>
  <c r="V1559" i="1"/>
  <c r="W1559" i="1"/>
  <c r="T1560" i="1"/>
  <c r="U1560" i="1"/>
  <c r="V1560" i="1"/>
  <c r="W1560" i="1"/>
  <c r="T1561" i="1"/>
  <c r="U1561" i="1"/>
  <c r="V1561" i="1"/>
  <c r="W1561" i="1"/>
  <c r="T1562" i="1"/>
  <c r="U1562" i="1"/>
  <c r="V1562" i="1"/>
  <c r="W1562" i="1"/>
  <c r="T1563" i="1"/>
  <c r="U1563" i="1"/>
  <c r="V1563" i="1"/>
  <c r="W1563" i="1"/>
  <c r="T1564" i="1"/>
  <c r="U1564" i="1"/>
  <c r="V1564" i="1"/>
  <c r="W1564" i="1"/>
  <c r="T1565" i="1"/>
  <c r="U1565" i="1"/>
  <c r="V1565" i="1"/>
  <c r="W1565" i="1"/>
  <c r="T1566" i="1"/>
  <c r="U1566" i="1"/>
  <c r="V1566" i="1"/>
  <c r="W1566" i="1"/>
  <c r="T1567" i="1"/>
  <c r="U1567" i="1"/>
  <c r="V1567" i="1"/>
  <c r="W1567" i="1"/>
  <c r="T1568" i="1"/>
  <c r="U1568" i="1"/>
  <c r="V1568" i="1"/>
  <c r="W1568" i="1"/>
  <c r="T1569" i="1"/>
  <c r="U1569" i="1"/>
  <c r="V1569" i="1"/>
  <c r="W1569" i="1"/>
  <c r="T1570" i="1"/>
  <c r="U1570" i="1"/>
  <c r="V1570" i="1"/>
  <c r="W1570" i="1"/>
  <c r="T1571" i="1"/>
  <c r="U1571" i="1"/>
  <c r="V1571" i="1"/>
  <c r="W1571" i="1"/>
  <c r="T1572" i="1"/>
  <c r="U1572" i="1"/>
  <c r="V1572" i="1"/>
  <c r="W1572" i="1"/>
  <c r="T1573" i="1"/>
  <c r="U1573" i="1"/>
  <c r="V1573" i="1"/>
  <c r="W1573" i="1"/>
  <c r="T1574" i="1"/>
  <c r="U1574" i="1"/>
  <c r="V1574" i="1"/>
  <c r="W1574" i="1"/>
  <c r="T1575" i="1"/>
  <c r="U1575" i="1"/>
  <c r="V1575" i="1"/>
  <c r="W1575" i="1"/>
  <c r="T1576" i="1"/>
  <c r="U1576" i="1"/>
  <c r="V1576" i="1"/>
  <c r="W1576" i="1"/>
  <c r="T1577" i="1"/>
  <c r="U1577" i="1"/>
  <c r="V1577" i="1"/>
  <c r="W1577" i="1"/>
  <c r="T1578" i="1"/>
  <c r="U1578" i="1"/>
  <c r="V1578" i="1"/>
  <c r="W1578" i="1"/>
  <c r="T1579" i="1"/>
  <c r="U1579" i="1"/>
  <c r="V1579" i="1"/>
  <c r="W1579" i="1"/>
  <c r="T1580" i="1"/>
  <c r="U1580" i="1"/>
  <c r="V1580" i="1"/>
  <c r="W1580" i="1"/>
  <c r="T1581" i="1"/>
  <c r="U1581" i="1"/>
  <c r="V1581" i="1"/>
  <c r="W1581" i="1"/>
  <c r="T1582" i="1"/>
  <c r="U1582" i="1"/>
  <c r="V1582" i="1"/>
  <c r="W1582" i="1"/>
  <c r="T1583" i="1"/>
  <c r="U1583" i="1"/>
  <c r="V1583" i="1"/>
  <c r="W1583" i="1"/>
  <c r="T1584" i="1"/>
  <c r="U1584" i="1"/>
  <c r="V1584" i="1"/>
  <c r="W1584" i="1"/>
  <c r="T1585" i="1"/>
  <c r="U1585" i="1"/>
  <c r="V1585" i="1"/>
  <c r="W1585" i="1"/>
  <c r="T1586" i="1"/>
  <c r="U1586" i="1"/>
  <c r="V1586" i="1"/>
  <c r="W1586" i="1"/>
  <c r="T1587" i="1"/>
  <c r="U1587" i="1"/>
  <c r="V1587" i="1"/>
  <c r="W1587" i="1"/>
  <c r="T1588" i="1"/>
  <c r="U1588" i="1"/>
  <c r="V1588" i="1"/>
  <c r="W1588" i="1"/>
  <c r="T1589" i="1"/>
  <c r="U1589" i="1"/>
  <c r="V1589" i="1"/>
  <c r="W1589" i="1"/>
  <c r="T1590" i="1"/>
  <c r="U1590" i="1"/>
  <c r="V1590" i="1"/>
  <c r="W1590" i="1"/>
  <c r="T1591" i="1"/>
  <c r="U1591" i="1"/>
  <c r="V1591" i="1"/>
  <c r="W1591" i="1"/>
  <c r="T1592" i="1"/>
  <c r="U1592" i="1"/>
  <c r="V1592" i="1"/>
  <c r="W1592" i="1"/>
  <c r="T1593" i="1"/>
  <c r="U1593" i="1"/>
  <c r="V1593" i="1"/>
  <c r="W1593" i="1"/>
  <c r="T1594" i="1"/>
  <c r="U1594" i="1"/>
  <c r="V1594" i="1"/>
  <c r="W1594" i="1"/>
  <c r="T1595" i="1"/>
  <c r="U1595" i="1"/>
  <c r="V1595" i="1"/>
  <c r="W1595" i="1"/>
  <c r="T1596" i="1"/>
  <c r="U1596" i="1"/>
  <c r="V1596" i="1"/>
  <c r="W1596" i="1"/>
  <c r="T1597" i="1"/>
  <c r="U1597" i="1"/>
  <c r="V1597" i="1"/>
  <c r="W1597" i="1"/>
  <c r="T1598" i="1"/>
  <c r="U1598" i="1"/>
  <c r="V1598" i="1"/>
  <c r="W1598" i="1"/>
  <c r="T1599" i="1"/>
  <c r="U1599" i="1"/>
  <c r="V1599" i="1"/>
  <c r="W1599" i="1"/>
  <c r="T1600" i="1"/>
  <c r="U1600" i="1"/>
  <c r="V1600" i="1"/>
  <c r="W1600" i="1"/>
  <c r="T1601" i="1"/>
  <c r="U1601" i="1"/>
  <c r="V1601" i="1"/>
  <c r="W1601" i="1"/>
  <c r="T1602" i="1"/>
  <c r="U1602" i="1"/>
  <c r="V1602" i="1"/>
  <c r="W1602" i="1"/>
  <c r="T1603" i="1"/>
  <c r="U1603" i="1"/>
  <c r="V1603" i="1"/>
  <c r="W1603" i="1"/>
  <c r="T1604" i="1"/>
  <c r="U1604" i="1"/>
  <c r="V1604" i="1"/>
  <c r="W1604" i="1"/>
  <c r="T1605" i="1"/>
  <c r="U1605" i="1"/>
  <c r="V1605" i="1"/>
  <c r="W1605" i="1"/>
  <c r="T1606" i="1"/>
  <c r="U1606" i="1"/>
  <c r="V1606" i="1"/>
  <c r="W1606" i="1"/>
  <c r="T1607" i="1"/>
  <c r="U1607" i="1"/>
  <c r="V1607" i="1"/>
  <c r="W1607" i="1"/>
  <c r="T1608" i="1"/>
  <c r="U1608" i="1"/>
  <c r="V1608" i="1"/>
  <c r="W1608" i="1"/>
  <c r="T1609" i="1"/>
  <c r="U1609" i="1"/>
  <c r="V1609" i="1"/>
  <c r="W1609" i="1"/>
  <c r="T1610" i="1"/>
  <c r="U1610" i="1"/>
  <c r="V1610" i="1"/>
  <c r="W1610" i="1"/>
  <c r="T1611" i="1"/>
  <c r="U1611" i="1"/>
  <c r="V1611" i="1"/>
  <c r="W1611" i="1"/>
  <c r="T1612" i="1"/>
  <c r="U1612" i="1"/>
  <c r="V1612" i="1"/>
  <c r="W1612" i="1"/>
  <c r="T1613" i="1"/>
  <c r="U1613" i="1"/>
  <c r="V1613" i="1"/>
  <c r="W1613" i="1"/>
  <c r="T1614" i="1"/>
  <c r="U1614" i="1"/>
  <c r="V1614" i="1"/>
  <c r="W1614" i="1"/>
  <c r="T1615" i="1"/>
  <c r="U1615" i="1"/>
  <c r="V1615" i="1"/>
  <c r="W1615" i="1"/>
  <c r="T1616" i="1"/>
  <c r="U1616" i="1"/>
  <c r="V1616" i="1"/>
  <c r="W1616" i="1"/>
  <c r="T1617" i="1"/>
  <c r="U1617" i="1"/>
  <c r="V1617" i="1"/>
  <c r="W1617" i="1"/>
  <c r="T1618" i="1"/>
  <c r="U1618" i="1"/>
  <c r="V1618" i="1"/>
  <c r="W1618" i="1"/>
  <c r="T1619" i="1"/>
  <c r="U1619" i="1"/>
  <c r="V1619" i="1"/>
  <c r="W1619" i="1"/>
  <c r="T1620" i="1"/>
  <c r="U1620" i="1"/>
  <c r="V1620" i="1"/>
  <c r="W1620" i="1"/>
  <c r="T1621" i="1"/>
  <c r="U1621" i="1"/>
  <c r="V1621" i="1"/>
  <c r="W1621" i="1"/>
  <c r="T1622" i="1"/>
  <c r="U1622" i="1"/>
  <c r="V1622" i="1"/>
  <c r="W1622" i="1"/>
  <c r="T1623" i="1"/>
  <c r="U1623" i="1"/>
  <c r="V1623" i="1"/>
  <c r="W1623" i="1"/>
  <c r="T1624" i="1"/>
  <c r="U1624" i="1"/>
  <c r="V1624" i="1"/>
  <c r="W1624" i="1"/>
  <c r="T1625" i="1"/>
  <c r="U1625" i="1"/>
  <c r="V1625" i="1"/>
  <c r="W1625" i="1"/>
  <c r="T1626" i="1"/>
  <c r="U1626" i="1"/>
  <c r="V1626" i="1"/>
  <c r="W1626" i="1"/>
  <c r="T1627" i="1"/>
  <c r="U1627" i="1"/>
  <c r="V1627" i="1"/>
  <c r="W1627" i="1"/>
  <c r="T1628" i="1"/>
  <c r="U1628" i="1"/>
  <c r="V1628" i="1"/>
  <c r="W1628" i="1"/>
  <c r="T1629" i="1"/>
  <c r="U1629" i="1"/>
  <c r="V1629" i="1"/>
  <c r="W1629" i="1"/>
  <c r="T1630" i="1"/>
  <c r="U1630" i="1"/>
  <c r="V1630" i="1"/>
  <c r="W1630" i="1"/>
  <c r="T1631" i="1"/>
  <c r="U1631" i="1"/>
  <c r="V1631" i="1"/>
  <c r="W1631" i="1"/>
  <c r="T1632" i="1"/>
  <c r="U1632" i="1"/>
  <c r="V1632" i="1"/>
  <c r="W1632" i="1"/>
  <c r="T1633" i="1"/>
  <c r="U1633" i="1"/>
  <c r="V1633" i="1"/>
  <c r="W1633" i="1"/>
  <c r="T1634" i="1"/>
  <c r="U1634" i="1"/>
  <c r="V1634" i="1"/>
  <c r="W1634" i="1"/>
  <c r="T1635" i="1"/>
  <c r="U1635" i="1"/>
  <c r="V1635" i="1"/>
  <c r="W1635" i="1"/>
  <c r="T1636" i="1"/>
  <c r="U1636" i="1"/>
  <c r="V1636" i="1"/>
  <c r="W1636" i="1"/>
  <c r="T1637" i="1"/>
  <c r="U1637" i="1"/>
  <c r="V1637" i="1"/>
  <c r="W1637" i="1"/>
  <c r="T1638" i="1"/>
  <c r="U1638" i="1"/>
  <c r="V1638" i="1"/>
  <c r="W1638" i="1"/>
  <c r="T1639" i="1"/>
  <c r="U1639" i="1"/>
  <c r="V1639" i="1"/>
  <c r="W1639" i="1"/>
  <c r="T1640" i="1"/>
  <c r="U1640" i="1"/>
  <c r="V1640" i="1"/>
  <c r="W1640" i="1"/>
  <c r="T1641" i="1"/>
  <c r="U1641" i="1"/>
  <c r="V1641" i="1"/>
  <c r="W1641" i="1"/>
  <c r="T1642" i="1"/>
  <c r="U1642" i="1"/>
  <c r="V1642" i="1"/>
  <c r="W1642" i="1"/>
  <c r="T1643" i="1"/>
  <c r="U1643" i="1"/>
  <c r="V1643" i="1"/>
  <c r="W1643" i="1"/>
  <c r="T1644" i="1"/>
  <c r="U1644" i="1"/>
  <c r="V1644" i="1"/>
  <c r="W1644" i="1"/>
  <c r="T1645" i="1"/>
  <c r="U1645" i="1"/>
  <c r="V1645" i="1"/>
  <c r="W1645" i="1"/>
  <c r="T1646" i="1"/>
  <c r="U1646" i="1"/>
  <c r="V1646" i="1"/>
  <c r="W1646" i="1"/>
  <c r="T1647" i="1"/>
  <c r="U1647" i="1"/>
  <c r="V1647" i="1"/>
  <c r="W1647" i="1"/>
  <c r="T1648" i="1"/>
  <c r="U1648" i="1"/>
  <c r="V1648" i="1"/>
  <c r="W1648" i="1"/>
  <c r="T1649" i="1"/>
  <c r="U1649" i="1"/>
  <c r="V1649" i="1"/>
  <c r="W1649" i="1"/>
  <c r="T1650" i="1"/>
  <c r="U1650" i="1"/>
  <c r="V1650" i="1"/>
  <c r="W1650" i="1"/>
  <c r="T1651" i="1"/>
  <c r="U1651" i="1"/>
  <c r="V1651" i="1"/>
  <c r="W1651" i="1"/>
  <c r="T1652" i="1"/>
  <c r="U1652" i="1"/>
  <c r="V1652" i="1"/>
  <c r="W1652" i="1"/>
  <c r="T1653" i="1"/>
  <c r="U1653" i="1"/>
  <c r="V1653" i="1"/>
  <c r="W1653" i="1"/>
  <c r="T1654" i="1"/>
  <c r="U1654" i="1"/>
  <c r="V1654" i="1"/>
  <c r="W1654" i="1"/>
  <c r="T1655" i="1"/>
  <c r="U1655" i="1"/>
  <c r="V1655" i="1"/>
  <c r="W1655" i="1"/>
  <c r="T1656" i="1"/>
  <c r="U1656" i="1"/>
  <c r="V1656" i="1"/>
  <c r="W1656" i="1"/>
  <c r="T1657" i="1"/>
  <c r="U1657" i="1"/>
  <c r="V1657" i="1"/>
  <c r="W1657" i="1"/>
  <c r="T1658" i="1"/>
  <c r="U1658" i="1"/>
  <c r="V1658" i="1"/>
  <c r="W1658" i="1"/>
  <c r="T1659" i="1"/>
  <c r="U1659" i="1"/>
  <c r="V1659" i="1"/>
  <c r="W1659" i="1"/>
  <c r="T1660" i="1"/>
  <c r="U1660" i="1"/>
  <c r="V1660" i="1"/>
  <c r="W1660" i="1"/>
  <c r="T1661" i="1"/>
  <c r="U1661" i="1"/>
  <c r="V1661" i="1"/>
  <c r="W1661" i="1"/>
  <c r="T1662" i="1"/>
  <c r="U1662" i="1"/>
  <c r="V1662" i="1"/>
  <c r="W1662" i="1"/>
  <c r="T1663" i="1"/>
  <c r="U1663" i="1"/>
  <c r="V1663" i="1"/>
  <c r="W1663" i="1"/>
  <c r="T1664" i="1"/>
  <c r="U1664" i="1"/>
  <c r="V1664" i="1"/>
  <c r="W1664" i="1"/>
  <c r="T1665" i="1"/>
  <c r="U1665" i="1"/>
  <c r="V1665" i="1"/>
  <c r="W1665" i="1"/>
  <c r="T1666" i="1"/>
  <c r="U1666" i="1"/>
  <c r="V1666" i="1"/>
  <c r="W1666" i="1"/>
  <c r="T1667" i="1"/>
  <c r="U1667" i="1"/>
  <c r="V1667" i="1"/>
  <c r="W1667" i="1"/>
  <c r="T1668" i="1"/>
  <c r="U1668" i="1"/>
  <c r="V1668" i="1"/>
  <c r="W1668" i="1"/>
  <c r="T1669" i="1"/>
  <c r="U1669" i="1"/>
  <c r="V1669" i="1"/>
  <c r="W1669" i="1"/>
  <c r="T1670" i="1"/>
  <c r="U1670" i="1"/>
  <c r="V1670" i="1"/>
  <c r="W1670" i="1"/>
  <c r="T1671" i="1"/>
  <c r="U1671" i="1"/>
  <c r="V1671" i="1"/>
  <c r="W1671" i="1"/>
  <c r="T1672" i="1"/>
  <c r="U1672" i="1"/>
  <c r="V1672" i="1"/>
  <c r="W1672" i="1"/>
  <c r="T1673" i="1"/>
  <c r="U1673" i="1"/>
  <c r="V1673" i="1"/>
  <c r="W1673" i="1"/>
  <c r="T1674" i="1"/>
  <c r="U1674" i="1"/>
  <c r="V1674" i="1"/>
  <c r="W1674" i="1"/>
  <c r="T1675" i="1"/>
  <c r="U1675" i="1"/>
  <c r="V1675" i="1"/>
  <c r="W1675" i="1"/>
  <c r="T1676" i="1"/>
  <c r="U1676" i="1"/>
  <c r="V1676" i="1"/>
  <c r="W1676" i="1"/>
  <c r="T1677" i="1"/>
  <c r="U1677" i="1"/>
  <c r="V1677" i="1"/>
  <c r="W1677" i="1"/>
  <c r="T1678" i="1"/>
  <c r="U1678" i="1"/>
  <c r="V1678" i="1"/>
  <c r="W1678" i="1"/>
  <c r="T1679" i="1"/>
  <c r="U1679" i="1"/>
  <c r="V1679" i="1"/>
  <c r="W1679" i="1"/>
  <c r="T1680" i="1"/>
  <c r="U1680" i="1"/>
  <c r="V1680" i="1"/>
  <c r="W1680" i="1"/>
  <c r="T1681" i="1"/>
  <c r="U1681" i="1"/>
  <c r="V1681" i="1"/>
  <c r="W1681" i="1"/>
  <c r="T1682" i="1"/>
  <c r="U1682" i="1"/>
  <c r="V1682" i="1"/>
  <c r="W1682" i="1"/>
  <c r="T1683" i="1"/>
  <c r="U1683" i="1"/>
  <c r="V1683" i="1"/>
  <c r="W1683" i="1"/>
  <c r="T1684" i="1"/>
  <c r="U1684" i="1"/>
  <c r="V1684" i="1"/>
  <c r="W1684" i="1"/>
  <c r="T1685" i="1"/>
  <c r="U1685" i="1"/>
  <c r="V1685" i="1"/>
  <c r="W1685" i="1"/>
  <c r="T1686" i="1"/>
  <c r="U1686" i="1"/>
  <c r="V1686" i="1"/>
  <c r="W1686" i="1"/>
  <c r="T1687" i="1"/>
  <c r="U1687" i="1"/>
  <c r="V1687" i="1"/>
  <c r="W1687" i="1"/>
  <c r="T1688" i="1"/>
  <c r="U1688" i="1"/>
  <c r="V1688" i="1"/>
  <c r="W1688" i="1"/>
  <c r="T1689" i="1"/>
  <c r="U1689" i="1"/>
  <c r="V1689" i="1"/>
  <c r="W1689" i="1"/>
  <c r="T1690" i="1"/>
  <c r="U1690" i="1"/>
  <c r="V1690" i="1"/>
  <c r="W1690" i="1"/>
  <c r="T1691" i="1"/>
  <c r="U1691" i="1"/>
  <c r="V1691" i="1"/>
  <c r="W1691" i="1"/>
  <c r="T1692" i="1"/>
  <c r="U1692" i="1"/>
  <c r="V1692" i="1"/>
  <c r="W1692" i="1"/>
  <c r="T1693" i="1"/>
  <c r="U1693" i="1"/>
  <c r="V1693" i="1"/>
  <c r="W1693" i="1"/>
  <c r="T1694" i="1"/>
  <c r="U1694" i="1"/>
  <c r="V1694" i="1"/>
  <c r="W1694" i="1"/>
  <c r="T1695" i="1"/>
  <c r="U1695" i="1"/>
  <c r="V1695" i="1"/>
  <c r="W1695" i="1"/>
  <c r="T1696" i="1"/>
  <c r="U1696" i="1"/>
  <c r="V1696" i="1"/>
  <c r="W1696" i="1"/>
  <c r="T1697" i="1"/>
  <c r="U1697" i="1"/>
  <c r="V1697" i="1"/>
  <c r="W1697" i="1"/>
  <c r="T1698" i="1"/>
  <c r="U1698" i="1"/>
  <c r="V1698" i="1"/>
  <c r="W1698" i="1"/>
  <c r="T1699" i="1"/>
  <c r="U1699" i="1"/>
  <c r="V1699" i="1"/>
  <c r="W1699" i="1"/>
  <c r="T1700" i="1"/>
  <c r="U1700" i="1"/>
  <c r="V1700" i="1"/>
  <c r="W1700" i="1"/>
  <c r="T1701" i="1"/>
  <c r="U1701" i="1"/>
  <c r="V1701" i="1"/>
  <c r="W1701" i="1"/>
  <c r="T1702" i="1"/>
  <c r="U1702" i="1"/>
  <c r="V1702" i="1"/>
  <c r="W1702" i="1"/>
  <c r="T1703" i="1"/>
  <c r="U1703" i="1"/>
  <c r="V1703" i="1"/>
  <c r="W1703" i="1"/>
  <c r="T1704" i="1"/>
  <c r="U1704" i="1"/>
  <c r="V1704" i="1"/>
  <c r="W1704" i="1"/>
  <c r="T1705" i="1"/>
  <c r="U1705" i="1"/>
  <c r="V1705" i="1"/>
  <c r="W1705" i="1"/>
  <c r="T1706" i="1"/>
  <c r="U1706" i="1"/>
  <c r="V1706" i="1"/>
  <c r="W1706" i="1"/>
  <c r="T1707" i="1"/>
  <c r="U1707" i="1"/>
  <c r="V1707" i="1"/>
  <c r="W1707" i="1"/>
  <c r="T1708" i="1"/>
  <c r="U1708" i="1"/>
  <c r="V1708" i="1"/>
  <c r="W1708" i="1"/>
  <c r="T1709" i="1"/>
  <c r="U1709" i="1"/>
  <c r="V1709" i="1"/>
  <c r="W1709" i="1"/>
  <c r="T1710" i="1"/>
  <c r="U1710" i="1"/>
  <c r="V1710" i="1"/>
  <c r="W1710" i="1"/>
  <c r="T1711" i="1"/>
  <c r="U1711" i="1"/>
  <c r="V1711" i="1"/>
  <c r="W1711" i="1"/>
  <c r="T1712" i="1"/>
  <c r="U1712" i="1"/>
  <c r="V1712" i="1"/>
  <c r="W1712" i="1"/>
  <c r="T1713" i="1"/>
  <c r="U1713" i="1"/>
  <c r="V1713" i="1"/>
  <c r="W1713" i="1"/>
  <c r="T1714" i="1"/>
  <c r="U1714" i="1"/>
  <c r="V1714" i="1"/>
  <c r="W1714" i="1"/>
  <c r="T1715" i="1"/>
  <c r="U1715" i="1"/>
  <c r="V1715" i="1"/>
  <c r="W1715" i="1"/>
  <c r="T1716" i="1"/>
  <c r="U1716" i="1"/>
  <c r="V1716" i="1"/>
  <c r="W1716" i="1"/>
  <c r="T1717" i="1"/>
  <c r="U1717" i="1"/>
  <c r="V1717" i="1"/>
  <c r="W1717" i="1"/>
  <c r="T1718" i="1"/>
  <c r="U1718" i="1"/>
  <c r="V1718" i="1"/>
  <c r="W1718" i="1"/>
  <c r="T1719" i="1"/>
  <c r="U1719" i="1"/>
  <c r="V1719" i="1"/>
  <c r="W1719" i="1"/>
  <c r="T1720" i="1"/>
  <c r="U1720" i="1"/>
  <c r="V1720" i="1"/>
  <c r="W1720" i="1"/>
  <c r="T1721" i="1"/>
  <c r="U1721" i="1"/>
  <c r="V1721" i="1"/>
  <c r="W1721" i="1"/>
  <c r="T1722" i="1"/>
  <c r="U1722" i="1"/>
  <c r="V1722" i="1"/>
  <c r="W1722" i="1"/>
  <c r="T1723" i="1"/>
  <c r="U1723" i="1"/>
  <c r="V1723" i="1"/>
  <c r="W1723" i="1"/>
  <c r="T1724" i="1"/>
  <c r="U1724" i="1"/>
  <c r="V1724" i="1"/>
  <c r="W1724" i="1"/>
  <c r="T1725" i="1"/>
  <c r="U1725" i="1"/>
  <c r="V1725" i="1"/>
  <c r="W1725" i="1"/>
  <c r="T1726" i="1"/>
  <c r="U1726" i="1"/>
  <c r="V1726" i="1"/>
  <c r="W1726" i="1"/>
  <c r="T1727" i="1"/>
  <c r="U1727" i="1"/>
  <c r="V1727" i="1"/>
  <c r="W1727" i="1"/>
  <c r="T1728" i="1"/>
  <c r="U1728" i="1"/>
  <c r="V1728" i="1"/>
  <c r="W1728" i="1"/>
  <c r="T1729" i="1"/>
  <c r="U1729" i="1"/>
  <c r="V1729" i="1"/>
  <c r="W1729" i="1"/>
  <c r="T1730" i="1"/>
  <c r="U1730" i="1"/>
  <c r="V1730" i="1"/>
  <c r="W1730" i="1"/>
  <c r="T1731" i="1"/>
  <c r="U1731" i="1"/>
  <c r="V1731" i="1"/>
  <c r="W1731" i="1"/>
  <c r="T1732" i="1"/>
  <c r="U1732" i="1"/>
  <c r="V1732" i="1"/>
  <c r="W1732" i="1"/>
  <c r="T1733" i="1"/>
  <c r="U1733" i="1"/>
  <c r="V1733" i="1"/>
  <c r="W1733" i="1"/>
  <c r="T1734" i="1"/>
  <c r="U1734" i="1"/>
  <c r="V1734" i="1"/>
  <c r="W1734" i="1"/>
  <c r="T1735" i="1"/>
  <c r="U1735" i="1"/>
  <c r="V1735" i="1"/>
  <c r="W1735" i="1"/>
  <c r="T1736" i="1"/>
  <c r="U1736" i="1"/>
  <c r="V1736" i="1"/>
  <c r="W1736" i="1"/>
  <c r="T1737" i="1"/>
  <c r="U1737" i="1"/>
  <c r="V1737" i="1"/>
  <c r="W1737" i="1"/>
  <c r="T1738" i="1"/>
  <c r="U1738" i="1"/>
  <c r="V1738" i="1"/>
  <c r="W1738" i="1"/>
  <c r="T1739" i="1"/>
  <c r="U1739" i="1"/>
  <c r="V1739" i="1"/>
  <c r="W1739" i="1"/>
  <c r="T1740" i="1"/>
  <c r="U1740" i="1"/>
  <c r="V1740" i="1"/>
  <c r="W1740" i="1"/>
  <c r="T1741" i="1"/>
  <c r="U1741" i="1"/>
  <c r="V1741" i="1"/>
  <c r="W1741" i="1"/>
  <c r="T1742" i="1"/>
  <c r="U1742" i="1"/>
  <c r="V1742" i="1"/>
  <c r="W1742" i="1"/>
  <c r="T1743" i="1"/>
  <c r="U1743" i="1"/>
  <c r="V1743" i="1"/>
  <c r="W1743" i="1"/>
  <c r="T1744" i="1"/>
  <c r="U1744" i="1"/>
  <c r="V1744" i="1"/>
  <c r="W1744" i="1"/>
  <c r="T1745" i="1"/>
  <c r="U1745" i="1"/>
  <c r="V1745" i="1"/>
  <c r="W1745" i="1"/>
  <c r="T1746" i="1"/>
  <c r="U1746" i="1"/>
  <c r="V1746" i="1"/>
  <c r="W1746" i="1"/>
  <c r="T1747" i="1"/>
  <c r="U1747" i="1"/>
  <c r="V1747" i="1"/>
  <c r="W1747" i="1"/>
  <c r="T1748" i="1"/>
  <c r="U1748" i="1"/>
  <c r="V1748" i="1"/>
  <c r="W1748" i="1"/>
  <c r="T1749" i="1"/>
  <c r="U1749" i="1"/>
  <c r="V1749" i="1"/>
  <c r="W1749" i="1"/>
  <c r="T1750" i="1"/>
  <c r="U1750" i="1"/>
  <c r="V1750" i="1"/>
  <c r="W1750" i="1"/>
  <c r="T1751" i="1"/>
  <c r="U1751" i="1"/>
  <c r="V1751" i="1"/>
  <c r="W1751" i="1"/>
  <c r="T1752" i="1"/>
  <c r="U1752" i="1"/>
  <c r="V1752" i="1"/>
  <c r="W1752" i="1"/>
  <c r="T1753" i="1"/>
  <c r="U1753" i="1"/>
  <c r="V1753" i="1"/>
  <c r="W1753" i="1"/>
  <c r="T1754" i="1"/>
  <c r="U1754" i="1"/>
  <c r="V1754" i="1"/>
  <c r="W1754" i="1"/>
  <c r="T1755" i="1"/>
  <c r="U1755" i="1"/>
  <c r="V1755" i="1"/>
  <c r="W1755" i="1"/>
  <c r="T1756" i="1"/>
  <c r="U1756" i="1"/>
  <c r="V1756" i="1"/>
  <c r="W1756" i="1"/>
  <c r="T1757" i="1"/>
  <c r="U1757" i="1"/>
  <c r="V1757" i="1"/>
  <c r="W1757" i="1"/>
  <c r="T1758" i="1"/>
  <c r="U1758" i="1"/>
  <c r="V1758" i="1"/>
  <c r="W1758" i="1"/>
  <c r="T1759" i="1"/>
  <c r="U1759" i="1"/>
  <c r="V1759" i="1"/>
  <c r="W1759" i="1"/>
  <c r="T1760" i="1"/>
  <c r="U1760" i="1"/>
  <c r="V1760" i="1"/>
  <c r="W1760" i="1"/>
  <c r="T1761" i="1"/>
  <c r="U1761" i="1"/>
  <c r="V1761" i="1"/>
  <c r="W1761" i="1"/>
  <c r="T1762" i="1"/>
  <c r="U1762" i="1"/>
  <c r="V1762" i="1"/>
  <c r="W1762" i="1"/>
  <c r="T1763" i="1"/>
  <c r="U1763" i="1"/>
  <c r="V1763" i="1"/>
  <c r="W1763" i="1"/>
  <c r="T1764" i="1"/>
  <c r="U1764" i="1"/>
  <c r="V1764" i="1"/>
  <c r="W1764" i="1"/>
  <c r="T1765" i="1"/>
  <c r="U1765" i="1"/>
  <c r="V1765" i="1"/>
  <c r="W1765" i="1"/>
  <c r="T1766" i="1"/>
  <c r="U1766" i="1"/>
  <c r="V1766" i="1"/>
  <c r="W1766" i="1"/>
  <c r="T1767" i="1"/>
  <c r="U1767" i="1"/>
  <c r="V1767" i="1"/>
  <c r="W1767" i="1"/>
  <c r="T1768" i="1"/>
  <c r="U1768" i="1"/>
  <c r="V1768" i="1"/>
  <c r="W1768" i="1"/>
  <c r="T1769" i="1"/>
  <c r="U1769" i="1"/>
  <c r="V1769" i="1"/>
  <c r="W1769" i="1"/>
  <c r="T1770" i="1"/>
  <c r="U1770" i="1"/>
  <c r="V1770" i="1"/>
  <c r="W1770" i="1"/>
  <c r="T1771" i="1"/>
  <c r="U1771" i="1"/>
  <c r="V1771" i="1"/>
  <c r="W1771" i="1"/>
  <c r="T1772" i="1"/>
  <c r="U1772" i="1"/>
  <c r="V1772" i="1"/>
  <c r="W1772" i="1"/>
  <c r="T1773" i="1"/>
  <c r="U1773" i="1"/>
  <c r="V1773" i="1"/>
  <c r="W1773" i="1"/>
  <c r="T1774" i="1"/>
  <c r="U1774" i="1"/>
  <c r="V1774" i="1"/>
  <c r="W1774" i="1"/>
  <c r="T1775" i="1"/>
  <c r="U1775" i="1"/>
  <c r="V1775" i="1"/>
  <c r="W1775" i="1"/>
  <c r="T1776" i="1"/>
  <c r="U1776" i="1"/>
  <c r="V1776" i="1"/>
  <c r="W1776" i="1"/>
  <c r="T1777" i="1"/>
  <c r="U1777" i="1"/>
  <c r="V1777" i="1"/>
  <c r="W1777" i="1"/>
  <c r="T1778" i="1"/>
  <c r="U1778" i="1"/>
  <c r="V1778" i="1"/>
  <c r="W1778" i="1"/>
  <c r="T1779" i="1"/>
  <c r="U1779" i="1"/>
  <c r="V1779" i="1"/>
  <c r="W1779" i="1"/>
  <c r="T1780" i="1"/>
  <c r="U1780" i="1"/>
  <c r="V1780" i="1"/>
  <c r="W1780" i="1"/>
  <c r="T1781" i="1"/>
  <c r="U1781" i="1"/>
  <c r="V1781" i="1"/>
  <c r="W1781" i="1"/>
  <c r="T1782" i="1"/>
  <c r="U1782" i="1"/>
  <c r="V1782" i="1"/>
  <c r="W1782" i="1"/>
  <c r="T1783" i="1"/>
  <c r="U1783" i="1"/>
  <c r="V1783" i="1"/>
  <c r="W1783" i="1"/>
  <c r="T1784" i="1"/>
  <c r="U1784" i="1"/>
  <c r="V1784" i="1"/>
  <c r="W1784" i="1"/>
  <c r="T1785" i="1"/>
  <c r="U1785" i="1"/>
  <c r="V1785" i="1"/>
  <c r="W1785" i="1"/>
  <c r="T1786" i="1"/>
  <c r="U1786" i="1"/>
  <c r="V1786" i="1"/>
  <c r="W1786" i="1"/>
  <c r="T1787" i="1"/>
  <c r="U1787" i="1"/>
  <c r="V1787" i="1"/>
  <c r="W1787" i="1"/>
  <c r="T1788" i="1"/>
  <c r="U1788" i="1"/>
  <c r="V1788" i="1"/>
  <c r="W1788" i="1"/>
  <c r="T1789" i="1"/>
  <c r="U1789" i="1"/>
  <c r="V1789" i="1"/>
  <c r="W1789" i="1"/>
  <c r="T1790" i="1"/>
  <c r="U1790" i="1"/>
  <c r="V1790" i="1"/>
  <c r="W1790" i="1"/>
  <c r="T1791" i="1"/>
  <c r="U1791" i="1"/>
  <c r="V1791" i="1"/>
  <c r="W1791" i="1"/>
  <c r="T1792" i="1"/>
  <c r="U1792" i="1"/>
  <c r="V1792" i="1"/>
  <c r="W1792" i="1"/>
  <c r="T1793" i="1"/>
  <c r="U1793" i="1"/>
  <c r="V1793" i="1"/>
  <c r="W1793" i="1"/>
  <c r="T1794" i="1"/>
  <c r="U1794" i="1"/>
  <c r="V1794" i="1"/>
  <c r="W1794" i="1"/>
  <c r="T1795" i="1"/>
  <c r="U1795" i="1"/>
  <c r="V1795" i="1"/>
  <c r="W1795" i="1"/>
  <c r="T1796" i="1"/>
  <c r="U1796" i="1"/>
  <c r="V1796" i="1"/>
  <c r="W1796" i="1"/>
  <c r="T1797" i="1"/>
  <c r="U1797" i="1"/>
  <c r="V1797" i="1"/>
  <c r="W1797" i="1"/>
  <c r="T1798" i="1"/>
  <c r="U1798" i="1"/>
  <c r="V1798" i="1"/>
  <c r="W1798" i="1"/>
  <c r="T1799" i="1"/>
  <c r="U1799" i="1"/>
  <c r="V1799" i="1"/>
  <c r="W1799" i="1"/>
  <c r="T1800" i="1"/>
  <c r="U1800" i="1"/>
  <c r="V1800" i="1"/>
  <c r="W1800" i="1"/>
  <c r="T1801" i="1"/>
  <c r="U1801" i="1"/>
  <c r="V1801" i="1"/>
  <c r="W1801" i="1"/>
  <c r="T1802" i="1"/>
  <c r="U1802" i="1"/>
  <c r="V1802" i="1"/>
  <c r="W1802" i="1"/>
  <c r="T1803" i="1"/>
  <c r="U1803" i="1"/>
  <c r="V1803" i="1"/>
  <c r="W1803" i="1"/>
  <c r="T1804" i="1"/>
  <c r="U1804" i="1"/>
  <c r="V1804" i="1"/>
  <c r="W1804" i="1"/>
  <c r="T1805" i="1"/>
  <c r="U1805" i="1"/>
  <c r="V1805" i="1"/>
  <c r="W1805" i="1"/>
  <c r="T1806" i="1"/>
  <c r="U1806" i="1"/>
  <c r="V1806" i="1"/>
  <c r="W1806" i="1"/>
  <c r="T1807" i="1"/>
  <c r="U1807" i="1"/>
  <c r="V1807" i="1"/>
  <c r="W1807" i="1"/>
  <c r="T1808" i="1"/>
  <c r="U1808" i="1"/>
  <c r="V1808" i="1"/>
  <c r="W1808" i="1"/>
  <c r="T1809" i="1"/>
  <c r="U1809" i="1"/>
  <c r="V1809" i="1"/>
  <c r="W1809" i="1"/>
  <c r="T1810" i="1"/>
  <c r="U1810" i="1"/>
  <c r="V1810" i="1"/>
  <c r="W1810" i="1"/>
  <c r="T1811" i="1"/>
  <c r="U1811" i="1"/>
  <c r="V1811" i="1"/>
  <c r="W1811" i="1"/>
  <c r="T1812" i="1"/>
  <c r="U1812" i="1"/>
  <c r="V1812" i="1"/>
  <c r="W1812" i="1"/>
  <c r="T1813" i="1"/>
  <c r="U1813" i="1"/>
  <c r="V1813" i="1"/>
  <c r="W1813" i="1"/>
  <c r="T1814" i="1"/>
  <c r="U1814" i="1"/>
  <c r="V1814" i="1"/>
  <c r="W1814" i="1"/>
  <c r="T1815" i="1"/>
  <c r="U1815" i="1"/>
  <c r="V1815" i="1"/>
  <c r="W1815" i="1"/>
  <c r="T1816" i="1"/>
  <c r="U1816" i="1"/>
  <c r="V1816" i="1"/>
  <c r="W1816" i="1"/>
  <c r="T1817" i="1"/>
  <c r="U1817" i="1"/>
  <c r="V1817" i="1"/>
  <c r="W1817" i="1"/>
  <c r="T1818" i="1"/>
  <c r="U1818" i="1"/>
  <c r="V1818" i="1"/>
  <c r="W1818" i="1"/>
  <c r="T1819" i="1"/>
  <c r="U1819" i="1"/>
  <c r="V1819" i="1"/>
  <c r="W1819" i="1"/>
  <c r="T1820" i="1"/>
  <c r="U1820" i="1"/>
  <c r="V1820" i="1"/>
  <c r="W1820" i="1"/>
  <c r="T1821" i="1"/>
  <c r="U1821" i="1"/>
  <c r="V1821" i="1"/>
  <c r="W1821" i="1"/>
  <c r="T1822" i="1"/>
  <c r="U1822" i="1"/>
  <c r="V1822" i="1"/>
  <c r="W1822" i="1"/>
  <c r="T1823" i="1"/>
  <c r="U1823" i="1"/>
  <c r="V1823" i="1"/>
  <c r="W1823" i="1"/>
  <c r="T1824" i="1"/>
  <c r="U1824" i="1"/>
  <c r="V1824" i="1"/>
  <c r="W1824" i="1"/>
  <c r="T1825" i="1"/>
  <c r="U1825" i="1"/>
  <c r="V1825" i="1"/>
  <c r="W1825" i="1"/>
  <c r="T1826" i="1"/>
  <c r="U1826" i="1"/>
  <c r="V1826" i="1"/>
  <c r="W1826" i="1"/>
  <c r="T1827" i="1"/>
  <c r="U1827" i="1"/>
  <c r="V1827" i="1"/>
  <c r="W1827" i="1"/>
  <c r="T1828" i="1"/>
  <c r="U1828" i="1"/>
  <c r="V1828" i="1"/>
  <c r="W1828" i="1"/>
  <c r="T1829" i="1"/>
  <c r="U1829" i="1"/>
  <c r="V1829" i="1"/>
  <c r="W1829" i="1"/>
  <c r="T1830" i="1"/>
  <c r="U1830" i="1"/>
  <c r="V1830" i="1"/>
  <c r="W1830" i="1"/>
  <c r="T1831" i="1"/>
  <c r="U1831" i="1"/>
  <c r="V1831" i="1"/>
  <c r="W1831" i="1"/>
  <c r="T1832" i="1"/>
  <c r="U1832" i="1"/>
  <c r="V1832" i="1"/>
  <c r="W1832" i="1"/>
  <c r="T1833" i="1"/>
  <c r="U1833" i="1"/>
  <c r="V1833" i="1"/>
  <c r="W1833" i="1"/>
  <c r="T1834" i="1"/>
  <c r="U1834" i="1"/>
  <c r="V1834" i="1"/>
  <c r="W1834" i="1"/>
  <c r="T1835" i="1"/>
  <c r="U1835" i="1"/>
  <c r="V1835" i="1"/>
  <c r="W1835" i="1"/>
  <c r="T1836" i="1"/>
  <c r="U1836" i="1"/>
  <c r="V1836" i="1"/>
  <c r="W1836" i="1"/>
  <c r="T1837" i="1"/>
  <c r="U1837" i="1"/>
  <c r="V1837" i="1"/>
  <c r="W1837" i="1"/>
  <c r="T1838" i="1"/>
  <c r="U1838" i="1"/>
  <c r="V1838" i="1"/>
  <c r="W1838" i="1"/>
  <c r="T1839" i="1"/>
  <c r="U1839" i="1"/>
  <c r="V1839" i="1"/>
  <c r="W1839" i="1"/>
  <c r="T1840" i="1"/>
  <c r="U1840" i="1"/>
  <c r="V1840" i="1"/>
  <c r="W1840" i="1"/>
  <c r="T1841" i="1"/>
  <c r="U1841" i="1"/>
  <c r="V1841" i="1"/>
  <c r="W1841" i="1"/>
  <c r="T1842" i="1"/>
  <c r="U1842" i="1"/>
  <c r="V1842" i="1"/>
  <c r="W1842" i="1"/>
  <c r="T1843" i="1"/>
  <c r="U1843" i="1"/>
  <c r="V1843" i="1"/>
  <c r="W1843" i="1"/>
  <c r="T1844" i="1"/>
  <c r="U1844" i="1"/>
  <c r="V1844" i="1"/>
  <c r="W1844" i="1"/>
  <c r="T1845" i="1"/>
  <c r="U1845" i="1"/>
  <c r="V1845" i="1"/>
  <c r="W1845" i="1"/>
  <c r="T1846" i="1"/>
  <c r="U1846" i="1"/>
  <c r="V1846" i="1"/>
  <c r="W1846" i="1"/>
  <c r="T1847" i="1"/>
  <c r="U1847" i="1"/>
  <c r="V1847" i="1"/>
  <c r="W1847" i="1"/>
  <c r="T1848" i="1"/>
  <c r="U1848" i="1"/>
  <c r="V1848" i="1"/>
  <c r="W1848" i="1"/>
  <c r="T1849" i="1"/>
  <c r="U1849" i="1"/>
  <c r="V1849" i="1"/>
  <c r="W1849" i="1"/>
  <c r="T1850" i="1"/>
  <c r="U1850" i="1"/>
  <c r="V1850" i="1"/>
  <c r="W1850" i="1"/>
  <c r="T1851" i="1"/>
  <c r="U1851" i="1"/>
  <c r="V1851" i="1"/>
  <c r="W1851" i="1"/>
  <c r="T1852" i="1"/>
  <c r="U1852" i="1"/>
  <c r="V1852" i="1"/>
  <c r="W1852" i="1"/>
  <c r="T1853" i="1"/>
  <c r="U1853" i="1"/>
  <c r="V1853" i="1"/>
  <c r="W1853" i="1"/>
  <c r="T1854" i="1"/>
  <c r="U1854" i="1"/>
  <c r="V1854" i="1"/>
  <c r="W1854" i="1"/>
  <c r="T1855" i="1"/>
  <c r="U1855" i="1"/>
  <c r="V1855" i="1"/>
  <c r="W1855" i="1"/>
  <c r="T1856" i="1"/>
  <c r="U1856" i="1"/>
  <c r="V1856" i="1"/>
  <c r="W1856" i="1"/>
  <c r="T1857" i="1"/>
  <c r="U1857" i="1"/>
  <c r="V1857" i="1"/>
  <c r="W1857" i="1"/>
  <c r="T1858" i="1"/>
  <c r="U1858" i="1"/>
  <c r="V1858" i="1"/>
  <c r="W1858" i="1"/>
  <c r="T1859" i="1"/>
  <c r="U1859" i="1"/>
  <c r="V1859" i="1"/>
  <c r="W1859" i="1"/>
  <c r="T1860" i="1"/>
  <c r="U1860" i="1"/>
  <c r="V1860" i="1"/>
  <c r="W1860" i="1"/>
  <c r="T1861" i="1"/>
  <c r="U1861" i="1"/>
  <c r="V1861" i="1"/>
  <c r="W1861" i="1"/>
  <c r="T1862" i="1"/>
  <c r="U1862" i="1"/>
  <c r="V1862" i="1"/>
  <c r="W1862" i="1"/>
  <c r="T1863" i="1"/>
  <c r="U1863" i="1"/>
  <c r="V1863" i="1"/>
  <c r="W1863" i="1"/>
  <c r="T1864" i="1"/>
  <c r="U1864" i="1"/>
  <c r="V1864" i="1"/>
  <c r="W1864" i="1"/>
  <c r="T1865" i="1"/>
  <c r="U1865" i="1"/>
  <c r="V1865" i="1"/>
  <c r="W1865" i="1"/>
  <c r="T1866" i="1"/>
  <c r="U1866" i="1"/>
  <c r="V1866" i="1"/>
  <c r="W1866" i="1"/>
  <c r="T1867" i="1"/>
  <c r="U1867" i="1"/>
  <c r="V1867" i="1"/>
  <c r="W1867" i="1"/>
  <c r="T1868" i="1"/>
  <c r="U1868" i="1"/>
  <c r="V1868" i="1"/>
  <c r="W1868" i="1"/>
  <c r="T1869" i="1"/>
  <c r="U1869" i="1"/>
  <c r="V1869" i="1"/>
  <c r="W1869" i="1"/>
  <c r="T1870" i="1"/>
  <c r="U1870" i="1"/>
  <c r="V1870" i="1"/>
  <c r="W1870" i="1"/>
  <c r="T1871" i="1"/>
  <c r="U1871" i="1"/>
  <c r="V1871" i="1"/>
  <c r="W1871" i="1"/>
  <c r="T1872" i="1"/>
  <c r="U1872" i="1"/>
  <c r="V1872" i="1"/>
  <c r="W1872" i="1"/>
  <c r="T1873" i="1"/>
  <c r="U1873" i="1"/>
  <c r="V1873" i="1"/>
  <c r="W1873" i="1"/>
  <c r="T1874" i="1"/>
  <c r="U1874" i="1"/>
  <c r="V1874" i="1"/>
  <c r="W1874" i="1"/>
  <c r="T1875" i="1"/>
  <c r="U1875" i="1"/>
  <c r="V1875" i="1"/>
  <c r="W1875" i="1"/>
  <c r="T1876" i="1"/>
  <c r="U1876" i="1"/>
  <c r="V1876" i="1"/>
  <c r="W1876" i="1"/>
  <c r="T1877" i="1"/>
  <c r="U1877" i="1"/>
  <c r="V1877" i="1"/>
  <c r="W1877" i="1"/>
  <c r="T1878" i="1"/>
  <c r="U1878" i="1"/>
  <c r="V1878" i="1"/>
  <c r="W1878" i="1"/>
  <c r="T1879" i="1"/>
  <c r="U1879" i="1"/>
  <c r="V1879" i="1"/>
  <c r="W1879" i="1"/>
  <c r="T1880" i="1"/>
  <c r="U1880" i="1"/>
  <c r="V1880" i="1"/>
  <c r="W1880" i="1"/>
  <c r="T1881" i="1"/>
  <c r="U1881" i="1"/>
  <c r="V1881" i="1"/>
  <c r="W1881" i="1"/>
  <c r="T1882" i="1"/>
  <c r="U1882" i="1"/>
  <c r="V1882" i="1"/>
  <c r="W1882" i="1"/>
  <c r="T1883" i="1"/>
  <c r="U1883" i="1"/>
  <c r="V1883" i="1"/>
  <c r="W1883" i="1"/>
  <c r="T1884" i="1"/>
  <c r="U1884" i="1"/>
  <c r="V1884" i="1"/>
  <c r="W1884" i="1"/>
  <c r="T1885" i="1"/>
  <c r="U1885" i="1"/>
  <c r="V1885" i="1"/>
  <c r="W1885" i="1"/>
  <c r="T1886" i="1"/>
  <c r="U1886" i="1"/>
  <c r="V1886" i="1"/>
  <c r="W1886" i="1"/>
  <c r="T1887" i="1"/>
  <c r="U1887" i="1"/>
  <c r="V1887" i="1"/>
  <c r="W1887" i="1"/>
  <c r="T1888" i="1"/>
  <c r="U1888" i="1"/>
  <c r="V1888" i="1"/>
  <c r="W1888" i="1"/>
  <c r="T1889" i="1"/>
  <c r="U1889" i="1"/>
  <c r="V1889" i="1"/>
  <c r="W1889" i="1"/>
  <c r="T1890" i="1"/>
  <c r="U1890" i="1"/>
  <c r="V1890" i="1"/>
  <c r="W1890" i="1"/>
  <c r="T1891" i="1"/>
  <c r="U1891" i="1"/>
  <c r="V1891" i="1"/>
  <c r="W1891" i="1"/>
  <c r="T1892" i="1"/>
  <c r="U1892" i="1"/>
  <c r="V1892" i="1"/>
  <c r="W1892" i="1"/>
  <c r="T1893" i="1"/>
  <c r="U1893" i="1"/>
  <c r="V1893" i="1"/>
  <c r="W1893" i="1"/>
  <c r="T1894" i="1"/>
  <c r="U1894" i="1"/>
  <c r="V1894" i="1"/>
  <c r="W1894" i="1"/>
  <c r="T1895" i="1"/>
  <c r="U1895" i="1"/>
  <c r="V1895" i="1"/>
  <c r="W1895" i="1"/>
  <c r="T1896" i="1"/>
  <c r="U1896" i="1"/>
  <c r="V1896" i="1"/>
  <c r="W1896" i="1"/>
  <c r="T1897" i="1"/>
  <c r="U1897" i="1"/>
  <c r="V1897" i="1"/>
  <c r="W1897" i="1"/>
  <c r="T1898" i="1"/>
  <c r="U1898" i="1"/>
  <c r="V1898" i="1"/>
  <c r="W1898" i="1"/>
  <c r="T1899" i="1"/>
  <c r="U1899" i="1"/>
  <c r="V1899" i="1"/>
  <c r="W1899" i="1"/>
  <c r="T1900" i="1"/>
  <c r="U1900" i="1"/>
  <c r="V1900" i="1"/>
  <c r="W1900" i="1"/>
  <c r="T1901" i="1"/>
  <c r="U1901" i="1"/>
  <c r="V1901" i="1"/>
  <c r="W1901" i="1"/>
  <c r="T1902" i="1"/>
  <c r="U1902" i="1"/>
  <c r="V1902" i="1"/>
  <c r="W1902" i="1"/>
  <c r="T1903" i="1"/>
  <c r="U1903" i="1"/>
  <c r="V1903" i="1"/>
  <c r="W1903" i="1"/>
  <c r="T1904" i="1"/>
  <c r="U1904" i="1"/>
  <c r="V1904" i="1"/>
  <c r="W1904" i="1"/>
  <c r="T1905" i="1"/>
  <c r="U1905" i="1"/>
  <c r="V1905" i="1"/>
  <c r="W1905" i="1"/>
  <c r="T1906" i="1"/>
  <c r="U1906" i="1"/>
  <c r="V1906" i="1"/>
  <c r="W1906" i="1"/>
  <c r="T1907" i="1"/>
  <c r="U1907" i="1"/>
  <c r="V1907" i="1"/>
  <c r="W1907" i="1"/>
  <c r="T1908" i="1"/>
  <c r="U1908" i="1"/>
  <c r="V1908" i="1"/>
  <c r="W1908" i="1"/>
  <c r="T1909" i="1"/>
  <c r="U1909" i="1"/>
  <c r="V1909" i="1"/>
  <c r="W1909" i="1"/>
  <c r="T1910" i="1"/>
  <c r="U1910" i="1"/>
  <c r="V1910" i="1"/>
  <c r="W1910" i="1"/>
  <c r="T1911" i="1"/>
  <c r="U1911" i="1"/>
  <c r="V1911" i="1"/>
  <c r="W1911" i="1"/>
  <c r="T1912" i="1"/>
  <c r="U1912" i="1"/>
  <c r="V1912" i="1"/>
  <c r="W1912" i="1"/>
  <c r="T1913" i="1"/>
  <c r="U1913" i="1"/>
  <c r="V1913" i="1"/>
  <c r="W1913" i="1"/>
  <c r="T1914" i="1"/>
  <c r="U1914" i="1"/>
  <c r="V1914" i="1"/>
  <c r="W1914" i="1"/>
  <c r="T1915" i="1"/>
  <c r="U1915" i="1"/>
  <c r="V1915" i="1"/>
  <c r="W1915" i="1"/>
  <c r="T1916" i="1"/>
  <c r="U1916" i="1"/>
  <c r="V1916" i="1"/>
  <c r="W1916" i="1"/>
  <c r="T1917" i="1"/>
  <c r="U1917" i="1"/>
  <c r="V1917" i="1"/>
  <c r="W1917" i="1"/>
  <c r="T1918" i="1"/>
  <c r="U1918" i="1"/>
  <c r="V1918" i="1"/>
  <c r="W1918" i="1"/>
  <c r="T1919" i="1"/>
  <c r="U1919" i="1"/>
  <c r="V1919" i="1"/>
  <c r="W1919" i="1"/>
  <c r="T1920" i="1"/>
  <c r="U1920" i="1"/>
  <c r="V1920" i="1"/>
  <c r="W1920" i="1"/>
  <c r="T1921" i="1"/>
  <c r="U1921" i="1"/>
  <c r="V1921" i="1"/>
  <c r="W1921" i="1"/>
  <c r="T1922" i="1"/>
  <c r="U1922" i="1"/>
  <c r="V1922" i="1"/>
  <c r="W1922" i="1"/>
  <c r="T1923" i="1"/>
  <c r="U1923" i="1"/>
  <c r="V1923" i="1"/>
  <c r="W1923" i="1"/>
  <c r="T1924" i="1"/>
  <c r="U1924" i="1"/>
  <c r="V1924" i="1"/>
  <c r="W1924" i="1"/>
  <c r="T1925" i="1"/>
  <c r="U1925" i="1"/>
  <c r="V1925" i="1"/>
  <c r="W1925" i="1"/>
  <c r="T1926" i="1"/>
  <c r="U1926" i="1"/>
  <c r="V1926" i="1"/>
  <c r="W1926" i="1"/>
  <c r="T1927" i="1"/>
  <c r="U1927" i="1"/>
  <c r="V1927" i="1"/>
  <c r="W1927" i="1"/>
  <c r="T1928" i="1"/>
  <c r="U1928" i="1"/>
  <c r="V1928" i="1"/>
  <c r="W1928" i="1"/>
  <c r="T1929" i="1"/>
  <c r="U1929" i="1"/>
  <c r="V1929" i="1"/>
  <c r="W1929" i="1"/>
  <c r="T1930" i="1"/>
  <c r="U1930" i="1"/>
  <c r="V1930" i="1"/>
  <c r="W1930" i="1"/>
  <c r="T1931" i="1"/>
  <c r="U1931" i="1"/>
  <c r="V1931" i="1"/>
  <c r="W1931" i="1"/>
  <c r="T1932" i="1"/>
  <c r="U1932" i="1"/>
  <c r="V1932" i="1"/>
  <c r="W1932" i="1"/>
  <c r="T1933" i="1"/>
  <c r="U1933" i="1"/>
  <c r="V1933" i="1"/>
  <c r="W1933" i="1"/>
  <c r="T1934" i="1"/>
  <c r="U1934" i="1"/>
  <c r="V1934" i="1"/>
  <c r="W1934" i="1"/>
  <c r="T1935" i="1"/>
  <c r="U1935" i="1"/>
  <c r="V1935" i="1"/>
  <c r="W1935" i="1"/>
  <c r="T1936" i="1"/>
  <c r="U1936" i="1"/>
  <c r="V1936" i="1"/>
  <c r="W1936" i="1"/>
  <c r="T1937" i="1"/>
  <c r="U1937" i="1"/>
  <c r="V1937" i="1"/>
  <c r="W1937" i="1"/>
  <c r="T1938" i="1"/>
  <c r="U1938" i="1"/>
  <c r="V1938" i="1"/>
  <c r="W1938" i="1"/>
  <c r="T1939" i="1"/>
  <c r="U1939" i="1"/>
  <c r="V1939" i="1"/>
  <c r="W1939" i="1"/>
  <c r="T1940" i="1"/>
  <c r="U1940" i="1"/>
  <c r="V1940" i="1"/>
  <c r="W1940" i="1"/>
  <c r="T1941" i="1"/>
  <c r="U1941" i="1"/>
  <c r="V1941" i="1"/>
  <c r="W1941" i="1"/>
  <c r="T1942" i="1"/>
  <c r="U1942" i="1"/>
  <c r="V1942" i="1"/>
  <c r="W1942" i="1"/>
  <c r="T1943" i="1"/>
  <c r="U1943" i="1"/>
  <c r="V1943" i="1"/>
  <c r="W1943" i="1"/>
  <c r="T1944" i="1"/>
  <c r="U1944" i="1"/>
  <c r="V1944" i="1"/>
  <c r="W1944" i="1"/>
  <c r="T1945" i="1"/>
  <c r="U1945" i="1"/>
  <c r="V1945" i="1"/>
  <c r="W1945" i="1"/>
  <c r="T1946" i="1"/>
  <c r="U1946" i="1"/>
  <c r="V1946" i="1"/>
  <c r="W1946" i="1"/>
  <c r="T1947" i="1"/>
  <c r="U1947" i="1"/>
  <c r="V1947" i="1"/>
  <c r="W1947" i="1"/>
  <c r="T1948" i="1"/>
  <c r="U1948" i="1"/>
  <c r="V1948" i="1"/>
  <c r="W1948" i="1"/>
  <c r="T1949" i="1"/>
  <c r="U1949" i="1"/>
  <c r="V1949" i="1"/>
  <c r="W1949" i="1"/>
  <c r="T1950" i="1"/>
  <c r="U1950" i="1"/>
  <c r="V1950" i="1"/>
  <c r="W1950" i="1"/>
  <c r="T1951" i="1"/>
  <c r="U1951" i="1"/>
  <c r="V1951" i="1"/>
  <c r="W1951" i="1"/>
  <c r="T1952" i="1"/>
  <c r="U1952" i="1"/>
  <c r="V1952" i="1"/>
  <c r="W1952" i="1"/>
  <c r="T1953" i="1"/>
  <c r="U1953" i="1"/>
  <c r="V1953" i="1"/>
  <c r="W1953" i="1"/>
  <c r="T1954" i="1"/>
  <c r="U1954" i="1"/>
  <c r="V1954" i="1"/>
  <c r="W1954" i="1"/>
  <c r="T1955" i="1"/>
  <c r="U1955" i="1"/>
  <c r="V1955" i="1"/>
  <c r="W1955" i="1"/>
  <c r="T1956" i="1"/>
  <c r="U1956" i="1"/>
  <c r="V1956" i="1"/>
  <c r="W1956" i="1"/>
  <c r="T1957" i="1"/>
  <c r="U1957" i="1"/>
  <c r="V1957" i="1"/>
  <c r="W1957" i="1"/>
  <c r="T1958" i="1"/>
  <c r="U1958" i="1"/>
  <c r="V1958" i="1"/>
  <c r="W1958" i="1"/>
  <c r="T1959" i="1"/>
  <c r="U1959" i="1"/>
  <c r="V1959" i="1"/>
  <c r="W1959" i="1"/>
  <c r="T1960" i="1"/>
  <c r="U1960" i="1"/>
  <c r="V1960" i="1"/>
  <c r="W1960" i="1"/>
  <c r="T1961" i="1"/>
  <c r="U1961" i="1"/>
  <c r="V1961" i="1"/>
  <c r="W1961" i="1"/>
  <c r="T1962" i="1"/>
  <c r="U1962" i="1"/>
  <c r="V1962" i="1"/>
  <c r="W1962" i="1"/>
  <c r="T1963" i="1"/>
  <c r="U1963" i="1"/>
  <c r="V1963" i="1"/>
  <c r="W1963" i="1"/>
  <c r="T1964" i="1"/>
  <c r="U1964" i="1"/>
  <c r="V1964" i="1"/>
  <c r="W1964" i="1"/>
  <c r="T1965" i="1"/>
  <c r="U1965" i="1"/>
  <c r="V1965" i="1"/>
  <c r="W1965" i="1"/>
  <c r="T1966" i="1"/>
  <c r="U1966" i="1"/>
  <c r="V1966" i="1"/>
  <c r="W1966" i="1"/>
  <c r="T1967" i="1"/>
  <c r="U1967" i="1"/>
  <c r="V1967" i="1"/>
  <c r="W1967" i="1"/>
  <c r="T1968" i="1"/>
  <c r="U1968" i="1"/>
  <c r="V1968" i="1"/>
  <c r="W1968" i="1"/>
  <c r="T1969" i="1"/>
  <c r="U1969" i="1"/>
  <c r="V1969" i="1"/>
  <c r="W1969" i="1"/>
  <c r="T1970" i="1"/>
  <c r="U1970" i="1"/>
  <c r="V1970" i="1"/>
  <c r="W1970" i="1"/>
  <c r="T1971" i="1"/>
  <c r="U1971" i="1"/>
  <c r="V1971" i="1"/>
  <c r="W1971" i="1"/>
  <c r="T1972" i="1"/>
  <c r="U1972" i="1"/>
  <c r="V1972" i="1"/>
  <c r="W1972" i="1"/>
  <c r="T1973" i="1"/>
  <c r="U1973" i="1"/>
  <c r="V1973" i="1"/>
  <c r="W1973" i="1"/>
  <c r="T1974" i="1"/>
  <c r="U1974" i="1"/>
  <c r="V1974" i="1"/>
  <c r="W1974" i="1"/>
  <c r="T1975" i="1"/>
  <c r="U1975" i="1"/>
  <c r="V1975" i="1"/>
  <c r="W1975" i="1"/>
  <c r="T1976" i="1"/>
  <c r="U1976" i="1"/>
  <c r="V1976" i="1"/>
  <c r="W1976" i="1"/>
  <c r="T1977" i="1"/>
  <c r="U1977" i="1"/>
  <c r="V1977" i="1"/>
  <c r="W1977" i="1"/>
  <c r="T1978" i="1"/>
  <c r="U1978" i="1"/>
  <c r="V1978" i="1"/>
  <c r="W1978" i="1"/>
  <c r="T1979" i="1"/>
  <c r="U1979" i="1"/>
  <c r="V1979" i="1"/>
  <c r="W1979" i="1"/>
  <c r="T1980" i="1"/>
  <c r="U1980" i="1"/>
  <c r="V1980" i="1"/>
  <c r="W1980" i="1"/>
  <c r="T1981" i="1"/>
  <c r="U1981" i="1"/>
  <c r="V1981" i="1"/>
  <c r="W1981" i="1"/>
  <c r="T1982" i="1"/>
  <c r="U1982" i="1"/>
  <c r="V1982" i="1"/>
  <c r="W1982" i="1"/>
  <c r="T1983" i="1"/>
  <c r="U1983" i="1"/>
  <c r="V1983" i="1"/>
  <c r="W1983" i="1"/>
  <c r="T1984" i="1"/>
  <c r="U1984" i="1"/>
  <c r="V1984" i="1"/>
  <c r="W1984" i="1"/>
  <c r="T1985" i="1"/>
  <c r="U1985" i="1"/>
  <c r="V1985" i="1"/>
  <c r="W1985" i="1"/>
  <c r="T1986" i="1"/>
  <c r="U1986" i="1"/>
  <c r="V1986" i="1"/>
  <c r="W1986" i="1"/>
  <c r="T1987" i="1"/>
  <c r="U1987" i="1"/>
  <c r="V1987" i="1"/>
  <c r="W1987" i="1"/>
  <c r="T1988" i="1"/>
  <c r="U1988" i="1"/>
  <c r="V1988" i="1"/>
  <c r="W1988" i="1"/>
  <c r="T1989" i="1"/>
  <c r="U1989" i="1"/>
  <c r="V1989" i="1"/>
  <c r="W1989" i="1"/>
  <c r="T1990" i="1"/>
  <c r="U1990" i="1"/>
  <c r="V1990" i="1"/>
  <c r="W1990" i="1"/>
  <c r="T1991" i="1"/>
  <c r="U1991" i="1"/>
  <c r="V1991" i="1"/>
  <c r="W1991" i="1"/>
  <c r="T1992" i="1"/>
  <c r="U1992" i="1"/>
  <c r="V1992" i="1"/>
  <c r="W1992" i="1"/>
  <c r="T1993" i="1"/>
  <c r="U1993" i="1"/>
  <c r="V1993" i="1"/>
  <c r="W1993" i="1"/>
  <c r="T1994" i="1"/>
  <c r="U1994" i="1"/>
  <c r="V1994" i="1"/>
  <c r="W1994" i="1"/>
  <c r="T1995" i="1"/>
  <c r="U1995" i="1"/>
  <c r="V1995" i="1"/>
  <c r="W1995" i="1"/>
  <c r="T1996" i="1"/>
  <c r="U1996" i="1"/>
  <c r="V1996" i="1"/>
  <c r="W1996" i="1"/>
  <c r="T1997" i="1"/>
  <c r="U1997" i="1"/>
  <c r="V1997" i="1"/>
  <c r="W1997" i="1"/>
  <c r="T1998" i="1"/>
  <c r="U1998" i="1"/>
  <c r="V1998" i="1"/>
  <c r="W1998" i="1"/>
  <c r="T1999" i="1"/>
  <c r="U1999" i="1"/>
  <c r="V1999" i="1"/>
  <c r="W1999" i="1"/>
  <c r="T2000" i="1"/>
  <c r="U2000" i="1"/>
  <c r="V2000" i="1"/>
  <c r="W2000" i="1"/>
  <c r="T2001" i="1"/>
  <c r="U2001" i="1"/>
  <c r="V2001" i="1"/>
  <c r="W2001" i="1"/>
  <c r="T2002" i="1"/>
  <c r="U2002" i="1"/>
  <c r="V2002" i="1"/>
  <c r="W2002" i="1"/>
  <c r="T2003" i="1"/>
  <c r="U2003" i="1"/>
  <c r="V2003" i="1"/>
  <c r="W2003" i="1"/>
  <c r="T2004" i="1"/>
  <c r="U2004" i="1"/>
  <c r="V2004" i="1"/>
  <c r="W2004" i="1"/>
  <c r="T2005" i="1"/>
  <c r="U2005" i="1"/>
  <c r="V2005" i="1"/>
  <c r="W2005" i="1"/>
  <c r="T2006" i="1"/>
  <c r="U2006" i="1"/>
  <c r="V2006" i="1"/>
  <c r="W2006" i="1"/>
  <c r="T2007" i="1"/>
  <c r="U2007" i="1"/>
  <c r="V2007" i="1"/>
  <c r="W2007" i="1"/>
  <c r="T2008" i="1"/>
  <c r="U2008" i="1"/>
  <c r="V2008" i="1"/>
  <c r="W2008" i="1"/>
  <c r="T2009" i="1"/>
  <c r="U2009" i="1"/>
  <c r="V2009" i="1"/>
  <c r="W2009" i="1"/>
  <c r="T2010" i="1"/>
  <c r="U2010" i="1"/>
  <c r="V2010" i="1"/>
  <c r="W2010" i="1"/>
  <c r="T2011" i="1"/>
  <c r="U2011" i="1"/>
  <c r="V2011" i="1"/>
  <c r="W2011" i="1"/>
  <c r="T2012" i="1"/>
  <c r="U2012" i="1"/>
  <c r="V2012" i="1"/>
  <c r="W2012" i="1"/>
  <c r="T2013" i="1"/>
  <c r="U2013" i="1"/>
  <c r="V2013" i="1"/>
  <c r="W2013" i="1"/>
  <c r="T2014" i="1"/>
  <c r="U2014" i="1"/>
  <c r="V2014" i="1"/>
  <c r="W2014" i="1"/>
  <c r="T2015" i="1"/>
  <c r="U2015" i="1"/>
  <c r="V2015" i="1"/>
  <c r="W2015" i="1"/>
  <c r="T2016" i="1"/>
  <c r="U2016" i="1"/>
  <c r="V2016" i="1"/>
  <c r="W2016" i="1"/>
  <c r="T2017" i="1"/>
  <c r="U2017" i="1"/>
  <c r="V2017" i="1"/>
  <c r="W2017" i="1"/>
  <c r="T2018" i="1"/>
  <c r="U2018" i="1"/>
  <c r="V2018" i="1"/>
  <c r="W2018" i="1"/>
  <c r="T2019" i="1"/>
  <c r="U2019" i="1"/>
  <c r="V2019" i="1"/>
  <c r="W2019" i="1"/>
  <c r="T2020" i="1"/>
  <c r="U2020" i="1"/>
  <c r="V2020" i="1"/>
  <c r="W2020" i="1"/>
  <c r="T2021" i="1"/>
  <c r="U2021" i="1"/>
  <c r="V2021" i="1"/>
  <c r="W2021" i="1"/>
  <c r="T2022" i="1"/>
  <c r="U2022" i="1"/>
  <c r="V2022" i="1"/>
  <c r="W2022" i="1"/>
  <c r="T2023" i="1"/>
  <c r="U2023" i="1"/>
  <c r="V2023" i="1"/>
  <c r="W2023" i="1"/>
  <c r="T2024" i="1"/>
  <c r="U2024" i="1"/>
  <c r="V2024" i="1"/>
  <c r="W2024" i="1"/>
  <c r="T2025" i="1"/>
  <c r="U2025" i="1"/>
  <c r="V2025" i="1"/>
  <c r="W2025" i="1"/>
  <c r="T2026" i="1"/>
  <c r="U2026" i="1"/>
  <c r="V2026" i="1"/>
  <c r="W2026" i="1"/>
  <c r="T2027" i="1"/>
  <c r="U2027" i="1"/>
  <c r="V2027" i="1"/>
  <c r="W2027" i="1"/>
  <c r="T2028" i="1"/>
  <c r="U2028" i="1"/>
  <c r="V2028" i="1"/>
  <c r="W2028" i="1"/>
  <c r="T2029" i="1"/>
  <c r="U2029" i="1"/>
  <c r="V2029" i="1"/>
  <c r="W2029" i="1"/>
  <c r="T2030" i="1"/>
  <c r="U2030" i="1"/>
  <c r="V2030" i="1"/>
  <c r="W2030" i="1"/>
  <c r="T2031" i="1"/>
  <c r="U2031" i="1"/>
  <c r="V2031" i="1"/>
  <c r="W2031" i="1"/>
  <c r="T2032" i="1"/>
  <c r="U2032" i="1"/>
  <c r="V2032" i="1"/>
  <c r="W2032" i="1"/>
  <c r="T2033" i="1"/>
  <c r="U2033" i="1"/>
  <c r="V2033" i="1"/>
  <c r="W2033" i="1"/>
  <c r="T2034" i="1"/>
  <c r="U2034" i="1"/>
  <c r="V2034" i="1"/>
  <c r="W2034" i="1"/>
  <c r="T2035" i="1"/>
  <c r="U2035" i="1"/>
  <c r="V2035" i="1"/>
  <c r="W2035" i="1"/>
  <c r="T2036" i="1"/>
  <c r="U2036" i="1"/>
  <c r="V2036" i="1"/>
  <c r="W2036" i="1"/>
  <c r="T2037" i="1"/>
  <c r="U2037" i="1"/>
  <c r="V2037" i="1"/>
  <c r="W2037" i="1"/>
  <c r="T2038" i="1"/>
  <c r="U2038" i="1"/>
  <c r="V2038" i="1"/>
  <c r="W2038" i="1"/>
  <c r="T2039" i="1"/>
  <c r="U2039" i="1"/>
  <c r="V2039" i="1"/>
  <c r="W2039" i="1"/>
  <c r="T2040" i="1"/>
  <c r="U2040" i="1"/>
  <c r="V2040" i="1"/>
  <c r="W2040" i="1"/>
  <c r="T2041" i="1"/>
  <c r="U2041" i="1"/>
  <c r="V2041" i="1"/>
  <c r="W2041" i="1"/>
  <c r="T2042" i="1"/>
  <c r="U2042" i="1"/>
  <c r="V2042" i="1"/>
  <c r="W2042" i="1"/>
  <c r="T2043" i="1"/>
  <c r="U2043" i="1"/>
  <c r="V2043" i="1"/>
  <c r="W2043" i="1"/>
  <c r="T2044" i="1"/>
  <c r="U2044" i="1"/>
  <c r="V2044" i="1"/>
  <c r="W2044" i="1"/>
  <c r="T2045" i="1"/>
  <c r="U2045" i="1"/>
  <c r="V2045" i="1"/>
  <c r="W2045" i="1"/>
  <c r="T2046" i="1"/>
  <c r="U2046" i="1"/>
  <c r="V2046" i="1"/>
  <c r="W2046" i="1"/>
  <c r="T2047" i="1"/>
  <c r="U2047" i="1"/>
  <c r="V2047" i="1"/>
  <c r="W2047" i="1"/>
  <c r="T2048" i="1"/>
  <c r="U2048" i="1"/>
  <c r="V2048" i="1"/>
  <c r="W2048" i="1"/>
  <c r="T2049" i="1"/>
  <c r="U2049" i="1"/>
  <c r="V2049" i="1"/>
  <c r="W2049" i="1"/>
  <c r="T2050" i="1"/>
  <c r="U2050" i="1"/>
  <c r="V2050" i="1"/>
  <c r="W2050" i="1"/>
  <c r="T2051" i="1"/>
  <c r="U2051" i="1"/>
  <c r="V2051" i="1"/>
  <c r="W2051" i="1"/>
  <c r="T2052" i="1"/>
  <c r="U2052" i="1"/>
  <c r="V2052" i="1"/>
  <c r="W2052" i="1"/>
  <c r="T2053" i="1"/>
  <c r="U2053" i="1"/>
  <c r="V2053" i="1"/>
  <c r="W2053" i="1"/>
  <c r="T2054" i="1"/>
  <c r="U2054" i="1"/>
  <c r="V2054" i="1"/>
  <c r="W2054" i="1"/>
  <c r="T2055" i="1"/>
  <c r="U2055" i="1"/>
  <c r="V2055" i="1"/>
  <c r="W2055" i="1"/>
  <c r="T2056" i="1"/>
  <c r="U2056" i="1"/>
  <c r="V2056" i="1"/>
  <c r="W2056" i="1"/>
  <c r="T2057" i="1"/>
  <c r="U2057" i="1"/>
  <c r="V2057" i="1"/>
  <c r="W2057" i="1"/>
  <c r="T2058" i="1"/>
  <c r="U2058" i="1"/>
  <c r="V2058" i="1"/>
  <c r="W2058" i="1"/>
  <c r="T2059" i="1"/>
  <c r="U2059" i="1"/>
  <c r="V2059" i="1"/>
  <c r="W2059" i="1"/>
  <c r="T2060" i="1"/>
  <c r="U2060" i="1"/>
  <c r="V2060" i="1"/>
  <c r="W2060" i="1"/>
  <c r="T2061" i="1"/>
  <c r="U2061" i="1"/>
  <c r="V2061" i="1"/>
  <c r="W2061" i="1"/>
  <c r="T2062" i="1"/>
  <c r="U2062" i="1"/>
  <c r="V2062" i="1"/>
  <c r="W2062" i="1"/>
  <c r="T2063" i="1"/>
  <c r="U2063" i="1"/>
  <c r="V2063" i="1"/>
  <c r="W2063" i="1"/>
  <c r="T2064" i="1"/>
  <c r="U2064" i="1"/>
  <c r="V2064" i="1"/>
  <c r="W2064" i="1"/>
  <c r="T2065" i="1"/>
  <c r="U2065" i="1"/>
  <c r="V2065" i="1"/>
  <c r="W2065" i="1"/>
  <c r="T2066" i="1"/>
  <c r="U2066" i="1"/>
  <c r="V2066" i="1"/>
  <c r="W2066" i="1"/>
  <c r="T2067" i="1"/>
  <c r="U2067" i="1"/>
  <c r="V2067" i="1"/>
  <c r="W2067" i="1"/>
  <c r="T2068" i="1"/>
  <c r="U2068" i="1"/>
  <c r="V2068" i="1"/>
  <c r="W2068" i="1"/>
  <c r="T2069" i="1"/>
  <c r="U2069" i="1"/>
  <c r="V2069" i="1"/>
  <c r="W2069" i="1"/>
  <c r="T2070" i="1"/>
  <c r="U2070" i="1"/>
  <c r="V2070" i="1"/>
  <c r="W2070" i="1"/>
  <c r="T2071" i="1"/>
  <c r="U2071" i="1"/>
  <c r="V2071" i="1"/>
  <c r="W2071" i="1"/>
  <c r="T2072" i="1"/>
  <c r="U2072" i="1"/>
  <c r="V2072" i="1"/>
  <c r="W2072" i="1"/>
  <c r="T2073" i="1"/>
  <c r="U2073" i="1"/>
  <c r="V2073" i="1"/>
  <c r="W2073" i="1"/>
  <c r="T2074" i="1"/>
  <c r="U2074" i="1"/>
  <c r="V2074" i="1"/>
  <c r="W2074" i="1"/>
  <c r="T2075" i="1"/>
  <c r="U2075" i="1"/>
  <c r="V2075" i="1"/>
  <c r="W2075" i="1"/>
  <c r="T2076" i="1"/>
  <c r="U2076" i="1"/>
  <c r="V2076" i="1"/>
  <c r="W2076" i="1"/>
  <c r="T2077" i="1"/>
  <c r="U2077" i="1"/>
  <c r="V2077" i="1"/>
  <c r="W2077" i="1"/>
  <c r="T2078" i="1"/>
  <c r="U2078" i="1"/>
  <c r="V2078" i="1"/>
  <c r="W2078" i="1"/>
  <c r="T2079" i="1"/>
  <c r="U2079" i="1"/>
  <c r="V2079" i="1"/>
  <c r="W2079" i="1"/>
  <c r="T2080" i="1"/>
  <c r="U2080" i="1"/>
  <c r="V2080" i="1"/>
  <c r="W2080" i="1"/>
  <c r="T2081" i="1"/>
  <c r="U2081" i="1"/>
  <c r="V2081" i="1"/>
  <c r="W2081" i="1"/>
  <c r="T2082" i="1"/>
  <c r="U2082" i="1"/>
  <c r="V2082" i="1"/>
  <c r="W2082" i="1"/>
  <c r="T2083" i="1"/>
  <c r="U2083" i="1"/>
  <c r="V2083" i="1"/>
  <c r="W2083" i="1"/>
  <c r="T2084" i="1"/>
  <c r="U2084" i="1"/>
  <c r="V2084" i="1"/>
  <c r="W2084" i="1"/>
  <c r="T2085" i="1"/>
  <c r="U2085" i="1"/>
  <c r="V2085" i="1"/>
  <c r="W2085" i="1"/>
  <c r="T2086" i="1"/>
  <c r="U2086" i="1"/>
  <c r="V2086" i="1"/>
  <c r="W2086" i="1"/>
  <c r="T2087" i="1"/>
  <c r="U2087" i="1"/>
  <c r="V2087" i="1"/>
  <c r="W2087" i="1"/>
  <c r="T2088" i="1"/>
  <c r="U2088" i="1"/>
  <c r="V2088" i="1"/>
  <c r="W2088" i="1"/>
  <c r="T2089" i="1"/>
  <c r="U2089" i="1"/>
  <c r="V2089" i="1"/>
  <c r="W2089" i="1"/>
  <c r="T2090" i="1"/>
  <c r="U2090" i="1"/>
  <c r="V2090" i="1"/>
  <c r="W2090" i="1"/>
  <c r="T2091" i="1"/>
  <c r="U2091" i="1"/>
  <c r="V2091" i="1"/>
  <c r="W2091" i="1"/>
  <c r="T2092" i="1"/>
  <c r="U2092" i="1"/>
  <c r="V2092" i="1"/>
  <c r="W2092" i="1"/>
  <c r="T2093" i="1"/>
  <c r="U2093" i="1"/>
  <c r="V2093" i="1"/>
  <c r="W2093" i="1"/>
  <c r="T2094" i="1"/>
  <c r="U2094" i="1"/>
  <c r="V2094" i="1"/>
  <c r="W2094" i="1"/>
  <c r="T2095" i="1"/>
  <c r="U2095" i="1"/>
  <c r="V2095" i="1"/>
  <c r="W2095" i="1"/>
  <c r="T2096" i="1"/>
  <c r="U2096" i="1"/>
  <c r="V2096" i="1"/>
  <c r="W2096" i="1"/>
  <c r="T2097" i="1"/>
  <c r="U2097" i="1"/>
  <c r="V2097" i="1"/>
  <c r="W2097" i="1"/>
  <c r="T2098" i="1"/>
  <c r="U2098" i="1"/>
  <c r="V2098" i="1"/>
  <c r="W2098" i="1"/>
  <c r="T2099" i="1"/>
  <c r="U2099" i="1"/>
  <c r="V2099" i="1"/>
  <c r="W2099" i="1"/>
  <c r="T2100" i="1"/>
  <c r="U2100" i="1"/>
  <c r="V2100" i="1"/>
  <c r="W2100" i="1"/>
  <c r="T2101" i="1"/>
  <c r="U2101" i="1"/>
  <c r="V2101" i="1"/>
  <c r="W2101" i="1"/>
  <c r="T2102" i="1"/>
  <c r="U2102" i="1"/>
  <c r="V2102" i="1"/>
  <c r="W2102" i="1"/>
  <c r="T2103" i="1"/>
  <c r="U2103" i="1"/>
  <c r="V2103" i="1"/>
  <c r="W2103" i="1"/>
  <c r="T2104" i="1"/>
  <c r="U2104" i="1"/>
  <c r="V2104" i="1"/>
  <c r="W2104" i="1"/>
  <c r="T2105" i="1"/>
  <c r="U2105" i="1"/>
  <c r="V2105" i="1"/>
  <c r="W2105" i="1"/>
  <c r="T2106" i="1"/>
  <c r="U2106" i="1"/>
  <c r="V2106" i="1"/>
  <c r="W2106" i="1"/>
  <c r="T2107" i="1"/>
  <c r="U2107" i="1"/>
  <c r="V2107" i="1"/>
  <c r="W2107" i="1"/>
  <c r="T2108" i="1"/>
  <c r="U2108" i="1"/>
  <c r="V2108" i="1"/>
  <c r="W2108" i="1"/>
  <c r="T2109" i="1"/>
  <c r="U2109" i="1"/>
  <c r="V2109" i="1"/>
  <c r="W2109" i="1"/>
  <c r="T2110" i="1"/>
  <c r="U2110" i="1"/>
  <c r="V2110" i="1"/>
  <c r="W2110" i="1"/>
  <c r="T2111" i="1"/>
  <c r="U2111" i="1"/>
  <c r="V2111" i="1"/>
  <c r="W2111" i="1"/>
  <c r="T2112" i="1"/>
  <c r="U2112" i="1"/>
  <c r="V2112" i="1"/>
  <c r="W2112" i="1"/>
  <c r="T2113" i="1"/>
  <c r="U2113" i="1"/>
  <c r="V2113" i="1"/>
  <c r="W2113" i="1"/>
  <c r="T2114" i="1"/>
  <c r="U2114" i="1"/>
  <c r="V2114" i="1"/>
  <c r="W2114" i="1"/>
  <c r="T2115" i="1"/>
  <c r="U2115" i="1"/>
  <c r="V2115" i="1"/>
  <c r="W2115" i="1"/>
  <c r="T2116" i="1"/>
  <c r="U2116" i="1"/>
  <c r="V2116" i="1"/>
  <c r="W2116" i="1"/>
  <c r="T2117" i="1"/>
  <c r="U2117" i="1"/>
  <c r="V2117" i="1"/>
  <c r="W2117" i="1"/>
  <c r="T2118" i="1"/>
  <c r="U2118" i="1"/>
  <c r="V2118" i="1"/>
  <c r="W2118" i="1"/>
  <c r="T2119" i="1"/>
  <c r="U2119" i="1"/>
  <c r="V2119" i="1"/>
  <c r="W2119" i="1"/>
  <c r="T2120" i="1"/>
  <c r="U2120" i="1"/>
  <c r="V2120" i="1"/>
  <c r="W2120" i="1"/>
  <c r="T2121" i="1"/>
  <c r="U2121" i="1"/>
  <c r="V2121" i="1"/>
  <c r="W2121" i="1"/>
  <c r="T2122" i="1"/>
  <c r="U2122" i="1"/>
  <c r="V2122" i="1"/>
  <c r="W2122" i="1"/>
  <c r="T2123" i="1"/>
  <c r="U2123" i="1"/>
  <c r="V2123" i="1"/>
  <c r="W2123" i="1"/>
  <c r="T2124" i="1"/>
  <c r="U2124" i="1"/>
  <c r="V2124" i="1"/>
  <c r="W2124" i="1"/>
  <c r="T2125" i="1"/>
  <c r="U2125" i="1"/>
  <c r="V2125" i="1"/>
  <c r="W2125" i="1"/>
  <c r="T2126" i="1"/>
  <c r="U2126" i="1"/>
  <c r="V2126" i="1"/>
  <c r="W2126" i="1"/>
  <c r="T2127" i="1"/>
  <c r="U2127" i="1"/>
  <c r="V2127" i="1"/>
  <c r="W2127" i="1"/>
  <c r="T2128" i="1"/>
  <c r="U2128" i="1"/>
  <c r="V2128" i="1"/>
  <c r="W2128" i="1"/>
  <c r="T2129" i="1"/>
  <c r="U2129" i="1"/>
  <c r="V2129" i="1"/>
  <c r="W2129" i="1"/>
  <c r="T2130" i="1"/>
  <c r="U2130" i="1"/>
  <c r="V2130" i="1"/>
  <c r="W2130" i="1"/>
  <c r="T2131" i="1"/>
  <c r="U2131" i="1"/>
  <c r="V2131" i="1"/>
  <c r="W2131" i="1"/>
  <c r="T2132" i="1"/>
  <c r="U2132" i="1"/>
  <c r="V2132" i="1"/>
  <c r="W2132" i="1"/>
  <c r="T2133" i="1"/>
  <c r="U2133" i="1"/>
  <c r="V2133" i="1"/>
  <c r="W2133" i="1"/>
  <c r="T2134" i="1"/>
  <c r="U2134" i="1"/>
  <c r="V2134" i="1"/>
  <c r="W2134" i="1"/>
  <c r="T2135" i="1"/>
  <c r="U2135" i="1"/>
  <c r="V2135" i="1"/>
  <c r="W2135" i="1"/>
  <c r="T2136" i="1"/>
  <c r="U2136" i="1"/>
  <c r="V2136" i="1"/>
  <c r="W2136" i="1"/>
  <c r="T2137" i="1"/>
  <c r="U2137" i="1"/>
  <c r="V2137" i="1"/>
  <c r="W2137" i="1"/>
  <c r="T2138" i="1"/>
  <c r="U2138" i="1"/>
  <c r="V2138" i="1"/>
  <c r="W2138" i="1"/>
  <c r="T2139" i="1"/>
  <c r="U2139" i="1"/>
  <c r="V2139" i="1"/>
  <c r="W2139" i="1"/>
  <c r="T2140" i="1"/>
  <c r="U2140" i="1"/>
  <c r="V2140" i="1"/>
  <c r="W2140" i="1"/>
  <c r="T2141" i="1"/>
  <c r="U2141" i="1"/>
  <c r="V2141" i="1"/>
  <c r="W2141" i="1"/>
  <c r="T2142" i="1"/>
  <c r="U2142" i="1"/>
  <c r="V2142" i="1"/>
  <c r="W2142" i="1"/>
  <c r="T2143" i="1"/>
  <c r="U2143" i="1"/>
  <c r="V2143" i="1"/>
  <c r="W2143" i="1"/>
  <c r="T2144" i="1"/>
  <c r="U2144" i="1"/>
  <c r="V2144" i="1"/>
  <c r="W2144" i="1"/>
  <c r="T2145" i="1"/>
  <c r="U2145" i="1"/>
  <c r="V2145" i="1"/>
  <c r="W2145" i="1"/>
  <c r="T2146" i="1"/>
  <c r="U2146" i="1"/>
  <c r="V2146" i="1"/>
  <c r="W2146" i="1"/>
  <c r="T2147" i="1"/>
  <c r="U2147" i="1"/>
  <c r="V2147" i="1"/>
  <c r="W2147" i="1"/>
  <c r="T2148" i="1"/>
  <c r="U2148" i="1"/>
  <c r="V2148" i="1"/>
  <c r="W2148" i="1"/>
  <c r="T2149" i="1"/>
  <c r="U2149" i="1"/>
  <c r="V2149" i="1"/>
  <c r="W2149" i="1"/>
  <c r="T2150" i="1"/>
  <c r="U2150" i="1"/>
  <c r="V2150" i="1"/>
  <c r="W2150" i="1"/>
  <c r="T2151" i="1"/>
  <c r="U2151" i="1"/>
  <c r="V2151" i="1"/>
  <c r="W2151" i="1"/>
  <c r="T2152" i="1"/>
  <c r="U2152" i="1"/>
  <c r="V2152" i="1"/>
  <c r="W2152" i="1"/>
  <c r="T2153" i="1"/>
  <c r="U2153" i="1"/>
  <c r="V2153" i="1"/>
  <c r="W2153" i="1"/>
  <c r="T2154" i="1"/>
  <c r="U2154" i="1"/>
  <c r="V2154" i="1"/>
  <c r="W2154" i="1"/>
  <c r="T2155" i="1"/>
  <c r="U2155" i="1"/>
  <c r="V2155" i="1"/>
  <c r="W2155" i="1"/>
  <c r="T2156" i="1"/>
  <c r="U2156" i="1"/>
  <c r="V2156" i="1"/>
  <c r="W2156" i="1"/>
  <c r="T2157" i="1"/>
  <c r="U2157" i="1"/>
  <c r="V2157" i="1"/>
  <c r="W2157" i="1"/>
  <c r="T2158" i="1"/>
  <c r="U2158" i="1"/>
  <c r="V2158" i="1"/>
  <c r="W2158" i="1"/>
  <c r="T2159" i="1"/>
  <c r="U2159" i="1"/>
  <c r="V2159" i="1"/>
  <c r="W2159" i="1"/>
  <c r="T2160" i="1"/>
  <c r="U2160" i="1"/>
  <c r="V2160" i="1"/>
  <c r="W2160" i="1"/>
  <c r="T2161" i="1"/>
  <c r="U2161" i="1"/>
  <c r="V2161" i="1"/>
  <c r="W2161" i="1"/>
  <c r="T2162" i="1"/>
  <c r="U2162" i="1"/>
  <c r="V2162" i="1"/>
  <c r="W2162" i="1"/>
  <c r="T2163" i="1"/>
  <c r="U2163" i="1"/>
  <c r="V2163" i="1"/>
  <c r="W2163" i="1"/>
  <c r="T2164" i="1"/>
  <c r="U2164" i="1"/>
  <c r="V2164" i="1"/>
  <c r="W2164" i="1"/>
  <c r="T2165" i="1"/>
  <c r="U2165" i="1"/>
  <c r="V2165" i="1"/>
  <c r="W2165" i="1"/>
  <c r="T2166" i="1"/>
  <c r="U2166" i="1"/>
  <c r="V2166" i="1"/>
  <c r="W2166" i="1"/>
  <c r="T2167" i="1"/>
  <c r="U2167" i="1"/>
  <c r="V2167" i="1"/>
  <c r="W2167" i="1"/>
  <c r="T2168" i="1"/>
  <c r="U2168" i="1"/>
  <c r="V2168" i="1"/>
  <c r="W2168" i="1"/>
  <c r="T2169" i="1"/>
  <c r="U2169" i="1"/>
  <c r="V2169" i="1"/>
  <c r="W2169" i="1"/>
  <c r="T2170" i="1"/>
  <c r="U2170" i="1"/>
  <c r="V2170" i="1"/>
  <c r="W2170" i="1"/>
  <c r="T2171" i="1"/>
  <c r="U2171" i="1"/>
  <c r="V2171" i="1"/>
  <c r="W2171" i="1"/>
  <c r="T2172" i="1"/>
  <c r="U2172" i="1"/>
  <c r="V2172" i="1"/>
  <c r="W2172" i="1"/>
  <c r="T2173" i="1"/>
  <c r="U2173" i="1"/>
  <c r="V2173" i="1"/>
  <c r="W2173" i="1"/>
  <c r="T2174" i="1"/>
  <c r="U2174" i="1"/>
  <c r="V2174" i="1"/>
  <c r="W2174" i="1"/>
  <c r="T2175" i="1"/>
  <c r="U2175" i="1"/>
  <c r="V2175" i="1"/>
  <c r="W2175" i="1"/>
  <c r="T2176" i="1"/>
  <c r="U2176" i="1"/>
  <c r="V2176" i="1"/>
  <c r="W2176" i="1"/>
  <c r="T2177" i="1"/>
  <c r="U2177" i="1"/>
  <c r="V2177" i="1"/>
  <c r="W2177" i="1"/>
  <c r="T2178" i="1"/>
  <c r="U2178" i="1"/>
  <c r="V2178" i="1"/>
  <c r="W2178" i="1"/>
  <c r="T2179" i="1"/>
  <c r="U2179" i="1"/>
  <c r="V2179" i="1"/>
  <c r="W2179" i="1"/>
  <c r="T2180" i="1"/>
  <c r="U2180" i="1"/>
  <c r="V2180" i="1"/>
  <c r="W2180" i="1"/>
  <c r="T2181" i="1"/>
  <c r="U2181" i="1"/>
  <c r="V2181" i="1"/>
  <c r="W2181" i="1"/>
  <c r="T2182" i="1"/>
  <c r="U2182" i="1"/>
  <c r="V2182" i="1"/>
  <c r="W2182" i="1"/>
  <c r="T2183" i="1"/>
  <c r="U2183" i="1"/>
  <c r="V2183" i="1"/>
  <c r="W2183" i="1"/>
  <c r="T2184" i="1"/>
  <c r="U2184" i="1"/>
  <c r="V2184" i="1"/>
  <c r="W2184" i="1"/>
  <c r="T2185" i="1"/>
  <c r="U2185" i="1"/>
  <c r="V2185" i="1"/>
  <c r="W2185" i="1"/>
  <c r="T2186" i="1"/>
  <c r="U2186" i="1"/>
  <c r="V2186" i="1"/>
  <c r="W2186" i="1"/>
  <c r="T2187" i="1"/>
  <c r="U2187" i="1"/>
  <c r="V2187" i="1"/>
  <c r="W2187" i="1"/>
  <c r="T2188" i="1"/>
  <c r="U2188" i="1"/>
  <c r="V2188" i="1"/>
  <c r="W2188" i="1"/>
  <c r="T2189" i="1"/>
  <c r="U2189" i="1"/>
  <c r="V2189" i="1"/>
  <c r="W2189" i="1"/>
  <c r="T2190" i="1"/>
  <c r="U2190" i="1"/>
  <c r="V2190" i="1"/>
  <c r="W2190" i="1"/>
  <c r="T2191" i="1"/>
  <c r="U2191" i="1"/>
  <c r="V2191" i="1"/>
  <c r="W2191" i="1"/>
  <c r="T2192" i="1"/>
  <c r="U2192" i="1"/>
  <c r="V2192" i="1"/>
  <c r="W2192" i="1"/>
  <c r="T2193" i="1"/>
  <c r="U2193" i="1"/>
  <c r="V2193" i="1"/>
  <c r="W2193" i="1"/>
  <c r="T2194" i="1"/>
  <c r="U2194" i="1"/>
  <c r="V2194" i="1"/>
  <c r="W2194" i="1"/>
  <c r="T2195" i="1"/>
  <c r="U2195" i="1"/>
  <c r="V2195" i="1"/>
  <c r="W2195" i="1"/>
  <c r="T2196" i="1"/>
  <c r="U2196" i="1"/>
  <c r="V2196" i="1"/>
  <c r="W2196" i="1"/>
  <c r="T2197" i="1"/>
  <c r="U2197" i="1"/>
  <c r="V2197" i="1"/>
  <c r="W2197" i="1"/>
  <c r="T2198" i="1"/>
  <c r="U2198" i="1"/>
  <c r="V2198" i="1"/>
  <c r="W2198" i="1"/>
  <c r="T2199" i="1"/>
  <c r="U2199" i="1"/>
  <c r="V2199" i="1"/>
  <c r="W2199" i="1"/>
  <c r="T2200" i="1"/>
  <c r="U2200" i="1"/>
  <c r="V2200" i="1"/>
  <c r="W2200" i="1"/>
  <c r="T2201" i="1"/>
  <c r="U2201" i="1"/>
  <c r="V2201" i="1"/>
  <c r="W2201" i="1"/>
  <c r="T2202" i="1"/>
  <c r="U2202" i="1"/>
  <c r="V2202" i="1"/>
  <c r="W2202" i="1"/>
  <c r="T2203" i="1"/>
  <c r="U2203" i="1"/>
  <c r="V2203" i="1"/>
  <c r="W2203" i="1"/>
  <c r="T2204" i="1"/>
  <c r="U2204" i="1"/>
  <c r="V2204" i="1"/>
  <c r="W2204" i="1"/>
  <c r="T2205" i="1"/>
  <c r="U2205" i="1"/>
  <c r="V2205" i="1"/>
  <c r="W2205" i="1"/>
  <c r="T2206" i="1"/>
  <c r="U2206" i="1"/>
  <c r="V2206" i="1"/>
  <c r="W2206" i="1"/>
  <c r="T2207" i="1"/>
  <c r="U2207" i="1"/>
  <c r="V2207" i="1"/>
  <c r="W2207" i="1"/>
  <c r="T2208" i="1"/>
  <c r="U2208" i="1"/>
  <c r="V2208" i="1"/>
  <c r="W2208" i="1"/>
  <c r="T2209" i="1"/>
  <c r="U2209" i="1"/>
  <c r="V2209" i="1"/>
  <c r="W2209" i="1"/>
  <c r="T2210" i="1"/>
  <c r="U2210" i="1"/>
  <c r="V2210" i="1"/>
  <c r="W2210" i="1"/>
  <c r="T2211" i="1"/>
  <c r="U2211" i="1"/>
  <c r="V2211" i="1"/>
  <c r="W2211" i="1"/>
  <c r="T2212" i="1"/>
  <c r="U2212" i="1"/>
  <c r="V2212" i="1"/>
  <c r="W2212" i="1"/>
  <c r="T2213" i="1"/>
  <c r="U2213" i="1"/>
  <c r="V2213" i="1"/>
  <c r="W2213" i="1"/>
  <c r="T2214" i="1"/>
  <c r="U2214" i="1"/>
  <c r="V2214" i="1"/>
  <c r="W2214" i="1"/>
  <c r="T2215" i="1"/>
  <c r="U2215" i="1"/>
  <c r="V2215" i="1"/>
  <c r="W2215" i="1"/>
  <c r="T2216" i="1"/>
  <c r="U2216" i="1"/>
  <c r="V2216" i="1"/>
  <c r="W2216" i="1"/>
  <c r="T2217" i="1"/>
  <c r="U2217" i="1"/>
  <c r="V2217" i="1"/>
  <c r="W2217" i="1"/>
  <c r="T2218" i="1"/>
  <c r="U2218" i="1"/>
  <c r="V2218" i="1"/>
  <c r="W2218" i="1"/>
  <c r="T2219" i="1"/>
  <c r="U2219" i="1"/>
  <c r="V2219" i="1"/>
  <c r="W2219" i="1"/>
  <c r="T2220" i="1"/>
  <c r="U2220" i="1"/>
  <c r="V2220" i="1"/>
  <c r="W2220" i="1"/>
  <c r="T2221" i="1"/>
  <c r="U2221" i="1"/>
  <c r="V2221" i="1"/>
  <c r="W2221" i="1"/>
  <c r="T2222" i="1"/>
  <c r="U2222" i="1"/>
  <c r="V2222" i="1"/>
  <c r="W2222" i="1"/>
  <c r="T2223" i="1"/>
  <c r="U2223" i="1"/>
  <c r="V2223" i="1"/>
  <c r="W2223" i="1"/>
  <c r="T2224" i="1"/>
  <c r="U2224" i="1"/>
  <c r="V2224" i="1"/>
  <c r="W2224" i="1"/>
  <c r="T2225" i="1"/>
  <c r="U2225" i="1"/>
  <c r="V2225" i="1"/>
  <c r="W2225" i="1"/>
  <c r="T2226" i="1"/>
  <c r="U2226" i="1"/>
  <c r="V2226" i="1"/>
  <c r="W2226" i="1"/>
  <c r="T2227" i="1"/>
  <c r="U2227" i="1"/>
  <c r="V2227" i="1"/>
  <c r="W2227" i="1"/>
  <c r="T2228" i="1"/>
  <c r="U2228" i="1"/>
  <c r="V2228" i="1"/>
  <c r="W2228" i="1"/>
  <c r="T2229" i="1"/>
  <c r="U2229" i="1"/>
  <c r="V2229" i="1"/>
  <c r="W2229" i="1"/>
  <c r="T2230" i="1"/>
  <c r="U2230" i="1"/>
  <c r="V2230" i="1"/>
  <c r="W2230" i="1"/>
  <c r="T2231" i="1"/>
  <c r="U2231" i="1"/>
  <c r="V2231" i="1"/>
  <c r="W2231" i="1"/>
  <c r="T2232" i="1"/>
  <c r="U2232" i="1"/>
  <c r="V2232" i="1"/>
  <c r="W2232" i="1"/>
  <c r="T2233" i="1"/>
  <c r="U2233" i="1"/>
  <c r="V2233" i="1"/>
  <c r="W2233" i="1"/>
  <c r="T2234" i="1"/>
  <c r="U2234" i="1"/>
  <c r="V2234" i="1"/>
  <c r="W2234" i="1"/>
  <c r="T2235" i="1"/>
  <c r="U2235" i="1"/>
  <c r="V2235" i="1"/>
  <c r="W2235" i="1"/>
  <c r="T2236" i="1"/>
  <c r="U2236" i="1"/>
  <c r="V2236" i="1"/>
  <c r="W2236" i="1"/>
  <c r="T2237" i="1"/>
  <c r="U2237" i="1"/>
  <c r="V2237" i="1"/>
  <c r="W2237" i="1"/>
  <c r="T2238" i="1"/>
  <c r="U2238" i="1"/>
  <c r="V2238" i="1"/>
  <c r="W2238" i="1"/>
  <c r="T2239" i="1"/>
  <c r="U2239" i="1"/>
  <c r="V2239" i="1"/>
  <c r="W2239" i="1"/>
  <c r="T2240" i="1"/>
  <c r="U2240" i="1"/>
  <c r="V2240" i="1"/>
  <c r="W2240" i="1"/>
  <c r="T2241" i="1"/>
  <c r="U2241" i="1"/>
  <c r="V2241" i="1"/>
  <c r="W2241" i="1"/>
  <c r="T2242" i="1"/>
  <c r="U2242" i="1"/>
  <c r="V2242" i="1"/>
  <c r="W2242" i="1"/>
  <c r="T2243" i="1"/>
  <c r="U2243" i="1"/>
  <c r="V2243" i="1"/>
  <c r="W2243" i="1"/>
  <c r="T2244" i="1"/>
  <c r="U2244" i="1"/>
  <c r="V2244" i="1"/>
  <c r="W2244" i="1"/>
  <c r="T2245" i="1"/>
  <c r="U2245" i="1"/>
  <c r="V2245" i="1"/>
  <c r="W2245" i="1"/>
  <c r="T2246" i="1"/>
  <c r="U2246" i="1"/>
  <c r="V2246" i="1"/>
  <c r="W2246" i="1"/>
  <c r="T2247" i="1"/>
  <c r="U2247" i="1"/>
  <c r="V2247" i="1"/>
  <c r="W2247" i="1"/>
  <c r="T2248" i="1"/>
  <c r="U2248" i="1"/>
  <c r="V2248" i="1"/>
  <c r="W2248" i="1"/>
  <c r="T2249" i="1"/>
  <c r="U2249" i="1"/>
  <c r="V2249" i="1"/>
  <c r="W2249" i="1"/>
  <c r="T2250" i="1"/>
  <c r="U2250" i="1"/>
  <c r="V2250" i="1"/>
  <c r="W2250" i="1"/>
  <c r="T2251" i="1"/>
  <c r="U2251" i="1"/>
  <c r="V2251" i="1"/>
  <c r="W2251" i="1"/>
  <c r="T2252" i="1"/>
  <c r="U2252" i="1"/>
  <c r="V2252" i="1"/>
  <c r="W2252" i="1"/>
  <c r="T2253" i="1"/>
  <c r="U2253" i="1"/>
  <c r="V2253" i="1"/>
  <c r="W2253" i="1"/>
  <c r="T2254" i="1"/>
  <c r="U2254" i="1"/>
  <c r="V2254" i="1"/>
  <c r="W2254" i="1"/>
  <c r="T2255" i="1"/>
  <c r="U2255" i="1"/>
  <c r="V2255" i="1"/>
  <c r="W2255" i="1"/>
  <c r="T2256" i="1"/>
  <c r="U2256" i="1"/>
  <c r="V2256" i="1"/>
  <c r="W2256" i="1"/>
  <c r="T2257" i="1"/>
  <c r="U2257" i="1"/>
  <c r="V2257" i="1"/>
  <c r="W2257" i="1"/>
  <c r="T2258" i="1"/>
  <c r="U2258" i="1"/>
  <c r="V2258" i="1"/>
  <c r="W2258" i="1"/>
  <c r="T2259" i="1"/>
  <c r="U2259" i="1"/>
  <c r="V2259" i="1"/>
  <c r="W2259" i="1"/>
  <c r="T2260" i="1"/>
  <c r="U2260" i="1"/>
  <c r="V2260" i="1"/>
  <c r="W2260" i="1"/>
  <c r="T2261" i="1"/>
  <c r="U2261" i="1"/>
  <c r="V2261" i="1"/>
  <c r="W2261" i="1"/>
  <c r="T2262" i="1"/>
  <c r="U2262" i="1"/>
  <c r="V2262" i="1"/>
  <c r="W2262" i="1"/>
  <c r="T2263" i="1"/>
  <c r="U2263" i="1"/>
  <c r="V2263" i="1"/>
  <c r="W2263" i="1"/>
  <c r="T2264" i="1"/>
  <c r="U2264" i="1"/>
  <c r="V2264" i="1"/>
  <c r="W2264" i="1"/>
  <c r="T2265" i="1"/>
  <c r="U2265" i="1"/>
  <c r="V2265" i="1"/>
  <c r="W2265" i="1"/>
  <c r="T2266" i="1"/>
  <c r="U2266" i="1"/>
  <c r="V2266" i="1"/>
  <c r="W2266" i="1"/>
  <c r="T2267" i="1"/>
  <c r="U2267" i="1"/>
  <c r="V2267" i="1"/>
  <c r="W2267" i="1"/>
  <c r="T2268" i="1"/>
  <c r="U2268" i="1"/>
  <c r="V2268" i="1"/>
  <c r="W2268" i="1"/>
  <c r="T2269" i="1"/>
  <c r="U2269" i="1"/>
  <c r="V2269" i="1"/>
  <c r="W2269" i="1"/>
  <c r="T2270" i="1"/>
  <c r="U2270" i="1"/>
  <c r="V2270" i="1"/>
  <c r="W2270" i="1"/>
  <c r="T2271" i="1"/>
  <c r="U2271" i="1"/>
  <c r="V2271" i="1"/>
  <c r="W2271" i="1"/>
  <c r="T2272" i="1"/>
  <c r="U2272" i="1"/>
  <c r="V2272" i="1"/>
  <c r="W2272" i="1"/>
  <c r="T2273" i="1"/>
  <c r="U2273" i="1"/>
  <c r="V2273" i="1"/>
  <c r="W2273" i="1"/>
  <c r="T2274" i="1"/>
  <c r="U2274" i="1"/>
  <c r="V2274" i="1"/>
  <c r="W2274" i="1"/>
  <c r="T2275" i="1"/>
  <c r="U2275" i="1"/>
  <c r="V2275" i="1"/>
  <c r="W2275" i="1"/>
  <c r="T2276" i="1"/>
  <c r="U2276" i="1"/>
  <c r="V2276" i="1"/>
  <c r="W2276" i="1"/>
  <c r="T2277" i="1"/>
  <c r="U2277" i="1"/>
  <c r="V2277" i="1"/>
  <c r="W2277" i="1"/>
  <c r="T2278" i="1"/>
  <c r="U2278" i="1"/>
  <c r="V2278" i="1"/>
  <c r="W2278" i="1"/>
  <c r="T2279" i="1"/>
  <c r="U2279" i="1"/>
  <c r="V2279" i="1"/>
  <c r="W2279" i="1"/>
  <c r="T2280" i="1"/>
  <c r="U2280" i="1"/>
  <c r="V2280" i="1"/>
  <c r="W2280" i="1"/>
  <c r="T2281" i="1"/>
  <c r="U2281" i="1"/>
  <c r="V2281" i="1"/>
  <c r="W2281" i="1"/>
  <c r="T2282" i="1"/>
  <c r="U2282" i="1"/>
  <c r="V2282" i="1"/>
  <c r="W2282" i="1"/>
  <c r="T2283" i="1"/>
  <c r="U2283" i="1"/>
  <c r="V2283" i="1"/>
  <c r="W2283" i="1"/>
  <c r="T2284" i="1"/>
  <c r="U2284" i="1"/>
  <c r="V2284" i="1"/>
  <c r="W2284" i="1"/>
  <c r="T2285" i="1"/>
  <c r="U2285" i="1"/>
  <c r="V2285" i="1"/>
  <c r="W2285" i="1"/>
  <c r="T2286" i="1"/>
  <c r="U2286" i="1"/>
  <c r="V2286" i="1"/>
  <c r="W2286" i="1"/>
  <c r="T2287" i="1"/>
  <c r="U2287" i="1"/>
  <c r="V2287" i="1"/>
  <c r="W2287" i="1"/>
  <c r="T2288" i="1"/>
  <c r="U2288" i="1"/>
  <c r="V2288" i="1"/>
  <c r="W2288" i="1"/>
  <c r="T2289" i="1"/>
  <c r="U2289" i="1"/>
  <c r="V2289" i="1"/>
  <c r="W2289" i="1"/>
  <c r="T2290" i="1"/>
  <c r="U2290" i="1"/>
  <c r="V2290" i="1"/>
  <c r="W2290" i="1"/>
  <c r="T2291" i="1"/>
  <c r="U2291" i="1"/>
  <c r="V2291" i="1"/>
  <c r="W2291" i="1"/>
  <c r="T2292" i="1"/>
  <c r="U2292" i="1"/>
  <c r="V2292" i="1"/>
  <c r="W2292" i="1"/>
  <c r="T2293" i="1"/>
  <c r="U2293" i="1"/>
  <c r="V2293" i="1"/>
  <c r="W2293" i="1"/>
  <c r="T2294" i="1"/>
  <c r="U2294" i="1"/>
  <c r="V2294" i="1"/>
  <c r="W2294" i="1"/>
  <c r="T2295" i="1"/>
  <c r="U2295" i="1"/>
  <c r="V2295" i="1"/>
  <c r="W2295" i="1"/>
  <c r="T2296" i="1"/>
  <c r="U2296" i="1"/>
  <c r="V2296" i="1"/>
  <c r="W2296" i="1"/>
  <c r="T2297" i="1"/>
  <c r="U2297" i="1"/>
  <c r="V2297" i="1"/>
  <c r="W2297" i="1"/>
  <c r="T2298" i="1"/>
  <c r="U2298" i="1"/>
  <c r="V2298" i="1"/>
  <c r="W2298" i="1"/>
  <c r="T2299" i="1"/>
  <c r="U2299" i="1"/>
  <c r="V2299" i="1"/>
  <c r="W2299" i="1"/>
  <c r="T2300" i="1"/>
  <c r="U2300" i="1"/>
  <c r="V2300" i="1"/>
  <c r="W2300" i="1"/>
  <c r="T2301" i="1"/>
  <c r="U2301" i="1"/>
  <c r="V2301" i="1"/>
  <c r="W2301" i="1"/>
  <c r="T2302" i="1"/>
  <c r="U2302" i="1"/>
  <c r="V2302" i="1"/>
  <c r="W2302" i="1"/>
  <c r="T2303" i="1"/>
  <c r="U2303" i="1"/>
  <c r="V2303" i="1"/>
  <c r="W2303" i="1"/>
  <c r="T2304" i="1"/>
  <c r="U2304" i="1"/>
  <c r="V2304" i="1"/>
  <c r="W2304" i="1"/>
  <c r="T2305" i="1"/>
  <c r="U2305" i="1"/>
  <c r="V2305" i="1"/>
  <c r="W2305" i="1"/>
  <c r="T2306" i="1"/>
  <c r="U2306" i="1"/>
  <c r="V2306" i="1"/>
  <c r="W2306" i="1"/>
  <c r="T2307" i="1"/>
  <c r="U2307" i="1"/>
  <c r="V2307" i="1"/>
  <c r="W2307" i="1"/>
  <c r="T2308" i="1"/>
  <c r="U2308" i="1"/>
  <c r="V2308" i="1"/>
  <c r="W2308" i="1"/>
  <c r="T2309" i="1"/>
  <c r="U2309" i="1"/>
  <c r="V2309" i="1"/>
  <c r="W2309" i="1"/>
  <c r="T2310" i="1"/>
  <c r="U2310" i="1"/>
  <c r="V2310" i="1"/>
  <c r="W2310" i="1"/>
  <c r="T2311" i="1"/>
  <c r="U2311" i="1"/>
  <c r="V2311" i="1"/>
  <c r="W2311" i="1"/>
  <c r="T2312" i="1"/>
  <c r="U2312" i="1"/>
  <c r="V2312" i="1"/>
  <c r="W2312" i="1"/>
  <c r="T2313" i="1"/>
  <c r="U2313" i="1"/>
  <c r="V2313" i="1"/>
  <c r="W2313" i="1"/>
  <c r="T2314" i="1"/>
  <c r="U2314" i="1"/>
  <c r="V2314" i="1"/>
  <c r="W2314" i="1"/>
  <c r="T2315" i="1"/>
  <c r="U2315" i="1"/>
  <c r="V2315" i="1"/>
  <c r="W2315" i="1"/>
  <c r="T2316" i="1"/>
  <c r="U2316" i="1"/>
  <c r="V2316" i="1"/>
  <c r="W2316" i="1"/>
  <c r="T2317" i="1"/>
  <c r="U2317" i="1"/>
  <c r="V2317" i="1"/>
  <c r="W2317" i="1"/>
  <c r="T2318" i="1"/>
  <c r="U2318" i="1"/>
  <c r="V2318" i="1"/>
  <c r="W2318" i="1"/>
  <c r="T2319" i="1"/>
  <c r="U2319" i="1"/>
  <c r="V2319" i="1"/>
  <c r="W2319" i="1"/>
  <c r="T2320" i="1"/>
  <c r="U2320" i="1"/>
  <c r="V2320" i="1"/>
  <c r="W2320" i="1"/>
  <c r="T2321" i="1"/>
  <c r="U2321" i="1"/>
  <c r="V2321" i="1"/>
  <c r="W2321" i="1"/>
  <c r="T2322" i="1"/>
  <c r="U2322" i="1"/>
  <c r="V2322" i="1"/>
  <c r="W2322" i="1"/>
  <c r="T2323" i="1"/>
  <c r="U2323" i="1"/>
  <c r="V2323" i="1"/>
  <c r="W2323" i="1"/>
  <c r="T2324" i="1"/>
  <c r="U2324" i="1"/>
  <c r="V2324" i="1"/>
  <c r="W2324" i="1"/>
  <c r="T2325" i="1"/>
  <c r="U2325" i="1"/>
  <c r="V2325" i="1"/>
  <c r="W2325" i="1"/>
  <c r="T2326" i="1"/>
  <c r="U2326" i="1"/>
  <c r="V2326" i="1"/>
  <c r="W2326" i="1"/>
  <c r="T2327" i="1"/>
  <c r="U2327" i="1"/>
  <c r="V2327" i="1"/>
  <c r="W2327" i="1"/>
  <c r="T2328" i="1"/>
  <c r="U2328" i="1"/>
  <c r="V2328" i="1"/>
  <c r="W2328" i="1"/>
  <c r="T2329" i="1"/>
  <c r="U2329" i="1"/>
  <c r="V2329" i="1"/>
  <c r="W2329" i="1"/>
  <c r="T2330" i="1"/>
  <c r="U2330" i="1"/>
  <c r="V2330" i="1"/>
  <c r="W2330" i="1"/>
  <c r="T2331" i="1"/>
  <c r="U2331" i="1"/>
  <c r="V2331" i="1"/>
  <c r="W2331" i="1"/>
  <c r="T2332" i="1"/>
  <c r="U2332" i="1"/>
  <c r="V2332" i="1"/>
  <c r="W2332" i="1"/>
  <c r="T2333" i="1"/>
  <c r="U2333" i="1"/>
  <c r="V2333" i="1"/>
  <c r="W2333" i="1"/>
  <c r="T2334" i="1"/>
  <c r="U2334" i="1"/>
  <c r="V2334" i="1"/>
  <c r="W2334" i="1"/>
  <c r="T2335" i="1"/>
  <c r="U2335" i="1"/>
  <c r="V2335" i="1"/>
  <c r="W2335" i="1"/>
  <c r="T2336" i="1"/>
  <c r="U2336" i="1"/>
  <c r="V2336" i="1"/>
  <c r="W2336" i="1"/>
  <c r="T2337" i="1"/>
  <c r="U2337" i="1"/>
  <c r="V2337" i="1"/>
  <c r="W2337" i="1"/>
  <c r="T2338" i="1"/>
  <c r="U2338" i="1"/>
  <c r="V2338" i="1"/>
  <c r="W2338" i="1"/>
  <c r="T2339" i="1"/>
  <c r="U2339" i="1"/>
  <c r="V2339" i="1"/>
  <c r="W2339" i="1"/>
  <c r="T2340" i="1"/>
  <c r="U2340" i="1"/>
  <c r="V2340" i="1"/>
  <c r="W2340" i="1"/>
  <c r="T2341" i="1"/>
  <c r="U2341" i="1"/>
  <c r="V2341" i="1"/>
  <c r="W2341" i="1"/>
  <c r="T2342" i="1"/>
  <c r="U2342" i="1"/>
  <c r="V2342" i="1"/>
  <c r="W2342" i="1"/>
  <c r="T2343" i="1"/>
  <c r="U2343" i="1"/>
  <c r="V2343" i="1"/>
  <c r="W2343" i="1"/>
  <c r="T2344" i="1"/>
  <c r="U2344" i="1"/>
  <c r="V2344" i="1"/>
  <c r="W2344" i="1"/>
  <c r="T2345" i="1"/>
  <c r="U2345" i="1"/>
  <c r="V2345" i="1"/>
  <c r="W2345" i="1"/>
  <c r="T2346" i="1"/>
  <c r="U2346" i="1"/>
  <c r="V2346" i="1"/>
  <c r="W2346" i="1"/>
  <c r="T2347" i="1"/>
  <c r="U2347" i="1"/>
  <c r="V2347" i="1"/>
  <c r="W2347" i="1"/>
  <c r="T2348" i="1"/>
  <c r="U2348" i="1"/>
  <c r="V2348" i="1"/>
  <c r="W2348" i="1"/>
  <c r="T2349" i="1"/>
  <c r="U2349" i="1"/>
  <c r="V2349" i="1"/>
  <c r="W2349" i="1"/>
  <c r="T2350" i="1"/>
  <c r="U2350" i="1"/>
  <c r="V2350" i="1"/>
  <c r="W2350" i="1"/>
  <c r="T2351" i="1"/>
  <c r="U2351" i="1"/>
  <c r="V2351" i="1"/>
  <c r="W2351" i="1"/>
  <c r="T2352" i="1"/>
  <c r="U2352" i="1"/>
  <c r="V2352" i="1"/>
  <c r="W2352" i="1"/>
  <c r="T2353" i="1"/>
  <c r="U2353" i="1"/>
  <c r="V2353" i="1"/>
  <c r="W2353" i="1"/>
  <c r="T2354" i="1"/>
  <c r="U2354" i="1"/>
  <c r="V2354" i="1"/>
  <c r="W2354" i="1"/>
  <c r="T2355" i="1"/>
  <c r="U2355" i="1"/>
  <c r="V2355" i="1"/>
  <c r="W2355" i="1"/>
  <c r="T2356" i="1"/>
  <c r="U2356" i="1"/>
  <c r="V2356" i="1"/>
  <c r="W2356" i="1"/>
  <c r="T2357" i="1"/>
  <c r="U2357" i="1"/>
  <c r="V2357" i="1"/>
  <c r="W2357" i="1"/>
  <c r="T2358" i="1"/>
  <c r="U2358" i="1"/>
  <c r="V2358" i="1"/>
  <c r="W2358" i="1"/>
  <c r="T2359" i="1"/>
  <c r="U2359" i="1"/>
  <c r="V2359" i="1"/>
  <c r="W2359" i="1"/>
  <c r="T2360" i="1"/>
  <c r="U2360" i="1"/>
  <c r="V2360" i="1"/>
  <c r="W2360" i="1"/>
  <c r="T2361" i="1"/>
  <c r="U2361" i="1"/>
  <c r="V2361" i="1"/>
  <c r="W2361" i="1"/>
  <c r="T2362" i="1"/>
  <c r="U2362" i="1"/>
  <c r="V2362" i="1"/>
  <c r="W2362" i="1"/>
  <c r="T2363" i="1"/>
  <c r="U2363" i="1"/>
  <c r="V2363" i="1"/>
  <c r="W2363" i="1"/>
  <c r="T2364" i="1"/>
  <c r="U2364" i="1"/>
  <c r="V2364" i="1"/>
  <c r="W2364" i="1"/>
  <c r="T2365" i="1"/>
  <c r="U2365" i="1"/>
  <c r="V2365" i="1"/>
  <c r="W2365" i="1"/>
  <c r="T2366" i="1"/>
  <c r="U2366" i="1"/>
  <c r="V2366" i="1"/>
  <c r="W2366" i="1"/>
  <c r="T2367" i="1"/>
  <c r="U2367" i="1"/>
  <c r="V2367" i="1"/>
  <c r="W2367" i="1"/>
  <c r="T2368" i="1"/>
  <c r="U2368" i="1"/>
  <c r="V2368" i="1"/>
  <c r="W2368" i="1"/>
  <c r="T2369" i="1"/>
  <c r="U2369" i="1"/>
  <c r="V2369" i="1"/>
  <c r="W2369" i="1"/>
  <c r="T2370" i="1"/>
  <c r="U2370" i="1"/>
  <c r="V2370" i="1"/>
  <c r="W2370" i="1"/>
  <c r="T2371" i="1"/>
  <c r="U2371" i="1"/>
  <c r="V2371" i="1"/>
  <c r="W2371" i="1"/>
  <c r="T2372" i="1"/>
  <c r="U2372" i="1"/>
  <c r="V2372" i="1"/>
  <c r="W2372" i="1"/>
  <c r="T2373" i="1"/>
  <c r="U2373" i="1"/>
  <c r="V2373" i="1"/>
  <c r="W2373" i="1"/>
  <c r="T2374" i="1"/>
  <c r="U2374" i="1"/>
  <c r="V2374" i="1"/>
  <c r="W2374" i="1"/>
  <c r="T2375" i="1"/>
  <c r="U2375" i="1"/>
  <c r="V2375" i="1"/>
  <c r="W2375" i="1"/>
  <c r="T2376" i="1"/>
  <c r="U2376" i="1"/>
  <c r="V2376" i="1"/>
  <c r="W2376" i="1"/>
  <c r="T2377" i="1"/>
  <c r="U2377" i="1"/>
  <c r="V2377" i="1"/>
  <c r="W2377" i="1"/>
  <c r="T2378" i="1"/>
  <c r="U2378" i="1"/>
  <c r="V2378" i="1"/>
  <c r="W2378" i="1"/>
  <c r="T2379" i="1"/>
  <c r="U2379" i="1"/>
  <c r="V2379" i="1"/>
  <c r="W2379" i="1"/>
  <c r="T2380" i="1"/>
  <c r="U2380" i="1"/>
  <c r="V2380" i="1"/>
  <c r="W2380" i="1"/>
  <c r="T2381" i="1"/>
  <c r="U2381" i="1"/>
  <c r="V2381" i="1"/>
  <c r="W2381" i="1"/>
  <c r="T2382" i="1"/>
  <c r="U2382" i="1"/>
  <c r="V2382" i="1"/>
  <c r="W2382" i="1"/>
  <c r="T2383" i="1"/>
  <c r="U2383" i="1"/>
  <c r="V2383" i="1"/>
  <c r="W2383" i="1"/>
  <c r="T2384" i="1"/>
  <c r="U2384" i="1"/>
  <c r="V2384" i="1"/>
  <c r="W2384" i="1"/>
  <c r="T2385" i="1"/>
  <c r="U2385" i="1"/>
  <c r="V2385" i="1"/>
  <c r="W2385" i="1"/>
  <c r="T2386" i="1"/>
  <c r="U2386" i="1"/>
  <c r="V2386" i="1"/>
  <c r="W2386" i="1"/>
  <c r="T2387" i="1"/>
  <c r="U2387" i="1"/>
  <c r="V2387" i="1"/>
  <c r="W2387" i="1"/>
  <c r="T2388" i="1"/>
  <c r="U2388" i="1"/>
  <c r="V2388" i="1"/>
  <c r="W2388" i="1"/>
  <c r="T2389" i="1"/>
  <c r="U2389" i="1"/>
  <c r="V2389" i="1"/>
  <c r="W2389" i="1"/>
  <c r="T2390" i="1"/>
  <c r="U2390" i="1"/>
  <c r="V2390" i="1"/>
  <c r="W2390" i="1"/>
  <c r="T2391" i="1"/>
  <c r="U2391" i="1"/>
  <c r="V2391" i="1"/>
  <c r="W2391" i="1"/>
  <c r="T2392" i="1"/>
  <c r="U2392" i="1"/>
  <c r="V2392" i="1"/>
  <c r="W2392" i="1"/>
  <c r="T2393" i="1"/>
  <c r="U2393" i="1"/>
  <c r="V2393" i="1"/>
  <c r="W2393" i="1"/>
  <c r="T2394" i="1"/>
  <c r="U2394" i="1"/>
  <c r="V2394" i="1"/>
  <c r="W2394" i="1"/>
  <c r="T2395" i="1"/>
  <c r="U2395" i="1"/>
  <c r="V2395" i="1"/>
  <c r="W2395" i="1"/>
  <c r="T2396" i="1"/>
  <c r="U2396" i="1"/>
  <c r="V2396" i="1"/>
  <c r="W2396" i="1"/>
  <c r="T2397" i="1"/>
  <c r="U2397" i="1"/>
  <c r="V2397" i="1"/>
  <c r="W2397" i="1"/>
  <c r="T2398" i="1"/>
  <c r="U2398" i="1"/>
  <c r="V2398" i="1"/>
  <c r="W2398" i="1"/>
  <c r="T2399" i="1"/>
  <c r="U2399" i="1"/>
  <c r="V2399" i="1"/>
  <c r="W2399" i="1"/>
  <c r="T2400" i="1"/>
  <c r="U2400" i="1"/>
  <c r="V2400" i="1"/>
  <c r="W2400" i="1"/>
  <c r="T2401" i="1"/>
  <c r="U2401" i="1"/>
  <c r="V2401" i="1"/>
  <c r="W2401" i="1"/>
  <c r="T2402" i="1"/>
  <c r="U2402" i="1"/>
  <c r="V2402" i="1"/>
  <c r="W2402" i="1"/>
  <c r="T2403" i="1"/>
  <c r="U2403" i="1"/>
  <c r="V2403" i="1"/>
  <c r="W2403" i="1"/>
  <c r="T2404" i="1"/>
  <c r="U2404" i="1"/>
  <c r="V2404" i="1"/>
  <c r="W2404" i="1"/>
  <c r="T2405" i="1"/>
  <c r="U2405" i="1"/>
  <c r="V2405" i="1"/>
  <c r="W2405" i="1"/>
  <c r="T2406" i="1"/>
  <c r="U2406" i="1"/>
  <c r="V2406" i="1"/>
  <c r="W2406" i="1"/>
  <c r="T2407" i="1"/>
  <c r="U2407" i="1"/>
  <c r="V2407" i="1"/>
  <c r="W2407" i="1"/>
  <c r="T2408" i="1"/>
  <c r="U2408" i="1"/>
  <c r="V2408" i="1"/>
  <c r="W2408" i="1"/>
  <c r="T2409" i="1"/>
  <c r="U2409" i="1"/>
  <c r="V2409" i="1"/>
  <c r="W2409" i="1"/>
  <c r="T2410" i="1"/>
  <c r="U2410" i="1"/>
  <c r="V2410" i="1"/>
  <c r="W2410" i="1"/>
  <c r="T2411" i="1"/>
  <c r="U2411" i="1"/>
  <c r="V2411" i="1"/>
  <c r="W2411" i="1"/>
  <c r="T2412" i="1"/>
  <c r="U2412" i="1"/>
  <c r="V2412" i="1"/>
  <c r="W2412" i="1"/>
  <c r="T2413" i="1"/>
  <c r="U2413" i="1"/>
  <c r="V2413" i="1"/>
  <c r="W2413" i="1"/>
  <c r="T2414" i="1"/>
  <c r="U2414" i="1"/>
  <c r="V2414" i="1"/>
  <c r="W2414" i="1"/>
  <c r="T2415" i="1"/>
  <c r="U2415" i="1"/>
  <c r="V2415" i="1"/>
  <c r="W2415" i="1"/>
  <c r="T2416" i="1"/>
  <c r="U2416" i="1"/>
  <c r="V2416" i="1"/>
  <c r="W2416" i="1"/>
  <c r="T2417" i="1"/>
  <c r="U2417" i="1"/>
  <c r="V2417" i="1"/>
  <c r="W2417" i="1"/>
  <c r="T2418" i="1"/>
  <c r="U2418" i="1"/>
  <c r="V2418" i="1"/>
  <c r="W2418" i="1"/>
  <c r="T2419" i="1"/>
  <c r="U2419" i="1"/>
  <c r="V2419" i="1"/>
  <c r="W2419" i="1"/>
  <c r="T2420" i="1"/>
  <c r="U2420" i="1"/>
  <c r="V2420" i="1"/>
  <c r="W2420" i="1"/>
  <c r="T2421" i="1"/>
  <c r="U2421" i="1"/>
  <c r="V2421" i="1"/>
  <c r="W2421" i="1"/>
  <c r="T2422" i="1"/>
  <c r="U2422" i="1"/>
  <c r="V2422" i="1"/>
  <c r="W2422" i="1"/>
  <c r="T2423" i="1"/>
  <c r="U2423" i="1"/>
  <c r="V2423" i="1"/>
  <c r="W2423" i="1"/>
  <c r="T2424" i="1"/>
  <c r="U2424" i="1"/>
  <c r="V2424" i="1"/>
  <c r="W2424" i="1"/>
  <c r="T2425" i="1"/>
  <c r="U2425" i="1"/>
  <c r="V2425" i="1"/>
  <c r="W2425" i="1"/>
  <c r="T2426" i="1"/>
  <c r="U2426" i="1"/>
  <c r="V2426" i="1"/>
  <c r="W2426" i="1"/>
  <c r="T2427" i="1"/>
  <c r="U2427" i="1"/>
  <c r="V2427" i="1"/>
  <c r="W2427" i="1"/>
  <c r="T2428" i="1"/>
  <c r="U2428" i="1"/>
  <c r="V2428" i="1"/>
  <c r="W2428" i="1"/>
  <c r="T2429" i="1"/>
  <c r="U2429" i="1"/>
  <c r="V2429" i="1"/>
  <c r="W2429" i="1"/>
  <c r="T2430" i="1"/>
  <c r="U2430" i="1"/>
  <c r="V2430" i="1"/>
  <c r="W2430" i="1"/>
  <c r="T2431" i="1"/>
  <c r="U2431" i="1"/>
  <c r="V2431" i="1"/>
  <c r="W2431" i="1"/>
  <c r="T2432" i="1"/>
  <c r="U2432" i="1"/>
  <c r="V2432" i="1"/>
  <c r="W2432" i="1"/>
  <c r="T2433" i="1"/>
  <c r="U2433" i="1"/>
  <c r="V2433" i="1"/>
  <c r="W2433" i="1"/>
  <c r="T2434" i="1"/>
  <c r="U2434" i="1"/>
  <c r="V2434" i="1"/>
  <c r="W2434" i="1"/>
  <c r="T2435" i="1"/>
  <c r="U2435" i="1"/>
  <c r="V2435" i="1"/>
  <c r="W2435" i="1"/>
  <c r="T2436" i="1"/>
  <c r="U2436" i="1"/>
  <c r="V2436" i="1"/>
  <c r="W2436" i="1"/>
  <c r="T2437" i="1"/>
  <c r="U2437" i="1"/>
  <c r="V2437" i="1"/>
  <c r="W2437" i="1"/>
  <c r="T2438" i="1"/>
  <c r="U2438" i="1"/>
  <c r="V2438" i="1"/>
  <c r="W2438" i="1"/>
  <c r="T2439" i="1"/>
  <c r="U2439" i="1"/>
  <c r="V2439" i="1"/>
  <c r="W2439" i="1"/>
  <c r="T2440" i="1"/>
  <c r="U2440" i="1"/>
  <c r="V2440" i="1"/>
  <c r="W2440" i="1"/>
  <c r="T2441" i="1"/>
  <c r="U2441" i="1"/>
  <c r="V2441" i="1"/>
  <c r="W2441" i="1"/>
  <c r="T2442" i="1"/>
  <c r="U2442" i="1"/>
  <c r="V2442" i="1"/>
  <c r="W2442" i="1"/>
  <c r="T2443" i="1"/>
  <c r="U2443" i="1"/>
  <c r="V2443" i="1"/>
  <c r="W2443" i="1"/>
  <c r="T2444" i="1"/>
  <c r="U2444" i="1"/>
  <c r="V2444" i="1"/>
  <c r="W2444" i="1"/>
  <c r="T2445" i="1"/>
  <c r="U2445" i="1"/>
  <c r="V2445" i="1"/>
  <c r="W2445" i="1"/>
  <c r="T2446" i="1"/>
  <c r="U2446" i="1"/>
  <c r="V2446" i="1"/>
  <c r="W2446" i="1"/>
  <c r="T2447" i="1"/>
  <c r="U2447" i="1"/>
  <c r="V2447" i="1"/>
  <c r="W2447" i="1"/>
  <c r="T2448" i="1"/>
  <c r="U2448" i="1"/>
  <c r="V2448" i="1"/>
  <c r="W2448" i="1"/>
  <c r="T2449" i="1"/>
  <c r="U2449" i="1"/>
  <c r="V2449" i="1"/>
  <c r="W2449" i="1"/>
  <c r="T2450" i="1"/>
  <c r="U2450" i="1"/>
  <c r="V2450" i="1"/>
  <c r="W2450" i="1"/>
  <c r="T2451" i="1"/>
  <c r="U2451" i="1"/>
  <c r="V2451" i="1"/>
  <c r="W2451" i="1"/>
  <c r="T2452" i="1"/>
  <c r="U2452" i="1"/>
  <c r="V2452" i="1"/>
  <c r="W2452" i="1"/>
  <c r="T2453" i="1"/>
  <c r="U2453" i="1"/>
  <c r="V2453" i="1"/>
  <c r="W2453" i="1"/>
  <c r="T2454" i="1"/>
  <c r="U2454" i="1"/>
  <c r="V2454" i="1"/>
  <c r="W2454" i="1"/>
  <c r="T2455" i="1"/>
  <c r="U2455" i="1"/>
  <c r="V2455" i="1"/>
  <c r="W2455" i="1"/>
  <c r="T2456" i="1"/>
  <c r="U2456" i="1"/>
  <c r="V2456" i="1"/>
  <c r="W2456" i="1"/>
  <c r="T2457" i="1"/>
  <c r="U2457" i="1"/>
  <c r="V2457" i="1"/>
  <c r="W2457" i="1"/>
  <c r="T2458" i="1"/>
  <c r="U2458" i="1"/>
  <c r="V2458" i="1"/>
  <c r="W2458" i="1"/>
  <c r="T2459" i="1"/>
  <c r="U2459" i="1"/>
  <c r="V2459" i="1"/>
  <c r="W2459" i="1"/>
  <c r="T2460" i="1"/>
  <c r="U2460" i="1"/>
  <c r="V2460" i="1"/>
  <c r="W2460" i="1"/>
  <c r="T2461" i="1"/>
  <c r="U2461" i="1"/>
  <c r="V2461" i="1"/>
  <c r="W2461" i="1"/>
  <c r="T2462" i="1"/>
  <c r="U2462" i="1"/>
  <c r="V2462" i="1"/>
  <c r="W2462" i="1"/>
  <c r="T2463" i="1"/>
  <c r="U2463" i="1"/>
  <c r="V2463" i="1"/>
  <c r="W2463" i="1"/>
  <c r="T2464" i="1"/>
  <c r="U2464" i="1"/>
  <c r="V2464" i="1"/>
  <c r="W2464" i="1"/>
  <c r="T2465" i="1"/>
  <c r="U2465" i="1"/>
  <c r="V2465" i="1"/>
  <c r="W2465" i="1"/>
  <c r="T2466" i="1"/>
  <c r="U2466" i="1"/>
  <c r="V2466" i="1"/>
  <c r="W2466" i="1"/>
  <c r="T2467" i="1"/>
  <c r="U2467" i="1"/>
  <c r="V2467" i="1"/>
  <c r="W2467" i="1"/>
  <c r="T2468" i="1"/>
  <c r="U2468" i="1"/>
  <c r="V2468" i="1"/>
  <c r="W2468" i="1"/>
  <c r="T2469" i="1"/>
  <c r="U2469" i="1"/>
  <c r="V2469" i="1"/>
  <c r="W2469" i="1"/>
  <c r="T2470" i="1"/>
  <c r="U2470" i="1"/>
  <c r="V2470" i="1"/>
  <c r="W2470" i="1"/>
  <c r="T2471" i="1"/>
  <c r="U2471" i="1"/>
  <c r="V2471" i="1"/>
  <c r="W2471" i="1"/>
  <c r="T2472" i="1"/>
  <c r="U2472" i="1"/>
  <c r="V2472" i="1"/>
  <c r="W2472" i="1"/>
  <c r="T2473" i="1"/>
  <c r="U2473" i="1"/>
  <c r="V2473" i="1"/>
  <c r="W2473" i="1"/>
  <c r="T2474" i="1"/>
  <c r="U2474" i="1"/>
  <c r="V2474" i="1"/>
  <c r="W2474" i="1"/>
  <c r="T2475" i="1"/>
  <c r="U2475" i="1"/>
  <c r="V2475" i="1"/>
  <c r="W2475" i="1"/>
  <c r="T2476" i="1"/>
  <c r="U2476" i="1"/>
  <c r="V2476" i="1"/>
  <c r="W2476" i="1"/>
  <c r="T2477" i="1"/>
  <c r="U2477" i="1"/>
  <c r="V2477" i="1"/>
  <c r="W2477" i="1"/>
  <c r="T2478" i="1"/>
  <c r="U2478" i="1"/>
  <c r="V2478" i="1"/>
  <c r="W2478" i="1"/>
  <c r="T2479" i="1"/>
  <c r="U2479" i="1"/>
  <c r="V2479" i="1"/>
  <c r="W2479" i="1"/>
  <c r="T2480" i="1"/>
  <c r="U2480" i="1"/>
  <c r="V2480" i="1"/>
  <c r="W2480" i="1"/>
  <c r="T2481" i="1"/>
  <c r="U2481" i="1"/>
  <c r="V2481" i="1"/>
  <c r="W2481" i="1"/>
  <c r="T2482" i="1"/>
  <c r="U2482" i="1"/>
  <c r="V2482" i="1"/>
  <c r="W2482" i="1"/>
  <c r="T2483" i="1"/>
  <c r="U2483" i="1"/>
  <c r="V2483" i="1"/>
  <c r="W2483" i="1"/>
  <c r="T2484" i="1"/>
  <c r="U2484" i="1"/>
  <c r="V2484" i="1"/>
  <c r="W2484" i="1"/>
  <c r="T2485" i="1"/>
  <c r="U2485" i="1"/>
  <c r="V2485" i="1"/>
  <c r="W2485" i="1"/>
  <c r="T2486" i="1"/>
  <c r="U2486" i="1"/>
  <c r="V2486" i="1"/>
  <c r="W2486" i="1"/>
  <c r="T2487" i="1"/>
  <c r="U2487" i="1"/>
  <c r="V2487" i="1"/>
  <c r="W2487" i="1"/>
  <c r="T2488" i="1"/>
  <c r="U2488" i="1"/>
  <c r="V2488" i="1"/>
  <c r="W2488" i="1"/>
  <c r="T2489" i="1"/>
  <c r="U2489" i="1"/>
  <c r="V2489" i="1"/>
  <c r="W2489" i="1"/>
  <c r="T2490" i="1"/>
  <c r="U2490" i="1"/>
  <c r="V2490" i="1"/>
  <c r="W2490" i="1"/>
  <c r="T2491" i="1"/>
  <c r="U2491" i="1"/>
  <c r="V2491" i="1"/>
  <c r="W2491" i="1"/>
  <c r="T2492" i="1"/>
  <c r="U2492" i="1"/>
  <c r="V2492" i="1"/>
  <c r="W2492" i="1"/>
  <c r="T2493" i="1"/>
  <c r="U2493" i="1"/>
  <c r="V2493" i="1"/>
  <c r="W2493" i="1"/>
  <c r="T2494" i="1"/>
  <c r="U2494" i="1"/>
  <c r="V2494" i="1"/>
  <c r="W2494" i="1"/>
  <c r="T2495" i="1"/>
  <c r="U2495" i="1"/>
  <c r="V2495" i="1"/>
  <c r="W2495" i="1"/>
  <c r="T2496" i="1"/>
  <c r="U2496" i="1"/>
  <c r="V2496" i="1"/>
  <c r="W2496" i="1"/>
  <c r="T2497" i="1"/>
  <c r="U2497" i="1"/>
  <c r="V2497" i="1"/>
  <c r="W2497" i="1"/>
  <c r="T2498" i="1"/>
  <c r="U2498" i="1"/>
  <c r="V2498" i="1"/>
  <c r="W2498" i="1"/>
  <c r="T2499" i="1"/>
  <c r="U2499" i="1"/>
  <c r="V2499" i="1"/>
  <c r="W2499" i="1"/>
  <c r="T2500" i="1"/>
  <c r="U2500" i="1"/>
  <c r="V2500" i="1"/>
  <c r="W2500" i="1"/>
  <c r="T2501" i="1"/>
  <c r="U2501" i="1"/>
  <c r="V2501" i="1"/>
  <c r="W2501" i="1"/>
  <c r="T2502" i="1"/>
  <c r="U2502" i="1"/>
  <c r="V2502" i="1"/>
  <c r="W2502" i="1"/>
  <c r="T2503" i="1"/>
  <c r="U2503" i="1"/>
  <c r="V2503" i="1"/>
  <c r="W2503" i="1"/>
  <c r="T2504" i="1"/>
  <c r="U2504" i="1"/>
  <c r="V2504" i="1"/>
  <c r="W2504" i="1"/>
  <c r="T2505" i="1"/>
  <c r="U2505" i="1"/>
  <c r="V2505" i="1"/>
  <c r="W2505" i="1"/>
  <c r="T2506" i="1"/>
  <c r="U2506" i="1"/>
  <c r="V2506" i="1"/>
  <c r="W2506" i="1"/>
  <c r="T2507" i="1"/>
  <c r="U2507" i="1"/>
  <c r="V2507" i="1"/>
  <c r="W2507" i="1"/>
  <c r="T2508" i="1"/>
  <c r="U2508" i="1"/>
  <c r="V2508" i="1"/>
  <c r="W2508" i="1"/>
  <c r="T2509" i="1"/>
  <c r="U2509" i="1"/>
  <c r="V2509" i="1"/>
  <c r="W2509" i="1"/>
  <c r="T2510" i="1"/>
  <c r="U2510" i="1"/>
  <c r="V2510" i="1"/>
  <c r="W2510" i="1"/>
  <c r="T2511" i="1"/>
  <c r="U2511" i="1"/>
  <c r="V2511" i="1"/>
  <c r="W2511" i="1"/>
  <c r="T2512" i="1"/>
  <c r="U2512" i="1"/>
  <c r="V2512" i="1"/>
  <c r="W2512" i="1"/>
  <c r="T2513" i="1"/>
  <c r="U2513" i="1"/>
  <c r="V2513" i="1"/>
  <c r="W2513" i="1"/>
  <c r="T2514" i="1"/>
  <c r="U2514" i="1"/>
  <c r="V2514" i="1"/>
  <c r="W2514" i="1"/>
  <c r="T2515" i="1"/>
  <c r="U2515" i="1"/>
  <c r="V2515" i="1"/>
  <c r="W2515" i="1"/>
  <c r="T2516" i="1"/>
  <c r="U2516" i="1"/>
  <c r="V2516" i="1"/>
  <c r="W2516" i="1"/>
  <c r="T2517" i="1"/>
  <c r="U2517" i="1"/>
  <c r="V2517" i="1"/>
  <c r="W2517" i="1"/>
  <c r="T2518" i="1"/>
  <c r="U2518" i="1"/>
  <c r="V2518" i="1"/>
  <c r="W2518" i="1"/>
  <c r="T2519" i="1"/>
  <c r="U2519" i="1"/>
  <c r="V2519" i="1"/>
  <c r="W2519" i="1"/>
  <c r="T2520" i="1"/>
  <c r="U2520" i="1"/>
  <c r="V2520" i="1"/>
  <c r="W2520" i="1"/>
  <c r="T2521" i="1"/>
  <c r="U2521" i="1"/>
  <c r="V2521" i="1"/>
  <c r="W2521" i="1"/>
  <c r="T2522" i="1"/>
  <c r="U2522" i="1"/>
  <c r="V2522" i="1"/>
  <c r="W2522" i="1"/>
  <c r="T2523" i="1"/>
  <c r="U2523" i="1"/>
  <c r="V2523" i="1"/>
  <c r="W2523" i="1"/>
  <c r="T2524" i="1"/>
  <c r="U2524" i="1"/>
  <c r="V2524" i="1"/>
  <c r="W2524" i="1"/>
  <c r="T2525" i="1"/>
  <c r="U2525" i="1"/>
  <c r="V2525" i="1"/>
  <c r="W2525" i="1"/>
  <c r="T2526" i="1"/>
  <c r="U2526" i="1"/>
  <c r="V2526" i="1"/>
  <c r="W2526" i="1"/>
  <c r="T2527" i="1"/>
  <c r="U2527" i="1"/>
  <c r="V2527" i="1"/>
  <c r="W2527" i="1"/>
  <c r="T2528" i="1"/>
  <c r="U2528" i="1"/>
  <c r="V2528" i="1"/>
  <c r="W2528" i="1"/>
  <c r="T2529" i="1"/>
  <c r="U2529" i="1"/>
  <c r="V2529" i="1"/>
  <c r="W2529" i="1"/>
  <c r="T2530" i="1"/>
  <c r="U2530" i="1"/>
  <c r="V2530" i="1"/>
  <c r="W2530" i="1"/>
  <c r="T2531" i="1"/>
  <c r="U2531" i="1"/>
  <c r="V2531" i="1"/>
  <c r="W2531" i="1"/>
  <c r="T2532" i="1"/>
  <c r="U2532" i="1"/>
  <c r="V2532" i="1"/>
  <c r="W2532" i="1"/>
  <c r="T2533" i="1"/>
  <c r="U2533" i="1"/>
  <c r="V2533" i="1"/>
  <c r="W2533" i="1"/>
  <c r="T2534" i="1"/>
  <c r="U2534" i="1"/>
  <c r="V2534" i="1"/>
  <c r="W2534" i="1"/>
  <c r="T2535" i="1"/>
  <c r="U2535" i="1"/>
  <c r="V2535" i="1"/>
  <c r="W2535" i="1"/>
  <c r="T2536" i="1"/>
  <c r="U2536" i="1"/>
  <c r="V2536" i="1"/>
  <c r="W2536" i="1"/>
  <c r="T2537" i="1"/>
  <c r="U2537" i="1"/>
  <c r="V2537" i="1"/>
  <c r="W2537" i="1"/>
  <c r="T2538" i="1"/>
  <c r="U2538" i="1"/>
  <c r="V2538" i="1"/>
  <c r="W2538" i="1"/>
  <c r="T2539" i="1"/>
  <c r="U2539" i="1"/>
  <c r="V2539" i="1"/>
  <c r="W2539" i="1"/>
  <c r="T2540" i="1"/>
  <c r="U2540" i="1"/>
  <c r="V2540" i="1"/>
  <c r="W2540" i="1"/>
  <c r="T2541" i="1"/>
  <c r="U2541" i="1"/>
  <c r="V2541" i="1"/>
  <c r="W2541" i="1"/>
  <c r="T2542" i="1"/>
  <c r="U2542" i="1"/>
  <c r="V2542" i="1"/>
  <c r="W2542" i="1"/>
  <c r="T2543" i="1"/>
  <c r="U2543" i="1"/>
  <c r="V2543" i="1"/>
  <c r="W2543" i="1"/>
  <c r="T2544" i="1"/>
  <c r="U2544" i="1"/>
  <c r="V2544" i="1"/>
  <c r="W2544" i="1"/>
  <c r="T2545" i="1"/>
  <c r="U2545" i="1"/>
  <c r="V2545" i="1"/>
  <c r="W2545" i="1"/>
  <c r="T2546" i="1"/>
  <c r="U2546" i="1"/>
  <c r="V2546" i="1"/>
  <c r="W2546" i="1"/>
  <c r="T2547" i="1"/>
  <c r="U2547" i="1"/>
  <c r="V2547" i="1"/>
  <c r="W2547" i="1"/>
  <c r="T2548" i="1"/>
  <c r="U2548" i="1"/>
  <c r="V2548" i="1"/>
  <c r="W2548" i="1"/>
  <c r="T2549" i="1"/>
  <c r="U2549" i="1"/>
  <c r="V2549" i="1"/>
  <c r="W2549" i="1"/>
  <c r="T2550" i="1"/>
  <c r="U2550" i="1"/>
  <c r="V2550" i="1"/>
  <c r="W2550" i="1"/>
  <c r="T2551" i="1"/>
  <c r="U2551" i="1"/>
  <c r="V2551" i="1"/>
  <c r="W2551" i="1"/>
  <c r="T2552" i="1"/>
  <c r="U2552" i="1"/>
  <c r="V2552" i="1"/>
  <c r="W2552" i="1"/>
  <c r="T2553" i="1"/>
  <c r="U2553" i="1"/>
  <c r="V2553" i="1"/>
  <c r="W2553" i="1"/>
  <c r="T2554" i="1"/>
  <c r="U2554" i="1"/>
  <c r="V2554" i="1"/>
  <c r="W2554" i="1"/>
  <c r="T2555" i="1"/>
  <c r="U2555" i="1"/>
  <c r="V2555" i="1"/>
  <c r="W2555" i="1"/>
  <c r="T2556" i="1"/>
  <c r="U2556" i="1"/>
  <c r="V2556" i="1"/>
  <c r="W2556" i="1"/>
  <c r="T2557" i="1"/>
  <c r="U2557" i="1"/>
  <c r="V2557" i="1"/>
  <c r="W2557" i="1"/>
  <c r="T2558" i="1"/>
  <c r="U2558" i="1"/>
  <c r="V2558" i="1"/>
  <c r="W2558" i="1"/>
  <c r="T2559" i="1"/>
  <c r="U2559" i="1"/>
  <c r="V2559" i="1"/>
  <c r="W2559" i="1"/>
  <c r="T2560" i="1"/>
  <c r="U2560" i="1"/>
  <c r="V2560" i="1"/>
  <c r="W2560" i="1"/>
  <c r="T2561" i="1"/>
  <c r="U2561" i="1"/>
  <c r="V2561" i="1"/>
  <c r="W2561" i="1"/>
  <c r="T2562" i="1"/>
  <c r="U2562" i="1"/>
  <c r="V2562" i="1"/>
  <c r="W2562" i="1"/>
  <c r="T2563" i="1"/>
  <c r="U2563" i="1"/>
  <c r="V2563" i="1"/>
  <c r="W2563" i="1"/>
  <c r="T2564" i="1"/>
  <c r="U2564" i="1"/>
  <c r="V2564" i="1"/>
  <c r="W2564" i="1"/>
  <c r="T2565" i="1"/>
  <c r="U2565" i="1"/>
  <c r="V2565" i="1"/>
  <c r="W2565" i="1"/>
  <c r="T2566" i="1"/>
  <c r="U2566" i="1"/>
  <c r="V2566" i="1"/>
  <c r="W2566" i="1"/>
  <c r="T2567" i="1"/>
  <c r="U2567" i="1"/>
  <c r="V2567" i="1"/>
  <c r="W2567" i="1"/>
  <c r="T2568" i="1"/>
  <c r="U2568" i="1"/>
  <c r="V2568" i="1"/>
  <c r="W2568" i="1"/>
  <c r="T2569" i="1"/>
  <c r="U2569" i="1"/>
  <c r="V2569" i="1"/>
  <c r="W2569" i="1"/>
  <c r="T2570" i="1"/>
  <c r="U2570" i="1"/>
  <c r="V2570" i="1"/>
  <c r="W2570" i="1"/>
  <c r="T2571" i="1"/>
  <c r="U2571" i="1"/>
  <c r="V2571" i="1"/>
  <c r="W2571" i="1"/>
  <c r="T2572" i="1"/>
  <c r="U2572" i="1"/>
  <c r="V2572" i="1"/>
  <c r="W2572" i="1"/>
  <c r="T2573" i="1"/>
  <c r="U2573" i="1"/>
  <c r="V2573" i="1"/>
  <c r="W2573" i="1"/>
  <c r="T2574" i="1"/>
  <c r="U2574" i="1"/>
  <c r="V2574" i="1"/>
  <c r="W2574" i="1"/>
  <c r="T2575" i="1"/>
  <c r="U2575" i="1"/>
  <c r="V2575" i="1"/>
  <c r="W2575" i="1"/>
  <c r="T2576" i="1"/>
  <c r="U2576" i="1"/>
  <c r="V2576" i="1"/>
  <c r="W2576" i="1"/>
  <c r="T2577" i="1"/>
  <c r="U2577" i="1"/>
  <c r="V2577" i="1"/>
  <c r="W2577" i="1"/>
  <c r="T2578" i="1"/>
  <c r="U2578" i="1"/>
  <c r="V2578" i="1"/>
  <c r="W2578" i="1"/>
  <c r="T2579" i="1"/>
  <c r="U2579" i="1"/>
  <c r="V2579" i="1"/>
  <c r="W2579" i="1"/>
  <c r="T2580" i="1"/>
  <c r="U2580" i="1"/>
  <c r="V2580" i="1"/>
  <c r="W2580" i="1"/>
  <c r="T2581" i="1"/>
  <c r="U2581" i="1"/>
  <c r="V2581" i="1"/>
  <c r="W2581" i="1"/>
  <c r="T2582" i="1"/>
  <c r="U2582" i="1"/>
  <c r="V2582" i="1"/>
  <c r="W2582" i="1"/>
  <c r="T2583" i="1"/>
  <c r="U2583" i="1"/>
  <c r="V2583" i="1"/>
  <c r="W2583" i="1"/>
  <c r="T2584" i="1"/>
  <c r="U2584" i="1"/>
  <c r="V2584" i="1"/>
  <c r="W2584" i="1"/>
  <c r="T2585" i="1"/>
  <c r="U2585" i="1"/>
  <c r="V2585" i="1"/>
  <c r="W2585" i="1"/>
  <c r="T2586" i="1"/>
  <c r="U2586" i="1"/>
  <c r="V2586" i="1"/>
  <c r="W2586" i="1"/>
  <c r="T2587" i="1"/>
  <c r="U2587" i="1"/>
  <c r="V2587" i="1"/>
  <c r="W2587" i="1"/>
  <c r="T2588" i="1"/>
  <c r="U2588" i="1"/>
  <c r="V2588" i="1"/>
  <c r="W2588" i="1"/>
  <c r="T2589" i="1"/>
  <c r="U2589" i="1"/>
  <c r="V2589" i="1"/>
  <c r="W2589" i="1"/>
  <c r="T2590" i="1"/>
  <c r="U2590" i="1"/>
  <c r="V2590" i="1"/>
  <c r="W2590" i="1"/>
  <c r="T2591" i="1"/>
  <c r="U2591" i="1"/>
  <c r="V2591" i="1"/>
  <c r="W2591" i="1"/>
  <c r="T2592" i="1"/>
  <c r="U2592" i="1"/>
  <c r="V2592" i="1"/>
  <c r="W2592" i="1"/>
  <c r="T2593" i="1"/>
  <c r="U2593" i="1"/>
  <c r="V2593" i="1"/>
  <c r="W2593" i="1"/>
  <c r="T2594" i="1"/>
  <c r="U2594" i="1"/>
  <c r="V2594" i="1"/>
  <c r="W2594" i="1"/>
  <c r="T2595" i="1"/>
  <c r="U2595" i="1"/>
  <c r="V2595" i="1"/>
  <c r="W2595" i="1"/>
  <c r="T2596" i="1"/>
  <c r="U2596" i="1"/>
  <c r="V2596" i="1"/>
  <c r="W2596" i="1"/>
  <c r="T2597" i="1"/>
  <c r="U2597" i="1"/>
  <c r="V2597" i="1"/>
  <c r="W2597" i="1"/>
  <c r="T2598" i="1"/>
  <c r="U2598" i="1"/>
  <c r="V2598" i="1"/>
  <c r="W2598" i="1"/>
  <c r="T2599" i="1"/>
  <c r="U2599" i="1"/>
  <c r="V2599" i="1"/>
  <c r="W2599" i="1"/>
  <c r="T2600" i="1"/>
  <c r="U2600" i="1"/>
  <c r="V2600" i="1"/>
  <c r="W2600" i="1"/>
  <c r="T2601" i="1"/>
  <c r="U2601" i="1"/>
  <c r="V2601" i="1"/>
  <c r="W2601" i="1"/>
  <c r="T2602" i="1"/>
  <c r="U2602" i="1"/>
  <c r="V2602" i="1"/>
  <c r="W2602" i="1"/>
  <c r="T2603" i="1"/>
  <c r="U2603" i="1"/>
  <c r="V2603" i="1"/>
  <c r="W2603" i="1"/>
  <c r="T2604" i="1"/>
  <c r="U2604" i="1"/>
  <c r="V2604" i="1"/>
  <c r="W2604" i="1"/>
  <c r="T2605" i="1"/>
  <c r="U2605" i="1"/>
  <c r="V2605" i="1"/>
  <c r="W2605" i="1"/>
  <c r="T2606" i="1"/>
  <c r="U2606" i="1"/>
  <c r="V2606" i="1"/>
  <c r="W2606" i="1"/>
  <c r="T2607" i="1"/>
  <c r="U2607" i="1"/>
  <c r="V2607" i="1"/>
  <c r="W2607" i="1"/>
  <c r="T2608" i="1"/>
  <c r="U2608" i="1"/>
  <c r="V2608" i="1"/>
  <c r="W2608" i="1"/>
  <c r="T2609" i="1"/>
  <c r="U2609" i="1"/>
  <c r="V2609" i="1"/>
  <c r="W2609" i="1"/>
  <c r="T2610" i="1"/>
  <c r="U2610" i="1"/>
  <c r="V2610" i="1"/>
  <c r="W2610" i="1"/>
  <c r="T2611" i="1"/>
  <c r="U2611" i="1"/>
  <c r="V2611" i="1"/>
  <c r="W2611" i="1"/>
  <c r="T2612" i="1"/>
  <c r="U2612" i="1"/>
  <c r="V2612" i="1"/>
  <c r="W2612" i="1"/>
  <c r="T2613" i="1"/>
  <c r="U2613" i="1"/>
  <c r="V2613" i="1"/>
  <c r="W2613" i="1"/>
  <c r="T2614" i="1"/>
  <c r="U2614" i="1"/>
  <c r="V2614" i="1"/>
  <c r="W2614" i="1"/>
  <c r="T2615" i="1"/>
  <c r="U2615" i="1"/>
  <c r="V2615" i="1"/>
  <c r="W2615" i="1"/>
  <c r="T2616" i="1"/>
  <c r="U2616" i="1"/>
  <c r="V2616" i="1"/>
  <c r="W2616" i="1"/>
  <c r="T2617" i="1"/>
  <c r="U2617" i="1"/>
  <c r="V2617" i="1"/>
  <c r="W2617" i="1"/>
  <c r="T2618" i="1"/>
  <c r="U2618" i="1"/>
  <c r="V2618" i="1"/>
  <c r="W2618" i="1"/>
  <c r="T2619" i="1"/>
  <c r="U2619" i="1"/>
  <c r="V2619" i="1"/>
  <c r="W2619" i="1"/>
  <c r="T2620" i="1"/>
  <c r="U2620" i="1"/>
  <c r="V2620" i="1"/>
  <c r="W2620" i="1"/>
  <c r="T2621" i="1"/>
  <c r="U2621" i="1"/>
  <c r="V2621" i="1"/>
  <c r="W2621" i="1"/>
  <c r="T2622" i="1"/>
  <c r="U2622" i="1"/>
  <c r="V2622" i="1"/>
  <c r="W2622" i="1"/>
  <c r="T2623" i="1"/>
  <c r="U2623" i="1"/>
  <c r="V2623" i="1"/>
  <c r="W2623" i="1"/>
  <c r="T2624" i="1"/>
  <c r="U2624" i="1"/>
  <c r="V2624" i="1"/>
  <c r="W2624" i="1"/>
  <c r="T2625" i="1"/>
  <c r="U2625" i="1"/>
  <c r="V2625" i="1"/>
  <c r="W2625" i="1"/>
  <c r="T2626" i="1"/>
  <c r="U2626" i="1"/>
  <c r="V2626" i="1"/>
  <c r="W2626" i="1"/>
  <c r="T2627" i="1"/>
  <c r="U2627" i="1"/>
  <c r="V2627" i="1"/>
  <c r="W2627" i="1"/>
  <c r="T2628" i="1"/>
  <c r="U2628" i="1"/>
  <c r="V2628" i="1"/>
  <c r="W2628" i="1"/>
  <c r="T2629" i="1"/>
  <c r="U2629" i="1"/>
  <c r="V2629" i="1"/>
  <c r="W2629" i="1"/>
  <c r="T2630" i="1"/>
  <c r="U2630" i="1"/>
  <c r="V2630" i="1"/>
  <c r="W2630" i="1"/>
  <c r="T2631" i="1"/>
  <c r="U2631" i="1"/>
  <c r="V2631" i="1"/>
  <c r="W2631" i="1"/>
  <c r="T2632" i="1"/>
  <c r="U2632" i="1"/>
  <c r="V2632" i="1"/>
  <c r="W2632" i="1"/>
  <c r="T2633" i="1"/>
  <c r="U2633" i="1"/>
  <c r="V2633" i="1"/>
  <c r="W2633" i="1"/>
  <c r="T2634" i="1"/>
  <c r="U2634" i="1"/>
  <c r="V2634" i="1"/>
  <c r="W2634" i="1"/>
  <c r="T2635" i="1"/>
  <c r="U2635" i="1"/>
  <c r="V2635" i="1"/>
  <c r="W2635" i="1"/>
  <c r="T2636" i="1"/>
  <c r="U2636" i="1"/>
  <c r="V2636" i="1"/>
  <c r="W2636" i="1"/>
  <c r="T2637" i="1"/>
  <c r="U2637" i="1"/>
  <c r="V2637" i="1"/>
  <c r="W2637" i="1"/>
  <c r="T2638" i="1"/>
  <c r="U2638" i="1"/>
  <c r="V2638" i="1"/>
  <c r="W2638" i="1"/>
  <c r="T2639" i="1"/>
  <c r="U2639" i="1"/>
  <c r="V2639" i="1"/>
  <c r="W2639" i="1"/>
  <c r="T2640" i="1"/>
  <c r="U2640" i="1"/>
  <c r="V2640" i="1"/>
  <c r="W2640" i="1"/>
  <c r="T2641" i="1"/>
  <c r="U2641" i="1"/>
  <c r="V2641" i="1"/>
  <c r="W2641" i="1"/>
  <c r="T2642" i="1"/>
  <c r="U2642" i="1"/>
  <c r="V2642" i="1"/>
  <c r="W2642" i="1"/>
  <c r="T2643" i="1"/>
  <c r="U2643" i="1"/>
  <c r="V2643" i="1"/>
  <c r="W2643" i="1"/>
  <c r="T2644" i="1"/>
  <c r="U2644" i="1"/>
  <c r="V2644" i="1"/>
  <c r="W2644" i="1"/>
  <c r="T2645" i="1"/>
  <c r="U2645" i="1"/>
  <c r="V2645" i="1"/>
  <c r="W2645" i="1"/>
  <c r="T2646" i="1"/>
  <c r="U2646" i="1"/>
  <c r="V2646" i="1"/>
  <c r="W2646" i="1"/>
  <c r="T2647" i="1"/>
  <c r="U2647" i="1"/>
  <c r="V2647" i="1"/>
  <c r="W2647" i="1"/>
  <c r="T2648" i="1"/>
  <c r="U2648" i="1"/>
  <c r="V2648" i="1"/>
  <c r="W2648" i="1"/>
  <c r="T2649" i="1"/>
  <c r="U2649" i="1"/>
  <c r="V2649" i="1"/>
  <c r="W2649" i="1"/>
  <c r="T2650" i="1"/>
  <c r="U2650" i="1"/>
  <c r="V2650" i="1"/>
  <c r="W2650" i="1"/>
  <c r="T2651" i="1"/>
  <c r="U2651" i="1"/>
  <c r="V2651" i="1"/>
  <c r="W2651" i="1"/>
  <c r="T2652" i="1"/>
  <c r="U2652" i="1"/>
  <c r="V2652" i="1"/>
  <c r="W2652" i="1"/>
  <c r="T2653" i="1"/>
  <c r="U2653" i="1"/>
  <c r="V2653" i="1"/>
  <c r="W2653" i="1"/>
  <c r="T2654" i="1"/>
  <c r="U2654" i="1"/>
  <c r="V2654" i="1"/>
  <c r="W2654" i="1"/>
  <c r="T2655" i="1"/>
  <c r="U2655" i="1"/>
  <c r="V2655" i="1"/>
  <c r="W2655" i="1"/>
  <c r="T2656" i="1"/>
  <c r="U2656" i="1"/>
  <c r="V2656" i="1"/>
  <c r="W2656" i="1"/>
  <c r="T2657" i="1"/>
  <c r="U2657" i="1"/>
  <c r="V2657" i="1"/>
  <c r="W2657" i="1"/>
  <c r="T2658" i="1"/>
  <c r="U2658" i="1"/>
  <c r="V2658" i="1"/>
  <c r="W2658" i="1"/>
  <c r="T2659" i="1"/>
  <c r="U2659" i="1"/>
  <c r="V2659" i="1"/>
  <c r="W2659" i="1"/>
  <c r="T2660" i="1"/>
  <c r="U2660" i="1"/>
  <c r="V2660" i="1"/>
  <c r="W2660" i="1"/>
  <c r="T2661" i="1"/>
  <c r="U2661" i="1"/>
  <c r="V2661" i="1"/>
  <c r="W2661" i="1"/>
  <c r="T2662" i="1"/>
  <c r="U2662" i="1"/>
  <c r="V2662" i="1"/>
  <c r="W2662" i="1"/>
  <c r="T2663" i="1"/>
  <c r="U2663" i="1"/>
  <c r="V2663" i="1"/>
  <c r="W2663" i="1"/>
  <c r="T2664" i="1"/>
  <c r="U2664" i="1"/>
  <c r="V2664" i="1"/>
  <c r="W2664" i="1"/>
  <c r="T2665" i="1"/>
  <c r="U2665" i="1"/>
  <c r="V2665" i="1"/>
  <c r="W2665" i="1"/>
  <c r="T2666" i="1"/>
  <c r="U2666" i="1"/>
  <c r="V2666" i="1"/>
  <c r="W2666" i="1"/>
  <c r="T2667" i="1"/>
  <c r="U2667" i="1"/>
  <c r="V2667" i="1"/>
  <c r="W2667" i="1"/>
  <c r="T2668" i="1"/>
  <c r="U2668" i="1"/>
  <c r="V2668" i="1"/>
  <c r="W2668" i="1"/>
  <c r="T2669" i="1"/>
  <c r="U2669" i="1"/>
  <c r="V2669" i="1"/>
  <c r="W2669" i="1"/>
  <c r="T2670" i="1"/>
  <c r="U2670" i="1"/>
  <c r="V2670" i="1"/>
  <c r="W2670" i="1"/>
  <c r="T2671" i="1"/>
  <c r="U2671" i="1"/>
  <c r="V2671" i="1"/>
  <c r="W2671" i="1"/>
  <c r="T2672" i="1"/>
  <c r="U2672" i="1"/>
  <c r="V2672" i="1"/>
  <c r="W2672" i="1"/>
  <c r="T2673" i="1"/>
  <c r="U2673" i="1"/>
  <c r="V2673" i="1"/>
  <c r="W2673" i="1"/>
  <c r="T2674" i="1"/>
  <c r="U2674" i="1"/>
  <c r="V2674" i="1"/>
  <c r="W2674" i="1"/>
  <c r="T2675" i="1"/>
  <c r="U2675" i="1"/>
  <c r="V2675" i="1"/>
  <c r="W2675" i="1"/>
  <c r="T2676" i="1"/>
  <c r="U2676" i="1"/>
  <c r="V2676" i="1"/>
  <c r="W2676" i="1"/>
  <c r="T2677" i="1"/>
  <c r="U2677" i="1"/>
  <c r="V2677" i="1"/>
  <c r="W2677" i="1"/>
  <c r="T2678" i="1"/>
  <c r="U2678" i="1"/>
  <c r="V2678" i="1"/>
  <c r="W2678" i="1"/>
  <c r="T2679" i="1"/>
  <c r="U2679" i="1"/>
  <c r="V2679" i="1"/>
  <c r="W2679" i="1"/>
  <c r="T2680" i="1"/>
  <c r="U2680" i="1"/>
  <c r="V2680" i="1"/>
  <c r="W2680" i="1"/>
  <c r="T2681" i="1"/>
  <c r="U2681" i="1"/>
  <c r="V2681" i="1"/>
  <c r="W2681" i="1"/>
  <c r="T2682" i="1"/>
  <c r="U2682" i="1"/>
  <c r="V2682" i="1"/>
  <c r="W2682" i="1"/>
  <c r="T2683" i="1"/>
  <c r="U2683" i="1"/>
  <c r="V2683" i="1"/>
  <c r="W2683" i="1"/>
  <c r="T2684" i="1"/>
  <c r="U2684" i="1"/>
  <c r="V2684" i="1"/>
  <c r="W2684" i="1"/>
  <c r="T2685" i="1"/>
  <c r="U2685" i="1"/>
  <c r="V2685" i="1"/>
  <c r="W2685" i="1"/>
  <c r="T2686" i="1"/>
  <c r="U2686" i="1"/>
  <c r="V2686" i="1"/>
  <c r="W2686" i="1"/>
  <c r="T2687" i="1"/>
  <c r="U2687" i="1"/>
  <c r="V2687" i="1"/>
  <c r="W2687" i="1"/>
  <c r="T2688" i="1"/>
  <c r="U2688" i="1"/>
  <c r="V2688" i="1"/>
  <c r="W2688" i="1"/>
  <c r="T2689" i="1"/>
  <c r="U2689" i="1"/>
  <c r="V2689" i="1"/>
  <c r="W2689" i="1"/>
  <c r="T2690" i="1"/>
  <c r="U2690" i="1"/>
  <c r="V2690" i="1"/>
  <c r="W2690" i="1"/>
  <c r="T2691" i="1"/>
  <c r="U2691" i="1"/>
  <c r="V2691" i="1"/>
  <c r="W2691" i="1"/>
  <c r="T2692" i="1"/>
  <c r="U2692" i="1"/>
  <c r="V2692" i="1"/>
  <c r="W2692" i="1"/>
  <c r="T2693" i="1"/>
  <c r="U2693" i="1"/>
  <c r="V2693" i="1"/>
  <c r="W2693" i="1"/>
  <c r="T2694" i="1"/>
  <c r="U2694" i="1"/>
  <c r="V2694" i="1"/>
  <c r="W2694" i="1"/>
  <c r="T2695" i="1"/>
  <c r="U2695" i="1"/>
  <c r="V2695" i="1"/>
  <c r="W2695" i="1"/>
  <c r="T2696" i="1"/>
  <c r="U2696" i="1"/>
  <c r="V2696" i="1"/>
  <c r="W2696" i="1"/>
  <c r="T2697" i="1"/>
  <c r="U2697" i="1"/>
  <c r="V2697" i="1"/>
  <c r="W2697" i="1"/>
  <c r="T2698" i="1"/>
  <c r="U2698" i="1"/>
  <c r="V2698" i="1"/>
  <c r="W2698" i="1"/>
  <c r="T2699" i="1"/>
  <c r="U2699" i="1"/>
  <c r="V2699" i="1"/>
  <c r="W2699" i="1"/>
  <c r="T2700" i="1"/>
  <c r="U2700" i="1"/>
  <c r="V2700" i="1"/>
  <c r="W2700" i="1"/>
  <c r="T2701" i="1"/>
  <c r="U2701" i="1"/>
  <c r="V2701" i="1"/>
  <c r="W2701" i="1"/>
  <c r="T2702" i="1"/>
  <c r="U2702" i="1"/>
  <c r="V2702" i="1"/>
  <c r="W2702" i="1"/>
  <c r="T2703" i="1"/>
  <c r="U2703" i="1"/>
  <c r="V2703" i="1"/>
  <c r="W2703" i="1"/>
  <c r="T2704" i="1"/>
  <c r="U2704" i="1"/>
  <c r="V2704" i="1"/>
  <c r="W2704" i="1"/>
  <c r="T2705" i="1"/>
  <c r="U2705" i="1"/>
  <c r="V2705" i="1"/>
  <c r="W2705" i="1"/>
  <c r="T2706" i="1"/>
  <c r="U2706" i="1"/>
  <c r="V2706" i="1"/>
  <c r="W2706" i="1"/>
  <c r="T2707" i="1"/>
  <c r="U2707" i="1"/>
  <c r="V2707" i="1"/>
  <c r="W2707" i="1"/>
  <c r="T2708" i="1"/>
  <c r="U2708" i="1"/>
  <c r="V2708" i="1"/>
  <c r="W2708" i="1"/>
  <c r="T2709" i="1"/>
  <c r="U2709" i="1"/>
  <c r="V2709" i="1"/>
  <c r="W2709" i="1"/>
  <c r="T2710" i="1"/>
  <c r="U2710" i="1"/>
  <c r="V2710" i="1"/>
  <c r="W2710" i="1"/>
  <c r="T2711" i="1"/>
  <c r="U2711" i="1"/>
  <c r="V2711" i="1"/>
  <c r="W2711" i="1"/>
  <c r="T2712" i="1"/>
  <c r="U2712" i="1"/>
  <c r="V2712" i="1"/>
  <c r="W2712" i="1"/>
  <c r="T2713" i="1"/>
  <c r="U2713" i="1"/>
  <c r="V2713" i="1"/>
  <c r="W2713" i="1"/>
  <c r="T2714" i="1"/>
  <c r="U2714" i="1"/>
  <c r="V2714" i="1"/>
  <c r="W2714" i="1"/>
  <c r="T2715" i="1"/>
  <c r="U2715" i="1"/>
  <c r="V2715" i="1"/>
  <c r="W2715" i="1"/>
  <c r="T2716" i="1"/>
  <c r="U2716" i="1"/>
  <c r="V2716" i="1"/>
  <c r="W2716" i="1"/>
  <c r="T2717" i="1"/>
  <c r="U2717" i="1"/>
  <c r="V2717" i="1"/>
  <c r="W2717" i="1"/>
  <c r="T2718" i="1"/>
  <c r="U2718" i="1"/>
  <c r="V2718" i="1"/>
  <c r="W2718" i="1"/>
  <c r="T2719" i="1"/>
  <c r="U2719" i="1"/>
  <c r="V2719" i="1"/>
  <c r="W2719" i="1"/>
  <c r="T2720" i="1"/>
  <c r="U2720" i="1"/>
  <c r="V2720" i="1"/>
  <c r="W2720" i="1"/>
  <c r="T2721" i="1"/>
  <c r="U2721" i="1"/>
  <c r="V2721" i="1"/>
  <c r="W2721" i="1"/>
  <c r="T2722" i="1"/>
  <c r="U2722" i="1"/>
  <c r="V2722" i="1"/>
  <c r="W2722" i="1"/>
  <c r="T2723" i="1"/>
  <c r="U2723" i="1"/>
  <c r="V2723" i="1"/>
  <c r="W2723" i="1"/>
  <c r="T2724" i="1"/>
  <c r="U2724" i="1"/>
  <c r="V2724" i="1"/>
  <c r="W2724" i="1"/>
  <c r="T2725" i="1"/>
  <c r="U2725" i="1"/>
  <c r="V2725" i="1"/>
  <c r="W2725" i="1"/>
  <c r="T2726" i="1"/>
  <c r="U2726" i="1"/>
  <c r="V2726" i="1"/>
  <c r="W2726" i="1"/>
  <c r="T2727" i="1"/>
  <c r="U2727" i="1"/>
  <c r="V2727" i="1"/>
  <c r="W2727" i="1"/>
  <c r="T2728" i="1"/>
  <c r="U2728" i="1"/>
  <c r="V2728" i="1"/>
  <c r="W2728" i="1"/>
  <c r="T2729" i="1"/>
  <c r="U2729" i="1"/>
  <c r="V2729" i="1"/>
  <c r="W2729" i="1"/>
  <c r="T2730" i="1"/>
  <c r="U2730" i="1"/>
  <c r="V2730" i="1"/>
  <c r="W2730" i="1"/>
  <c r="T2731" i="1"/>
  <c r="U2731" i="1"/>
  <c r="V2731" i="1"/>
  <c r="W2731" i="1"/>
  <c r="T2732" i="1"/>
  <c r="U2732" i="1"/>
  <c r="V2732" i="1"/>
  <c r="W2732" i="1"/>
  <c r="T2733" i="1"/>
  <c r="U2733" i="1"/>
  <c r="V2733" i="1"/>
  <c r="W2733" i="1"/>
  <c r="T2734" i="1"/>
  <c r="U2734" i="1"/>
  <c r="V2734" i="1"/>
  <c r="W2734" i="1"/>
  <c r="T2735" i="1"/>
  <c r="U2735" i="1"/>
  <c r="V2735" i="1"/>
  <c r="W2735" i="1"/>
  <c r="T2736" i="1"/>
  <c r="U2736" i="1"/>
  <c r="V2736" i="1"/>
  <c r="W2736" i="1"/>
  <c r="T2737" i="1"/>
  <c r="U2737" i="1"/>
  <c r="V2737" i="1"/>
  <c r="W2737" i="1"/>
  <c r="T2738" i="1"/>
  <c r="U2738" i="1"/>
  <c r="V2738" i="1"/>
  <c r="W2738" i="1"/>
  <c r="T2739" i="1"/>
  <c r="U2739" i="1"/>
  <c r="V2739" i="1"/>
  <c r="W2739" i="1"/>
  <c r="T2740" i="1"/>
  <c r="U2740" i="1"/>
  <c r="V2740" i="1"/>
  <c r="W2740" i="1"/>
  <c r="T2741" i="1"/>
  <c r="U2741" i="1"/>
  <c r="V2741" i="1"/>
  <c r="W2741" i="1"/>
  <c r="T2742" i="1"/>
  <c r="U2742" i="1"/>
  <c r="V2742" i="1"/>
  <c r="W2742" i="1"/>
  <c r="T2743" i="1"/>
  <c r="U2743" i="1"/>
  <c r="V2743" i="1"/>
  <c r="W2743" i="1"/>
  <c r="T2744" i="1"/>
  <c r="U2744" i="1"/>
  <c r="V2744" i="1"/>
  <c r="W2744" i="1"/>
  <c r="T2745" i="1"/>
  <c r="U2745" i="1"/>
  <c r="V2745" i="1"/>
  <c r="W2745" i="1"/>
  <c r="T2746" i="1"/>
  <c r="U2746" i="1"/>
  <c r="V2746" i="1"/>
  <c r="W2746" i="1"/>
  <c r="T2747" i="1"/>
  <c r="U2747" i="1"/>
  <c r="V2747" i="1"/>
  <c r="W2747" i="1"/>
  <c r="T2748" i="1"/>
  <c r="U2748" i="1"/>
  <c r="V2748" i="1"/>
  <c r="W2748" i="1"/>
  <c r="T2749" i="1"/>
  <c r="U2749" i="1"/>
  <c r="V2749" i="1"/>
  <c r="W2749" i="1"/>
  <c r="T2750" i="1"/>
  <c r="U2750" i="1"/>
  <c r="V2750" i="1"/>
  <c r="W2750" i="1"/>
  <c r="T2751" i="1"/>
  <c r="U2751" i="1"/>
  <c r="V2751" i="1"/>
  <c r="W2751" i="1"/>
  <c r="T2752" i="1"/>
  <c r="U2752" i="1"/>
  <c r="V2752" i="1"/>
  <c r="W2752" i="1"/>
  <c r="T2753" i="1"/>
  <c r="U2753" i="1"/>
  <c r="V2753" i="1"/>
  <c r="W2753" i="1"/>
  <c r="T2754" i="1"/>
  <c r="U2754" i="1"/>
  <c r="V2754" i="1"/>
  <c r="W2754" i="1"/>
  <c r="T2755" i="1"/>
  <c r="U2755" i="1"/>
  <c r="V2755" i="1"/>
  <c r="W2755" i="1"/>
  <c r="T2756" i="1"/>
  <c r="U2756" i="1"/>
  <c r="V2756" i="1"/>
  <c r="W2756" i="1"/>
  <c r="T2757" i="1"/>
  <c r="U2757" i="1"/>
  <c r="V2757" i="1"/>
  <c r="W2757" i="1"/>
  <c r="T2758" i="1"/>
  <c r="U2758" i="1"/>
  <c r="V2758" i="1"/>
  <c r="W2758" i="1"/>
  <c r="T2759" i="1"/>
  <c r="U2759" i="1"/>
  <c r="V2759" i="1"/>
  <c r="W2759" i="1"/>
  <c r="T2760" i="1"/>
  <c r="U2760" i="1"/>
  <c r="V2760" i="1"/>
  <c r="W2760" i="1"/>
  <c r="T2761" i="1"/>
  <c r="U2761" i="1"/>
  <c r="V2761" i="1"/>
  <c r="W2761" i="1"/>
  <c r="T2762" i="1"/>
  <c r="U2762" i="1"/>
  <c r="V2762" i="1"/>
  <c r="W2762" i="1"/>
  <c r="T2763" i="1"/>
  <c r="U2763" i="1"/>
  <c r="V2763" i="1"/>
  <c r="W2763" i="1"/>
  <c r="T2764" i="1"/>
  <c r="U2764" i="1"/>
  <c r="V2764" i="1"/>
  <c r="W2764" i="1"/>
  <c r="T2765" i="1"/>
  <c r="U2765" i="1"/>
  <c r="V2765" i="1"/>
  <c r="W2765" i="1"/>
  <c r="T2766" i="1"/>
  <c r="U2766" i="1"/>
  <c r="V2766" i="1"/>
  <c r="W2766" i="1"/>
  <c r="T2767" i="1"/>
  <c r="U2767" i="1"/>
  <c r="V2767" i="1"/>
  <c r="W2767" i="1"/>
  <c r="T2768" i="1"/>
  <c r="U2768" i="1"/>
  <c r="V2768" i="1"/>
  <c r="W2768" i="1"/>
  <c r="T2769" i="1"/>
  <c r="U2769" i="1"/>
  <c r="V2769" i="1"/>
  <c r="W2769" i="1"/>
  <c r="T2770" i="1"/>
  <c r="U2770" i="1"/>
  <c r="V2770" i="1"/>
  <c r="W2770" i="1"/>
  <c r="T2771" i="1"/>
  <c r="U2771" i="1"/>
  <c r="V2771" i="1"/>
  <c r="W2771" i="1"/>
  <c r="T2772" i="1"/>
  <c r="U2772" i="1"/>
  <c r="V2772" i="1"/>
  <c r="W2772" i="1"/>
  <c r="T2773" i="1"/>
  <c r="U2773" i="1"/>
  <c r="V2773" i="1"/>
  <c r="W2773" i="1"/>
  <c r="T2774" i="1"/>
  <c r="U2774" i="1"/>
  <c r="V2774" i="1"/>
  <c r="W2774" i="1"/>
  <c r="T2775" i="1"/>
  <c r="U2775" i="1"/>
  <c r="V2775" i="1"/>
  <c r="W2775" i="1"/>
  <c r="T2776" i="1"/>
  <c r="U2776" i="1"/>
  <c r="V2776" i="1"/>
  <c r="W2776" i="1"/>
  <c r="T2777" i="1"/>
  <c r="U2777" i="1"/>
  <c r="V2777" i="1"/>
  <c r="W2777" i="1"/>
  <c r="T2778" i="1"/>
  <c r="U2778" i="1"/>
  <c r="V2778" i="1"/>
  <c r="W2778" i="1"/>
  <c r="T2779" i="1"/>
  <c r="U2779" i="1"/>
  <c r="V2779" i="1"/>
  <c r="W2779" i="1"/>
  <c r="T2780" i="1"/>
  <c r="U2780" i="1"/>
  <c r="V2780" i="1"/>
  <c r="W2780" i="1"/>
  <c r="T2781" i="1"/>
  <c r="U2781" i="1"/>
  <c r="V2781" i="1"/>
  <c r="W2781" i="1"/>
  <c r="T2782" i="1"/>
  <c r="U2782" i="1"/>
  <c r="V2782" i="1"/>
  <c r="W2782" i="1"/>
  <c r="T2783" i="1"/>
  <c r="U2783" i="1"/>
  <c r="V2783" i="1"/>
  <c r="W2783" i="1"/>
  <c r="T2784" i="1"/>
  <c r="U2784" i="1"/>
  <c r="V2784" i="1"/>
  <c r="W2784" i="1"/>
  <c r="T2785" i="1"/>
  <c r="U2785" i="1"/>
  <c r="V2785" i="1"/>
  <c r="W2785" i="1"/>
  <c r="T2786" i="1"/>
  <c r="U2786" i="1"/>
  <c r="V2786" i="1"/>
  <c r="W2786" i="1"/>
  <c r="T2787" i="1"/>
  <c r="U2787" i="1"/>
  <c r="V2787" i="1"/>
  <c r="W2787" i="1"/>
  <c r="T2788" i="1"/>
  <c r="U2788" i="1"/>
  <c r="V2788" i="1"/>
  <c r="W2788" i="1"/>
  <c r="T2789" i="1"/>
  <c r="U2789" i="1"/>
  <c r="V2789" i="1"/>
  <c r="W2789" i="1"/>
  <c r="T2790" i="1"/>
  <c r="U2790" i="1"/>
  <c r="V2790" i="1"/>
  <c r="W2790" i="1"/>
  <c r="T2791" i="1"/>
  <c r="U2791" i="1"/>
  <c r="V2791" i="1"/>
  <c r="W2791" i="1"/>
  <c r="T2792" i="1"/>
  <c r="U2792" i="1"/>
  <c r="V2792" i="1"/>
  <c r="W2792" i="1"/>
  <c r="T2793" i="1"/>
  <c r="U2793" i="1"/>
  <c r="V2793" i="1"/>
  <c r="W2793" i="1"/>
  <c r="T2794" i="1"/>
  <c r="U2794" i="1"/>
  <c r="V2794" i="1"/>
  <c r="W2794" i="1"/>
  <c r="T2795" i="1"/>
  <c r="U2795" i="1"/>
  <c r="V2795" i="1"/>
  <c r="W2795" i="1"/>
  <c r="T2796" i="1"/>
  <c r="U2796" i="1"/>
  <c r="V2796" i="1"/>
  <c r="W2796" i="1"/>
  <c r="T2797" i="1"/>
  <c r="U2797" i="1"/>
  <c r="V2797" i="1"/>
  <c r="W2797" i="1"/>
  <c r="T2798" i="1"/>
  <c r="U2798" i="1"/>
  <c r="V2798" i="1"/>
  <c r="W2798" i="1"/>
  <c r="T2799" i="1"/>
  <c r="U2799" i="1"/>
  <c r="V2799" i="1"/>
  <c r="W2799" i="1"/>
  <c r="T2800" i="1"/>
  <c r="U2800" i="1"/>
  <c r="V2800" i="1"/>
  <c r="W2800" i="1"/>
  <c r="T2801" i="1"/>
  <c r="U2801" i="1"/>
  <c r="V2801" i="1"/>
  <c r="W2801" i="1"/>
  <c r="T2802" i="1"/>
  <c r="U2802" i="1"/>
  <c r="V2802" i="1"/>
  <c r="W2802" i="1"/>
  <c r="T2803" i="1"/>
  <c r="U2803" i="1"/>
  <c r="V2803" i="1"/>
  <c r="W2803" i="1"/>
  <c r="T2804" i="1"/>
  <c r="U2804" i="1"/>
  <c r="V2804" i="1"/>
  <c r="W2804" i="1"/>
  <c r="T2805" i="1"/>
  <c r="U2805" i="1"/>
  <c r="V2805" i="1"/>
  <c r="W2805" i="1"/>
  <c r="T2806" i="1"/>
  <c r="U2806" i="1"/>
  <c r="V2806" i="1"/>
  <c r="W2806" i="1"/>
  <c r="T2807" i="1"/>
  <c r="U2807" i="1"/>
  <c r="V2807" i="1"/>
  <c r="W2807" i="1"/>
  <c r="T2808" i="1"/>
  <c r="U2808" i="1"/>
  <c r="V2808" i="1"/>
  <c r="W2808" i="1"/>
  <c r="T2809" i="1"/>
  <c r="U2809" i="1"/>
  <c r="V2809" i="1"/>
  <c r="W2809" i="1"/>
  <c r="T2810" i="1"/>
  <c r="U2810" i="1"/>
  <c r="V2810" i="1"/>
  <c r="W2810" i="1"/>
  <c r="T2811" i="1"/>
  <c r="U2811" i="1"/>
  <c r="V2811" i="1"/>
  <c r="W2811" i="1"/>
  <c r="T2812" i="1"/>
  <c r="U2812" i="1"/>
  <c r="V2812" i="1"/>
  <c r="W2812" i="1"/>
  <c r="T2813" i="1"/>
  <c r="U2813" i="1"/>
  <c r="V2813" i="1"/>
  <c r="W2813" i="1"/>
  <c r="T2814" i="1"/>
  <c r="U2814" i="1"/>
  <c r="V2814" i="1"/>
  <c r="W2814" i="1"/>
  <c r="T2815" i="1"/>
  <c r="U2815" i="1"/>
  <c r="V2815" i="1"/>
  <c r="W2815" i="1"/>
  <c r="T2816" i="1"/>
  <c r="U2816" i="1"/>
  <c r="V2816" i="1"/>
  <c r="W2816" i="1"/>
  <c r="T2817" i="1"/>
  <c r="U2817" i="1"/>
  <c r="V2817" i="1"/>
  <c r="W2817" i="1"/>
  <c r="T2818" i="1"/>
  <c r="U2818" i="1"/>
  <c r="V2818" i="1"/>
  <c r="W2818" i="1"/>
  <c r="T2819" i="1"/>
  <c r="U2819" i="1"/>
  <c r="V2819" i="1"/>
  <c r="W2819" i="1"/>
  <c r="T2820" i="1"/>
  <c r="U2820" i="1"/>
  <c r="V2820" i="1"/>
  <c r="W2820" i="1"/>
  <c r="T2821" i="1"/>
  <c r="U2821" i="1"/>
  <c r="V2821" i="1"/>
  <c r="W2821" i="1"/>
  <c r="T2822" i="1"/>
  <c r="U2822" i="1"/>
  <c r="V2822" i="1"/>
  <c r="W2822" i="1"/>
  <c r="T2823" i="1"/>
  <c r="U2823" i="1"/>
  <c r="V2823" i="1"/>
  <c r="W2823" i="1"/>
  <c r="T2824" i="1"/>
  <c r="U2824" i="1"/>
  <c r="V2824" i="1"/>
  <c r="W2824" i="1"/>
  <c r="T2825" i="1"/>
  <c r="U2825" i="1"/>
  <c r="V2825" i="1"/>
  <c r="W2825" i="1"/>
  <c r="T2826" i="1"/>
  <c r="U2826" i="1"/>
  <c r="V2826" i="1"/>
  <c r="W2826" i="1"/>
  <c r="T2827" i="1"/>
  <c r="U2827" i="1"/>
  <c r="V2827" i="1"/>
  <c r="W2827" i="1"/>
  <c r="T2828" i="1"/>
  <c r="U2828" i="1"/>
  <c r="V2828" i="1"/>
  <c r="W2828" i="1"/>
  <c r="T2829" i="1"/>
  <c r="U2829" i="1"/>
  <c r="V2829" i="1"/>
  <c r="W2829" i="1"/>
  <c r="T2830" i="1"/>
  <c r="U2830" i="1"/>
  <c r="V2830" i="1"/>
  <c r="W2830" i="1"/>
  <c r="T2831" i="1"/>
  <c r="U2831" i="1"/>
  <c r="V2831" i="1"/>
  <c r="W2831" i="1"/>
  <c r="T2832" i="1"/>
  <c r="U2832" i="1"/>
  <c r="V2832" i="1"/>
  <c r="W2832" i="1"/>
  <c r="T2833" i="1"/>
  <c r="U2833" i="1"/>
  <c r="V2833" i="1"/>
  <c r="W2833" i="1"/>
  <c r="T2834" i="1"/>
  <c r="U2834" i="1"/>
  <c r="V2834" i="1"/>
  <c r="W2834" i="1"/>
  <c r="T2835" i="1"/>
  <c r="U2835" i="1"/>
  <c r="V2835" i="1"/>
  <c r="W2835" i="1"/>
  <c r="T2836" i="1"/>
  <c r="U2836" i="1"/>
  <c r="V2836" i="1"/>
  <c r="W2836" i="1"/>
  <c r="T2837" i="1"/>
  <c r="U2837" i="1"/>
  <c r="V2837" i="1"/>
  <c r="W2837" i="1"/>
  <c r="T2838" i="1"/>
  <c r="U2838" i="1"/>
  <c r="V2838" i="1"/>
  <c r="W2838" i="1"/>
  <c r="T2839" i="1"/>
  <c r="U2839" i="1"/>
  <c r="V2839" i="1"/>
  <c r="W2839" i="1"/>
  <c r="T2840" i="1"/>
  <c r="U2840" i="1"/>
  <c r="V2840" i="1"/>
  <c r="W2840" i="1"/>
  <c r="T2841" i="1"/>
  <c r="U2841" i="1"/>
  <c r="V2841" i="1"/>
  <c r="W2841" i="1"/>
  <c r="T2842" i="1"/>
  <c r="U2842" i="1"/>
  <c r="V2842" i="1"/>
  <c r="W2842" i="1"/>
  <c r="T2843" i="1"/>
  <c r="U2843" i="1"/>
  <c r="V2843" i="1"/>
  <c r="W2843" i="1"/>
  <c r="T2844" i="1"/>
  <c r="U2844" i="1"/>
  <c r="V2844" i="1"/>
  <c r="W2844" i="1"/>
  <c r="T2845" i="1"/>
  <c r="U2845" i="1"/>
  <c r="V2845" i="1"/>
  <c r="W2845" i="1"/>
  <c r="T2846" i="1"/>
  <c r="U2846" i="1"/>
  <c r="V2846" i="1"/>
  <c r="W2846" i="1"/>
  <c r="T2847" i="1"/>
  <c r="U2847" i="1"/>
  <c r="V2847" i="1"/>
  <c r="W2847" i="1"/>
  <c r="T2848" i="1"/>
  <c r="U2848" i="1"/>
  <c r="V2848" i="1"/>
  <c r="W2848" i="1"/>
  <c r="T2849" i="1"/>
  <c r="U2849" i="1"/>
  <c r="V2849" i="1"/>
  <c r="W2849" i="1"/>
  <c r="T2850" i="1"/>
  <c r="U2850" i="1"/>
  <c r="V2850" i="1"/>
  <c r="W2850" i="1"/>
  <c r="T2851" i="1"/>
  <c r="U2851" i="1"/>
  <c r="V2851" i="1"/>
  <c r="W2851" i="1"/>
  <c r="T2852" i="1"/>
  <c r="U2852" i="1"/>
  <c r="V2852" i="1"/>
  <c r="W2852" i="1"/>
  <c r="T2853" i="1"/>
  <c r="U2853" i="1"/>
  <c r="V2853" i="1"/>
  <c r="W2853" i="1"/>
  <c r="T2854" i="1"/>
  <c r="U2854" i="1"/>
  <c r="V2854" i="1"/>
  <c r="W2854" i="1"/>
  <c r="T2855" i="1"/>
  <c r="U2855" i="1"/>
  <c r="V2855" i="1"/>
  <c r="W2855" i="1"/>
  <c r="T2856" i="1"/>
  <c r="U2856" i="1"/>
  <c r="V2856" i="1"/>
  <c r="W2856" i="1"/>
  <c r="T2857" i="1"/>
  <c r="U2857" i="1"/>
  <c r="V2857" i="1"/>
  <c r="W2857" i="1"/>
  <c r="T2858" i="1"/>
  <c r="U2858" i="1"/>
  <c r="V2858" i="1"/>
  <c r="W2858" i="1"/>
  <c r="T2859" i="1"/>
  <c r="U2859" i="1"/>
  <c r="V2859" i="1"/>
  <c r="W2859" i="1"/>
  <c r="T2860" i="1"/>
  <c r="U2860" i="1"/>
  <c r="V2860" i="1"/>
  <c r="W2860" i="1"/>
  <c r="T2861" i="1"/>
  <c r="U2861" i="1"/>
  <c r="V2861" i="1"/>
  <c r="W2861" i="1"/>
  <c r="T2862" i="1"/>
  <c r="U2862" i="1"/>
  <c r="V2862" i="1"/>
  <c r="W2862" i="1"/>
  <c r="T2863" i="1"/>
  <c r="U2863" i="1"/>
  <c r="V2863" i="1"/>
  <c r="W2863" i="1"/>
  <c r="T2864" i="1"/>
  <c r="U2864" i="1"/>
  <c r="V2864" i="1"/>
  <c r="W2864" i="1"/>
  <c r="T2865" i="1"/>
  <c r="U2865" i="1"/>
  <c r="V2865" i="1"/>
  <c r="W2865" i="1"/>
  <c r="T2866" i="1"/>
  <c r="U2866" i="1"/>
  <c r="V2866" i="1"/>
  <c r="W2866" i="1"/>
  <c r="T2867" i="1"/>
  <c r="U2867" i="1"/>
  <c r="V2867" i="1"/>
  <c r="W2867" i="1"/>
  <c r="T2868" i="1"/>
  <c r="U2868" i="1"/>
  <c r="V2868" i="1"/>
  <c r="W2868" i="1"/>
  <c r="T2869" i="1"/>
  <c r="U2869" i="1"/>
  <c r="V2869" i="1"/>
  <c r="W2869" i="1"/>
  <c r="T2870" i="1"/>
  <c r="U2870" i="1"/>
  <c r="V2870" i="1"/>
  <c r="W2870" i="1"/>
  <c r="T2871" i="1"/>
  <c r="U2871" i="1"/>
  <c r="V2871" i="1"/>
  <c r="W2871" i="1"/>
  <c r="T2872" i="1"/>
  <c r="U2872" i="1"/>
  <c r="V2872" i="1"/>
  <c r="W2872" i="1"/>
  <c r="T2873" i="1"/>
  <c r="U2873" i="1"/>
  <c r="V2873" i="1"/>
  <c r="W2873" i="1"/>
  <c r="T2874" i="1"/>
  <c r="U2874" i="1"/>
  <c r="V2874" i="1"/>
  <c r="W2874" i="1"/>
  <c r="T2875" i="1"/>
  <c r="U2875" i="1"/>
  <c r="V2875" i="1"/>
  <c r="W2875" i="1"/>
  <c r="T2876" i="1"/>
  <c r="U2876" i="1"/>
  <c r="V2876" i="1"/>
  <c r="W2876" i="1"/>
  <c r="T2877" i="1"/>
  <c r="U2877" i="1"/>
  <c r="V2877" i="1"/>
  <c r="W2877" i="1"/>
  <c r="T2878" i="1"/>
  <c r="U2878" i="1"/>
  <c r="V2878" i="1"/>
  <c r="W2878" i="1"/>
  <c r="T2879" i="1"/>
  <c r="U2879" i="1"/>
  <c r="V2879" i="1"/>
  <c r="W2879" i="1"/>
  <c r="T2880" i="1"/>
  <c r="U2880" i="1"/>
  <c r="V2880" i="1"/>
  <c r="W2880" i="1"/>
  <c r="T2881" i="1"/>
  <c r="U2881" i="1"/>
  <c r="V2881" i="1"/>
  <c r="W2881" i="1"/>
  <c r="T2882" i="1"/>
  <c r="U2882" i="1"/>
  <c r="V2882" i="1"/>
  <c r="W2882" i="1"/>
  <c r="T2883" i="1"/>
  <c r="U2883" i="1"/>
  <c r="V2883" i="1"/>
  <c r="W2883" i="1"/>
  <c r="T2884" i="1"/>
  <c r="U2884" i="1"/>
  <c r="V2884" i="1"/>
  <c r="W2884" i="1"/>
  <c r="T2885" i="1"/>
  <c r="U2885" i="1"/>
  <c r="V2885" i="1"/>
  <c r="W2885" i="1"/>
  <c r="T2886" i="1"/>
  <c r="U2886" i="1"/>
  <c r="V2886" i="1"/>
  <c r="W2886" i="1"/>
  <c r="T2887" i="1"/>
  <c r="U2887" i="1"/>
  <c r="V2887" i="1"/>
  <c r="W2887" i="1"/>
  <c r="T2888" i="1"/>
  <c r="U2888" i="1"/>
  <c r="V2888" i="1"/>
  <c r="W2888" i="1"/>
  <c r="T2889" i="1"/>
  <c r="U2889" i="1"/>
  <c r="V2889" i="1"/>
  <c r="W2889" i="1"/>
  <c r="T2890" i="1"/>
  <c r="U2890" i="1"/>
  <c r="V2890" i="1"/>
  <c r="W2890" i="1"/>
  <c r="T2891" i="1"/>
  <c r="U2891" i="1"/>
  <c r="V2891" i="1"/>
  <c r="W2891" i="1"/>
  <c r="T2892" i="1"/>
  <c r="U2892" i="1"/>
  <c r="V2892" i="1"/>
  <c r="W2892" i="1"/>
  <c r="T2893" i="1"/>
  <c r="U2893" i="1"/>
  <c r="V2893" i="1"/>
  <c r="W2893" i="1"/>
  <c r="T2894" i="1"/>
  <c r="U2894" i="1"/>
  <c r="V2894" i="1"/>
  <c r="W2894" i="1"/>
  <c r="T2895" i="1"/>
  <c r="U2895" i="1"/>
  <c r="V2895" i="1"/>
  <c r="W2895" i="1"/>
  <c r="T2896" i="1"/>
  <c r="U2896" i="1"/>
  <c r="V2896" i="1"/>
  <c r="W2896" i="1"/>
  <c r="T2897" i="1"/>
  <c r="U2897" i="1"/>
  <c r="V2897" i="1"/>
  <c r="W2897" i="1"/>
  <c r="T2898" i="1"/>
  <c r="U2898" i="1"/>
  <c r="V2898" i="1"/>
  <c r="W2898" i="1"/>
  <c r="T2899" i="1"/>
  <c r="U2899" i="1"/>
  <c r="V2899" i="1"/>
  <c r="W2899" i="1"/>
  <c r="T2900" i="1"/>
  <c r="U2900" i="1"/>
  <c r="V2900" i="1"/>
  <c r="W2900" i="1"/>
  <c r="T2901" i="1"/>
  <c r="U2901" i="1"/>
  <c r="V2901" i="1"/>
  <c r="W2901" i="1"/>
  <c r="T2902" i="1"/>
  <c r="U2902" i="1"/>
  <c r="V2902" i="1"/>
  <c r="W2902" i="1"/>
  <c r="T2903" i="1"/>
  <c r="U2903" i="1"/>
  <c r="V2903" i="1"/>
  <c r="W2903" i="1"/>
  <c r="T2904" i="1"/>
  <c r="U2904" i="1"/>
  <c r="V2904" i="1"/>
  <c r="W2904" i="1"/>
  <c r="T2905" i="1"/>
  <c r="U2905" i="1"/>
  <c r="V2905" i="1"/>
  <c r="W2905" i="1"/>
  <c r="T2906" i="1"/>
  <c r="U2906" i="1"/>
  <c r="V2906" i="1"/>
  <c r="W2906" i="1"/>
  <c r="T2907" i="1"/>
  <c r="U2907" i="1"/>
  <c r="V2907" i="1"/>
  <c r="W2907" i="1"/>
  <c r="T2908" i="1"/>
  <c r="U2908" i="1"/>
  <c r="V2908" i="1"/>
  <c r="W2908" i="1"/>
  <c r="T2909" i="1"/>
  <c r="U2909" i="1"/>
  <c r="V2909" i="1"/>
  <c r="W2909" i="1"/>
  <c r="T2910" i="1"/>
  <c r="U2910" i="1"/>
  <c r="V2910" i="1"/>
  <c r="W2910" i="1"/>
  <c r="T2911" i="1"/>
  <c r="U2911" i="1"/>
  <c r="V2911" i="1"/>
  <c r="W2911" i="1"/>
  <c r="T2912" i="1"/>
  <c r="U2912" i="1"/>
  <c r="V2912" i="1"/>
  <c r="W2912" i="1"/>
  <c r="T2913" i="1"/>
  <c r="U2913" i="1"/>
  <c r="V2913" i="1"/>
  <c r="W2913" i="1"/>
  <c r="T2914" i="1"/>
  <c r="U2914" i="1"/>
  <c r="V2914" i="1"/>
  <c r="W2914" i="1"/>
  <c r="T2915" i="1"/>
  <c r="U2915" i="1"/>
  <c r="V2915" i="1"/>
  <c r="W2915" i="1"/>
  <c r="T2916" i="1"/>
  <c r="U2916" i="1"/>
  <c r="V2916" i="1"/>
  <c r="W2916" i="1"/>
  <c r="T2917" i="1"/>
  <c r="U2917" i="1"/>
  <c r="V2917" i="1"/>
  <c r="W2917" i="1"/>
  <c r="T2918" i="1"/>
  <c r="U2918" i="1"/>
  <c r="V2918" i="1"/>
  <c r="W2918" i="1"/>
  <c r="T2919" i="1"/>
  <c r="U2919" i="1"/>
  <c r="V2919" i="1"/>
  <c r="W2919" i="1"/>
  <c r="T2920" i="1"/>
  <c r="U2920" i="1"/>
  <c r="V2920" i="1"/>
  <c r="W2920" i="1"/>
  <c r="T2921" i="1"/>
  <c r="U2921" i="1"/>
  <c r="V2921" i="1"/>
  <c r="W2921" i="1"/>
  <c r="T2922" i="1"/>
  <c r="U2922" i="1"/>
  <c r="V2922" i="1"/>
  <c r="W2922" i="1"/>
  <c r="T2923" i="1"/>
  <c r="U2923" i="1"/>
  <c r="V2923" i="1"/>
  <c r="W2923" i="1"/>
  <c r="T2924" i="1"/>
  <c r="U2924" i="1"/>
  <c r="V2924" i="1"/>
  <c r="W2924" i="1"/>
  <c r="T2925" i="1"/>
  <c r="U2925" i="1"/>
  <c r="V2925" i="1"/>
  <c r="W2925" i="1"/>
  <c r="T2926" i="1"/>
  <c r="U2926" i="1"/>
  <c r="V2926" i="1"/>
  <c r="W2926" i="1"/>
  <c r="T2927" i="1"/>
  <c r="U2927" i="1"/>
  <c r="V2927" i="1"/>
  <c r="W2927" i="1"/>
  <c r="T2928" i="1"/>
  <c r="U2928" i="1"/>
  <c r="V2928" i="1"/>
  <c r="W2928" i="1"/>
  <c r="T2929" i="1"/>
  <c r="U2929" i="1"/>
  <c r="V2929" i="1"/>
  <c r="W2929" i="1"/>
  <c r="T2930" i="1"/>
  <c r="U2930" i="1"/>
  <c r="V2930" i="1"/>
  <c r="W2930" i="1"/>
  <c r="T2931" i="1"/>
  <c r="U2931" i="1"/>
  <c r="V2931" i="1"/>
  <c r="W2931" i="1"/>
  <c r="T2932" i="1"/>
  <c r="U2932" i="1"/>
  <c r="V2932" i="1"/>
  <c r="W2932" i="1"/>
  <c r="T2933" i="1"/>
  <c r="U2933" i="1"/>
  <c r="V2933" i="1"/>
  <c r="W2933" i="1"/>
  <c r="T2934" i="1"/>
  <c r="U2934" i="1"/>
  <c r="V2934" i="1"/>
  <c r="W2934" i="1"/>
  <c r="T2935" i="1"/>
  <c r="U2935" i="1"/>
  <c r="V2935" i="1"/>
  <c r="W2935" i="1"/>
  <c r="T2936" i="1"/>
  <c r="U2936" i="1"/>
  <c r="V2936" i="1"/>
  <c r="W2936" i="1"/>
  <c r="T2937" i="1"/>
  <c r="U2937" i="1"/>
  <c r="V2937" i="1"/>
  <c r="W2937" i="1"/>
  <c r="T2938" i="1"/>
  <c r="U2938" i="1"/>
  <c r="V2938" i="1"/>
  <c r="W2938" i="1"/>
  <c r="T2939" i="1"/>
  <c r="U2939" i="1"/>
  <c r="V2939" i="1"/>
  <c r="W2939" i="1"/>
  <c r="T2940" i="1"/>
  <c r="U2940" i="1"/>
  <c r="V2940" i="1"/>
  <c r="W2940" i="1"/>
  <c r="T2941" i="1"/>
  <c r="U2941" i="1"/>
  <c r="V2941" i="1"/>
  <c r="W2941" i="1"/>
  <c r="T2942" i="1"/>
  <c r="U2942" i="1"/>
  <c r="V2942" i="1"/>
  <c r="W2942" i="1"/>
  <c r="T2943" i="1"/>
  <c r="U2943" i="1"/>
  <c r="V2943" i="1"/>
  <c r="W2943" i="1"/>
  <c r="T2944" i="1"/>
  <c r="U2944" i="1"/>
  <c r="V2944" i="1"/>
  <c r="W2944" i="1"/>
  <c r="T2945" i="1"/>
  <c r="U2945" i="1"/>
  <c r="V2945" i="1"/>
  <c r="W2945" i="1"/>
  <c r="T2946" i="1"/>
  <c r="U2946" i="1"/>
  <c r="V2946" i="1"/>
  <c r="W2946" i="1"/>
  <c r="T2947" i="1"/>
  <c r="U2947" i="1"/>
  <c r="V2947" i="1"/>
  <c r="W2947" i="1"/>
  <c r="T2948" i="1"/>
  <c r="U2948" i="1"/>
  <c r="V2948" i="1"/>
  <c r="W2948" i="1"/>
  <c r="T2949" i="1"/>
  <c r="U2949" i="1"/>
  <c r="V2949" i="1"/>
  <c r="W2949" i="1"/>
  <c r="T2950" i="1"/>
  <c r="U2950" i="1"/>
  <c r="V2950" i="1"/>
  <c r="W2950" i="1"/>
  <c r="T2951" i="1"/>
  <c r="U2951" i="1"/>
  <c r="V2951" i="1"/>
  <c r="W2951" i="1"/>
  <c r="T2952" i="1"/>
  <c r="U2952" i="1"/>
  <c r="V2952" i="1"/>
  <c r="W2952" i="1"/>
  <c r="T2953" i="1"/>
  <c r="U2953" i="1"/>
  <c r="V2953" i="1"/>
  <c r="W2953" i="1"/>
  <c r="T2954" i="1"/>
  <c r="U2954" i="1"/>
  <c r="V2954" i="1"/>
  <c r="W2954" i="1"/>
  <c r="T2955" i="1"/>
  <c r="U2955" i="1"/>
  <c r="V2955" i="1"/>
  <c r="W2955" i="1"/>
  <c r="T2956" i="1"/>
  <c r="U2956" i="1"/>
  <c r="V2956" i="1"/>
  <c r="W2956" i="1"/>
  <c r="T2957" i="1"/>
  <c r="U2957" i="1"/>
  <c r="V2957" i="1"/>
  <c r="W2957" i="1"/>
  <c r="T2958" i="1"/>
  <c r="U2958" i="1"/>
  <c r="V2958" i="1"/>
  <c r="W2958" i="1"/>
  <c r="T2959" i="1"/>
  <c r="U2959" i="1"/>
  <c r="V2959" i="1"/>
  <c r="W2959" i="1"/>
  <c r="T2960" i="1"/>
  <c r="U2960" i="1"/>
  <c r="V2960" i="1"/>
  <c r="W2960" i="1"/>
  <c r="T2961" i="1"/>
  <c r="U2961" i="1"/>
  <c r="V2961" i="1"/>
  <c r="W2961" i="1"/>
  <c r="T2962" i="1"/>
  <c r="U2962" i="1"/>
  <c r="V2962" i="1"/>
  <c r="W2962" i="1"/>
  <c r="T2963" i="1"/>
  <c r="U2963" i="1"/>
  <c r="V2963" i="1"/>
  <c r="W2963" i="1"/>
  <c r="T2964" i="1"/>
  <c r="U2964" i="1"/>
  <c r="V2964" i="1"/>
  <c r="W2964" i="1"/>
  <c r="T2965" i="1"/>
  <c r="U2965" i="1"/>
  <c r="V2965" i="1"/>
  <c r="W2965" i="1"/>
  <c r="T2966" i="1"/>
  <c r="U2966" i="1"/>
  <c r="V2966" i="1"/>
  <c r="W2966" i="1"/>
  <c r="T2967" i="1"/>
  <c r="U2967" i="1"/>
  <c r="V2967" i="1"/>
  <c r="W2967" i="1"/>
  <c r="T2968" i="1"/>
  <c r="U2968" i="1"/>
  <c r="V2968" i="1"/>
  <c r="W2968" i="1"/>
  <c r="T2969" i="1"/>
  <c r="U2969" i="1"/>
  <c r="V2969" i="1"/>
  <c r="W2969" i="1"/>
  <c r="T2970" i="1"/>
  <c r="U2970" i="1"/>
  <c r="V2970" i="1"/>
  <c r="W2970" i="1"/>
  <c r="T2971" i="1"/>
  <c r="U2971" i="1"/>
  <c r="V2971" i="1"/>
  <c r="W2971" i="1"/>
  <c r="T2972" i="1"/>
  <c r="U2972" i="1"/>
  <c r="V2972" i="1"/>
  <c r="W2972" i="1"/>
  <c r="T2973" i="1"/>
  <c r="U2973" i="1"/>
  <c r="V2973" i="1"/>
  <c r="W2973" i="1"/>
  <c r="T2974" i="1"/>
  <c r="U2974" i="1"/>
  <c r="V2974" i="1"/>
  <c r="W2974" i="1"/>
  <c r="T2975" i="1"/>
  <c r="U2975" i="1"/>
  <c r="V2975" i="1"/>
  <c r="W2975" i="1"/>
  <c r="T2976" i="1"/>
  <c r="U2976" i="1"/>
  <c r="V2976" i="1"/>
  <c r="W2976" i="1"/>
  <c r="T2977" i="1"/>
  <c r="U2977" i="1"/>
  <c r="V2977" i="1"/>
  <c r="W2977" i="1"/>
  <c r="T2978" i="1"/>
  <c r="U2978" i="1"/>
  <c r="V2978" i="1"/>
  <c r="W2978" i="1"/>
  <c r="T2979" i="1"/>
  <c r="U2979" i="1"/>
  <c r="V2979" i="1"/>
  <c r="W2979" i="1"/>
  <c r="T2980" i="1"/>
  <c r="U2980" i="1"/>
  <c r="V2980" i="1"/>
  <c r="W2980" i="1"/>
  <c r="T2981" i="1"/>
  <c r="U2981" i="1"/>
  <c r="V2981" i="1"/>
  <c r="W2981" i="1"/>
  <c r="T2982" i="1"/>
  <c r="U2982" i="1"/>
  <c r="V2982" i="1"/>
  <c r="W2982" i="1"/>
  <c r="T2983" i="1"/>
  <c r="U2983" i="1"/>
  <c r="V2983" i="1"/>
  <c r="W2983" i="1"/>
  <c r="T2984" i="1"/>
  <c r="U2984" i="1"/>
  <c r="V2984" i="1"/>
  <c r="W2984" i="1"/>
  <c r="T2985" i="1"/>
  <c r="U2985" i="1"/>
  <c r="V2985" i="1"/>
  <c r="W2985" i="1"/>
  <c r="T2986" i="1"/>
  <c r="U2986" i="1"/>
  <c r="V2986" i="1"/>
  <c r="W2986" i="1"/>
  <c r="T2987" i="1"/>
  <c r="U2987" i="1"/>
  <c r="V2987" i="1"/>
  <c r="W2987" i="1"/>
  <c r="T2988" i="1"/>
  <c r="U2988" i="1"/>
  <c r="V2988" i="1"/>
  <c r="W2988" i="1"/>
  <c r="T2989" i="1"/>
  <c r="U2989" i="1"/>
  <c r="V2989" i="1"/>
  <c r="W2989" i="1"/>
  <c r="T2990" i="1"/>
  <c r="U2990" i="1"/>
  <c r="V2990" i="1"/>
  <c r="W2990" i="1"/>
  <c r="T2991" i="1"/>
  <c r="U2991" i="1"/>
  <c r="V2991" i="1"/>
  <c r="W2991" i="1"/>
  <c r="T2992" i="1"/>
  <c r="U2992" i="1"/>
  <c r="V2992" i="1"/>
  <c r="W2992" i="1"/>
  <c r="T2993" i="1"/>
  <c r="U2993" i="1"/>
  <c r="V2993" i="1"/>
  <c r="W2993" i="1"/>
  <c r="T2994" i="1"/>
  <c r="U2994" i="1"/>
  <c r="V2994" i="1"/>
  <c r="W2994" i="1"/>
  <c r="T2995" i="1"/>
  <c r="U2995" i="1"/>
  <c r="V2995" i="1"/>
  <c r="W2995" i="1"/>
  <c r="T2996" i="1"/>
  <c r="U2996" i="1"/>
  <c r="V2996" i="1"/>
  <c r="W2996" i="1"/>
  <c r="T2997" i="1"/>
  <c r="U2997" i="1"/>
  <c r="V2997" i="1"/>
  <c r="W2997" i="1"/>
  <c r="T2998" i="1"/>
  <c r="U2998" i="1"/>
  <c r="V2998" i="1"/>
  <c r="W2998" i="1"/>
  <c r="T2999" i="1"/>
  <c r="U2999" i="1"/>
  <c r="V2999" i="1"/>
  <c r="W2999" i="1"/>
  <c r="T3000" i="1"/>
  <c r="U3000" i="1"/>
  <c r="V3000" i="1"/>
  <c r="W3000" i="1"/>
  <c r="T3001" i="1"/>
  <c r="U3001" i="1"/>
  <c r="V3001" i="1"/>
  <c r="W3001" i="1"/>
  <c r="T3002" i="1"/>
  <c r="U3002" i="1"/>
  <c r="V3002" i="1"/>
  <c r="W3002" i="1"/>
  <c r="T3003" i="1"/>
  <c r="U3003" i="1"/>
  <c r="V3003" i="1"/>
  <c r="W3003" i="1"/>
  <c r="T3004" i="1"/>
  <c r="U3004" i="1"/>
  <c r="V3004" i="1"/>
  <c r="W3004" i="1"/>
  <c r="T3005" i="1"/>
  <c r="U3005" i="1"/>
  <c r="V3005" i="1"/>
  <c r="W3005" i="1"/>
  <c r="T3006" i="1"/>
  <c r="U3006" i="1"/>
  <c r="V3006" i="1"/>
  <c r="W3006" i="1"/>
  <c r="T3007" i="1"/>
  <c r="U3007" i="1"/>
  <c r="V3007" i="1"/>
  <c r="W3007" i="1"/>
  <c r="T3008" i="1"/>
  <c r="U3008" i="1"/>
  <c r="V3008" i="1"/>
  <c r="W3008" i="1"/>
  <c r="T3009" i="1"/>
  <c r="U3009" i="1"/>
  <c r="V3009" i="1"/>
  <c r="W3009" i="1"/>
  <c r="T3010" i="1"/>
  <c r="U3010" i="1"/>
  <c r="V3010" i="1"/>
  <c r="W3010" i="1"/>
  <c r="T3011" i="1"/>
  <c r="U3011" i="1"/>
  <c r="V3011" i="1"/>
  <c r="W3011" i="1"/>
  <c r="T3012" i="1"/>
  <c r="U3012" i="1"/>
  <c r="V3012" i="1"/>
  <c r="W3012" i="1"/>
  <c r="T3013" i="1"/>
  <c r="U3013" i="1"/>
  <c r="V3013" i="1"/>
  <c r="W3013" i="1"/>
  <c r="T3014" i="1"/>
  <c r="U3014" i="1"/>
  <c r="V3014" i="1"/>
  <c r="W3014" i="1"/>
  <c r="T3015" i="1"/>
  <c r="U3015" i="1"/>
  <c r="V3015" i="1"/>
  <c r="W3015" i="1"/>
  <c r="T3016" i="1"/>
  <c r="U3016" i="1"/>
  <c r="V3016" i="1"/>
  <c r="W3016" i="1"/>
  <c r="T3017" i="1"/>
  <c r="U3017" i="1"/>
  <c r="V3017" i="1"/>
  <c r="W3017" i="1"/>
  <c r="T3018" i="1"/>
  <c r="U3018" i="1"/>
  <c r="V3018" i="1"/>
  <c r="W3018" i="1"/>
  <c r="T3019" i="1"/>
  <c r="U3019" i="1"/>
  <c r="V3019" i="1"/>
  <c r="W3019" i="1"/>
  <c r="T3020" i="1"/>
  <c r="U3020" i="1"/>
  <c r="V3020" i="1"/>
  <c r="W3020" i="1"/>
  <c r="T3021" i="1"/>
  <c r="U3021" i="1"/>
  <c r="V3021" i="1"/>
  <c r="W3021" i="1"/>
  <c r="T3022" i="1"/>
  <c r="U3022" i="1"/>
  <c r="V3022" i="1"/>
  <c r="W3022" i="1"/>
  <c r="T3023" i="1"/>
  <c r="U3023" i="1"/>
  <c r="V3023" i="1"/>
  <c r="W3023" i="1"/>
  <c r="T3024" i="1"/>
  <c r="U3024" i="1"/>
  <c r="V3024" i="1"/>
  <c r="W3024" i="1"/>
  <c r="T3025" i="1"/>
  <c r="U3025" i="1"/>
  <c r="V3025" i="1"/>
  <c r="W3025" i="1"/>
  <c r="T3026" i="1"/>
  <c r="U3026" i="1"/>
  <c r="V3026" i="1"/>
  <c r="W3026" i="1"/>
  <c r="T3027" i="1"/>
  <c r="U3027" i="1"/>
  <c r="V3027" i="1"/>
  <c r="W3027" i="1"/>
  <c r="T3028" i="1"/>
  <c r="U3028" i="1"/>
  <c r="V3028" i="1"/>
  <c r="W3028" i="1"/>
  <c r="T3029" i="1"/>
  <c r="U3029" i="1"/>
  <c r="V3029" i="1"/>
  <c r="W3029" i="1"/>
  <c r="T3030" i="1"/>
  <c r="U3030" i="1"/>
  <c r="V3030" i="1"/>
  <c r="W3030" i="1"/>
  <c r="T3031" i="1"/>
  <c r="U3031" i="1"/>
  <c r="V3031" i="1"/>
  <c r="W3031" i="1"/>
  <c r="T3032" i="1"/>
  <c r="U3032" i="1"/>
  <c r="V3032" i="1"/>
  <c r="W3032" i="1"/>
  <c r="T3033" i="1"/>
  <c r="U3033" i="1"/>
  <c r="V3033" i="1"/>
  <c r="W3033" i="1"/>
  <c r="T3034" i="1"/>
  <c r="U3034" i="1"/>
  <c r="V3034" i="1"/>
  <c r="W3034" i="1"/>
  <c r="T3035" i="1"/>
  <c r="U3035" i="1"/>
  <c r="V3035" i="1"/>
  <c r="W3035" i="1"/>
  <c r="T3036" i="1"/>
  <c r="U3036" i="1"/>
  <c r="V3036" i="1"/>
  <c r="W3036" i="1"/>
  <c r="T3037" i="1"/>
  <c r="U3037" i="1"/>
  <c r="V3037" i="1"/>
  <c r="W3037" i="1"/>
  <c r="T3038" i="1"/>
  <c r="U3038" i="1"/>
  <c r="V3038" i="1"/>
  <c r="W3038" i="1"/>
  <c r="T3039" i="1"/>
  <c r="U3039" i="1"/>
  <c r="V3039" i="1"/>
  <c r="W3039" i="1"/>
  <c r="T3040" i="1"/>
  <c r="U3040" i="1"/>
  <c r="V3040" i="1"/>
  <c r="W3040" i="1"/>
  <c r="T3041" i="1"/>
  <c r="U3041" i="1"/>
  <c r="V3041" i="1"/>
  <c r="W3041" i="1"/>
  <c r="T3042" i="1"/>
  <c r="U3042" i="1"/>
  <c r="V3042" i="1"/>
  <c r="W3042" i="1"/>
  <c r="T3043" i="1"/>
  <c r="U3043" i="1"/>
  <c r="V3043" i="1"/>
  <c r="W3043" i="1"/>
  <c r="T3044" i="1"/>
  <c r="U3044" i="1"/>
  <c r="V3044" i="1"/>
  <c r="W3044" i="1"/>
  <c r="T3045" i="1"/>
  <c r="U3045" i="1"/>
  <c r="V3045" i="1"/>
  <c r="W3045" i="1"/>
  <c r="T3046" i="1"/>
  <c r="U3046" i="1"/>
  <c r="V3046" i="1"/>
  <c r="W3046" i="1"/>
  <c r="T3047" i="1"/>
  <c r="U3047" i="1"/>
  <c r="V3047" i="1"/>
  <c r="W3047" i="1"/>
  <c r="T3048" i="1"/>
  <c r="U3048" i="1"/>
  <c r="V3048" i="1"/>
  <c r="W3048" i="1"/>
  <c r="T3049" i="1"/>
  <c r="U3049" i="1"/>
  <c r="V3049" i="1"/>
  <c r="W3049" i="1"/>
  <c r="T3050" i="1"/>
  <c r="U3050" i="1"/>
  <c r="V3050" i="1"/>
  <c r="W3050" i="1"/>
  <c r="T3051" i="1"/>
  <c r="U3051" i="1"/>
  <c r="V3051" i="1"/>
  <c r="W3051" i="1"/>
  <c r="T3052" i="1"/>
  <c r="U3052" i="1"/>
  <c r="V3052" i="1"/>
  <c r="W3052" i="1"/>
  <c r="T3053" i="1"/>
  <c r="U3053" i="1"/>
  <c r="V3053" i="1"/>
  <c r="W3053" i="1"/>
  <c r="T3054" i="1"/>
  <c r="U3054" i="1"/>
  <c r="V3054" i="1"/>
  <c r="W3054" i="1"/>
  <c r="T3055" i="1"/>
  <c r="U3055" i="1"/>
  <c r="V3055" i="1"/>
  <c r="W3055" i="1"/>
  <c r="T3056" i="1"/>
  <c r="U3056" i="1"/>
  <c r="V3056" i="1"/>
  <c r="W3056" i="1"/>
  <c r="T3057" i="1"/>
  <c r="U3057" i="1"/>
  <c r="V3057" i="1"/>
  <c r="W3057" i="1"/>
  <c r="T3058" i="1"/>
  <c r="U3058" i="1"/>
  <c r="V3058" i="1"/>
  <c r="W3058" i="1"/>
  <c r="T3059" i="1"/>
  <c r="U3059" i="1"/>
  <c r="V3059" i="1"/>
  <c r="W3059" i="1"/>
  <c r="T3060" i="1"/>
  <c r="U3060" i="1"/>
  <c r="V3060" i="1"/>
  <c r="W3060" i="1"/>
  <c r="T3061" i="1"/>
  <c r="U3061" i="1"/>
  <c r="V3061" i="1"/>
  <c r="W3061" i="1"/>
  <c r="T3062" i="1"/>
  <c r="U3062" i="1"/>
  <c r="V3062" i="1"/>
  <c r="W3062" i="1"/>
  <c r="T3063" i="1"/>
  <c r="U3063" i="1"/>
  <c r="V3063" i="1"/>
  <c r="W3063" i="1"/>
  <c r="T3064" i="1"/>
  <c r="U3064" i="1"/>
  <c r="V3064" i="1"/>
  <c r="W3064" i="1"/>
  <c r="T3065" i="1"/>
  <c r="U3065" i="1"/>
  <c r="V3065" i="1"/>
  <c r="W3065" i="1"/>
  <c r="T3066" i="1"/>
  <c r="U3066" i="1"/>
  <c r="V3066" i="1"/>
  <c r="W3066" i="1"/>
  <c r="T3067" i="1"/>
  <c r="U3067" i="1"/>
  <c r="V3067" i="1"/>
  <c r="W3067" i="1"/>
  <c r="T3068" i="1"/>
  <c r="U3068" i="1"/>
  <c r="V3068" i="1"/>
  <c r="W3068" i="1"/>
  <c r="T3069" i="1"/>
  <c r="U3069" i="1"/>
  <c r="V3069" i="1"/>
  <c r="W3069" i="1"/>
  <c r="T3070" i="1"/>
  <c r="U3070" i="1"/>
  <c r="V3070" i="1"/>
  <c r="W3070" i="1"/>
  <c r="T3071" i="1"/>
  <c r="U3071" i="1"/>
  <c r="V3071" i="1"/>
  <c r="W3071" i="1"/>
  <c r="T3072" i="1"/>
  <c r="U3072" i="1"/>
  <c r="V3072" i="1"/>
  <c r="W3072" i="1"/>
  <c r="T3073" i="1"/>
  <c r="U3073" i="1"/>
  <c r="V3073" i="1"/>
  <c r="W3073" i="1"/>
  <c r="T3074" i="1"/>
  <c r="U3074" i="1"/>
  <c r="V3074" i="1"/>
  <c r="W3074" i="1"/>
  <c r="T3075" i="1"/>
  <c r="U3075" i="1"/>
  <c r="V3075" i="1"/>
  <c r="W3075" i="1"/>
  <c r="T3076" i="1"/>
  <c r="U3076" i="1"/>
  <c r="V3076" i="1"/>
  <c r="W3076" i="1"/>
  <c r="T3077" i="1"/>
  <c r="U3077" i="1"/>
  <c r="V3077" i="1"/>
  <c r="W3077" i="1"/>
  <c r="T3078" i="1"/>
  <c r="U3078" i="1"/>
  <c r="V3078" i="1"/>
  <c r="W3078" i="1"/>
  <c r="T3079" i="1"/>
  <c r="U3079" i="1"/>
  <c r="V3079" i="1"/>
  <c r="W3079" i="1"/>
  <c r="T3080" i="1"/>
  <c r="U3080" i="1"/>
  <c r="V3080" i="1"/>
  <c r="W3080" i="1"/>
  <c r="T3081" i="1"/>
  <c r="U3081" i="1"/>
  <c r="V3081" i="1"/>
  <c r="W3081" i="1"/>
  <c r="T3082" i="1"/>
  <c r="U3082" i="1"/>
  <c r="V3082" i="1"/>
  <c r="W3082" i="1"/>
  <c r="T3083" i="1"/>
  <c r="U3083" i="1"/>
  <c r="V3083" i="1"/>
  <c r="W3083" i="1"/>
  <c r="T3084" i="1"/>
  <c r="U3084" i="1"/>
  <c r="V3084" i="1"/>
  <c r="W3084" i="1"/>
  <c r="T3085" i="1"/>
  <c r="U3085" i="1"/>
  <c r="V3085" i="1"/>
  <c r="W3085" i="1"/>
  <c r="T3086" i="1"/>
  <c r="U3086" i="1"/>
  <c r="V3086" i="1"/>
  <c r="W3086" i="1"/>
  <c r="T3087" i="1"/>
  <c r="U3087" i="1"/>
  <c r="V3087" i="1"/>
  <c r="W3087" i="1"/>
  <c r="T3088" i="1"/>
  <c r="U3088" i="1"/>
  <c r="V3088" i="1"/>
  <c r="W3088" i="1"/>
  <c r="T3089" i="1"/>
  <c r="U3089" i="1"/>
  <c r="V3089" i="1"/>
  <c r="W3089" i="1"/>
  <c r="T3090" i="1"/>
  <c r="U3090" i="1"/>
  <c r="V3090" i="1"/>
  <c r="W3090" i="1"/>
  <c r="T3091" i="1"/>
  <c r="U3091" i="1"/>
  <c r="V3091" i="1"/>
  <c r="W3091" i="1"/>
  <c r="T3092" i="1"/>
  <c r="U3092" i="1"/>
  <c r="V3092" i="1"/>
  <c r="W3092" i="1"/>
  <c r="T3093" i="1"/>
  <c r="U3093" i="1"/>
  <c r="V3093" i="1"/>
  <c r="W3093" i="1"/>
  <c r="T3094" i="1"/>
  <c r="U3094" i="1"/>
  <c r="V3094" i="1"/>
  <c r="W3094" i="1"/>
  <c r="T3095" i="1"/>
  <c r="U3095" i="1"/>
  <c r="V3095" i="1"/>
  <c r="W3095" i="1"/>
  <c r="T3096" i="1"/>
  <c r="U3096" i="1"/>
  <c r="V3096" i="1"/>
  <c r="W3096" i="1"/>
  <c r="T3097" i="1"/>
  <c r="U3097" i="1"/>
  <c r="V3097" i="1"/>
  <c r="W3097" i="1"/>
  <c r="T3098" i="1"/>
  <c r="U3098" i="1"/>
  <c r="V3098" i="1"/>
  <c r="W3098" i="1"/>
  <c r="T3099" i="1"/>
  <c r="U3099" i="1"/>
  <c r="V3099" i="1"/>
  <c r="W3099" i="1"/>
  <c r="T3100" i="1"/>
  <c r="U3100" i="1"/>
  <c r="V3100" i="1"/>
  <c r="W3100" i="1"/>
  <c r="T3101" i="1"/>
  <c r="U3101" i="1"/>
  <c r="V3101" i="1"/>
  <c r="W3101" i="1"/>
  <c r="T3102" i="1"/>
  <c r="U3102" i="1"/>
  <c r="V3102" i="1"/>
  <c r="W3102" i="1"/>
  <c r="T3103" i="1"/>
  <c r="U3103" i="1"/>
  <c r="V3103" i="1"/>
  <c r="W3103" i="1"/>
  <c r="T3104" i="1"/>
  <c r="U3104" i="1"/>
  <c r="V3104" i="1"/>
  <c r="W3104" i="1"/>
  <c r="T3105" i="1"/>
  <c r="U3105" i="1"/>
  <c r="V3105" i="1"/>
  <c r="W3105" i="1"/>
  <c r="T3106" i="1"/>
  <c r="U3106" i="1"/>
  <c r="V3106" i="1"/>
  <c r="W3106" i="1"/>
  <c r="T3107" i="1"/>
  <c r="U3107" i="1"/>
  <c r="V3107" i="1"/>
  <c r="W3107" i="1"/>
  <c r="T3108" i="1"/>
  <c r="U3108" i="1"/>
  <c r="V3108" i="1"/>
  <c r="W3108" i="1"/>
  <c r="T3109" i="1"/>
  <c r="U3109" i="1"/>
  <c r="V3109" i="1"/>
  <c r="W3109" i="1"/>
  <c r="T3110" i="1"/>
  <c r="U3110" i="1"/>
  <c r="V3110" i="1"/>
  <c r="W3110" i="1"/>
  <c r="T3111" i="1"/>
  <c r="U3111" i="1"/>
  <c r="V3111" i="1"/>
  <c r="W3111" i="1"/>
  <c r="T3112" i="1"/>
  <c r="U3112" i="1"/>
  <c r="V3112" i="1"/>
  <c r="W3112" i="1"/>
  <c r="T3113" i="1"/>
  <c r="U3113" i="1"/>
  <c r="V3113" i="1"/>
  <c r="W3113" i="1"/>
  <c r="T3114" i="1"/>
  <c r="U3114" i="1"/>
  <c r="V3114" i="1"/>
  <c r="W3114" i="1"/>
  <c r="T3115" i="1"/>
  <c r="U3115" i="1"/>
  <c r="V3115" i="1"/>
  <c r="W3115" i="1"/>
  <c r="T3116" i="1"/>
  <c r="U3116" i="1"/>
  <c r="V3116" i="1"/>
  <c r="W3116" i="1"/>
  <c r="T3117" i="1"/>
  <c r="U3117" i="1"/>
  <c r="V3117" i="1"/>
  <c r="W3117" i="1"/>
  <c r="T3118" i="1"/>
  <c r="U3118" i="1"/>
  <c r="V3118" i="1"/>
  <c r="W3118" i="1"/>
  <c r="T3119" i="1"/>
  <c r="U3119" i="1"/>
  <c r="V3119" i="1"/>
  <c r="W3119" i="1"/>
  <c r="T3120" i="1"/>
  <c r="U3120" i="1"/>
  <c r="V3120" i="1"/>
  <c r="W3120" i="1"/>
  <c r="T3121" i="1"/>
  <c r="U3121" i="1"/>
  <c r="V3121" i="1"/>
  <c r="W3121" i="1"/>
  <c r="T3122" i="1"/>
  <c r="U3122" i="1"/>
  <c r="V3122" i="1"/>
  <c r="W3122" i="1"/>
  <c r="T3123" i="1"/>
  <c r="U3123" i="1"/>
  <c r="V3123" i="1"/>
  <c r="W3123" i="1"/>
  <c r="T3124" i="1"/>
  <c r="U3124" i="1"/>
  <c r="V3124" i="1"/>
  <c r="W3124" i="1"/>
  <c r="T3125" i="1"/>
  <c r="U3125" i="1"/>
  <c r="V3125" i="1"/>
  <c r="W3125" i="1"/>
  <c r="T3126" i="1"/>
  <c r="U3126" i="1"/>
  <c r="V3126" i="1"/>
  <c r="W3126" i="1"/>
  <c r="T3127" i="1"/>
  <c r="U3127" i="1"/>
  <c r="V3127" i="1"/>
  <c r="W3127" i="1"/>
  <c r="T3128" i="1"/>
  <c r="U3128" i="1"/>
  <c r="V3128" i="1"/>
  <c r="W3128" i="1"/>
  <c r="T3129" i="1"/>
  <c r="U3129" i="1"/>
  <c r="V3129" i="1"/>
  <c r="W3129" i="1"/>
  <c r="T3130" i="1"/>
  <c r="U3130" i="1"/>
  <c r="V3130" i="1"/>
  <c r="W3130" i="1"/>
  <c r="T3131" i="1"/>
  <c r="U3131" i="1"/>
  <c r="V3131" i="1"/>
  <c r="W3131" i="1"/>
  <c r="T3132" i="1"/>
  <c r="U3132" i="1"/>
  <c r="V3132" i="1"/>
  <c r="W3132" i="1"/>
  <c r="T3133" i="1"/>
  <c r="U3133" i="1"/>
  <c r="V3133" i="1"/>
  <c r="W3133" i="1"/>
  <c r="T3134" i="1"/>
  <c r="U3134" i="1"/>
  <c r="V3134" i="1"/>
  <c r="W3134" i="1"/>
  <c r="T3135" i="1"/>
  <c r="U3135" i="1"/>
  <c r="V3135" i="1"/>
  <c r="W3135" i="1"/>
  <c r="T3136" i="1"/>
  <c r="U3136" i="1"/>
  <c r="V3136" i="1"/>
  <c r="W3136" i="1"/>
  <c r="T3137" i="1"/>
  <c r="U3137" i="1"/>
  <c r="V3137" i="1"/>
  <c r="W3137" i="1"/>
  <c r="T3138" i="1"/>
  <c r="U3138" i="1"/>
  <c r="V3138" i="1"/>
  <c r="W3138" i="1"/>
  <c r="T3139" i="1"/>
  <c r="U3139" i="1"/>
  <c r="V3139" i="1"/>
  <c r="W3139" i="1"/>
  <c r="T3140" i="1"/>
  <c r="U3140" i="1"/>
  <c r="V3140" i="1"/>
  <c r="W3140" i="1"/>
  <c r="T3141" i="1"/>
  <c r="U3141" i="1"/>
  <c r="V3141" i="1"/>
  <c r="W3141" i="1"/>
  <c r="T3142" i="1"/>
  <c r="U3142" i="1"/>
  <c r="V3142" i="1"/>
  <c r="W3142" i="1"/>
  <c r="T3143" i="1"/>
  <c r="U3143" i="1"/>
  <c r="V3143" i="1"/>
  <c r="W3143" i="1"/>
  <c r="T3144" i="1"/>
  <c r="U3144" i="1"/>
  <c r="V3144" i="1"/>
  <c r="W3144" i="1"/>
  <c r="T3145" i="1"/>
  <c r="U3145" i="1"/>
  <c r="V3145" i="1"/>
  <c r="W3145" i="1"/>
  <c r="T3146" i="1"/>
  <c r="U3146" i="1"/>
  <c r="V3146" i="1"/>
  <c r="W3146" i="1"/>
  <c r="T3147" i="1"/>
  <c r="U3147" i="1"/>
  <c r="V3147" i="1"/>
  <c r="W3147" i="1"/>
  <c r="T3148" i="1"/>
  <c r="U3148" i="1"/>
  <c r="V3148" i="1"/>
  <c r="W3148" i="1"/>
  <c r="T3149" i="1"/>
  <c r="U3149" i="1"/>
  <c r="V3149" i="1"/>
  <c r="W3149" i="1"/>
  <c r="T3150" i="1"/>
  <c r="U3150" i="1"/>
  <c r="V3150" i="1"/>
  <c r="W3150" i="1"/>
  <c r="T3151" i="1"/>
  <c r="U3151" i="1"/>
  <c r="V3151" i="1"/>
  <c r="W3151" i="1"/>
  <c r="T3152" i="1"/>
  <c r="U3152" i="1"/>
  <c r="V3152" i="1"/>
  <c r="W3152" i="1"/>
  <c r="T3153" i="1"/>
  <c r="U3153" i="1"/>
  <c r="V3153" i="1"/>
  <c r="W3153" i="1"/>
  <c r="T3154" i="1"/>
  <c r="U3154" i="1"/>
  <c r="V3154" i="1"/>
  <c r="W3154" i="1"/>
  <c r="T3155" i="1"/>
  <c r="U3155" i="1"/>
  <c r="V3155" i="1"/>
  <c r="W3155" i="1"/>
  <c r="T3156" i="1"/>
  <c r="U3156" i="1"/>
  <c r="V3156" i="1"/>
  <c r="W3156" i="1"/>
  <c r="T3157" i="1"/>
  <c r="U3157" i="1"/>
  <c r="V3157" i="1"/>
  <c r="W3157" i="1"/>
  <c r="T3158" i="1"/>
  <c r="U3158" i="1"/>
  <c r="V3158" i="1"/>
  <c r="W3158" i="1"/>
  <c r="T3159" i="1"/>
  <c r="U3159" i="1"/>
  <c r="V3159" i="1"/>
  <c r="W3159" i="1"/>
  <c r="T3160" i="1"/>
  <c r="U3160" i="1"/>
  <c r="V3160" i="1"/>
  <c r="W3160" i="1"/>
  <c r="T3161" i="1"/>
  <c r="U3161" i="1"/>
  <c r="V3161" i="1"/>
  <c r="W3161" i="1"/>
  <c r="T3162" i="1"/>
  <c r="U3162" i="1"/>
  <c r="V3162" i="1"/>
  <c r="W3162" i="1"/>
  <c r="T3163" i="1"/>
  <c r="U3163" i="1"/>
  <c r="V3163" i="1"/>
  <c r="W3163" i="1"/>
  <c r="T3164" i="1"/>
  <c r="U3164" i="1"/>
  <c r="V3164" i="1"/>
  <c r="W3164" i="1"/>
  <c r="T3165" i="1"/>
  <c r="U3165" i="1"/>
  <c r="V3165" i="1"/>
  <c r="W3165" i="1"/>
  <c r="T3166" i="1"/>
  <c r="U3166" i="1"/>
  <c r="V3166" i="1"/>
  <c r="W3166" i="1"/>
  <c r="T3167" i="1"/>
  <c r="U3167" i="1"/>
  <c r="V3167" i="1"/>
  <c r="W3167" i="1"/>
  <c r="T3168" i="1"/>
  <c r="U3168" i="1"/>
  <c r="V3168" i="1"/>
  <c r="W3168" i="1"/>
  <c r="T3169" i="1"/>
  <c r="U3169" i="1"/>
  <c r="V3169" i="1"/>
  <c r="W3169" i="1"/>
  <c r="T3170" i="1"/>
  <c r="U3170" i="1"/>
  <c r="V3170" i="1"/>
  <c r="W3170" i="1"/>
  <c r="T3171" i="1"/>
  <c r="U3171" i="1"/>
  <c r="V3171" i="1"/>
  <c r="W3171" i="1"/>
  <c r="T3172" i="1"/>
  <c r="U3172" i="1"/>
  <c r="V3172" i="1"/>
  <c r="W3172" i="1"/>
  <c r="T3173" i="1"/>
  <c r="U3173" i="1"/>
  <c r="V3173" i="1"/>
  <c r="W3173" i="1"/>
  <c r="T3174" i="1"/>
  <c r="U3174" i="1"/>
  <c r="V3174" i="1"/>
  <c r="W3174" i="1"/>
  <c r="T3175" i="1"/>
  <c r="U3175" i="1"/>
  <c r="V3175" i="1"/>
  <c r="W3175" i="1"/>
  <c r="T3176" i="1"/>
  <c r="U3176" i="1"/>
  <c r="V3176" i="1"/>
  <c r="W3176" i="1"/>
  <c r="T3177" i="1"/>
  <c r="U3177" i="1"/>
  <c r="V3177" i="1"/>
  <c r="W3177" i="1"/>
  <c r="T3178" i="1"/>
  <c r="U3178" i="1"/>
  <c r="V3178" i="1"/>
  <c r="W3178" i="1"/>
  <c r="T3179" i="1"/>
  <c r="U3179" i="1"/>
  <c r="V3179" i="1"/>
  <c r="W3179" i="1"/>
  <c r="T3180" i="1"/>
  <c r="U3180" i="1"/>
  <c r="V3180" i="1"/>
  <c r="W3180" i="1"/>
  <c r="T3181" i="1"/>
  <c r="U3181" i="1"/>
  <c r="V3181" i="1"/>
  <c r="W3181" i="1"/>
  <c r="T3182" i="1"/>
  <c r="U3182" i="1"/>
  <c r="V3182" i="1"/>
  <c r="W3182" i="1"/>
  <c r="T3183" i="1"/>
  <c r="U3183" i="1"/>
  <c r="V3183" i="1"/>
  <c r="W3183" i="1"/>
  <c r="T3184" i="1"/>
  <c r="U3184" i="1"/>
  <c r="V3184" i="1"/>
  <c r="W3184" i="1"/>
  <c r="T3185" i="1"/>
  <c r="U3185" i="1"/>
  <c r="V3185" i="1"/>
  <c r="W3185" i="1"/>
  <c r="T3186" i="1"/>
  <c r="U3186" i="1"/>
  <c r="V3186" i="1"/>
  <c r="W3186" i="1"/>
  <c r="T3187" i="1"/>
  <c r="U3187" i="1"/>
  <c r="V3187" i="1"/>
  <c r="W3187" i="1"/>
  <c r="T3188" i="1"/>
  <c r="U3188" i="1"/>
  <c r="V3188" i="1"/>
  <c r="W3188" i="1"/>
  <c r="T3189" i="1"/>
  <c r="U3189" i="1"/>
  <c r="V3189" i="1"/>
  <c r="W3189" i="1"/>
  <c r="T3190" i="1"/>
  <c r="U3190" i="1"/>
  <c r="V3190" i="1"/>
  <c r="W3190" i="1"/>
  <c r="T3191" i="1"/>
  <c r="U3191" i="1"/>
  <c r="V3191" i="1"/>
  <c r="W3191" i="1"/>
  <c r="T3192" i="1"/>
  <c r="U3192" i="1"/>
  <c r="V3192" i="1"/>
  <c r="W3192" i="1"/>
  <c r="T3193" i="1"/>
  <c r="U3193" i="1"/>
  <c r="V3193" i="1"/>
  <c r="W3193" i="1"/>
  <c r="T3194" i="1"/>
  <c r="U3194" i="1"/>
  <c r="V3194" i="1"/>
  <c r="W3194" i="1"/>
  <c r="T3195" i="1"/>
  <c r="U3195" i="1"/>
  <c r="V3195" i="1"/>
  <c r="W3195" i="1"/>
  <c r="T3196" i="1"/>
  <c r="U3196" i="1"/>
  <c r="V3196" i="1"/>
  <c r="W3196" i="1"/>
  <c r="T3197" i="1"/>
  <c r="U3197" i="1"/>
  <c r="V3197" i="1"/>
  <c r="W3197" i="1"/>
  <c r="T3198" i="1"/>
  <c r="U3198" i="1"/>
  <c r="V3198" i="1"/>
  <c r="W3198" i="1"/>
  <c r="T3199" i="1"/>
  <c r="U3199" i="1"/>
  <c r="V3199" i="1"/>
  <c r="W3199" i="1"/>
  <c r="T3200" i="1"/>
  <c r="U3200" i="1"/>
  <c r="V3200" i="1"/>
  <c r="W3200" i="1"/>
  <c r="T3201" i="1"/>
  <c r="U3201" i="1"/>
  <c r="V3201" i="1"/>
  <c r="W3201" i="1"/>
  <c r="T3202" i="1"/>
  <c r="U3202" i="1"/>
  <c r="V3202" i="1"/>
  <c r="W3202" i="1"/>
  <c r="T3203" i="1"/>
  <c r="U3203" i="1"/>
  <c r="V3203" i="1"/>
  <c r="W3203" i="1"/>
  <c r="T3204" i="1"/>
  <c r="U3204" i="1"/>
  <c r="V3204" i="1"/>
  <c r="W3204" i="1"/>
  <c r="T3205" i="1"/>
  <c r="U3205" i="1"/>
  <c r="V3205" i="1"/>
  <c r="W3205" i="1"/>
  <c r="T3206" i="1"/>
  <c r="U3206" i="1"/>
  <c r="V3206" i="1"/>
  <c r="W3206" i="1"/>
  <c r="T3207" i="1"/>
  <c r="U3207" i="1"/>
  <c r="V3207" i="1"/>
  <c r="W3207" i="1"/>
  <c r="T3208" i="1"/>
  <c r="U3208" i="1"/>
  <c r="V3208" i="1"/>
  <c r="W3208" i="1"/>
  <c r="T3209" i="1"/>
  <c r="U3209" i="1"/>
  <c r="V3209" i="1"/>
  <c r="W3209" i="1"/>
  <c r="T3210" i="1"/>
  <c r="U3210" i="1"/>
  <c r="V3210" i="1"/>
  <c r="W3210" i="1"/>
  <c r="T3211" i="1"/>
  <c r="U3211" i="1"/>
  <c r="V3211" i="1"/>
  <c r="W3211" i="1"/>
  <c r="T3212" i="1"/>
  <c r="U3212" i="1"/>
  <c r="V3212" i="1"/>
  <c r="W3212" i="1"/>
  <c r="T3213" i="1"/>
  <c r="U3213" i="1"/>
  <c r="V3213" i="1"/>
  <c r="W3213" i="1"/>
  <c r="T3214" i="1"/>
  <c r="U3214" i="1"/>
  <c r="V3214" i="1"/>
  <c r="W3214" i="1"/>
  <c r="T3215" i="1"/>
  <c r="U3215" i="1"/>
  <c r="V3215" i="1"/>
  <c r="W3215" i="1"/>
  <c r="T3216" i="1"/>
  <c r="U3216" i="1"/>
  <c r="V3216" i="1"/>
  <c r="W3216" i="1"/>
  <c r="T3217" i="1"/>
  <c r="U3217" i="1"/>
  <c r="V3217" i="1"/>
  <c r="W3217" i="1"/>
  <c r="T3218" i="1"/>
  <c r="U3218" i="1"/>
  <c r="V3218" i="1"/>
  <c r="W3218" i="1"/>
  <c r="T3219" i="1"/>
  <c r="U3219" i="1"/>
  <c r="V3219" i="1"/>
  <c r="W3219" i="1"/>
  <c r="T3220" i="1"/>
  <c r="U3220" i="1"/>
  <c r="V3220" i="1"/>
  <c r="W3220" i="1"/>
  <c r="T3221" i="1"/>
  <c r="U3221" i="1"/>
  <c r="V3221" i="1"/>
  <c r="W3221" i="1"/>
  <c r="T3222" i="1"/>
  <c r="U3222" i="1"/>
  <c r="V3222" i="1"/>
  <c r="W3222" i="1"/>
  <c r="T3223" i="1"/>
  <c r="U3223" i="1"/>
  <c r="V3223" i="1"/>
  <c r="W3223" i="1"/>
  <c r="T3224" i="1"/>
  <c r="U3224" i="1"/>
  <c r="V3224" i="1"/>
  <c r="W3224" i="1"/>
  <c r="T3225" i="1"/>
  <c r="U3225" i="1"/>
  <c r="V3225" i="1"/>
  <c r="W3225" i="1"/>
  <c r="T3226" i="1"/>
  <c r="U3226" i="1"/>
  <c r="V3226" i="1"/>
  <c r="W3226" i="1"/>
  <c r="T3227" i="1"/>
  <c r="U3227" i="1"/>
  <c r="V3227" i="1"/>
  <c r="W3227" i="1"/>
  <c r="T3228" i="1"/>
  <c r="U3228" i="1"/>
  <c r="V3228" i="1"/>
  <c r="W3228" i="1"/>
  <c r="T3229" i="1"/>
  <c r="U3229" i="1"/>
  <c r="V3229" i="1"/>
  <c r="W3229" i="1"/>
  <c r="T3230" i="1"/>
  <c r="U3230" i="1"/>
  <c r="V3230" i="1"/>
  <c r="W3230" i="1"/>
  <c r="T3231" i="1"/>
  <c r="U3231" i="1"/>
  <c r="V3231" i="1"/>
  <c r="W3231" i="1"/>
  <c r="T3232" i="1"/>
  <c r="U3232" i="1"/>
  <c r="V3232" i="1"/>
  <c r="W3232" i="1"/>
  <c r="T3233" i="1"/>
  <c r="U3233" i="1"/>
  <c r="V3233" i="1"/>
  <c r="W3233" i="1"/>
  <c r="T3234" i="1"/>
  <c r="U3234" i="1"/>
  <c r="V3234" i="1"/>
  <c r="W3234" i="1"/>
  <c r="T3235" i="1"/>
  <c r="U3235" i="1"/>
  <c r="V3235" i="1"/>
  <c r="W3235" i="1"/>
  <c r="T3236" i="1"/>
  <c r="U3236" i="1"/>
  <c r="V3236" i="1"/>
  <c r="W3236" i="1"/>
  <c r="T3237" i="1"/>
  <c r="U3237" i="1"/>
  <c r="V3237" i="1"/>
  <c r="W3237" i="1"/>
  <c r="T3238" i="1"/>
  <c r="U3238" i="1"/>
  <c r="V3238" i="1"/>
  <c r="W3238" i="1"/>
  <c r="T3239" i="1"/>
  <c r="U3239" i="1"/>
  <c r="V3239" i="1"/>
  <c r="W3239" i="1"/>
  <c r="T3240" i="1"/>
  <c r="U3240" i="1"/>
  <c r="V3240" i="1"/>
  <c r="W3240" i="1"/>
  <c r="T3241" i="1"/>
  <c r="U3241" i="1"/>
  <c r="V3241" i="1"/>
  <c r="W3241" i="1"/>
  <c r="T3242" i="1"/>
  <c r="U3242" i="1"/>
  <c r="V3242" i="1"/>
  <c r="W3242" i="1"/>
  <c r="T3243" i="1"/>
  <c r="U3243" i="1"/>
  <c r="V3243" i="1"/>
  <c r="W3243" i="1"/>
  <c r="T3244" i="1"/>
  <c r="U3244" i="1"/>
  <c r="V3244" i="1"/>
  <c r="W3244" i="1"/>
  <c r="T3245" i="1"/>
  <c r="U3245" i="1"/>
  <c r="V3245" i="1"/>
  <c r="W3245" i="1"/>
  <c r="T3246" i="1"/>
  <c r="U3246" i="1"/>
  <c r="V3246" i="1"/>
  <c r="W3246" i="1"/>
  <c r="T3247" i="1"/>
  <c r="U3247" i="1"/>
  <c r="V3247" i="1"/>
  <c r="W3247" i="1"/>
  <c r="T3248" i="1"/>
  <c r="U3248" i="1"/>
  <c r="V3248" i="1"/>
  <c r="W3248" i="1"/>
  <c r="T3249" i="1"/>
  <c r="U3249" i="1"/>
  <c r="V3249" i="1"/>
  <c r="W3249" i="1"/>
  <c r="T3250" i="1"/>
  <c r="U3250" i="1"/>
  <c r="V3250" i="1"/>
  <c r="W3250" i="1"/>
  <c r="T3251" i="1"/>
  <c r="U3251" i="1"/>
  <c r="V3251" i="1"/>
  <c r="W3251" i="1"/>
  <c r="T3252" i="1"/>
  <c r="U3252" i="1"/>
  <c r="V3252" i="1"/>
  <c r="W3252" i="1"/>
  <c r="T3253" i="1"/>
  <c r="U3253" i="1"/>
  <c r="V3253" i="1"/>
  <c r="W3253" i="1"/>
  <c r="T3254" i="1"/>
  <c r="U3254" i="1"/>
  <c r="V3254" i="1"/>
  <c r="W3254" i="1"/>
  <c r="T3255" i="1"/>
  <c r="U3255" i="1"/>
  <c r="V3255" i="1"/>
  <c r="W3255" i="1"/>
  <c r="T3256" i="1"/>
  <c r="U3256" i="1"/>
  <c r="V3256" i="1"/>
  <c r="W3256" i="1"/>
  <c r="T3257" i="1"/>
  <c r="U3257" i="1"/>
  <c r="V3257" i="1"/>
  <c r="W3257" i="1"/>
  <c r="T3258" i="1"/>
  <c r="U3258" i="1"/>
  <c r="V3258" i="1"/>
  <c r="W3258" i="1"/>
  <c r="T3259" i="1"/>
  <c r="U3259" i="1"/>
  <c r="V3259" i="1"/>
  <c r="W3259" i="1"/>
  <c r="T3260" i="1"/>
  <c r="U3260" i="1"/>
  <c r="V3260" i="1"/>
  <c r="W3260" i="1"/>
  <c r="T3261" i="1"/>
  <c r="U3261" i="1"/>
  <c r="V3261" i="1"/>
  <c r="W3261" i="1"/>
  <c r="T3262" i="1"/>
  <c r="U3262" i="1"/>
  <c r="V3262" i="1"/>
  <c r="W3262" i="1"/>
  <c r="T3263" i="1"/>
  <c r="U3263" i="1"/>
  <c r="V3263" i="1"/>
  <c r="W3263" i="1"/>
  <c r="T3264" i="1"/>
  <c r="U3264" i="1"/>
  <c r="V3264" i="1"/>
  <c r="W3264" i="1"/>
  <c r="T3265" i="1"/>
  <c r="U3265" i="1"/>
  <c r="V3265" i="1"/>
  <c r="W3265" i="1"/>
  <c r="T3266" i="1"/>
  <c r="U3266" i="1"/>
  <c r="V3266" i="1"/>
  <c r="W3266" i="1"/>
  <c r="T3267" i="1"/>
  <c r="U3267" i="1"/>
  <c r="V3267" i="1"/>
  <c r="W3267" i="1"/>
  <c r="T3268" i="1"/>
  <c r="U3268" i="1"/>
  <c r="V3268" i="1"/>
  <c r="W3268" i="1"/>
  <c r="T3269" i="1"/>
  <c r="U3269" i="1"/>
  <c r="V3269" i="1"/>
  <c r="W3269" i="1"/>
  <c r="T3270" i="1"/>
  <c r="U3270" i="1"/>
  <c r="V3270" i="1"/>
  <c r="W3270" i="1"/>
  <c r="T3271" i="1"/>
  <c r="U3271" i="1"/>
  <c r="V3271" i="1"/>
  <c r="W3271" i="1"/>
  <c r="T3272" i="1"/>
  <c r="U3272" i="1"/>
  <c r="V3272" i="1"/>
  <c r="W3272" i="1"/>
  <c r="T3273" i="1"/>
  <c r="U3273" i="1"/>
  <c r="V3273" i="1"/>
  <c r="W3273" i="1"/>
  <c r="T3274" i="1"/>
  <c r="U3274" i="1"/>
  <c r="V3274" i="1"/>
  <c r="W3274" i="1"/>
  <c r="T3275" i="1"/>
  <c r="U3275" i="1"/>
  <c r="V3275" i="1"/>
  <c r="W3275" i="1"/>
  <c r="T3276" i="1"/>
  <c r="U3276" i="1"/>
  <c r="V3276" i="1"/>
  <c r="W3276" i="1"/>
  <c r="T3277" i="1"/>
  <c r="U3277" i="1"/>
  <c r="V3277" i="1"/>
  <c r="W3277" i="1"/>
  <c r="T3278" i="1"/>
  <c r="U3278" i="1"/>
  <c r="V3278" i="1"/>
  <c r="W3278" i="1"/>
  <c r="T3279" i="1"/>
  <c r="U3279" i="1"/>
  <c r="V3279" i="1"/>
  <c r="W3279" i="1"/>
  <c r="T3280" i="1"/>
  <c r="U3280" i="1"/>
  <c r="V3280" i="1"/>
  <c r="W3280" i="1"/>
  <c r="T3281" i="1"/>
  <c r="U3281" i="1"/>
  <c r="V3281" i="1"/>
  <c r="W3281" i="1"/>
  <c r="T3282" i="1"/>
  <c r="U3282" i="1"/>
  <c r="V3282" i="1"/>
  <c r="W3282" i="1"/>
  <c r="T3283" i="1"/>
  <c r="U3283" i="1"/>
  <c r="V3283" i="1"/>
  <c r="W3283" i="1"/>
  <c r="T3284" i="1"/>
  <c r="U3284" i="1"/>
  <c r="V3284" i="1"/>
  <c r="W3284" i="1"/>
  <c r="T3285" i="1"/>
  <c r="U3285" i="1"/>
  <c r="V3285" i="1"/>
  <c r="W3285" i="1"/>
  <c r="T3286" i="1"/>
  <c r="U3286" i="1"/>
  <c r="V3286" i="1"/>
  <c r="W3286" i="1"/>
  <c r="T3287" i="1"/>
  <c r="U3287" i="1"/>
  <c r="V3287" i="1"/>
  <c r="W3287" i="1"/>
  <c r="T3288" i="1"/>
  <c r="U3288" i="1"/>
  <c r="V3288" i="1"/>
  <c r="W3288" i="1"/>
  <c r="T3289" i="1"/>
  <c r="U3289" i="1"/>
  <c r="V3289" i="1"/>
  <c r="W3289" i="1"/>
  <c r="T3290" i="1"/>
  <c r="U3290" i="1"/>
  <c r="V3290" i="1"/>
  <c r="W3290" i="1"/>
  <c r="T3291" i="1"/>
  <c r="U3291" i="1"/>
  <c r="V3291" i="1"/>
  <c r="W3291" i="1"/>
  <c r="T3292" i="1"/>
  <c r="U3292" i="1"/>
  <c r="V3292" i="1"/>
  <c r="W3292" i="1"/>
  <c r="T3293" i="1"/>
  <c r="U3293" i="1"/>
  <c r="V3293" i="1"/>
  <c r="W3293" i="1"/>
  <c r="T3294" i="1"/>
  <c r="U3294" i="1"/>
  <c r="V3294" i="1"/>
  <c r="W3294" i="1"/>
  <c r="T3295" i="1"/>
  <c r="U3295" i="1"/>
  <c r="V3295" i="1"/>
  <c r="W3295" i="1"/>
  <c r="T3296" i="1"/>
  <c r="U3296" i="1"/>
  <c r="V3296" i="1"/>
  <c r="W3296" i="1"/>
  <c r="T3297" i="1"/>
  <c r="U3297" i="1"/>
  <c r="V3297" i="1"/>
  <c r="W3297" i="1"/>
  <c r="T3298" i="1"/>
  <c r="U3298" i="1"/>
  <c r="V3298" i="1"/>
  <c r="W3298" i="1"/>
  <c r="T3299" i="1"/>
  <c r="U3299" i="1"/>
  <c r="V3299" i="1"/>
  <c r="W3299" i="1"/>
  <c r="T3300" i="1"/>
  <c r="U3300" i="1"/>
  <c r="V3300" i="1"/>
  <c r="W3300" i="1"/>
  <c r="T3301" i="1"/>
  <c r="U3301" i="1"/>
  <c r="V3301" i="1"/>
  <c r="W3301" i="1"/>
  <c r="T3302" i="1"/>
  <c r="U3302" i="1"/>
  <c r="V3302" i="1"/>
  <c r="W3302" i="1"/>
  <c r="T3303" i="1"/>
  <c r="U3303" i="1"/>
  <c r="V3303" i="1"/>
  <c r="W3303" i="1"/>
  <c r="T3304" i="1"/>
  <c r="U3304" i="1"/>
  <c r="V3304" i="1"/>
  <c r="W3304" i="1"/>
  <c r="T3305" i="1"/>
  <c r="U3305" i="1"/>
  <c r="V3305" i="1"/>
  <c r="W3305" i="1"/>
  <c r="T3306" i="1"/>
  <c r="U3306" i="1"/>
  <c r="V3306" i="1"/>
  <c r="W3306" i="1"/>
  <c r="T3307" i="1"/>
  <c r="U3307" i="1"/>
  <c r="V3307" i="1"/>
  <c r="W3307" i="1"/>
  <c r="T3308" i="1"/>
  <c r="U3308" i="1"/>
  <c r="V3308" i="1"/>
  <c r="W3308" i="1"/>
  <c r="T3309" i="1"/>
  <c r="U3309" i="1"/>
  <c r="V3309" i="1"/>
  <c r="W3309" i="1"/>
  <c r="T3310" i="1"/>
  <c r="U3310" i="1"/>
  <c r="V3310" i="1"/>
  <c r="W3310" i="1"/>
  <c r="T3311" i="1"/>
  <c r="U3311" i="1"/>
  <c r="V3311" i="1"/>
  <c r="W3311" i="1"/>
  <c r="T3312" i="1"/>
  <c r="U3312" i="1"/>
  <c r="V3312" i="1"/>
  <c r="W3312" i="1"/>
  <c r="T3313" i="1"/>
  <c r="U3313" i="1"/>
  <c r="V3313" i="1"/>
  <c r="W3313" i="1"/>
  <c r="T3314" i="1"/>
  <c r="U3314" i="1"/>
  <c r="V3314" i="1"/>
  <c r="W3314" i="1"/>
  <c r="T3315" i="1"/>
  <c r="U3315" i="1"/>
  <c r="V3315" i="1"/>
  <c r="W3315" i="1"/>
  <c r="T3316" i="1"/>
  <c r="U3316" i="1"/>
  <c r="V3316" i="1"/>
  <c r="W3316" i="1"/>
  <c r="T3317" i="1"/>
  <c r="U3317" i="1"/>
  <c r="V3317" i="1"/>
  <c r="W3317" i="1"/>
  <c r="T3318" i="1"/>
  <c r="U3318" i="1"/>
  <c r="V3318" i="1"/>
  <c r="W3318" i="1"/>
  <c r="T3319" i="1"/>
  <c r="U3319" i="1"/>
  <c r="V3319" i="1"/>
  <c r="W3319" i="1"/>
  <c r="T3320" i="1"/>
  <c r="U3320" i="1"/>
  <c r="V3320" i="1"/>
  <c r="W3320" i="1"/>
  <c r="T3321" i="1"/>
  <c r="U3321" i="1"/>
  <c r="V3321" i="1"/>
  <c r="W3321" i="1"/>
  <c r="T3322" i="1"/>
  <c r="U3322" i="1"/>
  <c r="V3322" i="1"/>
  <c r="W3322" i="1"/>
  <c r="T3323" i="1"/>
  <c r="U3323" i="1"/>
  <c r="V3323" i="1"/>
  <c r="W3323" i="1"/>
  <c r="T3324" i="1"/>
  <c r="U3324" i="1"/>
  <c r="V3324" i="1"/>
  <c r="W3324" i="1"/>
  <c r="T3325" i="1"/>
  <c r="U3325" i="1"/>
  <c r="V3325" i="1"/>
  <c r="W3325" i="1"/>
  <c r="T3326" i="1"/>
  <c r="U3326" i="1"/>
  <c r="V3326" i="1"/>
  <c r="W3326" i="1"/>
  <c r="T3327" i="1"/>
  <c r="U3327" i="1"/>
  <c r="V3327" i="1"/>
  <c r="W3327" i="1"/>
  <c r="T3328" i="1"/>
  <c r="U3328" i="1"/>
  <c r="V3328" i="1"/>
  <c r="W3328" i="1"/>
  <c r="T3329" i="1"/>
  <c r="U3329" i="1"/>
  <c r="V3329" i="1"/>
  <c r="W3329" i="1"/>
  <c r="T3330" i="1"/>
  <c r="U3330" i="1"/>
  <c r="V3330" i="1"/>
  <c r="W3330" i="1"/>
  <c r="T3331" i="1"/>
  <c r="U3331" i="1"/>
  <c r="V3331" i="1"/>
  <c r="W3331" i="1"/>
  <c r="T3332" i="1"/>
  <c r="U3332" i="1"/>
  <c r="V3332" i="1"/>
  <c r="W3332" i="1"/>
  <c r="T3333" i="1"/>
  <c r="U3333" i="1"/>
  <c r="V3333" i="1"/>
  <c r="W3333" i="1"/>
  <c r="T3334" i="1"/>
  <c r="U3334" i="1"/>
  <c r="V3334" i="1"/>
  <c r="W3334" i="1"/>
  <c r="T3335" i="1"/>
  <c r="U3335" i="1"/>
  <c r="V3335" i="1"/>
  <c r="W3335" i="1"/>
  <c r="T3336" i="1"/>
  <c r="U3336" i="1"/>
  <c r="V3336" i="1"/>
  <c r="W3336" i="1"/>
  <c r="T3337" i="1"/>
  <c r="U3337" i="1"/>
  <c r="V3337" i="1"/>
  <c r="W3337" i="1"/>
  <c r="T3338" i="1"/>
  <c r="U3338" i="1"/>
  <c r="V3338" i="1"/>
  <c r="W3338" i="1"/>
  <c r="T3339" i="1"/>
  <c r="U3339" i="1"/>
  <c r="V3339" i="1"/>
  <c r="W3339" i="1"/>
  <c r="T3340" i="1"/>
  <c r="U3340" i="1"/>
  <c r="V3340" i="1"/>
  <c r="W3340" i="1"/>
  <c r="T3341" i="1"/>
  <c r="U3341" i="1"/>
  <c r="V3341" i="1"/>
  <c r="W3341" i="1"/>
  <c r="T3342" i="1"/>
  <c r="U3342" i="1"/>
  <c r="V3342" i="1"/>
  <c r="W3342" i="1"/>
  <c r="T3343" i="1"/>
  <c r="U3343" i="1"/>
  <c r="V3343" i="1"/>
  <c r="W3343" i="1"/>
  <c r="T3344" i="1"/>
  <c r="U3344" i="1"/>
  <c r="V3344" i="1"/>
  <c r="W3344" i="1"/>
  <c r="T3345" i="1"/>
  <c r="U3345" i="1"/>
  <c r="V3345" i="1"/>
  <c r="W3345" i="1"/>
  <c r="T3346" i="1"/>
  <c r="U3346" i="1"/>
  <c r="V3346" i="1"/>
  <c r="W3346" i="1"/>
  <c r="T3347" i="1"/>
  <c r="U3347" i="1"/>
  <c r="V3347" i="1"/>
  <c r="W3347" i="1"/>
  <c r="T3348" i="1"/>
  <c r="U3348" i="1"/>
  <c r="V3348" i="1"/>
  <c r="W3348" i="1"/>
  <c r="T3349" i="1"/>
  <c r="U3349" i="1"/>
  <c r="V3349" i="1"/>
  <c r="W3349" i="1"/>
  <c r="T3350" i="1"/>
  <c r="U3350" i="1"/>
  <c r="V3350" i="1"/>
  <c r="W3350" i="1"/>
  <c r="T3351" i="1"/>
  <c r="U3351" i="1"/>
  <c r="V3351" i="1"/>
  <c r="W3351" i="1"/>
  <c r="T3352" i="1"/>
  <c r="U3352" i="1"/>
  <c r="V3352" i="1"/>
  <c r="W3352" i="1"/>
  <c r="T3353" i="1"/>
  <c r="U3353" i="1"/>
  <c r="V3353" i="1"/>
  <c r="W3353" i="1"/>
  <c r="T3354" i="1"/>
  <c r="U3354" i="1"/>
  <c r="V3354" i="1"/>
  <c r="W3354" i="1"/>
  <c r="T3355" i="1"/>
  <c r="U3355" i="1"/>
  <c r="V3355" i="1"/>
  <c r="W3355" i="1"/>
  <c r="T3356" i="1"/>
  <c r="U3356" i="1"/>
  <c r="V3356" i="1"/>
  <c r="W3356" i="1"/>
  <c r="T3357" i="1"/>
  <c r="U3357" i="1"/>
  <c r="V3357" i="1"/>
  <c r="W3357" i="1"/>
  <c r="T3358" i="1"/>
  <c r="U3358" i="1"/>
  <c r="V3358" i="1"/>
  <c r="W3358" i="1"/>
  <c r="T3359" i="1"/>
  <c r="U3359" i="1"/>
  <c r="V3359" i="1"/>
  <c r="W3359" i="1"/>
  <c r="T3360" i="1"/>
  <c r="U3360" i="1"/>
  <c r="V3360" i="1"/>
  <c r="W3360" i="1"/>
  <c r="T3361" i="1"/>
  <c r="U3361" i="1"/>
  <c r="V3361" i="1"/>
  <c r="W3361" i="1"/>
  <c r="T3362" i="1"/>
  <c r="U3362" i="1"/>
  <c r="V3362" i="1"/>
  <c r="W3362" i="1"/>
  <c r="T3363" i="1"/>
  <c r="U3363" i="1"/>
  <c r="V3363" i="1"/>
  <c r="W3363" i="1"/>
  <c r="T3364" i="1"/>
  <c r="U3364" i="1"/>
  <c r="V3364" i="1"/>
  <c r="W3364" i="1"/>
  <c r="T3365" i="1"/>
  <c r="U3365" i="1"/>
  <c r="V3365" i="1"/>
  <c r="W3365" i="1"/>
  <c r="T3366" i="1"/>
  <c r="U3366" i="1"/>
  <c r="V3366" i="1"/>
  <c r="W3366" i="1"/>
  <c r="T3367" i="1"/>
  <c r="U3367" i="1"/>
  <c r="V3367" i="1"/>
  <c r="W3367" i="1"/>
  <c r="T3368" i="1"/>
  <c r="U3368" i="1"/>
  <c r="V3368" i="1"/>
  <c r="W3368" i="1"/>
  <c r="T3369" i="1"/>
  <c r="U3369" i="1"/>
  <c r="V3369" i="1"/>
  <c r="W3369" i="1"/>
  <c r="T3370" i="1"/>
  <c r="U3370" i="1"/>
  <c r="V3370" i="1"/>
  <c r="W3370" i="1"/>
  <c r="T3371" i="1"/>
  <c r="U3371" i="1"/>
  <c r="V3371" i="1"/>
  <c r="W3371" i="1"/>
  <c r="T3372" i="1"/>
  <c r="U3372" i="1"/>
  <c r="V3372" i="1"/>
  <c r="W3372" i="1"/>
  <c r="T3373" i="1"/>
  <c r="U3373" i="1"/>
  <c r="V3373" i="1"/>
  <c r="W3373" i="1"/>
  <c r="T3374" i="1"/>
  <c r="U3374" i="1"/>
  <c r="V3374" i="1"/>
  <c r="W3374" i="1"/>
  <c r="T3375" i="1"/>
  <c r="U3375" i="1"/>
  <c r="V3375" i="1"/>
  <c r="W3375" i="1"/>
  <c r="T3376" i="1"/>
  <c r="U3376" i="1"/>
  <c r="V3376" i="1"/>
  <c r="W3376" i="1"/>
  <c r="T3377" i="1"/>
  <c r="U3377" i="1"/>
  <c r="V3377" i="1"/>
  <c r="W3377" i="1"/>
  <c r="T3378" i="1"/>
  <c r="U3378" i="1"/>
  <c r="V3378" i="1"/>
  <c r="W3378" i="1"/>
  <c r="T3379" i="1"/>
  <c r="U3379" i="1"/>
  <c r="V3379" i="1"/>
  <c r="W3379" i="1"/>
  <c r="T3380" i="1"/>
  <c r="U3380" i="1"/>
  <c r="V3380" i="1"/>
  <c r="W3380" i="1"/>
  <c r="T3381" i="1"/>
  <c r="U3381" i="1"/>
  <c r="V3381" i="1"/>
  <c r="W3381" i="1"/>
  <c r="T3382" i="1"/>
  <c r="U3382" i="1"/>
  <c r="V3382" i="1"/>
  <c r="W3382" i="1"/>
  <c r="T3383" i="1"/>
  <c r="U3383" i="1"/>
  <c r="V3383" i="1"/>
  <c r="W3383" i="1"/>
  <c r="T3384" i="1"/>
  <c r="U3384" i="1"/>
  <c r="V3384" i="1"/>
  <c r="W3384" i="1"/>
  <c r="T3385" i="1"/>
  <c r="U3385" i="1"/>
  <c r="V3385" i="1"/>
  <c r="W3385" i="1"/>
  <c r="T3386" i="1"/>
  <c r="U3386" i="1"/>
  <c r="V3386" i="1"/>
  <c r="W3386" i="1"/>
  <c r="T3387" i="1"/>
  <c r="U3387" i="1"/>
  <c r="V3387" i="1"/>
  <c r="W3387" i="1"/>
  <c r="T3388" i="1"/>
  <c r="U3388" i="1"/>
  <c r="V3388" i="1"/>
  <c r="W3388" i="1"/>
  <c r="T3389" i="1"/>
  <c r="U3389" i="1"/>
  <c r="V3389" i="1"/>
  <c r="W3389" i="1"/>
  <c r="T3390" i="1"/>
  <c r="U3390" i="1"/>
  <c r="V3390" i="1"/>
  <c r="W3390" i="1"/>
  <c r="T3391" i="1"/>
  <c r="U3391" i="1"/>
  <c r="V3391" i="1"/>
  <c r="W3391" i="1"/>
  <c r="T3392" i="1"/>
  <c r="U3392" i="1"/>
  <c r="V3392" i="1"/>
  <c r="W3392" i="1"/>
  <c r="T3393" i="1"/>
  <c r="U3393" i="1"/>
  <c r="V3393" i="1"/>
  <c r="W3393" i="1"/>
  <c r="T3394" i="1"/>
  <c r="U3394" i="1"/>
  <c r="V3394" i="1"/>
  <c r="W3394" i="1"/>
  <c r="T3395" i="1"/>
  <c r="U3395" i="1"/>
  <c r="V3395" i="1"/>
  <c r="W3395" i="1"/>
  <c r="T3396" i="1"/>
  <c r="U3396" i="1"/>
  <c r="V3396" i="1"/>
  <c r="W3396" i="1"/>
  <c r="T3397" i="1"/>
  <c r="U3397" i="1"/>
  <c r="V3397" i="1"/>
  <c r="W3397" i="1"/>
  <c r="T3398" i="1"/>
  <c r="U3398" i="1"/>
  <c r="V3398" i="1"/>
  <c r="W3398" i="1"/>
  <c r="T3399" i="1"/>
  <c r="U3399" i="1"/>
  <c r="V3399" i="1"/>
  <c r="W3399" i="1"/>
  <c r="T3400" i="1"/>
  <c r="U3400" i="1"/>
  <c r="V3400" i="1"/>
  <c r="W3400" i="1"/>
  <c r="T3401" i="1"/>
  <c r="U3401" i="1"/>
  <c r="V3401" i="1"/>
  <c r="W3401" i="1"/>
  <c r="T3402" i="1"/>
  <c r="U3402" i="1"/>
  <c r="V3402" i="1"/>
  <c r="W3402" i="1"/>
  <c r="T3403" i="1"/>
  <c r="U3403" i="1"/>
  <c r="V3403" i="1"/>
  <c r="W3403" i="1"/>
  <c r="T3404" i="1"/>
  <c r="U3404" i="1"/>
  <c r="V3404" i="1"/>
  <c r="W3404" i="1"/>
  <c r="T3405" i="1"/>
  <c r="U3405" i="1"/>
  <c r="V3405" i="1"/>
  <c r="W3405" i="1"/>
  <c r="T3406" i="1"/>
  <c r="U3406" i="1"/>
  <c r="V3406" i="1"/>
  <c r="W3406" i="1"/>
  <c r="T3407" i="1"/>
  <c r="U3407" i="1"/>
  <c r="V3407" i="1"/>
  <c r="W3407" i="1"/>
  <c r="T3408" i="1"/>
  <c r="U3408" i="1"/>
  <c r="V3408" i="1"/>
  <c r="W3408" i="1"/>
  <c r="T3409" i="1"/>
  <c r="U3409" i="1"/>
  <c r="V3409" i="1"/>
  <c r="W3409" i="1"/>
  <c r="T3410" i="1"/>
  <c r="U3410" i="1"/>
  <c r="V3410" i="1"/>
  <c r="W3410" i="1"/>
  <c r="T3411" i="1"/>
  <c r="U3411" i="1"/>
  <c r="V3411" i="1"/>
  <c r="W3411" i="1"/>
  <c r="T3412" i="1"/>
  <c r="U3412" i="1"/>
  <c r="V3412" i="1"/>
  <c r="W3412" i="1"/>
  <c r="T3413" i="1"/>
  <c r="U3413" i="1"/>
  <c r="V3413" i="1"/>
  <c r="W3413" i="1"/>
  <c r="T3414" i="1"/>
  <c r="U3414" i="1"/>
  <c r="V3414" i="1"/>
  <c r="W3414" i="1"/>
  <c r="T3415" i="1"/>
  <c r="U3415" i="1"/>
  <c r="V3415" i="1"/>
  <c r="W3415" i="1"/>
  <c r="T3416" i="1"/>
  <c r="U3416" i="1"/>
  <c r="V3416" i="1"/>
  <c r="W3416" i="1"/>
  <c r="T3417" i="1"/>
  <c r="U3417" i="1"/>
  <c r="V3417" i="1"/>
  <c r="W3417" i="1"/>
  <c r="T3418" i="1"/>
  <c r="U3418" i="1"/>
  <c r="V3418" i="1"/>
  <c r="W3418" i="1"/>
  <c r="T3419" i="1"/>
  <c r="U3419" i="1"/>
  <c r="V3419" i="1"/>
  <c r="W3419" i="1"/>
  <c r="T3420" i="1"/>
  <c r="U3420" i="1"/>
  <c r="V3420" i="1"/>
  <c r="W3420" i="1"/>
  <c r="T3421" i="1"/>
  <c r="U3421" i="1"/>
  <c r="V3421" i="1"/>
  <c r="W3421" i="1"/>
  <c r="T3422" i="1"/>
  <c r="U3422" i="1"/>
  <c r="V3422" i="1"/>
  <c r="W3422" i="1"/>
  <c r="T3423" i="1"/>
  <c r="U3423" i="1"/>
  <c r="V3423" i="1"/>
  <c r="W3423" i="1"/>
  <c r="T3424" i="1"/>
  <c r="U3424" i="1"/>
  <c r="V3424" i="1"/>
  <c r="W3424" i="1"/>
  <c r="T3425" i="1"/>
  <c r="U3425" i="1"/>
  <c r="V3425" i="1"/>
  <c r="W3425" i="1"/>
  <c r="T3426" i="1"/>
  <c r="U3426" i="1"/>
  <c r="V3426" i="1"/>
  <c r="W3426" i="1"/>
  <c r="T3427" i="1"/>
  <c r="U3427" i="1"/>
  <c r="V3427" i="1"/>
  <c r="W3427" i="1"/>
  <c r="T3428" i="1"/>
  <c r="U3428" i="1"/>
  <c r="V3428" i="1"/>
  <c r="W3428" i="1"/>
  <c r="T3429" i="1"/>
  <c r="U3429" i="1"/>
  <c r="V3429" i="1"/>
  <c r="W3429" i="1"/>
  <c r="T3430" i="1"/>
  <c r="U3430" i="1"/>
  <c r="V3430" i="1"/>
  <c r="W3430" i="1"/>
  <c r="T3431" i="1"/>
  <c r="U3431" i="1"/>
  <c r="V3431" i="1"/>
  <c r="W3431" i="1"/>
  <c r="T3432" i="1"/>
  <c r="U3432" i="1"/>
  <c r="V3432" i="1"/>
  <c r="W3432" i="1"/>
  <c r="T3433" i="1"/>
  <c r="U3433" i="1"/>
  <c r="V3433" i="1"/>
  <c r="W3433" i="1"/>
  <c r="T3434" i="1"/>
  <c r="U3434" i="1"/>
  <c r="V3434" i="1"/>
  <c r="W3434" i="1"/>
  <c r="T3435" i="1"/>
  <c r="U3435" i="1"/>
  <c r="V3435" i="1"/>
  <c r="W3435" i="1"/>
  <c r="T3436" i="1"/>
  <c r="U3436" i="1"/>
  <c r="V3436" i="1"/>
  <c r="W3436" i="1"/>
  <c r="T3437" i="1"/>
  <c r="U3437" i="1"/>
  <c r="V3437" i="1"/>
  <c r="W3437" i="1"/>
  <c r="T3438" i="1"/>
  <c r="U3438" i="1"/>
  <c r="V3438" i="1"/>
  <c r="W3438" i="1"/>
  <c r="T3439" i="1"/>
  <c r="U3439" i="1"/>
  <c r="V3439" i="1"/>
  <c r="W3439" i="1"/>
  <c r="T3440" i="1"/>
  <c r="U3440" i="1"/>
  <c r="V3440" i="1"/>
  <c r="W3440" i="1"/>
  <c r="T3441" i="1"/>
  <c r="U3441" i="1"/>
  <c r="V3441" i="1"/>
  <c r="W3441" i="1"/>
  <c r="T3442" i="1"/>
  <c r="U3442" i="1"/>
  <c r="V3442" i="1"/>
  <c r="W3442" i="1"/>
  <c r="T3443" i="1"/>
  <c r="U3443" i="1"/>
  <c r="V3443" i="1"/>
  <c r="W3443" i="1"/>
  <c r="T3444" i="1"/>
  <c r="U3444" i="1"/>
  <c r="V3444" i="1"/>
  <c r="W3444" i="1"/>
  <c r="T3445" i="1"/>
  <c r="U3445" i="1"/>
  <c r="V3445" i="1"/>
  <c r="W3445" i="1"/>
  <c r="T3446" i="1"/>
  <c r="U3446" i="1"/>
  <c r="V3446" i="1"/>
  <c r="W3446" i="1"/>
  <c r="T3447" i="1"/>
  <c r="U3447" i="1"/>
  <c r="V3447" i="1"/>
  <c r="W3447" i="1"/>
  <c r="T3448" i="1"/>
  <c r="U3448" i="1"/>
  <c r="V3448" i="1"/>
  <c r="W3448" i="1"/>
  <c r="T3449" i="1"/>
  <c r="U3449" i="1"/>
  <c r="V3449" i="1"/>
  <c r="W3449" i="1"/>
  <c r="T3450" i="1"/>
  <c r="U3450" i="1"/>
  <c r="V3450" i="1"/>
  <c r="W3450" i="1"/>
  <c r="T3451" i="1"/>
  <c r="U3451" i="1"/>
  <c r="V3451" i="1"/>
  <c r="W3451" i="1"/>
  <c r="T3452" i="1"/>
  <c r="U3452" i="1"/>
  <c r="V3452" i="1"/>
  <c r="W3452" i="1"/>
  <c r="T3453" i="1"/>
  <c r="U3453" i="1"/>
  <c r="V3453" i="1"/>
  <c r="W3453" i="1"/>
  <c r="T3454" i="1"/>
  <c r="U3454" i="1"/>
  <c r="V3454" i="1"/>
  <c r="W3454" i="1"/>
  <c r="T3455" i="1"/>
  <c r="U3455" i="1"/>
  <c r="V3455" i="1"/>
  <c r="W3455" i="1"/>
  <c r="T3456" i="1"/>
  <c r="U3456" i="1"/>
  <c r="V3456" i="1"/>
  <c r="W3456" i="1"/>
  <c r="T3457" i="1"/>
  <c r="U3457" i="1"/>
  <c r="V3457" i="1"/>
  <c r="W3457" i="1"/>
  <c r="T3458" i="1"/>
  <c r="U3458" i="1"/>
  <c r="V3458" i="1"/>
  <c r="W3458" i="1"/>
  <c r="T3459" i="1"/>
  <c r="U3459" i="1"/>
  <c r="V3459" i="1"/>
  <c r="W3459" i="1"/>
  <c r="T3460" i="1"/>
  <c r="U3460" i="1"/>
  <c r="V3460" i="1"/>
  <c r="W3460" i="1"/>
  <c r="T3461" i="1"/>
  <c r="U3461" i="1"/>
  <c r="V3461" i="1"/>
  <c r="W3461" i="1"/>
  <c r="T3462" i="1"/>
  <c r="U3462" i="1"/>
  <c r="V3462" i="1"/>
  <c r="W3462" i="1"/>
  <c r="T3463" i="1"/>
  <c r="U3463" i="1"/>
  <c r="V3463" i="1"/>
  <c r="W3463" i="1"/>
  <c r="T3464" i="1"/>
  <c r="U3464" i="1"/>
  <c r="V3464" i="1"/>
  <c r="W3464" i="1"/>
  <c r="T3465" i="1"/>
  <c r="U3465" i="1"/>
  <c r="V3465" i="1"/>
  <c r="W3465" i="1"/>
  <c r="T3466" i="1"/>
  <c r="U3466" i="1"/>
  <c r="V3466" i="1"/>
  <c r="W3466" i="1"/>
  <c r="T3467" i="1"/>
  <c r="U3467" i="1"/>
  <c r="V3467" i="1"/>
  <c r="W3467" i="1"/>
  <c r="T3468" i="1"/>
  <c r="U3468" i="1"/>
  <c r="V3468" i="1"/>
  <c r="W3468" i="1"/>
  <c r="T3469" i="1"/>
  <c r="U3469" i="1"/>
  <c r="V3469" i="1"/>
  <c r="W3469" i="1"/>
  <c r="T3470" i="1"/>
  <c r="U3470" i="1"/>
  <c r="V3470" i="1"/>
  <c r="W3470" i="1"/>
  <c r="T3471" i="1"/>
  <c r="U3471" i="1"/>
  <c r="V3471" i="1"/>
  <c r="W3471" i="1"/>
  <c r="T3472" i="1"/>
  <c r="U3472" i="1"/>
  <c r="V3472" i="1"/>
  <c r="W3472" i="1"/>
  <c r="T3473" i="1"/>
  <c r="U3473" i="1"/>
  <c r="V3473" i="1"/>
  <c r="W3473" i="1"/>
  <c r="T3474" i="1"/>
  <c r="U3474" i="1"/>
  <c r="V3474" i="1"/>
  <c r="W3474" i="1"/>
  <c r="T3475" i="1"/>
  <c r="U3475" i="1"/>
  <c r="V3475" i="1"/>
  <c r="W3475" i="1"/>
  <c r="T3476" i="1"/>
  <c r="U3476" i="1"/>
  <c r="V3476" i="1"/>
  <c r="W3476" i="1"/>
  <c r="T3477" i="1"/>
  <c r="U3477" i="1"/>
  <c r="V3477" i="1"/>
  <c r="W3477" i="1"/>
  <c r="T3478" i="1"/>
  <c r="U3478" i="1"/>
  <c r="V3478" i="1"/>
  <c r="W3478" i="1"/>
  <c r="T3479" i="1"/>
  <c r="U3479" i="1"/>
  <c r="V3479" i="1"/>
  <c r="W3479" i="1"/>
  <c r="T3480" i="1"/>
  <c r="U3480" i="1"/>
  <c r="V3480" i="1"/>
  <c r="W3480" i="1"/>
  <c r="T3481" i="1"/>
  <c r="U3481" i="1"/>
  <c r="V3481" i="1"/>
  <c r="W3481" i="1"/>
  <c r="T3482" i="1"/>
  <c r="U3482" i="1"/>
  <c r="V3482" i="1"/>
  <c r="W3482" i="1"/>
  <c r="T3483" i="1"/>
  <c r="U3483" i="1"/>
  <c r="V3483" i="1"/>
  <c r="W3483" i="1"/>
  <c r="T3484" i="1"/>
  <c r="U3484" i="1"/>
  <c r="V3484" i="1"/>
  <c r="W3484" i="1"/>
  <c r="T3485" i="1"/>
  <c r="U3485" i="1"/>
  <c r="V3485" i="1"/>
  <c r="W3485" i="1"/>
  <c r="T3486" i="1"/>
  <c r="U3486" i="1"/>
  <c r="V3486" i="1"/>
  <c r="W3486" i="1"/>
  <c r="T3487" i="1"/>
  <c r="U3487" i="1"/>
  <c r="V3487" i="1"/>
  <c r="W3487" i="1"/>
  <c r="T3488" i="1"/>
  <c r="U3488" i="1"/>
  <c r="V3488" i="1"/>
  <c r="W3488" i="1"/>
  <c r="T3489" i="1"/>
  <c r="U3489" i="1"/>
  <c r="V3489" i="1"/>
  <c r="W3489" i="1"/>
  <c r="T3490" i="1"/>
  <c r="U3490" i="1"/>
  <c r="V3490" i="1"/>
  <c r="W3490" i="1"/>
  <c r="T3491" i="1"/>
  <c r="U3491" i="1"/>
  <c r="V3491" i="1"/>
  <c r="W3491" i="1"/>
  <c r="T3492" i="1"/>
  <c r="U3492" i="1"/>
  <c r="V3492" i="1"/>
  <c r="W3492" i="1"/>
  <c r="T3493" i="1"/>
  <c r="U3493" i="1"/>
  <c r="V3493" i="1"/>
  <c r="W3493" i="1"/>
  <c r="T3494" i="1"/>
  <c r="U3494" i="1"/>
  <c r="V3494" i="1"/>
  <c r="W3494" i="1"/>
  <c r="T3495" i="1"/>
  <c r="U3495" i="1"/>
  <c r="V3495" i="1"/>
  <c r="W3495" i="1"/>
  <c r="T3496" i="1"/>
  <c r="U3496" i="1"/>
  <c r="V3496" i="1"/>
  <c r="W3496" i="1"/>
  <c r="T3497" i="1"/>
  <c r="U3497" i="1"/>
  <c r="V3497" i="1"/>
  <c r="W3497" i="1"/>
  <c r="T3498" i="1"/>
  <c r="U3498" i="1"/>
  <c r="V3498" i="1"/>
  <c r="W3498" i="1"/>
  <c r="T3499" i="1"/>
  <c r="U3499" i="1"/>
  <c r="V3499" i="1"/>
  <c r="W3499" i="1"/>
  <c r="T3500" i="1"/>
  <c r="U3500" i="1"/>
  <c r="V3500" i="1"/>
  <c r="W3500" i="1"/>
  <c r="T3501" i="1"/>
  <c r="U3501" i="1"/>
  <c r="V3501" i="1"/>
  <c r="W3501" i="1"/>
  <c r="T3502" i="1"/>
  <c r="U3502" i="1"/>
  <c r="V3502" i="1"/>
  <c r="W3502" i="1"/>
  <c r="T3503" i="1"/>
  <c r="U3503" i="1"/>
  <c r="V3503" i="1"/>
  <c r="W3503" i="1"/>
  <c r="T3504" i="1"/>
  <c r="U3504" i="1"/>
  <c r="V3504" i="1"/>
  <c r="W3504" i="1"/>
  <c r="T3505" i="1"/>
  <c r="U3505" i="1"/>
  <c r="V3505" i="1"/>
  <c r="W3505" i="1"/>
  <c r="T3506" i="1"/>
  <c r="U3506" i="1"/>
  <c r="V3506" i="1"/>
  <c r="W3506" i="1"/>
  <c r="T3507" i="1"/>
  <c r="U3507" i="1"/>
  <c r="V3507" i="1"/>
  <c r="W3507" i="1"/>
  <c r="T3508" i="1"/>
  <c r="U3508" i="1"/>
  <c r="V3508" i="1"/>
  <c r="W3508" i="1"/>
  <c r="T3509" i="1"/>
  <c r="U3509" i="1"/>
  <c r="V3509" i="1"/>
  <c r="W3509" i="1"/>
  <c r="T3510" i="1"/>
  <c r="U3510" i="1"/>
  <c r="V3510" i="1"/>
  <c r="W3510" i="1"/>
  <c r="T3511" i="1"/>
  <c r="U3511" i="1"/>
  <c r="V3511" i="1"/>
  <c r="W3511" i="1"/>
  <c r="T3512" i="1"/>
  <c r="U3512" i="1"/>
  <c r="V3512" i="1"/>
  <c r="W3512" i="1"/>
  <c r="T3513" i="1"/>
  <c r="U3513" i="1"/>
  <c r="V3513" i="1"/>
  <c r="W3513" i="1"/>
  <c r="T3514" i="1"/>
  <c r="U3514" i="1"/>
  <c r="V3514" i="1"/>
  <c r="W3514" i="1"/>
  <c r="T3515" i="1"/>
  <c r="U3515" i="1"/>
  <c r="V3515" i="1"/>
  <c r="W3515" i="1"/>
  <c r="T3516" i="1"/>
  <c r="U3516" i="1"/>
  <c r="V3516" i="1"/>
  <c r="W3516" i="1"/>
  <c r="T3517" i="1"/>
  <c r="U3517" i="1"/>
  <c r="V3517" i="1"/>
  <c r="W3517" i="1"/>
  <c r="T3518" i="1"/>
  <c r="U3518" i="1"/>
  <c r="V3518" i="1"/>
  <c r="W3518" i="1"/>
  <c r="T3519" i="1"/>
  <c r="U3519" i="1"/>
  <c r="V3519" i="1"/>
  <c r="W3519" i="1"/>
  <c r="T3520" i="1"/>
  <c r="U3520" i="1"/>
  <c r="V3520" i="1"/>
  <c r="W3520" i="1"/>
  <c r="T3521" i="1"/>
  <c r="U3521" i="1"/>
  <c r="V3521" i="1"/>
  <c r="W3521" i="1"/>
  <c r="T3522" i="1"/>
  <c r="U3522" i="1"/>
  <c r="V3522" i="1"/>
  <c r="W3522" i="1"/>
  <c r="T3523" i="1"/>
  <c r="U3523" i="1"/>
  <c r="V3523" i="1"/>
  <c r="W3523" i="1"/>
  <c r="T3524" i="1"/>
  <c r="U3524" i="1"/>
  <c r="V3524" i="1"/>
  <c r="W3524" i="1"/>
  <c r="T3525" i="1"/>
  <c r="U3525" i="1"/>
  <c r="V3525" i="1"/>
  <c r="W3525" i="1"/>
  <c r="T3526" i="1"/>
  <c r="U3526" i="1"/>
  <c r="V3526" i="1"/>
  <c r="W3526" i="1"/>
  <c r="T3527" i="1"/>
  <c r="U3527" i="1"/>
  <c r="V3527" i="1"/>
  <c r="W3527" i="1"/>
  <c r="T3528" i="1"/>
  <c r="U3528" i="1"/>
  <c r="V3528" i="1"/>
  <c r="W3528" i="1"/>
  <c r="T3529" i="1"/>
  <c r="U3529" i="1"/>
  <c r="V3529" i="1"/>
  <c r="W3529" i="1"/>
  <c r="T3530" i="1"/>
  <c r="U3530" i="1"/>
  <c r="V3530" i="1"/>
  <c r="W3530" i="1"/>
  <c r="T3531" i="1"/>
  <c r="U3531" i="1"/>
  <c r="V3531" i="1"/>
  <c r="W3531" i="1"/>
  <c r="T3532" i="1"/>
  <c r="U3532" i="1"/>
  <c r="V3532" i="1"/>
  <c r="W3532" i="1"/>
  <c r="T3533" i="1"/>
  <c r="U3533" i="1"/>
  <c r="V3533" i="1"/>
  <c r="W3533" i="1"/>
  <c r="T3534" i="1"/>
  <c r="U3534" i="1"/>
  <c r="V3534" i="1"/>
  <c r="W3534" i="1"/>
  <c r="T3535" i="1"/>
  <c r="U3535" i="1"/>
  <c r="V3535" i="1"/>
  <c r="W3535" i="1"/>
  <c r="T3536" i="1"/>
  <c r="U3536" i="1"/>
  <c r="V3536" i="1"/>
  <c r="W3536" i="1"/>
  <c r="T3537" i="1"/>
  <c r="U3537" i="1"/>
  <c r="V3537" i="1"/>
  <c r="W3537" i="1"/>
  <c r="T3538" i="1"/>
  <c r="U3538" i="1"/>
  <c r="V3538" i="1"/>
  <c r="W3538" i="1"/>
  <c r="T3539" i="1"/>
  <c r="U3539" i="1"/>
  <c r="V3539" i="1"/>
  <c r="W3539" i="1"/>
  <c r="T3540" i="1"/>
  <c r="U3540" i="1"/>
  <c r="V3540" i="1"/>
  <c r="W3540" i="1"/>
  <c r="T3541" i="1"/>
  <c r="U3541" i="1"/>
  <c r="V3541" i="1"/>
  <c r="W3541" i="1"/>
  <c r="T3542" i="1"/>
  <c r="U3542" i="1"/>
  <c r="V3542" i="1"/>
  <c r="W3542" i="1"/>
  <c r="T3543" i="1"/>
  <c r="U3543" i="1"/>
  <c r="V3543" i="1"/>
  <c r="W3543" i="1"/>
  <c r="T3544" i="1"/>
  <c r="U3544" i="1"/>
  <c r="V3544" i="1"/>
  <c r="W3544" i="1"/>
  <c r="T3545" i="1"/>
  <c r="U3545" i="1"/>
  <c r="V3545" i="1"/>
  <c r="W3545" i="1"/>
  <c r="T3546" i="1"/>
  <c r="U3546" i="1"/>
  <c r="V3546" i="1"/>
  <c r="W3546" i="1"/>
  <c r="T3547" i="1"/>
  <c r="U3547" i="1"/>
  <c r="V3547" i="1"/>
  <c r="W3547" i="1"/>
  <c r="T3548" i="1"/>
  <c r="U3548" i="1"/>
  <c r="V3548" i="1"/>
  <c r="W3548" i="1"/>
  <c r="T3549" i="1"/>
  <c r="U3549" i="1"/>
  <c r="V3549" i="1"/>
  <c r="W3549" i="1"/>
  <c r="T3550" i="1"/>
  <c r="U3550" i="1"/>
  <c r="V3550" i="1"/>
  <c r="W3550" i="1"/>
  <c r="T3551" i="1"/>
  <c r="U3551" i="1"/>
  <c r="V3551" i="1"/>
  <c r="W3551" i="1"/>
  <c r="T3552" i="1"/>
  <c r="U3552" i="1"/>
  <c r="V3552" i="1"/>
  <c r="W3552" i="1"/>
  <c r="T3553" i="1"/>
  <c r="U3553" i="1"/>
  <c r="V3553" i="1"/>
  <c r="W3553" i="1"/>
  <c r="T3554" i="1"/>
  <c r="U3554" i="1"/>
  <c r="V3554" i="1"/>
  <c r="W3554" i="1"/>
  <c r="T3555" i="1"/>
  <c r="U3555" i="1"/>
  <c r="V3555" i="1"/>
  <c r="W3555" i="1"/>
  <c r="T3556" i="1"/>
  <c r="U3556" i="1"/>
  <c r="V3556" i="1"/>
  <c r="W3556" i="1"/>
  <c r="T3557" i="1"/>
  <c r="U3557" i="1"/>
  <c r="V3557" i="1"/>
  <c r="W3557" i="1"/>
  <c r="T3558" i="1"/>
  <c r="U3558" i="1"/>
  <c r="V3558" i="1"/>
  <c r="W3558" i="1"/>
  <c r="T3559" i="1"/>
  <c r="U3559" i="1"/>
  <c r="V3559" i="1"/>
  <c r="W3559" i="1"/>
  <c r="T3560" i="1"/>
  <c r="U3560" i="1"/>
  <c r="V3560" i="1"/>
  <c r="W3560" i="1"/>
  <c r="T3561" i="1"/>
  <c r="U3561" i="1"/>
  <c r="V3561" i="1"/>
  <c r="W3561" i="1"/>
  <c r="V2" i="1"/>
  <c r="W2" i="1"/>
  <c r="AH3565" i="1" l="1"/>
  <c r="AH3569" i="1" s="1"/>
  <c r="AH3564" i="1"/>
  <c r="AH3567" i="1"/>
  <c r="AE3565" i="1"/>
  <c r="AE3566" i="1"/>
  <c r="Z3565" i="1"/>
  <c r="AB3567" i="1"/>
  <c r="W3566" i="1"/>
  <c r="AA3566" i="1"/>
  <c r="T3567" i="1"/>
  <c r="AA3567" i="1"/>
  <c r="Z3566" i="1"/>
  <c r="Z3569" i="1" s="1"/>
  <c r="AB3564" i="1"/>
  <c r="V3567" i="1"/>
  <c r="Z3567" i="1"/>
  <c r="AB3565" i="1"/>
  <c r="AA3564" i="1"/>
  <c r="AB3566" i="1"/>
  <c r="AA3565" i="1"/>
  <c r="Z3564" i="1"/>
  <c r="U3567" i="1"/>
  <c r="V3564" i="1"/>
  <c r="V3565" i="1"/>
  <c r="V3566" i="1"/>
  <c r="V3568" i="1" s="1"/>
  <c r="W3567" i="1"/>
  <c r="U3564" i="1"/>
  <c r="U3565" i="1"/>
  <c r="U3566" i="1"/>
  <c r="U3568" i="1" s="1"/>
  <c r="T3564" i="1"/>
  <c r="T3565" i="1"/>
  <c r="T3566" i="1"/>
  <c r="T3568" i="1" s="1"/>
  <c r="W3564" i="1"/>
  <c r="W3565" i="1"/>
  <c r="W3569" i="1" s="1"/>
  <c r="AH3568" i="1" l="1"/>
  <c r="AA3569" i="1"/>
  <c r="AB3568" i="1"/>
  <c r="U3569" i="1"/>
  <c r="V3569" i="1"/>
  <c r="Z3568" i="1"/>
  <c r="AA3568" i="1"/>
  <c r="T3569" i="1"/>
  <c r="W3568" i="1"/>
</calcChain>
</file>

<file path=xl/sharedStrings.xml><?xml version="1.0" encoding="utf-8"?>
<sst xmlns="http://schemas.openxmlformats.org/spreadsheetml/2006/main" count="41937" uniqueCount="655">
  <si>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</si>
  <si>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</si>
  <si>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</si>
  <si>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</si>
  <si>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</si>
  <si>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</si>
  <si>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</si>
  <si>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</si>
  <si>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</si>
  <si>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</si>
  <si>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</si>
  <si>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</si>
  <si>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</si>
  <si>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</si>
  <si>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</si>
  <si>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</si>
  <si>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</si>
  <si>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</si>
  <si>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</si>
  <si>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</si>
  <si>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</si>
  <si>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</si>
  <si>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</si>
  <si>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</si>
  <si>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</si>
  <si>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</si>
  <si>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</si>
  <si>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</si>
  <si>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</si>
  <si>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</si>
  <si>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</si>
  <si>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</si>
  <si>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</si>
  <si>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</si>
  <si>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</si>
  <si>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</si>
  <si>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</si>
  <si>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</si>
  <si>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</si>
  <si>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</si>
  <si>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</si>
  <si>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</si>
  <si>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</si>
  <si>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</si>
  <si>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</si>
  <si>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</si>
  <si>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</si>
  <si>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</si>
  <si>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</si>
  <si>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</si>
  <si>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</si>
  <si>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</si>
  <si>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</si>
  <si>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</si>
  <si>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</si>
  <si>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</si>
  <si>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</si>
  <si>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</si>
  <si>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</si>
  <si>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</si>
  <si>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</si>
  <si>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</si>
  <si>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</si>
  <si>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</si>
  <si>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</si>
  <si>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</si>
  <si>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</si>
  <si>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</si>
  <si>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</si>
  <si>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</si>
  <si>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</si>
  <si>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</si>
  <si>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</si>
  <si>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</si>
  <si>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</si>
  <si>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</si>
  <si>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</si>
  <si>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</si>
  <si>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</si>
  <si>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</si>
  <si>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</si>
  <si>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</si>
  <si>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</si>
  <si>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</si>
  <si>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</si>
  <si>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</si>
  <si>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</si>
  <si>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</si>
  <si>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</si>
  <si>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</si>
  <si>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</si>
  <si>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</si>
  <si>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</si>
  <si>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</si>
  <si>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</si>
  <si>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</si>
  <si>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</si>
  <si>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</si>
  <si>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</si>
  <si>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</si>
  <si>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</si>
  <si>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</si>
  <si>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</si>
  <si>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</si>
  <si>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</si>
  <si>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</si>
  <si>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</si>
  <si>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</si>
  <si>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</si>
  <si>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</si>
  <si>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</si>
  <si>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</si>
  <si>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</si>
  <si>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</si>
  <si>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</si>
  <si>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</si>
  <si>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</si>
  <si>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</si>
  <si>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</si>
  <si>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</si>
  <si>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</si>
  <si>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</si>
  <si>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</si>
  <si>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</si>
  <si>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</si>
  <si>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</si>
  <si>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</si>
  <si>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</si>
  <si>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</si>
  <si>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</si>
  <si>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</si>
  <si>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</si>
  <si>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</si>
  <si>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</si>
  <si>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</si>
  <si>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</si>
  <si>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</si>
  <si>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</si>
  <si>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</si>
  <si>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</si>
  <si>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</si>
  <si>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</si>
  <si>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</si>
  <si>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</si>
  <si>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</si>
  <si>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</si>
  <si>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</si>
  <si>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</si>
  <si>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</si>
  <si>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</si>
  <si>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</si>
  <si>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</si>
  <si>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</si>
  <si>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</si>
  <si>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</si>
  <si>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</si>
  <si>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</si>
  <si>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</si>
  <si>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</si>
  <si>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</si>
  <si>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</si>
  <si>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</si>
  <si>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</si>
  <si>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</si>
  <si>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</si>
  <si>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</si>
  <si>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</si>
  <si>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</si>
  <si>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</si>
  <si>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</si>
  <si>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</si>
  <si>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</si>
  <si>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</si>
  <si>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</si>
  <si>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</si>
  <si>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</si>
  <si>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</si>
  <si>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</si>
  <si>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</si>
  <si>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</si>
  <si>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</si>
  <si>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</si>
  <si>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</si>
  <si>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</si>
  <si>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</si>
  <si>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</si>
  <si>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</si>
  <si>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</si>
  <si>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</si>
  <si>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</si>
  <si>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</si>
  <si>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</si>
  <si>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</si>
  <si>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</si>
  <si>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</si>
  <si>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</si>
  <si>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</si>
  <si>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</si>
  <si>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</si>
  <si>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</si>
  <si>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</si>
  <si>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</si>
  <si>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</si>
  <si>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</si>
  <si>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</si>
  <si>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</si>
  <si>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</si>
  <si>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</si>
  <si>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</si>
  <si>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</si>
  <si>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</si>
  <si>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</si>
  <si>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</si>
  <si>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</si>
  <si>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</si>
  <si>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</si>
  <si>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</si>
  <si>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</si>
  <si>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</si>
  <si>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</si>
  <si>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</si>
  <si>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</si>
  <si>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</si>
  <si>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</si>
  <si>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</si>
  <si>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</si>
  <si>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</si>
  <si>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</si>
  <si>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</si>
  <si>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</si>
  <si>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</si>
  <si>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</si>
  <si>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</si>
  <si>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</si>
  <si>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</si>
  <si>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</si>
  <si>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</si>
  <si>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</si>
  <si>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</si>
  <si>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</si>
  <si>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</si>
  <si>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</si>
  <si>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</si>
  <si>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</si>
  <si>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</si>
  <si>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</si>
  <si>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</si>
  <si>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</si>
  <si>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</si>
  <si>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</si>
  <si>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</si>
  <si>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</si>
  <si>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</si>
  <si>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</si>
  <si>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</si>
  <si>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</si>
  <si>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</si>
  <si>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</si>
  <si>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</si>
  <si>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</si>
  <si>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</si>
  <si>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</si>
  <si>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</si>
  <si>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</si>
  <si>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</si>
  <si>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</si>
  <si>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</si>
  <si>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</si>
  <si>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</si>
  <si>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</si>
  <si>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</si>
  <si>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</si>
  <si>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</si>
  <si>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</si>
  <si>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</si>
  <si>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</si>
  <si>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</si>
  <si>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</si>
  <si>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</si>
  <si>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</si>
  <si>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</si>
  <si>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</si>
  <si>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</si>
  <si>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</si>
  <si>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</si>
  <si>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</si>
  <si>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</si>
  <si>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</si>
  <si>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</si>
  <si>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</si>
  <si>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</si>
  <si>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</si>
  <si>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</si>
  <si>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</si>
  <si>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</si>
  <si>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</si>
  <si>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</si>
  <si>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</si>
  <si>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</si>
  <si>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</si>
  <si>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</si>
  <si>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</si>
  <si>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</si>
  <si>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</si>
  <si>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</si>
  <si>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</si>
  <si>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</si>
  <si>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</si>
  <si>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</si>
  <si>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</si>
  <si>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</si>
  <si>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</si>
  <si>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</si>
  <si>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</si>
  <si>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</si>
  <si>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</si>
  <si>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</si>
  <si>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</si>
  <si>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</si>
  <si>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</si>
  <si>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</si>
  <si>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</si>
  <si>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</si>
  <si>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</si>
  <si>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</si>
  <si>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</si>
  <si>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</si>
  <si>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</si>
  <si>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</si>
  <si>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</si>
  <si>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</si>
  <si>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</si>
  <si>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</si>
  <si>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</si>
  <si>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</si>
  <si>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</si>
  <si>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</si>
  <si>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</si>
  <si>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</si>
  <si>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</si>
  <si>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</si>
  <si>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</si>
  <si>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</si>
  <si>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</si>
  <si>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</si>
  <si>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</si>
  <si>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</si>
  <si>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</si>
  <si>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</si>
  <si>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</si>
  <si>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</si>
  <si>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</si>
  <si>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</si>
  <si>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</si>
  <si>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</si>
  <si>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</si>
  <si>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</si>
  <si>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</si>
  <si>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</si>
  <si>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</si>
  <si>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</si>
  <si>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</si>
  <si>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</si>
  <si>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</si>
  <si>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</si>
  <si>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</si>
  <si>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</si>
  <si>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</si>
  <si>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</si>
  <si>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</si>
  <si>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</si>
  <si>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</si>
  <si>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</si>
  <si>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</si>
  <si>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</si>
  <si>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</si>
  <si>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</si>
  <si>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</si>
  <si>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</si>
  <si>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</si>
  <si>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</si>
  <si>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</si>
  <si>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</si>
  <si>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</si>
  <si>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</si>
  <si>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</si>
  <si>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</si>
  <si>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</si>
  <si>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</si>
  <si>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</si>
  <si>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</si>
  <si>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</si>
  <si>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</si>
  <si>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</si>
  <si>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</si>
  <si>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</si>
  <si>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</si>
  <si>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</si>
  <si>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</si>
  <si>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</si>
  <si>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</si>
  <si>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</si>
  <si>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</si>
  <si>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</si>
  <si>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</si>
  <si>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</si>
  <si>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</si>
  <si>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</si>
  <si>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</si>
  <si>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</si>
  <si>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</si>
  <si>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</si>
  <si>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</si>
  <si>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</si>
  <si>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</si>
  <si>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</si>
  <si>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</si>
  <si>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</si>
  <si>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</si>
  <si>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</si>
  <si>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</si>
  <si>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</si>
  <si>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</si>
  <si>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</si>
  <si>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</si>
  <si>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</si>
  <si>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</si>
  <si>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</si>
  <si>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</si>
  <si>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</si>
  <si>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</si>
  <si>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</si>
  <si>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</si>
  <si>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</si>
  <si>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</si>
  <si>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</si>
  <si>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</si>
  <si>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</si>
  <si>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</si>
  <si>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</si>
  <si>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</si>
  <si>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</si>
  <si>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</si>
  <si>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</si>
  <si>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</si>
  <si>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</si>
  <si>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</si>
  <si>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</si>
  <si>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</si>
  <si>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</si>
  <si>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</si>
  <si>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</si>
  <si>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</si>
  <si>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</si>
  <si>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</si>
  <si>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</si>
  <si>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</si>
  <si>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</si>
  <si>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</si>
  <si>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</si>
  <si>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</si>
  <si>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</si>
  <si>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</si>
  <si>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</si>
  <si>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</si>
  <si>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</si>
  <si>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</si>
  <si>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</si>
  <si>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</si>
  <si>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</si>
  <si>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</si>
  <si>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</si>
  <si>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</si>
  <si>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</si>
  <si>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</si>
  <si>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</si>
  <si>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</si>
  <si>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</si>
  <si>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</si>
  <si>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</si>
  <si>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</si>
  <si>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</si>
  <si>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</si>
  <si>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</si>
  <si>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</si>
  <si>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</si>
  <si>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</si>
  <si>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</si>
  <si>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</si>
  <si>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</si>
  <si>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</si>
  <si>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</si>
  <si>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</si>
  <si>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</si>
  <si>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</si>
  <si>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</si>
  <si>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</si>
  <si>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</si>
  <si>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</si>
  <si>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</si>
  <si>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</si>
  <si>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</si>
  <si>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</si>
  <si>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</si>
  <si>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</si>
  <si>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</si>
  <si>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</si>
  <si>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</si>
  <si>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</si>
  <si>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</si>
  <si>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</si>
  <si>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</si>
  <si>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</si>
  <si>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</si>
  <si>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</si>
  <si>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</si>
  <si>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</si>
  <si>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</si>
  <si>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</si>
  <si>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</si>
  <si>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</si>
  <si>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</si>
  <si>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</si>
  <si>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</si>
  <si>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</si>
  <si>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</si>
  <si>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</si>
  <si>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</si>
  <si>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</si>
  <si>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</si>
  <si>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</si>
  <si>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</si>
  <si>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</si>
  <si>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</si>
  <si>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</si>
  <si>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</si>
  <si>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</si>
  <si>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</si>
  <si>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</si>
  <si>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</si>
  <si>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</si>
  <si>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</si>
  <si>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</si>
  <si>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</si>
  <si>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</si>
  <si>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</si>
  <si>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</si>
  <si>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</si>
  <si>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</si>
  <si>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</si>
  <si>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</si>
  <si>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</si>
  <si>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</si>
  <si>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</si>
  <si>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</si>
  <si>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</si>
  <si>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</si>
  <si>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</si>
  <si>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</si>
  <si>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</si>
  <si>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</si>
  <si>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</si>
  <si>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</si>
  <si>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</si>
  <si>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</si>
  <si>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</si>
  <si>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</si>
  <si>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</si>
  <si>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</si>
  <si>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</si>
  <si>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</si>
  <si>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</si>
  <si>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</si>
  <si>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</si>
  <si>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</si>
  <si>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</si>
  <si>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</si>
  <si>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</si>
  <si>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</si>
  <si>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</si>
  <si>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</si>
  <si>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</si>
  <si>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</si>
  <si>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</si>
  <si>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</si>
  <si>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</si>
  <si>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</si>
  <si>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</si>
  <si>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</si>
  <si>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</si>
  <si>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</si>
  <si>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</si>
  <si>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</si>
  <si>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</si>
  <si>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</si>
  <si>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</si>
  <si>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</si>
  <si>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</si>
  <si>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</si>
  <si>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</si>
  <si>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</si>
  <si>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</si>
  <si>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</si>
  <si>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</si>
  <si>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</si>
  <si>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</si>
  <si>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</si>
  <si>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</si>
  <si>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</si>
  <si>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</si>
  <si>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</si>
  <si>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</si>
  <si>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</si>
  <si>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</si>
  <si>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</si>
  <si>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</si>
  <si>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</si>
  <si>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</si>
  <si>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</si>
  <si>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</si>
  <si>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</si>
  <si>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</si>
  <si>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Sum</t>
  </si>
  <si>
    <t>Number in profit</t>
  </si>
  <si>
    <t>Number in loss</t>
  </si>
  <si>
    <t>count</t>
  </si>
  <si>
    <t>check</t>
  </si>
  <si>
    <t>% profit</t>
  </si>
  <si>
    <t>max</t>
  </si>
  <si>
    <t>min</t>
  </si>
  <si>
    <t>&lt;5</t>
  </si>
  <si>
    <t>&lt;10</t>
  </si>
  <si>
    <t>&gt;9</t>
  </si>
  <si>
    <t>Row Labels</t>
  </si>
  <si>
    <t>Grand Total</t>
  </si>
  <si>
    <t>Sum of Profit</t>
  </si>
  <si>
    <t>Count of Region</t>
  </si>
  <si>
    <t>Jun</t>
  </si>
  <si>
    <t>Aug</t>
  </si>
  <si>
    <t>Sep</t>
  </si>
  <si>
    <t>Feb</t>
  </si>
  <si>
    <t>Oct</t>
  </si>
  <si>
    <t>Nov</t>
  </si>
  <si>
    <t>Mar</t>
  </si>
  <si>
    <t>May</t>
  </si>
  <si>
    <t>Dec</t>
  </si>
  <si>
    <t>Jul</t>
  </si>
  <si>
    <t>Jan</t>
  </si>
  <si>
    <t>Apr</t>
  </si>
  <si>
    <t>year only</t>
  </si>
  <si>
    <t>Total profit/loss</t>
  </si>
  <si>
    <t>profit</t>
  </si>
  <si>
    <t>loss</t>
  </si>
  <si>
    <t>Sum of Order Quantity</t>
  </si>
  <si>
    <t>Find out how much profit was made in each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</si>
</sst>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0" xfId="0" applyFont="1"/>
    <xf numFmtId="14" fontId="1" fillId="0" borderId="0" xfId="0" applyNumberFormat="1" applyFont="1"/>
    <xf numFmtId="10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 Helen Data Set - Nia James.xlsx]product category profits!PivotTable1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'product category profits'!$B$3</c:f>
              <c:strCache>
                <c:ptCount val="1"/>
                <c:pt idx="0">
                  <c:v>Count of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'product category profits'!$A$4:$A$506</c:f>
              <c:multiLvlStrCache>
                <c:ptCount val="478"/>
                <c:lvl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19</c:v>
                  </c:pt>
                  <c:pt idx="17">
                    <c:v>20</c:v>
                  </c:pt>
                  <c:pt idx="18">
                    <c:v>21</c:v>
                  </c:pt>
                  <c:pt idx="19">
                    <c:v>23</c:v>
                  </c:pt>
                  <c:pt idx="20">
                    <c:v>24</c:v>
                  </c:pt>
                  <c:pt idx="21">
                    <c:v>26</c:v>
                  </c:pt>
                  <c:pt idx="22">
                    <c:v>27</c:v>
                  </c:pt>
                  <c:pt idx="23">
                    <c:v>29</c:v>
                  </c:pt>
                  <c:pt idx="24">
                    <c:v>31</c:v>
                  </c:pt>
                  <c:pt idx="25">
                    <c:v>32</c:v>
                  </c:pt>
                  <c:pt idx="26">
                    <c:v>33</c:v>
                  </c:pt>
                  <c:pt idx="27">
                    <c:v>34</c:v>
                  </c:pt>
                  <c:pt idx="28">
                    <c:v>35</c:v>
                  </c:pt>
                  <c:pt idx="29">
                    <c:v>38</c:v>
                  </c:pt>
                  <c:pt idx="30">
                    <c:v>39</c:v>
                  </c:pt>
                  <c:pt idx="31">
                    <c:v>41</c:v>
                  </c:pt>
                  <c:pt idx="32">
                    <c:v>42</c:v>
                  </c:pt>
                  <c:pt idx="33">
                    <c:v>43</c:v>
                  </c:pt>
                  <c:pt idx="34">
                    <c:v>46</c:v>
                  </c:pt>
                  <c:pt idx="35">
                    <c:v>47</c:v>
                  </c:pt>
                  <c:pt idx="36">
                    <c:v>48</c:v>
                  </c:pt>
                  <c:pt idx="37">
                    <c:v>49</c:v>
                  </c:pt>
                  <c:pt idx="40">
                    <c:v>1</c:v>
                  </c:pt>
                  <c:pt idx="41">
                    <c:v>2</c:v>
                  </c:pt>
                  <c:pt idx="42">
                    <c:v>3</c:v>
                  </c:pt>
                  <c:pt idx="43">
                    <c:v>4</c:v>
                  </c:pt>
                  <c:pt idx="44">
                    <c:v>5</c:v>
                  </c:pt>
                  <c:pt idx="45">
                    <c:v>7</c:v>
                  </c:pt>
                  <c:pt idx="46">
                    <c:v>8</c:v>
                  </c:pt>
                  <c:pt idx="47">
                    <c:v>10</c:v>
                  </c:pt>
                  <c:pt idx="48">
                    <c:v>12</c:v>
                  </c:pt>
                  <c:pt idx="49">
                    <c:v>13</c:v>
                  </c:pt>
                  <c:pt idx="50">
                    <c:v>14</c:v>
                  </c:pt>
                  <c:pt idx="51">
                    <c:v>15</c:v>
                  </c:pt>
                  <c:pt idx="52">
                    <c:v>17</c:v>
                  </c:pt>
                  <c:pt idx="53">
                    <c:v>18</c:v>
                  </c:pt>
                  <c:pt idx="54">
                    <c:v>19</c:v>
                  </c:pt>
                  <c:pt idx="55">
                    <c:v>20</c:v>
                  </c:pt>
                  <c:pt idx="56">
                    <c:v>21</c:v>
                  </c:pt>
                  <c:pt idx="57">
                    <c:v>22</c:v>
                  </c:pt>
                  <c:pt idx="58">
                    <c:v>23</c:v>
                  </c:pt>
                  <c:pt idx="59">
                    <c:v>24</c:v>
                  </c:pt>
                  <c:pt idx="60">
                    <c:v>25</c:v>
                  </c:pt>
                  <c:pt idx="61">
                    <c:v>27</c:v>
                  </c:pt>
                  <c:pt idx="62">
                    <c:v>28</c:v>
                  </c:pt>
                  <c:pt idx="63">
                    <c:v>29</c:v>
                  </c:pt>
                  <c:pt idx="64">
                    <c:v>30</c:v>
                  </c:pt>
                  <c:pt idx="65">
                    <c:v>31</c:v>
                  </c:pt>
                  <c:pt idx="66">
                    <c:v>33</c:v>
                  </c:pt>
                  <c:pt idx="67">
                    <c:v>34</c:v>
                  </c:pt>
                  <c:pt idx="68">
                    <c:v>35</c:v>
                  </c:pt>
                  <c:pt idx="69">
                    <c:v>36</c:v>
                  </c:pt>
                  <c:pt idx="70">
                    <c:v>37</c:v>
                  </c:pt>
                  <c:pt idx="71">
                    <c:v>38</c:v>
                  </c:pt>
                  <c:pt idx="72">
                    <c:v>39</c:v>
                  </c:pt>
                  <c:pt idx="73">
                    <c:v>41</c:v>
                  </c:pt>
                  <c:pt idx="74">
                    <c:v>42</c:v>
                  </c:pt>
                  <c:pt idx="75">
                    <c:v>43</c:v>
                  </c:pt>
                  <c:pt idx="76">
                    <c:v>44</c:v>
                  </c:pt>
                  <c:pt idx="77">
                    <c:v>45</c:v>
                  </c:pt>
                  <c:pt idx="78">
                    <c:v>47</c:v>
                  </c:pt>
                  <c:pt idx="79">
                    <c:v>48</c:v>
                  </c:pt>
                  <c:pt idx="80">
                    <c:v>50</c:v>
                  </c:pt>
                  <c:pt idx="83">
                    <c:v>1</c:v>
                  </c:pt>
                  <c:pt idx="84">
                    <c:v>2</c:v>
                  </c:pt>
                  <c:pt idx="85">
                    <c:v>3</c:v>
                  </c:pt>
                  <c:pt idx="86">
                    <c:v>4</c:v>
                  </c:pt>
                  <c:pt idx="87">
                    <c:v>5</c:v>
                  </c:pt>
                  <c:pt idx="88">
                    <c:v>6</c:v>
                  </c:pt>
                  <c:pt idx="89">
                    <c:v>7</c:v>
                  </c:pt>
                  <c:pt idx="90">
                    <c:v>10</c:v>
                  </c:pt>
                  <c:pt idx="91">
                    <c:v>11</c:v>
                  </c:pt>
                  <c:pt idx="92">
                    <c:v>12</c:v>
                  </c:pt>
                  <c:pt idx="93">
                    <c:v>13</c:v>
                  </c:pt>
                  <c:pt idx="94">
                    <c:v>14</c:v>
                  </c:pt>
                  <c:pt idx="95">
                    <c:v>15</c:v>
                  </c:pt>
                  <c:pt idx="96">
                    <c:v>17</c:v>
                  </c:pt>
                  <c:pt idx="97">
                    <c:v>18</c:v>
                  </c:pt>
                  <c:pt idx="98">
                    <c:v>19</c:v>
                  </c:pt>
                  <c:pt idx="99">
                    <c:v>20</c:v>
                  </c:pt>
                  <c:pt idx="100">
                    <c:v>21</c:v>
                  </c:pt>
                  <c:pt idx="101">
                    <c:v>22</c:v>
                  </c:pt>
                  <c:pt idx="102">
                    <c:v>24</c:v>
                  </c:pt>
                  <c:pt idx="103">
                    <c:v>25</c:v>
                  </c:pt>
                  <c:pt idx="104">
                    <c:v>26</c:v>
                  </c:pt>
                  <c:pt idx="105">
                    <c:v>27</c:v>
                  </c:pt>
                  <c:pt idx="106">
                    <c:v>29</c:v>
                  </c:pt>
                  <c:pt idx="107">
                    <c:v>30</c:v>
                  </c:pt>
                  <c:pt idx="108">
                    <c:v>31</c:v>
                  </c:pt>
                  <c:pt idx="109">
                    <c:v>32</c:v>
                  </c:pt>
                  <c:pt idx="110">
                    <c:v>33</c:v>
                  </c:pt>
                  <c:pt idx="111">
                    <c:v>34</c:v>
                  </c:pt>
                  <c:pt idx="112">
                    <c:v>35</c:v>
                  </c:pt>
                  <c:pt idx="113">
                    <c:v>36</c:v>
                  </c:pt>
                  <c:pt idx="114">
                    <c:v>37</c:v>
                  </c:pt>
                  <c:pt idx="115">
                    <c:v>38</c:v>
                  </c:pt>
                  <c:pt idx="116">
                    <c:v>39</c:v>
                  </c:pt>
                  <c:pt idx="117">
                    <c:v>40</c:v>
                  </c:pt>
                  <c:pt idx="118">
                    <c:v>41</c:v>
                  </c:pt>
                  <c:pt idx="119">
                    <c:v>42</c:v>
                  </c:pt>
                  <c:pt idx="120">
                    <c:v>43</c:v>
                  </c:pt>
                  <c:pt idx="121">
                    <c:v>44</c:v>
                  </c:pt>
                  <c:pt idx="122">
                    <c:v>46</c:v>
                  </c:pt>
                  <c:pt idx="123">
                    <c:v>48</c:v>
                  </c:pt>
                  <c:pt idx="124">
                    <c:v>50</c:v>
                  </c:pt>
                  <c:pt idx="127">
                    <c:v>1</c:v>
                  </c:pt>
                  <c:pt idx="128">
                    <c:v>3</c:v>
                  </c:pt>
                  <c:pt idx="129">
                    <c:v>4</c:v>
                  </c:pt>
                  <c:pt idx="130">
                    <c:v>5</c:v>
                  </c:pt>
                  <c:pt idx="131">
                    <c:v>6</c:v>
                  </c:pt>
                  <c:pt idx="132">
                    <c:v>7</c:v>
                  </c:pt>
                  <c:pt idx="133">
                    <c:v>9</c:v>
                  </c:pt>
                  <c:pt idx="134">
                    <c:v>10</c:v>
                  </c:pt>
                  <c:pt idx="135">
                    <c:v>11</c:v>
                  </c:pt>
                  <c:pt idx="136">
                    <c:v>12</c:v>
                  </c:pt>
                  <c:pt idx="137">
                    <c:v>14</c:v>
                  </c:pt>
                  <c:pt idx="138">
                    <c:v>15</c:v>
                  </c:pt>
                  <c:pt idx="139">
                    <c:v>18</c:v>
                  </c:pt>
                  <c:pt idx="140">
                    <c:v>20</c:v>
                  </c:pt>
                  <c:pt idx="141">
                    <c:v>21</c:v>
                  </c:pt>
                  <c:pt idx="142">
                    <c:v>22</c:v>
                  </c:pt>
                  <c:pt idx="143">
                    <c:v>23</c:v>
                  </c:pt>
                  <c:pt idx="144">
                    <c:v>25</c:v>
                  </c:pt>
                  <c:pt idx="145">
                    <c:v>26</c:v>
                  </c:pt>
                  <c:pt idx="146">
                    <c:v>27</c:v>
                  </c:pt>
                  <c:pt idx="147">
                    <c:v>29</c:v>
                  </c:pt>
                  <c:pt idx="148">
                    <c:v>30</c:v>
                  </c:pt>
                  <c:pt idx="149">
                    <c:v>31</c:v>
                  </c:pt>
                  <c:pt idx="150">
                    <c:v>32</c:v>
                  </c:pt>
                  <c:pt idx="151">
                    <c:v>36</c:v>
                  </c:pt>
                  <c:pt idx="152">
                    <c:v>37</c:v>
                  </c:pt>
                  <c:pt idx="153">
                    <c:v>38</c:v>
                  </c:pt>
                  <c:pt idx="154">
                    <c:v>40</c:v>
                  </c:pt>
                  <c:pt idx="155">
                    <c:v>41</c:v>
                  </c:pt>
                  <c:pt idx="156">
                    <c:v>43</c:v>
                  </c:pt>
                  <c:pt idx="157">
                    <c:v>44</c:v>
                  </c:pt>
                  <c:pt idx="158">
                    <c:v>45</c:v>
                  </c:pt>
                  <c:pt idx="159">
                    <c:v>46</c:v>
                  </c:pt>
                  <c:pt idx="160">
                    <c:v>47</c:v>
                  </c:pt>
                  <c:pt idx="161">
                    <c:v>50</c:v>
                  </c:pt>
                  <c:pt idx="164">
                    <c:v>1</c:v>
                  </c:pt>
                  <c:pt idx="165">
                    <c:v>3</c:v>
                  </c:pt>
                  <c:pt idx="166">
                    <c:v>4</c:v>
                  </c:pt>
                  <c:pt idx="167">
                    <c:v>5</c:v>
                  </c:pt>
                  <c:pt idx="168">
                    <c:v>6</c:v>
                  </c:pt>
                  <c:pt idx="169">
                    <c:v>7</c:v>
                  </c:pt>
                  <c:pt idx="170">
                    <c:v>8</c:v>
                  </c:pt>
                  <c:pt idx="171">
                    <c:v>10</c:v>
                  </c:pt>
                  <c:pt idx="172">
                    <c:v>11</c:v>
                  </c:pt>
                  <c:pt idx="173">
                    <c:v>12</c:v>
                  </c:pt>
                  <c:pt idx="174">
                    <c:v>13</c:v>
                  </c:pt>
                  <c:pt idx="175">
                    <c:v>17</c:v>
                  </c:pt>
                  <c:pt idx="176">
                    <c:v>19</c:v>
                  </c:pt>
                  <c:pt idx="177">
                    <c:v>21</c:v>
                  </c:pt>
                  <c:pt idx="178">
                    <c:v>22</c:v>
                  </c:pt>
                  <c:pt idx="179">
                    <c:v>24</c:v>
                  </c:pt>
                  <c:pt idx="180">
                    <c:v>25</c:v>
                  </c:pt>
                  <c:pt idx="181">
                    <c:v>26</c:v>
                  </c:pt>
                  <c:pt idx="182">
                    <c:v>28</c:v>
                  </c:pt>
                  <c:pt idx="183">
                    <c:v>29</c:v>
                  </c:pt>
                  <c:pt idx="184">
                    <c:v>30</c:v>
                  </c:pt>
                  <c:pt idx="185">
                    <c:v>31</c:v>
                  </c:pt>
                  <c:pt idx="186">
                    <c:v>32</c:v>
                  </c:pt>
                  <c:pt idx="187">
                    <c:v>33</c:v>
                  </c:pt>
                  <c:pt idx="188">
                    <c:v>34</c:v>
                  </c:pt>
                  <c:pt idx="189">
                    <c:v>35</c:v>
                  </c:pt>
                  <c:pt idx="190">
                    <c:v>37</c:v>
                  </c:pt>
                  <c:pt idx="191">
                    <c:v>38</c:v>
                  </c:pt>
                  <c:pt idx="192">
                    <c:v>39</c:v>
                  </c:pt>
                  <c:pt idx="193">
                    <c:v>40</c:v>
                  </c:pt>
                  <c:pt idx="194">
                    <c:v>41</c:v>
                  </c:pt>
                  <c:pt idx="195">
                    <c:v>43</c:v>
                  </c:pt>
                  <c:pt idx="196">
                    <c:v>45</c:v>
                  </c:pt>
                  <c:pt idx="197">
                    <c:v>46</c:v>
                  </c:pt>
                  <c:pt idx="198">
                    <c:v>47</c:v>
                  </c:pt>
                  <c:pt idx="199">
                    <c:v>49</c:v>
                  </c:pt>
                  <c:pt idx="200">
                    <c:v>50</c:v>
                  </c:pt>
                  <c:pt idx="203">
                    <c:v>3</c:v>
                  </c:pt>
                  <c:pt idx="204">
                    <c:v>4</c:v>
                  </c:pt>
                  <c:pt idx="205">
                    <c:v>5</c:v>
                  </c:pt>
                  <c:pt idx="206">
                    <c:v>6</c:v>
                  </c:pt>
                  <c:pt idx="207">
                    <c:v>7</c:v>
                  </c:pt>
                  <c:pt idx="208">
                    <c:v>9</c:v>
                  </c:pt>
                  <c:pt idx="209">
                    <c:v>10</c:v>
                  </c:pt>
                  <c:pt idx="210">
                    <c:v>11</c:v>
                  </c:pt>
                  <c:pt idx="211">
                    <c:v>12</c:v>
                  </c:pt>
                  <c:pt idx="212">
                    <c:v>13</c:v>
                  </c:pt>
                  <c:pt idx="213">
                    <c:v>15</c:v>
                  </c:pt>
                  <c:pt idx="214">
                    <c:v>16</c:v>
                  </c:pt>
                  <c:pt idx="215">
                    <c:v>21</c:v>
                  </c:pt>
                  <c:pt idx="216">
                    <c:v>22</c:v>
                  </c:pt>
                  <c:pt idx="217">
                    <c:v>23</c:v>
                  </c:pt>
                  <c:pt idx="218">
                    <c:v>25</c:v>
                  </c:pt>
                  <c:pt idx="219">
                    <c:v>26</c:v>
                  </c:pt>
                  <c:pt idx="220">
                    <c:v>27</c:v>
                  </c:pt>
                  <c:pt idx="221">
                    <c:v>28</c:v>
                  </c:pt>
                  <c:pt idx="222">
                    <c:v>29</c:v>
                  </c:pt>
                  <c:pt idx="223">
                    <c:v>30</c:v>
                  </c:pt>
                  <c:pt idx="224">
                    <c:v>31</c:v>
                  </c:pt>
                  <c:pt idx="225">
                    <c:v>32</c:v>
                  </c:pt>
                  <c:pt idx="226">
                    <c:v>34</c:v>
                  </c:pt>
                  <c:pt idx="227">
                    <c:v>37</c:v>
                  </c:pt>
                  <c:pt idx="228">
                    <c:v>38</c:v>
                  </c:pt>
                  <c:pt idx="229">
                    <c:v>39</c:v>
                  </c:pt>
                  <c:pt idx="230">
                    <c:v>40</c:v>
                  </c:pt>
                  <c:pt idx="231">
                    <c:v>41</c:v>
                  </c:pt>
                  <c:pt idx="232">
                    <c:v>42</c:v>
                  </c:pt>
                  <c:pt idx="233">
                    <c:v>43</c:v>
                  </c:pt>
                  <c:pt idx="234">
                    <c:v>44</c:v>
                  </c:pt>
                  <c:pt idx="235">
                    <c:v>45</c:v>
                  </c:pt>
                  <c:pt idx="236">
                    <c:v>46</c:v>
                  </c:pt>
                  <c:pt idx="237">
                    <c:v>48</c:v>
                  </c:pt>
                  <c:pt idx="238">
                    <c:v>49</c:v>
                  </c:pt>
                  <c:pt idx="239">
                    <c:v>50</c:v>
                  </c:pt>
                  <c:pt idx="242">
                    <c:v>1</c:v>
                  </c:pt>
                  <c:pt idx="243">
                    <c:v>3</c:v>
                  </c:pt>
                  <c:pt idx="244">
                    <c:v>4</c:v>
                  </c:pt>
                  <c:pt idx="245">
                    <c:v>5</c:v>
                  </c:pt>
                  <c:pt idx="246">
                    <c:v>6</c:v>
                  </c:pt>
                  <c:pt idx="247">
                    <c:v>7</c:v>
                  </c:pt>
                  <c:pt idx="248">
                    <c:v>8</c:v>
                  </c:pt>
                  <c:pt idx="249">
                    <c:v>9</c:v>
                  </c:pt>
                  <c:pt idx="250">
                    <c:v>13</c:v>
                  </c:pt>
                  <c:pt idx="251">
                    <c:v>15</c:v>
                  </c:pt>
                  <c:pt idx="252">
                    <c:v>19</c:v>
                  </c:pt>
                  <c:pt idx="253">
                    <c:v>20</c:v>
                  </c:pt>
                  <c:pt idx="254">
                    <c:v>21</c:v>
                  </c:pt>
                  <c:pt idx="255">
                    <c:v>22</c:v>
                  </c:pt>
                  <c:pt idx="256">
                    <c:v>23</c:v>
                  </c:pt>
                  <c:pt idx="257">
                    <c:v>24</c:v>
                  </c:pt>
                  <c:pt idx="258">
                    <c:v>26</c:v>
                  </c:pt>
                  <c:pt idx="259">
                    <c:v>27</c:v>
                  </c:pt>
                  <c:pt idx="260">
                    <c:v>28</c:v>
                  </c:pt>
                  <c:pt idx="261">
                    <c:v>29</c:v>
                  </c:pt>
                  <c:pt idx="262">
                    <c:v>30</c:v>
                  </c:pt>
                  <c:pt idx="263">
                    <c:v>31</c:v>
                  </c:pt>
                  <c:pt idx="264">
                    <c:v>32</c:v>
                  </c:pt>
                  <c:pt idx="265">
                    <c:v>35</c:v>
                  </c:pt>
                  <c:pt idx="266">
                    <c:v>36</c:v>
                  </c:pt>
                  <c:pt idx="267">
                    <c:v>37</c:v>
                  </c:pt>
                  <c:pt idx="268">
                    <c:v>38</c:v>
                  </c:pt>
                  <c:pt idx="269">
                    <c:v>40</c:v>
                  </c:pt>
                  <c:pt idx="270">
                    <c:v>42</c:v>
                  </c:pt>
                  <c:pt idx="271">
                    <c:v>43</c:v>
                  </c:pt>
                  <c:pt idx="272">
                    <c:v>44</c:v>
                  </c:pt>
                  <c:pt idx="273">
                    <c:v>45</c:v>
                  </c:pt>
                  <c:pt idx="274">
                    <c:v>46</c:v>
                  </c:pt>
                  <c:pt idx="275">
                    <c:v>48</c:v>
                  </c:pt>
                  <c:pt idx="276">
                    <c:v>49</c:v>
                  </c:pt>
                  <c:pt idx="279">
                    <c:v>1</c:v>
                  </c:pt>
                  <c:pt idx="280">
                    <c:v>2</c:v>
                  </c:pt>
                  <c:pt idx="281">
                    <c:v>5</c:v>
                  </c:pt>
                  <c:pt idx="282">
                    <c:v>6</c:v>
                  </c:pt>
                  <c:pt idx="283">
                    <c:v>8</c:v>
                  </c:pt>
                  <c:pt idx="284">
                    <c:v>9</c:v>
                  </c:pt>
                  <c:pt idx="285">
                    <c:v>10</c:v>
                  </c:pt>
                  <c:pt idx="286">
                    <c:v>12</c:v>
                  </c:pt>
                  <c:pt idx="287">
                    <c:v>13</c:v>
                  </c:pt>
                  <c:pt idx="288">
                    <c:v>14</c:v>
                  </c:pt>
                  <c:pt idx="289">
                    <c:v>15</c:v>
                  </c:pt>
                  <c:pt idx="290">
                    <c:v>16</c:v>
                  </c:pt>
                  <c:pt idx="291">
                    <c:v>17</c:v>
                  </c:pt>
                  <c:pt idx="292">
                    <c:v>20</c:v>
                  </c:pt>
                  <c:pt idx="293">
                    <c:v>21</c:v>
                  </c:pt>
                  <c:pt idx="294">
                    <c:v>22</c:v>
                  </c:pt>
                  <c:pt idx="295">
                    <c:v>23</c:v>
                  </c:pt>
                  <c:pt idx="296">
                    <c:v>24</c:v>
                  </c:pt>
                  <c:pt idx="297">
                    <c:v>25</c:v>
                  </c:pt>
                  <c:pt idx="298">
                    <c:v>26</c:v>
                  </c:pt>
                  <c:pt idx="299">
                    <c:v>27</c:v>
                  </c:pt>
                  <c:pt idx="300">
                    <c:v>28</c:v>
                  </c:pt>
                  <c:pt idx="301">
                    <c:v>31</c:v>
                  </c:pt>
                  <c:pt idx="302">
                    <c:v>32</c:v>
                  </c:pt>
                  <c:pt idx="303">
                    <c:v>34</c:v>
                  </c:pt>
                  <c:pt idx="304">
                    <c:v>35</c:v>
                  </c:pt>
                  <c:pt idx="305">
                    <c:v>38</c:v>
                  </c:pt>
                  <c:pt idx="306">
                    <c:v>39</c:v>
                  </c:pt>
                  <c:pt idx="307">
                    <c:v>41</c:v>
                  </c:pt>
                  <c:pt idx="308">
                    <c:v>42</c:v>
                  </c:pt>
                  <c:pt idx="309">
                    <c:v>43</c:v>
                  </c:pt>
                  <c:pt idx="310">
                    <c:v>44</c:v>
                  </c:pt>
                  <c:pt idx="311">
                    <c:v>45</c:v>
                  </c:pt>
                  <c:pt idx="312">
                    <c:v>46</c:v>
                  </c:pt>
                  <c:pt idx="313">
                    <c:v>47</c:v>
                  </c:pt>
                  <c:pt idx="314">
                    <c:v>48</c:v>
                  </c:pt>
                  <c:pt idx="315">
                    <c:v>50</c:v>
                  </c:pt>
                  <c:pt idx="318">
                    <c:v>2</c:v>
                  </c:pt>
                  <c:pt idx="319">
                    <c:v>3</c:v>
                  </c:pt>
                  <c:pt idx="320">
                    <c:v>4</c:v>
                  </c:pt>
                  <c:pt idx="321">
                    <c:v>5</c:v>
                  </c:pt>
                  <c:pt idx="322">
                    <c:v>6</c:v>
                  </c:pt>
                  <c:pt idx="323">
                    <c:v>8</c:v>
                  </c:pt>
                  <c:pt idx="324">
                    <c:v>9</c:v>
                  </c:pt>
                  <c:pt idx="325">
                    <c:v>10</c:v>
                  </c:pt>
                  <c:pt idx="326">
                    <c:v>11</c:v>
                  </c:pt>
                  <c:pt idx="327">
                    <c:v>12</c:v>
                  </c:pt>
                  <c:pt idx="328">
                    <c:v>16</c:v>
                  </c:pt>
                  <c:pt idx="329">
                    <c:v>17</c:v>
                  </c:pt>
                  <c:pt idx="330">
                    <c:v>18</c:v>
                  </c:pt>
                  <c:pt idx="331">
                    <c:v>19</c:v>
                  </c:pt>
                  <c:pt idx="332">
                    <c:v>20</c:v>
                  </c:pt>
                  <c:pt idx="333">
                    <c:v>21</c:v>
                  </c:pt>
                  <c:pt idx="334">
                    <c:v>23</c:v>
                  </c:pt>
                  <c:pt idx="335">
                    <c:v>24</c:v>
                  </c:pt>
                  <c:pt idx="336">
                    <c:v>25</c:v>
                  </c:pt>
                  <c:pt idx="337">
                    <c:v>26</c:v>
                  </c:pt>
                  <c:pt idx="338">
                    <c:v>28</c:v>
                  </c:pt>
                  <c:pt idx="339">
                    <c:v>29</c:v>
                  </c:pt>
                  <c:pt idx="340">
                    <c:v>30</c:v>
                  </c:pt>
                  <c:pt idx="341">
                    <c:v>31</c:v>
                  </c:pt>
                  <c:pt idx="342">
                    <c:v>32</c:v>
                  </c:pt>
                  <c:pt idx="343">
                    <c:v>33</c:v>
                  </c:pt>
                  <c:pt idx="344">
                    <c:v>34</c:v>
                  </c:pt>
                  <c:pt idx="345">
                    <c:v>35</c:v>
                  </c:pt>
                  <c:pt idx="346">
                    <c:v>36</c:v>
                  </c:pt>
                  <c:pt idx="347">
                    <c:v>37</c:v>
                  </c:pt>
                  <c:pt idx="348">
                    <c:v>38</c:v>
                  </c:pt>
                  <c:pt idx="349">
                    <c:v>40</c:v>
                  </c:pt>
                  <c:pt idx="350">
                    <c:v>41</c:v>
                  </c:pt>
                  <c:pt idx="351">
                    <c:v>42</c:v>
                  </c:pt>
                  <c:pt idx="352">
                    <c:v>43</c:v>
                  </c:pt>
                  <c:pt idx="353">
                    <c:v>44</c:v>
                  </c:pt>
                  <c:pt idx="354">
                    <c:v>45</c:v>
                  </c:pt>
                  <c:pt idx="355">
                    <c:v>46</c:v>
                  </c:pt>
                  <c:pt idx="356">
                    <c:v>47</c:v>
                  </c:pt>
                  <c:pt idx="357">
                    <c:v>48</c:v>
                  </c:pt>
                  <c:pt idx="358">
                    <c:v>49</c:v>
                  </c:pt>
                  <c:pt idx="359">
                    <c:v>50</c:v>
                  </c:pt>
                  <c:pt idx="362">
                    <c:v>2</c:v>
                  </c:pt>
                  <c:pt idx="363">
                    <c:v>3</c:v>
                  </c:pt>
                  <c:pt idx="364">
                    <c:v>4</c:v>
                  </c:pt>
                  <c:pt idx="365">
                    <c:v>5</c:v>
                  </c:pt>
                  <c:pt idx="366">
                    <c:v>6</c:v>
                  </c:pt>
                  <c:pt idx="367">
                    <c:v>7</c:v>
                  </c:pt>
                  <c:pt idx="368">
                    <c:v>8</c:v>
                  </c:pt>
                  <c:pt idx="369">
                    <c:v>9</c:v>
                  </c:pt>
                  <c:pt idx="370">
                    <c:v>10</c:v>
                  </c:pt>
                  <c:pt idx="371">
                    <c:v>11</c:v>
                  </c:pt>
                  <c:pt idx="372">
                    <c:v>12</c:v>
                  </c:pt>
                  <c:pt idx="373">
                    <c:v>15</c:v>
                  </c:pt>
                  <c:pt idx="374">
                    <c:v>16</c:v>
                  </c:pt>
                  <c:pt idx="375">
                    <c:v>17</c:v>
                  </c:pt>
                  <c:pt idx="376">
                    <c:v>18</c:v>
                  </c:pt>
                  <c:pt idx="377">
                    <c:v>19</c:v>
                  </c:pt>
                  <c:pt idx="378">
                    <c:v>21</c:v>
                  </c:pt>
                  <c:pt idx="379">
                    <c:v>22</c:v>
                  </c:pt>
                  <c:pt idx="380">
                    <c:v>23</c:v>
                  </c:pt>
                  <c:pt idx="381">
                    <c:v>24</c:v>
                  </c:pt>
                  <c:pt idx="382">
                    <c:v>26</c:v>
                  </c:pt>
                  <c:pt idx="383">
                    <c:v>28</c:v>
                  </c:pt>
                  <c:pt idx="384">
                    <c:v>31</c:v>
                  </c:pt>
                  <c:pt idx="385">
                    <c:v>33</c:v>
                  </c:pt>
                  <c:pt idx="386">
                    <c:v>35</c:v>
                  </c:pt>
                  <c:pt idx="387">
                    <c:v>36</c:v>
                  </c:pt>
                  <c:pt idx="388">
                    <c:v>37</c:v>
                  </c:pt>
                  <c:pt idx="389">
                    <c:v>38</c:v>
                  </c:pt>
                  <c:pt idx="390">
                    <c:v>39</c:v>
                  </c:pt>
                  <c:pt idx="391">
                    <c:v>42</c:v>
                  </c:pt>
                  <c:pt idx="392">
                    <c:v>43</c:v>
                  </c:pt>
                  <c:pt idx="393">
                    <c:v>44</c:v>
                  </c:pt>
                  <c:pt idx="394">
                    <c:v>47</c:v>
                  </c:pt>
                  <c:pt idx="395">
                    <c:v>49</c:v>
                  </c:pt>
                  <c:pt idx="396">
                    <c:v>50</c:v>
                  </c:pt>
                  <c:pt idx="399">
                    <c:v>1</c:v>
                  </c:pt>
                  <c:pt idx="400">
                    <c:v>2</c:v>
                  </c:pt>
                  <c:pt idx="401">
                    <c:v>3</c:v>
                  </c:pt>
                  <c:pt idx="402">
                    <c:v>4</c:v>
                  </c:pt>
                  <c:pt idx="403">
                    <c:v>5</c:v>
                  </c:pt>
                  <c:pt idx="404">
                    <c:v>6</c:v>
                  </c:pt>
                  <c:pt idx="405">
                    <c:v>7</c:v>
                  </c:pt>
                  <c:pt idx="406">
                    <c:v>8</c:v>
                  </c:pt>
                  <c:pt idx="407">
                    <c:v>9</c:v>
                  </c:pt>
                  <c:pt idx="408">
                    <c:v>10</c:v>
                  </c:pt>
                  <c:pt idx="409">
                    <c:v>11</c:v>
                  </c:pt>
                  <c:pt idx="410">
                    <c:v>12</c:v>
                  </c:pt>
                  <c:pt idx="411">
                    <c:v>13</c:v>
                  </c:pt>
                  <c:pt idx="412">
                    <c:v>14</c:v>
                  </c:pt>
                  <c:pt idx="413">
                    <c:v>16</c:v>
                  </c:pt>
                  <c:pt idx="414">
                    <c:v>17</c:v>
                  </c:pt>
                  <c:pt idx="415">
                    <c:v>18</c:v>
                  </c:pt>
                  <c:pt idx="416">
                    <c:v>20</c:v>
                  </c:pt>
                  <c:pt idx="417">
                    <c:v>21</c:v>
                  </c:pt>
                  <c:pt idx="418">
                    <c:v>22</c:v>
                  </c:pt>
                  <c:pt idx="419">
                    <c:v>23</c:v>
                  </c:pt>
                  <c:pt idx="420">
                    <c:v>24</c:v>
                  </c:pt>
                  <c:pt idx="421">
                    <c:v>25</c:v>
                  </c:pt>
                  <c:pt idx="422">
                    <c:v>26</c:v>
                  </c:pt>
                  <c:pt idx="423">
                    <c:v>27</c:v>
                  </c:pt>
                  <c:pt idx="424">
                    <c:v>28</c:v>
                  </c:pt>
                  <c:pt idx="425">
                    <c:v>30</c:v>
                  </c:pt>
                  <c:pt idx="426">
                    <c:v>31</c:v>
                  </c:pt>
                  <c:pt idx="427">
                    <c:v>32</c:v>
                  </c:pt>
                  <c:pt idx="428">
                    <c:v>33</c:v>
                  </c:pt>
                  <c:pt idx="429">
                    <c:v>35</c:v>
                  </c:pt>
                  <c:pt idx="430">
                    <c:v>36</c:v>
                  </c:pt>
                  <c:pt idx="431">
                    <c:v>37</c:v>
                  </c:pt>
                  <c:pt idx="432">
                    <c:v>38</c:v>
                  </c:pt>
                  <c:pt idx="433">
                    <c:v>42</c:v>
                  </c:pt>
                  <c:pt idx="434">
                    <c:v>43</c:v>
                  </c:pt>
                  <c:pt idx="435">
                    <c:v>45</c:v>
                  </c:pt>
                  <c:pt idx="436">
                    <c:v>46</c:v>
                  </c:pt>
                  <c:pt idx="437">
                    <c:v>48</c:v>
                  </c:pt>
                  <c:pt idx="438">
                    <c:v>49</c:v>
                  </c:pt>
                  <c:pt idx="439">
                    <c:v>50</c:v>
                  </c:pt>
                  <c:pt idx="442">
                    <c:v>2</c:v>
                  </c:pt>
                  <c:pt idx="443">
                    <c:v>3</c:v>
                  </c:pt>
                  <c:pt idx="444">
                    <c:v>4</c:v>
                  </c:pt>
                  <c:pt idx="445">
                    <c:v>5</c:v>
                  </c:pt>
                  <c:pt idx="446">
                    <c:v>6</c:v>
                  </c:pt>
                  <c:pt idx="447">
                    <c:v>7</c:v>
                  </c:pt>
                  <c:pt idx="448">
                    <c:v>9</c:v>
                  </c:pt>
                  <c:pt idx="449">
                    <c:v>10</c:v>
                  </c:pt>
                  <c:pt idx="450">
                    <c:v>11</c:v>
                  </c:pt>
                  <c:pt idx="451">
                    <c:v>12</c:v>
                  </c:pt>
                  <c:pt idx="452">
                    <c:v>13</c:v>
                  </c:pt>
                  <c:pt idx="453">
                    <c:v>15</c:v>
                  </c:pt>
                  <c:pt idx="454">
                    <c:v>16</c:v>
                  </c:pt>
                  <c:pt idx="455">
                    <c:v>17</c:v>
                  </c:pt>
                  <c:pt idx="456">
                    <c:v>21</c:v>
                  </c:pt>
                  <c:pt idx="457">
                    <c:v>22</c:v>
                  </c:pt>
                  <c:pt idx="458">
                    <c:v>23</c:v>
                  </c:pt>
                  <c:pt idx="459">
                    <c:v>25</c:v>
                  </c:pt>
                  <c:pt idx="460">
                    <c:v>27</c:v>
                  </c:pt>
                  <c:pt idx="461">
                    <c:v>28</c:v>
                  </c:pt>
                  <c:pt idx="462">
                    <c:v>29</c:v>
                  </c:pt>
                  <c:pt idx="463">
                    <c:v>31</c:v>
                  </c:pt>
                  <c:pt idx="464">
                    <c:v>32</c:v>
                  </c:pt>
                  <c:pt idx="465">
                    <c:v>34</c:v>
                  </c:pt>
                  <c:pt idx="466">
                    <c:v>35</c:v>
                  </c:pt>
                  <c:pt idx="467">
                    <c:v>36</c:v>
                  </c:pt>
                  <c:pt idx="468">
                    <c:v>37</c:v>
                  </c:pt>
                  <c:pt idx="469">
                    <c:v>38</c:v>
                  </c:pt>
                  <c:pt idx="470">
                    <c:v>40</c:v>
                  </c:pt>
                  <c:pt idx="471">
                    <c:v>42</c:v>
                  </c:pt>
                  <c:pt idx="472">
                    <c:v>43</c:v>
                  </c:pt>
                  <c:pt idx="473">
                    <c:v>44</c:v>
                  </c:pt>
                  <c:pt idx="474">
                    <c:v>45</c:v>
                  </c:pt>
                  <c:pt idx="475">
                    <c:v>46</c:v>
                  </c:pt>
                  <c:pt idx="476">
                    <c:v>47</c:v>
                  </c:pt>
                  <c:pt idx="477">
                    <c:v>48</c:v>
                  </c:pt>
                </c:lvl>
                <c:lvl>
                  <c:pt idx="0">
                    <c:v>Furniture</c:v>
                  </c:pt>
                  <c:pt idx="1">
                    <c:v>Office Supplies</c:v>
                  </c:pt>
                  <c:pt idx="2">
                    <c:v>Technology</c:v>
                  </c:pt>
                  <c:pt idx="38">
                    <c:v>Furniture</c:v>
                  </c:pt>
                  <c:pt idx="39">
                    <c:v>Office Supplies</c:v>
                  </c:pt>
                  <c:pt idx="40">
                    <c:v>Technology</c:v>
                  </c:pt>
                  <c:pt idx="81">
                    <c:v>Furniture</c:v>
                  </c:pt>
                  <c:pt idx="82">
                    <c:v>Office Supplies</c:v>
                  </c:pt>
                  <c:pt idx="83">
                    <c:v>Technology</c:v>
                  </c:pt>
                  <c:pt idx="125">
                    <c:v>Furniture</c:v>
                  </c:pt>
                  <c:pt idx="126">
                    <c:v>Office Supplies</c:v>
                  </c:pt>
                  <c:pt idx="127">
                    <c:v>Technology</c:v>
                  </c:pt>
                  <c:pt idx="162">
                    <c:v>Furniture</c:v>
                  </c:pt>
                  <c:pt idx="163">
                    <c:v>Office Supplies</c:v>
                  </c:pt>
                  <c:pt idx="164">
                    <c:v>Technology</c:v>
                  </c:pt>
                  <c:pt idx="201">
                    <c:v>Furniture</c:v>
                  </c:pt>
                  <c:pt idx="202">
                    <c:v>Office Supplies</c:v>
                  </c:pt>
                  <c:pt idx="203">
                    <c:v>Technology</c:v>
                  </c:pt>
                  <c:pt idx="240">
                    <c:v>Furniture</c:v>
                  </c:pt>
                  <c:pt idx="241">
                    <c:v>Office Supplies</c:v>
                  </c:pt>
                  <c:pt idx="242">
                    <c:v>Technology</c:v>
                  </c:pt>
                  <c:pt idx="277">
                    <c:v>Furniture</c:v>
                  </c:pt>
                  <c:pt idx="278">
                    <c:v>Office Supplies</c:v>
                  </c:pt>
                  <c:pt idx="279">
                    <c:v>Technology</c:v>
                  </c:pt>
                  <c:pt idx="316">
                    <c:v>Furniture</c:v>
                  </c:pt>
                  <c:pt idx="317">
                    <c:v>Office Supplies</c:v>
                  </c:pt>
                  <c:pt idx="318">
                    <c:v>Technology</c:v>
                  </c:pt>
                  <c:pt idx="360">
                    <c:v>Furniture</c:v>
                  </c:pt>
                  <c:pt idx="361">
                    <c:v>Office Supplies</c:v>
                  </c:pt>
                  <c:pt idx="362">
                    <c:v>Technology</c:v>
                  </c:pt>
                  <c:pt idx="397">
                    <c:v>Furniture</c:v>
                  </c:pt>
                  <c:pt idx="398">
                    <c:v>Office Supplies</c:v>
                  </c:pt>
                  <c:pt idx="399">
                    <c:v>Technology</c:v>
                  </c:pt>
                  <c:pt idx="440">
                    <c:v>Furniture</c:v>
                  </c:pt>
                  <c:pt idx="441">
                    <c:v>Office Supplies</c:v>
                  </c:pt>
                  <c:pt idx="442">
                    <c:v>Technology</c:v>
                  </c:pt>
                </c:lvl>
                <c:lvl>
                  <c:pt idx="0">
                    <c:v>Jan</c:v>
                  </c:pt>
                  <c:pt idx="38">
                    <c:v>Feb</c:v>
                  </c:pt>
                  <c:pt idx="81">
                    <c:v>Mar</c:v>
                  </c:pt>
                  <c:pt idx="125">
                    <c:v>Apr</c:v>
                  </c:pt>
                  <c:pt idx="162">
                    <c:v>May</c:v>
                  </c:pt>
                  <c:pt idx="201">
                    <c:v>Jun</c:v>
                  </c:pt>
                  <c:pt idx="240">
                    <c:v>Jul</c:v>
                  </c:pt>
                  <c:pt idx="277">
                    <c:v>Aug</c:v>
                  </c:pt>
                  <c:pt idx="316">
                    <c:v>Sep</c:v>
                  </c:pt>
                  <c:pt idx="360">
                    <c:v>Oct</c:v>
                  </c:pt>
                  <c:pt idx="397">
                    <c:v>Nov</c:v>
                  </c:pt>
                  <c:pt idx="440">
                    <c:v>Dec</c:v>
                  </c:pt>
                </c:lvl>
              </c:multiLvlStrCache>
            </c:multiLvlStrRef>
          </c:cat>
          <c:val>
            <c:numRef>
              <c:f>'product category profits'!$B$4:$B$506</c:f>
              <c:numCache>
                <c:formatCode>General</c:formatCode>
                <c:ptCount val="478"/>
                <c:pt idx="0">
                  <c:v>61</c:v>
                </c:pt>
                <c:pt idx="1">
                  <c:v>162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4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4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3</c:v>
                </c:pt>
                <c:pt idx="20">
                  <c:v>1</c:v>
                </c:pt>
                <c:pt idx="21">
                  <c:v>3</c:v>
                </c:pt>
                <c:pt idx="22">
                  <c:v>1</c:v>
                </c:pt>
                <c:pt idx="23">
                  <c:v>1</c:v>
                </c:pt>
                <c:pt idx="24">
                  <c:v>5</c:v>
                </c:pt>
                <c:pt idx="25">
                  <c:v>2</c:v>
                </c:pt>
                <c:pt idx="26">
                  <c:v>3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2</c:v>
                </c:pt>
                <c:pt idx="33">
                  <c:v>1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  <c:pt idx="37">
                  <c:v>2</c:v>
                </c:pt>
                <c:pt idx="38">
                  <c:v>57</c:v>
                </c:pt>
                <c:pt idx="39">
                  <c:v>157</c:v>
                </c:pt>
                <c:pt idx="40">
                  <c:v>1</c:v>
                </c:pt>
                <c:pt idx="41">
                  <c:v>3</c:v>
                </c:pt>
                <c:pt idx="42">
                  <c:v>3</c:v>
                </c:pt>
                <c:pt idx="43">
                  <c:v>2</c:v>
                </c:pt>
                <c:pt idx="44">
                  <c:v>2</c:v>
                </c:pt>
                <c:pt idx="45">
                  <c:v>4</c:v>
                </c:pt>
                <c:pt idx="46">
                  <c:v>1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3</c:v>
                </c:pt>
                <c:pt idx="63">
                  <c:v>1</c:v>
                </c:pt>
                <c:pt idx="64">
                  <c:v>3</c:v>
                </c:pt>
                <c:pt idx="65">
                  <c:v>3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3</c:v>
                </c:pt>
                <c:pt idx="74">
                  <c:v>1</c:v>
                </c:pt>
                <c:pt idx="75">
                  <c:v>4</c:v>
                </c:pt>
                <c:pt idx="76">
                  <c:v>2</c:v>
                </c:pt>
                <c:pt idx="77">
                  <c:v>2</c:v>
                </c:pt>
                <c:pt idx="78">
                  <c:v>1</c:v>
                </c:pt>
                <c:pt idx="79">
                  <c:v>2</c:v>
                </c:pt>
                <c:pt idx="80">
                  <c:v>2</c:v>
                </c:pt>
                <c:pt idx="81">
                  <c:v>68</c:v>
                </c:pt>
                <c:pt idx="82">
                  <c:v>149</c:v>
                </c:pt>
                <c:pt idx="83">
                  <c:v>2</c:v>
                </c:pt>
                <c:pt idx="84">
                  <c:v>2</c:v>
                </c:pt>
                <c:pt idx="85">
                  <c:v>1</c:v>
                </c:pt>
                <c:pt idx="86">
                  <c:v>1</c:v>
                </c:pt>
                <c:pt idx="87">
                  <c:v>2</c:v>
                </c:pt>
                <c:pt idx="88">
                  <c:v>4</c:v>
                </c:pt>
                <c:pt idx="89">
                  <c:v>4</c:v>
                </c:pt>
                <c:pt idx="90">
                  <c:v>1</c:v>
                </c:pt>
                <c:pt idx="91">
                  <c:v>4</c:v>
                </c:pt>
                <c:pt idx="92">
                  <c:v>3</c:v>
                </c:pt>
                <c:pt idx="93">
                  <c:v>2</c:v>
                </c:pt>
                <c:pt idx="94">
                  <c:v>1</c:v>
                </c:pt>
                <c:pt idx="95">
                  <c:v>1</c:v>
                </c:pt>
                <c:pt idx="96">
                  <c:v>3</c:v>
                </c:pt>
                <c:pt idx="97">
                  <c:v>1</c:v>
                </c:pt>
                <c:pt idx="98">
                  <c:v>3</c:v>
                </c:pt>
                <c:pt idx="99">
                  <c:v>1</c:v>
                </c:pt>
                <c:pt idx="100">
                  <c:v>2</c:v>
                </c:pt>
                <c:pt idx="101">
                  <c:v>1</c:v>
                </c:pt>
                <c:pt idx="102">
                  <c:v>1</c:v>
                </c:pt>
                <c:pt idx="103">
                  <c:v>4</c:v>
                </c:pt>
                <c:pt idx="104">
                  <c:v>3</c:v>
                </c:pt>
                <c:pt idx="105">
                  <c:v>2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2</c:v>
                </c:pt>
                <c:pt idx="113">
                  <c:v>1</c:v>
                </c:pt>
                <c:pt idx="114">
                  <c:v>2</c:v>
                </c:pt>
                <c:pt idx="115">
                  <c:v>1</c:v>
                </c:pt>
                <c:pt idx="116">
                  <c:v>1</c:v>
                </c:pt>
                <c:pt idx="117">
                  <c:v>3</c:v>
                </c:pt>
                <c:pt idx="118">
                  <c:v>1</c:v>
                </c:pt>
                <c:pt idx="119">
                  <c:v>3</c:v>
                </c:pt>
                <c:pt idx="120">
                  <c:v>3</c:v>
                </c:pt>
                <c:pt idx="121">
                  <c:v>4</c:v>
                </c:pt>
                <c:pt idx="122">
                  <c:v>3</c:v>
                </c:pt>
                <c:pt idx="123">
                  <c:v>1</c:v>
                </c:pt>
                <c:pt idx="124">
                  <c:v>4</c:v>
                </c:pt>
                <c:pt idx="125">
                  <c:v>69</c:v>
                </c:pt>
                <c:pt idx="126">
                  <c:v>161</c:v>
                </c:pt>
                <c:pt idx="127">
                  <c:v>2</c:v>
                </c:pt>
                <c:pt idx="128">
                  <c:v>3</c:v>
                </c:pt>
                <c:pt idx="129">
                  <c:v>3</c:v>
                </c:pt>
                <c:pt idx="130">
                  <c:v>1</c:v>
                </c:pt>
                <c:pt idx="131">
                  <c:v>1</c:v>
                </c:pt>
                <c:pt idx="132">
                  <c:v>3</c:v>
                </c:pt>
                <c:pt idx="133">
                  <c:v>1</c:v>
                </c:pt>
                <c:pt idx="134">
                  <c:v>1</c:v>
                </c:pt>
                <c:pt idx="135">
                  <c:v>2</c:v>
                </c:pt>
                <c:pt idx="136">
                  <c:v>1</c:v>
                </c:pt>
                <c:pt idx="137">
                  <c:v>2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1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1</c:v>
                </c:pt>
                <c:pt idx="147">
                  <c:v>1</c:v>
                </c:pt>
                <c:pt idx="148">
                  <c:v>2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3</c:v>
                </c:pt>
                <c:pt idx="154">
                  <c:v>3</c:v>
                </c:pt>
                <c:pt idx="155">
                  <c:v>2</c:v>
                </c:pt>
                <c:pt idx="156">
                  <c:v>2</c:v>
                </c:pt>
                <c:pt idx="157">
                  <c:v>1</c:v>
                </c:pt>
                <c:pt idx="158">
                  <c:v>3</c:v>
                </c:pt>
                <c:pt idx="159">
                  <c:v>4</c:v>
                </c:pt>
                <c:pt idx="160">
                  <c:v>2</c:v>
                </c:pt>
                <c:pt idx="161">
                  <c:v>2</c:v>
                </c:pt>
                <c:pt idx="162">
                  <c:v>47</c:v>
                </c:pt>
                <c:pt idx="163">
                  <c:v>187</c:v>
                </c:pt>
                <c:pt idx="164">
                  <c:v>2</c:v>
                </c:pt>
                <c:pt idx="165">
                  <c:v>2</c:v>
                </c:pt>
                <c:pt idx="166">
                  <c:v>1</c:v>
                </c:pt>
                <c:pt idx="167">
                  <c:v>1</c:v>
                </c:pt>
                <c:pt idx="168">
                  <c:v>3</c:v>
                </c:pt>
                <c:pt idx="169">
                  <c:v>2</c:v>
                </c:pt>
                <c:pt idx="170">
                  <c:v>2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2</c:v>
                </c:pt>
                <c:pt idx="175">
                  <c:v>1</c:v>
                </c:pt>
                <c:pt idx="176">
                  <c:v>1</c:v>
                </c:pt>
                <c:pt idx="177">
                  <c:v>3</c:v>
                </c:pt>
                <c:pt idx="178">
                  <c:v>2</c:v>
                </c:pt>
                <c:pt idx="179">
                  <c:v>3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3</c:v>
                </c:pt>
                <c:pt idx="184">
                  <c:v>3</c:v>
                </c:pt>
                <c:pt idx="185">
                  <c:v>4</c:v>
                </c:pt>
                <c:pt idx="186">
                  <c:v>2</c:v>
                </c:pt>
                <c:pt idx="187">
                  <c:v>3</c:v>
                </c:pt>
                <c:pt idx="188">
                  <c:v>4</c:v>
                </c:pt>
                <c:pt idx="189">
                  <c:v>1</c:v>
                </c:pt>
                <c:pt idx="190">
                  <c:v>3</c:v>
                </c:pt>
                <c:pt idx="191">
                  <c:v>1</c:v>
                </c:pt>
                <c:pt idx="192">
                  <c:v>5</c:v>
                </c:pt>
                <c:pt idx="193">
                  <c:v>1</c:v>
                </c:pt>
                <c:pt idx="194">
                  <c:v>4</c:v>
                </c:pt>
                <c:pt idx="195">
                  <c:v>2</c:v>
                </c:pt>
                <c:pt idx="196">
                  <c:v>1</c:v>
                </c:pt>
                <c:pt idx="197">
                  <c:v>4</c:v>
                </c:pt>
                <c:pt idx="198">
                  <c:v>1</c:v>
                </c:pt>
                <c:pt idx="199">
                  <c:v>4</c:v>
                </c:pt>
                <c:pt idx="200">
                  <c:v>1</c:v>
                </c:pt>
                <c:pt idx="201">
                  <c:v>56</c:v>
                </c:pt>
                <c:pt idx="202">
                  <c:v>142</c:v>
                </c:pt>
                <c:pt idx="203">
                  <c:v>1</c:v>
                </c:pt>
                <c:pt idx="204">
                  <c:v>1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1</c:v>
                </c:pt>
                <c:pt idx="209">
                  <c:v>3</c:v>
                </c:pt>
                <c:pt idx="210">
                  <c:v>1</c:v>
                </c:pt>
                <c:pt idx="211">
                  <c:v>2</c:v>
                </c:pt>
                <c:pt idx="212">
                  <c:v>4</c:v>
                </c:pt>
                <c:pt idx="213">
                  <c:v>5</c:v>
                </c:pt>
                <c:pt idx="214">
                  <c:v>4</c:v>
                </c:pt>
                <c:pt idx="215">
                  <c:v>1</c:v>
                </c:pt>
                <c:pt idx="216">
                  <c:v>2</c:v>
                </c:pt>
                <c:pt idx="217">
                  <c:v>3</c:v>
                </c:pt>
                <c:pt idx="218">
                  <c:v>1</c:v>
                </c:pt>
                <c:pt idx="219">
                  <c:v>2</c:v>
                </c:pt>
                <c:pt idx="220">
                  <c:v>2</c:v>
                </c:pt>
                <c:pt idx="221">
                  <c:v>1</c:v>
                </c:pt>
                <c:pt idx="222">
                  <c:v>4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2</c:v>
                </c:pt>
                <c:pt idx="227">
                  <c:v>1</c:v>
                </c:pt>
                <c:pt idx="228">
                  <c:v>2</c:v>
                </c:pt>
                <c:pt idx="229">
                  <c:v>1</c:v>
                </c:pt>
                <c:pt idx="230">
                  <c:v>1</c:v>
                </c:pt>
                <c:pt idx="231">
                  <c:v>2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4</c:v>
                </c:pt>
                <c:pt idx="237">
                  <c:v>3</c:v>
                </c:pt>
                <c:pt idx="238">
                  <c:v>1</c:v>
                </c:pt>
                <c:pt idx="239">
                  <c:v>1</c:v>
                </c:pt>
                <c:pt idx="240">
                  <c:v>57</c:v>
                </c:pt>
                <c:pt idx="241">
                  <c:v>168</c:v>
                </c:pt>
                <c:pt idx="242">
                  <c:v>2</c:v>
                </c:pt>
                <c:pt idx="243">
                  <c:v>4</c:v>
                </c:pt>
                <c:pt idx="244">
                  <c:v>1</c:v>
                </c:pt>
                <c:pt idx="245">
                  <c:v>2</c:v>
                </c:pt>
                <c:pt idx="246">
                  <c:v>1</c:v>
                </c:pt>
                <c:pt idx="247">
                  <c:v>4</c:v>
                </c:pt>
                <c:pt idx="248">
                  <c:v>2</c:v>
                </c:pt>
                <c:pt idx="249">
                  <c:v>6</c:v>
                </c:pt>
                <c:pt idx="250">
                  <c:v>1</c:v>
                </c:pt>
                <c:pt idx="251">
                  <c:v>3</c:v>
                </c:pt>
                <c:pt idx="252">
                  <c:v>2</c:v>
                </c:pt>
                <c:pt idx="253">
                  <c:v>2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2</c:v>
                </c:pt>
                <c:pt idx="261">
                  <c:v>1</c:v>
                </c:pt>
                <c:pt idx="262">
                  <c:v>1</c:v>
                </c:pt>
                <c:pt idx="263">
                  <c:v>3</c:v>
                </c:pt>
                <c:pt idx="264">
                  <c:v>2</c:v>
                </c:pt>
                <c:pt idx="265">
                  <c:v>4</c:v>
                </c:pt>
                <c:pt idx="266">
                  <c:v>1</c:v>
                </c:pt>
                <c:pt idx="267">
                  <c:v>2</c:v>
                </c:pt>
                <c:pt idx="268">
                  <c:v>1</c:v>
                </c:pt>
                <c:pt idx="269">
                  <c:v>1</c:v>
                </c:pt>
                <c:pt idx="270">
                  <c:v>2</c:v>
                </c:pt>
                <c:pt idx="271">
                  <c:v>2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2</c:v>
                </c:pt>
                <c:pt idx="276">
                  <c:v>2</c:v>
                </c:pt>
                <c:pt idx="277">
                  <c:v>59</c:v>
                </c:pt>
                <c:pt idx="278">
                  <c:v>176</c:v>
                </c:pt>
                <c:pt idx="279">
                  <c:v>3</c:v>
                </c:pt>
                <c:pt idx="280">
                  <c:v>1</c:v>
                </c:pt>
                <c:pt idx="281">
                  <c:v>3</c:v>
                </c:pt>
                <c:pt idx="282">
                  <c:v>1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2</c:v>
                </c:pt>
                <c:pt idx="290">
                  <c:v>4</c:v>
                </c:pt>
                <c:pt idx="291">
                  <c:v>3</c:v>
                </c:pt>
                <c:pt idx="292">
                  <c:v>1</c:v>
                </c:pt>
                <c:pt idx="293">
                  <c:v>2</c:v>
                </c:pt>
                <c:pt idx="294">
                  <c:v>1</c:v>
                </c:pt>
                <c:pt idx="295">
                  <c:v>2</c:v>
                </c:pt>
                <c:pt idx="296">
                  <c:v>3</c:v>
                </c:pt>
                <c:pt idx="297">
                  <c:v>1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4</c:v>
                </c:pt>
                <c:pt idx="302">
                  <c:v>2</c:v>
                </c:pt>
                <c:pt idx="303">
                  <c:v>2</c:v>
                </c:pt>
                <c:pt idx="304">
                  <c:v>2</c:v>
                </c:pt>
                <c:pt idx="305">
                  <c:v>1</c:v>
                </c:pt>
                <c:pt idx="306">
                  <c:v>4</c:v>
                </c:pt>
                <c:pt idx="307">
                  <c:v>2</c:v>
                </c:pt>
                <c:pt idx="308">
                  <c:v>3</c:v>
                </c:pt>
                <c:pt idx="309">
                  <c:v>3</c:v>
                </c:pt>
                <c:pt idx="310">
                  <c:v>4</c:v>
                </c:pt>
                <c:pt idx="311">
                  <c:v>1</c:v>
                </c:pt>
                <c:pt idx="312">
                  <c:v>3</c:v>
                </c:pt>
                <c:pt idx="313">
                  <c:v>1</c:v>
                </c:pt>
                <c:pt idx="314">
                  <c:v>2</c:v>
                </c:pt>
                <c:pt idx="315">
                  <c:v>1</c:v>
                </c:pt>
                <c:pt idx="316">
                  <c:v>63</c:v>
                </c:pt>
                <c:pt idx="317">
                  <c:v>175</c:v>
                </c:pt>
                <c:pt idx="318">
                  <c:v>1</c:v>
                </c:pt>
                <c:pt idx="319">
                  <c:v>1</c:v>
                </c:pt>
                <c:pt idx="320">
                  <c:v>4</c:v>
                </c:pt>
                <c:pt idx="321">
                  <c:v>3</c:v>
                </c:pt>
                <c:pt idx="322">
                  <c:v>2</c:v>
                </c:pt>
                <c:pt idx="323">
                  <c:v>1</c:v>
                </c:pt>
                <c:pt idx="324">
                  <c:v>3</c:v>
                </c:pt>
                <c:pt idx="325">
                  <c:v>5</c:v>
                </c:pt>
                <c:pt idx="326">
                  <c:v>1</c:v>
                </c:pt>
                <c:pt idx="327">
                  <c:v>2</c:v>
                </c:pt>
                <c:pt idx="328">
                  <c:v>1</c:v>
                </c:pt>
                <c:pt idx="329">
                  <c:v>2</c:v>
                </c:pt>
                <c:pt idx="330">
                  <c:v>2</c:v>
                </c:pt>
                <c:pt idx="331">
                  <c:v>1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1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1</c:v>
                </c:pt>
                <c:pt idx="340">
                  <c:v>2</c:v>
                </c:pt>
                <c:pt idx="341">
                  <c:v>1</c:v>
                </c:pt>
                <c:pt idx="342">
                  <c:v>1</c:v>
                </c:pt>
                <c:pt idx="343">
                  <c:v>2</c:v>
                </c:pt>
                <c:pt idx="344">
                  <c:v>1</c:v>
                </c:pt>
                <c:pt idx="345">
                  <c:v>4</c:v>
                </c:pt>
                <c:pt idx="346">
                  <c:v>2</c:v>
                </c:pt>
                <c:pt idx="347">
                  <c:v>1</c:v>
                </c:pt>
                <c:pt idx="348">
                  <c:v>3</c:v>
                </c:pt>
                <c:pt idx="349">
                  <c:v>1</c:v>
                </c:pt>
                <c:pt idx="350">
                  <c:v>3</c:v>
                </c:pt>
                <c:pt idx="351">
                  <c:v>1</c:v>
                </c:pt>
                <c:pt idx="352">
                  <c:v>2</c:v>
                </c:pt>
                <c:pt idx="353">
                  <c:v>2</c:v>
                </c:pt>
                <c:pt idx="354">
                  <c:v>1</c:v>
                </c:pt>
                <c:pt idx="355">
                  <c:v>4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3</c:v>
                </c:pt>
                <c:pt idx="360">
                  <c:v>51</c:v>
                </c:pt>
                <c:pt idx="361">
                  <c:v>182</c:v>
                </c:pt>
                <c:pt idx="362">
                  <c:v>2</c:v>
                </c:pt>
                <c:pt idx="363">
                  <c:v>1</c:v>
                </c:pt>
                <c:pt idx="364">
                  <c:v>3</c:v>
                </c:pt>
                <c:pt idx="365">
                  <c:v>2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2</c:v>
                </c:pt>
                <c:pt idx="371">
                  <c:v>1</c:v>
                </c:pt>
                <c:pt idx="372">
                  <c:v>1</c:v>
                </c:pt>
                <c:pt idx="373">
                  <c:v>2</c:v>
                </c:pt>
                <c:pt idx="374">
                  <c:v>1</c:v>
                </c:pt>
                <c:pt idx="375">
                  <c:v>3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2</c:v>
                </c:pt>
                <c:pt idx="382">
                  <c:v>1</c:v>
                </c:pt>
                <c:pt idx="383">
                  <c:v>1</c:v>
                </c:pt>
                <c:pt idx="384">
                  <c:v>2</c:v>
                </c:pt>
                <c:pt idx="385">
                  <c:v>2</c:v>
                </c:pt>
                <c:pt idx="386">
                  <c:v>1</c:v>
                </c:pt>
                <c:pt idx="387">
                  <c:v>2</c:v>
                </c:pt>
                <c:pt idx="388">
                  <c:v>2</c:v>
                </c:pt>
                <c:pt idx="389">
                  <c:v>1</c:v>
                </c:pt>
                <c:pt idx="390">
                  <c:v>3</c:v>
                </c:pt>
                <c:pt idx="391">
                  <c:v>1</c:v>
                </c:pt>
                <c:pt idx="392">
                  <c:v>1</c:v>
                </c:pt>
                <c:pt idx="393">
                  <c:v>2</c:v>
                </c:pt>
                <c:pt idx="394">
                  <c:v>1</c:v>
                </c:pt>
                <c:pt idx="395">
                  <c:v>2</c:v>
                </c:pt>
                <c:pt idx="396">
                  <c:v>3</c:v>
                </c:pt>
                <c:pt idx="397">
                  <c:v>59</c:v>
                </c:pt>
                <c:pt idx="398">
                  <c:v>142</c:v>
                </c:pt>
                <c:pt idx="399">
                  <c:v>3</c:v>
                </c:pt>
                <c:pt idx="400">
                  <c:v>2</c:v>
                </c:pt>
                <c:pt idx="401">
                  <c:v>2</c:v>
                </c:pt>
                <c:pt idx="402">
                  <c:v>1</c:v>
                </c:pt>
                <c:pt idx="403">
                  <c:v>3</c:v>
                </c:pt>
                <c:pt idx="404">
                  <c:v>2</c:v>
                </c:pt>
                <c:pt idx="405">
                  <c:v>1</c:v>
                </c:pt>
                <c:pt idx="406">
                  <c:v>3</c:v>
                </c:pt>
                <c:pt idx="407">
                  <c:v>1</c:v>
                </c:pt>
                <c:pt idx="408">
                  <c:v>3</c:v>
                </c:pt>
                <c:pt idx="409">
                  <c:v>2</c:v>
                </c:pt>
                <c:pt idx="410">
                  <c:v>1</c:v>
                </c:pt>
                <c:pt idx="411">
                  <c:v>2</c:v>
                </c:pt>
                <c:pt idx="412">
                  <c:v>3</c:v>
                </c:pt>
                <c:pt idx="413">
                  <c:v>2</c:v>
                </c:pt>
                <c:pt idx="414">
                  <c:v>2</c:v>
                </c:pt>
                <c:pt idx="415">
                  <c:v>1</c:v>
                </c:pt>
                <c:pt idx="416">
                  <c:v>1</c:v>
                </c:pt>
                <c:pt idx="417">
                  <c:v>2</c:v>
                </c:pt>
                <c:pt idx="418">
                  <c:v>1</c:v>
                </c:pt>
                <c:pt idx="419">
                  <c:v>2</c:v>
                </c:pt>
                <c:pt idx="420">
                  <c:v>5</c:v>
                </c:pt>
                <c:pt idx="421">
                  <c:v>3</c:v>
                </c:pt>
                <c:pt idx="422">
                  <c:v>2</c:v>
                </c:pt>
                <c:pt idx="423">
                  <c:v>2</c:v>
                </c:pt>
                <c:pt idx="424">
                  <c:v>1</c:v>
                </c:pt>
                <c:pt idx="425">
                  <c:v>2</c:v>
                </c:pt>
                <c:pt idx="426">
                  <c:v>1</c:v>
                </c:pt>
                <c:pt idx="427">
                  <c:v>3</c:v>
                </c:pt>
                <c:pt idx="428">
                  <c:v>3</c:v>
                </c:pt>
                <c:pt idx="429">
                  <c:v>2</c:v>
                </c:pt>
                <c:pt idx="430">
                  <c:v>1</c:v>
                </c:pt>
                <c:pt idx="431">
                  <c:v>2</c:v>
                </c:pt>
                <c:pt idx="432">
                  <c:v>2</c:v>
                </c:pt>
                <c:pt idx="433">
                  <c:v>1</c:v>
                </c:pt>
                <c:pt idx="434">
                  <c:v>2</c:v>
                </c:pt>
                <c:pt idx="435">
                  <c:v>3</c:v>
                </c:pt>
                <c:pt idx="436">
                  <c:v>1</c:v>
                </c:pt>
                <c:pt idx="437">
                  <c:v>3</c:v>
                </c:pt>
                <c:pt idx="438">
                  <c:v>1</c:v>
                </c:pt>
                <c:pt idx="439">
                  <c:v>3</c:v>
                </c:pt>
                <c:pt idx="440">
                  <c:v>63</c:v>
                </c:pt>
                <c:pt idx="441">
                  <c:v>150</c:v>
                </c:pt>
                <c:pt idx="442">
                  <c:v>2</c:v>
                </c:pt>
                <c:pt idx="443">
                  <c:v>4</c:v>
                </c:pt>
                <c:pt idx="444">
                  <c:v>6</c:v>
                </c:pt>
                <c:pt idx="445">
                  <c:v>3</c:v>
                </c:pt>
                <c:pt idx="446">
                  <c:v>1</c:v>
                </c:pt>
                <c:pt idx="447">
                  <c:v>2</c:v>
                </c:pt>
                <c:pt idx="448">
                  <c:v>1</c:v>
                </c:pt>
                <c:pt idx="449">
                  <c:v>3</c:v>
                </c:pt>
                <c:pt idx="450">
                  <c:v>3</c:v>
                </c:pt>
                <c:pt idx="451">
                  <c:v>1</c:v>
                </c:pt>
                <c:pt idx="452">
                  <c:v>4</c:v>
                </c:pt>
                <c:pt idx="453">
                  <c:v>1</c:v>
                </c:pt>
                <c:pt idx="454">
                  <c:v>4</c:v>
                </c:pt>
                <c:pt idx="455">
                  <c:v>2</c:v>
                </c:pt>
                <c:pt idx="456">
                  <c:v>2</c:v>
                </c:pt>
                <c:pt idx="457">
                  <c:v>1</c:v>
                </c:pt>
                <c:pt idx="458">
                  <c:v>3</c:v>
                </c:pt>
                <c:pt idx="459">
                  <c:v>4</c:v>
                </c:pt>
                <c:pt idx="460">
                  <c:v>1</c:v>
                </c:pt>
                <c:pt idx="461">
                  <c:v>1</c:v>
                </c:pt>
                <c:pt idx="462">
                  <c:v>3</c:v>
                </c:pt>
                <c:pt idx="463">
                  <c:v>2</c:v>
                </c:pt>
                <c:pt idx="464">
                  <c:v>4</c:v>
                </c:pt>
                <c:pt idx="465">
                  <c:v>2</c:v>
                </c:pt>
                <c:pt idx="466">
                  <c:v>1</c:v>
                </c:pt>
                <c:pt idx="467">
                  <c:v>3</c:v>
                </c:pt>
                <c:pt idx="468">
                  <c:v>2</c:v>
                </c:pt>
                <c:pt idx="469">
                  <c:v>2</c:v>
                </c:pt>
                <c:pt idx="470">
                  <c:v>1</c:v>
                </c:pt>
                <c:pt idx="471">
                  <c:v>2</c:v>
                </c:pt>
                <c:pt idx="472">
                  <c:v>1</c:v>
                </c:pt>
                <c:pt idx="473">
                  <c:v>2</c:v>
                </c:pt>
                <c:pt idx="474">
                  <c:v>2</c:v>
                </c:pt>
                <c:pt idx="475">
                  <c:v>3</c:v>
                </c:pt>
                <c:pt idx="476">
                  <c:v>2</c:v>
                </c:pt>
                <c:pt idx="47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386-E643-ACA4-89243BB2597C}"/>
            </c:ext>
          </c:extLst>
        </c:ser>
        <c:ser>
          <c:idx val="1"/>
          <c:order val="1"/>
          <c:tx>
            <c:strRef>
              <c:f>'product category profits'!$C$3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'product category profits'!$A$4:$A$506</c:f>
              <c:multiLvlStrCache>
                <c:ptCount val="478"/>
                <c:lvl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19</c:v>
                  </c:pt>
                  <c:pt idx="17">
                    <c:v>20</c:v>
                  </c:pt>
                  <c:pt idx="18">
                    <c:v>21</c:v>
                  </c:pt>
                  <c:pt idx="19">
                    <c:v>23</c:v>
                  </c:pt>
                  <c:pt idx="20">
                    <c:v>24</c:v>
                  </c:pt>
                  <c:pt idx="21">
                    <c:v>26</c:v>
                  </c:pt>
                  <c:pt idx="22">
                    <c:v>27</c:v>
                  </c:pt>
                  <c:pt idx="23">
                    <c:v>29</c:v>
                  </c:pt>
                  <c:pt idx="24">
                    <c:v>31</c:v>
                  </c:pt>
                  <c:pt idx="25">
                    <c:v>32</c:v>
                  </c:pt>
                  <c:pt idx="26">
                    <c:v>33</c:v>
                  </c:pt>
                  <c:pt idx="27">
                    <c:v>34</c:v>
                  </c:pt>
                  <c:pt idx="28">
                    <c:v>35</c:v>
                  </c:pt>
                  <c:pt idx="29">
                    <c:v>38</c:v>
                  </c:pt>
                  <c:pt idx="30">
                    <c:v>39</c:v>
                  </c:pt>
                  <c:pt idx="31">
                    <c:v>41</c:v>
                  </c:pt>
                  <c:pt idx="32">
                    <c:v>42</c:v>
                  </c:pt>
                  <c:pt idx="33">
                    <c:v>43</c:v>
                  </c:pt>
                  <c:pt idx="34">
                    <c:v>46</c:v>
                  </c:pt>
                  <c:pt idx="35">
                    <c:v>47</c:v>
                  </c:pt>
                  <c:pt idx="36">
                    <c:v>48</c:v>
                  </c:pt>
                  <c:pt idx="37">
                    <c:v>49</c:v>
                  </c:pt>
                  <c:pt idx="40">
                    <c:v>1</c:v>
                  </c:pt>
                  <c:pt idx="41">
                    <c:v>2</c:v>
                  </c:pt>
                  <c:pt idx="42">
                    <c:v>3</c:v>
                  </c:pt>
                  <c:pt idx="43">
                    <c:v>4</c:v>
                  </c:pt>
                  <c:pt idx="44">
                    <c:v>5</c:v>
                  </c:pt>
                  <c:pt idx="45">
                    <c:v>7</c:v>
                  </c:pt>
                  <c:pt idx="46">
                    <c:v>8</c:v>
                  </c:pt>
                  <c:pt idx="47">
                    <c:v>10</c:v>
                  </c:pt>
                  <c:pt idx="48">
                    <c:v>12</c:v>
                  </c:pt>
                  <c:pt idx="49">
                    <c:v>13</c:v>
                  </c:pt>
                  <c:pt idx="50">
                    <c:v>14</c:v>
                  </c:pt>
                  <c:pt idx="51">
                    <c:v>15</c:v>
                  </c:pt>
                  <c:pt idx="52">
                    <c:v>17</c:v>
                  </c:pt>
                  <c:pt idx="53">
                    <c:v>18</c:v>
                  </c:pt>
                  <c:pt idx="54">
                    <c:v>19</c:v>
                  </c:pt>
                  <c:pt idx="55">
                    <c:v>20</c:v>
                  </c:pt>
                  <c:pt idx="56">
                    <c:v>21</c:v>
                  </c:pt>
                  <c:pt idx="57">
                    <c:v>22</c:v>
                  </c:pt>
                  <c:pt idx="58">
                    <c:v>23</c:v>
                  </c:pt>
                  <c:pt idx="59">
                    <c:v>24</c:v>
                  </c:pt>
                  <c:pt idx="60">
                    <c:v>25</c:v>
                  </c:pt>
                  <c:pt idx="61">
                    <c:v>27</c:v>
                  </c:pt>
                  <c:pt idx="62">
                    <c:v>28</c:v>
                  </c:pt>
                  <c:pt idx="63">
                    <c:v>29</c:v>
                  </c:pt>
                  <c:pt idx="64">
                    <c:v>30</c:v>
                  </c:pt>
                  <c:pt idx="65">
                    <c:v>31</c:v>
                  </c:pt>
                  <c:pt idx="66">
                    <c:v>33</c:v>
                  </c:pt>
                  <c:pt idx="67">
                    <c:v>34</c:v>
                  </c:pt>
                  <c:pt idx="68">
                    <c:v>35</c:v>
                  </c:pt>
                  <c:pt idx="69">
                    <c:v>36</c:v>
                  </c:pt>
                  <c:pt idx="70">
                    <c:v>37</c:v>
                  </c:pt>
                  <c:pt idx="71">
                    <c:v>38</c:v>
                  </c:pt>
                  <c:pt idx="72">
                    <c:v>39</c:v>
                  </c:pt>
                  <c:pt idx="73">
                    <c:v>41</c:v>
                  </c:pt>
                  <c:pt idx="74">
                    <c:v>42</c:v>
                  </c:pt>
                  <c:pt idx="75">
                    <c:v>43</c:v>
                  </c:pt>
                  <c:pt idx="76">
                    <c:v>44</c:v>
                  </c:pt>
                  <c:pt idx="77">
                    <c:v>45</c:v>
                  </c:pt>
                  <c:pt idx="78">
                    <c:v>47</c:v>
                  </c:pt>
                  <c:pt idx="79">
                    <c:v>48</c:v>
                  </c:pt>
                  <c:pt idx="80">
                    <c:v>50</c:v>
                  </c:pt>
                  <c:pt idx="83">
                    <c:v>1</c:v>
                  </c:pt>
                  <c:pt idx="84">
                    <c:v>2</c:v>
                  </c:pt>
                  <c:pt idx="85">
                    <c:v>3</c:v>
                  </c:pt>
                  <c:pt idx="86">
                    <c:v>4</c:v>
                  </c:pt>
                  <c:pt idx="87">
                    <c:v>5</c:v>
                  </c:pt>
                  <c:pt idx="88">
                    <c:v>6</c:v>
                  </c:pt>
                  <c:pt idx="89">
                    <c:v>7</c:v>
                  </c:pt>
                  <c:pt idx="90">
                    <c:v>10</c:v>
                  </c:pt>
                  <c:pt idx="91">
                    <c:v>11</c:v>
                  </c:pt>
                  <c:pt idx="92">
                    <c:v>12</c:v>
                  </c:pt>
                  <c:pt idx="93">
                    <c:v>13</c:v>
                  </c:pt>
                  <c:pt idx="94">
                    <c:v>14</c:v>
                  </c:pt>
                  <c:pt idx="95">
                    <c:v>15</c:v>
                  </c:pt>
                  <c:pt idx="96">
                    <c:v>17</c:v>
                  </c:pt>
                  <c:pt idx="97">
                    <c:v>18</c:v>
                  </c:pt>
                  <c:pt idx="98">
                    <c:v>19</c:v>
                  </c:pt>
                  <c:pt idx="99">
                    <c:v>20</c:v>
                  </c:pt>
                  <c:pt idx="100">
                    <c:v>21</c:v>
                  </c:pt>
                  <c:pt idx="101">
                    <c:v>22</c:v>
                  </c:pt>
                  <c:pt idx="102">
                    <c:v>24</c:v>
                  </c:pt>
                  <c:pt idx="103">
                    <c:v>25</c:v>
                  </c:pt>
                  <c:pt idx="104">
                    <c:v>26</c:v>
                  </c:pt>
                  <c:pt idx="105">
                    <c:v>27</c:v>
                  </c:pt>
                  <c:pt idx="106">
                    <c:v>29</c:v>
                  </c:pt>
                  <c:pt idx="107">
                    <c:v>30</c:v>
                  </c:pt>
                  <c:pt idx="108">
                    <c:v>31</c:v>
                  </c:pt>
                  <c:pt idx="109">
                    <c:v>32</c:v>
                  </c:pt>
                  <c:pt idx="110">
                    <c:v>33</c:v>
                  </c:pt>
                  <c:pt idx="111">
                    <c:v>34</c:v>
                  </c:pt>
                  <c:pt idx="112">
                    <c:v>35</c:v>
                  </c:pt>
                  <c:pt idx="113">
                    <c:v>36</c:v>
                  </c:pt>
                  <c:pt idx="114">
                    <c:v>37</c:v>
                  </c:pt>
                  <c:pt idx="115">
                    <c:v>38</c:v>
                  </c:pt>
                  <c:pt idx="116">
                    <c:v>39</c:v>
                  </c:pt>
                  <c:pt idx="117">
                    <c:v>40</c:v>
                  </c:pt>
                  <c:pt idx="118">
                    <c:v>41</c:v>
                  </c:pt>
                  <c:pt idx="119">
                    <c:v>42</c:v>
                  </c:pt>
                  <c:pt idx="120">
                    <c:v>43</c:v>
                  </c:pt>
                  <c:pt idx="121">
                    <c:v>44</c:v>
                  </c:pt>
                  <c:pt idx="122">
                    <c:v>46</c:v>
                  </c:pt>
                  <c:pt idx="123">
                    <c:v>48</c:v>
                  </c:pt>
                  <c:pt idx="124">
                    <c:v>50</c:v>
                  </c:pt>
                  <c:pt idx="127">
                    <c:v>1</c:v>
                  </c:pt>
                  <c:pt idx="128">
                    <c:v>3</c:v>
                  </c:pt>
                  <c:pt idx="129">
                    <c:v>4</c:v>
                  </c:pt>
                  <c:pt idx="130">
                    <c:v>5</c:v>
                  </c:pt>
                  <c:pt idx="131">
                    <c:v>6</c:v>
                  </c:pt>
                  <c:pt idx="132">
                    <c:v>7</c:v>
                  </c:pt>
                  <c:pt idx="133">
                    <c:v>9</c:v>
                  </c:pt>
                  <c:pt idx="134">
                    <c:v>10</c:v>
                  </c:pt>
                  <c:pt idx="135">
                    <c:v>11</c:v>
                  </c:pt>
                  <c:pt idx="136">
                    <c:v>12</c:v>
                  </c:pt>
                  <c:pt idx="137">
                    <c:v>14</c:v>
                  </c:pt>
                  <c:pt idx="138">
                    <c:v>15</c:v>
                  </c:pt>
                  <c:pt idx="139">
                    <c:v>18</c:v>
                  </c:pt>
                  <c:pt idx="140">
                    <c:v>20</c:v>
                  </c:pt>
                  <c:pt idx="141">
                    <c:v>21</c:v>
                  </c:pt>
                  <c:pt idx="142">
                    <c:v>22</c:v>
                  </c:pt>
                  <c:pt idx="143">
                    <c:v>23</c:v>
                  </c:pt>
                  <c:pt idx="144">
                    <c:v>25</c:v>
                  </c:pt>
                  <c:pt idx="145">
                    <c:v>26</c:v>
                  </c:pt>
                  <c:pt idx="146">
                    <c:v>27</c:v>
                  </c:pt>
                  <c:pt idx="147">
                    <c:v>29</c:v>
                  </c:pt>
                  <c:pt idx="148">
                    <c:v>30</c:v>
                  </c:pt>
                  <c:pt idx="149">
                    <c:v>31</c:v>
                  </c:pt>
                  <c:pt idx="150">
                    <c:v>32</c:v>
                  </c:pt>
                  <c:pt idx="151">
                    <c:v>36</c:v>
                  </c:pt>
                  <c:pt idx="152">
                    <c:v>37</c:v>
                  </c:pt>
                  <c:pt idx="153">
                    <c:v>38</c:v>
                  </c:pt>
                  <c:pt idx="154">
                    <c:v>40</c:v>
                  </c:pt>
                  <c:pt idx="155">
                    <c:v>41</c:v>
                  </c:pt>
                  <c:pt idx="156">
                    <c:v>43</c:v>
                  </c:pt>
                  <c:pt idx="157">
                    <c:v>44</c:v>
                  </c:pt>
                  <c:pt idx="158">
                    <c:v>45</c:v>
                  </c:pt>
                  <c:pt idx="159">
                    <c:v>46</c:v>
                  </c:pt>
                  <c:pt idx="160">
                    <c:v>47</c:v>
                  </c:pt>
                  <c:pt idx="161">
                    <c:v>50</c:v>
                  </c:pt>
                  <c:pt idx="164">
                    <c:v>1</c:v>
                  </c:pt>
                  <c:pt idx="165">
                    <c:v>3</c:v>
                  </c:pt>
                  <c:pt idx="166">
                    <c:v>4</c:v>
                  </c:pt>
                  <c:pt idx="167">
                    <c:v>5</c:v>
                  </c:pt>
                  <c:pt idx="168">
                    <c:v>6</c:v>
                  </c:pt>
                  <c:pt idx="169">
                    <c:v>7</c:v>
                  </c:pt>
                  <c:pt idx="170">
                    <c:v>8</c:v>
                  </c:pt>
                  <c:pt idx="171">
                    <c:v>10</c:v>
                  </c:pt>
                  <c:pt idx="172">
                    <c:v>11</c:v>
                  </c:pt>
                  <c:pt idx="173">
                    <c:v>12</c:v>
                  </c:pt>
                  <c:pt idx="174">
                    <c:v>13</c:v>
                  </c:pt>
                  <c:pt idx="175">
                    <c:v>17</c:v>
                  </c:pt>
                  <c:pt idx="176">
                    <c:v>19</c:v>
                  </c:pt>
                  <c:pt idx="177">
                    <c:v>21</c:v>
                  </c:pt>
                  <c:pt idx="178">
                    <c:v>22</c:v>
                  </c:pt>
                  <c:pt idx="179">
                    <c:v>24</c:v>
                  </c:pt>
                  <c:pt idx="180">
                    <c:v>25</c:v>
                  </c:pt>
                  <c:pt idx="181">
                    <c:v>26</c:v>
                  </c:pt>
                  <c:pt idx="182">
                    <c:v>28</c:v>
                  </c:pt>
                  <c:pt idx="183">
                    <c:v>29</c:v>
                  </c:pt>
                  <c:pt idx="184">
                    <c:v>30</c:v>
                  </c:pt>
                  <c:pt idx="185">
                    <c:v>31</c:v>
                  </c:pt>
                  <c:pt idx="186">
                    <c:v>32</c:v>
                  </c:pt>
                  <c:pt idx="187">
                    <c:v>33</c:v>
                  </c:pt>
                  <c:pt idx="188">
                    <c:v>34</c:v>
                  </c:pt>
                  <c:pt idx="189">
                    <c:v>35</c:v>
                  </c:pt>
                  <c:pt idx="190">
                    <c:v>37</c:v>
                  </c:pt>
                  <c:pt idx="191">
                    <c:v>38</c:v>
                  </c:pt>
                  <c:pt idx="192">
                    <c:v>39</c:v>
                  </c:pt>
                  <c:pt idx="193">
                    <c:v>40</c:v>
                  </c:pt>
                  <c:pt idx="194">
                    <c:v>41</c:v>
                  </c:pt>
                  <c:pt idx="195">
                    <c:v>43</c:v>
                  </c:pt>
                  <c:pt idx="196">
                    <c:v>45</c:v>
                  </c:pt>
                  <c:pt idx="197">
                    <c:v>46</c:v>
                  </c:pt>
                  <c:pt idx="198">
                    <c:v>47</c:v>
                  </c:pt>
                  <c:pt idx="199">
                    <c:v>49</c:v>
                  </c:pt>
                  <c:pt idx="200">
                    <c:v>50</c:v>
                  </c:pt>
                  <c:pt idx="203">
                    <c:v>3</c:v>
                  </c:pt>
                  <c:pt idx="204">
                    <c:v>4</c:v>
                  </c:pt>
                  <c:pt idx="205">
                    <c:v>5</c:v>
                  </c:pt>
                  <c:pt idx="206">
                    <c:v>6</c:v>
                  </c:pt>
                  <c:pt idx="207">
                    <c:v>7</c:v>
                  </c:pt>
                  <c:pt idx="208">
                    <c:v>9</c:v>
                  </c:pt>
                  <c:pt idx="209">
                    <c:v>10</c:v>
                  </c:pt>
                  <c:pt idx="210">
                    <c:v>11</c:v>
                  </c:pt>
                  <c:pt idx="211">
                    <c:v>12</c:v>
                  </c:pt>
                  <c:pt idx="212">
                    <c:v>13</c:v>
                  </c:pt>
                  <c:pt idx="213">
                    <c:v>15</c:v>
                  </c:pt>
                  <c:pt idx="214">
                    <c:v>16</c:v>
                  </c:pt>
                  <c:pt idx="215">
                    <c:v>21</c:v>
                  </c:pt>
                  <c:pt idx="216">
                    <c:v>22</c:v>
                  </c:pt>
                  <c:pt idx="217">
                    <c:v>23</c:v>
                  </c:pt>
                  <c:pt idx="218">
                    <c:v>25</c:v>
                  </c:pt>
                  <c:pt idx="219">
                    <c:v>26</c:v>
                  </c:pt>
                  <c:pt idx="220">
                    <c:v>27</c:v>
                  </c:pt>
                  <c:pt idx="221">
                    <c:v>28</c:v>
                  </c:pt>
                  <c:pt idx="222">
                    <c:v>29</c:v>
                  </c:pt>
                  <c:pt idx="223">
                    <c:v>30</c:v>
                  </c:pt>
                  <c:pt idx="224">
                    <c:v>31</c:v>
                  </c:pt>
                  <c:pt idx="225">
                    <c:v>32</c:v>
                  </c:pt>
                  <c:pt idx="226">
                    <c:v>34</c:v>
                  </c:pt>
                  <c:pt idx="227">
                    <c:v>37</c:v>
                  </c:pt>
                  <c:pt idx="228">
                    <c:v>38</c:v>
                  </c:pt>
                  <c:pt idx="229">
                    <c:v>39</c:v>
                  </c:pt>
                  <c:pt idx="230">
                    <c:v>40</c:v>
                  </c:pt>
                  <c:pt idx="231">
                    <c:v>41</c:v>
                  </c:pt>
                  <c:pt idx="232">
                    <c:v>42</c:v>
                  </c:pt>
                  <c:pt idx="233">
                    <c:v>43</c:v>
                  </c:pt>
                  <c:pt idx="234">
                    <c:v>44</c:v>
                  </c:pt>
                  <c:pt idx="235">
                    <c:v>45</c:v>
                  </c:pt>
                  <c:pt idx="236">
                    <c:v>46</c:v>
                  </c:pt>
                  <c:pt idx="237">
                    <c:v>48</c:v>
                  </c:pt>
                  <c:pt idx="238">
                    <c:v>49</c:v>
                  </c:pt>
                  <c:pt idx="239">
                    <c:v>50</c:v>
                  </c:pt>
                  <c:pt idx="242">
                    <c:v>1</c:v>
                  </c:pt>
                  <c:pt idx="243">
                    <c:v>3</c:v>
                  </c:pt>
                  <c:pt idx="244">
                    <c:v>4</c:v>
                  </c:pt>
                  <c:pt idx="245">
                    <c:v>5</c:v>
                  </c:pt>
                  <c:pt idx="246">
                    <c:v>6</c:v>
                  </c:pt>
                  <c:pt idx="247">
                    <c:v>7</c:v>
                  </c:pt>
                  <c:pt idx="248">
                    <c:v>8</c:v>
                  </c:pt>
                  <c:pt idx="249">
                    <c:v>9</c:v>
                  </c:pt>
                  <c:pt idx="250">
                    <c:v>13</c:v>
                  </c:pt>
                  <c:pt idx="251">
                    <c:v>15</c:v>
                  </c:pt>
                  <c:pt idx="252">
                    <c:v>19</c:v>
                  </c:pt>
                  <c:pt idx="253">
                    <c:v>20</c:v>
                  </c:pt>
                  <c:pt idx="254">
                    <c:v>21</c:v>
                  </c:pt>
                  <c:pt idx="255">
                    <c:v>22</c:v>
                  </c:pt>
                  <c:pt idx="256">
                    <c:v>23</c:v>
                  </c:pt>
                  <c:pt idx="257">
                    <c:v>24</c:v>
                  </c:pt>
                  <c:pt idx="258">
                    <c:v>26</c:v>
                  </c:pt>
                  <c:pt idx="259">
                    <c:v>27</c:v>
                  </c:pt>
                  <c:pt idx="260">
                    <c:v>28</c:v>
                  </c:pt>
                  <c:pt idx="261">
                    <c:v>29</c:v>
                  </c:pt>
                  <c:pt idx="262">
                    <c:v>30</c:v>
                  </c:pt>
                  <c:pt idx="263">
                    <c:v>31</c:v>
                  </c:pt>
                  <c:pt idx="264">
                    <c:v>32</c:v>
                  </c:pt>
                  <c:pt idx="265">
                    <c:v>35</c:v>
                  </c:pt>
                  <c:pt idx="266">
                    <c:v>36</c:v>
                  </c:pt>
                  <c:pt idx="267">
                    <c:v>37</c:v>
                  </c:pt>
                  <c:pt idx="268">
                    <c:v>38</c:v>
                  </c:pt>
                  <c:pt idx="269">
                    <c:v>40</c:v>
                  </c:pt>
                  <c:pt idx="270">
                    <c:v>42</c:v>
                  </c:pt>
                  <c:pt idx="271">
                    <c:v>43</c:v>
                  </c:pt>
                  <c:pt idx="272">
                    <c:v>44</c:v>
                  </c:pt>
                  <c:pt idx="273">
                    <c:v>45</c:v>
                  </c:pt>
                  <c:pt idx="274">
                    <c:v>46</c:v>
                  </c:pt>
                  <c:pt idx="275">
                    <c:v>48</c:v>
                  </c:pt>
                  <c:pt idx="276">
                    <c:v>49</c:v>
                  </c:pt>
                  <c:pt idx="279">
                    <c:v>1</c:v>
                  </c:pt>
                  <c:pt idx="280">
                    <c:v>2</c:v>
                  </c:pt>
                  <c:pt idx="281">
                    <c:v>5</c:v>
                  </c:pt>
                  <c:pt idx="282">
                    <c:v>6</c:v>
                  </c:pt>
                  <c:pt idx="283">
                    <c:v>8</c:v>
                  </c:pt>
                  <c:pt idx="284">
                    <c:v>9</c:v>
                  </c:pt>
                  <c:pt idx="285">
                    <c:v>10</c:v>
                  </c:pt>
                  <c:pt idx="286">
                    <c:v>12</c:v>
                  </c:pt>
                  <c:pt idx="287">
                    <c:v>13</c:v>
                  </c:pt>
                  <c:pt idx="288">
                    <c:v>14</c:v>
                  </c:pt>
                  <c:pt idx="289">
                    <c:v>15</c:v>
                  </c:pt>
                  <c:pt idx="290">
                    <c:v>16</c:v>
                  </c:pt>
                  <c:pt idx="291">
                    <c:v>17</c:v>
                  </c:pt>
                  <c:pt idx="292">
                    <c:v>20</c:v>
                  </c:pt>
                  <c:pt idx="293">
                    <c:v>21</c:v>
                  </c:pt>
                  <c:pt idx="294">
                    <c:v>22</c:v>
                  </c:pt>
                  <c:pt idx="295">
                    <c:v>23</c:v>
                  </c:pt>
                  <c:pt idx="296">
                    <c:v>24</c:v>
                  </c:pt>
                  <c:pt idx="297">
                    <c:v>25</c:v>
                  </c:pt>
                  <c:pt idx="298">
                    <c:v>26</c:v>
                  </c:pt>
                  <c:pt idx="299">
                    <c:v>27</c:v>
                  </c:pt>
                  <c:pt idx="300">
                    <c:v>28</c:v>
                  </c:pt>
                  <c:pt idx="301">
                    <c:v>31</c:v>
                  </c:pt>
                  <c:pt idx="302">
                    <c:v>32</c:v>
                  </c:pt>
                  <c:pt idx="303">
                    <c:v>34</c:v>
                  </c:pt>
                  <c:pt idx="304">
                    <c:v>35</c:v>
                  </c:pt>
                  <c:pt idx="305">
                    <c:v>38</c:v>
                  </c:pt>
                  <c:pt idx="306">
                    <c:v>39</c:v>
                  </c:pt>
                  <c:pt idx="307">
                    <c:v>41</c:v>
                  </c:pt>
                  <c:pt idx="308">
                    <c:v>42</c:v>
                  </c:pt>
                  <c:pt idx="309">
                    <c:v>43</c:v>
                  </c:pt>
                  <c:pt idx="310">
                    <c:v>44</c:v>
                  </c:pt>
                  <c:pt idx="311">
                    <c:v>45</c:v>
                  </c:pt>
                  <c:pt idx="312">
                    <c:v>46</c:v>
                  </c:pt>
                  <c:pt idx="313">
                    <c:v>47</c:v>
                  </c:pt>
                  <c:pt idx="314">
                    <c:v>48</c:v>
                  </c:pt>
                  <c:pt idx="315">
                    <c:v>50</c:v>
                  </c:pt>
                  <c:pt idx="318">
                    <c:v>2</c:v>
                  </c:pt>
                  <c:pt idx="319">
                    <c:v>3</c:v>
                  </c:pt>
                  <c:pt idx="320">
                    <c:v>4</c:v>
                  </c:pt>
                  <c:pt idx="321">
                    <c:v>5</c:v>
                  </c:pt>
                  <c:pt idx="322">
                    <c:v>6</c:v>
                  </c:pt>
                  <c:pt idx="323">
                    <c:v>8</c:v>
                  </c:pt>
                  <c:pt idx="324">
                    <c:v>9</c:v>
                  </c:pt>
                  <c:pt idx="325">
                    <c:v>10</c:v>
                  </c:pt>
                  <c:pt idx="326">
                    <c:v>11</c:v>
                  </c:pt>
                  <c:pt idx="327">
                    <c:v>12</c:v>
                  </c:pt>
                  <c:pt idx="328">
                    <c:v>16</c:v>
                  </c:pt>
                  <c:pt idx="329">
                    <c:v>17</c:v>
                  </c:pt>
                  <c:pt idx="330">
                    <c:v>18</c:v>
                  </c:pt>
                  <c:pt idx="331">
                    <c:v>19</c:v>
                  </c:pt>
                  <c:pt idx="332">
                    <c:v>20</c:v>
                  </c:pt>
                  <c:pt idx="333">
                    <c:v>21</c:v>
                  </c:pt>
                  <c:pt idx="334">
                    <c:v>23</c:v>
                  </c:pt>
                  <c:pt idx="335">
                    <c:v>24</c:v>
                  </c:pt>
                  <c:pt idx="336">
                    <c:v>25</c:v>
                  </c:pt>
                  <c:pt idx="337">
                    <c:v>26</c:v>
                  </c:pt>
                  <c:pt idx="338">
                    <c:v>28</c:v>
                  </c:pt>
                  <c:pt idx="339">
                    <c:v>29</c:v>
                  </c:pt>
                  <c:pt idx="340">
                    <c:v>30</c:v>
                  </c:pt>
                  <c:pt idx="341">
                    <c:v>31</c:v>
                  </c:pt>
                  <c:pt idx="342">
                    <c:v>32</c:v>
                  </c:pt>
                  <c:pt idx="343">
                    <c:v>33</c:v>
                  </c:pt>
                  <c:pt idx="344">
                    <c:v>34</c:v>
                  </c:pt>
                  <c:pt idx="345">
                    <c:v>35</c:v>
                  </c:pt>
                  <c:pt idx="346">
                    <c:v>36</c:v>
                  </c:pt>
                  <c:pt idx="347">
                    <c:v>37</c:v>
                  </c:pt>
                  <c:pt idx="348">
                    <c:v>38</c:v>
                  </c:pt>
                  <c:pt idx="349">
                    <c:v>40</c:v>
                  </c:pt>
                  <c:pt idx="350">
                    <c:v>41</c:v>
                  </c:pt>
                  <c:pt idx="351">
                    <c:v>42</c:v>
                  </c:pt>
                  <c:pt idx="352">
                    <c:v>43</c:v>
                  </c:pt>
                  <c:pt idx="353">
                    <c:v>44</c:v>
                  </c:pt>
                  <c:pt idx="354">
                    <c:v>45</c:v>
                  </c:pt>
                  <c:pt idx="355">
                    <c:v>46</c:v>
                  </c:pt>
                  <c:pt idx="356">
                    <c:v>47</c:v>
                  </c:pt>
                  <c:pt idx="357">
                    <c:v>48</c:v>
                  </c:pt>
                  <c:pt idx="358">
                    <c:v>49</c:v>
                  </c:pt>
                  <c:pt idx="359">
                    <c:v>50</c:v>
                  </c:pt>
                  <c:pt idx="362">
                    <c:v>2</c:v>
                  </c:pt>
                  <c:pt idx="363">
                    <c:v>3</c:v>
                  </c:pt>
                  <c:pt idx="364">
                    <c:v>4</c:v>
                  </c:pt>
                  <c:pt idx="365">
                    <c:v>5</c:v>
                  </c:pt>
                  <c:pt idx="366">
                    <c:v>6</c:v>
                  </c:pt>
                  <c:pt idx="367">
                    <c:v>7</c:v>
                  </c:pt>
                  <c:pt idx="368">
                    <c:v>8</c:v>
                  </c:pt>
                  <c:pt idx="369">
                    <c:v>9</c:v>
                  </c:pt>
                  <c:pt idx="370">
                    <c:v>10</c:v>
                  </c:pt>
                  <c:pt idx="371">
                    <c:v>11</c:v>
                  </c:pt>
                  <c:pt idx="372">
                    <c:v>12</c:v>
                  </c:pt>
                  <c:pt idx="373">
                    <c:v>15</c:v>
                  </c:pt>
                  <c:pt idx="374">
                    <c:v>16</c:v>
                  </c:pt>
                  <c:pt idx="375">
                    <c:v>17</c:v>
                  </c:pt>
                  <c:pt idx="376">
                    <c:v>18</c:v>
                  </c:pt>
                  <c:pt idx="377">
                    <c:v>19</c:v>
                  </c:pt>
                  <c:pt idx="378">
                    <c:v>21</c:v>
                  </c:pt>
                  <c:pt idx="379">
                    <c:v>22</c:v>
                  </c:pt>
                  <c:pt idx="380">
                    <c:v>23</c:v>
                  </c:pt>
                  <c:pt idx="381">
                    <c:v>24</c:v>
                  </c:pt>
                  <c:pt idx="382">
                    <c:v>26</c:v>
                  </c:pt>
                  <c:pt idx="383">
                    <c:v>28</c:v>
                  </c:pt>
                  <c:pt idx="384">
                    <c:v>31</c:v>
                  </c:pt>
                  <c:pt idx="385">
                    <c:v>33</c:v>
                  </c:pt>
                  <c:pt idx="386">
                    <c:v>35</c:v>
                  </c:pt>
                  <c:pt idx="387">
                    <c:v>36</c:v>
                  </c:pt>
                  <c:pt idx="388">
                    <c:v>37</c:v>
                  </c:pt>
                  <c:pt idx="389">
                    <c:v>38</c:v>
                  </c:pt>
                  <c:pt idx="390">
                    <c:v>39</c:v>
                  </c:pt>
                  <c:pt idx="391">
                    <c:v>42</c:v>
                  </c:pt>
                  <c:pt idx="392">
                    <c:v>43</c:v>
                  </c:pt>
                  <c:pt idx="393">
                    <c:v>44</c:v>
                  </c:pt>
                  <c:pt idx="394">
                    <c:v>47</c:v>
                  </c:pt>
                  <c:pt idx="395">
                    <c:v>49</c:v>
                  </c:pt>
                  <c:pt idx="396">
                    <c:v>50</c:v>
                  </c:pt>
                  <c:pt idx="399">
                    <c:v>1</c:v>
                  </c:pt>
                  <c:pt idx="400">
                    <c:v>2</c:v>
                  </c:pt>
                  <c:pt idx="401">
                    <c:v>3</c:v>
                  </c:pt>
                  <c:pt idx="402">
                    <c:v>4</c:v>
                  </c:pt>
                  <c:pt idx="403">
                    <c:v>5</c:v>
                  </c:pt>
                  <c:pt idx="404">
                    <c:v>6</c:v>
                  </c:pt>
                  <c:pt idx="405">
                    <c:v>7</c:v>
                  </c:pt>
                  <c:pt idx="406">
                    <c:v>8</c:v>
                  </c:pt>
                  <c:pt idx="407">
                    <c:v>9</c:v>
                  </c:pt>
                  <c:pt idx="408">
                    <c:v>10</c:v>
                  </c:pt>
                  <c:pt idx="409">
                    <c:v>11</c:v>
                  </c:pt>
                  <c:pt idx="410">
                    <c:v>12</c:v>
                  </c:pt>
                  <c:pt idx="411">
                    <c:v>13</c:v>
                  </c:pt>
                  <c:pt idx="412">
                    <c:v>14</c:v>
                  </c:pt>
                  <c:pt idx="413">
                    <c:v>16</c:v>
                  </c:pt>
                  <c:pt idx="414">
                    <c:v>17</c:v>
                  </c:pt>
                  <c:pt idx="415">
                    <c:v>18</c:v>
                  </c:pt>
                  <c:pt idx="416">
                    <c:v>20</c:v>
                  </c:pt>
                  <c:pt idx="417">
                    <c:v>21</c:v>
                  </c:pt>
                  <c:pt idx="418">
                    <c:v>22</c:v>
                  </c:pt>
                  <c:pt idx="419">
                    <c:v>23</c:v>
                  </c:pt>
                  <c:pt idx="420">
                    <c:v>24</c:v>
                  </c:pt>
                  <c:pt idx="421">
                    <c:v>25</c:v>
                  </c:pt>
                  <c:pt idx="422">
                    <c:v>26</c:v>
                  </c:pt>
                  <c:pt idx="423">
                    <c:v>27</c:v>
                  </c:pt>
                  <c:pt idx="424">
                    <c:v>28</c:v>
                  </c:pt>
                  <c:pt idx="425">
                    <c:v>30</c:v>
                  </c:pt>
                  <c:pt idx="426">
                    <c:v>31</c:v>
                  </c:pt>
                  <c:pt idx="427">
                    <c:v>32</c:v>
                  </c:pt>
                  <c:pt idx="428">
                    <c:v>33</c:v>
                  </c:pt>
                  <c:pt idx="429">
                    <c:v>35</c:v>
                  </c:pt>
                  <c:pt idx="430">
                    <c:v>36</c:v>
                  </c:pt>
                  <c:pt idx="431">
                    <c:v>37</c:v>
                  </c:pt>
                  <c:pt idx="432">
                    <c:v>38</c:v>
                  </c:pt>
                  <c:pt idx="433">
                    <c:v>42</c:v>
                  </c:pt>
                  <c:pt idx="434">
                    <c:v>43</c:v>
                  </c:pt>
                  <c:pt idx="435">
                    <c:v>45</c:v>
                  </c:pt>
                  <c:pt idx="436">
                    <c:v>46</c:v>
                  </c:pt>
                  <c:pt idx="437">
                    <c:v>48</c:v>
                  </c:pt>
                  <c:pt idx="438">
                    <c:v>49</c:v>
                  </c:pt>
                  <c:pt idx="439">
                    <c:v>50</c:v>
                  </c:pt>
                  <c:pt idx="442">
                    <c:v>2</c:v>
                  </c:pt>
                  <c:pt idx="443">
                    <c:v>3</c:v>
                  </c:pt>
                  <c:pt idx="444">
                    <c:v>4</c:v>
                  </c:pt>
                  <c:pt idx="445">
                    <c:v>5</c:v>
                  </c:pt>
                  <c:pt idx="446">
                    <c:v>6</c:v>
                  </c:pt>
                  <c:pt idx="447">
                    <c:v>7</c:v>
                  </c:pt>
                  <c:pt idx="448">
                    <c:v>9</c:v>
                  </c:pt>
                  <c:pt idx="449">
                    <c:v>10</c:v>
                  </c:pt>
                  <c:pt idx="450">
                    <c:v>11</c:v>
                  </c:pt>
                  <c:pt idx="451">
                    <c:v>12</c:v>
                  </c:pt>
                  <c:pt idx="452">
                    <c:v>13</c:v>
                  </c:pt>
                  <c:pt idx="453">
                    <c:v>15</c:v>
                  </c:pt>
                  <c:pt idx="454">
                    <c:v>16</c:v>
                  </c:pt>
                  <c:pt idx="455">
                    <c:v>17</c:v>
                  </c:pt>
                  <c:pt idx="456">
                    <c:v>21</c:v>
                  </c:pt>
                  <c:pt idx="457">
                    <c:v>22</c:v>
                  </c:pt>
                  <c:pt idx="458">
                    <c:v>23</c:v>
                  </c:pt>
                  <c:pt idx="459">
                    <c:v>25</c:v>
                  </c:pt>
                  <c:pt idx="460">
                    <c:v>27</c:v>
                  </c:pt>
                  <c:pt idx="461">
                    <c:v>28</c:v>
                  </c:pt>
                  <c:pt idx="462">
                    <c:v>29</c:v>
                  </c:pt>
                  <c:pt idx="463">
                    <c:v>31</c:v>
                  </c:pt>
                  <c:pt idx="464">
                    <c:v>32</c:v>
                  </c:pt>
                  <c:pt idx="465">
                    <c:v>34</c:v>
                  </c:pt>
                  <c:pt idx="466">
                    <c:v>35</c:v>
                  </c:pt>
                  <c:pt idx="467">
                    <c:v>36</c:v>
                  </c:pt>
                  <c:pt idx="468">
                    <c:v>37</c:v>
                  </c:pt>
                  <c:pt idx="469">
                    <c:v>38</c:v>
                  </c:pt>
                  <c:pt idx="470">
                    <c:v>40</c:v>
                  </c:pt>
                  <c:pt idx="471">
                    <c:v>42</c:v>
                  </c:pt>
                  <c:pt idx="472">
                    <c:v>43</c:v>
                  </c:pt>
                  <c:pt idx="473">
                    <c:v>44</c:v>
                  </c:pt>
                  <c:pt idx="474">
                    <c:v>45</c:v>
                  </c:pt>
                  <c:pt idx="475">
                    <c:v>46</c:v>
                  </c:pt>
                  <c:pt idx="476">
                    <c:v>47</c:v>
                  </c:pt>
                  <c:pt idx="477">
                    <c:v>48</c:v>
                  </c:pt>
                </c:lvl>
                <c:lvl>
                  <c:pt idx="0">
                    <c:v>Furniture</c:v>
                  </c:pt>
                  <c:pt idx="1">
                    <c:v>Office Supplies</c:v>
                  </c:pt>
                  <c:pt idx="2">
                    <c:v>Technology</c:v>
                  </c:pt>
                  <c:pt idx="38">
                    <c:v>Furniture</c:v>
                  </c:pt>
                  <c:pt idx="39">
                    <c:v>Office Supplies</c:v>
                  </c:pt>
                  <c:pt idx="40">
                    <c:v>Technology</c:v>
                  </c:pt>
                  <c:pt idx="81">
                    <c:v>Furniture</c:v>
                  </c:pt>
                  <c:pt idx="82">
                    <c:v>Office Supplies</c:v>
                  </c:pt>
                  <c:pt idx="83">
                    <c:v>Technology</c:v>
                  </c:pt>
                  <c:pt idx="125">
                    <c:v>Furniture</c:v>
                  </c:pt>
                  <c:pt idx="126">
                    <c:v>Office Supplies</c:v>
                  </c:pt>
                  <c:pt idx="127">
                    <c:v>Technology</c:v>
                  </c:pt>
                  <c:pt idx="162">
                    <c:v>Furniture</c:v>
                  </c:pt>
                  <c:pt idx="163">
                    <c:v>Office Supplies</c:v>
                  </c:pt>
                  <c:pt idx="164">
                    <c:v>Technology</c:v>
                  </c:pt>
                  <c:pt idx="201">
                    <c:v>Furniture</c:v>
                  </c:pt>
                  <c:pt idx="202">
                    <c:v>Office Supplies</c:v>
                  </c:pt>
                  <c:pt idx="203">
                    <c:v>Technology</c:v>
                  </c:pt>
                  <c:pt idx="240">
                    <c:v>Furniture</c:v>
                  </c:pt>
                  <c:pt idx="241">
                    <c:v>Office Supplies</c:v>
                  </c:pt>
                  <c:pt idx="242">
                    <c:v>Technology</c:v>
                  </c:pt>
                  <c:pt idx="277">
                    <c:v>Furniture</c:v>
                  </c:pt>
                  <c:pt idx="278">
                    <c:v>Office Supplies</c:v>
                  </c:pt>
                  <c:pt idx="279">
                    <c:v>Technology</c:v>
                  </c:pt>
                  <c:pt idx="316">
                    <c:v>Furniture</c:v>
                  </c:pt>
                  <c:pt idx="317">
                    <c:v>Office Supplies</c:v>
                  </c:pt>
                  <c:pt idx="318">
                    <c:v>Technology</c:v>
                  </c:pt>
                  <c:pt idx="360">
                    <c:v>Furniture</c:v>
                  </c:pt>
                  <c:pt idx="361">
                    <c:v>Office Supplies</c:v>
                  </c:pt>
                  <c:pt idx="362">
                    <c:v>Technology</c:v>
                  </c:pt>
                  <c:pt idx="397">
                    <c:v>Furniture</c:v>
                  </c:pt>
                  <c:pt idx="398">
                    <c:v>Office Supplies</c:v>
                  </c:pt>
                  <c:pt idx="399">
                    <c:v>Technology</c:v>
                  </c:pt>
                  <c:pt idx="440">
                    <c:v>Furniture</c:v>
                  </c:pt>
                  <c:pt idx="441">
                    <c:v>Office Supplies</c:v>
                  </c:pt>
                  <c:pt idx="442">
                    <c:v>Technology</c:v>
                  </c:pt>
                </c:lvl>
                <c:lvl>
                  <c:pt idx="0">
                    <c:v>Jan</c:v>
                  </c:pt>
                  <c:pt idx="38">
                    <c:v>Feb</c:v>
                  </c:pt>
                  <c:pt idx="81">
                    <c:v>Mar</c:v>
                  </c:pt>
                  <c:pt idx="125">
                    <c:v>Apr</c:v>
                  </c:pt>
                  <c:pt idx="162">
                    <c:v>May</c:v>
                  </c:pt>
                  <c:pt idx="201">
                    <c:v>Jun</c:v>
                  </c:pt>
                  <c:pt idx="240">
                    <c:v>Jul</c:v>
                  </c:pt>
                  <c:pt idx="277">
                    <c:v>Aug</c:v>
                  </c:pt>
                  <c:pt idx="316">
                    <c:v>Sep</c:v>
                  </c:pt>
                  <c:pt idx="360">
                    <c:v>Oct</c:v>
                  </c:pt>
                  <c:pt idx="397">
                    <c:v>Nov</c:v>
                  </c:pt>
                  <c:pt idx="440">
                    <c:v>Dec</c:v>
                  </c:pt>
                </c:lvl>
              </c:multiLvlStrCache>
            </c:multiLvlStrRef>
          </c:cat>
          <c:val>
            <c:numRef>
              <c:f>'product category profits'!$C$4:$C$506</c:f>
              <c:numCache>
                <c:formatCode>General</c:formatCode>
                <c:ptCount val="478"/>
                <c:pt idx="0">
                  <c:v>-410.40000000000254</c:v>
                </c:pt>
                <c:pt idx="1">
                  <c:v>15408.930000000006</c:v>
                </c:pt>
                <c:pt idx="2">
                  <c:v>-632.54999999999995</c:v>
                </c:pt>
                <c:pt idx="3">
                  <c:v>-663.47</c:v>
                </c:pt>
                <c:pt idx="4">
                  <c:v>-1068.9099999999999</c:v>
                </c:pt>
                <c:pt idx="5">
                  <c:v>-1030.8499999999999</c:v>
                </c:pt>
                <c:pt idx="6">
                  <c:v>-120.56</c:v>
                </c:pt>
                <c:pt idx="7">
                  <c:v>-93.06</c:v>
                </c:pt>
                <c:pt idx="8">
                  <c:v>-207.15</c:v>
                </c:pt>
                <c:pt idx="9">
                  <c:v>9.81</c:v>
                </c:pt>
                <c:pt idx="10">
                  <c:v>-125.63</c:v>
                </c:pt>
                <c:pt idx="11">
                  <c:v>-106.73</c:v>
                </c:pt>
                <c:pt idx="12">
                  <c:v>-175.81</c:v>
                </c:pt>
                <c:pt idx="13">
                  <c:v>108.66</c:v>
                </c:pt>
                <c:pt idx="14">
                  <c:v>9.6199999999999992</c:v>
                </c:pt>
                <c:pt idx="15">
                  <c:v>1160.9099999999999</c:v>
                </c:pt>
                <c:pt idx="16">
                  <c:v>912.2</c:v>
                </c:pt>
                <c:pt idx="17">
                  <c:v>659.08</c:v>
                </c:pt>
                <c:pt idx="18">
                  <c:v>919.92000000000007</c:v>
                </c:pt>
                <c:pt idx="19">
                  <c:v>-330.01</c:v>
                </c:pt>
                <c:pt idx="20">
                  <c:v>49.54</c:v>
                </c:pt>
                <c:pt idx="21">
                  <c:v>1084.83</c:v>
                </c:pt>
                <c:pt idx="22">
                  <c:v>-47.3</c:v>
                </c:pt>
                <c:pt idx="23">
                  <c:v>736.72</c:v>
                </c:pt>
                <c:pt idx="24">
                  <c:v>10254.040000000001</c:v>
                </c:pt>
                <c:pt idx="25">
                  <c:v>7214.8700000000008</c:v>
                </c:pt>
                <c:pt idx="26">
                  <c:v>1202.47</c:v>
                </c:pt>
                <c:pt idx="27">
                  <c:v>2657.8</c:v>
                </c:pt>
                <c:pt idx="28">
                  <c:v>2162.14</c:v>
                </c:pt>
                <c:pt idx="29">
                  <c:v>1593.83</c:v>
                </c:pt>
                <c:pt idx="30">
                  <c:v>890.81000000000017</c:v>
                </c:pt>
                <c:pt idx="31">
                  <c:v>3812.04</c:v>
                </c:pt>
                <c:pt idx="32">
                  <c:v>1101.03</c:v>
                </c:pt>
                <c:pt idx="33">
                  <c:v>-148.84</c:v>
                </c:pt>
                <c:pt idx="34">
                  <c:v>1022.92</c:v>
                </c:pt>
                <c:pt idx="35">
                  <c:v>1045.8</c:v>
                </c:pt>
                <c:pt idx="36">
                  <c:v>-11.68</c:v>
                </c:pt>
                <c:pt idx="37">
                  <c:v>19364.350000000002</c:v>
                </c:pt>
                <c:pt idx="38">
                  <c:v>5591.3200000000024</c:v>
                </c:pt>
                <c:pt idx="39">
                  <c:v>8892.7599999999984</c:v>
                </c:pt>
                <c:pt idx="40">
                  <c:v>-11856.06</c:v>
                </c:pt>
                <c:pt idx="41">
                  <c:v>-498.53999999999996</c:v>
                </c:pt>
                <c:pt idx="42">
                  <c:v>-1360.9499999999998</c:v>
                </c:pt>
                <c:pt idx="43">
                  <c:v>-923.76</c:v>
                </c:pt>
                <c:pt idx="44">
                  <c:v>-864.30000000000007</c:v>
                </c:pt>
                <c:pt idx="45">
                  <c:v>-2351.2599999999998</c:v>
                </c:pt>
                <c:pt idx="46">
                  <c:v>-269.66000000000003</c:v>
                </c:pt>
                <c:pt idx="47">
                  <c:v>-161.30000000000001</c:v>
                </c:pt>
                <c:pt idx="48">
                  <c:v>-73.78</c:v>
                </c:pt>
                <c:pt idx="49">
                  <c:v>123.8</c:v>
                </c:pt>
                <c:pt idx="50">
                  <c:v>-130.47</c:v>
                </c:pt>
                <c:pt idx="51">
                  <c:v>634.56999999999994</c:v>
                </c:pt>
                <c:pt idx="52">
                  <c:v>47.339999999999996</c:v>
                </c:pt>
                <c:pt idx="53">
                  <c:v>195.06</c:v>
                </c:pt>
                <c:pt idx="54">
                  <c:v>663.9</c:v>
                </c:pt>
                <c:pt idx="55">
                  <c:v>110.1</c:v>
                </c:pt>
                <c:pt idx="56">
                  <c:v>230.11</c:v>
                </c:pt>
                <c:pt idx="57">
                  <c:v>1052.0899999999999</c:v>
                </c:pt>
                <c:pt idx="58">
                  <c:v>354.87</c:v>
                </c:pt>
                <c:pt idx="59">
                  <c:v>177.73</c:v>
                </c:pt>
                <c:pt idx="60">
                  <c:v>777.49</c:v>
                </c:pt>
                <c:pt idx="61">
                  <c:v>469.59000000000003</c:v>
                </c:pt>
                <c:pt idx="62">
                  <c:v>707.97</c:v>
                </c:pt>
                <c:pt idx="63">
                  <c:v>291.52</c:v>
                </c:pt>
                <c:pt idx="64">
                  <c:v>632.49</c:v>
                </c:pt>
                <c:pt idx="65">
                  <c:v>5339.2800000000007</c:v>
                </c:pt>
                <c:pt idx="66">
                  <c:v>46.16</c:v>
                </c:pt>
                <c:pt idx="67">
                  <c:v>1026.47</c:v>
                </c:pt>
                <c:pt idx="68">
                  <c:v>418.03</c:v>
                </c:pt>
                <c:pt idx="69">
                  <c:v>492.3</c:v>
                </c:pt>
                <c:pt idx="70">
                  <c:v>528.83000000000004</c:v>
                </c:pt>
                <c:pt idx="71">
                  <c:v>1696.4499999999998</c:v>
                </c:pt>
                <c:pt idx="72">
                  <c:v>9101.91</c:v>
                </c:pt>
                <c:pt idx="73">
                  <c:v>559.4799999999999</c:v>
                </c:pt>
                <c:pt idx="74">
                  <c:v>1150.03</c:v>
                </c:pt>
                <c:pt idx="75">
                  <c:v>8853.2900000000009</c:v>
                </c:pt>
                <c:pt idx="76">
                  <c:v>2375.63</c:v>
                </c:pt>
                <c:pt idx="77">
                  <c:v>928.62000000000012</c:v>
                </c:pt>
                <c:pt idx="78">
                  <c:v>6174.04</c:v>
                </c:pt>
                <c:pt idx="79">
                  <c:v>2354.08</c:v>
                </c:pt>
                <c:pt idx="80">
                  <c:v>660.86</c:v>
                </c:pt>
                <c:pt idx="81">
                  <c:v>7752.4800000000032</c:v>
                </c:pt>
                <c:pt idx="82">
                  <c:v>5424.7699999999968</c:v>
                </c:pt>
                <c:pt idx="83">
                  <c:v>-11991.36</c:v>
                </c:pt>
                <c:pt idx="84">
                  <c:v>-2618.65</c:v>
                </c:pt>
                <c:pt idx="85">
                  <c:v>-2208.35</c:v>
                </c:pt>
                <c:pt idx="86">
                  <c:v>-133.44</c:v>
                </c:pt>
                <c:pt idx="87">
                  <c:v>-2583.3000000000002</c:v>
                </c:pt>
                <c:pt idx="88">
                  <c:v>-1274.9299999999998</c:v>
                </c:pt>
                <c:pt idx="89">
                  <c:v>-3593.9900000000002</c:v>
                </c:pt>
                <c:pt idx="90">
                  <c:v>40.69</c:v>
                </c:pt>
                <c:pt idx="91">
                  <c:v>-54.260000000000048</c:v>
                </c:pt>
                <c:pt idx="92">
                  <c:v>-164.98</c:v>
                </c:pt>
                <c:pt idx="93">
                  <c:v>27251.49</c:v>
                </c:pt>
                <c:pt idx="94">
                  <c:v>641.58000000000004</c:v>
                </c:pt>
                <c:pt idx="95">
                  <c:v>-64.91</c:v>
                </c:pt>
                <c:pt idx="96">
                  <c:v>9.3800000000000026</c:v>
                </c:pt>
                <c:pt idx="97">
                  <c:v>331.96</c:v>
                </c:pt>
                <c:pt idx="98">
                  <c:v>-24.300000000000011</c:v>
                </c:pt>
                <c:pt idx="99">
                  <c:v>115.94</c:v>
                </c:pt>
                <c:pt idx="100">
                  <c:v>155.00000000000003</c:v>
                </c:pt>
                <c:pt idx="101">
                  <c:v>99.43</c:v>
                </c:pt>
                <c:pt idx="102">
                  <c:v>-32.479999999999997</c:v>
                </c:pt>
                <c:pt idx="103">
                  <c:v>1870.79</c:v>
                </c:pt>
                <c:pt idx="104">
                  <c:v>39.120000000000019</c:v>
                </c:pt>
                <c:pt idx="105">
                  <c:v>413.53999999999996</c:v>
                </c:pt>
                <c:pt idx="106">
                  <c:v>-39.700000000000003</c:v>
                </c:pt>
                <c:pt idx="107">
                  <c:v>254.31</c:v>
                </c:pt>
                <c:pt idx="108">
                  <c:v>124.22</c:v>
                </c:pt>
                <c:pt idx="109">
                  <c:v>1475.7</c:v>
                </c:pt>
                <c:pt idx="110">
                  <c:v>246.7</c:v>
                </c:pt>
                <c:pt idx="111">
                  <c:v>112.11</c:v>
                </c:pt>
                <c:pt idx="112">
                  <c:v>6608.17</c:v>
                </c:pt>
                <c:pt idx="113">
                  <c:v>-221.42</c:v>
                </c:pt>
                <c:pt idx="114">
                  <c:v>4886.83</c:v>
                </c:pt>
                <c:pt idx="115">
                  <c:v>238.96</c:v>
                </c:pt>
                <c:pt idx="116">
                  <c:v>936.39</c:v>
                </c:pt>
                <c:pt idx="117">
                  <c:v>3517.87</c:v>
                </c:pt>
                <c:pt idx="118">
                  <c:v>-77.430000000000007</c:v>
                </c:pt>
                <c:pt idx="119">
                  <c:v>2346.96</c:v>
                </c:pt>
                <c:pt idx="120">
                  <c:v>10454.02</c:v>
                </c:pt>
                <c:pt idx="121">
                  <c:v>8537.2000000000007</c:v>
                </c:pt>
                <c:pt idx="122">
                  <c:v>2753.46</c:v>
                </c:pt>
                <c:pt idx="123">
                  <c:v>1566.22</c:v>
                </c:pt>
                <c:pt idx="124">
                  <c:v>14911.34</c:v>
                </c:pt>
                <c:pt idx="125">
                  <c:v>-2736.5099999999989</c:v>
                </c:pt>
                <c:pt idx="126">
                  <c:v>29283.840000000011</c:v>
                </c:pt>
                <c:pt idx="127">
                  <c:v>-3524.77</c:v>
                </c:pt>
                <c:pt idx="128">
                  <c:v>-404.97999999999996</c:v>
                </c:pt>
                <c:pt idx="129">
                  <c:v>-240.14999999999998</c:v>
                </c:pt>
                <c:pt idx="130">
                  <c:v>-1037.31</c:v>
                </c:pt>
                <c:pt idx="131">
                  <c:v>-3965.66</c:v>
                </c:pt>
                <c:pt idx="132">
                  <c:v>-396.63999999999993</c:v>
                </c:pt>
                <c:pt idx="133">
                  <c:v>-64.44</c:v>
                </c:pt>
                <c:pt idx="134">
                  <c:v>-50.72</c:v>
                </c:pt>
                <c:pt idx="135">
                  <c:v>-53.419999999999995</c:v>
                </c:pt>
                <c:pt idx="136">
                  <c:v>-177.57</c:v>
                </c:pt>
                <c:pt idx="137">
                  <c:v>150.77000000000001</c:v>
                </c:pt>
                <c:pt idx="138">
                  <c:v>218.04999999999998</c:v>
                </c:pt>
                <c:pt idx="139">
                  <c:v>-5.45</c:v>
                </c:pt>
                <c:pt idx="140">
                  <c:v>177.70999999999998</c:v>
                </c:pt>
                <c:pt idx="141">
                  <c:v>204.53</c:v>
                </c:pt>
                <c:pt idx="142">
                  <c:v>734.46</c:v>
                </c:pt>
                <c:pt idx="143">
                  <c:v>185.2</c:v>
                </c:pt>
                <c:pt idx="144">
                  <c:v>182.24</c:v>
                </c:pt>
                <c:pt idx="145">
                  <c:v>-81.889999999999986</c:v>
                </c:pt>
                <c:pt idx="146">
                  <c:v>159.19999999999999</c:v>
                </c:pt>
                <c:pt idx="147">
                  <c:v>-178.28</c:v>
                </c:pt>
                <c:pt idx="148">
                  <c:v>772.44</c:v>
                </c:pt>
                <c:pt idx="149">
                  <c:v>580.73</c:v>
                </c:pt>
                <c:pt idx="150">
                  <c:v>1551.84</c:v>
                </c:pt>
                <c:pt idx="151">
                  <c:v>-27.269999999999982</c:v>
                </c:pt>
                <c:pt idx="152">
                  <c:v>1820.02</c:v>
                </c:pt>
                <c:pt idx="153">
                  <c:v>12183.439999999999</c:v>
                </c:pt>
                <c:pt idx="154">
                  <c:v>1741.1100000000001</c:v>
                </c:pt>
                <c:pt idx="155">
                  <c:v>9764.3599999999988</c:v>
                </c:pt>
                <c:pt idx="156">
                  <c:v>1371.3400000000001</c:v>
                </c:pt>
                <c:pt idx="157">
                  <c:v>1377.07</c:v>
                </c:pt>
                <c:pt idx="158">
                  <c:v>2061.7399999999998</c:v>
                </c:pt>
                <c:pt idx="159">
                  <c:v>490.11999999999989</c:v>
                </c:pt>
                <c:pt idx="160">
                  <c:v>1843.0700000000002</c:v>
                </c:pt>
                <c:pt idx="161">
                  <c:v>707.14</c:v>
                </c:pt>
                <c:pt idx="162">
                  <c:v>7121.97</c:v>
                </c:pt>
                <c:pt idx="163">
                  <c:v>9616.0000000000018</c:v>
                </c:pt>
                <c:pt idx="164">
                  <c:v>-282.14</c:v>
                </c:pt>
                <c:pt idx="165">
                  <c:v>-417.84000000000003</c:v>
                </c:pt>
                <c:pt idx="166">
                  <c:v>-316.44</c:v>
                </c:pt>
                <c:pt idx="167">
                  <c:v>-1005.92</c:v>
                </c:pt>
                <c:pt idx="168">
                  <c:v>-1537.1</c:v>
                </c:pt>
                <c:pt idx="169">
                  <c:v>-156.80000000000001</c:v>
                </c:pt>
                <c:pt idx="170">
                  <c:v>3861.26</c:v>
                </c:pt>
                <c:pt idx="171">
                  <c:v>-217.42</c:v>
                </c:pt>
                <c:pt idx="172">
                  <c:v>-170.66</c:v>
                </c:pt>
                <c:pt idx="173">
                  <c:v>-59.57</c:v>
                </c:pt>
                <c:pt idx="174">
                  <c:v>-102.84</c:v>
                </c:pt>
                <c:pt idx="175">
                  <c:v>-18.29</c:v>
                </c:pt>
                <c:pt idx="176">
                  <c:v>87.36</c:v>
                </c:pt>
                <c:pt idx="177">
                  <c:v>775.32999999999993</c:v>
                </c:pt>
                <c:pt idx="178">
                  <c:v>-26.81</c:v>
                </c:pt>
                <c:pt idx="179">
                  <c:v>1420.52</c:v>
                </c:pt>
                <c:pt idx="180">
                  <c:v>2856.86</c:v>
                </c:pt>
                <c:pt idx="181">
                  <c:v>161.51</c:v>
                </c:pt>
                <c:pt idx="182">
                  <c:v>1770.88</c:v>
                </c:pt>
                <c:pt idx="183">
                  <c:v>814.81999999999994</c:v>
                </c:pt>
                <c:pt idx="184">
                  <c:v>3388.83</c:v>
                </c:pt>
                <c:pt idx="185">
                  <c:v>1530.2</c:v>
                </c:pt>
                <c:pt idx="186">
                  <c:v>1473.51</c:v>
                </c:pt>
                <c:pt idx="187">
                  <c:v>1057.53</c:v>
                </c:pt>
                <c:pt idx="188">
                  <c:v>7602.920000000001</c:v>
                </c:pt>
                <c:pt idx="189">
                  <c:v>14.4</c:v>
                </c:pt>
                <c:pt idx="190">
                  <c:v>67.03</c:v>
                </c:pt>
                <c:pt idx="191">
                  <c:v>127.69</c:v>
                </c:pt>
                <c:pt idx="192">
                  <c:v>2588.89</c:v>
                </c:pt>
                <c:pt idx="193">
                  <c:v>1158.0899999999999</c:v>
                </c:pt>
                <c:pt idx="194">
                  <c:v>1556.5</c:v>
                </c:pt>
                <c:pt idx="195">
                  <c:v>1318.98</c:v>
                </c:pt>
                <c:pt idx="196">
                  <c:v>452.52</c:v>
                </c:pt>
                <c:pt idx="197">
                  <c:v>718.55</c:v>
                </c:pt>
                <c:pt idx="198">
                  <c:v>331.65</c:v>
                </c:pt>
                <c:pt idx="199">
                  <c:v>231.8900000000001</c:v>
                </c:pt>
                <c:pt idx="200">
                  <c:v>1866.75</c:v>
                </c:pt>
                <c:pt idx="201">
                  <c:v>9700.2499999999982</c:v>
                </c:pt>
                <c:pt idx="202">
                  <c:v>36432.319999999971</c:v>
                </c:pt>
                <c:pt idx="203">
                  <c:v>201.48</c:v>
                </c:pt>
                <c:pt idx="204">
                  <c:v>-29.77</c:v>
                </c:pt>
                <c:pt idx="205">
                  <c:v>-294.58000000000004</c:v>
                </c:pt>
                <c:pt idx="206">
                  <c:v>-65.069999999999993</c:v>
                </c:pt>
                <c:pt idx="207">
                  <c:v>-254.14</c:v>
                </c:pt>
                <c:pt idx="208">
                  <c:v>14</c:v>
                </c:pt>
                <c:pt idx="209">
                  <c:v>-455.55000000000007</c:v>
                </c:pt>
                <c:pt idx="210">
                  <c:v>-160.55000000000001</c:v>
                </c:pt>
                <c:pt idx="211">
                  <c:v>-214.56</c:v>
                </c:pt>
                <c:pt idx="212">
                  <c:v>-481.27000000000004</c:v>
                </c:pt>
                <c:pt idx="213">
                  <c:v>926.16000000000008</c:v>
                </c:pt>
                <c:pt idx="214">
                  <c:v>-673.92</c:v>
                </c:pt>
                <c:pt idx="215">
                  <c:v>100.55</c:v>
                </c:pt>
                <c:pt idx="216">
                  <c:v>1.3700000000000045</c:v>
                </c:pt>
                <c:pt idx="217">
                  <c:v>1173.0500000000002</c:v>
                </c:pt>
                <c:pt idx="218">
                  <c:v>5490.55</c:v>
                </c:pt>
                <c:pt idx="219">
                  <c:v>1437.33</c:v>
                </c:pt>
                <c:pt idx="220">
                  <c:v>638.34</c:v>
                </c:pt>
                <c:pt idx="221">
                  <c:v>-85.44</c:v>
                </c:pt>
                <c:pt idx="222">
                  <c:v>4149.99</c:v>
                </c:pt>
                <c:pt idx="223">
                  <c:v>3900.88</c:v>
                </c:pt>
                <c:pt idx="224">
                  <c:v>151.41</c:v>
                </c:pt>
                <c:pt idx="225">
                  <c:v>-91.289999999999992</c:v>
                </c:pt>
                <c:pt idx="226">
                  <c:v>1955.3799999999999</c:v>
                </c:pt>
                <c:pt idx="227">
                  <c:v>9.5500000000000007</c:v>
                </c:pt>
                <c:pt idx="228">
                  <c:v>1084.23</c:v>
                </c:pt>
                <c:pt idx="229">
                  <c:v>4037.02</c:v>
                </c:pt>
                <c:pt idx="230">
                  <c:v>172.33</c:v>
                </c:pt>
                <c:pt idx="231">
                  <c:v>1414.59</c:v>
                </c:pt>
                <c:pt idx="232">
                  <c:v>-183.37</c:v>
                </c:pt>
                <c:pt idx="233">
                  <c:v>-14.85</c:v>
                </c:pt>
                <c:pt idx="234">
                  <c:v>589.15</c:v>
                </c:pt>
                <c:pt idx="235">
                  <c:v>3502.85</c:v>
                </c:pt>
                <c:pt idx="236">
                  <c:v>2923.05</c:v>
                </c:pt>
                <c:pt idx="237">
                  <c:v>334.34999999999997</c:v>
                </c:pt>
                <c:pt idx="238">
                  <c:v>1886.98</c:v>
                </c:pt>
                <c:pt idx="239">
                  <c:v>630.38</c:v>
                </c:pt>
                <c:pt idx="240">
                  <c:v>4301.1099999999988</c:v>
                </c:pt>
                <c:pt idx="241">
                  <c:v>4717.0699999999988</c:v>
                </c:pt>
                <c:pt idx="242">
                  <c:v>-7705.75</c:v>
                </c:pt>
                <c:pt idx="243">
                  <c:v>-9664.9299999999985</c:v>
                </c:pt>
                <c:pt idx="244">
                  <c:v>-119.76</c:v>
                </c:pt>
                <c:pt idx="245">
                  <c:v>-119.74000000000001</c:v>
                </c:pt>
                <c:pt idx="246">
                  <c:v>-41.96</c:v>
                </c:pt>
                <c:pt idx="247">
                  <c:v>-300.11</c:v>
                </c:pt>
                <c:pt idx="248">
                  <c:v>-873.53</c:v>
                </c:pt>
                <c:pt idx="249">
                  <c:v>-174.79999999999995</c:v>
                </c:pt>
                <c:pt idx="250">
                  <c:v>-155.72</c:v>
                </c:pt>
                <c:pt idx="251">
                  <c:v>1068.5899999999999</c:v>
                </c:pt>
                <c:pt idx="252">
                  <c:v>228.08</c:v>
                </c:pt>
                <c:pt idx="253">
                  <c:v>2172.71</c:v>
                </c:pt>
                <c:pt idx="254">
                  <c:v>42.7</c:v>
                </c:pt>
                <c:pt idx="255">
                  <c:v>572.77</c:v>
                </c:pt>
                <c:pt idx="256">
                  <c:v>410.56</c:v>
                </c:pt>
                <c:pt idx="257">
                  <c:v>224.27</c:v>
                </c:pt>
                <c:pt idx="258">
                  <c:v>380.15</c:v>
                </c:pt>
                <c:pt idx="259">
                  <c:v>331.28</c:v>
                </c:pt>
                <c:pt idx="260">
                  <c:v>2044.8899999999999</c:v>
                </c:pt>
                <c:pt idx="261">
                  <c:v>34.39</c:v>
                </c:pt>
                <c:pt idx="262">
                  <c:v>81.99</c:v>
                </c:pt>
                <c:pt idx="263">
                  <c:v>249.2</c:v>
                </c:pt>
                <c:pt idx="264">
                  <c:v>2291.35</c:v>
                </c:pt>
                <c:pt idx="265">
                  <c:v>1088.69</c:v>
                </c:pt>
                <c:pt idx="266">
                  <c:v>8163.1</c:v>
                </c:pt>
                <c:pt idx="267">
                  <c:v>1531.07</c:v>
                </c:pt>
                <c:pt idx="268">
                  <c:v>11567.48</c:v>
                </c:pt>
                <c:pt idx="269">
                  <c:v>-91.5</c:v>
                </c:pt>
                <c:pt idx="270">
                  <c:v>656.31</c:v>
                </c:pt>
                <c:pt idx="271">
                  <c:v>235.89000000000001</c:v>
                </c:pt>
                <c:pt idx="272">
                  <c:v>1198.3800000000001</c:v>
                </c:pt>
                <c:pt idx="273">
                  <c:v>1826.35</c:v>
                </c:pt>
                <c:pt idx="274">
                  <c:v>231.49</c:v>
                </c:pt>
                <c:pt idx="275">
                  <c:v>296.22999999999996</c:v>
                </c:pt>
                <c:pt idx="276">
                  <c:v>4751.34</c:v>
                </c:pt>
                <c:pt idx="277">
                  <c:v>9073.5000000000036</c:v>
                </c:pt>
                <c:pt idx="278">
                  <c:v>25061.790000000005</c:v>
                </c:pt>
                <c:pt idx="279">
                  <c:v>-8090.2699999999995</c:v>
                </c:pt>
                <c:pt idx="280">
                  <c:v>-47.68</c:v>
                </c:pt>
                <c:pt idx="281">
                  <c:v>-378.77</c:v>
                </c:pt>
                <c:pt idx="282">
                  <c:v>-25.84</c:v>
                </c:pt>
                <c:pt idx="283">
                  <c:v>22.540000000000003</c:v>
                </c:pt>
                <c:pt idx="284">
                  <c:v>-124.75999999999999</c:v>
                </c:pt>
                <c:pt idx="285">
                  <c:v>-452.82</c:v>
                </c:pt>
                <c:pt idx="286">
                  <c:v>-64.239999999999995</c:v>
                </c:pt>
                <c:pt idx="287">
                  <c:v>-100.37</c:v>
                </c:pt>
                <c:pt idx="288">
                  <c:v>-6</c:v>
                </c:pt>
                <c:pt idx="289">
                  <c:v>27.36</c:v>
                </c:pt>
                <c:pt idx="290">
                  <c:v>387.64</c:v>
                </c:pt>
                <c:pt idx="291">
                  <c:v>-23.499999999999993</c:v>
                </c:pt>
                <c:pt idx="292">
                  <c:v>183.71</c:v>
                </c:pt>
                <c:pt idx="293">
                  <c:v>620.78</c:v>
                </c:pt>
                <c:pt idx="294">
                  <c:v>-279.23</c:v>
                </c:pt>
                <c:pt idx="295">
                  <c:v>241.03</c:v>
                </c:pt>
                <c:pt idx="296">
                  <c:v>2613.3200000000002</c:v>
                </c:pt>
                <c:pt idx="297">
                  <c:v>264.87</c:v>
                </c:pt>
                <c:pt idx="298">
                  <c:v>66.340000000000018</c:v>
                </c:pt>
                <c:pt idx="299">
                  <c:v>1132.97</c:v>
                </c:pt>
                <c:pt idx="300">
                  <c:v>504.49</c:v>
                </c:pt>
                <c:pt idx="301">
                  <c:v>165.80999999999997</c:v>
                </c:pt>
                <c:pt idx="302">
                  <c:v>947.31999999999994</c:v>
                </c:pt>
                <c:pt idx="303">
                  <c:v>599.6</c:v>
                </c:pt>
                <c:pt idx="304">
                  <c:v>1537.89</c:v>
                </c:pt>
                <c:pt idx="305">
                  <c:v>1641.81</c:v>
                </c:pt>
                <c:pt idx="306">
                  <c:v>3623.83</c:v>
                </c:pt>
                <c:pt idx="307">
                  <c:v>749.52</c:v>
                </c:pt>
                <c:pt idx="308">
                  <c:v>573.48</c:v>
                </c:pt>
                <c:pt idx="309">
                  <c:v>502.2</c:v>
                </c:pt>
                <c:pt idx="310">
                  <c:v>1435.3100000000002</c:v>
                </c:pt>
                <c:pt idx="311">
                  <c:v>627.65</c:v>
                </c:pt>
                <c:pt idx="312">
                  <c:v>1259.9399999999998</c:v>
                </c:pt>
                <c:pt idx="313">
                  <c:v>438.38</c:v>
                </c:pt>
                <c:pt idx="314">
                  <c:v>2405.12</c:v>
                </c:pt>
                <c:pt idx="315">
                  <c:v>-78.55</c:v>
                </c:pt>
                <c:pt idx="316">
                  <c:v>9143.2200000000012</c:v>
                </c:pt>
                <c:pt idx="317">
                  <c:v>29809.139999999992</c:v>
                </c:pt>
                <c:pt idx="318">
                  <c:v>-186.39</c:v>
                </c:pt>
                <c:pt idx="319">
                  <c:v>-2392.04</c:v>
                </c:pt>
                <c:pt idx="320">
                  <c:v>-5168.43</c:v>
                </c:pt>
                <c:pt idx="321">
                  <c:v>-1343.27</c:v>
                </c:pt>
                <c:pt idx="322">
                  <c:v>-422.72999999999996</c:v>
                </c:pt>
                <c:pt idx="323">
                  <c:v>-218.49</c:v>
                </c:pt>
                <c:pt idx="324">
                  <c:v>-698.13</c:v>
                </c:pt>
                <c:pt idx="325">
                  <c:v>-113.54000000000019</c:v>
                </c:pt>
                <c:pt idx="326">
                  <c:v>-113.4</c:v>
                </c:pt>
                <c:pt idx="327">
                  <c:v>274.39</c:v>
                </c:pt>
                <c:pt idx="328">
                  <c:v>877.53</c:v>
                </c:pt>
                <c:pt idx="329">
                  <c:v>-132.95000000000002</c:v>
                </c:pt>
                <c:pt idx="330">
                  <c:v>-49.99</c:v>
                </c:pt>
                <c:pt idx="331">
                  <c:v>146.31</c:v>
                </c:pt>
                <c:pt idx="332">
                  <c:v>432.13</c:v>
                </c:pt>
                <c:pt idx="333">
                  <c:v>-68.290000000000006</c:v>
                </c:pt>
                <c:pt idx="334">
                  <c:v>-170.33999999999997</c:v>
                </c:pt>
                <c:pt idx="335">
                  <c:v>-36.65</c:v>
                </c:pt>
                <c:pt idx="336">
                  <c:v>734.79</c:v>
                </c:pt>
                <c:pt idx="337">
                  <c:v>1268.29</c:v>
                </c:pt>
                <c:pt idx="338">
                  <c:v>791.57999999999993</c:v>
                </c:pt>
                <c:pt idx="339">
                  <c:v>6.3</c:v>
                </c:pt>
                <c:pt idx="340">
                  <c:v>1157.19</c:v>
                </c:pt>
                <c:pt idx="341">
                  <c:v>580.38</c:v>
                </c:pt>
                <c:pt idx="342">
                  <c:v>211.75</c:v>
                </c:pt>
                <c:pt idx="343">
                  <c:v>1296.1799999999998</c:v>
                </c:pt>
                <c:pt idx="344">
                  <c:v>698.18</c:v>
                </c:pt>
                <c:pt idx="345">
                  <c:v>2642.6500000000005</c:v>
                </c:pt>
                <c:pt idx="346">
                  <c:v>1609.25</c:v>
                </c:pt>
                <c:pt idx="347">
                  <c:v>741.39</c:v>
                </c:pt>
                <c:pt idx="348">
                  <c:v>367.25</c:v>
                </c:pt>
                <c:pt idx="349">
                  <c:v>1870.06</c:v>
                </c:pt>
                <c:pt idx="350">
                  <c:v>12012.65</c:v>
                </c:pt>
                <c:pt idx="351">
                  <c:v>1227.54</c:v>
                </c:pt>
                <c:pt idx="352">
                  <c:v>2872.49</c:v>
                </c:pt>
                <c:pt idx="353">
                  <c:v>881.5</c:v>
                </c:pt>
                <c:pt idx="354">
                  <c:v>5461.36</c:v>
                </c:pt>
                <c:pt idx="355">
                  <c:v>1587.25</c:v>
                </c:pt>
                <c:pt idx="356">
                  <c:v>1422.63</c:v>
                </c:pt>
                <c:pt idx="357">
                  <c:v>1380.35</c:v>
                </c:pt>
                <c:pt idx="358">
                  <c:v>-155.55000000000001</c:v>
                </c:pt>
                <c:pt idx="359">
                  <c:v>3578.1500000000005</c:v>
                </c:pt>
                <c:pt idx="360">
                  <c:v>19637.64</c:v>
                </c:pt>
                <c:pt idx="361">
                  <c:v>31581.749999999982</c:v>
                </c:pt>
                <c:pt idx="362">
                  <c:v>-870.41</c:v>
                </c:pt>
                <c:pt idx="363">
                  <c:v>-535.92999999999995</c:v>
                </c:pt>
                <c:pt idx="364">
                  <c:v>-14170.670000000002</c:v>
                </c:pt>
                <c:pt idx="365">
                  <c:v>-343.40000000000003</c:v>
                </c:pt>
                <c:pt idx="366">
                  <c:v>-184.63</c:v>
                </c:pt>
                <c:pt idx="367">
                  <c:v>-216.38</c:v>
                </c:pt>
                <c:pt idx="368">
                  <c:v>-7.7</c:v>
                </c:pt>
                <c:pt idx="369">
                  <c:v>-173.31</c:v>
                </c:pt>
                <c:pt idx="370">
                  <c:v>2.5300000000000011</c:v>
                </c:pt>
                <c:pt idx="371">
                  <c:v>-206.93</c:v>
                </c:pt>
                <c:pt idx="372">
                  <c:v>5327.54</c:v>
                </c:pt>
                <c:pt idx="373">
                  <c:v>-77.390000000000015</c:v>
                </c:pt>
                <c:pt idx="374">
                  <c:v>112.91</c:v>
                </c:pt>
                <c:pt idx="375">
                  <c:v>434.67</c:v>
                </c:pt>
                <c:pt idx="376">
                  <c:v>197.73</c:v>
                </c:pt>
                <c:pt idx="377">
                  <c:v>2813.62</c:v>
                </c:pt>
                <c:pt idx="378">
                  <c:v>143.5</c:v>
                </c:pt>
                <c:pt idx="379">
                  <c:v>331.79</c:v>
                </c:pt>
                <c:pt idx="380">
                  <c:v>-2.1</c:v>
                </c:pt>
                <c:pt idx="381">
                  <c:v>889.19999999999993</c:v>
                </c:pt>
                <c:pt idx="382">
                  <c:v>315.58999999999997</c:v>
                </c:pt>
                <c:pt idx="383">
                  <c:v>3262.21</c:v>
                </c:pt>
                <c:pt idx="384">
                  <c:v>557.96</c:v>
                </c:pt>
                <c:pt idx="385">
                  <c:v>272.67</c:v>
                </c:pt>
                <c:pt idx="386">
                  <c:v>509.75</c:v>
                </c:pt>
                <c:pt idx="387">
                  <c:v>7916.1100000000006</c:v>
                </c:pt>
                <c:pt idx="388">
                  <c:v>493.75</c:v>
                </c:pt>
                <c:pt idx="389">
                  <c:v>376.81</c:v>
                </c:pt>
                <c:pt idx="390">
                  <c:v>3097.08</c:v>
                </c:pt>
                <c:pt idx="391">
                  <c:v>2380.13</c:v>
                </c:pt>
                <c:pt idx="392">
                  <c:v>887.08</c:v>
                </c:pt>
                <c:pt idx="393">
                  <c:v>163.27000000000001</c:v>
                </c:pt>
                <c:pt idx="394">
                  <c:v>781.28</c:v>
                </c:pt>
                <c:pt idx="395">
                  <c:v>1962.62</c:v>
                </c:pt>
                <c:pt idx="396">
                  <c:v>6730.9699999999993</c:v>
                </c:pt>
                <c:pt idx="397">
                  <c:v>10315.460000000003</c:v>
                </c:pt>
                <c:pt idx="398">
                  <c:v>29431.740000000005</c:v>
                </c:pt>
                <c:pt idx="399">
                  <c:v>-2024.69</c:v>
                </c:pt>
                <c:pt idx="400">
                  <c:v>-2359.35</c:v>
                </c:pt>
                <c:pt idx="401">
                  <c:v>-5687.4</c:v>
                </c:pt>
                <c:pt idx="402">
                  <c:v>-108.99</c:v>
                </c:pt>
                <c:pt idx="403">
                  <c:v>-195.14999999999998</c:v>
                </c:pt>
                <c:pt idx="404">
                  <c:v>-810.78</c:v>
                </c:pt>
                <c:pt idx="405">
                  <c:v>-390.77</c:v>
                </c:pt>
                <c:pt idx="406">
                  <c:v>-460.97999999999996</c:v>
                </c:pt>
                <c:pt idx="407">
                  <c:v>-212.07</c:v>
                </c:pt>
                <c:pt idx="408">
                  <c:v>-294.67</c:v>
                </c:pt>
                <c:pt idx="409">
                  <c:v>-167.32999999999998</c:v>
                </c:pt>
                <c:pt idx="410">
                  <c:v>-215.72</c:v>
                </c:pt>
                <c:pt idx="411">
                  <c:v>156.33000000000001</c:v>
                </c:pt>
                <c:pt idx="412">
                  <c:v>-277.54999999999995</c:v>
                </c:pt>
                <c:pt idx="413">
                  <c:v>-35.89</c:v>
                </c:pt>
                <c:pt idx="414">
                  <c:v>209.13</c:v>
                </c:pt>
                <c:pt idx="415">
                  <c:v>124.87</c:v>
                </c:pt>
                <c:pt idx="416">
                  <c:v>-109.9</c:v>
                </c:pt>
                <c:pt idx="417">
                  <c:v>201.12</c:v>
                </c:pt>
                <c:pt idx="418">
                  <c:v>-86.7</c:v>
                </c:pt>
                <c:pt idx="419">
                  <c:v>188.38</c:v>
                </c:pt>
                <c:pt idx="420">
                  <c:v>3235.07</c:v>
                </c:pt>
                <c:pt idx="421">
                  <c:v>3050.28</c:v>
                </c:pt>
                <c:pt idx="422">
                  <c:v>7274.87</c:v>
                </c:pt>
                <c:pt idx="423">
                  <c:v>678.09</c:v>
                </c:pt>
                <c:pt idx="424">
                  <c:v>339.93</c:v>
                </c:pt>
                <c:pt idx="425">
                  <c:v>271.53999999999996</c:v>
                </c:pt>
                <c:pt idx="426">
                  <c:v>-112.52</c:v>
                </c:pt>
                <c:pt idx="427">
                  <c:v>515.89</c:v>
                </c:pt>
                <c:pt idx="428">
                  <c:v>-181.29</c:v>
                </c:pt>
                <c:pt idx="429">
                  <c:v>797.19999999999993</c:v>
                </c:pt>
                <c:pt idx="430">
                  <c:v>4.75</c:v>
                </c:pt>
                <c:pt idx="431">
                  <c:v>378.78</c:v>
                </c:pt>
                <c:pt idx="432">
                  <c:v>3830.23</c:v>
                </c:pt>
                <c:pt idx="433">
                  <c:v>441.35</c:v>
                </c:pt>
                <c:pt idx="434">
                  <c:v>11991.92</c:v>
                </c:pt>
                <c:pt idx="435">
                  <c:v>5009.0200000000004</c:v>
                </c:pt>
                <c:pt idx="436">
                  <c:v>251.4</c:v>
                </c:pt>
                <c:pt idx="437">
                  <c:v>5624.75</c:v>
                </c:pt>
                <c:pt idx="438">
                  <c:v>301.45999999999998</c:v>
                </c:pt>
                <c:pt idx="439">
                  <c:v>3435.75</c:v>
                </c:pt>
                <c:pt idx="440">
                  <c:v>6236.159999999998</c:v>
                </c:pt>
                <c:pt idx="441">
                  <c:v>15540.080000000005</c:v>
                </c:pt>
                <c:pt idx="442">
                  <c:v>-455.59</c:v>
                </c:pt>
                <c:pt idx="443">
                  <c:v>-1625.0900000000001</c:v>
                </c:pt>
                <c:pt idx="444">
                  <c:v>-4083.02</c:v>
                </c:pt>
                <c:pt idx="445">
                  <c:v>-706.27</c:v>
                </c:pt>
                <c:pt idx="446">
                  <c:v>-248.96</c:v>
                </c:pt>
                <c:pt idx="447">
                  <c:v>-70.25</c:v>
                </c:pt>
                <c:pt idx="448">
                  <c:v>23.63</c:v>
                </c:pt>
                <c:pt idx="449">
                  <c:v>-171.01999999999998</c:v>
                </c:pt>
                <c:pt idx="450">
                  <c:v>-153.91000000000003</c:v>
                </c:pt>
                <c:pt idx="451">
                  <c:v>-4.9000000000000004</c:v>
                </c:pt>
                <c:pt idx="452">
                  <c:v>1215.8400000000001</c:v>
                </c:pt>
                <c:pt idx="453">
                  <c:v>-83.3</c:v>
                </c:pt>
                <c:pt idx="454">
                  <c:v>697.42</c:v>
                </c:pt>
                <c:pt idx="455">
                  <c:v>43.910000000000004</c:v>
                </c:pt>
                <c:pt idx="456">
                  <c:v>417.92999999999995</c:v>
                </c:pt>
                <c:pt idx="457">
                  <c:v>230.26</c:v>
                </c:pt>
                <c:pt idx="458">
                  <c:v>-10.359999999999996</c:v>
                </c:pt>
                <c:pt idx="459">
                  <c:v>1762.52</c:v>
                </c:pt>
                <c:pt idx="460">
                  <c:v>158</c:v>
                </c:pt>
                <c:pt idx="461">
                  <c:v>4969.29</c:v>
                </c:pt>
                <c:pt idx="462">
                  <c:v>1252.3700000000001</c:v>
                </c:pt>
                <c:pt idx="463">
                  <c:v>1302.07</c:v>
                </c:pt>
                <c:pt idx="464">
                  <c:v>14734.339999999998</c:v>
                </c:pt>
                <c:pt idx="465">
                  <c:v>134.53000000000003</c:v>
                </c:pt>
                <c:pt idx="466">
                  <c:v>732.76</c:v>
                </c:pt>
                <c:pt idx="467">
                  <c:v>-174.2</c:v>
                </c:pt>
                <c:pt idx="468">
                  <c:v>9673.9699999999993</c:v>
                </c:pt>
                <c:pt idx="469">
                  <c:v>-283.75999999999993</c:v>
                </c:pt>
                <c:pt idx="470">
                  <c:v>33.04</c:v>
                </c:pt>
                <c:pt idx="471">
                  <c:v>1541.9099999999999</c:v>
                </c:pt>
                <c:pt idx="472">
                  <c:v>1309.96</c:v>
                </c:pt>
                <c:pt idx="473">
                  <c:v>410.65000000000003</c:v>
                </c:pt>
                <c:pt idx="474">
                  <c:v>2775.84</c:v>
                </c:pt>
                <c:pt idx="475">
                  <c:v>964.16000000000008</c:v>
                </c:pt>
                <c:pt idx="476">
                  <c:v>2963.84</c:v>
                </c:pt>
                <c:pt idx="477">
                  <c:v>5294.2400000000007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9C-2D4D-BE46-6DC79F761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71832704"/>
        <c:axId val="1839035808"/>
      </c:barChart>
      <c:catAx>
        <c:axId val="177183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035808"/>
        <c:crosses val="autoZero"/>
        <c:auto val="1"/>
        <c:lblAlgn val="ctr"/>
        <c:lblOffset val="100"/>
        <c:noMultiLvlLbl val="0"/>
      </c:catAx>
      <c:valAx>
        <c:axId val="183903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32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 Helen Data Set - Nia James.xlsx]profit loss by year!PivotTable3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Loss</a:t>
            </a:r>
            <a:r>
              <a:rPr lang="en-US" baseline="0"/>
              <a:t> by year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'profit loss by year'!$B$1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'profit loss by year'!$A$2:$A$610</c:f>
              <c:multiLvlStrCache>
                <c:ptCount val="592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27</c:v>
                  </c:pt>
                  <c:pt idx="26">
                    <c:v>28</c:v>
                  </c:pt>
                  <c:pt idx="27">
                    <c:v>29</c:v>
                  </c:pt>
                  <c:pt idx="28">
                    <c:v>30</c:v>
                  </c:pt>
                  <c:pt idx="29">
                    <c:v>31</c:v>
                  </c:pt>
                  <c:pt idx="30">
                    <c:v>32</c:v>
                  </c:pt>
                  <c:pt idx="31">
                    <c:v>33</c:v>
                  </c:pt>
                  <c:pt idx="32">
                    <c:v>34</c:v>
                  </c:pt>
                  <c:pt idx="33">
                    <c:v>35</c:v>
                  </c:pt>
                  <c:pt idx="34">
                    <c:v>36</c:v>
                  </c:pt>
                  <c:pt idx="35">
                    <c:v>37</c:v>
                  </c:pt>
                  <c:pt idx="36">
                    <c:v>38</c:v>
                  </c:pt>
                  <c:pt idx="37">
                    <c:v>39</c:v>
                  </c:pt>
                  <c:pt idx="38">
                    <c:v>40</c:v>
                  </c:pt>
                  <c:pt idx="39">
                    <c:v>41</c:v>
                  </c:pt>
                  <c:pt idx="40">
                    <c:v>42</c:v>
                  </c:pt>
                  <c:pt idx="41">
                    <c:v>43</c:v>
                  </c:pt>
                  <c:pt idx="42">
                    <c:v>44</c:v>
                  </c:pt>
                  <c:pt idx="43">
                    <c:v>45</c:v>
                  </c:pt>
                  <c:pt idx="44">
                    <c:v>46</c:v>
                  </c:pt>
                  <c:pt idx="45">
                    <c:v>47</c:v>
                  </c:pt>
                  <c:pt idx="46">
                    <c:v>48</c:v>
                  </c:pt>
                  <c:pt idx="47">
                    <c:v>49</c:v>
                  </c:pt>
                  <c:pt idx="48">
                    <c:v>50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13</c:v>
                  </c:pt>
                  <c:pt idx="62">
                    <c:v>14</c:v>
                  </c:pt>
                  <c:pt idx="63">
                    <c:v>15</c:v>
                  </c:pt>
                  <c:pt idx="64">
                    <c:v>16</c:v>
                  </c:pt>
                  <c:pt idx="65">
                    <c:v>17</c:v>
                  </c:pt>
                  <c:pt idx="66">
                    <c:v>18</c:v>
                  </c:pt>
                  <c:pt idx="67">
                    <c:v>19</c:v>
                  </c:pt>
                  <c:pt idx="68">
                    <c:v>20</c:v>
                  </c:pt>
                  <c:pt idx="69">
                    <c:v>21</c:v>
                  </c:pt>
                  <c:pt idx="70">
                    <c:v>22</c:v>
                  </c:pt>
                  <c:pt idx="71">
                    <c:v>23</c:v>
                  </c:pt>
                  <c:pt idx="72">
                    <c:v>24</c:v>
                  </c:pt>
                  <c:pt idx="73">
                    <c:v>25</c:v>
                  </c:pt>
                  <c:pt idx="74">
                    <c:v>26</c:v>
                  </c:pt>
                  <c:pt idx="75">
                    <c:v>27</c:v>
                  </c:pt>
                  <c:pt idx="76">
                    <c:v>28</c:v>
                  </c:pt>
                  <c:pt idx="77">
                    <c:v>29</c:v>
                  </c:pt>
                  <c:pt idx="78">
                    <c:v>30</c:v>
                  </c:pt>
                  <c:pt idx="79">
                    <c:v>31</c:v>
                  </c:pt>
                  <c:pt idx="80">
                    <c:v>32</c:v>
                  </c:pt>
                  <c:pt idx="81">
                    <c:v>33</c:v>
                  </c:pt>
                  <c:pt idx="82">
                    <c:v>34</c:v>
                  </c:pt>
                  <c:pt idx="83">
                    <c:v>35</c:v>
                  </c:pt>
                  <c:pt idx="84">
                    <c:v>36</c:v>
                  </c:pt>
                  <c:pt idx="85">
                    <c:v>37</c:v>
                  </c:pt>
                  <c:pt idx="86">
                    <c:v>38</c:v>
                  </c:pt>
                  <c:pt idx="87">
                    <c:v>39</c:v>
                  </c:pt>
                  <c:pt idx="88">
                    <c:v>40</c:v>
                  </c:pt>
                  <c:pt idx="89">
                    <c:v>41</c:v>
                  </c:pt>
                  <c:pt idx="90">
                    <c:v>42</c:v>
                  </c:pt>
                  <c:pt idx="91">
                    <c:v>43</c:v>
                  </c:pt>
                  <c:pt idx="92">
                    <c:v>44</c:v>
                  </c:pt>
                  <c:pt idx="93">
                    <c:v>45</c:v>
                  </c:pt>
                  <c:pt idx="94">
                    <c:v>46</c:v>
                  </c:pt>
                  <c:pt idx="95">
                    <c:v>47</c:v>
                  </c:pt>
                  <c:pt idx="96">
                    <c:v>48</c:v>
                  </c:pt>
                  <c:pt idx="97">
                    <c:v>49</c:v>
                  </c:pt>
                  <c:pt idx="98">
                    <c:v>50</c:v>
                  </c:pt>
                  <c:pt idx="99">
                    <c:v>1</c:v>
                  </c:pt>
                  <c:pt idx="100">
                    <c:v>2</c:v>
                  </c:pt>
                  <c:pt idx="101">
                    <c:v>3</c:v>
                  </c:pt>
                  <c:pt idx="102">
                    <c:v>4</c:v>
                  </c:pt>
                  <c:pt idx="103">
                    <c:v>5</c:v>
                  </c:pt>
                  <c:pt idx="104">
                    <c:v>6</c:v>
                  </c:pt>
                  <c:pt idx="105">
                    <c:v>7</c:v>
                  </c:pt>
                  <c:pt idx="106">
                    <c:v>8</c:v>
                  </c:pt>
                  <c:pt idx="107">
                    <c:v>9</c:v>
                  </c:pt>
                  <c:pt idx="108">
                    <c:v>10</c:v>
                  </c:pt>
                  <c:pt idx="109">
                    <c:v>11</c:v>
                  </c:pt>
                  <c:pt idx="110">
                    <c:v>12</c:v>
                  </c:pt>
                  <c:pt idx="111">
                    <c:v>13</c:v>
                  </c:pt>
                  <c:pt idx="112">
                    <c:v>14</c:v>
                  </c:pt>
                  <c:pt idx="113">
                    <c:v>15</c:v>
                  </c:pt>
                  <c:pt idx="114">
                    <c:v>16</c:v>
                  </c:pt>
                  <c:pt idx="115">
                    <c:v>17</c:v>
                  </c:pt>
                  <c:pt idx="116">
                    <c:v>18</c:v>
                  </c:pt>
                  <c:pt idx="117">
                    <c:v>19</c:v>
                  </c:pt>
                  <c:pt idx="118">
                    <c:v>20</c:v>
                  </c:pt>
                  <c:pt idx="119">
                    <c:v>21</c:v>
                  </c:pt>
                  <c:pt idx="120">
                    <c:v>22</c:v>
                  </c:pt>
                  <c:pt idx="121">
                    <c:v>23</c:v>
                  </c:pt>
                  <c:pt idx="122">
                    <c:v>24</c:v>
                  </c:pt>
                  <c:pt idx="123">
                    <c:v>25</c:v>
                  </c:pt>
                  <c:pt idx="124">
                    <c:v>26</c:v>
                  </c:pt>
                  <c:pt idx="125">
                    <c:v>27</c:v>
                  </c:pt>
                  <c:pt idx="126">
                    <c:v>28</c:v>
                  </c:pt>
                  <c:pt idx="127">
                    <c:v>29</c:v>
                  </c:pt>
                  <c:pt idx="128">
                    <c:v>30</c:v>
                  </c:pt>
                  <c:pt idx="129">
                    <c:v>31</c:v>
                  </c:pt>
                  <c:pt idx="130">
                    <c:v>32</c:v>
                  </c:pt>
                  <c:pt idx="131">
                    <c:v>33</c:v>
                  </c:pt>
                  <c:pt idx="132">
                    <c:v>34</c:v>
                  </c:pt>
                  <c:pt idx="133">
                    <c:v>35</c:v>
                  </c:pt>
                  <c:pt idx="134">
                    <c:v>36</c:v>
                  </c:pt>
                  <c:pt idx="135">
                    <c:v>37</c:v>
                  </c:pt>
                  <c:pt idx="136">
                    <c:v>38</c:v>
                  </c:pt>
                  <c:pt idx="137">
                    <c:v>39</c:v>
                  </c:pt>
                  <c:pt idx="138">
                    <c:v>40</c:v>
                  </c:pt>
                  <c:pt idx="139">
                    <c:v>41</c:v>
                  </c:pt>
                  <c:pt idx="140">
                    <c:v>42</c:v>
                  </c:pt>
                  <c:pt idx="141">
                    <c:v>43</c:v>
                  </c:pt>
                  <c:pt idx="142">
                    <c:v>44</c:v>
                  </c:pt>
                  <c:pt idx="143">
                    <c:v>45</c:v>
                  </c:pt>
                  <c:pt idx="144">
                    <c:v>46</c:v>
                  </c:pt>
                  <c:pt idx="145">
                    <c:v>47</c:v>
                  </c:pt>
                  <c:pt idx="146">
                    <c:v>48</c:v>
                  </c:pt>
                  <c:pt idx="147">
                    <c:v>49</c:v>
                  </c:pt>
                  <c:pt idx="148">
                    <c:v>50</c:v>
                  </c:pt>
                  <c:pt idx="149">
                    <c:v>1</c:v>
                  </c:pt>
                  <c:pt idx="150">
                    <c:v>2</c:v>
                  </c:pt>
                  <c:pt idx="151">
                    <c:v>3</c:v>
                  </c:pt>
                  <c:pt idx="152">
                    <c:v>4</c:v>
                  </c:pt>
                  <c:pt idx="153">
                    <c:v>5</c:v>
                  </c:pt>
                  <c:pt idx="154">
                    <c:v>6</c:v>
                  </c:pt>
                  <c:pt idx="155">
                    <c:v>7</c:v>
                  </c:pt>
                  <c:pt idx="156">
                    <c:v>8</c:v>
                  </c:pt>
                  <c:pt idx="157">
                    <c:v>9</c:v>
                  </c:pt>
                  <c:pt idx="158">
                    <c:v>10</c:v>
                  </c:pt>
                  <c:pt idx="159">
                    <c:v>11</c:v>
                  </c:pt>
                  <c:pt idx="160">
                    <c:v>12</c:v>
                  </c:pt>
                  <c:pt idx="161">
                    <c:v>13</c:v>
                  </c:pt>
                  <c:pt idx="162">
                    <c:v>14</c:v>
                  </c:pt>
                  <c:pt idx="163">
                    <c:v>15</c:v>
                  </c:pt>
                  <c:pt idx="164">
                    <c:v>16</c:v>
                  </c:pt>
                  <c:pt idx="165">
                    <c:v>18</c:v>
                  </c:pt>
                  <c:pt idx="166">
                    <c:v>19</c:v>
                  </c:pt>
                  <c:pt idx="167">
                    <c:v>20</c:v>
                  </c:pt>
                  <c:pt idx="168">
                    <c:v>21</c:v>
                  </c:pt>
                  <c:pt idx="169">
                    <c:v>22</c:v>
                  </c:pt>
                  <c:pt idx="170">
                    <c:v>23</c:v>
                  </c:pt>
                  <c:pt idx="171">
                    <c:v>24</c:v>
                  </c:pt>
                  <c:pt idx="172">
                    <c:v>25</c:v>
                  </c:pt>
                  <c:pt idx="173">
                    <c:v>26</c:v>
                  </c:pt>
                  <c:pt idx="174">
                    <c:v>27</c:v>
                  </c:pt>
                  <c:pt idx="175">
                    <c:v>28</c:v>
                  </c:pt>
                  <c:pt idx="176">
                    <c:v>29</c:v>
                  </c:pt>
                  <c:pt idx="177">
                    <c:v>30</c:v>
                  </c:pt>
                  <c:pt idx="178">
                    <c:v>31</c:v>
                  </c:pt>
                  <c:pt idx="179">
                    <c:v>32</c:v>
                  </c:pt>
                  <c:pt idx="180">
                    <c:v>33</c:v>
                  </c:pt>
                  <c:pt idx="181">
                    <c:v>34</c:v>
                  </c:pt>
                  <c:pt idx="182">
                    <c:v>35</c:v>
                  </c:pt>
                  <c:pt idx="183">
                    <c:v>36</c:v>
                  </c:pt>
                  <c:pt idx="184">
                    <c:v>37</c:v>
                  </c:pt>
                  <c:pt idx="185">
                    <c:v>38</c:v>
                  </c:pt>
                  <c:pt idx="186">
                    <c:v>39</c:v>
                  </c:pt>
                  <c:pt idx="187">
                    <c:v>40</c:v>
                  </c:pt>
                  <c:pt idx="188">
                    <c:v>41</c:v>
                  </c:pt>
                  <c:pt idx="189">
                    <c:v>42</c:v>
                  </c:pt>
                  <c:pt idx="190">
                    <c:v>43</c:v>
                  </c:pt>
                  <c:pt idx="191">
                    <c:v>44</c:v>
                  </c:pt>
                  <c:pt idx="192">
                    <c:v>45</c:v>
                  </c:pt>
                  <c:pt idx="193">
                    <c:v>46</c:v>
                  </c:pt>
                  <c:pt idx="194">
                    <c:v>47</c:v>
                  </c:pt>
                  <c:pt idx="195">
                    <c:v>48</c:v>
                  </c:pt>
                  <c:pt idx="196">
                    <c:v>49</c:v>
                  </c:pt>
                  <c:pt idx="197">
                    <c:v>50</c:v>
                  </c:pt>
                  <c:pt idx="198">
                    <c:v>1</c:v>
                  </c:pt>
                  <c:pt idx="199">
                    <c:v>2</c:v>
                  </c:pt>
                  <c:pt idx="200">
                    <c:v>3</c:v>
                  </c:pt>
                  <c:pt idx="201">
                    <c:v>4</c:v>
                  </c:pt>
                  <c:pt idx="202">
                    <c:v>5</c:v>
                  </c:pt>
                  <c:pt idx="203">
                    <c:v>6</c:v>
                  </c:pt>
                  <c:pt idx="204">
                    <c:v>7</c:v>
                  </c:pt>
                  <c:pt idx="205">
                    <c:v>8</c:v>
                  </c:pt>
                  <c:pt idx="206">
                    <c:v>9</c:v>
                  </c:pt>
                  <c:pt idx="207">
                    <c:v>10</c:v>
                  </c:pt>
                  <c:pt idx="208">
                    <c:v>11</c:v>
                  </c:pt>
                  <c:pt idx="209">
                    <c:v>12</c:v>
                  </c:pt>
                  <c:pt idx="210">
                    <c:v>13</c:v>
                  </c:pt>
                  <c:pt idx="211">
                    <c:v>14</c:v>
                  </c:pt>
                  <c:pt idx="212">
                    <c:v>15</c:v>
                  </c:pt>
                  <c:pt idx="213">
                    <c:v>16</c:v>
                  </c:pt>
                  <c:pt idx="214">
                    <c:v>17</c:v>
                  </c:pt>
                  <c:pt idx="215">
                    <c:v>18</c:v>
                  </c:pt>
                  <c:pt idx="216">
                    <c:v>19</c:v>
                  </c:pt>
                  <c:pt idx="217">
                    <c:v>20</c:v>
                  </c:pt>
                  <c:pt idx="218">
                    <c:v>21</c:v>
                  </c:pt>
                  <c:pt idx="219">
                    <c:v>22</c:v>
                  </c:pt>
                  <c:pt idx="220">
                    <c:v>23</c:v>
                  </c:pt>
                  <c:pt idx="221">
                    <c:v>24</c:v>
                  </c:pt>
                  <c:pt idx="222">
                    <c:v>25</c:v>
                  </c:pt>
                  <c:pt idx="223">
                    <c:v>26</c:v>
                  </c:pt>
                  <c:pt idx="224">
                    <c:v>27</c:v>
                  </c:pt>
                  <c:pt idx="225">
                    <c:v>28</c:v>
                  </c:pt>
                  <c:pt idx="226">
                    <c:v>29</c:v>
                  </c:pt>
                  <c:pt idx="227">
                    <c:v>30</c:v>
                  </c:pt>
                  <c:pt idx="228">
                    <c:v>31</c:v>
                  </c:pt>
                  <c:pt idx="229">
                    <c:v>32</c:v>
                  </c:pt>
                  <c:pt idx="230">
                    <c:v>33</c:v>
                  </c:pt>
                  <c:pt idx="231">
                    <c:v>34</c:v>
                  </c:pt>
                  <c:pt idx="232">
                    <c:v>35</c:v>
                  </c:pt>
                  <c:pt idx="233">
                    <c:v>36</c:v>
                  </c:pt>
                  <c:pt idx="234">
                    <c:v>37</c:v>
                  </c:pt>
                  <c:pt idx="235">
                    <c:v>38</c:v>
                  </c:pt>
                  <c:pt idx="236">
                    <c:v>39</c:v>
                  </c:pt>
                  <c:pt idx="237">
                    <c:v>40</c:v>
                  </c:pt>
                  <c:pt idx="238">
                    <c:v>41</c:v>
                  </c:pt>
                  <c:pt idx="239">
                    <c:v>42</c:v>
                  </c:pt>
                  <c:pt idx="240">
                    <c:v>43</c:v>
                  </c:pt>
                  <c:pt idx="241">
                    <c:v>44</c:v>
                  </c:pt>
                  <c:pt idx="242">
                    <c:v>45</c:v>
                  </c:pt>
                  <c:pt idx="243">
                    <c:v>46</c:v>
                  </c:pt>
                  <c:pt idx="244">
                    <c:v>47</c:v>
                  </c:pt>
                  <c:pt idx="245">
                    <c:v>48</c:v>
                  </c:pt>
                  <c:pt idx="246">
                    <c:v>49</c:v>
                  </c:pt>
                  <c:pt idx="247">
                    <c:v>50</c:v>
                  </c:pt>
                  <c:pt idx="248">
                    <c:v>1</c:v>
                  </c:pt>
                  <c:pt idx="249">
                    <c:v>2</c:v>
                  </c:pt>
                  <c:pt idx="250">
                    <c:v>3</c:v>
                  </c:pt>
                  <c:pt idx="251">
                    <c:v>4</c:v>
                  </c:pt>
                  <c:pt idx="252">
                    <c:v>5</c:v>
                  </c:pt>
                  <c:pt idx="253">
                    <c:v>6</c:v>
                  </c:pt>
                  <c:pt idx="254">
                    <c:v>7</c:v>
                  </c:pt>
                  <c:pt idx="255">
                    <c:v>8</c:v>
                  </c:pt>
                  <c:pt idx="256">
                    <c:v>9</c:v>
                  </c:pt>
                  <c:pt idx="257">
                    <c:v>10</c:v>
                  </c:pt>
                  <c:pt idx="258">
                    <c:v>11</c:v>
                  </c:pt>
                  <c:pt idx="259">
                    <c:v>12</c:v>
                  </c:pt>
                  <c:pt idx="260">
                    <c:v>13</c:v>
                  </c:pt>
                  <c:pt idx="261">
                    <c:v>14</c:v>
                  </c:pt>
                  <c:pt idx="262">
                    <c:v>15</c:v>
                  </c:pt>
                  <c:pt idx="263">
                    <c:v>16</c:v>
                  </c:pt>
                  <c:pt idx="264">
                    <c:v>17</c:v>
                  </c:pt>
                  <c:pt idx="265">
                    <c:v>18</c:v>
                  </c:pt>
                  <c:pt idx="266">
                    <c:v>19</c:v>
                  </c:pt>
                  <c:pt idx="267">
                    <c:v>20</c:v>
                  </c:pt>
                  <c:pt idx="268">
                    <c:v>21</c:v>
                  </c:pt>
                  <c:pt idx="269">
                    <c:v>22</c:v>
                  </c:pt>
                  <c:pt idx="270">
                    <c:v>23</c:v>
                  </c:pt>
                  <c:pt idx="271">
                    <c:v>24</c:v>
                  </c:pt>
                  <c:pt idx="272">
                    <c:v>25</c:v>
                  </c:pt>
                  <c:pt idx="273">
                    <c:v>26</c:v>
                  </c:pt>
                  <c:pt idx="274">
                    <c:v>27</c:v>
                  </c:pt>
                  <c:pt idx="275">
                    <c:v>28</c:v>
                  </c:pt>
                  <c:pt idx="276">
                    <c:v>29</c:v>
                  </c:pt>
                  <c:pt idx="277">
                    <c:v>30</c:v>
                  </c:pt>
                  <c:pt idx="278">
                    <c:v>31</c:v>
                  </c:pt>
                  <c:pt idx="279">
                    <c:v>32</c:v>
                  </c:pt>
                  <c:pt idx="280">
                    <c:v>33</c:v>
                  </c:pt>
                  <c:pt idx="281">
                    <c:v>34</c:v>
                  </c:pt>
                  <c:pt idx="282">
                    <c:v>35</c:v>
                  </c:pt>
                  <c:pt idx="283">
                    <c:v>36</c:v>
                  </c:pt>
                  <c:pt idx="284">
                    <c:v>37</c:v>
                  </c:pt>
                  <c:pt idx="285">
                    <c:v>38</c:v>
                  </c:pt>
                  <c:pt idx="286">
                    <c:v>39</c:v>
                  </c:pt>
                  <c:pt idx="287">
                    <c:v>40</c:v>
                  </c:pt>
                  <c:pt idx="288">
                    <c:v>41</c:v>
                  </c:pt>
                  <c:pt idx="289">
                    <c:v>42</c:v>
                  </c:pt>
                  <c:pt idx="290">
                    <c:v>43</c:v>
                  </c:pt>
                  <c:pt idx="291">
                    <c:v>44</c:v>
                  </c:pt>
                  <c:pt idx="292">
                    <c:v>45</c:v>
                  </c:pt>
                  <c:pt idx="293">
                    <c:v>46</c:v>
                  </c:pt>
                  <c:pt idx="294">
                    <c:v>47</c:v>
                  </c:pt>
                  <c:pt idx="295">
                    <c:v>48</c:v>
                  </c:pt>
                  <c:pt idx="296">
                    <c:v>49</c:v>
                  </c:pt>
                  <c:pt idx="297">
                    <c:v>50</c:v>
                  </c:pt>
                  <c:pt idx="298">
                    <c:v>1</c:v>
                  </c:pt>
                  <c:pt idx="299">
                    <c:v>2</c:v>
                  </c:pt>
                  <c:pt idx="300">
                    <c:v>3</c:v>
                  </c:pt>
                  <c:pt idx="301">
                    <c:v>4</c:v>
                  </c:pt>
                  <c:pt idx="302">
                    <c:v>5</c:v>
                  </c:pt>
                  <c:pt idx="303">
                    <c:v>6</c:v>
                  </c:pt>
                  <c:pt idx="304">
                    <c:v>7</c:v>
                  </c:pt>
                  <c:pt idx="305">
                    <c:v>8</c:v>
                  </c:pt>
                  <c:pt idx="306">
                    <c:v>9</c:v>
                  </c:pt>
                  <c:pt idx="307">
                    <c:v>10</c:v>
                  </c:pt>
                  <c:pt idx="308">
                    <c:v>11</c:v>
                  </c:pt>
                  <c:pt idx="309">
                    <c:v>12</c:v>
                  </c:pt>
                  <c:pt idx="310">
                    <c:v>13</c:v>
                  </c:pt>
                  <c:pt idx="311">
                    <c:v>14</c:v>
                  </c:pt>
                  <c:pt idx="312">
                    <c:v>15</c:v>
                  </c:pt>
                  <c:pt idx="313">
                    <c:v>16</c:v>
                  </c:pt>
                  <c:pt idx="314">
                    <c:v>17</c:v>
                  </c:pt>
                  <c:pt idx="315">
                    <c:v>18</c:v>
                  </c:pt>
                  <c:pt idx="316">
                    <c:v>19</c:v>
                  </c:pt>
                  <c:pt idx="317">
                    <c:v>20</c:v>
                  </c:pt>
                  <c:pt idx="318">
                    <c:v>21</c:v>
                  </c:pt>
                  <c:pt idx="319">
                    <c:v>22</c:v>
                  </c:pt>
                  <c:pt idx="320">
                    <c:v>23</c:v>
                  </c:pt>
                  <c:pt idx="321">
                    <c:v>24</c:v>
                  </c:pt>
                  <c:pt idx="322">
                    <c:v>25</c:v>
                  </c:pt>
                  <c:pt idx="323">
                    <c:v>26</c:v>
                  </c:pt>
                  <c:pt idx="324">
                    <c:v>27</c:v>
                  </c:pt>
                  <c:pt idx="325">
                    <c:v>28</c:v>
                  </c:pt>
                  <c:pt idx="326">
                    <c:v>29</c:v>
                  </c:pt>
                  <c:pt idx="327">
                    <c:v>30</c:v>
                  </c:pt>
                  <c:pt idx="328">
                    <c:v>31</c:v>
                  </c:pt>
                  <c:pt idx="329">
                    <c:v>32</c:v>
                  </c:pt>
                  <c:pt idx="330">
                    <c:v>33</c:v>
                  </c:pt>
                  <c:pt idx="331">
                    <c:v>34</c:v>
                  </c:pt>
                  <c:pt idx="332">
                    <c:v>35</c:v>
                  </c:pt>
                  <c:pt idx="333">
                    <c:v>36</c:v>
                  </c:pt>
                  <c:pt idx="334">
                    <c:v>37</c:v>
                  </c:pt>
                  <c:pt idx="335">
                    <c:v>38</c:v>
                  </c:pt>
                  <c:pt idx="336">
                    <c:v>39</c:v>
                  </c:pt>
                  <c:pt idx="337">
                    <c:v>40</c:v>
                  </c:pt>
                  <c:pt idx="338">
                    <c:v>41</c:v>
                  </c:pt>
                  <c:pt idx="339">
                    <c:v>42</c:v>
                  </c:pt>
                  <c:pt idx="340">
                    <c:v>43</c:v>
                  </c:pt>
                  <c:pt idx="341">
                    <c:v>44</c:v>
                  </c:pt>
                  <c:pt idx="342">
                    <c:v>45</c:v>
                  </c:pt>
                  <c:pt idx="343">
                    <c:v>46</c:v>
                  </c:pt>
                  <c:pt idx="344">
                    <c:v>47</c:v>
                  </c:pt>
                  <c:pt idx="345">
                    <c:v>48</c:v>
                  </c:pt>
                  <c:pt idx="346">
                    <c:v>49</c:v>
                  </c:pt>
                  <c:pt idx="347">
                    <c:v>50</c:v>
                  </c:pt>
                  <c:pt idx="348">
                    <c:v>1</c:v>
                  </c:pt>
                  <c:pt idx="349">
                    <c:v>2</c:v>
                  </c:pt>
                  <c:pt idx="350">
                    <c:v>3</c:v>
                  </c:pt>
                  <c:pt idx="351">
                    <c:v>4</c:v>
                  </c:pt>
                  <c:pt idx="352">
                    <c:v>5</c:v>
                  </c:pt>
                  <c:pt idx="353">
                    <c:v>6</c:v>
                  </c:pt>
                  <c:pt idx="354">
                    <c:v>7</c:v>
                  </c:pt>
                  <c:pt idx="355">
                    <c:v>8</c:v>
                  </c:pt>
                  <c:pt idx="356">
                    <c:v>9</c:v>
                  </c:pt>
                  <c:pt idx="357">
                    <c:v>10</c:v>
                  </c:pt>
                  <c:pt idx="358">
                    <c:v>11</c:v>
                  </c:pt>
                  <c:pt idx="359">
                    <c:v>12</c:v>
                  </c:pt>
                  <c:pt idx="360">
                    <c:v>13</c:v>
                  </c:pt>
                  <c:pt idx="361">
                    <c:v>14</c:v>
                  </c:pt>
                  <c:pt idx="362">
                    <c:v>15</c:v>
                  </c:pt>
                  <c:pt idx="363">
                    <c:v>16</c:v>
                  </c:pt>
                  <c:pt idx="364">
                    <c:v>17</c:v>
                  </c:pt>
                  <c:pt idx="365">
                    <c:v>18</c:v>
                  </c:pt>
                  <c:pt idx="366">
                    <c:v>19</c:v>
                  </c:pt>
                  <c:pt idx="367">
                    <c:v>20</c:v>
                  </c:pt>
                  <c:pt idx="368">
                    <c:v>21</c:v>
                  </c:pt>
                  <c:pt idx="369">
                    <c:v>22</c:v>
                  </c:pt>
                  <c:pt idx="370">
                    <c:v>23</c:v>
                  </c:pt>
                  <c:pt idx="371">
                    <c:v>24</c:v>
                  </c:pt>
                  <c:pt idx="372">
                    <c:v>25</c:v>
                  </c:pt>
                  <c:pt idx="373">
                    <c:v>26</c:v>
                  </c:pt>
                  <c:pt idx="374">
                    <c:v>27</c:v>
                  </c:pt>
                  <c:pt idx="375">
                    <c:v>28</c:v>
                  </c:pt>
                  <c:pt idx="376">
                    <c:v>29</c:v>
                  </c:pt>
                  <c:pt idx="377">
                    <c:v>30</c:v>
                  </c:pt>
                  <c:pt idx="378">
                    <c:v>31</c:v>
                  </c:pt>
                  <c:pt idx="379">
                    <c:v>32</c:v>
                  </c:pt>
                  <c:pt idx="380">
                    <c:v>33</c:v>
                  </c:pt>
                  <c:pt idx="381">
                    <c:v>34</c:v>
                  </c:pt>
                  <c:pt idx="382">
                    <c:v>35</c:v>
                  </c:pt>
                  <c:pt idx="383">
                    <c:v>36</c:v>
                  </c:pt>
                  <c:pt idx="384">
                    <c:v>37</c:v>
                  </c:pt>
                  <c:pt idx="385">
                    <c:v>38</c:v>
                  </c:pt>
                  <c:pt idx="386">
                    <c:v>39</c:v>
                  </c:pt>
                  <c:pt idx="387">
                    <c:v>40</c:v>
                  </c:pt>
                  <c:pt idx="388">
                    <c:v>41</c:v>
                  </c:pt>
                  <c:pt idx="389">
                    <c:v>42</c:v>
                  </c:pt>
                  <c:pt idx="390">
                    <c:v>43</c:v>
                  </c:pt>
                  <c:pt idx="391">
                    <c:v>44</c:v>
                  </c:pt>
                  <c:pt idx="392">
                    <c:v>45</c:v>
                  </c:pt>
                  <c:pt idx="393">
                    <c:v>46</c:v>
                  </c:pt>
                  <c:pt idx="394">
                    <c:v>47</c:v>
                  </c:pt>
                  <c:pt idx="395">
                    <c:v>48</c:v>
                  </c:pt>
                  <c:pt idx="396">
                    <c:v>49</c:v>
                  </c:pt>
                  <c:pt idx="397">
                    <c:v>50</c:v>
                  </c:pt>
                  <c:pt idx="398">
                    <c:v>1</c:v>
                  </c:pt>
                  <c:pt idx="399">
                    <c:v>2</c:v>
                  </c:pt>
                  <c:pt idx="400">
                    <c:v>3</c:v>
                  </c:pt>
                  <c:pt idx="401">
                    <c:v>4</c:v>
                  </c:pt>
                  <c:pt idx="402">
                    <c:v>5</c:v>
                  </c:pt>
                  <c:pt idx="403">
                    <c:v>6</c:v>
                  </c:pt>
                  <c:pt idx="404">
                    <c:v>7</c:v>
                  </c:pt>
                  <c:pt idx="405">
                    <c:v>8</c:v>
                  </c:pt>
                  <c:pt idx="406">
                    <c:v>9</c:v>
                  </c:pt>
                  <c:pt idx="407">
                    <c:v>10</c:v>
                  </c:pt>
                  <c:pt idx="408">
                    <c:v>11</c:v>
                  </c:pt>
                  <c:pt idx="409">
                    <c:v>12</c:v>
                  </c:pt>
                  <c:pt idx="410">
                    <c:v>13</c:v>
                  </c:pt>
                  <c:pt idx="411">
                    <c:v>15</c:v>
                  </c:pt>
                  <c:pt idx="412">
                    <c:v>16</c:v>
                  </c:pt>
                  <c:pt idx="413">
                    <c:v>17</c:v>
                  </c:pt>
                  <c:pt idx="414">
                    <c:v>18</c:v>
                  </c:pt>
                  <c:pt idx="415">
                    <c:v>19</c:v>
                  </c:pt>
                  <c:pt idx="416">
                    <c:v>20</c:v>
                  </c:pt>
                  <c:pt idx="417">
                    <c:v>21</c:v>
                  </c:pt>
                  <c:pt idx="418">
                    <c:v>22</c:v>
                  </c:pt>
                  <c:pt idx="419">
                    <c:v>23</c:v>
                  </c:pt>
                  <c:pt idx="420">
                    <c:v>25</c:v>
                  </c:pt>
                  <c:pt idx="421">
                    <c:v>26</c:v>
                  </c:pt>
                  <c:pt idx="422">
                    <c:v>27</c:v>
                  </c:pt>
                  <c:pt idx="423">
                    <c:v>28</c:v>
                  </c:pt>
                  <c:pt idx="424">
                    <c:v>29</c:v>
                  </c:pt>
                  <c:pt idx="425">
                    <c:v>30</c:v>
                  </c:pt>
                  <c:pt idx="426">
                    <c:v>31</c:v>
                  </c:pt>
                  <c:pt idx="427">
                    <c:v>32</c:v>
                  </c:pt>
                  <c:pt idx="428">
                    <c:v>33</c:v>
                  </c:pt>
                  <c:pt idx="429">
                    <c:v>34</c:v>
                  </c:pt>
                  <c:pt idx="430">
                    <c:v>35</c:v>
                  </c:pt>
                  <c:pt idx="431">
                    <c:v>36</c:v>
                  </c:pt>
                  <c:pt idx="432">
                    <c:v>37</c:v>
                  </c:pt>
                  <c:pt idx="433">
                    <c:v>38</c:v>
                  </c:pt>
                  <c:pt idx="434">
                    <c:v>39</c:v>
                  </c:pt>
                  <c:pt idx="435">
                    <c:v>40</c:v>
                  </c:pt>
                  <c:pt idx="436">
                    <c:v>41</c:v>
                  </c:pt>
                  <c:pt idx="437">
                    <c:v>42</c:v>
                  </c:pt>
                  <c:pt idx="438">
                    <c:v>43</c:v>
                  </c:pt>
                  <c:pt idx="439">
                    <c:v>44</c:v>
                  </c:pt>
                  <c:pt idx="440">
                    <c:v>45</c:v>
                  </c:pt>
                  <c:pt idx="441">
                    <c:v>46</c:v>
                  </c:pt>
                  <c:pt idx="442">
                    <c:v>47</c:v>
                  </c:pt>
                  <c:pt idx="443">
                    <c:v>48</c:v>
                  </c:pt>
                  <c:pt idx="444">
                    <c:v>49</c:v>
                  </c:pt>
                  <c:pt idx="445">
                    <c:v>50</c:v>
                  </c:pt>
                  <c:pt idx="446">
                    <c:v>1</c:v>
                  </c:pt>
                  <c:pt idx="447">
                    <c:v>2</c:v>
                  </c:pt>
                  <c:pt idx="448">
                    <c:v>3</c:v>
                  </c:pt>
                  <c:pt idx="449">
                    <c:v>4</c:v>
                  </c:pt>
                  <c:pt idx="450">
                    <c:v>5</c:v>
                  </c:pt>
                  <c:pt idx="451">
                    <c:v>6</c:v>
                  </c:pt>
                  <c:pt idx="452">
                    <c:v>7</c:v>
                  </c:pt>
                  <c:pt idx="453">
                    <c:v>8</c:v>
                  </c:pt>
                  <c:pt idx="454">
                    <c:v>9</c:v>
                  </c:pt>
                  <c:pt idx="455">
                    <c:v>10</c:v>
                  </c:pt>
                  <c:pt idx="456">
                    <c:v>11</c:v>
                  </c:pt>
                  <c:pt idx="457">
                    <c:v>12</c:v>
                  </c:pt>
                  <c:pt idx="458">
                    <c:v>13</c:v>
                  </c:pt>
                  <c:pt idx="459">
                    <c:v>14</c:v>
                  </c:pt>
                  <c:pt idx="460">
                    <c:v>15</c:v>
                  </c:pt>
                  <c:pt idx="461">
                    <c:v>16</c:v>
                  </c:pt>
                  <c:pt idx="462">
                    <c:v>17</c:v>
                  </c:pt>
                  <c:pt idx="463">
                    <c:v>18</c:v>
                  </c:pt>
                  <c:pt idx="464">
                    <c:v>19</c:v>
                  </c:pt>
                  <c:pt idx="465">
                    <c:v>20</c:v>
                  </c:pt>
                  <c:pt idx="466">
                    <c:v>21</c:v>
                  </c:pt>
                  <c:pt idx="467">
                    <c:v>22</c:v>
                  </c:pt>
                  <c:pt idx="468">
                    <c:v>23</c:v>
                  </c:pt>
                  <c:pt idx="469">
                    <c:v>24</c:v>
                  </c:pt>
                  <c:pt idx="470">
                    <c:v>25</c:v>
                  </c:pt>
                  <c:pt idx="471">
                    <c:v>26</c:v>
                  </c:pt>
                  <c:pt idx="472">
                    <c:v>27</c:v>
                  </c:pt>
                  <c:pt idx="473">
                    <c:v>28</c:v>
                  </c:pt>
                  <c:pt idx="474">
                    <c:v>29</c:v>
                  </c:pt>
                  <c:pt idx="475">
                    <c:v>30</c:v>
                  </c:pt>
                  <c:pt idx="476">
                    <c:v>31</c:v>
                  </c:pt>
                  <c:pt idx="477">
                    <c:v>32</c:v>
                  </c:pt>
                  <c:pt idx="478">
                    <c:v>34</c:v>
                  </c:pt>
                  <c:pt idx="479">
                    <c:v>35</c:v>
                  </c:pt>
                  <c:pt idx="480">
                    <c:v>36</c:v>
                  </c:pt>
                  <c:pt idx="481">
                    <c:v>37</c:v>
                  </c:pt>
                  <c:pt idx="482">
                    <c:v>38</c:v>
                  </c:pt>
                  <c:pt idx="483">
                    <c:v>39</c:v>
                  </c:pt>
                  <c:pt idx="484">
                    <c:v>40</c:v>
                  </c:pt>
                  <c:pt idx="485">
                    <c:v>41</c:v>
                  </c:pt>
                  <c:pt idx="486">
                    <c:v>42</c:v>
                  </c:pt>
                  <c:pt idx="487">
                    <c:v>43</c:v>
                  </c:pt>
                  <c:pt idx="488">
                    <c:v>44</c:v>
                  </c:pt>
                  <c:pt idx="489">
                    <c:v>45</c:v>
                  </c:pt>
                  <c:pt idx="490">
                    <c:v>46</c:v>
                  </c:pt>
                  <c:pt idx="491">
                    <c:v>47</c:v>
                  </c:pt>
                  <c:pt idx="492">
                    <c:v>48</c:v>
                  </c:pt>
                  <c:pt idx="493">
                    <c:v>49</c:v>
                  </c:pt>
                  <c:pt idx="494">
                    <c:v>50</c:v>
                  </c:pt>
                  <c:pt idx="495">
                    <c:v>1</c:v>
                  </c:pt>
                  <c:pt idx="496">
                    <c:v>2</c:v>
                  </c:pt>
                  <c:pt idx="497">
                    <c:v>3</c:v>
                  </c:pt>
                  <c:pt idx="498">
                    <c:v>4</c:v>
                  </c:pt>
                  <c:pt idx="499">
                    <c:v>5</c:v>
                  </c:pt>
                  <c:pt idx="500">
                    <c:v>6</c:v>
                  </c:pt>
                  <c:pt idx="501">
                    <c:v>7</c:v>
                  </c:pt>
                  <c:pt idx="502">
                    <c:v>8</c:v>
                  </c:pt>
                  <c:pt idx="503">
                    <c:v>9</c:v>
                  </c:pt>
                  <c:pt idx="504">
                    <c:v>10</c:v>
                  </c:pt>
                  <c:pt idx="505">
                    <c:v>11</c:v>
                  </c:pt>
                  <c:pt idx="506">
                    <c:v>12</c:v>
                  </c:pt>
                  <c:pt idx="507">
                    <c:v>13</c:v>
                  </c:pt>
                  <c:pt idx="508">
                    <c:v>14</c:v>
                  </c:pt>
                  <c:pt idx="509">
                    <c:v>15</c:v>
                  </c:pt>
                  <c:pt idx="510">
                    <c:v>16</c:v>
                  </c:pt>
                  <c:pt idx="511">
                    <c:v>17</c:v>
                  </c:pt>
                  <c:pt idx="512">
                    <c:v>18</c:v>
                  </c:pt>
                  <c:pt idx="513">
                    <c:v>19</c:v>
                  </c:pt>
                  <c:pt idx="514">
                    <c:v>20</c:v>
                  </c:pt>
                  <c:pt idx="515">
                    <c:v>21</c:v>
                  </c:pt>
                  <c:pt idx="516">
                    <c:v>22</c:v>
                  </c:pt>
                  <c:pt idx="517">
                    <c:v>23</c:v>
                  </c:pt>
                  <c:pt idx="518">
                    <c:v>24</c:v>
                  </c:pt>
                  <c:pt idx="519">
                    <c:v>25</c:v>
                  </c:pt>
                  <c:pt idx="520">
                    <c:v>26</c:v>
                  </c:pt>
                  <c:pt idx="521">
                    <c:v>27</c:v>
                  </c:pt>
                  <c:pt idx="522">
                    <c:v>28</c:v>
                  </c:pt>
                  <c:pt idx="523">
                    <c:v>29</c:v>
                  </c:pt>
                  <c:pt idx="524">
                    <c:v>30</c:v>
                  </c:pt>
                  <c:pt idx="525">
                    <c:v>31</c:v>
                  </c:pt>
                  <c:pt idx="526">
                    <c:v>32</c:v>
                  </c:pt>
                  <c:pt idx="527">
                    <c:v>33</c:v>
                  </c:pt>
                  <c:pt idx="528">
                    <c:v>34</c:v>
                  </c:pt>
                  <c:pt idx="529">
                    <c:v>35</c:v>
                  </c:pt>
                  <c:pt idx="530">
                    <c:v>36</c:v>
                  </c:pt>
                  <c:pt idx="531">
                    <c:v>37</c:v>
                  </c:pt>
                  <c:pt idx="532">
                    <c:v>38</c:v>
                  </c:pt>
                  <c:pt idx="533">
                    <c:v>39</c:v>
                  </c:pt>
                  <c:pt idx="534">
                    <c:v>40</c:v>
                  </c:pt>
                  <c:pt idx="535">
                    <c:v>41</c:v>
                  </c:pt>
                  <c:pt idx="536">
                    <c:v>42</c:v>
                  </c:pt>
                  <c:pt idx="537">
                    <c:v>43</c:v>
                  </c:pt>
                  <c:pt idx="538">
                    <c:v>44</c:v>
                  </c:pt>
                  <c:pt idx="539">
                    <c:v>45</c:v>
                  </c:pt>
                  <c:pt idx="540">
                    <c:v>46</c:v>
                  </c:pt>
                  <c:pt idx="541">
                    <c:v>47</c:v>
                  </c:pt>
                  <c:pt idx="542">
                    <c:v>48</c:v>
                  </c:pt>
                  <c:pt idx="543">
                    <c:v>49</c:v>
                  </c:pt>
                  <c:pt idx="544">
                    <c:v>50</c:v>
                  </c:pt>
                  <c:pt idx="545">
                    <c:v>1</c:v>
                  </c:pt>
                  <c:pt idx="546">
                    <c:v>2</c:v>
                  </c:pt>
                  <c:pt idx="547">
                    <c:v>3</c:v>
                  </c:pt>
                  <c:pt idx="548">
                    <c:v>4</c:v>
                  </c:pt>
                  <c:pt idx="549">
                    <c:v>5</c:v>
                  </c:pt>
                  <c:pt idx="550">
                    <c:v>6</c:v>
                  </c:pt>
                  <c:pt idx="551">
                    <c:v>7</c:v>
                  </c:pt>
                  <c:pt idx="552">
                    <c:v>8</c:v>
                  </c:pt>
                  <c:pt idx="553">
                    <c:v>9</c:v>
                  </c:pt>
                  <c:pt idx="554">
                    <c:v>10</c:v>
                  </c:pt>
                  <c:pt idx="555">
                    <c:v>11</c:v>
                  </c:pt>
                  <c:pt idx="556">
                    <c:v>12</c:v>
                  </c:pt>
                  <c:pt idx="557">
                    <c:v>13</c:v>
                  </c:pt>
                  <c:pt idx="558">
                    <c:v>14</c:v>
                  </c:pt>
                  <c:pt idx="559">
                    <c:v>15</c:v>
                  </c:pt>
                  <c:pt idx="560">
                    <c:v>16</c:v>
                  </c:pt>
                  <c:pt idx="561">
                    <c:v>17</c:v>
                  </c:pt>
                  <c:pt idx="562">
                    <c:v>20</c:v>
                  </c:pt>
                  <c:pt idx="563">
                    <c:v>21</c:v>
                  </c:pt>
                  <c:pt idx="564">
                    <c:v>22</c:v>
                  </c:pt>
                  <c:pt idx="565">
                    <c:v>24</c:v>
                  </c:pt>
                  <c:pt idx="566">
                    <c:v>25</c:v>
                  </c:pt>
                  <c:pt idx="567">
                    <c:v>26</c:v>
                  </c:pt>
                  <c:pt idx="568">
                    <c:v>27</c:v>
                  </c:pt>
                  <c:pt idx="569">
                    <c:v>28</c:v>
                  </c:pt>
                  <c:pt idx="570">
                    <c:v>29</c:v>
                  </c:pt>
                  <c:pt idx="571">
                    <c:v>30</c:v>
                  </c:pt>
                  <c:pt idx="572">
                    <c:v>31</c:v>
                  </c:pt>
                  <c:pt idx="573">
                    <c:v>32</c:v>
                  </c:pt>
                  <c:pt idx="574">
                    <c:v>33</c:v>
                  </c:pt>
                  <c:pt idx="575">
                    <c:v>34</c:v>
                  </c:pt>
                  <c:pt idx="576">
                    <c:v>35</c:v>
                  </c:pt>
                  <c:pt idx="577">
                    <c:v>36</c:v>
                  </c:pt>
                  <c:pt idx="578">
                    <c:v>37</c:v>
                  </c:pt>
                  <c:pt idx="579">
                    <c:v>38</c:v>
                  </c:pt>
                  <c:pt idx="580">
                    <c:v>39</c:v>
                  </c:pt>
                  <c:pt idx="581">
                    <c:v>40</c:v>
                  </c:pt>
                  <c:pt idx="582">
                    <c:v>41</c:v>
                  </c:pt>
                  <c:pt idx="583">
                    <c:v>42</c:v>
                  </c:pt>
                  <c:pt idx="584">
                    <c:v>43</c:v>
                  </c:pt>
                  <c:pt idx="585">
                    <c:v>44</c:v>
                  </c:pt>
                  <c:pt idx="586">
                    <c:v>45</c:v>
                  </c:pt>
                  <c:pt idx="587">
                    <c:v>46</c:v>
                  </c:pt>
                  <c:pt idx="588">
                    <c:v>47</c:v>
                  </c:pt>
                  <c:pt idx="589">
                    <c:v>48</c:v>
                  </c:pt>
                  <c:pt idx="590">
                    <c:v>49</c:v>
                  </c:pt>
                  <c:pt idx="591">
                    <c:v>50</c:v>
                  </c:pt>
                </c:lvl>
                <c:lvl>
                  <c:pt idx="0">
                    <c:v>Furniture</c:v>
                  </c:pt>
                  <c:pt idx="49">
                    <c:v>Office Supplies</c:v>
                  </c:pt>
                  <c:pt idx="99">
                    <c:v>Technology</c:v>
                  </c:pt>
                  <c:pt idx="149">
                    <c:v>Furniture</c:v>
                  </c:pt>
                  <c:pt idx="198">
                    <c:v>Office Supplies</c:v>
                  </c:pt>
                  <c:pt idx="248">
                    <c:v>Technology</c:v>
                  </c:pt>
                  <c:pt idx="298">
                    <c:v>Furniture</c:v>
                  </c:pt>
                  <c:pt idx="348">
                    <c:v>Office Supplies</c:v>
                  </c:pt>
                  <c:pt idx="398">
                    <c:v>Technology</c:v>
                  </c:pt>
                  <c:pt idx="446">
                    <c:v>Furniture</c:v>
                  </c:pt>
                  <c:pt idx="495">
                    <c:v>Office Supplies</c:v>
                  </c:pt>
                  <c:pt idx="545">
                    <c:v>Technology</c:v>
                  </c:pt>
                </c:lvl>
                <c:lvl>
                  <c:pt idx="0">
                    <c:v>2014</c:v>
                  </c:pt>
                  <c:pt idx="149">
                    <c:v>2015</c:v>
                  </c:pt>
                  <c:pt idx="298">
                    <c:v>2016</c:v>
                  </c:pt>
                  <c:pt idx="446">
                    <c:v>2017</c:v>
                  </c:pt>
                </c:lvl>
              </c:multiLvlStrCache>
            </c:multiLvlStrRef>
          </c:cat>
          <c:val>
            <c:numRef>
              <c:f>'profit loss by year'!$B$2:$B$610</c:f>
              <c:numCache>
                <c:formatCode>General</c:formatCode>
                <c:ptCount val="592"/>
                <c:pt idx="0">
                  <c:v>-202.41</c:v>
                </c:pt>
                <c:pt idx="1">
                  <c:v>-849.8900000000001</c:v>
                </c:pt>
                <c:pt idx="2">
                  <c:v>80.459999999999951</c:v>
                </c:pt>
                <c:pt idx="3">
                  <c:v>-1090.18</c:v>
                </c:pt>
                <c:pt idx="4">
                  <c:v>-484.25</c:v>
                </c:pt>
                <c:pt idx="5">
                  <c:v>-109.95</c:v>
                </c:pt>
                <c:pt idx="6">
                  <c:v>-71.710000000000008</c:v>
                </c:pt>
                <c:pt idx="7">
                  <c:v>-898.24</c:v>
                </c:pt>
                <c:pt idx="8">
                  <c:v>70.91</c:v>
                </c:pt>
                <c:pt idx="9">
                  <c:v>-808.61999999999989</c:v>
                </c:pt>
                <c:pt idx="10">
                  <c:v>460.78999999999996</c:v>
                </c:pt>
                <c:pt idx="11">
                  <c:v>302.31</c:v>
                </c:pt>
                <c:pt idx="12">
                  <c:v>192.26999999999998</c:v>
                </c:pt>
                <c:pt idx="13">
                  <c:v>-616.98</c:v>
                </c:pt>
                <c:pt idx="14">
                  <c:v>750.62</c:v>
                </c:pt>
                <c:pt idx="15">
                  <c:v>-993.25</c:v>
                </c:pt>
                <c:pt idx="16">
                  <c:v>590.63</c:v>
                </c:pt>
                <c:pt idx="17">
                  <c:v>43.500000000000028</c:v>
                </c:pt>
                <c:pt idx="18">
                  <c:v>-512.89</c:v>
                </c:pt>
                <c:pt idx="19">
                  <c:v>1825.62</c:v>
                </c:pt>
                <c:pt idx="20">
                  <c:v>1420.7099999999998</c:v>
                </c:pt>
                <c:pt idx="21">
                  <c:v>757.19999999999993</c:v>
                </c:pt>
                <c:pt idx="22">
                  <c:v>-710.28000000000009</c:v>
                </c:pt>
                <c:pt idx="23">
                  <c:v>1147.71</c:v>
                </c:pt>
                <c:pt idx="24">
                  <c:v>5401.21</c:v>
                </c:pt>
                <c:pt idx="25">
                  <c:v>1174.78</c:v>
                </c:pt>
                <c:pt idx="26">
                  <c:v>3413.0499999999997</c:v>
                </c:pt>
                <c:pt idx="27">
                  <c:v>3086.13</c:v>
                </c:pt>
                <c:pt idx="28">
                  <c:v>-7943.2500000000018</c:v>
                </c:pt>
                <c:pt idx="29">
                  <c:v>1036.72</c:v>
                </c:pt>
                <c:pt idx="30">
                  <c:v>8216.4</c:v>
                </c:pt>
                <c:pt idx="31">
                  <c:v>865.22</c:v>
                </c:pt>
                <c:pt idx="32">
                  <c:v>325.95000000000005</c:v>
                </c:pt>
                <c:pt idx="33">
                  <c:v>425.99</c:v>
                </c:pt>
                <c:pt idx="34">
                  <c:v>1282.03</c:v>
                </c:pt>
                <c:pt idx="35">
                  <c:v>378.26</c:v>
                </c:pt>
                <c:pt idx="36">
                  <c:v>-183.95</c:v>
                </c:pt>
                <c:pt idx="37">
                  <c:v>648.46</c:v>
                </c:pt>
                <c:pt idx="38">
                  <c:v>-319.02</c:v>
                </c:pt>
                <c:pt idx="39">
                  <c:v>8848</c:v>
                </c:pt>
                <c:pt idx="40">
                  <c:v>-509.27999999999992</c:v>
                </c:pt>
                <c:pt idx="41">
                  <c:v>-2961.3599999999997</c:v>
                </c:pt>
                <c:pt idx="42">
                  <c:v>8008.67</c:v>
                </c:pt>
                <c:pt idx="43">
                  <c:v>2355.16</c:v>
                </c:pt>
                <c:pt idx="44">
                  <c:v>-473.24999999999989</c:v>
                </c:pt>
                <c:pt idx="45">
                  <c:v>1337.28</c:v>
                </c:pt>
                <c:pt idx="46">
                  <c:v>-271.71999999999997</c:v>
                </c:pt>
                <c:pt idx="47">
                  <c:v>-4618.95</c:v>
                </c:pt>
                <c:pt idx="48">
                  <c:v>-1350.53</c:v>
                </c:pt>
                <c:pt idx="49">
                  <c:v>-934.90000000000009</c:v>
                </c:pt>
                <c:pt idx="50">
                  <c:v>-1816.1900000000003</c:v>
                </c:pt>
                <c:pt idx="51">
                  <c:v>-641.03999999999985</c:v>
                </c:pt>
                <c:pt idx="52">
                  <c:v>-112.40999999999998</c:v>
                </c:pt>
                <c:pt idx="53">
                  <c:v>-41.06</c:v>
                </c:pt>
                <c:pt idx="54">
                  <c:v>2062.42</c:v>
                </c:pt>
                <c:pt idx="55">
                  <c:v>275.72000000000003</c:v>
                </c:pt>
                <c:pt idx="56">
                  <c:v>-352.26</c:v>
                </c:pt>
                <c:pt idx="57">
                  <c:v>40.839999999999989</c:v>
                </c:pt>
                <c:pt idx="58">
                  <c:v>456.08000000000004</c:v>
                </c:pt>
                <c:pt idx="59">
                  <c:v>202</c:v>
                </c:pt>
                <c:pt idx="60">
                  <c:v>27.510000000000012</c:v>
                </c:pt>
                <c:pt idx="61">
                  <c:v>91.269999999999968</c:v>
                </c:pt>
                <c:pt idx="62">
                  <c:v>-3.0799999999999983</c:v>
                </c:pt>
                <c:pt idx="63">
                  <c:v>715.72</c:v>
                </c:pt>
                <c:pt idx="64">
                  <c:v>350.31999999999994</c:v>
                </c:pt>
                <c:pt idx="65">
                  <c:v>-1383.79</c:v>
                </c:pt>
                <c:pt idx="66">
                  <c:v>11711.84</c:v>
                </c:pt>
                <c:pt idx="67">
                  <c:v>-735.08</c:v>
                </c:pt>
                <c:pt idx="68">
                  <c:v>2608.8599999999992</c:v>
                </c:pt>
                <c:pt idx="69">
                  <c:v>2386.52</c:v>
                </c:pt>
                <c:pt idx="70">
                  <c:v>33.080000000000005</c:v>
                </c:pt>
                <c:pt idx="71">
                  <c:v>449.26000000000005</c:v>
                </c:pt>
                <c:pt idx="72">
                  <c:v>2382.0099999999998</c:v>
                </c:pt>
                <c:pt idx="73">
                  <c:v>1079.4000000000001</c:v>
                </c:pt>
                <c:pt idx="74">
                  <c:v>74.599999999999966</c:v>
                </c:pt>
                <c:pt idx="75">
                  <c:v>355.89</c:v>
                </c:pt>
                <c:pt idx="76">
                  <c:v>1998.21</c:v>
                </c:pt>
                <c:pt idx="77">
                  <c:v>1146.3400000000001</c:v>
                </c:pt>
                <c:pt idx="78">
                  <c:v>468.01</c:v>
                </c:pt>
                <c:pt idx="79">
                  <c:v>932.37999999999988</c:v>
                </c:pt>
                <c:pt idx="80">
                  <c:v>642.96000000000015</c:v>
                </c:pt>
                <c:pt idx="81">
                  <c:v>-2394.2200000000003</c:v>
                </c:pt>
                <c:pt idx="82">
                  <c:v>265.66999999999996</c:v>
                </c:pt>
                <c:pt idx="83">
                  <c:v>938.03</c:v>
                </c:pt>
                <c:pt idx="84">
                  <c:v>2332.2999999999997</c:v>
                </c:pt>
                <c:pt idx="85">
                  <c:v>668.67000000000007</c:v>
                </c:pt>
                <c:pt idx="86">
                  <c:v>88.1</c:v>
                </c:pt>
                <c:pt idx="87">
                  <c:v>2435.21</c:v>
                </c:pt>
                <c:pt idx="88">
                  <c:v>4011.53</c:v>
                </c:pt>
                <c:pt idx="89">
                  <c:v>6427.0899999999992</c:v>
                </c:pt>
                <c:pt idx="90">
                  <c:v>728.05000000000007</c:v>
                </c:pt>
                <c:pt idx="91">
                  <c:v>-1209.9399999999998</c:v>
                </c:pt>
                <c:pt idx="92">
                  <c:v>98.259999999999991</c:v>
                </c:pt>
                <c:pt idx="93">
                  <c:v>-796.69999999999993</c:v>
                </c:pt>
                <c:pt idx="94">
                  <c:v>347.81000000000006</c:v>
                </c:pt>
                <c:pt idx="95">
                  <c:v>4035.9699999999993</c:v>
                </c:pt>
                <c:pt idx="96">
                  <c:v>3450.9800000000005</c:v>
                </c:pt>
                <c:pt idx="97">
                  <c:v>2730.44</c:v>
                </c:pt>
                <c:pt idx="98">
                  <c:v>20179.52</c:v>
                </c:pt>
                <c:pt idx="99">
                  <c:v>-27987.940000000002</c:v>
                </c:pt>
                <c:pt idx="100">
                  <c:v>-2073.1</c:v>
                </c:pt>
                <c:pt idx="101">
                  <c:v>-3372.08</c:v>
                </c:pt>
                <c:pt idx="102">
                  <c:v>-6825.24</c:v>
                </c:pt>
                <c:pt idx="103">
                  <c:v>-3162.3</c:v>
                </c:pt>
                <c:pt idx="104">
                  <c:v>-5085.2299999999996</c:v>
                </c:pt>
                <c:pt idx="105">
                  <c:v>-2081.3699999999994</c:v>
                </c:pt>
                <c:pt idx="106">
                  <c:v>-478.10999999999996</c:v>
                </c:pt>
                <c:pt idx="107">
                  <c:v>73</c:v>
                </c:pt>
                <c:pt idx="108">
                  <c:v>-448.37</c:v>
                </c:pt>
                <c:pt idx="109">
                  <c:v>-486.46000000000004</c:v>
                </c:pt>
                <c:pt idx="110">
                  <c:v>-295.27</c:v>
                </c:pt>
                <c:pt idx="111">
                  <c:v>28034.12</c:v>
                </c:pt>
                <c:pt idx="112">
                  <c:v>-209.72</c:v>
                </c:pt>
                <c:pt idx="113">
                  <c:v>735.86999999999989</c:v>
                </c:pt>
                <c:pt idx="114">
                  <c:v>523.70000000000005</c:v>
                </c:pt>
                <c:pt idx="115">
                  <c:v>-84</c:v>
                </c:pt>
                <c:pt idx="116">
                  <c:v>185.45</c:v>
                </c:pt>
                <c:pt idx="117">
                  <c:v>3935.19</c:v>
                </c:pt>
                <c:pt idx="118">
                  <c:v>1190.3600000000001</c:v>
                </c:pt>
                <c:pt idx="119">
                  <c:v>1027.8399999999999</c:v>
                </c:pt>
                <c:pt idx="120">
                  <c:v>992.77</c:v>
                </c:pt>
                <c:pt idx="121">
                  <c:v>1266.4599999999998</c:v>
                </c:pt>
                <c:pt idx="122">
                  <c:v>5360.29</c:v>
                </c:pt>
                <c:pt idx="123">
                  <c:v>215.92</c:v>
                </c:pt>
                <c:pt idx="124">
                  <c:v>610.66999999999996</c:v>
                </c:pt>
                <c:pt idx="125">
                  <c:v>801.54</c:v>
                </c:pt>
                <c:pt idx="126">
                  <c:v>5575.49</c:v>
                </c:pt>
                <c:pt idx="127">
                  <c:v>1282.54</c:v>
                </c:pt>
                <c:pt idx="128">
                  <c:v>1868.27</c:v>
                </c:pt>
                <c:pt idx="129">
                  <c:v>9963.67</c:v>
                </c:pt>
                <c:pt idx="130">
                  <c:v>10329.35</c:v>
                </c:pt>
                <c:pt idx="131">
                  <c:v>1063.1499999999999</c:v>
                </c:pt>
                <c:pt idx="132">
                  <c:v>787.26</c:v>
                </c:pt>
                <c:pt idx="133">
                  <c:v>3521.16</c:v>
                </c:pt>
                <c:pt idx="134">
                  <c:v>1581.98</c:v>
                </c:pt>
                <c:pt idx="135">
                  <c:v>1871.51</c:v>
                </c:pt>
                <c:pt idx="136">
                  <c:v>8453.8799999999992</c:v>
                </c:pt>
                <c:pt idx="137">
                  <c:v>10756.390000000001</c:v>
                </c:pt>
                <c:pt idx="138">
                  <c:v>3562.42</c:v>
                </c:pt>
                <c:pt idx="139">
                  <c:v>268.55</c:v>
                </c:pt>
                <c:pt idx="140">
                  <c:v>158.83999999999997</c:v>
                </c:pt>
                <c:pt idx="141">
                  <c:v>1405.32</c:v>
                </c:pt>
                <c:pt idx="142">
                  <c:v>1606.37</c:v>
                </c:pt>
                <c:pt idx="143">
                  <c:v>3774.0699999999997</c:v>
                </c:pt>
                <c:pt idx="144">
                  <c:v>1934.7500000000002</c:v>
                </c:pt>
                <c:pt idx="145">
                  <c:v>2493.3199999999997</c:v>
                </c:pt>
                <c:pt idx="146">
                  <c:v>4725.6000000000004</c:v>
                </c:pt>
                <c:pt idx="147">
                  <c:v>23609.360000000001</c:v>
                </c:pt>
                <c:pt idx="148">
                  <c:v>10984.02</c:v>
                </c:pt>
                <c:pt idx="149">
                  <c:v>-436.53</c:v>
                </c:pt>
                <c:pt idx="150">
                  <c:v>-1412.6399999999999</c:v>
                </c:pt>
                <c:pt idx="151">
                  <c:v>-462.53</c:v>
                </c:pt>
                <c:pt idx="152">
                  <c:v>-189.03</c:v>
                </c:pt>
                <c:pt idx="153">
                  <c:v>-550.78</c:v>
                </c:pt>
                <c:pt idx="154">
                  <c:v>-358.86</c:v>
                </c:pt>
                <c:pt idx="155">
                  <c:v>-490.81000000000006</c:v>
                </c:pt>
                <c:pt idx="156">
                  <c:v>29.990000000000009</c:v>
                </c:pt>
                <c:pt idx="157">
                  <c:v>332.34000000000003</c:v>
                </c:pt>
                <c:pt idx="158">
                  <c:v>290.76</c:v>
                </c:pt>
                <c:pt idx="159">
                  <c:v>-446.08000000000004</c:v>
                </c:pt>
                <c:pt idx="160">
                  <c:v>376.48</c:v>
                </c:pt>
                <c:pt idx="161">
                  <c:v>-963.09999999999991</c:v>
                </c:pt>
                <c:pt idx="162">
                  <c:v>949.21999999999991</c:v>
                </c:pt>
                <c:pt idx="163">
                  <c:v>1555.38</c:v>
                </c:pt>
                <c:pt idx="164">
                  <c:v>-117.04</c:v>
                </c:pt>
                <c:pt idx="165">
                  <c:v>330.87</c:v>
                </c:pt>
                <c:pt idx="166">
                  <c:v>-316.61</c:v>
                </c:pt>
                <c:pt idx="167">
                  <c:v>603.63</c:v>
                </c:pt>
                <c:pt idx="168">
                  <c:v>1187.21</c:v>
                </c:pt>
                <c:pt idx="169">
                  <c:v>316.57000000000005</c:v>
                </c:pt>
                <c:pt idx="170">
                  <c:v>5843.7500000000009</c:v>
                </c:pt>
                <c:pt idx="171">
                  <c:v>5915.0599999999995</c:v>
                </c:pt>
                <c:pt idx="172">
                  <c:v>113.22</c:v>
                </c:pt>
                <c:pt idx="173">
                  <c:v>-1410.7199999999998</c:v>
                </c:pt>
                <c:pt idx="174">
                  <c:v>-472.82</c:v>
                </c:pt>
                <c:pt idx="175">
                  <c:v>-1424.11</c:v>
                </c:pt>
                <c:pt idx="176">
                  <c:v>-1686.8799999999999</c:v>
                </c:pt>
                <c:pt idx="177">
                  <c:v>-1420.2600000000002</c:v>
                </c:pt>
                <c:pt idx="178">
                  <c:v>7932.45</c:v>
                </c:pt>
                <c:pt idx="179">
                  <c:v>2023.1400000000003</c:v>
                </c:pt>
                <c:pt idx="180">
                  <c:v>-935.0100000000001</c:v>
                </c:pt>
                <c:pt idx="181">
                  <c:v>2509.25</c:v>
                </c:pt>
                <c:pt idx="182">
                  <c:v>7.6199999999998909</c:v>
                </c:pt>
                <c:pt idx="183">
                  <c:v>-3812.1</c:v>
                </c:pt>
                <c:pt idx="184">
                  <c:v>554.75</c:v>
                </c:pt>
                <c:pt idx="185">
                  <c:v>3775.4999999999995</c:v>
                </c:pt>
                <c:pt idx="186">
                  <c:v>-2873.4</c:v>
                </c:pt>
                <c:pt idx="187">
                  <c:v>42.899999999999864</c:v>
                </c:pt>
                <c:pt idx="188">
                  <c:v>-2690.76</c:v>
                </c:pt>
                <c:pt idx="189">
                  <c:v>-406.66</c:v>
                </c:pt>
                <c:pt idx="190">
                  <c:v>-234.56000000000003</c:v>
                </c:pt>
                <c:pt idx="191">
                  <c:v>-1178.29</c:v>
                </c:pt>
                <c:pt idx="192">
                  <c:v>2514.8500000000004</c:v>
                </c:pt>
                <c:pt idx="193">
                  <c:v>-844.31999999999994</c:v>
                </c:pt>
                <c:pt idx="194">
                  <c:v>1889.47</c:v>
                </c:pt>
                <c:pt idx="195">
                  <c:v>-1145.08</c:v>
                </c:pt>
                <c:pt idx="196">
                  <c:v>409.08000000000004</c:v>
                </c:pt>
                <c:pt idx="197">
                  <c:v>-809.27</c:v>
                </c:pt>
                <c:pt idx="198">
                  <c:v>-646.98000000000013</c:v>
                </c:pt>
                <c:pt idx="199">
                  <c:v>-36.32</c:v>
                </c:pt>
                <c:pt idx="200">
                  <c:v>-635.69000000000005</c:v>
                </c:pt>
                <c:pt idx="201">
                  <c:v>-470.00000000000011</c:v>
                </c:pt>
                <c:pt idx="202">
                  <c:v>112.42000000000003</c:v>
                </c:pt>
                <c:pt idx="203">
                  <c:v>22.239999999999995</c:v>
                </c:pt>
                <c:pt idx="204">
                  <c:v>-101.73000000000002</c:v>
                </c:pt>
                <c:pt idx="205">
                  <c:v>89.88</c:v>
                </c:pt>
                <c:pt idx="206">
                  <c:v>57.000000000000014</c:v>
                </c:pt>
                <c:pt idx="207">
                  <c:v>176.26000000000002</c:v>
                </c:pt>
                <c:pt idx="208">
                  <c:v>-85.929999999999993</c:v>
                </c:pt>
                <c:pt idx="209">
                  <c:v>193.34999999999997</c:v>
                </c:pt>
                <c:pt idx="210">
                  <c:v>-271.18999999999994</c:v>
                </c:pt>
                <c:pt idx="211">
                  <c:v>1356.18</c:v>
                </c:pt>
                <c:pt idx="212">
                  <c:v>546.62999999999988</c:v>
                </c:pt>
                <c:pt idx="213">
                  <c:v>519.70000000000016</c:v>
                </c:pt>
                <c:pt idx="214">
                  <c:v>1245.99</c:v>
                </c:pt>
                <c:pt idx="215">
                  <c:v>781.91999999999985</c:v>
                </c:pt>
                <c:pt idx="216">
                  <c:v>1940.5100000000004</c:v>
                </c:pt>
                <c:pt idx="217">
                  <c:v>-908.33</c:v>
                </c:pt>
                <c:pt idx="218">
                  <c:v>2066.5700000000002</c:v>
                </c:pt>
                <c:pt idx="219">
                  <c:v>236.82999999999998</c:v>
                </c:pt>
                <c:pt idx="220">
                  <c:v>-719.25999999999976</c:v>
                </c:pt>
                <c:pt idx="221">
                  <c:v>-93.809999999999746</c:v>
                </c:pt>
                <c:pt idx="222">
                  <c:v>2260.83</c:v>
                </c:pt>
                <c:pt idx="223">
                  <c:v>127.85000000000002</c:v>
                </c:pt>
                <c:pt idx="224">
                  <c:v>1786.8700000000003</c:v>
                </c:pt>
                <c:pt idx="225">
                  <c:v>-398.07</c:v>
                </c:pt>
                <c:pt idx="226">
                  <c:v>1362.3600000000001</c:v>
                </c:pt>
                <c:pt idx="227">
                  <c:v>1084.69</c:v>
                </c:pt>
                <c:pt idx="228">
                  <c:v>621.3900000000001</c:v>
                </c:pt>
                <c:pt idx="229">
                  <c:v>52.949999999999676</c:v>
                </c:pt>
                <c:pt idx="230">
                  <c:v>7233.4199999999992</c:v>
                </c:pt>
                <c:pt idx="231">
                  <c:v>886.83000000000015</c:v>
                </c:pt>
                <c:pt idx="232">
                  <c:v>-198.5</c:v>
                </c:pt>
                <c:pt idx="233">
                  <c:v>3799.66</c:v>
                </c:pt>
                <c:pt idx="234">
                  <c:v>301.19000000000005</c:v>
                </c:pt>
                <c:pt idx="235">
                  <c:v>11448.46</c:v>
                </c:pt>
                <c:pt idx="236">
                  <c:v>2240.7200000000003</c:v>
                </c:pt>
                <c:pt idx="237">
                  <c:v>310.58999999999986</c:v>
                </c:pt>
                <c:pt idx="238">
                  <c:v>98.139999999999986</c:v>
                </c:pt>
                <c:pt idx="239">
                  <c:v>997.31999999999971</c:v>
                </c:pt>
                <c:pt idx="240">
                  <c:v>257.24</c:v>
                </c:pt>
                <c:pt idx="241">
                  <c:v>10836.79</c:v>
                </c:pt>
                <c:pt idx="242">
                  <c:v>-59.13000000000001</c:v>
                </c:pt>
                <c:pt idx="243">
                  <c:v>1433.8600000000001</c:v>
                </c:pt>
                <c:pt idx="244">
                  <c:v>1912.4500000000003</c:v>
                </c:pt>
                <c:pt idx="245">
                  <c:v>3065.4900000000002</c:v>
                </c:pt>
                <c:pt idx="246">
                  <c:v>-229.69</c:v>
                </c:pt>
                <c:pt idx="247">
                  <c:v>4953.5499999999993</c:v>
                </c:pt>
                <c:pt idx="248">
                  <c:v>-5228.6000000000004</c:v>
                </c:pt>
                <c:pt idx="249">
                  <c:v>-470.87</c:v>
                </c:pt>
                <c:pt idx="250">
                  <c:v>-725.46999999999991</c:v>
                </c:pt>
                <c:pt idx="251">
                  <c:v>-982.44</c:v>
                </c:pt>
                <c:pt idx="252">
                  <c:v>-3530.02</c:v>
                </c:pt>
                <c:pt idx="253">
                  <c:v>-1109.8900000000001</c:v>
                </c:pt>
                <c:pt idx="254">
                  <c:v>-878.5</c:v>
                </c:pt>
                <c:pt idx="255">
                  <c:v>-465.28</c:v>
                </c:pt>
                <c:pt idx="256">
                  <c:v>-550.82000000000005</c:v>
                </c:pt>
                <c:pt idx="257">
                  <c:v>-961.68000000000006</c:v>
                </c:pt>
                <c:pt idx="258">
                  <c:v>-242.21999999999997</c:v>
                </c:pt>
                <c:pt idx="259">
                  <c:v>-593.30999999999995</c:v>
                </c:pt>
                <c:pt idx="260">
                  <c:v>-127.62</c:v>
                </c:pt>
                <c:pt idx="261">
                  <c:v>-79.14</c:v>
                </c:pt>
                <c:pt idx="262">
                  <c:v>1769.28</c:v>
                </c:pt>
                <c:pt idx="263">
                  <c:v>309.95999999999998</c:v>
                </c:pt>
                <c:pt idx="264">
                  <c:v>-117.37</c:v>
                </c:pt>
                <c:pt idx="265">
                  <c:v>155.63</c:v>
                </c:pt>
                <c:pt idx="266">
                  <c:v>228.08</c:v>
                </c:pt>
                <c:pt idx="267">
                  <c:v>162.26999999999995</c:v>
                </c:pt>
                <c:pt idx="268">
                  <c:v>1064.0900000000001</c:v>
                </c:pt>
                <c:pt idx="269">
                  <c:v>1054.73</c:v>
                </c:pt>
                <c:pt idx="270">
                  <c:v>-232.40000000000006</c:v>
                </c:pt>
                <c:pt idx="271">
                  <c:v>1049.42</c:v>
                </c:pt>
                <c:pt idx="272">
                  <c:v>11397.69</c:v>
                </c:pt>
                <c:pt idx="273">
                  <c:v>532.63</c:v>
                </c:pt>
                <c:pt idx="274">
                  <c:v>287.71999999999997</c:v>
                </c:pt>
                <c:pt idx="275">
                  <c:v>5793.97</c:v>
                </c:pt>
                <c:pt idx="276">
                  <c:v>1469.48</c:v>
                </c:pt>
                <c:pt idx="277">
                  <c:v>6066.1</c:v>
                </c:pt>
                <c:pt idx="278">
                  <c:v>6117.2599999999993</c:v>
                </c:pt>
                <c:pt idx="279">
                  <c:v>7155.3300000000008</c:v>
                </c:pt>
                <c:pt idx="280">
                  <c:v>-47.95</c:v>
                </c:pt>
                <c:pt idx="281">
                  <c:v>10732.320000000002</c:v>
                </c:pt>
                <c:pt idx="282">
                  <c:v>3475.91</c:v>
                </c:pt>
                <c:pt idx="283">
                  <c:v>259.56000000000006</c:v>
                </c:pt>
                <c:pt idx="284">
                  <c:v>12747.63</c:v>
                </c:pt>
                <c:pt idx="285">
                  <c:v>286.34999999999997</c:v>
                </c:pt>
                <c:pt idx="286">
                  <c:v>997.22</c:v>
                </c:pt>
                <c:pt idx="287">
                  <c:v>3028.1499999999996</c:v>
                </c:pt>
                <c:pt idx="288">
                  <c:v>10175.26</c:v>
                </c:pt>
                <c:pt idx="289">
                  <c:v>3818.83</c:v>
                </c:pt>
                <c:pt idx="290">
                  <c:v>5000.47</c:v>
                </c:pt>
                <c:pt idx="291">
                  <c:v>3705.8500000000004</c:v>
                </c:pt>
                <c:pt idx="292">
                  <c:v>12487.19</c:v>
                </c:pt>
                <c:pt idx="293">
                  <c:v>724.06</c:v>
                </c:pt>
                <c:pt idx="294">
                  <c:v>3067.63</c:v>
                </c:pt>
                <c:pt idx="295">
                  <c:v>7868.66</c:v>
                </c:pt>
                <c:pt idx="296">
                  <c:v>3233.48</c:v>
                </c:pt>
                <c:pt idx="297">
                  <c:v>6470.6400000000012</c:v>
                </c:pt>
                <c:pt idx="298">
                  <c:v>-5.0399999999999991</c:v>
                </c:pt>
                <c:pt idx="299">
                  <c:v>-173.37</c:v>
                </c:pt>
                <c:pt idx="300">
                  <c:v>146.76000000000005</c:v>
                </c:pt>
                <c:pt idx="301">
                  <c:v>-482.27000000000004</c:v>
                </c:pt>
                <c:pt idx="302">
                  <c:v>260.01</c:v>
                </c:pt>
                <c:pt idx="303">
                  <c:v>-192.76000000000002</c:v>
                </c:pt>
                <c:pt idx="304">
                  <c:v>570.37</c:v>
                </c:pt>
                <c:pt idx="305">
                  <c:v>-96.560000000000031</c:v>
                </c:pt>
                <c:pt idx="306">
                  <c:v>-368.77</c:v>
                </c:pt>
                <c:pt idx="307">
                  <c:v>-410.49</c:v>
                </c:pt>
                <c:pt idx="308">
                  <c:v>1085.8500000000001</c:v>
                </c:pt>
                <c:pt idx="309">
                  <c:v>460.87</c:v>
                </c:pt>
                <c:pt idx="310">
                  <c:v>-140.46999999999997</c:v>
                </c:pt>
                <c:pt idx="311">
                  <c:v>1345.0500000000002</c:v>
                </c:pt>
                <c:pt idx="312">
                  <c:v>-44.110000000000014</c:v>
                </c:pt>
                <c:pt idx="313">
                  <c:v>86.929999999999993</c:v>
                </c:pt>
                <c:pt idx="314">
                  <c:v>1517.04</c:v>
                </c:pt>
                <c:pt idx="315">
                  <c:v>780.98</c:v>
                </c:pt>
                <c:pt idx="316">
                  <c:v>618.69999999999993</c:v>
                </c:pt>
                <c:pt idx="317">
                  <c:v>-401.82</c:v>
                </c:pt>
                <c:pt idx="318">
                  <c:v>-813</c:v>
                </c:pt>
                <c:pt idx="319">
                  <c:v>1130.8899999999999</c:v>
                </c:pt>
                <c:pt idx="320">
                  <c:v>3648.8100000000004</c:v>
                </c:pt>
                <c:pt idx="321">
                  <c:v>3466.9700000000003</c:v>
                </c:pt>
                <c:pt idx="322">
                  <c:v>74.580000000000013</c:v>
                </c:pt>
                <c:pt idx="323">
                  <c:v>80.760000000000005</c:v>
                </c:pt>
                <c:pt idx="324">
                  <c:v>-713.43999999999983</c:v>
                </c:pt>
                <c:pt idx="325">
                  <c:v>-2095.9999999999995</c:v>
                </c:pt>
                <c:pt idx="326">
                  <c:v>114.79</c:v>
                </c:pt>
                <c:pt idx="327">
                  <c:v>768.73</c:v>
                </c:pt>
                <c:pt idx="328">
                  <c:v>-1543.1100000000001</c:v>
                </c:pt>
                <c:pt idx="329">
                  <c:v>2129.25</c:v>
                </c:pt>
                <c:pt idx="330">
                  <c:v>-31.07</c:v>
                </c:pt>
                <c:pt idx="331">
                  <c:v>7114.3899999999994</c:v>
                </c:pt>
                <c:pt idx="332">
                  <c:v>3935.4400000000005</c:v>
                </c:pt>
                <c:pt idx="333">
                  <c:v>348.72999999999996</c:v>
                </c:pt>
                <c:pt idx="334">
                  <c:v>2595.89</c:v>
                </c:pt>
                <c:pt idx="335">
                  <c:v>3692.1800000000003</c:v>
                </c:pt>
                <c:pt idx="336">
                  <c:v>6007.0800000000008</c:v>
                </c:pt>
                <c:pt idx="337">
                  <c:v>-1969.86</c:v>
                </c:pt>
                <c:pt idx="338">
                  <c:v>3072.1099999999997</c:v>
                </c:pt>
                <c:pt idx="339">
                  <c:v>494.88</c:v>
                </c:pt>
                <c:pt idx="340">
                  <c:v>720.58</c:v>
                </c:pt>
                <c:pt idx="341">
                  <c:v>4981.38</c:v>
                </c:pt>
                <c:pt idx="342">
                  <c:v>-2651.2199999999993</c:v>
                </c:pt>
                <c:pt idx="343">
                  <c:v>1242.3800000000001</c:v>
                </c:pt>
                <c:pt idx="344">
                  <c:v>2354.4</c:v>
                </c:pt>
                <c:pt idx="345">
                  <c:v>-153.21999999999991</c:v>
                </c:pt>
                <c:pt idx="346">
                  <c:v>2949.48</c:v>
                </c:pt>
                <c:pt idx="347">
                  <c:v>385.41000000000031</c:v>
                </c:pt>
                <c:pt idx="348">
                  <c:v>-233.04</c:v>
                </c:pt>
                <c:pt idx="349">
                  <c:v>-3.66</c:v>
                </c:pt>
                <c:pt idx="350">
                  <c:v>-41.85</c:v>
                </c:pt>
                <c:pt idx="351">
                  <c:v>264.89999999999998</c:v>
                </c:pt>
                <c:pt idx="352">
                  <c:v>-116.65</c:v>
                </c:pt>
                <c:pt idx="353">
                  <c:v>587.00999999999976</c:v>
                </c:pt>
                <c:pt idx="354">
                  <c:v>-372.79999999999995</c:v>
                </c:pt>
                <c:pt idx="355">
                  <c:v>-452.65999999999997</c:v>
                </c:pt>
                <c:pt idx="356">
                  <c:v>18.68</c:v>
                </c:pt>
                <c:pt idx="357">
                  <c:v>-7.7999999999999972</c:v>
                </c:pt>
                <c:pt idx="358">
                  <c:v>188.68999999999997</c:v>
                </c:pt>
                <c:pt idx="359">
                  <c:v>1021.5300000000003</c:v>
                </c:pt>
                <c:pt idx="360">
                  <c:v>106.19999999999999</c:v>
                </c:pt>
                <c:pt idx="361">
                  <c:v>4982.7199999999993</c:v>
                </c:pt>
                <c:pt idx="362">
                  <c:v>1725.5000000000002</c:v>
                </c:pt>
                <c:pt idx="363">
                  <c:v>-209.82999999999998</c:v>
                </c:pt>
                <c:pt idx="364">
                  <c:v>71.099999999999994</c:v>
                </c:pt>
                <c:pt idx="365">
                  <c:v>-407.48</c:v>
                </c:pt>
                <c:pt idx="366">
                  <c:v>5542.09</c:v>
                </c:pt>
                <c:pt idx="367">
                  <c:v>-1280.2200000000003</c:v>
                </c:pt>
                <c:pt idx="368">
                  <c:v>2866.8099999999995</c:v>
                </c:pt>
                <c:pt idx="369">
                  <c:v>1352.82</c:v>
                </c:pt>
                <c:pt idx="370">
                  <c:v>124.69000000000005</c:v>
                </c:pt>
                <c:pt idx="371">
                  <c:v>-218.43000000000004</c:v>
                </c:pt>
                <c:pt idx="372">
                  <c:v>599.11</c:v>
                </c:pt>
                <c:pt idx="373">
                  <c:v>360.28000000000009</c:v>
                </c:pt>
                <c:pt idx="374">
                  <c:v>-189.08999999999997</c:v>
                </c:pt>
                <c:pt idx="375">
                  <c:v>2355.98</c:v>
                </c:pt>
                <c:pt idx="376">
                  <c:v>706.93999999999994</c:v>
                </c:pt>
                <c:pt idx="377">
                  <c:v>1912.6199999999997</c:v>
                </c:pt>
                <c:pt idx="378">
                  <c:v>122.76000000000002</c:v>
                </c:pt>
                <c:pt idx="379">
                  <c:v>366.77</c:v>
                </c:pt>
                <c:pt idx="380">
                  <c:v>-39.89</c:v>
                </c:pt>
                <c:pt idx="381">
                  <c:v>6638.3899999999994</c:v>
                </c:pt>
                <c:pt idx="382">
                  <c:v>110.55000000000001</c:v>
                </c:pt>
                <c:pt idx="383">
                  <c:v>713.3599999999999</c:v>
                </c:pt>
                <c:pt idx="384">
                  <c:v>1103.5499999999997</c:v>
                </c:pt>
                <c:pt idx="385">
                  <c:v>-2930.6300000000006</c:v>
                </c:pt>
                <c:pt idx="386">
                  <c:v>650.25</c:v>
                </c:pt>
                <c:pt idx="387">
                  <c:v>2434.46</c:v>
                </c:pt>
                <c:pt idx="388">
                  <c:v>3024.55</c:v>
                </c:pt>
                <c:pt idx="389">
                  <c:v>3420.1099999999997</c:v>
                </c:pt>
                <c:pt idx="390">
                  <c:v>674.58</c:v>
                </c:pt>
                <c:pt idx="391">
                  <c:v>372.23999999999995</c:v>
                </c:pt>
                <c:pt idx="392">
                  <c:v>-519.54</c:v>
                </c:pt>
                <c:pt idx="393">
                  <c:v>-516.91999999999996</c:v>
                </c:pt>
                <c:pt idx="394">
                  <c:v>1591.63</c:v>
                </c:pt>
                <c:pt idx="395">
                  <c:v>2339.8599999999997</c:v>
                </c:pt>
                <c:pt idx="396">
                  <c:v>9473.11</c:v>
                </c:pt>
                <c:pt idx="397">
                  <c:v>2451.41</c:v>
                </c:pt>
                <c:pt idx="398">
                  <c:v>-12137.81</c:v>
                </c:pt>
                <c:pt idx="399">
                  <c:v>-4811.9400000000005</c:v>
                </c:pt>
                <c:pt idx="400">
                  <c:v>-12599.819999999998</c:v>
                </c:pt>
                <c:pt idx="401">
                  <c:v>-2977.54</c:v>
                </c:pt>
                <c:pt idx="402">
                  <c:v>-696.58</c:v>
                </c:pt>
                <c:pt idx="403">
                  <c:v>-1090.75</c:v>
                </c:pt>
                <c:pt idx="404">
                  <c:v>-503.01</c:v>
                </c:pt>
                <c:pt idx="405">
                  <c:v>-451.65</c:v>
                </c:pt>
                <c:pt idx="406">
                  <c:v>122.22</c:v>
                </c:pt>
                <c:pt idx="407">
                  <c:v>-1396.5900000000001</c:v>
                </c:pt>
                <c:pt idx="408">
                  <c:v>-226.36</c:v>
                </c:pt>
                <c:pt idx="409">
                  <c:v>5253.76</c:v>
                </c:pt>
                <c:pt idx="410">
                  <c:v>7.2800000000000011</c:v>
                </c:pt>
                <c:pt idx="411">
                  <c:v>-578.83999999999992</c:v>
                </c:pt>
                <c:pt idx="412">
                  <c:v>376.44000000000005</c:v>
                </c:pt>
                <c:pt idx="413">
                  <c:v>641.72</c:v>
                </c:pt>
                <c:pt idx="414">
                  <c:v>453.1</c:v>
                </c:pt>
                <c:pt idx="415">
                  <c:v>663.9</c:v>
                </c:pt>
                <c:pt idx="416">
                  <c:v>2299.61</c:v>
                </c:pt>
                <c:pt idx="417">
                  <c:v>596.25</c:v>
                </c:pt>
                <c:pt idx="418">
                  <c:v>-36.080000000000013</c:v>
                </c:pt>
                <c:pt idx="419">
                  <c:v>1006.22</c:v>
                </c:pt>
                <c:pt idx="420">
                  <c:v>2946.5200000000004</c:v>
                </c:pt>
                <c:pt idx="421">
                  <c:v>8809.7799999999988</c:v>
                </c:pt>
                <c:pt idx="422">
                  <c:v>795.36000000000013</c:v>
                </c:pt>
                <c:pt idx="423">
                  <c:v>602.62999999999988</c:v>
                </c:pt>
                <c:pt idx="424">
                  <c:v>4038.2200000000003</c:v>
                </c:pt>
                <c:pt idx="425">
                  <c:v>1162.2500000000002</c:v>
                </c:pt>
                <c:pt idx="426">
                  <c:v>705.28</c:v>
                </c:pt>
                <c:pt idx="427">
                  <c:v>3196.6699999999996</c:v>
                </c:pt>
                <c:pt idx="428">
                  <c:v>2730.95</c:v>
                </c:pt>
                <c:pt idx="429">
                  <c:v>2569.2299999999996</c:v>
                </c:pt>
                <c:pt idx="430">
                  <c:v>9096.5799999999981</c:v>
                </c:pt>
                <c:pt idx="431">
                  <c:v>7988.9000000000005</c:v>
                </c:pt>
                <c:pt idx="432">
                  <c:v>1847.25</c:v>
                </c:pt>
                <c:pt idx="433">
                  <c:v>16163.67</c:v>
                </c:pt>
                <c:pt idx="434">
                  <c:v>7476.3099999999995</c:v>
                </c:pt>
                <c:pt idx="435">
                  <c:v>1192.28</c:v>
                </c:pt>
                <c:pt idx="436">
                  <c:v>13910.429999999998</c:v>
                </c:pt>
                <c:pt idx="437">
                  <c:v>3713.5000000000005</c:v>
                </c:pt>
                <c:pt idx="438">
                  <c:v>8744.2900000000009</c:v>
                </c:pt>
                <c:pt idx="439">
                  <c:v>10111.86</c:v>
                </c:pt>
                <c:pt idx="440">
                  <c:v>4624.2</c:v>
                </c:pt>
                <c:pt idx="441">
                  <c:v>1830.64</c:v>
                </c:pt>
                <c:pt idx="442">
                  <c:v>7480.24</c:v>
                </c:pt>
                <c:pt idx="443">
                  <c:v>2646.68</c:v>
                </c:pt>
                <c:pt idx="444">
                  <c:v>491.35</c:v>
                </c:pt>
                <c:pt idx="445">
                  <c:v>13185.96</c:v>
                </c:pt>
                <c:pt idx="446">
                  <c:v>-93.25</c:v>
                </c:pt>
                <c:pt idx="447">
                  <c:v>-208.78</c:v>
                </c:pt>
                <c:pt idx="448">
                  <c:v>-512.14</c:v>
                </c:pt>
                <c:pt idx="449">
                  <c:v>-1121.9299999999998</c:v>
                </c:pt>
                <c:pt idx="450">
                  <c:v>-396.60999999999996</c:v>
                </c:pt>
                <c:pt idx="451">
                  <c:v>-259.34000000000003</c:v>
                </c:pt>
                <c:pt idx="452">
                  <c:v>-344.61</c:v>
                </c:pt>
                <c:pt idx="453">
                  <c:v>-169.79</c:v>
                </c:pt>
                <c:pt idx="454">
                  <c:v>-459.04</c:v>
                </c:pt>
                <c:pt idx="455">
                  <c:v>702.37</c:v>
                </c:pt>
                <c:pt idx="456">
                  <c:v>1088.27</c:v>
                </c:pt>
                <c:pt idx="457">
                  <c:v>-1509.34</c:v>
                </c:pt>
                <c:pt idx="458">
                  <c:v>-633.26</c:v>
                </c:pt>
                <c:pt idx="459">
                  <c:v>-10.409999999999997</c:v>
                </c:pt>
                <c:pt idx="460">
                  <c:v>86.710000000000036</c:v>
                </c:pt>
                <c:pt idx="461">
                  <c:v>-349.57999999999993</c:v>
                </c:pt>
                <c:pt idx="462">
                  <c:v>-580.15</c:v>
                </c:pt>
                <c:pt idx="463">
                  <c:v>1145.24</c:v>
                </c:pt>
                <c:pt idx="464">
                  <c:v>204.65</c:v>
                </c:pt>
                <c:pt idx="465">
                  <c:v>-1112.99</c:v>
                </c:pt>
                <c:pt idx="466">
                  <c:v>1570.8600000000001</c:v>
                </c:pt>
                <c:pt idx="467">
                  <c:v>-53.72</c:v>
                </c:pt>
                <c:pt idx="468">
                  <c:v>2181.59</c:v>
                </c:pt>
                <c:pt idx="469">
                  <c:v>30.059999999999988</c:v>
                </c:pt>
                <c:pt idx="470">
                  <c:v>-3462.64</c:v>
                </c:pt>
                <c:pt idx="471">
                  <c:v>877.48999999999978</c:v>
                </c:pt>
                <c:pt idx="472">
                  <c:v>3016.87</c:v>
                </c:pt>
                <c:pt idx="473">
                  <c:v>367.22</c:v>
                </c:pt>
                <c:pt idx="474">
                  <c:v>4.07</c:v>
                </c:pt>
                <c:pt idx="475">
                  <c:v>154.53000000000009</c:v>
                </c:pt>
                <c:pt idx="476">
                  <c:v>381.38</c:v>
                </c:pt>
                <c:pt idx="477">
                  <c:v>-465.34</c:v>
                </c:pt>
                <c:pt idx="478">
                  <c:v>-1717.08</c:v>
                </c:pt>
                <c:pt idx="479">
                  <c:v>1928.52</c:v>
                </c:pt>
                <c:pt idx="480">
                  <c:v>1785.42</c:v>
                </c:pt>
                <c:pt idx="481">
                  <c:v>-902.26</c:v>
                </c:pt>
                <c:pt idx="482">
                  <c:v>577.66</c:v>
                </c:pt>
                <c:pt idx="483">
                  <c:v>-379.1</c:v>
                </c:pt>
                <c:pt idx="484">
                  <c:v>-4194.7700000000004</c:v>
                </c:pt>
                <c:pt idx="485">
                  <c:v>433.70999999999992</c:v>
                </c:pt>
                <c:pt idx="486">
                  <c:v>6056.42</c:v>
                </c:pt>
                <c:pt idx="487">
                  <c:v>893.24</c:v>
                </c:pt>
                <c:pt idx="488">
                  <c:v>-965.07999999999993</c:v>
                </c:pt>
                <c:pt idx="489">
                  <c:v>-4943.3</c:v>
                </c:pt>
                <c:pt idx="490">
                  <c:v>271.33</c:v>
                </c:pt>
                <c:pt idx="491">
                  <c:v>-182.36000000000007</c:v>
                </c:pt>
                <c:pt idx="492">
                  <c:v>2978.7400000000002</c:v>
                </c:pt>
                <c:pt idx="493">
                  <c:v>167.35</c:v>
                </c:pt>
                <c:pt idx="494">
                  <c:v>-2927.04</c:v>
                </c:pt>
                <c:pt idx="495">
                  <c:v>-1015.02</c:v>
                </c:pt>
                <c:pt idx="496">
                  <c:v>-698.11</c:v>
                </c:pt>
                <c:pt idx="497">
                  <c:v>-97.72999999999999</c:v>
                </c:pt>
                <c:pt idx="498">
                  <c:v>-345.15000000000003</c:v>
                </c:pt>
                <c:pt idx="499">
                  <c:v>-79.45999999999998</c:v>
                </c:pt>
                <c:pt idx="500">
                  <c:v>449.35000000000014</c:v>
                </c:pt>
                <c:pt idx="501">
                  <c:v>27.589999999999993</c:v>
                </c:pt>
                <c:pt idx="502">
                  <c:v>1.8399999999999936</c:v>
                </c:pt>
                <c:pt idx="503">
                  <c:v>-291.79000000000002</c:v>
                </c:pt>
                <c:pt idx="504">
                  <c:v>8.02</c:v>
                </c:pt>
                <c:pt idx="505">
                  <c:v>-602.76</c:v>
                </c:pt>
                <c:pt idx="506">
                  <c:v>793.12</c:v>
                </c:pt>
                <c:pt idx="507">
                  <c:v>1045.6100000000001</c:v>
                </c:pt>
                <c:pt idx="508">
                  <c:v>30.689999999999998</c:v>
                </c:pt>
                <c:pt idx="509">
                  <c:v>8652.619999999999</c:v>
                </c:pt>
                <c:pt idx="510">
                  <c:v>98.620000000000047</c:v>
                </c:pt>
                <c:pt idx="511">
                  <c:v>380.53000000000003</c:v>
                </c:pt>
                <c:pt idx="512">
                  <c:v>1076.1400000000001</c:v>
                </c:pt>
                <c:pt idx="513">
                  <c:v>-176.14999999999998</c:v>
                </c:pt>
                <c:pt idx="514">
                  <c:v>543.86999999999989</c:v>
                </c:pt>
                <c:pt idx="515">
                  <c:v>308.3</c:v>
                </c:pt>
                <c:pt idx="516">
                  <c:v>4231.6100000000006</c:v>
                </c:pt>
                <c:pt idx="517">
                  <c:v>-284.48999999999995</c:v>
                </c:pt>
                <c:pt idx="518">
                  <c:v>116.24000000000001</c:v>
                </c:pt>
                <c:pt idx="519">
                  <c:v>996.68999999999994</c:v>
                </c:pt>
                <c:pt idx="520">
                  <c:v>557.28000000000009</c:v>
                </c:pt>
                <c:pt idx="521">
                  <c:v>778.67000000000007</c:v>
                </c:pt>
                <c:pt idx="522">
                  <c:v>175.37000000000012</c:v>
                </c:pt>
                <c:pt idx="523">
                  <c:v>-487.59</c:v>
                </c:pt>
                <c:pt idx="524">
                  <c:v>-379.42999999999995</c:v>
                </c:pt>
                <c:pt idx="525">
                  <c:v>-28.260000000000019</c:v>
                </c:pt>
                <c:pt idx="526">
                  <c:v>2288.3100000000004</c:v>
                </c:pt>
                <c:pt idx="527">
                  <c:v>1551.7500000000002</c:v>
                </c:pt>
                <c:pt idx="528">
                  <c:v>1653.19</c:v>
                </c:pt>
                <c:pt idx="529">
                  <c:v>-1134.3700000000001</c:v>
                </c:pt>
                <c:pt idx="530">
                  <c:v>2569.6300000000006</c:v>
                </c:pt>
                <c:pt idx="531">
                  <c:v>919.79</c:v>
                </c:pt>
                <c:pt idx="532">
                  <c:v>983.0899999999998</c:v>
                </c:pt>
                <c:pt idx="533">
                  <c:v>-2699.1899999999996</c:v>
                </c:pt>
                <c:pt idx="534">
                  <c:v>-956.12000000000012</c:v>
                </c:pt>
                <c:pt idx="535">
                  <c:v>1441.0300000000002</c:v>
                </c:pt>
                <c:pt idx="536">
                  <c:v>1857.3200000000002</c:v>
                </c:pt>
                <c:pt idx="537">
                  <c:v>10308.390000000001</c:v>
                </c:pt>
                <c:pt idx="538">
                  <c:v>739.2</c:v>
                </c:pt>
                <c:pt idx="539">
                  <c:v>6137.3</c:v>
                </c:pt>
                <c:pt idx="540">
                  <c:v>7862.4299999999994</c:v>
                </c:pt>
                <c:pt idx="541">
                  <c:v>3114.35</c:v>
                </c:pt>
                <c:pt idx="542">
                  <c:v>2325.13</c:v>
                </c:pt>
                <c:pt idx="543">
                  <c:v>2481.4900000000002</c:v>
                </c:pt>
                <c:pt idx="544">
                  <c:v>864.7900000000003</c:v>
                </c:pt>
                <c:pt idx="545">
                  <c:v>-120.69</c:v>
                </c:pt>
                <c:pt idx="546">
                  <c:v>-313.25</c:v>
                </c:pt>
                <c:pt idx="547">
                  <c:v>-8062.13</c:v>
                </c:pt>
                <c:pt idx="548">
                  <c:v>-15578.120000000003</c:v>
                </c:pt>
                <c:pt idx="549">
                  <c:v>-2513.96</c:v>
                </c:pt>
                <c:pt idx="550">
                  <c:v>-1412.3500000000001</c:v>
                </c:pt>
                <c:pt idx="551">
                  <c:v>-4360.5200000000004</c:v>
                </c:pt>
                <c:pt idx="552">
                  <c:v>3241.3300000000004</c:v>
                </c:pt>
                <c:pt idx="553">
                  <c:v>-1044.4699999999998</c:v>
                </c:pt>
                <c:pt idx="554">
                  <c:v>807.19</c:v>
                </c:pt>
                <c:pt idx="555">
                  <c:v>-232.15</c:v>
                </c:pt>
                <c:pt idx="556">
                  <c:v>85.62</c:v>
                </c:pt>
                <c:pt idx="557">
                  <c:v>102.13999999999996</c:v>
                </c:pt>
                <c:pt idx="558">
                  <c:v>676.81000000000006</c:v>
                </c:pt>
                <c:pt idx="559">
                  <c:v>1883.73</c:v>
                </c:pt>
                <c:pt idx="560">
                  <c:v>155.58999999999997</c:v>
                </c:pt>
                <c:pt idx="561">
                  <c:v>129.34</c:v>
                </c:pt>
                <c:pt idx="562">
                  <c:v>89.24</c:v>
                </c:pt>
                <c:pt idx="563">
                  <c:v>1055</c:v>
                </c:pt>
                <c:pt idx="564">
                  <c:v>618.01</c:v>
                </c:pt>
                <c:pt idx="565">
                  <c:v>2130.81</c:v>
                </c:pt>
                <c:pt idx="566">
                  <c:v>2430.2599999999998</c:v>
                </c:pt>
                <c:pt idx="567">
                  <c:v>1993.06</c:v>
                </c:pt>
                <c:pt idx="568">
                  <c:v>2049.09</c:v>
                </c:pt>
                <c:pt idx="569">
                  <c:v>2333.71</c:v>
                </c:pt>
                <c:pt idx="570">
                  <c:v>277.89</c:v>
                </c:pt>
                <c:pt idx="571">
                  <c:v>1363.05</c:v>
                </c:pt>
                <c:pt idx="572">
                  <c:v>3936.5699999999997</c:v>
                </c:pt>
                <c:pt idx="573">
                  <c:v>9643.9299999999985</c:v>
                </c:pt>
                <c:pt idx="574">
                  <c:v>194.26999999999998</c:v>
                </c:pt>
                <c:pt idx="575">
                  <c:v>698.18</c:v>
                </c:pt>
                <c:pt idx="576">
                  <c:v>418.03</c:v>
                </c:pt>
                <c:pt idx="577">
                  <c:v>7932.18</c:v>
                </c:pt>
                <c:pt idx="578">
                  <c:v>3664.83</c:v>
                </c:pt>
                <c:pt idx="579">
                  <c:v>9520.52</c:v>
                </c:pt>
                <c:pt idx="580">
                  <c:v>5046.01</c:v>
                </c:pt>
                <c:pt idx="581">
                  <c:v>618.15</c:v>
                </c:pt>
                <c:pt idx="582">
                  <c:v>5437.4699999999993</c:v>
                </c:pt>
                <c:pt idx="583">
                  <c:v>3544.2</c:v>
                </c:pt>
                <c:pt idx="584">
                  <c:v>24483.4</c:v>
                </c:pt>
                <c:pt idx="585">
                  <c:v>1544.08</c:v>
                </c:pt>
                <c:pt idx="586">
                  <c:v>1760.4899999999998</c:v>
                </c:pt>
                <c:pt idx="587">
                  <c:v>7712.8899999999994</c:v>
                </c:pt>
                <c:pt idx="588">
                  <c:v>1959.5</c:v>
                </c:pt>
                <c:pt idx="589">
                  <c:v>4002.7200000000003</c:v>
                </c:pt>
                <c:pt idx="590">
                  <c:v>1008.9000000000001</c:v>
                </c:pt>
                <c:pt idx="591">
                  <c:v>1802.1699999999998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D5-2D43-A21E-1EB75D94EB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0287568"/>
        <c:axId val="1890289248"/>
      </c:barChart>
      <c:catAx>
        <c:axId val="189028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0289248"/>
        <c:crosses val="autoZero"/>
        <c:auto val="1"/>
        <c:lblAlgn val="ctr"/>
        <c:lblOffset val="100"/>
        <c:noMultiLvlLbl val="0"/>
      </c:catAx>
      <c:valAx>
        <c:axId val="189028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028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 Helen Data Set - Nia James.xlsx]profit loss in technology!PivotTable2</c:name>
    <c:fmtId val="1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'profit loss in technology'!$B$3</c:f>
              <c:strCache>
                <c:ptCount val="1"/>
                <c:pt idx="0">
                  <c:v>Sum of Order Quantity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'profit loss in technology'!$A$4:$A$25</c:f>
              <c:multiLvlStrCache>
                <c:ptCount val="16"/>
                <c:lvl>
                  <c:pt idx="0">
                    <c:v>2014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2014</c:v>
                  </c:pt>
                  <c:pt idx="9">
                    <c:v>2015</c:v>
                  </c:pt>
                  <c:pt idx="10">
                    <c:v>2016</c:v>
                  </c:pt>
                  <c:pt idx="11">
                    <c:v>2017</c:v>
                  </c:pt>
                  <c:pt idx="12">
                    <c:v>2014</c:v>
                  </c:pt>
                  <c:pt idx="13">
                    <c:v>2015</c:v>
                  </c:pt>
                  <c:pt idx="14">
                    <c:v>2016</c:v>
                  </c:pt>
                  <c:pt idx="15">
                    <c:v>2017</c:v>
                  </c:pt>
                </c:lvl>
                <c:lvl>
                  <c:pt idx="0">
                    <c:v>Dyfed</c:v>
                  </c:pt>
                  <c:pt idx="4">
                    <c:v>Mid Glamorgan</c:v>
                  </c:pt>
                  <c:pt idx="8">
                    <c:v>South Glamorgan</c:v>
                  </c:pt>
                  <c:pt idx="12">
                    <c:v>West Glamorgan</c:v>
                  </c:pt>
                </c:lvl>
                <c:lvl>
                  <c:pt idx="0">
                    <c:v>Technology</c:v>
                  </c:pt>
                </c:lvl>
              </c:multiLvlStrCache>
            </c:multiLvlStrRef>
          </c:cat>
          <c:val>
            <c:numRef>
              <c:f>'profit loss in technology'!$B$4:$B$25</c:f>
              <c:numCache>
                <c:formatCode>General</c:formatCode>
                <c:ptCount val="16"/>
                <c:pt idx="0">
                  <c:v>1352</c:v>
                </c:pt>
                <c:pt idx="1">
                  <c:v>1395</c:v>
                </c:pt>
                <c:pt idx="2">
                  <c:v>767</c:v>
                </c:pt>
                <c:pt idx="3">
                  <c:v>1258</c:v>
                </c:pt>
                <c:pt idx="4">
                  <c:v>2560</c:v>
                </c:pt>
                <c:pt idx="5">
                  <c:v>2688</c:v>
                </c:pt>
                <c:pt idx="6">
                  <c:v>2483</c:v>
                </c:pt>
                <c:pt idx="7">
                  <c:v>2665</c:v>
                </c:pt>
                <c:pt idx="8">
                  <c:v>633</c:v>
                </c:pt>
                <c:pt idx="9">
                  <c:v>634</c:v>
                </c:pt>
                <c:pt idx="10">
                  <c:v>381</c:v>
                </c:pt>
                <c:pt idx="11">
                  <c:v>538</c:v>
                </c:pt>
                <c:pt idx="12">
                  <c:v>1314</c:v>
                </c:pt>
                <c:pt idx="13">
                  <c:v>1309</c:v>
                </c:pt>
                <c:pt idx="14">
                  <c:v>1419</c:v>
                </c:pt>
                <c:pt idx="15">
                  <c:v>1294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1-744F-A62F-E7E22CA203B0}"/>
            </c:ext>
          </c:extLst>
        </c:ser>
        <c:ser>
          <c:idx val="1"/>
          <c:order val="1"/>
          <c:tx>
            <c:strRef>
              <c:f>'profit loss in technology'!$C$3</c:f>
              <c:strCache>
                <c:ptCount val="1"/>
                <c:pt idx="0">
                  <c:v>Sum of 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'profit loss in technology'!$A$4:$A$25</c:f>
              <c:multiLvlStrCache>
                <c:ptCount val="16"/>
                <c:lvl>
                  <c:pt idx="0">
                    <c:v>2014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2014</c:v>
                  </c:pt>
                  <c:pt idx="9">
                    <c:v>2015</c:v>
                  </c:pt>
                  <c:pt idx="10">
                    <c:v>2016</c:v>
                  </c:pt>
                  <c:pt idx="11">
                    <c:v>2017</c:v>
                  </c:pt>
                  <c:pt idx="12">
                    <c:v>2014</c:v>
                  </c:pt>
                  <c:pt idx="13">
                    <c:v>2015</c:v>
                  </c:pt>
                  <c:pt idx="14">
                    <c:v>2016</c:v>
                  </c:pt>
                  <c:pt idx="15">
                    <c:v>2017</c:v>
                  </c:pt>
                </c:lvl>
                <c:lvl>
                  <c:pt idx="0">
                    <c:v>Dyfed</c:v>
                  </c:pt>
                  <c:pt idx="4">
                    <c:v>Mid Glamorgan</c:v>
                  </c:pt>
                  <c:pt idx="8">
                    <c:v>South Glamorgan</c:v>
                  </c:pt>
                  <c:pt idx="12">
                    <c:v>West Glamorgan</c:v>
                  </c:pt>
                </c:lvl>
                <c:lvl>
                  <c:pt idx="0">
                    <c:v>Technology</c:v>
                  </c:pt>
                </c:lvl>
              </c:multiLvlStrCache>
            </c:multiLvlStrRef>
          </c:cat>
          <c:val>
            <c:numRef>
              <c:f>'profit loss in technology'!$C$4:$C$25</c:f>
              <c:numCache>
                <c:formatCode>General</c:formatCode>
                <c:ptCount val="16"/>
                <c:pt idx="0">
                  <c:v>30913.82</c:v>
                </c:pt>
                <c:pt idx="1">
                  <c:v>17367.660000000003</c:v>
                </c:pt>
                <c:pt idx="2">
                  <c:v>23645.279999999999</c:v>
                </c:pt>
                <c:pt idx="3">
                  <c:v>22108.670000000006</c:v>
                </c:pt>
                <c:pt idx="4">
                  <c:v>36717.68</c:v>
                </c:pt>
                <c:pt idx="5">
                  <c:v>35362.030000000006</c:v>
                </c:pt>
                <c:pt idx="6">
                  <c:v>55305.900000000009</c:v>
                </c:pt>
                <c:pt idx="7">
                  <c:v>39138.910000000003</c:v>
                </c:pt>
                <c:pt idx="8">
                  <c:v>17530.800000000003</c:v>
                </c:pt>
                <c:pt idx="9">
                  <c:v>17493.52</c:v>
                </c:pt>
                <c:pt idx="10">
                  <c:v>14859.710000000001</c:v>
                </c:pt>
                <c:pt idx="11">
                  <c:v>4694.03</c:v>
                </c:pt>
                <c:pt idx="12">
                  <c:v>18778.960000000003</c:v>
                </c:pt>
                <c:pt idx="13">
                  <c:v>46126.060000000005</c:v>
                </c:pt>
                <c:pt idx="14">
                  <c:v>18163.670000000002</c:v>
                </c:pt>
                <c:pt idx="15">
                  <c:v>16771.110000000004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41-744F-A62F-E7E22CA203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6458943"/>
        <c:axId val="1446460623"/>
      </c:lineChart>
      <c:catAx>
        <c:axId val="1446458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6460623"/>
        <c:crosses val="autoZero"/>
        <c:auto val="1"/>
        <c:lblAlgn val="ctr"/>
        <c:lblOffset val="100"/>
        <c:noMultiLvlLbl val="0"/>
      </c:catAx>
      <c:valAx>
        <c:axId val="1446460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64589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Product</a:t>
            </a:r>
            <a:r>
              <a:rPr lang="en-US" baseline="0"/>
              <a:t> Category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5E-E449-B7A5-5C11023BFFC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5E-E449-B7A5-5C11023BFFC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5E-E449-B7A5-5C11023BFFC3}"/>
              </c:ext>
            </c:extLst>
          </c:dPt>
          <c:cat>
            <c:strRef>
              <c:f>'Sarn Helen data'!$AD$3565:$AD$3567</c:f>
              <c:strCache>
                <c:ptCount val="3"/>
                <c:pt idx="0">
                  <c:v>Office Supplies</c:v>
                </c:pt>
                <c:pt idx="1">
                  <c:v>Technology</c:v>
                </c:pt>
                <c:pt idx="2">
                  <c:v>Furniture</c:v>
                </c:pt>
              </c:strCache>
            </c:strRef>
          </c:cat>
          <c:val>
            <c:numRef>
              <c:f>'Sarn Helen data'!$AE$3565:$AE$3567</c:f>
              <c:numCache>
                <c:formatCode>General</c:formatCode>
                <c:ptCount val="3"/>
                <c:pt idx="0">
                  <c:v>911</c:v>
                </c:pt>
                <c:pt idx="1">
                  <c:v>384</c:v>
                </c:pt>
                <c:pt idx="2">
                  <c:v>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9D-514C-A9FF-431017754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'Sarn Helen data'!$AH$3574</c:f>
              <c:strCache>
                <c:ptCount val="1"/>
                <c:pt idx="0">
                  <c:v>Number in profit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'Sarn Helen data'!$AI$3573:$AL$3573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'Sarn Helen data'!$AI$3574:$AL$3574</c:f>
              <c:numCache>
                <c:formatCode>General</c:formatCode>
                <c:ptCount val="4"/>
                <c:pt idx="0">
                  <c:v>6</c:v>
                </c:pt>
                <c:pt idx="1">
                  <c:v>8</c:v>
                </c:pt>
                <c:pt idx="2">
                  <c:v>9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6-FA4B-A0C6-D3CF331E6C43}"/>
            </c:ext>
          </c:extLst>
        </c:ser>
        <c:ser>
          <c:idx val="1"/>
          <c:order val="1"/>
          <c:tx>
            <c:strRef>
              <c:f>'Sarn Helen data'!$AH$3575</c:f>
              <c:strCache>
                <c:ptCount val="1"/>
                <c:pt idx="0">
                  <c:v>Number in loss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'Sarn Helen data'!$AI$3573:$AL$3573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'Sarn Helen data'!$AI$3575:$AL$3575</c:f>
              <c:numCache>
                <c:formatCode>General</c:formatCode>
                <c:ptCount val="4"/>
                <c:pt idx="0">
                  <c:v>46</c:v>
                </c:pt>
                <c:pt idx="1">
                  <c:v>54</c:v>
                </c:pt>
                <c:pt idx="2">
                  <c:v>39</c:v>
                </c:pt>
                <c:pt idx="3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6-FA4B-A0C6-D3CF331E6C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4499776"/>
        <c:axId val="1894724288"/>
      </c:barChart>
      <c:catAx>
        <c:axId val="189449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724288"/>
        <c:crosses val="autoZero"/>
        <c:auto val="1"/>
        <c:lblAlgn val="ctr"/>
        <c:lblOffset val="100"/>
        <c:noMultiLvlLbl val="0"/>
      </c:catAx>
      <c:valAx>
        <c:axId val="189472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499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165100</xdr:colOff>
      <xdr:row>31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293980-019F-CE4E-9A7D-CDFDE6A8AA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</xdr:row>
      <xdr:rowOff>0</xdr:rowOff>
    </xdr:from>
    <xdr:to>
      <xdr:col>19</xdr:col>
      <xdr:colOff>228600</xdr:colOff>
      <xdr:row>28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3FC9C0F-E646-8141-9C5C-58EE345DF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12</xdr:col>
      <xdr:colOff>419100</xdr:colOff>
      <xdr:row>26</xdr:row>
      <xdr:rowOff>82550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62C3F3A-0793-A844-81B3-37BCC27EEB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6350</xdr:colOff>
      <xdr:row>3571</xdr:row>
      <xdr:rowOff>95250</xdr:rowOff>
    </xdr:from>
    <xdr:to>
      <xdr:col>31</xdr:col>
      <xdr:colOff>438150</xdr:colOff>
      <xdr:row>3584</xdr:row>
      <xdr:rowOff>196850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D9F73AB-3C71-FB43-8310-B2A2DEBF2E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1111250</xdr:colOff>
      <xdr:row>3581</xdr:row>
      <xdr:rowOff>19050</xdr:rowOff>
    </xdr:from>
    <xdr:to>
      <xdr:col>38</xdr:col>
      <xdr:colOff>425450</xdr:colOff>
      <xdr:row>3594</xdr:row>
      <xdr:rowOff>120650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2C98C03-8FC5-0C40-8CF5-9F27F47831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a James (1705762)" refreshedDate="43527.529464004627" createdVersion="6" refreshedVersion="6" minRefreshableVersion="3" recordCount="3560" xr:uid="{A9FE14B7-8783-A34B-895C-C38BA36EB916}">
  <cacheSource type="worksheet">
    <worksheetSource ref="A1:R3561" sheet="Sarn Helen data"/>
  </cacheSource>
  <cacheFields count="20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 count="1156">
        <d v="2014-01-02T00:00:00"/>
        <d v="2014-01-03T00:00:00"/>
        <d v="2014-01-04T00:00:00"/>
        <d v="2014-01-05T00:00:00"/>
        <d v="2014-01-06T00:00:00"/>
        <d v="2014-01-07T00:00:00"/>
        <d v="2014-01-08T00:00:00"/>
        <d v="2014-01-09T00:00:00"/>
        <d v="2014-01-10T00:00:00"/>
        <d v="2014-01-11T00:00:00"/>
        <d v="2014-01-12T00:00:00"/>
        <d v="2014-01-13T00:00:00"/>
        <d v="2014-01-14T00:00:00"/>
        <d v="2014-01-15T00:00:00"/>
        <d v="2014-01-16T00:00:00"/>
        <d v="2014-01-17T00:00:00"/>
        <d v="2014-01-18T00:00:00"/>
        <d v="2014-01-19T00:00:00"/>
        <d v="2014-01-20T00:00:00"/>
        <d v="2014-01-22T00:00:00"/>
        <d v="2014-01-24T00:00:00"/>
        <d v="2014-01-25T00:00:00"/>
        <d v="2014-01-26T00:00:00"/>
        <d v="2014-01-27T00:00:00"/>
        <d v="2014-01-28T00:00:00"/>
        <d v="2014-01-29T00:00:00"/>
        <d v="2014-01-30T00:00:00"/>
        <d v="2014-01-31T00:00:00"/>
        <d v="2014-02-01T00:00:00"/>
        <d v="2014-02-02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5T00:00:00"/>
        <d v="2014-02-16T00:00:00"/>
        <d v="2014-02-17T00:00:00"/>
        <d v="2014-02-18T00:00:00"/>
        <d v="2014-02-21T00:00:00"/>
        <d v="2014-02-23T00:00:00"/>
        <d v="2014-02-24T00:00:00"/>
        <d v="2014-02-25T00:00:00"/>
        <d v="2014-02-26T00:00:00"/>
        <d v="2014-02-27T00:00:00"/>
        <d v="2014-03-01T00:00:00"/>
        <d v="2014-03-02T00:00:00"/>
        <d v="2014-03-03T00:00:00"/>
        <d v="2014-03-04T00:00:00"/>
        <d v="2014-03-05T00:00:00"/>
        <d v="2014-03-08T00:00:00"/>
        <d v="2014-03-10T00:00:00"/>
        <d v="2014-03-11T00:00:00"/>
        <d v="2014-03-12T00:00:00"/>
        <d v="2014-03-13T00:00:00"/>
        <d v="2014-03-14T00:00:00"/>
        <d v="2014-03-15T00:00:00"/>
        <d v="2014-03-16T00:00:00"/>
        <d v="2014-03-17T00:00:00"/>
        <d v="2014-03-18T00:00:00"/>
        <d v="2014-03-20T00:00:00"/>
        <d v="2014-03-21T00:00:00"/>
        <d v="2014-03-22T00:00:00"/>
        <d v="2014-03-23T00:00:00"/>
        <d v="2014-03-24T00:00:00"/>
        <d v="2014-03-25T00:00:00"/>
        <d v="2014-03-27T00:00:00"/>
        <d v="2014-03-28T00:00:00"/>
        <d v="2014-03-29T00:00:00"/>
        <d v="2014-03-30T00:00:00"/>
        <d v="2014-03-31T00:00:00"/>
        <d v="2014-04-01T00:00:00"/>
        <d v="2014-04-02T00:00:00"/>
        <d v="2014-04-05T00:00:00"/>
        <d v="2014-04-06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19T00:00:00"/>
        <d v="2014-04-20T00:00:00"/>
        <d v="2014-04-21T00:00:00"/>
        <d v="2014-04-22T00:00:00"/>
        <d v="2014-04-23T00:00:00"/>
        <d v="2014-04-24T00:00:00"/>
        <d v="2014-04-26T00:00:00"/>
        <d v="2014-04-27T00:00:00"/>
        <d v="2014-04-28T00:00:00"/>
        <d v="2014-04-29T00:00:00"/>
        <d v="2014-05-01T00:00:00"/>
        <d v="2014-05-03T00:00:00"/>
        <d v="2014-05-04T00:00:00"/>
        <d v="2014-05-05T00:00:00"/>
        <d v="2014-05-07T00:00:00"/>
        <d v="2014-05-08T00:00:00"/>
        <d v="2014-05-09T00:00:00"/>
        <d v="2014-05-10T00:00:00"/>
        <d v="2014-05-12T00:00:00"/>
        <d v="2014-05-13T00:00:00"/>
        <d v="2014-05-14T00:00:00"/>
        <d v="2014-05-16T00:00:00"/>
        <d v="2014-05-17T00:00:00"/>
        <d v="2014-05-18T00:00:00"/>
        <d v="2014-05-19T00:00:00"/>
        <d v="2014-05-20T00:00:00"/>
        <d v="2014-05-21T00:00:00"/>
        <d v="2014-05-22T00:00:00"/>
        <d v="2014-05-23T00:00:00"/>
        <d v="2014-05-24T00:00:00"/>
        <d v="2014-05-25T00:00:00"/>
        <d v="2014-05-27T00:00:00"/>
        <d v="2014-05-28T00:00:00"/>
        <d v="2014-05-29T00:00:00"/>
        <d v="2014-05-30T00:00:00"/>
        <d v="2014-06-01T00:00:00"/>
        <d v="2014-06-02T00:00:00"/>
        <d v="2014-06-03T00:00:00"/>
        <d v="2014-06-07T00:00:00"/>
        <d v="2014-06-10T00:00:00"/>
        <d v="2014-06-11T00:00:00"/>
        <d v="2014-06-12T00:00:00"/>
        <d v="2014-06-13T00:00:00"/>
        <d v="2014-06-14T00:00:00"/>
        <d v="2014-06-15T00:00:00"/>
        <d v="2014-06-16T00:00:00"/>
        <d v="2014-06-17T00:00:00"/>
        <d v="2014-06-19T00:00:00"/>
        <d v="2014-06-20T00:00:00"/>
        <d v="2014-06-21T00:00:00"/>
        <d v="2014-06-22T00:00:00"/>
        <d v="2014-06-23T00:00:00"/>
        <d v="2014-06-24T00:00:00"/>
        <d v="2014-06-25T00:00:00"/>
        <d v="2014-06-28T00:00:00"/>
        <d v="2014-06-29T00:00:00"/>
        <d v="2014-06-30T00:00:00"/>
        <d v="2014-07-01T00:00:00"/>
        <d v="2014-07-02T00:00:00"/>
        <d v="2014-07-03T00:00:00"/>
        <d v="2014-07-04T00:00:00"/>
        <d v="2014-07-05T00:00:00"/>
        <d v="2014-07-06T00:00:00"/>
        <d v="2014-07-07T00:00:00"/>
        <d v="2014-07-08T00:00:00"/>
        <d v="2014-07-09T00:00:00"/>
        <d v="2014-07-12T00:00:00"/>
        <d v="2014-07-13T00:00:00"/>
        <d v="2014-07-14T00:00:00"/>
        <d v="2014-07-15T00:00:00"/>
        <d v="2014-07-16T00:00:00"/>
        <d v="2014-07-17T00:00:00"/>
        <d v="2014-07-20T00:00:00"/>
        <d v="2014-07-21T00:00:00"/>
        <d v="2014-07-22T00:00:00"/>
        <d v="2014-07-24T00:00:00"/>
        <d v="2014-07-26T00:00:00"/>
        <d v="2014-07-27T00:00:00"/>
        <d v="2014-07-28T00:00:00"/>
        <d v="2014-07-29T00:00:00"/>
        <d v="2014-07-30T00:00:00"/>
        <d v="2014-07-31T00:00:00"/>
        <d v="2014-08-01T00:00:00"/>
        <d v="2014-08-02T00:00:00"/>
        <d v="2014-08-03T00:00:00"/>
        <d v="2014-08-04T00:00:00"/>
        <d v="2014-08-05T00:00:00"/>
        <d v="2014-08-06T00:00:00"/>
        <d v="2014-08-09T00:00:00"/>
        <d v="2014-08-10T00:00:00"/>
        <d v="2014-08-11T00:00:00"/>
        <d v="2014-08-12T00:00:00"/>
        <d v="2014-08-13T00:00:00"/>
        <d v="2014-08-14T00:00:00"/>
        <d v="2014-08-15T00:00:00"/>
        <d v="2014-08-16T00:00:00"/>
        <d v="2014-08-17T00:00:00"/>
        <d v="2014-08-18T00:00:00"/>
        <d v="2014-08-19T00:00:00"/>
        <d v="2014-08-20T00:00:00"/>
        <d v="2014-08-22T00:00:00"/>
        <d v="2014-08-23T00:00:00"/>
        <d v="2014-08-24T00:00:00"/>
        <d v="2014-08-26T00:00:00"/>
        <d v="2014-08-27T00:00:00"/>
        <d v="2014-08-28T00:00:00"/>
        <d v="2014-08-29T00:00:00"/>
        <d v="2014-08-30T00:00:00"/>
        <d v="2014-08-31T00:00:00"/>
        <d v="2014-09-01T00:00:00"/>
        <d v="2014-09-04T00:00:00"/>
        <d v="2014-09-06T00:00:00"/>
        <d v="2014-09-07T00:00:00"/>
        <d v="2014-09-08T00:00:00"/>
        <d v="2014-09-11T00:00:00"/>
        <d v="2014-09-12T00:00:00"/>
        <d v="2014-09-13T00:00:00"/>
        <d v="2014-09-14T00:00:00"/>
        <d v="2014-09-15T00:00:00"/>
        <d v="2014-09-16T00:00:00"/>
        <d v="2014-09-17T00:00:00"/>
        <d v="2014-09-18T00:00:00"/>
        <d v="2014-09-19T00:00:00"/>
        <d v="2014-09-20T00:00:00"/>
        <d v="2014-09-21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4T00:00:00"/>
        <d v="2014-10-05T00:00:00"/>
        <d v="2014-10-07T00:00:00"/>
        <d v="2014-10-08T00:00:00"/>
        <d v="2014-10-09T00:00:00"/>
        <d v="2014-10-10T00:00:00"/>
        <d v="2014-10-11T00:00:00"/>
        <d v="2014-10-12T00:00:00"/>
        <d v="2014-10-13T00:00:00"/>
        <d v="2014-10-15T00:00:00"/>
        <d v="2014-10-17T00:00:00"/>
        <d v="2014-10-18T00:00:00"/>
        <d v="2014-10-19T00:00:00"/>
        <d v="2014-10-20T00:00:00"/>
        <d v="2014-10-21T00:00:00"/>
        <d v="2014-10-23T00:00:00"/>
        <d v="2014-10-25T00:00:00"/>
        <d v="2014-10-26T00:00:00"/>
        <d v="2014-10-27T00:00:00"/>
        <d v="2014-10-28T00:00:00"/>
        <d v="2014-10-29T00:00:00"/>
        <d v="2014-10-30T00:00:00"/>
        <d v="2014-10-31T00:00:00"/>
        <d v="2014-11-01T00:00:00"/>
        <d v="2014-11-02T00:00:00"/>
        <d v="2014-11-03T00:00:00"/>
        <d v="2014-11-04T00:00:00"/>
        <d v="2014-11-06T00:00:00"/>
        <d v="2014-11-07T00:00:00"/>
        <d v="2014-11-08T00:00:00"/>
        <d v="2014-11-09T00:00:00"/>
        <d v="2014-11-10T00:00:00"/>
        <d v="2014-11-11T00:00:00"/>
        <d v="2014-11-14T00:00:00"/>
        <d v="2014-11-15T00:00:00"/>
        <d v="2014-11-16T00:00:00"/>
        <d v="2014-11-17T00:00:00"/>
        <d v="2014-11-18T00:00:00"/>
        <d v="2014-11-19T00:00:00"/>
        <d v="2014-11-20T00:00:00"/>
        <d v="2014-11-21T00:00:00"/>
        <d v="2014-11-22T00:00:00"/>
        <d v="2014-11-23T00:00:00"/>
        <d v="2014-11-24T00:00:00"/>
        <d v="2014-11-25T00:00:00"/>
        <d v="2014-11-28T00:00:00"/>
        <d v="2014-11-29T00:00:00"/>
        <d v="2014-11-30T00:00:00"/>
        <d v="2014-12-01T00:00:00"/>
        <d v="2014-12-02T00:00:00"/>
        <d v="2014-12-04T00:00:00"/>
        <d v="2014-12-05T00:00:00"/>
        <d v="2014-12-06T00:00:00"/>
        <d v="2014-12-07T00:00:00"/>
        <d v="2014-12-09T00:00:00"/>
        <d v="2014-12-11T00:00:00"/>
        <d v="2014-12-12T00:00:00"/>
        <d v="2014-12-13T00:00:00"/>
        <d v="2014-12-14T00:00:00"/>
        <d v="2014-12-16T00:00:00"/>
        <d v="2014-12-17T00:00:00"/>
        <d v="2014-12-18T00:00:00"/>
        <d v="2014-12-19T00:00:00"/>
        <d v="2014-12-20T00:00:00"/>
        <d v="2014-12-21T00:00:00"/>
        <d v="2014-12-22T00:00:00"/>
        <d v="2014-12-23T00:00:00"/>
        <d v="2014-12-25T00:00:00"/>
        <d v="2014-12-26T00:00:00"/>
        <d v="2014-12-28T00:00:00"/>
        <d v="2014-12-29T00:00:00"/>
        <d v="2015-01-01T00:00:00"/>
        <d v="2015-01-02T00:00:00"/>
        <d v="2015-01-03T00:00:00"/>
        <d v="2015-01-06T00:00:00"/>
        <d v="2015-01-07T00:00:00"/>
        <d v="2015-01-08T00:00:00"/>
        <d v="2015-01-09T00:00:00"/>
        <d v="2015-01-10T00:00:00"/>
        <d v="2015-01-13T00:00:00"/>
        <d v="2015-01-14T00:00:00"/>
        <d v="2015-01-15T00:00:00"/>
        <d v="2015-01-16T00:00:00"/>
        <d v="2015-01-17T00:00:00"/>
        <d v="2015-01-18T00:00:00"/>
        <d v="2015-01-20T00:00:00"/>
        <d v="2015-01-21T00:00:00"/>
        <d v="2015-01-22T00:00:00"/>
        <d v="2015-01-23T00:00:00"/>
        <d v="2015-01-25T00:00:00"/>
        <d v="2015-01-26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6T00:00:00"/>
        <d v="2015-02-07T00:00:00"/>
        <d v="2015-02-09T00:00:00"/>
        <d v="2015-02-10T00:00:00"/>
        <d v="2015-02-11T00:00:00"/>
        <d v="2015-02-12T00:00:00"/>
        <d v="2015-02-14T00:00:00"/>
        <d v="2015-02-15T00:00:00"/>
        <d v="2015-02-16T00:00:00"/>
        <d v="2015-02-17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21T00:00:00"/>
        <d v="2015-03-22T00:00:00"/>
        <d v="2015-03-23T00:00:00"/>
        <d v="2015-03-24T00:00:00"/>
        <d v="2015-03-25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5T00:00:00"/>
        <d v="2015-04-16T00:00:00"/>
        <d v="2015-04-19T00:00:00"/>
        <d v="2015-04-20T00:00:00"/>
        <d v="2015-04-22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9T00:00:00"/>
        <d v="2015-05-10T00:00:00"/>
        <d v="2015-05-11T00:00:00"/>
        <d v="2015-05-12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3T00:00:00"/>
        <d v="2015-05-24T00:00:00"/>
        <d v="2015-05-25T00:00:00"/>
        <d v="2015-05-26T00:00:00"/>
        <d v="2015-05-27T00:00:00"/>
        <d v="2015-05-29T00:00:00"/>
        <d v="2015-05-30T00:00:00"/>
        <d v="2015-05-31T00:00:00"/>
        <d v="2015-06-01T00:00:00"/>
        <d v="2015-06-02T00:00:00"/>
        <d v="2015-06-03T00:00:00"/>
        <d v="2015-06-05T00:00:00"/>
        <d v="2015-06-06T00:00:00"/>
        <d v="2015-06-07T00:00:00"/>
        <d v="2015-06-08T00:00:00"/>
        <d v="2015-06-09T00:00:00"/>
        <d v="2015-06-10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3T00:00:00"/>
        <d v="2015-06-24T00:00:00"/>
        <d v="2015-06-25T00:00:00"/>
        <d v="2015-06-26T00:00:00"/>
        <d v="2015-06-27T00:00:00"/>
        <d v="2015-06-28T00:00:00"/>
        <d v="2015-06-30T00:00:00"/>
        <d v="2015-07-03T00:00:00"/>
        <d v="2015-07-04T00:00:00"/>
        <d v="2015-07-07T00:00:00"/>
        <d v="2015-07-09T00:00:00"/>
        <d v="2015-07-14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2T00:00:00"/>
        <d v="2015-10-06T00:00:00"/>
        <d v="2015-10-07T00:00:00"/>
        <d v="2015-10-08T00:00:00"/>
        <d v="2015-10-09T00:00:00"/>
        <d v="2015-10-11T00:00:00"/>
        <d v="2015-10-12T00:00:00"/>
        <d v="2015-10-13T00:00:00"/>
        <d v="2015-10-15T00:00:00"/>
        <d v="2015-10-16T00:00:00"/>
        <d v="2015-10-18T00:00:00"/>
        <d v="2015-10-19T00:00:00"/>
        <d v="2015-10-20T00:00:00"/>
        <d v="2015-10-21T00:00:00"/>
        <d v="2015-10-23T00:00:00"/>
        <d v="2015-10-24T00:00:00"/>
        <d v="2015-10-26T00:00:00"/>
        <d v="2015-10-30T00:00:00"/>
        <d v="2015-10-31T00:00:00"/>
        <d v="2015-11-01T00:00:00"/>
        <d v="2015-11-03T00:00:00"/>
        <d v="2015-11-04T00:00:00"/>
        <d v="2015-11-06T00:00:00"/>
        <d v="2015-11-08T00:00:00"/>
        <d v="2015-11-09T00:00:00"/>
        <d v="2015-11-10T00:00:00"/>
        <d v="2015-11-11T00:00:00"/>
        <d v="2015-11-13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7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4T00:00:00"/>
        <d v="2015-12-17T00:00:00"/>
        <d v="2015-12-18T00:00:00"/>
        <d v="2015-12-19T00:00:00"/>
        <d v="2015-12-20T00:00:00"/>
        <d v="2015-12-21T00:00:00"/>
        <d v="2015-12-22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  <d v="2016-01-01T00:00:00"/>
        <d v="2016-01-02T00:00:00"/>
        <d v="2016-01-04T00:00:00"/>
        <d v="2016-01-06T00:00:00"/>
        <d v="2016-01-07T00:00:00"/>
        <d v="2016-01-08T00:00:00"/>
        <d v="2016-01-09T00:00:00"/>
        <d v="2016-01-10T00:00:00"/>
        <d v="2016-01-11T00:00:00"/>
        <d v="2016-01-13T00:00:00"/>
        <d v="2016-01-14T00:00:00"/>
        <d v="2016-01-16T00:00:00"/>
        <d v="2016-01-18T00:00:00"/>
        <d v="2016-01-19T00:00:00"/>
        <d v="2016-01-20T00:00:00"/>
        <d v="2016-01-21T00:00:00"/>
        <d v="2016-01-22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8T00:00:00"/>
        <d v="2016-02-29T00:00:00"/>
        <d v="2016-03-01T00:00:00"/>
        <d v="2016-03-02T00:00:00"/>
        <d v="2016-03-03T00:00:00"/>
        <d v="2016-03-06T00:00:00"/>
        <d v="2016-03-07T00:00:00"/>
        <d v="2016-03-09T00:00:00"/>
        <d v="2016-03-10T00:00:00"/>
        <d v="2016-03-11T00:00:00"/>
        <d v="2016-03-12T00:00:00"/>
        <d v="2016-03-13T00:00:00"/>
        <d v="2016-03-14T00:00:00"/>
        <d v="2016-03-15T00:00:00"/>
        <d v="2016-03-16T00:00:00"/>
        <d v="2016-03-17T00:00:00"/>
        <d v="2016-03-18T00:00:00"/>
        <d v="2016-03-19T00:00:00"/>
        <d v="2016-03-20T00:00:00"/>
        <d v="2016-03-21T00:00:00"/>
        <d v="2016-03-22T00:00:00"/>
        <d v="2016-03-25T00:00:00"/>
        <d v="2016-03-27T00:00:00"/>
        <d v="2016-03-28T00:00:00"/>
        <d v="2016-03-29T00:00:00"/>
        <d v="2016-03-30T00:00:00"/>
        <d v="2016-04-01T00:00:00"/>
        <d v="2016-04-02T00:00:00"/>
        <d v="2016-04-05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1T00:00:00"/>
        <d v="2016-05-12T00:00:00"/>
        <d v="2016-05-13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5T00:00:00"/>
        <d v="2016-05-26T00:00:00"/>
        <d v="2016-05-27T00:00:00"/>
        <d v="2016-05-29T00:00:00"/>
        <d v="2016-05-30T00:00:00"/>
        <d v="2016-06-01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2T00:00:00"/>
        <d v="2016-06-13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2T00:00:00"/>
        <d v="2016-07-03T00:00:00"/>
        <d v="2016-07-04T00:00:00"/>
        <d v="2016-07-05T00:00:00"/>
        <d v="2016-07-06T00:00:00"/>
        <d v="2016-07-10T00:00:00"/>
        <d v="2016-07-11T00:00:00"/>
        <d v="2016-07-12T00:00:00"/>
        <d v="2016-07-13T00:00:00"/>
        <d v="2016-07-14T00:00:00"/>
        <d v="2016-07-15T00:00:00"/>
        <d v="2016-07-17T00:00:00"/>
        <d v="2016-07-18T00:00:00"/>
        <d v="2016-07-20T00:00:00"/>
        <d v="2016-07-21T00:00:00"/>
        <d v="2016-07-22T00:00:00"/>
        <d v="2016-07-24T00:00:00"/>
        <d v="2016-07-25T00:00:00"/>
        <d v="2016-07-26T00:00:00"/>
        <d v="2016-07-29T00:00:00"/>
        <d v="2016-07-30T00:00:00"/>
        <d v="2016-07-31T00:00:00"/>
        <d v="2016-08-01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2T00:00:00"/>
        <d v="2016-08-24T00:00:00"/>
        <d v="2016-08-25T00:00:00"/>
        <d v="2016-08-27T00:00:00"/>
        <d v="2016-08-29T00:00:00"/>
        <d v="2016-08-31T00:00:00"/>
        <d v="2016-09-01T00:00:00"/>
        <d v="2016-09-02T00:00:00"/>
        <d v="2016-09-03T00:00:00"/>
        <d v="2016-09-04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6T00:00:00"/>
        <d v="2016-09-18T00:00:00"/>
        <d v="2016-09-21T00:00:00"/>
        <d v="2016-09-22T00:00:00"/>
        <d v="2016-09-23T00:00:00"/>
        <d v="2016-09-24T00:00:00"/>
        <d v="2016-09-25T00:00:00"/>
        <d v="2016-09-26T00:00:00"/>
        <d v="2016-09-28T00:00:00"/>
        <d v="2016-10-01T00:00:00"/>
        <d v="2016-10-02T00:00:00"/>
        <d v="2016-10-03T00:00:00"/>
        <d v="2016-10-04T00:00:00"/>
        <d v="2016-10-05T00:00:00"/>
        <d v="2016-10-06T00:00:00"/>
        <d v="2016-10-08T00:00:00"/>
        <d v="2016-10-09T00:00:00"/>
        <d v="2016-10-10T00:00:00"/>
        <d v="2016-10-11T00:00:00"/>
        <d v="2016-10-12T00:00:00"/>
        <d v="2016-10-13T00:00:00"/>
        <d v="2016-10-14T00:00:00"/>
        <d v="2016-10-15T00:00:00"/>
        <d v="2016-10-16T00:00:00"/>
        <d v="2016-10-17T00:00:00"/>
        <d v="2016-10-18T00:00:00"/>
        <d v="2016-10-19T00:00:00"/>
        <d v="2016-10-21T00:00:00"/>
        <d v="2016-10-22T00:00:00"/>
        <d v="2016-10-23T00:00:00"/>
        <d v="2016-10-25T00:00:00"/>
        <d v="2016-10-27T00:00:00"/>
        <d v="2016-10-28T00:00:00"/>
        <d v="2016-10-29T00:00:00"/>
        <d v="2016-10-30T00:00:00"/>
        <d v="2016-10-31T00:00:00"/>
        <d v="2016-11-02T00:00:00"/>
        <d v="2016-11-06T00:00:00"/>
        <d v="2016-11-08T00:00:00"/>
        <d v="2016-11-09T00:00:00"/>
        <d v="2016-11-13T00:00:00"/>
        <d v="2016-11-15T00:00:00"/>
        <d v="2016-11-17T00:00:00"/>
        <d v="2016-11-18T00:00:00"/>
        <d v="2016-11-19T00:00:00"/>
        <d v="2016-11-21T00:00:00"/>
        <d v="2016-11-23T00:00:00"/>
        <d v="2016-11-24T00:00:00"/>
        <d v="2016-11-25T00:00:00"/>
        <d v="2016-11-27T00:00:00"/>
        <d v="2016-11-29T00:00:00"/>
        <d v="2016-12-01T00:00:00"/>
        <d v="2016-12-03T00:00:00"/>
        <d v="2016-12-04T00:00:00"/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3T00:00:00"/>
        <d v="2016-12-25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7-01-03T00:00:00"/>
        <d v="2017-01-06T00:00:00"/>
        <d v="2017-01-07T00:00:00"/>
        <d v="2017-01-08T00:00:00"/>
        <d v="2017-01-09T00:00:00"/>
        <d v="2017-01-10T00:00:00"/>
        <d v="2017-01-11T00:00:00"/>
        <d v="2017-01-13T00:00:00"/>
        <d v="2017-01-14T00:00:00"/>
        <d v="2017-01-16T00:00:00"/>
        <d v="2017-01-17T00:00:00"/>
        <d v="2017-01-18T00:00:00"/>
        <d v="2017-01-19T00:00:00"/>
        <d v="2017-01-20T00:00:00"/>
        <d v="2017-01-21T00:00:00"/>
        <d v="2017-01-23T00:00:00"/>
        <d v="2017-01-24T00:00:00"/>
        <d v="2017-01-25T00:00:00"/>
        <d v="2017-01-26T00:00:00"/>
        <d v="2017-01-28T00:00:00"/>
        <d v="2017-01-29T00:00:00"/>
        <d v="2017-01-31T00:00:00"/>
        <d v="2017-02-03T00:00:00"/>
        <d v="2017-02-04T00:00:00"/>
        <d v="2017-02-05T00:00:00"/>
        <d v="2017-02-06T00:00:00"/>
        <d v="2017-02-07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21T00:00:00"/>
        <d v="2017-02-22T00:00:00"/>
        <d v="2017-02-23T00:00:00"/>
        <d v="2017-02-25T00:00:00"/>
        <d v="2017-02-28T00:00:00"/>
        <d v="2017-03-01T00:00:00"/>
        <d v="2017-03-02T00:00:00"/>
        <d v="2017-03-03T00:00:00"/>
        <d v="2017-03-04T00:00:00"/>
        <d v="2017-03-05T00:00:00"/>
        <d v="2017-03-07T00:00:00"/>
        <d v="2017-03-08T00:00:00"/>
        <d v="2017-03-09T00:00:00"/>
        <d v="2017-03-10T00:00:00"/>
        <d v="2017-03-11T00:00:00"/>
        <d v="2017-03-13T00:00:00"/>
        <d v="2017-03-14T00:00:00"/>
        <d v="2017-03-15T00:00:00"/>
        <d v="2017-03-16T00:00:00"/>
        <d v="2017-03-18T00:00:00"/>
        <d v="2017-03-19T00:00:00"/>
        <d v="2017-03-20T00:00:00"/>
        <d v="2017-03-21T00:00:00"/>
        <d v="2017-03-22T00:00:00"/>
        <d v="2017-03-25T00:00:00"/>
        <d v="2017-03-26T00:00:00"/>
        <d v="2017-03-27T00:00:00"/>
        <d v="2017-03-28T00:00:00"/>
        <d v="2017-03-29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21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5-02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30T00:00:00"/>
        <d v="2017-06-01T00:00:00"/>
        <d v="2017-06-03T00:00:00"/>
        <d v="2017-06-04T00:00:00"/>
        <d v="2017-06-05T00:00:00"/>
        <d v="2017-06-06T00:00:00"/>
        <d v="2017-06-07T00:00:00"/>
        <d v="2017-06-09T00:00:00"/>
        <d v="2017-06-10T00:00:00"/>
        <d v="2017-06-11T00:00:00"/>
        <d v="2017-06-13T00:00:00"/>
        <d v="2017-06-14T00:00:00"/>
        <d v="2017-06-15T00:00:00"/>
        <d v="2017-06-16T00:00:00"/>
        <d v="2017-06-18T00:00:00"/>
        <d v="2017-06-19T00:00:00"/>
        <d v="2017-06-21T00:00:00"/>
        <d v="2017-06-23T00:00:00"/>
        <d v="2017-06-25T00:00:00"/>
        <d v="2017-06-26T00:00:00"/>
        <d v="2017-06-27T00:00:00"/>
        <d v="2017-06-28T00:00:00"/>
        <d v="2017-07-01T00:00:00"/>
        <d v="2017-07-02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6T00:00:00"/>
        <d v="2017-07-18T00:00:00"/>
        <d v="2017-07-19T00:00:00"/>
        <d v="2017-07-20T00:00:00"/>
        <d v="2017-07-21T00:00:00"/>
        <d v="2017-07-23T00:00:00"/>
        <d v="2017-07-24T00:00:00"/>
        <d v="2017-07-25T00:00:00"/>
        <d v="2017-07-26T00:00:00"/>
        <d v="2017-07-28T00:00:00"/>
        <d v="2017-07-29T00:00:00"/>
        <d v="2017-07-30T00:00:00"/>
        <d v="2017-07-31T00:00:00"/>
        <d v="2017-08-02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5T00:00:00"/>
        <d v="2017-08-26T00:00:00"/>
        <d v="2017-08-27T00:00:00"/>
        <d v="2017-08-28T00:00:00"/>
        <d v="2017-08-29T00:00:00"/>
        <d v="2017-08-31T00:00:00"/>
        <d v="2017-09-01T00:00:00"/>
        <d v="2017-09-02T00:00:00"/>
        <d v="2017-09-03T00:00:00"/>
        <d v="2017-09-04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5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6T00:00:00"/>
        <d v="2017-09-28T00:00:00"/>
        <d v="2017-09-29T00:00:00"/>
        <d v="2017-09-30T00:00:00"/>
        <d v="2017-10-01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2T00:00:00"/>
        <d v="2017-11-13T00:00:00"/>
        <d v="2017-11-14T00:00:00"/>
        <d v="2017-11-17T00:00:00"/>
        <d v="2017-11-18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2-01T00:00:00"/>
        <d v="2017-12-02T00:00:00"/>
        <d v="2017-12-03T00:00:00"/>
        <d v="2017-12-06T00:00:00"/>
        <d v="2017-12-07T00:00:00"/>
        <d v="2017-12-08T00:00:00"/>
        <d v="2017-12-09T00:00:00"/>
        <d v="2017-12-10T00:00:00"/>
        <d v="2017-12-12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6T00:00:00"/>
        <d v="2017-12-27T00:00:00"/>
        <d v="2017-12-28T00:00:00"/>
        <d v="2017-12-29T00:00:00"/>
      </sharedItems>
      <fieldGroup par="19" base="2">
        <rangePr groupBy="months" startDate="2014-01-02T00:00:00" endDate="2017-12-30T00:00:00"/>
        <groupItems count="14">
          <s v="&lt;02/01/201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0/12/2017"/>
        </groupItems>
      </fieldGroup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3"/>
        <n v="12"/>
        <n v="49"/>
        <n v="15"/>
        <n v="8"/>
        <n v="29"/>
        <n v="4"/>
        <n v="17"/>
        <n v="42"/>
        <n v="43"/>
        <n v="21"/>
        <n v="41"/>
        <n v="33"/>
        <n v="1"/>
        <n v="19"/>
        <n v="23"/>
        <n v="46"/>
        <n v="2"/>
        <n v="30"/>
        <n v="11"/>
        <n v="6"/>
        <n v="9"/>
        <n v="24"/>
        <n v="47"/>
        <n v="35"/>
        <n v="31"/>
        <n v="20"/>
        <n v="44"/>
        <n v="18"/>
        <n v="40"/>
        <n v="10"/>
        <n v="27"/>
        <n v="13"/>
        <n v="50"/>
        <n v="14"/>
        <n v="25"/>
        <n v="37"/>
        <n v="26"/>
        <n v="39"/>
        <n v="5"/>
        <n v="36"/>
        <n v="32"/>
        <n v="38"/>
        <n v="34"/>
        <n v="22"/>
        <n v="16"/>
        <n v="45"/>
        <n v="28"/>
        <n v="7"/>
        <n v="48"/>
      </sharedItems>
    </cacheField>
    <cacheField name="Sales" numFmtId="0">
      <sharedItems containsSemiMixedTypes="0" containsString="0" containsNumber="1" minValue="10.63" maxValue="89068.45" count="3528">
        <n v="132.21"/>
        <n v="529.89"/>
        <n v="28366.799999999999"/>
        <n v="131.16"/>
        <n v="92.96"/>
        <n v="762.05550000000005"/>
        <n v="179.91"/>
        <n v="705.4"/>
        <n v="70.739999999999995"/>
        <n v="158.75"/>
        <n v="264.81"/>
        <n v="4208.4799999999996"/>
        <n v="8965.86"/>
        <n v="4921.1000000000004"/>
        <n v="29.53"/>
        <n v="137.24"/>
        <n v="3681.48"/>
        <n v="1421.29"/>
        <n v="69.118499999999997"/>
        <n v="109.17"/>
        <n v="26140.79"/>
        <n v="618.04999999999995"/>
        <n v="165.44"/>
        <n v="614.99699999999996"/>
        <n v="18.97"/>
        <n v="331.68"/>
        <n v="548.85"/>
        <n v="53.27"/>
        <n v="71.510000000000005"/>
        <n v="125.28"/>
        <n v="206.52"/>
        <n v="70.540000000000006"/>
        <n v="1016.82"/>
        <n v="15144.51"/>
        <n v="1314.75"/>
        <n v="530.98"/>
        <n v="1150.8499999999999"/>
        <n v="6999.05"/>
        <n v="4538.74"/>
        <n v="581.9"/>
        <n v="270.33999999999997"/>
        <n v="1037.49"/>
        <n v="408.54"/>
        <n v="1610.67"/>
        <n v="452.74"/>
        <n v="668.39"/>
        <n v="305.16000000000003"/>
        <n v="2371.69"/>
        <n v="119.97"/>
        <n v="2698.24"/>
        <n v="740.95"/>
        <n v="46.11"/>
        <n v="70"/>
        <n v="208.46"/>
        <n v="32.159999999999997"/>
        <n v="839.54"/>
        <n v="256.42"/>
        <n v="85.89"/>
        <n v="306.48"/>
        <n v="573.79"/>
        <n v="1150.8900000000001"/>
        <n v="85.48"/>
        <n v="535.94000000000005"/>
        <n v="1108.68"/>
        <n v="203.62"/>
        <n v="57.16"/>
        <n v="2849.94"/>
        <n v="106.06"/>
        <n v="2174.4499999999998"/>
        <n v="3977.73"/>
        <n v="194.77"/>
        <n v="28187.48"/>
        <n v="6661.79"/>
        <n v="4437.09"/>
        <n v="18.48"/>
        <n v="1539.8820000000001"/>
        <n v="4594.7"/>
        <n v="411.11"/>
        <n v="1250.8499999999999"/>
        <n v="384.613"/>
        <n v="6128.5985000000001"/>
        <n v="108.27"/>
        <n v="197.85"/>
        <n v="187.39"/>
        <n v="74.89"/>
        <n v="14.16"/>
        <n v="1050.03"/>
        <n v="16074.25"/>
        <n v="369.05"/>
        <n v="265.31"/>
        <n v="2195.46"/>
        <n v="62.85"/>
        <n v="3286.41"/>
        <n v="1704.84"/>
        <n v="3160.15"/>
        <n v="3617.28"/>
        <n v="81.739999999999995"/>
        <n v="236.2"/>
        <n v="6096.45"/>
        <n v="14.41"/>
        <n v="244.55"/>
        <n v="186.62"/>
        <n v="79.260000000000005"/>
        <n v="126.06"/>
        <n v="221.14"/>
        <n v="1448.97"/>
        <n v="180.49"/>
        <n v="15268.18"/>
        <n v="547.80999999999995"/>
        <n v="228.73"/>
        <n v="157.63999999999999"/>
        <n v="6596.7039999999997"/>
        <n v="957.86400000000003"/>
        <n v="713.08699999999999"/>
        <n v="7556.05"/>
        <n v="1326.2684999999999"/>
        <n v="637.54"/>
        <n v="2821.2485000000001"/>
        <n v="328.33"/>
        <n v="269.25"/>
        <n v="481.07"/>
        <n v="111.86"/>
        <n v="145.63999999999999"/>
        <n v="958.73"/>
        <n v="8483.3619999999992"/>
        <n v="3022.8939999999998"/>
        <n v="13261.33"/>
        <n v="1010.13"/>
        <n v="26.72"/>
        <n v="3227.98"/>
        <n v="2375.39"/>
        <n v="111.02"/>
        <n v="132.24"/>
        <n v="3706.62"/>
        <n v="56.33"/>
        <n v="264.17"/>
        <n v="1010.83"/>
        <n v="54.52"/>
        <n v="70.290000000000006"/>
        <n v="319.06"/>
        <n v="9869.91"/>
        <n v="24.21"/>
        <n v="10562.03"/>
        <n v="1757.04"/>
        <n v="909.21"/>
        <n v="474.8"/>
        <n v="248.27"/>
        <n v="1032.42"/>
        <n v="2553.29"/>
        <n v="14747.91"/>
        <n v="11.17"/>
        <n v="1109.7"/>
        <n v="134.72999999999999"/>
        <n v="997.5"/>
        <n v="133.24"/>
        <n v="3645.1280000000002"/>
        <n v="613.79849999999999"/>
        <n v="342.29"/>
        <n v="78.87"/>
        <n v="1379.54"/>
        <n v="442.17"/>
        <n v="874.06"/>
        <n v="335.01"/>
        <n v="674.76"/>
        <n v="39.770000000000003"/>
        <n v="1416.4875"/>
        <n v="3557.68"/>
        <n v="869.6"/>
        <n v="81.7"/>
        <n v="19.579999999999998"/>
        <n v="981.26199999999994"/>
        <n v="3958"/>
        <n v="2561.2399999999998"/>
        <n v="447.79"/>
        <n v="104.39"/>
        <n v="487.36"/>
        <n v="2458.81"/>
        <n v="858.64"/>
        <n v="3579.24"/>
        <n v="317.83999999999997"/>
        <n v="182.75"/>
        <n v="598"/>
        <n v="324.99"/>
        <n v="1071.6300000000001"/>
        <n v="3504.45"/>
        <n v="781.45249999999999"/>
        <n v="5081.47"/>
        <n v="1534.07"/>
        <n v="24.92"/>
        <n v="7230.99"/>
        <n v="941.61599999999999"/>
        <n v="9547"/>
        <n v="117.26"/>
        <n v="1433.9124999999999"/>
        <n v="208.15299999999999"/>
        <n v="289.24"/>
        <n v="403.44"/>
        <n v="89.82"/>
        <n v="219.28"/>
        <n v="89.61"/>
        <n v="5411.15"/>
        <n v="363.86450000000002"/>
        <n v="36.630000000000003"/>
        <n v="10371.76"/>
        <n v="158.16999999999999"/>
        <n v="4627.45"/>
        <n v="107.76"/>
        <n v="412.31"/>
        <n v="89068.45"/>
        <n v="6644.0640000000003"/>
        <n v="7493.49"/>
        <n v="888.72"/>
        <n v="30.17"/>
        <n v="110.79"/>
        <n v="442.79"/>
        <n v="1767.05"/>
        <n v="95.99"/>
        <n v="587.96"/>
        <n v="68.069999999999993"/>
        <n v="6203.27"/>
        <n v="114.96"/>
        <n v="1394.09"/>
        <n v="115.49"/>
        <n v="62.74"/>
        <n v="555.22"/>
        <n v="515.05999999999995"/>
        <n v="329.43"/>
        <n v="2478.2399999999998"/>
        <n v="22.66"/>
        <n v="5258.0625"/>
        <n v="5952.7674999999999"/>
        <n v="302.18"/>
        <n v="530.37"/>
        <n v="206.86"/>
        <n v="576.14350000000002"/>
        <n v="1076.0999999999999"/>
        <n v="3456.66"/>
        <n v="38.53"/>
        <n v="61.476999999999997"/>
        <n v="842.55050000000006"/>
        <n v="779.23400000000004"/>
        <n v="573.92999999999995"/>
        <n v="25.02"/>
        <n v="272.70999999999998"/>
        <n v="1452.28"/>
        <n v="2294.5"/>
        <n v="1809.35"/>
        <n v="1560.78"/>
        <n v="572.38"/>
        <n v="136.88"/>
        <n v="392.14"/>
        <n v="615.61"/>
        <n v="72.56"/>
        <n v="1564.01"/>
        <n v="652.54"/>
        <n v="4858.9025000000001"/>
        <n v="85.36"/>
        <n v="2420.9299999999998"/>
        <n v="252.25"/>
        <n v="75.86"/>
        <n v="892.63"/>
        <n v="1430.75"/>
        <n v="2152.3240000000001"/>
        <n v="251.79"/>
        <n v="588.82000000000005"/>
        <n v="1902.95"/>
        <n v="1570.37"/>
        <n v="40.159999999999997"/>
        <n v="93.25"/>
        <n v="14385.18"/>
        <n v="1001.67"/>
        <n v="9566.0499999999993"/>
        <n v="3204.4029999999998"/>
        <n v="992.41"/>
        <n v="358.11"/>
        <n v="82.63"/>
        <n v="4082.7759999999998"/>
        <n v="456.87"/>
        <n v="88.01"/>
        <n v="369.57"/>
        <n v="131.59"/>
        <n v="9500.32"/>
        <n v="210.8"/>
        <n v="6456.4560000000001"/>
        <n v="3985.42"/>
        <n v="850.55"/>
        <n v="894.85"/>
        <n v="363.37"/>
        <n v="4220.152"/>
        <n v="1394.05"/>
        <n v="3298.53"/>
        <n v="744.36"/>
        <n v="4165.5235000000002"/>
        <n v="14543.2"/>
        <n v="1352.28"/>
        <n v="255.94"/>
        <n v="17861.04"/>
        <n v="3837.54"/>
        <n v="1567.26"/>
        <n v="3048.73"/>
        <n v="2137.62"/>
        <n v="139.47"/>
        <n v="2511.81"/>
        <n v="119.82"/>
        <n v="7848.97"/>
        <n v="163.71"/>
        <n v="166.51"/>
        <n v="953.3"/>
        <n v="2356.06"/>
        <n v="2664.52"/>
        <n v="9587.02"/>
        <n v="15.36"/>
        <n v="8055.85"/>
        <n v="3351.51"/>
        <n v="572.25"/>
        <n v="579.73"/>
        <n v="10831.24"/>
        <n v="157.53"/>
        <n v="2213.1585"/>
        <n v="136.72999999999999"/>
        <n v="2468.63"/>
        <n v="1123.43"/>
        <n v="603.61"/>
        <n v="156.4"/>
        <n v="341.69"/>
        <n v="536"/>
        <n v="114.81"/>
        <n v="796.41"/>
        <n v="1772.85"/>
        <n v="4261.05"/>
        <n v="1240.9100000000001"/>
        <n v="5575.19"/>
        <n v="510.69349999999997"/>
        <n v="803.43"/>
        <n v="140.44"/>
        <n v="341.08"/>
        <n v="123.11"/>
        <n v="267.79000000000002"/>
        <n v="72.19"/>
        <n v="265.06"/>
        <n v="218.8"/>
        <n v="294.62"/>
        <n v="1155.4355"/>
        <n v="761.15"/>
        <n v="316.86"/>
        <n v="862.43"/>
        <n v="203.98"/>
        <n v="1211.1300000000001"/>
        <n v="82.59"/>
        <n v="1597.5630000000001"/>
        <n v="96.8"/>
        <n v="236.75"/>
        <n v="302.26"/>
        <n v="234.77"/>
        <n v="53.13"/>
        <n v="144.16999999999999"/>
        <n v="520.48"/>
        <n v="106.2"/>
        <n v="287.79000000000002"/>
        <n v="7340.85"/>
        <n v="27.9"/>
        <n v="362.36"/>
        <n v="138.37"/>
        <n v="3603.76"/>
        <n v="630.52650000000006"/>
        <n v="70.02"/>
        <n v="71.650000000000006"/>
        <n v="153.26"/>
        <n v="2185.8310000000001"/>
        <n v="758.92"/>
        <n v="227.88"/>
        <n v="1266.8534999999999"/>
        <n v="289.11"/>
        <n v="100.26"/>
        <n v="26.76"/>
        <n v="219.68"/>
        <n v="24.22"/>
        <n v="3526.52"/>
        <n v="115.73"/>
        <n v="5269.13"/>
        <n v="80.33"/>
        <n v="242.89"/>
        <n v="1451.4"/>
        <n v="605.59"/>
        <n v="157.1"/>
        <n v="735.52700000000004"/>
        <n v="1201.74"/>
        <n v="59.232999999999997"/>
        <n v="749.61"/>
        <n v="557.69000000000005"/>
        <n v="48.65"/>
        <n v="249.10599999999999"/>
        <n v="3518.22"/>
        <n v="5185.57"/>
        <n v="542.64"/>
        <n v="56.15"/>
        <n v="120"/>
        <n v="484.93"/>
        <n v="2698.1514999999999"/>
        <n v="58.93"/>
        <n v="1193.46"/>
        <n v="2516.0729999999999"/>
        <n v="11065"/>
        <n v="120.12"/>
        <n v="3510.52"/>
        <n v="23800.33"/>
        <n v="2215.71"/>
        <n v="140.12"/>
        <n v="64.430000000000007"/>
        <n v="917.12099999999998"/>
        <n v="1502.5840000000001"/>
        <n v="1683.88"/>
        <n v="974.67"/>
        <n v="1247.0315000000001"/>
        <n v="885.37"/>
        <n v="73.099999999999994"/>
        <n v="85.84"/>
        <n v="337.31"/>
        <n v="713.93"/>
        <n v="192.26"/>
        <n v="275.25"/>
        <n v="535.9"/>
        <n v="402.02"/>
        <n v="472.04"/>
        <n v="104.08"/>
        <n v="53.86"/>
        <n v="10130.120000000001"/>
        <n v="211"/>
        <n v="123.21"/>
        <n v="441.08"/>
        <n v="125.24"/>
        <n v="128.6"/>
        <n v="41.51"/>
        <n v="823.29"/>
        <n v="15391.1"/>
        <n v="1644.857"/>
        <n v="2440.9499999999998"/>
        <n v="1219.3800000000001"/>
        <n v="4522.26"/>
        <n v="86.54"/>
        <n v="1138.2059999999999"/>
        <n v="185.8"/>
        <n v="122.41"/>
        <n v="166.91"/>
        <n v="5022.451"/>
        <n v="7388.59"/>
        <n v="746.68"/>
        <n v="292.45999999999998"/>
        <n v="122.64"/>
        <n v="9609.34"/>
        <n v="2178.0100000000002"/>
        <n v="130.86000000000001"/>
        <n v="260.66000000000003"/>
        <n v="6872.4719999999998"/>
        <n v="1213.1300000000001"/>
        <n v="288.79000000000002"/>
        <n v="12601.31"/>
        <n v="451.92"/>
        <n v="1216.77"/>
        <n v="306.47000000000003"/>
        <n v="716.27"/>
        <n v="3916.05"/>
        <n v="923.45"/>
        <n v="86.82"/>
        <n v="83"/>
        <n v="1868.76"/>
        <n v="945.02"/>
        <n v="40.42"/>
        <n v="73.290000000000006"/>
        <n v="676.2"/>
        <n v="199.58"/>
        <n v="146.85"/>
        <n v="18.559999999999999"/>
        <n v="163.6"/>
        <n v="31.49"/>
        <n v="180.67"/>
        <n v="6951.4920000000002"/>
        <n v="272.77999999999997"/>
        <n v="40.81"/>
        <n v="7164.56"/>
        <n v="5590.67"/>
        <n v="1631.9965"/>
        <n v="388.76"/>
        <n v="113.34"/>
        <n v="244.68"/>
        <n v="3561.02"/>
        <n v="203.9"/>
        <n v="3680.29"/>
        <n v="54.37"/>
        <n v="295.95"/>
        <n v="1028.01"/>
        <n v="250.91"/>
        <n v="763"/>
        <n v="600.13"/>
        <n v="1512.97"/>
        <n v="5000.82"/>
        <n v="1066.7"/>
        <n v="89.43"/>
        <n v="298.31"/>
        <n v="106.17"/>
        <n v="94.1"/>
        <n v="1121.82"/>
        <n v="7774.42"/>
        <n v="1901.33"/>
        <n v="1270.1199999999999"/>
        <n v="531.59"/>
        <n v="1793.44"/>
        <n v="3369.1585"/>
        <n v="391.61"/>
        <n v="143.6"/>
        <n v="260.19"/>
        <n v="512.41"/>
        <n v="294.14999999999998"/>
        <n v="3651.64"/>
        <n v="606.60749999999996"/>
        <n v="222.71"/>
        <n v="1933.23"/>
        <n v="297.47000000000003"/>
        <n v="204.21"/>
        <n v="2159.8040000000001"/>
        <n v="263.52"/>
        <n v="94.72"/>
        <n v="38.08"/>
        <n v="5904.87"/>
        <n v="193.04"/>
        <n v="233.38"/>
        <n v="182.48"/>
        <n v="5376.86"/>
        <n v="219.14349999999999"/>
        <n v="411.64"/>
        <n v="1389.28"/>
        <n v="67.06"/>
        <n v="384.416"/>
        <n v="132.1"/>
        <n v="3953.35"/>
        <n v="5401.8"/>
        <n v="374.93"/>
        <n v="199.81"/>
        <n v="4873.12"/>
        <n v="584.82000000000005"/>
        <n v="102.48"/>
        <n v="4554.66"/>
        <n v="3509.19"/>
        <n v="149.22999999999999"/>
        <n v="2567.9899999999998"/>
        <n v="196.44"/>
        <n v="248.59"/>
        <n v="17255.490000000002"/>
        <n v="90.01"/>
        <n v="641.52"/>
        <n v="204.24"/>
        <n v="894.29"/>
        <n v="562.6"/>
        <n v="171.29"/>
        <n v="122.85"/>
        <n v="861.63"/>
        <n v="55.31"/>
        <n v="6434.6580000000004"/>
        <n v="246.14"/>
        <n v="872.61"/>
        <n v="1672.4395"/>
        <n v="154.03"/>
        <n v="2513.6675"/>
        <n v="12697.27"/>
        <n v="24"/>
        <n v="32.5"/>
        <n v="59.496499999999997"/>
        <n v="72.92"/>
        <n v="100.03"/>
        <n v="166.18"/>
        <n v="3303.462"/>
        <n v="2179.915"/>
        <n v="5301.88"/>
        <n v="430.55"/>
        <n v="2770.2570000000001"/>
        <n v="197"/>
        <n v="405.13200000000001"/>
        <n v="41.82"/>
        <n v="180.16"/>
        <n v="860.56200000000001"/>
        <n v="199.89"/>
        <n v="36.46"/>
        <n v="1989.56"/>
        <n v="827.92"/>
        <n v="130.55000000000001"/>
        <n v="252.3"/>
        <n v="998.76"/>
        <n v="356.83"/>
        <n v="65.73"/>
        <n v="10384.620000000001"/>
        <n v="18.34"/>
        <n v="1762.7"/>
        <n v="3284.79"/>
        <n v="7824.85"/>
        <n v="64.31"/>
        <n v="1604.77"/>
        <n v="1761.3579999999999"/>
        <n v="72.819999999999993"/>
        <n v="5758.34"/>
        <n v="595.28"/>
        <n v="247.64"/>
        <n v="153.55000000000001"/>
        <n v="884.87"/>
        <n v="225.33"/>
        <n v="195.45"/>
        <n v="818.53"/>
        <n v="269.94"/>
        <n v="198.13"/>
        <n v="1340.37"/>
        <n v="2073.56"/>
        <n v="298.56"/>
        <n v="131.32"/>
        <n v="1555.85"/>
        <n v="63.47"/>
        <n v="312.88"/>
        <n v="49.7"/>
        <n v="449.1"/>
        <n v="216.82"/>
        <n v="7319.4314999999997"/>
        <n v="58.1"/>
        <n v="97.46"/>
        <n v="345.92"/>
        <n v="6117.2169999999996"/>
        <n v="9509.0239999999994"/>
        <n v="50.07"/>
        <n v="103.3"/>
        <n v="525.30999999999995"/>
        <n v="169.68"/>
        <n v="360.65"/>
        <n v="24.99"/>
        <n v="316.20999999999998"/>
        <n v="468.08"/>
        <n v="326.1585"/>
        <n v="847.47"/>
        <n v="68.319999999999993"/>
        <n v="394.57"/>
        <n v="299.7405"/>
        <n v="352.97"/>
        <n v="1568.0170000000001"/>
        <n v="845.8"/>
        <n v="8302.69"/>
        <n v="1628.34"/>
        <n v="257.77600000000001"/>
        <n v="132.41"/>
        <n v="236.83"/>
        <n v="42.28"/>
        <n v="163.55000000000001"/>
        <n v="651.79999999999995"/>
        <n v="20182.88"/>
        <n v="291.77999999999997"/>
        <n v="4193.93"/>
        <n v="6064.67"/>
        <n v="122.27"/>
        <n v="1401.76"/>
        <n v="241.32"/>
        <n v="1649.45"/>
        <n v="747.34"/>
        <n v="794.96"/>
        <n v="1149.76"/>
        <n v="157.74"/>
        <n v="136.88999999999999"/>
        <n v="210.35"/>
        <n v="2760.5925000000002"/>
        <n v="73.489999999999995"/>
        <n v="3029.04"/>
        <n v="53.04"/>
        <n v="346.25"/>
        <n v="50.65"/>
        <n v="70.826999999999998"/>
        <n v="3090.44"/>
        <n v="35.36"/>
        <n v="1225.02"/>
        <n v="1732.4324999999999"/>
        <n v="1608.64"/>
        <n v="508.71"/>
        <n v="1849"/>
        <n v="254.55"/>
        <n v="547.05999999999995"/>
        <n v="6188.88"/>
        <n v="159.66"/>
        <n v="265.94"/>
        <n v="1980.2840000000001"/>
        <n v="697.14"/>
        <n v="1744.46"/>
        <n v="56.44"/>
        <n v="623.50549999999998"/>
        <n v="205.84"/>
        <n v="650.31449999999995"/>
        <n v="1201.05"/>
        <n v="1000.35"/>
        <n v="2868.33"/>
        <n v="7163.96"/>
        <n v="2340.46"/>
        <n v="7944.99"/>
        <n v="9403.81"/>
        <n v="573.52"/>
        <n v="1555.83"/>
        <n v="62.24"/>
        <n v="383.01"/>
        <n v="71.11"/>
        <n v="5396.2"/>
        <n v="162.34"/>
        <n v="1650.0419999999999"/>
        <n v="3052.1"/>
        <n v="830.24249999999995"/>
        <n v="76.13"/>
        <n v="102.26"/>
        <n v="751.52"/>
        <n v="121.52"/>
        <n v="443.45"/>
        <n v="5254.8834999999999"/>
        <n v="1143.8699999999999"/>
        <n v="333.21"/>
        <n v="666.53"/>
        <n v="1359.16"/>
        <n v="602.79999999999995"/>
        <n v="110.95"/>
        <n v="160.84"/>
        <n v="1409.15"/>
        <n v="1145.83"/>
        <n v="5278.4454999999998"/>
        <n v="520.9"/>
        <n v="1411.62"/>
        <n v="119.87"/>
        <n v="1418.98"/>
        <n v="2122.6419999999998"/>
        <n v="1254.08"/>
        <n v="7834.91"/>
        <n v="14528.79"/>
        <n v="3933.3715000000002"/>
        <n v="12080.46"/>
        <n v="6692.45"/>
        <n v="1182.93"/>
        <n v="59.78"/>
        <n v="22.24"/>
        <n v="929.87"/>
        <n v="29.46"/>
        <n v="12623.6"/>
        <n v="2238.37"/>
        <n v="208.17"/>
        <n v="135.71"/>
        <n v="2658.63"/>
        <n v="131.41"/>
        <n v="1844.24"/>
        <n v="1377.96"/>
        <n v="180.38"/>
        <n v="374.51"/>
        <n v="195.03749999999999"/>
        <n v="123.46"/>
        <n v="41.58"/>
        <n v="94.84"/>
        <n v="1325.89"/>
        <n v="137.1865"/>
        <n v="19.29"/>
        <n v="141.25"/>
        <n v="159.71"/>
        <n v="465.08"/>
        <n v="242.49"/>
        <n v="194.86"/>
        <n v="63.62"/>
        <n v="115.36"/>
        <n v="3177.3919999999998"/>
        <n v="467.83"/>
        <n v="6872.59"/>
        <n v="29.59"/>
        <n v="167.69"/>
        <n v="256.64"/>
        <n v="338.77"/>
        <n v="85.43"/>
        <n v="449.97"/>
        <n v="61.137"/>
        <n v="160.66999999999999"/>
        <n v="6489.35"/>
        <n v="148.99"/>
        <n v="2472.9014999999999"/>
        <n v="8565.8714999999993"/>
        <n v="244.29"/>
        <n v="231.87"/>
        <n v="37.869999999999997"/>
        <n v="649.29"/>
        <n v="88.32"/>
        <n v="1001.44"/>
        <n v="481.1"/>
        <n v="560.96249999999998"/>
        <n v="88.83"/>
        <n v="890.55"/>
        <n v="175.71"/>
        <n v="4290.125"/>
        <n v="547.73"/>
        <n v="2807.1"/>
        <n v="683.84"/>
        <n v="135.41999999999999"/>
        <n v="534.22"/>
        <n v="181.95"/>
        <n v="995.82"/>
        <n v="589.99"/>
        <n v="5211.3"/>
        <n v="111.27"/>
        <n v="2502.09"/>
        <n v="3307.616"/>
        <n v="338.94"/>
        <n v="180.6"/>
        <n v="503.55"/>
        <n v="74.03"/>
        <n v="1651.99"/>
        <n v="267.12"/>
        <n v="62.09"/>
        <n v="1504.7175"/>
        <n v="2401.0300000000002"/>
        <n v="6184.93"/>
        <n v="102"/>
        <n v="75.12"/>
        <n v="76.040000000000006"/>
        <n v="63.87"/>
        <n v="1217.42"/>
        <n v="1967.32"/>
        <n v="400.99"/>
        <n v="558.58000000000004"/>
        <n v="26.13"/>
        <n v="2533.3874999999998"/>
        <n v="856.32"/>
        <n v="6938.37"/>
        <n v="2227.1325000000002"/>
        <n v="93.69"/>
        <n v="136.84"/>
        <n v="1836.787"/>
        <n v="842.88"/>
        <n v="189.18"/>
        <n v="8101.95"/>
        <n v="569.04999999999995"/>
        <n v="63"/>
        <n v="2438.5300000000002"/>
        <n v="120.8"/>
        <n v="201.69"/>
        <n v="1628.5"/>
        <n v="565.25"/>
        <n v="72.709999999999994"/>
        <n v="300.36"/>
        <n v="2214.3910000000001"/>
        <n v="417.75"/>
        <n v="28.84"/>
        <n v="21724.76"/>
        <n v="444.38"/>
        <n v="460.49"/>
        <n v="2765.62"/>
        <n v="110.01"/>
        <n v="94.63"/>
        <n v="5243.54"/>
        <n v="81.42"/>
        <n v="6130.88"/>
        <n v="466.48"/>
        <n v="212.39"/>
        <n v="573.30999999999995"/>
        <n v="600.61"/>
        <n v="96.63"/>
        <n v="310.31"/>
        <n v="850.01350000000002"/>
        <n v="278.13"/>
        <n v="210.93"/>
        <n v="14483.14"/>
        <n v="314.02050000000003"/>
        <n v="125.96"/>
        <n v="2152.4499999999998"/>
        <n v="13263.33"/>
        <n v="309.76"/>
        <n v="856.86"/>
        <n v="597.83000000000004"/>
        <n v="223.73"/>
        <n v="2176.89"/>
        <n v="1608.72"/>
        <n v="86.12"/>
        <n v="3593.31"/>
        <n v="977.87"/>
        <n v="78.790000000000006"/>
        <n v="223.65"/>
        <n v="1699.68"/>
        <n v="14929.56"/>
        <n v="1490.84"/>
        <n v="153.08000000000001"/>
        <n v="48.93"/>
        <n v="4123.1400000000003"/>
        <n v="5755.6"/>
        <n v="6725.3325000000004"/>
        <n v="1089.83"/>
        <n v="2616.9299999999998"/>
        <n v="2471"/>
        <n v="646.59"/>
        <n v="390.85"/>
        <n v="23263.01"/>
        <n v="658.85"/>
        <n v="2970.36"/>
        <n v="790.33"/>
        <n v="5023.6499999999996"/>
        <n v="659.64"/>
        <n v="3737.94"/>
        <n v="185.07"/>
        <n v="583.14"/>
        <n v="141.34"/>
        <n v="5440.4894999999997"/>
        <n v="169.17"/>
        <n v="454.49"/>
        <n v="4200.28"/>
        <n v="747.6"/>
        <n v="1296.1785"/>
        <n v="764.12950000000001"/>
        <n v="3684.36"/>
        <n v="1775.28"/>
        <n v="284.82"/>
        <n v="185.53"/>
        <n v="1223.9000000000001"/>
        <n v="295.01"/>
        <n v="135.91999999999999"/>
        <n v="1019.07"/>
        <n v="121.2"/>
        <n v="487.53"/>
        <n v="123.78"/>
        <n v="166.81"/>
        <n v="96.01"/>
        <n v="16179.84"/>
        <n v="119.06"/>
        <n v="239.35"/>
        <n v="8045.48"/>
        <n v="989.3"/>
        <n v="99.42"/>
        <n v="218.3"/>
        <n v="174.16"/>
        <n v="82.27"/>
        <n v="3938.7179999999998"/>
        <n v="84.95"/>
        <n v="133.78"/>
        <n v="40.5"/>
        <n v="158.44999999999999"/>
        <n v="4692.3"/>
        <n v="778.16"/>
        <n v="231.28"/>
        <n v="890.71"/>
        <n v="437.73"/>
        <n v="1228.8699999999999"/>
        <n v="1046.3900000000001"/>
        <n v="121.41"/>
        <n v="37.770000000000003"/>
        <n v="871.56"/>
        <n v="89.08"/>
        <n v="4921.09"/>
        <n v="472.17"/>
        <n v="352.59"/>
        <n v="816.07299999999998"/>
        <n v="501.74"/>
        <n v="9070.1299999999992"/>
        <n v="1591.5"/>
        <n v="494.99"/>
        <n v="331.8"/>
        <n v="144.41999999999999"/>
        <n v="203.52"/>
        <n v="82.97"/>
        <n v="4895.54"/>
        <n v="71.27"/>
        <n v="223.91"/>
        <n v="741.65"/>
        <n v="2060.779"/>
        <n v="3213.7955000000002"/>
        <n v="6587.56"/>
        <n v="3879.78"/>
        <n v="351.34"/>
        <n v="449.39"/>
        <n v="252.59"/>
        <n v="504.54"/>
        <n v="924.79"/>
        <n v="2361.8000000000002"/>
        <n v="43.040500000000002"/>
        <n v="278.45999999999998"/>
        <n v="66.239999999999995"/>
        <n v="1219.1199999999999"/>
        <n v="82.66"/>
        <n v="414.51600000000002"/>
        <n v="503.2"/>
        <n v="1652.91"/>
        <n v="249.76"/>
        <n v="809.59"/>
        <n v="70.92"/>
        <n v="1070.3589999999999"/>
        <n v="755.65"/>
        <n v="21514.17"/>
        <n v="676.42"/>
        <n v="619.08000000000004"/>
        <n v="54.43"/>
        <n v="1304.8485000000001"/>
        <n v="640.53"/>
        <n v="13.03"/>
        <n v="23.88"/>
        <n v="15662.64"/>
        <n v="324.01"/>
        <n v="41.26"/>
        <n v="461.49"/>
        <n v="322.33"/>
        <n v="734.22"/>
        <n v="644.44000000000005"/>
        <n v="1583.623"/>
        <n v="639.13"/>
        <n v="148.96"/>
        <n v="8962.74"/>
        <n v="102.62"/>
        <n v="199.52"/>
        <n v="3925.01"/>
        <n v="2795.44"/>
        <n v="23.28"/>
        <n v="718.5"/>
        <n v="505.56"/>
        <n v="220.4"/>
        <n v="123.97"/>
        <n v="78.52"/>
        <n v="39.799999999999997"/>
        <n v="68.62"/>
        <n v="332.64"/>
        <n v="242.52"/>
        <n v="1822.22"/>
        <n v="23.64"/>
        <n v="446.06"/>
        <n v="424.39"/>
        <n v="168.68"/>
        <n v="1363.85"/>
        <n v="258.14999999999998"/>
        <n v="320.45"/>
        <n v="109.46"/>
        <n v="109.22"/>
        <n v="216.17"/>
        <n v="1386.7375"/>
        <n v="435.54"/>
        <n v="322.68"/>
        <n v="391.21"/>
        <n v="79.34"/>
        <n v="558.01"/>
        <n v="1380.51"/>
        <n v="3362.5"/>
        <n v="2871.95"/>
        <n v="73.010000000000005"/>
        <n v="146.25"/>
        <n v="504.8"/>
        <n v="4972.7839999999997"/>
        <n v="365.81950000000001"/>
        <n v="3240.08"/>
        <n v="48.63"/>
        <n v="15258.9"/>
        <n v="9480.7099999999991"/>
        <n v="188.19"/>
        <n v="310.99"/>
        <n v="199"/>
        <n v="70.28"/>
        <n v="223.16"/>
        <n v="400.71"/>
        <n v="36.21"/>
        <n v="1453"/>
        <n v="126.43"/>
        <n v="475.88"/>
        <n v="291.54000000000002"/>
        <n v="3499.11"/>
        <n v="492.56"/>
        <n v="254.03"/>
        <n v="358.89"/>
        <n v="81.53"/>
        <n v="202.43"/>
        <n v="2483.23"/>
        <n v="1253.92"/>
        <n v="32.92"/>
        <n v="5618.24"/>
        <n v="462.74"/>
        <n v="2337.0459999999998"/>
        <n v="127.03"/>
        <n v="185.32"/>
        <n v="3194.17"/>
        <n v="30.78"/>
        <n v="146.77000000000001"/>
        <n v="1229.02"/>
        <n v="93.02"/>
        <n v="321.61"/>
        <n v="1568.6205"/>
        <n v="50.96"/>
        <n v="2193.3535000000002"/>
        <n v="1330.9435000000001"/>
        <n v="4281.2"/>
        <n v="12106.27"/>
        <n v="342.06"/>
        <n v="2033.45"/>
        <n v="2562.77"/>
        <n v="678.05"/>
        <n v="485.78"/>
        <n v="1620.33"/>
        <n v="1469.5615"/>
        <n v="700.13"/>
        <n v="721.79100000000005"/>
        <n v="55.44"/>
        <n v="37.78"/>
        <n v="716.94"/>
        <n v="1227.48"/>
        <n v="515.78"/>
        <n v="288.49"/>
        <n v="284.05"/>
        <n v="1519.1"/>
        <n v="195.47"/>
        <n v="2019.54"/>
        <n v="6253.16"/>
        <n v="174.47"/>
        <n v="37.06"/>
        <n v="205.83"/>
        <n v="86.98"/>
        <n v="1344.59"/>
        <n v="107.74"/>
        <n v="83.08"/>
        <n v="454.63"/>
        <n v="331.95"/>
        <n v="8909.18"/>
        <n v="359.95"/>
        <n v="727.04"/>
        <n v="95.42"/>
        <n v="807.4"/>
        <n v="3989.82"/>
        <n v="4033.06"/>
        <n v="7564.01"/>
        <n v="54.88"/>
        <n v="2983.59"/>
        <n v="1057.19"/>
        <n v="824.58"/>
        <n v="201.1"/>
        <n v="1417.26"/>
        <n v="1942"/>
        <n v="6810.4"/>
        <n v="176.88"/>
        <n v="483.46"/>
        <n v="71.31"/>
        <n v="304.33999999999997"/>
        <n v="459.21"/>
        <n v="136.37"/>
        <n v="246.17"/>
        <n v="264.74"/>
        <n v="45.96"/>
        <n v="280.29250000000002"/>
        <n v="223.48"/>
        <n v="346.43"/>
        <n v="1105.549"/>
        <n v="23.04"/>
        <n v="1758.48"/>
        <n v="232.77"/>
        <n v="83.13"/>
        <n v="105.79"/>
        <n v="320.02999999999997"/>
        <n v="448.8"/>
        <n v="3214.3649999999998"/>
        <n v="1527.3"/>
        <n v="152.24"/>
        <n v="134.56"/>
        <n v="1038.6300000000001"/>
        <n v="2876.84"/>
        <n v="621.54999999999995"/>
        <n v="161.63999999999999"/>
        <n v="147.71"/>
        <n v="134.27000000000001"/>
        <n v="3669.56"/>
        <n v="336.77"/>
        <n v="2346.92"/>
        <n v="540.65"/>
        <n v="258.7"/>
        <n v="238.67"/>
        <n v="594.01900000000001"/>
        <n v="331.31"/>
        <n v="192.99"/>
        <n v="7175.55"/>
        <n v="666.9"/>
        <n v="4184.92"/>
        <n v="3358.48"/>
        <n v="2368.5"/>
        <n v="174.93"/>
        <n v="1067.74"/>
        <n v="137.56"/>
        <n v="182.3"/>
        <n v="111.2"/>
        <n v="2564.91"/>
        <n v="192.56"/>
        <n v="5152.34"/>
        <n v="1404.7829999999999"/>
        <n v="421.23"/>
        <n v="3347.05"/>
        <n v="3024.25"/>
        <n v="55.9"/>
        <n v="530.51"/>
        <n v="920.81"/>
        <n v="724.69"/>
        <n v="127.43"/>
        <n v="210.29"/>
        <n v="234.08"/>
        <n v="59.99"/>
        <n v="91.27"/>
        <n v="4943.12"/>
        <n v="2442.7199999999998"/>
        <n v="4250.16"/>
        <n v="3058.67"/>
        <n v="136.26"/>
        <n v="3556.07"/>
        <n v="205.48"/>
        <n v="2529.61"/>
        <n v="4189.22"/>
        <n v="58.37"/>
        <n v="12.39"/>
        <n v="43.77"/>
        <n v="975.18"/>
        <n v="1545.73"/>
        <n v="154.86000000000001"/>
        <n v="1216.568"/>
        <n v="110.88"/>
        <n v="449.71"/>
        <n v="3623.2404999999999"/>
        <n v="305.92"/>
        <n v="674.75"/>
        <n v="1456.85"/>
        <n v="139.05000000000001"/>
        <n v="7876.62"/>
        <n v="919.84"/>
        <n v="207.48"/>
        <n v="193.09"/>
        <n v="365.36"/>
        <n v="318.39"/>
        <n v="83.12"/>
        <n v="232.61"/>
        <n v="1844.55"/>
        <n v="547.62"/>
        <n v="2042.7929999999999"/>
        <n v="8727.09"/>
        <n v="505.68"/>
        <n v="38.229999999999997"/>
        <n v="231.98"/>
        <n v="373.17"/>
        <n v="16080.43"/>
        <n v="160.68"/>
        <n v="468.8"/>
        <n v="2551.35"/>
        <n v="803.54"/>
        <n v="150.36000000000001"/>
        <n v="266.99"/>
        <n v="42.33"/>
        <n v="438.46"/>
        <n v="90.12"/>
        <n v="8277.9699999999993"/>
        <n v="1394"/>
        <n v="552.78"/>
        <n v="137.11000000000001"/>
        <n v="190.29"/>
        <n v="12051.28"/>
        <n v="202.52"/>
        <n v="164.89"/>
        <n v="3689.1495"/>
        <n v="180.48"/>
        <n v="3500.0585000000001"/>
        <n v="329.11"/>
        <n v="32.36"/>
        <n v="261.52"/>
        <n v="774.44"/>
        <n v="5426.08"/>
        <n v="4269.34"/>
        <n v="19276.45"/>
        <n v="20.9"/>
        <n v="548.04"/>
        <n v="606.91999999999996"/>
        <n v="10338.34"/>
        <n v="183.64"/>
        <n v="4342.74"/>
        <n v="1157.9345000000001"/>
        <n v="50.89"/>
        <n v="2862.16"/>
        <n v="41.04"/>
        <n v="709.34"/>
        <n v="575.7355"/>
        <n v="329.03"/>
        <n v="5685.27"/>
        <n v="740.12"/>
        <n v="694.87"/>
        <n v="1175.55"/>
        <n v="93.14"/>
        <n v="2039.38"/>
        <n v="139.34"/>
        <n v="260.77999999999997"/>
        <n v="155.57"/>
        <n v="2215.3000000000002"/>
        <n v="147.33000000000001"/>
        <n v="22.85"/>
        <n v="4019.05"/>
        <n v="2533.94"/>
        <n v="148.06"/>
        <n v="50.29"/>
        <n v="233.9"/>
        <n v="446.33"/>
        <n v="62.75"/>
        <n v="707.75"/>
        <n v="759.34"/>
        <n v="142.21"/>
        <n v="5495.9264999999996"/>
        <n v="2055.9679999999998"/>
        <n v="1045.8"/>
        <n v="313.22000000000003"/>
        <n v="194.95"/>
        <n v="14654.66"/>
        <n v="33.51"/>
        <n v="11488.43"/>
        <n v="1668.44"/>
        <n v="221.15"/>
        <n v="84.59"/>
        <n v="62.4"/>
        <n v="59.06"/>
        <n v="115.13"/>
        <n v="241.64"/>
        <n v="45.64"/>
        <n v="302.85000000000002"/>
        <n v="1491.89"/>
        <n v="747.89"/>
        <n v="80.47"/>
        <n v="4686.5"/>
        <n v="115.61"/>
        <n v="52.14"/>
        <n v="98.18"/>
        <n v="184.17"/>
        <n v="6575.424"/>
        <n v="1586.4280000000001"/>
        <n v="9020.98"/>
        <n v="182.82"/>
        <n v="56.54"/>
        <n v="749.45"/>
        <n v="1567.1755000000001"/>
        <n v="232.54"/>
        <n v="803.14"/>
        <n v="259.14999999999998"/>
        <n v="132.71"/>
        <n v="11284.45"/>
        <n v="118.04"/>
        <n v="388.59949999999998"/>
        <n v="758.26"/>
        <n v="387.18"/>
        <n v="4050.69"/>
        <n v="877.88"/>
        <n v="62.18"/>
        <n v="312.23"/>
        <n v="10.63"/>
        <n v="2869.06"/>
        <n v="380.67750000000001"/>
        <n v="212.73"/>
        <n v="109.58"/>
        <n v="4364.5169999999998"/>
        <n v="1348.33"/>
        <n v="395.53"/>
        <n v="2347.2399999999998"/>
        <n v="698.99"/>
        <n v="352.6"/>
        <n v="421.82"/>
        <n v="630.22"/>
        <n v="5319.3729999999996"/>
        <n v="1069.3050000000001"/>
        <n v="1638.44"/>
        <n v="222.02"/>
        <n v="164.66"/>
        <n v="195.63"/>
        <n v="549.35"/>
        <n v="434.04"/>
        <n v="5618.0119999999997"/>
        <n v="232.46"/>
        <n v="1049.18"/>
        <n v="192.17"/>
        <n v="753.39"/>
        <n v="433.07"/>
        <n v="180.84"/>
        <n v="563.08000000000004"/>
        <n v="132.61000000000001"/>
        <n v="931.51149999999996"/>
        <n v="6940.85"/>
        <n v="62.39"/>
        <n v="181.1"/>
        <n v="1818.65"/>
        <n v="2650.35"/>
        <n v="276.97000000000003"/>
        <n v="106.34"/>
        <n v="144.08000000000001"/>
        <n v="1459.88"/>
        <n v="3562.69"/>
        <n v="57.55"/>
        <n v="1013.14"/>
        <n v="6485.1395000000002"/>
        <n v="300.7"/>
        <n v="36.82"/>
        <n v="53.88"/>
        <n v="2396.6999999999998"/>
        <n v="229.65799999999999"/>
        <n v="130.13999999999999"/>
        <n v="881.22"/>
        <n v="157.6"/>
        <n v="132.18"/>
        <n v="130.80000000000001"/>
        <n v="1090.8015"/>
        <n v="224.19"/>
        <n v="600.72"/>
        <n v="633.47"/>
        <n v="96.1"/>
        <n v="113.29"/>
        <n v="20.84"/>
        <n v="1056.8900000000001"/>
        <n v="958.71"/>
        <n v="473.23"/>
        <n v="1492.29"/>
        <n v="139.12"/>
        <n v="114.09"/>
        <n v="29.85"/>
        <n v="3275.96"/>
        <n v="72.790000000000006"/>
        <n v="1683.84"/>
        <n v="1413.47"/>
        <n v="1779.07"/>
        <n v="58.33"/>
        <n v="800.2"/>
        <n v="789.85050000000001"/>
        <n v="1380.3454999999999"/>
        <n v="132.05000000000001"/>
        <n v="24.59"/>
        <n v="2696.88"/>
        <n v="22.71"/>
        <n v="198.83"/>
        <n v="1242.25"/>
        <n v="1574.91"/>
        <n v="1922.05"/>
        <n v="793.66"/>
        <n v="29.47"/>
        <n v="9301.2199999999993"/>
        <n v="88.19"/>
        <n v="1065.83"/>
        <n v="5414.71"/>
        <n v="116.77"/>
        <n v="206.1"/>
        <n v="84.97"/>
        <n v="878.65"/>
        <n v="545.27"/>
        <n v="5093.3069999999998"/>
        <n v="44.7"/>
        <n v="588.91999999999996"/>
        <n v="26.57"/>
        <n v="20.2"/>
        <n v="55.39"/>
        <n v="837.01700000000005"/>
        <n v="52.78"/>
        <n v="170.7105"/>
        <n v="169.07"/>
        <n v="108.65"/>
        <n v="4984"/>
        <n v="78.97"/>
        <n v="2070.15"/>
        <n v="21070.31"/>
        <n v="49.71"/>
        <n v="160.07"/>
        <n v="238.48"/>
        <n v="435.76"/>
        <n v="96.734999999999999"/>
        <n v="165.86"/>
        <n v="7188.23"/>
        <n v="1848.2535"/>
        <n v="272.14999999999998"/>
        <n v="172.77"/>
        <n v="1793.14"/>
        <n v="2124.02"/>
        <n v="640.96"/>
        <n v="290.97000000000003"/>
        <n v="300.20800000000003"/>
        <n v="1386.12"/>
        <n v="109.9"/>
        <n v="128.16999999999999"/>
        <n v="570.48"/>
        <n v="2102.3780000000002"/>
        <n v="3208.56"/>
        <n v="7519.43"/>
        <n v="7525.52"/>
        <n v="315.94"/>
        <n v="109.64"/>
        <n v="712.84"/>
        <n v="1049.1199999999999"/>
        <n v="349.11"/>
        <n v="12.71"/>
        <n v="2058.1120000000001"/>
        <n v="605.05999999999995"/>
        <n v="1411.1410000000001"/>
        <n v="1253.7635"/>
        <n v="539.05999999999995"/>
        <n v="325.25"/>
        <n v="170.48"/>
        <n v="859.45"/>
        <n v="3467.9625000000001"/>
        <n v="112.25"/>
        <n v="203.15"/>
        <n v="3640"/>
        <n v="5304.87"/>
        <n v="102.7"/>
        <n v="21.8"/>
        <n v="1226.5899999999999"/>
        <n v="36.08"/>
        <n v="1919.09"/>
        <n v="128.15100000000001"/>
        <n v="252.95"/>
        <n v="113.39"/>
        <n v="292.07350000000002"/>
        <n v="6797.3275000000003"/>
        <n v="73.81"/>
        <n v="2011.52"/>
        <n v="3849.12"/>
        <n v="2871.5005000000001"/>
        <n v="285.5"/>
        <n v="98.15"/>
        <n v="2046.79"/>
        <n v="119.43"/>
        <n v="166.19"/>
        <n v="89.96"/>
        <n v="148.47"/>
        <n v="144.12"/>
        <n v="172.02"/>
        <n v="4233.17"/>
        <n v="61.29"/>
        <n v="44.05"/>
        <n v="971.49"/>
        <n v="65.84"/>
        <n v="560.41999999999996"/>
        <n v="2054.21"/>
        <n v="3692.78"/>
        <n v="124.24"/>
        <n v="78.64"/>
        <n v="2157.65"/>
        <n v="455.4"/>
        <n v="2834.3"/>
        <n v="7842.17"/>
        <n v="134.96"/>
        <n v="370.56"/>
        <n v="12579.03"/>
        <n v="17891.93"/>
        <n v="343.46"/>
        <n v="387.78"/>
        <n v="124.03"/>
        <n v="23956.91"/>
        <n v="773.36"/>
        <n v="307.08"/>
        <n v="37.049999999999997"/>
        <n v="413.23"/>
        <n v="46.82"/>
        <n v="808.84"/>
        <n v="1201.46"/>
        <n v="853.01400000000001"/>
        <n v="6134.33"/>
        <n v="61.63"/>
        <n v="1818.07"/>
        <n v="302.52"/>
        <n v="343.69"/>
        <n v="2668.0104999999999"/>
        <n v="291.2"/>
        <n v="4627.93"/>
        <n v="10798.78"/>
        <n v="1508.24"/>
        <n v="106.04"/>
        <n v="2078.7395000000001"/>
        <n v="194.54"/>
        <n v="393.1"/>
        <n v="1055.79"/>
        <n v="125.18"/>
        <n v="2470.6405"/>
        <n v="60.54"/>
        <n v="532.4"/>
        <n v="108.6"/>
        <n v="25.66"/>
        <n v="770.84799999999996"/>
        <n v="2182.36"/>
        <n v="1150.75"/>
        <n v="18704.64"/>
        <n v="793.53"/>
        <n v="10230.59"/>
        <n v="319.82"/>
        <n v="2538.75"/>
        <n v="1671.23"/>
        <n v="212.7"/>
        <n v="133.1"/>
        <n v="265.3"/>
        <n v="8711.48"/>
        <n v="24058.89"/>
        <n v="2307.85"/>
        <n v="555.51"/>
        <n v="165.37"/>
        <n v="60.33"/>
        <n v="152.53"/>
        <n v="185.84"/>
        <n v="1632.07"/>
        <n v="1527.66"/>
        <n v="695.42"/>
        <n v="2442.9135000000001"/>
        <n v="207.26"/>
        <n v="1895.42"/>
        <n v="330.09"/>
        <n v="520.27"/>
        <n v="92.76"/>
        <n v="7024.82"/>
        <n v="104.15"/>
        <n v="369.34"/>
        <n v="1283.44"/>
        <n v="2902.08"/>
        <n v="1616.59"/>
        <n v="283.31"/>
        <n v="1490.21"/>
        <n v="6700.68"/>
        <n v="1888.2"/>
        <n v="7151.3270000000002"/>
        <n v="97.77"/>
        <n v="813.45"/>
        <n v="19.16"/>
        <n v="107.53"/>
        <n v="1200.33"/>
        <n v="979.22"/>
        <n v="422.4"/>
        <n v="164.73"/>
        <n v="10261.15"/>
        <n v="847.64"/>
        <n v="329.08"/>
        <n v="979.35"/>
        <n v="2156.4299999999998"/>
        <n v="891.52750000000003"/>
        <n v="180.73"/>
        <n v="10175.629999999999"/>
        <n v="71.33"/>
        <n v="117.18"/>
        <n v="93.29"/>
        <n v="1653.87"/>
        <n v="1076.19"/>
        <n v="7294.05"/>
        <n v="48.12"/>
        <n v="120.7"/>
        <n v="41.99"/>
        <n v="5036.616"/>
        <n v="285.67"/>
        <n v="1975.87"/>
        <n v="2245.16"/>
        <n v="27.99"/>
        <n v="289.14"/>
        <n v="224.75"/>
        <n v="2753.97"/>
        <n v="470.82"/>
        <n v="1962.4765"/>
        <n v="8228.6934999999994"/>
        <n v="1165.6600000000001"/>
        <n v="2037.15"/>
        <n v="1125.796"/>
        <n v="293.24"/>
        <n v="12457.88"/>
        <n v="287.17"/>
        <n v="161.61000000000001"/>
        <n v="194.58"/>
        <n v="111.61"/>
        <n v="1338.624"/>
        <n v="1271.8599999999999"/>
        <n v="165.65"/>
        <n v="305.97000000000003"/>
        <n v="51.72"/>
        <n v="941.47"/>
        <n v="214.82"/>
        <n v="1038.58"/>
        <n v="239.05"/>
        <n v="94.19"/>
        <n v="761.2"/>
        <n v="3838.24"/>
        <n v="274.83"/>
        <n v="801.98"/>
        <n v="5294.56"/>
        <n v="282.45999999999998"/>
        <n v="2036.896"/>
        <n v="74.87"/>
        <n v="9053.73"/>
        <n v="375.36"/>
        <n v="166.45"/>
        <n v="123.54"/>
        <n v="24.13"/>
        <n v="6695.51"/>
        <n v="48.58"/>
        <n v="882.92"/>
        <n v="57.29"/>
        <n v="1838.9290000000001"/>
        <n v="405.24"/>
        <n v="613.16999999999996"/>
        <n v="1488.31"/>
        <n v="3374.64"/>
        <n v="5730.64"/>
        <n v="6749.89"/>
        <n v="634.85299999999995"/>
        <n v="3008.28"/>
        <n v="6125.78"/>
        <n v="201.75"/>
        <n v="71.77"/>
        <n v="4595.95"/>
        <n v="6258.3360000000002"/>
        <n v="7272.04"/>
        <n v="246.75"/>
        <n v="692.06"/>
        <n v="225.69"/>
        <n v="107.05"/>
        <n v="39.17"/>
        <n v="215.45"/>
        <n v="702.87"/>
        <n v="159.99"/>
        <n v="373.02"/>
        <n v="582.96900000000005"/>
        <n v="9114.67"/>
        <n v="2709.09"/>
        <n v="45.1"/>
        <n v="1067.1199999999999"/>
        <n v="143.5"/>
        <n v="305.25"/>
        <n v="2092.36"/>
        <n v="1563.95"/>
        <n v="621.74"/>
        <n v="940.61"/>
        <n v="93.17"/>
        <n v="156.71"/>
        <n v="625.59649999999999"/>
        <n v="14248.16"/>
        <n v="174.81"/>
        <n v="834.37350000000004"/>
        <n v="560.74149999999997"/>
        <n v="278.02999999999997"/>
        <n v="6591.3130000000001"/>
        <n v="248.83"/>
        <n v="170.44"/>
        <n v="9048.66"/>
        <n v="834.87"/>
        <n v="25.29"/>
        <n v="45.2"/>
        <n v="190.68"/>
        <n v="6053.38"/>
        <n v="888.90099999999995"/>
        <n v="169.12"/>
        <n v="667.45899999999995"/>
        <n v="2447.66"/>
        <n v="1015.59"/>
        <n v="907.46"/>
        <n v="32.119999999999997"/>
        <n v="1582.54"/>
        <n v="195.18"/>
        <n v="1398.0934999999999"/>
        <n v="1024.6885"/>
        <n v="1162.9835"/>
        <n v="468.95"/>
        <n v="426.22"/>
        <n v="133.18"/>
        <n v="584.4"/>
        <n v="31.93"/>
        <n v="120.6"/>
        <n v="82.15"/>
        <n v="1851.66"/>
        <n v="534.65"/>
        <n v="148.66999999999999"/>
        <n v="23.42"/>
        <n v="1548.8579999999999"/>
        <n v="7790.76"/>
        <n v="69.16"/>
        <n v="1287.74"/>
        <n v="1204.26"/>
        <n v="2485.39"/>
        <n v="56.23"/>
        <n v="2297.3200000000002"/>
        <n v="3241.5"/>
        <n v="108.74"/>
        <n v="99.54"/>
        <n v="264.83"/>
        <n v="180.81700000000001"/>
        <n v="4379.32"/>
        <n v="1752.518"/>
        <n v="297.86"/>
        <n v="1214.8"/>
        <n v="858.57"/>
        <n v="364.35"/>
        <n v="120.26"/>
        <n v="2070.8200000000002"/>
        <n v="115.82"/>
        <n v="85.87"/>
        <n v="17724.740000000002"/>
        <n v="1151.28"/>
        <n v="1998.66"/>
        <n v="10487.672"/>
        <n v="595.94000000000005"/>
        <n v="698.28"/>
        <n v="10348.870000000001"/>
        <n v="62.61"/>
        <n v="45.7"/>
        <n v="71.36"/>
        <n v="184.63"/>
        <n v="134.13999999999999"/>
        <n v="698.49"/>
        <n v="721.1"/>
        <n v="247.58"/>
        <n v="536.67999999999995"/>
        <n v="1642.38"/>
        <n v="238.12"/>
        <n v="300.87"/>
        <n v="270.18"/>
        <n v="149.55000000000001"/>
        <n v="134.28"/>
        <n v="914.04"/>
        <n v="890.36"/>
        <n v="65.540000000000006"/>
        <n v="5240.2299999999996"/>
        <n v="269.69"/>
        <n v="123.714"/>
        <n v="55.81"/>
        <n v="193.23"/>
        <n v="148.80000000000001"/>
        <n v="311.30900000000003"/>
        <n v="1561.61"/>
        <n v="1302.902"/>
        <n v="42.98"/>
        <n v="2545.2800000000002"/>
        <n v="14564.07"/>
        <n v="2368.38"/>
        <n v="189.6"/>
        <n v="1957.4359999999999"/>
        <n v="109.72"/>
        <n v="316.7"/>
        <n v="58.2"/>
        <n v="758.29"/>
        <n v="3330.84"/>
        <n v="35.299999999999997"/>
        <n v="717.72799999999995"/>
        <n v="1288.68"/>
        <n v="1947.71"/>
        <n v="438.24799999999999"/>
        <n v="58.54"/>
        <n v="6821.33"/>
        <n v="75.72"/>
        <n v="543.78"/>
        <n v="399.27550000000002"/>
        <n v="543.65"/>
        <n v="13.13"/>
        <n v="4695.0735000000004"/>
        <n v="38.518500000000003"/>
        <n v="4836.8535000000002"/>
        <n v="1323.14"/>
        <n v="134.02000000000001"/>
        <n v="593.51"/>
        <n v="606.5"/>
        <n v="161.75"/>
        <n v="208.76"/>
        <n v="438.28"/>
        <n v="216.7"/>
        <n v="54.34"/>
        <n v="5792.99"/>
        <n v="1139.33"/>
        <n v="3245.5430000000001"/>
        <n v="267.77"/>
        <n v="1280.23"/>
        <n v="172.76"/>
        <n v="63.53"/>
        <n v="1498.9204999999999"/>
        <n v="6560.85"/>
        <n v="70.239999999999995"/>
        <n v="80.069999999999993"/>
        <n v="1234.58"/>
        <n v="176.58"/>
        <n v="8259.7919999999995"/>
        <n v="607.62"/>
        <n v="116.13"/>
        <n v="4676.59"/>
        <n v="140.80000000000001"/>
        <n v="164.96"/>
        <n v="276.33999999999997"/>
        <n v="855.22"/>
        <n v="389.09"/>
        <n v="11755.37"/>
        <n v="846.47"/>
        <n v="5650.89"/>
        <n v="77.38"/>
        <n v="425.74"/>
        <n v="25.1"/>
        <n v="53.01"/>
        <n v="224.65"/>
        <n v="6001.14"/>
        <n v="195.74"/>
        <n v="39.89"/>
        <n v="1501.258"/>
        <n v="6410.79"/>
        <n v="765.31"/>
        <n v="24.4"/>
        <n v="74.81"/>
        <n v="138.07"/>
        <n v="85.02"/>
        <n v="1972.61"/>
        <n v="1278.4475"/>
        <n v="5435.89"/>
        <n v="189.23"/>
        <n v="53.03"/>
        <n v="237.69"/>
        <n v="1599.4414999999999"/>
        <n v="49.61"/>
        <n v="187.96"/>
        <n v="136.02000000000001"/>
        <n v="431.4"/>
        <n v="512.19000000000005"/>
        <n v="455.63"/>
        <n v="1004.4"/>
        <n v="195.78"/>
        <n v="1947.06"/>
        <n v="28.96"/>
        <n v="89.3"/>
        <n v="502.9"/>
        <n v="700.46"/>
        <n v="4482.43"/>
        <n v="272.75"/>
        <n v="8669.74"/>
        <n v="290.98"/>
        <n v="5410.77"/>
        <n v="89.55"/>
        <n v="1767.75"/>
        <n v="1444.34"/>
        <n v="133.19999999999999"/>
        <n v="5805.08"/>
        <n v="12132.54"/>
        <n v="1387.38"/>
        <n v="78.599999999999994"/>
        <n v="1873.52"/>
        <n v="322.67"/>
        <n v="132.673"/>
        <n v="3651.9960000000001"/>
        <n v="20.82"/>
        <n v="152.55000000000001"/>
        <n v="138.9"/>
        <n v="7821.99"/>
        <n v="166.39"/>
        <n v="469.76600000000002"/>
        <n v="343.88"/>
        <n v="1334.99"/>
        <n v="3409.2"/>
        <n v="2510.0700000000002"/>
        <n v="172.91"/>
        <n v="1574.2"/>
        <n v="623.41"/>
        <n v="446.00850000000003"/>
        <n v="445.87"/>
        <n v="17138.759999999998"/>
        <n v="1570.09"/>
        <n v="19350.240000000002"/>
        <n v="779.18299999999999"/>
        <n v="4449.4489999999996"/>
        <n v="714.31"/>
        <n v="197.46"/>
        <n v="28.41"/>
        <n v="3465.39"/>
        <n v="1232.92"/>
        <n v="1031.69"/>
        <n v="1355.97"/>
        <n v="3358.95"/>
        <n v="627.16999999999996"/>
        <n v="3907.931"/>
        <n v="255.82"/>
        <n v="129.06"/>
        <n v="670.64"/>
        <n v="245.48"/>
        <n v="181.7"/>
        <n v="1711.2505000000001"/>
        <n v="310.5865"/>
        <n v="913.42"/>
        <n v="178.28"/>
        <n v="134.57"/>
        <n v="2653.28"/>
        <n v="312.38"/>
        <n v="111.64"/>
        <n v="205.53"/>
        <n v="4373.7479999999996"/>
        <n v="4741.28"/>
        <n v="7844.84"/>
        <n v="3660.62"/>
        <n v="189.01"/>
        <n v="118.95"/>
        <n v="1017.2"/>
        <n v="37.11"/>
        <n v="471.97"/>
        <n v="3096.46"/>
        <n v="20272.62"/>
        <n v="76.97"/>
        <n v="2912.7"/>
        <n v="80.03"/>
        <n v="3088.73"/>
        <n v="1699.96"/>
        <n v="545.54"/>
        <n v="4964.1840000000002"/>
        <n v="1561.06"/>
        <n v="3284.3964999999998"/>
        <n v="1232.81"/>
        <n v="100.17"/>
        <n v="361.02"/>
        <n v="143.9"/>
        <n v="18.55"/>
        <n v="1743.93"/>
        <n v="8371.0499999999993"/>
        <n v="412.93"/>
        <n v="870.04"/>
        <n v="162.57"/>
        <n v="6076.45"/>
        <n v="77.53"/>
        <n v="67.16"/>
        <n v="200.2"/>
        <n v="3362.5540000000001"/>
        <n v="16.77"/>
        <n v="7647.625"/>
        <n v="805.38"/>
        <n v="11273.8"/>
        <n v="79.010000000000005"/>
        <n v="17.829999999999998"/>
        <n v="34.450000000000003"/>
        <n v="233.58"/>
        <n v="299.07"/>
        <n v="1200.5195000000001"/>
        <n v="457.79"/>
        <n v="12692.944"/>
        <n v="134.88999999999999"/>
        <n v="458.72"/>
        <n v="225.06"/>
        <n v="1382.07"/>
        <n v="83.82"/>
        <n v="590.96"/>
        <n v="288.87"/>
        <n v="1467.82"/>
        <n v="6667.1414999999997"/>
        <n v="436.12299999999999"/>
        <n v="276.7"/>
        <n v="253.46"/>
        <n v="137.78"/>
        <n v="28671.919999999998"/>
        <n v="643.14049999999997"/>
        <n v="9506.7000000000007"/>
        <n v="24.52"/>
        <n v="378.12"/>
        <n v="116.89"/>
        <n v="1565.58"/>
        <n v="277.64999999999998"/>
        <n v="3820.13"/>
        <n v="50.97"/>
        <n v="39.270000000000003"/>
        <n v="893.34"/>
        <n v="4612.76"/>
        <n v="1760.91"/>
        <n v="381.78"/>
        <n v="1564.82"/>
        <n v="417.67"/>
        <n v="1539.33"/>
        <n v="7459.5370000000003"/>
        <n v="165.19"/>
        <n v="1832.82"/>
        <n v="126.6"/>
        <n v="21539.66"/>
        <n v="15.04"/>
        <n v="313.52999999999997"/>
        <n v="118.36"/>
        <n v="158.88999999999999"/>
        <n v="315.62"/>
        <n v="37.5"/>
        <n v="151.18"/>
        <n v="212.51"/>
        <n v="3988.63"/>
        <n v="2465.6424999999999"/>
        <n v="84.01"/>
        <n v="17395.05"/>
        <n v="6047.62"/>
        <n v="34.08"/>
        <n v="1046.22"/>
        <n v="571.79"/>
        <n v="2535.89"/>
        <n v="1153.51"/>
        <n v="31.24"/>
        <n v="66.75"/>
        <n v="521.14"/>
        <n v="44.2"/>
        <n v="105.33"/>
        <n v="494.9"/>
        <n v="6415.7"/>
        <n v="1083.31"/>
        <n v="1184.259"/>
        <n v="317.92"/>
        <n v="2234.7399999999998"/>
        <n v="902.04"/>
        <n v="38.32"/>
        <n v="150.19999999999999"/>
        <n v="55.41"/>
        <n v="570.58000000000004"/>
        <n v="54.85"/>
        <n v="508.72"/>
        <n v="282.56"/>
        <n v="1310.3900000000001"/>
        <n v="4606.13"/>
        <n v="2680.48"/>
        <n v="404.09"/>
        <n v="3828.4389999999999"/>
        <n v="1844.84"/>
        <n v="3729.69"/>
        <n v="35.450000000000003"/>
        <n v="81.22"/>
        <n v="481.28"/>
        <n v="856.43100000000004"/>
        <n v="174.86"/>
        <n v="79.17"/>
        <n v="5985.03"/>
        <n v="384.42"/>
        <n v="7346.64"/>
        <n v="41.56"/>
        <n v="669.91"/>
        <n v="68.58"/>
        <n v="6131.34"/>
        <n v="162.25"/>
        <n v="4949.1724999999997"/>
        <n v="29.77"/>
        <n v="650.05999999999995"/>
        <n v="1987.77"/>
        <n v="35.86"/>
        <n v="30.84"/>
        <n v="146.31"/>
        <n v="716.77"/>
        <n v="483.3"/>
        <n v="3643.03"/>
        <n v="5561.4359999999997"/>
        <n v="497.57"/>
        <n v="213.6"/>
        <n v="679.18"/>
        <n v="269.49"/>
        <n v="35.51"/>
        <n v="34.46"/>
        <n v="348.08850000000001"/>
        <n v="380.73"/>
        <n v="230.6"/>
        <n v="333.2"/>
        <n v="5557.19"/>
        <n v="1608.25"/>
        <n v="64.44"/>
        <n v="228.22"/>
        <n v="407.65"/>
        <n v="1410.4269999999999"/>
        <n v="3590.19"/>
        <n v="1966.83"/>
        <n v="14080.04"/>
        <n v="2290.62"/>
        <n v="11373.016"/>
        <n v="507.88"/>
        <n v="5517.63"/>
        <n v="184.46"/>
        <n v="89.46"/>
        <n v="23288.45"/>
        <n v="112.53"/>
        <n v="163.87"/>
        <n v="3911.52"/>
        <n v="351.04"/>
        <n v="264.04000000000002"/>
        <n v="4331.6899999999996"/>
        <n v="2778.19"/>
        <n v="6271.5855000000001"/>
        <n v="5418.35"/>
        <n v="6337.4859999999999"/>
        <n v="2213.5700000000002"/>
        <n v="628.52"/>
        <n v="183.32"/>
        <n v="157.72999999999999"/>
        <n v="101.86"/>
        <n v="120.31"/>
        <n v="188.32"/>
        <n v="39.08"/>
        <n v="383.14"/>
        <n v="1102.51"/>
        <n v="125.31"/>
        <n v="3652"/>
        <n v="3499.0129999999999"/>
        <n v="218.26"/>
        <n v="254.74"/>
        <n v="468.45"/>
        <n v="748.89"/>
        <n v="1085.98"/>
        <n v="2976.06"/>
        <n v="383.61"/>
        <n v="1345.21"/>
        <n v="280.77999999999997"/>
        <n v="187.06"/>
        <n v="10453.35"/>
        <n v="290.52999999999997"/>
        <n v="159.94999999999999"/>
        <n v="160.36000000000001"/>
        <n v="363.49"/>
        <n v="43.05"/>
        <n v="86.65"/>
        <n v="1375.54"/>
        <n v="278.24"/>
        <n v="3397.33"/>
        <n v="273.76"/>
        <n v="96.81"/>
        <n v="2786.6"/>
        <n v="72.61"/>
        <n v="530.82000000000005"/>
        <n v="199.94"/>
        <n v="164.1"/>
        <n v="1316.93"/>
        <n v="813.77"/>
        <n v="47.42"/>
        <n v="130.46"/>
        <n v="4617.6895000000004"/>
        <n v="737.15"/>
        <n v="1424.61"/>
        <n v="1162.3375000000001"/>
        <n v="81.47"/>
        <n v="1536.4565"/>
        <n v="756.23"/>
        <n v="197.13"/>
        <n v="286.2"/>
        <n v="411.7"/>
        <n v="11682.368"/>
        <n v="210.04"/>
        <n v="4655.09"/>
        <n v="2510.7265000000002"/>
        <n v="853.99"/>
        <n v="655.66"/>
        <n v="417.83"/>
        <n v="308.52"/>
        <n v="546.46"/>
        <n v="577.32000000000005"/>
        <n v="191.05"/>
        <n v="420.52"/>
        <n v="75.430000000000007"/>
        <n v="862.28"/>
        <n v="87.67"/>
        <n v="179.55"/>
        <n v="176.06"/>
        <n v="216.93"/>
        <n v="232.87"/>
        <n v="1006.626"/>
        <n v="1018.56"/>
        <n v="779.66750000000002"/>
        <n v="4849.6099999999997"/>
        <n v="81.45"/>
        <n v="311.02"/>
        <n v="277.33"/>
        <n v="340.7"/>
        <n v="127.62"/>
        <n v="214.48"/>
        <n v="241.68"/>
        <n v="1787.2915"/>
        <n v="27.68"/>
        <n v="407.89"/>
        <n v="1355.03"/>
        <n v="262.16000000000003"/>
        <n v="302.31"/>
        <n v="166.37"/>
        <n v="146.36000000000001"/>
        <n v="609.17999999999995"/>
        <n v="653.47"/>
        <n v="783.14"/>
        <n v="245.74"/>
        <n v="50.69"/>
        <n v="3164"/>
        <n v="310.08999999999997"/>
        <n v="7772.53"/>
        <n v="2230.0100000000002"/>
        <n v="17.88"/>
        <n v="96.24"/>
        <n v="296.31"/>
        <n v="372.64"/>
        <n v="1304.704"/>
        <n v="156.05000000000001"/>
        <n v="205.61"/>
        <n v="290.57"/>
        <n v="243.57"/>
        <n v="532.79999999999995"/>
        <n v="69.17"/>
        <n v="222.04"/>
        <n v="1397.89"/>
        <n v="110.47"/>
        <n v="903.58050000000003"/>
        <n v="4696.3485000000001"/>
        <n v="186.18"/>
        <n v="183.39"/>
        <n v="228.63"/>
        <n v="7554.54"/>
        <n v="231.72"/>
        <n v="319.38"/>
        <n v="490.31"/>
        <n v="2977.0365000000002"/>
        <n v="553.41"/>
        <n v="774.74"/>
        <n v="383.93"/>
        <n v="847.1"/>
        <n v="1669.9"/>
        <n v="138.66999999999999"/>
        <n v="13579.1"/>
        <n v="1514.2375"/>
        <n v="779.81200000000001"/>
        <n v="1033.28"/>
        <n v="1470.82"/>
        <n v="130.53"/>
        <n v="1432.61"/>
        <n v="6213.56"/>
        <n v="68.900000000000006"/>
        <n v="331.71749999999997"/>
        <n v="143.26"/>
        <n v="456.57"/>
        <n v="87.21"/>
        <n v="147.47"/>
        <n v="2961.54"/>
        <n v="3382.7075"/>
        <n v="1566.9"/>
        <n v="135.13999999999999"/>
        <n v="333.32"/>
        <n v="5059.29"/>
        <n v="304.22000000000003"/>
        <n v="120.49"/>
        <n v="204.96"/>
        <n v="973.09"/>
        <n v="106.76"/>
        <n v="517.54999999999995"/>
        <n v="742.49"/>
        <n v="2518.11"/>
        <n v="293.45999999999998"/>
        <n v="255.5"/>
        <n v="24.83"/>
        <n v="523.04999999999995"/>
        <n v="17.09"/>
        <n v="339.39"/>
        <n v="29193.89"/>
        <n v="430.64"/>
        <n v="1035.56"/>
        <n v="9179.7199999999993"/>
        <n v="410.57"/>
        <n v="144.47"/>
        <n v="211.39"/>
        <n v="227.85"/>
        <n v="807.38"/>
        <n v="370.97"/>
        <n v="147.96"/>
        <n v="35.409999999999997"/>
        <n v="1172.73"/>
        <n v="78.72"/>
        <n v="148.88999999999999"/>
        <n v="218.95"/>
        <n v="16"/>
        <n v="364.1"/>
        <n v="576.72"/>
        <n v="527.89"/>
        <n v="18035.47"/>
        <n v="26.32"/>
        <n v="238.75"/>
        <n v="874.13"/>
        <n v="649.82000000000005"/>
        <n v="2177.1525000000001"/>
        <n v="262.08999999999997"/>
        <n v="522.26"/>
        <n v="66.03"/>
        <n v="102.39"/>
        <n v="3678.7"/>
        <n v="1771"/>
        <n v="120.9"/>
        <n v="890.77"/>
        <n v="189.8"/>
        <n v="6011.75"/>
        <n v="43.46"/>
        <n v="1857.2"/>
        <n v="1792.42"/>
        <n v="48.92"/>
        <n v="261.42"/>
        <n v="276.75"/>
        <n v="442.02"/>
        <n v="314.82"/>
        <n v="615.69000000000005"/>
        <n v="107.8"/>
        <n v="334.55"/>
        <n v="291.05"/>
        <n v="9634.26"/>
        <n v="165.34"/>
        <n v="203.01"/>
        <n v="135.24"/>
        <n v="6434.58"/>
        <n v="1338.13"/>
        <n v="69.430000000000007"/>
        <n v="944.44"/>
        <n v="1624.04"/>
        <n v="393.39"/>
        <n v="113.46"/>
        <n v="450.16"/>
        <n v="2692.38"/>
        <n v="277.63"/>
        <n v="667.67"/>
        <n v="733.62"/>
        <n v="17.73"/>
        <n v="21.79"/>
        <n v="1010.71"/>
        <n v="6055.58"/>
        <n v="622.98"/>
        <n v="8394.5"/>
        <n v="133.41999999999999"/>
        <n v="75.540000000000006"/>
        <n v="1115.7660000000001"/>
        <n v="247.54"/>
        <n v="18242.87"/>
        <n v="2638.5070000000001"/>
        <n v="183.66"/>
        <n v="169.36"/>
        <n v="4662.47"/>
        <n v="10095"/>
        <n v="1615.48"/>
        <n v="134.72"/>
        <n v="779.96"/>
        <n v="170.54"/>
        <n v="407.97"/>
        <n v="404.95"/>
        <n v="683.66"/>
        <n v="1169.8005000000001"/>
        <n v="176.3"/>
        <n v="260.39"/>
        <n v="76.34"/>
        <n v="81.44"/>
        <n v="149.58000000000001"/>
        <n v="19.21"/>
        <n v="171.5"/>
        <n v="1324.27"/>
        <n v="5303.59"/>
        <n v="16.27"/>
        <n v="6896.0635000000002"/>
        <n v="728.01300000000003"/>
        <n v="4904.33"/>
        <n v="3053.41"/>
        <n v="360.92"/>
        <n v="688.25850000000003"/>
        <n v="2514.88"/>
        <n v="327.66000000000003"/>
        <n v="1499.2265"/>
        <n v="176.8"/>
        <n v="323.19200000000001"/>
        <n v="940.29200000000003"/>
        <n v="240.07"/>
        <n v="4813.32"/>
        <n v="6357.69"/>
        <n v="163.13"/>
        <n v="34.409999999999997"/>
        <n v="34.4"/>
        <n v="32.17"/>
        <n v="3839.77"/>
        <n v="41.36"/>
        <n v="394.4"/>
        <n v="12915.8"/>
        <n v="55.77"/>
        <n v="74.430000000000007"/>
        <n v="148.22"/>
        <n v="82.54"/>
        <n v="364.83"/>
        <n v="4761.4799999999996"/>
        <n v="34.72"/>
        <n v="650.71"/>
        <n v="1038.46"/>
        <n v="4104.5445"/>
        <n v="337.61"/>
        <n v="216.4"/>
        <n v="529.46"/>
        <n v="1225.48"/>
        <n v="575.33600000000001"/>
        <n v="117.3"/>
        <n v="111.3"/>
        <n v="141.05000000000001"/>
        <n v="533.07399999999996"/>
        <n v="109.96"/>
        <n v="23.27"/>
        <n v="20.010000000000002"/>
        <n v="1915.11"/>
        <n v="358.67"/>
        <n v="156.80000000000001"/>
        <n v="301.44"/>
        <n v="2030.05"/>
        <n v="5479.52"/>
        <n v="2044.37"/>
        <n v="2637.0639999999999"/>
        <n v="932.43"/>
        <n v="176.35"/>
        <n v="349.67"/>
        <n v="585.35"/>
        <n v="1238.23"/>
        <n v="177.33"/>
        <n v="1184.3440000000001"/>
        <n v="853.1"/>
        <n v="474.4"/>
        <n v="71.83"/>
        <n v="174.2"/>
        <n v="268.77999999999997"/>
        <n v="797.34"/>
        <n v="1127.31"/>
        <n v="101.92"/>
        <n v="643.9"/>
        <n v="2621.7705000000001"/>
        <n v="236.91"/>
        <n v="480.4"/>
        <n v="8193.2900000000009"/>
        <n v="333.15"/>
        <n v="143.82"/>
        <n v="198.53"/>
        <n v="55.64"/>
        <n v="1305.69"/>
        <n v="26.74"/>
        <n v="597.72"/>
        <n v="4253.33"/>
        <n v="1215.75"/>
        <n v="8134.91"/>
        <n v="5360.3344999999999"/>
        <n v="952.43"/>
        <n v="481.38549999999998"/>
        <n v="6484.8590000000004"/>
        <n v="115.15"/>
        <n v="1604.26"/>
        <n v="85.76"/>
        <n v="36.22"/>
        <n v="82.79"/>
        <n v="950.84"/>
        <n v="14501.24"/>
        <n v="420.77"/>
        <n v="1729.0409999999999"/>
        <n v="952.94"/>
        <n v="493.83"/>
        <n v="152.35"/>
        <n v="466.66"/>
        <n v="346.29"/>
        <n v="369.92"/>
        <n v="398.82"/>
        <n v="1062.0999999999999"/>
        <n v="5356.61"/>
        <n v="4866.7700000000004"/>
        <n v="132.56"/>
        <n v="265.52999999999997"/>
        <n v="47.5"/>
        <n v="1421.45"/>
        <n v="279.41000000000003"/>
        <n v="178.9"/>
        <n v="2412.4"/>
        <n v="1230.51"/>
        <n v="2046.96"/>
        <n v="9759.65"/>
        <n v="14.55"/>
        <n v="346.75"/>
        <n v="41.07"/>
        <n v="286.05"/>
        <n v="249.32"/>
        <n v="162.88"/>
        <n v="64.17"/>
        <n v="22086.87"/>
        <n v="197.39"/>
        <n v="8324.16"/>
        <n v="2150.6154999999999"/>
        <n v="2645.18"/>
        <n v="164.8"/>
        <n v="5649.58"/>
        <n v="379.34"/>
        <n v="165.27"/>
        <n v="330.66"/>
        <n v="653.54"/>
        <n v="12812.65"/>
        <n v="1442.72"/>
        <n v="6490.82"/>
        <n v="145.16999999999999"/>
        <n v="1864.3695"/>
        <n v="228.1875"/>
        <n v="442.64"/>
        <n v="1109.68"/>
        <n v="539.51"/>
        <n v="113.43"/>
        <n v="83.14"/>
        <n v="117.78"/>
        <n v="2543.58"/>
        <n v="771.72"/>
        <n v="716.44"/>
        <n v="986.17"/>
        <n v="74"/>
        <n v="319.64999999999998"/>
        <n v="1763.9929999999999"/>
        <n v="473.3"/>
        <n v="207.64"/>
        <n v="4741.1000000000004"/>
        <n v="2725.47"/>
        <n v="473.75"/>
        <n v="6839.12"/>
        <n v="157.04"/>
        <n v="13913.28"/>
        <n v="248.03"/>
        <n v="1161.54"/>
        <n v="231.22"/>
        <n v="68.863500000000002"/>
        <n v="129.49"/>
        <n v="3318.3454999999999"/>
        <n v="1162.29"/>
        <n v="2739.13"/>
        <n v="686.92"/>
        <n v="5183.67"/>
        <n v="112.34"/>
        <n v="150.37"/>
        <n v="47.09"/>
        <n v="265.14999999999998"/>
        <n v="5147.2820000000002"/>
        <n v="1391.319"/>
        <n v="679.15"/>
        <n v="9548.44"/>
        <n v="627.63"/>
        <n v="423.79"/>
        <n v="448.32"/>
        <n v="101.72"/>
        <n v="561.82950000000005"/>
        <n v="122.34"/>
        <n v="1510.89"/>
        <n v="18.02"/>
        <n v="2344.4299999999998"/>
        <n v="29352.67"/>
        <n v="313.08"/>
        <n v="1908.69"/>
        <n v="5188.4799999999996"/>
        <n v="10574.85"/>
        <n v="1686.44"/>
        <n v="2063.37"/>
        <n v="281.29000000000002"/>
        <n v="115.03"/>
        <n v="1155.04"/>
        <n v="47.64"/>
        <n v="19332.599999999999"/>
        <n v="8387.6200000000008"/>
        <n v="84"/>
        <n v="4401.1499999999996"/>
        <n v="438.77"/>
        <n v="269.70999999999998"/>
        <n v="521.42999999999995"/>
        <n v="1704.1"/>
        <n v="59.83"/>
        <n v="261.91000000000003"/>
        <n v="146.11000000000001"/>
        <n v="1772.45"/>
        <n v="531.61199999999997"/>
        <n v="479.75"/>
        <n v="1135.21"/>
        <n v="6079.5874999999996"/>
        <n v="62.2"/>
        <n v="1045.5899999999999"/>
        <n v="125.83"/>
        <n v="1740.5"/>
        <n v="3456.0455000000002"/>
        <n v="258.85000000000002"/>
        <n v="7616.28"/>
        <n v="1277.43"/>
        <n v="389.59"/>
        <n v="2581.3200000000002"/>
        <n v="735.04"/>
        <n v="2802.404"/>
        <n v="2571.9775"/>
        <n v="757.79"/>
        <n v="25.86"/>
        <n v="190.72"/>
        <n v="201.51"/>
        <n v="275.95"/>
        <n v="693.6"/>
        <n v="1281.9155000000001"/>
        <n v="337.67"/>
        <n v="1220.328"/>
        <n v="8232.64"/>
        <n v="147.77000000000001"/>
        <n v="5929.14"/>
        <n v="75.56"/>
        <n v="7349.36"/>
        <n v="275.98"/>
        <n v="1288.05"/>
        <n v="372.09"/>
        <n v="93.7"/>
        <n v="2046.73"/>
        <n v="379.35"/>
        <n v="103.47"/>
        <n v="4159.5200000000004"/>
        <n v="220.89"/>
        <n v="61.7"/>
        <n v="948.53"/>
        <n v="3720.4124999999999"/>
        <n v="1781.26"/>
        <n v="550.62"/>
        <n v="821.3"/>
        <n v="219.37"/>
        <n v="2552.3850000000002"/>
        <n v="77.42"/>
        <n v="122.83"/>
        <n v="1763.51"/>
        <n v="318.77999999999997"/>
        <n v="35.81"/>
        <n v="3026.81"/>
        <n v="455.76650000000001"/>
        <n v="987.47"/>
        <n v="3474.68"/>
        <n v="190.48"/>
        <n v="289.98"/>
        <n v="216.73"/>
        <n v="11540.39"/>
        <n v="153.5"/>
        <n v="1346.65"/>
        <n v="67.962500000000006"/>
        <n v="249.25"/>
        <n v="199.98"/>
        <n v="1177.425"/>
        <n v="2361.5500000000002"/>
        <n v="179.44"/>
        <n v="120.54"/>
        <n v="1732.22"/>
        <n v="3539.15"/>
        <n v="507.9"/>
        <n v="750.2"/>
        <n v="12731.35"/>
        <n v="127.93"/>
        <n v="161.84"/>
        <n v="2167.67"/>
        <n v="1673.4"/>
        <n v="461.38"/>
        <n v="1195.2639999999999"/>
        <n v="318.27"/>
        <n v="169.97"/>
        <n v="286.30200000000002"/>
        <n v="169.98"/>
        <n v="6822.63"/>
        <n v="330.13"/>
        <n v="9850.51"/>
        <n v="7197.46"/>
        <n v="420.02"/>
        <n v="38.75"/>
        <n v="153.33000000000001"/>
        <n v="6443.27"/>
        <n v="319.43"/>
        <n v="56.58"/>
        <n v="244.39"/>
        <n v="4624.7359999999999"/>
        <n v="344.05"/>
        <n v="1593"/>
        <n v="223.25"/>
        <n v="262.70999999999998"/>
        <n v="106.5"/>
        <n v="387.74"/>
        <n v="799.61"/>
        <n v="908.774"/>
        <n v="8184.47"/>
        <n v="361.85"/>
        <n v="245.83"/>
        <n v="1613.8"/>
        <n v="1692.36"/>
        <n v="1669.4480000000001"/>
        <n v="11468.16"/>
        <n v="74.319999999999993"/>
        <n v="959.87"/>
        <n v="179.36349999999999"/>
        <n v="1561.93"/>
        <n v="118.44"/>
        <n v="141.09"/>
        <n v="2087.4349999999999"/>
        <n v="152.82"/>
        <n v="1566.8354999999999"/>
        <n v="70.17"/>
        <n v="258.51"/>
        <n v="1042.5999999999999"/>
        <n v="81.569999999999993"/>
        <n v="471.23"/>
        <n v="327.97"/>
        <n v="630.12"/>
        <n v="2387.9695000000002"/>
        <n v="1759.08"/>
        <n v="93.87"/>
        <n v="691.9"/>
        <n v="803.48"/>
        <n v="520.23"/>
        <n v="795.03"/>
        <n v="655.21"/>
        <n v="3036.26"/>
        <n v="564.75"/>
        <n v="498.27"/>
        <n v="2365.3085000000001"/>
        <n v="11043.56"/>
        <n v="69.66"/>
        <n v="65.930000000000007"/>
        <n v="1721.2"/>
        <n v="124.09"/>
        <n v="545.62"/>
        <n v="3608.47"/>
        <n v="389"/>
        <n v="827.96450000000004"/>
        <n v="3339.46"/>
        <n v="46.33"/>
        <n v="4557.46"/>
        <n v="2515.19"/>
        <n v="1060.08"/>
        <n v="2543.71"/>
        <n v="442.67"/>
        <n v="731.22"/>
        <n v="409.89"/>
        <n v="1761.69"/>
        <n v="143.88999999999999"/>
        <n v="135.66999999999999"/>
        <n v="524.04999999999995"/>
        <n v="232.56"/>
        <n v="213.6865"/>
        <n v="550"/>
        <n v="109.3"/>
        <n v="194.73"/>
        <n v="266.57"/>
        <n v="4704.4319999999998"/>
        <n v="67.25"/>
        <n v="1624.06"/>
        <n v="103.61"/>
        <n v="2164.7085000000002"/>
        <n v="306.41000000000003"/>
        <n v="681.32"/>
        <n v="547.96"/>
        <n v="348.76"/>
        <n v="1494.12"/>
        <n v="565.44000000000005"/>
        <n v="297.7"/>
        <n v="441.51"/>
        <n v="296.3"/>
        <n v="207.2"/>
        <n v="76.37"/>
        <n v="78.28"/>
        <n v="1370.4"/>
        <n v="4705.8999999999996"/>
        <n v="354.87"/>
        <n v="290.01"/>
        <n v="7686.9120000000003"/>
        <n v="2416.8240000000001"/>
        <n v="1432.46"/>
        <n v="1443.35"/>
        <n v="968.46"/>
        <n v="430.47"/>
        <n v="1609.61"/>
        <n v="5761.25"/>
        <n v="416.56"/>
        <n v="2515.7159999999999"/>
        <n v="269.27999999999997"/>
        <n v="601.13"/>
        <n v="603.55600000000004"/>
        <n v="917.22"/>
        <n v="193.42"/>
        <n v="149.84"/>
        <n v="371.8"/>
        <n v="19469.2"/>
        <n v="321.25"/>
        <n v="178.1"/>
        <n v="1846.848"/>
        <n v="1689"/>
        <n v="113.25"/>
        <n v="186.73"/>
        <n v="273.01"/>
        <n v="492.43"/>
        <n v="149.32"/>
        <n v="2437.7399999999998"/>
        <n v="226"/>
        <n v="16594.53"/>
        <n v="515.38"/>
        <n v="1883.49"/>
        <n v="152.66"/>
        <n v="243.85"/>
        <n v="2678.61"/>
        <n v="2861.2835"/>
        <n v="193.84"/>
        <n v="619.11"/>
        <n v="1341.45"/>
        <n v="6560.26"/>
        <n v="109.99"/>
        <n v="1703.05"/>
        <n v="73.42"/>
        <n v="22.93"/>
        <n v="325.35000000000002"/>
        <n v="442.69"/>
        <n v="626.29999999999995"/>
        <n v="90.71"/>
        <n v="347.21"/>
        <n v="3880.0340000000001"/>
        <n v="182.63"/>
        <n v="149.1"/>
        <n v="970.85"/>
        <n v="4397.4290000000001"/>
        <n v="139.01"/>
        <n v="323.75"/>
        <n v="2804.07"/>
        <n v="44.26"/>
        <n v="394.11"/>
        <n v="141.46"/>
        <n v="735.42499999999995"/>
        <n v="88.98"/>
        <n v="144.94"/>
        <n v="5825.28"/>
        <n v="4899.26"/>
        <n v="6046.5"/>
        <n v="213.89"/>
        <n v="87.94"/>
        <n v="240.43"/>
        <n v="5411.58"/>
        <n v="437.59"/>
        <n v="863.74"/>
        <n v="10421.07"/>
        <n v="78.89"/>
        <n v="74.23"/>
        <n v="1414.915"/>
        <n v="1118.4079999999999"/>
        <n v="2182.62"/>
        <n v="1514.56"/>
        <n v="636.98649999999998"/>
        <n v="21212.9"/>
        <n v="204.85"/>
        <n v="90.38"/>
        <n v="2486.2800000000002"/>
        <n v="572.41"/>
        <n v="2710.77"/>
        <n v="1545.57"/>
        <n v="160.41"/>
        <n v="234.21"/>
        <n v="518.47"/>
        <n v="344.74"/>
        <n v="337.62"/>
        <n v="94.71"/>
        <n v="75.27"/>
        <n v="549.64"/>
        <n v="15182.35"/>
        <n v="1091.52"/>
        <n v="6737.47"/>
        <n v="17.79"/>
        <n v="531.6"/>
        <n v="1940.37"/>
        <n v="483.89"/>
        <n v="307.60000000000002"/>
        <n v="1372.2025000000001"/>
        <n v="136.46"/>
        <n v="1244.04"/>
        <n v="96.58"/>
        <n v="1547.6849999999999"/>
        <n v="115.33"/>
        <n v="3856.57"/>
        <n v="1314.4"/>
        <n v="48.79"/>
        <n v="4286.01"/>
        <n v="16277.22"/>
        <n v="883.99"/>
        <n v="5008.2700000000004"/>
        <n v="23.12"/>
        <n v="321.23"/>
        <n v="208.99449999999999"/>
        <n v="69.849999999999994"/>
        <n v="35.72"/>
        <n v="158.49"/>
        <n v="62.42"/>
        <n v="118.07"/>
        <n v="1170.5229999999999"/>
        <n v="426.33"/>
        <n v="206.98"/>
        <n v="87.99"/>
        <n v="4165.4724999999999"/>
        <n v="717.31"/>
        <n v="494.03"/>
        <n v="1063.3800000000001"/>
        <n v="43.71"/>
        <n v="395.55"/>
        <n v="51.91"/>
        <n v="125.58"/>
        <n v="669.56"/>
        <n v="42.57"/>
        <n v="3067.77"/>
        <n v="32.71"/>
        <n v="1454.37"/>
        <n v="1097.51"/>
        <n v="64.094999999999999"/>
        <n v="952.76"/>
        <n v="214.94"/>
        <n v="24.73"/>
        <n v="81.099999999999994"/>
        <n v="3266.65"/>
        <n v="2796.43"/>
        <n v="3370.54"/>
        <n v="595.32000000000005"/>
        <n v="2178.864"/>
        <n v="2259.3135000000002"/>
        <n v="63.22"/>
        <n v="1342.7159999999999"/>
        <n v="1140"/>
        <n v="78.849999999999994"/>
        <n v="302.29000000000002"/>
        <n v="253.97"/>
        <n v="188.72"/>
        <n v="5389.64"/>
        <n v="1043.3499999999999"/>
        <n v="14989.14"/>
        <n v="5594.6"/>
        <n v="408.79"/>
        <n v="469.29"/>
        <n v="582.51"/>
        <n v="243.86"/>
        <n v="36.130000000000003"/>
        <n v="75.28"/>
        <n v="4208.87"/>
        <n v="63.06"/>
        <n v="350.76"/>
        <n v="316.62150000000003"/>
        <n v="126.38"/>
        <n v="4917.49"/>
        <n v="1065.8499999999999"/>
        <n v="159.91999999999999"/>
        <n v="79"/>
        <n v="1707.383"/>
        <n v="3385.58"/>
        <n v="1450.6659999999999"/>
        <n v="164.22"/>
        <n v="104.97"/>
        <n v="117.72"/>
        <n v="626.24"/>
        <n v="564.63"/>
        <n v="5327.97"/>
        <n v="73.73"/>
        <n v="313.02"/>
        <n v="2521.9124999999999"/>
        <n v="1125.6514999999999"/>
        <n v="616.79999999999995"/>
        <n v="2305.7199999999998"/>
        <n v="938.48"/>
        <n v="128.52000000000001"/>
        <n v="817.31"/>
        <n v="1035.06"/>
        <n v="308.77999999999997"/>
        <n v="2054.98"/>
        <n v="64.010000000000005"/>
        <n v="1167.95"/>
        <n v="142.6"/>
        <n v="1010.17"/>
        <n v="185.54"/>
        <n v="87.85"/>
        <n v="277.56"/>
        <n v="2701.41"/>
        <n v="41350.61"/>
        <n v="375.58"/>
        <n v="229.6"/>
        <n v="47.3"/>
        <n v="327.36"/>
        <n v="70.87"/>
        <n v="2856.23"/>
        <n v="543.61"/>
        <n v="4435.96"/>
        <n v="1111.68"/>
        <n v="48.25"/>
        <n v="61.19"/>
        <n v="76.459999999999994"/>
        <n v="91.41"/>
        <n v="600.32000000000005"/>
        <n v="3645.67"/>
        <n v="1334.09"/>
        <n v="2090.4524999999999"/>
        <n v="240.68"/>
        <n v="54.41"/>
        <n v="1524.22"/>
        <n v="2760.08"/>
        <n v="147.35"/>
        <n v="5214.8999999999996"/>
        <n v="258"/>
        <n v="982.9"/>
        <n v="4842.2"/>
        <n v="249.21"/>
        <n v="332.73"/>
        <n v="3881.52"/>
        <n v="1459.616"/>
        <n v="7346.19"/>
        <n v="12576.71"/>
        <n v="103.13"/>
        <n v="2325.6134999999999"/>
        <n v="831.64"/>
        <n v="630.75"/>
        <n v="4574.76"/>
        <n v="433.74"/>
        <n v="445.26"/>
        <n v="36.049999999999997"/>
        <n v="208.935"/>
        <n v="122.94"/>
        <n v="134.19"/>
        <n v="1777.6015"/>
        <n v="15.89"/>
        <n v="176.67"/>
        <n v="43.08"/>
        <n v="242.16"/>
        <n v="505.89"/>
        <n v="5030.6535000000003"/>
        <n v="32.49"/>
        <n v="907.37"/>
        <n v="385.23"/>
        <n v="71.84"/>
        <n v="271.02999999999997"/>
        <n v="4495.6634999999997"/>
        <n v="5308.6"/>
        <n v="425.84"/>
        <n v="1999.33"/>
        <n v="757.43"/>
        <n v="5460.3"/>
        <n v="4797.29"/>
        <n v="488.67"/>
        <n v="886.94"/>
        <n v="97.96"/>
        <n v="1642.3"/>
        <n v="11285.58"/>
        <n v="204.97399999999999"/>
        <n v="285.47000000000003"/>
        <n v="21.89"/>
        <n v="1668.26"/>
        <n v="97.15"/>
        <n v="4263.91"/>
        <n v="510.48"/>
        <n v="84.34"/>
        <n v="302.64"/>
        <n v="1951.12"/>
        <n v="25.77"/>
        <n v="6183.1769999999997"/>
        <n v="106.48"/>
        <n v="274.98"/>
        <n v="9640.99"/>
        <n v="3766.17"/>
        <n v="7209.29"/>
        <n v="842.95"/>
        <n v="1807.0115000000001"/>
        <n v="7448.69"/>
        <n v="913.34"/>
        <n v="3220.37"/>
        <n v="300.35000000000002"/>
        <n v="506.08"/>
        <n v="5216.18"/>
        <n v="50.94"/>
        <n v="128.59"/>
        <n v="579.83249999999998"/>
        <n v="878.15"/>
        <n v="50.77"/>
        <n v="227.49"/>
        <n v="1227.6300000000001"/>
        <n v="6160.2"/>
        <n v="4339.7"/>
        <n v="9426.1299999999992"/>
        <n v="13.08"/>
        <n v="181.99"/>
        <n v="1272.8969999999999"/>
        <n v="318.61"/>
        <n v="848.91"/>
        <n v="240.83"/>
        <n v="353.63"/>
        <n v="319.05"/>
        <n v="108.59"/>
        <n v="243.72"/>
        <n v="2284.4299999999998"/>
        <n v="906.3"/>
        <n v="224.54"/>
        <n v="434.1"/>
        <n v="206.56"/>
        <n v="212.72"/>
        <n v="815"/>
        <n v="701.57"/>
        <n v="564.91999999999996"/>
        <n v="8539.5519999999997"/>
        <n v="2276.81"/>
        <n v="491.14"/>
        <n v="167.05"/>
        <n v="96.22"/>
        <n v="2399.63"/>
        <n v="487.83"/>
        <n v="496.47"/>
        <n v="1129.18"/>
        <n v="484.56"/>
        <n v="75.13"/>
        <n v="1742.7515000000001"/>
        <n v="5064.29"/>
        <n v="3507.5"/>
        <n v="3557.3"/>
        <n v="461.27"/>
        <n v="5853.22"/>
        <n v="16.649999999999999"/>
        <n v="581.29"/>
        <n v="130.66"/>
        <n v="84.81"/>
        <n v="120.07"/>
        <n v="280.54000000000002"/>
        <n v="3107.5115000000001"/>
        <n v="256.04000000000002"/>
        <n v="621.54"/>
        <n v="72.22"/>
        <n v="85"/>
        <n v="828.58"/>
        <n v="47.08"/>
        <n v="1280.6659999999999"/>
        <n v="187.67"/>
        <n v="634.36"/>
        <n v="243.71"/>
        <n v="277.83"/>
        <n v="135.61000000000001"/>
        <n v="759.11"/>
        <n v="479.27"/>
        <n v="547"/>
        <n v="100.42"/>
        <n v="647.24"/>
        <n v="117.1"/>
        <n v="88.29"/>
        <n v="6224"/>
        <n v="20341.216"/>
        <n v="35.229999999999997"/>
        <n v="872.67"/>
        <n v="436.68"/>
        <n v="755.69"/>
        <n v="82.43"/>
        <n v="6170.92"/>
        <n v="4366.3999999999996"/>
        <n v="2857.71"/>
        <n v="9069.84"/>
        <n v="1669.97"/>
        <n v="90.37"/>
        <n v="13708.75"/>
        <n v="48.43"/>
        <n v="159.84"/>
        <n v="2047.79"/>
        <n v="463.43"/>
        <n v="2852.04"/>
        <n v="77.37"/>
        <n v="200.51"/>
        <n v="29.96"/>
        <n v="204.76"/>
        <n v="59.15"/>
        <n v="206.18"/>
        <n v="288.98"/>
        <n v="226.17"/>
        <n v="139.11000000000001"/>
        <n v="830.31"/>
        <n v="217.8"/>
        <n v="263.39999999999998"/>
        <n v="6075.16"/>
        <n v="213.49"/>
        <n v="131.65"/>
        <n v="6123.51"/>
        <n v="1761.15"/>
        <n v="1698.91"/>
        <n v="130.33000000000001"/>
        <n v="55.26"/>
        <n v="3615.2505000000001"/>
        <n v="618.55999999999995"/>
        <n v="838.92"/>
        <n v="1097.27"/>
        <n v="221.11"/>
        <n v="141.06"/>
        <n v="127.96"/>
        <n v="2648.0864999999999"/>
        <n v="135.65"/>
        <n v="382.18"/>
        <n v="141.82"/>
        <n v="2253.0915"/>
        <n v="3636.5174999999999"/>
        <n v="998.07"/>
        <n v="71.489999999999995"/>
        <n v="3323.48"/>
        <n v="2012"/>
        <n v="1357.931"/>
        <n v="113.5"/>
        <n v="26.1"/>
        <n v="148.13999999999999"/>
        <n v="526.20000000000005"/>
        <n v="1436.04"/>
        <n v="932.83"/>
        <n v="1191.72"/>
        <n v="3083.152"/>
        <n v="124.22"/>
        <n v="491.04"/>
        <n v="48.19"/>
        <n v="531.65"/>
        <n v="5079.74"/>
        <n v="3137.6015000000002"/>
        <n v="2332.8200000000002"/>
        <n v="831.91"/>
        <n v="2513.7800000000002"/>
        <n v="1119.94"/>
        <n v="612.5"/>
        <n v="1999.85"/>
        <n v="63.37"/>
        <n v="182.12"/>
        <n v="2278.77"/>
        <n v="4595.326"/>
        <n v="4549.3239999999996"/>
        <n v="1214.48"/>
        <n v="2625.5120000000002"/>
        <n v="94.09"/>
        <n v="182.21"/>
        <n v="96.91"/>
        <n v="3253.13"/>
        <n v="70.42"/>
        <n v="6428.27"/>
        <n v="2415.0929999999998"/>
        <n v="132.86000000000001"/>
        <n v="280.82"/>
        <n v="5165.49"/>
        <n v="290.11"/>
        <n v="731.53"/>
        <n v="302.06"/>
        <n v="244.94"/>
        <n v="150.9"/>
        <n v="7476.26"/>
        <n v="6118.5685000000003"/>
        <n v="121.11"/>
        <n v="169.56"/>
        <n v="15176.22"/>
        <n v="336.02699999999999"/>
        <n v="54.8"/>
        <n v="781.23"/>
        <n v="1718.05"/>
        <n v="229.26"/>
        <n v="85.66"/>
        <n v="97.37"/>
        <n v="464.31"/>
        <n v="169.27"/>
        <n v="8016.9925000000003"/>
        <n v="4697.0600000000004"/>
        <n v="3088.8710000000001"/>
        <n v="325.95999999999998"/>
        <n v="156.91"/>
        <n v="2624.53"/>
        <n v="1472.69"/>
        <n v="3597.73"/>
        <n v="276.77"/>
        <n v="4941.3900000000003"/>
        <n v="577.64"/>
        <n v="2959.37"/>
        <n v="796.25"/>
        <n v="371.99"/>
        <n v="542.97"/>
        <n v="535.92999999999995"/>
        <n v="5982.4494999999997"/>
        <n v="727.92"/>
        <n v="6775.56"/>
        <n v="18.05"/>
        <n v="4588.9399999999996"/>
        <n v="2406.3000000000002"/>
        <n v="40.17"/>
        <n v="1708.93"/>
        <n v="1115.04"/>
        <n v="945.2"/>
        <n v="157.56"/>
        <n v="33.119999999999997"/>
        <n v="235.06"/>
        <n v="91.73"/>
        <n v="684.09"/>
        <n v="13706.36"/>
        <n v="510.2"/>
        <n v="92.43"/>
        <n v="130.51"/>
        <n v="31.76"/>
        <n v="37.909999999999997"/>
        <n v="135.19999999999999"/>
        <n v="395.19"/>
        <n v="12183.22"/>
        <n v="108.61"/>
        <n v="1593.04"/>
        <n v="280.02999999999997"/>
        <n v="8220.77"/>
        <n v="116.41"/>
        <n v="146.28"/>
        <n v="238.37"/>
        <n v="730.57"/>
        <n v="800.44"/>
        <n v="775.81"/>
        <n v="5245.5919999999996"/>
        <n v="39.35"/>
        <n v="571.22"/>
        <n v="509.84"/>
        <n v="3513"/>
        <n v="337.03"/>
        <n v="1160.03"/>
        <n v="14.96"/>
        <n v="17312.25"/>
        <n v="801.72"/>
        <n v="2131.04"/>
        <n v="370.94"/>
        <n v="236.22"/>
        <n v="1362.87"/>
        <n v="86.84"/>
        <n v="117.43"/>
        <n v="40.61"/>
        <n v="329.31"/>
        <n v="140.36000000000001"/>
        <n v="3276.1514999999999"/>
        <n v="276.68"/>
        <n v="270.27"/>
        <n v="2538.4875000000002"/>
        <n v="121.95"/>
        <n v="3652.52"/>
        <n v="153.91"/>
        <n v="5358.01"/>
        <n v="411.28"/>
        <n v="211.51"/>
        <n v="472.09500000000003"/>
        <n v="2451.25"/>
        <n v="2313.15"/>
        <n v="6370.34"/>
        <n v="1303.8599999999999"/>
        <n v="714.08"/>
        <n v="988.35"/>
        <n v="1522.3634999999999"/>
        <n v="12844.51"/>
        <n v="1306.21"/>
        <n v="704.81"/>
        <n v="5205.5200000000004"/>
        <n v="195.93"/>
        <n v="725.81"/>
        <n v="87.93"/>
        <n v="469.52"/>
        <n v="7733.06"/>
        <n v="99.46"/>
        <n v="207.02"/>
        <n v="673.8"/>
        <n v="358.7"/>
        <n v="1743.34"/>
        <n v="345"/>
        <n v="30.59"/>
        <n v="78.03"/>
        <n v="199.73"/>
        <n v="53.77"/>
        <n v="137.65"/>
        <n v="129.81"/>
        <n v="820.93499999999995"/>
        <n v="2428.42"/>
        <n v="144.78"/>
        <n v="470.4"/>
        <n v="684.83"/>
        <n v="318.83999999999997"/>
        <n v="223.05"/>
        <n v="265.37"/>
        <n v="219.52"/>
        <n v="459.79"/>
        <n v="124.53"/>
        <n v="942.27"/>
        <n v="2138.2199999999998"/>
        <n v="1359.18"/>
        <n v="1568.36"/>
        <n v="1286.0464999999999"/>
        <n v="2762.33"/>
        <n v="19424.95"/>
        <n v="2661.56"/>
        <n v="1730.05"/>
        <n v="43.63"/>
        <n v="14.17"/>
        <n v="385.48"/>
        <n v="739.11"/>
        <n v="1711.98"/>
        <n v="7243.23"/>
        <n v="275.74"/>
        <n v="40.119999999999997"/>
        <n v="1743.81"/>
        <n v="13929"/>
        <n v="474.9"/>
        <n v="9757.9500000000007"/>
        <n v="230.31"/>
        <n v="21928.68"/>
        <n v="3234.78"/>
        <n v="141.91999999999999"/>
        <n v="266.83"/>
        <n v="491.36"/>
        <n v="315.76299999999998"/>
        <n v="1918.8035"/>
        <n v="2476.5500000000002"/>
        <n v="6814.06"/>
        <n v="899.01"/>
        <n v="172.44"/>
        <n v="199.61"/>
        <n v="50.06"/>
        <n v="662.98"/>
        <n v="1472.73"/>
        <n v="6740.92"/>
        <n v="97.11"/>
        <n v="495.1"/>
        <n v="4350.91"/>
        <n v="2609.1905000000002"/>
        <n v="2735.82"/>
        <n v="3708.9205000000002"/>
        <n v="41.67"/>
        <n v="5196.26"/>
        <n v="23307.52"/>
        <n v="18323.7"/>
        <n v="73.59"/>
        <n v="24.37"/>
        <n v="4085.1559999999999"/>
        <n v="431.35"/>
        <n v="1697.37"/>
        <n v="110.3"/>
        <n v="6885.95"/>
        <n v="246.16"/>
        <n v="64.75"/>
        <n v="378.85"/>
        <n v="185.35"/>
        <n v="2018.86"/>
        <n v="6102.54"/>
        <n v="3783.68"/>
        <n v="1495.2995000000001"/>
        <n v="3541.96"/>
        <n v="162.66999999999999"/>
        <n v="311.08999999999997"/>
        <n v="112.1"/>
        <n v="291.85250000000002"/>
        <n v="143.328"/>
        <n v="525.33000000000004"/>
        <n v="22.14"/>
        <n v="125.08"/>
        <n v="211.61"/>
        <n v="311.37"/>
        <n v="125.37"/>
        <n v="1779.6244999999999"/>
        <n v="170.81"/>
        <n v="1191.51"/>
        <n v="521.62"/>
        <n v="1050.52"/>
        <n v="293.31"/>
        <n v="2619.2035000000001"/>
        <n v="516.91999999999996"/>
        <n v="104.42"/>
        <n v="483.71"/>
        <n v="561.61"/>
        <n v="4555.3"/>
        <n v="58.43"/>
        <n v="99.93"/>
        <n v="996.04349999999999"/>
        <n v="1680.93"/>
        <n v="7117.64"/>
        <n v="122.26"/>
        <n v="286.72699999999998"/>
        <n v="546.60599999999999"/>
        <n v="311.66000000000003"/>
        <n v="767.34"/>
        <n v="180.51"/>
        <n v="94.08"/>
        <n v="840.91"/>
        <n v="52.61"/>
        <n v="2124.1"/>
        <n v="567.42999999999995"/>
        <n v="1943.85"/>
        <n v="3718.44"/>
        <n v="264.86"/>
        <n v="21.55"/>
      </sharedItems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 count="3452">
        <n v="-6.54"/>
        <n v="-231.03"/>
        <n v="14445.79"/>
        <n v="37.840000000000003"/>
        <n v="-36.18"/>
        <n v="-207.15"/>
        <n v="17.95"/>
        <n v="-87.76"/>
        <n v="-70.62"/>
        <n v="13.73"/>
        <n v="-125.68"/>
        <n v="1168.1600000000001"/>
        <n v="2598.54"/>
        <n v="1060.33"/>
        <n v="3.01"/>
        <n v="7.79"/>
        <n v="117.84"/>
        <n v="-35.32"/>
        <n v="-158.63999999999999"/>
        <n v="-67.790000000000006"/>
        <n v="-11048.2"/>
        <n v="65.67"/>
        <n v="-257.69"/>
        <n v="-106.84"/>
        <n v="3.34"/>
        <n v="25.83"/>
        <n v="-158.85"/>
        <n v="-33.5"/>
        <n v="1.31"/>
        <n v="-65.599999999999994"/>
        <n v="78.73"/>
        <n v="-48.35"/>
        <n v="344.98"/>
        <n v="4918.5600000000004"/>
        <n v="-148.84"/>
        <n v="-173.96"/>
        <n v="309.82"/>
        <n v="912.2"/>
        <n v="659.08"/>
        <n v="-443.64"/>
        <n v="-16.97"/>
        <n v="-563.30999999999995"/>
        <n v="-125.63"/>
        <n v="457.89"/>
        <n v="-372.5"/>
        <n v="273.07"/>
        <n v="-105.94"/>
        <n v="-214.65"/>
        <n v="19.32"/>
        <n v="-362.62"/>
        <n v="108.53"/>
        <n v="28.4"/>
        <n v="12.72"/>
        <n v="-75.459999999999994"/>
        <n v="3.58"/>
        <n v="180.47"/>
        <n v="-277.20999999999998"/>
        <n v="10.93"/>
        <n v="-45.03"/>
        <n v="81.83"/>
        <n v="-188.04"/>
        <n v="-37.700000000000003"/>
        <n v="173.94"/>
        <n v="205.93"/>
        <n v="-83.95"/>
        <n v="5.27"/>
        <n v="1321.15"/>
        <n v="-14.12"/>
        <n v="690.3"/>
        <n v="-224.39"/>
        <n v="-120.56"/>
        <n v="7519.28"/>
        <n v="1157.0899999999999"/>
        <n v="988.95"/>
        <n v="-3.53"/>
        <n v="-37.6"/>
        <n v="1776.55"/>
        <n v="-92.07"/>
        <n v="-1207.1500000000001"/>
        <n v="-406.25"/>
        <n v="1317.74"/>
        <n v="13.8"/>
        <n v="-38.65"/>
        <n v="-96.87"/>
        <n v="-17.420000000000002"/>
        <n v="1.1200000000000001"/>
        <n v="-214.53"/>
        <n v="7421.83"/>
        <n v="-138.87"/>
        <n v="96.26"/>
        <n v="39.17"/>
        <n v="26.82"/>
        <n v="354.62"/>
        <n v="528.83000000000004"/>
        <n v="1171.8"/>
        <n v="-1390.82"/>
        <n v="-161.15"/>
        <n v="-93.68"/>
        <n v="-2105.16"/>
        <n v="1.2"/>
        <n v="128.41999999999999"/>
        <n v="-134.5"/>
        <n v="-30.12"/>
        <n v="38.08"/>
        <n v="-26.75"/>
        <n v="480.66"/>
        <n v="-1.31"/>
        <n v="8740.2800000000007"/>
        <n v="-165.58"/>
        <n v="82.73"/>
        <n v="-97.53"/>
        <n v="917.88"/>
        <n v="-758.4"/>
        <n v="-797.68"/>
        <n v="1390.75"/>
        <n v="177.73"/>
        <n v="113.4"/>
        <n v="382.55"/>
        <n v="-61.08"/>
        <n v="-46.93"/>
        <n v="83.6"/>
        <n v="-31.37"/>
        <n v="-42.82"/>
        <n v="-55.26"/>
        <n v="2503.34"/>
        <n v="256.94"/>
        <n v="-1591.35"/>
        <n v="-558.46"/>
        <n v="-14.92"/>
        <n v="1052.0899999999999"/>
        <n v="325.5"/>
        <n v="45.38"/>
        <n v="15.96"/>
        <n v="570.58000000000004"/>
        <n v="-33.32"/>
        <n v="179.29"/>
        <n v="213.46"/>
        <n v="16.2"/>
        <n v="-17.8"/>
        <n v="-58.41"/>
        <n v="330.69"/>
        <n v="1.26"/>
        <n v="1245.6500000000001"/>
        <n v="-527.83000000000004"/>
        <n v="-71.489999999999995"/>
        <n v="-845.69"/>
        <n v="92.43"/>
        <n v="-316.11"/>
        <n v="3413.13"/>
        <n v="3.56"/>
        <n v="103.52"/>
        <n v="10.7"/>
        <n v="315.62"/>
        <n v="23.82"/>
        <n v="354.87"/>
        <n v="131.53"/>
        <n v="3.96"/>
        <n v="-57.33"/>
        <n v="-335.58"/>
        <n v="-149.81"/>
        <n v="40.69"/>
        <n v="60.3"/>
        <n v="224.29"/>
        <n v="-43.15"/>
        <n v="238.96"/>
        <n v="-11763.77"/>
        <n v="-39.700000000000003"/>
        <n v="-123.61"/>
        <n v="1.52"/>
        <n v="-687.93"/>
        <n v="-472.26"/>
        <n v="559.1"/>
        <n v="192.04"/>
        <n v="-60.95"/>
        <n v="127.94"/>
        <n v="778.76"/>
        <n v="-144.06"/>
        <n v="409.21"/>
        <n v="-84.81"/>
        <n v="-168.78"/>
        <n v="123.13"/>
        <n v="-40.72"/>
        <n v="-122.16"/>
        <n v="287.58"/>
        <n v="-90.94"/>
        <n v="-1385.13"/>
        <n v="124.22"/>
        <n v="-6.76"/>
        <n v="1775.21"/>
        <n v="1.06"/>
        <n v="-158.22999999999999"/>
        <n v="-58.47"/>
        <n v="-169.78"/>
        <n v="-599.97"/>
        <n v="-94.15"/>
        <n v="235.42"/>
        <n v="23.93"/>
        <n v="83.85"/>
        <n v="20.65"/>
        <n v="109.23"/>
        <n v="-3.71"/>
        <n v="13.5"/>
        <n v="1054.43"/>
        <n v="-66.83"/>
        <n v="-224.28"/>
        <n v="23.81"/>
        <n v="71.03"/>
        <n v="27226.09"/>
        <n v="1629.1"/>
        <n v="-2555.92"/>
        <n v="379.07"/>
        <n v="-0.8"/>
        <n v="34.57"/>
        <n v="-43.57"/>
        <n v="-2208.35"/>
        <n v="-20.89"/>
        <n v="169.03"/>
        <n v="15.69"/>
        <n v="786.43"/>
        <n v="-19.600000000000001"/>
        <n v="368.4"/>
        <n v="31.16"/>
        <n v="-25.84"/>
        <n v="75.03"/>
        <n v="112.11"/>
        <n v="-77.430000000000007"/>
        <n v="30.44"/>
        <n v="-2.11"/>
        <n v="936.39"/>
        <n v="1590.88"/>
        <n v="-108.05"/>
        <n v="35.380000000000003"/>
        <n v="-115.8"/>
        <n v="149.19"/>
        <n v="-84.1"/>
        <n v="258.17"/>
        <n v="4.59"/>
        <n v="-227.59"/>
        <n v="163.58000000000001"/>
        <n v="-290.02999999999997"/>
        <n v="-204.2"/>
        <n v="-10.52"/>
        <n v="-27.79"/>
        <n v="242.01"/>
        <n v="236.89"/>
        <n v="-176.67"/>
        <n v="186.28"/>
        <n v="-102.11"/>
        <n v="51.41"/>
        <n v="8.09"/>
        <n v="-169.73"/>
        <n v="-1.64"/>
        <n v="-480.15"/>
        <n v="-20.92"/>
        <n v="1377.07"/>
        <n v="22.05"/>
        <n v="549.44000000000005"/>
        <n v="43.46"/>
        <n v="-17.079999999999998"/>
        <n v="84.38"/>
        <n v="-574.91999999999996"/>
        <n v="547.65"/>
        <n v="119.5"/>
        <n v="-124.57"/>
        <n v="813.02"/>
        <n v="506.99"/>
        <n v="16.690000000000001"/>
        <n v="-322.25"/>
        <n v="4167.38"/>
        <n v="-121.71"/>
        <n v="2159.4699999999998"/>
        <n v="608.86"/>
        <n v="191.45"/>
        <n v="-9.9"/>
        <n v="-46.1"/>
        <n v="847.13"/>
        <n v="-185.09"/>
        <n v="-3.37"/>
        <n v="-78.56"/>
        <n v="-47.9"/>
        <n v="777.44"/>
        <n v="29.99"/>
        <n v="1121.42"/>
        <n v="1342.36"/>
        <n v="360.4"/>
        <n v="371.19"/>
        <n v="0.94"/>
        <n v="-710.38"/>
        <n v="-188.18"/>
        <n v="931.35"/>
        <n v="-28.89"/>
        <n v="1234.29"/>
        <n v="-3965.66"/>
        <n v="-8.3699999999999992"/>
        <n v="117.15"/>
        <n v="6232.73"/>
        <n v="207.65"/>
        <n v="677.77"/>
        <n v="-255.01"/>
        <n v="-579.20000000000005"/>
        <n v="19.399999999999999"/>
        <n v="-542.49"/>
        <n v="12.8"/>
        <n v="2352.58"/>
        <n v="-4.41"/>
        <n v="69.41"/>
        <n v="111.1"/>
        <n v="926.81"/>
        <n v="-367.69"/>
        <n v="-3459.67"/>
        <n v="5.29"/>
        <n v="1953.07"/>
        <n v="593.94000000000005"/>
        <n v="186.42"/>
        <n v="-56.88"/>
        <n v="3862.83"/>
        <n v="7.13"/>
        <n v="342.44"/>
        <n v="53.65"/>
        <n v="753.6"/>
        <n v="208.84"/>
        <n v="216.99"/>
        <n v="-114.08"/>
        <n v="-151.88"/>
        <n v="57.99"/>
        <n v="26.08"/>
        <n v="-534.19000000000005"/>
        <n v="380.22"/>
        <n v="948.4"/>
        <n v="314.07"/>
        <n v="1732.06"/>
        <n v="-217.42"/>
        <n v="-128.31"/>
        <n v="12.13"/>
        <n v="87.36"/>
        <n v="-86.21"/>
        <n v="-43.17"/>
        <n v="-35.92"/>
        <n v="-63.83"/>
        <n v="97.03"/>
        <n v="-67.53"/>
        <n v="27.38"/>
        <n v="36.57"/>
        <n v="-77.239999999999995"/>
        <n v="3.72"/>
        <n v="-96.76"/>
        <n v="298.54000000000002"/>
        <n v="-1.21"/>
        <n v="-52.14"/>
        <n v="27.62"/>
        <n v="-160.05000000000001"/>
        <n v="-135.72"/>
        <n v="-86.67"/>
        <n v="-17.89"/>
        <n v="-130.85"/>
        <n v="204.34"/>
        <n v="-56.6"/>
        <n v="14.73"/>
        <n v="-201.88"/>
        <n v="1.36"/>
        <n v="156.66999999999999"/>
        <n v="-78.02"/>
        <n v="331.65"/>
        <n v="127.69"/>
        <n v="-61.66"/>
        <n v="-2.54"/>
        <n v="-86.92"/>
        <n v="402.37"/>
        <n v="72.510000000000005"/>
        <n v="87.31"/>
        <n v="173.64"/>
        <n v="122.78"/>
        <n v="-5.88"/>
        <n v="4.4000000000000004"/>
        <n v="-97.82"/>
        <n v="-0.14000000000000001"/>
        <n v="320.73"/>
        <n v="22.4"/>
        <n v="655.7"/>
        <n v="33.950000000000003"/>
        <n v="27.18"/>
        <n v="622.46"/>
        <n v="-127.23"/>
        <n v="55.19"/>
        <n v="502.51"/>
        <n v="-230.5"/>
        <n v="127.61"/>
        <n v="-77.099999999999994"/>
        <n v="-17.850000000000001"/>
        <n v="-87.56"/>
        <n v="237.84"/>
        <n v="537.09"/>
        <n v="221.83"/>
        <n v="8.9"/>
        <n v="-20.59"/>
        <n v="203.16"/>
        <n v="240.01"/>
        <n v="5.75"/>
        <n v="517.09"/>
        <n v="422.87"/>
        <n v="189.3"/>
        <n v="44.59"/>
        <n v="-162.74"/>
        <n v="10956.71"/>
        <n v="574.48"/>
        <n v="-3.78"/>
        <n v="-25.98"/>
        <n v="293.39"/>
        <n v="216.49"/>
        <n v="595.75"/>
        <n v="314.70999999999998"/>
        <n v="-167.15"/>
        <n v="-138.80000000000001"/>
        <n v="18.809999999999999"/>
        <n v="16.420000000000002"/>
        <n v="-274.52999999999997"/>
        <n v="-309.02"/>
        <n v="-28.55"/>
        <n v="-60.03"/>
        <n v="-144.52000000000001"/>
        <n v="-25.99"/>
        <n v="19.88"/>
        <n v="27.65"/>
        <n v="-19.73"/>
        <n v="-375.76"/>
        <n v="-161.04"/>
        <n v="27.46"/>
        <n v="49.5"/>
        <n v="36.159999999999997"/>
        <n v="-14.8"/>
        <n v="-7.55"/>
        <n v="-14.85"/>
        <n v="6528.66"/>
        <n v="123.55"/>
        <n v="361.33"/>
        <n v="-75.430000000000007"/>
        <n v="-635.69000000000005"/>
        <n v="0.67"/>
        <n v="100.55"/>
        <n v="25.48"/>
        <n v="11.21"/>
        <n v="-98.23"/>
        <n v="1095.83"/>
        <n v="3004.28"/>
        <n v="49.37"/>
        <n v="-206.14"/>
        <n v="48.63"/>
        <n v="2433.9899999999998"/>
        <n v="-56.89"/>
        <n v="32.06"/>
        <n v="55.06"/>
        <n v="1122.6400000000001"/>
        <n v="316.33"/>
        <n v="-101"/>
        <n v="2705.07"/>
        <n v="166.53"/>
        <n v="-402.45"/>
        <n v="142.87"/>
        <n v="-265.45"/>
        <n v="485.97"/>
        <n v="-16.5"/>
        <n v="-10.06"/>
        <n v="22.54"/>
        <n v="633.25"/>
        <n v="192.6"/>
        <n v="26"/>
        <n v="97.74"/>
        <n v="-43.48"/>
        <n v="-132.09"/>
        <n v="-1.85"/>
        <n v="48.4"/>
        <n v="-14.83"/>
        <n v="56.69"/>
        <n v="1826.35"/>
        <n v="-102.19"/>
        <n v="1.92"/>
        <n v="1155.73"/>
        <n v="1544.99"/>
        <n v="115.24"/>
        <n v="133.43"/>
        <n v="-560.6"/>
        <n v="-2083.2800000000002"/>
        <n v="527.09"/>
        <n v="-94.36"/>
        <n v="-3056.42"/>
        <n v="5.39"/>
        <n v="-128.30000000000001"/>
        <n v="-204.21"/>
        <n v="-154.46"/>
        <n v="228.84"/>
        <n v="80.41"/>
        <n v="-49.23"/>
        <n v="195.54"/>
        <n v="73"/>
        <n v="-10.16"/>
        <n v="-102.79"/>
        <n v="46.73"/>
        <n v="-179.94"/>
        <n v="430.47"/>
        <n v="2076.02"/>
        <n v="-4649.33"/>
        <n v="495.68"/>
        <n v="-130.06"/>
        <n v="-919.59"/>
        <n v="399.75"/>
        <n v="-260.82"/>
        <n v="-148.91"/>
        <n v="63.63"/>
        <n v="-38.119999999999997"/>
        <n v="103.84"/>
        <n v="-452.33"/>
        <n v="-263.26"/>
        <n v="-46.35"/>
        <n v="365.23"/>
        <n v="-108.8"/>
        <n v="75.790000000000006"/>
        <n v="224.27"/>
        <n v="-12.79"/>
        <n v="4.22"/>
        <n v="-31.99"/>
        <n v="-1758.89"/>
        <n v="-64.47"/>
        <n v="-130.34"/>
        <n v="-163.32"/>
        <n v="-434.22"/>
        <n v="-27.91"/>
        <n v="-71.59"/>
        <n v="603.6"/>
        <n v="-27.94"/>
        <n v="-195.88"/>
        <n v="37.340000000000003"/>
        <n v="1036.72"/>
        <n v="794.19"/>
        <n v="17.05"/>
        <n v="-50.55"/>
        <n v="1956.7"/>
        <n v="258.89999999999998"/>
        <n v="45.31"/>
        <n v="473.67"/>
        <n v="-7832.93"/>
        <n v="-30.29"/>
        <n v="676.36"/>
        <n v="-69.37"/>
        <n v="-98.25"/>
        <n v="2054.0300000000002"/>
        <n v="-40.85"/>
        <n v="-16.25"/>
        <n v="-63.89"/>
        <n v="-18.43"/>
        <n v="-262.45999999999998"/>
        <n v="-103.15"/>
        <n v="28.93"/>
        <n v="72.540000000000006"/>
        <n v="-53.43"/>
        <n v="1641.81"/>
        <n v="-33.49"/>
        <n v="-36.700000000000003"/>
        <n v="371.91"/>
        <n v="-24.66"/>
        <n v="1165.98"/>
        <n v="-163.83000000000001"/>
        <n v="8.3800000000000008"/>
        <n v="-227.4"/>
        <n v="-17.170000000000002"/>
        <n v="-65.400000000000006"/>
        <n v="-32.979999999999997"/>
        <n v="597.30999999999995"/>
        <n v="38.15"/>
        <n v="1526.71"/>
        <n v="-41.88"/>
        <n v="727.64"/>
        <n v="95.05"/>
        <n v="-20.65"/>
        <n v="14.87"/>
        <n v="78.58"/>
        <n v="-78.55"/>
        <n v="-92.9"/>
        <n v="-10.75"/>
        <n v="272.5"/>
        <n v="-185.82"/>
        <n v="28.38"/>
        <n v="-130"/>
        <n v="-97.71"/>
        <n v="-39.520000000000003"/>
        <n v="-29.68"/>
        <n v="970.88"/>
        <n v="1.05"/>
        <n v="-1.61"/>
        <n v="291.41000000000003"/>
        <n v="-1298.2"/>
        <n v="12.9"/>
        <n v="-528.29"/>
        <n v="387.79"/>
        <n v="-107.52"/>
        <n v="438.38"/>
        <n v="140.77000000000001"/>
        <n v="-79.53"/>
        <n v="-174.86"/>
        <n v="156.63999999999999"/>
        <n v="-23.62"/>
        <n v="-16.010000000000002"/>
        <n v="-512.07000000000005"/>
        <n v="34.64"/>
        <n v="-64.239999999999995"/>
        <n v="10.15"/>
        <n v="377.76"/>
        <n v="-84.07"/>
        <n v="51.23"/>
        <n v="-218.8"/>
        <n v="15.89"/>
        <n v="52.54"/>
        <n v="-19.98"/>
        <n v="172.58"/>
        <n v="70.81"/>
        <n v="2036.91"/>
        <n v="-38.67"/>
        <n v="-95.11"/>
        <n v="-12.35"/>
        <n v="1380.35"/>
        <n v="-681.05"/>
        <n v="-7.32"/>
        <n v="24.97"/>
        <n v="112.51"/>
        <n v="-210.75"/>
        <n v="65.459999999999994"/>
        <n v="16.25"/>
        <n v="133.68"/>
        <n v="-111.36"/>
        <n v="-155.55000000000001"/>
        <n v="-78.349999999999994"/>
        <n v="-11.8"/>
        <n v="196"/>
        <n v="-415.19"/>
        <n v="-213.37"/>
        <n v="219.69"/>
        <n v="-127.51"/>
        <n v="2272.62"/>
        <n v="-963.65"/>
        <n v="-126.45"/>
        <n v="-50.95"/>
        <n v="-121.65"/>
        <n v="-16.72"/>
        <n v="-32.200000000000003"/>
        <n v="-91.88"/>
        <n v="9379.36"/>
        <n v="-57.03"/>
        <n v="1934.98"/>
        <n v="1590.9"/>
        <n v="-15.63"/>
        <n v="276.85000000000002"/>
        <n v="-75.349999999999994"/>
        <n v="835.13"/>
        <n v="375.63"/>
        <n v="225.44"/>
        <n v="78.180000000000007"/>
        <n v="-23.05"/>
        <n v="41.42"/>
        <n v="-45.24"/>
        <n v="515.89"/>
        <n v="19.11"/>
        <n v="-714.8"/>
        <n v="-164.78"/>
        <n v="-4.28"/>
        <n v="-186.39"/>
        <n v="877.53"/>
        <n v="-3.73"/>
        <n v="-216.1"/>
        <n v="211.75"/>
        <n v="526.09"/>
        <n v="43.63"/>
        <n v="18.350000000000001"/>
        <n v="-82.95"/>
        <n v="152.47999999999999"/>
        <n v="-189.43"/>
        <n v="70.39"/>
        <n v="-10.9"/>
        <n v="146.31"/>
        <n v="-485.44"/>
        <n v="344.57"/>
        <n v="13.14"/>
        <n v="-453.34"/>
        <n v="-82.06"/>
        <n v="-113.4"/>
        <n v="512.98"/>
        <n v="-59.81"/>
        <n v="838.02"/>
        <n v="1876.66"/>
        <n v="478.79"/>
        <n v="1388.64"/>
        <n v="-4986.0200000000004"/>
        <n v="-13.93"/>
        <n v="628.29"/>
        <n v="-50.9"/>
        <n v="-15.86"/>
        <n v="-14.34"/>
        <n v="-90.63"/>
        <n v="-109.68"/>
        <n v="-353.03"/>
        <n v="320.24"/>
        <n v="-72.959999999999994"/>
        <n v="9.7899999999999991"/>
        <n v="22.57"/>
        <n v="45.09"/>
        <n v="151.91"/>
        <n v="21.13"/>
        <n v="-87.18"/>
        <n v="1471.27"/>
        <n v="328.72"/>
        <n v="-517.38"/>
        <n v="192.97"/>
        <n v="112.71"/>
        <n v="-143.44999999999999"/>
        <n v="24.99"/>
        <n v="-0.75"/>
        <n v="431.84"/>
        <n v="23.99"/>
        <n v="1385.16"/>
        <n v="88.36"/>
        <n v="208.27"/>
        <n v="52.14"/>
        <n v="704.71"/>
        <n v="376.81"/>
        <n v="223.88"/>
        <n v="2998.2"/>
        <n v="5039.55"/>
        <n v="677.35"/>
        <n v="5087.2700000000004"/>
        <n v="1659"/>
        <n v="262.99"/>
        <n v="17.12"/>
        <n v="2.98"/>
        <n v="-7.7"/>
        <n v="-16.88"/>
        <n v="2813.62"/>
        <n v="278.67"/>
        <n v="-55.21"/>
        <n v="-50.32"/>
        <n v="-736.41"/>
        <n v="-103.62"/>
        <n v="135.35"/>
        <n v="516.91"/>
        <n v="-54.35"/>
        <n v="122.2"/>
        <n v="-184.63"/>
        <n v="30.6"/>
        <n v="-0.06"/>
        <n v="6.73"/>
        <n v="10.09"/>
        <n v="-111.11"/>
        <n v="-0.72"/>
        <n v="0.12"/>
        <n v="43.48"/>
        <n v="112.78"/>
        <n v="-1982.09"/>
        <n v="55.25"/>
        <n v="-14.99"/>
        <n v="18.64"/>
        <n v="-967.9"/>
        <n v="-70.78"/>
        <n v="1547.08"/>
        <n v="1.89"/>
        <n v="6.75"/>
        <n v="-86.7"/>
        <n v="-166.77"/>
        <n v="5.91"/>
        <n v="-55.33"/>
        <n v="-23.04"/>
        <n v="65.69"/>
        <n v="851.63"/>
        <n v="-85.69"/>
        <n v="18.41"/>
        <n v="2544.86"/>
        <n v="-119.89"/>
        <n v="-43.91"/>
        <n v="-5.3"/>
        <n v="212.7"/>
        <n v="-14.76"/>
        <n v="-329.66"/>
        <n v="77.91"/>
        <n v="-71.459999999999994"/>
        <n v="-39.26"/>
        <n v="-1142.79"/>
        <n v="51.89"/>
        <n v="1377.14"/>
        <n v="-53.66"/>
        <n v="889.48"/>
        <n v="54.16"/>
        <n v="-2.5"/>
        <n v="37.74"/>
        <n v="-108.99"/>
        <n v="259.33999999999997"/>
        <n v="-116.35"/>
        <n v="641.6"/>
        <n v="-1157.81"/>
        <n v="20.82"/>
        <n v="-931.66"/>
        <n v="-849.63"/>
        <n v="14.81"/>
        <n v="-5.5"/>
        <n v="218.78"/>
        <n v="-11.52"/>
        <n v="-47.52"/>
        <n v="83.45"/>
        <n v="-30.35"/>
        <n v="841.91"/>
        <n v="530.28"/>
        <n v="-1189.72"/>
        <n v="-0.94"/>
        <n v="-137.27000000000001"/>
        <n v="-33.53"/>
        <n v="-24.5"/>
        <n v="-274.04000000000002"/>
        <n v="-369.56"/>
        <n v="-2.68"/>
        <n v="-321.57"/>
        <n v="-1.28"/>
        <n v="422.07"/>
        <n v="301.45999999999998"/>
        <n v="2579.52"/>
        <n v="-64.38"/>
        <n v="-8.6300000000000008"/>
        <n v="487.85"/>
        <n v="-52.73"/>
        <n v="76.959999999999994"/>
        <n v="2014.11"/>
        <n v="-259.54000000000002"/>
        <n v="-47.14"/>
        <n v="666.03"/>
        <n v="0.38"/>
        <n v="-171.77"/>
        <n v="-965.96"/>
        <n v="94.85"/>
        <n v="-29.02"/>
        <n v="-317.55"/>
        <n v="3.77"/>
        <n v="119.42"/>
        <n v="-8.27"/>
        <n v="8255.26"/>
        <n v="81.010000000000005"/>
        <n v="113.14"/>
        <n v="972.21"/>
        <n v="-86.61"/>
        <n v="-64.13"/>
        <n v="572.99"/>
        <n v="1238.19"/>
        <n v="66.97"/>
        <n v="-90.59"/>
        <n v="197.79"/>
        <n v="50.11"/>
        <n v="-37.32"/>
        <n v="-180.73"/>
        <n v="-203.03"/>
        <n v="-49.17"/>
        <n v="-95.88"/>
        <n v="4969.29"/>
        <n v="-473.68"/>
        <n v="-57.98"/>
        <n v="1018.07"/>
        <n v="4094.67"/>
        <n v="295.70999999999998"/>
        <n v="14.46"/>
        <n v="87.99"/>
        <n v="-11.97"/>
        <n v="1048.83"/>
        <n v="383.21"/>
        <n v="-16.96"/>
        <n v="-173.14"/>
        <n v="197.78"/>
        <n v="-33.93"/>
        <n v="64.239999999999995"/>
        <n v="66.400000000000006"/>
        <n v="551.1"/>
        <n v="445.17"/>
        <n v="17.399999999999999"/>
        <n v="-10.130000000000001"/>
        <n v="1724.87"/>
        <n v="-454.46"/>
        <n v="1723.29"/>
        <n v="29.37"/>
        <n v="917.06"/>
        <n v="1046.05"/>
        <n v="280.3"/>
        <n v="-239.07"/>
        <n v="-728.93"/>
        <n v="-155.16"/>
        <n v="-607.54"/>
        <n v="406.47"/>
        <n v="-183.95"/>
        <n v="190.44"/>
        <n v="1374.49"/>
        <n v="45.03"/>
        <n v="158"/>
        <n v="50.4"/>
        <n v="1370.68"/>
        <n v="-144.97"/>
        <n v="94.43"/>
        <n v="736.72"/>
        <n v="245.34"/>
        <n v="-180.49"/>
        <n v="70.180000000000007"/>
        <n v="1238.8499999999999"/>
        <n v="71.87"/>
        <n v="55.22"/>
        <n v="-14.35"/>
        <n v="167.58"/>
        <n v="-96.1"/>
        <n v="48.2"/>
        <n v="-69.239999999999995"/>
        <n v="-78.680000000000007"/>
        <n v="59.07"/>
        <n v="35.08"/>
        <n v="40.08"/>
        <n v="26.87"/>
        <n v="7181.52"/>
        <n v="-47.93"/>
        <n v="49.54"/>
        <n v="2826.81"/>
        <n v="16.78"/>
        <n v="-19.48"/>
        <n v="-57.06"/>
        <n v="-40.630000000000003"/>
        <n v="-38.57"/>
        <n v="1030.8499999999999"/>
        <n v="-31.8"/>
        <n v="32.04"/>
        <n v="-18.75"/>
        <n v="-70.739999999999995"/>
        <n v="55.09"/>
        <n v="-543.87"/>
        <n v="-187.11"/>
        <n v="60.61"/>
        <n v="-74.56"/>
        <n v="90.88"/>
        <n v="-227.74"/>
        <n v="-175.05"/>
        <n v="12.39"/>
        <n v="3.66"/>
        <n v="-170.07"/>
        <n v="-19.82"/>
        <n v="-1148.5"/>
        <n v="34.82"/>
        <n v="116.99"/>
        <n v="-5.27"/>
        <n v="-24.79"/>
        <n v="3128.18"/>
        <n v="-472.82"/>
        <n v="-199.89"/>
        <n v="-41.58"/>
        <n v="-41.49"/>
        <n v="9.81"/>
        <n v="33.64"/>
        <n v="1550.49"/>
        <n v="-144.53"/>
        <n v="114.69"/>
        <n v="165.98"/>
        <n v="1045.8"/>
        <n v="790.17"/>
        <n v="2791.75"/>
        <n v="1115.75"/>
        <n v="-152"/>
        <n v="37.76"/>
        <n v="43.39"/>
        <n v="245.81"/>
        <n v="398.81"/>
        <n v="251.94"/>
        <n v="-105"/>
        <n v="-71.2"/>
        <n v="9.69"/>
        <n v="593.24"/>
        <n v="-11.84"/>
        <n v="-284.41000000000003"/>
        <n v="113.22"/>
        <n v="305.74"/>
        <n v="-126.08"/>
        <n v="61.66"/>
        <n v="-3.07"/>
        <n v="303.88"/>
        <n v="-81.59"/>
        <n v="1265.9100000000001"/>
        <n v="-1268.6199999999999"/>
        <n v="140.15"/>
        <n v="-6.63"/>
        <n v="9.61"/>
        <n v="-198.5"/>
        <n v="1.85"/>
        <n v="5.07"/>
        <n v="4823.6899999999996"/>
        <n v="-181.89"/>
        <n v="35.1"/>
        <n v="-12.1"/>
        <n v="-168.48"/>
        <n v="-21.43"/>
        <n v="291.52"/>
        <n v="127.83"/>
        <n v="2.5499999999999998"/>
        <n v="2086.88"/>
        <n v="-28"/>
        <n v="-69.45"/>
        <n v="46.16"/>
        <n v="-843.78"/>
        <n v="-5.64"/>
        <n v="246.48"/>
        <n v="46.01"/>
        <n v="-65.69"/>
        <n v="-37.78"/>
        <n v="-16.489999999999998"/>
        <n v="14.18"/>
        <n v="-71.48"/>
        <n v="-74.02"/>
        <n v="-24.22"/>
        <n v="-1123.26"/>
        <n v="64.260000000000005"/>
        <n v="-88.22"/>
        <n v="62.13"/>
        <n v="53.05"/>
        <n v="87.27"/>
        <n v="41.63"/>
        <n v="-47.15"/>
        <n v="-71.180000000000007"/>
        <n v="-73.14"/>
        <n v="-0.64"/>
        <n v="-256.14999999999998"/>
        <n v="-15.75"/>
        <n v="-65.28"/>
        <n v="103.72"/>
        <n v="-594.14"/>
        <n v="-1696.56"/>
        <n v="1026.47"/>
        <n v="-11.23"/>
        <n v="-43.95"/>
        <n v="43.3"/>
        <n v="-170.06"/>
        <n v="-269.66000000000003"/>
        <n v="880.85"/>
        <n v="-16.11"/>
        <n v="5358.59"/>
        <n v="1944.51"/>
        <n v="25.49"/>
        <n v="-40.590000000000003"/>
        <n v="-145.34"/>
        <n v="-19.34"/>
        <n v="-92.35"/>
        <n v="89.7"/>
        <n v="12.55"/>
        <n v="131.43"/>
        <n v="35.020000000000003"/>
        <n v="-208.09"/>
        <n v="-98.78"/>
        <n v="-1211.24"/>
        <n v="-3.92"/>
        <n v="36.94"/>
        <n v="112.72"/>
        <n v="-63.94"/>
        <n v="-143.47"/>
        <n v="757.77"/>
        <n v="57.88"/>
        <n v="27.17"/>
        <n v="2371.91"/>
        <n v="-927.15"/>
        <n v="-304.83999999999997"/>
        <n v="-21.99"/>
        <n v="-162.52000000000001"/>
        <n v="460.82"/>
        <n v="-6.79"/>
        <n v="7.12"/>
        <n v="-463.24"/>
        <n v="-75.819999999999993"/>
        <n v="55.17"/>
        <n v="-221.42"/>
        <n v="26.61"/>
        <n v="273.41000000000003"/>
        <n v="-29.33"/>
        <n v="-1770.43"/>
        <n v="137.96"/>
        <n v="-352.25"/>
        <n v="-819.51"/>
        <n v="47.06"/>
        <n v="-28.99"/>
        <n v="326.64999999999998"/>
        <n v="220.83"/>
        <n v="100.37"/>
        <n v="-56.93"/>
        <n v="-17.88"/>
        <n v="-53.78"/>
        <n v="136.84"/>
        <n v="521.04"/>
        <n v="10.08"/>
        <n v="-109.18"/>
        <n v="-69.88"/>
        <n v="227.03"/>
        <n v="-96.45"/>
        <n v="247.14"/>
        <n v="1467.82"/>
        <n v="-96.96"/>
        <n v="-27.38"/>
        <n v="-74.27"/>
        <n v="-32.880000000000003"/>
        <n v="-426.05"/>
        <n v="-82.79"/>
        <n v="128.18"/>
        <n v="-7.42"/>
        <n v="2800.76"/>
        <n v="134.38999999999999"/>
        <n v="-240.22"/>
        <n v="-1.1399999999999999"/>
        <n v="-204.9"/>
        <n v="1566.22"/>
        <n v="-389.72"/>
        <n v="-346.84"/>
        <n v="8.75"/>
        <n v="-39.119999999999997"/>
        <n v="141.19"/>
        <n v="108.78"/>
        <n v="-9.59"/>
        <n v="-3455.72"/>
        <n v="619.42999999999995"/>
        <n v="-1056.28"/>
        <n v="53.95"/>
        <n v="-115.08"/>
        <n v="-22.38"/>
        <n v="-20.010000000000002"/>
        <n v="-313.19"/>
        <n v="-1039.8499999999999"/>
        <n v="-73.41"/>
        <n v="18.22"/>
        <n v="9.48"/>
        <n v="25.01"/>
        <n v="-78.930000000000007"/>
        <n v="-19.04"/>
        <n v="-177.57"/>
        <n v="-10.61"/>
        <n v="592.41"/>
        <n v="82.93"/>
        <n v="-32.36"/>
        <n v="-26.14"/>
        <n v="172.7"/>
        <n v="151.44"/>
        <n v="580.73"/>
        <n v="404.77"/>
        <n v="-115.59"/>
        <n v="18.28"/>
        <n v="-133.13999999999999"/>
        <n v="845.95"/>
        <n v="-48.97"/>
        <n v="74.28"/>
        <n v="-88.71"/>
        <n v="-120.59"/>
        <n v="-367.42"/>
        <n v="-48.17"/>
        <n v="891.43"/>
        <n v="-82.92"/>
        <n v="-107.32"/>
        <n v="94.69"/>
        <n v="88.47"/>
        <n v="-91.13"/>
        <n v="17.41"/>
        <n v="1599.01"/>
        <n v="254.38"/>
        <n v="-438.38"/>
        <n v="-1081.03"/>
        <n v="-1037.31"/>
        <n v="-35.54"/>
        <n v="-169.54"/>
        <n v="34.270000000000003"/>
        <n v="-145.5"/>
        <n v="-145.13"/>
        <n v="-163.08000000000001"/>
        <n v="-43.94"/>
        <n v="734.46"/>
        <n v="-130.46"/>
        <n v="117.14"/>
        <n v="793.91"/>
        <n v="-962.27"/>
        <n v="29.28"/>
        <n v="-209.13"/>
        <n v="242.54"/>
        <n v="196.69"/>
        <n v="15.9"/>
        <n v="-196.51"/>
        <n v="-153.94999999999999"/>
        <n v="-24.99"/>
        <n v="-23.43"/>
        <n v="-692.69"/>
        <n v="655.96"/>
        <n v="346.28"/>
        <n v="126.88"/>
        <n v="-37.409999999999997"/>
        <n v="1285.5899999999999"/>
        <n v="38.090000000000003"/>
        <n v="1031.47"/>
        <n v="1770.88"/>
        <n v="9.85"/>
        <n v="2.34"/>
        <n v="-4.8600000000000003"/>
        <n v="374.73"/>
        <n v="476.75"/>
        <n v="19.53"/>
        <n v="-1047.3900000000001"/>
        <n v="25.93"/>
        <n v="237.08"/>
        <n v="1866.75"/>
        <n v="78.59"/>
        <n v="86.32"/>
        <n v="625.47"/>
        <n v="72.81"/>
        <n v="1528.86"/>
        <n v="188.12"/>
        <n v="-57.57"/>
        <n v="55.56"/>
        <n v="15.84"/>
        <n v="111.85"/>
        <n v="25.69"/>
        <n v="-60.76"/>
        <n v="201.98"/>
        <n v="-247.98"/>
        <n v="1158.0899999999999"/>
        <n v="2247.11"/>
        <n v="15.58"/>
        <n v="12.67"/>
        <n v="-139.36000000000001"/>
        <n v="161.09"/>
        <n v="5391.72"/>
        <n v="78.56"/>
        <n v="41.79"/>
        <n v="-1005.92"/>
        <n v="325.47000000000003"/>
        <n v="38.99"/>
        <n v="40.19"/>
        <n v="5.35"/>
        <n v="-21.38"/>
        <n v="-24.31"/>
        <n v="2856.86"/>
        <n v="-550.78"/>
        <n v="95"/>
        <n v="-95.21"/>
        <n v="-93.9"/>
        <n v="51.71"/>
        <n v="2016.71"/>
        <n v="-0.92"/>
        <n v="-52.85"/>
        <n v="1201.8399999999999"/>
        <n v="87.03"/>
        <n v="1187.21"/>
        <n v="2.67"/>
        <n v="-15.28"/>
        <n v="-59.57"/>
        <n v="244.24"/>
        <n v="337.7"/>
        <n v="9.5500000000000007"/>
        <n v="4133.1899999999996"/>
        <n v="19.29"/>
        <n v="30.54"/>
        <n v="2919.96"/>
        <n v="15.25"/>
        <n v="529.49"/>
        <n v="367.05"/>
        <n v="-16.04"/>
        <n v="66.53"/>
        <n v="-29.77"/>
        <n v="164.31"/>
        <n v="168.82"/>
        <n v="-141.96"/>
        <n v="79.099999999999994"/>
        <n v="-818.69"/>
        <n v="14"/>
        <n v="-1527.75"/>
        <n v="-738.56"/>
        <n v="-68.17"/>
        <n v="784"/>
        <n v="7.72"/>
        <n v="-30.38"/>
        <n v="-1.66"/>
        <n v="585.16"/>
        <n v="-2.35"/>
        <n v="-598.4"/>
        <n v="777.51"/>
        <n v="16.739999999999998"/>
        <n v="-27.08"/>
        <n v="-167.75"/>
        <n v="-113.62"/>
        <n v="-51.23"/>
        <n v="-117.61"/>
        <n v="-278.54000000000002"/>
        <n v="57.76"/>
        <n v="1387.85"/>
        <n v="-254.59"/>
        <n v="117.76"/>
        <n v="-226.84"/>
        <n v="-166.01"/>
        <n v="5490.55"/>
        <n v="8.0500000000000007"/>
        <n v="2805.05"/>
        <n v="480.94"/>
        <n v="-183.37"/>
        <n v="-75.95"/>
        <n v="-18.22"/>
        <n v="45.21"/>
        <n v="-146.4"/>
        <n v="-32.15"/>
        <n v="1.04"/>
        <n v="235.9"/>
        <n v="94.3"/>
        <n v="-35.61"/>
        <n v="116.92"/>
        <n v="-44.62"/>
        <n v="-14.7"/>
        <n v="-66.44"/>
        <n v="-36.200000000000003"/>
        <n v="1721.3"/>
        <n v="630.38"/>
        <n v="2579.7600000000002"/>
        <n v="-88.33"/>
        <n v="-17.16"/>
        <n v="-332.58"/>
        <n v="-241.78"/>
        <n v="-37.21"/>
        <n v="-121.99"/>
        <n v="27.86"/>
        <n v="31.64"/>
        <n v="3502.85"/>
        <n v="-57.2"/>
        <n v="-228.16"/>
        <n v="307.52"/>
        <n v="-66.19"/>
        <n v="-28.9"/>
        <n v="109.77"/>
        <n v="-25.14"/>
        <n v="29.22"/>
        <n v="-916.28"/>
        <n v="-199.53"/>
        <n v="16.079999999999998"/>
        <n v="-60.27"/>
        <n v="1198.3800000000001"/>
        <n v="159.56"/>
        <n v="45.51"/>
        <n v="-1724.9"/>
        <n v="266.64"/>
        <n v="188.93"/>
        <n v="-374.8"/>
        <n v="134.28"/>
        <n v="1147.48"/>
        <n v="158.15"/>
        <n v="671.03"/>
        <n v="-146.02000000000001"/>
        <n v="-13.44"/>
        <n v="-139.69999999999999"/>
        <n v="148.44"/>
        <n v="102.35"/>
        <n v="2046.27"/>
        <n v="12.7"/>
        <n v="289.19"/>
        <n v="-66.56"/>
        <n v="231.49"/>
        <n v="171.97"/>
        <n v="-29.23"/>
        <n v="-330.9"/>
        <n v="-282.58999999999997"/>
        <n v="1205.6099999999999"/>
        <n v="13.47"/>
        <n v="-26.19"/>
        <n v="-469.09"/>
        <n v="38.869999999999997"/>
        <n v="-7.19"/>
        <n v="-119.76"/>
        <n v="381.92"/>
        <n v="188.68"/>
        <n v="204.7"/>
        <n v="1659.37"/>
        <n v="-188.08"/>
        <n v="19.829999999999998"/>
        <n v="594.78"/>
        <n v="-72.5"/>
        <n v="-22.73"/>
        <n v="249.85"/>
        <n v="18.37"/>
        <n v="-117.27"/>
        <n v="35.9"/>
        <n v="69.930000000000007"/>
        <n v="62.95"/>
        <n v="34.39"/>
        <n v="190.72"/>
        <n v="-15.05"/>
        <n v="9.5299999999999994"/>
        <n v="-3.48"/>
        <n v="-0.01"/>
        <n v="-327.67"/>
        <n v="-74.319999999999993"/>
        <n v="226.39"/>
        <n v="6.18"/>
        <n v="-1176.31"/>
        <n v="4.9400000000000004"/>
        <n v="612.9"/>
        <n v="-696.51"/>
        <n v="344.35"/>
        <n v="-29.58"/>
        <n v="31.67"/>
        <n v="-6"/>
        <n v="435.29"/>
        <n v="18.739999999999998"/>
        <n v="-29.94"/>
        <n v="405.33"/>
        <n v="-2.75"/>
        <n v="44.9"/>
        <n v="217.6"/>
        <n v="717.14"/>
        <n v="78.849999999999994"/>
        <n v="280.38"/>
        <n v="-10.050000000000001"/>
        <n v="2442.5700000000002"/>
        <n v="17.98"/>
        <n v="250.4"/>
        <n v="1073.8800000000001"/>
        <n v="31.36"/>
        <n v="-56.73"/>
        <n v="-62.09"/>
        <n v="-8.91"/>
        <n v="-156.84"/>
        <n v="1372.09"/>
        <n v="10.43"/>
        <n v="180.56"/>
        <n v="-11.02"/>
        <n v="3.19"/>
        <n v="9.26"/>
        <n v="30.93"/>
        <n v="3.43"/>
        <n v="-99.69"/>
        <n v="-2.31"/>
        <n v="46.3"/>
        <n v="607.28"/>
        <n v="-25.29"/>
        <n v="564.99"/>
        <n v="5718.93"/>
        <n v="-47.68"/>
        <n v="18.16"/>
        <n v="-73.680000000000007"/>
        <n v="80.150000000000006"/>
        <n v="-101.7"/>
        <n v="-125.26"/>
        <n v="492.57"/>
        <n v="430.04"/>
        <n v="-207.11"/>
        <n v="-74.709999999999994"/>
        <n v="744.88"/>
        <n v="750.85"/>
        <n v="-153.47"/>
        <n v="26.89"/>
        <n v="76.61"/>
        <n v="-124.29"/>
        <n v="-635.20000000000005"/>
        <n v="19.239999999999998"/>
        <n v="25.26"/>
        <n v="118.37"/>
        <n v="702.69"/>
        <n v="410.9"/>
        <n v="2023.04"/>
        <n v="1033.03"/>
        <n v="81.819999999999993"/>
        <n v="43.19"/>
        <n v="171.3"/>
        <n v="443.01"/>
        <n v="37.590000000000003"/>
        <n v="3.9"/>
        <n v="-375.64"/>
        <n v="-172.6"/>
        <n v="627.65"/>
        <n v="-333.71"/>
        <n v="141.05000000000001"/>
        <n v="-8.5500000000000007"/>
        <n v="71.569999999999993"/>
        <n v="-15.2"/>
        <n v="578.46"/>
        <n v="-92.91"/>
        <n v="-394.93"/>
        <n v="-153.53"/>
        <n v="-1.99"/>
        <n v="49.77"/>
        <n v="5.28"/>
        <n v="944.83"/>
        <n v="-65.989999999999995"/>
        <n v="-221.85"/>
        <n v="48.77"/>
        <n v="-241.84"/>
        <n v="1870.06"/>
        <n v="-26.95"/>
        <n v="282.08"/>
        <n v="696.53"/>
        <n v="703.22"/>
        <n v="73.5"/>
        <n v="-20.99"/>
        <n v="205.13"/>
        <n v="-52.59"/>
        <n v="6.56"/>
        <n v="27.14"/>
        <n v="0.3"/>
        <n v="11.31"/>
        <n v="-88.31"/>
        <n v="-1388.29"/>
        <n v="23.03"/>
        <n v="5.83"/>
        <n v="110.77"/>
        <n v="-43.98"/>
        <n v="474.68"/>
        <n v="1046.02"/>
        <n v="-120.04"/>
        <n v="8.18"/>
        <n v="592.33000000000004"/>
        <n v="32.6"/>
        <n v="342.69"/>
        <n v="303.19"/>
        <n v="-51.71"/>
        <n v="9.32"/>
        <n v="5461.36"/>
        <n v="29.93"/>
        <n v="2363.2600000000002"/>
        <n v="-235.38"/>
        <n v="12.69"/>
        <n v="12.21"/>
        <n v="-1307.44"/>
        <n v="245.46"/>
        <n v="-23.96"/>
        <n v="-11.14"/>
        <n v="184.26"/>
        <n v="13.18"/>
        <n v="313.52"/>
        <n v="332.37"/>
        <n v="-648.09"/>
        <n v="-1699.49"/>
        <n v="-11.06"/>
        <n v="-536.47"/>
        <n v="-146.53"/>
        <n v="-46.74"/>
        <n v="623.47"/>
        <n v="52.92"/>
        <n v="1030.6300000000001"/>
        <n v="-229.39"/>
        <n v="96.96"/>
        <n v="-3.96"/>
        <n v="330.33"/>
        <n v="26.47"/>
        <n v="-104.51"/>
        <n v="211.96"/>
        <n v="26.22"/>
        <n v="315.97000000000003"/>
        <n v="19.97"/>
        <n v="68.900000000000006"/>
        <n v="43.98"/>
        <n v="1.51"/>
        <n v="-347.56"/>
        <n v="-218.49"/>
        <n v="416.5"/>
        <n v="8924.14"/>
        <n v="-230.72"/>
        <n v="2728.71"/>
        <n v="-85.02"/>
        <n v="420.95"/>
        <n v="-479.24"/>
        <n v="-84.16"/>
        <n v="-57.37"/>
        <n v="-79.290000000000006"/>
        <n v="1039.94"/>
        <n v="9796.44"/>
        <n v="630.04"/>
        <n v="129.63999999999999"/>
        <n v="-36.979999999999997"/>
        <n v="-10.199999999999999"/>
        <n v="10.74"/>
        <n v="-37.049999999999997"/>
        <n v="55.53"/>
        <n v="509.75"/>
        <n v="646.24"/>
        <n v="160.38999999999999"/>
        <n v="320.89"/>
        <n v="-251.71"/>
        <n v="197.73"/>
        <n v="7.31"/>
        <n v="176.09"/>
        <n v="-18.420000000000002"/>
        <n v="600.6"/>
        <n v="-67.510000000000005"/>
        <n v="-158.18"/>
        <n v="560.35"/>
        <n v="-1748.99"/>
        <n v="194.31"/>
        <n v="-156.97"/>
        <n v="-673.23"/>
        <n v="45.72"/>
        <n v="781.28"/>
        <n v="2380.13"/>
        <n v="-369.42"/>
        <n v="-57.99"/>
        <n v="2.57"/>
        <n v="25.17"/>
        <n v="-429.41"/>
        <n v="331.79"/>
        <n v="-193.91"/>
        <n v="-70.94"/>
        <n v="3262.21"/>
        <n v="25.13"/>
        <n v="-6.85"/>
        <n v="-15.7"/>
        <n v="-230.16"/>
        <n v="-173.31"/>
        <n v="-115.99"/>
        <n v="4147.2"/>
        <n v="46.03"/>
        <n v="49.17"/>
        <n v="748.99"/>
        <n v="61.45"/>
        <n v="480.29"/>
        <n v="-4.8499999999999996"/>
        <n v="42.73"/>
        <n v="-54.73"/>
        <n v="-747.43"/>
        <n v="-46.51"/>
        <n v="333.3"/>
        <n v="157.26"/>
        <n v="6.59"/>
        <n v="31.07"/>
        <n v="-61.79"/>
        <n v="622.79999999999995"/>
        <n v="19.600000000000001"/>
        <n v="476.23"/>
        <n v="2347.61"/>
        <n v="175.48"/>
        <n v="325.77"/>
        <n v="-206.93"/>
        <n v="-21.86"/>
        <n v="3035.56"/>
        <n v="-8.6199999999999992"/>
        <n v="-154.99"/>
        <n v="34.31"/>
        <n v="20.59"/>
        <n v="-396.02"/>
        <n v="-1243.99"/>
        <n v="-109.34"/>
        <n v="79.47"/>
        <n v="-36.15"/>
        <n v="-2.1"/>
        <n v="-109.95"/>
        <n v="355.22"/>
        <n v="-235.88"/>
        <n v="-40.200000000000003"/>
        <n v="-26.9"/>
        <n v="640.73"/>
        <n v="-40.58"/>
        <n v="-1742.94"/>
        <n v="-763.65"/>
        <n v="-232.47"/>
        <n v="257.04000000000002"/>
        <n v="-95.2"/>
        <n v="1403.43"/>
        <n v="-10.71"/>
        <n v="26.86"/>
        <n v="55.84"/>
        <n v="-1.56"/>
        <n v="2878.28"/>
        <n v="-13.91"/>
        <n v="11.11"/>
        <n v="-25.44"/>
        <n v="-134.58000000000001"/>
        <n v="-9.35"/>
        <n v="134.72999999999999"/>
        <n v="494.54"/>
        <n v="-1178.29"/>
        <n v="-189.57"/>
        <n v="-496.65"/>
        <n v="-402.85"/>
        <n v="-713.77"/>
        <n v="2047.98"/>
        <n v="36.28"/>
        <n v="-261.22000000000003"/>
        <n v="36.61"/>
        <n v="1851.08"/>
        <n v="84.36"/>
        <n v="40.49"/>
        <n v="-27.03"/>
        <n v="32.4"/>
        <n v="13.74"/>
        <n v="232.13"/>
        <n v="60.88"/>
        <n v="21.17"/>
        <n v="-81.12"/>
        <n v="2468.7600000000002"/>
        <n v="-920.93"/>
        <n v="-75.680000000000007"/>
        <n v="117.62"/>
        <n v="1.62"/>
        <n v="-64.489999999999995"/>
        <n v="140.66"/>
        <n v="441.42"/>
        <n v="-166.3"/>
        <n v="212.58"/>
        <n v="-96.62"/>
        <n v="13.17"/>
        <n v="-127.13"/>
        <n v="3134.09"/>
        <n v="-156.16999999999999"/>
        <n v="-407.93"/>
        <n v="-62.31"/>
        <n v="12.47"/>
        <n v="1465.19"/>
        <n v="-60.4"/>
        <n v="63.4"/>
        <n v="-377.63"/>
        <n v="50.77"/>
        <n v="4.25"/>
        <n v="-12.91"/>
        <n v="39.28"/>
        <n v="-991.27"/>
        <n v="339.93"/>
        <n v="-115.78"/>
        <n v="4.75"/>
        <n v="922.68"/>
        <n v="215.41"/>
        <n v="-215.72"/>
        <n v="-16.07"/>
        <n v="166.08"/>
        <n v="-16.420000000000002"/>
        <n v="173.86"/>
        <n v="-109.9"/>
        <n v="-121.6"/>
        <n v="-6.6"/>
        <n v="-54.81"/>
        <n v="13.83"/>
        <n v="-107.48"/>
        <n v="-22.74"/>
        <n v="30.23"/>
        <n v="-110.03"/>
        <n v="52.98"/>
        <n v="79.41"/>
        <n v="33.54"/>
        <n v="2.58"/>
        <n v="-232.76"/>
        <n v="3511.64"/>
        <n v="9.74"/>
        <n v="-1042.8499999999999"/>
        <n v="-7.11"/>
        <n v="753.08"/>
        <n v="6.4"/>
        <n v="1042.95"/>
        <n v="2038.9"/>
        <n v="31.51"/>
        <n v="-34.85"/>
        <n v="-195.23"/>
        <n v="23.63"/>
        <n v="-528.04"/>
        <n v="312.64999999999998"/>
        <n v="-26.15"/>
        <n v="-19.829999999999998"/>
        <n v="-125.88"/>
        <n v="-222.84"/>
        <n v="-51.38"/>
        <n v="995.35"/>
        <n v="-45.42"/>
        <n v="23.39"/>
        <n v="8296.48"/>
        <n v="-83.3"/>
        <n v="-522.69000000000005"/>
        <n v="2277.08"/>
        <n v="-25.32"/>
        <n v="124.65"/>
        <n v="870.42"/>
        <n v="-39.9"/>
        <n v="-37.090000000000003"/>
        <n v="-8.31"/>
        <n v="10.34"/>
        <n v="-13.13"/>
        <n v="369.43"/>
        <n v="181.49"/>
        <n v="-154.81"/>
        <n v="-24.87"/>
        <n v="-115.05"/>
        <n v="-63.36"/>
        <n v="-199.98"/>
        <n v="-83.73"/>
        <n v="24.76"/>
        <n v="-52.78"/>
        <n v="18.03"/>
        <n v="-143.53"/>
        <n v="-90.85"/>
        <n v="-1456.25"/>
        <n v="12.66"/>
        <n v="-295.45"/>
        <n v="3.94"/>
        <n v="63.56"/>
        <n v="39.880000000000003"/>
        <n v="-248.96"/>
        <n v="119.85"/>
        <n v="230.26"/>
        <n v="-14.55"/>
        <n v="-371.85"/>
        <n v="3835.03"/>
        <n v="617.33000000000004"/>
        <n v="87.61"/>
        <n v="367.29"/>
        <n v="-27.3"/>
        <n v="-72.489999999999995"/>
        <n v="22.19"/>
        <n v="-1170.8800000000001"/>
        <n v="105.28"/>
        <n v="-4.9000000000000004"/>
        <n v="421.25"/>
        <n v="-662.79"/>
        <n v="-487.37"/>
        <n v="-76.56"/>
        <n v="363.59"/>
        <n v="-61.32"/>
        <n v="-253.4"/>
        <n v="-32.619999999999997"/>
        <n v="-161.35"/>
        <n v="1309.96"/>
        <n v="-41.5"/>
        <n v="1240.55"/>
        <n v="266.27"/>
        <n v="50.2"/>
        <n v="9.2200000000000006"/>
        <n v="-85.74"/>
        <n v="-279"/>
        <n v="44.4"/>
        <n v="13.26"/>
        <n v="9.2799999999999994"/>
        <n v="-418.37"/>
        <n v="475.09"/>
        <n v="732.76"/>
        <n v="49.55"/>
        <n v="255.87"/>
        <n v="-89.39"/>
        <n v="54.25"/>
        <n v="291.76"/>
        <n v="2975.21"/>
        <n v="14.93"/>
        <n v="-56.97"/>
        <n v="-247.13"/>
        <n v="-13.33"/>
        <n v="1858.59"/>
        <n v="33.26"/>
        <n v="-16.809999999999999"/>
        <n v="-1858.68"/>
        <n v="5.09"/>
        <n v="-133.94999999999999"/>
        <n v="-82.12"/>
        <n v="-1343.1"/>
        <n v="261.58"/>
        <n v="3307.43"/>
        <n v="218.13"/>
        <n v="-1851.66"/>
        <n v="-52.93"/>
        <n v="78.97"/>
        <n v="-4.97"/>
        <n v="14.58"/>
        <n v="38.9"/>
        <n v="-993.54"/>
        <n v="-104.76"/>
        <n v="0.35"/>
        <n v="188.64"/>
        <n v="-818.75"/>
        <n v="-10.65"/>
        <n v="0.79"/>
        <n v="-44.2"/>
        <n v="-71.78"/>
        <n v="-45.48"/>
        <n v="836.15"/>
        <n v="-152.84"/>
        <n v="-1041.3800000000001"/>
        <n v="-37.96"/>
        <n v="-47.3"/>
        <n v="23.61"/>
        <n v="-10.39"/>
        <n v="-14.37"/>
        <n v="-239.69"/>
        <n v="116"/>
        <n v="-302.56"/>
        <n v="-114.72"/>
        <n v="546.07000000000005"/>
        <n v="8.15"/>
        <n v="3.91"/>
        <n v="9.4600000000000009"/>
        <n v="-7.27"/>
        <n v="153.69999999999999"/>
        <n v="-162.43"/>
        <n v="-123.29"/>
        <n v="-699.26"/>
        <n v="-8.83"/>
        <n v="954.19"/>
        <n v="-0.93"/>
        <n v="-11.68"/>
        <n v="645.05999999999995"/>
        <n v="-30.58"/>
        <n v="1371.97"/>
        <n v="3381.43"/>
        <n v="-146.33000000000001"/>
        <n v="7.27"/>
        <n v="406.09"/>
        <n v="284"/>
        <n v="-296.51"/>
        <n v="1109.72"/>
        <n v="4.1399999999999997"/>
        <n v="-163.77000000000001"/>
        <n v="111.3"/>
        <n v="3413.86"/>
        <n v="-191.73"/>
        <n v="-114.65"/>
        <n v="10.96"/>
        <n v="376.68"/>
        <n v="-503.47"/>
        <n v="-193.4"/>
        <n v="-264.51"/>
        <n v="-1039.52"/>
        <n v="-69.48"/>
        <n v="-50.65"/>
        <n v="163.29"/>
        <n v="4728.17"/>
        <n v="-23.13"/>
        <n v="293.14"/>
        <n v="5609.35"/>
        <n v="-444.13"/>
        <n v="726.35"/>
        <n v="91.08"/>
        <n v="-56.5"/>
        <n v="-4.29"/>
        <n v="-11856.06"/>
        <n v="-1185.73"/>
        <n v="-90.12"/>
        <n v="-1031.52"/>
        <n v="55.64"/>
        <n v="1150.03"/>
        <n v="-53.41"/>
        <n v="-6.4"/>
        <n v="81.73"/>
        <n v="37.049999999999997"/>
        <n v="80.98"/>
        <n v="321.45999999999998"/>
        <n v="97.99"/>
        <n v="-376.98"/>
        <n v="-143.69"/>
        <n v="-102.73"/>
        <n v="-1226.58"/>
        <n v="8.1300000000000008"/>
        <n v="15.99"/>
        <n v="-214.52"/>
        <n v="945.97"/>
        <n v="244.81"/>
        <n v="1823.16"/>
        <n v="-110.62"/>
        <n v="-144.86000000000001"/>
        <n v="-48.85"/>
        <n v="358.04"/>
        <n v="-17.77"/>
        <n v="-73.78"/>
        <n v="724.66"/>
        <n v="6174.04"/>
        <n v="-30.66"/>
        <n v="1709.4"/>
        <n v="-21.54"/>
        <n v="-1335.71"/>
        <n v="280.89999999999998"/>
        <n v="116.82"/>
        <n v="-290.66000000000003"/>
        <n v="552.88"/>
        <n v="658.46"/>
        <n v="-132.62"/>
        <n v="-12.51"/>
        <n v="145.55000000000001"/>
        <n v="-211.26"/>
        <n v="462.43"/>
        <n v="768.73"/>
        <n v="135.91999999999999"/>
        <n v="326.20999999999998"/>
        <n v="7.52"/>
        <n v="1822.11"/>
        <n v="26.91"/>
        <n v="-4.9400000000000004"/>
        <n v="36.4"/>
        <n v="663.9"/>
        <n v="0.14000000000000001"/>
        <n v="2033.08"/>
        <n v="242.87"/>
        <n v="1908.39"/>
        <n v="-64.91"/>
        <n v="0.68"/>
        <n v="-110.14"/>
        <n v="59.86"/>
        <n v="142.99"/>
        <n v="158.19"/>
        <n v="3990.51"/>
        <n v="-52.55"/>
        <n v="-19.510000000000002"/>
        <n v="-120.94"/>
        <n v="25.84"/>
        <n v="-89.19"/>
        <n v="-185.17"/>
        <n v="-436.04"/>
        <n v="1653.15"/>
        <n v="-142.32"/>
        <n v="27.78"/>
        <n v="26.07"/>
        <n v="36.92"/>
        <n v="13345.66"/>
        <n v="-392.13"/>
        <n v="623.76"/>
        <n v="2.85"/>
        <n v="-151.36000000000001"/>
        <n v="31.49"/>
        <n v="423.02"/>
        <n v="106.3"/>
        <n v="1475.7"/>
        <n v="-13.77"/>
        <n v="4.1500000000000004"/>
        <n v="-2018.68"/>
        <n v="683.66"/>
        <n v="161.12"/>
        <n v="4.24"/>
        <n v="-118.41"/>
        <n v="232.12"/>
        <n v="331.96"/>
        <n v="2033.76"/>
        <n v="-90.52"/>
        <n v="1198.5899999999999"/>
        <n v="36.01"/>
        <n v="8328.7900000000009"/>
        <n v="-1.2"/>
        <n v="93"/>
        <n v="41.32"/>
        <n v="1.45"/>
        <n v="-210.17"/>
        <n v="-22.91"/>
        <n v="80.7"/>
        <n v="100.92"/>
        <n v="300.33999999999997"/>
        <n v="115.94"/>
        <n v="-26.43"/>
        <n v="6913.01"/>
        <n v="-937.1"/>
        <n v="-5.34"/>
        <n v="57.22"/>
        <n v="585.54999999999995"/>
        <n v="336.03"/>
        <n v="11.28"/>
        <n v="-23.28"/>
        <n v="19.59"/>
        <n v="-611.41"/>
        <n v="3.41"/>
        <n v="-20.48"/>
        <n v="544.94000000000005"/>
        <n v="39.82"/>
        <n v="143.26"/>
        <n v="38.619999999999997"/>
        <n v="-603.69000000000005"/>
        <n v="-22.39"/>
        <n v="34.04"/>
        <n v="-1.45"/>
        <n v="73.38"/>
        <n v="6.47"/>
        <n v="-113.68"/>
        <n v="48.75"/>
        <n v="550.89"/>
        <n v="1054.8499999999999"/>
        <n v="-1357.72"/>
        <n v="-13.05"/>
        <n v="1063.29"/>
        <n v="-1409.01"/>
        <n v="956.08"/>
        <n v="7.41"/>
        <n v="-177.86"/>
        <n v="-127.91"/>
        <n v="-128.9"/>
        <n v="28.11"/>
        <n v="-81.28"/>
        <n v="90.06"/>
        <n v="-274.33999999999997"/>
        <n v="3.11"/>
        <n v="298.72000000000003"/>
        <n v="12.25"/>
        <n v="1297.8399999999999"/>
        <n v="-131.15"/>
        <n v="710.29"/>
        <n v="-8.69"/>
        <n v="-76.95"/>
        <n v="910.23"/>
        <n v="-21.73"/>
        <n v="-5.18"/>
        <n v="-58.71"/>
        <n v="-276.36"/>
        <n v="-27.71"/>
        <n v="0.22"/>
        <n v="109.88"/>
        <n v="1159.24"/>
        <n v="-51.69"/>
        <n v="106.54"/>
        <n v="302.63"/>
        <n v="64.09"/>
        <n v="-26.22"/>
        <n v="5.34"/>
        <n v="-5.45"/>
        <n v="-16.78"/>
        <n v="84.14"/>
        <n v="-79.45"/>
        <n v="1306.2"/>
        <n v="-188.57"/>
        <n v="-23.66"/>
        <n v="83.08"/>
        <n v="-32.1"/>
        <n v="159.19999999999999"/>
        <n v="-1171.74"/>
        <n v="473.12"/>
        <n v="2182.94"/>
        <n v="1012.12"/>
        <n v="234.62"/>
        <n v="-42.8"/>
        <n v="921.2"/>
        <n v="-21.59"/>
        <n v="9103.0499999999993"/>
        <n v="-97.83"/>
        <n v="-33.83"/>
        <n v="-1503.06"/>
        <n v="18.690000000000001"/>
        <n v="-22.89"/>
        <n v="304.23"/>
        <n v="114.79"/>
        <n v="1317.44"/>
        <n v="2083.31"/>
        <n v="1427.29"/>
        <n v="256.83"/>
        <n v="195.93"/>
        <n v="-88.01"/>
        <n v="-92.83"/>
        <n v="-69.69"/>
        <n v="-67.41"/>
        <n v="-77.14"/>
        <n v="-18.29"/>
        <n v="-3.91"/>
        <n v="-1281.03"/>
        <n v="34.67"/>
        <n v="-1139.27"/>
        <n v="723.1"/>
        <n v="10.9"/>
        <n v="69.010000000000005"/>
        <n v="-32.99"/>
        <n v="-354.78"/>
        <n v="14.4"/>
        <n v="1082.8900000000001"/>
        <n v="94.96"/>
        <n v="412.52"/>
        <n v="-165.51"/>
        <n v="3.67"/>
        <n v="1075.01"/>
        <n v="-135.86000000000001"/>
        <n v="-14.87"/>
        <n v="-118.47"/>
        <n v="161.22"/>
        <n v="-0.52"/>
        <n v="-7.85"/>
        <n v="176.66"/>
        <n v="-72.62"/>
        <n v="743.34"/>
        <n v="-185.88"/>
        <n v="-16.09"/>
        <n v="894.97"/>
        <n v="44.82"/>
        <n v="-181.33"/>
        <n v="-71.239999999999995"/>
        <n v="24.58"/>
        <n v="-161"/>
        <n v="4.12"/>
        <n v="-110.97"/>
        <n v="1438.26"/>
        <n v="380.65"/>
        <n v="69.28"/>
        <n v="-170.66"/>
        <n v="9.77"/>
        <n v="207.13"/>
        <n v="255.41"/>
        <n v="48.57"/>
        <n v="83.11"/>
        <n v="-21.94"/>
        <n v="720.58"/>
        <n v="34.15"/>
        <n v="187.93"/>
        <n v="452.52"/>
        <n v="3.45"/>
        <n v="35.880000000000003"/>
        <n v="-49.18"/>
        <n v="-200.65"/>
        <n v="-117.67"/>
        <n v="159.49"/>
        <n v="-54.56"/>
        <n v="-4.82"/>
        <n v="14.27"/>
        <n v="-38.74"/>
        <n v="4.6100000000000003"/>
        <n v="92.18"/>
        <n v="-161.66"/>
        <n v="-75.66"/>
        <n v="-23.67"/>
        <n v="386.57"/>
        <n v="553.36"/>
        <n v="-43.45"/>
        <n v="-1969.86"/>
        <n v="49.94"/>
        <n v="-54.58"/>
        <n v="125.04"/>
        <n v="76.44"/>
        <n v="58.09"/>
        <n v="-126.42"/>
        <n v="-60.02"/>
        <n v="-244.77"/>
        <n v="1.08"/>
        <n v="-232.49"/>
        <n v="568.29"/>
        <n v="115.28"/>
        <n v="-31.87"/>
        <n v="25.27"/>
        <n v="31.84"/>
        <n v="243.15"/>
        <n v="-209.99"/>
        <n v="-33.72"/>
        <n v="-55.32"/>
        <n v="459.66"/>
        <n v="131.05000000000001"/>
        <n v="439.03"/>
        <n v="201.48"/>
        <n v="-32.950000000000003"/>
        <n v="-8.66"/>
        <n v="-157.72999999999999"/>
        <n v="155.22"/>
        <n v="-137.38"/>
        <n v="-157.88"/>
        <n v="-15.99"/>
        <n v="131.88999999999999"/>
        <n v="18.05"/>
        <n v="372.2"/>
        <n v="4.45"/>
        <n v="87.44"/>
        <n v="1220.8399999999999"/>
        <n v="-22.94"/>
        <n v="82.7"/>
        <n v="-39.89"/>
        <n v="2085.88"/>
        <n v="-173.37"/>
        <n v="-4.38"/>
        <n v="-11.19"/>
        <n v="388.85"/>
        <n v="138.96"/>
        <n v="-149.25"/>
        <n v="8.84"/>
        <n v="217.19"/>
        <n v="294.42"/>
        <n v="-65.03"/>
        <n v="3831.09"/>
        <n v="-69.61"/>
        <n v="-179.29"/>
        <n v="-205.93"/>
        <n v="356.22"/>
        <n v="25.97"/>
        <n v="-59.62"/>
        <n v="1421.67"/>
        <n v="-10.87"/>
        <n v="-164.34"/>
        <n v="-68.02"/>
        <n v="204.23"/>
        <n v="10.88"/>
        <n v="-16.45"/>
        <n v="-517.54"/>
        <n v="567.53"/>
        <n v="521.23"/>
        <n v="-0.17"/>
        <n v="-31.07"/>
        <n v="1714.24"/>
        <n v="-114.97"/>
        <n v="35.159999999999997"/>
        <n v="-114.46"/>
        <n v="-45.8"/>
        <n v="-356.71"/>
        <n v="158.9"/>
        <n v="9"/>
        <n v="-79.69"/>
        <n v="55.07"/>
        <n v="7.85"/>
        <n v="128.9"/>
        <n v="-1.38"/>
        <n v="50.71"/>
        <n v="11567.48"/>
        <n v="134.22999999999999"/>
        <n v="410.56"/>
        <n v="-8565.0499999999993"/>
        <n v="152.85"/>
        <n v="52.96"/>
        <n v="-193.9"/>
        <n v="-3.11"/>
        <n v="106.8"/>
        <n v="-41.96"/>
        <n v="20.76"/>
        <n v="39.39"/>
        <n v="-122.98"/>
        <n v="8.86"/>
        <n v="160.25"/>
        <n v="0.5"/>
        <n v="65.319999999999993"/>
        <n v="-115.55"/>
        <n v="3.37"/>
        <n v="89.78"/>
        <n v="-45.61"/>
        <n v="8163.1"/>
        <n v="-12.85"/>
        <n v="-76.459999999999994"/>
        <n v="-194.58"/>
        <n v="85.41"/>
        <n v="380.15"/>
        <n v="-263.97000000000003"/>
        <n v="-47.78"/>
        <n v="-35.46"/>
        <n v="-100.89"/>
        <n v="905.46"/>
        <n v="460.77"/>
        <n v="-40.950000000000003"/>
        <n v="56.7"/>
        <n v="-108.82"/>
        <n v="1772.96"/>
        <n v="-13.1"/>
        <n v="535.62"/>
        <n v="58.06"/>
        <n v="-79.77"/>
        <n v="128.54"/>
        <n v="-63.58"/>
        <n v="109.49"/>
        <n v="-33.869999999999997"/>
        <n v="17.34"/>
        <n v="52.7"/>
        <n v="-23.81"/>
        <n v="1887.6"/>
        <n v="14.55"/>
        <n v="-11.62"/>
        <n v="18.09"/>
        <n v="2.78"/>
        <n v="2102.5"/>
        <n v="-444.7"/>
        <n v="22.71"/>
        <n v="397"/>
        <n v="32.340000000000003"/>
        <n v="-54.34"/>
        <n v="-11.71"/>
        <n v="1120.54"/>
        <n v="57.42"/>
        <n v="69.23"/>
        <n v="57.87"/>
        <n v="1.54"/>
        <n v="-4.84"/>
        <n v="57.3"/>
        <n v="1423.76"/>
        <n v="173.4"/>
        <n v="2119.35"/>
        <n v="72.37"/>
        <n v="11.77"/>
        <n v="183.71"/>
        <n v="63.18"/>
        <n v="1172.33"/>
        <n v="302.51"/>
        <n v="80.53"/>
        <n v="-45.72"/>
        <n v="-265.23"/>
        <n v="3392.75"/>
        <n v="-76.760000000000005"/>
        <n v="28.36"/>
        <n v="149.27000000000001"/>
        <n v="-56.8"/>
        <n v="98.76"/>
        <n v="-147.07"/>
        <n v="187.38"/>
        <n v="-279.23"/>
        <n v="-10.79"/>
        <n v="34.159999999999997"/>
        <n v="-27.23"/>
        <n v="-31.64"/>
        <n v="-44.74"/>
        <n v="-2.5499999999999998"/>
        <n v="-35.82"/>
        <n v="210.1"/>
        <n v="1169.45"/>
        <n v="0.26"/>
        <n v="1930.98"/>
        <n v="335.08"/>
        <n v="1473.22"/>
        <n v="1004.05"/>
        <n v="56.93"/>
        <n v="324.5"/>
        <n v="767.93"/>
        <n v="-78.73"/>
        <n v="130.22999999999999"/>
        <n v="-54.24"/>
        <n v="-100.37"/>
        <n v="464.38"/>
        <n v="-99.74"/>
        <n v="-388.56"/>
        <n v="-730.57"/>
        <n v="48.26"/>
        <n v="4.0999999999999996"/>
        <n v="-11.67"/>
        <n v="1327.47"/>
        <n v="5.5"/>
        <n v="-26.05"/>
        <n v="4090.26"/>
        <n v="23.42"/>
        <n v="-25"/>
        <n v="-37.86"/>
        <n v="6.22"/>
        <n v="-130.58000000000001"/>
        <n v="305.27999999999997"/>
        <n v="-0.47"/>
        <n v="-225.94"/>
        <n v="44.76"/>
        <n v="506.94"/>
        <n v="88.64"/>
        <n v="17.72"/>
        <n v="325.04000000000002"/>
        <n v="105.19"/>
        <n v="-120.69"/>
        <n v="-23.55"/>
        <n v="-13.86"/>
        <n v="61.68"/>
        <n v="-141.62"/>
        <n v="42.02"/>
        <n v="7.93"/>
        <n v="37.950000000000003"/>
        <n v="-31.82"/>
        <n v="-120.65"/>
        <n v="-0.13"/>
        <n v="-152.22999999999999"/>
        <n v="-2810.94"/>
        <n v="-2392.04"/>
        <n v="33.14"/>
        <n v="1.72"/>
        <n v="-10.5"/>
        <n v="-12.28"/>
        <n v="-81.03"/>
        <n v="80.900000000000006"/>
        <n v="-108.95"/>
        <n v="59.05"/>
        <n v="227"/>
        <n v="75.37"/>
        <n v="-13.24"/>
        <n v="49.99"/>
        <n v="-166.95"/>
        <n v="-185.01"/>
        <n v="440.11"/>
        <n v="-30.83"/>
        <n v="-66.58"/>
        <n v="389.41"/>
        <n v="-183.93"/>
        <n v="-180.4"/>
        <n v="2142.6799999999998"/>
        <n v="-50.66"/>
        <n v="-118.85"/>
        <n v="-2.98"/>
        <n v="43.51"/>
        <n v="3.78"/>
        <n v="547.73"/>
        <n v="-5.96"/>
        <n v="-85.91"/>
        <n v="-621.04999999999995"/>
        <n v="150.94"/>
        <n v="1546.65"/>
        <n v="1348.61"/>
        <n v="273.04000000000002"/>
        <n v="-296.27999999999997"/>
        <n v="1841.86"/>
        <n v="-129.31"/>
        <n v="29.57"/>
        <n v="424"/>
        <n v="13.92"/>
        <n v="7.56"/>
        <n v="0.56999999999999995"/>
        <n v="-84.58"/>
        <n v="640.16"/>
        <n v="-219.01"/>
        <n v="247.84"/>
        <n v="259.98"/>
        <n v="290.75"/>
        <n v="16.22"/>
        <n v="-48.72"/>
        <n v="51.16"/>
        <n v="-63.09"/>
        <n v="30.43"/>
        <n v="218.66"/>
        <n v="67.3"/>
        <n v="2477.7199999999998"/>
        <n v="-18.079999999999998"/>
        <n v="89.5"/>
        <n v="-10.67"/>
        <n v="166.88"/>
        <n v="-15.01"/>
        <n v="701.57"/>
        <n v="167.12"/>
        <n v="-324.08999999999997"/>
        <n v="3071.57"/>
        <n v="33.28"/>
        <n v="-30.94"/>
        <n v="73.11"/>
        <n v="-1.24"/>
        <n v="2.2000000000000002"/>
        <n v="5327.54"/>
        <n v="78.22"/>
        <n v="2114.1999999999998"/>
        <n v="469.76"/>
        <n v="4.5599999999999996"/>
        <n v="-113.16"/>
        <n v="2002.08"/>
        <n v="111.93"/>
        <n v="-110.4"/>
        <n v="103.74"/>
        <n v="-260.22000000000003"/>
        <n v="5070.91"/>
        <n v="491.35"/>
        <n v="1596.35"/>
        <n v="7.25"/>
        <n v="182.27"/>
        <n v="-299.92"/>
        <n v="180.29"/>
        <n v="395.01"/>
        <n v="64.87"/>
        <n v="48.29"/>
        <n v="18.63"/>
        <n v="-88.27"/>
        <n v="0.54"/>
        <n v="356.02"/>
        <n v="-29.19"/>
        <n v="-332.52"/>
        <n v="226.31"/>
        <n v="19.39"/>
        <n v="20.96"/>
        <n v="303.61"/>
        <n v="84.74"/>
        <n v="-54.45"/>
        <n v="629.76"/>
        <n v="1112.93"/>
        <n v="164.65"/>
        <n v="3086.42"/>
        <n v="19.170000000000002"/>
        <n v="6446.58"/>
        <n v="-112.52"/>
        <n v="-30.6"/>
        <n v="-243.71"/>
        <n v="-255.95"/>
        <n v="19.510000000000002"/>
        <n v="827.8"/>
        <n v="71.760000000000005"/>
        <n v="315.99"/>
        <n v="-147"/>
        <n v="-738.05"/>
        <n v="-29.57"/>
        <n v="-6.86"/>
        <n v="3.62"/>
        <n v="-60.86"/>
        <n v="1281.07"/>
        <n v="-428.09"/>
        <n v="-51.43"/>
        <n v="354.24"/>
        <n v="120.64"/>
        <n v="124.87"/>
        <n v="-59.78"/>
        <n v="-61.47"/>
        <n v="39.409999999999997"/>
        <n v="-96.84"/>
        <n v="414.13"/>
        <n v="-25.8"/>
        <n v="-31.79"/>
        <n v="7502.95"/>
        <n v="133.57"/>
        <n v="876.2"/>
        <n v="-1618.2"/>
        <n v="2930.77"/>
        <n v="329.87"/>
        <n v="-2336.61"/>
        <n v="-155"/>
        <n v="-24.49"/>
        <n v="267.27"/>
        <n v="1.67"/>
        <n v="8798.94"/>
        <n v="819.23"/>
        <n v="-43.11"/>
        <n v="220.71"/>
        <n v="-23.27"/>
        <n v="32.950000000000003"/>
        <n v="87.59"/>
        <n v="-77.41"/>
        <n v="-7.58"/>
        <n v="54.45"/>
        <n v="-27.76"/>
        <n v="754.62"/>
        <n v="133.25"/>
        <n v="67.08"/>
        <n v="430.48"/>
        <n v="1377.49"/>
        <n v="236.09"/>
        <n v="17.36"/>
        <n v="-500.29"/>
        <n v="905.81"/>
        <n v="95.4"/>
        <n v="3054.85"/>
        <n v="227.21"/>
        <n v="16.79"/>
        <n v="122.63"/>
        <n v="33.04"/>
        <n v="316.49"/>
        <n v="336.69"/>
        <n v="139.11000000000001"/>
        <n v="4.97"/>
        <n v="-55.7"/>
        <n v="93.06"/>
        <n v="-93.62"/>
        <n v="295.60000000000002"/>
        <n v="449.55"/>
        <n v="-190.17"/>
        <n v="-1455.37"/>
        <n v="1914.43"/>
        <n v="-887.99"/>
        <n v="-282.22000000000003"/>
        <n v="-47.04"/>
        <n v="770.35"/>
        <n v="-20.93"/>
        <n v="80.760000000000005"/>
        <n v="-17"/>
        <n v="-63.27"/>
        <n v="-857.04"/>
        <n v="-4.93"/>
        <n v="823.38"/>
        <n v="-131.05000000000001"/>
        <n v="6.67"/>
        <n v="350.35"/>
        <n v="809"/>
        <n v="138.69999999999999"/>
        <n v="73.84"/>
        <n v="262.06"/>
        <n v="-41.43"/>
        <n v="-107.66"/>
        <n v="28.02"/>
        <n v="16.809999999999999"/>
        <n v="66.489999999999995"/>
        <n v="-882.67"/>
        <n v="39.520000000000003"/>
        <n v="-38.68"/>
        <n v="1274.45"/>
        <n v="-743.01"/>
        <n v="342.65"/>
        <n v="-427.89"/>
        <n v="87.89"/>
        <n v="27.08"/>
        <n v="-155.31"/>
        <n v="2758.79"/>
        <n v="56.54"/>
        <n v="147.91"/>
        <n v="-160.13999999999999"/>
        <n v="0.9"/>
        <n v="30"/>
        <n v="9.6199999999999992"/>
        <n v="780.19"/>
        <n v="148.47999999999999"/>
        <n v="-15.83"/>
        <n v="413.2"/>
        <n v="577.66"/>
        <n v="-147.91"/>
        <n v="271.27"/>
        <n v="16.940000000000001"/>
        <n v="54.66"/>
        <n v="60.02"/>
        <n v="-812.92"/>
        <n v="748.36"/>
        <n v="-341.76"/>
        <n v="-16.079999999999998"/>
        <n v="81.2"/>
        <n v="-99.07"/>
        <n v="-104.46"/>
        <n v="-190.67"/>
        <n v="107.23"/>
        <n v="-379.2"/>
        <n v="1913.85"/>
        <n v="180.94"/>
        <n v="-9.2200000000000006"/>
        <n v="-107.92"/>
        <n v="940.46"/>
        <n v="-61.26"/>
        <n v="5.98"/>
        <n v="-90.39"/>
        <n v="983.75"/>
        <n v="-65.650000000000006"/>
        <n v="637.53"/>
        <n v="66.349999999999994"/>
        <n v="46.81"/>
        <n v="33.82"/>
        <n v="-102.8"/>
        <n v="47.64"/>
        <n v="-643.25"/>
        <n v="2390.6999999999998"/>
        <n v="-30.71"/>
        <n v="-1225.95"/>
        <n v="-547.66"/>
        <n v="-465.86"/>
        <n v="4270.22"/>
        <n v="276.08999999999997"/>
        <n v="-290.97000000000003"/>
        <n v="480.06"/>
        <n v="50.5"/>
        <n v="-216.22"/>
        <n v="-86.83"/>
        <n v="850.3"/>
        <n v="-93.06"/>
        <n v="66.64"/>
        <n v="-31.44"/>
        <n v="15.44"/>
        <n v="5.59"/>
        <n v="-662.66"/>
        <n v="-8"/>
        <n v="108.66"/>
        <n v="33.35"/>
        <n v="81.91"/>
        <n v="745.88"/>
        <n v="777.23"/>
        <n v="-3.95"/>
        <n v="-22.59"/>
        <n v="35.69"/>
        <n v="-216.16"/>
        <n v="145.62"/>
        <n v="14.05"/>
        <n v="5.77"/>
        <n v="-53.72"/>
        <n v="-2590.25"/>
        <n v="-3.79"/>
        <n v="196.33"/>
        <n v="543.89"/>
        <n v="1193.2"/>
        <n v="-17.84"/>
        <n v="-19.46"/>
        <n v="1130.69"/>
        <n v="17.09"/>
        <n v="-149.26"/>
        <n v="180.2"/>
        <n v="-313.62"/>
        <n v="-794.85"/>
        <n v="418.03"/>
        <n v="-97.03"/>
        <n v="-1329.92"/>
        <n v="-774.41"/>
        <n v="-13.87"/>
        <n v="-638.05999999999995"/>
        <n v="-142.11000000000001"/>
        <n v="-35.58"/>
        <n v="47.19"/>
        <n v="-956.1"/>
        <n v="28.25"/>
        <n v="62.5"/>
        <n v="-28.29"/>
        <n v="-106.58"/>
        <n v="123.8"/>
        <n v="45.92"/>
        <n v="-51.93"/>
        <n v="1268.4100000000001"/>
        <n v="-42.01"/>
        <n v="117.98"/>
        <n v="-13.94"/>
        <n v="524.65"/>
        <n v="-137.46"/>
        <n v="230.11"/>
        <n v="-88.06"/>
        <n v="-47.08"/>
        <n v="300.20999999999998"/>
        <n v="30.56"/>
        <n v="30.25"/>
        <n v="101.74"/>
        <n v="-91.19"/>
        <n v="6.17"/>
        <n v="-44.8"/>
        <n v="155.22999999999999"/>
        <n v="-213.98"/>
        <n v="-80.8"/>
        <n v="-100.96"/>
        <n v="2312.8200000000002"/>
        <n v="56.35"/>
        <n v="602.71"/>
        <n v="492.3"/>
        <n v="367.22"/>
        <n v="132.35"/>
        <n v="733.89"/>
        <n v="2514.92"/>
        <n v="27.36"/>
        <n v="462.21"/>
        <n v="-53.8"/>
        <n v="113.41"/>
        <n v="-92.52"/>
        <n v="297.89"/>
        <n v="21.88"/>
        <n v="56.48"/>
        <n v="7757.41"/>
        <n v="-25.97"/>
        <n v="-32.479999999999997"/>
        <n v="-737.48"/>
        <n v="172.77"/>
        <n v="-39.46"/>
        <n v="-53.36"/>
        <n v="-142.41999999999999"/>
        <n v="-82.62"/>
        <n v="17.600000000000001"/>
        <n v="758.27"/>
        <n v="-41.03"/>
        <n v="-3471.46"/>
        <n v="176.3"/>
        <n v="815.14"/>
        <n v="-253.62"/>
        <n v="641.58000000000004"/>
        <n v="497.64"/>
        <n v="-151.78"/>
        <n v="98.63"/>
        <n v="587.16999999999996"/>
        <n v="-687.42"/>
        <n v="14.28"/>
        <n v="57.38"/>
        <n v="16.28"/>
        <n v="-139.03"/>
        <n v="127.81"/>
        <n v="60.32"/>
        <n v="28.2"/>
        <n v="84.99"/>
        <n v="672.73"/>
        <n v="-7.95"/>
        <n v="-97.81"/>
        <n v="99.43"/>
        <n v="1012.89"/>
        <n v="-1.9"/>
        <n v="123.31"/>
        <n v="806.44"/>
        <n v="-27.42"/>
        <n v="-78.72"/>
        <n v="11.38"/>
        <n v="25.4"/>
        <n v="-2.38"/>
        <n v="-133.44"/>
        <n v="-561.74"/>
        <n v="258.54000000000002"/>
        <n v="-340.52"/>
        <n v="85.47"/>
        <n v="-13.32"/>
        <n v="-80.94"/>
        <n v="246.46"/>
        <n v="186.66"/>
        <n v="254.31"/>
        <n v="1104.69"/>
        <n v="47.38"/>
        <n v="-18.91"/>
        <n v="662.85"/>
        <n v="-140.88999999999999"/>
        <n v="-515.15"/>
        <n v="729.54"/>
        <n v="-114.69"/>
        <n v="246.7"/>
        <n v="70.84"/>
        <n v="-132.47"/>
        <n v="598.99"/>
        <n v="-226.2"/>
        <n v="-1114.24"/>
        <n v="-213.13"/>
        <n v="0.03"/>
        <n v="-160.34"/>
        <n v="-64.44"/>
        <n v="-46.32"/>
        <n v="-9.69"/>
        <n v="-107.14"/>
        <n v="273.93"/>
        <n v="7257.32"/>
        <n v="299.83"/>
        <n v="-1129.21"/>
        <n v="-2.57"/>
        <n v="164.38"/>
        <n v="-509.54"/>
        <n v="-13.17"/>
        <n v="11.81"/>
        <n v="-178.28"/>
        <n v="-69.73"/>
        <n v="524.21"/>
        <n v="27.13"/>
        <n v="835.05"/>
        <n v="-62.74"/>
        <n v="1988.18"/>
        <n v="434.39"/>
        <n v="-6.62"/>
        <n v="-950.16"/>
        <n v="7055.73"/>
        <n v="239"/>
        <n v="-587.83000000000004"/>
        <n v="-0.7"/>
        <n v="62.18"/>
        <n v="37.71"/>
        <n v="-136.36000000000001"/>
        <n v="-8.9499999999999993"/>
        <n v="9.99"/>
        <n v="-50.72"/>
        <n v="-38.35"/>
        <n v="89.24"/>
        <n v="87.65"/>
        <n v="-15.09"/>
        <n v="841.55"/>
        <n v="-88.03"/>
        <n v="-140.97"/>
        <n v="209.98"/>
        <n v="-69.05"/>
        <n v="-38.81"/>
        <n v="-38.08"/>
        <n v="-128.22"/>
        <n v="190.61"/>
        <n v="10.98"/>
        <n v="239.43"/>
        <n v="4.9000000000000004"/>
        <n v="536.87"/>
        <n v="61.27"/>
        <n v="-65.569999999999993"/>
        <n v="225.25"/>
        <n v="29.61"/>
        <n v="-11.18"/>
        <n v="6.82"/>
        <n v="585.73"/>
        <n v="-298.04000000000002"/>
        <n v="104.15"/>
        <n v="-2.52"/>
        <n v="-204.16"/>
        <n v="661.31"/>
        <n v="-23.45"/>
        <n v="707.06"/>
        <n v="-304.81"/>
        <n v="-87.55"/>
        <n v="-316.44"/>
        <n v="-127.11"/>
        <n v="85.72"/>
        <n v="20.25"/>
        <n v="347.81"/>
        <n v="-1786.1"/>
        <n v="2259.56"/>
        <n v="167.35"/>
        <n v="-304.42"/>
        <n v="77.150000000000006"/>
        <n v="-128.91"/>
        <n v="-51.64"/>
        <n v="10.27"/>
        <n v="204.65"/>
        <n v="-16"/>
        <n v="-35.869999999999997"/>
        <n v="-62.9"/>
        <n v="-7.37"/>
        <n v="1674.78"/>
        <n v="-380.62"/>
        <n v="-38.47"/>
        <n v="-25.25"/>
        <n v="-197.46"/>
        <n v="-1347.28"/>
        <n v="161.51"/>
        <n v="-32.22"/>
        <n v="-21.91"/>
        <n v="-27.25"/>
        <n v="-195.44"/>
        <n v="-37.590000000000003"/>
        <n v="539.69000000000005"/>
        <n v="-41.83"/>
        <n v="-124.46"/>
        <n v="607.04999999999995"/>
        <n v="-54.19"/>
        <n v="-83.83"/>
        <n v="224.12"/>
        <n v="275"/>
        <n v="-113.42"/>
        <n v="327.07"/>
        <n v="189.47"/>
        <n v="10.48"/>
        <n v="908.02"/>
        <n v="-16.760000000000002"/>
        <n v="-173.77"/>
        <n v="64.8"/>
        <n v="301"/>
        <n v="61.7"/>
        <n v="-55.56"/>
        <n v="22.32"/>
        <n v="999.71"/>
        <n v="3857.59"/>
        <n v="-31.38"/>
        <n v="-32.4"/>
        <n v="128.55000000000001"/>
        <n v="-14.52"/>
        <n v="-1177.47"/>
        <n v="112.38"/>
        <n v="219.02"/>
        <n v="365.15"/>
        <n v="11.86"/>
        <n v="16.95"/>
        <n v="33.869999999999997"/>
        <n v="1.23"/>
        <n v="1129.19"/>
        <n v="190.77"/>
        <n v="360.36"/>
        <n v="117.75"/>
        <n v="-13.92"/>
        <n v="-77.88"/>
        <n v="435.72"/>
        <n v="-123.19"/>
        <n v="171.84"/>
        <n v="-101.66"/>
        <n v="-246.61"/>
        <n v="1198.51"/>
        <n v="-89.43"/>
        <n v="-36.35"/>
        <n v="-300.58"/>
        <n v="-271.89"/>
        <n v="4037.02"/>
        <n v="3166.03"/>
        <n v="-145.75"/>
        <n v="589.15"/>
        <n v="-121.83"/>
        <n v="240.91"/>
        <n v="894.71"/>
        <n v="78.930000000000007"/>
        <n v="-18.46"/>
        <n v="-117.22"/>
        <n v="-10.98"/>
        <n v="-160.55000000000001"/>
        <n v="-0.34"/>
        <n v="-36.26"/>
        <n v="-6.03"/>
        <n v="-40.25"/>
        <n v="-246.01"/>
        <n v="1670.63"/>
        <n v="-12.2"/>
        <n v="-240.9"/>
        <n v="127.46"/>
        <n v="-83.62"/>
        <n v="54.26"/>
        <n v="755.95"/>
        <n v="1132.1199999999999"/>
        <n v="-401.77"/>
        <n v="956.9"/>
        <n v="-1067.57"/>
        <n v="432.07"/>
        <n v="426.55"/>
        <n v="-175.87"/>
        <n v="172.33"/>
        <n v="-32.18"/>
        <n v="507.82"/>
        <n v="1842.21"/>
        <n v="-85.44"/>
        <n v="-66.05"/>
        <n v="-7.18"/>
        <n v="-159.19"/>
        <n v="-32.89"/>
        <n v="1659.36"/>
        <n v="-97.34"/>
        <n v="35.07"/>
        <n v="-998.18"/>
        <n v="1.34"/>
        <n v="1886.98"/>
        <n v="16.68"/>
        <n v="-132.35"/>
        <n v="182.07"/>
        <n v="759.01"/>
        <n v="-644.71"/>
        <n v="331.83"/>
        <n v="563"/>
        <n v="2670.8"/>
        <n v="1.21"/>
        <n v="1130.82"/>
        <n v="65.760000000000005"/>
        <n v="84.92"/>
        <n v="1553.18"/>
        <n v="-12.08"/>
        <n v="-146.72999999999999"/>
        <n v="-14.04"/>
        <n v="105.9"/>
        <n v="-1790.34"/>
        <n v="178.02"/>
        <n v="559.95000000000005"/>
        <n v="2071.52"/>
        <n v="2250.64"/>
        <n v="31.28"/>
        <n v="-155.72"/>
        <n v="-7.4"/>
        <n v="26.26"/>
        <n v="-66.5"/>
        <n v="13.86"/>
        <n v="-65.849999999999994"/>
        <n v="37.869999999999997"/>
        <n v="-334.55"/>
        <n v="969.5"/>
        <n v="331.28"/>
        <n v="110.17"/>
        <n v="-59.47"/>
        <n v="42.7"/>
        <n v="219.7"/>
        <n v="179.62"/>
        <n v="-151.9"/>
        <n v="-508.39"/>
        <n v="635.58000000000004"/>
        <n v="211.67"/>
        <n v="3.61"/>
        <n v="43.75"/>
        <n v="1222.1400000000001"/>
        <n v="55.99"/>
        <n v="-192.48"/>
        <n v="-449.4"/>
        <n v="209.58"/>
        <n v="7.84"/>
        <n v="264.02"/>
        <n v="794.45"/>
        <n v="-2655.92"/>
        <n v="-54.64"/>
        <n v="81.99"/>
        <n v="2233.29"/>
        <n v="1.19"/>
        <n v="-116.04"/>
        <n v="14.75"/>
        <n v="-32.450000000000003"/>
        <n v="-91.5"/>
        <n v="572.77"/>
        <n v="-63.87"/>
        <n v="-729.87"/>
        <n v="-26.63"/>
        <n v="-31.67"/>
        <n v="314.02999999999997"/>
        <n v="-610.27"/>
        <n v="-54.31"/>
        <n v="-30.52"/>
        <n v="3.16"/>
        <n v="-77.760000000000005"/>
        <n v="-49.73"/>
        <n v="56.23"/>
        <n v="57.67"/>
        <n v="-1.1000000000000001"/>
        <n v="25.41"/>
        <n v="-90.36"/>
        <n v="-101.37"/>
        <n v="28.77"/>
        <n v="1087.6099999999999"/>
        <n v="-1425.05"/>
        <n v="-16.739999999999998"/>
        <n v="-163.55000000000001"/>
        <n v="-178.2"/>
        <n v="-26.12"/>
        <n v="761.35"/>
        <n v="913.07"/>
        <n v="3863.68"/>
        <n v="680.39"/>
        <n v="37.9"/>
        <n v="-3682.25"/>
        <n v="-25.07"/>
        <n v="-35.36"/>
        <n v="226.49"/>
        <n v="-56.21"/>
        <n v="21.87"/>
        <n v="29.65"/>
        <n v="-258.36"/>
        <n v="-20.16"/>
        <n v="-38.1"/>
        <n v="9.56"/>
        <n v="-22.95"/>
        <n v="-156.16"/>
        <n v="-182.73"/>
        <n v="-38.6"/>
        <n v="-89.36"/>
        <n v="-13.56"/>
        <n v="-114.44"/>
        <n v="-92.65"/>
        <n v="41.44"/>
        <n v="-50.38"/>
        <n v="96.97"/>
        <n v="220.51"/>
        <n v="290.56"/>
        <n v="-1.43"/>
        <n v="-11.92"/>
        <n v="789.89"/>
        <n v="105.62"/>
        <n v="264.87"/>
        <n v="-119.11"/>
        <n v="-202.62"/>
        <n v="-0.2"/>
        <n v="-73.95"/>
        <n v="756.78"/>
        <n v="-89.91"/>
        <n v="25.43"/>
        <n v="14.74"/>
        <n v="374.48"/>
        <n v="641.42999999999995"/>
        <n v="-359.92"/>
        <n v="9.1199999999999992"/>
        <n v="-508.92"/>
        <n v="235.7"/>
        <n v="226.58"/>
        <n v="-9.2899999999999991"/>
        <n v="-86.89"/>
        <n v="60.03"/>
        <n v="499.66"/>
        <n v="374.26"/>
        <n v="-567.29"/>
        <n v="-36.65"/>
        <n v="33.79"/>
        <n v="-6.29"/>
        <n v="129.58000000000001"/>
        <n v="374.86"/>
        <n v="698.18"/>
        <n v="745.31"/>
        <n v="6.3"/>
        <n v="-495.06"/>
        <n v="358.36"/>
        <n v="98.21"/>
        <n v="-1604.52"/>
        <n v="-58.08"/>
        <n v="533.51"/>
        <n v="692.81"/>
        <n v="1227.54"/>
        <n v="-345.9"/>
        <n v="-133.87"/>
        <n v="80.22"/>
        <n v="-56.59"/>
        <n v="574.97"/>
        <n v="-114.26"/>
        <n v="-684.81"/>
        <n v="429.54"/>
        <n v="-124.23"/>
        <n v="15.46"/>
        <n v="974.45"/>
        <n v="-136.04"/>
        <n v="-245.13"/>
        <n v="91.73"/>
        <n v="-22.11"/>
        <n v="2160.81"/>
        <n v="1668.48"/>
        <n v="47.1"/>
        <n v="30.35"/>
        <n v="-1091.3800000000001"/>
        <n v="-2.37"/>
        <n v="-57.63"/>
        <n v="152.19"/>
        <n v="787.41"/>
        <n v="-1840.26"/>
        <n v="28.88"/>
        <n v="-322.77999999999997"/>
        <n v="-25.87"/>
        <n v="2337.8000000000002"/>
        <n v="2181.59"/>
        <n v="580.38"/>
        <n v="-25.57"/>
        <n v="-25.71"/>
        <n v="374.27"/>
        <n v="378.9"/>
        <n v="-26.33"/>
        <n v="-98.15"/>
        <n v="1167.29"/>
        <n v="-52.43"/>
        <n v="-1884.93"/>
        <n v="322.93"/>
        <n v="-8.8800000000000008"/>
        <n v="136.44999999999999"/>
        <n v="-1.84"/>
        <n v="1422.63"/>
        <n v="-31.39"/>
        <n v="912.89"/>
        <n v="4.76"/>
        <n v="-608.97"/>
        <n v="662.35"/>
        <n v="-11.79"/>
        <n v="741.39"/>
        <n v="338.57"/>
        <n v="32.520000000000003"/>
        <n v="-10.1"/>
        <n v="-94.76"/>
        <n v="-58.89"/>
        <n v="143.5"/>
        <n v="-9073.5400000000009"/>
        <n v="-13.7"/>
        <n v="-69.91"/>
        <n v="54.33"/>
        <n v="-7.61"/>
        <n v="-25.08"/>
        <n v="-51.11"/>
        <n v="2830.55"/>
        <n v="7.53"/>
        <n v="712.55"/>
        <n v="-59.05"/>
        <n v="1154.28"/>
        <n v="13.85"/>
        <n v="-18.59"/>
        <n v="-168.33"/>
        <n v="-148.71"/>
        <n v="328.48"/>
        <n v="65.78"/>
        <n v="-498.37"/>
        <n v="193.62"/>
        <n v="-358.04"/>
        <n v="1025.0999999999999"/>
        <n v="-535.92999999999995"/>
        <n v="394.8"/>
        <n v="7439.88"/>
        <n v="73.010000000000005"/>
        <n v="1019.17"/>
        <n v="-101.6"/>
        <n v="595.44000000000005"/>
        <n v="35.25"/>
        <n v="-25.93"/>
        <n v="4.55"/>
        <n v="-19.559999999999999"/>
        <n v="-56.48"/>
        <n v="568.30999999999995"/>
        <n v="119.03"/>
        <n v="-160.88999999999999"/>
        <n v="887.08"/>
        <n v="34.01"/>
        <n v="812.69"/>
        <n v="42.54"/>
        <n v="-1053.8"/>
        <n v="53.43"/>
        <n v="34.11"/>
        <n v="112.91"/>
        <n v="-115.45"/>
        <n v="-525.28"/>
        <n v="-216.38"/>
        <n v="381.87"/>
        <n v="12"/>
        <n v="240.08"/>
        <n v="315.58999999999997"/>
        <n v="1887.16"/>
        <n v="-245.15"/>
        <n v="87.11"/>
        <n v="1487.07"/>
        <n v="-22.09"/>
        <n v="29.34"/>
        <n v="15.41"/>
        <n v="231.8"/>
        <n v="-732.01"/>
        <n v="11.06"/>
        <n v="47.74"/>
        <n v="1.44"/>
        <n v="7.42"/>
        <n v="6.85"/>
        <n v="-427.14"/>
        <n v="-205.38"/>
        <n v="-7.87"/>
        <n v="53.94"/>
        <n v="-14.41"/>
        <n v="6.29"/>
        <n v="7.77"/>
        <n v="441.35"/>
        <n v="-1937.77"/>
        <n v="-5.99"/>
        <n v="30.01"/>
        <n v="80.88"/>
        <n v="82.78"/>
        <n v="38.58"/>
        <n v="-88.38"/>
        <n v="-17.43"/>
        <n v="-65.069999999999993"/>
        <n v="104.09"/>
        <n v="824.32"/>
        <n v="115.32"/>
        <n v="-114.87"/>
        <n v="-390.77"/>
        <n v="4.07"/>
        <n v="8422.9699999999993"/>
        <n v="606.33000000000004"/>
        <n v="-394.27"/>
        <n v="-19.47"/>
        <n v="1.74"/>
        <n v="75.88"/>
        <n v="181.22"/>
        <n v="523.88"/>
        <n v="3501.77"/>
        <n v="-235.43"/>
        <n v="-17.190000000000001"/>
        <n v="-757.04"/>
        <n v="5188.4399999999996"/>
        <n v="1067.01"/>
        <n v="25.61"/>
        <n v="10526.73"/>
        <n v="197.71"/>
        <n v="-47.12"/>
        <n v="-28.69"/>
        <n v="47.67"/>
        <n v="828.29"/>
        <n v="1250.21"/>
        <n v="807.12"/>
        <n v="-322.95999999999998"/>
        <n v="-107.04"/>
        <n v="-55.96"/>
        <n v="-25.34"/>
        <n v="256.07"/>
        <n v="-60.98"/>
        <n v="251.4"/>
        <n v="26.11"/>
        <n v="-62.14"/>
        <n v="-3749.63"/>
        <n v="669.55"/>
        <n v="899.46"/>
        <n v="-21.04"/>
        <n v="400.52"/>
        <n v="-212.07"/>
        <n v="4574.46"/>
        <n v="21.24"/>
        <n v="-3.4"/>
        <n v="1092.3599999999999"/>
        <n v="-258.55"/>
        <n v="-559.34"/>
        <n v="-76.489999999999995"/>
        <n v="512.11"/>
        <n v="-229.81"/>
        <n v="-23.15"/>
        <n v="23.13"/>
        <n v="-56.35"/>
        <n v="176.47"/>
        <n v="-2995.88"/>
        <n v="585.19000000000005"/>
        <n v="84.72"/>
        <n v="768.72"/>
        <n v="-146.15"/>
        <n v="-45.44"/>
        <n v="47.56"/>
        <n v="-249.38"/>
        <n v="-121.07"/>
        <n v="-89.33"/>
        <n v="2.68"/>
        <n v="17.87"/>
        <n v="-199.41"/>
        <n v="28.7"/>
        <n v="396.26"/>
        <n v="-85.88"/>
        <n v="-139.66999999999999"/>
        <n v="192.77"/>
        <n v="-47.1"/>
        <n v="-99.59"/>
        <n v="650.21"/>
        <n v="-140.38"/>
        <n v="-252.68"/>
        <n v="-99.97"/>
        <n v="-762.74"/>
        <n v="-15.98"/>
        <n v="-66.12"/>
        <n v="95.29"/>
        <n v="530.13"/>
        <n v="-530.77"/>
        <n v="21.61"/>
        <n v="80.61"/>
        <n v="-446.99"/>
        <n v="34.33"/>
        <n v="-221.05"/>
        <n v="-116.18"/>
        <n v="-469.51"/>
        <n v="370.39"/>
        <n v="10.01"/>
        <n v="494.22"/>
        <n v="-134.47"/>
        <n v="312.57"/>
        <n v="-768.38"/>
        <n v="-13.26"/>
        <n v="4.1100000000000003"/>
      </sharedItems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  <cacheField name="Quarters" numFmtId="0" databaseField="0">
      <fieldGroup base="2">
        <rangePr groupBy="quarters" startDate="2014-01-02T00:00:00" endDate="2017-12-30T00:00:00"/>
        <groupItems count="6">
          <s v="&lt;02/01/2014"/>
          <s v="Qtr1"/>
          <s v="Qtr2"/>
          <s v="Qtr3"/>
          <s v="Qtr4"/>
          <s v="&gt;30/12/2017"/>
        </groupItems>
      </fieldGroup>
    </cacheField>
    <cacheField name="Years" numFmtId="0" databaseField="0">
      <fieldGroup base="2">
        <rangePr groupBy="years" startDate="2014-01-02T00:00:00" endDate="2017-12-30T00:00:00"/>
        <groupItems count="6">
          <s v="&lt;02/01/2014"/>
          <s v="2014"/>
          <s v="2015"/>
          <s v="2016"/>
          <s v="2017"/>
          <s v="&gt;30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a James (1705762)" refreshedDate="43527.612281944443" createdVersion="6" refreshedVersion="6" minRefreshableVersion="3" recordCount="3560" xr:uid="{3281E6E7-1AD9-9A46-BA9E-B236CF09DC81}">
  <cacheSource type="worksheet">
    <worksheetSource ref="A1:S3561" sheet="Sarn Helen data"/>
  </cacheSource>
  <cacheFields count="19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3"/>
        <n v="12"/>
        <n v="49"/>
        <n v="15"/>
        <n v="8"/>
        <n v="29"/>
        <n v="4"/>
        <n v="17"/>
        <n v="42"/>
        <n v="43"/>
        <n v="21"/>
        <n v="41"/>
        <n v="33"/>
        <n v="1"/>
        <n v="19"/>
        <n v="23"/>
        <n v="46"/>
        <n v="2"/>
        <n v="30"/>
        <n v="11"/>
        <n v="6"/>
        <n v="9"/>
        <n v="24"/>
        <n v="47"/>
        <n v="35"/>
        <n v="31"/>
        <n v="20"/>
        <n v="44"/>
        <n v="18"/>
        <n v="40"/>
        <n v="10"/>
        <n v="27"/>
        <n v="13"/>
        <n v="50"/>
        <n v="14"/>
        <n v="25"/>
        <n v="37"/>
        <n v="26"/>
        <n v="39"/>
        <n v="5"/>
        <n v="36"/>
        <n v="32"/>
        <n v="38"/>
        <n v="34"/>
        <n v="22"/>
        <n v="16"/>
        <n v="45"/>
        <n v="28"/>
        <n v="7"/>
        <n v="48"/>
      </sharedItems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  <cacheField name="year only" numFmtId="1">
      <sharedItems containsSemiMixedTypes="0" containsString="0" containsNumber="1" containsInteger="1" minValue="2014" maxValue="2017" count="4">
        <n v="2014"/>
        <n v="2015"/>
        <n v="2016"/>
        <n v="20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a James (1705762)" refreshedDate="43527.726477430559" createdVersion="6" refreshedVersion="6" minRefreshableVersion="3" recordCount="3560" xr:uid="{21F50B1D-5D44-5C41-8F14-992279E67881}">
  <cacheSource type="worksheet">
    <worksheetSource ref="A1:E3561" sheet="profit loss by region"/>
  </cacheSource>
  <cacheFields count="5">
    <cacheField name="Order Quantity" numFmtId="0">
      <sharedItems containsSemiMixedTypes="0" containsString="0" containsNumber="1" containsInteger="1" minValue="1" maxValue="50"/>
    </cacheField>
    <cacheField name="Product Category" numFmtId="0">
      <sharedItems count="3">
        <s v="Office Supplies"/>
        <s v="Technology"/>
        <s v="Furniture"/>
      </sharedItems>
    </cacheField>
    <cacheField name="Profit" numFmtId="0">
      <sharedItems containsSemiMixedTypes="0" containsString="0" containsNumber="1" minValue="-11856.06" maxValue="27226.09" count="3452">
        <n v="-6.54"/>
        <n v="-231.03"/>
        <n v="14445.79"/>
        <n v="37.840000000000003"/>
        <n v="-36.18"/>
        <n v="-207.15"/>
        <n v="17.95"/>
        <n v="-87.76"/>
        <n v="-70.62"/>
        <n v="13.73"/>
        <n v="-125.68"/>
        <n v="1168.1600000000001"/>
        <n v="2598.54"/>
        <n v="1060.33"/>
        <n v="3.01"/>
        <n v="7.79"/>
        <n v="117.84"/>
        <n v="-35.32"/>
        <n v="-158.63999999999999"/>
        <n v="-67.790000000000006"/>
        <n v="-11048.2"/>
        <n v="65.67"/>
        <n v="-257.69"/>
        <n v="-106.84"/>
        <n v="3.34"/>
        <n v="25.83"/>
        <n v="-158.85"/>
        <n v="-33.5"/>
        <n v="1.31"/>
        <n v="-65.599999999999994"/>
        <n v="78.73"/>
        <n v="-48.35"/>
        <n v="344.98"/>
        <n v="4918.5600000000004"/>
        <n v="-148.84"/>
        <n v="-173.96"/>
        <n v="309.82"/>
        <n v="912.2"/>
        <n v="659.08"/>
        <n v="-443.64"/>
        <n v="-16.97"/>
        <n v="-563.30999999999995"/>
        <n v="-125.63"/>
        <n v="457.89"/>
        <n v="-372.5"/>
        <n v="273.07"/>
        <n v="-105.94"/>
        <n v="-214.65"/>
        <n v="19.32"/>
        <n v="-362.62"/>
        <n v="108.53"/>
        <n v="28.4"/>
        <n v="12.72"/>
        <n v="-75.459999999999994"/>
        <n v="3.58"/>
        <n v="180.47"/>
        <n v="-277.20999999999998"/>
        <n v="10.93"/>
        <n v="-45.03"/>
        <n v="81.83"/>
        <n v="-188.04"/>
        <n v="-37.700000000000003"/>
        <n v="173.94"/>
        <n v="205.93"/>
        <n v="-83.95"/>
        <n v="5.27"/>
        <n v="1321.15"/>
        <n v="-14.12"/>
        <n v="690.3"/>
        <n v="-224.39"/>
        <n v="-120.56"/>
        <n v="7519.28"/>
        <n v="1157.0899999999999"/>
        <n v="988.95"/>
        <n v="-3.53"/>
        <n v="-37.6"/>
        <n v="1776.55"/>
        <n v="-92.07"/>
        <n v="-1207.1500000000001"/>
        <n v="-406.25"/>
        <n v="1317.74"/>
        <n v="13.8"/>
        <n v="-38.65"/>
        <n v="-96.87"/>
        <n v="-17.420000000000002"/>
        <n v="1.1200000000000001"/>
        <n v="-214.53"/>
        <n v="7421.83"/>
        <n v="-138.87"/>
        <n v="96.26"/>
        <n v="39.17"/>
        <n v="26.82"/>
        <n v="354.62"/>
        <n v="528.83000000000004"/>
        <n v="1171.8"/>
        <n v="-1390.82"/>
        <n v="-161.15"/>
        <n v="-93.68"/>
        <n v="-2105.16"/>
        <n v="1.2"/>
        <n v="128.41999999999999"/>
        <n v="-134.5"/>
        <n v="-30.12"/>
        <n v="38.08"/>
        <n v="-26.75"/>
        <n v="480.66"/>
        <n v="-1.31"/>
        <n v="8740.2800000000007"/>
        <n v="-165.58"/>
        <n v="82.73"/>
        <n v="-97.53"/>
        <n v="917.88"/>
        <n v="-758.4"/>
        <n v="-797.68"/>
        <n v="1390.75"/>
        <n v="177.73"/>
        <n v="113.4"/>
        <n v="382.55"/>
        <n v="-61.08"/>
        <n v="-46.93"/>
        <n v="83.6"/>
        <n v="-31.37"/>
        <n v="-42.82"/>
        <n v="-55.26"/>
        <n v="2503.34"/>
        <n v="256.94"/>
        <n v="-1591.35"/>
        <n v="-558.46"/>
        <n v="-14.92"/>
        <n v="1052.0899999999999"/>
        <n v="325.5"/>
        <n v="45.38"/>
        <n v="15.96"/>
        <n v="570.58000000000004"/>
        <n v="-33.32"/>
        <n v="179.29"/>
        <n v="213.46"/>
        <n v="16.2"/>
        <n v="-17.8"/>
        <n v="-58.41"/>
        <n v="330.69"/>
        <n v="1.26"/>
        <n v="1245.6500000000001"/>
        <n v="-527.83000000000004"/>
        <n v="-71.489999999999995"/>
        <n v="-845.69"/>
        <n v="92.43"/>
        <n v="-316.11"/>
        <n v="3413.13"/>
        <n v="3.56"/>
        <n v="103.52"/>
        <n v="10.7"/>
        <n v="315.62"/>
        <n v="23.82"/>
        <n v="354.87"/>
        <n v="131.53"/>
        <n v="3.96"/>
        <n v="-57.33"/>
        <n v="-335.58"/>
        <n v="-149.81"/>
        <n v="40.69"/>
        <n v="60.3"/>
        <n v="224.29"/>
        <n v="-43.15"/>
        <n v="238.96"/>
        <n v="-11763.77"/>
        <n v="-39.700000000000003"/>
        <n v="-123.61"/>
        <n v="1.52"/>
        <n v="-687.93"/>
        <n v="-472.26"/>
        <n v="559.1"/>
        <n v="192.04"/>
        <n v="-60.95"/>
        <n v="127.94"/>
        <n v="778.76"/>
        <n v="-144.06"/>
        <n v="409.21"/>
        <n v="-84.81"/>
        <n v="-168.78"/>
        <n v="123.13"/>
        <n v="-40.72"/>
        <n v="-122.16"/>
        <n v="287.58"/>
        <n v="-90.94"/>
        <n v="-1385.13"/>
        <n v="124.22"/>
        <n v="-6.76"/>
        <n v="1775.21"/>
        <n v="1.06"/>
        <n v="-158.22999999999999"/>
        <n v="-58.47"/>
        <n v="-169.78"/>
        <n v="-599.97"/>
        <n v="-94.15"/>
        <n v="235.42"/>
        <n v="23.93"/>
        <n v="83.85"/>
        <n v="20.65"/>
        <n v="109.23"/>
        <n v="-3.71"/>
        <n v="13.5"/>
        <n v="1054.43"/>
        <n v="-66.83"/>
        <n v="-224.28"/>
        <n v="23.81"/>
        <n v="71.03"/>
        <n v="27226.09"/>
        <n v="1629.1"/>
        <n v="-2555.92"/>
        <n v="379.07"/>
        <n v="-0.8"/>
        <n v="34.57"/>
        <n v="-43.57"/>
        <n v="-2208.35"/>
        <n v="-20.89"/>
        <n v="169.03"/>
        <n v="15.69"/>
        <n v="786.43"/>
        <n v="-19.600000000000001"/>
        <n v="368.4"/>
        <n v="31.16"/>
        <n v="-25.84"/>
        <n v="75.03"/>
        <n v="112.11"/>
        <n v="-77.430000000000007"/>
        <n v="30.44"/>
        <n v="-2.11"/>
        <n v="936.39"/>
        <n v="1590.88"/>
        <n v="-108.05"/>
        <n v="35.380000000000003"/>
        <n v="-115.8"/>
        <n v="149.19"/>
        <n v="-84.1"/>
        <n v="258.17"/>
        <n v="4.59"/>
        <n v="-227.59"/>
        <n v="163.58000000000001"/>
        <n v="-290.02999999999997"/>
        <n v="-204.2"/>
        <n v="-10.52"/>
        <n v="-27.79"/>
        <n v="242.01"/>
        <n v="236.89"/>
        <n v="-176.67"/>
        <n v="186.28"/>
        <n v="-102.11"/>
        <n v="51.41"/>
        <n v="8.09"/>
        <n v="-169.73"/>
        <n v="-1.64"/>
        <n v="-480.15"/>
        <n v="-20.92"/>
        <n v="1377.07"/>
        <n v="22.05"/>
        <n v="549.44000000000005"/>
        <n v="43.46"/>
        <n v="-17.079999999999998"/>
        <n v="84.38"/>
        <n v="-574.91999999999996"/>
        <n v="547.65"/>
        <n v="119.5"/>
        <n v="-124.57"/>
        <n v="813.02"/>
        <n v="506.99"/>
        <n v="16.690000000000001"/>
        <n v="-322.25"/>
        <n v="4167.38"/>
        <n v="-121.71"/>
        <n v="2159.4699999999998"/>
        <n v="608.86"/>
        <n v="191.45"/>
        <n v="-9.9"/>
        <n v="-46.1"/>
        <n v="847.13"/>
        <n v="-185.09"/>
        <n v="-3.37"/>
        <n v="-78.56"/>
        <n v="-47.9"/>
        <n v="777.44"/>
        <n v="29.99"/>
        <n v="1121.42"/>
        <n v="1342.36"/>
        <n v="360.4"/>
        <n v="371.19"/>
        <n v="0.94"/>
        <n v="-710.38"/>
        <n v="-188.18"/>
        <n v="931.35"/>
        <n v="-28.89"/>
        <n v="1234.29"/>
        <n v="-3965.66"/>
        <n v="-8.3699999999999992"/>
        <n v="117.15"/>
        <n v="6232.73"/>
        <n v="207.65"/>
        <n v="677.77"/>
        <n v="-255.01"/>
        <n v="-579.20000000000005"/>
        <n v="19.399999999999999"/>
        <n v="-542.49"/>
        <n v="12.8"/>
        <n v="2352.58"/>
        <n v="-4.41"/>
        <n v="69.41"/>
        <n v="111.1"/>
        <n v="926.81"/>
        <n v="-367.69"/>
        <n v="-3459.67"/>
        <n v="5.29"/>
        <n v="1953.07"/>
        <n v="593.94000000000005"/>
        <n v="186.42"/>
        <n v="-56.88"/>
        <n v="3862.83"/>
        <n v="7.13"/>
        <n v="342.44"/>
        <n v="53.65"/>
        <n v="753.6"/>
        <n v="208.84"/>
        <n v="216.99"/>
        <n v="-114.08"/>
        <n v="-151.88"/>
        <n v="57.99"/>
        <n v="26.08"/>
        <n v="-534.19000000000005"/>
        <n v="380.22"/>
        <n v="948.4"/>
        <n v="314.07"/>
        <n v="1732.06"/>
        <n v="-217.42"/>
        <n v="-128.31"/>
        <n v="12.13"/>
        <n v="87.36"/>
        <n v="-86.21"/>
        <n v="-43.17"/>
        <n v="-35.92"/>
        <n v="-63.83"/>
        <n v="97.03"/>
        <n v="-67.53"/>
        <n v="27.38"/>
        <n v="36.57"/>
        <n v="-77.239999999999995"/>
        <n v="3.72"/>
        <n v="-96.76"/>
        <n v="298.54000000000002"/>
        <n v="-1.21"/>
        <n v="-52.14"/>
        <n v="27.62"/>
        <n v="-160.05000000000001"/>
        <n v="-135.72"/>
        <n v="-86.67"/>
        <n v="-17.89"/>
        <n v="-130.85"/>
        <n v="204.34"/>
        <n v="-56.6"/>
        <n v="14.73"/>
        <n v="-201.88"/>
        <n v="1.36"/>
        <n v="156.66999999999999"/>
        <n v="-78.02"/>
        <n v="331.65"/>
        <n v="127.69"/>
        <n v="-61.66"/>
        <n v="-2.54"/>
        <n v="-86.92"/>
        <n v="402.37"/>
        <n v="72.510000000000005"/>
        <n v="87.31"/>
        <n v="173.64"/>
        <n v="122.78"/>
        <n v="-5.88"/>
        <n v="4.4000000000000004"/>
        <n v="-97.82"/>
        <n v="-0.14000000000000001"/>
        <n v="320.73"/>
        <n v="22.4"/>
        <n v="655.7"/>
        <n v="33.950000000000003"/>
        <n v="27.18"/>
        <n v="622.46"/>
        <n v="-127.23"/>
        <n v="55.19"/>
        <n v="502.51"/>
        <n v="-230.5"/>
        <n v="127.61"/>
        <n v="-77.099999999999994"/>
        <n v="-17.850000000000001"/>
        <n v="-87.56"/>
        <n v="237.84"/>
        <n v="537.09"/>
        <n v="221.83"/>
        <n v="8.9"/>
        <n v="-20.59"/>
        <n v="203.16"/>
        <n v="240.01"/>
        <n v="5.75"/>
        <n v="517.09"/>
        <n v="422.87"/>
        <n v="189.3"/>
        <n v="44.59"/>
        <n v="-162.74"/>
        <n v="10956.71"/>
        <n v="574.48"/>
        <n v="-3.78"/>
        <n v="-25.98"/>
        <n v="293.39"/>
        <n v="216.49"/>
        <n v="595.75"/>
        <n v="314.70999999999998"/>
        <n v="-167.15"/>
        <n v="-138.80000000000001"/>
        <n v="18.809999999999999"/>
        <n v="16.420000000000002"/>
        <n v="-274.52999999999997"/>
        <n v="-309.02"/>
        <n v="-28.55"/>
        <n v="-60.03"/>
        <n v="-144.52000000000001"/>
        <n v="-25.99"/>
        <n v="19.88"/>
        <n v="27.65"/>
        <n v="-19.73"/>
        <n v="-375.76"/>
        <n v="-161.04"/>
        <n v="27.46"/>
        <n v="49.5"/>
        <n v="36.159999999999997"/>
        <n v="-14.8"/>
        <n v="-7.55"/>
        <n v="-14.85"/>
        <n v="6528.66"/>
        <n v="123.55"/>
        <n v="361.33"/>
        <n v="-75.430000000000007"/>
        <n v="-635.69000000000005"/>
        <n v="0.67"/>
        <n v="100.55"/>
        <n v="25.48"/>
        <n v="11.21"/>
        <n v="-98.23"/>
        <n v="1095.83"/>
        <n v="3004.28"/>
        <n v="49.37"/>
        <n v="-206.14"/>
        <n v="48.63"/>
        <n v="2433.9899999999998"/>
        <n v="-56.89"/>
        <n v="32.06"/>
        <n v="55.06"/>
        <n v="1122.6400000000001"/>
        <n v="316.33"/>
        <n v="-101"/>
        <n v="2705.07"/>
        <n v="166.53"/>
        <n v="-402.45"/>
        <n v="142.87"/>
        <n v="-265.45"/>
        <n v="485.97"/>
        <n v="-16.5"/>
        <n v="-10.06"/>
        <n v="22.54"/>
        <n v="633.25"/>
        <n v="192.6"/>
        <n v="26"/>
        <n v="97.74"/>
        <n v="-43.48"/>
        <n v="-132.09"/>
        <n v="-1.85"/>
        <n v="48.4"/>
        <n v="-14.83"/>
        <n v="56.69"/>
        <n v="1826.35"/>
        <n v="-102.19"/>
        <n v="1.92"/>
        <n v="1155.73"/>
        <n v="1544.99"/>
        <n v="115.24"/>
        <n v="133.43"/>
        <n v="-560.6"/>
        <n v="-2083.2800000000002"/>
        <n v="527.09"/>
        <n v="-94.36"/>
        <n v="-3056.42"/>
        <n v="5.39"/>
        <n v="-128.30000000000001"/>
        <n v="-204.21"/>
        <n v="-154.46"/>
        <n v="228.84"/>
        <n v="80.41"/>
        <n v="-49.23"/>
        <n v="195.54"/>
        <n v="73"/>
        <n v="-10.16"/>
        <n v="-102.79"/>
        <n v="46.73"/>
        <n v="-179.94"/>
        <n v="430.47"/>
        <n v="2076.02"/>
        <n v="-4649.33"/>
        <n v="495.68"/>
        <n v="-130.06"/>
        <n v="-919.59"/>
        <n v="399.75"/>
        <n v="-260.82"/>
        <n v="-148.91"/>
        <n v="63.63"/>
        <n v="-38.119999999999997"/>
        <n v="103.84"/>
        <n v="-452.33"/>
        <n v="-263.26"/>
        <n v="-46.35"/>
        <n v="365.23"/>
        <n v="-108.8"/>
        <n v="75.790000000000006"/>
        <n v="224.27"/>
        <n v="-12.79"/>
        <n v="4.22"/>
        <n v="-31.99"/>
        <n v="-1758.89"/>
        <n v="-64.47"/>
        <n v="-130.34"/>
        <n v="-163.32"/>
        <n v="-434.22"/>
        <n v="-27.91"/>
        <n v="-71.59"/>
        <n v="603.6"/>
        <n v="-27.94"/>
        <n v="-195.88"/>
        <n v="37.340000000000003"/>
        <n v="1036.72"/>
        <n v="794.19"/>
        <n v="17.05"/>
        <n v="-50.55"/>
        <n v="1956.7"/>
        <n v="258.89999999999998"/>
        <n v="45.31"/>
        <n v="473.67"/>
        <n v="-7832.93"/>
        <n v="-30.29"/>
        <n v="676.36"/>
        <n v="-69.37"/>
        <n v="-98.25"/>
        <n v="2054.0300000000002"/>
        <n v="-40.85"/>
        <n v="-16.25"/>
        <n v="-63.89"/>
        <n v="-18.43"/>
        <n v="-262.45999999999998"/>
        <n v="-103.15"/>
        <n v="28.93"/>
        <n v="72.540000000000006"/>
        <n v="-53.43"/>
        <n v="1641.81"/>
        <n v="-33.49"/>
        <n v="-36.700000000000003"/>
        <n v="371.91"/>
        <n v="-24.66"/>
        <n v="1165.98"/>
        <n v="-163.83000000000001"/>
        <n v="8.3800000000000008"/>
        <n v="-227.4"/>
        <n v="-17.170000000000002"/>
        <n v="-65.400000000000006"/>
        <n v="-32.979999999999997"/>
        <n v="597.30999999999995"/>
        <n v="38.15"/>
        <n v="1526.71"/>
        <n v="-41.88"/>
        <n v="727.64"/>
        <n v="95.05"/>
        <n v="-20.65"/>
        <n v="14.87"/>
        <n v="78.58"/>
        <n v="-78.55"/>
        <n v="-92.9"/>
        <n v="-10.75"/>
        <n v="272.5"/>
        <n v="-185.82"/>
        <n v="28.38"/>
        <n v="-130"/>
        <n v="-97.71"/>
        <n v="-39.520000000000003"/>
        <n v="-29.68"/>
        <n v="970.88"/>
        <n v="1.05"/>
        <n v="-1.61"/>
        <n v="291.41000000000003"/>
        <n v="-1298.2"/>
        <n v="12.9"/>
        <n v="-528.29"/>
        <n v="387.79"/>
        <n v="-107.52"/>
        <n v="438.38"/>
        <n v="140.77000000000001"/>
        <n v="-79.53"/>
        <n v="-174.86"/>
        <n v="156.63999999999999"/>
        <n v="-23.62"/>
        <n v="-16.010000000000002"/>
        <n v="-512.07000000000005"/>
        <n v="34.64"/>
        <n v="-64.239999999999995"/>
        <n v="10.15"/>
        <n v="377.76"/>
        <n v="-84.07"/>
        <n v="51.23"/>
        <n v="-218.8"/>
        <n v="15.89"/>
        <n v="52.54"/>
        <n v="-19.98"/>
        <n v="172.58"/>
        <n v="70.81"/>
        <n v="2036.91"/>
        <n v="-38.67"/>
        <n v="-95.11"/>
        <n v="-12.35"/>
        <n v="1380.35"/>
        <n v="-681.05"/>
        <n v="-7.32"/>
        <n v="24.97"/>
        <n v="112.51"/>
        <n v="-210.75"/>
        <n v="65.459999999999994"/>
        <n v="16.25"/>
        <n v="133.68"/>
        <n v="-111.36"/>
        <n v="-155.55000000000001"/>
        <n v="-78.349999999999994"/>
        <n v="-11.8"/>
        <n v="196"/>
        <n v="-415.19"/>
        <n v="-213.37"/>
        <n v="219.69"/>
        <n v="-127.51"/>
        <n v="2272.62"/>
        <n v="-963.65"/>
        <n v="-126.45"/>
        <n v="-50.95"/>
        <n v="-121.65"/>
        <n v="-16.72"/>
        <n v="-32.200000000000003"/>
        <n v="-91.88"/>
        <n v="9379.36"/>
        <n v="-57.03"/>
        <n v="1934.98"/>
        <n v="1590.9"/>
        <n v="-15.63"/>
        <n v="276.85000000000002"/>
        <n v="-75.349999999999994"/>
        <n v="835.13"/>
        <n v="375.63"/>
        <n v="225.44"/>
        <n v="78.180000000000007"/>
        <n v="-23.05"/>
        <n v="41.42"/>
        <n v="-45.24"/>
        <n v="515.89"/>
        <n v="19.11"/>
        <n v="-714.8"/>
        <n v="-164.78"/>
        <n v="-4.28"/>
        <n v="-186.39"/>
        <n v="877.53"/>
        <n v="-3.73"/>
        <n v="-216.1"/>
        <n v="211.75"/>
        <n v="526.09"/>
        <n v="43.63"/>
        <n v="18.350000000000001"/>
        <n v="-82.95"/>
        <n v="152.47999999999999"/>
        <n v="-189.43"/>
        <n v="70.39"/>
        <n v="-10.9"/>
        <n v="146.31"/>
        <n v="-485.44"/>
        <n v="344.57"/>
        <n v="13.14"/>
        <n v="-453.34"/>
        <n v="-82.06"/>
        <n v="-113.4"/>
        <n v="512.98"/>
        <n v="-59.81"/>
        <n v="838.02"/>
        <n v="1876.66"/>
        <n v="478.79"/>
        <n v="1388.64"/>
        <n v="-4986.0200000000004"/>
        <n v="-13.93"/>
        <n v="628.29"/>
        <n v="-50.9"/>
        <n v="-15.86"/>
        <n v="-14.34"/>
        <n v="-90.63"/>
        <n v="-109.68"/>
        <n v="-353.03"/>
        <n v="320.24"/>
        <n v="-72.959999999999994"/>
        <n v="9.7899999999999991"/>
        <n v="22.57"/>
        <n v="45.09"/>
        <n v="151.91"/>
        <n v="21.13"/>
        <n v="-87.18"/>
        <n v="1471.27"/>
        <n v="328.72"/>
        <n v="-517.38"/>
        <n v="192.97"/>
        <n v="112.71"/>
        <n v="-143.44999999999999"/>
        <n v="24.99"/>
        <n v="-0.75"/>
        <n v="431.84"/>
        <n v="23.99"/>
        <n v="1385.16"/>
        <n v="88.36"/>
        <n v="208.27"/>
        <n v="52.14"/>
        <n v="704.71"/>
        <n v="376.81"/>
        <n v="223.88"/>
        <n v="2998.2"/>
        <n v="5039.55"/>
        <n v="677.35"/>
        <n v="5087.2700000000004"/>
        <n v="1659"/>
        <n v="262.99"/>
        <n v="17.12"/>
        <n v="2.98"/>
        <n v="-7.7"/>
        <n v="-16.88"/>
        <n v="2813.62"/>
        <n v="278.67"/>
        <n v="-55.21"/>
        <n v="-50.32"/>
        <n v="-736.41"/>
        <n v="-103.62"/>
        <n v="135.35"/>
        <n v="516.91"/>
        <n v="-54.35"/>
        <n v="122.2"/>
        <n v="-184.63"/>
        <n v="30.6"/>
        <n v="-0.06"/>
        <n v="6.73"/>
        <n v="10.09"/>
        <n v="-111.11"/>
        <n v="-0.72"/>
        <n v="0.12"/>
        <n v="43.48"/>
        <n v="112.78"/>
        <n v="-1982.09"/>
        <n v="55.25"/>
        <n v="-14.99"/>
        <n v="18.64"/>
        <n v="-967.9"/>
        <n v="-70.78"/>
        <n v="1547.08"/>
        <n v="1.89"/>
        <n v="6.75"/>
        <n v="-86.7"/>
        <n v="-166.77"/>
        <n v="5.91"/>
        <n v="-55.33"/>
        <n v="-23.04"/>
        <n v="65.69"/>
        <n v="851.63"/>
        <n v="-85.69"/>
        <n v="18.41"/>
        <n v="2544.86"/>
        <n v="-119.89"/>
        <n v="-43.91"/>
        <n v="-5.3"/>
        <n v="212.7"/>
        <n v="-14.76"/>
        <n v="-329.66"/>
        <n v="77.91"/>
        <n v="-71.459999999999994"/>
        <n v="-39.26"/>
        <n v="-1142.79"/>
        <n v="51.89"/>
        <n v="1377.14"/>
        <n v="-53.66"/>
        <n v="889.48"/>
        <n v="54.16"/>
        <n v="-2.5"/>
        <n v="37.74"/>
        <n v="-108.99"/>
        <n v="259.33999999999997"/>
        <n v="-116.35"/>
        <n v="641.6"/>
        <n v="-1157.81"/>
        <n v="20.82"/>
        <n v="-931.66"/>
        <n v="-849.63"/>
        <n v="14.81"/>
        <n v="-5.5"/>
        <n v="218.78"/>
        <n v="-11.52"/>
        <n v="-47.52"/>
        <n v="83.45"/>
        <n v="-30.35"/>
        <n v="841.91"/>
        <n v="530.28"/>
        <n v="-1189.72"/>
        <n v="-0.94"/>
        <n v="-137.27000000000001"/>
        <n v="-33.53"/>
        <n v="-24.5"/>
        <n v="-274.04000000000002"/>
        <n v="-369.56"/>
        <n v="-2.68"/>
        <n v="-321.57"/>
        <n v="-1.28"/>
        <n v="422.07"/>
        <n v="301.45999999999998"/>
        <n v="2579.52"/>
        <n v="-64.38"/>
        <n v="-8.6300000000000008"/>
        <n v="487.85"/>
        <n v="-52.73"/>
        <n v="76.959999999999994"/>
        <n v="2014.11"/>
        <n v="-259.54000000000002"/>
        <n v="-47.14"/>
        <n v="666.03"/>
        <n v="0.38"/>
        <n v="-171.77"/>
        <n v="-965.96"/>
        <n v="94.85"/>
        <n v="-29.02"/>
        <n v="-317.55"/>
        <n v="3.77"/>
        <n v="119.42"/>
        <n v="-8.27"/>
        <n v="8255.26"/>
        <n v="81.010000000000005"/>
        <n v="113.14"/>
        <n v="972.21"/>
        <n v="-86.61"/>
        <n v="-64.13"/>
        <n v="572.99"/>
        <n v="1238.19"/>
        <n v="66.97"/>
        <n v="-90.59"/>
        <n v="197.79"/>
        <n v="50.11"/>
        <n v="-37.32"/>
        <n v="-180.73"/>
        <n v="-203.03"/>
        <n v="-49.17"/>
        <n v="-95.88"/>
        <n v="4969.29"/>
        <n v="-473.68"/>
        <n v="-57.98"/>
        <n v="1018.07"/>
        <n v="4094.67"/>
        <n v="295.70999999999998"/>
        <n v="14.46"/>
        <n v="87.99"/>
        <n v="-11.97"/>
        <n v="1048.83"/>
        <n v="383.21"/>
        <n v="-16.96"/>
        <n v="-173.14"/>
        <n v="197.78"/>
        <n v="-33.93"/>
        <n v="64.239999999999995"/>
        <n v="66.400000000000006"/>
        <n v="551.1"/>
        <n v="445.17"/>
        <n v="17.399999999999999"/>
        <n v="-10.130000000000001"/>
        <n v="1724.87"/>
        <n v="-454.46"/>
        <n v="1723.29"/>
        <n v="29.37"/>
        <n v="917.06"/>
        <n v="1046.05"/>
        <n v="280.3"/>
        <n v="-239.07"/>
        <n v="-728.93"/>
        <n v="-155.16"/>
        <n v="-607.54"/>
        <n v="406.47"/>
        <n v="-183.95"/>
        <n v="190.44"/>
        <n v="1374.49"/>
        <n v="45.03"/>
        <n v="158"/>
        <n v="50.4"/>
        <n v="1370.68"/>
        <n v="-144.97"/>
        <n v="94.43"/>
        <n v="736.72"/>
        <n v="245.34"/>
        <n v="-180.49"/>
        <n v="70.180000000000007"/>
        <n v="1238.8499999999999"/>
        <n v="71.87"/>
        <n v="55.22"/>
        <n v="-14.35"/>
        <n v="167.58"/>
        <n v="-96.1"/>
        <n v="48.2"/>
        <n v="-69.239999999999995"/>
        <n v="-78.680000000000007"/>
        <n v="59.07"/>
        <n v="35.08"/>
        <n v="40.08"/>
        <n v="26.87"/>
        <n v="7181.52"/>
        <n v="-47.93"/>
        <n v="49.54"/>
        <n v="2826.81"/>
        <n v="16.78"/>
        <n v="-19.48"/>
        <n v="-57.06"/>
        <n v="-40.630000000000003"/>
        <n v="-38.57"/>
        <n v="1030.8499999999999"/>
        <n v="-31.8"/>
        <n v="32.04"/>
        <n v="-18.75"/>
        <n v="-70.739999999999995"/>
        <n v="55.09"/>
        <n v="-543.87"/>
        <n v="-187.11"/>
        <n v="60.61"/>
        <n v="-74.56"/>
        <n v="90.88"/>
        <n v="-227.74"/>
        <n v="-175.05"/>
        <n v="12.39"/>
        <n v="3.66"/>
        <n v="-170.07"/>
        <n v="-19.82"/>
        <n v="-1148.5"/>
        <n v="34.82"/>
        <n v="116.99"/>
        <n v="-5.27"/>
        <n v="-24.79"/>
        <n v="3128.18"/>
        <n v="-472.82"/>
        <n v="-199.89"/>
        <n v="-41.58"/>
        <n v="-41.49"/>
        <n v="9.81"/>
        <n v="33.64"/>
        <n v="1550.49"/>
        <n v="-144.53"/>
        <n v="114.69"/>
        <n v="165.98"/>
        <n v="1045.8"/>
        <n v="790.17"/>
        <n v="2791.75"/>
        <n v="1115.75"/>
        <n v="-152"/>
        <n v="37.76"/>
        <n v="43.39"/>
        <n v="245.81"/>
        <n v="398.81"/>
        <n v="251.94"/>
        <n v="-105"/>
        <n v="-71.2"/>
        <n v="9.69"/>
        <n v="593.24"/>
        <n v="-11.84"/>
        <n v="-284.41000000000003"/>
        <n v="113.22"/>
        <n v="305.74"/>
        <n v="-126.08"/>
        <n v="61.66"/>
        <n v="-3.07"/>
        <n v="303.88"/>
        <n v="-81.59"/>
        <n v="1265.9100000000001"/>
        <n v="-1268.6199999999999"/>
        <n v="140.15"/>
        <n v="-6.63"/>
        <n v="9.61"/>
        <n v="-198.5"/>
        <n v="1.85"/>
        <n v="5.07"/>
        <n v="4823.6899999999996"/>
        <n v="-181.89"/>
        <n v="35.1"/>
        <n v="-12.1"/>
        <n v="-168.48"/>
        <n v="-21.43"/>
        <n v="291.52"/>
        <n v="127.83"/>
        <n v="2.5499999999999998"/>
        <n v="2086.88"/>
        <n v="-28"/>
        <n v="-69.45"/>
        <n v="46.16"/>
        <n v="-843.78"/>
        <n v="-5.64"/>
        <n v="246.48"/>
        <n v="46.01"/>
        <n v="-65.69"/>
        <n v="-37.78"/>
        <n v="-16.489999999999998"/>
        <n v="14.18"/>
        <n v="-71.48"/>
        <n v="-74.02"/>
        <n v="-24.22"/>
        <n v="-1123.26"/>
        <n v="64.260000000000005"/>
        <n v="-88.22"/>
        <n v="62.13"/>
        <n v="53.05"/>
        <n v="87.27"/>
        <n v="41.63"/>
        <n v="-47.15"/>
        <n v="-71.180000000000007"/>
        <n v="-73.14"/>
        <n v="-0.64"/>
        <n v="-256.14999999999998"/>
        <n v="-15.75"/>
        <n v="-65.28"/>
        <n v="103.72"/>
        <n v="-594.14"/>
        <n v="-1696.56"/>
        <n v="1026.47"/>
        <n v="-11.23"/>
        <n v="-43.95"/>
        <n v="43.3"/>
        <n v="-170.06"/>
        <n v="-269.66000000000003"/>
        <n v="880.85"/>
        <n v="-16.11"/>
        <n v="5358.59"/>
        <n v="1944.51"/>
        <n v="25.49"/>
        <n v="-40.590000000000003"/>
        <n v="-145.34"/>
        <n v="-19.34"/>
        <n v="-92.35"/>
        <n v="89.7"/>
        <n v="12.55"/>
        <n v="131.43"/>
        <n v="35.020000000000003"/>
        <n v="-208.09"/>
        <n v="-98.78"/>
        <n v="-1211.24"/>
        <n v="-3.92"/>
        <n v="36.94"/>
        <n v="112.72"/>
        <n v="-63.94"/>
        <n v="-143.47"/>
        <n v="757.77"/>
        <n v="57.88"/>
        <n v="27.17"/>
        <n v="2371.91"/>
        <n v="-927.15"/>
        <n v="-304.83999999999997"/>
        <n v="-21.99"/>
        <n v="-162.52000000000001"/>
        <n v="460.82"/>
        <n v="-6.79"/>
        <n v="7.12"/>
        <n v="-463.24"/>
        <n v="-75.819999999999993"/>
        <n v="55.17"/>
        <n v="-221.42"/>
        <n v="26.61"/>
        <n v="273.41000000000003"/>
        <n v="-29.33"/>
        <n v="-1770.43"/>
        <n v="137.96"/>
        <n v="-352.25"/>
        <n v="-819.51"/>
        <n v="47.06"/>
        <n v="-28.99"/>
        <n v="326.64999999999998"/>
        <n v="220.83"/>
        <n v="100.37"/>
        <n v="-56.93"/>
        <n v="-17.88"/>
        <n v="-53.78"/>
        <n v="136.84"/>
        <n v="521.04"/>
        <n v="10.08"/>
        <n v="-109.18"/>
        <n v="-69.88"/>
        <n v="227.03"/>
        <n v="-96.45"/>
        <n v="247.14"/>
        <n v="1467.82"/>
        <n v="-96.96"/>
        <n v="-27.38"/>
        <n v="-74.27"/>
        <n v="-32.880000000000003"/>
        <n v="-426.05"/>
        <n v="-82.79"/>
        <n v="128.18"/>
        <n v="-7.42"/>
        <n v="2800.76"/>
        <n v="134.38999999999999"/>
        <n v="-240.22"/>
        <n v="-1.1399999999999999"/>
        <n v="-204.9"/>
        <n v="1566.22"/>
        <n v="-389.72"/>
        <n v="-346.84"/>
        <n v="8.75"/>
        <n v="-39.119999999999997"/>
        <n v="141.19"/>
        <n v="108.78"/>
        <n v="-9.59"/>
        <n v="-3455.72"/>
        <n v="619.42999999999995"/>
        <n v="-1056.28"/>
        <n v="53.95"/>
        <n v="-115.08"/>
        <n v="-22.38"/>
        <n v="-20.010000000000002"/>
        <n v="-313.19"/>
        <n v="-1039.8499999999999"/>
        <n v="-73.41"/>
        <n v="18.22"/>
        <n v="9.48"/>
        <n v="25.01"/>
        <n v="-78.930000000000007"/>
        <n v="-19.04"/>
        <n v="-177.57"/>
        <n v="-10.61"/>
        <n v="592.41"/>
        <n v="82.93"/>
        <n v="-32.36"/>
        <n v="-26.14"/>
        <n v="172.7"/>
        <n v="151.44"/>
        <n v="580.73"/>
        <n v="404.77"/>
        <n v="-115.59"/>
        <n v="18.28"/>
        <n v="-133.13999999999999"/>
        <n v="845.95"/>
        <n v="-48.97"/>
        <n v="74.28"/>
        <n v="-88.71"/>
        <n v="-120.59"/>
        <n v="-367.42"/>
        <n v="-48.17"/>
        <n v="891.43"/>
        <n v="-82.92"/>
        <n v="-107.32"/>
        <n v="94.69"/>
        <n v="88.47"/>
        <n v="-91.13"/>
        <n v="17.41"/>
        <n v="1599.01"/>
        <n v="254.38"/>
        <n v="-438.38"/>
        <n v="-1081.03"/>
        <n v="-1037.31"/>
        <n v="-35.54"/>
        <n v="-169.54"/>
        <n v="34.270000000000003"/>
        <n v="-145.5"/>
        <n v="-145.13"/>
        <n v="-163.08000000000001"/>
        <n v="-43.94"/>
        <n v="734.46"/>
        <n v="-130.46"/>
        <n v="117.14"/>
        <n v="793.91"/>
        <n v="-962.27"/>
        <n v="29.28"/>
        <n v="-209.13"/>
        <n v="242.54"/>
        <n v="196.69"/>
        <n v="15.9"/>
        <n v="-196.51"/>
        <n v="-153.94999999999999"/>
        <n v="-24.99"/>
        <n v="-23.43"/>
        <n v="-692.69"/>
        <n v="655.96"/>
        <n v="346.28"/>
        <n v="126.88"/>
        <n v="-37.409999999999997"/>
        <n v="1285.5899999999999"/>
        <n v="38.090000000000003"/>
        <n v="1031.47"/>
        <n v="1770.88"/>
        <n v="9.85"/>
        <n v="2.34"/>
        <n v="-4.8600000000000003"/>
        <n v="374.73"/>
        <n v="476.75"/>
        <n v="19.53"/>
        <n v="-1047.3900000000001"/>
        <n v="25.93"/>
        <n v="237.08"/>
        <n v="1866.75"/>
        <n v="78.59"/>
        <n v="86.32"/>
        <n v="625.47"/>
        <n v="72.81"/>
        <n v="1528.86"/>
        <n v="188.12"/>
        <n v="-57.57"/>
        <n v="55.56"/>
        <n v="15.84"/>
        <n v="111.85"/>
        <n v="25.69"/>
        <n v="-60.76"/>
        <n v="201.98"/>
        <n v="-247.98"/>
        <n v="1158.0899999999999"/>
        <n v="2247.11"/>
        <n v="15.58"/>
        <n v="12.67"/>
        <n v="-139.36000000000001"/>
        <n v="161.09"/>
        <n v="5391.72"/>
        <n v="78.56"/>
        <n v="41.79"/>
        <n v="-1005.92"/>
        <n v="325.47000000000003"/>
        <n v="38.99"/>
        <n v="40.19"/>
        <n v="5.35"/>
        <n v="-21.38"/>
        <n v="-24.31"/>
        <n v="2856.86"/>
        <n v="-550.78"/>
        <n v="95"/>
        <n v="-95.21"/>
        <n v="-93.9"/>
        <n v="51.71"/>
        <n v="2016.71"/>
        <n v="-0.92"/>
        <n v="-52.85"/>
        <n v="1201.8399999999999"/>
        <n v="87.03"/>
        <n v="1187.21"/>
        <n v="2.67"/>
        <n v="-15.28"/>
        <n v="-59.57"/>
        <n v="244.24"/>
        <n v="337.7"/>
        <n v="9.5500000000000007"/>
        <n v="4133.1899999999996"/>
        <n v="19.29"/>
        <n v="30.54"/>
        <n v="2919.96"/>
        <n v="15.25"/>
        <n v="529.49"/>
        <n v="367.05"/>
        <n v="-16.04"/>
        <n v="66.53"/>
        <n v="-29.77"/>
        <n v="164.31"/>
        <n v="168.82"/>
        <n v="-141.96"/>
        <n v="79.099999999999994"/>
        <n v="-818.69"/>
        <n v="14"/>
        <n v="-1527.75"/>
        <n v="-738.56"/>
        <n v="-68.17"/>
        <n v="784"/>
        <n v="7.72"/>
        <n v="-30.38"/>
        <n v="-1.66"/>
        <n v="585.16"/>
        <n v="-2.35"/>
        <n v="-598.4"/>
        <n v="777.51"/>
        <n v="16.739999999999998"/>
        <n v="-27.08"/>
        <n v="-167.75"/>
        <n v="-113.62"/>
        <n v="-51.23"/>
        <n v="-117.61"/>
        <n v="-278.54000000000002"/>
        <n v="57.76"/>
        <n v="1387.85"/>
        <n v="-254.59"/>
        <n v="117.76"/>
        <n v="-226.84"/>
        <n v="-166.01"/>
        <n v="5490.55"/>
        <n v="8.0500000000000007"/>
        <n v="2805.05"/>
        <n v="480.94"/>
        <n v="-183.37"/>
        <n v="-75.95"/>
        <n v="-18.22"/>
        <n v="45.21"/>
        <n v="-146.4"/>
        <n v="-32.15"/>
        <n v="1.04"/>
        <n v="235.9"/>
        <n v="94.3"/>
        <n v="-35.61"/>
        <n v="116.92"/>
        <n v="-44.62"/>
        <n v="-14.7"/>
        <n v="-66.44"/>
        <n v="-36.200000000000003"/>
        <n v="1721.3"/>
        <n v="630.38"/>
        <n v="2579.7600000000002"/>
        <n v="-88.33"/>
        <n v="-17.16"/>
        <n v="-332.58"/>
        <n v="-241.78"/>
        <n v="-37.21"/>
        <n v="-121.99"/>
        <n v="27.86"/>
        <n v="31.64"/>
        <n v="3502.85"/>
        <n v="-57.2"/>
        <n v="-228.16"/>
        <n v="307.52"/>
        <n v="-66.19"/>
        <n v="-28.9"/>
        <n v="109.77"/>
        <n v="-25.14"/>
        <n v="29.22"/>
        <n v="-916.28"/>
        <n v="-199.53"/>
        <n v="16.079999999999998"/>
        <n v="-60.27"/>
        <n v="1198.3800000000001"/>
        <n v="159.56"/>
        <n v="45.51"/>
        <n v="-1724.9"/>
        <n v="266.64"/>
        <n v="188.93"/>
        <n v="-374.8"/>
        <n v="134.28"/>
        <n v="1147.48"/>
        <n v="158.15"/>
        <n v="671.03"/>
        <n v="-146.02000000000001"/>
        <n v="-13.44"/>
        <n v="-139.69999999999999"/>
        <n v="148.44"/>
        <n v="102.35"/>
        <n v="2046.27"/>
        <n v="12.7"/>
        <n v="289.19"/>
        <n v="-66.56"/>
        <n v="231.49"/>
        <n v="171.97"/>
        <n v="-29.23"/>
        <n v="-330.9"/>
        <n v="-282.58999999999997"/>
        <n v="1205.6099999999999"/>
        <n v="13.47"/>
        <n v="-26.19"/>
        <n v="-469.09"/>
        <n v="38.869999999999997"/>
        <n v="-7.19"/>
        <n v="-119.76"/>
        <n v="381.92"/>
        <n v="188.68"/>
        <n v="204.7"/>
        <n v="1659.37"/>
        <n v="-188.08"/>
        <n v="19.829999999999998"/>
        <n v="594.78"/>
        <n v="-72.5"/>
        <n v="-22.73"/>
        <n v="249.85"/>
        <n v="18.37"/>
        <n v="-117.27"/>
        <n v="35.9"/>
        <n v="69.930000000000007"/>
        <n v="62.95"/>
        <n v="34.39"/>
        <n v="190.72"/>
        <n v="-15.05"/>
        <n v="9.5299999999999994"/>
        <n v="-3.48"/>
        <n v="-0.01"/>
        <n v="-327.67"/>
        <n v="-74.319999999999993"/>
        <n v="226.39"/>
        <n v="6.18"/>
        <n v="-1176.31"/>
        <n v="4.9400000000000004"/>
        <n v="612.9"/>
        <n v="-696.51"/>
        <n v="344.35"/>
        <n v="-29.58"/>
        <n v="31.67"/>
        <n v="-6"/>
        <n v="435.29"/>
        <n v="18.739999999999998"/>
        <n v="-29.94"/>
        <n v="405.33"/>
        <n v="-2.75"/>
        <n v="44.9"/>
        <n v="217.6"/>
        <n v="717.14"/>
        <n v="78.849999999999994"/>
        <n v="280.38"/>
        <n v="-10.050000000000001"/>
        <n v="2442.5700000000002"/>
        <n v="17.98"/>
        <n v="250.4"/>
        <n v="1073.8800000000001"/>
        <n v="31.36"/>
        <n v="-56.73"/>
        <n v="-62.09"/>
        <n v="-8.91"/>
        <n v="-156.84"/>
        <n v="1372.09"/>
        <n v="10.43"/>
        <n v="180.56"/>
        <n v="-11.02"/>
        <n v="3.19"/>
        <n v="9.26"/>
        <n v="30.93"/>
        <n v="3.43"/>
        <n v="-99.69"/>
        <n v="-2.31"/>
        <n v="46.3"/>
        <n v="607.28"/>
        <n v="-25.29"/>
        <n v="564.99"/>
        <n v="5718.93"/>
        <n v="-47.68"/>
        <n v="18.16"/>
        <n v="-73.680000000000007"/>
        <n v="80.150000000000006"/>
        <n v="-101.7"/>
        <n v="-125.26"/>
        <n v="492.57"/>
        <n v="430.04"/>
        <n v="-207.11"/>
        <n v="-74.709999999999994"/>
        <n v="744.88"/>
        <n v="750.85"/>
        <n v="-153.47"/>
        <n v="26.89"/>
        <n v="76.61"/>
        <n v="-124.29"/>
        <n v="-635.20000000000005"/>
        <n v="19.239999999999998"/>
        <n v="25.26"/>
        <n v="118.37"/>
        <n v="702.69"/>
        <n v="410.9"/>
        <n v="2023.04"/>
        <n v="1033.03"/>
        <n v="81.819999999999993"/>
        <n v="43.19"/>
        <n v="171.3"/>
        <n v="443.01"/>
        <n v="37.590000000000003"/>
        <n v="3.9"/>
        <n v="-375.64"/>
        <n v="-172.6"/>
        <n v="627.65"/>
        <n v="-333.71"/>
        <n v="141.05000000000001"/>
        <n v="-8.5500000000000007"/>
        <n v="71.569999999999993"/>
        <n v="-15.2"/>
        <n v="578.46"/>
        <n v="-92.91"/>
        <n v="-394.93"/>
        <n v="-153.53"/>
        <n v="-1.99"/>
        <n v="49.77"/>
        <n v="5.28"/>
        <n v="944.83"/>
        <n v="-65.989999999999995"/>
        <n v="-221.85"/>
        <n v="48.77"/>
        <n v="-241.84"/>
        <n v="1870.06"/>
        <n v="-26.95"/>
        <n v="282.08"/>
        <n v="696.53"/>
        <n v="703.22"/>
        <n v="73.5"/>
        <n v="-20.99"/>
        <n v="205.13"/>
        <n v="-52.59"/>
        <n v="6.56"/>
        <n v="27.14"/>
        <n v="0.3"/>
        <n v="11.31"/>
        <n v="-88.31"/>
        <n v="-1388.29"/>
        <n v="23.03"/>
        <n v="5.83"/>
        <n v="110.77"/>
        <n v="-43.98"/>
        <n v="474.68"/>
        <n v="1046.02"/>
        <n v="-120.04"/>
        <n v="8.18"/>
        <n v="592.33000000000004"/>
        <n v="32.6"/>
        <n v="342.69"/>
        <n v="303.19"/>
        <n v="-51.71"/>
        <n v="9.32"/>
        <n v="5461.36"/>
        <n v="29.93"/>
        <n v="2363.2600000000002"/>
        <n v="-235.38"/>
        <n v="12.69"/>
        <n v="12.21"/>
        <n v="-1307.44"/>
        <n v="245.46"/>
        <n v="-23.96"/>
        <n v="-11.14"/>
        <n v="184.26"/>
        <n v="13.18"/>
        <n v="313.52"/>
        <n v="332.37"/>
        <n v="-648.09"/>
        <n v="-1699.49"/>
        <n v="-11.06"/>
        <n v="-536.47"/>
        <n v="-146.53"/>
        <n v="-46.74"/>
        <n v="623.47"/>
        <n v="52.92"/>
        <n v="1030.6300000000001"/>
        <n v="-229.39"/>
        <n v="96.96"/>
        <n v="-3.96"/>
        <n v="330.33"/>
        <n v="26.47"/>
        <n v="-104.51"/>
        <n v="211.96"/>
        <n v="26.22"/>
        <n v="315.97000000000003"/>
        <n v="19.97"/>
        <n v="68.900000000000006"/>
        <n v="43.98"/>
        <n v="1.51"/>
        <n v="-347.56"/>
        <n v="-218.49"/>
        <n v="416.5"/>
        <n v="8924.14"/>
        <n v="-230.72"/>
        <n v="2728.71"/>
        <n v="-85.02"/>
        <n v="420.95"/>
        <n v="-479.24"/>
        <n v="-84.16"/>
        <n v="-57.37"/>
        <n v="-79.290000000000006"/>
        <n v="1039.94"/>
        <n v="9796.44"/>
        <n v="630.04"/>
        <n v="129.63999999999999"/>
        <n v="-36.979999999999997"/>
        <n v="-10.199999999999999"/>
        <n v="10.74"/>
        <n v="-37.049999999999997"/>
        <n v="55.53"/>
        <n v="509.75"/>
        <n v="646.24"/>
        <n v="160.38999999999999"/>
        <n v="320.89"/>
        <n v="-251.71"/>
        <n v="197.73"/>
        <n v="7.31"/>
        <n v="176.09"/>
        <n v="-18.420000000000002"/>
        <n v="600.6"/>
        <n v="-67.510000000000005"/>
        <n v="-158.18"/>
        <n v="560.35"/>
        <n v="-1748.99"/>
        <n v="194.31"/>
        <n v="-156.97"/>
        <n v="-673.23"/>
        <n v="45.72"/>
        <n v="781.28"/>
        <n v="2380.13"/>
        <n v="-369.42"/>
        <n v="-57.99"/>
        <n v="2.57"/>
        <n v="25.17"/>
        <n v="-429.41"/>
        <n v="331.79"/>
        <n v="-193.91"/>
        <n v="-70.94"/>
        <n v="3262.21"/>
        <n v="25.13"/>
        <n v="-6.85"/>
        <n v="-15.7"/>
        <n v="-230.16"/>
        <n v="-173.31"/>
        <n v="-115.99"/>
        <n v="4147.2"/>
        <n v="46.03"/>
        <n v="49.17"/>
        <n v="748.99"/>
        <n v="61.45"/>
        <n v="480.29"/>
        <n v="-4.8499999999999996"/>
        <n v="42.73"/>
        <n v="-54.73"/>
        <n v="-747.43"/>
        <n v="-46.51"/>
        <n v="333.3"/>
        <n v="157.26"/>
        <n v="6.59"/>
        <n v="31.07"/>
        <n v="-61.79"/>
        <n v="622.79999999999995"/>
        <n v="19.600000000000001"/>
        <n v="476.23"/>
        <n v="2347.61"/>
        <n v="175.48"/>
        <n v="325.77"/>
        <n v="-206.93"/>
        <n v="-21.86"/>
        <n v="3035.56"/>
        <n v="-8.6199999999999992"/>
        <n v="-154.99"/>
        <n v="34.31"/>
        <n v="20.59"/>
        <n v="-396.02"/>
        <n v="-1243.99"/>
        <n v="-109.34"/>
        <n v="79.47"/>
        <n v="-36.15"/>
        <n v="-2.1"/>
        <n v="-109.95"/>
        <n v="355.22"/>
        <n v="-235.88"/>
        <n v="-40.200000000000003"/>
        <n v="-26.9"/>
        <n v="640.73"/>
        <n v="-40.58"/>
        <n v="-1742.94"/>
        <n v="-763.65"/>
        <n v="-232.47"/>
        <n v="257.04000000000002"/>
        <n v="-95.2"/>
        <n v="1403.43"/>
        <n v="-10.71"/>
        <n v="26.86"/>
        <n v="55.84"/>
        <n v="-1.56"/>
        <n v="2878.28"/>
        <n v="-13.91"/>
        <n v="11.11"/>
        <n v="-25.44"/>
        <n v="-134.58000000000001"/>
        <n v="-9.35"/>
        <n v="134.72999999999999"/>
        <n v="494.54"/>
        <n v="-1178.29"/>
        <n v="-189.57"/>
        <n v="-496.65"/>
        <n v="-402.85"/>
        <n v="-713.77"/>
        <n v="2047.98"/>
        <n v="36.28"/>
        <n v="-261.22000000000003"/>
        <n v="36.61"/>
        <n v="1851.08"/>
        <n v="84.36"/>
        <n v="40.49"/>
        <n v="-27.03"/>
        <n v="32.4"/>
        <n v="13.74"/>
        <n v="232.13"/>
        <n v="60.88"/>
        <n v="21.17"/>
        <n v="-81.12"/>
        <n v="2468.7600000000002"/>
        <n v="-920.93"/>
        <n v="-75.680000000000007"/>
        <n v="117.62"/>
        <n v="1.62"/>
        <n v="-64.489999999999995"/>
        <n v="140.66"/>
        <n v="441.42"/>
        <n v="-166.3"/>
        <n v="212.58"/>
        <n v="-96.62"/>
        <n v="13.17"/>
        <n v="-127.13"/>
        <n v="3134.09"/>
        <n v="-156.16999999999999"/>
        <n v="-407.93"/>
        <n v="-62.31"/>
        <n v="12.47"/>
        <n v="1465.19"/>
        <n v="-60.4"/>
        <n v="63.4"/>
        <n v="-377.63"/>
        <n v="50.77"/>
        <n v="4.25"/>
        <n v="-12.91"/>
        <n v="39.28"/>
        <n v="-991.27"/>
        <n v="339.93"/>
        <n v="-115.78"/>
        <n v="4.75"/>
        <n v="922.68"/>
        <n v="215.41"/>
        <n v="-215.72"/>
        <n v="-16.07"/>
        <n v="166.08"/>
        <n v="-16.420000000000002"/>
        <n v="173.86"/>
        <n v="-109.9"/>
        <n v="-121.6"/>
        <n v="-6.6"/>
        <n v="-54.81"/>
        <n v="13.83"/>
        <n v="-107.48"/>
        <n v="-22.74"/>
        <n v="30.23"/>
        <n v="-110.03"/>
        <n v="52.98"/>
        <n v="79.41"/>
        <n v="33.54"/>
        <n v="2.58"/>
        <n v="-232.76"/>
        <n v="3511.64"/>
        <n v="9.74"/>
        <n v="-1042.8499999999999"/>
        <n v="-7.11"/>
        <n v="753.08"/>
        <n v="6.4"/>
        <n v="1042.95"/>
        <n v="2038.9"/>
        <n v="31.51"/>
        <n v="-34.85"/>
        <n v="-195.23"/>
        <n v="23.63"/>
        <n v="-528.04"/>
        <n v="312.64999999999998"/>
        <n v="-26.15"/>
        <n v="-19.829999999999998"/>
        <n v="-125.88"/>
        <n v="-222.84"/>
        <n v="-51.38"/>
        <n v="995.35"/>
        <n v="-45.42"/>
        <n v="23.39"/>
        <n v="8296.48"/>
        <n v="-83.3"/>
        <n v="-522.69000000000005"/>
        <n v="2277.08"/>
        <n v="-25.32"/>
        <n v="124.65"/>
        <n v="870.42"/>
        <n v="-39.9"/>
        <n v="-37.090000000000003"/>
        <n v="-8.31"/>
        <n v="10.34"/>
        <n v="-13.13"/>
        <n v="369.43"/>
        <n v="181.49"/>
        <n v="-154.81"/>
        <n v="-24.87"/>
        <n v="-115.05"/>
        <n v="-63.36"/>
        <n v="-199.98"/>
        <n v="-83.73"/>
        <n v="24.76"/>
        <n v="-52.78"/>
        <n v="18.03"/>
        <n v="-143.53"/>
        <n v="-90.85"/>
        <n v="-1456.25"/>
        <n v="12.66"/>
        <n v="-295.45"/>
        <n v="3.94"/>
        <n v="63.56"/>
        <n v="39.880000000000003"/>
        <n v="-248.96"/>
        <n v="119.85"/>
        <n v="230.26"/>
        <n v="-14.55"/>
        <n v="-371.85"/>
        <n v="3835.03"/>
        <n v="617.33000000000004"/>
        <n v="87.61"/>
        <n v="367.29"/>
        <n v="-27.3"/>
        <n v="-72.489999999999995"/>
        <n v="22.19"/>
        <n v="-1170.8800000000001"/>
        <n v="105.28"/>
        <n v="-4.9000000000000004"/>
        <n v="421.25"/>
        <n v="-662.79"/>
        <n v="-487.37"/>
        <n v="-76.56"/>
        <n v="363.59"/>
        <n v="-61.32"/>
        <n v="-253.4"/>
        <n v="-32.619999999999997"/>
        <n v="-161.35"/>
        <n v="1309.96"/>
        <n v="-41.5"/>
        <n v="1240.55"/>
        <n v="266.27"/>
        <n v="50.2"/>
        <n v="9.2200000000000006"/>
        <n v="-85.74"/>
        <n v="-279"/>
        <n v="44.4"/>
        <n v="13.26"/>
        <n v="9.2799999999999994"/>
        <n v="-418.37"/>
        <n v="475.09"/>
        <n v="732.76"/>
        <n v="49.55"/>
        <n v="255.87"/>
        <n v="-89.39"/>
        <n v="54.25"/>
        <n v="291.76"/>
        <n v="2975.21"/>
        <n v="14.93"/>
        <n v="-56.97"/>
        <n v="-247.13"/>
        <n v="-13.33"/>
        <n v="1858.59"/>
        <n v="33.26"/>
        <n v="-16.809999999999999"/>
        <n v="-1858.68"/>
        <n v="5.09"/>
        <n v="-133.94999999999999"/>
        <n v="-82.12"/>
        <n v="-1343.1"/>
        <n v="261.58"/>
        <n v="3307.43"/>
        <n v="218.13"/>
        <n v="-1851.66"/>
        <n v="-52.93"/>
        <n v="78.97"/>
        <n v="-4.97"/>
        <n v="14.58"/>
        <n v="38.9"/>
        <n v="-993.54"/>
        <n v="-104.76"/>
        <n v="0.35"/>
        <n v="188.64"/>
        <n v="-818.75"/>
        <n v="-10.65"/>
        <n v="0.79"/>
        <n v="-44.2"/>
        <n v="-71.78"/>
        <n v="-45.48"/>
        <n v="836.15"/>
        <n v="-152.84"/>
        <n v="-1041.3800000000001"/>
        <n v="-37.96"/>
        <n v="-47.3"/>
        <n v="23.61"/>
        <n v="-10.39"/>
        <n v="-14.37"/>
        <n v="-239.69"/>
        <n v="116"/>
        <n v="-302.56"/>
        <n v="-114.72"/>
        <n v="546.07000000000005"/>
        <n v="8.15"/>
        <n v="3.91"/>
        <n v="9.4600000000000009"/>
        <n v="-7.27"/>
        <n v="153.69999999999999"/>
        <n v="-162.43"/>
        <n v="-123.29"/>
        <n v="-699.26"/>
        <n v="-8.83"/>
        <n v="954.19"/>
        <n v="-0.93"/>
        <n v="-11.68"/>
        <n v="645.05999999999995"/>
        <n v="-30.58"/>
        <n v="1371.97"/>
        <n v="3381.43"/>
        <n v="-146.33000000000001"/>
        <n v="7.27"/>
        <n v="406.09"/>
        <n v="284"/>
        <n v="-296.51"/>
        <n v="1109.72"/>
        <n v="4.1399999999999997"/>
        <n v="-163.77000000000001"/>
        <n v="111.3"/>
        <n v="3413.86"/>
        <n v="-191.73"/>
        <n v="-114.65"/>
        <n v="10.96"/>
        <n v="376.68"/>
        <n v="-503.47"/>
        <n v="-193.4"/>
        <n v="-264.51"/>
        <n v="-1039.52"/>
        <n v="-69.48"/>
        <n v="-50.65"/>
        <n v="163.29"/>
        <n v="4728.17"/>
        <n v="-23.13"/>
        <n v="293.14"/>
        <n v="5609.35"/>
        <n v="-444.13"/>
        <n v="726.35"/>
        <n v="91.08"/>
        <n v="-56.5"/>
        <n v="-4.29"/>
        <n v="-11856.06"/>
        <n v="-1185.73"/>
        <n v="-90.12"/>
        <n v="-1031.52"/>
        <n v="55.64"/>
        <n v="1150.03"/>
        <n v="-53.41"/>
        <n v="-6.4"/>
        <n v="81.73"/>
        <n v="37.049999999999997"/>
        <n v="80.98"/>
        <n v="321.45999999999998"/>
        <n v="97.99"/>
        <n v="-376.98"/>
        <n v="-143.69"/>
        <n v="-102.73"/>
        <n v="-1226.58"/>
        <n v="8.1300000000000008"/>
        <n v="15.99"/>
        <n v="-214.52"/>
        <n v="945.97"/>
        <n v="244.81"/>
        <n v="1823.16"/>
        <n v="-110.62"/>
        <n v="-144.86000000000001"/>
        <n v="-48.85"/>
        <n v="358.04"/>
        <n v="-17.77"/>
        <n v="-73.78"/>
        <n v="724.66"/>
        <n v="6174.04"/>
        <n v="-30.66"/>
        <n v="1709.4"/>
        <n v="-21.54"/>
        <n v="-1335.71"/>
        <n v="280.89999999999998"/>
        <n v="116.82"/>
        <n v="-290.66000000000003"/>
        <n v="552.88"/>
        <n v="658.46"/>
        <n v="-132.62"/>
        <n v="-12.51"/>
        <n v="145.55000000000001"/>
        <n v="-211.26"/>
        <n v="462.43"/>
        <n v="768.73"/>
        <n v="135.91999999999999"/>
        <n v="326.20999999999998"/>
        <n v="7.52"/>
        <n v="1822.11"/>
        <n v="26.91"/>
        <n v="-4.9400000000000004"/>
        <n v="36.4"/>
        <n v="663.9"/>
        <n v="0.14000000000000001"/>
        <n v="2033.08"/>
        <n v="242.87"/>
        <n v="1908.39"/>
        <n v="-64.91"/>
        <n v="0.68"/>
        <n v="-110.14"/>
        <n v="59.86"/>
        <n v="142.99"/>
        <n v="158.19"/>
        <n v="3990.51"/>
        <n v="-52.55"/>
        <n v="-19.510000000000002"/>
        <n v="-120.94"/>
        <n v="25.84"/>
        <n v="-89.19"/>
        <n v="-185.17"/>
        <n v="-436.04"/>
        <n v="1653.15"/>
        <n v="-142.32"/>
        <n v="27.78"/>
        <n v="26.07"/>
        <n v="36.92"/>
        <n v="13345.66"/>
        <n v="-392.13"/>
        <n v="623.76"/>
        <n v="2.85"/>
        <n v="-151.36000000000001"/>
        <n v="31.49"/>
        <n v="423.02"/>
        <n v="106.3"/>
        <n v="1475.7"/>
        <n v="-13.77"/>
        <n v="4.1500000000000004"/>
        <n v="-2018.68"/>
        <n v="683.66"/>
        <n v="161.12"/>
        <n v="4.24"/>
        <n v="-118.41"/>
        <n v="232.12"/>
        <n v="331.96"/>
        <n v="2033.76"/>
        <n v="-90.52"/>
        <n v="1198.5899999999999"/>
        <n v="36.01"/>
        <n v="8328.7900000000009"/>
        <n v="-1.2"/>
        <n v="93"/>
        <n v="41.32"/>
        <n v="1.45"/>
        <n v="-210.17"/>
        <n v="-22.91"/>
        <n v="80.7"/>
        <n v="100.92"/>
        <n v="300.33999999999997"/>
        <n v="115.94"/>
        <n v="-26.43"/>
        <n v="6913.01"/>
        <n v="-937.1"/>
        <n v="-5.34"/>
        <n v="57.22"/>
        <n v="585.54999999999995"/>
        <n v="336.03"/>
        <n v="11.28"/>
        <n v="-23.28"/>
        <n v="19.59"/>
        <n v="-611.41"/>
        <n v="3.41"/>
        <n v="-20.48"/>
        <n v="544.94000000000005"/>
        <n v="39.82"/>
        <n v="143.26"/>
        <n v="38.619999999999997"/>
        <n v="-603.69000000000005"/>
        <n v="-22.39"/>
        <n v="34.04"/>
        <n v="-1.45"/>
        <n v="73.38"/>
        <n v="6.47"/>
        <n v="-113.68"/>
        <n v="48.75"/>
        <n v="550.89"/>
        <n v="1054.8499999999999"/>
        <n v="-1357.72"/>
        <n v="-13.05"/>
        <n v="1063.29"/>
        <n v="-1409.01"/>
        <n v="956.08"/>
        <n v="7.41"/>
        <n v="-177.86"/>
        <n v="-127.91"/>
        <n v="-128.9"/>
        <n v="28.11"/>
        <n v="-81.28"/>
        <n v="90.06"/>
        <n v="-274.33999999999997"/>
        <n v="3.11"/>
        <n v="298.72000000000003"/>
        <n v="12.25"/>
        <n v="1297.8399999999999"/>
        <n v="-131.15"/>
        <n v="710.29"/>
        <n v="-8.69"/>
        <n v="-76.95"/>
        <n v="910.23"/>
        <n v="-21.73"/>
        <n v="-5.18"/>
        <n v="-58.71"/>
        <n v="-276.36"/>
        <n v="-27.71"/>
        <n v="0.22"/>
        <n v="109.88"/>
        <n v="1159.24"/>
        <n v="-51.69"/>
        <n v="106.54"/>
        <n v="302.63"/>
        <n v="64.09"/>
        <n v="-26.22"/>
        <n v="5.34"/>
        <n v="-5.45"/>
        <n v="-16.78"/>
        <n v="84.14"/>
        <n v="-79.45"/>
        <n v="1306.2"/>
        <n v="-188.57"/>
        <n v="-23.66"/>
        <n v="83.08"/>
        <n v="-32.1"/>
        <n v="159.19999999999999"/>
        <n v="-1171.74"/>
        <n v="473.12"/>
        <n v="2182.94"/>
        <n v="1012.12"/>
        <n v="234.62"/>
        <n v="-42.8"/>
        <n v="921.2"/>
        <n v="-21.59"/>
        <n v="9103.0499999999993"/>
        <n v="-97.83"/>
        <n v="-33.83"/>
        <n v="-1503.06"/>
        <n v="18.690000000000001"/>
        <n v="-22.89"/>
        <n v="304.23"/>
        <n v="114.79"/>
        <n v="1317.44"/>
        <n v="2083.31"/>
        <n v="1427.29"/>
        <n v="256.83"/>
        <n v="195.93"/>
        <n v="-88.01"/>
        <n v="-92.83"/>
        <n v="-69.69"/>
        <n v="-67.41"/>
        <n v="-77.14"/>
        <n v="-18.29"/>
        <n v="-3.91"/>
        <n v="-1281.03"/>
        <n v="34.67"/>
        <n v="-1139.27"/>
        <n v="723.1"/>
        <n v="10.9"/>
        <n v="69.010000000000005"/>
        <n v="-32.99"/>
        <n v="-354.78"/>
        <n v="14.4"/>
        <n v="1082.8900000000001"/>
        <n v="94.96"/>
        <n v="412.52"/>
        <n v="-165.51"/>
        <n v="3.67"/>
        <n v="1075.01"/>
        <n v="-135.86000000000001"/>
        <n v="-14.87"/>
        <n v="-118.47"/>
        <n v="161.22"/>
        <n v="-0.52"/>
        <n v="-7.85"/>
        <n v="176.66"/>
        <n v="-72.62"/>
        <n v="743.34"/>
        <n v="-185.88"/>
        <n v="-16.09"/>
        <n v="894.97"/>
        <n v="44.82"/>
        <n v="-181.33"/>
        <n v="-71.239999999999995"/>
        <n v="24.58"/>
        <n v="-161"/>
        <n v="4.12"/>
        <n v="-110.97"/>
        <n v="1438.26"/>
        <n v="380.65"/>
        <n v="69.28"/>
        <n v="-170.66"/>
        <n v="9.77"/>
        <n v="207.13"/>
        <n v="255.41"/>
        <n v="48.57"/>
        <n v="83.11"/>
        <n v="-21.94"/>
        <n v="720.58"/>
        <n v="34.15"/>
        <n v="187.93"/>
        <n v="452.52"/>
        <n v="3.45"/>
        <n v="35.880000000000003"/>
        <n v="-49.18"/>
        <n v="-200.65"/>
        <n v="-117.67"/>
        <n v="159.49"/>
        <n v="-54.56"/>
        <n v="-4.82"/>
        <n v="14.27"/>
        <n v="-38.74"/>
        <n v="4.6100000000000003"/>
        <n v="92.18"/>
        <n v="-161.66"/>
        <n v="-75.66"/>
        <n v="-23.67"/>
        <n v="386.57"/>
        <n v="553.36"/>
        <n v="-43.45"/>
        <n v="-1969.86"/>
        <n v="49.94"/>
        <n v="-54.58"/>
        <n v="125.04"/>
        <n v="76.44"/>
        <n v="58.09"/>
        <n v="-126.42"/>
        <n v="-60.02"/>
        <n v="-244.77"/>
        <n v="1.08"/>
        <n v="-232.49"/>
        <n v="568.29"/>
        <n v="115.28"/>
        <n v="-31.87"/>
        <n v="25.27"/>
        <n v="31.84"/>
        <n v="243.15"/>
        <n v="-209.99"/>
        <n v="-33.72"/>
        <n v="-55.32"/>
        <n v="459.66"/>
        <n v="131.05000000000001"/>
        <n v="439.03"/>
        <n v="201.48"/>
        <n v="-32.950000000000003"/>
        <n v="-8.66"/>
        <n v="-157.72999999999999"/>
        <n v="155.22"/>
        <n v="-137.38"/>
        <n v="-157.88"/>
        <n v="-15.99"/>
        <n v="131.88999999999999"/>
        <n v="18.05"/>
        <n v="372.2"/>
        <n v="4.45"/>
        <n v="87.44"/>
        <n v="1220.8399999999999"/>
        <n v="-22.94"/>
        <n v="82.7"/>
        <n v="-39.89"/>
        <n v="2085.88"/>
        <n v="-173.37"/>
        <n v="-4.38"/>
        <n v="-11.19"/>
        <n v="388.85"/>
        <n v="138.96"/>
        <n v="-149.25"/>
        <n v="8.84"/>
        <n v="217.19"/>
        <n v="294.42"/>
        <n v="-65.03"/>
        <n v="3831.09"/>
        <n v="-69.61"/>
        <n v="-179.29"/>
        <n v="-205.93"/>
        <n v="356.22"/>
        <n v="25.97"/>
        <n v="-59.62"/>
        <n v="1421.67"/>
        <n v="-10.87"/>
        <n v="-164.34"/>
        <n v="-68.02"/>
        <n v="204.23"/>
        <n v="10.88"/>
        <n v="-16.45"/>
        <n v="-517.54"/>
        <n v="567.53"/>
        <n v="521.23"/>
        <n v="-0.17"/>
        <n v="-31.07"/>
        <n v="1714.24"/>
        <n v="-114.97"/>
        <n v="35.159999999999997"/>
        <n v="-114.46"/>
        <n v="-45.8"/>
        <n v="-356.71"/>
        <n v="158.9"/>
        <n v="9"/>
        <n v="-79.69"/>
        <n v="55.07"/>
        <n v="7.85"/>
        <n v="128.9"/>
        <n v="-1.38"/>
        <n v="50.71"/>
        <n v="11567.48"/>
        <n v="134.22999999999999"/>
        <n v="410.56"/>
        <n v="-8565.0499999999993"/>
        <n v="152.85"/>
        <n v="52.96"/>
        <n v="-193.9"/>
        <n v="-3.11"/>
        <n v="106.8"/>
        <n v="-41.96"/>
        <n v="20.76"/>
        <n v="39.39"/>
        <n v="-122.98"/>
        <n v="8.86"/>
        <n v="160.25"/>
        <n v="0.5"/>
        <n v="65.319999999999993"/>
        <n v="-115.55"/>
        <n v="3.37"/>
        <n v="89.78"/>
        <n v="-45.61"/>
        <n v="8163.1"/>
        <n v="-12.85"/>
        <n v="-76.459999999999994"/>
        <n v="-194.58"/>
        <n v="85.41"/>
        <n v="380.15"/>
        <n v="-263.97000000000003"/>
        <n v="-47.78"/>
        <n v="-35.46"/>
        <n v="-100.89"/>
        <n v="905.46"/>
        <n v="460.77"/>
        <n v="-40.950000000000003"/>
        <n v="56.7"/>
        <n v="-108.82"/>
        <n v="1772.96"/>
        <n v="-13.1"/>
        <n v="535.62"/>
        <n v="58.06"/>
        <n v="-79.77"/>
        <n v="128.54"/>
        <n v="-63.58"/>
        <n v="109.49"/>
        <n v="-33.869999999999997"/>
        <n v="17.34"/>
        <n v="52.7"/>
        <n v="-23.81"/>
        <n v="1887.6"/>
        <n v="14.55"/>
        <n v="-11.62"/>
        <n v="18.09"/>
        <n v="2.78"/>
        <n v="2102.5"/>
        <n v="-444.7"/>
        <n v="22.71"/>
        <n v="397"/>
        <n v="32.340000000000003"/>
        <n v="-54.34"/>
        <n v="-11.71"/>
        <n v="1120.54"/>
        <n v="57.42"/>
        <n v="69.23"/>
        <n v="57.87"/>
        <n v="1.54"/>
        <n v="-4.84"/>
        <n v="57.3"/>
        <n v="1423.76"/>
        <n v="173.4"/>
        <n v="2119.35"/>
        <n v="72.37"/>
        <n v="11.77"/>
        <n v="183.71"/>
        <n v="63.18"/>
        <n v="1172.33"/>
        <n v="302.51"/>
        <n v="80.53"/>
        <n v="-45.72"/>
        <n v="-265.23"/>
        <n v="3392.75"/>
        <n v="-76.760000000000005"/>
        <n v="28.36"/>
        <n v="149.27000000000001"/>
        <n v="-56.8"/>
        <n v="98.76"/>
        <n v="-147.07"/>
        <n v="187.38"/>
        <n v="-279.23"/>
        <n v="-10.79"/>
        <n v="34.159999999999997"/>
        <n v="-27.23"/>
        <n v="-31.64"/>
        <n v="-44.74"/>
        <n v="-2.5499999999999998"/>
        <n v="-35.82"/>
        <n v="210.1"/>
        <n v="1169.45"/>
        <n v="0.26"/>
        <n v="1930.98"/>
        <n v="335.08"/>
        <n v="1473.22"/>
        <n v="1004.05"/>
        <n v="56.93"/>
        <n v="324.5"/>
        <n v="767.93"/>
        <n v="-78.73"/>
        <n v="130.22999999999999"/>
        <n v="-54.24"/>
        <n v="-100.37"/>
        <n v="464.38"/>
        <n v="-99.74"/>
        <n v="-388.56"/>
        <n v="-730.57"/>
        <n v="48.26"/>
        <n v="4.0999999999999996"/>
        <n v="-11.67"/>
        <n v="1327.47"/>
        <n v="5.5"/>
        <n v="-26.05"/>
        <n v="4090.26"/>
        <n v="23.42"/>
        <n v="-25"/>
        <n v="-37.86"/>
        <n v="6.22"/>
        <n v="-130.58000000000001"/>
        <n v="305.27999999999997"/>
        <n v="-0.47"/>
        <n v="-225.94"/>
        <n v="44.76"/>
        <n v="506.94"/>
        <n v="88.64"/>
        <n v="17.72"/>
        <n v="325.04000000000002"/>
        <n v="105.19"/>
        <n v="-120.69"/>
        <n v="-23.55"/>
        <n v="-13.86"/>
        <n v="61.68"/>
        <n v="-141.62"/>
        <n v="42.02"/>
        <n v="7.93"/>
        <n v="37.950000000000003"/>
        <n v="-31.82"/>
        <n v="-120.65"/>
        <n v="-0.13"/>
        <n v="-152.22999999999999"/>
        <n v="-2810.94"/>
        <n v="-2392.04"/>
        <n v="33.14"/>
        <n v="1.72"/>
        <n v="-10.5"/>
        <n v="-12.28"/>
        <n v="-81.03"/>
        <n v="80.900000000000006"/>
        <n v="-108.95"/>
        <n v="59.05"/>
        <n v="227"/>
        <n v="75.37"/>
        <n v="-13.24"/>
        <n v="49.99"/>
        <n v="-166.95"/>
        <n v="-185.01"/>
        <n v="440.11"/>
        <n v="-30.83"/>
        <n v="-66.58"/>
        <n v="389.41"/>
        <n v="-183.93"/>
        <n v="-180.4"/>
        <n v="2142.6799999999998"/>
        <n v="-50.66"/>
        <n v="-118.85"/>
        <n v="-2.98"/>
        <n v="43.51"/>
        <n v="3.78"/>
        <n v="547.73"/>
        <n v="-5.96"/>
        <n v="-85.91"/>
        <n v="-621.04999999999995"/>
        <n v="150.94"/>
        <n v="1546.65"/>
        <n v="1348.61"/>
        <n v="273.04000000000002"/>
        <n v="-296.27999999999997"/>
        <n v="1841.86"/>
        <n v="-129.31"/>
        <n v="29.57"/>
        <n v="424"/>
        <n v="13.92"/>
        <n v="7.56"/>
        <n v="0.56999999999999995"/>
        <n v="-84.58"/>
        <n v="640.16"/>
        <n v="-219.01"/>
        <n v="247.84"/>
        <n v="259.98"/>
        <n v="290.75"/>
        <n v="16.22"/>
        <n v="-48.72"/>
        <n v="51.16"/>
        <n v="-63.09"/>
        <n v="30.43"/>
        <n v="218.66"/>
        <n v="67.3"/>
        <n v="2477.7199999999998"/>
        <n v="-18.079999999999998"/>
        <n v="89.5"/>
        <n v="-10.67"/>
        <n v="166.88"/>
        <n v="-15.01"/>
        <n v="701.57"/>
        <n v="167.12"/>
        <n v="-324.08999999999997"/>
        <n v="3071.57"/>
        <n v="33.28"/>
        <n v="-30.94"/>
        <n v="73.11"/>
        <n v="-1.24"/>
        <n v="2.2000000000000002"/>
        <n v="5327.54"/>
        <n v="78.22"/>
        <n v="2114.1999999999998"/>
        <n v="469.76"/>
        <n v="4.5599999999999996"/>
        <n v="-113.16"/>
        <n v="2002.08"/>
        <n v="111.93"/>
        <n v="-110.4"/>
        <n v="103.74"/>
        <n v="-260.22000000000003"/>
        <n v="5070.91"/>
        <n v="491.35"/>
        <n v="1596.35"/>
        <n v="7.25"/>
        <n v="182.27"/>
        <n v="-299.92"/>
        <n v="180.29"/>
        <n v="395.01"/>
        <n v="64.87"/>
        <n v="48.29"/>
        <n v="18.63"/>
        <n v="-88.27"/>
        <n v="0.54"/>
        <n v="356.02"/>
        <n v="-29.19"/>
        <n v="-332.52"/>
        <n v="226.31"/>
        <n v="19.39"/>
        <n v="20.96"/>
        <n v="303.61"/>
        <n v="84.74"/>
        <n v="-54.45"/>
        <n v="629.76"/>
        <n v="1112.93"/>
        <n v="164.65"/>
        <n v="3086.42"/>
        <n v="19.170000000000002"/>
        <n v="6446.58"/>
        <n v="-112.52"/>
        <n v="-30.6"/>
        <n v="-243.71"/>
        <n v="-255.95"/>
        <n v="19.510000000000002"/>
        <n v="827.8"/>
        <n v="71.760000000000005"/>
        <n v="315.99"/>
        <n v="-147"/>
        <n v="-738.05"/>
        <n v="-29.57"/>
        <n v="-6.86"/>
        <n v="3.62"/>
        <n v="-60.86"/>
        <n v="1281.07"/>
        <n v="-428.09"/>
        <n v="-51.43"/>
        <n v="354.24"/>
        <n v="120.64"/>
        <n v="124.87"/>
        <n v="-59.78"/>
        <n v="-61.47"/>
        <n v="39.409999999999997"/>
        <n v="-96.84"/>
        <n v="414.13"/>
        <n v="-25.8"/>
        <n v="-31.79"/>
        <n v="7502.95"/>
        <n v="133.57"/>
        <n v="876.2"/>
        <n v="-1618.2"/>
        <n v="2930.77"/>
        <n v="329.87"/>
        <n v="-2336.61"/>
        <n v="-155"/>
        <n v="-24.49"/>
        <n v="267.27"/>
        <n v="1.67"/>
        <n v="8798.94"/>
        <n v="819.23"/>
        <n v="-43.11"/>
        <n v="220.71"/>
        <n v="-23.27"/>
        <n v="32.950000000000003"/>
        <n v="87.59"/>
        <n v="-77.41"/>
        <n v="-7.58"/>
        <n v="54.45"/>
        <n v="-27.76"/>
        <n v="754.62"/>
        <n v="133.25"/>
        <n v="67.08"/>
        <n v="430.48"/>
        <n v="1377.49"/>
        <n v="236.09"/>
        <n v="17.36"/>
        <n v="-500.29"/>
        <n v="905.81"/>
        <n v="95.4"/>
        <n v="3054.85"/>
        <n v="227.21"/>
        <n v="16.79"/>
        <n v="122.63"/>
        <n v="33.04"/>
        <n v="316.49"/>
        <n v="336.69"/>
        <n v="139.11000000000001"/>
        <n v="4.97"/>
        <n v="-55.7"/>
        <n v="93.06"/>
        <n v="-93.62"/>
        <n v="295.60000000000002"/>
        <n v="449.55"/>
        <n v="-190.17"/>
        <n v="-1455.37"/>
        <n v="1914.43"/>
        <n v="-887.99"/>
        <n v="-282.22000000000003"/>
        <n v="-47.04"/>
        <n v="770.35"/>
        <n v="-20.93"/>
        <n v="80.760000000000005"/>
        <n v="-17"/>
        <n v="-63.27"/>
        <n v="-857.04"/>
        <n v="-4.93"/>
        <n v="823.38"/>
        <n v="-131.05000000000001"/>
        <n v="6.67"/>
        <n v="350.35"/>
        <n v="809"/>
        <n v="138.69999999999999"/>
        <n v="73.84"/>
        <n v="262.06"/>
        <n v="-41.43"/>
        <n v="-107.66"/>
        <n v="28.02"/>
        <n v="16.809999999999999"/>
        <n v="66.489999999999995"/>
        <n v="-882.67"/>
        <n v="39.520000000000003"/>
        <n v="-38.68"/>
        <n v="1274.45"/>
        <n v="-743.01"/>
        <n v="342.65"/>
        <n v="-427.89"/>
        <n v="87.89"/>
        <n v="27.08"/>
        <n v="-155.31"/>
        <n v="2758.79"/>
        <n v="56.54"/>
        <n v="147.91"/>
        <n v="-160.13999999999999"/>
        <n v="0.9"/>
        <n v="30"/>
        <n v="9.6199999999999992"/>
        <n v="780.19"/>
        <n v="148.47999999999999"/>
        <n v="-15.83"/>
        <n v="413.2"/>
        <n v="577.66"/>
        <n v="-147.91"/>
        <n v="271.27"/>
        <n v="16.940000000000001"/>
        <n v="54.66"/>
        <n v="60.02"/>
        <n v="-812.92"/>
        <n v="748.36"/>
        <n v="-341.76"/>
        <n v="-16.079999999999998"/>
        <n v="81.2"/>
        <n v="-99.07"/>
        <n v="-104.46"/>
        <n v="-190.67"/>
        <n v="107.23"/>
        <n v="-379.2"/>
        <n v="1913.85"/>
        <n v="180.94"/>
        <n v="-9.2200000000000006"/>
        <n v="-107.92"/>
        <n v="940.46"/>
        <n v="-61.26"/>
        <n v="5.98"/>
        <n v="-90.39"/>
        <n v="983.75"/>
        <n v="-65.650000000000006"/>
        <n v="637.53"/>
        <n v="66.349999999999994"/>
        <n v="46.81"/>
        <n v="33.82"/>
        <n v="-102.8"/>
        <n v="47.64"/>
        <n v="-643.25"/>
        <n v="2390.6999999999998"/>
        <n v="-30.71"/>
        <n v="-1225.95"/>
        <n v="-547.66"/>
        <n v="-465.86"/>
        <n v="4270.22"/>
        <n v="276.08999999999997"/>
        <n v="-290.97000000000003"/>
        <n v="480.06"/>
        <n v="50.5"/>
        <n v="-216.22"/>
        <n v="-86.83"/>
        <n v="850.3"/>
        <n v="-93.06"/>
        <n v="66.64"/>
        <n v="-31.44"/>
        <n v="15.44"/>
        <n v="5.59"/>
        <n v="-662.66"/>
        <n v="-8"/>
        <n v="108.66"/>
        <n v="33.35"/>
        <n v="81.91"/>
        <n v="745.88"/>
        <n v="777.23"/>
        <n v="-3.95"/>
        <n v="-22.59"/>
        <n v="35.69"/>
        <n v="-216.16"/>
        <n v="145.62"/>
        <n v="14.05"/>
        <n v="5.77"/>
        <n v="-53.72"/>
        <n v="-2590.25"/>
        <n v="-3.79"/>
        <n v="196.33"/>
        <n v="543.89"/>
        <n v="1193.2"/>
        <n v="-17.84"/>
        <n v="-19.46"/>
        <n v="1130.69"/>
        <n v="17.09"/>
        <n v="-149.26"/>
        <n v="180.2"/>
        <n v="-313.62"/>
        <n v="-794.85"/>
        <n v="418.03"/>
        <n v="-97.03"/>
        <n v="-1329.92"/>
        <n v="-774.41"/>
        <n v="-13.87"/>
        <n v="-638.05999999999995"/>
        <n v="-142.11000000000001"/>
        <n v="-35.58"/>
        <n v="47.19"/>
        <n v="-956.1"/>
        <n v="28.25"/>
        <n v="62.5"/>
        <n v="-28.29"/>
        <n v="-106.58"/>
        <n v="123.8"/>
        <n v="45.92"/>
        <n v="-51.93"/>
        <n v="1268.4100000000001"/>
        <n v="-42.01"/>
        <n v="117.98"/>
        <n v="-13.94"/>
        <n v="524.65"/>
        <n v="-137.46"/>
        <n v="230.11"/>
        <n v="-88.06"/>
        <n v="-47.08"/>
        <n v="300.20999999999998"/>
        <n v="30.56"/>
        <n v="30.25"/>
        <n v="101.74"/>
        <n v="-91.19"/>
        <n v="6.17"/>
        <n v="-44.8"/>
        <n v="155.22999999999999"/>
        <n v="-213.98"/>
        <n v="-80.8"/>
        <n v="-100.96"/>
        <n v="2312.8200000000002"/>
        <n v="56.35"/>
        <n v="602.71"/>
        <n v="492.3"/>
        <n v="367.22"/>
        <n v="132.35"/>
        <n v="733.89"/>
        <n v="2514.92"/>
        <n v="27.36"/>
        <n v="462.21"/>
        <n v="-53.8"/>
        <n v="113.41"/>
        <n v="-92.52"/>
        <n v="297.89"/>
        <n v="21.88"/>
        <n v="56.48"/>
        <n v="7757.41"/>
        <n v="-25.97"/>
        <n v="-32.479999999999997"/>
        <n v="-737.48"/>
        <n v="172.77"/>
        <n v="-39.46"/>
        <n v="-53.36"/>
        <n v="-142.41999999999999"/>
        <n v="-82.62"/>
        <n v="17.600000000000001"/>
        <n v="758.27"/>
        <n v="-41.03"/>
        <n v="-3471.46"/>
        <n v="176.3"/>
        <n v="815.14"/>
        <n v="-253.62"/>
        <n v="641.58000000000004"/>
        <n v="497.64"/>
        <n v="-151.78"/>
        <n v="98.63"/>
        <n v="587.16999999999996"/>
        <n v="-687.42"/>
        <n v="14.28"/>
        <n v="57.38"/>
        <n v="16.28"/>
        <n v="-139.03"/>
        <n v="127.81"/>
        <n v="60.32"/>
        <n v="28.2"/>
        <n v="84.99"/>
        <n v="672.73"/>
        <n v="-7.95"/>
        <n v="-97.81"/>
        <n v="99.43"/>
        <n v="1012.89"/>
        <n v="-1.9"/>
        <n v="123.31"/>
        <n v="806.44"/>
        <n v="-27.42"/>
        <n v="-78.72"/>
        <n v="11.38"/>
        <n v="25.4"/>
        <n v="-2.38"/>
        <n v="-133.44"/>
        <n v="-561.74"/>
        <n v="258.54000000000002"/>
        <n v="-340.52"/>
        <n v="85.47"/>
        <n v="-13.32"/>
        <n v="-80.94"/>
        <n v="246.46"/>
        <n v="186.66"/>
        <n v="254.31"/>
        <n v="1104.69"/>
        <n v="47.38"/>
        <n v="-18.91"/>
        <n v="662.85"/>
        <n v="-140.88999999999999"/>
        <n v="-515.15"/>
        <n v="729.54"/>
        <n v="-114.69"/>
        <n v="246.7"/>
        <n v="70.84"/>
        <n v="-132.47"/>
        <n v="598.99"/>
        <n v="-226.2"/>
        <n v="-1114.24"/>
        <n v="-213.13"/>
        <n v="0.03"/>
        <n v="-160.34"/>
        <n v="-64.44"/>
        <n v="-46.32"/>
        <n v="-9.69"/>
        <n v="-107.14"/>
        <n v="273.93"/>
        <n v="7257.32"/>
        <n v="299.83"/>
        <n v="-1129.21"/>
        <n v="-2.57"/>
        <n v="164.38"/>
        <n v="-509.54"/>
        <n v="-13.17"/>
        <n v="11.81"/>
        <n v="-178.28"/>
        <n v="-69.73"/>
        <n v="524.21"/>
        <n v="27.13"/>
        <n v="835.05"/>
        <n v="-62.74"/>
        <n v="1988.18"/>
        <n v="434.39"/>
        <n v="-6.62"/>
        <n v="-950.16"/>
        <n v="7055.73"/>
        <n v="239"/>
        <n v="-587.83000000000004"/>
        <n v="-0.7"/>
        <n v="62.18"/>
        <n v="37.71"/>
        <n v="-136.36000000000001"/>
        <n v="-8.9499999999999993"/>
        <n v="9.99"/>
        <n v="-50.72"/>
        <n v="-38.35"/>
        <n v="89.24"/>
        <n v="87.65"/>
        <n v="-15.09"/>
        <n v="841.55"/>
        <n v="-88.03"/>
        <n v="-140.97"/>
        <n v="209.98"/>
        <n v="-69.05"/>
        <n v="-38.81"/>
        <n v="-38.08"/>
        <n v="-128.22"/>
        <n v="190.61"/>
        <n v="10.98"/>
        <n v="239.43"/>
        <n v="4.9000000000000004"/>
        <n v="536.87"/>
        <n v="61.27"/>
        <n v="-65.569999999999993"/>
        <n v="225.25"/>
        <n v="29.61"/>
        <n v="-11.18"/>
        <n v="6.82"/>
        <n v="585.73"/>
        <n v="-298.04000000000002"/>
        <n v="104.15"/>
        <n v="-2.52"/>
        <n v="-204.16"/>
        <n v="661.31"/>
        <n v="-23.45"/>
        <n v="707.06"/>
        <n v="-304.81"/>
        <n v="-87.55"/>
        <n v="-316.44"/>
        <n v="-127.11"/>
        <n v="85.72"/>
        <n v="20.25"/>
        <n v="347.81"/>
        <n v="-1786.1"/>
        <n v="2259.56"/>
        <n v="167.35"/>
        <n v="-304.42"/>
        <n v="77.150000000000006"/>
        <n v="-128.91"/>
        <n v="-51.64"/>
        <n v="10.27"/>
        <n v="204.65"/>
        <n v="-16"/>
        <n v="-35.869999999999997"/>
        <n v="-62.9"/>
        <n v="-7.37"/>
        <n v="1674.78"/>
        <n v="-380.62"/>
        <n v="-38.47"/>
        <n v="-25.25"/>
        <n v="-197.46"/>
        <n v="-1347.28"/>
        <n v="161.51"/>
        <n v="-32.22"/>
        <n v="-21.91"/>
        <n v="-27.25"/>
        <n v="-195.44"/>
        <n v="-37.590000000000003"/>
        <n v="539.69000000000005"/>
        <n v="-41.83"/>
        <n v="-124.46"/>
        <n v="607.04999999999995"/>
        <n v="-54.19"/>
        <n v="-83.83"/>
        <n v="224.12"/>
        <n v="275"/>
        <n v="-113.42"/>
        <n v="327.07"/>
        <n v="189.47"/>
        <n v="10.48"/>
        <n v="908.02"/>
        <n v="-16.760000000000002"/>
        <n v="-173.77"/>
        <n v="64.8"/>
        <n v="301"/>
        <n v="61.7"/>
        <n v="-55.56"/>
        <n v="22.32"/>
        <n v="999.71"/>
        <n v="3857.59"/>
        <n v="-31.38"/>
        <n v="-32.4"/>
        <n v="128.55000000000001"/>
        <n v="-14.52"/>
        <n v="-1177.47"/>
        <n v="112.38"/>
        <n v="219.02"/>
        <n v="365.15"/>
        <n v="11.86"/>
        <n v="16.95"/>
        <n v="33.869999999999997"/>
        <n v="1.23"/>
        <n v="1129.19"/>
        <n v="190.77"/>
        <n v="360.36"/>
        <n v="117.75"/>
        <n v="-13.92"/>
        <n v="-77.88"/>
        <n v="435.72"/>
        <n v="-123.19"/>
        <n v="171.84"/>
        <n v="-101.66"/>
        <n v="-246.61"/>
        <n v="1198.51"/>
        <n v="-89.43"/>
        <n v="-36.35"/>
        <n v="-300.58"/>
        <n v="-271.89"/>
        <n v="4037.02"/>
        <n v="3166.03"/>
        <n v="-145.75"/>
        <n v="589.15"/>
        <n v="-121.83"/>
        <n v="240.91"/>
        <n v="894.71"/>
        <n v="78.930000000000007"/>
        <n v="-18.46"/>
        <n v="-117.22"/>
        <n v="-10.98"/>
        <n v="-160.55000000000001"/>
        <n v="-0.34"/>
        <n v="-36.26"/>
        <n v="-6.03"/>
        <n v="-40.25"/>
        <n v="-246.01"/>
        <n v="1670.63"/>
        <n v="-12.2"/>
        <n v="-240.9"/>
        <n v="127.46"/>
        <n v="-83.62"/>
        <n v="54.26"/>
        <n v="755.95"/>
        <n v="1132.1199999999999"/>
        <n v="-401.77"/>
        <n v="956.9"/>
        <n v="-1067.57"/>
        <n v="432.07"/>
        <n v="426.55"/>
        <n v="-175.87"/>
        <n v="172.33"/>
        <n v="-32.18"/>
        <n v="507.82"/>
        <n v="1842.21"/>
        <n v="-85.44"/>
        <n v="-66.05"/>
        <n v="-7.18"/>
        <n v="-159.19"/>
        <n v="-32.89"/>
        <n v="1659.36"/>
        <n v="-97.34"/>
        <n v="35.07"/>
        <n v="-998.18"/>
        <n v="1.34"/>
        <n v="1886.98"/>
        <n v="16.68"/>
        <n v="-132.35"/>
        <n v="182.07"/>
        <n v="759.01"/>
        <n v="-644.71"/>
        <n v="331.83"/>
        <n v="563"/>
        <n v="2670.8"/>
        <n v="1.21"/>
        <n v="1130.82"/>
        <n v="65.760000000000005"/>
        <n v="84.92"/>
        <n v="1553.18"/>
        <n v="-12.08"/>
        <n v="-146.72999999999999"/>
        <n v="-14.04"/>
        <n v="105.9"/>
        <n v="-1790.34"/>
        <n v="178.02"/>
        <n v="559.95000000000005"/>
        <n v="2071.52"/>
        <n v="2250.64"/>
        <n v="31.28"/>
        <n v="-155.72"/>
        <n v="-7.4"/>
        <n v="26.26"/>
        <n v="-66.5"/>
        <n v="13.86"/>
        <n v="-65.849999999999994"/>
        <n v="37.869999999999997"/>
        <n v="-334.55"/>
        <n v="969.5"/>
        <n v="331.28"/>
        <n v="110.17"/>
        <n v="-59.47"/>
        <n v="42.7"/>
        <n v="219.7"/>
        <n v="179.62"/>
        <n v="-151.9"/>
        <n v="-508.39"/>
        <n v="635.58000000000004"/>
        <n v="211.67"/>
        <n v="3.61"/>
        <n v="43.75"/>
        <n v="1222.1400000000001"/>
        <n v="55.99"/>
        <n v="-192.48"/>
        <n v="-449.4"/>
        <n v="209.58"/>
        <n v="7.84"/>
        <n v="264.02"/>
        <n v="794.45"/>
        <n v="-2655.92"/>
        <n v="-54.64"/>
        <n v="81.99"/>
        <n v="2233.29"/>
        <n v="1.19"/>
        <n v="-116.04"/>
        <n v="14.75"/>
        <n v="-32.450000000000003"/>
        <n v="-91.5"/>
        <n v="572.77"/>
        <n v="-63.87"/>
        <n v="-729.87"/>
        <n v="-26.63"/>
        <n v="-31.67"/>
        <n v="314.02999999999997"/>
        <n v="-610.27"/>
        <n v="-54.31"/>
        <n v="-30.52"/>
        <n v="3.16"/>
        <n v="-77.760000000000005"/>
        <n v="-49.73"/>
        <n v="56.23"/>
        <n v="57.67"/>
        <n v="-1.1000000000000001"/>
        <n v="25.41"/>
        <n v="-90.36"/>
        <n v="-101.37"/>
        <n v="28.77"/>
        <n v="1087.6099999999999"/>
        <n v="-1425.05"/>
        <n v="-16.739999999999998"/>
        <n v="-163.55000000000001"/>
        <n v="-178.2"/>
        <n v="-26.12"/>
        <n v="761.35"/>
        <n v="913.07"/>
        <n v="3863.68"/>
        <n v="680.39"/>
        <n v="37.9"/>
        <n v="-3682.25"/>
        <n v="-25.07"/>
        <n v="-35.36"/>
        <n v="226.49"/>
        <n v="-56.21"/>
        <n v="21.87"/>
        <n v="29.65"/>
        <n v="-258.36"/>
        <n v="-20.16"/>
        <n v="-38.1"/>
        <n v="9.56"/>
        <n v="-22.95"/>
        <n v="-156.16"/>
        <n v="-182.73"/>
        <n v="-38.6"/>
        <n v="-89.36"/>
        <n v="-13.56"/>
        <n v="-114.44"/>
        <n v="-92.65"/>
        <n v="41.44"/>
        <n v="-50.38"/>
        <n v="96.97"/>
        <n v="220.51"/>
        <n v="290.56"/>
        <n v="-1.43"/>
        <n v="-11.92"/>
        <n v="789.89"/>
        <n v="105.62"/>
        <n v="264.87"/>
        <n v="-119.11"/>
        <n v="-202.62"/>
        <n v="-0.2"/>
        <n v="-73.95"/>
        <n v="756.78"/>
        <n v="-89.91"/>
        <n v="25.43"/>
        <n v="14.74"/>
        <n v="374.48"/>
        <n v="641.42999999999995"/>
        <n v="-359.92"/>
        <n v="9.1199999999999992"/>
        <n v="-508.92"/>
        <n v="235.7"/>
        <n v="226.58"/>
        <n v="-9.2899999999999991"/>
        <n v="-86.89"/>
        <n v="60.03"/>
        <n v="499.66"/>
        <n v="374.26"/>
        <n v="-567.29"/>
        <n v="-36.65"/>
        <n v="33.79"/>
        <n v="-6.29"/>
        <n v="129.58000000000001"/>
        <n v="374.86"/>
        <n v="698.18"/>
        <n v="745.31"/>
        <n v="6.3"/>
        <n v="-495.06"/>
        <n v="358.36"/>
        <n v="98.21"/>
        <n v="-1604.52"/>
        <n v="-58.08"/>
        <n v="533.51"/>
        <n v="692.81"/>
        <n v="1227.54"/>
        <n v="-345.9"/>
        <n v="-133.87"/>
        <n v="80.22"/>
        <n v="-56.59"/>
        <n v="574.97"/>
        <n v="-114.26"/>
        <n v="-684.81"/>
        <n v="429.54"/>
        <n v="-124.23"/>
        <n v="15.46"/>
        <n v="974.45"/>
        <n v="-136.04"/>
        <n v="-245.13"/>
        <n v="91.73"/>
        <n v="-22.11"/>
        <n v="2160.81"/>
        <n v="1668.48"/>
        <n v="47.1"/>
        <n v="30.35"/>
        <n v="-1091.3800000000001"/>
        <n v="-2.37"/>
        <n v="-57.63"/>
        <n v="152.19"/>
        <n v="787.41"/>
        <n v="-1840.26"/>
        <n v="28.88"/>
        <n v="-322.77999999999997"/>
        <n v="-25.87"/>
        <n v="2337.8000000000002"/>
        <n v="2181.59"/>
        <n v="580.38"/>
        <n v="-25.57"/>
        <n v="-25.71"/>
        <n v="374.27"/>
        <n v="378.9"/>
        <n v="-26.33"/>
        <n v="-98.15"/>
        <n v="1167.29"/>
        <n v="-52.43"/>
        <n v="-1884.93"/>
        <n v="322.93"/>
        <n v="-8.8800000000000008"/>
        <n v="136.44999999999999"/>
        <n v="-1.84"/>
        <n v="1422.63"/>
        <n v="-31.39"/>
        <n v="912.89"/>
        <n v="4.76"/>
        <n v="-608.97"/>
        <n v="662.35"/>
        <n v="-11.79"/>
        <n v="741.39"/>
        <n v="338.57"/>
        <n v="32.520000000000003"/>
        <n v="-10.1"/>
        <n v="-94.76"/>
        <n v="-58.89"/>
        <n v="143.5"/>
        <n v="-9073.5400000000009"/>
        <n v="-13.7"/>
        <n v="-69.91"/>
        <n v="54.33"/>
        <n v="-7.61"/>
        <n v="-25.08"/>
        <n v="-51.11"/>
        <n v="2830.55"/>
        <n v="7.53"/>
        <n v="712.55"/>
        <n v="-59.05"/>
        <n v="1154.28"/>
        <n v="13.85"/>
        <n v="-18.59"/>
        <n v="-168.33"/>
        <n v="-148.71"/>
        <n v="328.48"/>
        <n v="65.78"/>
        <n v="-498.37"/>
        <n v="193.62"/>
        <n v="-358.04"/>
        <n v="1025.0999999999999"/>
        <n v="-535.92999999999995"/>
        <n v="394.8"/>
        <n v="7439.88"/>
        <n v="73.010000000000005"/>
        <n v="1019.17"/>
        <n v="-101.6"/>
        <n v="595.44000000000005"/>
        <n v="35.25"/>
        <n v="-25.93"/>
        <n v="4.55"/>
        <n v="-19.559999999999999"/>
        <n v="-56.48"/>
        <n v="568.30999999999995"/>
        <n v="119.03"/>
        <n v="-160.88999999999999"/>
        <n v="887.08"/>
        <n v="34.01"/>
        <n v="812.69"/>
        <n v="42.54"/>
        <n v="-1053.8"/>
        <n v="53.43"/>
        <n v="34.11"/>
        <n v="112.91"/>
        <n v="-115.45"/>
        <n v="-525.28"/>
        <n v="-216.38"/>
        <n v="381.87"/>
        <n v="12"/>
        <n v="240.08"/>
        <n v="315.58999999999997"/>
        <n v="1887.16"/>
        <n v="-245.15"/>
        <n v="87.11"/>
        <n v="1487.07"/>
        <n v="-22.09"/>
        <n v="29.34"/>
        <n v="15.41"/>
        <n v="231.8"/>
        <n v="-732.01"/>
        <n v="11.06"/>
        <n v="47.74"/>
        <n v="1.44"/>
        <n v="7.42"/>
        <n v="6.85"/>
        <n v="-427.14"/>
        <n v="-205.38"/>
        <n v="-7.87"/>
        <n v="53.94"/>
        <n v="-14.41"/>
        <n v="6.29"/>
        <n v="7.77"/>
        <n v="441.35"/>
        <n v="-1937.77"/>
        <n v="-5.99"/>
        <n v="30.01"/>
        <n v="80.88"/>
        <n v="82.78"/>
        <n v="38.58"/>
        <n v="-88.38"/>
        <n v="-17.43"/>
        <n v="-65.069999999999993"/>
        <n v="104.09"/>
        <n v="824.32"/>
        <n v="115.32"/>
        <n v="-114.87"/>
        <n v="-390.77"/>
        <n v="4.07"/>
        <n v="8422.9699999999993"/>
        <n v="606.33000000000004"/>
        <n v="-394.27"/>
        <n v="-19.47"/>
        <n v="1.74"/>
        <n v="75.88"/>
        <n v="181.22"/>
        <n v="523.88"/>
        <n v="3501.77"/>
        <n v="-235.43"/>
        <n v="-17.190000000000001"/>
        <n v="-757.04"/>
        <n v="5188.4399999999996"/>
        <n v="1067.01"/>
        <n v="25.61"/>
        <n v="10526.73"/>
        <n v="197.71"/>
        <n v="-47.12"/>
        <n v="-28.69"/>
        <n v="47.67"/>
        <n v="828.29"/>
        <n v="1250.21"/>
        <n v="807.12"/>
        <n v="-322.95999999999998"/>
        <n v="-107.04"/>
        <n v="-55.96"/>
        <n v="-25.34"/>
        <n v="256.07"/>
        <n v="-60.98"/>
        <n v="251.4"/>
        <n v="26.11"/>
        <n v="-62.14"/>
        <n v="-3749.63"/>
        <n v="669.55"/>
        <n v="899.46"/>
        <n v="-21.04"/>
        <n v="400.52"/>
        <n v="-212.07"/>
        <n v="4574.46"/>
        <n v="21.24"/>
        <n v="-3.4"/>
        <n v="1092.3599999999999"/>
        <n v="-258.55"/>
        <n v="-559.34"/>
        <n v="-76.489999999999995"/>
        <n v="512.11"/>
        <n v="-229.81"/>
        <n v="-23.15"/>
        <n v="23.13"/>
        <n v="-56.35"/>
        <n v="176.47"/>
        <n v="-2995.88"/>
        <n v="585.19000000000005"/>
        <n v="84.72"/>
        <n v="768.72"/>
        <n v="-146.15"/>
        <n v="-45.44"/>
        <n v="47.56"/>
        <n v="-249.38"/>
        <n v="-121.07"/>
        <n v="-89.33"/>
        <n v="2.68"/>
        <n v="17.87"/>
        <n v="-199.41"/>
        <n v="28.7"/>
        <n v="396.26"/>
        <n v="-85.88"/>
        <n v="-139.66999999999999"/>
        <n v="192.77"/>
        <n v="-47.1"/>
        <n v="-99.59"/>
        <n v="650.21"/>
        <n v="-140.38"/>
        <n v="-252.68"/>
        <n v="-99.97"/>
        <n v="-762.74"/>
        <n v="-15.98"/>
        <n v="-66.12"/>
        <n v="95.29"/>
        <n v="530.13"/>
        <n v="-530.77"/>
        <n v="21.61"/>
        <n v="80.61"/>
        <n v="-446.99"/>
        <n v="34.33"/>
        <n v="-221.05"/>
        <n v="-116.18"/>
        <n v="-469.51"/>
        <n v="370.39"/>
        <n v="10.01"/>
        <n v="494.22"/>
        <n v="-134.47"/>
        <n v="312.57"/>
        <n v="-768.38"/>
        <n v="-13.26"/>
        <n v="4.1100000000000003"/>
      </sharedItems>
    </cacheField>
    <cacheField name="Region" numFmtId="0">
      <sharedItems count="4">
        <s v="Dyfed"/>
        <s v="Mid Glamorgan"/>
        <s v="West Glamorgan"/>
        <s v="South Glamorgan"/>
      </sharedItems>
    </cacheField>
    <cacheField name="year only" numFmtId="0">
      <sharedItems containsSemiMixedTypes="0" containsString="0" containsNumber="1" containsInteger="1" minValue="2014" maxValue="2017" count="4">
        <n v="2014"/>
        <n v="2015"/>
        <n v="2016"/>
        <n v="20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5244"/>
    <s v="N"/>
    <x v="0"/>
    <s v="Critical"/>
    <x v="0"/>
    <x v="0"/>
    <n v="0.06"/>
    <s v="Regular"/>
    <x v="0"/>
    <n v="52.98"/>
    <n v="16.989999999999998"/>
    <s v="David Philippe"/>
    <x v="0"/>
    <s v="Consumer"/>
    <x v="0"/>
    <s v="Binders and Binder Accessories"/>
    <s v="Small Box"/>
    <d v="2014-01-04T00:00:00"/>
  </r>
  <r>
    <n v="5245"/>
    <s v="N"/>
    <x v="1"/>
    <s v="Low"/>
    <x v="1"/>
    <x v="1"/>
    <n v="0.08"/>
    <s v="Regular"/>
    <x v="1"/>
    <n v="55.22"/>
    <n v="30.71"/>
    <s v="Andy Rees"/>
    <x v="1"/>
    <s v="Corporate"/>
    <x v="1"/>
    <s v="Computer Peripherals"/>
    <s v="Small Box"/>
    <d v="2014-01-05T00:00:00"/>
  </r>
  <r>
    <n v="5246"/>
    <s v="N"/>
    <x v="1"/>
    <s v="Low"/>
    <x v="2"/>
    <x v="2"/>
    <n v="0.05"/>
    <s v="Regular"/>
    <x v="2"/>
    <n v="586.74"/>
    <n v="38.49"/>
    <s v="Andy Rees"/>
    <x v="1"/>
    <s v="Corporate"/>
    <x v="1"/>
    <s v="Office Machines"/>
    <s v="Large Box"/>
    <d v="2014-01-10T00:00:00"/>
  </r>
  <r>
    <n v="5247"/>
    <s v="N"/>
    <x v="1"/>
    <s v="Low"/>
    <x v="1"/>
    <x v="3"/>
    <n v="0.04"/>
    <s v="Regular"/>
    <x v="3"/>
    <n v="22.14"/>
    <n v="16.27"/>
    <s v="Andy Rees"/>
    <x v="1"/>
    <s v="Corporate"/>
    <x v="0"/>
    <s v="Paper"/>
    <s v="Wrap Bag"/>
    <d v="2014-01-07T00:00:00"/>
  </r>
  <r>
    <n v="5248"/>
    <s v="N"/>
    <x v="1"/>
    <s v="Critical"/>
    <x v="3"/>
    <x v="4"/>
    <n v="0.03"/>
    <s v="Regular"/>
    <x v="4"/>
    <n v="17.28"/>
    <n v="19.66"/>
    <s v="Bill Donatelli"/>
    <x v="2"/>
    <s v="Corporate"/>
    <x v="0"/>
    <s v="Paper"/>
    <s v="Small Box"/>
    <d v="2014-01-05T00:00:00"/>
  </r>
  <r>
    <n v="5249"/>
    <s v="N"/>
    <x v="1"/>
    <s v="Critical"/>
    <x v="4"/>
    <x v="5"/>
    <n v="0.01"/>
    <s v="Regular"/>
    <x v="5"/>
    <n v="122.99"/>
    <n v="16.5"/>
    <s v="Bill Donatelli"/>
    <x v="2"/>
    <s v="Corporate"/>
    <x v="1"/>
    <s v="Telephones and Communication"/>
    <s v="Small Box"/>
    <d v="2014-01-06T00:00:00"/>
  </r>
  <r>
    <n v="5250"/>
    <s v="Y"/>
    <x v="1"/>
    <s v="High"/>
    <x v="5"/>
    <x v="6"/>
    <n v="0.03"/>
    <s v="Regular"/>
    <x v="6"/>
    <n v="17.579999999999998"/>
    <n v="16.989999999999998"/>
    <s v="Patrick Jones"/>
    <x v="0"/>
    <s v="Home Office"/>
    <x v="0"/>
    <s v="Binders and Binder Accessories"/>
    <s v="Small Box"/>
    <d v="2014-01-04T00:00:00"/>
  </r>
  <r>
    <n v="5251"/>
    <s v="Y"/>
    <x v="1"/>
    <s v="High"/>
    <x v="6"/>
    <x v="7"/>
    <n v="0.09"/>
    <s v="Delivery Van"/>
    <x v="7"/>
    <n v="224.6"/>
    <n v="66.2"/>
    <s v="Patrick Jones"/>
    <x v="0"/>
    <s v="Home Office"/>
    <x v="2"/>
    <s v="Tables"/>
    <s v="Jumbo Box"/>
    <d v="2014-01-04T00:00:00"/>
  </r>
  <r>
    <n v="5252"/>
    <s v="N"/>
    <x v="2"/>
    <s v="Critical"/>
    <x v="7"/>
    <x v="8"/>
    <n v="0.03"/>
    <s v="Regular"/>
    <x v="8"/>
    <n v="15.36"/>
    <n v="20.27"/>
    <s v="Tamara Dahlen"/>
    <x v="2"/>
    <s v="Corporate"/>
    <x v="0"/>
    <s v="Binders and Binder Accessories"/>
    <s v="Small Box"/>
    <d v="2014-01-05T00:00:00"/>
  </r>
  <r>
    <n v="5253"/>
    <s v="N"/>
    <x v="2"/>
    <s v="Critical"/>
    <x v="8"/>
    <x v="9"/>
    <n v="7.0000000000000007E-2"/>
    <s v="Express"/>
    <x v="9"/>
    <n v="15.71"/>
    <n v="15.93"/>
    <s v="Tamara Dahlen"/>
    <x v="2"/>
    <s v="Corporate"/>
    <x v="0"/>
    <s v="Paper"/>
    <s v="Wrap Bag"/>
    <d v="2014-01-06T00:00:00"/>
  </r>
  <r>
    <n v="5254"/>
    <s v="N"/>
    <x v="3"/>
    <s v="Medium"/>
    <x v="9"/>
    <x v="10"/>
    <n v="0.09"/>
    <s v="Regular"/>
    <x v="10"/>
    <n v="17.98"/>
    <n v="18.690000000000001"/>
    <s v="Valerie Tossell"/>
    <x v="1"/>
    <s v="Corporate"/>
    <x v="0"/>
    <s v="Storage &amp; Organization"/>
    <s v="Small Box"/>
    <d v="2014-01-06T00:00:00"/>
  </r>
  <r>
    <n v="5255"/>
    <s v="N"/>
    <x v="3"/>
    <s v="Critical"/>
    <x v="10"/>
    <x v="11"/>
    <n v="0.01"/>
    <s v="Regular"/>
    <x v="11"/>
    <n v="206.3"/>
    <n v="25.54"/>
    <s v="Pauline Chand"/>
    <x v="2"/>
    <s v="Small Business"/>
    <x v="2"/>
    <s v="Office Furnishings"/>
    <s v="Large Box"/>
    <d v="2014-01-07T00:00:00"/>
  </r>
  <r>
    <n v="5256"/>
    <s v="N"/>
    <x v="3"/>
    <s v="Critical"/>
    <x v="11"/>
    <x v="12"/>
    <n v="0.02"/>
    <s v="Regular"/>
    <x v="12"/>
    <n v="221.84"/>
    <n v="35.21"/>
    <s v="Pauline Chand"/>
    <x v="2"/>
    <s v="Small Business"/>
    <x v="2"/>
    <s v="Office Furnishings"/>
    <s v="Large Box"/>
    <d v="2014-01-06T00:00:00"/>
  </r>
  <r>
    <n v="5257"/>
    <s v="N"/>
    <x v="3"/>
    <s v="Critical"/>
    <x v="12"/>
    <x v="13"/>
    <n v="0"/>
    <s v="Delivery Van"/>
    <x v="13"/>
    <n v="157.44999999999999"/>
    <n v="31.85"/>
    <s v="Pauline Chand"/>
    <x v="2"/>
    <s v="Small Business"/>
    <x v="1"/>
    <s v="Office Machines"/>
    <s v="Jumbo Drum"/>
    <d v="2014-01-07T00:00:00"/>
  </r>
  <r>
    <n v="5258"/>
    <s v="N"/>
    <x v="4"/>
    <s v="Medium"/>
    <x v="13"/>
    <x v="14"/>
    <n v="7.0000000000000007E-2"/>
    <s v="Express"/>
    <x v="14"/>
    <n v="19.68"/>
    <n v="20.16"/>
    <s v="Victor Price"/>
    <x v="1"/>
    <s v="Consumer"/>
    <x v="0"/>
    <s v="Binders and Binder Accessories"/>
    <s v="Small Box"/>
    <d v="2014-01-08T00:00:00"/>
  </r>
  <r>
    <n v="5259"/>
    <s v="N"/>
    <x v="4"/>
    <s v="Medium"/>
    <x v="14"/>
    <x v="15"/>
    <n v="0.05"/>
    <s v="Express"/>
    <x v="15"/>
    <n v="18.64"/>
    <n v="18.95"/>
    <s v="Victor Price"/>
    <x v="1"/>
    <s v="Consumer"/>
    <x v="2"/>
    <s v="Office Furnishings"/>
    <s v="Small Pack"/>
    <d v="2014-01-08T00:00:00"/>
  </r>
  <r>
    <n v="5260"/>
    <s v="N"/>
    <x v="4"/>
    <s v="Not Specified"/>
    <x v="15"/>
    <x v="16"/>
    <n v="0.01"/>
    <s v="Delivery Van"/>
    <x v="16"/>
    <n v="162.97999999999999"/>
    <n v="44"/>
    <s v="Craig Leslie"/>
    <x v="1"/>
    <s v="Consumer"/>
    <x v="2"/>
    <s v="Chairs &amp; Chairmats"/>
    <s v="Jumbo Drum"/>
    <d v="2014-01-08T00:00:00"/>
  </r>
  <r>
    <n v="5261"/>
    <s v="N"/>
    <x v="4"/>
    <s v="Not Specified"/>
    <x v="16"/>
    <x v="17"/>
    <n v="0.01"/>
    <s v="Express"/>
    <x v="17"/>
    <n v="40.28"/>
    <n v="27.99"/>
    <s v="Craig Leslie"/>
    <x v="1"/>
    <s v="Consumer"/>
    <x v="0"/>
    <s v="Storage &amp; Organization"/>
    <s v="Medium Box"/>
    <d v="2014-01-08T00:00:00"/>
  </r>
  <r>
    <n v="5262"/>
    <s v="N"/>
    <x v="4"/>
    <s v="Not Specified"/>
    <x v="17"/>
    <x v="18"/>
    <n v="0.03"/>
    <s v="Regular"/>
    <x v="18"/>
    <n v="47.99"/>
    <n v="15.1"/>
    <s v="Craig Leslie"/>
    <x v="1"/>
    <s v="Consumer"/>
    <x v="1"/>
    <s v="Telephones and Communication"/>
    <s v="Small Box"/>
    <d v="2014-01-07T00:00:00"/>
  </r>
  <r>
    <n v="5263"/>
    <s v="Y"/>
    <x v="4"/>
    <s v="High"/>
    <x v="5"/>
    <x v="19"/>
    <n v="0.03"/>
    <s v="Regular"/>
    <x v="19"/>
    <n v="15.28"/>
    <n v="17.97"/>
    <s v="Julia Barnett"/>
    <x v="1"/>
    <s v="Home Office"/>
    <x v="0"/>
    <s v="Pens &amp; Art Supplies"/>
    <s v="Wrap Bag"/>
    <d v="2014-01-08T00:00:00"/>
  </r>
  <r>
    <n v="5264"/>
    <s v="Y"/>
    <x v="4"/>
    <s v="Critical"/>
    <x v="18"/>
    <x v="20"/>
    <n v="0.04"/>
    <s v="Delivery Van"/>
    <x v="20"/>
    <n v="892.98"/>
    <n v="58.55"/>
    <s v="Julia West"/>
    <x v="3"/>
    <s v="Home Office"/>
    <x v="2"/>
    <s v="Bookcases"/>
    <s v="Jumbo Box"/>
    <d v="2014-01-07T00:00:00"/>
  </r>
  <r>
    <n v="5265"/>
    <s v="N"/>
    <x v="5"/>
    <s v="Medium"/>
    <x v="18"/>
    <x v="21"/>
    <n v="0.09"/>
    <s v="Express"/>
    <x v="21"/>
    <n v="32.979999999999997"/>
    <n v="22.83"/>
    <s v="George Ashbrook"/>
    <x v="2"/>
    <s v="Consumer"/>
    <x v="0"/>
    <s v="Binders and Binder Accessories"/>
    <s v="Small Box"/>
    <d v="2014-01-09T00:00:00"/>
  </r>
  <r>
    <n v="5266"/>
    <s v="N"/>
    <x v="5"/>
    <s v="Medium"/>
    <x v="17"/>
    <x v="22"/>
    <n v="0.03"/>
    <s v="Regular"/>
    <x v="22"/>
    <n v="85.98"/>
    <n v="28.52"/>
    <s v="George Ashbrook"/>
    <x v="2"/>
    <s v="Consumer"/>
    <x v="1"/>
    <s v="Computer Peripherals"/>
    <s v="Small Box"/>
    <d v="2014-01-10T00:00:00"/>
  </r>
  <r>
    <n v="5267"/>
    <s v="N"/>
    <x v="5"/>
    <s v="High"/>
    <x v="19"/>
    <x v="23"/>
    <n v="7.0000000000000007E-2"/>
    <s v="Regular"/>
    <x v="23"/>
    <n v="77.989999999999995"/>
    <n v="19.989999999999998"/>
    <s v="Pauline Chand"/>
    <x v="2"/>
    <s v="Small Business"/>
    <x v="1"/>
    <s v="Telephones and Communication"/>
    <s v="Small Box"/>
    <d v="2014-01-08T00:00:00"/>
  </r>
  <r>
    <n v="5268"/>
    <s v="N"/>
    <x v="5"/>
    <s v="Low"/>
    <x v="20"/>
    <x v="24"/>
    <n v="0.01"/>
    <s v="Regular"/>
    <x v="24"/>
    <n v="13.76"/>
    <n v="14.7"/>
    <s v="Julie Kriz"/>
    <x v="0"/>
    <s v="Corporate"/>
    <x v="0"/>
    <s v="Pens &amp; Art Supplies"/>
    <s v="Wrap Bag"/>
    <d v="2014-01-12T00:00:00"/>
  </r>
  <r>
    <n v="5269"/>
    <s v="N"/>
    <x v="6"/>
    <s v="Not Specified"/>
    <x v="15"/>
    <x v="25"/>
    <n v="7.0000000000000007E-2"/>
    <s v="Regular"/>
    <x v="25"/>
    <n v="26.56"/>
    <n v="17.5"/>
    <s v="Luke Schmidt"/>
    <x v="1"/>
    <s v="Home Office"/>
    <x v="0"/>
    <s v="Appliances"/>
    <s v="Small Box"/>
    <d v="2014-01-09T00:00:00"/>
  </r>
  <r>
    <n v="5270"/>
    <s v="N"/>
    <x v="7"/>
    <s v="High"/>
    <x v="9"/>
    <x v="26"/>
    <n v="0"/>
    <s v="Express"/>
    <x v="26"/>
    <n v="23.66"/>
    <n v="22.99"/>
    <s v="Cynthia Voltz"/>
    <x v="1"/>
    <s v="Corporate"/>
    <x v="0"/>
    <s v="Pens &amp; Art Supplies"/>
    <s v="Small Pack"/>
    <d v="2014-01-11T00:00:00"/>
  </r>
  <r>
    <n v="5271"/>
    <s v="N"/>
    <x v="7"/>
    <s v="Not Specified"/>
    <x v="21"/>
    <x v="27"/>
    <n v="0.02"/>
    <s v="Regular"/>
    <x v="27"/>
    <n v="16.13"/>
    <n v="20.89"/>
    <s v="Joni Blumstein"/>
    <x v="2"/>
    <s v="Home Office"/>
    <x v="0"/>
    <s v="Labels"/>
    <s v="Small Box"/>
    <d v="2014-01-10T00:00:00"/>
  </r>
  <r>
    <n v="5272"/>
    <s v="N"/>
    <x v="7"/>
    <s v="Not Specified"/>
    <x v="22"/>
    <x v="28"/>
    <n v="0.09"/>
    <s v="Regular"/>
    <x v="28"/>
    <n v="14.78"/>
    <n v="14.97"/>
    <s v="Mark Haberlin"/>
    <x v="0"/>
    <s v="Small Business"/>
    <x v="0"/>
    <s v="Pens &amp; Art Supplies"/>
    <s v="Wrap Bag"/>
    <d v="2014-01-11T00:00:00"/>
  </r>
  <r>
    <n v="5273"/>
    <s v="Y"/>
    <x v="7"/>
    <s v="Low"/>
    <x v="23"/>
    <x v="29"/>
    <n v="0.1"/>
    <s v="Regular"/>
    <x v="29"/>
    <n v="14.6"/>
    <n v="16.399999999999999"/>
    <s v="Olvera Toch"/>
    <x v="2"/>
    <s v="Home Office"/>
    <x v="0"/>
    <s v="Pens &amp; Art Supplies"/>
    <s v="Wrap Bag"/>
    <d v="2014-01-14T00:00:00"/>
  </r>
  <r>
    <n v="5274"/>
    <s v="N"/>
    <x v="8"/>
    <s v="Critical"/>
    <x v="22"/>
    <x v="30"/>
    <n v="0.01"/>
    <s v="Regular"/>
    <x v="30"/>
    <n v="20.34"/>
    <n v="14.96"/>
    <s v="Darren Powers"/>
    <x v="2"/>
    <s v="Corporate"/>
    <x v="2"/>
    <s v="Office Furnishings"/>
    <s v="Wrap Bag"/>
    <d v="2014-01-12T00:00:00"/>
  </r>
  <r>
    <n v="5275"/>
    <s v="N"/>
    <x v="8"/>
    <s v="Critical"/>
    <x v="14"/>
    <x v="31"/>
    <n v="0.06"/>
    <s v="Regular"/>
    <x v="31"/>
    <n v="15.28"/>
    <n v="17.97"/>
    <s v="Darren Powers"/>
    <x v="2"/>
    <s v="Corporate"/>
    <x v="0"/>
    <s v="Pens &amp; Art Supplies"/>
    <s v="Wrap Bag"/>
    <d v="2014-01-11T00:00:00"/>
  </r>
  <r>
    <n v="5276"/>
    <s v="N"/>
    <x v="8"/>
    <s v="Low"/>
    <x v="24"/>
    <x v="32"/>
    <n v="0.02"/>
    <s v="Regular"/>
    <x v="32"/>
    <n v="41.18"/>
    <n v="22.55"/>
    <s v="Michelle Moray"/>
    <x v="1"/>
    <s v="Corporate"/>
    <x v="2"/>
    <s v="Office Furnishings"/>
    <s v="Small Box"/>
    <d v="2014-01-15T00:00:00"/>
  </r>
  <r>
    <n v="5277"/>
    <s v="N"/>
    <x v="8"/>
    <s v="Low"/>
    <x v="2"/>
    <x v="33"/>
    <n v="0.03"/>
    <s v="Delivery Van"/>
    <x v="33"/>
    <n v="309.64"/>
    <n v="28.7"/>
    <s v="Michelle Moray"/>
    <x v="1"/>
    <s v="Corporate"/>
    <x v="1"/>
    <s v="Office Machines"/>
    <s v="Jumbo Drum"/>
    <d v="2014-01-15T00:00:00"/>
  </r>
  <r>
    <n v="5278"/>
    <s v="N"/>
    <x v="8"/>
    <s v="Low"/>
    <x v="9"/>
    <x v="34"/>
    <n v="0.05"/>
    <s v="Express"/>
    <x v="34"/>
    <n v="42.42"/>
    <n v="22.65"/>
    <s v="Maria Bertelson"/>
    <x v="2"/>
    <s v="Home Office"/>
    <x v="1"/>
    <s v="Computer Peripherals"/>
    <s v="Small Box"/>
    <d v="2014-01-14T00:00:00"/>
  </r>
  <r>
    <n v="5279"/>
    <s v="N"/>
    <x v="8"/>
    <s v="Low"/>
    <x v="0"/>
    <x v="35"/>
    <n v="0.01"/>
    <s v="Express"/>
    <x v="35"/>
    <n v="173.55"/>
    <n v="33.99"/>
    <s v="Maria Bertelson"/>
    <x v="2"/>
    <s v="Home Office"/>
    <x v="0"/>
    <s v="Storage &amp; Organization"/>
    <s v="Small Box"/>
    <d v="2014-01-12T00:00:00"/>
  </r>
  <r>
    <n v="5280"/>
    <s v="N"/>
    <x v="9"/>
    <s v="High"/>
    <x v="25"/>
    <x v="36"/>
    <n v="0.06"/>
    <s v="Regular"/>
    <x v="36"/>
    <n v="51.24"/>
    <n v="15.99"/>
    <s v="Alan Barnes"/>
    <x v="3"/>
    <s v="Corporate"/>
    <x v="1"/>
    <s v="Computer Peripherals"/>
    <s v="Small Pack"/>
    <d v="2014-01-12T00:00:00"/>
  </r>
  <r>
    <n v="5281"/>
    <s v="N"/>
    <x v="9"/>
    <s v="Low"/>
    <x v="14"/>
    <x v="37"/>
    <n v="0.08"/>
    <s v="Delivery Van"/>
    <x v="37"/>
    <n v="411.98"/>
    <n v="26.06"/>
    <s v="Andy Griffiths"/>
    <x v="1"/>
    <s v="Consumer"/>
    <x v="1"/>
    <s v="Office Machines"/>
    <s v="Jumbo Box"/>
    <d v="2014-01-18T00:00:00"/>
  </r>
  <r>
    <n v="5282"/>
    <s v="N"/>
    <x v="9"/>
    <s v="Not Specified"/>
    <x v="26"/>
    <x v="38"/>
    <n v="0.08"/>
    <s v="Delivery Van"/>
    <x v="38"/>
    <n v="309.64"/>
    <n v="28.7"/>
    <s v="Bradley Drucker"/>
    <x v="0"/>
    <s v="Small Business"/>
    <x v="1"/>
    <s v="Office Machines"/>
    <s v="Jumbo Drum"/>
    <d v="2014-01-11T00:00:00"/>
  </r>
  <r>
    <n v="5283"/>
    <s v="N"/>
    <x v="9"/>
    <s v="Not Specified"/>
    <x v="27"/>
    <x v="39"/>
    <n v="0.02"/>
    <s v="Regular"/>
    <x v="39"/>
    <n v="24.99"/>
    <n v="28.37"/>
    <s v="Bradley Drucker"/>
    <x v="0"/>
    <s v="Small Business"/>
    <x v="2"/>
    <s v="Office Furnishings"/>
    <s v="Large Box"/>
    <d v="2014-01-12T00:00:00"/>
  </r>
  <r>
    <n v="5284"/>
    <s v="N"/>
    <x v="9"/>
    <s v="Not Specified"/>
    <x v="28"/>
    <x v="40"/>
    <n v="0.06"/>
    <s v="Regular"/>
    <x v="40"/>
    <n v="26.42"/>
    <n v="20.75"/>
    <s v="Bradley Drucker"/>
    <x v="0"/>
    <s v="Small Business"/>
    <x v="0"/>
    <s v="Appliances"/>
    <s v="Medium Box"/>
    <d v="2014-01-12T00:00:00"/>
  </r>
  <r>
    <n v="5285"/>
    <s v="N"/>
    <x v="10"/>
    <s v="Not Specified"/>
    <x v="29"/>
    <x v="41"/>
    <n v="0.09"/>
    <s v="Regular"/>
    <x v="41"/>
    <n v="39.75"/>
    <n v="33.99"/>
    <s v="Cindy Schnelling"/>
    <x v="1"/>
    <s v="Corporate"/>
    <x v="0"/>
    <s v="Storage &amp; Organization"/>
    <s v="Small Box"/>
    <d v="2014-01-13T00:00:00"/>
  </r>
  <r>
    <n v="5286"/>
    <s v="N"/>
    <x v="10"/>
    <s v="Medium"/>
    <x v="30"/>
    <x v="42"/>
    <n v="0.1"/>
    <s v="Regular"/>
    <x v="42"/>
    <n v="52.98"/>
    <n v="20.5"/>
    <s v="Liz Price"/>
    <x v="1"/>
    <s v="Consumer"/>
    <x v="1"/>
    <s v="Computer Peripherals"/>
    <s v="Small Box"/>
    <d v="2014-01-14T00:00:00"/>
  </r>
  <r>
    <n v="5287"/>
    <s v="Y"/>
    <x v="10"/>
    <s v="Not Specified"/>
    <x v="31"/>
    <x v="43"/>
    <n v="0.01"/>
    <s v="Regular"/>
    <x v="43"/>
    <n v="71.98"/>
    <n v="17.989999999999998"/>
    <s v="Guy Thornton"/>
    <x v="2"/>
    <s v="Corporate"/>
    <x v="0"/>
    <s v="Appliances"/>
    <s v="Small Box"/>
    <d v="2014-01-15T00:00:00"/>
  </r>
  <r>
    <n v="5288"/>
    <s v="N"/>
    <x v="11"/>
    <s v="Low"/>
    <x v="0"/>
    <x v="44"/>
    <n v="0.03"/>
    <s v="Delivery Van"/>
    <x v="44"/>
    <n v="157.44999999999999"/>
    <n v="31.85"/>
    <s v="Brian Stugart"/>
    <x v="1"/>
    <s v="Corporate"/>
    <x v="1"/>
    <s v="Office Machines"/>
    <s v="Jumbo Drum"/>
    <d v="2014-01-18T00:00:00"/>
  </r>
  <r>
    <n v="5289"/>
    <s v="N"/>
    <x v="11"/>
    <s v="Low"/>
    <x v="32"/>
    <x v="45"/>
    <n v="0.02"/>
    <s v="Regular"/>
    <x v="45"/>
    <n v="60.04"/>
    <n v="19.09"/>
    <s v="Brian Stugart"/>
    <x v="1"/>
    <s v="Corporate"/>
    <x v="0"/>
    <s v="Paper"/>
    <s v="Small Box"/>
    <d v="2014-01-13T00:00:00"/>
  </r>
  <r>
    <n v="5290"/>
    <s v="N"/>
    <x v="11"/>
    <s v="Low"/>
    <x v="33"/>
    <x v="46"/>
    <n v="7.0000000000000007E-2"/>
    <s v="Regular"/>
    <x v="46"/>
    <n v="17.98"/>
    <n v="19.79"/>
    <s v="Mike Gockenbach"/>
    <x v="1"/>
    <s v="Consumer"/>
    <x v="0"/>
    <s v="Paper"/>
    <s v="Small Box"/>
    <d v="2014-01-15T00:00:00"/>
  </r>
  <r>
    <n v="5291"/>
    <s v="N"/>
    <x v="12"/>
    <s v="Critical"/>
    <x v="10"/>
    <x v="47"/>
    <n v="0.08"/>
    <s v="Delivery Van"/>
    <x v="47"/>
    <n v="127.99"/>
    <n v="70.14"/>
    <s v="Jennifer Patt"/>
    <x v="1"/>
    <s v="Home Office"/>
    <x v="1"/>
    <s v="Office Machines"/>
    <s v="Jumbo Drum"/>
    <d v="2014-01-16T00:00:00"/>
  </r>
  <r>
    <n v="5292"/>
    <s v="N"/>
    <x v="12"/>
    <s v="Critical"/>
    <x v="31"/>
    <x v="48"/>
    <n v="0.08"/>
    <s v="Regular"/>
    <x v="48"/>
    <n v="16.28"/>
    <n v="14.94"/>
    <s v="Jennifer Patt"/>
    <x v="1"/>
    <s v="Home Office"/>
    <x v="0"/>
    <s v="Pens &amp; Art Supplies"/>
    <s v="Wrap Bag"/>
    <d v="2014-01-17T00:00:00"/>
  </r>
  <r>
    <n v="5293"/>
    <s v="N"/>
    <x v="12"/>
    <s v="Not Specified"/>
    <x v="34"/>
    <x v="49"/>
    <n v="0.1"/>
    <s v="Delivery Van"/>
    <x v="49"/>
    <n v="220.16"/>
    <n v="82.02"/>
    <s v="Toby Swindell"/>
    <x v="1"/>
    <s v="Small Business"/>
    <x v="0"/>
    <s v="Appliances"/>
    <s v="Jumbo Drum"/>
    <d v="2014-01-14T00:00:00"/>
  </r>
  <r>
    <n v="5294"/>
    <s v="N"/>
    <x v="12"/>
    <s v="Not Specified"/>
    <x v="4"/>
    <x v="50"/>
    <n v="7.0000000000000007E-2"/>
    <s v="Regular"/>
    <x v="50"/>
    <n v="102.48"/>
    <n v="33.99"/>
    <s v="Toby Swindell"/>
    <x v="1"/>
    <s v="Small Business"/>
    <x v="0"/>
    <s v="Envelopes"/>
    <s v="Small Box"/>
    <d v="2014-01-15T00:00:00"/>
  </r>
  <r>
    <n v="5295"/>
    <s v="N"/>
    <x v="12"/>
    <s v="Not Specified"/>
    <x v="0"/>
    <x v="51"/>
    <n v="0.01"/>
    <s v="Express"/>
    <x v="51"/>
    <n v="21.48"/>
    <n v="21.29"/>
    <s v="Toby Swindell"/>
    <x v="1"/>
    <s v="Small Business"/>
    <x v="2"/>
    <s v="Office Furnishings"/>
    <s v="Small Pack"/>
    <d v="2014-01-16T00:00:00"/>
  </r>
  <r>
    <n v="5296"/>
    <s v="N"/>
    <x v="12"/>
    <s v="Not Specified"/>
    <x v="34"/>
    <x v="52"/>
    <n v="0.02"/>
    <s v="Regular"/>
    <x v="52"/>
    <n v="16.28"/>
    <n v="14.94"/>
    <s v="Toby Swindell"/>
    <x v="1"/>
    <s v="Small Business"/>
    <x v="0"/>
    <s v="Pens &amp; Art Supplies"/>
    <s v="Wrap Bag"/>
    <d v="2014-01-15T00:00:00"/>
  </r>
  <r>
    <n v="5297"/>
    <s v="N"/>
    <x v="13"/>
    <s v="High"/>
    <x v="35"/>
    <x v="53"/>
    <n v="0.08"/>
    <s v="Express"/>
    <x v="53"/>
    <n v="20.09"/>
    <n v="21.96"/>
    <s v="Jennifer Jackson"/>
    <x v="1"/>
    <s v="Home Office"/>
    <x v="2"/>
    <s v="Office Furnishings"/>
    <s v="Small Box"/>
    <d v="2014-01-16T00:00:00"/>
  </r>
  <r>
    <n v="5298"/>
    <s v="N"/>
    <x v="13"/>
    <s v="Critical"/>
    <x v="21"/>
    <x v="54"/>
    <n v="0.09"/>
    <s v="Regular"/>
    <x v="54"/>
    <n v="14.88"/>
    <n v="14.7"/>
    <s v="Amy Hunt"/>
    <x v="1"/>
    <s v="Consumer"/>
    <x v="0"/>
    <s v="Pens &amp; Art Supplies"/>
    <s v="Wrap Bag"/>
    <d v="2014-01-16T00:00:00"/>
  </r>
  <r>
    <n v="5299"/>
    <s v="N"/>
    <x v="14"/>
    <s v="Low"/>
    <x v="36"/>
    <x v="55"/>
    <n v="0.04"/>
    <s v="Regular"/>
    <x v="55"/>
    <n v="34.72"/>
    <n v="22.99"/>
    <s v="Christina Anderson"/>
    <x v="1"/>
    <s v="Corporate"/>
    <x v="2"/>
    <s v="Office Furnishings"/>
    <s v="Small Pack"/>
    <d v="2014-01-20T00:00:00"/>
  </r>
  <r>
    <n v="5300"/>
    <s v="N"/>
    <x v="14"/>
    <s v="Medium"/>
    <x v="16"/>
    <x v="56"/>
    <n v="0.1"/>
    <s v="Regular"/>
    <x v="56"/>
    <n v="17.809999999999999"/>
    <n v="22.49"/>
    <s v="Sylvia Foulston"/>
    <x v="3"/>
    <s v="Corporate"/>
    <x v="0"/>
    <s v="Binders and Binder Accessories"/>
    <s v="Small Box"/>
    <d v="2014-01-17T00:00:00"/>
  </r>
  <r>
    <n v="5301"/>
    <s v="N"/>
    <x v="14"/>
    <s v="Medium"/>
    <x v="11"/>
    <x v="57"/>
    <n v="0.03"/>
    <s v="Regular"/>
    <x v="57"/>
    <n v="13.81"/>
    <n v="14.75"/>
    <s v="Sylvia Foulston"/>
    <x v="3"/>
    <s v="Corporate"/>
    <x v="0"/>
    <s v="Rubber Bands"/>
    <s v="Wrap Bag"/>
    <d v="2014-01-17T00:00:00"/>
  </r>
  <r>
    <n v="5302"/>
    <s v="N"/>
    <x v="15"/>
    <s v="Medium"/>
    <x v="0"/>
    <x v="58"/>
    <n v="0.03"/>
    <s v="Regular"/>
    <x v="58"/>
    <n v="102.48"/>
    <n v="33.99"/>
    <s v="Katherine Ducich"/>
    <x v="1"/>
    <s v="Corporate"/>
    <x v="0"/>
    <s v="Envelopes"/>
    <s v="Small Box"/>
    <d v="2014-01-19T00:00:00"/>
  </r>
  <r>
    <n v="5303"/>
    <s v="N"/>
    <x v="15"/>
    <s v="Medium"/>
    <x v="37"/>
    <x v="59"/>
    <n v="0.06"/>
    <s v="Regular"/>
    <x v="59"/>
    <n v="34.840000000000003"/>
    <n v="22.18"/>
    <s v="Katherine Ducich"/>
    <x v="1"/>
    <s v="Corporate"/>
    <x v="0"/>
    <s v="Paper"/>
    <s v="Small Box"/>
    <d v="2014-01-17T00:00:00"/>
  </r>
  <r>
    <n v="5304"/>
    <s v="N"/>
    <x v="15"/>
    <s v="Critical"/>
    <x v="29"/>
    <x v="60"/>
    <n v="0.08"/>
    <s v="Regular"/>
    <x v="60"/>
    <n v="42.53"/>
    <n v="33.99"/>
    <s v="Carlos Soltero"/>
    <x v="3"/>
    <s v="Small Business"/>
    <x v="0"/>
    <s v="Labels"/>
    <s v="Small Box"/>
    <d v="2014-01-17T00:00:00"/>
  </r>
  <r>
    <n v="5305"/>
    <s v="N"/>
    <x v="15"/>
    <s v="Critical"/>
    <x v="16"/>
    <x v="61"/>
    <n v="0.01"/>
    <s v="Regular"/>
    <x v="61"/>
    <n v="13.68"/>
    <n v="15.57"/>
    <s v="Carlos Soltero"/>
    <x v="3"/>
    <s v="Small Business"/>
    <x v="0"/>
    <s v="Pens &amp; Art Supplies"/>
    <s v="Wrap Bag"/>
    <d v="2014-01-19T00:00:00"/>
  </r>
  <r>
    <n v="5306"/>
    <s v="N"/>
    <x v="15"/>
    <s v="Medium"/>
    <x v="12"/>
    <x v="62"/>
    <n v="0.06"/>
    <s v="Regular"/>
    <x v="62"/>
    <n v="28.48"/>
    <n v="15.99"/>
    <s v="John Lee"/>
    <x v="0"/>
    <s v="Corporate"/>
    <x v="1"/>
    <s v="Computer Peripherals"/>
    <s v="Small Pack"/>
    <d v="2014-01-19T00:00:00"/>
  </r>
  <r>
    <n v="5307"/>
    <s v="N"/>
    <x v="15"/>
    <s v="Not Specified"/>
    <x v="38"/>
    <x v="63"/>
    <n v="0.05"/>
    <s v="Regular"/>
    <x v="63"/>
    <n v="40.15"/>
    <n v="20.170000000000002"/>
    <s v="Randy Ferguson"/>
    <x v="1"/>
    <s v="Home Office"/>
    <x v="0"/>
    <s v="Pens &amp; Art Supplies"/>
    <s v="Small Pack"/>
    <d v="2014-01-18T00:00:00"/>
  </r>
  <r>
    <n v="5308"/>
    <s v="N"/>
    <x v="15"/>
    <s v="Medium"/>
    <x v="32"/>
    <x v="64"/>
    <n v="0.05"/>
    <s v="Regular"/>
    <x v="64"/>
    <n v="26.81"/>
    <n v="27.32"/>
    <s v="Joel Eaton"/>
    <x v="1"/>
    <s v="Home Office"/>
    <x v="0"/>
    <s v="Appliances"/>
    <s v="Small Box"/>
    <d v="2014-01-20T00:00:00"/>
  </r>
  <r>
    <n v="5309"/>
    <s v="N"/>
    <x v="15"/>
    <s v="Medium"/>
    <x v="19"/>
    <x v="65"/>
    <n v="0.05"/>
    <s v="Express"/>
    <x v="65"/>
    <n v="16.2"/>
    <n v="16.260000000000002"/>
    <s v="Joel Eaton"/>
    <x v="1"/>
    <s v="Home Office"/>
    <x v="0"/>
    <s v="Paper"/>
    <s v="Wrap Bag"/>
    <d v="2014-01-19T00:00:00"/>
  </r>
  <r>
    <n v="5310"/>
    <s v="N"/>
    <x v="16"/>
    <s v="High"/>
    <x v="33"/>
    <x v="66"/>
    <n v="0.05"/>
    <s v="Regular"/>
    <x v="66"/>
    <n v="70.099999999999994"/>
    <n v="15.49"/>
    <s v="Natalie Webber"/>
    <x v="1"/>
    <s v="Corporate"/>
    <x v="0"/>
    <s v="Binders and Binder Accessories"/>
    <s v="Small Box"/>
    <d v="2014-01-18T00:00:00"/>
  </r>
  <r>
    <n v="5311"/>
    <s v="N"/>
    <x v="17"/>
    <s v="Critical"/>
    <x v="39"/>
    <x v="67"/>
    <n v="0.1"/>
    <s v="Regular"/>
    <x v="67"/>
    <n v="30.97"/>
    <n v="23.03"/>
    <s v="Chris Cortes"/>
    <x v="0"/>
    <s v="Consumer"/>
    <x v="0"/>
    <s v="Paper"/>
    <s v="Small Box"/>
    <d v="2014-01-21T00:00:00"/>
  </r>
  <r>
    <n v="5312"/>
    <s v="N"/>
    <x v="18"/>
    <s v="Critical"/>
    <x v="40"/>
    <x v="68"/>
    <n v="0.02"/>
    <s v="Regular"/>
    <x v="68"/>
    <n v="72.22"/>
    <n v="17.5"/>
    <s v="Tanja Norvell"/>
    <x v="1"/>
    <s v="Corporate"/>
    <x v="0"/>
    <s v="Appliances"/>
    <s v="Small Box"/>
    <d v="2014-01-21T00:00:00"/>
  </r>
  <r>
    <n v="5313"/>
    <s v="N"/>
    <x v="18"/>
    <s v="High"/>
    <x v="31"/>
    <x v="69"/>
    <n v="0.02"/>
    <s v="Delivery Van"/>
    <x v="69"/>
    <n v="152.97999999999999"/>
    <n v="67.48"/>
    <s v="Cynthia Arntzen"/>
    <x v="2"/>
    <s v="Small Business"/>
    <x v="2"/>
    <s v="Bookcases"/>
    <s v="Jumbo Box"/>
    <d v="2014-01-23T00:00:00"/>
  </r>
  <r>
    <n v="5314"/>
    <s v="Y"/>
    <x v="19"/>
    <s v="Critical"/>
    <x v="20"/>
    <x v="70"/>
    <n v="0.09"/>
    <s v="Regular"/>
    <x v="70"/>
    <n v="44.98"/>
    <n v="19.5"/>
    <s v="Amy Hunt"/>
    <x v="1"/>
    <s v="Home Office"/>
    <x v="1"/>
    <s v="Computer Peripherals"/>
    <s v="Small Box"/>
    <d v="2014-01-23T00:00:00"/>
  </r>
  <r>
    <n v="5315"/>
    <s v="N"/>
    <x v="19"/>
    <s v="Low"/>
    <x v="41"/>
    <x v="71"/>
    <n v="0.02"/>
    <s v="Delivery Van"/>
    <x v="71"/>
    <n v="892.98"/>
    <n v="58.55"/>
    <s v="Sally Matthias"/>
    <x v="0"/>
    <s v="Home Office"/>
    <x v="2"/>
    <s v="Bookcases"/>
    <s v="Jumbo Box"/>
    <d v="2014-01-26T00:00:00"/>
  </r>
  <r>
    <n v="5316"/>
    <s v="N"/>
    <x v="20"/>
    <s v="Low"/>
    <x v="18"/>
    <x v="72"/>
    <n v="0.1"/>
    <s v="Regular"/>
    <x v="72"/>
    <n v="250.4"/>
    <n v="38.49"/>
    <s v="Filia McAdams"/>
    <x v="0"/>
    <s v="Small Business"/>
    <x v="2"/>
    <s v="Chairs &amp; Chairmats"/>
    <s v="Large Box"/>
    <d v="2014-01-26T00:00:00"/>
  </r>
  <r>
    <n v="5317"/>
    <s v="N"/>
    <x v="20"/>
    <s v="Low"/>
    <x v="10"/>
    <x v="73"/>
    <n v="0.03"/>
    <s v="Express"/>
    <x v="73"/>
    <n v="211.99"/>
    <n v="38.49"/>
    <s v="Filia McAdams"/>
    <x v="0"/>
    <s v="Small Business"/>
    <x v="1"/>
    <s v="Copiers and Fax"/>
    <s v="Large Box"/>
    <d v="2014-01-26T00:00:00"/>
  </r>
  <r>
    <n v="5318"/>
    <s v="N"/>
    <x v="21"/>
    <s v="Critical"/>
    <x v="6"/>
    <x v="74"/>
    <n v="0.06"/>
    <s v="Regular"/>
    <x v="74"/>
    <n v="13.74"/>
    <n v="18.079999999999998"/>
    <s v="Giulietta Dortch"/>
    <x v="1"/>
    <s v="Corporate"/>
    <x v="2"/>
    <s v="Office Furnishings"/>
    <s v="Small Pack"/>
    <d v="2014-01-26T00:00:00"/>
  </r>
  <r>
    <n v="5319"/>
    <s v="N"/>
    <x v="21"/>
    <s v="Not Specified"/>
    <x v="3"/>
    <x v="75"/>
    <n v="0.1"/>
    <s v="Regular"/>
    <x v="75"/>
    <n v="137.99"/>
    <n v="22.99"/>
    <s v="Laurel Beltran"/>
    <x v="1"/>
    <s v="Consumer"/>
    <x v="1"/>
    <s v="Telephones and Communication"/>
    <s v="Small Box"/>
    <d v="2014-01-28T00:00:00"/>
  </r>
  <r>
    <n v="5320"/>
    <s v="N"/>
    <x v="22"/>
    <s v="High"/>
    <x v="25"/>
    <x v="76"/>
    <n v="0.08"/>
    <s v="Express"/>
    <x v="76"/>
    <n v="162.97999999999999"/>
    <n v="27.99"/>
    <s v="Tanja Norvell"/>
    <x v="1"/>
    <s v="Corporate"/>
    <x v="1"/>
    <s v="Office Machines"/>
    <s v="Medium Box"/>
    <d v="2014-01-27T00:00:00"/>
  </r>
  <r>
    <n v="5321"/>
    <s v="N"/>
    <x v="22"/>
    <s v="High"/>
    <x v="3"/>
    <x v="77"/>
    <n v="0.03"/>
    <s v="Delivery Van"/>
    <x v="77"/>
    <n v="37.979999999999997"/>
    <n v="28.36"/>
    <s v="Tanja Norvell"/>
    <x v="1"/>
    <s v="Corporate"/>
    <x v="2"/>
    <s v="Chairs &amp; Chairmats"/>
    <s v="Jumbo Drum"/>
    <d v="2014-01-27T00:00:00"/>
  </r>
  <r>
    <n v="5322"/>
    <s v="N"/>
    <x v="22"/>
    <s v="High"/>
    <x v="38"/>
    <x v="78"/>
    <n v="0.1"/>
    <s v="Regular"/>
    <x v="78"/>
    <n v="44.48"/>
    <n v="49"/>
    <s v="Tanja Norvell"/>
    <x v="1"/>
    <s v="Corporate"/>
    <x v="0"/>
    <s v="Storage &amp; Organization"/>
    <s v="Large Box"/>
    <d v="2014-01-27T00:00:00"/>
  </r>
  <r>
    <n v="5323"/>
    <s v="N"/>
    <x v="23"/>
    <s v="Medium"/>
    <x v="6"/>
    <x v="79"/>
    <n v="0.02"/>
    <s v="Regular"/>
    <x v="79"/>
    <n v="122.99"/>
    <n v="16.5"/>
    <s v="Victor Price"/>
    <x v="1"/>
    <s v="Consumer"/>
    <x v="1"/>
    <s v="Telephones and Communication"/>
    <s v="Small Box"/>
    <d v="2014-01-29T00:00:00"/>
  </r>
  <r>
    <n v="5324"/>
    <s v="N"/>
    <x v="23"/>
    <s v="Not Specified"/>
    <x v="42"/>
    <x v="80"/>
    <n v="0.08"/>
    <s v="Regular"/>
    <x v="80"/>
    <n v="217.99"/>
    <n v="16.5"/>
    <s v="Michael Tossell"/>
    <x v="2"/>
    <s v="Home Office"/>
    <x v="1"/>
    <s v="Telephones and Communication"/>
    <s v="Small Box"/>
    <d v="2014-01-28T00:00:00"/>
  </r>
  <r>
    <n v="5325"/>
    <s v="Y"/>
    <x v="23"/>
    <s v="Critical"/>
    <x v="40"/>
    <x v="81"/>
    <n v="0.09"/>
    <s v="Regular"/>
    <x v="81"/>
    <n v="14.94"/>
    <n v="14.7"/>
    <s v="Sean ODonnell"/>
    <x v="2"/>
    <s v="Corporate"/>
    <x v="0"/>
    <s v="Pens &amp; Art Supplies"/>
    <s v="Wrap Bag"/>
    <d v="2014-01-28T00:00:00"/>
  </r>
  <r>
    <n v="5326"/>
    <s v="N"/>
    <x v="24"/>
    <s v="Low"/>
    <x v="0"/>
    <x v="82"/>
    <n v="0.02"/>
    <s v="Regular"/>
    <x v="82"/>
    <n v="71.98"/>
    <n v="17.989999999999998"/>
    <s v="Cindy Chapman"/>
    <x v="1"/>
    <s v="Corporate"/>
    <x v="0"/>
    <s v="Appliances"/>
    <s v="Small Box"/>
    <d v="2014-02-06T00:00:00"/>
  </r>
  <r>
    <n v="5327"/>
    <s v="N"/>
    <x v="24"/>
    <s v="Low"/>
    <x v="43"/>
    <x v="83"/>
    <n v="0.03"/>
    <s v="Regular"/>
    <x v="83"/>
    <n v="17.18"/>
    <n v="19.739999999999998"/>
    <s v="Cindy Chapman"/>
    <x v="1"/>
    <s v="Corporate"/>
    <x v="0"/>
    <s v="Binders and Binder Accessories"/>
    <s v="Small Box"/>
    <d v="2014-02-01T00:00:00"/>
  </r>
  <r>
    <n v="5328"/>
    <s v="N"/>
    <x v="24"/>
    <s v="High"/>
    <x v="13"/>
    <x v="84"/>
    <n v="0.06"/>
    <s v="Regular"/>
    <x v="84"/>
    <n v="67.48"/>
    <n v="28.3"/>
    <s v="Adam Hart"/>
    <x v="1"/>
    <s v="Corporate"/>
    <x v="0"/>
    <s v="Paper"/>
    <s v="Small Box"/>
    <d v="2014-01-29T00:00:00"/>
  </r>
  <r>
    <n v="5329"/>
    <s v="N"/>
    <x v="24"/>
    <s v="High"/>
    <x v="0"/>
    <x v="85"/>
    <n v="0.02"/>
    <s v="Regular"/>
    <x v="85"/>
    <n v="13.68"/>
    <n v="15.57"/>
    <s v="Adam Hart"/>
    <x v="1"/>
    <s v="Corporate"/>
    <x v="0"/>
    <s v="Pens &amp; Art Supplies"/>
    <s v="Wrap Bag"/>
    <d v="2014-01-30T00:00:00"/>
  </r>
  <r>
    <n v="5330"/>
    <s v="Y"/>
    <x v="25"/>
    <s v="Medium"/>
    <x v="6"/>
    <x v="86"/>
    <n v="0.02"/>
    <s v="Delivery Van"/>
    <x v="86"/>
    <n v="252.98"/>
    <n v="74.2"/>
    <s v="Liz MacKendrick"/>
    <x v="2"/>
    <s v="Corporate"/>
    <x v="2"/>
    <s v="Bookcases"/>
    <s v="Jumbo Box"/>
    <d v="2014-01-31T00:00:00"/>
  </r>
  <r>
    <n v="5331"/>
    <s v="Y"/>
    <x v="26"/>
    <s v="Low"/>
    <x v="25"/>
    <x v="87"/>
    <n v="7.0000000000000007E-2"/>
    <s v="Regular"/>
    <x v="87"/>
    <n v="586.74"/>
    <n v="38.49"/>
    <s v="Rick Reed"/>
    <x v="3"/>
    <s v="Consumer"/>
    <x v="1"/>
    <s v="Office Machines"/>
    <s v="Large Box"/>
    <d v="2014-02-04T00:00:00"/>
  </r>
  <r>
    <n v="5332"/>
    <s v="N"/>
    <x v="26"/>
    <s v="Critical"/>
    <x v="15"/>
    <x v="88"/>
    <n v="0.08"/>
    <s v="Express"/>
    <x v="88"/>
    <n v="27.98"/>
    <n v="22.99"/>
    <s v="Eugene Barchas"/>
    <x v="3"/>
    <s v="Corporate"/>
    <x v="1"/>
    <s v="Computer Peripherals"/>
    <s v="Small Pack"/>
    <d v="2014-01-30T00:00:00"/>
  </r>
  <r>
    <n v="5333"/>
    <s v="N"/>
    <x v="27"/>
    <s v="Not Specified"/>
    <x v="40"/>
    <x v="89"/>
    <n v="0"/>
    <s v="Regular"/>
    <x v="89"/>
    <n v="18.98"/>
    <n v="15.6"/>
    <s v="Maria Zettner"/>
    <x v="1"/>
    <s v="Corporate"/>
    <x v="0"/>
    <s v="Paper"/>
    <s v="Wrap Bag"/>
    <d v="2014-02-02T00:00:00"/>
  </r>
  <r>
    <n v="5334"/>
    <s v="N"/>
    <x v="27"/>
    <s v="Low"/>
    <x v="16"/>
    <x v="90"/>
    <n v="0.1"/>
    <s v="Express"/>
    <x v="90"/>
    <n v="61.99"/>
    <n v="33.99"/>
    <s v="John Lee"/>
    <x v="1"/>
    <s v="Corporate"/>
    <x v="1"/>
    <s v="Computer Peripherals"/>
    <s v="Small Box"/>
    <d v="2014-02-05T00:00:00"/>
  </r>
  <r>
    <n v="5335"/>
    <s v="N"/>
    <x v="28"/>
    <s v="Low"/>
    <x v="7"/>
    <x v="91"/>
    <n v="0.01"/>
    <s v="Regular"/>
    <x v="91"/>
    <n v="15.08"/>
    <n v="14.5"/>
    <s v="Erica Bern"/>
    <x v="0"/>
    <s v="Corporate"/>
    <x v="0"/>
    <s v="Labels"/>
    <s v="Small Box"/>
    <d v="2014-02-06T00:00:00"/>
  </r>
  <r>
    <n v="5336"/>
    <s v="N"/>
    <x v="28"/>
    <s v="Critical"/>
    <x v="11"/>
    <x v="92"/>
    <n v="0.06"/>
    <s v="Delivery Van"/>
    <x v="92"/>
    <n v="92.97"/>
    <n v="47.6"/>
    <s v="Marc Crier"/>
    <x v="1"/>
    <s v="Consumer"/>
    <x v="1"/>
    <s v="Office Machines"/>
    <s v="Jumbo Drum"/>
    <d v="2014-02-03T00:00:00"/>
  </r>
  <r>
    <n v="5337"/>
    <s v="N"/>
    <x v="28"/>
    <s v="Critical"/>
    <x v="36"/>
    <x v="93"/>
    <n v="0.06"/>
    <s v="Regular"/>
    <x v="93"/>
    <n v="57.19"/>
    <n v="15.99"/>
    <s v="Joy Smith"/>
    <x v="0"/>
    <s v="Corporate"/>
    <x v="1"/>
    <s v="Computer Peripherals"/>
    <s v="Small Pack"/>
    <d v="2014-02-04T00:00:00"/>
  </r>
  <r>
    <n v="5338"/>
    <s v="N"/>
    <x v="29"/>
    <s v="Not Specified"/>
    <x v="42"/>
    <x v="94"/>
    <n v="0.04"/>
    <s v="Regular"/>
    <x v="94"/>
    <n v="95.1"/>
    <n v="20.13"/>
    <s v="Erica Bern"/>
    <x v="0"/>
    <s v="Corporate"/>
    <x v="1"/>
    <s v="Computer Peripherals"/>
    <s v="Small Box"/>
    <d v="2014-02-04T00:00:00"/>
  </r>
  <r>
    <n v="5339"/>
    <s v="N"/>
    <x v="29"/>
    <s v="Not Specified"/>
    <x v="8"/>
    <x v="95"/>
    <n v="7.0000000000000007E-2"/>
    <s v="Regular"/>
    <x v="95"/>
    <n v="102.98"/>
    <n v="70.2"/>
    <s v="Erica Bern"/>
    <x v="0"/>
    <s v="Corporate"/>
    <x v="2"/>
    <s v="Office Furnishings"/>
    <s v="Medium Box"/>
    <d v="2014-02-05T00:00:00"/>
  </r>
  <r>
    <n v="5340"/>
    <s v="N"/>
    <x v="30"/>
    <s v="Medium"/>
    <x v="41"/>
    <x v="96"/>
    <n v="0.05"/>
    <s v="Regular"/>
    <x v="96"/>
    <n v="14.16"/>
    <n v="20.05"/>
    <s v="Henia Zydlo"/>
    <x v="1"/>
    <s v="Home Office"/>
    <x v="0"/>
    <s v="Binders and Binder Accessories"/>
    <s v="Small Box"/>
    <d v="2014-02-05T00:00:00"/>
  </r>
  <r>
    <n v="5341"/>
    <s v="N"/>
    <x v="30"/>
    <s v="Medium"/>
    <x v="24"/>
    <x v="97"/>
    <n v="0.03"/>
    <s v="Regular"/>
    <x v="97"/>
    <n v="18.48"/>
    <n v="20.6"/>
    <s v="Henia Zydlo"/>
    <x v="1"/>
    <s v="Home Office"/>
    <x v="0"/>
    <s v="Paper"/>
    <s v="Small Box"/>
    <d v="2014-02-05T00:00:00"/>
  </r>
  <r>
    <n v="5342"/>
    <s v="N"/>
    <x v="30"/>
    <s v="Medium"/>
    <x v="9"/>
    <x v="98"/>
    <n v="0.08"/>
    <s v="Delivery Van"/>
    <x v="98"/>
    <n v="158.05000000000001"/>
    <n v="94.2"/>
    <s v="Henia Zydlo"/>
    <x v="1"/>
    <s v="Home Office"/>
    <x v="2"/>
    <s v="Tables"/>
    <s v="Jumbo Box"/>
    <d v="2014-02-05T00:00:00"/>
  </r>
  <r>
    <n v="5343"/>
    <s v="N"/>
    <x v="30"/>
    <s v="Low"/>
    <x v="17"/>
    <x v="99"/>
    <n v="0.03"/>
    <s v="Regular"/>
    <x v="99"/>
    <n v="14.94"/>
    <n v="14.96"/>
    <s v="Dean Katz"/>
    <x v="1"/>
    <s v="Home Office"/>
    <x v="0"/>
    <s v="Pens &amp; Art Supplies"/>
    <s v="Wrap Bag"/>
    <d v="2014-02-08T00:00:00"/>
  </r>
  <r>
    <n v="5344"/>
    <s v="N"/>
    <x v="30"/>
    <s v="Medium"/>
    <x v="16"/>
    <x v="100"/>
    <n v="0"/>
    <s v="Regular"/>
    <x v="100"/>
    <n v="16.91"/>
    <n v="14.5"/>
    <s v="Michael Grace"/>
    <x v="1"/>
    <s v="Corporate"/>
    <x v="0"/>
    <s v="Labels"/>
    <s v="Small Box"/>
    <d v="2014-02-06T00:00:00"/>
  </r>
  <r>
    <n v="5345"/>
    <s v="N"/>
    <x v="30"/>
    <s v="Medium"/>
    <x v="44"/>
    <x v="101"/>
    <n v="0.01"/>
    <s v="Regular"/>
    <x v="101"/>
    <n v="19.28"/>
    <n v="25.15"/>
    <s v="Michael Grace"/>
    <x v="1"/>
    <s v="Corporate"/>
    <x v="0"/>
    <s v="Paper"/>
    <s v="Small Box"/>
    <d v="2014-02-05T00:00:00"/>
  </r>
  <r>
    <n v="5346"/>
    <s v="N"/>
    <x v="30"/>
    <s v="Medium"/>
    <x v="30"/>
    <x v="102"/>
    <n v="0.1"/>
    <s v="Regular"/>
    <x v="102"/>
    <n v="18.68"/>
    <n v="20.93"/>
    <s v="Michael Grace"/>
    <x v="1"/>
    <s v="Corporate"/>
    <x v="0"/>
    <s v="Paper"/>
    <s v="Small Box"/>
    <d v="2014-02-07T00:00:00"/>
  </r>
  <r>
    <n v="5347"/>
    <s v="N"/>
    <x v="30"/>
    <s v="Medium"/>
    <x v="21"/>
    <x v="103"/>
    <n v="0.05"/>
    <s v="Regular"/>
    <x v="103"/>
    <n v="24.97"/>
    <n v="15.49"/>
    <s v="Gene McClure"/>
    <x v="1"/>
    <s v="Consumer"/>
    <x v="0"/>
    <s v="Binders and Binder Accessories"/>
    <s v="Small Box"/>
    <d v="2014-02-06T00:00:00"/>
  </r>
  <r>
    <n v="5348"/>
    <s v="N"/>
    <x v="30"/>
    <s v="Medium"/>
    <x v="40"/>
    <x v="104"/>
    <n v="0.06"/>
    <s v="Regular"/>
    <x v="104"/>
    <n v="17.809999999999999"/>
    <n v="17.37"/>
    <s v="Gene McClure"/>
    <x v="1"/>
    <s v="Consumer"/>
    <x v="0"/>
    <s v="Rubber Bands"/>
    <s v="Wrap Bag"/>
    <d v="2014-02-06T00:00:00"/>
  </r>
  <r>
    <n v="5349"/>
    <s v="N"/>
    <x v="30"/>
    <s v="Low"/>
    <x v="33"/>
    <x v="105"/>
    <n v="7.0000000000000007E-2"/>
    <s v="Express"/>
    <x v="105"/>
    <n v="41.89"/>
    <n v="15.99"/>
    <s v="Erica Bern"/>
    <x v="0"/>
    <s v="Corporate"/>
    <x v="1"/>
    <s v="Computer Peripherals"/>
    <s v="Small Pack"/>
    <d v="2014-02-09T00:00:00"/>
  </r>
  <r>
    <n v="5350"/>
    <s v="N"/>
    <x v="30"/>
    <s v="Low"/>
    <x v="26"/>
    <x v="106"/>
    <n v="0.03"/>
    <s v="Regular"/>
    <x v="106"/>
    <n v="20.34"/>
    <n v="18.82"/>
    <s v="Erica Bern"/>
    <x v="0"/>
    <s v="Corporate"/>
    <x v="0"/>
    <s v="Paper"/>
    <s v="Small Box"/>
    <d v="2014-02-08T00:00:00"/>
  </r>
  <r>
    <n v="5351"/>
    <s v="N"/>
    <x v="31"/>
    <s v="Medium"/>
    <x v="38"/>
    <x v="107"/>
    <n v="7.0000000000000007E-2"/>
    <s v="Delivery Van"/>
    <x v="107"/>
    <n v="512.98"/>
    <n v="42.14"/>
    <s v="Robert Barroso"/>
    <x v="1"/>
    <s v="Small Business"/>
    <x v="1"/>
    <s v="Office Machines"/>
    <s v="Jumbo Drum"/>
    <d v="2014-02-06T00:00:00"/>
  </r>
  <r>
    <n v="5352"/>
    <s v="N"/>
    <x v="31"/>
    <s v="Medium"/>
    <x v="0"/>
    <x v="108"/>
    <n v="0.1"/>
    <s v="Regular"/>
    <x v="108"/>
    <n v="190.47"/>
    <n v="33.99"/>
    <s v="Robert Barroso"/>
    <x v="1"/>
    <s v="Small Business"/>
    <x v="0"/>
    <s v="Storage &amp; Organization"/>
    <s v="Small Box"/>
    <d v="2014-02-07T00:00:00"/>
  </r>
  <r>
    <n v="5353"/>
    <s v="N"/>
    <x v="31"/>
    <s v="Critical"/>
    <x v="5"/>
    <x v="109"/>
    <n v="0"/>
    <s v="Regular"/>
    <x v="109"/>
    <n v="19.28"/>
    <n v="15.77"/>
    <s v="Mick Crebagga"/>
    <x v="1"/>
    <s v="Home Office"/>
    <x v="0"/>
    <s v="Paper"/>
    <s v="Wrap Bag"/>
    <d v="2014-02-05T00:00:00"/>
  </r>
  <r>
    <n v="5354"/>
    <s v="N"/>
    <x v="31"/>
    <s v="Medium"/>
    <x v="3"/>
    <x v="110"/>
    <n v="0.08"/>
    <s v="Regular"/>
    <x v="110"/>
    <n v="21.98"/>
    <n v="26.52"/>
    <s v="Ricardo Block"/>
    <x v="1"/>
    <s v="Corporate"/>
    <x v="2"/>
    <s v="Office Furnishings"/>
    <s v="Small Box"/>
    <d v="2014-02-07T00:00:00"/>
  </r>
  <r>
    <n v="5355"/>
    <s v="N"/>
    <x v="32"/>
    <s v="High"/>
    <x v="18"/>
    <x v="111"/>
    <n v="0.02"/>
    <s v="Delivery Van"/>
    <x v="111"/>
    <n v="271.70999999999998"/>
    <n v="80.67"/>
    <s v="Kelly Andreada"/>
    <x v="1"/>
    <s v="Home Office"/>
    <x v="2"/>
    <s v="Tables"/>
    <s v="Jumbo Box"/>
    <d v="2014-02-06T00:00:00"/>
  </r>
  <r>
    <n v="5356"/>
    <s v="N"/>
    <x v="32"/>
    <s v="High"/>
    <x v="45"/>
    <x v="112"/>
    <n v="0.02"/>
    <s v="Regular"/>
    <x v="112"/>
    <n v="83.37"/>
    <n v="83"/>
    <s v="Nick Zandusky"/>
    <x v="1"/>
    <s v="Small Business"/>
    <x v="2"/>
    <s v="Tables"/>
    <s v="Large Box"/>
    <d v="2014-02-07T00:00:00"/>
  </r>
  <r>
    <n v="5357"/>
    <s v="N"/>
    <x v="32"/>
    <s v="High"/>
    <x v="6"/>
    <x v="113"/>
    <n v="0.03"/>
    <s v="Express"/>
    <x v="113"/>
    <n v="217.99"/>
    <n v="22.99"/>
    <s v="Nick Zandusky"/>
    <x v="1"/>
    <s v="Small Business"/>
    <x v="1"/>
    <s v="Telephones and Communication"/>
    <s v="Small Box"/>
    <d v="2014-02-08T00:00:00"/>
  </r>
  <r>
    <n v="5358"/>
    <s v="N"/>
    <x v="32"/>
    <s v="Low"/>
    <x v="46"/>
    <x v="114"/>
    <n v="0.03"/>
    <s v="Delivery Van"/>
    <x v="114"/>
    <n v="172.98"/>
    <n v="44"/>
    <s v="Bill Donatelli"/>
    <x v="2"/>
    <s v="Corporate"/>
    <x v="2"/>
    <s v="Chairs &amp; Chairmats"/>
    <s v="Jumbo Drum"/>
    <d v="2014-02-10T00:00:00"/>
  </r>
  <r>
    <n v="5359"/>
    <s v="N"/>
    <x v="32"/>
    <s v="Low"/>
    <x v="22"/>
    <x v="115"/>
    <n v="0.03"/>
    <s v="Regular"/>
    <x v="115"/>
    <n v="77.989999999999995"/>
    <n v="17.989999999999998"/>
    <s v="Bill Donatelli"/>
    <x v="2"/>
    <s v="Corporate"/>
    <x v="1"/>
    <s v="Telephones and Communication"/>
    <s v="Small Box"/>
    <d v="2014-02-10T00:00:00"/>
  </r>
  <r>
    <n v="5360"/>
    <s v="N"/>
    <x v="33"/>
    <s v="Low"/>
    <x v="18"/>
    <x v="116"/>
    <n v="0.04"/>
    <s v="Regular"/>
    <x v="116"/>
    <n v="31.98"/>
    <n v="22.68"/>
    <s v="Ed Braxton"/>
    <x v="1"/>
    <s v="Consumer"/>
    <x v="0"/>
    <s v="Paper"/>
    <s v="Small Box"/>
    <d v="2014-02-14T00:00:00"/>
  </r>
  <r>
    <n v="5361"/>
    <s v="N"/>
    <x v="33"/>
    <s v="Low"/>
    <x v="47"/>
    <x v="117"/>
    <n v="0.08"/>
    <s v="Regular"/>
    <x v="117"/>
    <n v="137.99"/>
    <n v="21.69"/>
    <s v="Ed Braxton"/>
    <x v="1"/>
    <s v="Consumer"/>
    <x v="1"/>
    <s v="Telephones and Communication"/>
    <s v="Small Box"/>
    <d v="2014-02-09T00:00:00"/>
  </r>
  <r>
    <n v="5362"/>
    <s v="N"/>
    <x v="33"/>
    <s v="Medium"/>
    <x v="16"/>
    <x v="118"/>
    <n v="0.05"/>
    <s v="Regular"/>
    <x v="118"/>
    <n v="18.68"/>
    <n v="19.66"/>
    <s v="John Lee"/>
    <x v="1"/>
    <s v="Corporate"/>
    <x v="0"/>
    <s v="Paper"/>
    <s v="Small Box"/>
    <d v="2014-02-09T00:00:00"/>
  </r>
  <r>
    <n v="5363"/>
    <s v="N"/>
    <x v="33"/>
    <s v="Medium"/>
    <x v="34"/>
    <x v="119"/>
    <n v="0.03"/>
    <s v="Regular"/>
    <x v="119"/>
    <n v="29.7"/>
    <n v="23.47"/>
    <s v="John Lee"/>
    <x v="1"/>
    <s v="Corporate"/>
    <x v="0"/>
    <s v="Storage &amp; Organization"/>
    <s v="Small Box"/>
    <d v="2014-02-07T00:00:00"/>
  </r>
  <r>
    <n v="5364"/>
    <s v="N"/>
    <x v="34"/>
    <s v="High"/>
    <x v="11"/>
    <x v="120"/>
    <n v="0.04"/>
    <s v="Regular"/>
    <x v="120"/>
    <n v="23.34"/>
    <n v="19.010000000000002"/>
    <s v="Ionia McGrath"/>
    <x v="0"/>
    <s v="Home Office"/>
    <x v="0"/>
    <s v="Paper"/>
    <s v="Small Box"/>
    <d v="2014-02-11T00:00:00"/>
  </r>
  <r>
    <n v="5365"/>
    <s v="N"/>
    <x v="34"/>
    <s v="Critical"/>
    <x v="48"/>
    <x v="121"/>
    <n v="0.01"/>
    <s v="Regular"/>
    <x v="121"/>
    <n v="25.99"/>
    <n v="21.51"/>
    <s v="Evan Bailliet"/>
    <x v="1"/>
    <s v="Corporate"/>
    <x v="1"/>
    <s v="Office Machines"/>
    <s v="Medium Box"/>
    <d v="2014-02-11T00:00:00"/>
  </r>
  <r>
    <n v="5366"/>
    <s v="N"/>
    <x v="34"/>
    <s v="Medium"/>
    <x v="44"/>
    <x v="122"/>
    <n v="0.06"/>
    <s v="Regular"/>
    <x v="122"/>
    <n v="18.37"/>
    <n v="19.190000000000001"/>
    <s v="Edward Becker"/>
    <x v="2"/>
    <s v="Corporate"/>
    <x v="0"/>
    <s v="Binders and Binder Accessories"/>
    <s v="Small Box"/>
    <d v="2014-02-11T00:00:00"/>
  </r>
  <r>
    <n v="5367"/>
    <s v="N"/>
    <x v="34"/>
    <s v="Medium"/>
    <x v="27"/>
    <x v="123"/>
    <n v="0"/>
    <s v="Regular"/>
    <x v="123"/>
    <n v="32.28"/>
    <n v="28.39"/>
    <s v="Maribeth Schnelling"/>
    <x v="1"/>
    <s v="Corporate"/>
    <x v="2"/>
    <s v="Office Furnishings"/>
    <s v="Small Box"/>
    <d v="2014-02-12T00:00:00"/>
  </r>
  <r>
    <n v="5368"/>
    <s v="N"/>
    <x v="35"/>
    <s v="High"/>
    <x v="49"/>
    <x v="124"/>
    <n v="0.05"/>
    <s v="Express"/>
    <x v="124"/>
    <n v="217.99"/>
    <n v="22.99"/>
    <s v="Rick Wilson"/>
    <x v="1"/>
    <s v="Consumer"/>
    <x v="1"/>
    <s v="Telephones and Communication"/>
    <s v="Small Box"/>
    <d v="2014-02-12T00:00:00"/>
  </r>
  <r>
    <n v="5369"/>
    <s v="N"/>
    <x v="35"/>
    <s v="High"/>
    <x v="28"/>
    <x v="125"/>
    <n v="0.08"/>
    <s v="Regular"/>
    <x v="125"/>
    <n v="217.99"/>
    <n v="22.99"/>
    <s v="Rick Wilson"/>
    <x v="1"/>
    <s v="Consumer"/>
    <x v="1"/>
    <s v="Telephones and Communication"/>
    <s v="Small Box"/>
    <d v="2014-02-12T00:00:00"/>
  </r>
  <r>
    <n v="5370"/>
    <s v="N"/>
    <x v="35"/>
    <s v="High"/>
    <x v="48"/>
    <x v="126"/>
    <n v="0.01"/>
    <s v="Delivery Van"/>
    <x v="126"/>
    <n v="2048.48"/>
    <n v="28.7"/>
    <s v="Nicole Brennan"/>
    <x v="1"/>
    <s v="Consumer"/>
    <x v="1"/>
    <s v="Office Machines"/>
    <s v="Jumbo Drum"/>
    <d v="2014-02-13T00:00:00"/>
  </r>
  <r>
    <n v="5371"/>
    <s v="N"/>
    <x v="35"/>
    <s v="Critical"/>
    <x v="7"/>
    <x v="127"/>
    <n v="0.08"/>
    <s v="Regular"/>
    <x v="127"/>
    <n v="72.98"/>
    <n v="63"/>
    <s v="George Ashbrook"/>
    <x v="2"/>
    <s v="Consumer"/>
    <x v="0"/>
    <s v="Appliances"/>
    <s v="Large Box"/>
    <d v="2014-02-12T00:00:00"/>
  </r>
  <r>
    <n v="5372"/>
    <s v="Y"/>
    <x v="36"/>
    <s v="Medium"/>
    <x v="13"/>
    <x v="128"/>
    <n v="0.03"/>
    <s v="Regular"/>
    <x v="128"/>
    <n v="24.53"/>
    <n v="21.17"/>
    <s v="Olvera Toch"/>
    <x v="2"/>
    <s v="Home Office"/>
    <x v="0"/>
    <s v="Binders and Binder Accessories"/>
    <s v="Small Box"/>
    <d v="2014-02-13T00:00:00"/>
  </r>
  <r>
    <n v="5373"/>
    <s v="N"/>
    <x v="36"/>
    <s v="Not Specified"/>
    <x v="44"/>
    <x v="129"/>
    <n v="0.04"/>
    <s v="Regular"/>
    <x v="129"/>
    <n v="162.97999999999999"/>
    <n v="27.99"/>
    <s v="Frank Hawley"/>
    <x v="2"/>
    <s v="Home Office"/>
    <x v="1"/>
    <s v="Office Machines"/>
    <s v="Medium Box"/>
    <d v="2014-02-15T00:00:00"/>
  </r>
  <r>
    <n v="5374"/>
    <s v="N"/>
    <x v="36"/>
    <s v="Not Specified"/>
    <x v="34"/>
    <x v="130"/>
    <n v="0.04"/>
    <s v="Regular"/>
    <x v="130"/>
    <n v="188.19"/>
    <n v="25.87"/>
    <s v="Frank Hawley"/>
    <x v="2"/>
    <s v="Home Office"/>
    <x v="0"/>
    <s v="Storage &amp; Organization"/>
    <s v="Small Box"/>
    <d v="2014-02-14T00:00:00"/>
  </r>
  <r>
    <n v="5375"/>
    <s v="N"/>
    <x v="36"/>
    <s v="Low"/>
    <x v="3"/>
    <x v="131"/>
    <n v="0.1"/>
    <s v="Regular"/>
    <x v="131"/>
    <n v="19.309999999999999"/>
    <n v="14.49"/>
    <s v="David Smith"/>
    <x v="2"/>
    <s v="Small Business"/>
    <x v="0"/>
    <s v="Labels"/>
    <s v="Small Box"/>
    <d v="2014-02-21T00:00:00"/>
  </r>
  <r>
    <n v="5376"/>
    <s v="N"/>
    <x v="36"/>
    <s v="Low"/>
    <x v="26"/>
    <x v="132"/>
    <n v="0.08"/>
    <s v="Regular"/>
    <x v="132"/>
    <n v="18.7"/>
    <n v="15.56"/>
    <s v="David Smith"/>
    <x v="2"/>
    <s v="Small Business"/>
    <x v="0"/>
    <s v="Pens &amp; Art Supplies"/>
    <s v="Wrap Bag"/>
    <d v="2014-02-12T00:00:00"/>
  </r>
  <r>
    <n v="5377"/>
    <s v="N"/>
    <x v="37"/>
    <s v="High"/>
    <x v="46"/>
    <x v="133"/>
    <n v="0.05"/>
    <s v="Delivery Van"/>
    <x v="133"/>
    <n v="92.97"/>
    <n v="44.06"/>
    <s v="Sally Matthias"/>
    <x v="0"/>
    <s v="Home Office"/>
    <x v="1"/>
    <s v="Office Machines"/>
    <s v="Jumbo Box"/>
    <d v="2014-02-14T00:00:00"/>
  </r>
  <r>
    <n v="5378"/>
    <s v="N"/>
    <x v="37"/>
    <s v="High"/>
    <x v="20"/>
    <x v="134"/>
    <n v="0"/>
    <s v="Regular"/>
    <x v="134"/>
    <n v="18.48"/>
    <n v="24.05"/>
    <s v="Sally Matthias"/>
    <x v="0"/>
    <s v="Home Office"/>
    <x v="0"/>
    <s v="Paper"/>
    <s v="Small Box"/>
    <d v="2014-02-15T00:00:00"/>
  </r>
  <r>
    <n v="5379"/>
    <s v="N"/>
    <x v="38"/>
    <s v="Low"/>
    <x v="6"/>
    <x v="135"/>
    <n v="0.04"/>
    <s v="Regular"/>
    <x v="135"/>
    <n v="72.650000000000006"/>
    <n v="26.23"/>
    <s v="Joni Blumstein"/>
    <x v="2"/>
    <s v="Home Office"/>
    <x v="2"/>
    <s v="Office Furnishings"/>
    <s v="Medium Box"/>
    <d v="2014-02-16T00:00:00"/>
  </r>
  <r>
    <n v="5380"/>
    <s v="N"/>
    <x v="38"/>
    <s v="High"/>
    <x v="23"/>
    <x v="136"/>
    <n v="0.01"/>
    <s v="Regular"/>
    <x v="136"/>
    <n v="31.98"/>
    <n v="22.68"/>
    <s v="Janet Lee"/>
    <x v="1"/>
    <s v="Consumer"/>
    <x v="0"/>
    <s v="Paper"/>
    <s v="Small Box"/>
    <d v="2014-02-15T00:00:00"/>
  </r>
  <r>
    <n v="5381"/>
    <s v="N"/>
    <x v="39"/>
    <s v="Low"/>
    <x v="6"/>
    <x v="137"/>
    <n v="0.09"/>
    <s v="Express"/>
    <x v="137"/>
    <n v="20.74"/>
    <n v="15.39"/>
    <s v="Phillip Flathmann"/>
    <x v="1"/>
    <s v="Small Business"/>
    <x v="0"/>
    <s v="Envelopes"/>
    <s v="Small Box"/>
    <d v="2014-02-20T00:00:00"/>
  </r>
  <r>
    <n v="5382"/>
    <s v="N"/>
    <x v="39"/>
    <s v="Low"/>
    <x v="0"/>
    <x v="138"/>
    <n v="0.09"/>
    <s v="Regular"/>
    <x v="138"/>
    <n v="30.97"/>
    <n v="23.03"/>
    <s v="Phillip Flathmann"/>
    <x v="1"/>
    <s v="Small Business"/>
    <x v="0"/>
    <s v="Paper"/>
    <s v="Small Box"/>
    <d v="2014-02-20T00:00:00"/>
  </r>
  <r>
    <n v="5383"/>
    <s v="N"/>
    <x v="40"/>
    <s v="Low"/>
    <x v="36"/>
    <x v="139"/>
    <n v="0.04"/>
    <s v="Regular"/>
    <x v="139"/>
    <n v="20.6"/>
    <n v="20.190000000000001"/>
    <s v="Edward Becker"/>
    <x v="2"/>
    <s v="Home Office"/>
    <x v="0"/>
    <s v="Binders and Binder Accessories"/>
    <s v="Small Box"/>
    <d v="2014-02-23T00:00:00"/>
  </r>
  <r>
    <n v="5384"/>
    <s v="N"/>
    <x v="40"/>
    <s v="Low"/>
    <x v="3"/>
    <x v="140"/>
    <n v="7.0000000000000007E-2"/>
    <s v="Regular"/>
    <x v="140"/>
    <n v="711.99"/>
    <n v="38.49"/>
    <s v="Edward Becker"/>
    <x v="2"/>
    <s v="Home Office"/>
    <x v="1"/>
    <s v="Copiers and Fax"/>
    <s v="Large Box"/>
    <d v="2014-02-20T00:00:00"/>
  </r>
  <r>
    <n v="5385"/>
    <s v="N"/>
    <x v="41"/>
    <s v="Critical"/>
    <x v="17"/>
    <x v="141"/>
    <n v="0.05"/>
    <s v="Express"/>
    <x v="141"/>
    <n v="18.04"/>
    <n v="16.14"/>
    <s v="David Bremer"/>
    <x v="1"/>
    <s v="Corporate"/>
    <x v="0"/>
    <s v="Paper"/>
    <s v="Wrap Bag"/>
    <d v="2014-02-19T00:00:00"/>
  </r>
  <r>
    <n v="5386"/>
    <s v="N"/>
    <x v="42"/>
    <s v="Not Specified"/>
    <x v="18"/>
    <x v="142"/>
    <n v="0.09"/>
    <s v="Delivery Van"/>
    <x v="142"/>
    <n v="367.98"/>
    <n v="72.92"/>
    <s v="Nicole Hansen"/>
    <x v="3"/>
    <s v="Corporate"/>
    <x v="2"/>
    <s v="Chairs &amp; Chairmats"/>
    <s v="Jumbo Drum"/>
    <d v="2014-02-20T00:00:00"/>
  </r>
  <r>
    <n v="5387"/>
    <s v="N"/>
    <x v="42"/>
    <s v="Not Specified"/>
    <x v="4"/>
    <x v="143"/>
    <n v="0.04"/>
    <s v="Delivery Van"/>
    <x v="143"/>
    <n v="230.75"/>
    <n v="83.64"/>
    <s v="Nicole Hansen"/>
    <x v="3"/>
    <s v="Corporate"/>
    <x v="2"/>
    <s v="Tables"/>
    <s v="Jumbo Box"/>
    <d v="2014-02-18T00:00:00"/>
  </r>
  <r>
    <n v="5388"/>
    <s v="N"/>
    <x v="43"/>
    <s v="Critical"/>
    <x v="28"/>
    <x v="144"/>
    <n v="0.02"/>
    <s v="Regular"/>
    <x v="144"/>
    <n v="61.99"/>
    <n v="33.99"/>
    <s v="Ann Blume"/>
    <x v="0"/>
    <s v="Small Business"/>
    <x v="1"/>
    <s v="Computer Peripherals"/>
    <s v="Small Box"/>
    <d v="2014-02-21T00:00:00"/>
  </r>
  <r>
    <n v="5389"/>
    <s v="N"/>
    <x v="44"/>
    <s v="High"/>
    <x v="14"/>
    <x v="145"/>
    <n v="0.01"/>
    <s v="Delivery Van"/>
    <x v="145"/>
    <n v="32.979999999999997"/>
    <n v="67.03"/>
    <s v="Brian Moss"/>
    <x v="1"/>
    <s v="Corporate"/>
    <x v="0"/>
    <s v="Storage &amp; Organization"/>
    <s v="Jumbo Drum"/>
    <d v="2014-02-23T00:00:00"/>
  </r>
  <r>
    <n v="5390"/>
    <s v="N"/>
    <x v="44"/>
    <s v="Critical"/>
    <x v="7"/>
    <x v="146"/>
    <n v="0.01"/>
    <s v="Regular"/>
    <x v="121"/>
    <n v="25.79"/>
    <n v="22.78"/>
    <s v="Ruben Ausman"/>
    <x v="2"/>
    <s v="Corporate"/>
    <x v="2"/>
    <s v="Office Furnishings"/>
    <s v="Small Box"/>
    <d v="2014-02-25T00:00:00"/>
  </r>
  <r>
    <n v="5391"/>
    <s v="N"/>
    <x v="44"/>
    <s v="Critical"/>
    <x v="18"/>
    <x v="147"/>
    <n v="0.04"/>
    <s v="Regular"/>
    <x v="146"/>
    <n v="45.29"/>
    <n v="22.74"/>
    <s v="Ruben Ausman"/>
    <x v="2"/>
    <s v="Corporate"/>
    <x v="0"/>
    <s v="Storage &amp; Organization"/>
    <s v="Small Box"/>
    <d v="2014-02-24T00:00:00"/>
  </r>
  <r>
    <n v="5392"/>
    <s v="N"/>
    <x v="45"/>
    <s v="Critical"/>
    <x v="7"/>
    <x v="148"/>
    <n v="0.01"/>
    <s v="Regular"/>
    <x v="147"/>
    <n v="150.13999999999999"/>
    <n v="49"/>
    <s v="Peter McVee"/>
    <x v="0"/>
    <s v="Small Business"/>
    <x v="0"/>
    <s v="Storage &amp; Organization"/>
    <s v="Large Box"/>
    <d v="2014-02-26T00:00:00"/>
  </r>
  <r>
    <n v="5393"/>
    <s v="N"/>
    <x v="45"/>
    <s v="Critical"/>
    <x v="16"/>
    <x v="149"/>
    <n v="0"/>
    <s v="Delivery Van"/>
    <x v="148"/>
    <n v="312.98"/>
    <n v="178.73"/>
    <s v="Katrina Bavinger"/>
    <x v="2"/>
    <s v="Home Office"/>
    <x v="2"/>
    <s v="Chairs &amp; Chairmats"/>
    <s v="Jumbo Drum"/>
    <d v="2014-02-25T00:00:00"/>
  </r>
  <r>
    <n v="5394"/>
    <s v="N"/>
    <x v="45"/>
    <s v="Critical"/>
    <x v="13"/>
    <x v="150"/>
    <n v="0.09"/>
    <s v="Regular"/>
    <x v="149"/>
    <n v="14.94"/>
    <n v="14.96"/>
    <s v="Katrina Bavinger"/>
    <x v="2"/>
    <s v="Home Office"/>
    <x v="0"/>
    <s v="Pens &amp; Art Supplies"/>
    <s v="Wrap Bag"/>
    <d v="2014-02-26T00:00:00"/>
  </r>
  <r>
    <n v="5395"/>
    <s v="N"/>
    <x v="46"/>
    <s v="Low"/>
    <x v="44"/>
    <x v="151"/>
    <n v="0.1"/>
    <s v="Regular"/>
    <x v="150"/>
    <n v="62.98"/>
    <n v="36.24"/>
    <s v="Dan Campbell"/>
    <x v="1"/>
    <s v="Corporate"/>
    <x v="2"/>
    <s v="Office Furnishings"/>
    <s v="Large Box"/>
    <d v="2014-02-27T00:00:00"/>
  </r>
  <r>
    <n v="5396"/>
    <s v="N"/>
    <x v="47"/>
    <s v="Critical"/>
    <x v="44"/>
    <x v="152"/>
    <n v="0.02"/>
    <s v="Regular"/>
    <x v="151"/>
    <n v="17.34"/>
    <n v="16.989999999999998"/>
    <s v="Sean ODonnell"/>
    <x v="2"/>
    <s v="Corporate"/>
    <x v="0"/>
    <s v="Binders and Binder Accessories"/>
    <s v="Small Box"/>
    <d v="2014-02-28T00:00:00"/>
  </r>
  <r>
    <n v="5397"/>
    <s v="N"/>
    <x v="47"/>
    <s v="Critical"/>
    <x v="22"/>
    <x v="153"/>
    <n v="0.03"/>
    <s v="Regular"/>
    <x v="152"/>
    <n v="52.98"/>
    <n v="21.47"/>
    <s v="Sean ODonnell"/>
    <x v="2"/>
    <s v="Corporate"/>
    <x v="0"/>
    <s v="Binders and Binder Accessories"/>
    <s v="Small Box"/>
    <d v="2014-02-27T00:00:00"/>
  </r>
  <r>
    <n v="5398"/>
    <s v="N"/>
    <x v="47"/>
    <s v="Medium"/>
    <x v="26"/>
    <x v="154"/>
    <n v="0.1"/>
    <s v="Regular"/>
    <x v="153"/>
    <n v="18.88"/>
    <n v="16"/>
    <s v="Cathy Jenkins"/>
    <x v="0"/>
    <s v="Home Office"/>
    <x v="0"/>
    <s v="Paper"/>
    <s v="Wrap Bag"/>
    <d v="2014-02-27T00:00:00"/>
  </r>
  <r>
    <n v="5399"/>
    <s v="N"/>
    <x v="47"/>
    <s v="Medium"/>
    <x v="15"/>
    <x v="155"/>
    <n v="0.06"/>
    <s v="Regular"/>
    <x v="154"/>
    <n v="207.99"/>
    <n v="22.99"/>
    <s v="Cathy Jenkins"/>
    <x v="0"/>
    <s v="Home Office"/>
    <x v="1"/>
    <s v="Telephones and Communication"/>
    <s v="Small Box"/>
    <d v="2014-02-28T00:00:00"/>
  </r>
  <r>
    <n v="5400"/>
    <s v="N"/>
    <x v="47"/>
    <s v="Critical"/>
    <x v="26"/>
    <x v="156"/>
    <n v="0.09"/>
    <s v="Regular"/>
    <x v="155"/>
    <n v="47.99"/>
    <n v="19.989999999999998"/>
    <s v="Darrin Van Huff"/>
    <x v="1"/>
    <s v="Home Office"/>
    <x v="1"/>
    <s v="Telephones and Communication"/>
    <s v="Wrap Bag"/>
    <d v="2014-02-27T00:00:00"/>
  </r>
  <r>
    <n v="5401"/>
    <s v="Y"/>
    <x v="48"/>
    <s v="Critical"/>
    <x v="47"/>
    <x v="157"/>
    <n v="0.03"/>
    <s v="Regular"/>
    <x v="156"/>
    <n v="23.99"/>
    <n v="19.989999999999998"/>
    <s v="Keith Dawkins"/>
    <x v="1"/>
    <s v="Home Office"/>
    <x v="1"/>
    <s v="Office Machines"/>
    <s v="Medium Box"/>
    <d v="2014-02-28T00:00:00"/>
  </r>
  <r>
    <n v="5402"/>
    <s v="N"/>
    <x v="48"/>
    <s v="Low"/>
    <x v="34"/>
    <x v="158"/>
    <n v="0.06"/>
    <s v="Regular"/>
    <x v="157"/>
    <n v="16.98"/>
    <n v="18.62"/>
    <s v="Cindy Schnelling"/>
    <x v="3"/>
    <s v="Corporate"/>
    <x v="1"/>
    <s v="Computer Peripherals"/>
    <s v="Small Pack"/>
    <d v="2014-03-06T00:00:00"/>
  </r>
  <r>
    <n v="5403"/>
    <s v="N"/>
    <x v="48"/>
    <s v="Low"/>
    <x v="30"/>
    <x v="159"/>
    <n v="0.06"/>
    <s v="Delivery Van"/>
    <x v="158"/>
    <n v="142.97999999999999"/>
    <n v="68.739999999999995"/>
    <s v="Cindy Schnelling"/>
    <x v="1"/>
    <s v="Corporate"/>
    <x v="2"/>
    <s v="Bookcases"/>
    <s v="Jumbo Box"/>
    <d v="2014-03-06T00:00:00"/>
  </r>
  <r>
    <n v="5404"/>
    <s v="N"/>
    <x v="49"/>
    <s v="High"/>
    <x v="36"/>
    <x v="160"/>
    <n v="0.02"/>
    <s v="Regular"/>
    <x v="159"/>
    <n v="23.34"/>
    <n v="25.25"/>
    <s v="James Lanier"/>
    <x v="2"/>
    <s v="Corporate"/>
    <x v="0"/>
    <s v="Paper"/>
    <s v="Small Box"/>
    <d v="2014-03-02T00:00:00"/>
  </r>
  <r>
    <n v="5405"/>
    <s v="N"/>
    <x v="49"/>
    <s v="Low"/>
    <x v="30"/>
    <x v="161"/>
    <n v="0.09"/>
    <s v="Delivery Van"/>
    <x v="160"/>
    <n v="102.97"/>
    <n v="28"/>
    <s v="Natalie Fritzler"/>
    <x v="2"/>
    <s v="Home Office"/>
    <x v="1"/>
    <s v="Office Machines"/>
    <s v="Jumbo Drum"/>
    <d v="2014-03-03T00:00:00"/>
  </r>
  <r>
    <n v="5406"/>
    <s v="N"/>
    <x v="49"/>
    <s v="Critical"/>
    <x v="4"/>
    <x v="162"/>
    <n v="7.0000000000000007E-2"/>
    <s v="Regular"/>
    <x v="161"/>
    <n v="52.98"/>
    <n v="21.47"/>
    <s v="Evan Minnotte"/>
    <x v="0"/>
    <s v="Corporate"/>
    <x v="0"/>
    <s v="Binders and Binder Accessories"/>
    <s v="Small Box"/>
    <d v="2014-03-02T00:00:00"/>
  </r>
  <r>
    <n v="5407"/>
    <s v="N"/>
    <x v="49"/>
    <s v="Critical"/>
    <x v="35"/>
    <x v="163"/>
    <n v="0.09"/>
    <s v="Regular"/>
    <x v="162"/>
    <n v="40.479999999999997"/>
    <n v="15.99"/>
    <s v="Denise Monton"/>
    <x v="1"/>
    <s v="Home Office"/>
    <x v="1"/>
    <s v="Computer Peripherals"/>
    <s v="Small Pack"/>
    <d v="2014-03-02T00:00:00"/>
  </r>
  <r>
    <n v="5408"/>
    <s v="N"/>
    <x v="49"/>
    <s v="Critical"/>
    <x v="32"/>
    <x v="164"/>
    <n v="0"/>
    <s v="Regular"/>
    <x v="163"/>
    <n v="14.08"/>
    <n v="19.329999999999998"/>
    <s v="Denise Monton"/>
    <x v="1"/>
    <s v="Home Office"/>
    <x v="2"/>
    <s v="Office Furnishings"/>
    <s v="Small Box"/>
    <d v="2014-03-03T00:00:00"/>
  </r>
  <r>
    <n v="5409"/>
    <s v="N"/>
    <x v="49"/>
    <s v="Critical"/>
    <x v="42"/>
    <x v="165"/>
    <n v="0.06"/>
    <s v="Express"/>
    <x v="164"/>
    <n v="57.99"/>
    <n v="18.989999999999998"/>
    <s v="Denise Monton"/>
    <x v="1"/>
    <s v="Home Office"/>
    <x v="1"/>
    <s v="Telephones and Communication"/>
    <s v="Small Box"/>
    <d v="2014-03-02T00:00:00"/>
  </r>
  <r>
    <n v="5410"/>
    <s v="N"/>
    <x v="49"/>
    <s v="Medium"/>
    <x v="13"/>
    <x v="166"/>
    <n v="0.06"/>
    <s v="Express"/>
    <x v="165"/>
    <n v="3511.99"/>
    <n v="38.49"/>
    <s v="Nathan Mautz"/>
    <x v="0"/>
    <s v="Corporate"/>
    <x v="1"/>
    <s v="Copiers and Fax"/>
    <s v="Large Box"/>
    <d v="2014-03-04T00:00:00"/>
  </r>
  <r>
    <n v="5411"/>
    <s v="N"/>
    <x v="50"/>
    <s v="Medium"/>
    <x v="5"/>
    <x v="167"/>
    <n v="0.1"/>
    <s v="Regular"/>
    <x v="166"/>
    <n v="42.73"/>
    <n v="18"/>
    <s v="Alan Barnes"/>
    <x v="3"/>
    <s v="Corporate"/>
    <x v="1"/>
    <s v="Computer Peripherals"/>
    <s v="Small Box"/>
    <d v="2014-03-03T00:00:00"/>
  </r>
  <r>
    <n v="5412"/>
    <s v="N"/>
    <x v="51"/>
    <s v="Low"/>
    <x v="43"/>
    <x v="168"/>
    <n v="0.08"/>
    <s v="Regular"/>
    <x v="167"/>
    <n v="14.08"/>
    <n v="19.329999999999998"/>
    <s v="Jim Radford"/>
    <x v="3"/>
    <s v="Corporate"/>
    <x v="2"/>
    <s v="Office Furnishings"/>
    <s v="Small Box"/>
    <d v="2014-03-10T00:00:00"/>
  </r>
  <r>
    <n v="5413"/>
    <s v="N"/>
    <x v="52"/>
    <s v="Low"/>
    <x v="13"/>
    <x v="169"/>
    <n v="0.06"/>
    <s v="Regular"/>
    <x v="168"/>
    <n v="22.14"/>
    <n v="16.27"/>
    <s v="Delfina Latchford"/>
    <x v="3"/>
    <s v="Small Business"/>
    <x v="0"/>
    <s v="Paper"/>
    <s v="Wrap Bag"/>
    <d v="2014-03-04T00:00:00"/>
  </r>
  <r>
    <n v="5414"/>
    <s v="N"/>
    <x v="52"/>
    <s v="Low"/>
    <x v="20"/>
    <x v="170"/>
    <n v="0.1"/>
    <s v="Regular"/>
    <x v="169"/>
    <n v="217.99"/>
    <n v="22.99"/>
    <s v="Mick Crebagga"/>
    <x v="1"/>
    <s v="Corporate"/>
    <x v="1"/>
    <s v="Telephones and Communication"/>
    <s v="Small Box"/>
    <d v="2014-03-08T00:00:00"/>
  </r>
  <r>
    <n v="5415"/>
    <s v="Y"/>
    <x v="52"/>
    <s v="Critical"/>
    <x v="34"/>
    <x v="171"/>
    <n v="0.02"/>
    <s v="Delivery Van"/>
    <x v="170"/>
    <n v="292.98"/>
    <n v="71"/>
    <s v="Carl Weiss"/>
    <x v="1"/>
    <s v="Consumer"/>
    <x v="2"/>
    <s v="Chairs &amp; Chairmats"/>
    <s v="Jumbo Drum"/>
    <d v="2014-03-05T00:00:00"/>
  </r>
  <r>
    <n v="5416"/>
    <s v="N"/>
    <x v="53"/>
    <s v="Critical"/>
    <x v="35"/>
    <x v="172"/>
    <n v="0.05"/>
    <s v="Regular"/>
    <x v="171"/>
    <n v="119.53"/>
    <n v="19.809999999999999"/>
    <s v="Quincy Jones"/>
    <x v="0"/>
    <s v="Home Office"/>
    <x v="2"/>
    <s v="Office Furnishings"/>
    <s v="Medium Box"/>
    <d v="2014-03-06T00:00:00"/>
  </r>
  <r>
    <n v="5417"/>
    <s v="N"/>
    <x v="53"/>
    <s v="Not Specified"/>
    <x v="46"/>
    <x v="173"/>
    <n v="0.05"/>
    <s v="Regular"/>
    <x v="172"/>
    <n v="21.78"/>
    <n v="15.39"/>
    <s v="Guy Armstrong"/>
    <x v="0"/>
    <s v="Corporate"/>
    <x v="0"/>
    <s v="Envelopes"/>
    <s v="Small Box"/>
    <d v="2014-03-06T00:00:00"/>
  </r>
  <r>
    <n v="5418"/>
    <s v="N"/>
    <x v="53"/>
    <s v="Not Specified"/>
    <x v="31"/>
    <x v="174"/>
    <n v="0.02"/>
    <s v="Express"/>
    <x v="173"/>
    <n v="15.28"/>
    <n v="17.97"/>
    <s v="Guy Armstrong"/>
    <x v="0"/>
    <s v="Corporate"/>
    <x v="0"/>
    <s v="Pens &amp; Art Supplies"/>
    <s v="Wrap Bag"/>
    <d v="2014-03-06T00:00:00"/>
  </r>
  <r>
    <n v="5419"/>
    <s v="N"/>
    <x v="53"/>
    <s v="Not Specified"/>
    <x v="27"/>
    <x v="175"/>
    <n v="0.08"/>
    <s v="Regular"/>
    <x v="174"/>
    <n v="22.91"/>
    <n v="16.989999999999998"/>
    <s v="Denise Monton"/>
    <x v="1"/>
    <s v="Home Office"/>
    <x v="0"/>
    <s v="Binders and Binder Accessories"/>
    <s v="Small Box"/>
    <d v="2014-03-06T00:00:00"/>
  </r>
  <r>
    <n v="5420"/>
    <s v="N"/>
    <x v="54"/>
    <s v="High"/>
    <x v="33"/>
    <x v="176"/>
    <n v="7.0000000000000007E-2"/>
    <s v="Regular"/>
    <x v="175"/>
    <n v="63.98"/>
    <n v="24.17"/>
    <s v="Rose OBrian"/>
    <x v="2"/>
    <s v="Home Office"/>
    <x v="1"/>
    <s v="Office Machines"/>
    <s v="Medium Box"/>
    <d v="2014-03-10T00:00:00"/>
  </r>
  <r>
    <n v="5421"/>
    <s v="N"/>
    <x v="54"/>
    <s v="High"/>
    <x v="19"/>
    <x v="177"/>
    <n v="0.1"/>
    <s v="Delivery Van"/>
    <x v="176"/>
    <n v="92.97"/>
    <n v="47.6"/>
    <s v="Rose OBrian"/>
    <x v="2"/>
    <s v="Home Office"/>
    <x v="1"/>
    <s v="Office Machines"/>
    <s v="Jumbo Drum"/>
    <d v="2014-03-11T00:00:00"/>
  </r>
  <r>
    <n v="5422"/>
    <s v="N"/>
    <x v="54"/>
    <s v="Low"/>
    <x v="19"/>
    <x v="178"/>
    <n v="0.01"/>
    <s v="Delivery Van"/>
    <x v="177"/>
    <n v="312.98"/>
    <n v="78.73"/>
    <s v="John Huston"/>
    <x v="1"/>
    <s v="Consumer"/>
    <x v="2"/>
    <s v="Chairs &amp; Chairmats"/>
    <s v="Jumbo Drum"/>
    <d v="2014-03-15T00:00:00"/>
  </r>
  <r>
    <n v="5423"/>
    <s v="N"/>
    <x v="54"/>
    <s v="Low"/>
    <x v="12"/>
    <x v="179"/>
    <n v="0.03"/>
    <s v="Regular"/>
    <x v="178"/>
    <n v="20.74"/>
    <n v="22.29"/>
    <s v="John Huston"/>
    <x v="1"/>
    <s v="Consumer"/>
    <x v="0"/>
    <s v="Envelopes"/>
    <s v="Small Box"/>
    <d v="2014-03-08T00:00:00"/>
  </r>
  <r>
    <n v="5424"/>
    <s v="N"/>
    <x v="55"/>
    <s v="Medium"/>
    <x v="40"/>
    <x v="180"/>
    <n v="0.1"/>
    <s v="Regular"/>
    <x v="179"/>
    <n v="16.98"/>
    <n v="21.54"/>
    <s v="Thomas Brumley"/>
    <x v="1"/>
    <s v="Consumer"/>
    <x v="0"/>
    <s v="Paper"/>
    <s v="Small Box"/>
    <d v="2014-03-11T00:00:00"/>
  </r>
  <r>
    <n v="5425"/>
    <s v="N"/>
    <x v="55"/>
    <s v="Medium"/>
    <x v="35"/>
    <x v="181"/>
    <n v="0"/>
    <s v="Regular"/>
    <x v="180"/>
    <n v="34.840000000000003"/>
    <n v="22.18"/>
    <s v="Thomas Brumley"/>
    <x v="1"/>
    <s v="Consumer"/>
    <x v="0"/>
    <s v="Paper"/>
    <s v="Small Box"/>
    <d v="2014-03-12T00:00:00"/>
  </r>
  <r>
    <n v="5426"/>
    <s v="N"/>
    <x v="56"/>
    <s v="Not Specified"/>
    <x v="40"/>
    <x v="182"/>
    <n v="0.06"/>
    <s v="Regular"/>
    <x v="181"/>
    <n v="20.6"/>
    <n v="20.190000000000001"/>
    <s v="Craig Carroll"/>
    <x v="2"/>
    <s v="Corporate"/>
    <x v="0"/>
    <s v="Binders and Binder Accessories"/>
    <s v="Small Box"/>
    <d v="2014-03-12T00:00:00"/>
  </r>
  <r>
    <n v="5427"/>
    <s v="N"/>
    <x v="56"/>
    <s v="High"/>
    <x v="19"/>
    <x v="183"/>
    <n v="0.06"/>
    <s v="Regular"/>
    <x v="182"/>
    <n v="111.99"/>
    <n v="33.99"/>
    <s v="Heather Kirkland"/>
    <x v="3"/>
    <s v="Home Office"/>
    <x v="1"/>
    <s v="Computer Peripherals"/>
    <s v="Small Box"/>
    <d v="2014-03-14T00:00:00"/>
  </r>
  <r>
    <n v="5428"/>
    <s v="N"/>
    <x v="56"/>
    <s v="High"/>
    <x v="28"/>
    <x v="184"/>
    <n v="0"/>
    <s v="Regular"/>
    <x v="183"/>
    <n v="205.17"/>
    <n v="33.99"/>
    <s v="Heather Kirkland"/>
    <x v="3"/>
    <s v="Home Office"/>
    <x v="0"/>
    <s v="Storage &amp; Organization"/>
    <s v="Small Box"/>
    <d v="2014-03-12T00:00:00"/>
  </r>
  <r>
    <n v="5429"/>
    <s v="N"/>
    <x v="56"/>
    <s v="High"/>
    <x v="27"/>
    <x v="185"/>
    <n v="0.08"/>
    <s v="Express"/>
    <x v="184"/>
    <n v="32.99"/>
    <n v="17.3"/>
    <s v="Heather Kirkland"/>
    <x v="3"/>
    <s v="Home Office"/>
    <x v="1"/>
    <s v="Telephones and Communication"/>
    <s v="Small Pack"/>
    <d v="2014-03-11T00:00:00"/>
  </r>
  <r>
    <n v="5430"/>
    <s v="N"/>
    <x v="57"/>
    <s v="Not Specified"/>
    <x v="16"/>
    <x v="186"/>
    <n v="0"/>
    <s v="Delivery Van"/>
    <x v="185"/>
    <n v="112.98"/>
    <n v="71.38"/>
    <s v="Rob Beeghly"/>
    <x v="1"/>
    <s v="Consumer"/>
    <x v="2"/>
    <s v="Bookcases"/>
    <s v="Jumbo Box"/>
    <d v="2014-03-12T00:00:00"/>
  </r>
  <r>
    <n v="5431"/>
    <s v="N"/>
    <x v="57"/>
    <s v="Not Specified"/>
    <x v="25"/>
    <x v="187"/>
    <n v="0.01"/>
    <s v="Express"/>
    <x v="186"/>
    <n v="59.98"/>
    <n v="17.61"/>
    <s v="Rob Beeghly"/>
    <x v="1"/>
    <s v="Consumer"/>
    <x v="1"/>
    <s v="Computer Peripherals"/>
    <s v="Small Pack"/>
    <d v="2014-03-13T00:00:00"/>
  </r>
  <r>
    <n v="5432"/>
    <s v="N"/>
    <x v="58"/>
    <s v="Critical"/>
    <x v="0"/>
    <x v="188"/>
    <n v="0.05"/>
    <s v="Regular"/>
    <x v="187"/>
    <n v="16.13"/>
    <n v="19.04"/>
    <s v="Carlos Daly"/>
    <x v="3"/>
    <s v="Home Office"/>
    <x v="0"/>
    <s v="Binders and Binder Accessories"/>
    <s v="Small Box"/>
    <d v="2014-03-14T00:00:00"/>
  </r>
  <r>
    <n v="5433"/>
    <s v="N"/>
    <x v="59"/>
    <s v="Medium"/>
    <x v="40"/>
    <x v="189"/>
    <n v="7.0000000000000007E-2"/>
    <s v="Delivery Van"/>
    <x v="188"/>
    <n v="212.98"/>
    <n v="37.76"/>
    <s v="Michelle Moray"/>
    <x v="1"/>
    <s v="Corporate"/>
    <x v="2"/>
    <s v="Chairs &amp; Chairmats"/>
    <s v="Jumbo Drum"/>
    <d v="2014-03-15T00:00:00"/>
  </r>
  <r>
    <n v="5434"/>
    <s v="N"/>
    <x v="59"/>
    <s v="Medium"/>
    <x v="20"/>
    <x v="190"/>
    <n v="0.02"/>
    <s v="Delivery Van"/>
    <x v="189"/>
    <n v="191.29"/>
    <n v="43.21"/>
    <s v="Michelle Moray"/>
    <x v="1"/>
    <s v="Corporate"/>
    <x v="2"/>
    <s v="Tables"/>
    <s v="Jumbo Box"/>
    <d v="2014-03-14T00:00:00"/>
  </r>
  <r>
    <n v="5435"/>
    <s v="N"/>
    <x v="59"/>
    <s v="Not Specified"/>
    <x v="46"/>
    <x v="191"/>
    <n v="0.02"/>
    <s v="Delivery Van"/>
    <x v="190"/>
    <n v="212.98"/>
    <n v="69.959999999999994"/>
    <s v="Beth Fritzler"/>
    <x v="1"/>
    <s v="Small Business"/>
    <x v="2"/>
    <s v="Bookcases"/>
    <s v="Jumbo Box"/>
    <d v="2014-03-16T00:00:00"/>
  </r>
  <r>
    <n v="5436"/>
    <s v="N"/>
    <x v="59"/>
    <s v="Not Specified"/>
    <x v="22"/>
    <x v="192"/>
    <n v="0.02"/>
    <s v="Regular"/>
    <x v="191"/>
    <n v="16.28"/>
    <n v="19.170000000000002"/>
    <s v="Beth Fritzler"/>
    <x v="1"/>
    <s v="Small Business"/>
    <x v="0"/>
    <s v="Paper"/>
    <s v="Small Box"/>
    <d v="2014-03-15T00:00:00"/>
  </r>
  <r>
    <n v="5437"/>
    <s v="N"/>
    <x v="59"/>
    <s v="Not Specified"/>
    <x v="14"/>
    <x v="193"/>
    <n v="0.04"/>
    <s v="Regular"/>
    <x v="192"/>
    <n v="97.99"/>
    <n v="14.99"/>
    <s v="Beth Fritzler"/>
    <x v="1"/>
    <s v="Small Business"/>
    <x v="1"/>
    <s v="Telephones and Communication"/>
    <s v="Wrap Bag"/>
    <d v="2014-03-16T00:00:00"/>
  </r>
  <r>
    <n v="5438"/>
    <s v="N"/>
    <x v="60"/>
    <s v="Medium"/>
    <x v="17"/>
    <x v="194"/>
    <n v="0.09"/>
    <s v="Regular"/>
    <x v="193"/>
    <n v="137.99"/>
    <n v="22.99"/>
    <s v="Chuck Sachs"/>
    <x v="0"/>
    <s v="Consumer"/>
    <x v="1"/>
    <s v="Telephones and Communication"/>
    <s v="Small Box"/>
    <d v="2014-03-16T00:00:00"/>
  </r>
  <r>
    <n v="5439"/>
    <s v="N"/>
    <x v="60"/>
    <s v="Medium"/>
    <x v="7"/>
    <x v="195"/>
    <n v="0.1"/>
    <s v="Regular"/>
    <x v="194"/>
    <n v="29.98"/>
    <n v="18"/>
    <s v="Chuck Sachs"/>
    <x v="0"/>
    <s v="Consumer"/>
    <x v="1"/>
    <s v="Computer Peripherals"/>
    <s v="Small Box"/>
    <d v="2014-03-16T00:00:00"/>
  </r>
  <r>
    <n v="5440"/>
    <s v="N"/>
    <x v="60"/>
    <s v="High"/>
    <x v="32"/>
    <x v="196"/>
    <n v="0.08"/>
    <s v="Regular"/>
    <x v="195"/>
    <n v="42.93"/>
    <n v="17.920000000000002"/>
    <s v="Naresj Patel"/>
    <x v="2"/>
    <s v="Small Business"/>
    <x v="2"/>
    <s v="Office Furnishings"/>
    <s v="Small Pack"/>
    <d v="2014-03-16T00:00:00"/>
  </r>
  <r>
    <n v="5441"/>
    <s v="N"/>
    <x v="61"/>
    <s v="Not Specified"/>
    <x v="19"/>
    <x v="197"/>
    <n v="7.0000000000000007E-2"/>
    <s v="Regular"/>
    <x v="196"/>
    <n v="19.59"/>
    <n v="18"/>
    <s v="John Dryer"/>
    <x v="1"/>
    <s v="Corporate"/>
    <x v="2"/>
    <s v="Office Furnishings"/>
    <s v="Wrap Bag"/>
    <d v="2014-03-18T00:00:00"/>
  </r>
  <r>
    <n v="5442"/>
    <s v="N"/>
    <x v="61"/>
    <s v="Medium"/>
    <x v="34"/>
    <x v="198"/>
    <n v="0.1"/>
    <s v="Regular"/>
    <x v="197"/>
    <n v="27.57"/>
    <n v="15.39"/>
    <s v="Daniel Raglin"/>
    <x v="2"/>
    <s v="Corporate"/>
    <x v="0"/>
    <s v="Envelopes"/>
    <s v="Small Box"/>
    <d v="2014-03-17T00:00:00"/>
  </r>
  <r>
    <n v="5443"/>
    <s v="N"/>
    <x v="62"/>
    <s v="Medium"/>
    <x v="35"/>
    <x v="199"/>
    <n v="0.04"/>
    <s v="Regular"/>
    <x v="198"/>
    <n v="15.38"/>
    <n v="15.09"/>
    <s v="Sean Christensen"/>
    <x v="2"/>
    <s v="Home Office"/>
    <x v="0"/>
    <s v="Paper"/>
    <s v="Wrap Bag"/>
    <d v="2014-03-19T00:00:00"/>
  </r>
  <r>
    <n v="5444"/>
    <s v="N"/>
    <x v="63"/>
    <s v="High"/>
    <x v="45"/>
    <x v="200"/>
    <n v="0.08"/>
    <s v="Delivery Van"/>
    <x v="199"/>
    <n v="367.98"/>
    <n v="72.92"/>
    <s v="Eric Barreto"/>
    <x v="0"/>
    <s v="Small Business"/>
    <x v="2"/>
    <s v="Chairs &amp; Chairmats"/>
    <s v="Jumbo Drum"/>
    <d v="2014-03-20T00:00:00"/>
  </r>
  <r>
    <n v="5445"/>
    <s v="N"/>
    <x v="63"/>
    <s v="Critical"/>
    <x v="14"/>
    <x v="201"/>
    <n v="0.01"/>
    <s v="Regular"/>
    <x v="200"/>
    <n v="32.99"/>
    <n v="18.809999999999999"/>
    <s v="Thomas Boland"/>
    <x v="2"/>
    <s v="Corporate"/>
    <x v="1"/>
    <s v="Telephones and Communication"/>
    <s v="Medium Box"/>
    <d v="2014-03-18T00:00:00"/>
  </r>
  <r>
    <n v="5446"/>
    <s v="N"/>
    <x v="63"/>
    <s v="Not Specified"/>
    <x v="30"/>
    <x v="202"/>
    <n v="0.05"/>
    <s v="Regular"/>
    <x v="201"/>
    <n v="14.88"/>
    <n v="14.5"/>
    <s v="Brendan Murry"/>
    <x v="1"/>
    <s v="Corporate"/>
    <x v="0"/>
    <s v="Labels"/>
    <s v="Small Box"/>
    <d v="2014-03-20T00:00:00"/>
  </r>
  <r>
    <n v="5447"/>
    <s v="N"/>
    <x v="63"/>
    <s v="Medium"/>
    <x v="27"/>
    <x v="203"/>
    <n v="0.01"/>
    <s v="Delivery Van"/>
    <x v="202"/>
    <n v="232.98"/>
    <n v="78.66"/>
    <s v="Ricardo Block"/>
    <x v="1"/>
    <s v="Corporate"/>
    <x v="2"/>
    <s v="Bookcases"/>
    <s v="Jumbo Box"/>
    <d v="2014-03-19T00:00:00"/>
  </r>
  <r>
    <n v="5448"/>
    <s v="N"/>
    <x v="64"/>
    <s v="Medium"/>
    <x v="48"/>
    <x v="204"/>
    <n v="0.01"/>
    <s v="Regular"/>
    <x v="203"/>
    <n v="31.98"/>
    <n v="18"/>
    <s v="Barry Weirich"/>
    <x v="0"/>
    <s v="Corporate"/>
    <x v="1"/>
    <s v="Computer Peripherals"/>
    <s v="Small Box"/>
    <d v="2014-03-20T00:00:00"/>
  </r>
  <r>
    <n v="5449"/>
    <s v="N"/>
    <x v="64"/>
    <s v="Low"/>
    <x v="18"/>
    <x v="205"/>
    <n v="0.06"/>
    <s v="Delivery Van"/>
    <x v="204"/>
    <n v="172.98"/>
    <n v="49.02"/>
    <s v="Charles Crestani"/>
    <x v="1"/>
    <s v="Consumer"/>
    <x v="2"/>
    <s v="Bookcases"/>
    <s v="Jumbo Box"/>
    <d v="2014-03-24T00:00:00"/>
  </r>
  <r>
    <n v="5450"/>
    <s v="N"/>
    <x v="64"/>
    <s v="Not Specified"/>
    <x v="19"/>
    <x v="206"/>
    <n v="0.02"/>
    <s v="Regular"/>
    <x v="205"/>
    <n v="21.11"/>
    <n v="16.149999999999999"/>
    <s v="Victoria Wilson"/>
    <x v="2"/>
    <s v="Home Office"/>
    <x v="0"/>
    <s v="Paper"/>
    <s v="Wrap Bag"/>
    <d v="2014-03-22T00:00:00"/>
  </r>
  <r>
    <n v="5451"/>
    <s v="N"/>
    <x v="64"/>
    <s v="Not Specified"/>
    <x v="12"/>
    <x v="207"/>
    <n v="0.06"/>
    <s v="Regular"/>
    <x v="206"/>
    <n v="24.64"/>
    <n v="18.98"/>
    <s v="Victoria Wilson"/>
    <x v="2"/>
    <s v="Home Office"/>
    <x v="2"/>
    <s v="Office Furnishings"/>
    <s v="Small Pack"/>
    <d v="2014-03-22T00:00:00"/>
  </r>
  <r>
    <n v="5452"/>
    <s v="N"/>
    <x v="65"/>
    <s v="Medium"/>
    <x v="32"/>
    <x v="208"/>
    <n v="0"/>
    <s v="Regular"/>
    <x v="207"/>
    <n v="6795.02"/>
    <n v="38.49"/>
    <s v="Emily Phan"/>
    <x v="0"/>
    <s v="Consumer"/>
    <x v="1"/>
    <s v="Office Machines"/>
    <s v="Large Box"/>
    <d v="2014-03-22T00:00:00"/>
  </r>
  <r>
    <n v="5453"/>
    <s v="N"/>
    <x v="65"/>
    <s v="Medium"/>
    <x v="29"/>
    <x v="209"/>
    <n v="0.08"/>
    <s v="Regular"/>
    <x v="208"/>
    <n v="217.99"/>
    <n v="22.99"/>
    <s v="Emily Phan"/>
    <x v="0"/>
    <s v="Consumer"/>
    <x v="1"/>
    <s v="Telephones and Communication"/>
    <s v="Small Box"/>
    <d v="2014-03-21T00:00:00"/>
  </r>
  <r>
    <n v="5454"/>
    <s v="N"/>
    <x v="66"/>
    <s v="Low"/>
    <x v="39"/>
    <x v="210"/>
    <n v="0.05"/>
    <s v="Delivery Van"/>
    <x v="209"/>
    <n v="1512.97"/>
    <n v="43.7"/>
    <s v="David Philippe"/>
    <x v="0"/>
    <s v="Consumer"/>
    <x v="1"/>
    <s v="Office Machines"/>
    <s v="Jumbo Drum"/>
    <d v="2014-03-22T00:00:00"/>
  </r>
  <r>
    <n v="5455"/>
    <s v="N"/>
    <x v="66"/>
    <s v="Low"/>
    <x v="28"/>
    <x v="211"/>
    <n v="0.02"/>
    <s v="Regular"/>
    <x v="210"/>
    <n v="60.04"/>
    <n v="19.09"/>
    <s v="David Philippe"/>
    <x v="0"/>
    <s v="Consumer"/>
    <x v="0"/>
    <s v="Paper"/>
    <s v="Small Box"/>
    <d v="2014-03-26T00:00:00"/>
  </r>
  <r>
    <n v="5456"/>
    <s v="N"/>
    <x v="66"/>
    <s v="Low"/>
    <x v="39"/>
    <x v="212"/>
    <n v="0.03"/>
    <s v="Regular"/>
    <x v="211"/>
    <n v="16.28"/>
    <n v="15.6"/>
    <s v="David Philippe"/>
    <x v="0"/>
    <s v="Consumer"/>
    <x v="0"/>
    <s v="Pens &amp; Art Supplies"/>
    <s v="Wrap Bag"/>
    <d v="2014-03-29T00:00:00"/>
  </r>
  <r>
    <n v="5457"/>
    <s v="N"/>
    <x v="67"/>
    <s v="High"/>
    <x v="26"/>
    <x v="213"/>
    <n v="0.05"/>
    <s v="Express"/>
    <x v="212"/>
    <n v="16.84"/>
    <n v="14.71"/>
    <s v="Paul Prost"/>
    <x v="2"/>
    <s v="Corporate"/>
    <x v="0"/>
    <s v="Pens &amp; Art Supplies"/>
    <s v="Wrap Bag"/>
    <d v="2014-03-23T00:00:00"/>
  </r>
  <r>
    <n v="5458"/>
    <s v="N"/>
    <x v="67"/>
    <s v="High"/>
    <x v="47"/>
    <x v="214"/>
    <n v="0.01"/>
    <s v="Regular"/>
    <x v="213"/>
    <n v="26.98"/>
    <n v="21.69"/>
    <s v="Paul Prost"/>
    <x v="2"/>
    <s v="Corporate"/>
    <x v="0"/>
    <s v="Storage &amp; Organization"/>
    <s v="Small Box"/>
    <d v="2014-03-25T00:00:00"/>
  </r>
  <r>
    <n v="5459"/>
    <s v="N"/>
    <x v="67"/>
    <s v="Not Specified"/>
    <x v="0"/>
    <x v="215"/>
    <n v="0.06"/>
    <s v="Regular"/>
    <x v="214"/>
    <n v="611.99"/>
    <n v="38.49"/>
    <s v="William Brown"/>
    <x v="1"/>
    <s v="Corporate"/>
    <x v="1"/>
    <s v="Copiers and Fax"/>
    <s v="Large Box"/>
    <d v="2014-03-24T00:00:00"/>
  </r>
  <r>
    <n v="5460"/>
    <s v="N"/>
    <x v="67"/>
    <s v="Not Specified"/>
    <x v="48"/>
    <x v="216"/>
    <n v="0.05"/>
    <s v="Regular"/>
    <x v="215"/>
    <n v="23.97"/>
    <n v="19.809999999999999"/>
    <s v="William Brown"/>
    <x v="1"/>
    <s v="Corporate"/>
    <x v="0"/>
    <s v="Pens &amp; Art Supplies"/>
    <s v="Small Pack"/>
    <d v="2014-03-25T00:00:00"/>
  </r>
  <r>
    <n v="5461"/>
    <s v="N"/>
    <x v="68"/>
    <s v="Not Specified"/>
    <x v="8"/>
    <x v="217"/>
    <n v="0.1"/>
    <s v="Regular"/>
    <x v="216"/>
    <n v="26.28"/>
    <n v="16.989999999999998"/>
    <s v="Nat Carroll"/>
    <x v="2"/>
    <s v="Home Office"/>
    <x v="0"/>
    <s v="Binders and Binder Accessories"/>
    <s v="Small Box"/>
    <d v="2014-03-25T00:00:00"/>
  </r>
  <r>
    <n v="5462"/>
    <s v="N"/>
    <x v="68"/>
    <s v="Low"/>
    <x v="20"/>
    <x v="218"/>
    <n v="0.08"/>
    <s v="Regular"/>
    <x v="217"/>
    <n v="21.48"/>
    <n v="21.29"/>
    <s v="Michael Oakman"/>
    <x v="1"/>
    <s v="Small Business"/>
    <x v="2"/>
    <s v="Office Furnishings"/>
    <s v="Small Pack"/>
    <d v="2014-03-26T00:00:00"/>
  </r>
  <r>
    <n v="5463"/>
    <s v="N"/>
    <x v="68"/>
    <s v="Low"/>
    <x v="41"/>
    <x v="219"/>
    <n v="0.03"/>
    <s v="Regular"/>
    <x v="218"/>
    <n v="205.17"/>
    <n v="33.99"/>
    <s v="Michael Oakman"/>
    <x v="1"/>
    <s v="Small Business"/>
    <x v="0"/>
    <s v="Storage &amp; Organization"/>
    <s v="Small Box"/>
    <d v="2014-03-28T00:00:00"/>
  </r>
  <r>
    <n v="5464"/>
    <s v="N"/>
    <x v="68"/>
    <s v="Critical"/>
    <x v="7"/>
    <x v="220"/>
    <n v="0.1"/>
    <s v="Regular"/>
    <x v="219"/>
    <n v="18.64"/>
    <n v="68.95"/>
    <s v="Troy Staebel"/>
    <x v="0"/>
    <s v="Small Business"/>
    <x v="2"/>
    <s v="Office Furnishings"/>
    <s v="Small Pack"/>
    <d v="2014-03-26T00:00:00"/>
  </r>
  <r>
    <n v="5465"/>
    <s v="N"/>
    <x v="68"/>
    <s v="Critical"/>
    <x v="3"/>
    <x v="221"/>
    <n v="0.05"/>
    <s v="Regular"/>
    <x v="220"/>
    <n v="102.48"/>
    <n v="33.99"/>
    <s v="Troy Staebel"/>
    <x v="0"/>
    <s v="Small Business"/>
    <x v="0"/>
    <s v="Envelopes"/>
    <s v="Small Box"/>
    <d v="2014-03-25T00:00:00"/>
  </r>
  <r>
    <n v="5466"/>
    <s v="N"/>
    <x v="69"/>
    <s v="Critical"/>
    <x v="26"/>
    <x v="222"/>
    <n v="7.0000000000000007E-2"/>
    <s v="Regular"/>
    <x v="221"/>
    <n v="17.68"/>
    <n v="15.39"/>
    <s v="Dario Medina"/>
    <x v="1"/>
    <s v="Small Business"/>
    <x v="0"/>
    <s v="Envelopes"/>
    <s v="Small Box"/>
    <d v="2014-03-27T00:00:00"/>
  </r>
  <r>
    <n v="5467"/>
    <s v="N"/>
    <x v="69"/>
    <s v="Critical"/>
    <x v="17"/>
    <x v="223"/>
    <n v="0.06"/>
    <s v="Regular"/>
    <x v="222"/>
    <n v="34.840000000000003"/>
    <n v="25.54"/>
    <s v="Dario Medina"/>
    <x v="1"/>
    <s v="Small Business"/>
    <x v="0"/>
    <s v="Paper"/>
    <s v="Small Box"/>
    <d v="2014-03-27T00:00:00"/>
  </r>
  <r>
    <n v="5468"/>
    <s v="N"/>
    <x v="70"/>
    <s v="Medium"/>
    <x v="5"/>
    <x v="224"/>
    <n v="0.08"/>
    <s v="Regular"/>
    <x v="223"/>
    <n v="30.7"/>
    <n v="22.99"/>
    <s v="Keith Dawkins"/>
    <x v="1"/>
    <s v="Home Office"/>
    <x v="2"/>
    <s v="Office Furnishings"/>
    <s v="Small Pack"/>
    <d v="2014-03-28T00:00:00"/>
  </r>
  <r>
    <n v="5469"/>
    <s v="N"/>
    <x v="70"/>
    <s v="Low"/>
    <x v="43"/>
    <x v="225"/>
    <n v="0.1"/>
    <s v="Regular"/>
    <x v="224"/>
    <n v="27.98"/>
    <n v="18"/>
    <s v="Dave Kipp"/>
    <x v="1"/>
    <s v="Corporate"/>
    <x v="1"/>
    <s v="Computer Peripherals"/>
    <s v="Small Box"/>
    <d v="2014-04-01T00:00:00"/>
  </r>
  <r>
    <n v="5470"/>
    <s v="N"/>
    <x v="70"/>
    <s v="Medium"/>
    <x v="11"/>
    <x v="226"/>
    <n v="0.06"/>
    <s v="Regular"/>
    <x v="225"/>
    <n v="20.12"/>
    <n v="16.829999999999998"/>
    <s v="Christopher Schild"/>
    <x v="0"/>
    <s v="Corporate"/>
    <x v="1"/>
    <s v="Computer Peripherals"/>
    <s v="Small Pack"/>
    <d v="2014-03-28T00:00:00"/>
  </r>
  <r>
    <n v="5471"/>
    <s v="N"/>
    <x v="70"/>
    <s v="Medium"/>
    <x v="2"/>
    <x v="227"/>
    <n v="0.05"/>
    <s v="Regular"/>
    <x v="226"/>
    <n v="63.65"/>
    <n v="32.450000000000003"/>
    <s v="Christopher Schild"/>
    <x v="0"/>
    <s v="Corporate"/>
    <x v="2"/>
    <s v="Office Furnishings"/>
    <s v="Medium Box"/>
    <d v="2014-03-28T00:00:00"/>
  </r>
  <r>
    <n v="5472"/>
    <s v="N"/>
    <x v="70"/>
    <s v="Medium"/>
    <x v="17"/>
    <x v="228"/>
    <n v="0.01"/>
    <s v="Regular"/>
    <x v="227"/>
    <n v="18.68"/>
    <n v="15.5"/>
    <s v="Christopher Schild"/>
    <x v="0"/>
    <s v="Corporate"/>
    <x v="0"/>
    <s v="Pens &amp; Art Supplies"/>
    <s v="Wrap Bag"/>
    <d v="2014-03-28T00:00:00"/>
  </r>
  <r>
    <n v="5473"/>
    <s v="N"/>
    <x v="70"/>
    <s v="Medium"/>
    <x v="38"/>
    <x v="229"/>
    <n v="0.1"/>
    <s v="Regular"/>
    <x v="228"/>
    <n v="187.99"/>
    <n v="22.99"/>
    <s v="Christopher Schild"/>
    <x v="0"/>
    <s v="Corporate"/>
    <x v="1"/>
    <s v="Telephones and Communication"/>
    <s v="Small Box"/>
    <d v="2014-03-28T00:00:00"/>
  </r>
  <r>
    <n v="5474"/>
    <s v="N"/>
    <x v="71"/>
    <s v="Medium"/>
    <x v="29"/>
    <x v="230"/>
    <n v="0.08"/>
    <s v="Regular"/>
    <x v="229"/>
    <n v="187.99"/>
    <n v="18.989999999999998"/>
    <s v="Jonathan Doherty"/>
    <x v="1"/>
    <s v="Corporate"/>
    <x v="1"/>
    <s v="Telephones and Communication"/>
    <s v="Small Box"/>
    <d v="2014-03-28T00:00:00"/>
  </r>
  <r>
    <n v="5475"/>
    <s v="N"/>
    <x v="71"/>
    <s v="Medium"/>
    <x v="8"/>
    <x v="231"/>
    <n v="0.05"/>
    <s v="Regular"/>
    <x v="230"/>
    <n v="18.68"/>
    <n v="20.93"/>
    <s v="Ryan Crowe"/>
    <x v="1"/>
    <s v="Small Business"/>
    <x v="0"/>
    <s v="Paper"/>
    <s v="Small Box"/>
    <d v="2014-03-29T00:00:00"/>
  </r>
  <r>
    <n v="5476"/>
    <s v="N"/>
    <x v="71"/>
    <s v="High"/>
    <x v="49"/>
    <x v="232"/>
    <n v="0.04"/>
    <s v="Regular"/>
    <x v="231"/>
    <n v="22.4"/>
    <n v="19.399999999999999"/>
    <s v="Philip Brown"/>
    <x v="2"/>
    <s v="Corporate"/>
    <x v="2"/>
    <s v="Office Furnishings"/>
    <s v="Small Pack"/>
    <d v="2014-03-29T00:00:00"/>
  </r>
  <r>
    <n v="5477"/>
    <s v="N"/>
    <x v="71"/>
    <s v="High"/>
    <x v="49"/>
    <x v="233"/>
    <n v="0.08"/>
    <s v="Regular"/>
    <x v="232"/>
    <n v="16.28"/>
    <n v="18.79"/>
    <s v="Philip Brown"/>
    <x v="2"/>
    <s v="Corporate"/>
    <x v="0"/>
    <s v="Paper"/>
    <s v="Small Box"/>
    <d v="2014-03-30T00:00:00"/>
  </r>
  <r>
    <n v="5478"/>
    <s v="N"/>
    <x v="72"/>
    <s v="High"/>
    <x v="14"/>
    <x v="234"/>
    <n v="0.05"/>
    <s v="Regular"/>
    <x v="233"/>
    <n v="47.99"/>
    <n v="17.3"/>
    <s v="Nora Paige"/>
    <x v="0"/>
    <s v="Small Business"/>
    <x v="1"/>
    <s v="Telephones and Communication"/>
    <s v="Small Pack"/>
    <d v="2014-03-31T00:00:00"/>
  </r>
  <r>
    <n v="5479"/>
    <s v="N"/>
    <x v="72"/>
    <s v="High"/>
    <x v="31"/>
    <x v="235"/>
    <n v="0.04"/>
    <s v="Regular"/>
    <x v="234"/>
    <n v="52.98"/>
    <n v="20.5"/>
    <s v="Nora Paige"/>
    <x v="1"/>
    <s v="Small Business"/>
    <x v="1"/>
    <s v="Computer Peripherals"/>
    <s v="Small Box"/>
    <d v="2014-03-30T00:00:00"/>
  </r>
  <r>
    <n v="5480"/>
    <s v="N"/>
    <x v="73"/>
    <s v="Medium"/>
    <x v="16"/>
    <x v="236"/>
    <n v="0.1"/>
    <s v="Delivery Van"/>
    <x v="235"/>
    <n v="92.97"/>
    <n v="44.06"/>
    <s v="Ashley Jarvis"/>
    <x v="1"/>
    <s v="Small Business"/>
    <x v="1"/>
    <s v="Office Machines"/>
    <s v="Jumbo Box"/>
    <d v="2014-03-31T00:00:00"/>
  </r>
  <r>
    <n v="5481"/>
    <s v="N"/>
    <x v="74"/>
    <s v="Critical"/>
    <x v="28"/>
    <x v="237"/>
    <n v="0.06"/>
    <s v="Regular"/>
    <x v="236"/>
    <n v="13.68"/>
    <n v="15"/>
    <s v="Thea Hudgings"/>
    <x v="1"/>
    <s v="Consumer"/>
    <x v="0"/>
    <s v="Pens &amp; Art Supplies"/>
    <s v="Wrap Bag"/>
    <d v="2014-04-02T00:00:00"/>
  </r>
  <r>
    <n v="5482"/>
    <s v="N"/>
    <x v="74"/>
    <s v="Not Specified"/>
    <x v="13"/>
    <x v="238"/>
    <n v="7.0000000000000007E-2"/>
    <s v="Express"/>
    <x v="237"/>
    <n v="67.989999999999995"/>
    <n v="19"/>
    <s v="Dorothy Wardle"/>
    <x v="3"/>
    <s v="Corporate"/>
    <x v="1"/>
    <s v="Telephones and Communication"/>
    <s v="Small Pack"/>
    <d v="2014-04-02T00:00:00"/>
  </r>
  <r>
    <n v="5483"/>
    <s v="N"/>
    <x v="75"/>
    <s v="High"/>
    <x v="18"/>
    <x v="239"/>
    <n v="0.09"/>
    <s v="Regular"/>
    <x v="238"/>
    <n v="47.99"/>
    <n v="15.1"/>
    <s v="Karen Selby"/>
    <x v="0"/>
    <s v="Consumer"/>
    <x v="1"/>
    <s v="Telephones and Communication"/>
    <s v="Small Box"/>
    <d v="2014-04-03T00:00:00"/>
  </r>
  <r>
    <n v="5484"/>
    <s v="N"/>
    <x v="75"/>
    <s v="High"/>
    <x v="48"/>
    <x v="240"/>
    <n v="0.01"/>
    <s v="Regular"/>
    <x v="239"/>
    <n v="137.99"/>
    <n v="16.5"/>
    <s v="Karen Selby"/>
    <x v="0"/>
    <s v="Consumer"/>
    <x v="1"/>
    <s v="Telephones and Communication"/>
    <s v="Small Box"/>
    <d v="2014-04-02T00:00:00"/>
  </r>
  <r>
    <n v="5485"/>
    <s v="N"/>
    <x v="75"/>
    <s v="Critical"/>
    <x v="21"/>
    <x v="241"/>
    <n v="0.06"/>
    <s v="Delivery Van"/>
    <x v="240"/>
    <n v="72.98"/>
    <n v="44"/>
    <s v="Toby Swindell"/>
    <x v="1"/>
    <s v="Small Business"/>
    <x v="2"/>
    <s v="Chairs &amp; Chairmats"/>
    <s v="Jumbo Drum"/>
    <d v="2014-04-02T00:00:00"/>
  </r>
  <r>
    <n v="5486"/>
    <s v="N"/>
    <x v="75"/>
    <s v="Medium"/>
    <x v="13"/>
    <x v="242"/>
    <n v="0.06"/>
    <s v="Regular"/>
    <x v="241"/>
    <n v="23.33"/>
    <n v="20.12"/>
    <s v="Troy Staebel"/>
    <x v="0"/>
    <s v="Small Business"/>
    <x v="0"/>
    <s v="Appliances"/>
    <s v="Medium Box"/>
    <d v="2014-04-03T00:00:00"/>
  </r>
  <r>
    <n v="5487"/>
    <s v="N"/>
    <x v="75"/>
    <s v="Not Specified"/>
    <x v="15"/>
    <x v="243"/>
    <n v="0.09"/>
    <s v="Express"/>
    <x v="242"/>
    <n v="23.5"/>
    <n v="21.19"/>
    <s v="Thomas Boland"/>
    <x v="2"/>
    <s v="Corporate"/>
    <x v="0"/>
    <s v="Binders and Binder Accessories"/>
    <s v="Small Box"/>
    <d v="2014-04-02T00:00:00"/>
  </r>
  <r>
    <n v="5488"/>
    <s v="N"/>
    <x v="75"/>
    <s v="Not Specified"/>
    <x v="3"/>
    <x v="244"/>
    <n v="0.1"/>
    <s v="Regular"/>
    <x v="243"/>
    <n v="112.97"/>
    <n v="21.18"/>
    <s v="Thomas Boland"/>
    <x v="2"/>
    <s v="Corporate"/>
    <x v="1"/>
    <s v="Computer Peripherals"/>
    <s v="Small Box"/>
    <d v="2014-04-02T00:00:00"/>
  </r>
  <r>
    <n v="5489"/>
    <s v="N"/>
    <x v="75"/>
    <s v="Not Specified"/>
    <x v="15"/>
    <x v="245"/>
    <n v="7.0000000000000007E-2"/>
    <s v="Regular"/>
    <x v="244"/>
    <n v="111.99"/>
    <n v="33.99"/>
    <s v="Thomas Boland"/>
    <x v="2"/>
    <s v="Corporate"/>
    <x v="1"/>
    <s v="Office Machines"/>
    <s v="Small Box"/>
    <d v="2014-04-02T00:00:00"/>
  </r>
  <r>
    <n v="5490"/>
    <s v="N"/>
    <x v="76"/>
    <s v="Medium"/>
    <x v="47"/>
    <x v="246"/>
    <n v="0.03"/>
    <s v="Delivery Van"/>
    <x v="245"/>
    <n v="72.89"/>
    <n v="46.41"/>
    <s v="Anthony Garverick"/>
    <x v="1"/>
    <s v="Small Business"/>
    <x v="2"/>
    <s v="Chairs &amp; Chairmats"/>
    <s v="Jumbo Drum"/>
    <d v="2014-04-03T00:00:00"/>
  </r>
  <r>
    <n v="5491"/>
    <s v="N"/>
    <x v="77"/>
    <s v="Not Specified"/>
    <x v="46"/>
    <x v="247"/>
    <n v="0.1"/>
    <s v="Regular"/>
    <x v="246"/>
    <n v="48.55"/>
    <n v="27.89"/>
    <s v="Scot Wooten"/>
    <x v="1"/>
    <s v="Corporate"/>
    <x v="0"/>
    <s v="Pens &amp; Art Supplies"/>
    <s v="Wrap Bag"/>
    <d v="2014-04-07T00:00:00"/>
  </r>
  <r>
    <n v="5492"/>
    <s v="N"/>
    <x v="77"/>
    <s v="High"/>
    <x v="37"/>
    <x v="248"/>
    <n v="0.1"/>
    <s v="Regular"/>
    <x v="247"/>
    <n v="34.380000000000003"/>
    <n v="29.1"/>
    <s v="Eudokia Martin"/>
    <x v="2"/>
    <s v="Home Office"/>
    <x v="0"/>
    <s v="Binders and Binder Accessories"/>
    <s v="Small Box"/>
    <d v="2014-04-06T00:00:00"/>
  </r>
  <r>
    <n v="5493"/>
    <s v="N"/>
    <x v="77"/>
    <s v="High"/>
    <x v="28"/>
    <x v="249"/>
    <n v="0.04"/>
    <s v="Regular"/>
    <x v="248"/>
    <n v="18.98"/>
    <n v="16.829999999999998"/>
    <s v="Eudokia Martin"/>
    <x v="2"/>
    <s v="Home Office"/>
    <x v="2"/>
    <s v="Office Furnishings"/>
    <s v="Small Pack"/>
    <d v="2014-04-07T00:00:00"/>
  </r>
  <r>
    <n v="5494"/>
    <s v="N"/>
    <x v="78"/>
    <s v="Low"/>
    <x v="31"/>
    <x v="250"/>
    <n v="0.01"/>
    <s v="Express"/>
    <x v="249"/>
    <n v="25.43"/>
    <n v="19.5"/>
    <s v="Maurice Satty"/>
    <x v="1"/>
    <s v="Corporate"/>
    <x v="0"/>
    <s v="Storage &amp; Organization"/>
    <s v="Small Box"/>
    <d v="2014-04-13T00:00:00"/>
  </r>
  <r>
    <n v="5495"/>
    <s v="N"/>
    <x v="78"/>
    <s v="High"/>
    <x v="33"/>
    <x v="251"/>
    <n v="0.09"/>
    <s v="Regular"/>
    <x v="250"/>
    <n v="24.88"/>
    <n v="18.59"/>
    <s v="Jenna Caffey"/>
    <x v="0"/>
    <s v="Consumer"/>
    <x v="0"/>
    <s v="Scissors Rulers and Trimmers"/>
    <s v="Wrap Bag"/>
    <d v="2014-04-06T00:00:00"/>
  </r>
  <r>
    <n v="5496"/>
    <s v="N"/>
    <x v="78"/>
    <s v="Critical"/>
    <x v="5"/>
    <x v="252"/>
    <n v="0.03"/>
    <s v="Regular"/>
    <x v="251"/>
    <n v="14.18"/>
    <n v="15.38"/>
    <s v="Dave Poirier"/>
    <x v="0"/>
    <s v="Small Business"/>
    <x v="0"/>
    <s v="Rubber Bands"/>
    <s v="Wrap Bag"/>
    <d v="2014-04-06T00:00:00"/>
  </r>
  <r>
    <n v="5497"/>
    <s v="N"/>
    <x v="78"/>
    <s v="High"/>
    <x v="7"/>
    <x v="253"/>
    <n v="0.06"/>
    <s v="Regular"/>
    <x v="252"/>
    <n v="101.83"/>
    <n v="49"/>
    <s v="Tracy Blumstein"/>
    <x v="1"/>
    <s v="Home Office"/>
    <x v="0"/>
    <s v="Storage &amp; Organization"/>
    <s v="Large Box"/>
    <d v="2014-04-08T00:00:00"/>
  </r>
  <r>
    <n v="5498"/>
    <s v="N"/>
    <x v="78"/>
    <s v="High"/>
    <x v="2"/>
    <x v="254"/>
    <n v="0.1"/>
    <s v="Regular"/>
    <x v="253"/>
    <n v="25.43"/>
    <n v="19.5"/>
    <s v="Tracy Blumstein"/>
    <x v="1"/>
    <s v="Home Office"/>
    <x v="0"/>
    <s v="Storage &amp; Organization"/>
    <s v="Small Box"/>
    <d v="2014-04-08T00:00:00"/>
  </r>
  <r>
    <n v="5499"/>
    <s v="N"/>
    <x v="78"/>
    <s v="High"/>
    <x v="27"/>
    <x v="255"/>
    <n v="0.01"/>
    <s v="Regular"/>
    <x v="254"/>
    <n v="137.99"/>
    <n v="21.69"/>
    <s v="Tracy Blumstein"/>
    <x v="1"/>
    <s v="Home Office"/>
    <x v="1"/>
    <s v="Telephones and Communication"/>
    <s v="Small Box"/>
    <d v="2014-04-06T00:00:00"/>
  </r>
  <r>
    <n v="5500"/>
    <s v="N"/>
    <x v="78"/>
    <s v="Low"/>
    <x v="45"/>
    <x v="256"/>
    <n v="0.05"/>
    <s v="Regular"/>
    <x v="255"/>
    <n v="16.84"/>
    <n v="14.71"/>
    <s v="Russell Applegate"/>
    <x v="2"/>
    <s v="Home Office"/>
    <x v="0"/>
    <s v="Pens &amp; Art Supplies"/>
    <s v="Wrap Bag"/>
    <d v="2014-04-15T00:00:00"/>
  </r>
  <r>
    <n v="5501"/>
    <s v="N"/>
    <x v="78"/>
    <s v="Low"/>
    <x v="38"/>
    <x v="257"/>
    <n v="0.06"/>
    <s v="Regular"/>
    <x v="256"/>
    <n v="72.650000000000006"/>
    <n v="26.23"/>
    <s v="Michelle Ellison"/>
    <x v="2"/>
    <s v="Consumer"/>
    <x v="2"/>
    <s v="Office Furnishings"/>
    <s v="Medium Box"/>
    <d v="2014-04-08T00:00:00"/>
  </r>
  <r>
    <n v="5502"/>
    <s v="Y"/>
    <x v="79"/>
    <s v="Medium"/>
    <x v="34"/>
    <x v="258"/>
    <n v="0.06"/>
    <s v="Express"/>
    <x v="257"/>
    <n v="29.67"/>
    <n v="22.99"/>
    <s v="Christine Kargatis"/>
    <x v="2"/>
    <s v="Small Business"/>
    <x v="2"/>
    <s v="Office Furnishings"/>
    <s v="Small Pack"/>
    <d v="2014-04-08T00:00:00"/>
  </r>
  <r>
    <n v="5503"/>
    <s v="N"/>
    <x v="79"/>
    <s v="Low"/>
    <x v="19"/>
    <x v="259"/>
    <n v="0.02"/>
    <s v="Regular"/>
    <x v="258"/>
    <n v="17.579999999999998"/>
    <n v="19.3"/>
    <s v="Ashley Jarvis"/>
    <x v="1"/>
    <s v="Home Office"/>
    <x v="0"/>
    <s v="Envelopes"/>
    <s v="Small Box"/>
    <d v="2014-04-12T00:00:00"/>
  </r>
  <r>
    <n v="5504"/>
    <s v="N"/>
    <x v="79"/>
    <s v="Low"/>
    <x v="10"/>
    <x v="260"/>
    <n v="0.03"/>
    <s v="Regular"/>
    <x v="259"/>
    <n v="52.89"/>
    <n v="32.979999999999997"/>
    <s v="Ashley Jarvis"/>
    <x v="1"/>
    <s v="Home Office"/>
    <x v="2"/>
    <s v="Office Furnishings"/>
    <s v="Small Box"/>
    <d v="2014-04-14T00:00:00"/>
  </r>
  <r>
    <n v="5505"/>
    <s v="N"/>
    <x v="79"/>
    <s v="Low"/>
    <x v="40"/>
    <x v="261"/>
    <n v="0.1"/>
    <s v="Regular"/>
    <x v="260"/>
    <n v="52.48"/>
    <n v="33.99"/>
    <s v="Christopher Schild"/>
    <x v="0"/>
    <s v="Corporate"/>
    <x v="1"/>
    <s v="Computer Peripherals"/>
    <s v="Small Box"/>
    <d v="2014-04-09T00:00:00"/>
  </r>
  <r>
    <n v="5506"/>
    <s v="N"/>
    <x v="79"/>
    <s v="Medium"/>
    <x v="40"/>
    <x v="262"/>
    <n v="0"/>
    <s v="Regular"/>
    <x v="261"/>
    <n v="77.989999999999995"/>
    <n v="19.260000000000002"/>
    <s v="Grant Thornton"/>
    <x v="1"/>
    <s v="Corporate"/>
    <x v="1"/>
    <s v="Telephones and Communication"/>
    <s v="Small Box"/>
    <d v="2014-04-08T00:00:00"/>
  </r>
  <r>
    <n v="5507"/>
    <s v="N"/>
    <x v="79"/>
    <s v="Not Specified"/>
    <x v="26"/>
    <x v="263"/>
    <n v="0.08"/>
    <s v="Regular"/>
    <x v="262"/>
    <n v="24.53"/>
    <n v="14.5"/>
    <s v="Nora Pelletier"/>
    <x v="1"/>
    <s v="Home Office"/>
    <x v="0"/>
    <s v="Labels"/>
    <s v="Small Box"/>
    <d v="2014-04-08T00:00:00"/>
  </r>
  <r>
    <n v="5508"/>
    <s v="N"/>
    <x v="79"/>
    <s v="Not Specified"/>
    <x v="0"/>
    <x v="264"/>
    <n v="0.02"/>
    <s v="Regular"/>
    <x v="263"/>
    <n v="190.47"/>
    <n v="33.99"/>
    <s v="Nora Pelletier"/>
    <x v="1"/>
    <s v="Home Office"/>
    <x v="0"/>
    <s v="Storage &amp; Organization"/>
    <s v="Small Box"/>
    <d v="2014-04-08T00:00:00"/>
  </r>
  <r>
    <n v="5509"/>
    <s v="N"/>
    <x v="80"/>
    <s v="Low"/>
    <x v="16"/>
    <x v="265"/>
    <n v="0.06"/>
    <s v="Regular"/>
    <x v="264"/>
    <n v="52.97"/>
    <n v="15.99"/>
    <s v="Jay Fine"/>
    <x v="0"/>
    <s v="Consumer"/>
    <x v="1"/>
    <s v="Computer Peripherals"/>
    <s v="Small Pack"/>
    <d v="2014-04-12T00:00:00"/>
  </r>
  <r>
    <n v="5510"/>
    <s v="N"/>
    <x v="80"/>
    <s v="Critical"/>
    <x v="43"/>
    <x v="266"/>
    <n v="0.01"/>
    <s v="Express"/>
    <x v="265"/>
    <n v="54.98"/>
    <n v="18.62"/>
    <s v="Kelly Lampkin"/>
    <x v="2"/>
    <s v="Corporate"/>
    <x v="0"/>
    <s v="Appliances"/>
    <s v="Small Box"/>
    <d v="2014-04-10T00:00:00"/>
  </r>
  <r>
    <n v="5511"/>
    <s v="N"/>
    <x v="80"/>
    <s v="Low"/>
    <x v="0"/>
    <x v="267"/>
    <n v="0.06"/>
    <s v="Express"/>
    <x v="266"/>
    <n v="18.3"/>
    <n v="14.5"/>
    <s v="Marc Crier"/>
    <x v="1"/>
    <s v="Corporate"/>
    <x v="0"/>
    <s v="Labels"/>
    <s v="Small Box"/>
    <d v="2014-04-17T00:00:00"/>
  </r>
  <r>
    <n v="5512"/>
    <s v="N"/>
    <x v="81"/>
    <s v="High"/>
    <x v="4"/>
    <x v="268"/>
    <n v="0.03"/>
    <s v="Regular"/>
    <x v="267"/>
    <n v="16.48"/>
    <n v="63"/>
    <s v="Emily Ducich"/>
    <x v="1"/>
    <s v="Consumer"/>
    <x v="0"/>
    <s v="Appliances"/>
    <s v="Large Box"/>
    <d v="2014-04-11T00:00:00"/>
  </r>
  <r>
    <n v="5513"/>
    <s v="N"/>
    <x v="81"/>
    <s v="High"/>
    <x v="11"/>
    <x v="269"/>
    <n v="0.06"/>
    <s v="Delivery Van"/>
    <x v="268"/>
    <n v="362.99"/>
    <n v="53"/>
    <s v="Emily Ducich"/>
    <x v="1"/>
    <s v="Consumer"/>
    <x v="2"/>
    <s v="Chairs &amp; Chairmats"/>
    <s v="Jumbo Drum"/>
    <d v="2014-04-11T00:00:00"/>
  </r>
  <r>
    <n v="5514"/>
    <s v="N"/>
    <x v="81"/>
    <s v="High"/>
    <x v="37"/>
    <x v="270"/>
    <n v="0.09"/>
    <s v="Express"/>
    <x v="269"/>
    <n v="52.98"/>
    <n v="20.5"/>
    <s v="Emily Ducich"/>
    <x v="1"/>
    <s v="Consumer"/>
    <x v="1"/>
    <s v="Computer Peripherals"/>
    <s v="Small Box"/>
    <d v="2014-04-11T00:00:00"/>
  </r>
  <r>
    <n v="5515"/>
    <s v="N"/>
    <x v="81"/>
    <s v="High"/>
    <x v="5"/>
    <x v="271"/>
    <n v="0.09"/>
    <s v="Delivery Van"/>
    <x v="270"/>
    <n v="361.45"/>
    <n v="74"/>
    <s v="Emily Ducich"/>
    <x v="1"/>
    <s v="Consumer"/>
    <x v="2"/>
    <s v="Tables"/>
    <s v="Jumbo Drum"/>
    <d v="2014-04-10T00:00:00"/>
  </r>
  <r>
    <n v="5516"/>
    <s v="N"/>
    <x v="81"/>
    <s v="Medium"/>
    <x v="18"/>
    <x v="272"/>
    <n v="7.0000000000000007E-2"/>
    <s v="Regular"/>
    <x v="271"/>
    <n v="137.99"/>
    <n v="21.69"/>
    <s v="Evan Henry"/>
    <x v="1"/>
    <s v="Corporate"/>
    <x v="1"/>
    <s v="Telephones and Communication"/>
    <s v="Small Box"/>
    <d v="2014-04-10T00:00:00"/>
  </r>
  <r>
    <n v="5517"/>
    <s v="N"/>
    <x v="81"/>
    <s v="Not Specified"/>
    <x v="19"/>
    <x v="273"/>
    <n v="0.04"/>
    <s v="Regular"/>
    <x v="272"/>
    <n v="102.48"/>
    <n v="33.99"/>
    <s v="Roy Jones"/>
    <x v="1"/>
    <s v="Corporate"/>
    <x v="0"/>
    <s v="Envelopes"/>
    <s v="Small Box"/>
    <d v="2014-04-11T00:00:00"/>
  </r>
  <r>
    <n v="5518"/>
    <s v="N"/>
    <x v="81"/>
    <s v="Not Specified"/>
    <x v="40"/>
    <x v="274"/>
    <n v="0.02"/>
    <s v="Regular"/>
    <x v="273"/>
    <n v="21.77"/>
    <n v="20.02"/>
    <s v="Roy Jones"/>
    <x v="1"/>
    <s v="Corporate"/>
    <x v="2"/>
    <s v="Office Furnishings"/>
    <s v="Medium Box"/>
    <d v="2014-04-10T00:00:00"/>
  </r>
  <r>
    <n v="5519"/>
    <s v="N"/>
    <x v="81"/>
    <s v="Not Specified"/>
    <x v="17"/>
    <x v="275"/>
    <n v="0.09"/>
    <s v="Regular"/>
    <x v="274"/>
    <n v="46.99"/>
    <n v="21.73"/>
    <s v="Roy Jones"/>
    <x v="1"/>
    <s v="Corporate"/>
    <x v="0"/>
    <s v="Pens &amp; Art Supplies"/>
    <s v="Small Box"/>
    <d v="2014-04-11T00:00:00"/>
  </r>
  <r>
    <n v="5520"/>
    <s v="N"/>
    <x v="81"/>
    <s v="Low"/>
    <x v="9"/>
    <x v="276"/>
    <n v="0.05"/>
    <s v="Regular"/>
    <x v="275"/>
    <n v="127.99"/>
    <n v="22.99"/>
    <s v="Roy French"/>
    <x v="2"/>
    <s v="Consumer"/>
    <x v="1"/>
    <s v="Telephones and Communication"/>
    <s v="Small Box"/>
    <d v="2014-04-13T00:00:00"/>
  </r>
  <r>
    <n v="5521"/>
    <s v="N"/>
    <x v="81"/>
    <s v="Not Specified"/>
    <x v="25"/>
    <x v="277"/>
    <n v="0.05"/>
    <s v="Regular"/>
    <x v="276"/>
    <n v="26.81"/>
    <n v="27.32"/>
    <s v="Michelle Ellison"/>
    <x v="2"/>
    <s v="Small Business"/>
    <x v="0"/>
    <s v="Appliances"/>
    <s v="Small Box"/>
    <d v="2014-04-11T00:00:00"/>
  </r>
  <r>
    <n v="5522"/>
    <s v="N"/>
    <x v="81"/>
    <s v="Not Specified"/>
    <x v="5"/>
    <x v="278"/>
    <n v="0.08"/>
    <s v="Regular"/>
    <x v="277"/>
    <n v="14.78"/>
    <n v="15.25"/>
    <s v="Michelle Ellison"/>
    <x v="2"/>
    <s v="Small Business"/>
    <x v="0"/>
    <s v="Pens &amp; Art Supplies"/>
    <s v="Wrap Bag"/>
    <d v="2014-04-10T00:00:00"/>
  </r>
  <r>
    <n v="5523"/>
    <s v="N"/>
    <x v="82"/>
    <s v="Not Specified"/>
    <x v="12"/>
    <x v="279"/>
    <n v="0.08"/>
    <s v="Regular"/>
    <x v="278"/>
    <n v="23.7"/>
    <n v="20.96"/>
    <s v="Emily Phan"/>
    <x v="0"/>
    <s v="Consumer"/>
    <x v="0"/>
    <s v="Appliances"/>
    <s v="Medium Box"/>
    <d v="2014-04-13T00:00:00"/>
  </r>
  <r>
    <n v="5524"/>
    <s v="N"/>
    <x v="82"/>
    <s v="High"/>
    <x v="48"/>
    <x v="280"/>
    <n v="0.03"/>
    <s v="Regular"/>
    <x v="279"/>
    <n v="27.99"/>
    <n v="25.28"/>
    <s v="Brad Thomas"/>
    <x v="1"/>
    <s v="Home Office"/>
    <x v="1"/>
    <s v="Office Machines"/>
    <s v="Medium Box"/>
    <d v="2014-04-11T00:00:00"/>
  </r>
  <r>
    <n v="5525"/>
    <s v="N"/>
    <x v="82"/>
    <s v="Not Specified"/>
    <x v="5"/>
    <x v="281"/>
    <n v="0.05"/>
    <s v="Delivery Van"/>
    <x v="280"/>
    <n v="340.14"/>
    <n v="105.05"/>
    <s v="Duane Benoit"/>
    <x v="2"/>
    <s v="Home Office"/>
    <x v="0"/>
    <s v="Appliances"/>
    <s v="Jumbo Drum"/>
    <d v="2014-04-11T00:00:00"/>
  </r>
  <r>
    <n v="5526"/>
    <s v="N"/>
    <x v="82"/>
    <s v="Not Specified"/>
    <x v="5"/>
    <x v="282"/>
    <n v="0.04"/>
    <s v="Regular"/>
    <x v="281"/>
    <n v="19.079999999999998"/>
    <n v="16.350000000000001"/>
    <s v="Nat Carroll"/>
    <x v="2"/>
    <s v="Home Office"/>
    <x v="0"/>
    <s v="Pens &amp; Art Supplies"/>
    <s v="Wrap Bag"/>
    <d v="2014-04-11T00:00:00"/>
  </r>
  <r>
    <n v="5527"/>
    <s v="N"/>
    <x v="82"/>
    <s v="Medium"/>
    <x v="26"/>
    <x v="283"/>
    <n v="0.01"/>
    <s v="Delivery Van"/>
    <x v="282"/>
    <n v="412.98"/>
    <n v="56.52"/>
    <s v="David Kendrick"/>
    <x v="1"/>
    <s v="Home Office"/>
    <x v="2"/>
    <s v="Tables"/>
    <s v="Jumbo Box"/>
    <d v="2014-04-12T00:00:00"/>
  </r>
  <r>
    <n v="5528"/>
    <s v="N"/>
    <x v="82"/>
    <s v="Critical"/>
    <x v="22"/>
    <x v="284"/>
    <n v="0.08"/>
    <s v="Regular"/>
    <x v="283"/>
    <n v="177.98"/>
    <n v="33.99"/>
    <s v="James Lanier"/>
    <x v="2"/>
    <s v="Corporate"/>
    <x v="0"/>
    <s v="Binders and Binder Accessories"/>
    <s v="Small Box"/>
    <d v="2014-04-12T00:00:00"/>
  </r>
  <r>
    <n v="5529"/>
    <s v="Y"/>
    <x v="82"/>
    <s v="Critical"/>
    <x v="45"/>
    <x v="285"/>
    <n v="0"/>
    <s v="Regular"/>
    <x v="284"/>
    <n v="60.91"/>
    <n v="19.809999999999999"/>
    <s v="James Lanier"/>
    <x v="2"/>
    <s v="Corporate"/>
    <x v="0"/>
    <s v="Paper"/>
    <s v="Small Box"/>
    <d v="2014-04-12T00:00:00"/>
  </r>
  <r>
    <n v="5530"/>
    <s v="N"/>
    <x v="83"/>
    <s v="Not Specified"/>
    <x v="23"/>
    <x v="286"/>
    <n v="0.1"/>
    <s v="Regular"/>
    <x v="285"/>
    <n v="32.979999999999997"/>
    <n v="15.49"/>
    <s v="Brad Eason"/>
    <x v="2"/>
    <s v="Small Business"/>
    <x v="0"/>
    <s v="Binders and Binder Accessories"/>
    <s v="Small Box"/>
    <d v="2014-04-13T00:00:00"/>
  </r>
  <r>
    <n v="5531"/>
    <s v="N"/>
    <x v="83"/>
    <s v="Not Specified"/>
    <x v="48"/>
    <x v="287"/>
    <n v="0.03"/>
    <s v="Regular"/>
    <x v="286"/>
    <n v="60.04"/>
    <n v="33.99"/>
    <s v="Brad Eason"/>
    <x v="2"/>
    <s v="Small Business"/>
    <x v="0"/>
    <s v="Paper"/>
    <s v="Small Box"/>
    <d v="2014-04-13T00:00:00"/>
  </r>
  <r>
    <n v="5532"/>
    <s v="N"/>
    <x v="84"/>
    <s v="Medium"/>
    <x v="28"/>
    <x v="288"/>
    <n v="0.06"/>
    <s v="Delivery Van"/>
    <x v="287"/>
    <n v="308.18"/>
    <n v="68.12"/>
    <s v="Becky Martin"/>
    <x v="0"/>
    <s v="Home Office"/>
    <x v="2"/>
    <s v="Tables"/>
    <s v="Jumbo Box"/>
    <d v="2014-04-15T00:00:00"/>
  </r>
  <r>
    <n v="5533"/>
    <s v="N"/>
    <x v="84"/>
    <s v="Low"/>
    <x v="34"/>
    <x v="289"/>
    <n v="0.09"/>
    <s v="Delivery Van"/>
    <x v="288"/>
    <n v="112.98"/>
    <n v="49.84"/>
    <s v="David Flashing"/>
    <x v="0"/>
    <s v="Home Office"/>
    <x v="2"/>
    <s v="Bookcases"/>
    <s v="Jumbo Box"/>
    <d v="2014-04-19T00:00:00"/>
  </r>
  <r>
    <n v="5534"/>
    <s v="N"/>
    <x v="85"/>
    <s v="Not Specified"/>
    <x v="2"/>
    <x v="290"/>
    <n v="0.09"/>
    <s v="Regular"/>
    <x v="289"/>
    <n v="82.97"/>
    <n v="17.5"/>
    <s v="Carl Weiss"/>
    <x v="1"/>
    <s v="Consumer"/>
    <x v="0"/>
    <s v="Appliances"/>
    <s v="Small Box"/>
    <d v="2014-04-15T00:00:00"/>
  </r>
  <r>
    <n v="5535"/>
    <s v="N"/>
    <x v="85"/>
    <s v="Not Specified"/>
    <x v="29"/>
    <x v="291"/>
    <n v="0.1"/>
    <s v="Regular"/>
    <x v="290"/>
    <n v="31.98"/>
    <n v="24.49"/>
    <s v="Carl Weiss"/>
    <x v="1"/>
    <s v="Consumer"/>
    <x v="2"/>
    <s v="Office Furnishings"/>
    <s v="Small Box"/>
    <d v="2014-04-18T00:00:00"/>
  </r>
  <r>
    <n v="5536"/>
    <s v="N"/>
    <x v="86"/>
    <s v="High"/>
    <x v="36"/>
    <x v="292"/>
    <n v="0.01"/>
    <s v="Regular"/>
    <x v="291"/>
    <n v="137.99"/>
    <n v="22.99"/>
    <s v="Keith Dawkins"/>
    <x v="1"/>
    <s v="Home Office"/>
    <x v="1"/>
    <s v="Telephones and Communication"/>
    <s v="Small Box"/>
    <d v="2014-04-18T00:00:00"/>
  </r>
  <r>
    <n v="5537"/>
    <s v="N"/>
    <x v="86"/>
    <s v="Critical"/>
    <x v="20"/>
    <x v="293"/>
    <n v="0.05"/>
    <s v="Delivery Van"/>
    <x v="292"/>
    <n v="2562.14"/>
    <n v="43.7"/>
    <s v="Maria Zettner"/>
    <x v="2"/>
    <s v="Corporate"/>
    <x v="1"/>
    <s v="Office Machines"/>
    <s v="Jumbo Drum"/>
    <d v="2014-04-17T00:00:00"/>
  </r>
  <r>
    <n v="5538"/>
    <s v="N"/>
    <x v="87"/>
    <s v="Critical"/>
    <x v="35"/>
    <x v="294"/>
    <n v="0.06"/>
    <s v="Regular"/>
    <x v="293"/>
    <n v="67.94"/>
    <n v="18"/>
    <s v="Denny Ordway"/>
    <x v="1"/>
    <s v="Small Business"/>
    <x v="1"/>
    <s v="Computer Peripherals"/>
    <s v="Small Box"/>
    <d v="2014-04-18T00:00:00"/>
  </r>
  <r>
    <n v="5539"/>
    <s v="N"/>
    <x v="87"/>
    <s v="Critical"/>
    <x v="8"/>
    <x v="295"/>
    <n v="7.0000000000000007E-2"/>
    <s v="Regular"/>
    <x v="294"/>
    <n v="18.3"/>
    <n v="14.5"/>
    <s v="Denny Ordway"/>
    <x v="1"/>
    <s v="Small Business"/>
    <x v="0"/>
    <s v="Labels"/>
    <s v="Small Box"/>
    <d v="2014-04-17T00:00:00"/>
  </r>
  <r>
    <n v="5540"/>
    <s v="N"/>
    <x v="87"/>
    <s v="Low"/>
    <x v="11"/>
    <x v="296"/>
    <n v="0.02"/>
    <s v="Regular"/>
    <x v="295"/>
    <n v="431.19"/>
    <n v="33.99"/>
    <s v="Patrick Ryan"/>
    <x v="1"/>
    <s v="Corporate"/>
    <x v="0"/>
    <s v="Storage &amp; Organization"/>
    <s v="Small Box"/>
    <d v="2014-04-17T00:00:00"/>
  </r>
  <r>
    <n v="5541"/>
    <s v="N"/>
    <x v="88"/>
    <s v="Medium"/>
    <x v="34"/>
    <x v="297"/>
    <n v="0.1"/>
    <s v="Regular"/>
    <x v="296"/>
    <n v="312.97000000000003"/>
    <n v="21.18"/>
    <s v="Luke Schmidt"/>
    <x v="1"/>
    <s v="Home Office"/>
    <x v="1"/>
    <s v="Computer Peripherals"/>
    <s v="Small Box"/>
    <d v="2014-04-19T00:00:00"/>
  </r>
  <r>
    <n v="5542"/>
    <s v="N"/>
    <x v="88"/>
    <s v="Medium"/>
    <x v="29"/>
    <x v="298"/>
    <n v="0.06"/>
    <s v="Regular"/>
    <x v="297"/>
    <n v="51.89"/>
    <n v="17.04"/>
    <s v="Luke Schmidt"/>
    <x v="1"/>
    <s v="Home Office"/>
    <x v="2"/>
    <s v="Office Furnishings"/>
    <s v="Wrap Bag"/>
    <d v="2014-04-20T00:00:00"/>
  </r>
  <r>
    <n v="5543"/>
    <s v="N"/>
    <x v="88"/>
    <s v="Critical"/>
    <x v="15"/>
    <x v="299"/>
    <n v="0.02"/>
    <s v="Delivery Van"/>
    <x v="298"/>
    <n v="142.97999999999999"/>
    <n v="44"/>
    <s v="Christina Anderson"/>
    <x v="1"/>
    <s v="Corporate"/>
    <x v="2"/>
    <s v="Chairs &amp; Chairmats"/>
    <s v="Jumbo Drum"/>
    <d v="2014-04-19T00:00:00"/>
  </r>
  <r>
    <n v="5544"/>
    <s v="N"/>
    <x v="88"/>
    <s v="Medium"/>
    <x v="35"/>
    <x v="300"/>
    <n v="0.09"/>
    <s v="Delivery Van"/>
    <x v="299"/>
    <n v="101.99"/>
    <n v="56"/>
    <s v="Peter Fuller"/>
    <x v="1"/>
    <s v="Consumer"/>
    <x v="2"/>
    <s v="Chairs &amp; Chairmats"/>
    <s v="Jumbo Drum"/>
    <d v="2014-04-18T00:00:00"/>
  </r>
  <r>
    <n v="5545"/>
    <s v="N"/>
    <x v="89"/>
    <s v="Low"/>
    <x v="42"/>
    <x v="301"/>
    <n v="0.06"/>
    <s v="Regular"/>
    <x v="300"/>
    <n v="15.58"/>
    <n v="15.63"/>
    <s v="Kelly Lampkin"/>
    <x v="2"/>
    <s v="Corporate"/>
    <x v="0"/>
    <s v="Rubber Bands"/>
    <s v="Wrap Bag"/>
    <d v="2014-04-23T00:00:00"/>
  </r>
  <r>
    <n v="5546"/>
    <s v="N"/>
    <x v="89"/>
    <s v="Low"/>
    <x v="18"/>
    <x v="302"/>
    <n v="0.01"/>
    <s v="Regular"/>
    <x v="301"/>
    <n v="91.52"/>
    <n v="62.2"/>
    <s v="Amy Hunt"/>
    <x v="1"/>
    <s v="Home Office"/>
    <x v="2"/>
    <s v="Office Furnishings"/>
    <s v="Medium Box"/>
    <d v="2014-04-26T00:00:00"/>
  </r>
  <r>
    <n v="5547"/>
    <s v="N"/>
    <x v="90"/>
    <s v="High"/>
    <x v="26"/>
    <x v="303"/>
    <n v="0.09"/>
    <s v="Regular"/>
    <x v="302"/>
    <n v="17.98"/>
    <n v="16.5"/>
    <s v="Amy Hunt"/>
    <x v="1"/>
    <s v="Home Office"/>
    <x v="0"/>
    <s v="Envelopes"/>
    <s v="Small Box"/>
    <d v="2014-04-22T00:00:00"/>
  </r>
  <r>
    <n v="5548"/>
    <s v="N"/>
    <x v="91"/>
    <s v="Critical"/>
    <x v="10"/>
    <x v="304"/>
    <n v="0.05"/>
    <s v="Express"/>
    <x v="303"/>
    <n v="375.25"/>
    <n v="33.99"/>
    <s v="Tracy Jones"/>
    <x v="1"/>
    <s v="Corporate"/>
    <x v="0"/>
    <s v="Appliances"/>
    <s v="Small Box"/>
    <d v="2014-04-21T00:00:00"/>
  </r>
  <r>
    <n v="5549"/>
    <s v="N"/>
    <x v="91"/>
    <s v="Critical"/>
    <x v="10"/>
    <x v="305"/>
    <n v="0.06"/>
    <s v="Express"/>
    <x v="304"/>
    <n v="19.59"/>
    <n v="18"/>
    <s v="Tracy Jones"/>
    <x v="1"/>
    <s v="Corporate"/>
    <x v="2"/>
    <s v="Office Furnishings"/>
    <s v="Wrap Bag"/>
    <d v="2014-04-21T00:00:00"/>
  </r>
  <r>
    <n v="5550"/>
    <s v="N"/>
    <x v="92"/>
    <s v="Low"/>
    <x v="5"/>
    <x v="306"/>
    <n v="7.0000000000000007E-2"/>
    <s v="Regular"/>
    <x v="305"/>
    <n v="17.43"/>
    <n v="14.95"/>
    <s v="Joy Smith"/>
    <x v="0"/>
    <s v="Consumer"/>
    <x v="0"/>
    <s v="Paper"/>
    <s v="Wrap Bag"/>
    <d v="2014-04-26T00:00:00"/>
  </r>
  <r>
    <n v="5551"/>
    <s v="N"/>
    <x v="92"/>
    <s v="Medium"/>
    <x v="9"/>
    <x v="307"/>
    <n v="0.08"/>
    <s v="Regular"/>
    <x v="306"/>
    <n v="34.01"/>
    <n v="19.53"/>
    <s v="Rick Duston"/>
    <x v="0"/>
    <s v="Corporate"/>
    <x v="0"/>
    <s v="Pens &amp; Art Supplies"/>
    <s v="Small Pack"/>
    <d v="2014-04-24T00:00:00"/>
  </r>
  <r>
    <n v="5552"/>
    <s v="N"/>
    <x v="93"/>
    <s v="Low"/>
    <x v="33"/>
    <x v="308"/>
    <n v="0.02"/>
    <s v="Regular"/>
    <x v="307"/>
    <n v="58.89"/>
    <n v="19.100000000000001"/>
    <s v="Eugene Hildebrand"/>
    <x v="2"/>
    <s v="Home Office"/>
    <x v="0"/>
    <s v="Appliances"/>
    <s v="Medium Box"/>
    <d v="2014-04-23T00:00:00"/>
  </r>
  <r>
    <n v="5553"/>
    <s v="N"/>
    <x v="93"/>
    <s v="Low"/>
    <x v="14"/>
    <x v="309"/>
    <n v="0.05"/>
    <s v="Delivery Van"/>
    <x v="308"/>
    <n v="152.97999999999999"/>
    <n v="50.09"/>
    <s v="Eugene Hildebrand"/>
    <x v="2"/>
    <s v="Home Office"/>
    <x v="2"/>
    <s v="Bookcases"/>
    <s v="Jumbo Box"/>
    <d v="2014-04-25T00:00:00"/>
  </r>
  <r>
    <n v="5554"/>
    <s v="N"/>
    <x v="93"/>
    <s v="Low"/>
    <x v="2"/>
    <x v="310"/>
    <n v="0.1"/>
    <s v="Delivery Van"/>
    <x v="309"/>
    <n v="224.6"/>
    <n v="124.2"/>
    <s v="Eugene Hildebrand"/>
    <x v="2"/>
    <s v="Home Office"/>
    <x v="2"/>
    <s v="Tables"/>
    <s v="Jumbo Box"/>
    <d v="2014-04-25T00:00:00"/>
  </r>
  <r>
    <n v="5555"/>
    <s v="Y"/>
    <x v="94"/>
    <s v="Not Specified"/>
    <x v="13"/>
    <x v="311"/>
    <n v="0"/>
    <s v="Express"/>
    <x v="310"/>
    <n v="14.88"/>
    <n v="14.7"/>
    <s v="Giulietta Dortch"/>
    <x v="1"/>
    <s v="Consumer"/>
    <x v="0"/>
    <s v="Pens &amp; Art Supplies"/>
    <s v="Wrap Bag"/>
    <d v="2014-04-24T00:00:00"/>
  </r>
  <r>
    <n v="5556"/>
    <s v="N"/>
    <x v="95"/>
    <s v="Medium"/>
    <x v="26"/>
    <x v="312"/>
    <n v="0.04"/>
    <s v="Regular"/>
    <x v="311"/>
    <n v="431.19"/>
    <n v="33.99"/>
    <s v="Nicole Brennan"/>
    <x v="1"/>
    <s v="Home Office"/>
    <x v="0"/>
    <s v="Storage &amp; Organization"/>
    <s v="Small Box"/>
    <d v="2014-04-27T00:00:00"/>
  </r>
  <r>
    <n v="5557"/>
    <s v="N"/>
    <x v="95"/>
    <s v="Low"/>
    <x v="28"/>
    <x v="313"/>
    <n v="0.03"/>
    <s v="Delivery Van"/>
    <x v="312"/>
    <n v="192.98"/>
    <n v="40.200000000000003"/>
    <s v="Katrina Bavinger"/>
    <x v="2"/>
    <s v="Consumer"/>
    <x v="2"/>
    <s v="Chairs &amp; Chairmats"/>
    <s v="Jumbo Drum"/>
    <d v="2014-04-30T00:00:00"/>
  </r>
  <r>
    <n v="5558"/>
    <s v="N"/>
    <x v="96"/>
    <s v="Critical"/>
    <x v="30"/>
    <x v="314"/>
    <n v="0.09"/>
    <s v="Express"/>
    <x v="313"/>
    <n v="70.099999999999994"/>
    <n v="15.49"/>
    <s v="Neil Knudson"/>
    <x v="1"/>
    <s v="Home Office"/>
    <x v="0"/>
    <s v="Binders and Binder Accessories"/>
    <s v="Small Box"/>
    <d v="2014-04-29T00:00:00"/>
  </r>
  <r>
    <n v="5559"/>
    <s v="N"/>
    <x v="96"/>
    <s v="Critical"/>
    <x v="34"/>
    <x v="315"/>
    <n v="0.01"/>
    <s v="Regular"/>
    <x v="314"/>
    <n v="51.98"/>
    <n v="21.12"/>
    <s v="Neil Knudson"/>
    <x v="1"/>
    <s v="Home Office"/>
    <x v="1"/>
    <s v="Computer Peripherals"/>
    <s v="Small Box"/>
    <d v="2014-04-29T00:00:00"/>
  </r>
  <r>
    <n v="5560"/>
    <s v="N"/>
    <x v="96"/>
    <s v="Low"/>
    <x v="42"/>
    <x v="316"/>
    <n v="0.09"/>
    <s v="Regular"/>
    <x v="315"/>
    <n v="312.97000000000003"/>
    <n v="21.18"/>
    <s v="Deborah Brumfield"/>
    <x v="1"/>
    <s v="Corporate"/>
    <x v="1"/>
    <s v="Computer Peripherals"/>
    <s v="Small Box"/>
    <d v="2014-04-27T00:00:00"/>
  </r>
  <r>
    <n v="5561"/>
    <s v="Y"/>
    <x v="96"/>
    <s v="Not Specified"/>
    <x v="32"/>
    <x v="317"/>
    <n v="0.09"/>
    <s v="Regular"/>
    <x v="316"/>
    <n v="24.28"/>
    <n v="18.86"/>
    <s v="Anna Gayman"/>
    <x v="2"/>
    <s v="Corporate"/>
    <x v="0"/>
    <s v="Paper"/>
    <s v="Small Box"/>
    <d v="2014-04-28T00:00:00"/>
  </r>
  <r>
    <n v="5562"/>
    <s v="N"/>
    <x v="96"/>
    <s v="Not Specified"/>
    <x v="29"/>
    <x v="318"/>
    <n v="0.03"/>
    <s v="Regular"/>
    <x v="317"/>
    <n v="77.989999999999995"/>
    <n v="22.99"/>
    <s v="Fred Wasserman"/>
    <x v="3"/>
    <s v="Home Office"/>
    <x v="1"/>
    <s v="Telephones and Communication"/>
    <s v="Small Box"/>
    <d v="2014-04-28T00:00:00"/>
  </r>
  <r>
    <n v="5563"/>
    <s v="N"/>
    <x v="97"/>
    <s v="High"/>
    <x v="47"/>
    <x v="319"/>
    <n v="0.04"/>
    <s v="Express"/>
    <x v="318"/>
    <n v="16.13"/>
    <n v="14.99"/>
    <s v="Sandra Glassco"/>
    <x v="2"/>
    <s v="Home Office"/>
    <x v="0"/>
    <s v="Labels"/>
    <s v="Small Box"/>
    <d v="2014-04-30T00:00:00"/>
  </r>
  <r>
    <n v="5564"/>
    <s v="N"/>
    <x v="97"/>
    <s v="High"/>
    <x v="16"/>
    <x v="320"/>
    <n v="0.06"/>
    <s v="Regular"/>
    <x v="319"/>
    <n v="67.48"/>
    <n v="28.3"/>
    <s v="Sandra Glassco"/>
    <x v="2"/>
    <s v="Home Office"/>
    <x v="0"/>
    <s v="Paper"/>
    <s v="Small Box"/>
    <d v="2014-04-30T00:00:00"/>
  </r>
  <r>
    <n v="5565"/>
    <s v="N"/>
    <x v="98"/>
    <s v="High"/>
    <x v="41"/>
    <x v="321"/>
    <n v="0.04"/>
    <s v="Regular"/>
    <x v="320"/>
    <n v="46.76"/>
    <n v="19.489999999999998"/>
    <s v="Corey Roper"/>
    <x v="1"/>
    <s v="Small Business"/>
    <x v="0"/>
    <s v="Storage &amp; Organization"/>
    <s v="Small Box"/>
    <d v="2014-04-30T00:00:00"/>
  </r>
  <r>
    <n v="5566"/>
    <s v="N"/>
    <x v="99"/>
    <s v="Low"/>
    <x v="14"/>
    <x v="322"/>
    <n v="0.1"/>
    <s v="Regular"/>
    <x v="321"/>
    <n v="46.23"/>
    <n v="19.02"/>
    <s v="Evan Henry"/>
    <x v="1"/>
    <s v="Corporate"/>
    <x v="2"/>
    <s v="Office Furnishings"/>
    <s v="Small Box"/>
    <d v="2014-05-06T00:00:00"/>
  </r>
  <r>
    <n v="5567"/>
    <s v="N"/>
    <x v="99"/>
    <s v="Critical"/>
    <x v="47"/>
    <x v="323"/>
    <n v="0.06"/>
    <s v="Regular"/>
    <x v="322"/>
    <n v="16.98"/>
    <n v="21.44"/>
    <s v="Randy Ferguson"/>
    <x v="1"/>
    <s v="Home Office"/>
    <x v="0"/>
    <s v="Paper"/>
    <s v="Small Box"/>
    <d v="2014-05-02T00:00:00"/>
  </r>
  <r>
    <n v="5568"/>
    <s v="N"/>
    <x v="99"/>
    <s v="Critical"/>
    <x v="2"/>
    <x v="324"/>
    <n v="0.01"/>
    <s v="Regular"/>
    <x v="323"/>
    <n v="18.48"/>
    <n v="21.37"/>
    <s v="Randy Ferguson"/>
    <x v="1"/>
    <s v="Home Office"/>
    <x v="0"/>
    <s v="Paper"/>
    <s v="Small Box"/>
    <d v="2014-05-03T00:00:00"/>
  </r>
  <r>
    <n v="5569"/>
    <s v="N"/>
    <x v="99"/>
    <s v="Critical"/>
    <x v="9"/>
    <x v="325"/>
    <n v="0.01"/>
    <s v="Regular"/>
    <x v="324"/>
    <n v="23.7"/>
    <n v="19.63"/>
    <s v="Mitch Willingham"/>
    <x v="1"/>
    <s v="Corporate"/>
    <x v="0"/>
    <s v="Binders and Binder Accessories"/>
    <s v="Small Box"/>
    <d v="2014-05-03T00:00:00"/>
  </r>
  <r>
    <n v="5570"/>
    <s v="N"/>
    <x v="99"/>
    <s v="Critical"/>
    <x v="22"/>
    <x v="326"/>
    <n v="0.03"/>
    <s v="Regular"/>
    <x v="325"/>
    <n v="16.55"/>
    <n v="15.49"/>
    <s v="Mitch Willingham"/>
    <x v="1"/>
    <s v="Corporate"/>
    <x v="0"/>
    <s v="Binders and Binder Accessories"/>
    <s v="Small Box"/>
    <d v="2014-05-01T00:00:00"/>
  </r>
  <r>
    <n v="5571"/>
    <s v="N"/>
    <x v="99"/>
    <s v="Not Specified"/>
    <x v="17"/>
    <x v="327"/>
    <n v="7.0000000000000007E-2"/>
    <s v="Regular"/>
    <x v="326"/>
    <n v="427.88"/>
    <n v="25.37"/>
    <s v="Beth Thompson"/>
    <x v="3"/>
    <s v="Corporate"/>
    <x v="0"/>
    <s v="Storage &amp; Organization"/>
    <s v="Small Box"/>
    <d v="2014-05-01T00:00:00"/>
  </r>
  <r>
    <n v="5572"/>
    <s v="N"/>
    <x v="100"/>
    <s v="Medium"/>
    <x v="3"/>
    <x v="328"/>
    <n v="0.09"/>
    <s v="Express"/>
    <x v="327"/>
    <n v="132.97999999999999"/>
    <n v="17.989999999999998"/>
    <s v="Robert Dilbeck"/>
    <x v="1"/>
    <s v="Corporate"/>
    <x v="0"/>
    <s v="Appliances"/>
    <s v="Small Box"/>
    <d v="2014-05-05T00:00:00"/>
  </r>
  <r>
    <n v="5573"/>
    <s v="N"/>
    <x v="101"/>
    <s v="High"/>
    <x v="35"/>
    <x v="329"/>
    <n v="0.05"/>
    <s v="Express"/>
    <x v="328"/>
    <n v="190.47"/>
    <n v="33.99"/>
    <s v="Bill Tyler"/>
    <x v="1"/>
    <s v="Consumer"/>
    <x v="0"/>
    <s v="Storage &amp; Organization"/>
    <s v="Small Box"/>
    <d v="2014-05-07T00:00:00"/>
  </r>
  <r>
    <n v="5574"/>
    <s v="N"/>
    <x v="102"/>
    <s v="Medium"/>
    <x v="29"/>
    <x v="330"/>
    <n v="0.05"/>
    <s v="Regular"/>
    <x v="329"/>
    <n v="42.98"/>
    <n v="23.18"/>
    <s v="Noel Staavos"/>
    <x v="0"/>
    <s v="Home Office"/>
    <x v="0"/>
    <s v="Paper"/>
    <s v="Small Box"/>
    <d v="2014-05-05T00:00:00"/>
  </r>
  <r>
    <n v="5575"/>
    <s v="N"/>
    <x v="102"/>
    <s v="Low"/>
    <x v="23"/>
    <x v="331"/>
    <n v="0.04"/>
    <s v="Regular"/>
    <x v="330"/>
    <n v="132.97999999999999"/>
    <n v="17.989999999999998"/>
    <s v="Melanie Page"/>
    <x v="2"/>
    <s v="Corporate"/>
    <x v="0"/>
    <s v="Appliances"/>
    <s v="Small Box"/>
    <d v="2014-05-05T00:00:00"/>
  </r>
  <r>
    <n v="5576"/>
    <s v="N"/>
    <x v="102"/>
    <s v="Low"/>
    <x v="30"/>
    <x v="332"/>
    <n v="0.02"/>
    <s v="Regular"/>
    <x v="331"/>
    <n v="67.989999999999995"/>
    <n v="19"/>
    <s v="Melanie Page"/>
    <x v="2"/>
    <s v="Corporate"/>
    <x v="1"/>
    <s v="Telephones and Communication"/>
    <s v="Small Pack"/>
    <d v="2014-05-05T00:00:00"/>
  </r>
  <r>
    <n v="5577"/>
    <s v="N"/>
    <x v="102"/>
    <s v="Low"/>
    <x v="41"/>
    <x v="333"/>
    <n v="0.05"/>
    <s v="Delivery Van"/>
    <x v="332"/>
    <n v="35.99"/>
    <n v="29.68"/>
    <s v="Melanie Page"/>
    <x v="2"/>
    <s v="Corporate"/>
    <x v="2"/>
    <s v="Office Furnishings"/>
    <s v="Jumbo Drum"/>
    <d v="2014-05-09T00:00:00"/>
  </r>
  <r>
    <n v="5578"/>
    <s v="N"/>
    <x v="103"/>
    <s v="High"/>
    <x v="49"/>
    <x v="334"/>
    <n v="7.0000000000000007E-2"/>
    <s v="Regular"/>
    <x v="333"/>
    <n v="14.78"/>
    <n v="15.49"/>
    <s v="Tom Stivers"/>
    <x v="1"/>
    <s v="Small Business"/>
    <x v="0"/>
    <s v="Binders and Binder Accessories"/>
    <s v="Small Box"/>
    <d v="2014-05-08T00:00:00"/>
  </r>
  <r>
    <n v="5579"/>
    <s v="Y"/>
    <x v="103"/>
    <s v="Medium"/>
    <x v="14"/>
    <x v="335"/>
    <n v="0.01"/>
    <s v="Regular"/>
    <x v="334"/>
    <n v="28.48"/>
    <n v="15.99"/>
    <s v="Laurel Beltran"/>
    <x v="1"/>
    <s v="Consumer"/>
    <x v="1"/>
    <s v="Computer Peripherals"/>
    <s v="Small Pack"/>
    <d v="2014-05-08T00:00:00"/>
  </r>
  <r>
    <n v="5580"/>
    <s v="N"/>
    <x v="103"/>
    <s v="High"/>
    <x v="28"/>
    <x v="336"/>
    <n v="0.08"/>
    <s v="Regular"/>
    <x v="335"/>
    <n v="18.48"/>
    <n v="22.4"/>
    <s v="Valerie Takahito"/>
    <x v="1"/>
    <s v="Consumer"/>
    <x v="0"/>
    <s v="Paper"/>
    <s v="Small Box"/>
    <d v="2014-05-07T00:00:00"/>
  </r>
  <r>
    <n v="5581"/>
    <s v="Y"/>
    <x v="104"/>
    <s v="High"/>
    <x v="3"/>
    <x v="337"/>
    <n v="0.09"/>
    <s v="Regular"/>
    <x v="336"/>
    <n v="28.98"/>
    <n v="26.39"/>
    <s v="Mary Zewe"/>
    <x v="1"/>
    <s v="Corporate"/>
    <x v="0"/>
    <s v="Envelopes"/>
    <s v="Small Box"/>
    <d v="2014-05-10T00:00:00"/>
  </r>
  <r>
    <n v="5582"/>
    <s v="N"/>
    <x v="104"/>
    <s v="Not Specified"/>
    <x v="17"/>
    <x v="338"/>
    <n v="0.03"/>
    <s v="Regular"/>
    <x v="337"/>
    <n v="41.34"/>
    <n v="21.87"/>
    <s v="Brad Thomas"/>
    <x v="1"/>
    <s v="Corporate"/>
    <x v="2"/>
    <s v="Office Furnishings"/>
    <s v="Small Box"/>
    <d v="2014-05-10T00:00:00"/>
  </r>
  <r>
    <n v="5583"/>
    <s v="N"/>
    <x v="105"/>
    <s v="High"/>
    <x v="11"/>
    <x v="339"/>
    <n v="0.05"/>
    <s v="Regular"/>
    <x v="338"/>
    <n v="18.48"/>
    <n v="16.739999999999998"/>
    <s v="Jeremy Lonsdale"/>
    <x v="1"/>
    <s v="Corporate"/>
    <x v="1"/>
    <s v="Computer Peripherals"/>
    <s v="Small Pack"/>
    <d v="2014-05-09T00:00:00"/>
  </r>
  <r>
    <n v="5584"/>
    <s v="N"/>
    <x v="105"/>
    <s v="High"/>
    <x v="28"/>
    <x v="340"/>
    <n v="0.09"/>
    <s v="Regular"/>
    <x v="339"/>
    <n v="24.53"/>
    <n v="14.5"/>
    <s v="Jeremy Lonsdale"/>
    <x v="1"/>
    <s v="Corporate"/>
    <x v="0"/>
    <s v="Labels"/>
    <s v="Small Box"/>
    <d v="2014-05-10T00:00:00"/>
  </r>
  <r>
    <n v="5585"/>
    <s v="N"/>
    <x v="105"/>
    <s v="High"/>
    <x v="27"/>
    <x v="341"/>
    <n v="0.06"/>
    <s v="Regular"/>
    <x v="340"/>
    <n v="18.68"/>
    <n v="19.41"/>
    <s v="Jeremy Lonsdale"/>
    <x v="1"/>
    <s v="Corporate"/>
    <x v="0"/>
    <s v="Paper"/>
    <s v="Small Box"/>
    <d v="2014-05-10T00:00:00"/>
  </r>
  <r>
    <n v="5586"/>
    <s v="N"/>
    <x v="105"/>
    <s v="High"/>
    <x v="44"/>
    <x v="342"/>
    <n v="0.08"/>
    <s v="Express"/>
    <x v="341"/>
    <n v="77.989999999999995"/>
    <n v="22.99"/>
    <s v="Jeremy Lonsdale"/>
    <x v="1"/>
    <s v="Corporate"/>
    <x v="1"/>
    <s v="Telephones and Communication"/>
    <s v="Small Box"/>
    <d v="2014-05-11T00:00:00"/>
  </r>
  <r>
    <n v="5587"/>
    <s v="N"/>
    <x v="106"/>
    <s v="Low"/>
    <x v="15"/>
    <x v="343"/>
    <n v="0.1"/>
    <s v="Regular"/>
    <x v="342"/>
    <n v="46.99"/>
    <n v="21.73"/>
    <s v="Neil Knudson"/>
    <x v="1"/>
    <s v="Home Office"/>
    <x v="0"/>
    <s v="Pens &amp; Art Supplies"/>
    <s v="Small Box"/>
    <d v="2014-05-12T00:00:00"/>
  </r>
  <r>
    <n v="5588"/>
    <s v="N"/>
    <x v="106"/>
    <s v="Low"/>
    <x v="2"/>
    <x v="344"/>
    <n v="0.08"/>
    <s v="Regular"/>
    <x v="343"/>
    <n v="18.48"/>
    <n v="16.739999999999998"/>
    <s v="Robert Waldorf"/>
    <x v="2"/>
    <s v="Home Office"/>
    <x v="1"/>
    <s v="Computer Peripherals"/>
    <s v="Small Pack"/>
    <d v="2014-05-12T00:00:00"/>
  </r>
  <r>
    <n v="5589"/>
    <s v="N"/>
    <x v="107"/>
    <s v="Not Specified"/>
    <x v="48"/>
    <x v="345"/>
    <n v="0.08"/>
    <s v="Regular"/>
    <x v="344"/>
    <n v="140.24"/>
    <n v="26.65"/>
    <s v="Evan Bailliet"/>
    <x v="1"/>
    <s v="Corporate"/>
    <x v="2"/>
    <s v="Chairs &amp; Chairmats"/>
    <s v="Medium Box"/>
    <d v="2014-05-13T00:00:00"/>
  </r>
  <r>
    <n v="5590"/>
    <s v="N"/>
    <x v="107"/>
    <s v="Not Specified"/>
    <x v="25"/>
    <x v="346"/>
    <n v="0.04"/>
    <s v="Regular"/>
    <x v="345"/>
    <n v="17.98"/>
    <n v="18.38"/>
    <s v="Evan Bailliet"/>
    <x v="1"/>
    <s v="Corporate"/>
    <x v="1"/>
    <s v="Computer Peripherals"/>
    <s v="Small Pack"/>
    <d v="2014-05-14T00:00:00"/>
  </r>
  <r>
    <n v="5591"/>
    <s v="N"/>
    <x v="108"/>
    <s v="Medium"/>
    <x v="48"/>
    <x v="347"/>
    <n v="0.03"/>
    <s v="Regular"/>
    <x v="346"/>
    <n v="174.93"/>
    <n v="33.99"/>
    <s v="Carlos Meador"/>
    <x v="0"/>
    <s v="Corporate"/>
    <x v="0"/>
    <s v="Envelopes"/>
    <s v="Small Box"/>
    <d v="2014-05-14T00:00:00"/>
  </r>
  <r>
    <n v="5592"/>
    <s v="N"/>
    <x v="108"/>
    <s v="Medium"/>
    <x v="20"/>
    <x v="348"/>
    <n v="0.01"/>
    <s v="Regular"/>
    <x v="347"/>
    <n v="23.58"/>
    <n v="19.72"/>
    <s v="Carlos Meador"/>
    <x v="0"/>
    <s v="Corporate"/>
    <x v="0"/>
    <s v="Envelopes"/>
    <s v="Small Box"/>
    <d v="2014-05-15T00:00:00"/>
  </r>
  <r>
    <n v="5593"/>
    <s v="N"/>
    <x v="108"/>
    <s v="Medium"/>
    <x v="12"/>
    <x v="349"/>
    <n v="0.01"/>
    <s v="Regular"/>
    <x v="348"/>
    <n v="67.989999999999995"/>
    <n v="19"/>
    <s v="Carlos Meador"/>
    <x v="0"/>
    <s v="Corporate"/>
    <x v="1"/>
    <s v="Telephones and Communication"/>
    <s v="Small Pack"/>
    <d v="2014-05-14T00:00:00"/>
  </r>
  <r>
    <n v="5594"/>
    <s v="N"/>
    <x v="108"/>
    <s v="High"/>
    <x v="43"/>
    <x v="350"/>
    <n v="0.08"/>
    <s v="Express"/>
    <x v="349"/>
    <n v="14.62"/>
    <n v="14.8"/>
    <s v="Giulietta Dortch"/>
    <x v="1"/>
    <s v="Small Business"/>
    <x v="0"/>
    <s v="Rubber Bands"/>
    <s v="Wrap Bag"/>
    <d v="2014-05-15T00:00:00"/>
  </r>
  <r>
    <n v="5595"/>
    <s v="N"/>
    <x v="109"/>
    <s v="Low"/>
    <x v="16"/>
    <x v="351"/>
    <n v="0.08"/>
    <s v="Express"/>
    <x v="350"/>
    <n v="16.89"/>
    <n v="18.93"/>
    <s v="Benjamin Farhat"/>
    <x v="1"/>
    <s v="Home Office"/>
    <x v="1"/>
    <s v="Computer Peripherals"/>
    <s v="Small Pack"/>
    <d v="2014-05-14T00:00:00"/>
  </r>
  <r>
    <n v="5596"/>
    <s v="N"/>
    <x v="109"/>
    <s v="Low"/>
    <x v="46"/>
    <x v="352"/>
    <n v="7.0000000000000007E-2"/>
    <s v="Regular"/>
    <x v="351"/>
    <n v="18.68"/>
    <n v="20.92"/>
    <s v="Benjamin Farhat"/>
    <x v="1"/>
    <s v="Home Office"/>
    <x v="0"/>
    <s v="Paper"/>
    <s v="Small Box"/>
    <d v="2014-05-21T00:00:00"/>
  </r>
  <r>
    <n v="5597"/>
    <s v="N"/>
    <x v="109"/>
    <s v="Critical"/>
    <x v="29"/>
    <x v="353"/>
    <n v="0"/>
    <s v="Regular"/>
    <x v="352"/>
    <n v="17.28"/>
    <n v="19.61"/>
    <s v="Dave Brooks"/>
    <x v="1"/>
    <s v="Corporate"/>
    <x v="0"/>
    <s v="Paper"/>
    <s v="Small Box"/>
    <d v="2014-05-14T00:00:00"/>
  </r>
  <r>
    <n v="5598"/>
    <s v="N"/>
    <x v="109"/>
    <s v="Not Specified"/>
    <x v="4"/>
    <x v="354"/>
    <n v="0"/>
    <s v="Regular"/>
    <x v="353"/>
    <n v="16.98"/>
    <n v="19.489999999999998"/>
    <s v="Brad Thomas"/>
    <x v="0"/>
    <s v="Home Office"/>
    <x v="0"/>
    <s v="Paper"/>
    <s v="Small Box"/>
    <d v="2014-05-16T00:00:00"/>
  </r>
  <r>
    <n v="5599"/>
    <s v="N"/>
    <x v="110"/>
    <s v="High"/>
    <x v="35"/>
    <x v="355"/>
    <n v="0.09"/>
    <s v="Regular"/>
    <x v="354"/>
    <n v="17.399999999999999"/>
    <n v="21.78"/>
    <s v="Paul Lucas"/>
    <x v="1"/>
    <s v="Corporate"/>
    <x v="0"/>
    <s v="Binders and Binder Accessories"/>
    <s v="Small Box"/>
    <d v="2014-05-17T00:00:00"/>
  </r>
  <r>
    <n v="5600"/>
    <s v="Y"/>
    <x v="110"/>
    <s v="High"/>
    <x v="28"/>
    <x v="356"/>
    <n v="0.03"/>
    <s v="Regular"/>
    <x v="355"/>
    <n v="40.53"/>
    <n v="15.49"/>
    <s v="Victoria Pisteka"/>
    <x v="1"/>
    <s v="Corporate"/>
    <x v="0"/>
    <s v="Binders and Binder Accessories"/>
    <s v="Small Box"/>
    <d v="2014-05-17T00:00:00"/>
  </r>
  <r>
    <n v="5601"/>
    <s v="Y"/>
    <x v="110"/>
    <s v="High"/>
    <x v="45"/>
    <x v="357"/>
    <n v="7.0000000000000007E-2"/>
    <s v="Regular"/>
    <x v="356"/>
    <n v="17.98"/>
    <n v="21.15"/>
    <s v="Victoria Pisteka"/>
    <x v="1"/>
    <s v="Corporate"/>
    <x v="0"/>
    <s v="Paper"/>
    <s v="Small Box"/>
    <d v="2014-05-18T00:00:00"/>
  </r>
  <r>
    <n v="5602"/>
    <s v="Y"/>
    <x v="110"/>
    <s v="Critical"/>
    <x v="7"/>
    <x v="358"/>
    <n v="0"/>
    <s v="Express"/>
    <x v="357"/>
    <n v="26.42"/>
    <n v="20.75"/>
    <s v="Denny Ordway"/>
    <x v="1"/>
    <s v="Small Business"/>
    <x v="0"/>
    <s v="Appliances"/>
    <s v="Medium Box"/>
    <d v="2014-05-17T00:00:00"/>
  </r>
  <r>
    <n v="5603"/>
    <s v="N"/>
    <x v="110"/>
    <s v="Critical"/>
    <x v="31"/>
    <x v="359"/>
    <n v="7.0000000000000007E-2"/>
    <s v="Regular"/>
    <x v="358"/>
    <n v="291.48"/>
    <n v="49"/>
    <s v="Christine Sundaresam"/>
    <x v="1"/>
    <s v="Small Business"/>
    <x v="0"/>
    <s v="Storage &amp; Organization"/>
    <s v="Large Box"/>
    <d v="2014-05-16T00:00:00"/>
  </r>
  <r>
    <n v="5604"/>
    <s v="N"/>
    <x v="111"/>
    <s v="Medium"/>
    <x v="48"/>
    <x v="360"/>
    <n v="0.06"/>
    <s v="Regular"/>
    <x v="359"/>
    <n v="14.94"/>
    <n v="14.96"/>
    <s v="Roy Skaria"/>
    <x v="1"/>
    <s v="Corporate"/>
    <x v="0"/>
    <s v="Pens &amp; Art Supplies"/>
    <s v="Wrap Bag"/>
    <d v="2014-05-18T00:00:00"/>
  </r>
  <r>
    <n v="5605"/>
    <s v="N"/>
    <x v="111"/>
    <s v="High"/>
    <x v="9"/>
    <x v="361"/>
    <n v="7.0000000000000007E-2"/>
    <s v="Regular"/>
    <x v="360"/>
    <n v="20.34"/>
    <n v="15.43"/>
    <s v="Alexander Gannaway"/>
    <x v="1"/>
    <s v="Home Office"/>
    <x v="0"/>
    <s v="Paper"/>
    <s v="Wrap Bag"/>
    <d v="2014-05-19T00:00:00"/>
  </r>
  <r>
    <n v="5606"/>
    <s v="N"/>
    <x v="111"/>
    <s v="High"/>
    <x v="37"/>
    <x v="362"/>
    <n v="0.09"/>
    <s v="Regular"/>
    <x v="361"/>
    <n v="16.98"/>
    <n v="20.07"/>
    <s v="Alexander Gannaway"/>
    <x v="1"/>
    <s v="Home Office"/>
    <x v="0"/>
    <s v="Paper"/>
    <s v="Small Box"/>
    <d v="2014-05-18T00:00:00"/>
  </r>
  <r>
    <n v="5607"/>
    <s v="N"/>
    <x v="112"/>
    <s v="Not Specified"/>
    <x v="23"/>
    <x v="363"/>
    <n v="0"/>
    <s v="Express"/>
    <x v="362"/>
    <n v="85.98"/>
    <n v="26.14"/>
    <s v="Arthur Wiediger"/>
    <x v="2"/>
    <s v="Corporate"/>
    <x v="1"/>
    <s v="Computer Peripherals"/>
    <s v="Small Box"/>
    <d v="2014-05-20T00:00:00"/>
  </r>
  <r>
    <n v="5608"/>
    <s v="N"/>
    <x v="112"/>
    <s v="Medium"/>
    <x v="42"/>
    <x v="364"/>
    <n v="0.09"/>
    <s v="Regular"/>
    <x v="363"/>
    <n v="32.99"/>
    <n v="14.99"/>
    <s v="Brendan Murry"/>
    <x v="0"/>
    <s v="Corporate"/>
    <x v="1"/>
    <s v="Telephones and Communication"/>
    <s v="Wrap Bag"/>
    <d v="2014-05-18T00:00:00"/>
  </r>
  <r>
    <n v="5609"/>
    <s v="N"/>
    <x v="112"/>
    <s v="Medium"/>
    <x v="3"/>
    <x v="365"/>
    <n v="0.1"/>
    <s v="Express"/>
    <x v="364"/>
    <n v="15.36"/>
    <n v="20.27"/>
    <s v="Brendan Murry"/>
    <x v="0"/>
    <s v="Corporate"/>
    <x v="0"/>
    <s v="Binders and Binder Accessories"/>
    <s v="Small Box"/>
    <d v="2014-05-19T00:00:00"/>
  </r>
  <r>
    <n v="5610"/>
    <s v="N"/>
    <x v="112"/>
    <s v="Medium"/>
    <x v="39"/>
    <x v="366"/>
    <n v="7.0000000000000007E-2"/>
    <s v="Regular"/>
    <x v="365"/>
    <n v="24.28"/>
    <n v="18.86"/>
    <s v="Brendan Murry"/>
    <x v="0"/>
    <s v="Corporate"/>
    <x v="0"/>
    <s v="Paper"/>
    <s v="Small Box"/>
    <d v="2014-05-20T00:00:00"/>
  </r>
  <r>
    <n v="5611"/>
    <s v="N"/>
    <x v="113"/>
    <s v="Medium"/>
    <x v="34"/>
    <x v="367"/>
    <n v="0.04"/>
    <s v="Regular"/>
    <x v="366"/>
    <n v="21.99"/>
    <n v="25.59"/>
    <s v="Tony Molinari"/>
    <x v="1"/>
    <s v="Corporate"/>
    <x v="0"/>
    <s v="Paper"/>
    <s v="Small Box"/>
    <d v="2014-05-21T00:00:00"/>
  </r>
  <r>
    <n v="5612"/>
    <s v="N"/>
    <x v="114"/>
    <s v="Not Specified"/>
    <x v="38"/>
    <x v="368"/>
    <n v="0.01"/>
    <s v="Express"/>
    <x v="367"/>
    <n v="77.989999999999995"/>
    <n v="22.99"/>
    <s v="Dave Poirier"/>
    <x v="1"/>
    <s v="Small Business"/>
    <x v="1"/>
    <s v="Telephones and Communication"/>
    <s v="Small Box"/>
    <d v="2014-05-21T00:00:00"/>
  </r>
  <r>
    <n v="5613"/>
    <s v="N"/>
    <x v="114"/>
    <s v="Medium"/>
    <x v="35"/>
    <x v="369"/>
    <n v="0.09"/>
    <s v="Express"/>
    <x v="368"/>
    <n v="43.74"/>
    <n v="26.62"/>
    <s v="Duane Huffman"/>
    <x v="2"/>
    <s v="Small Business"/>
    <x v="0"/>
    <s v="Binders and Binder Accessories"/>
    <s v="Small Box"/>
    <d v="2014-05-20T00:00:00"/>
  </r>
  <r>
    <n v="5614"/>
    <s v="N"/>
    <x v="114"/>
    <s v="Medium"/>
    <x v="40"/>
    <x v="370"/>
    <n v="0.04"/>
    <s v="Regular"/>
    <x v="369"/>
    <n v="18.350000000000001"/>
    <n v="15.02"/>
    <s v="Duane Huffman"/>
    <x v="2"/>
    <s v="Small Business"/>
    <x v="0"/>
    <s v="Paper"/>
    <s v="Wrap Bag"/>
    <d v="2014-05-23T00:00:00"/>
  </r>
  <r>
    <n v="5615"/>
    <s v="N"/>
    <x v="114"/>
    <s v="Medium"/>
    <x v="10"/>
    <x v="371"/>
    <n v="0.02"/>
    <s v="Express"/>
    <x v="370"/>
    <n v="77.989999999999995"/>
    <n v="22.99"/>
    <s v="Duane Huffman"/>
    <x v="2"/>
    <s v="Small Business"/>
    <x v="1"/>
    <s v="Telephones and Communication"/>
    <s v="Small Box"/>
    <d v="2014-05-21T00:00:00"/>
  </r>
  <r>
    <n v="5616"/>
    <s v="N"/>
    <x v="115"/>
    <s v="Medium"/>
    <x v="40"/>
    <x v="372"/>
    <n v="0.02"/>
    <s v="Regular"/>
    <x v="371"/>
    <n v="19.64"/>
    <n v="15.39"/>
    <s v="Edward Becker"/>
    <x v="2"/>
    <s v="Home Office"/>
    <x v="0"/>
    <s v="Envelopes"/>
    <s v="Small Box"/>
    <d v="2014-05-23T00:00:00"/>
  </r>
  <r>
    <n v="5617"/>
    <s v="N"/>
    <x v="115"/>
    <s v="Medium"/>
    <x v="27"/>
    <x v="373"/>
    <n v="0.04"/>
    <s v="Regular"/>
    <x v="372"/>
    <n v="14.08"/>
    <n v="15.49"/>
    <s v="Eugene Hildebrand"/>
    <x v="2"/>
    <s v="Home Office"/>
    <x v="0"/>
    <s v="Binders and Binder Accessories"/>
    <s v="Small Box"/>
    <d v="2014-05-23T00:00:00"/>
  </r>
  <r>
    <n v="5618"/>
    <s v="N"/>
    <x v="115"/>
    <s v="Critical"/>
    <x v="48"/>
    <x v="374"/>
    <n v="0.04"/>
    <s v="Express"/>
    <x v="373"/>
    <n v="13.98"/>
    <n v="14.7"/>
    <s v="Astrea Jones"/>
    <x v="0"/>
    <s v="Corporate"/>
    <x v="0"/>
    <s v="Rubber Bands"/>
    <s v="Wrap Bag"/>
    <d v="2014-05-22T00:00:00"/>
  </r>
  <r>
    <n v="5619"/>
    <s v="N"/>
    <x v="116"/>
    <s v="Critical"/>
    <x v="9"/>
    <x v="375"/>
    <n v="0.06"/>
    <s v="Regular"/>
    <x v="374"/>
    <n v="16.98"/>
    <n v="18.95"/>
    <s v="Quincy Jones"/>
    <x v="1"/>
    <s v="Corporate"/>
    <x v="0"/>
    <s v="Binders and Binder Accessories"/>
    <s v="Small Box"/>
    <d v="2014-05-24T00:00:00"/>
  </r>
  <r>
    <n v="5620"/>
    <s v="N"/>
    <x v="117"/>
    <s v="Not Specified"/>
    <x v="6"/>
    <x v="376"/>
    <n v="0.08"/>
    <s v="Regular"/>
    <x v="375"/>
    <n v="16.13"/>
    <n v="15.17"/>
    <s v="Nathan Gelder"/>
    <x v="2"/>
    <s v="Home Office"/>
    <x v="0"/>
    <s v="Pens &amp; Art Supplies"/>
    <s v="Wrap Bag"/>
    <d v="2014-05-25T00:00:00"/>
  </r>
  <r>
    <n v="5621"/>
    <s v="N"/>
    <x v="117"/>
    <s v="Not Specified"/>
    <x v="16"/>
    <x v="377"/>
    <n v="0.09"/>
    <s v="Express"/>
    <x v="376"/>
    <n v="89.51"/>
    <n v="18"/>
    <s v="Justin Ellison"/>
    <x v="1"/>
    <s v="Home Office"/>
    <x v="1"/>
    <s v="Computer Peripherals"/>
    <s v="Small Box"/>
    <d v="2014-05-25T00:00:00"/>
  </r>
  <r>
    <n v="5622"/>
    <s v="N"/>
    <x v="117"/>
    <s v="Not Specified"/>
    <x v="36"/>
    <x v="378"/>
    <n v="0"/>
    <s v="Regular"/>
    <x v="377"/>
    <n v="14.88"/>
    <n v="14.7"/>
    <s v="Justin Ellison"/>
    <x v="1"/>
    <s v="Home Office"/>
    <x v="0"/>
    <s v="Pens &amp; Art Supplies"/>
    <s v="Wrap Bag"/>
    <d v="2014-05-25T00:00:00"/>
  </r>
  <r>
    <n v="5623"/>
    <s v="N"/>
    <x v="118"/>
    <s v="Not Specified"/>
    <x v="43"/>
    <x v="379"/>
    <n v="0.05"/>
    <s v="Delivery Van"/>
    <x v="378"/>
    <n v="162.97999999999999"/>
    <n v="57.71"/>
    <s v="Nancy Lomonaco"/>
    <x v="2"/>
    <s v="Home Office"/>
    <x v="2"/>
    <s v="Chairs &amp; Chairmats"/>
    <s v="Jumbo Drum"/>
    <d v="2014-05-25T00:00:00"/>
  </r>
  <r>
    <n v="5624"/>
    <s v="Y"/>
    <x v="119"/>
    <s v="High"/>
    <x v="15"/>
    <x v="380"/>
    <n v="0.01"/>
    <s v="Regular"/>
    <x v="379"/>
    <n v="15.15"/>
    <n v="14.49"/>
    <s v="Denise Leinenbach"/>
    <x v="0"/>
    <s v="Home Office"/>
    <x v="0"/>
    <s v="Labels"/>
    <s v="Small Box"/>
    <d v="2014-05-27T00:00:00"/>
  </r>
  <r>
    <n v="5625"/>
    <s v="N"/>
    <x v="119"/>
    <s v="Medium"/>
    <x v="39"/>
    <x v="381"/>
    <n v="0.06"/>
    <s v="Regular"/>
    <x v="380"/>
    <n v="59.9"/>
    <n v="19.86"/>
    <s v="Peter Buhler"/>
    <x v="1"/>
    <s v="Consumer"/>
    <x v="0"/>
    <s v="Paper"/>
    <s v="Small Box"/>
    <d v="2014-05-27T00:00:00"/>
  </r>
  <r>
    <n v="5626"/>
    <s v="N"/>
    <x v="119"/>
    <s v="Low"/>
    <x v="49"/>
    <x v="382"/>
    <n v="0.08"/>
    <s v="Regular"/>
    <x v="381"/>
    <n v="42.56"/>
    <n v="16.989999999999998"/>
    <s v="Tracy Hopkins"/>
    <x v="1"/>
    <s v="Small Business"/>
    <x v="0"/>
    <s v="Binders and Binder Accessories"/>
    <s v="Small Box"/>
    <d v="2014-05-27T00:00:00"/>
  </r>
  <r>
    <n v="5627"/>
    <s v="N"/>
    <x v="119"/>
    <s v="High"/>
    <x v="43"/>
    <x v="383"/>
    <n v="0.09"/>
    <s v="Regular"/>
    <x v="347"/>
    <n v="29.98"/>
    <n v="22.51"/>
    <s v="Bruce Degenhardt"/>
    <x v="1"/>
    <s v="Home Office"/>
    <x v="1"/>
    <s v="Office Machines"/>
    <s v="Medium Box"/>
    <d v="2014-05-27T00:00:00"/>
  </r>
  <r>
    <n v="5628"/>
    <s v="N"/>
    <x v="120"/>
    <s v="Not Specified"/>
    <x v="37"/>
    <x v="384"/>
    <n v="0.05"/>
    <s v="Express"/>
    <x v="382"/>
    <n v="17.399999999999999"/>
    <n v="21.78"/>
    <s v="Berenike Kampe"/>
    <x v="0"/>
    <s v="Corporate"/>
    <x v="0"/>
    <s v="Binders and Binder Accessories"/>
    <s v="Small Box"/>
    <d v="2014-05-29T00:00:00"/>
  </r>
  <r>
    <n v="5629"/>
    <s v="N"/>
    <x v="120"/>
    <s v="Not Specified"/>
    <x v="11"/>
    <x v="385"/>
    <n v="0.02"/>
    <s v="Regular"/>
    <x v="383"/>
    <n v="32.99"/>
    <n v="18.809999999999999"/>
    <s v="Berenike Kampe"/>
    <x v="0"/>
    <s v="Corporate"/>
    <x v="1"/>
    <s v="Telephones and Communication"/>
    <s v="Medium Box"/>
    <d v="2014-05-29T00:00:00"/>
  </r>
  <r>
    <n v="5630"/>
    <s v="Y"/>
    <x v="120"/>
    <s v="Critical"/>
    <x v="12"/>
    <x v="386"/>
    <n v="0.04"/>
    <s v="Regular"/>
    <x v="384"/>
    <n v="49.7"/>
    <n v="16.989999999999998"/>
    <s v="Brad Thomas"/>
    <x v="1"/>
    <s v="Home Office"/>
    <x v="0"/>
    <s v="Binders and Binder Accessories"/>
    <s v="Small Box"/>
    <d v="2014-05-28T00:00:00"/>
  </r>
  <r>
    <n v="5631"/>
    <s v="Y"/>
    <x v="120"/>
    <s v="Critical"/>
    <x v="13"/>
    <x v="387"/>
    <n v="0.01"/>
    <s v="Regular"/>
    <x v="385"/>
    <n v="67.989999999999995"/>
    <n v="19"/>
    <s v="Brad Thomas"/>
    <x v="1"/>
    <s v="Home Office"/>
    <x v="1"/>
    <s v="Telephones and Communication"/>
    <s v="Small Pack"/>
    <d v="2014-05-28T00:00:00"/>
  </r>
  <r>
    <n v="5632"/>
    <s v="Y"/>
    <x v="120"/>
    <s v="Critical"/>
    <x v="33"/>
    <x v="388"/>
    <n v="0.03"/>
    <s v="Regular"/>
    <x v="386"/>
    <n v="26.2"/>
    <n v="19.3"/>
    <s v="Dan Reichenbach"/>
    <x v="0"/>
    <s v="Corporate"/>
    <x v="2"/>
    <s v="Office Furnishings"/>
    <s v="Wrap Bag"/>
    <d v="2014-05-28T00:00:00"/>
  </r>
  <r>
    <n v="5633"/>
    <s v="N"/>
    <x v="121"/>
    <s v="Critical"/>
    <x v="18"/>
    <x v="389"/>
    <n v="0.03"/>
    <s v="Regular"/>
    <x v="387"/>
    <n v="29.7"/>
    <n v="23.47"/>
    <s v="Tanja Norvell"/>
    <x v="1"/>
    <s v="Consumer"/>
    <x v="0"/>
    <s v="Storage &amp; Organization"/>
    <s v="Small Box"/>
    <d v="2014-05-30T00:00:00"/>
  </r>
  <r>
    <n v="5634"/>
    <s v="N"/>
    <x v="122"/>
    <s v="Medium"/>
    <x v="39"/>
    <x v="390"/>
    <n v="0.02"/>
    <s v="Regular"/>
    <x v="388"/>
    <n v="18.48"/>
    <n v="21.91"/>
    <s v="Mitch Willingham"/>
    <x v="1"/>
    <s v="Corporate"/>
    <x v="0"/>
    <s v="Paper"/>
    <s v="Small Box"/>
    <d v="2014-05-31T00:00:00"/>
  </r>
  <r>
    <n v="5635"/>
    <s v="N"/>
    <x v="122"/>
    <s v="Low"/>
    <x v="32"/>
    <x v="391"/>
    <n v="0"/>
    <s v="Regular"/>
    <x v="389"/>
    <n v="32.99"/>
    <n v="17.3"/>
    <s v="Claudia Miner"/>
    <x v="3"/>
    <s v="Small Business"/>
    <x v="1"/>
    <s v="Telephones and Communication"/>
    <s v="Small Pack"/>
    <d v="2014-06-05T00:00:00"/>
  </r>
  <r>
    <n v="5636"/>
    <s v="N"/>
    <x v="123"/>
    <s v="Critical"/>
    <x v="6"/>
    <x v="392"/>
    <n v="0.05"/>
    <s v="Regular"/>
    <x v="390"/>
    <n v="908.99"/>
    <n v="33.99"/>
    <s v="Susan Vickery"/>
    <x v="3"/>
    <s v="Home Office"/>
    <x v="0"/>
    <s v="Binders and Binder Accessories"/>
    <s v="Small Box"/>
    <d v="2014-06-01T00:00:00"/>
  </r>
  <r>
    <n v="5637"/>
    <s v="N"/>
    <x v="124"/>
    <s v="High"/>
    <x v="11"/>
    <x v="393"/>
    <n v="0.03"/>
    <s v="Delivery Van"/>
    <x v="391"/>
    <n v="132.97999999999999"/>
    <n v="44"/>
    <s v="Steve Carroll"/>
    <x v="0"/>
    <s v="Consumer"/>
    <x v="2"/>
    <s v="Chairs &amp; Chairmats"/>
    <s v="Jumbo Drum"/>
    <d v="2014-06-03T00:00:00"/>
  </r>
  <r>
    <n v="5638"/>
    <s v="N"/>
    <x v="124"/>
    <s v="High"/>
    <x v="41"/>
    <x v="394"/>
    <n v="0.01"/>
    <s v="Regular"/>
    <x v="392"/>
    <n v="27.68"/>
    <n v="17.73"/>
    <s v="Steve Carroll"/>
    <x v="0"/>
    <s v="Consumer"/>
    <x v="2"/>
    <s v="Office Furnishings"/>
    <s v="Small Pack"/>
    <d v="2014-06-03T00:00:00"/>
  </r>
  <r>
    <n v="5639"/>
    <s v="N"/>
    <x v="124"/>
    <s v="Critical"/>
    <x v="19"/>
    <x v="395"/>
    <n v="0.08"/>
    <s v="Regular"/>
    <x v="393"/>
    <n v="16.489999999999998"/>
    <n v="15.49"/>
    <s v="Julie Kriz"/>
    <x v="1"/>
    <s v="Corporate"/>
    <x v="0"/>
    <s v="Binders and Binder Accessories"/>
    <s v="Small Box"/>
    <d v="2014-06-01T00:00:00"/>
  </r>
  <r>
    <n v="5640"/>
    <s v="N"/>
    <x v="124"/>
    <s v="Critical"/>
    <x v="18"/>
    <x v="396"/>
    <n v="0.04"/>
    <s v="Regular"/>
    <x v="394"/>
    <n v="15.68"/>
    <n v="15.32"/>
    <s v="Julie Kriz"/>
    <x v="1"/>
    <s v="Corporate"/>
    <x v="0"/>
    <s v="Scissors Rulers and Trimmers"/>
    <s v="Wrap Bag"/>
    <d v="2014-06-02T00:00:00"/>
  </r>
  <r>
    <n v="5641"/>
    <s v="N"/>
    <x v="125"/>
    <s v="Not Specified"/>
    <x v="33"/>
    <x v="397"/>
    <n v="0.09"/>
    <s v="Regular"/>
    <x v="395"/>
    <n v="21.78"/>
    <n v="15.39"/>
    <s v="Elpida Rittenbach"/>
    <x v="0"/>
    <s v="Consumer"/>
    <x v="0"/>
    <s v="Envelopes"/>
    <s v="Small Box"/>
    <d v="2014-06-03T00:00:00"/>
  </r>
  <r>
    <n v="5642"/>
    <s v="N"/>
    <x v="125"/>
    <s v="Not Specified"/>
    <x v="3"/>
    <x v="398"/>
    <n v="0"/>
    <s v="Regular"/>
    <x v="396"/>
    <n v="212.99"/>
    <n v="22.08"/>
    <s v="Elpida Rittenbach"/>
    <x v="0"/>
    <s v="Consumer"/>
    <x v="1"/>
    <s v="Telephones and Communication"/>
    <s v="Small Box"/>
    <d v="2014-06-04T00:00:00"/>
  </r>
  <r>
    <n v="5643"/>
    <s v="N"/>
    <x v="126"/>
    <s v="Not Specified"/>
    <x v="47"/>
    <x v="399"/>
    <n v="0.03"/>
    <s v="Express"/>
    <x v="397"/>
    <n v="13.68"/>
    <n v="14.7"/>
    <s v="Jonathan Doherty"/>
    <x v="1"/>
    <s v="Corporate"/>
    <x v="0"/>
    <s v="Pens &amp; Art Supplies"/>
    <s v="Wrap Bag"/>
    <d v="2014-06-05T00:00:00"/>
  </r>
  <r>
    <n v="5644"/>
    <s v="Y"/>
    <x v="126"/>
    <s v="Not Specified"/>
    <x v="8"/>
    <x v="400"/>
    <n v="0.09"/>
    <s v="Regular"/>
    <x v="398"/>
    <n v="42.93"/>
    <n v="17.920000000000002"/>
    <s v="Jonathan Doherty"/>
    <x v="1"/>
    <s v="Corporate"/>
    <x v="2"/>
    <s v="Office Furnishings"/>
    <s v="Small Pack"/>
    <d v="2014-06-05T00:00:00"/>
  </r>
  <r>
    <n v="5645"/>
    <s v="N"/>
    <x v="126"/>
    <s v="Medium"/>
    <x v="15"/>
    <x v="401"/>
    <n v="0.03"/>
    <s v="Regular"/>
    <x v="399"/>
    <n v="137.99"/>
    <n v="21.69"/>
    <s v="Gary Zandusky"/>
    <x v="2"/>
    <s v="Home Office"/>
    <x v="1"/>
    <s v="Telephones and Communication"/>
    <s v="Small Box"/>
    <d v="2014-06-05T00:00:00"/>
  </r>
  <r>
    <n v="5646"/>
    <s v="N"/>
    <x v="126"/>
    <s v="Low"/>
    <x v="16"/>
    <x v="402"/>
    <n v="0.08"/>
    <s v="Delivery Van"/>
    <x v="400"/>
    <n v="271.70999999999998"/>
    <n v="80.67"/>
    <s v="Meg Tillman"/>
    <x v="1"/>
    <s v="Small Business"/>
    <x v="2"/>
    <s v="Tables"/>
    <s v="Jumbo Box"/>
    <d v="2014-06-07T00:00:00"/>
  </r>
  <r>
    <n v="5647"/>
    <s v="N"/>
    <x v="126"/>
    <s v="High"/>
    <x v="46"/>
    <x v="403"/>
    <n v="0.09"/>
    <s v="Regular"/>
    <x v="401"/>
    <n v="14.61"/>
    <n v="14.5"/>
    <s v="Giulietta Dortch"/>
    <x v="1"/>
    <s v="Consumer"/>
    <x v="0"/>
    <s v="Labels"/>
    <s v="Small Box"/>
    <d v="2014-06-05T00:00:00"/>
  </r>
  <r>
    <n v="5648"/>
    <s v="N"/>
    <x v="126"/>
    <s v="Not Specified"/>
    <x v="15"/>
    <x v="404"/>
    <n v="0.01"/>
    <s v="Delivery Van"/>
    <x v="402"/>
    <n v="157.97999999999999"/>
    <n v="60.2"/>
    <s v="Tamara Willingham"/>
    <x v="1"/>
    <s v="Corporate"/>
    <x v="2"/>
    <s v="Tables"/>
    <s v="Jumbo Box"/>
    <d v="2014-06-03T00:00:00"/>
  </r>
  <r>
    <n v="5649"/>
    <s v="Y"/>
    <x v="127"/>
    <s v="Low"/>
    <x v="28"/>
    <x v="405"/>
    <n v="0"/>
    <s v="Regular"/>
    <x v="403"/>
    <n v="1282.99"/>
    <n v="33.99"/>
    <s v="Grant Carroll"/>
    <x v="3"/>
    <s v="Small Business"/>
    <x v="0"/>
    <s v="Binders and Binder Accessories"/>
    <s v="Small Box"/>
    <d v="2014-06-09T00:00:00"/>
  </r>
  <r>
    <n v="5650"/>
    <s v="N"/>
    <x v="127"/>
    <s v="Low"/>
    <x v="49"/>
    <x v="406"/>
    <n v="0.04"/>
    <s v="Regular"/>
    <x v="404"/>
    <n v="57.98"/>
    <n v="18.8"/>
    <s v="Chuck Sachs"/>
    <x v="0"/>
    <s v="Consumer"/>
    <x v="2"/>
    <s v="Office Furnishings"/>
    <s v="Wrap Bag"/>
    <d v="2014-06-09T00:00:00"/>
  </r>
  <r>
    <n v="5651"/>
    <s v="N"/>
    <x v="128"/>
    <s v="Not Specified"/>
    <x v="34"/>
    <x v="407"/>
    <n v="0.05"/>
    <s v="Regular"/>
    <x v="405"/>
    <n v="20.85"/>
    <n v="19.600000000000001"/>
    <s v="Nat Gilpin"/>
    <x v="2"/>
    <s v="Consumer"/>
    <x v="0"/>
    <s v="Binders and Binder Accessories"/>
    <s v="Small Box"/>
    <d v="2014-06-11T00:00:00"/>
  </r>
  <r>
    <n v="5652"/>
    <s v="N"/>
    <x v="128"/>
    <s v="High"/>
    <x v="48"/>
    <x v="408"/>
    <n v="0"/>
    <s v="Regular"/>
    <x v="406"/>
    <n v="19.28"/>
    <n v="17.52"/>
    <s v="Tom Prescott"/>
    <x v="0"/>
    <s v="Small Business"/>
    <x v="1"/>
    <s v="Computer Peripherals"/>
    <s v="Small Pack"/>
    <d v="2014-06-10T00:00:00"/>
  </r>
  <r>
    <n v="5653"/>
    <s v="N"/>
    <x v="129"/>
    <s v="Critical"/>
    <x v="5"/>
    <x v="409"/>
    <n v="0.01"/>
    <s v="Regular"/>
    <x v="407"/>
    <n v="47.99"/>
    <n v="19.989999999999998"/>
    <s v="Rick Wilson"/>
    <x v="1"/>
    <s v="Corporate"/>
    <x v="1"/>
    <s v="Telephones and Communication"/>
    <s v="Wrap Bag"/>
    <d v="2014-06-12T00:00:00"/>
  </r>
  <r>
    <n v="5654"/>
    <s v="N"/>
    <x v="129"/>
    <s v="High"/>
    <x v="37"/>
    <x v="410"/>
    <n v="0"/>
    <s v="Regular"/>
    <x v="408"/>
    <n v="77.989999999999995"/>
    <n v="22.99"/>
    <s v="Harold Pawlan"/>
    <x v="2"/>
    <s v="Small Business"/>
    <x v="1"/>
    <s v="Telephones and Communication"/>
    <s v="Small Box"/>
    <d v="2014-06-13T00:00:00"/>
  </r>
  <r>
    <n v="5655"/>
    <s v="N"/>
    <x v="130"/>
    <s v="High"/>
    <x v="47"/>
    <x v="411"/>
    <n v="0"/>
    <s v="Regular"/>
    <x v="409"/>
    <n v="67.48"/>
    <n v="28.3"/>
    <s v="Julia Barnett"/>
    <x v="1"/>
    <s v="Corporate"/>
    <x v="0"/>
    <s v="Paper"/>
    <s v="Small Box"/>
    <d v="2014-06-14T00:00:00"/>
  </r>
  <r>
    <n v="5656"/>
    <s v="N"/>
    <x v="130"/>
    <s v="Low"/>
    <x v="47"/>
    <x v="412"/>
    <n v="7.0000000000000007E-2"/>
    <s v="Regular"/>
    <x v="410"/>
    <n v="47.44"/>
    <n v="21.5"/>
    <s v="Theone Pippenger"/>
    <x v="0"/>
    <s v="Corporate"/>
    <x v="0"/>
    <s v="Paper"/>
    <s v="Small Box"/>
    <d v="2014-06-19T00:00:00"/>
  </r>
  <r>
    <n v="5657"/>
    <s v="N"/>
    <x v="131"/>
    <s v="Low"/>
    <x v="45"/>
    <x v="413"/>
    <n v="0"/>
    <s v="Regular"/>
    <x v="411"/>
    <n v="97.99"/>
    <n v="14.99"/>
    <s v="Henry MacAllister"/>
    <x v="2"/>
    <s v="Small Business"/>
    <x v="1"/>
    <s v="Telephones and Communication"/>
    <s v="Wrap Bag"/>
    <d v="2014-06-18T00:00:00"/>
  </r>
  <r>
    <n v="5658"/>
    <s v="N"/>
    <x v="131"/>
    <s v="Low"/>
    <x v="5"/>
    <x v="414"/>
    <n v="0.03"/>
    <s v="Regular"/>
    <x v="412"/>
    <n v="42.98"/>
    <n v="20.5"/>
    <s v="Edward Becker"/>
    <x v="2"/>
    <s v="Corporate"/>
    <x v="1"/>
    <s v="Computer Peripherals"/>
    <s v="Small Box"/>
    <d v="2014-06-17T00:00:00"/>
  </r>
  <r>
    <n v="5659"/>
    <s v="N"/>
    <x v="132"/>
    <s v="Not Specified"/>
    <x v="19"/>
    <x v="415"/>
    <n v="0.01"/>
    <s v="Regular"/>
    <x v="413"/>
    <n v="17.84"/>
    <n v="14.83"/>
    <s v="Sean ODonnell"/>
    <x v="2"/>
    <s v="Corporate"/>
    <x v="0"/>
    <s v="Pens &amp; Art Supplies"/>
    <s v="Wrap Bag"/>
    <d v="2014-06-16T00:00:00"/>
  </r>
  <r>
    <n v="5660"/>
    <s v="N"/>
    <x v="133"/>
    <s v="Critical"/>
    <x v="34"/>
    <x v="416"/>
    <n v="0.09"/>
    <s v="Regular"/>
    <x v="414"/>
    <n v="17.98"/>
    <n v="15.49"/>
    <s v="Karl Brown"/>
    <x v="0"/>
    <s v="Home Office"/>
    <x v="0"/>
    <s v="Binders and Binder Accessories"/>
    <s v="Small Box"/>
    <d v="2014-06-17T00:00:00"/>
  </r>
  <r>
    <n v="5661"/>
    <s v="N"/>
    <x v="133"/>
    <s v="Not Specified"/>
    <x v="33"/>
    <x v="417"/>
    <n v="0.04"/>
    <s v="Regular"/>
    <x v="415"/>
    <n v="18.48"/>
    <n v="23.54"/>
    <s v="Noel Staavos"/>
    <x v="0"/>
    <s v="Home Office"/>
    <x v="0"/>
    <s v="Paper"/>
    <s v="Small Box"/>
    <d v="2014-06-17T00:00:00"/>
  </r>
  <r>
    <n v="5662"/>
    <s v="N"/>
    <x v="134"/>
    <s v="Critical"/>
    <x v="45"/>
    <x v="418"/>
    <n v="0"/>
    <s v="Regular"/>
    <x v="416"/>
    <n v="52.48"/>
    <n v="33.99"/>
    <s v="Randy Bradley"/>
    <x v="1"/>
    <s v="Small Business"/>
    <x v="1"/>
    <s v="Computer Peripherals"/>
    <s v="Small Box"/>
    <d v="2014-06-17T00:00:00"/>
  </r>
  <r>
    <n v="5663"/>
    <s v="N"/>
    <x v="135"/>
    <s v="Not Specified"/>
    <x v="35"/>
    <x v="419"/>
    <n v="0.09"/>
    <s v="Regular"/>
    <x v="417"/>
    <n v="19.38"/>
    <n v="19.21"/>
    <s v="Bart Folk"/>
    <x v="1"/>
    <s v="Corporate"/>
    <x v="2"/>
    <s v="Office Furnishings"/>
    <s v="Small Box"/>
    <d v="2014-06-18T00:00:00"/>
  </r>
  <r>
    <n v="5664"/>
    <s v="N"/>
    <x v="135"/>
    <s v="Not Specified"/>
    <x v="27"/>
    <x v="420"/>
    <n v="0.04"/>
    <s v="Regular"/>
    <x v="418"/>
    <n v="17.98"/>
    <n v="19.149999999999999"/>
    <s v="Bart Folk"/>
    <x v="1"/>
    <s v="Corporate"/>
    <x v="0"/>
    <s v="Paper"/>
    <s v="Small Box"/>
    <d v="2014-06-18T00:00:00"/>
  </r>
  <r>
    <n v="5665"/>
    <s v="N"/>
    <x v="135"/>
    <s v="Not Specified"/>
    <x v="12"/>
    <x v="421"/>
    <n v="0.04"/>
    <s v="Regular"/>
    <x v="419"/>
    <n v="27.42"/>
    <n v="24.68"/>
    <s v="Bart Folk"/>
    <x v="1"/>
    <s v="Corporate"/>
    <x v="0"/>
    <s v="Storage &amp; Organization"/>
    <s v="Small Box"/>
    <d v="2014-06-18T00:00:00"/>
  </r>
  <r>
    <n v="5666"/>
    <s v="N"/>
    <x v="135"/>
    <s v="Low"/>
    <x v="36"/>
    <x v="422"/>
    <n v="0.06"/>
    <s v="Regular"/>
    <x v="420"/>
    <n v="22.89"/>
    <n v="18.5"/>
    <s v="Eric Barreto"/>
    <x v="1"/>
    <s v="Consumer"/>
    <x v="0"/>
    <s v="Appliances"/>
    <s v="Small Box"/>
    <d v="2014-06-22T00:00:00"/>
  </r>
  <r>
    <n v="5667"/>
    <s v="N"/>
    <x v="135"/>
    <s v="Low"/>
    <x v="8"/>
    <x v="423"/>
    <n v="0.03"/>
    <s v="Regular"/>
    <x v="421"/>
    <n v="22.64"/>
    <n v="19.16"/>
    <s v="Eric Barreto"/>
    <x v="1"/>
    <s v="Consumer"/>
    <x v="2"/>
    <s v="Office Furnishings"/>
    <s v="Small Box"/>
    <d v="2014-06-22T00:00:00"/>
  </r>
  <r>
    <n v="5668"/>
    <s v="N"/>
    <x v="135"/>
    <s v="Low"/>
    <x v="19"/>
    <x v="424"/>
    <n v="0.03"/>
    <s v="Regular"/>
    <x v="422"/>
    <n v="19.96"/>
    <n v="18.95"/>
    <s v="Eric Barreto"/>
    <x v="1"/>
    <s v="Consumer"/>
    <x v="2"/>
    <s v="Office Furnishings"/>
    <s v="Small Box"/>
    <d v="2014-06-19T00:00:00"/>
  </r>
  <r>
    <n v="5669"/>
    <s v="N"/>
    <x v="136"/>
    <s v="Not Specified"/>
    <x v="0"/>
    <x v="425"/>
    <n v="0.1"/>
    <s v="Regular"/>
    <x v="423"/>
    <n v="26.42"/>
    <n v="20.75"/>
    <s v="Craig Carroll"/>
    <x v="2"/>
    <s v="Corporate"/>
    <x v="0"/>
    <s v="Appliances"/>
    <s v="Medium Box"/>
    <d v="2014-06-22T00:00:00"/>
  </r>
  <r>
    <n v="5670"/>
    <s v="N"/>
    <x v="136"/>
    <s v="Not Specified"/>
    <x v="40"/>
    <x v="426"/>
    <n v="7.0000000000000007E-2"/>
    <s v="Delivery Van"/>
    <x v="424"/>
    <n v="292.98"/>
    <n v="71"/>
    <s v="Thais Sissman"/>
    <x v="1"/>
    <s v="Corporate"/>
    <x v="2"/>
    <s v="Chairs &amp; Chairmats"/>
    <s v="Jumbo Drum"/>
    <d v="2014-06-20T00:00:00"/>
  </r>
  <r>
    <n v="5671"/>
    <s v="N"/>
    <x v="136"/>
    <s v="Not Specified"/>
    <x v="38"/>
    <x v="427"/>
    <n v="0"/>
    <s v="Regular"/>
    <x v="425"/>
    <n v="16.98"/>
    <n v="21.44"/>
    <s v="Thais Sissman"/>
    <x v="1"/>
    <s v="Corporate"/>
    <x v="0"/>
    <s v="Paper"/>
    <s v="Small Box"/>
    <d v="2014-06-21T00:00:00"/>
  </r>
  <r>
    <n v="5672"/>
    <s v="N"/>
    <x v="136"/>
    <s v="Not Specified"/>
    <x v="18"/>
    <x v="428"/>
    <n v="0.1"/>
    <s v="Regular"/>
    <x v="426"/>
    <n v="15.98"/>
    <n v="14.83"/>
    <s v="Thais Sissman"/>
    <x v="1"/>
    <s v="Corporate"/>
    <x v="0"/>
    <s v="Pens &amp; Art Supplies"/>
    <s v="Wrap Bag"/>
    <d v="2014-06-21T00:00:00"/>
  </r>
  <r>
    <n v="5673"/>
    <s v="N"/>
    <x v="137"/>
    <s v="Low"/>
    <x v="8"/>
    <x v="429"/>
    <n v="7.0000000000000007E-2"/>
    <s v="Regular"/>
    <x v="427"/>
    <n v="22.98"/>
    <n v="18.8"/>
    <s v="Guy Armstrong"/>
    <x v="0"/>
    <s v="Corporate"/>
    <x v="0"/>
    <s v="Envelopes"/>
    <s v="Small Box"/>
    <d v="2014-06-27T00:00:00"/>
  </r>
  <r>
    <n v="5674"/>
    <s v="N"/>
    <x v="137"/>
    <s v="Not Specified"/>
    <x v="42"/>
    <x v="430"/>
    <n v="0.04"/>
    <s v="Regular"/>
    <x v="428"/>
    <n v="15.08"/>
    <n v="14.99"/>
    <s v="Nick Zandusky"/>
    <x v="1"/>
    <s v="Small Business"/>
    <x v="0"/>
    <s v="Labels"/>
    <s v="Small Box"/>
    <d v="2014-06-21T00:00:00"/>
  </r>
  <r>
    <n v="5675"/>
    <s v="N"/>
    <x v="137"/>
    <s v="Not Specified"/>
    <x v="23"/>
    <x v="431"/>
    <n v="0.1"/>
    <s v="Regular"/>
    <x v="429"/>
    <n v="14.78"/>
    <n v="15.25"/>
    <s v="Nick Zandusky"/>
    <x v="1"/>
    <s v="Small Business"/>
    <x v="0"/>
    <s v="Pens &amp; Art Supplies"/>
    <s v="Wrap Bag"/>
    <d v="2014-06-21T00:00:00"/>
  </r>
  <r>
    <n v="5676"/>
    <s v="N"/>
    <x v="138"/>
    <s v="Not Specified"/>
    <x v="13"/>
    <x v="432"/>
    <n v="0.02"/>
    <s v="Regular"/>
    <x v="430"/>
    <n v="37.380000000000003"/>
    <n v="22.99"/>
    <s v="Charlotte Melton"/>
    <x v="3"/>
    <s v="Home Office"/>
    <x v="2"/>
    <s v="Office Furnishings"/>
    <s v="Small Pack"/>
    <d v="2014-06-22T00:00:00"/>
  </r>
  <r>
    <n v="5677"/>
    <s v="N"/>
    <x v="139"/>
    <s v="Medium"/>
    <x v="9"/>
    <x v="433"/>
    <n v="0.1"/>
    <s v="Regular"/>
    <x v="431"/>
    <n v="31.98"/>
    <n v="18"/>
    <s v="Alex Grayson"/>
    <x v="0"/>
    <s v="Consumer"/>
    <x v="1"/>
    <s v="Computer Peripherals"/>
    <s v="Small Box"/>
    <d v="2014-06-24T00:00:00"/>
  </r>
  <r>
    <n v="5678"/>
    <s v="N"/>
    <x v="139"/>
    <s v="Critical"/>
    <x v="33"/>
    <x v="434"/>
    <n v="0.03"/>
    <s v="Regular"/>
    <x v="432"/>
    <n v="316.99"/>
    <n v="33.99"/>
    <s v="Russell Applegate"/>
    <x v="2"/>
    <s v="Home Office"/>
    <x v="0"/>
    <s v="Binders and Binder Accessories"/>
    <s v="Small Box"/>
    <d v="2014-06-24T00:00:00"/>
  </r>
  <r>
    <n v="5679"/>
    <s v="N"/>
    <x v="139"/>
    <s v="Critical"/>
    <x v="25"/>
    <x v="435"/>
    <n v="0.09"/>
    <s v="Regular"/>
    <x v="433"/>
    <n v="77.989999999999995"/>
    <n v="22.99"/>
    <s v="Russell Applegate"/>
    <x v="2"/>
    <s v="Home Office"/>
    <x v="1"/>
    <s v="Telephones and Communication"/>
    <s v="Small Box"/>
    <d v="2014-06-24T00:00:00"/>
  </r>
  <r>
    <n v="5680"/>
    <s v="N"/>
    <x v="139"/>
    <s v="Low"/>
    <x v="15"/>
    <x v="436"/>
    <n v="0.05"/>
    <s v="Regular"/>
    <x v="434"/>
    <n v="137.99"/>
    <n v="22.08"/>
    <s v="Bobby Trafton"/>
    <x v="0"/>
    <s v="Small Business"/>
    <x v="1"/>
    <s v="Telephones and Communication"/>
    <s v="Small Box"/>
    <d v="2014-06-27T00:00:00"/>
  </r>
  <r>
    <n v="5681"/>
    <s v="N"/>
    <x v="139"/>
    <s v="High"/>
    <x v="48"/>
    <x v="437"/>
    <n v="0.1"/>
    <s v="Delivery Van"/>
    <x v="435"/>
    <n v="192.98"/>
    <n v="40.200000000000003"/>
    <s v="Sylvia Foulston"/>
    <x v="3"/>
    <s v="Corporate"/>
    <x v="2"/>
    <s v="Chairs &amp; Chairmats"/>
    <s v="Jumbo Drum"/>
    <d v="2014-06-23T00:00:00"/>
  </r>
  <r>
    <n v="5682"/>
    <s v="N"/>
    <x v="140"/>
    <s v="High"/>
    <x v="15"/>
    <x v="438"/>
    <n v="0.09"/>
    <s v="Delivery Van"/>
    <x v="436"/>
    <n v="212.98"/>
    <n v="69.959999999999994"/>
    <s v="Brad Eason"/>
    <x v="2"/>
    <s v="Small Business"/>
    <x v="2"/>
    <s v="Bookcases"/>
    <s v="Jumbo Box"/>
    <d v="2014-06-24T00:00:00"/>
  </r>
  <r>
    <n v="5683"/>
    <s v="N"/>
    <x v="140"/>
    <s v="High"/>
    <x v="18"/>
    <x v="439"/>
    <n v="0.09"/>
    <s v="Regular"/>
    <x v="437"/>
    <n v="14.78"/>
    <n v="14.97"/>
    <s v="Brad Eason"/>
    <x v="2"/>
    <s v="Small Business"/>
    <x v="0"/>
    <s v="Pens &amp; Art Supplies"/>
    <s v="Wrap Bag"/>
    <d v="2014-06-24T00:00:00"/>
  </r>
  <r>
    <n v="5684"/>
    <s v="N"/>
    <x v="140"/>
    <s v="High"/>
    <x v="10"/>
    <x v="440"/>
    <n v="0.04"/>
    <s v="Regular"/>
    <x v="438"/>
    <n v="77.989999999999995"/>
    <n v="18.989999999999998"/>
    <s v="Jonathan Doherty"/>
    <x v="1"/>
    <s v="Corporate"/>
    <x v="1"/>
    <s v="Telephones and Communication"/>
    <s v="Small Box"/>
    <d v="2014-06-24T00:00:00"/>
  </r>
  <r>
    <n v="5685"/>
    <s v="N"/>
    <x v="141"/>
    <s v="Not Specified"/>
    <x v="45"/>
    <x v="441"/>
    <n v="0.04"/>
    <s v="Regular"/>
    <x v="439"/>
    <n v="22.64"/>
    <n v="19.16"/>
    <s v="Chuck Magee"/>
    <x v="0"/>
    <s v="Corporate"/>
    <x v="2"/>
    <s v="Office Furnishings"/>
    <s v="Small Box"/>
    <d v="2014-06-25T00:00:00"/>
  </r>
  <r>
    <n v="5686"/>
    <s v="N"/>
    <x v="141"/>
    <s v="Not Specified"/>
    <x v="29"/>
    <x v="442"/>
    <n v="0.03"/>
    <s v="Express"/>
    <x v="440"/>
    <n v="14.78"/>
    <n v="15.34"/>
    <s v="Chuck Magee"/>
    <x v="0"/>
    <s v="Corporate"/>
    <x v="0"/>
    <s v="Pens &amp; Art Supplies"/>
    <s v="Wrap Bag"/>
    <d v="2014-06-26T00:00:00"/>
  </r>
  <r>
    <n v="5687"/>
    <s v="N"/>
    <x v="142"/>
    <s v="Not Specified"/>
    <x v="13"/>
    <x v="443"/>
    <n v="0.04"/>
    <s v="Delivery Van"/>
    <x v="441"/>
    <n v="142.97999999999999"/>
    <n v="44"/>
    <s v="Brad Norvell"/>
    <x v="0"/>
    <s v="Corporate"/>
    <x v="2"/>
    <s v="Chairs &amp; Chairmats"/>
    <s v="Jumbo Drum"/>
    <d v="2014-06-28T00:00:00"/>
  </r>
  <r>
    <n v="5688"/>
    <s v="N"/>
    <x v="142"/>
    <s v="Not Specified"/>
    <x v="18"/>
    <x v="444"/>
    <n v="0.05"/>
    <s v="Regular"/>
    <x v="442"/>
    <n v="212.99"/>
    <n v="18.2"/>
    <s v="Brad Norvell"/>
    <x v="0"/>
    <s v="Corporate"/>
    <x v="1"/>
    <s v="Telephones and Communication"/>
    <s v="Small Box"/>
    <d v="2014-06-25T00:00:00"/>
  </r>
  <r>
    <n v="5689"/>
    <s v="N"/>
    <x v="142"/>
    <s v="Not Specified"/>
    <x v="29"/>
    <x v="445"/>
    <n v="0.04"/>
    <s v="Regular"/>
    <x v="443"/>
    <n v="189.98"/>
    <n v="14.99"/>
    <s v="Guy Thornton"/>
    <x v="2"/>
    <s v="Corporate"/>
    <x v="0"/>
    <s v="Appliances"/>
    <s v="Small Box"/>
    <d v="2014-06-27T00:00:00"/>
  </r>
  <r>
    <n v="5690"/>
    <s v="Y"/>
    <x v="143"/>
    <s v="Low"/>
    <x v="38"/>
    <x v="446"/>
    <n v="0"/>
    <s v="Regular"/>
    <x v="444"/>
    <n v="29.52"/>
    <n v="22.17"/>
    <s v="Rob Williams"/>
    <x v="1"/>
    <s v="Home Office"/>
    <x v="0"/>
    <s v="Appliances"/>
    <s v="Medium Box"/>
    <d v="2014-07-03T00:00:00"/>
  </r>
  <r>
    <n v="5691"/>
    <s v="N"/>
    <x v="144"/>
    <s v="Medium"/>
    <x v="43"/>
    <x v="447"/>
    <n v="0.08"/>
    <s v="Regular"/>
    <x v="445"/>
    <n v="20.37"/>
    <n v="24.16"/>
    <s v="Duane Huffman"/>
    <x v="2"/>
    <s v="Consumer"/>
    <x v="2"/>
    <s v="Office Furnishings"/>
    <s v="Large Box"/>
    <d v="2014-06-29T00:00:00"/>
  </r>
  <r>
    <n v="5692"/>
    <s v="N"/>
    <x v="145"/>
    <s v="Critical"/>
    <x v="27"/>
    <x v="448"/>
    <n v="0.03"/>
    <s v="Regular"/>
    <x v="446"/>
    <n v="14.61"/>
    <n v="14.5"/>
    <s v="Susan MacKendrick"/>
    <x v="1"/>
    <s v="Corporate"/>
    <x v="0"/>
    <s v="Labels"/>
    <s v="Small Box"/>
    <d v="2014-06-30T00:00:00"/>
  </r>
  <r>
    <n v="5693"/>
    <s v="N"/>
    <x v="145"/>
    <s v="Critical"/>
    <x v="47"/>
    <x v="449"/>
    <n v="0.08"/>
    <s v="Delivery Van"/>
    <x v="447"/>
    <n v="361.45"/>
    <n v="74"/>
    <s v="Susan MacKendrick"/>
    <x v="1"/>
    <s v="Corporate"/>
    <x v="2"/>
    <s v="Tables"/>
    <s v="Jumbo Drum"/>
    <d v="2014-07-02T00:00:00"/>
  </r>
  <r>
    <n v="5694"/>
    <s v="N"/>
    <x v="146"/>
    <s v="Critical"/>
    <x v="20"/>
    <x v="450"/>
    <n v="0.01"/>
    <s v="Delivery Van"/>
    <x v="448"/>
    <n v="360.21"/>
    <n v="54.19"/>
    <s v="Jack OBriant"/>
    <x v="1"/>
    <s v="Small Business"/>
    <x v="2"/>
    <s v="Tables"/>
    <s v="Jumbo Box"/>
    <d v="2014-07-04T00:00:00"/>
  </r>
  <r>
    <n v="5695"/>
    <s v="N"/>
    <x v="146"/>
    <s v="Low"/>
    <x v="31"/>
    <x v="451"/>
    <n v="7.0000000000000007E-2"/>
    <s v="Regular"/>
    <x v="449"/>
    <n v="16.84"/>
    <n v="14.71"/>
    <s v="Greg Guthrie"/>
    <x v="0"/>
    <s v="Small Business"/>
    <x v="0"/>
    <s v="Pens &amp; Art Supplies"/>
    <s v="Wrap Bag"/>
    <d v="2014-07-03T00:00:00"/>
  </r>
  <r>
    <n v="5696"/>
    <s v="N"/>
    <x v="146"/>
    <s v="Not Specified"/>
    <x v="4"/>
    <x v="452"/>
    <n v="0.02"/>
    <s v="Regular"/>
    <x v="450"/>
    <n v="41.17"/>
    <n v="20.27"/>
    <s v="Kean Takahito"/>
    <x v="1"/>
    <s v="Home Office"/>
    <x v="0"/>
    <s v="Binders and Binder Accessories"/>
    <s v="Small Box"/>
    <d v="2014-07-02T00:00:00"/>
  </r>
  <r>
    <n v="5697"/>
    <s v="Y"/>
    <x v="146"/>
    <s v="Not Specified"/>
    <x v="46"/>
    <x v="453"/>
    <n v="0"/>
    <s v="Delivery Van"/>
    <x v="451"/>
    <n v="191.29"/>
    <n v="43.21"/>
    <s v="Kean Takahito"/>
    <x v="1"/>
    <s v="Home Office"/>
    <x v="2"/>
    <s v="Tables"/>
    <s v="Jumbo Box"/>
    <d v="2014-07-03T00:00:00"/>
  </r>
  <r>
    <n v="5698"/>
    <s v="N"/>
    <x v="147"/>
    <s v="Critical"/>
    <x v="26"/>
    <x v="454"/>
    <n v="7.0000000000000007E-2"/>
    <s v="Express"/>
    <x v="452"/>
    <n v="72.97"/>
    <n v="18.5"/>
    <s v="Maxwell Schwartz"/>
    <x v="1"/>
    <s v="Corporate"/>
    <x v="0"/>
    <s v="Appliances"/>
    <s v="Small Box"/>
    <d v="2014-07-04T00:00:00"/>
  </r>
  <r>
    <n v="5699"/>
    <s v="N"/>
    <x v="147"/>
    <s v="High"/>
    <x v="33"/>
    <x v="455"/>
    <n v="0.1"/>
    <s v="Regular"/>
    <x v="453"/>
    <n v="17.739999999999998"/>
    <n v="19.010000000000002"/>
    <s v="Edward Hooks"/>
    <x v="3"/>
    <s v="Consumer"/>
    <x v="0"/>
    <s v="Binders and Binder Accessories"/>
    <s v="Small Box"/>
    <d v="2014-07-04T00:00:00"/>
  </r>
  <r>
    <n v="5700"/>
    <s v="N"/>
    <x v="147"/>
    <s v="High"/>
    <x v="2"/>
    <x v="456"/>
    <n v="0.09"/>
    <s v="Delivery Van"/>
    <x v="454"/>
    <n v="282.97000000000003"/>
    <n v="42.06"/>
    <s v="Edward Hooks"/>
    <x v="3"/>
    <s v="Consumer"/>
    <x v="1"/>
    <s v="Office Machines"/>
    <s v="Jumbo Drum"/>
    <d v="2014-07-04T00:00:00"/>
  </r>
  <r>
    <n v="5701"/>
    <s v="N"/>
    <x v="148"/>
    <s v="Low"/>
    <x v="27"/>
    <x v="457"/>
    <n v="0.02"/>
    <s v="Regular"/>
    <x v="455"/>
    <n v="22.06"/>
    <n v="16.059999999999999"/>
    <s v="Joy Smith"/>
    <x v="0"/>
    <s v="Consumer"/>
    <x v="0"/>
    <s v="Paper"/>
    <s v="Wrap Bag"/>
    <d v="2014-07-08T00:00:00"/>
  </r>
  <r>
    <n v="5702"/>
    <s v="N"/>
    <x v="148"/>
    <s v="High"/>
    <x v="4"/>
    <x v="458"/>
    <n v="0.09"/>
    <s v="Delivery Van"/>
    <x v="456"/>
    <n v="162.97999999999999"/>
    <n v="80.27"/>
    <s v="Maria Bertelson"/>
    <x v="2"/>
    <s v="Home Office"/>
    <x v="2"/>
    <s v="Bookcases"/>
    <s v="Jumbo Box"/>
    <d v="2014-07-04T00:00:00"/>
  </r>
  <r>
    <n v="5703"/>
    <s v="N"/>
    <x v="148"/>
    <s v="High"/>
    <x v="37"/>
    <x v="459"/>
    <n v="0.1"/>
    <s v="Regular"/>
    <x v="457"/>
    <n v="24.53"/>
    <n v="14.49"/>
    <s v="Michael Moore"/>
    <x v="1"/>
    <s v="Corporate"/>
    <x v="0"/>
    <s v="Labels"/>
    <s v="Small Box"/>
    <d v="2014-07-04T00:00:00"/>
  </r>
  <r>
    <n v="5704"/>
    <s v="N"/>
    <x v="148"/>
    <s v="High"/>
    <x v="39"/>
    <x v="460"/>
    <n v="0.1"/>
    <s v="Delivery Van"/>
    <x v="458"/>
    <n v="158.34"/>
    <n v="57.75"/>
    <s v="Michael Moore"/>
    <x v="1"/>
    <s v="Corporate"/>
    <x v="2"/>
    <s v="Tables"/>
    <s v="Jumbo Box"/>
    <d v="2014-07-04T00:00:00"/>
  </r>
  <r>
    <n v="5705"/>
    <s v="N"/>
    <x v="149"/>
    <s v="High"/>
    <x v="38"/>
    <x v="461"/>
    <n v="0.06"/>
    <s v="Regular"/>
    <x v="459"/>
    <n v="117.29"/>
    <n v="24.12"/>
    <s v="Mitch Willingham"/>
    <x v="1"/>
    <s v="Corporate"/>
    <x v="2"/>
    <s v="Office Furnishings"/>
    <s v="Large Box"/>
    <d v="2014-07-06T00:00:00"/>
  </r>
  <r>
    <n v="5706"/>
    <s v="N"/>
    <x v="149"/>
    <s v="Medium"/>
    <x v="38"/>
    <x v="462"/>
    <n v="0.08"/>
    <s v="Regular"/>
    <x v="460"/>
    <n v="36.92"/>
    <n v="26.98"/>
    <s v="Eileen Kiefer"/>
    <x v="2"/>
    <s v="Consumer"/>
    <x v="0"/>
    <s v="Binders and Binder Accessories"/>
    <s v="Small Box"/>
    <d v="2014-07-06T00:00:00"/>
  </r>
  <r>
    <n v="5707"/>
    <s v="N"/>
    <x v="150"/>
    <s v="Low"/>
    <x v="4"/>
    <x v="463"/>
    <n v="0.01"/>
    <s v="Regular"/>
    <x v="461"/>
    <n v="20.88"/>
    <n v="20.28"/>
    <s v="Brad Thomas"/>
    <x v="1"/>
    <s v="Home Office"/>
    <x v="0"/>
    <s v="Binders and Binder Accessories"/>
    <s v="Small Box"/>
    <d v="2014-07-10T00:00:00"/>
  </r>
  <r>
    <n v="5708"/>
    <s v="N"/>
    <x v="150"/>
    <s v="Low"/>
    <x v="37"/>
    <x v="464"/>
    <n v="0.06"/>
    <s v="Regular"/>
    <x v="462"/>
    <n v="14.88"/>
    <n v="14.99"/>
    <s v="Brad Thomas"/>
    <x v="1"/>
    <s v="Home Office"/>
    <x v="0"/>
    <s v="Labels"/>
    <s v="Small Box"/>
    <d v="2014-07-14T00:00:00"/>
  </r>
  <r>
    <n v="5709"/>
    <s v="N"/>
    <x v="151"/>
    <s v="Not Specified"/>
    <x v="29"/>
    <x v="465"/>
    <n v="0"/>
    <s v="Regular"/>
    <x v="463"/>
    <n v="54.98"/>
    <n v="18.62"/>
    <s v="Michael Granlund"/>
    <x v="0"/>
    <s v="Home Office"/>
    <x v="0"/>
    <s v="Appliances"/>
    <s v="Small Box"/>
    <d v="2014-07-08T00:00:00"/>
  </r>
  <r>
    <n v="5710"/>
    <s v="N"/>
    <x v="151"/>
    <s v="Not Specified"/>
    <x v="8"/>
    <x v="466"/>
    <n v="0.03"/>
    <s v="Regular"/>
    <x v="464"/>
    <n v="33.78"/>
    <n v="19.940000000000001"/>
    <s v="Michael Granlund"/>
    <x v="0"/>
    <s v="Home Office"/>
    <x v="0"/>
    <s v="Appliances"/>
    <s v="Medium Box"/>
    <d v="2014-07-08T00:00:00"/>
  </r>
  <r>
    <n v="5711"/>
    <s v="N"/>
    <x v="151"/>
    <s v="Not Specified"/>
    <x v="19"/>
    <x v="467"/>
    <n v="0.08"/>
    <s v="Regular"/>
    <x v="81"/>
    <n v="15.15"/>
    <n v="14.5"/>
    <s v="Michael Granlund"/>
    <x v="0"/>
    <s v="Home Office"/>
    <x v="0"/>
    <s v="Labels"/>
    <s v="Small Box"/>
    <d v="2014-07-07T00:00:00"/>
  </r>
  <r>
    <n v="5712"/>
    <s v="N"/>
    <x v="152"/>
    <s v="Low"/>
    <x v="1"/>
    <x v="468"/>
    <n v="0.03"/>
    <s v="Regular"/>
    <x v="465"/>
    <n v="17.079999999999998"/>
    <n v="16.03"/>
    <s v="Julia Barnett"/>
    <x v="1"/>
    <s v="Home Office"/>
    <x v="2"/>
    <s v="Office Furnishings"/>
    <s v="Wrap Bag"/>
    <d v="2014-07-12T00:00:00"/>
  </r>
  <r>
    <n v="5713"/>
    <s v="Y"/>
    <x v="152"/>
    <s v="Low"/>
    <x v="26"/>
    <x v="469"/>
    <n v="0.04"/>
    <s v="Regular"/>
    <x v="466"/>
    <n v="45.89"/>
    <n v="19.100000000000001"/>
    <s v="Troy Blackwell"/>
    <x v="1"/>
    <s v="Home Office"/>
    <x v="0"/>
    <s v="Storage &amp; Organization"/>
    <s v="Small Box"/>
    <d v="2014-07-12T00:00:00"/>
  </r>
  <r>
    <n v="5714"/>
    <s v="N"/>
    <x v="152"/>
    <s v="Low"/>
    <x v="35"/>
    <x v="470"/>
    <n v="0.02"/>
    <s v="Regular"/>
    <x v="467"/>
    <n v="19.100000000000001"/>
    <n v="20.05"/>
    <s v="Susan Vickery"/>
    <x v="3"/>
    <s v="Home Office"/>
    <x v="0"/>
    <s v="Binders and Binder Accessories"/>
    <s v="Small Box"/>
    <d v="2014-07-09T00:00:00"/>
  </r>
  <r>
    <n v="5715"/>
    <s v="N"/>
    <x v="153"/>
    <s v="Low"/>
    <x v="15"/>
    <x v="471"/>
    <n v="0.02"/>
    <s v="Regular"/>
    <x v="468"/>
    <n v="17.809999999999999"/>
    <n v="22.49"/>
    <s v="Noel Staavos"/>
    <x v="0"/>
    <s v="Home Office"/>
    <x v="0"/>
    <s v="Binders and Binder Accessories"/>
    <s v="Small Box"/>
    <d v="2014-07-12T00:00:00"/>
  </r>
  <r>
    <n v="5716"/>
    <s v="N"/>
    <x v="154"/>
    <s v="Critical"/>
    <x v="13"/>
    <x v="472"/>
    <n v="0.01"/>
    <s v="Regular"/>
    <x v="469"/>
    <n v="17.579999999999998"/>
    <n v="19.3"/>
    <s v="Shirley Jackson"/>
    <x v="1"/>
    <s v="Corporate"/>
    <x v="0"/>
    <s v="Envelopes"/>
    <s v="Small Box"/>
    <d v="2014-07-10T00:00:00"/>
  </r>
  <r>
    <n v="5717"/>
    <s v="N"/>
    <x v="154"/>
    <s v="Critical"/>
    <x v="42"/>
    <x v="473"/>
    <n v="0.03"/>
    <s v="Regular"/>
    <x v="470"/>
    <n v="15.98"/>
    <n v="14.7"/>
    <s v="Shirley Jackson"/>
    <x v="1"/>
    <s v="Corporate"/>
    <x v="0"/>
    <s v="Pens &amp; Art Supplies"/>
    <s v="Wrap Bag"/>
    <d v="2014-07-10T00:00:00"/>
  </r>
  <r>
    <n v="5718"/>
    <s v="N"/>
    <x v="154"/>
    <s v="Not Specified"/>
    <x v="39"/>
    <x v="474"/>
    <n v="0.04"/>
    <s v="Regular"/>
    <x v="471"/>
    <n v="15.81"/>
    <n v="19.440000000000001"/>
    <s v="Valerie Tossell"/>
    <x v="1"/>
    <s v="Corporate"/>
    <x v="0"/>
    <s v="Binders and Binder Accessories"/>
    <s v="Small Box"/>
    <d v="2014-07-11T00:00:00"/>
  </r>
  <r>
    <n v="5719"/>
    <s v="N"/>
    <x v="154"/>
    <s v="Not Specified"/>
    <x v="11"/>
    <x v="475"/>
    <n v="0.02"/>
    <s v="Regular"/>
    <x v="472"/>
    <n v="16"/>
    <n v="15.3"/>
    <s v="Valerie Tossell"/>
    <x v="1"/>
    <s v="Corporate"/>
    <x v="0"/>
    <s v="Paper"/>
    <s v="Wrap Bag"/>
    <d v="2014-07-09T00:00:00"/>
  </r>
  <r>
    <n v="5720"/>
    <s v="N"/>
    <x v="154"/>
    <s v="Critical"/>
    <x v="46"/>
    <x v="476"/>
    <n v="0.06"/>
    <s v="Express"/>
    <x v="473"/>
    <n v="191.99"/>
    <n v="27.99"/>
    <s v="Craig Rider"/>
    <x v="1"/>
    <s v="Small Business"/>
    <x v="1"/>
    <s v="Telephones and Communication"/>
    <s v="Medium Box"/>
    <d v="2014-07-11T00:00:00"/>
  </r>
  <r>
    <n v="5721"/>
    <s v="N"/>
    <x v="155"/>
    <s v="Low"/>
    <x v="9"/>
    <x v="477"/>
    <n v="0.04"/>
    <s v="Regular"/>
    <x v="474"/>
    <n v="18.239999999999998"/>
    <n v="19.22"/>
    <s v="Cynthia Arntzen"/>
    <x v="1"/>
    <s v="Small Business"/>
    <x v="2"/>
    <s v="Office Furnishings"/>
    <s v="Small Box"/>
    <d v="2014-07-17T00:00:00"/>
  </r>
  <r>
    <n v="5722"/>
    <s v="N"/>
    <x v="155"/>
    <s v="Low"/>
    <x v="39"/>
    <x v="478"/>
    <n v="0.09"/>
    <s v="Regular"/>
    <x v="475"/>
    <n v="18.68"/>
    <n v="15.5"/>
    <s v="Cynthia Arntzen"/>
    <x v="1"/>
    <s v="Small Business"/>
    <x v="0"/>
    <s v="Pens &amp; Art Supplies"/>
    <s v="Wrap Bag"/>
    <d v="2014-07-14T00:00:00"/>
  </r>
  <r>
    <n v="5723"/>
    <s v="N"/>
    <x v="155"/>
    <s v="Low"/>
    <x v="47"/>
    <x v="479"/>
    <n v="0.09"/>
    <s v="Delivery Van"/>
    <x v="476"/>
    <n v="272.98"/>
    <n v="55.91"/>
    <s v="Cynthia Arntzen"/>
    <x v="1"/>
    <s v="Small Business"/>
    <x v="2"/>
    <s v="Bookcases"/>
    <s v="Jumbo Box"/>
    <d v="2014-07-19T00:00:00"/>
  </r>
  <r>
    <n v="5724"/>
    <s v="N"/>
    <x v="155"/>
    <s v="High"/>
    <x v="11"/>
    <x v="480"/>
    <n v="0.04"/>
    <s v="Express"/>
    <x v="477"/>
    <n v="148.97999999999999"/>
    <n v="38.49"/>
    <s v="Jennifer Patt"/>
    <x v="1"/>
    <s v="Home Office"/>
    <x v="2"/>
    <s v="Office Furnishings"/>
    <s v="Large Box"/>
    <d v="2014-07-14T00:00:00"/>
  </r>
  <r>
    <n v="5725"/>
    <s v="N"/>
    <x v="155"/>
    <s v="Not Specified"/>
    <x v="25"/>
    <x v="481"/>
    <n v="7.0000000000000007E-2"/>
    <s v="Regular"/>
    <x v="478"/>
    <n v="77.989999999999995"/>
    <n v="22.8"/>
    <s v="Nicole Brennan"/>
    <x v="1"/>
    <s v="Home Office"/>
    <x v="1"/>
    <s v="Telephones and Communication"/>
    <s v="Small Box"/>
    <d v="2014-07-12T00:00:00"/>
  </r>
  <r>
    <n v="5726"/>
    <s v="N"/>
    <x v="155"/>
    <s v="Not Specified"/>
    <x v="24"/>
    <x v="482"/>
    <n v="0"/>
    <s v="Express"/>
    <x v="479"/>
    <n v="22.01"/>
    <n v="15.99"/>
    <s v="Nicole Brennan"/>
    <x v="1"/>
    <s v="Home Office"/>
    <x v="1"/>
    <s v="Computer Peripherals"/>
    <s v="Small Pack"/>
    <d v="2014-07-14T00:00:00"/>
  </r>
  <r>
    <n v="5727"/>
    <s v="N"/>
    <x v="156"/>
    <s v="Low"/>
    <x v="32"/>
    <x v="483"/>
    <n v="0.06"/>
    <s v="Regular"/>
    <x v="480"/>
    <n v="16.48"/>
    <n v="63"/>
    <s v="Carlos Meador"/>
    <x v="1"/>
    <s v="Corporate"/>
    <x v="0"/>
    <s v="Appliances"/>
    <s v="Large Box"/>
    <d v="2014-07-17T00:00:00"/>
  </r>
  <r>
    <n v="5728"/>
    <s v="N"/>
    <x v="156"/>
    <s v="Not Specified"/>
    <x v="46"/>
    <x v="484"/>
    <n v="0.03"/>
    <s v="Express"/>
    <x v="481"/>
    <n v="16.48"/>
    <n v="63"/>
    <s v="Bryan Mills"/>
    <x v="3"/>
    <s v="Small Business"/>
    <x v="0"/>
    <s v="Appliances"/>
    <s v="Large Box"/>
    <d v="2014-07-15T00:00:00"/>
  </r>
  <r>
    <n v="5729"/>
    <s v="N"/>
    <x v="157"/>
    <s v="Low"/>
    <x v="15"/>
    <x v="485"/>
    <n v="7.0000000000000007E-2"/>
    <s v="Regular"/>
    <x v="482"/>
    <n v="177.2"/>
    <n v="33.99"/>
    <s v="Bradley Drucker"/>
    <x v="1"/>
    <s v="Small Business"/>
    <x v="0"/>
    <s v="Storage &amp; Organization"/>
    <s v="Small Box"/>
    <d v="2014-07-16T00:00:00"/>
  </r>
  <r>
    <n v="5730"/>
    <s v="N"/>
    <x v="158"/>
    <s v="High"/>
    <x v="29"/>
    <x v="486"/>
    <n v="0.08"/>
    <s v="Regular"/>
    <x v="483"/>
    <n v="16.91"/>
    <n v="18.97"/>
    <s v="Erica Bern"/>
    <x v="0"/>
    <s v="Corporate"/>
    <x v="0"/>
    <s v="Binders and Binder Accessories"/>
    <s v="Small Box"/>
    <d v="2014-07-16T00:00:00"/>
  </r>
  <r>
    <n v="5731"/>
    <s v="N"/>
    <x v="158"/>
    <s v="High"/>
    <x v="13"/>
    <x v="487"/>
    <n v="0.01"/>
    <s v="Regular"/>
    <x v="484"/>
    <n v="3511.99"/>
    <n v="38.49"/>
    <s v="Erica Bern"/>
    <x v="0"/>
    <s v="Corporate"/>
    <x v="1"/>
    <s v="Copiers and Fax"/>
    <s v="Large Box"/>
    <d v="2014-07-16T00:00:00"/>
  </r>
  <r>
    <n v="5732"/>
    <s v="N"/>
    <x v="158"/>
    <s v="High"/>
    <x v="4"/>
    <x v="488"/>
    <n v="0.03"/>
    <s v="Regular"/>
    <x v="485"/>
    <n v="17.84"/>
    <n v="15.2"/>
    <s v="Erica Bern"/>
    <x v="0"/>
    <s v="Corporate"/>
    <x v="0"/>
    <s v="Pens &amp; Art Supplies"/>
    <s v="Wrap Bag"/>
    <d v="2014-07-17T00:00:00"/>
  </r>
  <r>
    <n v="5733"/>
    <s v="N"/>
    <x v="159"/>
    <s v="High"/>
    <x v="36"/>
    <x v="489"/>
    <n v="0.03"/>
    <s v="Regular"/>
    <x v="486"/>
    <n v="19.37"/>
    <n v="19.53"/>
    <s v="Anna Gayman"/>
    <x v="2"/>
    <s v="Corporate"/>
    <x v="1"/>
    <s v="Computer Peripherals"/>
    <s v="Small Pack"/>
    <d v="2014-07-18T00:00:00"/>
  </r>
  <r>
    <n v="5734"/>
    <s v="N"/>
    <x v="159"/>
    <s v="Not Specified"/>
    <x v="23"/>
    <x v="490"/>
    <n v="0.04"/>
    <s v="Regular"/>
    <x v="487"/>
    <n v="33.659999999999997"/>
    <n v="27.99"/>
    <s v="Skye Norling"/>
    <x v="3"/>
    <s v="Home Office"/>
    <x v="0"/>
    <s v="Appliances"/>
    <s v="Medium Box"/>
    <d v="2014-07-17T00:00:00"/>
  </r>
  <r>
    <n v="5735"/>
    <s v="N"/>
    <x v="159"/>
    <s v="Not Specified"/>
    <x v="28"/>
    <x v="491"/>
    <n v="0.02"/>
    <s v="Regular"/>
    <x v="488"/>
    <n v="24.99"/>
    <n v="28.37"/>
    <s v="Skye Norling"/>
    <x v="2"/>
    <s v="Home Office"/>
    <x v="2"/>
    <s v="Office Furnishings"/>
    <s v="Large Box"/>
    <d v="2014-07-18T00:00:00"/>
  </r>
  <r>
    <n v="5736"/>
    <s v="N"/>
    <x v="159"/>
    <s v="Not Specified"/>
    <x v="44"/>
    <x v="492"/>
    <n v="0.05"/>
    <s v="Regular"/>
    <x v="489"/>
    <n v="47.44"/>
    <n v="21.5"/>
    <s v="Skye Norling"/>
    <x v="2"/>
    <s v="Home Office"/>
    <x v="0"/>
    <s v="Paper"/>
    <s v="Small Box"/>
    <d v="2014-07-18T00:00:00"/>
  </r>
  <r>
    <n v="5737"/>
    <s v="N"/>
    <x v="159"/>
    <s v="Not Specified"/>
    <x v="46"/>
    <x v="493"/>
    <n v="0.02"/>
    <s v="Regular"/>
    <x v="490"/>
    <n v="24.98"/>
    <n v="17.14"/>
    <s v="Skye Norling"/>
    <x v="2"/>
    <s v="Home Office"/>
    <x v="0"/>
    <s v="Scissors Rulers and Trimmers"/>
    <s v="Small Pack"/>
    <d v="2014-07-19T00:00:00"/>
  </r>
  <r>
    <n v="5738"/>
    <s v="N"/>
    <x v="160"/>
    <s v="Medium"/>
    <x v="23"/>
    <x v="494"/>
    <n v="0.02"/>
    <s v="Express"/>
    <x v="491"/>
    <n v="42.53"/>
    <n v="33.99"/>
    <s v="Pauline Chand"/>
    <x v="2"/>
    <s v="Corporate"/>
    <x v="0"/>
    <s v="Labels"/>
    <s v="Small Box"/>
    <d v="2014-07-19T00:00:00"/>
  </r>
  <r>
    <n v="5739"/>
    <s v="N"/>
    <x v="160"/>
    <s v="Medium"/>
    <x v="8"/>
    <x v="495"/>
    <n v="0.03"/>
    <s v="Delivery Van"/>
    <x v="492"/>
    <n v="131.99"/>
    <n v="70.14"/>
    <s v="Cindy Chapman"/>
    <x v="1"/>
    <s v="Consumer"/>
    <x v="1"/>
    <s v="Office Machines"/>
    <s v="Jumbo Box"/>
    <d v="2014-07-19T00:00:00"/>
  </r>
  <r>
    <n v="5740"/>
    <s v="N"/>
    <x v="160"/>
    <s v="Medium"/>
    <x v="21"/>
    <x v="496"/>
    <n v="0.05"/>
    <s v="Regular"/>
    <x v="493"/>
    <n v="127.79"/>
    <n v="15.99"/>
    <s v="Cindy Chapman"/>
    <x v="1"/>
    <s v="Consumer"/>
    <x v="1"/>
    <s v="Computer Peripherals"/>
    <s v="Small Pack"/>
    <d v="2014-07-19T00:00:00"/>
  </r>
  <r>
    <n v="5741"/>
    <s v="N"/>
    <x v="160"/>
    <s v="Not Specified"/>
    <x v="8"/>
    <x v="497"/>
    <n v="0"/>
    <s v="Regular"/>
    <x v="494"/>
    <n v="13.88"/>
    <n v="15.49"/>
    <s v="Bruce Degenhardt"/>
    <x v="1"/>
    <s v="Home Office"/>
    <x v="0"/>
    <s v="Binders and Binder Accessories"/>
    <s v="Small Box"/>
    <d v="2014-07-18T00:00:00"/>
  </r>
  <r>
    <n v="5742"/>
    <s v="N"/>
    <x v="160"/>
    <s v="Not Specified"/>
    <x v="33"/>
    <x v="498"/>
    <n v="0.06"/>
    <s v="Regular"/>
    <x v="495"/>
    <n v="17.78"/>
    <n v="19.670000000000002"/>
    <s v="Bruce Degenhardt"/>
    <x v="1"/>
    <s v="Home Office"/>
    <x v="0"/>
    <s v="Paper"/>
    <s v="Small Box"/>
    <d v="2014-07-18T00:00:00"/>
  </r>
  <r>
    <n v="5743"/>
    <s v="N"/>
    <x v="160"/>
    <s v="Critical"/>
    <x v="10"/>
    <x v="499"/>
    <n v="7.0000000000000007E-2"/>
    <s v="Regular"/>
    <x v="496"/>
    <n v="16.91"/>
    <n v="14.5"/>
    <s v="Irene Maddox"/>
    <x v="1"/>
    <s v="Consumer"/>
    <x v="0"/>
    <s v="Labels"/>
    <s v="Small Box"/>
    <d v="2014-07-18T00:00:00"/>
  </r>
  <r>
    <n v="5744"/>
    <s v="N"/>
    <x v="160"/>
    <s v="Medium"/>
    <x v="33"/>
    <x v="500"/>
    <n v="7.0000000000000007E-2"/>
    <s v="Regular"/>
    <x v="497"/>
    <n v="13.76"/>
    <n v="18.86"/>
    <s v="Patrick Jones"/>
    <x v="0"/>
    <s v="Home Office"/>
    <x v="2"/>
    <s v="Office Furnishings"/>
    <s v="Small Box"/>
    <d v="2014-07-17T00:00:00"/>
  </r>
  <r>
    <n v="5745"/>
    <s v="N"/>
    <x v="160"/>
    <s v="Not Specified"/>
    <x v="9"/>
    <x v="501"/>
    <n v="0.09"/>
    <s v="Regular"/>
    <x v="498"/>
    <n v="40.479999999999997"/>
    <n v="15.99"/>
    <s v="Liz Carlisle"/>
    <x v="1"/>
    <s v="Corporate"/>
    <x v="1"/>
    <s v="Computer Peripherals"/>
    <s v="Small Pack"/>
    <d v="2014-07-18T00:00:00"/>
  </r>
  <r>
    <n v="5746"/>
    <s v="N"/>
    <x v="161"/>
    <s v="Not Specified"/>
    <x v="20"/>
    <x v="502"/>
    <n v="0.03"/>
    <s v="Regular"/>
    <x v="499"/>
    <n v="1282.99"/>
    <n v="33.99"/>
    <s v="Brosina Hoffman"/>
    <x v="1"/>
    <s v="Consumer"/>
    <x v="0"/>
    <s v="Binders and Binder Accessories"/>
    <s v="Small Box"/>
    <d v="2014-07-22T00:00:00"/>
  </r>
  <r>
    <n v="5747"/>
    <s v="N"/>
    <x v="161"/>
    <s v="Not Specified"/>
    <x v="13"/>
    <x v="503"/>
    <n v="7.0000000000000007E-2"/>
    <s v="Delivery Van"/>
    <x v="500"/>
    <n v="2048.48"/>
    <n v="28.7"/>
    <s v="Brosina Hoffman"/>
    <x v="1"/>
    <s v="Consumer"/>
    <x v="1"/>
    <s v="Office Machines"/>
    <s v="Jumbo Drum"/>
    <d v="2014-07-22T00:00:00"/>
  </r>
  <r>
    <n v="5748"/>
    <s v="N"/>
    <x v="162"/>
    <s v="Not Specified"/>
    <x v="33"/>
    <x v="504"/>
    <n v="0.01"/>
    <s v="Regular"/>
    <x v="501"/>
    <n v="36.950000000000003"/>
    <n v="16.989999999999998"/>
    <s v="Todd Boyes"/>
    <x v="2"/>
    <s v="Small Business"/>
    <x v="0"/>
    <s v="Binders and Binder Accessories"/>
    <s v="Small Box"/>
    <d v="2014-07-22T00:00:00"/>
  </r>
  <r>
    <n v="5749"/>
    <s v="N"/>
    <x v="162"/>
    <s v="Not Specified"/>
    <x v="25"/>
    <x v="505"/>
    <n v="0"/>
    <s v="Regular"/>
    <x v="502"/>
    <n v="27.98"/>
    <n v="22.99"/>
    <s v="Todd Boyes"/>
    <x v="2"/>
    <s v="Small Business"/>
    <x v="1"/>
    <s v="Computer Peripherals"/>
    <s v="Small Pack"/>
    <d v="2014-07-23T00:00:00"/>
  </r>
  <r>
    <n v="5750"/>
    <s v="N"/>
    <x v="162"/>
    <s v="Not Specified"/>
    <x v="13"/>
    <x v="506"/>
    <n v="0.1"/>
    <s v="Regular"/>
    <x v="503"/>
    <n v="1901.99"/>
    <n v="33.99"/>
    <s v="Kelly Andreada"/>
    <x v="1"/>
    <s v="Home Office"/>
    <x v="0"/>
    <s v="Binders and Binder Accessories"/>
    <s v="Small Box"/>
    <d v="2014-07-21T00:00:00"/>
  </r>
  <r>
    <n v="5751"/>
    <s v="N"/>
    <x v="162"/>
    <s v="Critical"/>
    <x v="26"/>
    <x v="507"/>
    <n v="0.04"/>
    <s v="Regular"/>
    <x v="504"/>
    <n v="217.99"/>
    <n v="22.99"/>
    <s v="Julia Dunbar"/>
    <x v="1"/>
    <s v="Consumer"/>
    <x v="1"/>
    <s v="Telephones and Communication"/>
    <s v="Small Box"/>
    <d v="2014-07-22T00:00:00"/>
  </r>
  <r>
    <n v="5752"/>
    <s v="N"/>
    <x v="162"/>
    <s v="Not Specified"/>
    <x v="15"/>
    <x v="508"/>
    <n v="0.04"/>
    <s v="Regular"/>
    <x v="505"/>
    <n v="27.51"/>
    <n v="31.78"/>
    <s v="Carlos Meador"/>
    <x v="0"/>
    <s v="Corporate"/>
    <x v="0"/>
    <s v="Storage &amp; Organization"/>
    <s v="Small Box"/>
    <d v="2014-07-23T00:00:00"/>
  </r>
  <r>
    <n v="5753"/>
    <s v="N"/>
    <x v="163"/>
    <s v="Medium"/>
    <x v="41"/>
    <x v="509"/>
    <n v="0.09"/>
    <s v="Express"/>
    <x v="506"/>
    <n v="15.89"/>
    <n v="21.01"/>
    <s v="Nancy Lomonaco"/>
    <x v="2"/>
    <s v="Home Office"/>
    <x v="0"/>
    <s v="Binders and Binder Accessories"/>
    <s v="Small Box"/>
    <d v="2014-07-24T00:00:00"/>
  </r>
  <r>
    <n v="5754"/>
    <s v="N"/>
    <x v="163"/>
    <s v="Not Specified"/>
    <x v="21"/>
    <x v="510"/>
    <n v="0.09"/>
    <s v="Regular"/>
    <x v="507"/>
    <n v="42.56"/>
    <n v="16.989999999999998"/>
    <s v="Don Jones"/>
    <x v="3"/>
    <s v="Corporate"/>
    <x v="0"/>
    <s v="Binders and Binder Accessories"/>
    <s v="Small Box"/>
    <d v="2014-07-23T00:00:00"/>
  </r>
  <r>
    <n v="5755"/>
    <s v="N"/>
    <x v="163"/>
    <s v="Low"/>
    <x v="27"/>
    <x v="511"/>
    <n v="0.06"/>
    <s v="Regular"/>
    <x v="508"/>
    <n v="23.97"/>
    <n v="18.98"/>
    <s v="Matt Collister"/>
    <x v="1"/>
    <s v="Home Office"/>
    <x v="0"/>
    <s v="Appliances"/>
    <s v="Small Box"/>
    <d v="2014-07-24T00:00:00"/>
  </r>
  <r>
    <n v="5756"/>
    <s v="N"/>
    <x v="163"/>
    <s v="Low"/>
    <x v="11"/>
    <x v="512"/>
    <n v="0.06"/>
    <s v="Regular"/>
    <x v="509"/>
    <n v="18.98"/>
    <n v="15.6"/>
    <s v="Matt Collister"/>
    <x v="1"/>
    <s v="Home Office"/>
    <x v="0"/>
    <s v="Paper"/>
    <s v="Wrap Bag"/>
    <d v="2014-07-29T00:00:00"/>
  </r>
  <r>
    <n v="5757"/>
    <s v="N"/>
    <x v="164"/>
    <s v="Not Specified"/>
    <x v="12"/>
    <x v="513"/>
    <n v="0"/>
    <s v="Express"/>
    <x v="510"/>
    <n v="113.41"/>
    <n v="49"/>
    <s v="Jeremy Pistek"/>
    <x v="1"/>
    <s v="Corporate"/>
    <x v="0"/>
    <s v="Storage &amp; Organization"/>
    <s v="Large Box"/>
    <d v="2014-07-25T00:00:00"/>
  </r>
  <r>
    <n v="5758"/>
    <s v="N"/>
    <x v="164"/>
    <s v="Not Specified"/>
    <x v="4"/>
    <x v="514"/>
    <n v="0.1"/>
    <s v="Regular"/>
    <x v="511"/>
    <n v="107.99"/>
    <n v="18.899999999999999"/>
    <s v="Jeremy Pistek"/>
    <x v="1"/>
    <s v="Corporate"/>
    <x v="1"/>
    <s v="Telephones and Communication"/>
    <s v="Small Box"/>
    <d v="2014-07-25T00:00:00"/>
  </r>
  <r>
    <n v="5759"/>
    <s v="N"/>
    <x v="164"/>
    <s v="Not Specified"/>
    <x v="34"/>
    <x v="515"/>
    <n v="0.09"/>
    <s v="Regular"/>
    <x v="512"/>
    <n v="27.28"/>
    <n v="24.91"/>
    <s v="Astrea Jones"/>
    <x v="0"/>
    <s v="Corporate"/>
    <x v="0"/>
    <s v="Binders and Binder Accessories"/>
    <s v="Small Box"/>
    <d v="2014-07-25T00:00:00"/>
  </r>
  <r>
    <n v="5760"/>
    <s v="Y"/>
    <x v="165"/>
    <s v="Not Specified"/>
    <x v="30"/>
    <x v="516"/>
    <n v="0.09"/>
    <s v="Regular"/>
    <x v="513"/>
    <n v="219.48"/>
    <n v="14.99"/>
    <s v="Meg OConnel"/>
    <x v="1"/>
    <s v="Corporate"/>
    <x v="0"/>
    <s v="Appliances"/>
    <s v="Small Box"/>
    <d v="2014-07-29T00:00:00"/>
  </r>
  <r>
    <n v="5761"/>
    <s v="N"/>
    <x v="165"/>
    <s v="Low"/>
    <x v="28"/>
    <x v="517"/>
    <n v="7.0000000000000007E-2"/>
    <s v="Regular"/>
    <x v="514"/>
    <n v="28.74"/>
    <n v="21.04"/>
    <s v="Troy Staebel"/>
    <x v="0"/>
    <s v="Small Business"/>
    <x v="0"/>
    <s v="Storage &amp; Organization"/>
    <s v="Small Box"/>
    <d v="2014-08-02T00:00:00"/>
  </r>
  <r>
    <n v="5762"/>
    <s v="N"/>
    <x v="165"/>
    <s v="Low"/>
    <x v="25"/>
    <x v="518"/>
    <n v="0.06"/>
    <s v="Regular"/>
    <x v="515"/>
    <n v="18.45"/>
    <n v="15.34"/>
    <s v="Troy Staebel"/>
    <x v="0"/>
    <s v="Small Business"/>
    <x v="0"/>
    <s v="Paper"/>
    <s v="Wrap Bag"/>
    <d v="2014-07-31T00:00:00"/>
  </r>
  <r>
    <n v="5763"/>
    <s v="N"/>
    <x v="166"/>
    <s v="Not Specified"/>
    <x v="22"/>
    <x v="519"/>
    <n v="0.1"/>
    <s v="Express"/>
    <x v="516"/>
    <n v="122.99"/>
    <n v="22.99"/>
    <s v="Gary McGarr"/>
    <x v="1"/>
    <s v="Home Office"/>
    <x v="1"/>
    <s v="Telephones and Communication"/>
    <s v="Small Box"/>
    <d v="2014-07-29T00:00:00"/>
  </r>
  <r>
    <n v="5764"/>
    <s v="Y"/>
    <x v="166"/>
    <s v="Critical"/>
    <x v="10"/>
    <x v="520"/>
    <n v="0.03"/>
    <s v="Regular"/>
    <x v="517"/>
    <n v="23.97"/>
    <n v="18.98"/>
    <s v="Brendan Dodson"/>
    <x v="3"/>
    <s v="Corporate"/>
    <x v="0"/>
    <s v="Appliances"/>
    <s v="Small Box"/>
    <d v="2014-07-28T00:00:00"/>
  </r>
  <r>
    <n v="5765"/>
    <s v="N"/>
    <x v="166"/>
    <s v="Medium"/>
    <x v="25"/>
    <x v="521"/>
    <n v="0.08"/>
    <s v="Regular"/>
    <x v="518"/>
    <n v="14.94"/>
    <n v="14.96"/>
    <s v="Mark Packer"/>
    <x v="0"/>
    <s v="Small Business"/>
    <x v="0"/>
    <s v="Pens &amp; Art Supplies"/>
    <s v="Wrap Bag"/>
    <d v="2014-07-29T00:00:00"/>
  </r>
  <r>
    <n v="5766"/>
    <s v="N"/>
    <x v="166"/>
    <s v="Not Specified"/>
    <x v="3"/>
    <x v="522"/>
    <n v="0.02"/>
    <s v="Regular"/>
    <x v="519"/>
    <n v="13.74"/>
    <n v="18.079999999999998"/>
    <s v="Allen Rosenblatt"/>
    <x v="3"/>
    <s v="Small Business"/>
    <x v="2"/>
    <s v="Office Furnishings"/>
    <s v="Small Pack"/>
    <d v="2014-07-28T00:00:00"/>
  </r>
  <r>
    <n v="5767"/>
    <s v="N"/>
    <x v="167"/>
    <s v="Critical"/>
    <x v="16"/>
    <x v="523"/>
    <n v="0"/>
    <s v="Delivery Van"/>
    <x v="520"/>
    <n v="134.99"/>
    <n v="84.2"/>
    <s v="Tony Molinari"/>
    <x v="0"/>
    <s v="Corporate"/>
    <x v="2"/>
    <s v="Chairs &amp; Chairmats"/>
    <s v="Jumbo Drum"/>
    <d v="2014-07-29T00:00:00"/>
  </r>
  <r>
    <n v="5768"/>
    <s v="N"/>
    <x v="168"/>
    <s v="Critical"/>
    <x v="35"/>
    <x v="524"/>
    <n v="0.1"/>
    <s v="Regular"/>
    <x v="521"/>
    <n v="19.45"/>
    <n v="20.28"/>
    <s v="Meg OConnel"/>
    <x v="1"/>
    <s v="Corporate"/>
    <x v="0"/>
    <s v="Binders and Binder Accessories"/>
    <s v="Small Box"/>
    <d v="2014-08-01T00:00:00"/>
  </r>
  <r>
    <n v="5769"/>
    <s v="N"/>
    <x v="168"/>
    <s v="Critical"/>
    <x v="43"/>
    <x v="525"/>
    <n v="0.01"/>
    <s v="Regular"/>
    <x v="522"/>
    <n v="18.48"/>
    <n v="21.86"/>
    <s v="Meg OConnel"/>
    <x v="1"/>
    <s v="Corporate"/>
    <x v="0"/>
    <s v="Paper"/>
    <s v="Small Box"/>
    <d v="2014-07-31T00:00:00"/>
  </r>
  <r>
    <n v="5770"/>
    <s v="N"/>
    <x v="168"/>
    <s v="Medium"/>
    <x v="24"/>
    <x v="526"/>
    <n v="7.0000000000000007E-2"/>
    <s v="Regular"/>
    <x v="523"/>
    <n v="17.02"/>
    <n v="19.14"/>
    <s v="Christy Brittain"/>
    <x v="0"/>
    <s v="Consumer"/>
    <x v="1"/>
    <s v="Computer Peripherals"/>
    <s v="Small Pack"/>
    <d v="2014-07-31T00:00:00"/>
  </r>
  <r>
    <n v="5771"/>
    <s v="N"/>
    <x v="168"/>
    <s v="Medium"/>
    <x v="14"/>
    <x v="527"/>
    <n v="7.0000000000000007E-2"/>
    <s v="Delivery Van"/>
    <x v="524"/>
    <n v="292.98"/>
    <n v="71"/>
    <s v="Christy Brittain"/>
    <x v="0"/>
    <s v="Consumer"/>
    <x v="2"/>
    <s v="Chairs &amp; Chairmats"/>
    <s v="Jumbo Drum"/>
    <d v="2014-07-31T00:00:00"/>
  </r>
  <r>
    <n v="5772"/>
    <s v="N"/>
    <x v="169"/>
    <s v="Not Specified"/>
    <x v="48"/>
    <x v="528"/>
    <n v="0.04"/>
    <s v="Regular"/>
    <x v="525"/>
    <n v="47.99"/>
    <n v="15.25"/>
    <s v="Edward Nazzal"/>
    <x v="2"/>
    <s v="Home Office"/>
    <x v="1"/>
    <s v="Telephones and Communication"/>
    <s v="Small Pack"/>
    <d v="2014-08-01T00:00:00"/>
  </r>
  <r>
    <n v="5773"/>
    <s v="N"/>
    <x v="169"/>
    <s v="Low"/>
    <x v="15"/>
    <x v="529"/>
    <n v="0.02"/>
    <s v="Express"/>
    <x v="526"/>
    <n v="27.99"/>
    <n v="27.18"/>
    <s v="Guy Thornton"/>
    <x v="2"/>
    <s v="Corporate"/>
    <x v="0"/>
    <s v="Binders and Binder Accessories"/>
    <s v="Small Box"/>
    <d v="2014-08-03T00:00:00"/>
  </r>
  <r>
    <n v="5774"/>
    <s v="N"/>
    <x v="169"/>
    <s v="Low"/>
    <x v="41"/>
    <x v="530"/>
    <n v="0.09"/>
    <s v="Express"/>
    <x v="527"/>
    <n v="58.94"/>
    <n v="20.77"/>
    <s v="Guy Thornton"/>
    <x v="2"/>
    <s v="Corporate"/>
    <x v="2"/>
    <s v="Office Furnishings"/>
    <s v="Small Box"/>
    <d v="2014-07-30T00:00:00"/>
  </r>
  <r>
    <n v="5775"/>
    <s v="N"/>
    <x v="169"/>
    <s v="High"/>
    <x v="24"/>
    <x v="531"/>
    <n v="0.05"/>
    <s v="Regular"/>
    <x v="528"/>
    <n v="13.68"/>
    <n v="15.57"/>
    <s v="Cari MacIntyre"/>
    <x v="2"/>
    <s v="Corporate"/>
    <x v="0"/>
    <s v="Pens &amp; Art Supplies"/>
    <s v="Wrap Bag"/>
    <d v="2014-07-31T00:00:00"/>
  </r>
  <r>
    <n v="5776"/>
    <s v="N"/>
    <x v="169"/>
    <s v="High"/>
    <x v="17"/>
    <x v="532"/>
    <n v="0.1"/>
    <s v="Delivery Van"/>
    <x v="529"/>
    <n v="230.75"/>
    <n v="83.64"/>
    <s v="Cari MacIntyre"/>
    <x v="2"/>
    <s v="Corporate"/>
    <x v="2"/>
    <s v="Tables"/>
    <s v="Jumbo Box"/>
    <d v="2014-08-01T00:00:00"/>
  </r>
  <r>
    <n v="5777"/>
    <s v="N"/>
    <x v="169"/>
    <s v="High"/>
    <x v="4"/>
    <x v="533"/>
    <n v="0"/>
    <s v="Regular"/>
    <x v="530"/>
    <n v="27.04"/>
    <n v="15.97"/>
    <s v="Cari MacIntyre"/>
    <x v="2"/>
    <s v="Corporate"/>
    <x v="0"/>
    <s v="Paper"/>
    <s v="Wrap Bag"/>
    <d v="2014-08-01T00:00:00"/>
  </r>
  <r>
    <n v="5778"/>
    <s v="Y"/>
    <x v="170"/>
    <s v="Medium"/>
    <x v="25"/>
    <x v="534"/>
    <n v="0.03"/>
    <s v="Regular"/>
    <x v="531"/>
    <n v="140.24"/>
    <n v="26.65"/>
    <s v="Erin Creighton"/>
    <x v="2"/>
    <s v="Corporate"/>
    <x v="2"/>
    <s v="Chairs &amp; Chairmats"/>
    <s v="Medium Box"/>
    <d v="2014-08-02T00:00:00"/>
  </r>
  <r>
    <n v="5779"/>
    <s v="Y"/>
    <x v="170"/>
    <s v="Medium"/>
    <x v="12"/>
    <x v="535"/>
    <n v="0.01"/>
    <s v="Delivery Van"/>
    <x v="532"/>
    <n v="172.98"/>
    <n v="44"/>
    <s v="Erin Creighton"/>
    <x v="2"/>
    <s v="Corporate"/>
    <x v="2"/>
    <s v="Chairs &amp; Chairmats"/>
    <s v="Jumbo Drum"/>
    <d v="2014-08-02T00:00:00"/>
  </r>
  <r>
    <n v="5780"/>
    <s v="N"/>
    <x v="170"/>
    <s v="Critical"/>
    <x v="15"/>
    <x v="536"/>
    <n v="0.03"/>
    <s v="Delivery Van"/>
    <x v="533"/>
    <n v="27.23"/>
    <n v="41.75"/>
    <s v="Ben Peterman"/>
    <x v="0"/>
    <s v="Corporate"/>
    <x v="2"/>
    <s v="Tables"/>
    <s v="Jumbo Box"/>
    <d v="2014-08-01T00:00:00"/>
  </r>
  <r>
    <n v="5781"/>
    <s v="N"/>
    <x v="171"/>
    <s v="Critical"/>
    <x v="18"/>
    <x v="537"/>
    <n v="0.03"/>
    <s v="Regular"/>
    <x v="534"/>
    <n v="18.37"/>
    <n v="19.190000000000001"/>
    <s v="Brian Stugart"/>
    <x v="1"/>
    <s v="Corporate"/>
    <x v="0"/>
    <s v="Binders and Binder Accessories"/>
    <s v="Small Box"/>
    <d v="2014-08-02T00:00:00"/>
  </r>
  <r>
    <n v="5782"/>
    <s v="N"/>
    <x v="172"/>
    <s v="Not Specified"/>
    <x v="22"/>
    <x v="538"/>
    <n v="0.03"/>
    <s v="Delivery Van"/>
    <x v="535"/>
    <n v="212.97"/>
    <n v="29.59"/>
    <s v="Thomas Selby"/>
    <x v="3"/>
    <s v="Home Office"/>
    <x v="1"/>
    <s v="Office Machines"/>
    <s v="Jumbo Drum"/>
    <d v="2014-08-03T00:00:00"/>
  </r>
  <r>
    <n v="5783"/>
    <s v="N"/>
    <x v="172"/>
    <s v="Critical"/>
    <x v="8"/>
    <x v="539"/>
    <n v="0"/>
    <s v="Regular"/>
    <x v="536"/>
    <n v="24.97"/>
    <n v="15.49"/>
    <s v="Olvera Toch"/>
    <x v="2"/>
    <s v="Home Office"/>
    <x v="0"/>
    <s v="Binders and Binder Accessories"/>
    <s v="Small Box"/>
    <d v="2014-08-03T00:00:00"/>
  </r>
  <r>
    <n v="5784"/>
    <s v="N"/>
    <x v="172"/>
    <s v="Critical"/>
    <x v="26"/>
    <x v="540"/>
    <n v="0.06"/>
    <s v="Regular"/>
    <x v="537"/>
    <n v="16.91"/>
    <n v="14.5"/>
    <s v="Olvera Toch"/>
    <x v="2"/>
    <s v="Home Office"/>
    <x v="0"/>
    <s v="Labels"/>
    <s v="Small Box"/>
    <d v="2014-08-02T00:00:00"/>
  </r>
  <r>
    <n v="5785"/>
    <s v="N"/>
    <x v="173"/>
    <s v="Low"/>
    <x v="22"/>
    <x v="541"/>
    <n v="0"/>
    <s v="Delivery Van"/>
    <x v="538"/>
    <n v="192.98"/>
    <n v="44"/>
    <s v="Nick Zandusky"/>
    <x v="1"/>
    <s v="Small Business"/>
    <x v="2"/>
    <s v="Chairs &amp; Chairmats"/>
    <s v="Jumbo Drum"/>
    <d v="2014-08-05T00:00:00"/>
  </r>
  <r>
    <n v="5786"/>
    <s v="N"/>
    <x v="174"/>
    <s v="Critical"/>
    <x v="13"/>
    <x v="542"/>
    <n v="0.01"/>
    <s v="Delivery Van"/>
    <x v="539"/>
    <n v="3514.14"/>
    <n v="22.73"/>
    <s v="Tamara Willingham"/>
    <x v="1"/>
    <s v="Corporate"/>
    <x v="1"/>
    <s v="Office Machines"/>
    <s v="Jumbo Box"/>
    <d v="2014-08-05T00:00:00"/>
  </r>
  <r>
    <n v="5787"/>
    <s v="N"/>
    <x v="174"/>
    <s v="Critical"/>
    <x v="21"/>
    <x v="543"/>
    <n v="0.06"/>
    <s v="Regular"/>
    <x v="540"/>
    <n v="27.73"/>
    <n v="21.42"/>
    <s v="Tamara Willingham"/>
    <x v="1"/>
    <s v="Corporate"/>
    <x v="0"/>
    <s v="Scissors Rulers and Trimmers"/>
    <s v="Small Pack"/>
    <d v="2014-08-05T00:00:00"/>
  </r>
  <r>
    <n v="5788"/>
    <s v="N"/>
    <x v="174"/>
    <s v="Medium"/>
    <x v="43"/>
    <x v="544"/>
    <n v="7.0000000000000007E-2"/>
    <s v="Regular"/>
    <x v="541"/>
    <n v="92.98"/>
    <n v="21.18"/>
    <s v="Michael Granlund"/>
    <x v="0"/>
    <s v="Corporate"/>
    <x v="1"/>
    <s v="Computer Peripherals"/>
    <s v="Small Box"/>
    <d v="2014-08-06T00:00:00"/>
  </r>
  <r>
    <n v="5789"/>
    <s v="N"/>
    <x v="174"/>
    <s v="Medium"/>
    <x v="45"/>
    <x v="545"/>
    <n v="0.08"/>
    <s v="Regular"/>
    <x v="542"/>
    <n v="23.35"/>
    <n v="22.6"/>
    <s v="Michael Granlund"/>
    <x v="0"/>
    <s v="Corporate"/>
    <x v="0"/>
    <s v="Storage &amp; Organization"/>
    <s v="Small Box"/>
    <d v="2014-08-05T00:00:00"/>
  </r>
  <r>
    <n v="5790"/>
    <s v="N"/>
    <x v="174"/>
    <s v="Not Specified"/>
    <x v="9"/>
    <x v="546"/>
    <n v="0.08"/>
    <s v="Regular"/>
    <x v="543"/>
    <n v="17.78"/>
    <n v="19.670000000000002"/>
    <s v="Joy Smith"/>
    <x v="0"/>
    <s v="Consumer"/>
    <x v="0"/>
    <s v="Paper"/>
    <s v="Small Box"/>
    <d v="2014-08-05T00:00:00"/>
  </r>
  <r>
    <n v="5791"/>
    <s v="N"/>
    <x v="175"/>
    <s v="Medium"/>
    <x v="27"/>
    <x v="547"/>
    <n v="0.08"/>
    <s v="Delivery Van"/>
    <x v="544"/>
    <n v="412.98"/>
    <n v="56.52"/>
    <s v="Luke Foster"/>
    <x v="1"/>
    <s v="Corporate"/>
    <x v="2"/>
    <s v="Tables"/>
    <s v="Jumbo Box"/>
    <d v="2014-08-06T00:00:00"/>
  </r>
  <r>
    <n v="5792"/>
    <s v="N"/>
    <x v="175"/>
    <s v="Not Specified"/>
    <x v="2"/>
    <x v="548"/>
    <n v="0.08"/>
    <s v="Regular"/>
    <x v="545"/>
    <n v="13.68"/>
    <n v="15.57"/>
    <s v="Nicole Hansen"/>
    <x v="3"/>
    <s v="Small Business"/>
    <x v="0"/>
    <s v="Pens &amp; Art Supplies"/>
    <s v="Wrap Bag"/>
    <d v="2014-08-06T00:00:00"/>
  </r>
  <r>
    <n v="5793"/>
    <s v="N"/>
    <x v="175"/>
    <s v="Medium"/>
    <x v="27"/>
    <x v="549"/>
    <n v="0.04"/>
    <s v="Regular"/>
    <x v="546"/>
    <n v="26.42"/>
    <n v="20.75"/>
    <s v="Michael Tossell"/>
    <x v="2"/>
    <s v="Home Office"/>
    <x v="0"/>
    <s v="Appliances"/>
    <s v="Medium Box"/>
    <d v="2014-08-06T00:00:00"/>
  </r>
  <r>
    <n v="5794"/>
    <s v="N"/>
    <x v="175"/>
    <s v="Medium"/>
    <x v="41"/>
    <x v="550"/>
    <n v="0.04"/>
    <s v="Regular"/>
    <x v="547"/>
    <n v="17.98"/>
    <n v="19.79"/>
    <s v="Michael Tossell"/>
    <x v="2"/>
    <s v="Home Office"/>
    <x v="0"/>
    <s v="Paper"/>
    <s v="Small Box"/>
    <d v="2014-08-07T00:00:00"/>
  </r>
  <r>
    <n v="5795"/>
    <s v="N"/>
    <x v="175"/>
    <s v="Medium"/>
    <x v="45"/>
    <x v="551"/>
    <n v="0.03"/>
    <s v="Regular"/>
    <x v="548"/>
    <n v="77.989999999999995"/>
    <n v="22.99"/>
    <s v="Michael Tossell"/>
    <x v="2"/>
    <s v="Home Office"/>
    <x v="1"/>
    <s v="Telephones and Communication"/>
    <s v="Small Box"/>
    <d v="2014-08-06T00:00:00"/>
  </r>
  <r>
    <n v="5796"/>
    <s v="N"/>
    <x v="175"/>
    <s v="Not Specified"/>
    <x v="4"/>
    <x v="552"/>
    <n v="0.06"/>
    <s v="Regular"/>
    <x v="549"/>
    <n v="76.650000000000006"/>
    <n v="49"/>
    <s v="Ed Braxton"/>
    <x v="1"/>
    <s v="Home Office"/>
    <x v="0"/>
    <s v="Storage &amp; Organization"/>
    <s v="Large Box"/>
    <d v="2014-08-06T00:00:00"/>
  </r>
  <r>
    <n v="5797"/>
    <s v="N"/>
    <x v="176"/>
    <s v="High"/>
    <x v="25"/>
    <x v="553"/>
    <n v="0.02"/>
    <s v="Regular"/>
    <x v="550"/>
    <n v="16.89"/>
    <n v="18.93"/>
    <s v="Ivan Gibson"/>
    <x v="1"/>
    <s v="Corporate"/>
    <x v="1"/>
    <s v="Computer Peripherals"/>
    <s v="Small Pack"/>
    <d v="2014-08-07T00:00:00"/>
  </r>
  <r>
    <n v="5798"/>
    <s v="N"/>
    <x v="176"/>
    <s v="High"/>
    <x v="1"/>
    <x v="554"/>
    <n v="7.0000000000000007E-2"/>
    <s v="Regular"/>
    <x v="551"/>
    <n v="22.06"/>
    <n v="16.059999999999999"/>
    <s v="Ivan Gibson"/>
    <x v="1"/>
    <s v="Corporate"/>
    <x v="0"/>
    <s v="Paper"/>
    <s v="Wrap Bag"/>
    <d v="2014-08-07T00:00:00"/>
  </r>
  <r>
    <n v="5799"/>
    <s v="N"/>
    <x v="176"/>
    <s v="Low"/>
    <x v="11"/>
    <x v="555"/>
    <n v="0.01"/>
    <s v="Regular"/>
    <x v="552"/>
    <n v="32.479999999999997"/>
    <n v="20.32"/>
    <s v="Meg Tillman"/>
    <x v="1"/>
    <s v="Small Business"/>
    <x v="0"/>
    <s v="Appliances"/>
    <s v="Small Box"/>
    <d v="2014-08-08T00:00:00"/>
  </r>
  <r>
    <n v="5800"/>
    <s v="N"/>
    <x v="176"/>
    <s v="Low"/>
    <x v="37"/>
    <x v="556"/>
    <n v="0.09"/>
    <s v="Regular"/>
    <x v="553"/>
    <n v="13.86"/>
    <n v="16.579999999999998"/>
    <s v="Meg Tillman"/>
    <x v="1"/>
    <s v="Small Business"/>
    <x v="0"/>
    <s v="Rubber Bands"/>
    <s v="Wrap Bag"/>
    <d v="2014-08-11T00:00:00"/>
  </r>
  <r>
    <n v="5801"/>
    <s v="N"/>
    <x v="176"/>
    <s v="Low"/>
    <x v="42"/>
    <x v="557"/>
    <n v="0.08"/>
    <s v="Regular"/>
    <x v="554"/>
    <n v="217.99"/>
    <n v="16.5"/>
    <s v="Meg Tillman"/>
    <x v="1"/>
    <s v="Small Business"/>
    <x v="1"/>
    <s v="Telephones and Communication"/>
    <s v="Small Box"/>
    <d v="2014-08-11T00:00:00"/>
  </r>
  <r>
    <n v="5802"/>
    <s v="N"/>
    <x v="177"/>
    <s v="Not Specified"/>
    <x v="4"/>
    <x v="558"/>
    <n v="0.1"/>
    <s v="Regular"/>
    <x v="555"/>
    <n v="42.98"/>
    <n v="22.99"/>
    <s v="Paul Prost"/>
    <x v="2"/>
    <s v="Corporate"/>
    <x v="0"/>
    <s v="Pens &amp; Art Supplies"/>
    <s v="Small Pack"/>
    <d v="2014-08-11T00:00:00"/>
  </r>
  <r>
    <n v="5803"/>
    <s v="N"/>
    <x v="177"/>
    <s v="Medium"/>
    <x v="8"/>
    <x v="559"/>
    <n v="7.0000000000000007E-2"/>
    <s v="Regular"/>
    <x v="556"/>
    <n v="32.950000000000003"/>
    <n v="19.989999999999998"/>
    <s v="Janet Lee"/>
    <x v="1"/>
    <s v="Consumer"/>
    <x v="1"/>
    <s v="Computer Peripherals"/>
    <s v="Small Box"/>
    <d v="2014-08-10T00:00:00"/>
  </r>
  <r>
    <n v="5804"/>
    <s v="N"/>
    <x v="178"/>
    <s v="Low"/>
    <x v="24"/>
    <x v="560"/>
    <n v="0.02"/>
    <s v="Regular"/>
    <x v="557"/>
    <n v="67.989999999999995"/>
    <n v="17.3"/>
    <s v="Fred Wasserman"/>
    <x v="3"/>
    <s v="Home Office"/>
    <x v="1"/>
    <s v="Telephones and Communication"/>
    <s v="Small Pack"/>
    <d v="2014-08-10T00:00:00"/>
  </r>
  <r>
    <n v="5805"/>
    <s v="N"/>
    <x v="178"/>
    <s v="Critical"/>
    <x v="14"/>
    <x v="561"/>
    <n v="0.01"/>
    <s v="Express"/>
    <x v="558"/>
    <n v="18.48"/>
    <n v="20.22"/>
    <s v="Gene Hale"/>
    <x v="0"/>
    <s v="Consumer"/>
    <x v="0"/>
    <s v="Paper"/>
    <s v="Small Box"/>
    <d v="2014-08-11T00:00:00"/>
  </r>
  <r>
    <n v="5806"/>
    <s v="N"/>
    <x v="178"/>
    <s v="Critical"/>
    <x v="24"/>
    <x v="562"/>
    <n v="0.03"/>
    <s v="Regular"/>
    <x v="559"/>
    <n v="97.99"/>
    <n v="17.3"/>
    <s v="Gene Hale"/>
    <x v="0"/>
    <s v="Consumer"/>
    <x v="1"/>
    <s v="Telephones and Communication"/>
    <s v="Small Pack"/>
    <d v="2014-08-12T00:00:00"/>
  </r>
  <r>
    <n v="5807"/>
    <s v="N"/>
    <x v="178"/>
    <s v="Critical"/>
    <x v="27"/>
    <x v="563"/>
    <n v="0.04"/>
    <s v="Delivery Van"/>
    <x v="560"/>
    <n v="308.18"/>
    <n v="168.12"/>
    <s v="Matt Abelman"/>
    <x v="1"/>
    <s v="Consumer"/>
    <x v="2"/>
    <s v="Tables"/>
    <s v="Jumbo Box"/>
    <d v="2014-08-11T00:00:00"/>
  </r>
  <r>
    <n v="5808"/>
    <s v="N"/>
    <x v="179"/>
    <s v="High"/>
    <x v="6"/>
    <x v="564"/>
    <n v="0.1"/>
    <s v="Regular"/>
    <x v="24"/>
    <n v="16.13"/>
    <n v="14.99"/>
    <s v="Gary Mitchum"/>
    <x v="2"/>
    <s v="Consumer"/>
    <x v="0"/>
    <s v="Labels"/>
    <s v="Small Box"/>
    <d v="2014-08-11T00:00:00"/>
  </r>
  <r>
    <n v="5809"/>
    <s v="N"/>
    <x v="179"/>
    <s v="High"/>
    <x v="39"/>
    <x v="565"/>
    <n v="0.04"/>
    <s v="Regular"/>
    <x v="561"/>
    <n v="16.98"/>
    <n v="14.49"/>
    <s v="Gary Mitchum"/>
    <x v="2"/>
    <s v="Consumer"/>
    <x v="0"/>
    <s v="Labels"/>
    <s v="Small Box"/>
    <d v="2014-08-13T00:00:00"/>
  </r>
  <r>
    <n v="5810"/>
    <s v="N"/>
    <x v="180"/>
    <s v="Medium"/>
    <x v="13"/>
    <x v="566"/>
    <n v="0"/>
    <s v="Regular"/>
    <x v="562"/>
    <n v="67.989999999999995"/>
    <n v="16.5"/>
    <s v="Jonathan Howell"/>
    <x v="2"/>
    <s v="Consumer"/>
    <x v="1"/>
    <s v="Telephones and Communication"/>
    <s v="Small Pack"/>
    <d v="2014-08-14T00:00:00"/>
  </r>
  <r>
    <n v="5811"/>
    <s v="N"/>
    <x v="181"/>
    <s v="Medium"/>
    <x v="30"/>
    <x v="567"/>
    <n v="7.0000000000000007E-2"/>
    <s v="Regular"/>
    <x v="563"/>
    <n v="17.98"/>
    <n v="19.46"/>
    <s v="Liz Carlisle"/>
    <x v="1"/>
    <s v="Corporate"/>
    <x v="0"/>
    <s v="Paper"/>
    <s v="Small Box"/>
    <d v="2014-08-15T00:00:00"/>
  </r>
  <r>
    <n v="5812"/>
    <s v="N"/>
    <x v="182"/>
    <s v="Critical"/>
    <x v="9"/>
    <x v="568"/>
    <n v="0.05"/>
    <s v="Regular"/>
    <x v="564"/>
    <n v="14.08"/>
    <n v="16.559999999999999"/>
    <s v="Mick Crebagga"/>
    <x v="1"/>
    <s v="Home Office"/>
    <x v="0"/>
    <s v="Scissors Rulers and Trimmers"/>
    <s v="Small Pack"/>
    <d v="2014-08-16T00:00:00"/>
  </r>
  <r>
    <n v="5813"/>
    <s v="N"/>
    <x v="182"/>
    <s v="Not Specified"/>
    <x v="22"/>
    <x v="569"/>
    <n v="0.04"/>
    <s v="Regular"/>
    <x v="565"/>
    <n v="18.28"/>
    <n v="19.41"/>
    <s v="Jim Mitchum"/>
    <x v="2"/>
    <s v="Consumer"/>
    <x v="2"/>
    <s v="Office Furnishings"/>
    <s v="Small Box"/>
    <d v="2014-08-16T00:00:00"/>
  </r>
  <r>
    <n v="5814"/>
    <s v="N"/>
    <x v="182"/>
    <s v="Not Specified"/>
    <x v="16"/>
    <x v="570"/>
    <n v="0.06"/>
    <s v="Regular"/>
    <x v="566"/>
    <n v="97.99"/>
    <n v="24.78"/>
    <s v="Jim Mitchum"/>
    <x v="2"/>
    <s v="Consumer"/>
    <x v="1"/>
    <s v="Telephones and Communication"/>
    <s v="Small Box"/>
    <d v="2014-08-16T00:00:00"/>
  </r>
  <r>
    <n v="5815"/>
    <s v="N"/>
    <x v="182"/>
    <s v="High"/>
    <x v="3"/>
    <x v="571"/>
    <n v="0.06"/>
    <s v="Regular"/>
    <x v="567"/>
    <n v="187.99"/>
    <n v="22.99"/>
    <s v="Elizabeth Moffitt"/>
    <x v="0"/>
    <s v="Consumer"/>
    <x v="1"/>
    <s v="Telephones and Communication"/>
    <s v="Small Box"/>
    <d v="2014-08-15T00:00:00"/>
  </r>
  <r>
    <n v="5816"/>
    <s v="N"/>
    <x v="182"/>
    <s v="Critical"/>
    <x v="23"/>
    <x v="572"/>
    <n v="0.03"/>
    <s v="Regular"/>
    <x v="568"/>
    <n v="119.53"/>
    <n v="19.809999999999999"/>
    <s v="MaryBeth Skach"/>
    <x v="1"/>
    <s v="Home Office"/>
    <x v="2"/>
    <s v="Office Furnishings"/>
    <s v="Medium Box"/>
    <d v="2014-08-15T00:00:00"/>
  </r>
  <r>
    <n v="5817"/>
    <s v="N"/>
    <x v="182"/>
    <s v="Critical"/>
    <x v="35"/>
    <x v="573"/>
    <n v="0.05"/>
    <s v="Regular"/>
    <x v="569"/>
    <n v="28.98"/>
    <n v="21.78"/>
    <s v="MaryBeth Skach"/>
    <x v="1"/>
    <s v="Home Office"/>
    <x v="0"/>
    <s v="Pens &amp; Art Supplies"/>
    <s v="Small Pack"/>
    <d v="2014-08-16T00:00:00"/>
  </r>
  <r>
    <n v="5818"/>
    <s v="N"/>
    <x v="182"/>
    <s v="Critical"/>
    <x v="31"/>
    <x v="574"/>
    <n v="0.03"/>
    <s v="Regular"/>
    <x v="570"/>
    <n v="127.99"/>
    <n v="18.23"/>
    <s v="MaryBeth Skach"/>
    <x v="1"/>
    <s v="Home Office"/>
    <x v="1"/>
    <s v="Telephones and Communication"/>
    <s v="Small Box"/>
    <d v="2014-08-16T00:00:00"/>
  </r>
  <r>
    <n v="5819"/>
    <s v="N"/>
    <x v="183"/>
    <s v="Critical"/>
    <x v="36"/>
    <x v="575"/>
    <n v="0.02"/>
    <s v="Regular"/>
    <x v="571"/>
    <n v="16.98"/>
    <n v="14.49"/>
    <s v="Maya Herman"/>
    <x v="1"/>
    <s v="Corporate"/>
    <x v="0"/>
    <s v="Labels"/>
    <s v="Small Box"/>
    <d v="2014-08-16T00:00:00"/>
  </r>
  <r>
    <n v="5820"/>
    <s v="N"/>
    <x v="183"/>
    <s v="Critical"/>
    <x v="10"/>
    <x v="576"/>
    <n v="0.01"/>
    <s v="Regular"/>
    <x v="572"/>
    <n v="32.99"/>
    <n v="14.99"/>
    <s v="Maya Herman"/>
    <x v="1"/>
    <s v="Corporate"/>
    <x v="1"/>
    <s v="Telephones and Communication"/>
    <s v="Small Pack"/>
    <d v="2014-08-16T00:00:00"/>
  </r>
  <r>
    <n v="5821"/>
    <s v="N"/>
    <x v="183"/>
    <s v="High"/>
    <x v="32"/>
    <x v="577"/>
    <n v="0.02"/>
    <s v="Regular"/>
    <x v="573"/>
    <n v="14.61"/>
    <n v="14.5"/>
    <s v="Toby Braunhardt"/>
    <x v="3"/>
    <s v="Corporate"/>
    <x v="0"/>
    <s v="Labels"/>
    <s v="Small Box"/>
    <d v="2014-08-18T00:00:00"/>
  </r>
  <r>
    <n v="5822"/>
    <s v="N"/>
    <x v="183"/>
    <s v="High"/>
    <x v="37"/>
    <x v="578"/>
    <n v="0.1"/>
    <s v="Regular"/>
    <x v="574"/>
    <n v="19.309999999999999"/>
    <n v="14.49"/>
    <s v="Toby Braunhardt"/>
    <x v="3"/>
    <s v="Corporate"/>
    <x v="0"/>
    <s v="Labels"/>
    <s v="Small Box"/>
    <d v="2014-08-16T00:00:00"/>
  </r>
  <r>
    <n v="5823"/>
    <s v="N"/>
    <x v="183"/>
    <s v="High"/>
    <x v="33"/>
    <x v="579"/>
    <n v="0.1"/>
    <s v="Regular"/>
    <x v="575"/>
    <n v="32.99"/>
    <n v="16.5"/>
    <s v="Toby Braunhardt"/>
    <x v="3"/>
    <s v="Corporate"/>
    <x v="1"/>
    <s v="Telephones and Communication"/>
    <s v="Wrap Bag"/>
    <d v="2014-08-16T00:00:00"/>
  </r>
  <r>
    <n v="5824"/>
    <s v="N"/>
    <x v="184"/>
    <s v="Medium"/>
    <x v="13"/>
    <x v="580"/>
    <n v="0.02"/>
    <s v="Delivery Van"/>
    <x v="576"/>
    <n v="172.98"/>
    <n v="44"/>
    <s v="Edward Nazzal"/>
    <x v="2"/>
    <s v="Home Office"/>
    <x v="2"/>
    <s v="Chairs &amp; Chairmats"/>
    <s v="Jumbo Drum"/>
    <d v="2014-08-19T00:00:00"/>
  </r>
  <r>
    <n v="5825"/>
    <s v="N"/>
    <x v="184"/>
    <s v="Low"/>
    <x v="17"/>
    <x v="581"/>
    <n v="0.1"/>
    <s v="Regular"/>
    <x v="577"/>
    <n v="23.58"/>
    <n v="20.97"/>
    <s v="Janet Martin"/>
    <x v="0"/>
    <s v="Corporate"/>
    <x v="0"/>
    <s v="Envelopes"/>
    <s v="Small Box"/>
    <d v="2014-08-20T00:00:00"/>
  </r>
  <r>
    <n v="5826"/>
    <s v="N"/>
    <x v="185"/>
    <s v="High"/>
    <x v="23"/>
    <x v="582"/>
    <n v="0.03"/>
    <s v="Regular"/>
    <x v="578"/>
    <n v="52.99"/>
    <n v="33.99"/>
    <s v="Naresj Patel"/>
    <x v="2"/>
    <s v="Corporate"/>
    <x v="0"/>
    <s v="Paper"/>
    <s v="Small Box"/>
    <d v="2014-08-18T00:00:00"/>
  </r>
  <r>
    <n v="5827"/>
    <s v="N"/>
    <x v="186"/>
    <s v="Critical"/>
    <x v="33"/>
    <x v="583"/>
    <n v="0.01"/>
    <s v="Regular"/>
    <x v="579"/>
    <n v="27.99"/>
    <n v="27.18"/>
    <s v="Don Jones"/>
    <x v="3"/>
    <s v="Corporate"/>
    <x v="0"/>
    <s v="Binders and Binder Accessories"/>
    <s v="Small Box"/>
    <d v="2014-08-20T00:00:00"/>
  </r>
  <r>
    <n v="5828"/>
    <s v="N"/>
    <x v="186"/>
    <s v="Medium"/>
    <x v="15"/>
    <x v="584"/>
    <n v="0.05"/>
    <s v="Regular"/>
    <x v="580"/>
    <n v="17.18"/>
    <n v="16.04"/>
    <s v="Alexander Gannaway"/>
    <x v="1"/>
    <s v="Home Office"/>
    <x v="0"/>
    <s v="Paper"/>
    <s v="Wrap Bag"/>
    <d v="2014-08-20T00:00:00"/>
  </r>
  <r>
    <n v="5829"/>
    <s v="N"/>
    <x v="186"/>
    <s v="Critical"/>
    <x v="39"/>
    <x v="585"/>
    <n v="0.06"/>
    <s v="Regular"/>
    <x v="581"/>
    <n v="59.98"/>
    <n v="17.61"/>
    <s v="Tom Zandusky"/>
    <x v="1"/>
    <s v="Home Office"/>
    <x v="1"/>
    <s v="Computer Peripherals"/>
    <s v="Small Pack"/>
    <d v="2014-08-20T00:00:00"/>
  </r>
  <r>
    <n v="5830"/>
    <s v="N"/>
    <x v="187"/>
    <s v="Low"/>
    <x v="14"/>
    <x v="586"/>
    <n v="0.1"/>
    <s v="Regular"/>
    <x v="582"/>
    <n v="66.099999999999994"/>
    <n v="33.99"/>
    <s v="Michael Grace"/>
    <x v="1"/>
    <s v="Corporate"/>
    <x v="0"/>
    <s v="Storage &amp; Organization"/>
    <s v="Small Box"/>
    <d v="2014-08-24T00:00:00"/>
  </r>
  <r>
    <n v="5831"/>
    <s v="N"/>
    <x v="188"/>
    <s v="Not Specified"/>
    <x v="25"/>
    <x v="587"/>
    <n v="0.04"/>
    <s v="Regular"/>
    <x v="583"/>
    <n v="23.5"/>
    <n v="21.19"/>
    <s v="Heather Kirkland"/>
    <x v="3"/>
    <s v="Home Office"/>
    <x v="0"/>
    <s v="Binders and Binder Accessories"/>
    <s v="Small Box"/>
    <d v="2014-08-23T00:00:00"/>
  </r>
  <r>
    <n v="5832"/>
    <s v="N"/>
    <x v="188"/>
    <s v="Not Specified"/>
    <x v="0"/>
    <x v="588"/>
    <n v="0.02"/>
    <s v="Regular"/>
    <x v="584"/>
    <n v="27.7"/>
    <n v="25.25"/>
    <s v="Heather Kirkland"/>
    <x v="3"/>
    <s v="Home Office"/>
    <x v="0"/>
    <s v="Storage &amp; Organization"/>
    <s v="Small Box"/>
    <d v="2014-08-21T00:00:00"/>
  </r>
  <r>
    <n v="5833"/>
    <s v="N"/>
    <x v="188"/>
    <s v="Not Specified"/>
    <x v="23"/>
    <x v="589"/>
    <n v="0.05"/>
    <s v="Delivery Van"/>
    <x v="585"/>
    <n v="237.02"/>
    <n v="42.66"/>
    <s v="Heather Kirkland"/>
    <x v="3"/>
    <s v="Home Office"/>
    <x v="0"/>
    <s v="Storage &amp; Organization"/>
    <s v="Jumbo Drum"/>
    <d v="2014-08-22T00:00:00"/>
  </r>
  <r>
    <n v="5834"/>
    <s v="N"/>
    <x v="189"/>
    <s v="Not Specified"/>
    <x v="13"/>
    <x v="590"/>
    <n v="0.08"/>
    <s v="Regular"/>
    <x v="586"/>
    <n v="21.68"/>
    <n v="16.03"/>
    <s v="Sean Braxton"/>
    <x v="1"/>
    <s v="Small Business"/>
    <x v="0"/>
    <s v="Paper"/>
    <s v="Wrap Bag"/>
    <d v="2014-08-24T00:00:00"/>
  </r>
  <r>
    <n v="5835"/>
    <s v="N"/>
    <x v="189"/>
    <s v="Not Specified"/>
    <x v="1"/>
    <x v="591"/>
    <n v="0.04"/>
    <s v="Delivery Van"/>
    <x v="587"/>
    <n v="162.97999999999999"/>
    <n v="30.01"/>
    <s v="Sean Braxton"/>
    <x v="1"/>
    <s v="Small Business"/>
    <x v="2"/>
    <s v="Tables"/>
    <s v="Jumbo Box"/>
    <d v="2014-08-23T00:00:00"/>
  </r>
  <r>
    <n v="5836"/>
    <s v="N"/>
    <x v="189"/>
    <s v="Critical"/>
    <x v="9"/>
    <x v="592"/>
    <n v="0.02"/>
    <s v="Regular"/>
    <x v="588"/>
    <n v="85.98"/>
    <n v="18"/>
    <s v="Patrick Gardner"/>
    <x v="0"/>
    <s v="Consumer"/>
    <x v="1"/>
    <s v="Computer Peripherals"/>
    <s v="Small Box"/>
    <d v="2014-08-23T00:00:00"/>
  </r>
  <r>
    <n v="5837"/>
    <s v="N"/>
    <x v="189"/>
    <s v="Critical"/>
    <x v="33"/>
    <x v="593"/>
    <n v="0.03"/>
    <s v="Delivery Van"/>
    <x v="589"/>
    <n v="162.88999999999999"/>
    <n v="74.2"/>
    <s v="Sylvia Foulston"/>
    <x v="0"/>
    <s v="Consumer"/>
    <x v="2"/>
    <s v="Chairs &amp; Chairmats"/>
    <s v="Jumbo Drum"/>
    <d v="2014-08-22T00:00:00"/>
  </r>
  <r>
    <n v="5838"/>
    <s v="N"/>
    <x v="189"/>
    <s v="Not Specified"/>
    <x v="30"/>
    <x v="594"/>
    <n v="0.01"/>
    <s v="Regular"/>
    <x v="590"/>
    <n v="17.18"/>
    <n v="16.04"/>
    <s v="Cynthia Delaney"/>
    <x v="1"/>
    <s v="Corporate"/>
    <x v="0"/>
    <s v="Paper"/>
    <s v="Wrap Bag"/>
    <d v="2014-08-24T00:00:00"/>
  </r>
  <r>
    <n v="5839"/>
    <s v="N"/>
    <x v="190"/>
    <s v="Medium"/>
    <x v="30"/>
    <x v="595"/>
    <n v="0.02"/>
    <s v="Delivery Van"/>
    <x v="591"/>
    <n v="158.05000000000001"/>
    <n v="94.2"/>
    <s v="Arianne Irving"/>
    <x v="1"/>
    <s v="Corporate"/>
    <x v="2"/>
    <s v="Tables"/>
    <s v="Jumbo Box"/>
    <d v="2014-08-23T00:00:00"/>
  </r>
  <r>
    <n v="5840"/>
    <s v="N"/>
    <x v="190"/>
    <s v="Medium"/>
    <x v="25"/>
    <x v="596"/>
    <n v="0.06"/>
    <s v="Regular"/>
    <x v="592"/>
    <n v="77.989999999999995"/>
    <n v="19.920000000000002"/>
    <s v="Arianne Irving"/>
    <x v="1"/>
    <s v="Corporate"/>
    <x v="1"/>
    <s v="Telephones and Communication"/>
    <s v="Small Box"/>
    <d v="2014-08-24T00:00:00"/>
  </r>
  <r>
    <n v="5841"/>
    <s v="N"/>
    <x v="190"/>
    <s v="Critical"/>
    <x v="40"/>
    <x v="597"/>
    <n v="0.04"/>
    <s v="Regular"/>
    <x v="593"/>
    <n v="13.74"/>
    <n v="18.079999999999998"/>
    <s v="Quincy Jones"/>
    <x v="0"/>
    <s v="Corporate"/>
    <x v="2"/>
    <s v="Office Furnishings"/>
    <s v="Small Pack"/>
    <d v="2014-08-25T00:00:00"/>
  </r>
  <r>
    <n v="5842"/>
    <s v="N"/>
    <x v="190"/>
    <s v="Critical"/>
    <x v="23"/>
    <x v="598"/>
    <n v="0.01"/>
    <s v="Delivery Van"/>
    <x v="594"/>
    <n v="131.99"/>
    <n v="70.14"/>
    <s v="Quincy Jones"/>
    <x v="0"/>
    <s v="Corporate"/>
    <x v="1"/>
    <s v="Office Machines"/>
    <s v="Jumbo Box"/>
    <d v="2014-08-24T00:00:00"/>
  </r>
  <r>
    <n v="5843"/>
    <s v="N"/>
    <x v="190"/>
    <s v="Medium"/>
    <x v="45"/>
    <x v="599"/>
    <n v="0"/>
    <s v="Express"/>
    <x v="595"/>
    <n v="47.41"/>
    <n v="15.99"/>
    <s v="John Dryer"/>
    <x v="1"/>
    <s v="Corporate"/>
    <x v="1"/>
    <s v="Computer Peripherals"/>
    <s v="Small Pack"/>
    <d v="2014-08-24T00:00:00"/>
  </r>
  <r>
    <n v="5844"/>
    <s v="N"/>
    <x v="191"/>
    <s v="Not Specified"/>
    <x v="17"/>
    <x v="600"/>
    <n v="0.05"/>
    <s v="Delivery Van"/>
    <x v="596"/>
    <n v="136.49"/>
    <n v="65.94"/>
    <s v="Dean Katz"/>
    <x v="1"/>
    <s v="Home Office"/>
    <x v="2"/>
    <s v="Tables"/>
    <s v="Jumbo Box"/>
    <d v="2014-08-24T00:00:00"/>
  </r>
  <r>
    <n v="5845"/>
    <s v="N"/>
    <x v="191"/>
    <s v="Medium"/>
    <x v="24"/>
    <x v="601"/>
    <n v="0.02"/>
    <s v="Regular"/>
    <x v="597"/>
    <n v="16.059999999999999"/>
    <n v="20.89"/>
    <s v="Ed Ludwig"/>
    <x v="2"/>
    <s v="Consumer"/>
    <x v="0"/>
    <s v="Appliances"/>
    <s v="Small Box"/>
    <d v="2014-08-26T00:00:00"/>
  </r>
  <r>
    <n v="5846"/>
    <s v="N"/>
    <x v="191"/>
    <s v="Medium"/>
    <x v="34"/>
    <x v="602"/>
    <n v="7.0000000000000007E-2"/>
    <s v="Regular"/>
    <x v="598"/>
    <n v="72.98"/>
    <n v="33.99"/>
    <s v="Ed Ludwig"/>
    <x v="2"/>
    <s v="Consumer"/>
    <x v="0"/>
    <s v="Envelopes"/>
    <s v="Small Box"/>
    <d v="2014-08-26T00:00:00"/>
  </r>
  <r>
    <n v="5847"/>
    <s v="N"/>
    <x v="191"/>
    <s v="Not Specified"/>
    <x v="31"/>
    <x v="603"/>
    <n v="0.03"/>
    <s v="Regular"/>
    <x v="599"/>
    <n v="19.64"/>
    <n v="19.829999999999998"/>
    <s v="Monica Federle"/>
    <x v="3"/>
    <s v="Corporate"/>
    <x v="0"/>
    <s v="Paper"/>
    <s v="Wrap Bag"/>
    <d v="2014-08-26T00:00:00"/>
  </r>
  <r>
    <n v="5848"/>
    <s v="N"/>
    <x v="192"/>
    <s v="Low"/>
    <x v="37"/>
    <x v="604"/>
    <n v="0.04"/>
    <s v="Express"/>
    <x v="600"/>
    <n v="18.48"/>
    <n v="19.16"/>
    <s v="Dan Reichenbach"/>
    <x v="0"/>
    <s v="Corporate"/>
    <x v="0"/>
    <s v="Paper"/>
    <s v="Small Box"/>
    <d v="2014-09-02T00:00:00"/>
  </r>
  <r>
    <n v="5849"/>
    <s v="N"/>
    <x v="192"/>
    <s v="High"/>
    <x v="17"/>
    <x v="605"/>
    <n v="0.08"/>
    <s v="Regular"/>
    <x v="601"/>
    <n v="427.88"/>
    <n v="25.37"/>
    <s v="Carlos Daly"/>
    <x v="3"/>
    <s v="Corporate"/>
    <x v="0"/>
    <s v="Storage &amp; Organization"/>
    <s v="Small Box"/>
    <d v="2014-08-27T00:00:00"/>
  </r>
  <r>
    <n v="5850"/>
    <s v="N"/>
    <x v="193"/>
    <s v="Low"/>
    <x v="25"/>
    <x v="606"/>
    <n v="0.04"/>
    <s v="Regular"/>
    <x v="602"/>
    <n v="20.5"/>
    <n v="15.99"/>
    <s v="Joni Wasserman"/>
    <x v="1"/>
    <s v="Consumer"/>
    <x v="1"/>
    <s v="Computer Peripherals"/>
    <s v="Small Pack"/>
    <d v="2014-08-31T00:00:00"/>
  </r>
  <r>
    <n v="5851"/>
    <s v="N"/>
    <x v="193"/>
    <s v="Low"/>
    <x v="1"/>
    <x v="607"/>
    <n v="0.1"/>
    <s v="Regular"/>
    <x v="603"/>
    <n v="27.99"/>
    <n v="23.4"/>
    <s v="Joni Wasserman"/>
    <x v="1"/>
    <s v="Consumer"/>
    <x v="1"/>
    <s v="Office Machines"/>
    <s v="Small Box"/>
    <d v="2014-08-27T00:00:00"/>
  </r>
  <r>
    <n v="5852"/>
    <s v="N"/>
    <x v="193"/>
    <s v="Low"/>
    <x v="7"/>
    <x v="608"/>
    <n v="0.09"/>
    <s v="Regular"/>
    <x v="604"/>
    <n v="107.99"/>
    <n v="22.99"/>
    <s v="Joni Wasserman"/>
    <x v="1"/>
    <s v="Consumer"/>
    <x v="1"/>
    <s v="Telephones and Communication"/>
    <s v="Small Box"/>
    <d v="2014-09-03T00:00:00"/>
  </r>
  <r>
    <n v="5853"/>
    <s v="N"/>
    <x v="193"/>
    <s v="High"/>
    <x v="33"/>
    <x v="609"/>
    <n v="0.02"/>
    <s v="Regular"/>
    <x v="605"/>
    <n v="52.99"/>
    <n v="31.48"/>
    <s v="Delfina Latchford"/>
    <x v="3"/>
    <s v="Small Business"/>
    <x v="0"/>
    <s v="Paper"/>
    <s v="Small Box"/>
    <d v="2014-08-29T00:00:00"/>
  </r>
  <r>
    <n v="5854"/>
    <s v="N"/>
    <x v="194"/>
    <s v="Medium"/>
    <x v="11"/>
    <x v="610"/>
    <n v="0.01"/>
    <s v="Express"/>
    <x v="606"/>
    <n v="18.48"/>
    <n v="20.57"/>
    <s v="Patrick ODonnell"/>
    <x v="2"/>
    <s v="Home Office"/>
    <x v="0"/>
    <s v="Paper"/>
    <s v="Small Box"/>
    <d v="2014-08-29T00:00:00"/>
  </r>
  <r>
    <n v="5855"/>
    <s v="N"/>
    <x v="194"/>
    <s v="Low"/>
    <x v="21"/>
    <x v="611"/>
    <n v="0.09"/>
    <s v="Regular"/>
    <x v="607"/>
    <n v="26.2"/>
    <n v="19.3"/>
    <s v="Matthew Clasen"/>
    <x v="1"/>
    <s v="Consumer"/>
    <x v="2"/>
    <s v="Office Furnishings"/>
    <s v="Wrap Bag"/>
    <d v="2014-09-01T00:00:00"/>
  </r>
  <r>
    <n v="5856"/>
    <s v="N"/>
    <x v="195"/>
    <s v="Low"/>
    <x v="39"/>
    <x v="612"/>
    <n v="0.03"/>
    <s v="Delivery Van"/>
    <x v="608"/>
    <n v="296.98"/>
    <n v="83.55"/>
    <s v="Deanra Eno"/>
    <x v="1"/>
    <s v="Corporate"/>
    <x v="2"/>
    <s v="Chairs &amp; Chairmats"/>
    <s v="Jumbo Drum"/>
    <d v="2014-09-05T00:00:00"/>
  </r>
  <r>
    <n v="5857"/>
    <s v="N"/>
    <x v="195"/>
    <s v="Low"/>
    <x v="0"/>
    <x v="613"/>
    <n v="0"/>
    <s v="Regular"/>
    <x v="609"/>
    <n v="24.99"/>
    <n v="28.37"/>
    <s v="Deanra Eno"/>
    <x v="1"/>
    <s v="Corporate"/>
    <x v="2"/>
    <s v="Office Furnishings"/>
    <s v="Large Box"/>
    <d v="2014-08-29T00:00:00"/>
  </r>
  <r>
    <n v="5858"/>
    <s v="N"/>
    <x v="196"/>
    <s v="Not Specified"/>
    <x v="31"/>
    <x v="614"/>
    <n v="0.1"/>
    <s v="Regular"/>
    <x v="610"/>
    <n v="23.55"/>
    <n v="16.36"/>
    <s v="Sara Luxemburg"/>
    <x v="1"/>
    <s v="Small Business"/>
    <x v="0"/>
    <s v="Pens &amp; Art Supplies"/>
    <s v="Wrap Bag"/>
    <d v="2014-08-30T00:00:00"/>
  </r>
  <r>
    <n v="5859"/>
    <s v="N"/>
    <x v="197"/>
    <s v="Low"/>
    <x v="17"/>
    <x v="615"/>
    <n v="0.06"/>
    <s v="Regular"/>
    <x v="611"/>
    <n v="31.23"/>
    <n v="20.149999999999999"/>
    <s v="Steve Chapman"/>
    <x v="1"/>
    <s v="Corporate"/>
    <x v="2"/>
    <s v="Office Furnishings"/>
    <s v="Small Pack"/>
    <d v="2014-08-31T00:00:00"/>
  </r>
  <r>
    <n v="5860"/>
    <s v="N"/>
    <x v="198"/>
    <s v="High"/>
    <x v="10"/>
    <x v="616"/>
    <n v="0.08"/>
    <s v="Regular"/>
    <x v="612"/>
    <n v="34.229999999999997"/>
    <n v="17.63"/>
    <s v="Keith Dawkins"/>
    <x v="1"/>
    <s v="Home Office"/>
    <x v="2"/>
    <s v="Office Furnishings"/>
    <s v="Small Pack"/>
    <d v="2014-09-03T00:00:00"/>
  </r>
  <r>
    <n v="5861"/>
    <s v="N"/>
    <x v="198"/>
    <s v="Critical"/>
    <x v="41"/>
    <x v="617"/>
    <n v="0.1"/>
    <s v="Regular"/>
    <x v="613"/>
    <n v="18.739999999999998"/>
    <n v="15.72"/>
    <s v="Ralph Knight"/>
    <x v="3"/>
    <s v="Consumer"/>
    <x v="0"/>
    <s v="Paper"/>
    <s v="Wrap Bag"/>
    <d v="2014-09-03T00:00:00"/>
  </r>
  <r>
    <n v="5862"/>
    <s v="N"/>
    <x v="199"/>
    <s v="Medium"/>
    <x v="33"/>
    <x v="618"/>
    <n v="0.06"/>
    <s v="Regular"/>
    <x v="614"/>
    <n v="187.99"/>
    <n v="22.99"/>
    <s v="Alexander Gannaway"/>
    <x v="1"/>
    <s v="Corporate"/>
    <x v="1"/>
    <s v="Telephones and Communication"/>
    <s v="Small Box"/>
    <d v="2014-09-06T00:00:00"/>
  </r>
  <r>
    <n v="5863"/>
    <s v="N"/>
    <x v="199"/>
    <s v="Critical"/>
    <x v="4"/>
    <x v="619"/>
    <n v="0.08"/>
    <s v="Regular"/>
    <x v="615"/>
    <n v="17.399999999999999"/>
    <n v="21.78"/>
    <s v="Sylvia Foulston"/>
    <x v="3"/>
    <s v="Corporate"/>
    <x v="0"/>
    <s v="Binders and Binder Accessories"/>
    <s v="Small Box"/>
    <d v="2014-09-04T00:00:00"/>
  </r>
  <r>
    <n v="5864"/>
    <s v="N"/>
    <x v="199"/>
    <s v="Critical"/>
    <x v="30"/>
    <x v="620"/>
    <n v="0.09"/>
    <s v="Express"/>
    <x v="616"/>
    <n v="20.46"/>
    <n v="22.99"/>
    <s v="Sylvia Foulston"/>
    <x v="3"/>
    <s v="Corporate"/>
    <x v="1"/>
    <s v="Computer Peripherals"/>
    <s v="Small Pack"/>
    <d v="2014-09-07T00:00:00"/>
  </r>
  <r>
    <n v="5865"/>
    <s v="N"/>
    <x v="199"/>
    <s v="Critical"/>
    <x v="44"/>
    <x v="621"/>
    <n v="0.21"/>
    <s v="Regular"/>
    <x v="617"/>
    <n v="26.98"/>
    <n v="22.99"/>
    <s v="Sylvia Foulston"/>
    <x v="3"/>
    <s v="Corporate"/>
    <x v="2"/>
    <s v="Office Furnishings"/>
    <s v="Small Pack"/>
    <d v="2014-09-05T00:00:00"/>
  </r>
  <r>
    <n v="5866"/>
    <s v="N"/>
    <x v="199"/>
    <s v="Critical"/>
    <x v="49"/>
    <x v="622"/>
    <n v="0.04"/>
    <s v="Regular"/>
    <x v="618"/>
    <n v="167.99"/>
    <n v="22.08"/>
    <s v="Sylvia Foulston"/>
    <x v="3"/>
    <s v="Corporate"/>
    <x v="1"/>
    <s v="Telephones and Communication"/>
    <s v="Small Box"/>
    <d v="2014-09-05T00:00:00"/>
  </r>
  <r>
    <n v="5867"/>
    <s v="Y"/>
    <x v="199"/>
    <s v="Not Specified"/>
    <x v="9"/>
    <x v="623"/>
    <n v="7.0000000000000007E-2"/>
    <s v="Delivery Van"/>
    <x v="619"/>
    <n v="298.85000000000002"/>
    <n v="75.760000000000005"/>
    <s v="Bill Eplett"/>
    <x v="1"/>
    <s v="Corporate"/>
    <x v="2"/>
    <s v="Tables"/>
    <s v="Jumbo Box"/>
    <d v="2014-09-06T00:00:00"/>
  </r>
  <r>
    <n v="5868"/>
    <s v="N"/>
    <x v="200"/>
    <s v="Low"/>
    <x v="30"/>
    <x v="624"/>
    <n v="0.06"/>
    <s v="Regular"/>
    <x v="620"/>
    <n v="16.18"/>
    <n v="16.989999999999998"/>
    <s v="Christine Sundaresam"/>
    <x v="1"/>
    <s v="Small Business"/>
    <x v="0"/>
    <s v="Binders and Binder Accessories"/>
    <s v="Small Box"/>
    <d v="2014-09-08T00:00:00"/>
  </r>
  <r>
    <n v="5869"/>
    <s v="N"/>
    <x v="201"/>
    <s v="Not Specified"/>
    <x v="45"/>
    <x v="625"/>
    <n v="7.0000000000000007E-2"/>
    <s v="Regular"/>
    <x v="621"/>
    <n v="18.079999999999998"/>
    <n v="14.91"/>
    <s v="Dan Campbell"/>
    <x v="1"/>
    <s v="Corporate"/>
    <x v="0"/>
    <s v="Pens &amp; Art Supplies"/>
    <s v="Wrap Bag"/>
    <d v="2014-09-08T00:00:00"/>
  </r>
  <r>
    <n v="5870"/>
    <s v="N"/>
    <x v="201"/>
    <s v="Not Specified"/>
    <x v="47"/>
    <x v="626"/>
    <n v="0.08"/>
    <s v="Regular"/>
    <x v="622"/>
    <n v="31.9"/>
    <n v="19.29"/>
    <s v="Dan Campbell"/>
    <x v="1"/>
    <s v="Corporate"/>
    <x v="0"/>
    <s v="Appliances"/>
    <s v="Medium Box"/>
    <d v="2014-09-09T00:00:00"/>
  </r>
  <r>
    <n v="5871"/>
    <s v="N"/>
    <x v="201"/>
    <s v="Not Specified"/>
    <x v="16"/>
    <x v="627"/>
    <n v="0.02"/>
    <s v="Regular"/>
    <x v="623"/>
    <n v="15.36"/>
    <n v="20.27"/>
    <s v="Dan Campbell"/>
    <x v="1"/>
    <s v="Corporate"/>
    <x v="0"/>
    <s v="Binders and Binder Accessories"/>
    <s v="Small Box"/>
    <d v="2014-09-09T00:00:00"/>
  </r>
  <r>
    <n v="5872"/>
    <s v="N"/>
    <x v="202"/>
    <s v="Critical"/>
    <x v="25"/>
    <x v="628"/>
    <n v="0.02"/>
    <s v="Regular"/>
    <x v="624"/>
    <n v="23.55"/>
    <n v="16.36"/>
    <s v="Rick Hansen"/>
    <x v="1"/>
    <s v="Corporate"/>
    <x v="0"/>
    <s v="Pens &amp; Art Supplies"/>
    <s v="Wrap Bag"/>
    <d v="2014-09-10T00:00:00"/>
  </r>
  <r>
    <n v="5873"/>
    <s v="N"/>
    <x v="203"/>
    <s v="Critical"/>
    <x v="13"/>
    <x v="629"/>
    <n v="0.06"/>
    <s v="Express"/>
    <x v="625"/>
    <n v="14.61"/>
    <n v="14.5"/>
    <s v="Cindy Stewart"/>
    <x v="1"/>
    <s v="Corporate"/>
    <x v="0"/>
    <s v="Labels"/>
    <s v="Small Box"/>
    <d v="2014-09-11T00:00:00"/>
  </r>
  <r>
    <n v="5874"/>
    <s v="N"/>
    <x v="203"/>
    <s v="Critical"/>
    <x v="49"/>
    <x v="630"/>
    <n v="0.01"/>
    <s v="Regular"/>
    <x v="626"/>
    <n v="18.350000000000001"/>
    <n v="15.02"/>
    <s v="Cindy Stewart"/>
    <x v="1"/>
    <s v="Corporate"/>
    <x v="0"/>
    <s v="Paper"/>
    <s v="Wrap Bag"/>
    <d v="2014-09-13T00:00:00"/>
  </r>
  <r>
    <n v="5875"/>
    <s v="N"/>
    <x v="203"/>
    <s v="High"/>
    <x v="29"/>
    <x v="631"/>
    <n v="0.01"/>
    <s v="Regular"/>
    <x v="627"/>
    <n v="22.9"/>
    <n v="21.46"/>
    <s v="Grant Carroll"/>
    <x v="3"/>
    <s v="Small Business"/>
    <x v="0"/>
    <s v="Storage &amp; Organization"/>
    <s v="Small Box"/>
    <d v="2014-09-12T00:00:00"/>
  </r>
  <r>
    <n v="5876"/>
    <s v="N"/>
    <x v="203"/>
    <s v="High"/>
    <x v="2"/>
    <x v="632"/>
    <n v="0.1"/>
    <s v="Regular"/>
    <x v="628"/>
    <n v="19.989999999999998"/>
    <n v="19.03"/>
    <s v="Grant Carroll"/>
    <x v="3"/>
    <s v="Small Business"/>
    <x v="1"/>
    <s v="Telephones and Communication"/>
    <s v="Medium Box"/>
    <d v="2014-09-12T00:00:00"/>
  </r>
  <r>
    <n v="5877"/>
    <s v="N"/>
    <x v="204"/>
    <s v="Critical"/>
    <x v="43"/>
    <x v="633"/>
    <n v="0"/>
    <s v="Regular"/>
    <x v="629"/>
    <n v="34.840000000000003"/>
    <n v="30.92"/>
    <s v="Sally Matthias"/>
    <x v="0"/>
    <s v="Home Office"/>
    <x v="0"/>
    <s v="Paper"/>
    <s v="Small Box"/>
    <d v="2014-09-14T00:00:00"/>
  </r>
  <r>
    <n v="5878"/>
    <s v="N"/>
    <x v="204"/>
    <s v="Not Specified"/>
    <x v="12"/>
    <x v="634"/>
    <n v="7.0000000000000007E-2"/>
    <s v="Regular"/>
    <x v="630"/>
    <n v="13.88"/>
    <n v="15.49"/>
    <s v="Amy Cox"/>
    <x v="2"/>
    <s v="Small Business"/>
    <x v="0"/>
    <s v="Binders and Binder Accessories"/>
    <s v="Small Box"/>
    <d v="2014-09-14T00:00:00"/>
  </r>
  <r>
    <n v="5879"/>
    <s v="N"/>
    <x v="204"/>
    <s v="Not Specified"/>
    <x v="4"/>
    <x v="635"/>
    <n v="0.01"/>
    <s v="Regular"/>
    <x v="631"/>
    <n v="57.98"/>
    <n v="18.8"/>
    <s v="Amy Cox"/>
    <x v="2"/>
    <s v="Small Business"/>
    <x v="2"/>
    <s v="Office Furnishings"/>
    <s v="Wrap Bag"/>
    <d v="2014-09-13T00:00:00"/>
  </r>
  <r>
    <n v="5880"/>
    <s v="N"/>
    <x v="204"/>
    <s v="Low"/>
    <x v="6"/>
    <x v="636"/>
    <n v="0.01"/>
    <s v="Regular"/>
    <x v="632"/>
    <n v="97.99"/>
    <n v="14.99"/>
    <s v="Patrick Ryan"/>
    <x v="1"/>
    <s v="Corporate"/>
    <x v="1"/>
    <s v="Telephones and Communication"/>
    <s v="Wrap Bag"/>
    <d v="2014-09-17T00:00:00"/>
  </r>
  <r>
    <n v="5881"/>
    <s v="N"/>
    <x v="204"/>
    <s v="Critical"/>
    <x v="6"/>
    <x v="637"/>
    <n v="0.06"/>
    <s v="Regular"/>
    <x v="633"/>
    <n v="92.98"/>
    <n v="49"/>
    <s v="Eugene Hildebrand"/>
    <x v="2"/>
    <s v="Home Office"/>
    <x v="0"/>
    <s v="Storage &amp; Organization"/>
    <s v="Large Box"/>
    <d v="2014-09-13T00:00:00"/>
  </r>
  <r>
    <n v="5882"/>
    <s v="N"/>
    <x v="205"/>
    <s v="Critical"/>
    <x v="47"/>
    <x v="638"/>
    <n v="0.04"/>
    <s v="Regular"/>
    <x v="634"/>
    <n v="77.989999999999995"/>
    <n v="22.99"/>
    <s v="Neil Knudson"/>
    <x v="1"/>
    <s v="Corporate"/>
    <x v="1"/>
    <s v="Telephones and Communication"/>
    <s v="Small Box"/>
    <d v="2014-09-14T00:00:00"/>
  </r>
  <r>
    <n v="5883"/>
    <s v="N"/>
    <x v="205"/>
    <s v="Medium"/>
    <x v="23"/>
    <x v="639"/>
    <n v="0.02"/>
    <s v="Express"/>
    <x v="635"/>
    <n v="29.7"/>
    <n v="23.47"/>
    <s v="Michael Grace"/>
    <x v="1"/>
    <s v="Corporate"/>
    <x v="0"/>
    <s v="Storage &amp; Organization"/>
    <s v="Small Box"/>
    <d v="2014-09-15T00:00:00"/>
  </r>
  <r>
    <n v="5884"/>
    <s v="N"/>
    <x v="205"/>
    <s v="Critical"/>
    <x v="49"/>
    <x v="640"/>
    <n v="0.08"/>
    <s v="Regular"/>
    <x v="636"/>
    <n v="190.47"/>
    <n v="33.99"/>
    <s v="Skye Norling"/>
    <x v="2"/>
    <s v="Home Office"/>
    <x v="0"/>
    <s v="Storage &amp; Organization"/>
    <s v="Small Box"/>
    <d v="2014-09-16T00:00:00"/>
  </r>
  <r>
    <n v="5885"/>
    <s v="N"/>
    <x v="206"/>
    <s v="High"/>
    <x v="6"/>
    <x v="641"/>
    <n v="0.1"/>
    <s v="Delivery Van"/>
    <x v="637"/>
    <n v="412.98"/>
    <n v="90.37"/>
    <s v="Debra Catini"/>
    <x v="0"/>
    <s v="Small Business"/>
    <x v="2"/>
    <s v="Tables"/>
    <s v="Jumbo Box"/>
    <d v="2014-09-15T00:00:00"/>
  </r>
  <r>
    <n v="5886"/>
    <s v="N"/>
    <x v="206"/>
    <s v="Medium"/>
    <x v="20"/>
    <x v="642"/>
    <n v="0.01"/>
    <s v="Regular"/>
    <x v="638"/>
    <n v="57.99"/>
    <n v="18.989999999999998"/>
    <s v="Tracy Blumstein"/>
    <x v="1"/>
    <s v="Home Office"/>
    <x v="1"/>
    <s v="Telephones and Communication"/>
    <s v="Small Box"/>
    <d v="2014-09-16T00:00:00"/>
  </r>
  <r>
    <n v="5887"/>
    <s v="N"/>
    <x v="206"/>
    <s v="Not Specified"/>
    <x v="37"/>
    <x v="643"/>
    <n v="0.08"/>
    <s v="Regular"/>
    <x v="639"/>
    <n v="16.98"/>
    <n v="18.7"/>
    <s v="Jim Mitchum"/>
    <x v="2"/>
    <s v="Consumer"/>
    <x v="0"/>
    <s v="Paper"/>
    <s v="Small Box"/>
    <d v="2014-09-15T00:00:00"/>
  </r>
  <r>
    <n v="5888"/>
    <s v="N"/>
    <x v="207"/>
    <s v="High"/>
    <x v="25"/>
    <x v="644"/>
    <n v="0.03"/>
    <s v="Regular"/>
    <x v="640"/>
    <n v="19.3"/>
    <n v="21.72"/>
    <s v="Ed Jacobs"/>
    <x v="1"/>
    <s v="Small Business"/>
    <x v="0"/>
    <s v="Binders and Binder Accessories"/>
    <s v="Small Box"/>
    <d v="2014-09-18T00:00:00"/>
  </r>
  <r>
    <n v="5889"/>
    <s v="N"/>
    <x v="207"/>
    <s v="Critical"/>
    <x v="17"/>
    <x v="645"/>
    <n v="0.09"/>
    <s v="Regular"/>
    <x v="641"/>
    <n v="25.79"/>
    <n v="22.78"/>
    <s v="Carlos Soltero"/>
    <x v="0"/>
    <s v="Consumer"/>
    <x v="2"/>
    <s v="Office Furnishings"/>
    <s v="Small Box"/>
    <d v="2014-09-17T00:00:00"/>
  </r>
  <r>
    <n v="5890"/>
    <s v="N"/>
    <x v="208"/>
    <s v="High"/>
    <x v="30"/>
    <x v="646"/>
    <n v="0.08"/>
    <s v="Express"/>
    <x v="642"/>
    <n v="27.73"/>
    <n v="21.42"/>
    <s v="Melanie Page"/>
    <x v="2"/>
    <s v="Corporate"/>
    <x v="0"/>
    <s v="Scissors Rulers and Trimmers"/>
    <s v="Small Pack"/>
    <d v="2014-09-18T00:00:00"/>
  </r>
  <r>
    <n v="5891"/>
    <s v="N"/>
    <x v="208"/>
    <s v="Low"/>
    <x v="31"/>
    <x v="647"/>
    <n v="0.04"/>
    <s v="Regular"/>
    <x v="643"/>
    <n v="34.840000000000003"/>
    <n v="30.87"/>
    <s v="Don Miller"/>
    <x v="3"/>
    <s v="Home Office"/>
    <x v="0"/>
    <s v="Paper"/>
    <s v="Small Box"/>
    <d v="2014-09-16T00:00:00"/>
  </r>
  <r>
    <n v="5892"/>
    <s v="N"/>
    <x v="208"/>
    <s v="Not Specified"/>
    <x v="33"/>
    <x v="648"/>
    <n v="0"/>
    <s v="Regular"/>
    <x v="644"/>
    <n v="399.99"/>
    <n v="33.99"/>
    <s v="Erin Mull"/>
    <x v="0"/>
    <s v="Corporate"/>
    <x v="0"/>
    <s v="Binders and Binder Accessories"/>
    <s v="Small Box"/>
    <d v="2014-09-17T00:00:00"/>
  </r>
  <r>
    <n v="5893"/>
    <s v="N"/>
    <x v="208"/>
    <s v="High"/>
    <x v="27"/>
    <x v="649"/>
    <n v="0.04"/>
    <s v="Regular"/>
    <x v="645"/>
    <n v="18.48"/>
    <n v="19.190000000000001"/>
    <s v="Philip Brown"/>
    <x v="0"/>
    <s v="Home Office"/>
    <x v="0"/>
    <s v="Paper"/>
    <s v="Small Box"/>
    <d v="2014-09-17T00:00:00"/>
  </r>
  <r>
    <n v="5894"/>
    <s v="Y"/>
    <x v="209"/>
    <s v="Critical"/>
    <x v="24"/>
    <x v="650"/>
    <n v="0.04"/>
    <s v="Regular"/>
    <x v="646"/>
    <n v="132.97"/>
    <n v="21.11"/>
    <s v="Linda Cazamias"/>
    <x v="2"/>
    <s v="Corporate"/>
    <x v="1"/>
    <s v="Office Machines"/>
    <s v="Medium Box"/>
    <d v="2014-09-17T00:00:00"/>
  </r>
  <r>
    <n v="5895"/>
    <s v="Y"/>
    <x v="209"/>
    <s v="Critical"/>
    <x v="40"/>
    <x v="651"/>
    <n v="0"/>
    <s v="Regular"/>
    <x v="647"/>
    <n v="207.99"/>
    <n v="18.2"/>
    <s v="Linda Cazamias"/>
    <x v="2"/>
    <s v="Corporate"/>
    <x v="1"/>
    <s v="Telephones and Communication"/>
    <s v="Small Box"/>
    <d v="2014-09-19T00:00:00"/>
  </r>
  <r>
    <n v="5896"/>
    <s v="N"/>
    <x v="209"/>
    <s v="Low"/>
    <x v="19"/>
    <x v="652"/>
    <n v="0.1"/>
    <s v="Regular"/>
    <x v="648"/>
    <n v="22.98"/>
    <n v="17.989999999999998"/>
    <s v="Pete Kriz"/>
    <x v="1"/>
    <s v="Corporate"/>
    <x v="0"/>
    <s v="Appliances"/>
    <s v="Small Box"/>
    <d v="2014-09-24T00:00:00"/>
  </r>
  <r>
    <n v="5897"/>
    <s v="N"/>
    <x v="210"/>
    <s v="Medium"/>
    <x v="18"/>
    <x v="653"/>
    <n v="0"/>
    <s v="Regular"/>
    <x v="649"/>
    <n v="55.98"/>
    <n v="22.99"/>
    <s v="Denise Monton"/>
    <x v="1"/>
    <s v="Home Office"/>
    <x v="0"/>
    <s v="Pens &amp; Art Supplies"/>
    <s v="Small Pack"/>
    <d v="2014-09-18T00:00:00"/>
  </r>
  <r>
    <n v="5898"/>
    <s v="N"/>
    <x v="210"/>
    <s v="Medium"/>
    <x v="31"/>
    <x v="654"/>
    <n v="0.1"/>
    <s v="Regular"/>
    <x v="650"/>
    <n v="20.75"/>
    <n v="22.54"/>
    <s v="Linda Cazamias"/>
    <x v="2"/>
    <s v="Corporate"/>
    <x v="2"/>
    <s v="Office Furnishings"/>
    <s v="Small Pack"/>
    <d v="2014-09-19T00:00:00"/>
  </r>
  <r>
    <n v="5899"/>
    <s v="N"/>
    <x v="210"/>
    <s v="Medium"/>
    <x v="47"/>
    <x v="655"/>
    <n v="0.03"/>
    <s v="Regular"/>
    <x v="651"/>
    <n v="67.98"/>
    <n v="18.86"/>
    <s v="Linda Cazamias"/>
    <x v="2"/>
    <s v="Corporate"/>
    <x v="0"/>
    <s v="Paper"/>
    <s v="Small Box"/>
    <d v="2014-09-20T00:00:00"/>
  </r>
  <r>
    <n v="5900"/>
    <s v="N"/>
    <x v="210"/>
    <s v="High"/>
    <x v="47"/>
    <x v="656"/>
    <n v="0.01"/>
    <s v="Regular"/>
    <x v="652"/>
    <n v="38.17"/>
    <n v="15.39"/>
    <s v="Katrina Bavinger"/>
    <x v="2"/>
    <s v="Consumer"/>
    <x v="0"/>
    <s v="Envelopes"/>
    <s v="Small Box"/>
    <d v="2014-09-19T00:00:00"/>
  </r>
  <r>
    <n v="5901"/>
    <s v="N"/>
    <x v="211"/>
    <s v="High"/>
    <x v="24"/>
    <x v="657"/>
    <n v="0"/>
    <s v="Regular"/>
    <x v="653"/>
    <n v="33.979999999999997"/>
    <n v="16.87"/>
    <s v="Ross Baird"/>
    <x v="1"/>
    <s v="Corporate"/>
    <x v="0"/>
    <s v="Pens &amp; Art Supplies"/>
    <s v="Small Pack"/>
    <d v="2014-09-20T00:00:00"/>
  </r>
  <r>
    <n v="5902"/>
    <s v="N"/>
    <x v="211"/>
    <s v="Not Specified"/>
    <x v="24"/>
    <x v="658"/>
    <n v="0.02"/>
    <s v="Regular"/>
    <x v="654"/>
    <n v="42.73"/>
    <n v="18"/>
    <s v="Karl Brown"/>
    <x v="0"/>
    <s v="Home Office"/>
    <x v="1"/>
    <s v="Computer Peripherals"/>
    <s v="Small Box"/>
    <d v="2014-09-22T00:00:00"/>
  </r>
  <r>
    <n v="5903"/>
    <s v="N"/>
    <x v="211"/>
    <s v="Not Specified"/>
    <x v="44"/>
    <x v="659"/>
    <n v="0.06"/>
    <s v="Express"/>
    <x v="655"/>
    <n v="18.48"/>
    <n v="19.14"/>
    <s v="Karl Brown"/>
    <x v="1"/>
    <s v="Home Office"/>
    <x v="0"/>
    <s v="Paper"/>
    <s v="Small Box"/>
    <d v="2014-09-21T00:00:00"/>
  </r>
  <r>
    <n v="5904"/>
    <s v="N"/>
    <x v="212"/>
    <s v="Critical"/>
    <x v="11"/>
    <x v="660"/>
    <n v="0.04"/>
    <s v="Regular"/>
    <x v="656"/>
    <n v="15.08"/>
    <n v="14.99"/>
    <s v="Sung Chung"/>
    <x v="1"/>
    <s v="Home Office"/>
    <x v="0"/>
    <s v="Labels"/>
    <s v="Small Box"/>
    <d v="2014-09-21T00:00:00"/>
  </r>
  <r>
    <n v="5905"/>
    <s v="N"/>
    <x v="212"/>
    <s v="Critical"/>
    <x v="5"/>
    <x v="661"/>
    <n v="0.02"/>
    <s v="Regular"/>
    <x v="657"/>
    <n v="18.48"/>
    <n v="19.899999999999999"/>
    <s v="Sung Chung"/>
    <x v="1"/>
    <s v="Home Office"/>
    <x v="0"/>
    <s v="Paper"/>
    <s v="Small Box"/>
    <d v="2014-09-21T00:00:00"/>
  </r>
  <r>
    <n v="5906"/>
    <s v="N"/>
    <x v="212"/>
    <s v="Critical"/>
    <x v="37"/>
    <x v="662"/>
    <n v="0.04"/>
    <s v="Regular"/>
    <x v="658"/>
    <n v="137.99"/>
    <n v="18.2"/>
    <s v="Sung Chung"/>
    <x v="1"/>
    <s v="Home Office"/>
    <x v="1"/>
    <s v="Telephones and Communication"/>
    <s v="Small Box"/>
    <d v="2014-09-22T00:00:00"/>
  </r>
  <r>
    <n v="5907"/>
    <s v="N"/>
    <x v="213"/>
    <s v="Medium"/>
    <x v="15"/>
    <x v="663"/>
    <n v="0.09"/>
    <s v="Regular"/>
    <x v="659"/>
    <n v="14.88"/>
    <n v="14.99"/>
    <s v="Arianne Irving"/>
    <x v="1"/>
    <s v="Corporate"/>
    <x v="0"/>
    <s v="Labels"/>
    <s v="Small Box"/>
    <d v="2014-09-23T00:00:00"/>
  </r>
  <r>
    <n v="5908"/>
    <s v="N"/>
    <x v="214"/>
    <s v="Medium"/>
    <x v="27"/>
    <x v="664"/>
    <n v="7.0000000000000007E-2"/>
    <s v="Delivery Van"/>
    <x v="660"/>
    <n v="82.98"/>
    <n v="44"/>
    <s v="Maxwell Schwartz"/>
    <x v="1"/>
    <s v="Corporate"/>
    <x v="2"/>
    <s v="Chairs &amp; Chairmats"/>
    <s v="Jumbo Drum"/>
    <d v="2014-09-26T00:00:00"/>
  </r>
  <r>
    <n v="5909"/>
    <s v="N"/>
    <x v="214"/>
    <s v="Low"/>
    <x v="17"/>
    <x v="665"/>
    <n v="0.08"/>
    <s v="Express"/>
    <x v="310"/>
    <n v="27.57"/>
    <n v="15.39"/>
    <s v="Bill Donatelli"/>
    <x v="2"/>
    <s v="Corporate"/>
    <x v="0"/>
    <s v="Envelopes"/>
    <s v="Small Box"/>
    <d v="2014-09-24T00:00:00"/>
  </r>
  <r>
    <n v="5910"/>
    <s v="N"/>
    <x v="214"/>
    <s v="Medium"/>
    <x v="46"/>
    <x v="666"/>
    <n v="0.04"/>
    <s v="Regular"/>
    <x v="661"/>
    <n v="19.3"/>
    <n v="21.72"/>
    <s v="Eugene Hildebrand"/>
    <x v="2"/>
    <s v="Home Office"/>
    <x v="0"/>
    <s v="Binders and Binder Accessories"/>
    <s v="Small Box"/>
    <d v="2014-09-25T00:00:00"/>
  </r>
  <r>
    <n v="5911"/>
    <s v="N"/>
    <x v="214"/>
    <s v="Medium"/>
    <x v="19"/>
    <x v="667"/>
    <n v="0.06"/>
    <s v="Regular"/>
    <x v="662"/>
    <n v="15.95"/>
    <n v="16"/>
    <s v="Eugene Hildebrand"/>
    <x v="2"/>
    <s v="Home Office"/>
    <x v="0"/>
    <s v="Rubber Bands"/>
    <s v="Wrap Bag"/>
    <d v="2014-09-25T00:00:00"/>
  </r>
  <r>
    <n v="5912"/>
    <s v="Y"/>
    <x v="215"/>
    <s v="Critical"/>
    <x v="17"/>
    <x v="668"/>
    <n v="7.0000000000000007E-2"/>
    <s v="Regular"/>
    <x v="663"/>
    <n v="47.99"/>
    <n v="19"/>
    <s v="Sue Ann Reed"/>
    <x v="1"/>
    <s v="Consumer"/>
    <x v="1"/>
    <s v="Telephones and Communication"/>
    <s v="Wrap Bag"/>
    <d v="2014-09-27T00:00:00"/>
  </r>
  <r>
    <n v="5913"/>
    <s v="N"/>
    <x v="215"/>
    <s v="Critical"/>
    <x v="45"/>
    <x v="669"/>
    <n v="0.06"/>
    <s v="Delivery Van"/>
    <x v="664"/>
    <n v="212.97"/>
    <n v="29.59"/>
    <s v="Erin Mull"/>
    <x v="0"/>
    <s v="Small Business"/>
    <x v="1"/>
    <s v="Office Machines"/>
    <s v="Jumbo Drum"/>
    <d v="2014-09-25T00:00:00"/>
  </r>
  <r>
    <n v="5914"/>
    <s v="N"/>
    <x v="215"/>
    <s v="Critical"/>
    <x v="13"/>
    <x v="670"/>
    <n v="0.17"/>
    <s v="Regular"/>
    <x v="665"/>
    <n v="26.89"/>
    <n v="27.56"/>
    <s v="Matt Abelman"/>
    <x v="0"/>
    <s v="Small Business"/>
    <x v="2"/>
    <s v="Office Furnishings"/>
    <s v="Large Box"/>
    <d v="2014-09-27T00:00:00"/>
  </r>
  <r>
    <n v="5915"/>
    <s v="N"/>
    <x v="215"/>
    <s v="Not Specified"/>
    <x v="4"/>
    <x v="671"/>
    <n v="0.03"/>
    <s v="Delivery Van"/>
    <x v="666"/>
    <n v="152.97999999999999"/>
    <n v="50.09"/>
    <s v="Roland Black"/>
    <x v="0"/>
    <s v="Small Business"/>
    <x v="2"/>
    <s v="Bookcases"/>
    <s v="Jumbo Box"/>
    <d v="2014-09-27T00:00:00"/>
  </r>
  <r>
    <n v="5916"/>
    <s v="N"/>
    <x v="215"/>
    <s v="Not Specified"/>
    <x v="41"/>
    <x v="672"/>
    <n v="0.08"/>
    <s v="Regular"/>
    <x v="667"/>
    <n v="77.989999999999995"/>
    <n v="22.99"/>
    <s v="Roland Black"/>
    <x v="0"/>
    <s v="Small Business"/>
    <x v="1"/>
    <s v="Telephones and Communication"/>
    <s v="Small Box"/>
    <d v="2014-09-26T00:00:00"/>
  </r>
  <r>
    <n v="5917"/>
    <s v="N"/>
    <x v="215"/>
    <s v="Critical"/>
    <x v="36"/>
    <x v="673"/>
    <n v="0.08"/>
    <s v="Regular"/>
    <x v="668"/>
    <n v="58.89"/>
    <n v="19.100000000000001"/>
    <s v="Jeremy Lonsdale"/>
    <x v="3"/>
    <s v="Corporate"/>
    <x v="0"/>
    <s v="Appliances"/>
    <s v="Medium Box"/>
    <d v="2014-09-27T00:00:00"/>
  </r>
  <r>
    <n v="5918"/>
    <s v="N"/>
    <x v="215"/>
    <s v="Critical"/>
    <x v="29"/>
    <x v="674"/>
    <n v="0.05"/>
    <s v="Regular"/>
    <x v="669"/>
    <n v="24.98"/>
    <n v="17.14"/>
    <s v="Jeremy Lonsdale"/>
    <x v="3"/>
    <s v="Corporate"/>
    <x v="0"/>
    <s v="Scissors Rulers and Trimmers"/>
    <s v="Small Pack"/>
    <d v="2014-09-25T00:00:00"/>
  </r>
  <r>
    <n v="5919"/>
    <s v="N"/>
    <x v="216"/>
    <s v="Critical"/>
    <x v="40"/>
    <x v="675"/>
    <n v="0.01"/>
    <s v="Regular"/>
    <x v="670"/>
    <n v="62.98"/>
    <n v="20.5"/>
    <s v="Joseph Holt"/>
    <x v="1"/>
    <s v="Home Office"/>
    <x v="1"/>
    <s v="Computer Peripherals"/>
    <s v="Small Box"/>
    <d v="2014-09-27T00:00:00"/>
  </r>
  <r>
    <n v="5920"/>
    <s v="N"/>
    <x v="216"/>
    <s v="Critical"/>
    <x v="20"/>
    <x v="676"/>
    <n v="7.0000000000000007E-2"/>
    <s v="Regular"/>
    <x v="671"/>
    <n v="52.89"/>
    <n v="32.979999999999997"/>
    <s v="Jack Garza"/>
    <x v="1"/>
    <s v="Corporate"/>
    <x v="2"/>
    <s v="Office Furnishings"/>
    <s v="Small Box"/>
    <d v="2014-09-28T00:00:00"/>
  </r>
  <r>
    <n v="5921"/>
    <s v="N"/>
    <x v="216"/>
    <s v="Critical"/>
    <x v="37"/>
    <x v="677"/>
    <n v="0"/>
    <s v="Express"/>
    <x v="672"/>
    <n v="31.98"/>
    <n v="19.97"/>
    <s v="William Brown"/>
    <x v="1"/>
    <s v="Corporate"/>
    <x v="0"/>
    <s v="Paper"/>
    <s v="Small Box"/>
    <d v="2014-09-29T00:00:00"/>
  </r>
  <r>
    <n v="5922"/>
    <s v="N"/>
    <x v="216"/>
    <s v="High"/>
    <x v="23"/>
    <x v="678"/>
    <n v="0.03"/>
    <s v="Delivery Van"/>
    <x v="673"/>
    <n v="136.49"/>
    <n v="65.94"/>
    <s v="Marc Crier"/>
    <x v="1"/>
    <s v="Corporate"/>
    <x v="2"/>
    <s v="Tables"/>
    <s v="Jumbo Box"/>
    <d v="2014-09-27T00:00:00"/>
  </r>
  <r>
    <n v="5923"/>
    <s v="N"/>
    <x v="217"/>
    <s v="Not Specified"/>
    <x v="8"/>
    <x v="679"/>
    <n v="0.04"/>
    <s v="Regular"/>
    <x v="674"/>
    <n v="15.69"/>
    <n v="14.5"/>
    <s v="Victoria Pisteka"/>
    <x v="1"/>
    <s v="Corporate"/>
    <x v="0"/>
    <s v="Labels"/>
    <s v="Small Box"/>
    <d v="2014-09-29T00:00:00"/>
  </r>
  <r>
    <n v="5924"/>
    <s v="N"/>
    <x v="217"/>
    <s v="Critical"/>
    <x v="31"/>
    <x v="680"/>
    <n v="0.1"/>
    <s v="Regular"/>
    <x v="675"/>
    <n v="21.85"/>
    <n v="18.82"/>
    <s v="Liz Carlisle"/>
    <x v="1"/>
    <s v="Corporate"/>
    <x v="0"/>
    <s v="Pens &amp; Art Supplies"/>
    <s v="Wrap Bag"/>
    <d v="2014-09-28T00:00:00"/>
  </r>
  <r>
    <n v="5925"/>
    <s v="N"/>
    <x v="217"/>
    <s v="Critical"/>
    <x v="14"/>
    <x v="681"/>
    <n v="0.04"/>
    <s v="Regular"/>
    <x v="676"/>
    <n v="137.99"/>
    <n v="21.69"/>
    <s v="Liz Carlisle"/>
    <x v="1"/>
    <s v="Corporate"/>
    <x v="1"/>
    <s v="Telephones and Communication"/>
    <s v="Small Box"/>
    <d v="2014-09-28T00:00:00"/>
  </r>
  <r>
    <n v="5926"/>
    <s v="N"/>
    <x v="218"/>
    <s v="High"/>
    <x v="17"/>
    <x v="682"/>
    <n v="0.06"/>
    <s v="Regular"/>
    <x v="677"/>
    <n v="375.25"/>
    <n v="33.99"/>
    <s v="Sean Braxton"/>
    <x v="1"/>
    <s v="Small Business"/>
    <x v="0"/>
    <s v="Appliances"/>
    <s v="Small Box"/>
    <d v="2014-09-30T00:00:00"/>
  </r>
  <r>
    <n v="5927"/>
    <s v="N"/>
    <x v="218"/>
    <s v="High"/>
    <x v="8"/>
    <x v="683"/>
    <n v="0.02"/>
    <s v="Regular"/>
    <x v="678"/>
    <n v="51.98"/>
    <n v="23.2"/>
    <s v="Dan Lawera"/>
    <x v="2"/>
    <s v="Corporate"/>
    <x v="2"/>
    <s v="Office Furnishings"/>
    <s v="Wrap Bag"/>
    <d v="2014-09-30T00:00:00"/>
  </r>
  <r>
    <n v="5928"/>
    <s v="N"/>
    <x v="219"/>
    <s v="Not Specified"/>
    <x v="20"/>
    <x v="684"/>
    <n v="0.02"/>
    <s v="Regular"/>
    <x v="679"/>
    <n v="19.38"/>
    <n v="19.21"/>
    <s v="Erin Creighton"/>
    <x v="2"/>
    <s v="Corporate"/>
    <x v="2"/>
    <s v="Office Furnishings"/>
    <s v="Small Box"/>
    <d v="2014-09-30T00:00:00"/>
  </r>
  <r>
    <n v="5929"/>
    <s v="N"/>
    <x v="219"/>
    <s v="Low"/>
    <x v="39"/>
    <x v="685"/>
    <n v="0.03"/>
    <s v="Regular"/>
    <x v="680"/>
    <n v="152.99"/>
    <n v="18.2"/>
    <s v="Nat Carroll"/>
    <x v="2"/>
    <s v="Home Office"/>
    <x v="1"/>
    <s v="Telephones and Communication"/>
    <s v="Small Box"/>
    <d v="2014-10-06T00:00:00"/>
  </r>
  <r>
    <n v="5930"/>
    <s v="N"/>
    <x v="219"/>
    <s v="High"/>
    <x v="17"/>
    <x v="686"/>
    <n v="0.01"/>
    <s v="Regular"/>
    <x v="681"/>
    <n v="111.23"/>
    <n v="22.99"/>
    <s v="Tamara Willingham"/>
    <x v="1"/>
    <s v="Corporate"/>
    <x v="2"/>
    <s v="Office Furnishings"/>
    <s v="Small Pack"/>
    <d v="2014-10-02T00:00:00"/>
  </r>
  <r>
    <n v="5931"/>
    <s v="N"/>
    <x v="219"/>
    <s v="High"/>
    <x v="19"/>
    <x v="687"/>
    <n v="0.01"/>
    <s v="Regular"/>
    <x v="682"/>
    <n v="77.989999999999995"/>
    <n v="22.99"/>
    <s v="Amy Hunt"/>
    <x v="1"/>
    <s v="Consumer"/>
    <x v="1"/>
    <s v="Telephones and Communication"/>
    <s v="Small Box"/>
    <d v="2014-10-01T00:00:00"/>
  </r>
  <r>
    <n v="5932"/>
    <s v="N"/>
    <x v="220"/>
    <s v="Not Specified"/>
    <x v="5"/>
    <x v="688"/>
    <n v="7.0000000000000007E-2"/>
    <s v="Regular"/>
    <x v="683"/>
    <n v="52.98"/>
    <n v="16.989999999999998"/>
    <s v="Karen Carlisle"/>
    <x v="0"/>
    <s v="Home Office"/>
    <x v="0"/>
    <s v="Binders and Binder Accessories"/>
    <s v="Small Box"/>
    <d v="2014-10-01T00:00:00"/>
  </r>
  <r>
    <n v="5933"/>
    <s v="N"/>
    <x v="220"/>
    <s v="Critical"/>
    <x v="23"/>
    <x v="689"/>
    <n v="0.04"/>
    <s v="Regular"/>
    <x v="684"/>
    <n v="33.380000000000003"/>
    <n v="22.99"/>
    <s v="Tanja Norvell"/>
    <x v="1"/>
    <s v="Corporate"/>
    <x v="0"/>
    <s v="Pens &amp; Art Supplies"/>
    <s v="Small Pack"/>
    <d v="2014-09-30T00:00:00"/>
  </r>
  <r>
    <n v="5934"/>
    <s v="N"/>
    <x v="220"/>
    <s v="Low"/>
    <x v="33"/>
    <x v="690"/>
    <n v="0.03"/>
    <s v="Regular"/>
    <x v="685"/>
    <n v="77.989999999999995"/>
    <n v="19.260000000000002"/>
    <s v="Ionia McGrath"/>
    <x v="0"/>
    <s v="Home Office"/>
    <x v="1"/>
    <s v="Telephones and Communication"/>
    <s v="Small Box"/>
    <d v="2014-10-09T00:00:00"/>
  </r>
  <r>
    <n v="5935"/>
    <s v="N"/>
    <x v="221"/>
    <s v="Not Specified"/>
    <x v="33"/>
    <x v="691"/>
    <n v="0.03"/>
    <s v="Regular"/>
    <x v="686"/>
    <n v="154.86000000000001"/>
    <n v="33.99"/>
    <s v="Roy Skaria"/>
    <x v="1"/>
    <s v="Corporate"/>
    <x v="0"/>
    <s v="Storage &amp; Organization"/>
    <s v="Small Box"/>
    <d v="2014-10-03T00:00:00"/>
  </r>
  <r>
    <n v="5936"/>
    <s v="N"/>
    <x v="221"/>
    <s v="Medium"/>
    <x v="24"/>
    <x v="692"/>
    <n v="0.08"/>
    <s v="Express"/>
    <x v="687"/>
    <n v="79.28"/>
    <n v="33.99"/>
    <s v="Carl Weiss"/>
    <x v="1"/>
    <s v="Consumer"/>
    <x v="0"/>
    <s v="Binders and Binder Accessories"/>
    <s v="Small Box"/>
    <d v="2014-10-03T00:00:00"/>
  </r>
  <r>
    <n v="5937"/>
    <s v="N"/>
    <x v="222"/>
    <s v="Not Specified"/>
    <x v="31"/>
    <x v="693"/>
    <n v="0.03"/>
    <s v="Delivery Van"/>
    <x v="688"/>
    <n v="312.98"/>
    <n v="68.92"/>
    <s v="Duane Noonan"/>
    <x v="1"/>
    <s v="Corporate"/>
    <x v="2"/>
    <s v="Bookcases"/>
    <s v="Jumbo Box"/>
    <d v="2014-10-04T00:00:00"/>
  </r>
  <r>
    <n v="5938"/>
    <s v="N"/>
    <x v="222"/>
    <s v="Not Specified"/>
    <x v="6"/>
    <x v="694"/>
    <n v="0.02"/>
    <s v="Delivery Van"/>
    <x v="689"/>
    <n v="2562.14"/>
    <n v="43.7"/>
    <s v="Duane Noonan"/>
    <x v="1"/>
    <s v="Corporate"/>
    <x v="1"/>
    <s v="Office Machines"/>
    <s v="Jumbo Drum"/>
    <d v="2014-10-04T00:00:00"/>
  </r>
  <r>
    <n v="5939"/>
    <s v="N"/>
    <x v="222"/>
    <s v="Not Specified"/>
    <x v="31"/>
    <x v="695"/>
    <n v="0.03"/>
    <s v="Regular"/>
    <x v="690"/>
    <n v="31.99"/>
    <n v="25.17"/>
    <s v="Joy Smith"/>
    <x v="0"/>
    <s v="Corporate"/>
    <x v="2"/>
    <s v="Office Furnishings"/>
    <s v="Large Box"/>
    <d v="2014-10-03T00:00:00"/>
  </r>
  <r>
    <n v="5940"/>
    <s v="N"/>
    <x v="223"/>
    <s v="Medium"/>
    <x v="22"/>
    <x v="696"/>
    <n v="0.02"/>
    <s v="Regular"/>
    <x v="691"/>
    <n v="75.94"/>
    <n v="28.48"/>
    <s v="Natalie Webber"/>
    <x v="1"/>
    <s v="Consumer"/>
    <x v="2"/>
    <s v="Office Furnishings"/>
    <s v="Small Box"/>
    <d v="2014-10-04T00:00:00"/>
  </r>
  <r>
    <n v="5941"/>
    <s v="N"/>
    <x v="223"/>
    <s v="Medium"/>
    <x v="30"/>
    <x v="697"/>
    <n v="0.01"/>
    <s v="Regular"/>
    <x v="692"/>
    <n v="17.02"/>
    <n v="19.14"/>
    <s v="Natalie Webber"/>
    <x v="1"/>
    <s v="Consumer"/>
    <x v="1"/>
    <s v="Computer Peripherals"/>
    <s v="Small Pack"/>
    <d v="2014-10-06T00:00:00"/>
  </r>
  <r>
    <n v="5942"/>
    <s v="N"/>
    <x v="223"/>
    <s v="Low"/>
    <x v="42"/>
    <x v="698"/>
    <n v="0.1"/>
    <s v="Express"/>
    <x v="693"/>
    <n v="22.44"/>
    <n v="19.75"/>
    <s v="Keith Dawkins"/>
    <x v="1"/>
    <s v="Home Office"/>
    <x v="0"/>
    <s v="Binders and Binder Accessories"/>
    <s v="Small Box"/>
    <d v="2014-10-11T00:00:00"/>
  </r>
  <r>
    <n v="5943"/>
    <s v="Y"/>
    <x v="223"/>
    <s v="Low"/>
    <x v="20"/>
    <x v="629"/>
    <n v="0.1"/>
    <s v="Regular"/>
    <x v="694"/>
    <n v="14.22"/>
    <n v="19"/>
    <s v="Deanra Eno"/>
    <x v="0"/>
    <s v="Corporate"/>
    <x v="0"/>
    <s v="Appliances"/>
    <s v="Small Box"/>
    <d v="2014-10-09T00:00:00"/>
  </r>
  <r>
    <n v="5944"/>
    <s v="Y"/>
    <x v="224"/>
    <s v="High"/>
    <x v="31"/>
    <x v="699"/>
    <n v="0.01"/>
    <s v="Regular"/>
    <x v="695"/>
    <n v="14.08"/>
    <n v="19.329999999999998"/>
    <s v="Chad Sievert"/>
    <x v="0"/>
    <s v="Corporate"/>
    <x v="2"/>
    <s v="Office Furnishings"/>
    <s v="Small Box"/>
    <d v="2014-10-05T00:00:00"/>
  </r>
  <r>
    <n v="5945"/>
    <s v="Y"/>
    <x v="224"/>
    <s v="High"/>
    <x v="34"/>
    <x v="700"/>
    <n v="0.03"/>
    <s v="Delivery Van"/>
    <x v="696"/>
    <n v="382.98"/>
    <n v="113"/>
    <s v="Chad Sievert"/>
    <x v="0"/>
    <s v="Corporate"/>
    <x v="0"/>
    <s v="Storage &amp; Organization"/>
    <s v="Jumbo Drum"/>
    <d v="2014-10-06T00:00:00"/>
  </r>
  <r>
    <n v="5946"/>
    <s v="N"/>
    <x v="225"/>
    <s v="High"/>
    <x v="17"/>
    <x v="701"/>
    <n v="0.09"/>
    <s v="Regular"/>
    <x v="697"/>
    <n v="89.51"/>
    <n v="18"/>
    <s v="Ken Lonsdale"/>
    <x v="1"/>
    <s v="Consumer"/>
    <x v="1"/>
    <s v="Computer Peripherals"/>
    <s v="Small Box"/>
    <d v="2014-10-09T00:00:00"/>
  </r>
  <r>
    <n v="5947"/>
    <s v="N"/>
    <x v="225"/>
    <s v="High"/>
    <x v="27"/>
    <x v="702"/>
    <n v="0.08"/>
    <s v="Express"/>
    <x v="698"/>
    <n v="57.99"/>
    <n v="18.989999999999998"/>
    <s v="Ken Lonsdale"/>
    <x v="1"/>
    <s v="Consumer"/>
    <x v="1"/>
    <s v="Telephones and Communication"/>
    <s v="Small Box"/>
    <d v="2014-10-09T00:00:00"/>
  </r>
  <r>
    <n v="5948"/>
    <s v="N"/>
    <x v="226"/>
    <s v="Not Specified"/>
    <x v="9"/>
    <x v="703"/>
    <n v="0.04"/>
    <s v="Delivery Van"/>
    <x v="699"/>
    <n v="82.98"/>
    <n v="40.74"/>
    <s v="Quincy Jones"/>
    <x v="1"/>
    <s v="Corporate"/>
    <x v="2"/>
    <s v="Bookcases"/>
    <s v="Jumbo Box"/>
    <d v="2014-10-10T00:00:00"/>
  </r>
  <r>
    <n v="5949"/>
    <s v="N"/>
    <x v="226"/>
    <s v="Critical"/>
    <x v="3"/>
    <x v="704"/>
    <n v="0.1"/>
    <s v="Regular"/>
    <x v="700"/>
    <n v="77.989999999999995"/>
    <n v="19.920000000000002"/>
    <s v="Ralph Knight"/>
    <x v="3"/>
    <s v="Consumer"/>
    <x v="1"/>
    <s v="Telephones and Communication"/>
    <s v="Small Box"/>
    <d v="2014-10-09T00:00:00"/>
  </r>
  <r>
    <n v="5950"/>
    <s v="N"/>
    <x v="226"/>
    <s v="Critical"/>
    <x v="15"/>
    <x v="705"/>
    <n v="7.0000000000000007E-2"/>
    <s v="Regular"/>
    <x v="701"/>
    <n v="14.94"/>
    <n v="14.81"/>
    <s v="Peter Fuller"/>
    <x v="1"/>
    <s v="Corporate"/>
    <x v="0"/>
    <s v="Pens &amp; Art Supplies"/>
    <s v="Wrap Bag"/>
    <d v="2014-10-09T00:00:00"/>
  </r>
  <r>
    <n v="5951"/>
    <s v="N"/>
    <x v="227"/>
    <s v="High"/>
    <x v="26"/>
    <x v="706"/>
    <n v="0.08"/>
    <s v="Regular"/>
    <x v="702"/>
    <n v="16.91"/>
    <n v="14.5"/>
    <s v="Nicole Brennan"/>
    <x v="1"/>
    <s v="Consumer"/>
    <x v="0"/>
    <s v="Labels"/>
    <s v="Small Box"/>
    <d v="2014-10-09T00:00:00"/>
  </r>
  <r>
    <n v="5952"/>
    <s v="N"/>
    <x v="227"/>
    <s v="High"/>
    <x v="35"/>
    <x v="707"/>
    <n v="0.02"/>
    <s v="Regular"/>
    <x v="703"/>
    <n v="40.15"/>
    <n v="20.170000000000002"/>
    <s v="Nicole Brennan"/>
    <x v="1"/>
    <s v="Consumer"/>
    <x v="0"/>
    <s v="Pens &amp; Art Supplies"/>
    <s v="Small Pack"/>
    <d v="2014-10-10T00:00:00"/>
  </r>
  <r>
    <n v="5953"/>
    <s v="N"/>
    <x v="227"/>
    <s v="Not Specified"/>
    <x v="18"/>
    <x v="708"/>
    <n v="0.05"/>
    <s v="Regular"/>
    <x v="704"/>
    <n v="15.8"/>
    <n v="15.49"/>
    <s v="Ann Chong"/>
    <x v="3"/>
    <s v="Corporate"/>
    <x v="0"/>
    <s v="Binders and Binder Accessories"/>
    <s v="Small Box"/>
    <d v="2014-10-11T00:00:00"/>
  </r>
  <r>
    <n v="5954"/>
    <s v="N"/>
    <x v="227"/>
    <s v="Not Specified"/>
    <x v="3"/>
    <x v="709"/>
    <n v="0.09"/>
    <s v="Regular"/>
    <x v="705"/>
    <n v="42.73"/>
    <n v="18"/>
    <s v="Ann Chong"/>
    <x v="3"/>
    <s v="Corporate"/>
    <x v="1"/>
    <s v="Computer Peripherals"/>
    <s v="Small Box"/>
    <d v="2014-10-09T00:00:00"/>
  </r>
  <r>
    <n v="5955"/>
    <s v="N"/>
    <x v="227"/>
    <s v="Not Specified"/>
    <x v="2"/>
    <x v="710"/>
    <n v="0"/>
    <s v="Regular"/>
    <x v="706"/>
    <n v="137.99"/>
    <n v="22.08"/>
    <s v="Ann Chong"/>
    <x v="3"/>
    <s v="Corporate"/>
    <x v="1"/>
    <s v="Telephones and Communication"/>
    <s v="Small Box"/>
    <d v="2014-10-10T00:00:00"/>
  </r>
  <r>
    <n v="5956"/>
    <s v="N"/>
    <x v="227"/>
    <s v="Critical"/>
    <x v="30"/>
    <x v="711"/>
    <n v="0.1"/>
    <s v="Express"/>
    <x v="707"/>
    <n v="132.97999999999999"/>
    <n v="23.07"/>
    <s v="Erin Ashbrook"/>
    <x v="2"/>
    <s v="Consumer"/>
    <x v="0"/>
    <s v="Binders and Binder Accessories"/>
    <s v="Small Box"/>
    <d v="2014-10-11T00:00:00"/>
  </r>
  <r>
    <n v="5957"/>
    <s v="N"/>
    <x v="227"/>
    <s v="Critical"/>
    <x v="17"/>
    <x v="712"/>
    <n v="0.02"/>
    <s v="Express"/>
    <x v="708"/>
    <n v="164.48"/>
    <n v="20.5"/>
    <s v="Erin Ashbrook"/>
    <x v="2"/>
    <s v="Consumer"/>
    <x v="1"/>
    <s v="Computer Peripherals"/>
    <s v="Small Box"/>
    <d v="2014-10-11T00:00:00"/>
  </r>
  <r>
    <n v="5958"/>
    <s v="N"/>
    <x v="228"/>
    <s v="High"/>
    <x v="14"/>
    <x v="713"/>
    <n v="0.09"/>
    <s v="Regular"/>
    <x v="709"/>
    <n v="47.94"/>
    <n v="20.66"/>
    <s v="Thomas Boland"/>
    <x v="2"/>
    <s v="Corporate"/>
    <x v="0"/>
    <s v="Envelopes"/>
    <s v="Small Box"/>
    <d v="2014-10-12T00:00:00"/>
  </r>
  <r>
    <n v="5959"/>
    <s v="N"/>
    <x v="229"/>
    <s v="Low"/>
    <x v="32"/>
    <x v="714"/>
    <n v="0.03"/>
    <s v="Regular"/>
    <x v="710"/>
    <n v="116.65"/>
    <n v="32.93"/>
    <s v="John Dryer"/>
    <x v="1"/>
    <s v="Corporate"/>
    <x v="0"/>
    <s v="Appliances"/>
    <s v="Small Box"/>
    <d v="2014-10-18T00:00:00"/>
  </r>
  <r>
    <n v="5960"/>
    <s v="N"/>
    <x v="229"/>
    <s v="Low"/>
    <x v="2"/>
    <x v="715"/>
    <n v="0.03"/>
    <s v="Regular"/>
    <x v="711"/>
    <n v="23.66"/>
    <n v="21.95"/>
    <s v="John Dryer"/>
    <x v="1"/>
    <s v="Corporate"/>
    <x v="0"/>
    <s v="Pens &amp; Art Supplies"/>
    <s v="Small Pack"/>
    <d v="2014-10-20T00:00:00"/>
  </r>
  <r>
    <n v="5961"/>
    <s v="N"/>
    <x v="230"/>
    <s v="Not Specified"/>
    <x v="3"/>
    <x v="716"/>
    <n v="0.03"/>
    <s v="Regular"/>
    <x v="712"/>
    <n v="18.68"/>
    <n v="15.5"/>
    <s v="Toby Knight"/>
    <x v="1"/>
    <s v="Corporate"/>
    <x v="0"/>
    <s v="Pens &amp; Art Supplies"/>
    <s v="Wrap Bag"/>
    <d v="2014-10-13T00:00:00"/>
  </r>
  <r>
    <n v="5962"/>
    <s v="N"/>
    <x v="231"/>
    <s v="Critical"/>
    <x v="1"/>
    <x v="717"/>
    <n v="0.05"/>
    <s v="Regular"/>
    <x v="713"/>
    <n v="24.2"/>
    <n v="20.02"/>
    <s v="James Lanier"/>
    <x v="2"/>
    <s v="Corporate"/>
    <x v="2"/>
    <s v="Office Furnishings"/>
    <s v="Small Pack"/>
    <d v="2014-10-14T00:00:00"/>
  </r>
  <r>
    <n v="5963"/>
    <s v="N"/>
    <x v="231"/>
    <s v="Medium"/>
    <x v="25"/>
    <x v="718"/>
    <n v="0.02"/>
    <s v="Regular"/>
    <x v="714"/>
    <n v="54.98"/>
    <n v="18.62"/>
    <s v="Tamara Dahlen"/>
    <x v="2"/>
    <s v="Corporate"/>
    <x v="0"/>
    <s v="Appliances"/>
    <s v="Small Box"/>
    <d v="2014-10-15T00:00:00"/>
  </r>
  <r>
    <n v="5964"/>
    <s v="N"/>
    <x v="231"/>
    <s v="High"/>
    <x v="36"/>
    <x v="719"/>
    <n v="0.01"/>
    <s v="Regular"/>
    <x v="715"/>
    <n v="42.97"/>
    <n v="18"/>
    <s v="Sean Christensen"/>
    <x v="2"/>
    <s v="Home Office"/>
    <x v="1"/>
    <s v="Computer Peripherals"/>
    <s v="Small Box"/>
    <d v="2014-10-15T00:00:00"/>
  </r>
  <r>
    <n v="5965"/>
    <s v="N"/>
    <x v="231"/>
    <s v="High"/>
    <x v="33"/>
    <x v="720"/>
    <n v="0.08"/>
    <s v="Regular"/>
    <x v="716"/>
    <n v="137.99"/>
    <n v="21.69"/>
    <s v="Sean Christensen"/>
    <x v="2"/>
    <s v="Home Office"/>
    <x v="1"/>
    <s v="Telephones and Communication"/>
    <s v="Small Box"/>
    <d v="2014-10-15T00:00:00"/>
  </r>
  <r>
    <n v="5966"/>
    <s v="N"/>
    <x v="232"/>
    <s v="High"/>
    <x v="14"/>
    <x v="721"/>
    <n v="0.02"/>
    <s v="Regular"/>
    <x v="717"/>
    <n v="37.99"/>
    <n v="19.37"/>
    <s v="Jennifer Jackson"/>
    <x v="1"/>
    <s v="Home Office"/>
    <x v="0"/>
    <s v="Pens &amp; Art Supplies"/>
    <s v="Small Box"/>
    <d v="2014-10-17T00:00:00"/>
  </r>
  <r>
    <n v="5967"/>
    <s v="Y"/>
    <x v="232"/>
    <s v="Critical"/>
    <x v="15"/>
    <x v="722"/>
    <n v="0.1"/>
    <s v="Regular"/>
    <x v="718"/>
    <n v="75.94"/>
    <n v="28.48"/>
    <s v="Julia West"/>
    <x v="3"/>
    <s v="Consumer"/>
    <x v="2"/>
    <s v="Office Furnishings"/>
    <s v="Small Box"/>
    <d v="2014-10-16T00:00:00"/>
  </r>
  <r>
    <n v="5968"/>
    <s v="N"/>
    <x v="233"/>
    <s v="High"/>
    <x v="4"/>
    <x v="723"/>
    <n v="0"/>
    <s v="Express"/>
    <x v="719"/>
    <n v="24.2"/>
    <n v="20.02"/>
    <s v="Gary McGarr"/>
    <x v="1"/>
    <s v="Home Office"/>
    <x v="2"/>
    <s v="Office Furnishings"/>
    <s v="Small Pack"/>
    <d v="2014-10-18T00:00:00"/>
  </r>
  <r>
    <n v="5969"/>
    <s v="N"/>
    <x v="234"/>
    <s v="Critical"/>
    <x v="22"/>
    <x v="724"/>
    <n v="0.01"/>
    <s v="Express"/>
    <x v="720"/>
    <n v="67.98"/>
    <n v="18.86"/>
    <s v="Brian Moss"/>
    <x v="1"/>
    <s v="Corporate"/>
    <x v="0"/>
    <s v="Paper"/>
    <s v="Small Box"/>
    <d v="2014-10-20T00:00:00"/>
  </r>
  <r>
    <n v="5970"/>
    <s v="N"/>
    <x v="234"/>
    <s v="Critical"/>
    <x v="42"/>
    <x v="725"/>
    <n v="0.04"/>
    <s v="Regular"/>
    <x v="721"/>
    <n v="77.989999999999995"/>
    <n v="22.99"/>
    <s v="Brian Moss"/>
    <x v="1"/>
    <s v="Corporate"/>
    <x v="1"/>
    <s v="Telephones and Communication"/>
    <s v="Small Box"/>
    <d v="2014-10-19T00:00:00"/>
  </r>
  <r>
    <n v="5971"/>
    <s v="N"/>
    <x v="234"/>
    <s v="Critical"/>
    <x v="21"/>
    <x v="726"/>
    <n v="0.01"/>
    <s v="Regular"/>
    <x v="722"/>
    <n v="140.24"/>
    <n v="26.65"/>
    <s v="Brian Moss"/>
    <x v="1"/>
    <s v="Corporate"/>
    <x v="2"/>
    <s v="Chairs &amp; Chairmats"/>
    <s v="Medium Box"/>
    <d v="2014-10-21T00:00:00"/>
  </r>
  <r>
    <n v="5972"/>
    <s v="N"/>
    <x v="235"/>
    <s v="Critical"/>
    <x v="33"/>
    <x v="727"/>
    <n v="0.05"/>
    <s v="Regular"/>
    <x v="723"/>
    <n v="171.99"/>
    <n v="19.5"/>
    <s v="Tanja Norvell"/>
    <x v="1"/>
    <s v="Consumer"/>
    <x v="1"/>
    <s v="Computer Peripherals"/>
    <s v="Small Box"/>
    <d v="2014-10-21T00:00:00"/>
  </r>
  <r>
    <n v="5973"/>
    <s v="N"/>
    <x v="236"/>
    <s v="High"/>
    <x v="27"/>
    <x v="728"/>
    <n v="0.03"/>
    <s v="Regular"/>
    <x v="724"/>
    <n v="332.98"/>
    <n v="38.49"/>
    <s v="Magdelene Morse"/>
    <x v="2"/>
    <s v="Home Office"/>
    <x v="2"/>
    <s v="Chairs &amp; Chairmats"/>
    <s v="Large Box"/>
    <d v="2014-10-22T00:00:00"/>
  </r>
  <r>
    <n v="5974"/>
    <s v="N"/>
    <x v="236"/>
    <s v="High"/>
    <x v="38"/>
    <x v="729"/>
    <n v="0.06"/>
    <s v="Regular"/>
    <x v="725"/>
    <n v="137.99"/>
    <n v="22.8"/>
    <s v="Magdelene Morse"/>
    <x v="2"/>
    <s v="Home Office"/>
    <x v="1"/>
    <s v="Telephones and Communication"/>
    <s v="Small Box"/>
    <d v="2014-10-21T00:00:00"/>
  </r>
  <r>
    <n v="5975"/>
    <s v="N"/>
    <x v="236"/>
    <s v="Critical"/>
    <x v="38"/>
    <x v="730"/>
    <n v="0.03"/>
    <s v="Regular"/>
    <x v="726"/>
    <n v="327.98"/>
    <n v="33.99"/>
    <s v="William Brown"/>
    <x v="1"/>
    <s v="Home Office"/>
    <x v="0"/>
    <s v="Binders and Binder Accessories"/>
    <s v="Small Box"/>
    <d v="2014-10-22T00:00:00"/>
  </r>
  <r>
    <n v="5976"/>
    <s v="N"/>
    <x v="236"/>
    <s v="Critical"/>
    <x v="35"/>
    <x v="731"/>
    <n v="0.09"/>
    <s v="Regular"/>
    <x v="727"/>
    <n v="288.2"/>
    <n v="38.49"/>
    <s v="William Brown"/>
    <x v="1"/>
    <s v="Home Office"/>
    <x v="2"/>
    <s v="Chairs &amp; Chairmats"/>
    <s v="Large Box"/>
    <d v="2014-10-21T00:00:00"/>
  </r>
  <r>
    <n v="5977"/>
    <s v="N"/>
    <x v="236"/>
    <s v="Critical"/>
    <x v="28"/>
    <x v="732"/>
    <n v="0.03"/>
    <s v="Regular"/>
    <x v="728"/>
    <n v="75.94"/>
    <n v="28.48"/>
    <s v="William Brown"/>
    <x v="1"/>
    <s v="Home Office"/>
    <x v="2"/>
    <s v="Office Furnishings"/>
    <s v="Small Box"/>
    <d v="2014-10-21T00:00:00"/>
  </r>
  <r>
    <n v="5978"/>
    <s v="N"/>
    <x v="237"/>
    <s v="Not Specified"/>
    <x v="32"/>
    <x v="733"/>
    <n v="0.06"/>
    <s v="Regular"/>
    <x v="729"/>
    <n v="15.93"/>
    <n v="14.99"/>
    <s v="Philip Brown"/>
    <x v="2"/>
    <s v="Home Office"/>
    <x v="0"/>
    <s v="Rubber Bands"/>
    <s v="Wrap Bag"/>
    <d v="2014-10-23T00:00:00"/>
  </r>
  <r>
    <n v="5979"/>
    <s v="N"/>
    <x v="237"/>
    <s v="High"/>
    <x v="0"/>
    <x v="734"/>
    <n v="0.08"/>
    <s v="Regular"/>
    <x v="730"/>
    <n v="16.98"/>
    <n v="14.49"/>
    <s v="Maya Herman"/>
    <x v="1"/>
    <s v="Corporate"/>
    <x v="0"/>
    <s v="Labels"/>
    <s v="Small Box"/>
    <d v="2014-10-22T00:00:00"/>
  </r>
  <r>
    <n v="5980"/>
    <s v="N"/>
    <x v="237"/>
    <s v="High"/>
    <x v="4"/>
    <x v="735"/>
    <n v="0.09"/>
    <s v="Delivery Van"/>
    <x v="731"/>
    <n v="131.99"/>
    <n v="28"/>
    <s v="Maya Herman"/>
    <x v="1"/>
    <s v="Corporate"/>
    <x v="1"/>
    <s v="Office Machines"/>
    <s v="Jumbo Drum"/>
    <d v="2014-10-23T00:00:00"/>
  </r>
  <r>
    <n v="5981"/>
    <s v="N"/>
    <x v="238"/>
    <s v="Not Specified"/>
    <x v="39"/>
    <x v="736"/>
    <n v="0.06"/>
    <s v="Regular"/>
    <x v="732"/>
    <n v="15.36"/>
    <n v="20.27"/>
    <s v="Brendan Dodson"/>
    <x v="3"/>
    <s v="Corporate"/>
    <x v="0"/>
    <s v="Binders and Binder Accessories"/>
    <s v="Small Box"/>
    <d v="2014-10-24T00:00:00"/>
  </r>
  <r>
    <n v="5982"/>
    <s v="N"/>
    <x v="238"/>
    <s v="Not Specified"/>
    <x v="14"/>
    <x v="737"/>
    <n v="7.0000000000000007E-2"/>
    <s v="Regular"/>
    <x v="733"/>
    <n v="711.99"/>
    <n v="38.49"/>
    <s v="Brendan Dodson"/>
    <x v="3"/>
    <s v="Corporate"/>
    <x v="1"/>
    <s v="Copiers and Fax"/>
    <s v="Large Box"/>
    <d v="2014-10-25T00:00:00"/>
  </r>
  <r>
    <n v="5983"/>
    <s v="N"/>
    <x v="238"/>
    <s v="Medium"/>
    <x v="1"/>
    <x v="738"/>
    <n v="0.06"/>
    <s v="Delivery Van"/>
    <x v="734"/>
    <n v="192.98"/>
    <n v="40.200000000000003"/>
    <s v="Amy Cox"/>
    <x v="2"/>
    <s v="Corporate"/>
    <x v="2"/>
    <s v="Chairs &amp; Chairmats"/>
    <s v="Jumbo Drum"/>
    <d v="2014-10-24T00:00:00"/>
  </r>
  <r>
    <n v="5984"/>
    <s v="N"/>
    <x v="238"/>
    <s v="Medium"/>
    <x v="35"/>
    <x v="739"/>
    <n v="0.01"/>
    <s v="Regular"/>
    <x v="735"/>
    <n v="19.28"/>
    <n v="21.98"/>
    <s v="Amy Cox"/>
    <x v="2"/>
    <s v="Corporate"/>
    <x v="2"/>
    <s v="Office Furnishings"/>
    <s v="Wrap Bag"/>
    <d v="2014-10-25T00:00:00"/>
  </r>
  <r>
    <n v="5985"/>
    <s v="N"/>
    <x v="239"/>
    <s v="Critical"/>
    <x v="38"/>
    <x v="740"/>
    <n v="0.05"/>
    <s v="Express"/>
    <x v="736"/>
    <n v="15.14"/>
    <n v="15.92"/>
    <s v="William Brown"/>
    <x v="1"/>
    <s v="Home Office"/>
    <x v="0"/>
    <s v="Scissors Rulers and Trimmers"/>
    <s v="Wrap Bag"/>
    <d v="2014-10-26T00:00:00"/>
  </r>
  <r>
    <n v="5986"/>
    <s v="N"/>
    <x v="240"/>
    <s v="High"/>
    <x v="31"/>
    <x v="741"/>
    <n v="0.09"/>
    <s v="Regular"/>
    <x v="737"/>
    <n v="113.41"/>
    <n v="49"/>
    <s v="Chuck Sachs"/>
    <x v="0"/>
    <s v="Consumer"/>
    <x v="0"/>
    <s v="Storage &amp; Organization"/>
    <s v="Large Box"/>
    <d v="2014-10-27T00:00:00"/>
  </r>
  <r>
    <n v="5987"/>
    <s v="N"/>
    <x v="241"/>
    <s v="Not Specified"/>
    <x v="38"/>
    <x v="742"/>
    <n v="0.08"/>
    <s v="Regular"/>
    <x v="738"/>
    <n v="15.28"/>
    <n v="17.97"/>
    <s v="Trudy Brown"/>
    <x v="1"/>
    <s v="Small Business"/>
    <x v="0"/>
    <s v="Pens &amp; Art Supplies"/>
    <s v="Wrap Bag"/>
    <d v="2014-10-28T00:00:00"/>
  </r>
  <r>
    <n v="5988"/>
    <s v="N"/>
    <x v="241"/>
    <s v="Not Specified"/>
    <x v="2"/>
    <x v="743"/>
    <n v="0.09"/>
    <s v="Express"/>
    <x v="739"/>
    <n v="52.97"/>
    <n v="22.99"/>
    <s v="Trudy Brown"/>
    <x v="1"/>
    <s v="Small Business"/>
    <x v="0"/>
    <s v="Pens &amp; Art Supplies"/>
    <s v="Small Pack"/>
    <d v="2014-10-29T00:00:00"/>
  </r>
  <r>
    <n v="5989"/>
    <s v="N"/>
    <x v="242"/>
    <s v="High"/>
    <x v="25"/>
    <x v="744"/>
    <n v="0.1"/>
    <s v="Regular"/>
    <x v="740"/>
    <n v="60.91"/>
    <n v="19.97"/>
    <s v="Max Ludwig"/>
    <x v="1"/>
    <s v="Corporate"/>
    <x v="0"/>
    <s v="Paper"/>
    <s v="Small Box"/>
    <d v="2014-10-30T00:00:00"/>
  </r>
  <r>
    <n v="5990"/>
    <s v="N"/>
    <x v="242"/>
    <s v="High"/>
    <x v="5"/>
    <x v="745"/>
    <n v="0.08"/>
    <s v="Regular"/>
    <x v="741"/>
    <n v="17.98"/>
    <n v="19.46"/>
    <s v="Max Ludwig"/>
    <x v="1"/>
    <s v="Corporate"/>
    <x v="0"/>
    <s v="Paper"/>
    <s v="Small Box"/>
    <d v="2014-10-28T00:00:00"/>
  </r>
  <r>
    <n v="5991"/>
    <s v="N"/>
    <x v="242"/>
    <s v="High"/>
    <x v="34"/>
    <x v="746"/>
    <n v="0.09"/>
    <s v="Regular"/>
    <x v="742"/>
    <n v="40.53"/>
    <n v="15.49"/>
    <s v="Victoria Wilson"/>
    <x v="2"/>
    <s v="Home Office"/>
    <x v="0"/>
    <s v="Binders and Binder Accessories"/>
    <s v="Small Box"/>
    <d v="2014-10-30T00:00:00"/>
  </r>
  <r>
    <n v="5992"/>
    <s v="N"/>
    <x v="243"/>
    <s v="Medium"/>
    <x v="20"/>
    <x v="747"/>
    <n v="0.03"/>
    <s v="Regular"/>
    <x v="743"/>
    <n v="47.99"/>
    <n v="19"/>
    <s v="Craig Molinari"/>
    <x v="1"/>
    <s v="Small Business"/>
    <x v="1"/>
    <s v="Telephones and Communication"/>
    <s v="Small Box"/>
    <d v="2014-10-30T00:00:00"/>
  </r>
  <r>
    <n v="5993"/>
    <s v="N"/>
    <x v="244"/>
    <s v="Low"/>
    <x v="23"/>
    <x v="748"/>
    <n v="0.1"/>
    <s v="Regular"/>
    <x v="744"/>
    <n v="14.62"/>
    <n v="14.8"/>
    <s v="Gary Jenkins"/>
    <x v="1"/>
    <s v="Home Office"/>
    <x v="0"/>
    <s v="Rubber Bands"/>
    <s v="Wrap Bag"/>
    <d v="2014-11-06T00:00:00"/>
  </r>
  <r>
    <n v="5994"/>
    <s v="N"/>
    <x v="244"/>
    <s v="Critical"/>
    <x v="21"/>
    <x v="749"/>
    <n v="0.06"/>
    <s v="Regular"/>
    <x v="745"/>
    <n v="15.6"/>
    <n v="16.2"/>
    <s v="Rachel Payne"/>
    <x v="1"/>
    <s v="Consumer"/>
    <x v="0"/>
    <s v="Paper"/>
    <s v="Wrap Bag"/>
    <d v="2014-11-02T00:00:00"/>
  </r>
  <r>
    <n v="5995"/>
    <s v="N"/>
    <x v="245"/>
    <s v="Critical"/>
    <x v="2"/>
    <x v="750"/>
    <n v="0.06"/>
    <s v="Regular"/>
    <x v="746"/>
    <n v="13.76"/>
    <n v="14.7"/>
    <s v="Dan Campbell"/>
    <x v="0"/>
    <s v="Corporate"/>
    <x v="0"/>
    <s v="Pens &amp; Art Supplies"/>
    <s v="Wrap Bag"/>
    <d v="2014-11-02T00:00:00"/>
  </r>
  <r>
    <n v="5996"/>
    <s v="N"/>
    <x v="245"/>
    <s v="Critical"/>
    <x v="33"/>
    <x v="751"/>
    <n v="0.02"/>
    <s v="Regular"/>
    <x v="747"/>
    <n v="36.979999999999997"/>
    <n v="22.79"/>
    <s v="Dan Campbell"/>
    <x v="0"/>
    <s v="Corporate"/>
    <x v="0"/>
    <s v="Storage &amp; Organization"/>
    <s v="Small Box"/>
    <d v="2014-11-01T00:00:00"/>
  </r>
  <r>
    <n v="5997"/>
    <s v="N"/>
    <x v="245"/>
    <s v="Critical"/>
    <x v="6"/>
    <x v="752"/>
    <n v="0.05"/>
    <s v="Express"/>
    <x v="748"/>
    <n v="47.99"/>
    <n v="19.989999999999998"/>
    <s v="Dan Campbell"/>
    <x v="0"/>
    <s v="Corporate"/>
    <x v="1"/>
    <s v="Telephones and Communication"/>
    <s v="Wrap Bag"/>
    <d v="2014-11-02T00:00:00"/>
  </r>
  <r>
    <n v="5998"/>
    <s v="N"/>
    <x v="245"/>
    <s v="Critical"/>
    <x v="21"/>
    <x v="753"/>
    <n v="0.06"/>
    <s v="Regular"/>
    <x v="749"/>
    <n v="13.26"/>
    <n v="14.7"/>
    <s v="Dan Campbell"/>
    <x v="1"/>
    <s v="Corporate"/>
    <x v="0"/>
    <s v="Rubber Bands"/>
    <s v="Wrap Bag"/>
    <d v="2014-10-31T00:00:00"/>
  </r>
  <r>
    <n v="5999"/>
    <s v="Y"/>
    <x v="245"/>
    <s v="Low"/>
    <x v="21"/>
    <x v="754"/>
    <n v="0.03"/>
    <s v="Express"/>
    <x v="750"/>
    <n v="25.48"/>
    <n v="18.510000000000002"/>
    <s v="Rachel Payne"/>
    <x v="1"/>
    <s v="Consumer"/>
    <x v="0"/>
    <s v="Storage &amp; Organization"/>
    <s v="Small Box"/>
    <d v="2014-11-04T00:00:00"/>
  </r>
  <r>
    <n v="6000"/>
    <s v="N"/>
    <x v="246"/>
    <s v="Not Specified"/>
    <x v="35"/>
    <x v="755"/>
    <n v="0.03"/>
    <s v="Regular"/>
    <x v="751"/>
    <n v="17.98"/>
    <n v="15.49"/>
    <s v="Eric Barreto"/>
    <x v="1"/>
    <s v="Small Business"/>
    <x v="0"/>
    <s v="Binders and Binder Accessories"/>
    <s v="Small Box"/>
    <d v="2014-11-03T00:00:00"/>
  </r>
  <r>
    <n v="6001"/>
    <s v="N"/>
    <x v="247"/>
    <s v="Low"/>
    <x v="45"/>
    <x v="756"/>
    <n v="7.0000000000000007E-2"/>
    <s v="Regular"/>
    <x v="752"/>
    <n v="41.17"/>
    <n v="20.27"/>
    <s v="Bill Stewart"/>
    <x v="2"/>
    <s v="Corporate"/>
    <x v="0"/>
    <s v="Binders and Binder Accessories"/>
    <s v="Small Box"/>
    <d v="2014-11-06T00:00:00"/>
  </r>
  <r>
    <n v="6002"/>
    <s v="N"/>
    <x v="247"/>
    <s v="Low"/>
    <x v="9"/>
    <x v="757"/>
    <n v="0.08"/>
    <s v="Regular"/>
    <x v="753"/>
    <n v="16.48"/>
    <n v="63"/>
    <s v="Naresj Patel"/>
    <x v="2"/>
    <s v="Small Business"/>
    <x v="0"/>
    <s v="Appliances"/>
    <s v="Large Box"/>
    <d v="2014-11-02T00:00:00"/>
  </r>
  <r>
    <n v="6003"/>
    <s v="N"/>
    <x v="247"/>
    <s v="Low"/>
    <x v="30"/>
    <x v="758"/>
    <n v="0"/>
    <s v="Regular"/>
    <x v="754"/>
    <n v="29.67"/>
    <n v="22.99"/>
    <s v="Naresj Patel"/>
    <x v="2"/>
    <s v="Small Business"/>
    <x v="2"/>
    <s v="Office Furnishings"/>
    <s v="Small Pack"/>
    <d v="2014-11-09T00:00:00"/>
  </r>
  <r>
    <n v="6004"/>
    <s v="N"/>
    <x v="247"/>
    <s v="Low"/>
    <x v="20"/>
    <x v="759"/>
    <n v="0.04"/>
    <s v="Regular"/>
    <x v="755"/>
    <n v="20.6"/>
    <n v="20.190000000000001"/>
    <s v="Patrick Jones"/>
    <x v="0"/>
    <s v="Home Office"/>
    <x v="0"/>
    <s v="Binders and Binder Accessories"/>
    <s v="Small Box"/>
    <d v="2014-11-04T00:00:00"/>
  </r>
  <r>
    <n v="6005"/>
    <s v="N"/>
    <x v="247"/>
    <s v="Low"/>
    <x v="18"/>
    <x v="760"/>
    <n v="0.01"/>
    <s v="Regular"/>
    <x v="756"/>
    <n v="15.58"/>
    <n v="15.63"/>
    <s v="Patrick Jones"/>
    <x v="0"/>
    <s v="Home Office"/>
    <x v="0"/>
    <s v="Rubber Bands"/>
    <s v="Wrap Bag"/>
    <d v="2014-11-06T00:00:00"/>
  </r>
  <r>
    <n v="6006"/>
    <s v="N"/>
    <x v="247"/>
    <s v="Low"/>
    <x v="29"/>
    <x v="761"/>
    <n v="0.08"/>
    <s v="Delivery Van"/>
    <x v="757"/>
    <n v="117.49"/>
    <n v="55.64"/>
    <s v="Patrick Jones"/>
    <x v="0"/>
    <s v="Home Office"/>
    <x v="2"/>
    <s v="Tables"/>
    <s v="Jumbo Box"/>
    <d v="2014-11-09T00:00:00"/>
  </r>
  <r>
    <n v="6007"/>
    <s v="N"/>
    <x v="248"/>
    <s v="Low"/>
    <x v="38"/>
    <x v="762"/>
    <n v="7.0000000000000007E-2"/>
    <s v="Regular"/>
    <x v="758"/>
    <n v="24.28"/>
    <n v="20.13"/>
    <s v="Giulietta Dortch"/>
    <x v="1"/>
    <s v="Small Business"/>
    <x v="0"/>
    <s v="Storage &amp; Organization"/>
    <s v="Small Box"/>
    <d v="2014-11-10T00:00:00"/>
  </r>
  <r>
    <n v="6008"/>
    <s v="N"/>
    <x v="248"/>
    <s v="High"/>
    <x v="26"/>
    <x v="763"/>
    <n v="0.09"/>
    <s v="Delivery Van"/>
    <x v="759"/>
    <n v="361.45"/>
    <n v="74"/>
    <s v="Jonathan Doherty"/>
    <x v="1"/>
    <s v="Corporate"/>
    <x v="2"/>
    <s v="Tables"/>
    <s v="Jumbo Drum"/>
    <d v="2014-11-04T00:00:00"/>
  </r>
  <r>
    <n v="6009"/>
    <s v="N"/>
    <x v="249"/>
    <s v="Critical"/>
    <x v="20"/>
    <x v="764"/>
    <n v="0.01"/>
    <s v="Regular"/>
    <x v="760"/>
    <n v="15.26"/>
    <n v="15.86"/>
    <s v="Ben Peterman"/>
    <x v="0"/>
    <s v="Corporate"/>
    <x v="0"/>
    <s v="Pens &amp; Art Supplies"/>
    <s v="Wrap Bag"/>
    <d v="2014-11-06T00:00:00"/>
  </r>
  <r>
    <n v="6010"/>
    <s v="N"/>
    <x v="249"/>
    <s v="Critical"/>
    <x v="26"/>
    <x v="765"/>
    <n v="0.01"/>
    <s v="Regular"/>
    <x v="761"/>
    <n v="19.59"/>
    <n v="18"/>
    <s v="Michael Granlund"/>
    <x v="0"/>
    <s v="Home Office"/>
    <x v="2"/>
    <s v="Office Furnishings"/>
    <s v="Wrap Bag"/>
    <d v="2014-11-04T00:00:00"/>
  </r>
  <r>
    <n v="6011"/>
    <s v="N"/>
    <x v="249"/>
    <s v="High"/>
    <x v="44"/>
    <x v="766"/>
    <n v="0.06"/>
    <s v="Regular"/>
    <x v="762"/>
    <n v="22.97"/>
    <n v="20.5"/>
    <s v="Thea Hudgings"/>
    <x v="1"/>
    <s v="Consumer"/>
    <x v="1"/>
    <s v="Computer Peripherals"/>
    <s v="Small Box"/>
    <d v="2014-11-06T00:00:00"/>
  </r>
  <r>
    <n v="6012"/>
    <s v="N"/>
    <x v="249"/>
    <s v="Critical"/>
    <x v="40"/>
    <x v="767"/>
    <n v="0.03"/>
    <s v="Express"/>
    <x v="763"/>
    <n v="21.06"/>
    <n v="23.86"/>
    <s v="Evan Bailliet"/>
    <x v="1"/>
    <s v="Corporate"/>
    <x v="0"/>
    <s v="Paper"/>
    <s v="Small Box"/>
    <d v="2014-11-06T00:00:00"/>
  </r>
  <r>
    <n v="6013"/>
    <s v="N"/>
    <x v="249"/>
    <s v="Critical"/>
    <x v="37"/>
    <x v="768"/>
    <n v="0.05"/>
    <s v="Regular"/>
    <x v="764"/>
    <n v="14.94"/>
    <n v="15.05"/>
    <s v="Evan Bailliet"/>
    <x v="1"/>
    <s v="Corporate"/>
    <x v="0"/>
    <s v="Pens &amp; Art Supplies"/>
    <s v="Wrap Bag"/>
    <d v="2014-11-06T00:00:00"/>
  </r>
  <r>
    <n v="6014"/>
    <s v="Y"/>
    <x v="250"/>
    <s v="Not Specified"/>
    <x v="31"/>
    <x v="769"/>
    <n v="0.01"/>
    <s v="Regular"/>
    <x v="765"/>
    <n v="27.31"/>
    <n v="22.78"/>
    <s v="Larry Hughes"/>
    <x v="2"/>
    <s v="Home Office"/>
    <x v="0"/>
    <s v="Storage &amp; Organization"/>
    <s v="Small Box"/>
    <d v="2014-11-07T00:00:00"/>
  </r>
  <r>
    <n v="6015"/>
    <s v="Y"/>
    <x v="250"/>
    <s v="Not Specified"/>
    <x v="39"/>
    <x v="770"/>
    <n v="0.05"/>
    <s v="Express"/>
    <x v="766"/>
    <n v="19.989999999999998"/>
    <n v="19.03"/>
    <s v="Larry Hughes"/>
    <x v="2"/>
    <s v="Home Office"/>
    <x v="1"/>
    <s v="Telephones and Communication"/>
    <s v="Medium Box"/>
    <d v="2014-11-08T00:00:00"/>
  </r>
  <r>
    <n v="6016"/>
    <s v="N"/>
    <x v="251"/>
    <s v="Critical"/>
    <x v="46"/>
    <x v="771"/>
    <n v="0.08"/>
    <s v="Regular"/>
    <x v="767"/>
    <n v="15.69"/>
    <n v="14.5"/>
    <s v="Henry Goldwyn"/>
    <x v="1"/>
    <s v="Small Business"/>
    <x v="0"/>
    <s v="Labels"/>
    <s v="Small Box"/>
    <d v="2014-11-10T00:00:00"/>
  </r>
  <r>
    <n v="6017"/>
    <s v="Y"/>
    <x v="252"/>
    <s v="Low"/>
    <x v="5"/>
    <x v="772"/>
    <n v="0.09"/>
    <s v="Delivery Van"/>
    <x v="768"/>
    <n v="255.98"/>
    <n v="57.32"/>
    <s v="Ryan Crowe"/>
    <x v="1"/>
    <s v="Small Business"/>
    <x v="2"/>
    <s v="Chairs &amp; Chairmats"/>
    <s v="Jumbo Drum"/>
    <d v="2014-11-13T00:00:00"/>
  </r>
  <r>
    <n v="6018"/>
    <s v="N"/>
    <x v="252"/>
    <s v="Low"/>
    <x v="17"/>
    <x v="773"/>
    <n v="0.05"/>
    <s v="Regular"/>
    <x v="769"/>
    <n v="82.97"/>
    <n v="17.5"/>
    <s v="Shahid Collister"/>
    <x v="2"/>
    <s v="Home Office"/>
    <x v="0"/>
    <s v="Appliances"/>
    <s v="Small Box"/>
    <d v="2014-11-13T00:00:00"/>
  </r>
  <r>
    <n v="6019"/>
    <s v="N"/>
    <x v="252"/>
    <s v="Low"/>
    <x v="34"/>
    <x v="774"/>
    <n v="0.06"/>
    <s v="Regular"/>
    <x v="770"/>
    <n v="217.99"/>
    <n v="22.99"/>
    <s v="Shahid Collister"/>
    <x v="2"/>
    <s v="Home Office"/>
    <x v="1"/>
    <s v="Telephones and Communication"/>
    <s v="Small Box"/>
    <d v="2014-11-15T00:00:00"/>
  </r>
  <r>
    <n v="6020"/>
    <s v="N"/>
    <x v="252"/>
    <s v="Low"/>
    <x v="33"/>
    <x v="775"/>
    <n v="0.06"/>
    <s v="Regular"/>
    <x v="771"/>
    <n v="217.99"/>
    <n v="22.99"/>
    <s v="Shahid Collister"/>
    <x v="2"/>
    <s v="Home Office"/>
    <x v="1"/>
    <s v="Telephones and Communication"/>
    <s v="Small Box"/>
    <d v="2014-11-15T00:00:00"/>
  </r>
  <r>
    <n v="6021"/>
    <s v="N"/>
    <x v="252"/>
    <s v="Low"/>
    <x v="8"/>
    <x v="776"/>
    <n v="0"/>
    <s v="Regular"/>
    <x v="772"/>
    <n v="17.28"/>
    <n v="20.260000000000002"/>
    <s v="Shahid Collister"/>
    <x v="2"/>
    <s v="Home Office"/>
    <x v="0"/>
    <s v="Paper"/>
    <s v="Small Box"/>
    <d v="2014-11-15T00:00:00"/>
  </r>
  <r>
    <n v="6022"/>
    <s v="N"/>
    <x v="252"/>
    <s v="Not Specified"/>
    <x v="45"/>
    <x v="777"/>
    <n v="0.08"/>
    <s v="Regular"/>
    <x v="773"/>
    <n v="25.9"/>
    <n v="21.59"/>
    <s v="Dorothy Wardle"/>
    <x v="3"/>
    <s v="Corporate"/>
    <x v="0"/>
    <s v="Scissors Rulers and Trimmers"/>
    <s v="Small Pack"/>
    <d v="2014-11-09T00:00:00"/>
  </r>
  <r>
    <n v="6023"/>
    <s v="N"/>
    <x v="253"/>
    <s v="High"/>
    <x v="6"/>
    <x v="778"/>
    <n v="0.02"/>
    <s v="Regular"/>
    <x v="774"/>
    <n v="17.98"/>
    <n v="19.149999999999999"/>
    <s v="Alan Jenkins"/>
    <x v="2"/>
    <s v="Corporate"/>
    <x v="0"/>
    <s v="Paper"/>
    <s v="Small Box"/>
    <d v="2014-11-11T00:00:00"/>
  </r>
  <r>
    <n v="6024"/>
    <s v="N"/>
    <x v="254"/>
    <s v="High"/>
    <x v="36"/>
    <x v="779"/>
    <n v="0.03"/>
    <s v="Regular"/>
    <x v="775"/>
    <n v="29.48"/>
    <n v="15.99"/>
    <s v="Tracy Jones"/>
    <x v="1"/>
    <s v="Corporate"/>
    <x v="1"/>
    <s v="Computer Peripherals"/>
    <s v="Small Pack"/>
    <d v="2014-11-11T00:00:00"/>
  </r>
  <r>
    <n v="6025"/>
    <s v="N"/>
    <x v="254"/>
    <s v="Low"/>
    <x v="30"/>
    <x v="780"/>
    <n v="0.09"/>
    <s v="Regular"/>
    <x v="776"/>
    <n v="19.64"/>
    <n v="19.829999999999998"/>
    <s v="Debra Catini"/>
    <x v="0"/>
    <s v="Small Business"/>
    <x v="0"/>
    <s v="Paper"/>
    <s v="Wrap Bag"/>
    <d v="2014-11-15T00:00:00"/>
  </r>
  <r>
    <n v="6026"/>
    <s v="N"/>
    <x v="255"/>
    <s v="Not Specified"/>
    <x v="30"/>
    <x v="781"/>
    <n v="0.03"/>
    <s v="Regular"/>
    <x v="777"/>
    <n v="107.99"/>
    <n v="49"/>
    <s v="Yana Sorensen"/>
    <x v="1"/>
    <s v="Corporate"/>
    <x v="0"/>
    <s v="Storage &amp; Organization"/>
    <s v="Large Box"/>
    <d v="2014-11-12T00:00:00"/>
  </r>
  <r>
    <n v="6027"/>
    <s v="N"/>
    <x v="256"/>
    <s v="Medium"/>
    <x v="4"/>
    <x v="782"/>
    <n v="0.05"/>
    <s v="Regular"/>
    <x v="778"/>
    <n v="71.78"/>
    <n v="24.29"/>
    <s v="Bryan Mills"/>
    <x v="3"/>
    <s v="Small Business"/>
    <x v="0"/>
    <s v="Binders and Binder Accessories"/>
    <s v="Small Box"/>
    <d v="2014-11-15T00:00:00"/>
  </r>
  <r>
    <n v="6028"/>
    <s v="N"/>
    <x v="256"/>
    <s v="Medium"/>
    <x v="12"/>
    <x v="783"/>
    <n v="0.08"/>
    <s v="Regular"/>
    <x v="779"/>
    <n v="32.99"/>
    <n v="15.25"/>
    <s v="Bryan Mills"/>
    <x v="3"/>
    <s v="Small Business"/>
    <x v="1"/>
    <s v="Telephones and Communication"/>
    <s v="Small Pack"/>
    <d v="2014-11-16T00:00:00"/>
  </r>
  <r>
    <n v="6029"/>
    <s v="Y"/>
    <x v="257"/>
    <s v="Medium"/>
    <x v="1"/>
    <x v="784"/>
    <n v="0.08"/>
    <s v="Regular"/>
    <x v="780"/>
    <n v="18.48"/>
    <n v="21.03"/>
    <s v="Arthur Wiediger"/>
    <x v="2"/>
    <s v="Corporate"/>
    <x v="0"/>
    <s v="Paper"/>
    <s v="Small Box"/>
    <d v="2014-11-16T00:00:00"/>
  </r>
  <r>
    <n v="6030"/>
    <s v="Y"/>
    <x v="257"/>
    <s v="Medium"/>
    <x v="38"/>
    <x v="785"/>
    <n v="0.01"/>
    <s v="Regular"/>
    <x v="781"/>
    <n v="32.340000000000003"/>
    <n v="49"/>
    <s v="Arthur Wiediger"/>
    <x v="2"/>
    <s v="Corporate"/>
    <x v="0"/>
    <s v="Storage &amp; Organization"/>
    <s v="Large Box"/>
    <d v="2014-11-16T00:00:00"/>
  </r>
  <r>
    <n v="6031"/>
    <s v="N"/>
    <x v="258"/>
    <s v="Critical"/>
    <x v="44"/>
    <x v="786"/>
    <n v="0.1"/>
    <s v="Regular"/>
    <x v="782"/>
    <n v="20.170000000000002"/>
    <n v="15.69"/>
    <s v="Giulietta Dortch"/>
    <x v="1"/>
    <s v="Corporate"/>
    <x v="0"/>
    <s v="Paper"/>
    <s v="Wrap Bag"/>
    <d v="2014-11-16T00:00:00"/>
  </r>
  <r>
    <n v="6032"/>
    <s v="N"/>
    <x v="258"/>
    <s v="Critical"/>
    <x v="46"/>
    <x v="787"/>
    <n v="0.03"/>
    <s v="Regular"/>
    <x v="783"/>
    <n v="122.99"/>
    <n v="16.5"/>
    <s v="Giulietta Dortch"/>
    <x v="1"/>
    <s v="Corporate"/>
    <x v="1"/>
    <s v="Telephones and Communication"/>
    <s v="Small Box"/>
    <d v="2014-11-18T00:00:00"/>
  </r>
  <r>
    <n v="6033"/>
    <s v="N"/>
    <x v="258"/>
    <s v="High"/>
    <x v="9"/>
    <x v="788"/>
    <n v="0.04"/>
    <s v="Regular"/>
    <x v="784"/>
    <n v="24.44"/>
    <n v="20.27"/>
    <s v="John Lee"/>
    <x v="1"/>
    <s v="Corporate"/>
    <x v="0"/>
    <s v="Storage &amp; Organization"/>
    <s v="Medium Box"/>
    <d v="2014-11-17T00:00:00"/>
  </r>
  <r>
    <n v="6034"/>
    <s v="N"/>
    <x v="259"/>
    <s v="Medium"/>
    <x v="23"/>
    <x v="789"/>
    <n v="0.04"/>
    <s v="Regular"/>
    <x v="785"/>
    <n v="74.05"/>
    <n v="17.989999999999998"/>
    <s v="Sylvia Foulston"/>
    <x v="3"/>
    <s v="Corporate"/>
    <x v="0"/>
    <s v="Appliances"/>
    <s v="Small Box"/>
    <d v="2014-11-18T00:00:00"/>
  </r>
  <r>
    <n v="6035"/>
    <s v="N"/>
    <x v="259"/>
    <s v="Not Specified"/>
    <x v="26"/>
    <x v="790"/>
    <n v="7.0000000000000007E-2"/>
    <s v="Regular"/>
    <x v="786"/>
    <n v="46.54"/>
    <n v="28.72"/>
    <s v="Sung Shariari"/>
    <x v="1"/>
    <s v="Corporate"/>
    <x v="0"/>
    <s v="Binders and Binder Accessories"/>
    <s v="Small Box"/>
    <d v="2014-11-18T00:00:00"/>
  </r>
  <r>
    <n v="6036"/>
    <s v="N"/>
    <x v="259"/>
    <s v="Not Specified"/>
    <x v="30"/>
    <x v="791"/>
    <n v="0.02"/>
    <s v="Regular"/>
    <x v="787"/>
    <n v="24.28"/>
    <n v="20.47"/>
    <s v="Sung Shariari"/>
    <x v="1"/>
    <s v="Corporate"/>
    <x v="0"/>
    <s v="Paper"/>
    <s v="Small Box"/>
    <d v="2014-11-17T00:00:00"/>
  </r>
  <r>
    <n v="6037"/>
    <s v="N"/>
    <x v="259"/>
    <s v="Not Specified"/>
    <x v="3"/>
    <x v="792"/>
    <n v="0.06"/>
    <s v="Express"/>
    <x v="788"/>
    <n v="46.58"/>
    <n v="22.99"/>
    <s v="Sung Shariari"/>
    <x v="1"/>
    <s v="Corporate"/>
    <x v="0"/>
    <s v="Pens &amp; Art Supplies"/>
    <s v="Small Pack"/>
    <d v="2014-11-19T00:00:00"/>
  </r>
  <r>
    <n v="6038"/>
    <s v="N"/>
    <x v="260"/>
    <s v="High"/>
    <x v="6"/>
    <x v="793"/>
    <n v="0.05"/>
    <s v="Express"/>
    <x v="789"/>
    <n v="51.99"/>
    <n v="24.25"/>
    <s v="Steven Ward"/>
    <x v="1"/>
    <s v="Consumer"/>
    <x v="1"/>
    <s v="Computer Peripherals"/>
    <s v="Small Box"/>
    <d v="2014-11-19T00:00:00"/>
  </r>
  <r>
    <n v="6039"/>
    <s v="Y"/>
    <x v="260"/>
    <s v="Low"/>
    <x v="36"/>
    <x v="794"/>
    <n v="0.09"/>
    <s v="Regular"/>
    <x v="790"/>
    <n v="41.17"/>
    <n v="20.27"/>
    <s v="Denise Monton"/>
    <x v="1"/>
    <s v="Home Office"/>
    <x v="0"/>
    <s v="Binders and Binder Accessories"/>
    <s v="Small Box"/>
    <d v="2014-11-20T00:00:00"/>
  </r>
  <r>
    <n v="6040"/>
    <s v="N"/>
    <x v="261"/>
    <s v="High"/>
    <x v="6"/>
    <x v="795"/>
    <n v="7.0000000000000007E-2"/>
    <s v="Regular"/>
    <x v="791"/>
    <n v="167.06"/>
    <n v="21.07"/>
    <s v="Nat Gilpin"/>
    <x v="2"/>
    <s v="Consumer"/>
    <x v="0"/>
    <s v="Storage &amp; Organization"/>
    <s v="Small Box"/>
    <d v="2014-11-19T00:00:00"/>
  </r>
  <r>
    <n v="6041"/>
    <s v="N"/>
    <x v="261"/>
    <s v="High"/>
    <x v="7"/>
    <x v="796"/>
    <n v="7.0000000000000007E-2"/>
    <s v="Delivery Van"/>
    <x v="792"/>
    <n v="312.98"/>
    <n v="78.73"/>
    <s v="Guy Armstrong"/>
    <x v="0"/>
    <s v="Corporate"/>
    <x v="2"/>
    <s v="Chairs &amp; Chairmats"/>
    <s v="Jumbo Drum"/>
    <d v="2014-11-21T00:00:00"/>
  </r>
  <r>
    <n v="6042"/>
    <s v="N"/>
    <x v="261"/>
    <s v="High"/>
    <x v="12"/>
    <x v="707"/>
    <n v="0.01"/>
    <s v="Delivery Van"/>
    <x v="793"/>
    <n v="32.979999999999997"/>
    <n v="59"/>
    <s v="Guy Armstrong"/>
    <x v="0"/>
    <s v="Corporate"/>
    <x v="0"/>
    <s v="Storage &amp; Organization"/>
    <s v="Jumbo Drum"/>
    <d v="2014-11-19T00:00:00"/>
  </r>
  <r>
    <n v="6043"/>
    <s v="N"/>
    <x v="262"/>
    <s v="Medium"/>
    <x v="37"/>
    <x v="797"/>
    <n v="0.1"/>
    <s v="Regular"/>
    <x v="794"/>
    <n v="16.260000000000002"/>
    <n v="15.2"/>
    <s v="Christy Brittain"/>
    <x v="1"/>
    <s v="Consumer"/>
    <x v="0"/>
    <s v="Pens &amp; Art Supplies"/>
    <s v="Wrap Bag"/>
    <d v="2014-11-21T00:00:00"/>
  </r>
  <r>
    <n v="6044"/>
    <s v="Y"/>
    <x v="262"/>
    <s v="Critical"/>
    <x v="16"/>
    <x v="798"/>
    <n v="0.09"/>
    <s v="Delivery Van"/>
    <x v="795"/>
    <n v="70.14"/>
    <n v="50.61"/>
    <s v="Dave Kipp"/>
    <x v="1"/>
    <s v="Corporate"/>
    <x v="2"/>
    <s v="Bookcases"/>
    <s v="Jumbo Box"/>
    <d v="2014-11-21T00:00:00"/>
  </r>
  <r>
    <n v="6045"/>
    <s v="N"/>
    <x v="262"/>
    <s v="High"/>
    <x v="26"/>
    <x v="799"/>
    <n v="0.1"/>
    <s v="Delivery Van"/>
    <x v="796"/>
    <n v="230.75"/>
    <n v="83.64"/>
    <s v="Michelle Moray"/>
    <x v="1"/>
    <s v="Corporate"/>
    <x v="2"/>
    <s v="Tables"/>
    <s v="Jumbo Box"/>
    <d v="2014-11-21T00:00:00"/>
  </r>
  <r>
    <n v="6046"/>
    <s v="N"/>
    <x v="262"/>
    <s v="High"/>
    <x v="15"/>
    <x v="800"/>
    <n v="0.05"/>
    <s v="Regular"/>
    <x v="797"/>
    <n v="26.27"/>
    <n v="21.27"/>
    <s v="Michelle Moray"/>
    <x v="1"/>
    <s v="Corporate"/>
    <x v="0"/>
    <s v="Binders and Binder Accessories"/>
    <s v="Small Box"/>
    <d v="2014-11-22T00:00:00"/>
  </r>
  <r>
    <n v="6047"/>
    <s v="N"/>
    <x v="263"/>
    <s v="High"/>
    <x v="28"/>
    <x v="801"/>
    <n v="0.01"/>
    <s v="Regular"/>
    <x v="798"/>
    <n v="21.31"/>
    <n v="17.98"/>
    <s v="Duane Huffman"/>
    <x v="2"/>
    <s v="Small Business"/>
    <x v="0"/>
    <s v="Scissors Rulers and Trimmers"/>
    <s v="Small Pack"/>
    <d v="2014-11-22T00:00:00"/>
  </r>
  <r>
    <n v="6048"/>
    <s v="N"/>
    <x v="263"/>
    <s v="Low"/>
    <x v="15"/>
    <x v="802"/>
    <n v="0.03"/>
    <s v="Regular"/>
    <x v="799"/>
    <n v="32.979999999999997"/>
    <n v="15.49"/>
    <s v="Trudy Brown"/>
    <x v="1"/>
    <s v="Small Business"/>
    <x v="0"/>
    <s v="Binders and Binder Accessories"/>
    <s v="Small Box"/>
    <d v="2014-11-21T00:00:00"/>
  </r>
  <r>
    <n v="6049"/>
    <s v="N"/>
    <x v="263"/>
    <s v="Critical"/>
    <x v="39"/>
    <x v="803"/>
    <n v="0"/>
    <s v="Regular"/>
    <x v="800"/>
    <n v="23.97"/>
    <n v="18.98"/>
    <s v="Cynthia Arntzen"/>
    <x v="2"/>
    <s v="Home Office"/>
    <x v="0"/>
    <s v="Appliances"/>
    <s v="Small Box"/>
    <d v="2014-11-24T00:00:00"/>
  </r>
  <r>
    <n v="6050"/>
    <s v="N"/>
    <x v="263"/>
    <s v="Low"/>
    <x v="12"/>
    <x v="804"/>
    <n v="0.09"/>
    <s v="Regular"/>
    <x v="801"/>
    <n v="62.98"/>
    <n v="20.5"/>
    <s v="Ionia McGrath"/>
    <x v="0"/>
    <s v="Home Office"/>
    <x v="1"/>
    <s v="Computer Peripherals"/>
    <s v="Small Box"/>
    <d v="2014-11-28T00:00:00"/>
  </r>
  <r>
    <n v="6051"/>
    <s v="N"/>
    <x v="264"/>
    <s v="High"/>
    <x v="31"/>
    <x v="805"/>
    <n v="7.0000000000000007E-2"/>
    <s v="Regular"/>
    <x v="802"/>
    <n v="22.06"/>
    <n v="16.059999999999999"/>
    <s v="Ann Blume"/>
    <x v="2"/>
    <s v="Corporate"/>
    <x v="0"/>
    <s v="Paper"/>
    <s v="Wrap Bag"/>
    <d v="2014-11-22T00:00:00"/>
  </r>
  <r>
    <n v="6052"/>
    <s v="N"/>
    <x v="264"/>
    <s v="High"/>
    <x v="43"/>
    <x v="806"/>
    <n v="7.0000000000000007E-2"/>
    <s v="Regular"/>
    <x v="803"/>
    <n v="13.68"/>
    <n v="15.57"/>
    <s v="Ann Blume"/>
    <x v="2"/>
    <s v="Corporate"/>
    <x v="0"/>
    <s v="Pens &amp; Art Supplies"/>
    <s v="Wrap Bag"/>
    <d v="2014-11-23T00:00:00"/>
  </r>
  <r>
    <n v="6053"/>
    <s v="N"/>
    <x v="264"/>
    <s v="Medium"/>
    <x v="49"/>
    <x v="807"/>
    <n v="0.01"/>
    <s v="Regular"/>
    <x v="804"/>
    <n v="47.99"/>
    <n v="14.99"/>
    <s v="Sean Miller"/>
    <x v="2"/>
    <s v="Small Business"/>
    <x v="1"/>
    <s v="Telephones and Communication"/>
    <s v="Small Pack"/>
    <d v="2014-11-23T00:00:00"/>
  </r>
  <r>
    <n v="6054"/>
    <s v="N"/>
    <x v="265"/>
    <s v="Low"/>
    <x v="24"/>
    <x v="808"/>
    <n v="0.04"/>
    <s v="Regular"/>
    <x v="805"/>
    <n v="79.28"/>
    <n v="33.99"/>
    <s v="Roy Skaria"/>
    <x v="1"/>
    <s v="Corporate"/>
    <x v="0"/>
    <s v="Binders and Binder Accessories"/>
    <s v="Small Box"/>
    <d v="2014-11-28T00:00:00"/>
  </r>
  <r>
    <n v="6055"/>
    <s v="N"/>
    <x v="265"/>
    <s v="Low"/>
    <x v="2"/>
    <x v="809"/>
    <n v="0.1"/>
    <s v="Delivery Van"/>
    <x v="806"/>
    <n v="142.97999999999999"/>
    <n v="68.739999999999995"/>
    <s v="Roy Skaria"/>
    <x v="1"/>
    <s v="Corporate"/>
    <x v="2"/>
    <s v="Bookcases"/>
    <s v="Jumbo Box"/>
    <d v="2014-11-23T00:00:00"/>
  </r>
  <r>
    <n v="6056"/>
    <s v="N"/>
    <x v="265"/>
    <s v="Low"/>
    <x v="12"/>
    <x v="810"/>
    <n v="0.04"/>
    <s v="Regular"/>
    <x v="807"/>
    <n v="14.78"/>
    <n v="15.25"/>
    <s v="Roy Skaria"/>
    <x v="1"/>
    <s v="Corporate"/>
    <x v="0"/>
    <s v="Pens &amp; Art Supplies"/>
    <s v="Wrap Bag"/>
    <d v="2014-11-23T00:00:00"/>
  </r>
  <r>
    <n v="6057"/>
    <s v="N"/>
    <x v="265"/>
    <s v="Critical"/>
    <x v="47"/>
    <x v="811"/>
    <n v="0.01"/>
    <s v="Regular"/>
    <x v="808"/>
    <n v="14.16"/>
    <n v="20.05"/>
    <s v="Nona Balk"/>
    <x v="1"/>
    <s v="Corporate"/>
    <x v="0"/>
    <s v="Binders and Binder Accessories"/>
    <s v="Small Box"/>
    <d v="2014-11-25T00:00:00"/>
  </r>
  <r>
    <n v="6058"/>
    <s v="N"/>
    <x v="265"/>
    <s v="Critical"/>
    <x v="0"/>
    <x v="812"/>
    <n v="7.0000000000000007E-2"/>
    <s v="Regular"/>
    <x v="809"/>
    <n v="33.380000000000003"/>
    <n v="22.99"/>
    <s v="Nona Balk"/>
    <x v="1"/>
    <s v="Corporate"/>
    <x v="0"/>
    <s v="Pens &amp; Art Supplies"/>
    <s v="Small Pack"/>
    <d v="2014-11-25T00:00:00"/>
  </r>
  <r>
    <n v="6059"/>
    <s v="N"/>
    <x v="265"/>
    <s v="Medium"/>
    <x v="6"/>
    <x v="813"/>
    <n v="0.05"/>
    <s v="Regular"/>
    <x v="810"/>
    <n v="24.88"/>
    <n v="18.59"/>
    <s v="Neil Ducich"/>
    <x v="0"/>
    <s v="Home Office"/>
    <x v="0"/>
    <s v="Scissors Rulers and Trimmers"/>
    <s v="Wrap Bag"/>
    <d v="2014-11-25T00:00:00"/>
  </r>
  <r>
    <n v="6060"/>
    <s v="N"/>
    <x v="266"/>
    <s v="Critical"/>
    <x v="49"/>
    <x v="814"/>
    <n v="0.06"/>
    <s v="Delivery Van"/>
    <x v="811"/>
    <n v="37.979999999999997"/>
    <n v="28.36"/>
    <s v="Darren Budd"/>
    <x v="2"/>
    <s v="Corporate"/>
    <x v="2"/>
    <s v="Chairs &amp; Chairmats"/>
    <s v="Jumbo Drum"/>
    <d v="2014-11-25T00:00:00"/>
  </r>
  <r>
    <n v="6061"/>
    <s v="N"/>
    <x v="266"/>
    <s v="Critical"/>
    <x v="45"/>
    <x v="815"/>
    <n v="7.0000000000000007E-2"/>
    <s v="Delivery Van"/>
    <x v="812"/>
    <n v="136.49"/>
    <n v="65.94"/>
    <s v="Benjamin Patterson"/>
    <x v="1"/>
    <s v="Corporate"/>
    <x v="2"/>
    <s v="Tables"/>
    <s v="Jumbo Box"/>
    <d v="2014-11-25T00:00:00"/>
  </r>
  <r>
    <n v="6062"/>
    <s v="N"/>
    <x v="266"/>
    <s v="High"/>
    <x v="37"/>
    <x v="816"/>
    <n v="0.06"/>
    <s v="Regular"/>
    <x v="813"/>
    <n v="27.01"/>
    <n v="22.4"/>
    <s v="Jennifer Braxton"/>
    <x v="0"/>
    <s v="Small Business"/>
    <x v="0"/>
    <s v="Binders and Binder Accessories"/>
    <s v="Small Box"/>
    <d v="2014-11-26T00:00:00"/>
  </r>
  <r>
    <n v="6063"/>
    <s v="N"/>
    <x v="266"/>
    <s v="High"/>
    <x v="34"/>
    <x v="817"/>
    <n v="0.09"/>
    <s v="Regular"/>
    <x v="814"/>
    <n v="52.48"/>
    <n v="33.99"/>
    <s v="Jennifer Braxton"/>
    <x v="0"/>
    <s v="Small Business"/>
    <x v="1"/>
    <s v="Computer Peripherals"/>
    <s v="Small Box"/>
    <d v="2014-11-26T00:00:00"/>
  </r>
  <r>
    <n v="6064"/>
    <s v="N"/>
    <x v="266"/>
    <s v="High"/>
    <x v="13"/>
    <x v="818"/>
    <n v="0.05"/>
    <s v="Regular"/>
    <x v="815"/>
    <n v="24.28"/>
    <n v="20.13"/>
    <s v="Jennifer Braxton"/>
    <x v="0"/>
    <s v="Small Business"/>
    <x v="0"/>
    <s v="Storage &amp; Organization"/>
    <s v="Small Box"/>
    <d v="2014-11-25T00:00:00"/>
  </r>
  <r>
    <n v="6065"/>
    <s v="N"/>
    <x v="267"/>
    <s v="Low"/>
    <x v="22"/>
    <x v="819"/>
    <n v="0.09"/>
    <s v="Regular"/>
    <x v="816"/>
    <n v="137.99"/>
    <n v="22.99"/>
    <s v="Cindy Chapman"/>
    <x v="1"/>
    <s v="Consumer"/>
    <x v="1"/>
    <s v="Telephones and Communication"/>
    <s v="Small Box"/>
    <d v="2014-12-02T00:00:00"/>
  </r>
  <r>
    <n v="6066"/>
    <s v="Y"/>
    <x v="267"/>
    <s v="Medium"/>
    <x v="2"/>
    <x v="820"/>
    <n v="0.04"/>
    <s v="Regular"/>
    <x v="817"/>
    <n v="29.48"/>
    <n v="15.99"/>
    <s v="Erin Creighton"/>
    <x v="2"/>
    <s v="Corporate"/>
    <x v="1"/>
    <s v="Computer Peripherals"/>
    <s v="Small Pack"/>
    <d v="2014-11-27T00:00:00"/>
  </r>
  <r>
    <n v="6067"/>
    <s v="Y"/>
    <x v="267"/>
    <s v="Medium"/>
    <x v="22"/>
    <x v="821"/>
    <n v="0.05"/>
    <s v="Regular"/>
    <x v="818"/>
    <n v="312.98"/>
    <n v="27.99"/>
    <s v="Erin Creighton"/>
    <x v="2"/>
    <s v="Corporate"/>
    <x v="1"/>
    <s v="Office Machines"/>
    <s v="Medium Box"/>
    <d v="2014-11-26T00:00:00"/>
  </r>
  <r>
    <n v="6068"/>
    <s v="Y"/>
    <x v="267"/>
    <s v="Medium"/>
    <x v="32"/>
    <x v="822"/>
    <n v="0.04"/>
    <s v="Express"/>
    <x v="819"/>
    <n v="217.99"/>
    <n v="19"/>
    <s v="Erin Creighton"/>
    <x v="2"/>
    <s v="Corporate"/>
    <x v="1"/>
    <s v="Telephones and Communication"/>
    <s v="Small Box"/>
    <d v="2014-11-26T00:00:00"/>
  </r>
  <r>
    <n v="6069"/>
    <s v="N"/>
    <x v="267"/>
    <s v="Medium"/>
    <x v="48"/>
    <x v="823"/>
    <n v="0.05"/>
    <s v="Regular"/>
    <x v="820"/>
    <n v="23.58"/>
    <n v="20.97"/>
    <s v="Michelle Huthwaite"/>
    <x v="2"/>
    <s v="Home Office"/>
    <x v="0"/>
    <s v="Envelopes"/>
    <s v="Small Box"/>
    <d v="2014-11-28T00:00:00"/>
  </r>
  <r>
    <n v="6070"/>
    <s v="Y"/>
    <x v="268"/>
    <s v="Critical"/>
    <x v="16"/>
    <x v="824"/>
    <n v="0.02"/>
    <s v="Express"/>
    <x v="375"/>
    <n v="14.58"/>
    <n v="15.3"/>
    <s v="Art Ferguson"/>
    <x v="0"/>
    <s v="Corporate"/>
    <x v="0"/>
    <s v="Pens &amp; Art Supplies"/>
    <s v="Wrap Bag"/>
    <d v="2014-11-29T00:00:00"/>
  </r>
  <r>
    <n v="6071"/>
    <s v="Y"/>
    <x v="268"/>
    <s v="Critical"/>
    <x v="41"/>
    <x v="825"/>
    <n v="0.02"/>
    <s v="Regular"/>
    <x v="821"/>
    <n v="77.989999999999995"/>
    <n v="17.899999999999999"/>
    <s v="Art Ferguson"/>
    <x v="0"/>
    <s v="Corporate"/>
    <x v="1"/>
    <s v="Telephones and Communication"/>
    <s v="Small Box"/>
    <d v="2014-11-29T00:00:00"/>
  </r>
  <r>
    <n v="6072"/>
    <s v="N"/>
    <x v="268"/>
    <s v="High"/>
    <x v="26"/>
    <x v="826"/>
    <n v="0.06"/>
    <s v="Regular"/>
    <x v="822"/>
    <n v="55.57"/>
    <n v="30.36"/>
    <s v="Jennifer Ferguson"/>
    <x v="1"/>
    <s v="Corporate"/>
    <x v="0"/>
    <s v="Storage &amp; Organization"/>
    <s v="Small Box"/>
    <d v="2014-11-30T00:00:00"/>
  </r>
  <r>
    <n v="6073"/>
    <s v="Y"/>
    <x v="269"/>
    <s v="Medium"/>
    <x v="23"/>
    <x v="827"/>
    <n v="0.02"/>
    <s v="Regular"/>
    <x v="823"/>
    <n v="15.78"/>
    <n v="14.71"/>
    <s v="Charlotte Melton"/>
    <x v="3"/>
    <s v="Home Office"/>
    <x v="0"/>
    <s v="Rubber Bands"/>
    <s v="Wrap Bag"/>
    <d v="2014-11-30T00:00:00"/>
  </r>
  <r>
    <n v="6074"/>
    <s v="Y"/>
    <x v="269"/>
    <s v="High"/>
    <x v="2"/>
    <x v="828"/>
    <n v="0.05"/>
    <s v="Regular"/>
    <x v="824"/>
    <n v="177.2"/>
    <n v="33.99"/>
    <s v="Philip Fox"/>
    <x v="1"/>
    <s v="Home Office"/>
    <x v="0"/>
    <s v="Storage &amp; Organization"/>
    <s v="Small Box"/>
    <d v="2014-11-29T00:00:00"/>
  </r>
  <r>
    <n v="6075"/>
    <s v="N"/>
    <x v="270"/>
    <s v="Low"/>
    <x v="0"/>
    <x v="829"/>
    <n v="0.04"/>
    <s v="Delivery Van"/>
    <x v="825"/>
    <n v="192.98"/>
    <n v="44"/>
    <s v="Kelly Lampkin"/>
    <x v="2"/>
    <s v="Home Office"/>
    <x v="2"/>
    <s v="Chairs &amp; Chairmats"/>
    <s v="Jumbo Drum"/>
    <d v="2014-11-30T00:00:00"/>
  </r>
  <r>
    <n v="6076"/>
    <s v="N"/>
    <x v="270"/>
    <s v="Low"/>
    <x v="17"/>
    <x v="830"/>
    <n v="0.06"/>
    <s v="Regular"/>
    <x v="826"/>
    <n v="15.25"/>
    <n v="63"/>
    <s v="Kelly Lampkin"/>
    <x v="2"/>
    <s v="Home Office"/>
    <x v="0"/>
    <s v="Appliances"/>
    <s v="Large Box"/>
    <d v="2014-12-05T00:00:00"/>
  </r>
  <r>
    <n v="6077"/>
    <s v="N"/>
    <x v="270"/>
    <s v="Low"/>
    <x v="44"/>
    <x v="831"/>
    <n v="0.01"/>
    <s v="Regular"/>
    <x v="827"/>
    <n v="122.98"/>
    <n v="27.99"/>
    <s v="Kelly Lampkin"/>
    <x v="2"/>
    <s v="Home Office"/>
    <x v="2"/>
    <s v="Office Furnishings"/>
    <s v="Medium Box"/>
    <d v="2014-12-04T00:00:00"/>
  </r>
  <r>
    <n v="6078"/>
    <s v="N"/>
    <x v="270"/>
    <s v="Low"/>
    <x v="31"/>
    <x v="832"/>
    <n v="0.05"/>
    <s v="Express"/>
    <x v="828"/>
    <n v="15.95"/>
    <n v="16"/>
    <s v="Kelly Lampkin"/>
    <x v="2"/>
    <s v="Home Office"/>
    <x v="0"/>
    <s v="Rubber Bands"/>
    <s v="Wrap Bag"/>
    <d v="2014-12-07T00:00:00"/>
  </r>
  <r>
    <n v="6079"/>
    <s v="N"/>
    <x v="271"/>
    <s v="Low"/>
    <x v="5"/>
    <x v="833"/>
    <n v="0.09"/>
    <s v="Regular"/>
    <x v="829"/>
    <n v="18.84"/>
    <n v="22.37"/>
    <s v="Tamara Chand"/>
    <x v="2"/>
    <s v="Consumer"/>
    <x v="0"/>
    <s v="Scissors Rulers and Trimmers"/>
    <s v="Small Pack"/>
    <d v="2014-12-08T00:00:00"/>
  </r>
  <r>
    <n v="6080"/>
    <s v="N"/>
    <x v="271"/>
    <s v="Low"/>
    <x v="12"/>
    <x v="834"/>
    <n v="7.0000000000000007E-2"/>
    <s v="Express"/>
    <x v="830"/>
    <n v="60.91"/>
    <n v="49"/>
    <s v="Tamara Chand"/>
    <x v="2"/>
    <s v="Consumer"/>
    <x v="0"/>
    <s v="Storage &amp; Organization"/>
    <s v="Large Box"/>
    <d v="2014-12-03T00:00:00"/>
  </r>
  <r>
    <n v="6081"/>
    <s v="N"/>
    <x v="272"/>
    <s v="High"/>
    <x v="8"/>
    <x v="835"/>
    <n v="0.05"/>
    <s v="Regular"/>
    <x v="831"/>
    <n v="24.95"/>
    <n v="18.98"/>
    <s v="Harold Engle"/>
    <x v="0"/>
    <s v="Consumer"/>
    <x v="0"/>
    <s v="Binders and Binder Accessories"/>
    <s v="Small Box"/>
    <d v="2014-12-04T00:00:00"/>
  </r>
  <r>
    <n v="6082"/>
    <s v="N"/>
    <x v="272"/>
    <s v="Low"/>
    <x v="17"/>
    <x v="836"/>
    <n v="0"/>
    <s v="Regular"/>
    <x v="832"/>
    <n v="36.92"/>
    <n v="26.98"/>
    <s v="Laurel Beltran"/>
    <x v="1"/>
    <s v="Consumer"/>
    <x v="0"/>
    <s v="Binders and Binder Accessories"/>
    <s v="Small Box"/>
    <d v="2014-12-02T00:00:00"/>
  </r>
  <r>
    <n v="6083"/>
    <s v="N"/>
    <x v="273"/>
    <s v="High"/>
    <x v="0"/>
    <x v="837"/>
    <n v="0.09"/>
    <s v="Regular"/>
    <x v="833"/>
    <n v="111.99"/>
    <n v="33.99"/>
    <s v="Erin Ashbrook"/>
    <x v="2"/>
    <s v="Consumer"/>
    <x v="1"/>
    <s v="Computer Peripherals"/>
    <s v="Small Box"/>
    <d v="2014-12-06T00:00:00"/>
  </r>
  <r>
    <n v="6084"/>
    <s v="N"/>
    <x v="273"/>
    <s v="High"/>
    <x v="32"/>
    <x v="838"/>
    <n v="0.04"/>
    <s v="Regular"/>
    <x v="834"/>
    <n v="217.99"/>
    <n v="19.260000000000002"/>
    <s v="Erin Ashbrook"/>
    <x v="2"/>
    <s v="Consumer"/>
    <x v="1"/>
    <s v="Telephones and Communication"/>
    <s v="Small Box"/>
    <d v="2014-12-05T00:00:00"/>
  </r>
  <r>
    <n v="6085"/>
    <s v="N"/>
    <x v="273"/>
    <s v="Low"/>
    <x v="49"/>
    <x v="839"/>
    <n v="0.1"/>
    <s v="Express"/>
    <x v="835"/>
    <n v="21.11"/>
    <n v="16.149999999999999"/>
    <s v="Carl Weiss"/>
    <x v="1"/>
    <s v="Consumer"/>
    <x v="0"/>
    <s v="Paper"/>
    <s v="Wrap Bag"/>
    <d v="2014-12-08T00:00:00"/>
  </r>
  <r>
    <n v="6086"/>
    <s v="N"/>
    <x v="274"/>
    <s v="Medium"/>
    <x v="17"/>
    <x v="840"/>
    <n v="0.02"/>
    <s v="Regular"/>
    <x v="836"/>
    <n v="18.48"/>
    <n v="22.74"/>
    <s v="Noel Staavos"/>
    <x v="0"/>
    <s v="Home Office"/>
    <x v="0"/>
    <s v="Paper"/>
    <s v="Small Box"/>
    <d v="2014-12-07T00:00:00"/>
  </r>
  <r>
    <n v="6087"/>
    <s v="N"/>
    <x v="274"/>
    <s v="Medium"/>
    <x v="41"/>
    <x v="841"/>
    <n v="0.06"/>
    <s v="Express"/>
    <x v="837"/>
    <n v="711.99"/>
    <n v="38.49"/>
    <s v="Noel Staavos"/>
    <x v="0"/>
    <s v="Home Office"/>
    <x v="1"/>
    <s v="Copiers and Fax"/>
    <s v="Large Box"/>
    <d v="2014-12-07T00:00:00"/>
  </r>
  <r>
    <n v="6088"/>
    <s v="N"/>
    <x v="274"/>
    <s v="Low"/>
    <x v="24"/>
    <x v="842"/>
    <n v="7.0000000000000007E-2"/>
    <s v="Regular"/>
    <x v="838"/>
    <n v="24.64"/>
    <n v="18.98"/>
    <s v="Brian Thompson"/>
    <x v="1"/>
    <s v="Home Office"/>
    <x v="2"/>
    <s v="Office Furnishings"/>
    <s v="Small Pack"/>
    <d v="2014-12-12T00:00:00"/>
  </r>
  <r>
    <n v="6089"/>
    <s v="N"/>
    <x v="274"/>
    <s v="Low"/>
    <x v="32"/>
    <x v="843"/>
    <n v="0.09"/>
    <s v="Regular"/>
    <x v="839"/>
    <n v="47.94"/>
    <n v="20.66"/>
    <s v="Ashley Jarvis"/>
    <x v="1"/>
    <s v="Home Office"/>
    <x v="0"/>
    <s v="Envelopes"/>
    <s v="Small Box"/>
    <d v="2014-12-10T00:00:00"/>
  </r>
  <r>
    <n v="6090"/>
    <s v="N"/>
    <x v="274"/>
    <s v="Low"/>
    <x v="3"/>
    <x v="844"/>
    <n v="0"/>
    <s v="Regular"/>
    <x v="840"/>
    <n v="182.98"/>
    <n v="27.99"/>
    <s v="Ashley Jarvis"/>
    <x v="1"/>
    <s v="Home Office"/>
    <x v="2"/>
    <s v="Office Furnishings"/>
    <s v="Medium Box"/>
    <d v="2014-12-12T00:00:00"/>
  </r>
  <r>
    <n v="6091"/>
    <s v="N"/>
    <x v="274"/>
    <s v="Low"/>
    <x v="26"/>
    <x v="845"/>
    <n v="0.09"/>
    <s v="Regular"/>
    <x v="841"/>
    <n v="16.98"/>
    <n v="21.44"/>
    <s v="Ashley Jarvis"/>
    <x v="1"/>
    <s v="Home Office"/>
    <x v="0"/>
    <s v="Paper"/>
    <s v="Small Box"/>
    <d v="2014-12-07T00:00:00"/>
  </r>
  <r>
    <n v="6092"/>
    <s v="N"/>
    <x v="275"/>
    <s v="Not Specified"/>
    <x v="34"/>
    <x v="846"/>
    <n v="0.09"/>
    <s v="Express"/>
    <x v="842"/>
    <n v="17.399999999999999"/>
    <n v="21.78"/>
    <s v="Nat Gilpin"/>
    <x v="2"/>
    <s v="Consumer"/>
    <x v="0"/>
    <s v="Binders and Binder Accessories"/>
    <s v="Small Box"/>
    <d v="2014-12-08T00:00:00"/>
  </r>
  <r>
    <n v="6093"/>
    <s v="N"/>
    <x v="275"/>
    <s v="Medium"/>
    <x v="32"/>
    <x v="847"/>
    <n v="0.05"/>
    <s v="Delivery Van"/>
    <x v="843"/>
    <n v="411.98"/>
    <n v="26.06"/>
    <s v="Lycoris Saunders"/>
    <x v="2"/>
    <s v="Corporate"/>
    <x v="1"/>
    <s v="Office Machines"/>
    <s v="Jumbo Box"/>
    <d v="2014-12-06T00:00:00"/>
  </r>
  <r>
    <n v="6094"/>
    <s v="N"/>
    <x v="275"/>
    <s v="Medium"/>
    <x v="19"/>
    <x v="848"/>
    <n v="7.0000000000000007E-2"/>
    <s v="Regular"/>
    <x v="655"/>
    <n v="18.48"/>
    <n v="19.739999999999998"/>
    <s v="Lycoris Saunders"/>
    <x v="2"/>
    <s v="Corporate"/>
    <x v="0"/>
    <s v="Paper"/>
    <s v="Small Box"/>
    <d v="2014-12-06T00:00:00"/>
  </r>
  <r>
    <n v="6095"/>
    <s v="N"/>
    <x v="275"/>
    <s v="Not Specified"/>
    <x v="27"/>
    <x v="849"/>
    <n v="0.08"/>
    <s v="Regular"/>
    <x v="844"/>
    <n v="152.81"/>
    <n v="38.49"/>
    <s v="Duane Huffman"/>
    <x v="2"/>
    <s v="Consumer"/>
    <x v="2"/>
    <s v="Chairs &amp; Chairmats"/>
    <s v="Large Box"/>
    <d v="2014-12-08T00:00:00"/>
  </r>
  <r>
    <n v="6096"/>
    <s v="N"/>
    <x v="276"/>
    <s v="Medium"/>
    <x v="43"/>
    <x v="850"/>
    <n v="0.04"/>
    <s v="Express"/>
    <x v="845"/>
    <n v="24.98"/>
    <n v="17.14"/>
    <s v="Alexander Gannaway"/>
    <x v="1"/>
    <s v="Corporate"/>
    <x v="0"/>
    <s v="Scissors Rulers and Trimmers"/>
    <s v="Small Pack"/>
    <d v="2014-12-09T00:00:00"/>
  </r>
  <r>
    <n v="6097"/>
    <s v="N"/>
    <x v="277"/>
    <s v="Medium"/>
    <x v="11"/>
    <x v="851"/>
    <n v="0.03"/>
    <s v="Regular"/>
    <x v="846"/>
    <n v="16.98"/>
    <n v="18.95"/>
    <s v="Victoria Wilson"/>
    <x v="2"/>
    <s v="Home Office"/>
    <x v="0"/>
    <s v="Binders and Binder Accessories"/>
    <s v="Small Box"/>
    <d v="2014-12-11T00:00:00"/>
  </r>
  <r>
    <n v="6098"/>
    <s v="N"/>
    <x v="278"/>
    <s v="Medium"/>
    <x v="36"/>
    <x v="852"/>
    <n v="0.05"/>
    <s v="Regular"/>
    <x v="847"/>
    <n v="27.68"/>
    <n v="17.73"/>
    <s v="Ross Baird"/>
    <x v="1"/>
    <s v="Corporate"/>
    <x v="2"/>
    <s v="Office Furnishings"/>
    <s v="Small Pack"/>
    <d v="2014-12-13T00:00:00"/>
  </r>
  <r>
    <n v="6099"/>
    <s v="N"/>
    <x v="278"/>
    <s v="Medium"/>
    <x v="38"/>
    <x v="853"/>
    <n v="0"/>
    <s v="Regular"/>
    <x v="848"/>
    <n v="26.98"/>
    <n v="22.99"/>
    <s v="Ross Baird"/>
    <x v="1"/>
    <s v="Corporate"/>
    <x v="2"/>
    <s v="Office Furnishings"/>
    <s v="Small Pack"/>
    <d v="2014-12-12T00:00:00"/>
  </r>
  <r>
    <n v="6100"/>
    <s v="N"/>
    <x v="278"/>
    <s v="Medium"/>
    <x v="17"/>
    <x v="854"/>
    <n v="0.02"/>
    <s v="Regular"/>
    <x v="849"/>
    <n v="50.76"/>
    <n v="27.26"/>
    <s v="Ross Baird"/>
    <x v="1"/>
    <s v="Corporate"/>
    <x v="0"/>
    <s v="Paper"/>
    <s v="Small Box"/>
    <d v="2014-12-12T00:00:00"/>
  </r>
  <r>
    <n v="6101"/>
    <s v="N"/>
    <x v="279"/>
    <s v="High"/>
    <x v="17"/>
    <x v="855"/>
    <n v="0.04"/>
    <s v="Delivery Van"/>
    <x v="850"/>
    <n v="136.49"/>
    <n v="65.94"/>
    <s v="Joni Blumstein"/>
    <x v="2"/>
    <s v="Consumer"/>
    <x v="2"/>
    <s v="Tables"/>
    <s v="Jumbo Box"/>
    <d v="2014-12-14T00:00:00"/>
  </r>
  <r>
    <n v="6102"/>
    <s v="N"/>
    <x v="279"/>
    <s v="High"/>
    <x v="5"/>
    <x v="856"/>
    <n v="0.1"/>
    <s v="Regular"/>
    <x v="851"/>
    <n v="47.99"/>
    <n v="19"/>
    <s v="Joni Blumstein"/>
    <x v="2"/>
    <s v="Consumer"/>
    <x v="1"/>
    <s v="Telephones and Communication"/>
    <s v="Wrap Bag"/>
    <d v="2014-12-12T00:00:00"/>
  </r>
  <r>
    <n v="6103"/>
    <s v="N"/>
    <x v="279"/>
    <s v="High"/>
    <x v="41"/>
    <x v="857"/>
    <n v="0.1"/>
    <s v="Express"/>
    <x v="852"/>
    <n v="20.88"/>
    <n v="20.28"/>
    <s v="Bill Donatelli"/>
    <x v="2"/>
    <s v="Corporate"/>
    <x v="0"/>
    <s v="Binders and Binder Accessories"/>
    <s v="Small Box"/>
    <d v="2014-12-14T00:00:00"/>
  </r>
  <r>
    <n v="6104"/>
    <s v="Y"/>
    <x v="279"/>
    <s v="High"/>
    <x v="25"/>
    <x v="858"/>
    <n v="0.06"/>
    <s v="Regular"/>
    <x v="853"/>
    <n v="18.68"/>
    <n v="20.93"/>
    <s v="Maxwell Schwartz"/>
    <x v="1"/>
    <s v="Corporate"/>
    <x v="0"/>
    <s v="Paper"/>
    <s v="Small Box"/>
    <d v="2014-12-13T00:00:00"/>
  </r>
  <r>
    <n v="6105"/>
    <s v="Y"/>
    <x v="279"/>
    <s v="Medium"/>
    <x v="47"/>
    <x v="859"/>
    <n v="0.06"/>
    <s v="Delivery Van"/>
    <x v="854"/>
    <n v="561.99"/>
    <n v="63"/>
    <s v="Cari MacIntyre"/>
    <x v="2"/>
    <s v="Corporate"/>
    <x v="1"/>
    <s v="Copiers and Fax"/>
    <s v="Jumbo Drum"/>
    <d v="2014-12-13T00:00:00"/>
  </r>
  <r>
    <n v="6106"/>
    <s v="Y"/>
    <x v="279"/>
    <s v="Medium"/>
    <x v="0"/>
    <x v="860"/>
    <n v="0.08"/>
    <s v="Express"/>
    <x v="855"/>
    <n v="127.99"/>
    <n v="19.989999999999998"/>
    <s v="Cari MacIntyre"/>
    <x v="2"/>
    <s v="Corporate"/>
    <x v="1"/>
    <s v="Telephones and Communication"/>
    <s v="Small Box"/>
    <d v="2014-12-13T00:00:00"/>
  </r>
  <r>
    <n v="6107"/>
    <s v="Y"/>
    <x v="280"/>
    <s v="Critical"/>
    <x v="44"/>
    <x v="861"/>
    <n v="0.06"/>
    <s v="Express"/>
    <x v="856"/>
    <n v="16.91"/>
    <n v="19.68"/>
    <s v="Todd Boyes"/>
    <x v="2"/>
    <s v="Small Business"/>
    <x v="0"/>
    <s v="Binders and Binder Accessories"/>
    <s v="Small Box"/>
    <d v="2014-12-13T00:00:00"/>
  </r>
  <r>
    <n v="6108"/>
    <s v="Y"/>
    <x v="280"/>
    <s v="Critical"/>
    <x v="46"/>
    <x v="862"/>
    <n v="7.0000000000000007E-2"/>
    <s v="Express"/>
    <x v="857"/>
    <n v="60.94"/>
    <n v="19.86"/>
    <s v="Todd Boyes"/>
    <x v="2"/>
    <s v="Small Business"/>
    <x v="0"/>
    <s v="Paper"/>
    <s v="Small Box"/>
    <d v="2014-12-14T00:00:00"/>
  </r>
  <r>
    <n v="6109"/>
    <s v="N"/>
    <x v="280"/>
    <s v="Not Specified"/>
    <x v="35"/>
    <x v="863"/>
    <n v="0.02"/>
    <s v="Delivery Van"/>
    <x v="858"/>
    <n v="512.98"/>
    <n v="40"/>
    <s v="Aaron Hawkins"/>
    <x v="1"/>
    <s v="Home Office"/>
    <x v="2"/>
    <s v="Chairs &amp; Chairmats"/>
    <s v="Jumbo Drum"/>
    <d v="2014-12-15T00:00:00"/>
  </r>
  <r>
    <n v="6110"/>
    <s v="N"/>
    <x v="281"/>
    <s v="Low"/>
    <x v="0"/>
    <x v="864"/>
    <n v="0.09"/>
    <s v="Regular"/>
    <x v="859"/>
    <n v="119.53"/>
    <n v="19.809999999999999"/>
    <s v="Jeremy Ellison"/>
    <x v="2"/>
    <s v="Small Business"/>
    <x v="2"/>
    <s v="Office Furnishings"/>
    <s v="Medium Box"/>
    <d v="2014-12-16T00:00:00"/>
  </r>
  <r>
    <n v="6111"/>
    <s v="N"/>
    <x v="281"/>
    <s v="Low"/>
    <x v="15"/>
    <x v="865"/>
    <n v="0.04"/>
    <s v="Regular"/>
    <x v="860"/>
    <n v="47.44"/>
    <n v="33.99"/>
    <s v="Jonathan Doherty"/>
    <x v="1"/>
    <s v="Corporate"/>
    <x v="0"/>
    <s v="Paper"/>
    <s v="Small Box"/>
    <d v="2014-12-21T00:00:00"/>
  </r>
  <r>
    <n v="6112"/>
    <s v="N"/>
    <x v="281"/>
    <s v="Low"/>
    <x v="16"/>
    <x v="866"/>
    <n v="0.09"/>
    <s v="Regular"/>
    <x v="861"/>
    <n v="24.95"/>
    <n v="18.98"/>
    <s v="Joy Smith"/>
    <x v="0"/>
    <s v="Consumer"/>
    <x v="0"/>
    <s v="Binders and Binder Accessories"/>
    <s v="Small Box"/>
    <d v="2014-12-21T00:00:00"/>
  </r>
  <r>
    <n v="6113"/>
    <s v="N"/>
    <x v="281"/>
    <s v="Low"/>
    <x v="4"/>
    <x v="867"/>
    <n v="0"/>
    <s v="Regular"/>
    <x v="862"/>
    <n v="36.92"/>
    <n v="26.98"/>
    <s v="Joy Smith"/>
    <x v="0"/>
    <s v="Consumer"/>
    <x v="0"/>
    <s v="Binders and Binder Accessories"/>
    <s v="Small Box"/>
    <d v="2014-12-14T00:00:00"/>
  </r>
  <r>
    <n v="6114"/>
    <s v="N"/>
    <x v="281"/>
    <s v="Critical"/>
    <x v="29"/>
    <x v="868"/>
    <n v="0.06"/>
    <s v="Regular"/>
    <x v="863"/>
    <n v="67.48"/>
    <n v="18.850000000000001"/>
    <s v="Hunter Lopez"/>
    <x v="0"/>
    <s v="Consumer"/>
    <x v="0"/>
    <s v="Paper"/>
    <s v="Small Box"/>
    <d v="2014-12-14T00:00:00"/>
  </r>
  <r>
    <n v="6115"/>
    <s v="N"/>
    <x v="282"/>
    <s v="High"/>
    <x v="32"/>
    <x v="869"/>
    <n v="0.04"/>
    <s v="Delivery Van"/>
    <x v="864"/>
    <n v="131.99"/>
    <n v="28"/>
    <s v="Helen Andreada"/>
    <x v="1"/>
    <s v="Corporate"/>
    <x v="1"/>
    <s v="Office Machines"/>
    <s v="Jumbo Drum"/>
    <d v="2014-12-18T00:00:00"/>
  </r>
  <r>
    <n v="6116"/>
    <s v="N"/>
    <x v="282"/>
    <s v="Critical"/>
    <x v="30"/>
    <x v="870"/>
    <n v="0.1"/>
    <s v="Regular"/>
    <x v="865"/>
    <n v="19.64"/>
    <n v="19.829999999999998"/>
    <s v="Denny Joy"/>
    <x v="1"/>
    <s v="Corporate"/>
    <x v="0"/>
    <s v="Paper"/>
    <s v="Wrap Bag"/>
    <d v="2014-12-17T00:00:00"/>
  </r>
  <r>
    <n v="6117"/>
    <s v="N"/>
    <x v="282"/>
    <s v="Medium"/>
    <x v="35"/>
    <x v="871"/>
    <n v="0.06"/>
    <s v="Delivery Van"/>
    <x v="866"/>
    <n v="158.34"/>
    <n v="57.75"/>
    <s v="Mick Brown"/>
    <x v="1"/>
    <s v="Consumer"/>
    <x v="2"/>
    <s v="Tables"/>
    <s v="Jumbo Box"/>
    <d v="2014-12-18T00:00:00"/>
  </r>
  <r>
    <n v="6118"/>
    <s v="N"/>
    <x v="283"/>
    <s v="Not Specified"/>
    <x v="32"/>
    <x v="872"/>
    <n v="0.1"/>
    <s v="Regular"/>
    <x v="867"/>
    <n v="93.32"/>
    <n v="14.99"/>
    <s v="Juliana Krohn"/>
    <x v="1"/>
    <s v="Corporate"/>
    <x v="0"/>
    <s v="Appliances"/>
    <s v="Small Box"/>
    <d v="2014-12-19T00:00:00"/>
  </r>
  <r>
    <n v="6119"/>
    <s v="N"/>
    <x v="283"/>
    <s v="Medium"/>
    <x v="31"/>
    <x v="873"/>
    <n v="0.09"/>
    <s v="Regular"/>
    <x v="868"/>
    <n v="14.6"/>
    <n v="16.399999999999999"/>
    <s v="Darrin Van Huff"/>
    <x v="1"/>
    <s v="Home Office"/>
    <x v="0"/>
    <s v="Pens &amp; Art Supplies"/>
    <s v="Wrap Bag"/>
    <d v="2014-12-19T00:00:00"/>
  </r>
  <r>
    <n v="6120"/>
    <s v="Y"/>
    <x v="284"/>
    <s v="Low"/>
    <x v="14"/>
    <x v="874"/>
    <n v="0.09"/>
    <s v="Regular"/>
    <x v="869"/>
    <n v="24.22"/>
    <n v="16.850000000000001"/>
    <s v="Sarah Jordon"/>
    <x v="0"/>
    <s v="Consumer"/>
    <x v="2"/>
    <s v="Office Furnishings"/>
    <s v="Small Pack"/>
    <d v="2014-12-25T00:00:00"/>
  </r>
  <r>
    <n v="6121"/>
    <s v="N"/>
    <x v="284"/>
    <s v="Low"/>
    <x v="16"/>
    <x v="875"/>
    <n v="0.1"/>
    <s v="Regular"/>
    <x v="870"/>
    <n v="51.98"/>
    <n v="18"/>
    <s v="Amy Hunt"/>
    <x v="1"/>
    <s v="Small Business"/>
    <x v="1"/>
    <s v="Computer Peripherals"/>
    <s v="Small Box"/>
    <d v="2014-12-22T00:00:00"/>
  </r>
  <r>
    <n v="6122"/>
    <s v="N"/>
    <x v="285"/>
    <s v="High"/>
    <x v="18"/>
    <x v="876"/>
    <n v="0.1"/>
    <s v="Delivery Van"/>
    <x v="871"/>
    <n v="562.98"/>
    <n v="59.7"/>
    <s v="Denise Leinenbach"/>
    <x v="0"/>
    <s v="Corporate"/>
    <x v="2"/>
    <s v="Tables"/>
    <s v="Jumbo Box"/>
    <d v="2014-12-21T00:00:00"/>
  </r>
  <r>
    <n v="6123"/>
    <s v="Y"/>
    <x v="285"/>
    <s v="Critical"/>
    <x v="42"/>
    <x v="877"/>
    <n v="0.04"/>
    <s v="Regular"/>
    <x v="872"/>
    <n v="51.48"/>
    <n v="15.99"/>
    <s v="Carlos Soltero"/>
    <x v="0"/>
    <s v="Consumer"/>
    <x v="1"/>
    <s v="Computer Peripherals"/>
    <s v="Small Pack"/>
    <d v="2014-12-22T00:00:00"/>
  </r>
  <r>
    <n v="6124"/>
    <s v="Y"/>
    <x v="285"/>
    <s v="Critical"/>
    <x v="38"/>
    <x v="878"/>
    <n v="0.04"/>
    <s v="Regular"/>
    <x v="873"/>
    <n v="15.7"/>
    <n v="15.61"/>
    <s v="Carlos Soltero"/>
    <x v="0"/>
    <s v="Consumer"/>
    <x v="2"/>
    <s v="Office Furnishings"/>
    <s v="Wrap Bag"/>
    <d v="2014-12-20T00:00:00"/>
  </r>
  <r>
    <n v="6125"/>
    <s v="Y"/>
    <x v="285"/>
    <s v="High"/>
    <x v="6"/>
    <x v="879"/>
    <n v="0.04"/>
    <s v="Regular"/>
    <x v="874"/>
    <n v="20.6"/>
    <n v="20.190000000000001"/>
    <s v="Ken Lonsdale"/>
    <x v="2"/>
    <s v="Consumer"/>
    <x v="0"/>
    <s v="Binders and Binder Accessories"/>
    <s v="Small Box"/>
    <d v="2014-12-19T00:00:00"/>
  </r>
  <r>
    <n v="6126"/>
    <s v="N"/>
    <x v="285"/>
    <s v="Medium"/>
    <x v="40"/>
    <x v="880"/>
    <n v="0.1"/>
    <s v="Regular"/>
    <x v="875"/>
    <n v="132.97999999999999"/>
    <n v="23.07"/>
    <s v="Barry Franz"/>
    <x v="0"/>
    <s v="Corporate"/>
    <x v="0"/>
    <s v="Binders and Binder Accessories"/>
    <s v="Small Box"/>
    <d v="2014-12-21T00:00:00"/>
  </r>
  <r>
    <n v="6127"/>
    <s v="N"/>
    <x v="286"/>
    <s v="High"/>
    <x v="38"/>
    <x v="881"/>
    <n v="0.09"/>
    <s v="Delivery Van"/>
    <x v="876"/>
    <n v="172.98"/>
    <n v="49.02"/>
    <s v="Ed Jacobs"/>
    <x v="0"/>
    <s v="Small Business"/>
    <x v="2"/>
    <s v="Bookcases"/>
    <s v="Jumbo Box"/>
    <d v="2014-12-21T00:00:00"/>
  </r>
  <r>
    <n v="6128"/>
    <s v="N"/>
    <x v="286"/>
    <s v="High"/>
    <x v="23"/>
    <x v="882"/>
    <n v="0.09"/>
    <s v="Regular"/>
    <x v="877"/>
    <n v="187.99"/>
    <n v="18.989999999999998"/>
    <s v="Ed Jacobs"/>
    <x v="1"/>
    <s v="Small Business"/>
    <x v="1"/>
    <s v="Telephones and Communication"/>
    <s v="Small Box"/>
    <d v="2014-12-22T00:00:00"/>
  </r>
  <r>
    <n v="6129"/>
    <s v="N"/>
    <x v="286"/>
    <s v="Critical"/>
    <x v="15"/>
    <x v="883"/>
    <n v="0.06"/>
    <s v="Regular"/>
    <x v="878"/>
    <n v="59.98"/>
    <n v="17.61"/>
    <s v="Darren Powers"/>
    <x v="2"/>
    <s v="Corporate"/>
    <x v="1"/>
    <s v="Computer Peripherals"/>
    <s v="Small Pack"/>
    <d v="2014-12-22T00:00:00"/>
  </r>
  <r>
    <n v="6130"/>
    <s v="N"/>
    <x v="287"/>
    <s v="High"/>
    <x v="31"/>
    <x v="884"/>
    <n v="0"/>
    <s v="Regular"/>
    <x v="879"/>
    <n v="102.48"/>
    <n v="33.99"/>
    <s v="Michael Nguyen"/>
    <x v="2"/>
    <s v="Small Business"/>
    <x v="0"/>
    <s v="Envelopes"/>
    <s v="Small Box"/>
    <d v="2014-12-24T00:00:00"/>
  </r>
  <r>
    <n v="6131"/>
    <s v="N"/>
    <x v="288"/>
    <s v="Not Specified"/>
    <x v="9"/>
    <x v="885"/>
    <n v="0.03"/>
    <s v="Regular"/>
    <x v="880"/>
    <n v="66.959999999999994"/>
    <n v="24.75"/>
    <s v="Lena Radford"/>
    <x v="2"/>
    <s v="Small Business"/>
    <x v="0"/>
    <s v="Paper"/>
    <s v="Small Box"/>
    <d v="2014-12-25T00:00:00"/>
  </r>
  <r>
    <n v="6132"/>
    <s v="N"/>
    <x v="288"/>
    <s v="Critical"/>
    <x v="25"/>
    <x v="886"/>
    <n v="0.09"/>
    <s v="Regular"/>
    <x v="881"/>
    <n v="32.979999999999997"/>
    <n v="15.49"/>
    <s v="Hilary Holden"/>
    <x v="0"/>
    <s v="Corporate"/>
    <x v="0"/>
    <s v="Binders and Binder Accessories"/>
    <s v="Small Box"/>
    <d v="2014-12-24T00:00:00"/>
  </r>
  <r>
    <n v="6133"/>
    <s v="N"/>
    <x v="289"/>
    <s v="High"/>
    <x v="17"/>
    <x v="887"/>
    <n v="0.06"/>
    <s v="Delivery Van"/>
    <x v="882"/>
    <n v="192.98"/>
    <n v="40.200000000000003"/>
    <s v="Michelle Ellison"/>
    <x v="2"/>
    <s v="Small Business"/>
    <x v="2"/>
    <s v="Chairs &amp; Chairmats"/>
    <s v="Jumbo Drum"/>
    <d v="2014-12-24T00:00:00"/>
  </r>
  <r>
    <n v="6134"/>
    <s v="N"/>
    <x v="289"/>
    <s v="Low"/>
    <x v="42"/>
    <x v="888"/>
    <n v="0"/>
    <s v="Regular"/>
    <x v="883"/>
    <n v="611.99"/>
    <n v="38.49"/>
    <s v="Jack Lebron"/>
    <x v="0"/>
    <s v="Corporate"/>
    <x v="1"/>
    <s v="Copiers and Fax"/>
    <s v="Large Box"/>
    <d v="2014-12-25T00:00:00"/>
  </r>
  <r>
    <n v="6135"/>
    <s v="N"/>
    <x v="290"/>
    <s v="Low"/>
    <x v="38"/>
    <x v="889"/>
    <n v="7.0000000000000007E-2"/>
    <s v="Regular"/>
    <x v="884"/>
    <n v="29.7"/>
    <n v="23.47"/>
    <s v="Jack OBriant"/>
    <x v="1"/>
    <s v="Consumer"/>
    <x v="0"/>
    <s v="Storage &amp; Organization"/>
    <s v="Small Box"/>
    <d v="2015-01-01T00:00:00"/>
  </r>
  <r>
    <n v="6136"/>
    <s v="N"/>
    <x v="290"/>
    <s v="Low"/>
    <x v="49"/>
    <x v="890"/>
    <n v="0.02"/>
    <s v="Delivery Van"/>
    <x v="885"/>
    <n v="70.14"/>
    <n v="50.61"/>
    <s v="Thea Hudgings"/>
    <x v="1"/>
    <s v="Consumer"/>
    <x v="2"/>
    <s v="Bookcases"/>
    <s v="Jumbo Box"/>
    <d v="2015-01-01T00:00:00"/>
  </r>
  <r>
    <n v="6137"/>
    <s v="N"/>
    <x v="290"/>
    <s v="Low"/>
    <x v="49"/>
    <x v="891"/>
    <n v="0.03"/>
    <s v="Regular"/>
    <x v="886"/>
    <n v="27.57"/>
    <n v="15.39"/>
    <s v="Thea Hudgings"/>
    <x v="1"/>
    <s v="Consumer"/>
    <x v="0"/>
    <s v="Envelopes"/>
    <s v="Small Box"/>
    <d v="2015-01-01T00:00:00"/>
  </r>
  <r>
    <n v="6138"/>
    <s v="N"/>
    <x v="290"/>
    <s v="Not Specified"/>
    <x v="42"/>
    <x v="892"/>
    <n v="0.01"/>
    <s v="Delivery Van"/>
    <x v="887"/>
    <n v="136.49"/>
    <n v="65.94"/>
    <s v="Greg Guthrie"/>
    <x v="0"/>
    <s v="Small Business"/>
    <x v="2"/>
    <s v="Tables"/>
    <s v="Jumbo Box"/>
    <d v="2014-12-26T00:00:00"/>
  </r>
  <r>
    <n v="6139"/>
    <s v="N"/>
    <x v="291"/>
    <s v="Not Specified"/>
    <x v="31"/>
    <x v="893"/>
    <n v="0.02"/>
    <s v="Regular"/>
    <x v="888"/>
    <n v="34.72"/>
    <n v="22.99"/>
    <s v="Patrick ODonnell"/>
    <x v="2"/>
    <s v="Home Office"/>
    <x v="2"/>
    <s v="Office Furnishings"/>
    <s v="Small Pack"/>
    <d v="2014-12-26T00:00:00"/>
  </r>
  <r>
    <n v="6140"/>
    <s v="N"/>
    <x v="292"/>
    <s v="High"/>
    <x v="41"/>
    <x v="894"/>
    <n v="7.0000000000000007E-2"/>
    <s v="Delivery Van"/>
    <x v="889"/>
    <n v="131.99"/>
    <n v="30.8"/>
    <s v="Gary Zandusky"/>
    <x v="2"/>
    <s v="Home Office"/>
    <x v="1"/>
    <s v="Office Machines"/>
    <s v="Jumbo Box"/>
    <d v="2014-12-30T00:00:00"/>
  </r>
  <r>
    <n v="6141"/>
    <s v="N"/>
    <x v="292"/>
    <s v="Low"/>
    <x v="20"/>
    <x v="895"/>
    <n v="0.03"/>
    <s v="Regular"/>
    <x v="890"/>
    <n v="40.53"/>
    <n v="15.49"/>
    <s v="Eric Barreto"/>
    <x v="0"/>
    <s v="Small Business"/>
    <x v="0"/>
    <s v="Binders and Binder Accessories"/>
    <s v="Small Box"/>
    <d v="2015-01-01T00:00:00"/>
  </r>
  <r>
    <n v="6142"/>
    <s v="Y"/>
    <x v="292"/>
    <s v="Medium"/>
    <x v="31"/>
    <x v="896"/>
    <n v="0.06"/>
    <s v="Regular"/>
    <x v="891"/>
    <n v="34.24"/>
    <n v="15.99"/>
    <s v="Toby Swindell"/>
    <x v="1"/>
    <s v="Small Business"/>
    <x v="1"/>
    <s v="Computer Peripherals"/>
    <s v="Small Pack"/>
    <d v="2014-12-30T00:00:00"/>
  </r>
  <r>
    <n v="6143"/>
    <s v="Y"/>
    <x v="293"/>
    <s v="Low"/>
    <x v="22"/>
    <x v="897"/>
    <n v="0.08"/>
    <s v="Express"/>
    <x v="892"/>
    <n v="17.84"/>
    <n v="15"/>
    <s v="Henry Goldwyn"/>
    <x v="1"/>
    <s v="Small Business"/>
    <x v="0"/>
    <s v="Pens &amp; Art Supplies"/>
    <s v="Wrap Bag"/>
    <d v="2015-01-03T00:00:00"/>
  </r>
  <r>
    <n v="6144"/>
    <s v="Y"/>
    <x v="293"/>
    <s v="Low"/>
    <x v="5"/>
    <x v="898"/>
    <n v="0"/>
    <s v="Regular"/>
    <x v="893"/>
    <n v="217.99"/>
    <n v="22.99"/>
    <s v="Henry Goldwyn"/>
    <x v="1"/>
    <s v="Small Business"/>
    <x v="1"/>
    <s v="Telephones and Communication"/>
    <s v="Small Box"/>
    <d v="2015-01-02T00:00:00"/>
  </r>
  <r>
    <n v="6145"/>
    <s v="Y"/>
    <x v="294"/>
    <s v="Low"/>
    <x v="8"/>
    <x v="899"/>
    <n v="0.01"/>
    <s v="Regular"/>
    <x v="894"/>
    <n v="15.58"/>
    <n v="19.47"/>
    <s v="Susan MacKendrick"/>
    <x v="1"/>
    <s v="Corporate"/>
    <x v="0"/>
    <s v="Binders and Binder Accessories"/>
    <s v="Small Box"/>
    <d v="2015-01-05T00:00:00"/>
  </r>
  <r>
    <n v="6146"/>
    <s v="Y"/>
    <x v="294"/>
    <s v="Low"/>
    <x v="19"/>
    <x v="900"/>
    <n v="0.09"/>
    <s v="Regular"/>
    <x v="895"/>
    <n v="53.32"/>
    <n v="22.66"/>
    <s v="Susan MacKendrick"/>
    <x v="1"/>
    <s v="Corporate"/>
    <x v="2"/>
    <s v="Office Furnishings"/>
    <s v="Medium Box"/>
    <d v="2015-01-03T00:00:00"/>
  </r>
  <r>
    <n v="6147"/>
    <s v="Y"/>
    <x v="294"/>
    <s v="Low"/>
    <x v="5"/>
    <x v="901"/>
    <n v="0.02"/>
    <s v="Delivery Van"/>
    <x v="896"/>
    <n v="157.44999999999999"/>
    <n v="31.85"/>
    <s v="Susan MacKendrick"/>
    <x v="1"/>
    <s v="Corporate"/>
    <x v="1"/>
    <s v="Office Machines"/>
    <s v="Jumbo Drum"/>
    <d v="2015-01-05T00:00:00"/>
  </r>
  <r>
    <n v="6148"/>
    <s v="N"/>
    <x v="295"/>
    <s v="Low"/>
    <x v="21"/>
    <x v="902"/>
    <n v="0.05"/>
    <s v="Express"/>
    <x v="897"/>
    <n v="95.98"/>
    <n v="19.010000000000002"/>
    <s v="Elpida Rittenbach"/>
    <x v="0"/>
    <s v="Consumer"/>
    <x v="0"/>
    <s v="Envelopes"/>
    <s v="Small Box"/>
    <d v="2015-01-04T00:00:00"/>
  </r>
  <r>
    <n v="6149"/>
    <s v="N"/>
    <x v="295"/>
    <s v="Low"/>
    <x v="15"/>
    <x v="903"/>
    <n v="7.0000000000000007E-2"/>
    <s v="Regular"/>
    <x v="898"/>
    <n v="77.989999999999995"/>
    <n v="33.99"/>
    <s v="Elpida Rittenbach"/>
    <x v="0"/>
    <s v="Consumer"/>
    <x v="1"/>
    <s v="Telephones and Communication"/>
    <s v="Small Box"/>
    <d v="2015-01-11T00:00:00"/>
  </r>
  <r>
    <n v="6150"/>
    <s v="N"/>
    <x v="295"/>
    <s v="Critical"/>
    <x v="8"/>
    <x v="904"/>
    <n v="7.0000000000000007E-2"/>
    <s v="Regular"/>
    <x v="899"/>
    <n v="32.99"/>
    <n v="18.809999999999999"/>
    <s v="Dennis Pardue"/>
    <x v="1"/>
    <s v="Small Business"/>
    <x v="1"/>
    <s v="Telephones and Communication"/>
    <s v="Medium Box"/>
    <d v="2015-01-03T00:00:00"/>
  </r>
  <r>
    <n v="6151"/>
    <s v="N"/>
    <x v="295"/>
    <s v="Critical"/>
    <x v="42"/>
    <x v="905"/>
    <n v="0.09"/>
    <s v="Express"/>
    <x v="900"/>
    <n v="116.85"/>
    <n v="33.99"/>
    <s v="Dennis Pardue"/>
    <x v="1"/>
    <s v="Small Business"/>
    <x v="0"/>
    <s v="Paper"/>
    <s v="Small Box"/>
    <d v="2015-01-04T00:00:00"/>
  </r>
  <r>
    <n v="6152"/>
    <s v="N"/>
    <x v="296"/>
    <s v="Low"/>
    <x v="36"/>
    <x v="906"/>
    <n v="7.0000000000000007E-2"/>
    <s v="Regular"/>
    <x v="901"/>
    <n v="62.98"/>
    <n v="27.66"/>
    <s v="Linda Southworth"/>
    <x v="1"/>
    <s v="Consumer"/>
    <x v="0"/>
    <s v="Appliances"/>
    <s v="Small Box"/>
    <d v="2015-01-07T00:00:00"/>
  </r>
  <r>
    <n v="6153"/>
    <s v="N"/>
    <x v="296"/>
    <s v="Low"/>
    <x v="1"/>
    <x v="907"/>
    <n v="0.01"/>
    <s v="Regular"/>
    <x v="902"/>
    <n v="34.24"/>
    <n v="15.99"/>
    <s v="Linda Southworth"/>
    <x v="1"/>
    <s v="Consumer"/>
    <x v="1"/>
    <s v="Computer Peripherals"/>
    <s v="Small Pack"/>
    <d v="2015-01-05T00:00:00"/>
  </r>
  <r>
    <n v="6154"/>
    <s v="N"/>
    <x v="296"/>
    <s v="Low"/>
    <x v="32"/>
    <x v="908"/>
    <n v="0.04"/>
    <s v="Regular"/>
    <x v="903"/>
    <n v="25.43"/>
    <n v="19.5"/>
    <s v="Linda Southworth"/>
    <x v="1"/>
    <s v="Consumer"/>
    <x v="0"/>
    <s v="Storage &amp; Organization"/>
    <s v="Small Box"/>
    <d v="2015-01-08T00:00:00"/>
  </r>
  <r>
    <n v="6155"/>
    <s v="N"/>
    <x v="296"/>
    <s v="Medium"/>
    <x v="14"/>
    <x v="909"/>
    <n v="0.1"/>
    <s v="Regular"/>
    <x v="904"/>
    <n v="79.28"/>
    <n v="33.99"/>
    <s v="Nora Paige"/>
    <x v="0"/>
    <s v="Small Business"/>
    <x v="0"/>
    <s v="Binders and Binder Accessories"/>
    <s v="Small Box"/>
    <d v="2015-01-04T00:00:00"/>
  </r>
  <r>
    <n v="6156"/>
    <s v="N"/>
    <x v="296"/>
    <s v="High"/>
    <x v="9"/>
    <x v="910"/>
    <n v="0.02"/>
    <s v="Regular"/>
    <x v="905"/>
    <n v="18.48"/>
    <n v="20.350000000000001"/>
    <s v="Valerie Takahito"/>
    <x v="1"/>
    <s v="Consumer"/>
    <x v="0"/>
    <s v="Paper"/>
    <s v="Small Box"/>
    <d v="2015-01-05T00:00:00"/>
  </r>
  <r>
    <n v="6157"/>
    <s v="N"/>
    <x v="296"/>
    <s v="High"/>
    <x v="15"/>
    <x v="911"/>
    <n v="0.06"/>
    <s v="Regular"/>
    <x v="906"/>
    <n v="17.84"/>
    <n v="15"/>
    <s v="Valerie Takahito"/>
    <x v="1"/>
    <s v="Consumer"/>
    <x v="0"/>
    <s v="Pens &amp; Art Supplies"/>
    <s v="Wrap Bag"/>
    <d v="2015-01-04T00:00:00"/>
  </r>
  <r>
    <n v="6158"/>
    <s v="N"/>
    <x v="296"/>
    <s v="High"/>
    <x v="11"/>
    <x v="912"/>
    <n v="0.04"/>
    <s v="Regular"/>
    <x v="907"/>
    <n v="36.979999999999997"/>
    <n v="22.79"/>
    <s v="Valerie Takahito"/>
    <x v="1"/>
    <s v="Consumer"/>
    <x v="0"/>
    <s v="Storage &amp; Organization"/>
    <s v="Small Box"/>
    <d v="2015-01-03T00:00:00"/>
  </r>
  <r>
    <n v="6159"/>
    <s v="N"/>
    <x v="297"/>
    <s v="Not Specified"/>
    <x v="35"/>
    <x v="913"/>
    <n v="7.0000000000000007E-2"/>
    <s v="Regular"/>
    <x v="908"/>
    <n v="16.57"/>
    <n v="19.420000000000002"/>
    <s v="Eric Hoffmann"/>
    <x v="1"/>
    <s v="Small Business"/>
    <x v="0"/>
    <s v="Binders and Binder Accessories"/>
    <s v="Small Box"/>
    <d v="2015-01-08T00:00:00"/>
  </r>
  <r>
    <n v="6160"/>
    <s v="N"/>
    <x v="297"/>
    <s v="Not Specified"/>
    <x v="5"/>
    <x v="914"/>
    <n v="0.04"/>
    <s v="Regular"/>
    <x v="909"/>
    <n v="28.16"/>
    <n v="21.74"/>
    <s v="Eric Hoffmann"/>
    <x v="1"/>
    <s v="Small Business"/>
    <x v="2"/>
    <s v="Office Furnishings"/>
    <s v="Small Box"/>
    <d v="2015-01-07T00:00:00"/>
  </r>
  <r>
    <n v="6161"/>
    <s v="N"/>
    <x v="298"/>
    <s v="Medium"/>
    <x v="1"/>
    <x v="915"/>
    <n v="0.08"/>
    <s v="Regular"/>
    <x v="910"/>
    <n v="21.68"/>
    <n v="16.03"/>
    <s v="Denise Leinenbach"/>
    <x v="0"/>
    <s v="Home Office"/>
    <x v="0"/>
    <s v="Paper"/>
    <s v="Wrap Bag"/>
    <d v="2015-01-10T00:00:00"/>
  </r>
  <r>
    <n v="6162"/>
    <s v="N"/>
    <x v="298"/>
    <s v="Low"/>
    <x v="27"/>
    <x v="916"/>
    <n v="0"/>
    <s v="Express"/>
    <x v="911"/>
    <n v="15.28"/>
    <n v="14.98"/>
    <s v="Yana Sorensen"/>
    <x v="1"/>
    <s v="Corporate"/>
    <x v="0"/>
    <s v="Pens &amp; Art Supplies"/>
    <s v="Wrap Bag"/>
    <d v="2015-01-12T00:00:00"/>
  </r>
  <r>
    <n v="6163"/>
    <s v="N"/>
    <x v="299"/>
    <s v="Critical"/>
    <x v="14"/>
    <x v="917"/>
    <n v="0.01"/>
    <s v="Express"/>
    <x v="912"/>
    <n v="15.8"/>
    <n v="15.49"/>
    <s v="Elpida Rittenbach"/>
    <x v="0"/>
    <s v="Consumer"/>
    <x v="0"/>
    <s v="Binders and Binder Accessories"/>
    <s v="Small Box"/>
    <d v="2015-01-10T00:00:00"/>
  </r>
  <r>
    <n v="6164"/>
    <s v="N"/>
    <x v="300"/>
    <s v="High"/>
    <x v="41"/>
    <x v="918"/>
    <n v="0.03"/>
    <s v="Delivery Van"/>
    <x v="913"/>
    <n v="512.98"/>
    <n v="42.14"/>
    <s v="Steven Ward"/>
    <x v="1"/>
    <s v="Consumer"/>
    <x v="1"/>
    <s v="Office Machines"/>
    <s v="Jumbo Drum"/>
    <d v="2015-01-09T00:00:00"/>
  </r>
  <r>
    <n v="6165"/>
    <s v="N"/>
    <x v="301"/>
    <s v="Medium"/>
    <x v="10"/>
    <x v="919"/>
    <n v="0.06"/>
    <s v="Regular"/>
    <x v="914"/>
    <n v="16.98"/>
    <n v="19.489999999999998"/>
    <s v="Edward Becker"/>
    <x v="2"/>
    <s v="Home Office"/>
    <x v="0"/>
    <s v="Paper"/>
    <s v="Small Box"/>
    <d v="2015-01-11T00:00:00"/>
  </r>
  <r>
    <n v="6166"/>
    <s v="N"/>
    <x v="301"/>
    <s v="Medium"/>
    <x v="22"/>
    <x v="920"/>
    <n v="0.03"/>
    <s v="Regular"/>
    <x v="915"/>
    <n v="21.78"/>
    <n v="15.99"/>
    <s v="Edward Becker"/>
    <x v="2"/>
    <s v="Home Office"/>
    <x v="1"/>
    <s v="Computer Peripherals"/>
    <s v="Small Pack"/>
    <d v="2015-01-12T00:00:00"/>
  </r>
  <r>
    <n v="6167"/>
    <s v="N"/>
    <x v="302"/>
    <s v="Low"/>
    <x v="33"/>
    <x v="921"/>
    <n v="0.1"/>
    <s v="Regular"/>
    <x v="916"/>
    <n v="184.99"/>
    <n v="33.99"/>
    <s v="Dave Poirier"/>
    <x v="1"/>
    <s v="Small Business"/>
    <x v="0"/>
    <s v="Binders and Binder Accessories"/>
    <s v="Small Box"/>
    <d v="2015-01-15T00:00:00"/>
  </r>
  <r>
    <n v="6168"/>
    <s v="N"/>
    <x v="302"/>
    <s v="Not Specified"/>
    <x v="37"/>
    <x v="922"/>
    <n v="0.06"/>
    <s v="Regular"/>
    <x v="917"/>
    <n v="49.76"/>
    <n v="26.9"/>
    <s v="Larry Hughes"/>
    <x v="2"/>
    <s v="Home Office"/>
    <x v="0"/>
    <s v="Storage &amp; Organization"/>
    <s v="Small Box"/>
    <d v="2015-01-16T00:00:00"/>
  </r>
  <r>
    <n v="6169"/>
    <s v="N"/>
    <x v="303"/>
    <s v="Critical"/>
    <x v="21"/>
    <x v="923"/>
    <n v="7.0000000000000007E-2"/>
    <s v="Regular"/>
    <x v="918"/>
    <n v="22.23"/>
    <n v="18.68"/>
    <s v="Amy Cox"/>
    <x v="1"/>
    <s v="Corporate"/>
    <x v="0"/>
    <s v="Scissors Rulers and Trimmers"/>
    <s v="Small Pack"/>
    <d v="2015-01-15T00:00:00"/>
  </r>
  <r>
    <n v="6170"/>
    <s v="N"/>
    <x v="303"/>
    <s v="Medium"/>
    <x v="41"/>
    <x v="924"/>
    <n v="0.03"/>
    <s v="Regular"/>
    <x v="919"/>
    <n v="18.48"/>
    <n v="19.739999999999998"/>
    <s v="Anthony Garverick"/>
    <x v="1"/>
    <s v="Small Business"/>
    <x v="0"/>
    <s v="Paper"/>
    <s v="Small Box"/>
    <d v="2015-01-17T00:00:00"/>
  </r>
  <r>
    <n v="6171"/>
    <s v="N"/>
    <x v="303"/>
    <s v="High"/>
    <x v="25"/>
    <x v="925"/>
    <n v="0.01"/>
    <s v="Regular"/>
    <x v="920"/>
    <n v="16.98"/>
    <n v="18.75"/>
    <s v="Carl Ludwig"/>
    <x v="3"/>
    <s v="Corporate"/>
    <x v="0"/>
    <s v="Paper"/>
    <s v="Small Box"/>
    <d v="2015-01-15T00:00:00"/>
  </r>
  <r>
    <n v="6172"/>
    <s v="N"/>
    <x v="304"/>
    <s v="Critical"/>
    <x v="30"/>
    <x v="926"/>
    <n v="0.02"/>
    <s v="Regular"/>
    <x v="921"/>
    <n v="18.48"/>
    <n v="22.19"/>
    <s v="Luke Schmidt"/>
    <x v="1"/>
    <s v="Home Office"/>
    <x v="0"/>
    <s v="Paper"/>
    <s v="Small Box"/>
    <d v="2015-01-15T00:00:00"/>
  </r>
  <r>
    <n v="6173"/>
    <s v="N"/>
    <x v="304"/>
    <s v="Critical"/>
    <x v="8"/>
    <x v="927"/>
    <n v="0.06"/>
    <s v="Regular"/>
    <x v="922"/>
    <n v="127.99"/>
    <n v="18.23"/>
    <s v="Luke Schmidt"/>
    <x v="1"/>
    <s v="Home Office"/>
    <x v="1"/>
    <s v="Telephones and Communication"/>
    <s v="Small Box"/>
    <d v="2015-01-16T00:00:00"/>
  </r>
  <r>
    <n v="6174"/>
    <s v="N"/>
    <x v="304"/>
    <s v="Critical"/>
    <x v="12"/>
    <x v="928"/>
    <n v="0"/>
    <s v="Regular"/>
    <x v="923"/>
    <n v="14.12"/>
    <n v="15.99"/>
    <s v="Eric Barreto"/>
    <x v="0"/>
    <s v="Small Business"/>
    <x v="1"/>
    <s v="Computer Peripherals"/>
    <s v="Small Pack"/>
    <d v="2015-01-16T00:00:00"/>
  </r>
  <r>
    <n v="6175"/>
    <s v="N"/>
    <x v="305"/>
    <s v="Not Specified"/>
    <x v="12"/>
    <x v="929"/>
    <n v="0.08"/>
    <s v="Regular"/>
    <x v="924"/>
    <n v="16"/>
    <n v="15.3"/>
    <s v="Pauline Chand"/>
    <x v="2"/>
    <s v="Small Business"/>
    <x v="0"/>
    <s v="Paper"/>
    <s v="Wrap Bag"/>
    <d v="2015-01-18T00:00:00"/>
  </r>
  <r>
    <n v="6176"/>
    <s v="N"/>
    <x v="305"/>
    <s v="Not Specified"/>
    <x v="6"/>
    <x v="930"/>
    <n v="0.06"/>
    <s v="Regular"/>
    <x v="925"/>
    <n v="18.48"/>
    <n v="22.74"/>
    <s v="Pauline Chand"/>
    <x v="2"/>
    <s v="Small Business"/>
    <x v="0"/>
    <s v="Paper"/>
    <s v="Small Box"/>
    <d v="2015-01-17T00:00:00"/>
  </r>
  <r>
    <n v="6177"/>
    <s v="N"/>
    <x v="305"/>
    <s v="High"/>
    <x v="37"/>
    <x v="931"/>
    <n v="0.09"/>
    <s v="Regular"/>
    <x v="926"/>
    <n v="17.8"/>
    <n v="19.59"/>
    <s v="Patrick Ryan"/>
    <x v="1"/>
    <s v="Corporate"/>
    <x v="0"/>
    <s v="Binders and Binder Accessories"/>
    <s v="Small Box"/>
    <d v="2015-01-17T00:00:00"/>
  </r>
  <r>
    <n v="6178"/>
    <s v="N"/>
    <x v="305"/>
    <s v="High"/>
    <x v="32"/>
    <x v="334"/>
    <n v="0.04"/>
    <s v="Regular"/>
    <x v="927"/>
    <n v="22.35"/>
    <n v="14.99"/>
    <s v="Patrick Ryan"/>
    <x v="1"/>
    <s v="Corporate"/>
    <x v="0"/>
    <s v="Labels"/>
    <s v="Small Box"/>
    <d v="2015-01-17T00:00:00"/>
  </r>
  <r>
    <n v="6179"/>
    <s v="N"/>
    <x v="305"/>
    <s v="Not Specified"/>
    <x v="18"/>
    <x v="932"/>
    <n v="0.01"/>
    <s v="Delivery Van"/>
    <x v="928"/>
    <n v="162.97999999999999"/>
    <n v="80.27"/>
    <s v="Doug Bickford"/>
    <x v="3"/>
    <s v="Corporate"/>
    <x v="2"/>
    <s v="Bookcases"/>
    <s v="Jumbo Box"/>
    <d v="2015-01-19T00:00:00"/>
  </r>
  <r>
    <n v="6180"/>
    <s v="N"/>
    <x v="305"/>
    <s v="Not Specified"/>
    <x v="6"/>
    <x v="933"/>
    <n v="0.08"/>
    <s v="Delivery Van"/>
    <x v="929"/>
    <n v="212.98"/>
    <n v="37.76"/>
    <s v="Doug Bickford"/>
    <x v="2"/>
    <s v="Corporate"/>
    <x v="2"/>
    <s v="Chairs &amp; Chairmats"/>
    <s v="Jumbo Drum"/>
    <d v="2015-01-16T00:00:00"/>
  </r>
  <r>
    <n v="6181"/>
    <s v="N"/>
    <x v="306"/>
    <s v="Critical"/>
    <x v="12"/>
    <x v="934"/>
    <n v="0.03"/>
    <s v="Regular"/>
    <x v="930"/>
    <n v="18.68"/>
    <n v="15.5"/>
    <s v="Gary Jenkins"/>
    <x v="1"/>
    <s v="Home Office"/>
    <x v="0"/>
    <s v="Pens &amp; Art Supplies"/>
    <s v="Wrap Bag"/>
    <d v="2015-01-19T00:00:00"/>
  </r>
  <r>
    <n v="6182"/>
    <s v="N"/>
    <x v="307"/>
    <s v="Not Specified"/>
    <x v="6"/>
    <x v="935"/>
    <n v="0.01"/>
    <s v="Delivery Van"/>
    <x v="931"/>
    <n v="212.98"/>
    <n v="37.76"/>
    <s v="Dean Katz"/>
    <x v="1"/>
    <s v="Home Office"/>
    <x v="2"/>
    <s v="Chairs &amp; Chairmats"/>
    <s v="Jumbo Drum"/>
    <d v="2015-01-20T00:00:00"/>
  </r>
  <r>
    <n v="6183"/>
    <s v="N"/>
    <x v="307"/>
    <s v="High"/>
    <x v="37"/>
    <x v="936"/>
    <n v="0.08"/>
    <s v="Regular"/>
    <x v="932"/>
    <n v="29.78"/>
    <n v="19.03"/>
    <s v="Sam Craven"/>
    <x v="1"/>
    <s v="Home Office"/>
    <x v="2"/>
    <s v="Office Furnishings"/>
    <s v="Small Box"/>
    <d v="2015-01-20T00:00:00"/>
  </r>
  <r>
    <n v="6184"/>
    <s v="N"/>
    <x v="307"/>
    <s v="High"/>
    <x v="16"/>
    <x v="937"/>
    <n v="0.09"/>
    <s v="Regular"/>
    <x v="933"/>
    <n v="40.28"/>
    <n v="27.99"/>
    <s v="Sam Craven"/>
    <x v="1"/>
    <s v="Home Office"/>
    <x v="0"/>
    <s v="Storage &amp; Organization"/>
    <s v="Medium Box"/>
    <d v="2015-01-19T00:00:00"/>
  </r>
  <r>
    <n v="6185"/>
    <s v="N"/>
    <x v="308"/>
    <s v="Low"/>
    <x v="49"/>
    <x v="938"/>
    <n v="0"/>
    <s v="Regular"/>
    <x v="934"/>
    <n v="31.94"/>
    <n v="28.87"/>
    <s v="John Dryer"/>
    <x v="1"/>
    <s v="Corporate"/>
    <x v="2"/>
    <s v="Office Furnishings"/>
    <s v="Large Box"/>
    <d v="2015-01-27T00:00:00"/>
  </r>
  <r>
    <n v="6186"/>
    <s v="N"/>
    <x v="308"/>
    <s v="Low"/>
    <x v="7"/>
    <x v="939"/>
    <n v="0.08"/>
    <s v="Regular"/>
    <x v="935"/>
    <n v="18.690000000000001"/>
    <n v="17.100000000000001"/>
    <s v="John Dryer"/>
    <x v="1"/>
    <s v="Corporate"/>
    <x v="0"/>
    <s v="Paper"/>
    <s v="Wrap Bag"/>
    <d v="2015-01-27T00:00:00"/>
  </r>
  <r>
    <n v="6187"/>
    <s v="N"/>
    <x v="308"/>
    <s v="Low"/>
    <x v="0"/>
    <x v="940"/>
    <n v="0.01"/>
    <s v="Express"/>
    <x v="936"/>
    <n v="16.98"/>
    <n v="19.489999999999998"/>
    <s v="John Dryer"/>
    <x v="1"/>
    <s v="Corporate"/>
    <x v="0"/>
    <s v="Paper"/>
    <s v="Small Box"/>
    <d v="2015-01-25T00:00:00"/>
  </r>
  <r>
    <n v="6188"/>
    <s v="Y"/>
    <x v="308"/>
    <s v="Critical"/>
    <x v="37"/>
    <x v="941"/>
    <n v="0.09"/>
    <s v="Regular"/>
    <x v="937"/>
    <n v="45.98"/>
    <n v="33.99"/>
    <s v="Nathan Mautz"/>
    <x v="0"/>
    <s v="Corporate"/>
    <x v="2"/>
    <s v="Office Furnishings"/>
    <s v="Small Box"/>
    <d v="2015-01-22T00:00:00"/>
  </r>
  <r>
    <n v="6189"/>
    <s v="N"/>
    <x v="309"/>
    <s v="High"/>
    <x v="32"/>
    <x v="942"/>
    <n v="0.08"/>
    <s v="Regular"/>
    <x v="938"/>
    <n v="17.98"/>
    <n v="19.149999999999999"/>
    <s v="Skye Norling"/>
    <x v="2"/>
    <s v="Home Office"/>
    <x v="0"/>
    <s v="Paper"/>
    <s v="Small Box"/>
    <d v="2015-01-23T00:00:00"/>
  </r>
  <r>
    <n v="6190"/>
    <s v="N"/>
    <x v="310"/>
    <s v="High"/>
    <x v="38"/>
    <x v="943"/>
    <n v="0.02"/>
    <s v="Delivery Van"/>
    <x v="939"/>
    <n v="132.97999999999999"/>
    <n v="72.64"/>
    <s v="Tamara Chand"/>
    <x v="2"/>
    <s v="Consumer"/>
    <x v="2"/>
    <s v="Bookcases"/>
    <s v="Jumbo Box"/>
    <d v="2015-01-23T00:00:00"/>
  </r>
  <r>
    <n v="6191"/>
    <s v="N"/>
    <x v="310"/>
    <s v="High"/>
    <x v="22"/>
    <x v="944"/>
    <n v="0.01"/>
    <s v="Regular"/>
    <x v="940"/>
    <n v="30.97"/>
    <n v="23.54"/>
    <s v="Tamara Chand"/>
    <x v="2"/>
    <s v="Consumer"/>
    <x v="0"/>
    <s v="Paper"/>
    <s v="Small Box"/>
    <d v="2015-01-23T00:00:00"/>
  </r>
  <r>
    <n v="6192"/>
    <s v="N"/>
    <x v="310"/>
    <s v="Low"/>
    <x v="1"/>
    <x v="945"/>
    <n v="0.1"/>
    <s v="Regular"/>
    <x v="941"/>
    <n v="42.44"/>
    <n v="15.49"/>
    <s v="Ed Ludwig"/>
    <x v="2"/>
    <s v="Consumer"/>
    <x v="0"/>
    <s v="Binders and Binder Accessories"/>
    <s v="Small Box"/>
    <d v="2015-01-24T00:00:00"/>
  </r>
  <r>
    <n v="6193"/>
    <s v="N"/>
    <x v="311"/>
    <s v="Low"/>
    <x v="19"/>
    <x v="946"/>
    <n v="0.06"/>
    <s v="Regular"/>
    <x v="942"/>
    <n v="97.99"/>
    <n v="14.99"/>
    <s v="Jill Matthias"/>
    <x v="1"/>
    <s v="Consumer"/>
    <x v="1"/>
    <s v="Telephones and Communication"/>
    <s v="Wrap Bag"/>
    <d v="2015-02-01T00:00:00"/>
  </r>
  <r>
    <n v="6194"/>
    <s v="N"/>
    <x v="312"/>
    <s v="Critical"/>
    <x v="3"/>
    <x v="947"/>
    <n v="0.05"/>
    <s v="Regular"/>
    <x v="943"/>
    <n v="43.98"/>
    <n v="20.72"/>
    <s v="Tanja Norvell"/>
    <x v="1"/>
    <s v="Consumer"/>
    <x v="0"/>
    <s v="Storage &amp; Organization"/>
    <s v="Small Box"/>
    <d v="2015-01-25T00:00:00"/>
  </r>
  <r>
    <n v="6195"/>
    <s v="N"/>
    <x v="312"/>
    <s v="Not Specified"/>
    <x v="49"/>
    <x v="948"/>
    <n v="0.09"/>
    <s v="Regular"/>
    <x v="944"/>
    <n v="219.48"/>
    <n v="14.99"/>
    <s v="Carl Jackson"/>
    <x v="3"/>
    <s v="Home Office"/>
    <x v="0"/>
    <s v="Appliances"/>
    <s v="Small Box"/>
    <d v="2015-01-27T00:00:00"/>
  </r>
  <r>
    <n v="6196"/>
    <s v="N"/>
    <x v="312"/>
    <s v="Not Specified"/>
    <x v="31"/>
    <x v="949"/>
    <n v="7.0000000000000007E-2"/>
    <s v="Delivery Van"/>
    <x v="945"/>
    <n v="70.14"/>
    <n v="50.61"/>
    <s v="Carl Jackson"/>
    <x v="3"/>
    <s v="Home Office"/>
    <x v="2"/>
    <s v="Bookcases"/>
    <s v="Jumbo Box"/>
    <d v="2015-01-26T00:00:00"/>
  </r>
  <r>
    <n v="6197"/>
    <s v="N"/>
    <x v="313"/>
    <s v="Low"/>
    <x v="4"/>
    <x v="950"/>
    <n v="0.04"/>
    <s v="Delivery Van"/>
    <x v="946"/>
    <n v="70.14"/>
    <n v="50.61"/>
    <s v="Ken Black"/>
    <x v="1"/>
    <s v="Consumer"/>
    <x v="2"/>
    <s v="Bookcases"/>
    <s v="Jumbo Box"/>
    <d v="2015-02-02T00:00:00"/>
  </r>
  <r>
    <n v="6198"/>
    <s v="N"/>
    <x v="313"/>
    <s v="Critical"/>
    <x v="41"/>
    <x v="951"/>
    <n v="0.1"/>
    <s v="Regular"/>
    <x v="947"/>
    <n v="22.89"/>
    <n v="18.5"/>
    <s v="Delfina Latchford"/>
    <x v="3"/>
    <s v="Small Business"/>
    <x v="0"/>
    <s v="Appliances"/>
    <s v="Small Box"/>
    <d v="2015-01-27T00:00:00"/>
  </r>
  <r>
    <n v="6199"/>
    <s v="N"/>
    <x v="313"/>
    <s v="Critical"/>
    <x v="14"/>
    <x v="952"/>
    <n v="0.01"/>
    <s v="Regular"/>
    <x v="948"/>
    <n v="18.48"/>
    <n v="20.6"/>
    <s v="Delfina Latchford"/>
    <x v="3"/>
    <s v="Small Business"/>
    <x v="0"/>
    <s v="Paper"/>
    <s v="Small Box"/>
    <d v="2015-01-27T00:00:00"/>
  </r>
  <r>
    <n v="6200"/>
    <s v="N"/>
    <x v="313"/>
    <s v="Low"/>
    <x v="21"/>
    <x v="953"/>
    <n v="0.01"/>
    <s v="Express"/>
    <x v="949"/>
    <n v="32.89"/>
    <n v="15.99"/>
    <s v="Michelle Ellison"/>
    <x v="2"/>
    <s v="Consumer"/>
    <x v="1"/>
    <s v="Computer Peripherals"/>
    <s v="Small Pack"/>
    <d v="2015-02-02T00:00:00"/>
  </r>
  <r>
    <n v="6201"/>
    <s v="N"/>
    <x v="314"/>
    <s v="Medium"/>
    <x v="37"/>
    <x v="954"/>
    <n v="0.03"/>
    <s v="Regular"/>
    <x v="950"/>
    <n v="14.89"/>
    <n v="14.5"/>
    <s v="Craig Yedwab"/>
    <x v="1"/>
    <s v="Consumer"/>
    <x v="0"/>
    <s v="Labels"/>
    <s v="Small Box"/>
    <d v="2015-01-29T00:00:00"/>
  </r>
  <r>
    <n v="6202"/>
    <s v="Y"/>
    <x v="314"/>
    <s v="Low"/>
    <x v="23"/>
    <x v="955"/>
    <n v="7.0000000000000007E-2"/>
    <s v="Regular"/>
    <x v="951"/>
    <n v="119.53"/>
    <n v="19.809999999999999"/>
    <s v="Edward Nazzal"/>
    <x v="2"/>
    <s v="Home Office"/>
    <x v="2"/>
    <s v="Office Furnishings"/>
    <s v="Medium Box"/>
    <d v="2015-02-04T00:00:00"/>
  </r>
  <r>
    <n v="6203"/>
    <s v="Y"/>
    <x v="314"/>
    <s v="Low"/>
    <x v="31"/>
    <x v="956"/>
    <n v="0.09"/>
    <s v="Regular"/>
    <x v="952"/>
    <n v="14.18"/>
    <n v="21.09"/>
    <s v="Edward Nazzal"/>
    <x v="2"/>
    <s v="Home Office"/>
    <x v="0"/>
    <s v="Paper"/>
    <s v="Wrap Bag"/>
    <d v="2015-02-04T00:00:00"/>
  </r>
  <r>
    <n v="6204"/>
    <s v="N"/>
    <x v="314"/>
    <s v="High"/>
    <x v="41"/>
    <x v="957"/>
    <n v="0.02"/>
    <s v="Express"/>
    <x v="953"/>
    <n v="18.3"/>
    <n v="14.5"/>
    <s v="Julia Dunbar"/>
    <x v="1"/>
    <s v="Consumer"/>
    <x v="0"/>
    <s v="Labels"/>
    <s v="Small Box"/>
    <d v="2015-01-30T00:00:00"/>
  </r>
  <r>
    <n v="6205"/>
    <s v="N"/>
    <x v="315"/>
    <s v="Medium"/>
    <x v="7"/>
    <x v="958"/>
    <n v="0.08"/>
    <s v="Express"/>
    <x v="954"/>
    <n v="54.98"/>
    <n v="18.62"/>
    <s v="Max Ludwig"/>
    <x v="1"/>
    <s v="Corporate"/>
    <x v="0"/>
    <s v="Appliances"/>
    <s v="Small Box"/>
    <d v="2015-01-31T00:00:00"/>
  </r>
  <r>
    <n v="6206"/>
    <s v="N"/>
    <x v="316"/>
    <s v="Critical"/>
    <x v="23"/>
    <x v="959"/>
    <n v="0.1"/>
    <s v="Regular"/>
    <x v="955"/>
    <n v="67.989999999999995"/>
    <n v="15.25"/>
    <s v="Susan Gilcrest"/>
    <x v="1"/>
    <s v="Home Office"/>
    <x v="1"/>
    <s v="Telephones and Communication"/>
    <s v="Small Pack"/>
    <d v="2015-02-01T00:00:00"/>
  </r>
  <r>
    <n v="6207"/>
    <s v="N"/>
    <x v="316"/>
    <s v="Critical"/>
    <x v="24"/>
    <x v="960"/>
    <n v="0.08"/>
    <s v="Regular"/>
    <x v="956"/>
    <n v="127.99"/>
    <n v="16.5"/>
    <s v="Susan Gilcrest"/>
    <x v="1"/>
    <s v="Home Office"/>
    <x v="1"/>
    <s v="Telephones and Communication"/>
    <s v="Small Box"/>
    <d v="2015-02-01T00:00:00"/>
  </r>
  <r>
    <n v="6208"/>
    <s v="N"/>
    <x v="317"/>
    <s v="Low"/>
    <x v="43"/>
    <x v="961"/>
    <n v="0.1"/>
    <s v="Delivery Van"/>
    <x v="957"/>
    <n v="212.97"/>
    <n v="29.59"/>
    <s v="Mike Kennedy"/>
    <x v="0"/>
    <s v="Small Business"/>
    <x v="1"/>
    <s v="Office Machines"/>
    <s v="Jumbo Drum"/>
    <d v="2015-02-07T00:00:00"/>
  </r>
  <r>
    <n v="6209"/>
    <s v="N"/>
    <x v="317"/>
    <s v="Medium"/>
    <x v="33"/>
    <x v="962"/>
    <n v="0.1"/>
    <s v="Regular"/>
    <x v="958"/>
    <n v="95.93"/>
    <n v="33.99"/>
    <s v="Rick Duston"/>
    <x v="0"/>
    <s v="Corporate"/>
    <x v="0"/>
    <s v="Envelopes"/>
    <s v="Small Box"/>
    <d v="2015-02-01T00:00:00"/>
  </r>
  <r>
    <n v="6210"/>
    <s v="N"/>
    <x v="318"/>
    <s v="Not Specified"/>
    <x v="33"/>
    <x v="963"/>
    <n v="0.02"/>
    <s v="Regular"/>
    <x v="959"/>
    <n v="18.48"/>
    <n v="21.37"/>
    <s v="Jay Fine"/>
    <x v="1"/>
    <s v="Consumer"/>
    <x v="0"/>
    <s v="Paper"/>
    <s v="Small Box"/>
    <d v="2015-02-03T00:00:00"/>
  </r>
  <r>
    <n v="6211"/>
    <s v="N"/>
    <x v="319"/>
    <s v="Low"/>
    <x v="15"/>
    <x v="964"/>
    <n v="0.08"/>
    <s v="Express"/>
    <x v="960"/>
    <n v="31.98"/>
    <n v="22.68"/>
    <s v="Dennis Pardue"/>
    <x v="1"/>
    <s v="Corporate"/>
    <x v="0"/>
    <s v="Paper"/>
    <s v="Small Box"/>
    <d v="2015-02-06T00:00:00"/>
  </r>
  <r>
    <n v="6212"/>
    <s v="N"/>
    <x v="319"/>
    <s v="Low"/>
    <x v="43"/>
    <x v="965"/>
    <n v="0.03"/>
    <s v="Regular"/>
    <x v="961"/>
    <n v="19.079999999999998"/>
    <n v="16.350000000000001"/>
    <s v="Dennis Pardue"/>
    <x v="1"/>
    <s v="Corporate"/>
    <x v="0"/>
    <s v="Pens &amp; Art Supplies"/>
    <s v="Wrap Bag"/>
    <d v="2015-02-02T00:00:00"/>
  </r>
  <r>
    <n v="6213"/>
    <s v="N"/>
    <x v="319"/>
    <s v="Not Specified"/>
    <x v="46"/>
    <x v="966"/>
    <n v="0.05"/>
    <s v="Regular"/>
    <x v="962"/>
    <n v="22.94"/>
    <n v="15.39"/>
    <s v="Claudia Miner"/>
    <x v="3"/>
    <s v="Small Business"/>
    <x v="0"/>
    <s v="Envelopes"/>
    <s v="Small Box"/>
    <d v="2015-02-02T00:00:00"/>
  </r>
  <r>
    <n v="6214"/>
    <s v="N"/>
    <x v="319"/>
    <s v="Not Specified"/>
    <x v="10"/>
    <x v="967"/>
    <n v="0.02"/>
    <s v="Express"/>
    <x v="963"/>
    <n v="52.98"/>
    <n v="16.989999999999998"/>
    <s v="Claudia Miner"/>
    <x v="3"/>
    <s v="Small Business"/>
    <x v="0"/>
    <s v="Binders and Binder Accessories"/>
    <s v="Small Box"/>
    <d v="2015-02-03T00:00:00"/>
  </r>
  <r>
    <n v="6215"/>
    <s v="N"/>
    <x v="320"/>
    <s v="Low"/>
    <x v="11"/>
    <x v="968"/>
    <n v="0"/>
    <s v="Express"/>
    <x v="964"/>
    <n v="67.94"/>
    <n v="20.55"/>
    <s v="David Smith"/>
    <x v="2"/>
    <s v="Small Business"/>
    <x v="1"/>
    <s v="Computer Peripherals"/>
    <s v="Small Box"/>
    <d v="2015-02-10T00:00:00"/>
  </r>
  <r>
    <n v="6216"/>
    <s v="N"/>
    <x v="320"/>
    <s v="Low"/>
    <x v="17"/>
    <x v="969"/>
    <n v="0.05"/>
    <s v="Regular"/>
    <x v="965"/>
    <n v="32.99"/>
    <n v="15.25"/>
    <s v="David Smith"/>
    <x v="2"/>
    <s v="Small Business"/>
    <x v="1"/>
    <s v="Telephones and Communication"/>
    <s v="Small Pack"/>
    <d v="2015-02-10T00:00:00"/>
  </r>
  <r>
    <n v="6217"/>
    <s v="Y"/>
    <x v="321"/>
    <s v="Critical"/>
    <x v="46"/>
    <x v="970"/>
    <n v="0"/>
    <s v="Regular"/>
    <x v="966"/>
    <n v="17.739999999999998"/>
    <n v="19.010000000000002"/>
    <s v="Toby Swindell"/>
    <x v="1"/>
    <s v="Small Business"/>
    <x v="0"/>
    <s v="Binders and Binder Accessories"/>
    <s v="Small Box"/>
    <d v="2015-02-04T00:00:00"/>
  </r>
  <r>
    <n v="6218"/>
    <s v="Y"/>
    <x v="321"/>
    <s v="Critical"/>
    <x v="20"/>
    <x v="971"/>
    <n v="0.05"/>
    <s v="Regular"/>
    <x v="967"/>
    <n v="21.48"/>
    <n v="17.72"/>
    <s v="Toby Swindell"/>
    <x v="1"/>
    <s v="Small Business"/>
    <x v="2"/>
    <s v="Office Furnishings"/>
    <s v="Small Pack"/>
    <d v="2015-02-05T00:00:00"/>
  </r>
  <r>
    <n v="6219"/>
    <s v="Y"/>
    <x v="321"/>
    <s v="Critical"/>
    <x v="1"/>
    <x v="972"/>
    <n v="0.04"/>
    <s v="Regular"/>
    <x v="968"/>
    <n v="111.23"/>
    <n v="22.99"/>
    <s v="Toby Swindell"/>
    <x v="1"/>
    <s v="Small Business"/>
    <x v="2"/>
    <s v="Office Furnishings"/>
    <s v="Small Pack"/>
    <d v="2015-02-05T00:00:00"/>
  </r>
  <r>
    <n v="6220"/>
    <s v="Y"/>
    <x v="321"/>
    <s v="Critical"/>
    <x v="21"/>
    <x v="973"/>
    <n v="0.01"/>
    <s v="Regular"/>
    <x v="969"/>
    <n v="19.64"/>
    <n v="19.829999999999998"/>
    <s v="Toby Swindell"/>
    <x v="1"/>
    <s v="Small Business"/>
    <x v="0"/>
    <s v="Paper"/>
    <s v="Wrap Bag"/>
    <d v="2015-02-05T00:00:00"/>
  </r>
  <r>
    <n v="6221"/>
    <s v="Y"/>
    <x v="321"/>
    <s v="Critical"/>
    <x v="48"/>
    <x v="974"/>
    <n v="0.08"/>
    <s v="Regular"/>
    <x v="970"/>
    <n v="77.989999999999995"/>
    <n v="33.99"/>
    <s v="Toby Swindell"/>
    <x v="1"/>
    <s v="Small Business"/>
    <x v="1"/>
    <s v="Telephones and Communication"/>
    <s v="Small Box"/>
    <d v="2015-02-05T00:00:00"/>
  </r>
  <r>
    <n v="6222"/>
    <s v="N"/>
    <x v="321"/>
    <s v="Not Specified"/>
    <x v="35"/>
    <x v="975"/>
    <n v="0.03"/>
    <s v="Regular"/>
    <x v="971"/>
    <n v="31.04"/>
    <n v="20.38"/>
    <s v="Patrick Ryan"/>
    <x v="1"/>
    <s v="Corporate"/>
    <x v="2"/>
    <s v="Office Furnishings"/>
    <s v="Small Box"/>
    <d v="2015-02-05T00:00:00"/>
  </r>
  <r>
    <n v="6223"/>
    <s v="N"/>
    <x v="321"/>
    <s v="Not Specified"/>
    <x v="47"/>
    <x v="976"/>
    <n v="0.06"/>
    <s v="Regular"/>
    <x v="972"/>
    <n v="71.760000000000005"/>
    <n v="23.71"/>
    <s v="Patrick Ryan"/>
    <x v="1"/>
    <s v="Corporate"/>
    <x v="0"/>
    <s v="Storage &amp; Organization"/>
    <s v="Small Box"/>
    <d v="2015-02-05T00:00:00"/>
  </r>
  <r>
    <n v="6224"/>
    <s v="N"/>
    <x v="322"/>
    <s v="Not Specified"/>
    <x v="6"/>
    <x v="977"/>
    <n v="0.08"/>
    <s v="Regular"/>
    <x v="973"/>
    <n v="72.98"/>
    <n v="15.99"/>
    <s v="Carl Ludwig"/>
    <x v="3"/>
    <s v="Corporate"/>
    <x v="1"/>
    <s v="Computer Peripherals"/>
    <s v="Small Pack"/>
    <d v="2015-02-07T00:00:00"/>
  </r>
  <r>
    <n v="6225"/>
    <s v="N"/>
    <x v="322"/>
    <s v="Not Specified"/>
    <x v="35"/>
    <x v="978"/>
    <n v="0"/>
    <s v="Regular"/>
    <x v="974"/>
    <n v="41.74"/>
    <n v="20.64"/>
    <s v="Carl Ludwig"/>
    <x v="3"/>
    <s v="Corporate"/>
    <x v="0"/>
    <s v="Storage &amp; Organization"/>
    <s v="Small Box"/>
    <d v="2015-02-07T00:00:00"/>
  </r>
  <r>
    <n v="6226"/>
    <s v="N"/>
    <x v="322"/>
    <s v="Not Specified"/>
    <x v="6"/>
    <x v="979"/>
    <n v="0.08"/>
    <s v="Express"/>
    <x v="975"/>
    <n v="24.21"/>
    <n v="18.809999999999999"/>
    <s v="Carl Ludwig"/>
    <x v="3"/>
    <s v="Corporate"/>
    <x v="0"/>
    <s v="Storage &amp; Organization"/>
    <s v="Small Box"/>
    <d v="2015-02-08T00:00:00"/>
  </r>
  <r>
    <n v="6227"/>
    <s v="N"/>
    <x v="322"/>
    <s v="Low"/>
    <x v="3"/>
    <x v="980"/>
    <n v="7.0000000000000007E-2"/>
    <s v="Express"/>
    <x v="976"/>
    <n v="97.99"/>
    <n v="16.5"/>
    <s v="Beth Paige"/>
    <x v="3"/>
    <s v="Consumer"/>
    <x v="1"/>
    <s v="Telephones and Communication"/>
    <s v="Small Box"/>
    <d v="2015-02-08T00:00:00"/>
  </r>
  <r>
    <n v="6228"/>
    <s v="N"/>
    <x v="323"/>
    <s v="Critical"/>
    <x v="30"/>
    <x v="981"/>
    <n v="0.05"/>
    <s v="Delivery Van"/>
    <x v="977"/>
    <n v="82.98"/>
    <n v="40.74"/>
    <s v="Helen Andreada"/>
    <x v="1"/>
    <s v="Corporate"/>
    <x v="2"/>
    <s v="Bookcases"/>
    <s v="Jumbo Box"/>
    <d v="2015-02-09T00:00:00"/>
  </r>
  <r>
    <n v="6229"/>
    <s v="Y"/>
    <x v="324"/>
    <s v="Low"/>
    <x v="27"/>
    <x v="982"/>
    <n v="0.06"/>
    <s v="Regular"/>
    <x v="978"/>
    <n v="511.99"/>
    <n v="38.49"/>
    <s v="Carlos Soltero"/>
    <x v="3"/>
    <s v="Small Business"/>
    <x v="1"/>
    <s v="Copiers and Fax"/>
    <s v="Large Box"/>
    <d v="2015-02-09T00:00:00"/>
  </r>
  <r>
    <n v="6230"/>
    <s v="Y"/>
    <x v="324"/>
    <s v="Low"/>
    <x v="47"/>
    <x v="983"/>
    <n v="0.02"/>
    <s v="Delivery Van"/>
    <x v="979"/>
    <n v="32.979999999999997"/>
    <n v="67.03"/>
    <s v="Carlos Soltero"/>
    <x v="3"/>
    <s v="Small Business"/>
    <x v="0"/>
    <s v="Storage &amp; Organization"/>
    <s v="Jumbo Drum"/>
    <d v="2015-02-11T00:00:00"/>
  </r>
  <r>
    <n v="6231"/>
    <s v="N"/>
    <x v="324"/>
    <s v="Critical"/>
    <x v="3"/>
    <x v="984"/>
    <n v="0.05"/>
    <s v="Regular"/>
    <x v="980"/>
    <n v="51.06"/>
    <n v="24.55"/>
    <s v="Patrick ODonnell"/>
    <x v="2"/>
    <s v="Home Office"/>
    <x v="0"/>
    <s v="Binders and Binder Accessories"/>
    <s v="Small Box"/>
    <d v="2015-02-11T00:00:00"/>
  </r>
  <r>
    <n v="6232"/>
    <s v="N"/>
    <x v="324"/>
    <s v="Medium"/>
    <x v="6"/>
    <x v="985"/>
    <n v="0.08"/>
    <s v="Regular"/>
    <x v="981"/>
    <n v="23.19"/>
    <n v="19.03"/>
    <s v="Joni Sundaresam"/>
    <x v="2"/>
    <s v="Home Office"/>
    <x v="0"/>
    <s v="Paper"/>
    <s v="Small Box"/>
    <d v="2015-02-10T00:00:00"/>
  </r>
  <r>
    <n v="6233"/>
    <s v="N"/>
    <x v="325"/>
    <s v="Medium"/>
    <x v="28"/>
    <x v="986"/>
    <n v="0.04"/>
    <s v="Regular"/>
    <x v="982"/>
    <n v="97.99"/>
    <n v="24.78"/>
    <s v="Anna Gayman"/>
    <x v="2"/>
    <s v="Corporate"/>
    <x v="1"/>
    <s v="Telephones and Communication"/>
    <s v="Small Box"/>
    <d v="2015-02-13T00:00:00"/>
  </r>
  <r>
    <n v="6234"/>
    <s v="N"/>
    <x v="325"/>
    <s v="Medium"/>
    <x v="30"/>
    <x v="987"/>
    <n v="0.05"/>
    <s v="Delivery Van"/>
    <x v="983"/>
    <n v="70.14"/>
    <n v="50.61"/>
    <s v="Ted Trevino"/>
    <x v="2"/>
    <s v="Corporate"/>
    <x v="2"/>
    <s v="Bookcases"/>
    <s v="Jumbo Box"/>
    <d v="2015-02-13T00:00:00"/>
  </r>
  <r>
    <n v="6235"/>
    <s v="Y"/>
    <x v="325"/>
    <s v="Low"/>
    <x v="13"/>
    <x v="988"/>
    <n v="0.03"/>
    <s v="Regular"/>
    <x v="984"/>
    <n v="16.71"/>
    <n v="14.7"/>
    <s v="Justin Ellison"/>
    <x v="1"/>
    <s v="Home Office"/>
    <x v="0"/>
    <s v="Rubber Bands"/>
    <s v="Wrap Bag"/>
    <d v="2015-02-10T00:00:00"/>
  </r>
  <r>
    <n v="6236"/>
    <s v="Y"/>
    <x v="325"/>
    <s v="Low"/>
    <x v="39"/>
    <x v="989"/>
    <n v="0.06"/>
    <s v="Regular"/>
    <x v="985"/>
    <n v="15.08"/>
    <n v="14.99"/>
    <s v="Justin Ellison"/>
    <x v="1"/>
    <s v="Home Office"/>
    <x v="0"/>
    <s v="Labels"/>
    <s v="Small Box"/>
    <d v="2015-02-15T00:00:00"/>
  </r>
  <r>
    <n v="6237"/>
    <s v="Y"/>
    <x v="325"/>
    <s v="Low"/>
    <x v="42"/>
    <x v="990"/>
    <n v="0.09"/>
    <s v="Regular"/>
    <x v="986"/>
    <n v="431.19"/>
    <n v="33.99"/>
    <s v="Justin Ellison"/>
    <x v="1"/>
    <s v="Home Office"/>
    <x v="0"/>
    <s v="Storage &amp; Organization"/>
    <s v="Small Box"/>
    <d v="2015-02-15T00:00:00"/>
  </r>
  <r>
    <n v="6238"/>
    <s v="N"/>
    <x v="326"/>
    <s v="High"/>
    <x v="13"/>
    <x v="991"/>
    <n v="0.1"/>
    <s v="Delivery Van"/>
    <x v="987"/>
    <n v="303.73"/>
    <n v="62.8"/>
    <s v="Paul Lucas"/>
    <x v="0"/>
    <s v="Corporate"/>
    <x v="2"/>
    <s v="Chairs &amp; Chairmats"/>
    <s v="Jumbo Drum"/>
    <d v="2015-02-13T00:00:00"/>
  </r>
  <r>
    <n v="6239"/>
    <s v="N"/>
    <x v="326"/>
    <s v="High"/>
    <x v="1"/>
    <x v="992"/>
    <n v="0.05"/>
    <s v="Regular"/>
    <x v="397"/>
    <n v="14.88"/>
    <n v="14.7"/>
    <s v="Paul Lucas"/>
    <x v="1"/>
    <s v="Corporate"/>
    <x v="0"/>
    <s v="Pens &amp; Art Supplies"/>
    <s v="Wrap Bag"/>
    <d v="2015-02-12T00:00:00"/>
  </r>
  <r>
    <n v="6240"/>
    <s v="N"/>
    <x v="326"/>
    <s v="Critical"/>
    <x v="7"/>
    <x v="993"/>
    <n v="0.1"/>
    <s v="Regular"/>
    <x v="988"/>
    <n v="40.15"/>
    <n v="20.170000000000002"/>
    <s v="Brian Dahlen"/>
    <x v="1"/>
    <s v="Small Business"/>
    <x v="0"/>
    <s v="Pens &amp; Art Supplies"/>
    <s v="Small Pack"/>
    <d v="2015-02-12T00:00:00"/>
  </r>
  <r>
    <n v="6241"/>
    <s v="N"/>
    <x v="326"/>
    <s v="Medium"/>
    <x v="18"/>
    <x v="994"/>
    <n v="0"/>
    <s v="Regular"/>
    <x v="989"/>
    <n v="21.99"/>
    <n v="20.239999999999998"/>
    <s v="Thais Sissman"/>
    <x v="1"/>
    <s v="Small Business"/>
    <x v="1"/>
    <s v="Office Machines"/>
    <s v="Medium Box"/>
    <d v="2015-02-12T00:00:00"/>
  </r>
  <r>
    <n v="6242"/>
    <s v="N"/>
    <x v="326"/>
    <s v="Medium"/>
    <x v="35"/>
    <x v="995"/>
    <n v="0.1"/>
    <s v="Express"/>
    <x v="990"/>
    <n v="42.42"/>
    <n v="22.65"/>
    <s v="Thais Sissman"/>
    <x v="1"/>
    <s v="Small Business"/>
    <x v="1"/>
    <s v="Computer Peripherals"/>
    <s v="Small Box"/>
    <d v="2015-02-13T00:00:00"/>
  </r>
  <r>
    <n v="6243"/>
    <s v="N"/>
    <x v="327"/>
    <s v="Low"/>
    <x v="26"/>
    <x v="996"/>
    <n v="0"/>
    <s v="Regular"/>
    <x v="991"/>
    <n v="42.73"/>
    <n v="18"/>
    <s v="Grant Thornton"/>
    <x v="1"/>
    <s v="Corporate"/>
    <x v="1"/>
    <s v="Computer Peripherals"/>
    <s v="Small Box"/>
    <d v="2015-02-19T00:00:00"/>
  </r>
  <r>
    <n v="6244"/>
    <s v="N"/>
    <x v="328"/>
    <s v="Medium"/>
    <x v="5"/>
    <x v="997"/>
    <n v="0.05"/>
    <s v="Regular"/>
    <x v="992"/>
    <n v="77.989999999999995"/>
    <n v="17.989999999999998"/>
    <s v="Lisa DeCherney"/>
    <x v="2"/>
    <s v="Consumer"/>
    <x v="1"/>
    <s v="Telephones and Communication"/>
    <s v="Small Box"/>
    <d v="2015-02-15T00:00:00"/>
  </r>
  <r>
    <n v="6245"/>
    <s v="N"/>
    <x v="329"/>
    <s v="Critical"/>
    <x v="4"/>
    <x v="998"/>
    <n v="0.03"/>
    <s v="Express"/>
    <x v="993"/>
    <n v="90.69"/>
    <n v="33.99"/>
    <s v="Bill Stewart"/>
    <x v="2"/>
    <s v="Corporate"/>
    <x v="2"/>
    <s v="Office Furnishings"/>
    <s v="Small Box"/>
    <d v="2015-02-17T00:00:00"/>
  </r>
  <r>
    <n v="6246"/>
    <s v="N"/>
    <x v="330"/>
    <s v="Low"/>
    <x v="31"/>
    <x v="999"/>
    <n v="0.1"/>
    <s v="Regular"/>
    <x v="994"/>
    <n v="17.28"/>
    <n v="16.989999999999998"/>
    <s v="Ted Trevino"/>
    <x v="2"/>
    <s v="Corporate"/>
    <x v="0"/>
    <s v="Binders and Binder Accessories"/>
    <s v="Small Box"/>
    <d v="2015-02-23T00:00:00"/>
  </r>
  <r>
    <n v="6247"/>
    <s v="Y"/>
    <x v="331"/>
    <s v="Critical"/>
    <x v="25"/>
    <x v="1000"/>
    <n v="0.1"/>
    <s v="Regular"/>
    <x v="995"/>
    <n v="332.98"/>
    <n v="38.49"/>
    <s v="Michelle Ellison"/>
    <x v="2"/>
    <s v="Consumer"/>
    <x v="2"/>
    <s v="Chairs &amp; Chairmats"/>
    <s v="Large Box"/>
    <d v="2015-02-19T00:00:00"/>
  </r>
  <r>
    <n v="6248"/>
    <s v="Y"/>
    <x v="331"/>
    <s v="Critical"/>
    <x v="28"/>
    <x v="1001"/>
    <n v="0.01"/>
    <s v="Regular"/>
    <x v="996"/>
    <n v="16.98"/>
    <n v="18.7"/>
    <s v="Michelle Ellison"/>
    <x v="2"/>
    <s v="Consumer"/>
    <x v="0"/>
    <s v="Paper"/>
    <s v="Small Box"/>
    <d v="2015-02-17T00:00:00"/>
  </r>
  <r>
    <n v="6249"/>
    <s v="N"/>
    <x v="332"/>
    <s v="Medium"/>
    <x v="39"/>
    <x v="1002"/>
    <n v="0.04"/>
    <s v="Regular"/>
    <x v="997"/>
    <n v="51.24"/>
    <n v="15.99"/>
    <s v="Sarah Jordon"/>
    <x v="0"/>
    <s v="Consumer"/>
    <x v="1"/>
    <s v="Computer Peripherals"/>
    <s v="Small Pack"/>
    <d v="2015-02-20T00:00:00"/>
  </r>
  <r>
    <n v="6250"/>
    <s v="N"/>
    <x v="332"/>
    <s v="Medium"/>
    <x v="12"/>
    <x v="1003"/>
    <n v="0.08"/>
    <s v="Delivery Van"/>
    <x v="998"/>
    <n v="131.99"/>
    <n v="70.14"/>
    <s v="Sarah Jordon"/>
    <x v="0"/>
    <s v="Consumer"/>
    <x v="1"/>
    <s v="Office Machines"/>
    <s v="Jumbo Box"/>
    <d v="2015-02-21T00:00:00"/>
  </r>
  <r>
    <n v="6251"/>
    <s v="N"/>
    <x v="332"/>
    <s v="Medium"/>
    <x v="43"/>
    <x v="1004"/>
    <n v="0.01"/>
    <s v="Regular"/>
    <x v="999"/>
    <n v="92.98"/>
    <n v="49"/>
    <s v="Sarah Jordon"/>
    <x v="0"/>
    <s v="Consumer"/>
    <x v="0"/>
    <s v="Storage &amp; Organization"/>
    <s v="Large Box"/>
    <d v="2015-02-20T00:00:00"/>
  </r>
  <r>
    <n v="6252"/>
    <s v="N"/>
    <x v="332"/>
    <s v="High"/>
    <x v="0"/>
    <x v="1005"/>
    <n v="0.05"/>
    <s v="Regular"/>
    <x v="1000"/>
    <n v="15.74"/>
    <n v="18.690000000000001"/>
    <s v="Keith Dawkins"/>
    <x v="1"/>
    <s v="Home Office"/>
    <x v="0"/>
    <s v="Binders and Binder Accessories"/>
    <s v="Small Box"/>
    <d v="2015-02-20T00:00:00"/>
  </r>
  <r>
    <n v="6253"/>
    <s v="N"/>
    <x v="333"/>
    <s v="Not Specified"/>
    <x v="40"/>
    <x v="1006"/>
    <n v="0.08"/>
    <s v="Regular"/>
    <x v="1001"/>
    <n v="33.380000000000003"/>
    <n v="16.989999999999998"/>
    <s v="Edward Becker"/>
    <x v="2"/>
    <s v="Corporate"/>
    <x v="0"/>
    <s v="Binders and Binder Accessories"/>
    <s v="Small Box"/>
    <d v="2015-02-22T00:00:00"/>
  </r>
  <r>
    <n v="6254"/>
    <s v="N"/>
    <x v="333"/>
    <s v="Not Specified"/>
    <x v="49"/>
    <x v="1007"/>
    <n v="0.03"/>
    <s v="Regular"/>
    <x v="1002"/>
    <n v="21.99"/>
    <n v="19.12"/>
    <s v="Edward Becker"/>
    <x v="2"/>
    <s v="Corporate"/>
    <x v="0"/>
    <s v="Paper"/>
    <s v="Small Box"/>
    <d v="2015-02-21T00:00:00"/>
  </r>
  <r>
    <n v="6255"/>
    <s v="N"/>
    <x v="333"/>
    <s v="High"/>
    <x v="38"/>
    <x v="1008"/>
    <n v="0.01"/>
    <s v="Regular"/>
    <x v="1003"/>
    <n v="17.28"/>
    <n v="19.059999999999999"/>
    <s v="Nathan Mautz"/>
    <x v="0"/>
    <s v="Home Office"/>
    <x v="0"/>
    <s v="Paper"/>
    <s v="Small Box"/>
    <d v="2015-02-22T00:00:00"/>
  </r>
  <r>
    <n v="6256"/>
    <s v="N"/>
    <x v="333"/>
    <s v="Critical"/>
    <x v="15"/>
    <x v="1009"/>
    <n v="7.0000000000000007E-2"/>
    <s v="Regular"/>
    <x v="1004"/>
    <n v="16.98"/>
    <n v="18.72"/>
    <s v="Pauline Chand"/>
    <x v="2"/>
    <s v="Corporate"/>
    <x v="0"/>
    <s v="Paper"/>
    <s v="Small Box"/>
    <d v="2015-02-22T00:00:00"/>
  </r>
  <r>
    <n v="6257"/>
    <s v="N"/>
    <x v="334"/>
    <s v="Medium"/>
    <x v="42"/>
    <x v="1010"/>
    <n v="0.1"/>
    <s v="Regular"/>
    <x v="1005"/>
    <n v="13.98"/>
    <n v="14.7"/>
    <s v="Liz Thompson"/>
    <x v="1"/>
    <s v="Corporate"/>
    <x v="0"/>
    <s v="Rubber Bands"/>
    <s v="Wrap Bag"/>
    <d v="2015-02-22T00:00:00"/>
  </r>
  <r>
    <n v="6258"/>
    <s v="N"/>
    <x v="334"/>
    <s v="Medium"/>
    <x v="19"/>
    <x v="1011"/>
    <n v="0.05"/>
    <s v="Regular"/>
    <x v="1006"/>
    <n v="14.88"/>
    <n v="14.5"/>
    <s v="Sylvia Foulston"/>
    <x v="3"/>
    <s v="Corporate"/>
    <x v="0"/>
    <s v="Labels"/>
    <s v="Small Box"/>
    <d v="2015-02-22T00:00:00"/>
  </r>
  <r>
    <n v="6259"/>
    <s v="N"/>
    <x v="334"/>
    <s v="Not Specified"/>
    <x v="5"/>
    <x v="1012"/>
    <n v="0.06"/>
    <s v="Express"/>
    <x v="1007"/>
    <n v="13.74"/>
    <n v="18.079999999999998"/>
    <s v="Darren Budd"/>
    <x v="2"/>
    <s v="Home Office"/>
    <x v="2"/>
    <s v="Office Furnishings"/>
    <s v="Small Pack"/>
    <d v="2015-02-23T00:00:00"/>
  </r>
  <r>
    <n v="6260"/>
    <s v="N"/>
    <x v="335"/>
    <s v="Medium"/>
    <x v="33"/>
    <x v="1013"/>
    <n v="0.05"/>
    <s v="Regular"/>
    <x v="1008"/>
    <n v="18.54"/>
    <n v="19.27"/>
    <s v="Scott Williamson"/>
    <x v="0"/>
    <s v="Small Business"/>
    <x v="0"/>
    <s v="Binders and Binder Accessories"/>
    <s v="Small Box"/>
    <d v="2015-02-23T00:00:00"/>
  </r>
  <r>
    <n v="6261"/>
    <s v="N"/>
    <x v="335"/>
    <s v="High"/>
    <x v="2"/>
    <x v="1014"/>
    <n v="0.09"/>
    <s v="Regular"/>
    <x v="1009"/>
    <n v="16.91"/>
    <n v="17.05"/>
    <s v="Gary Zandusky"/>
    <x v="2"/>
    <s v="Home Office"/>
    <x v="2"/>
    <s v="Office Furnishings"/>
    <s v="Small Pack"/>
    <d v="2015-02-24T00:00:00"/>
  </r>
  <r>
    <n v="6262"/>
    <s v="N"/>
    <x v="335"/>
    <s v="High"/>
    <x v="17"/>
    <x v="1015"/>
    <n v="0"/>
    <s v="Delivery Van"/>
    <x v="1010"/>
    <n v="892.98"/>
    <n v="58.55"/>
    <s v="Gary Zandusky"/>
    <x v="2"/>
    <s v="Home Office"/>
    <x v="2"/>
    <s v="Bookcases"/>
    <s v="Jumbo Box"/>
    <d v="2015-02-25T00:00:00"/>
  </r>
  <r>
    <n v="6263"/>
    <s v="N"/>
    <x v="335"/>
    <s v="Critical"/>
    <x v="39"/>
    <x v="1016"/>
    <n v="0.01"/>
    <s v="Regular"/>
    <x v="397"/>
    <n v="14.88"/>
    <n v="14.99"/>
    <s v="Sandra Glassco"/>
    <x v="2"/>
    <s v="Home Office"/>
    <x v="0"/>
    <s v="Labels"/>
    <s v="Small Box"/>
    <d v="2015-02-23T00:00:00"/>
  </r>
  <r>
    <n v="6264"/>
    <s v="N"/>
    <x v="336"/>
    <s v="Low"/>
    <x v="11"/>
    <x v="1017"/>
    <n v="0.01"/>
    <s v="Regular"/>
    <x v="1011"/>
    <n v="21.99"/>
    <n v="18.78"/>
    <s v="William Brown"/>
    <x v="1"/>
    <s v="Home Office"/>
    <x v="0"/>
    <s v="Paper"/>
    <s v="Small Box"/>
    <d v="2015-02-25T00:00:00"/>
  </r>
  <r>
    <n v="6265"/>
    <s v="N"/>
    <x v="336"/>
    <s v="Low"/>
    <x v="41"/>
    <x v="1018"/>
    <n v="0.02"/>
    <s v="Express"/>
    <x v="1012"/>
    <n v="24.88"/>
    <n v="18.59"/>
    <s v="William Brown"/>
    <x v="1"/>
    <s v="Home Office"/>
    <x v="0"/>
    <s v="Scissors Rulers and Trimmers"/>
    <s v="Wrap Bag"/>
    <d v="2015-03-02T00:00:00"/>
  </r>
  <r>
    <n v="6266"/>
    <s v="N"/>
    <x v="336"/>
    <s v="Medium"/>
    <x v="16"/>
    <x v="1019"/>
    <n v="0.01"/>
    <s v="Regular"/>
    <x v="1013"/>
    <n v="15.49"/>
    <n v="14.76"/>
    <s v="Alex Grayson"/>
    <x v="0"/>
    <s v="Consumer"/>
    <x v="0"/>
    <s v="Rubber Bands"/>
    <s v="Wrap Bag"/>
    <d v="2015-02-25T00:00:00"/>
  </r>
  <r>
    <n v="6267"/>
    <s v="N"/>
    <x v="336"/>
    <s v="Medium"/>
    <x v="36"/>
    <x v="1020"/>
    <n v="0.02"/>
    <s v="Regular"/>
    <x v="1014"/>
    <n v="47.44"/>
    <n v="33.99"/>
    <s v="Alex Grayson"/>
    <x v="0"/>
    <s v="Consumer"/>
    <x v="0"/>
    <s v="Paper"/>
    <s v="Small Box"/>
    <d v="2015-02-25T00:00:00"/>
  </r>
  <r>
    <n v="6268"/>
    <s v="N"/>
    <x v="336"/>
    <s v="Medium"/>
    <x v="32"/>
    <x v="1021"/>
    <n v="0.02"/>
    <s v="Regular"/>
    <x v="508"/>
    <n v="29.7"/>
    <n v="23.47"/>
    <s v="Alex Grayson"/>
    <x v="0"/>
    <s v="Consumer"/>
    <x v="0"/>
    <s v="Storage &amp; Organization"/>
    <s v="Small Box"/>
    <d v="2015-02-24T00:00:00"/>
  </r>
  <r>
    <n v="6269"/>
    <s v="N"/>
    <x v="336"/>
    <s v="Medium"/>
    <x v="25"/>
    <x v="1022"/>
    <n v="0.02"/>
    <s v="Express"/>
    <x v="1015"/>
    <n v="21.78"/>
    <n v="15.99"/>
    <s v="Alex Grayson"/>
    <x v="0"/>
    <s v="Consumer"/>
    <x v="1"/>
    <s v="Computer Peripherals"/>
    <s v="Small Pack"/>
    <d v="2015-02-24T00:00:00"/>
  </r>
  <r>
    <n v="6270"/>
    <s v="N"/>
    <x v="337"/>
    <s v="Not Specified"/>
    <x v="28"/>
    <x v="1023"/>
    <n v="0.1"/>
    <s v="Regular"/>
    <x v="1016"/>
    <n v="18.3"/>
    <n v="14.5"/>
    <s v="Jesus Ocampo"/>
    <x v="2"/>
    <s v="Small Business"/>
    <x v="0"/>
    <s v="Labels"/>
    <s v="Small Box"/>
    <d v="2015-02-25T00:00:00"/>
  </r>
  <r>
    <n v="6271"/>
    <s v="N"/>
    <x v="337"/>
    <s v="Not Specified"/>
    <x v="3"/>
    <x v="1024"/>
    <n v="0.08"/>
    <s v="Regular"/>
    <x v="1017"/>
    <n v="18.48"/>
    <n v="21.03"/>
    <s v="Jesus Ocampo"/>
    <x v="2"/>
    <s v="Small Business"/>
    <x v="0"/>
    <s v="Paper"/>
    <s v="Small Box"/>
    <d v="2015-02-25T00:00:00"/>
  </r>
  <r>
    <n v="6272"/>
    <s v="N"/>
    <x v="337"/>
    <s v="Low"/>
    <x v="30"/>
    <x v="1025"/>
    <n v="7.0000000000000007E-2"/>
    <s v="Regular"/>
    <x v="1018"/>
    <n v="32.97"/>
    <n v="18"/>
    <s v="Denise Monton"/>
    <x v="1"/>
    <s v="Home Office"/>
    <x v="1"/>
    <s v="Computer Peripherals"/>
    <s v="Small Box"/>
    <d v="2015-03-01T00:00:00"/>
  </r>
  <r>
    <n v="6273"/>
    <s v="N"/>
    <x v="338"/>
    <s v="Low"/>
    <x v="34"/>
    <x v="1026"/>
    <n v="0.08"/>
    <s v="Regular"/>
    <x v="1019"/>
    <n v="137.99"/>
    <n v="18.2"/>
    <s v="Natalie Webber"/>
    <x v="0"/>
    <s v="Consumer"/>
    <x v="1"/>
    <s v="Telephones and Communication"/>
    <s v="Small Box"/>
    <d v="2015-03-04T00:00:00"/>
  </r>
  <r>
    <n v="6274"/>
    <s v="N"/>
    <x v="338"/>
    <s v="Low"/>
    <x v="14"/>
    <x v="1027"/>
    <n v="0.04"/>
    <s v="Regular"/>
    <x v="1020"/>
    <n v="34.840000000000003"/>
    <n v="25.54"/>
    <s v="Natalie Webber"/>
    <x v="0"/>
    <s v="Consumer"/>
    <x v="0"/>
    <s v="Paper"/>
    <s v="Small Box"/>
    <d v="2015-02-27T00:00:00"/>
  </r>
  <r>
    <n v="6275"/>
    <s v="N"/>
    <x v="338"/>
    <s v="Medium"/>
    <x v="0"/>
    <x v="1028"/>
    <n v="0.08"/>
    <s v="Regular"/>
    <x v="1021"/>
    <n v="111.99"/>
    <n v="33.99"/>
    <s v="David Wiener"/>
    <x v="0"/>
    <s v="Consumer"/>
    <x v="1"/>
    <s v="Office Machines"/>
    <s v="Small Box"/>
    <d v="2015-02-25T00:00:00"/>
  </r>
  <r>
    <n v="6276"/>
    <s v="N"/>
    <x v="338"/>
    <s v="Not Specified"/>
    <x v="41"/>
    <x v="1029"/>
    <n v="0.03"/>
    <s v="Regular"/>
    <x v="1022"/>
    <n v="24.21"/>
    <n v="18.809999999999999"/>
    <s v="Patrick Jones"/>
    <x v="0"/>
    <s v="Home Office"/>
    <x v="0"/>
    <s v="Storage &amp; Organization"/>
    <s v="Small Box"/>
    <d v="2015-02-27T00:00:00"/>
  </r>
  <r>
    <n v="6277"/>
    <s v="N"/>
    <x v="339"/>
    <s v="Medium"/>
    <x v="0"/>
    <x v="1030"/>
    <n v="0.01"/>
    <s v="Regular"/>
    <x v="1023"/>
    <n v="32.950000000000003"/>
    <n v="19.989999999999998"/>
    <s v="Claudia Miner"/>
    <x v="3"/>
    <s v="Small Business"/>
    <x v="1"/>
    <s v="Computer Peripherals"/>
    <s v="Small Box"/>
    <d v="2015-02-28T00:00:00"/>
  </r>
  <r>
    <n v="6278"/>
    <s v="N"/>
    <x v="339"/>
    <s v="Medium"/>
    <x v="30"/>
    <x v="1031"/>
    <n v="0.08"/>
    <s v="Express"/>
    <x v="1024"/>
    <n v="67.98"/>
    <n v="27.88"/>
    <s v="Claudia Miner"/>
    <x v="3"/>
    <s v="Small Business"/>
    <x v="0"/>
    <s v="Paper"/>
    <s v="Small Box"/>
    <d v="2015-02-27T00:00:00"/>
  </r>
  <r>
    <n v="6279"/>
    <s v="N"/>
    <x v="339"/>
    <s v="Medium"/>
    <x v="28"/>
    <x v="1032"/>
    <n v="0.1"/>
    <s v="Regular"/>
    <x v="1025"/>
    <n v="92.98"/>
    <n v="49"/>
    <s v="Claudia Miner"/>
    <x v="3"/>
    <s v="Small Business"/>
    <x v="0"/>
    <s v="Storage &amp; Organization"/>
    <s v="Large Box"/>
    <d v="2015-02-28T00:00:00"/>
  </r>
  <r>
    <n v="6280"/>
    <s v="N"/>
    <x v="339"/>
    <s v="Low"/>
    <x v="49"/>
    <x v="1033"/>
    <n v="7.0000000000000007E-2"/>
    <s v="Delivery Van"/>
    <x v="1026"/>
    <n v="82.98"/>
    <n v="73.81"/>
    <s v="Steve Chapman"/>
    <x v="1"/>
    <s v="Corporate"/>
    <x v="2"/>
    <s v="Chairs &amp; Chairmats"/>
    <s v="Jumbo Drum"/>
    <d v="2015-02-26T00:00:00"/>
  </r>
  <r>
    <n v="6281"/>
    <s v="N"/>
    <x v="339"/>
    <s v="Low"/>
    <x v="43"/>
    <x v="1034"/>
    <n v="0.06"/>
    <s v="Regular"/>
    <x v="1027"/>
    <n v="94.99"/>
    <n v="19.5"/>
    <s v="Steve Chapman"/>
    <x v="1"/>
    <s v="Corporate"/>
    <x v="1"/>
    <s v="Computer Peripherals"/>
    <s v="Small Box"/>
    <d v="2015-03-03T00:00:00"/>
  </r>
  <r>
    <n v="6282"/>
    <s v="N"/>
    <x v="339"/>
    <s v="Low"/>
    <x v="25"/>
    <x v="1035"/>
    <n v="0.02"/>
    <s v="Regular"/>
    <x v="1028"/>
    <n v="13.95"/>
    <n v="15.63"/>
    <s v="Steve Chapman"/>
    <x v="1"/>
    <s v="Corporate"/>
    <x v="0"/>
    <s v="Pens &amp; Art Supplies"/>
    <s v="Wrap Bag"/>
    <d v="2015-03-03T00:00:00"/>
  </r>
  <r>
    <n v="6283"/>
    <s v="N"/>
    <x v="340"/>
    <s v="Low"/>
    <x v="14"/>
    <x v="1036"/>
    <n v="0.08"/>
    <s v="Regular"/>
    <x v="1029"/>
    <n v="19.100000000000001"/>
    <n v="20.05"/>
    <s v="Patrick Ryan"/>
    <x v="1"/>
    <s v="Corporate"/>
    <x v="0"/>
    <s v="Binders and Binder Accessories"/>
    <s v="Small Box"/>
    <d v="2015-02-27T00:00:00"/>
  </r>
  <r>
    <n v="6284"/>
    <s v="Y"/>
    <x v="340"/>
    <s v="High"/>
    <x v="12"/>
    <x v="1037"/>
    <n v="0.05"/>
    <s v="Regular"/>
    <x v="1030"/>
    <n v="26.98"/>
    <n v="22.99"/>
    <s v="Randy Ferguson"/>
    <x v="1"/>
    <s v="Corporate"/>
    <x v="2"/>
    <s v="Office Furnishings"/>
    <s v="Small Pack"/>
    <d v="2015-03-01T00:00:00"/>
  </r>
  <r>
    <n v="6285"/>
    <s v="Y"/>
    <x v="340"/>
    <s v="High"/>
    <x v="49"/>
    <x v="1038"/>
    <n v="0"/>
    <s v="Delivery Van"/>
    <x v="1031"/>
    <n v="136.49"/>
    <n v="65.94"/>
    <s v="Randy Ferguson"/>
    <x v="1"/>
    <s v="Corporate"/>
    <x v="2"/>
    <s v="Tables"/>
    <s v="Jumbo Box"/>
    <d v="2015-03-01T00:00:00"/>
  </r>
  <r>
    <n v="6286"/>
    <s v="Y"/>
    <x v="340"/>
    <s v="High"/>
    <x v="4"/>
    <x v="1039"/>
    <n v="0.09"/>
    <s v="Express"/>
    <x v="1032"/>
    <n v="67.989999999999995"/>
    <n v="16.5"/>
    <s v="Randy Ferguson"/>
    <x v="1"/>
    <s v="Corporate"/>
    <x v="1"/>
    <s v="Telephones and Communication"/>
    <s v="Small Pack"/>
    <d v="2015-03-01T00:00:00"/>
  </r>
  <r>
    <n v="6287"/>
    <s v="Y"/>
    <x v="340"/>
    <s v="High"/>
    <x v="25"/>
    <x v="1040"/>
    <n v="0.03"/>
    <s v="Regular"/>
    <x v="1033"/>
    <n v="117.98"/>
    <n v="27.99"/>
    <s v="Randy Ferguson"/>
    <x v="1"/>
    <s v="Corporate"/>
    <x v="2"/>
    <s v="Office Furnishings"/>
    <s v="Medium Box"/>
    <d v="2015-03-01T00:00:00"/>
  </r>
  <r>
    <n v="6288"/>
    <s v="N"/>
    <x v="340"/>
    <s v="Critical"/>
    <x v="24"/>
    <x v="1041"/>
    <n v="0.09"/>
    <s v="Regular"/>
    <x v="1034"/>
    <n v="13.26"/>
    <n v="14.7"/>
    <s v="Mike Kennedy"/>
    <x v="0"/>
    <s v="Corporate"/>
    <x v="0"/>
    <s v="Rubber Bands"/>
    <s v="Wrap Bag"/>
    <d v="2015-02-27T00:00:00"/>
  </r>
  <r>
    <n v="6289"/>
    <s v="N"/>
    <x v="340"/>
    <s v="Not Specified"/>
    <x v="25"/>
    <x v="1042"/>
    <n v="0.06"/>
    <s v="Delivery Van"/>
    <x v="1035"/>
    <n v="512.97"/>
    <n v="83.3"/>
    <s v="Carlos Daly"/>
    <x v="3"/>
    <s v="Home Office"/>
    <x v="1"/>
    <s v="Office Machines"/>
    <s v="Jumbo Drum"/>
    <d v="2015-02-27T00:00:00"/>
  </r>
  <r>
    <n v="6290"/>
    <s v="N"/>
    <x v="341"/>
    <s v="Low"/>
    <x v="12"/>
    <x v="1043"/>
    <n v="0.03"/>
    <s v="Delivery Van"/>
    <x v="1036"/>
    <n v="306.62"/>
    <n v="56.52"/>
    <s v="Susan Vickery"/>
    <x v="2"/>
    <s v="Home Office"/>
    <x v="0"/>
    <s v="Appliances"/>
    <s v="Jumbo Drum"/>
    <d v="2015-03-04T00:00:00"/>
  </r>
  <r>
    <n v="6291"/>
    <s v="N"/>
    <x v="342"/>
    <s v="Medium"/>
    <x v="4"/>
    <x v="1044"/>
    <n v="0.05"/>
    <s v="Regular"/>
    <x v="1037"/>
    <n v="34.840000000000003"/>
    <n v="19.47"/>
    <s v="Steve Chapman"/>
    <x v="1"/>
    <s v="Corporate"/>
    <x v="0"/>
    <s v="Paper"/>
    <s v="Small Box"/>
    <d v="2015-03-02T00:00:00"/>
  </r>
  <r>
    <n v="6292"/>
    <s v="N"/>
    <x v="343"/>
    <s v="Medium"/>
    <x v="41"/>
    <x v="1045"/>
    <n v="0.1"/>
    <s v="Regular"/>
    <x v="1038"/>
    <n v="21.65"/>
    <n v="20.22"/>
    <s v="Liz MacKendrick"/>
    <x v="2"/>
    <s v="Corporate"/>
    <x v="2"/>
    <s v="Office Furnishings"/>
    <s v="Small Box"/>
    <d v="2015-03-04T00:00:00"/>
  </r>
  <r>
    <n v="6293"/>
    <s v="N"/>
    <x v="343"/>
    <s v="Medium"/>
    <x v="40"/>
    <x v="1046"/>
    <n v="0.04"/>
    <s v="Regular"/>
    <x v="1039"/>
    <n v="16.98"/>
    <n v="21.44"/>
    <s v="Liz MacKendrick"/>
    <x v="2"/>
    <s v="Corporate"/>
    <x v="0"/>
    <s v="Paper"/>
    <s v="Small Box"/>
    <d v="2015-03-03T00:00:00"/>
  </r>
  <r>
    <n v="6294"/>
    <s v="N"/>
    <x v="343"/>
    <s v="Medium"/>
    <x v="0"/>
    <x v="1047"/>
    <n v="0.09"/>
    <s v="Regular"/>
    <x v="1040"/>
    <n v="30.97"/>
    <n v="23.54"/>
    <s v="Maureen Gastineau"/>
    <x v="1"/>
    <s v="Consumer"/>
    <x v="0"/>
    <s v="Paper"/>
    <s v="Small Box"/>
    <d v="2015-03-03T00:00:00"/>
  </r>
  <r>
    <n v="6295"/>
    <s v="N"/>
    <x v="343"/>
    <s v="Critical"/>
    <x v="10"/>
    <x v="1048"/>
    <n v="0.09"/>
    <s v="Regular"/>
    <x v="1041"/>
    <n v="22.9"/>
    <n v="21.46"/>
    <s v="Kelly Andreada"/>
    <x v="1"/>
    <s v="Home Office"/>
    <x v="0"/>
    <s v="Storage &amp; Organization"/>
    <s v="Small Box"/>
    <d v="2015-03-04T00:00:00"/>
  </r>
  <r>
    <n v="6296"/>
    <s v="N"/>
    <x v="343"/>
    <s v="High"/>
    <x v="26"/>
    <x v="1049"/>
    <n v="0.04"/>
    <s v="Regular"/>
    <x v="1042"/>
    <n v="31.98"/>
    <n v="19.86"/>
    <s v="Alan Jenkins"/>
    <x v="2"/>
    <s v="Small Business"/>
    <x v="0"/>
    <s v="Paper"/>
    <s v="Small Box"/>
    <d v="2015-03-03T00:00:00"/>
  </r>
  <r>
    <n v="6297"/>
    <s v="N"/>
    <x v="343"/>
    <s v="Medium"/>
    <x v="30"/>
    <x v="1050"/>
    <n v="0.02"/>
    <s v="Regular"/>
    <x v="1043"/>
    <n v="14.89"/>
    <n v="14.49"/>
    <s v="Dan Reichenbach"/>
    <x v="0"/>
    <s v="Corporate"/>
    <x v="0"/>
    <s v="Labels"/>
    <s v="Small Box"/>
    <d v="2015-03-03T00:00:00"/>
  </r>
  <r>
    <n v="6298"/>
    <s v="N"/>
    <x v="343"/>
    <s v="Medium"/>
    <x v="24"/>
    <x v="1051"/>
    <n v="0.08"/>
    <s v="Regular"/>
    <x v="1044"/>
    <n v="53.32"/>
    <n v="22.66"/>
    <s v="Dan Reichenbach"/>
    <x v="0"/>
    <s v="Corporate"/>
    <x v="2"/>
    <s v="Office Furnishings"/>
    <s v="Medium Box"/>
    <d v="2015-03-05T00:00:00"/>
  </r>
  <r>
    <n v="6299"/>
    <s v="N"/>
    <x v="343"/>
    <s v="Medium"/>
    <x v="32"/>
    <x v="1052"/>
    <n v="0.06"/>
    <s v="Regular"/>
    <x v="1045"/>
    <n v="20.95"/>
    <n v="16.010000000000002"/>
    <s v="Dan Reichenbach"/>
    <x v="0"/>
    <s v="Corporate"/>
    <x v="0"/>
    <s v="Paper"/>
    <s v="Wrap Bag"/>
    <d v="2015-03-03T00:00:00"/>
  </r>
  <r>
    <n v="6300"/>
    <s v="N"/>
    <x v="344"/>
    <s v="Medium"/>
    <x v="9"/>
    <x v="1053"/>
    <n v="7.0000000000000007E-2"/>
    <s v="Express"/>
    <x v="1046"/>
    <n v="23.34"/>
    <n v="25.25"/>
    <s v="Theresa Swint"/>
    <x v="1"/>
    <s v="Consumer"/>
    <x v="0"/>
    <s v="Paper"/>
    <s v="Small Box"/>
    <d v="2015-03-05T00:00:00"/>
  </r>
  <r>
    <n v="6301"/>
    <s v="N"/>
    <x v="344"/>
    <s v="Medium"/>
    <x v="15"/>
    <x v="1054"/>
    <n v="0.05"/>
    <s v="Regular"/>
    <x v="1047"/>
    <n v="23.66"/>
    <n v="22.99"/>
    <s v="Theresa Swint"/>
    <x v="1"/>
    <s v="Consumer"/>
    <x v="0"/>
    <s v="Pens &amp; Art Supplies"/>
    <s v="Small Pack"/>
    <d v="2015-03-06T00:00:00"/>
  </r>
  <r>
    <n v="6302"/>
    <s v="N"/>
    <x v="345"/>
    <s v="Medium"/>
    <x v="24"/>
    <x v="1055"/>
    <n v="0.04"/>
    <s v="Delivery Van"/>
    <x v="1048"/>
    <n v="107.95"/>
    <n v="88.35"/>
    <s v="Maureen Gastineau"/>
    <x v="1"/>
    <s v="Consumer"/>
    <x v="2"/>
    <s v="Chairs &amp; Chairmats"/>
    <s v="Jumbo Drum"/>
    <d v="2015-03-06T00:00:00"/>
  </r>
  <r>
    <n v="6303"/>
    <s v="N"/>
    <x v="345"/>
    <s v="Medium"/>
    <x v="3"/>
    <x v="1056"/>
    <n v="0.1"/>
    <s v="Regular"/>
    <x v="1049"/>
    <n v="46.58"/>
    <n v="22.99"/>
    <s v="Maureen Gastineau"/>
    <x v="1"/>
    <s v="Consumer"/>
    <x v="0"/>
    <s v="Pens &amp; Art Supplies"/>
    <s v="Small Pack"/>
    <d v="2015-03-06T00:00:00"/>
  </r>
  <r>
    <n v="6304"/>
    <s v="Y"/>
    <x v="345"/>
    <s v="Low"/>
    <x v="26"/>
    <x v="1057"/>
    <n v="0.08"/>
    <s v="Regular"/>
    <x v="1050"/>
    <n v="24.28"/>
    <n v="18.86"/>
    <s v="Speros Goranitis"/>
    <x v="1"/>
    <s v="Corporate"/>
    <x v="0"/>
    <s v="Paper"/>
    <s v="Small Box"/>
    <d v="2015-03-11T00:00:00"/>
  </r>
  <r>
    <n v="6305"/>
    <s v="N"/>
    <x v="346"/>
    <s v="Not Specified"/>
    <x v="4"/>
    <x v="1058"/>
    <n v="0.03"/>
    <s v="Regular"/>
    <x v="1051"/>
    <n v="53.94"/>
    <n v="16.989999999999998"/>
    <s v="Theresa Coyne"/>
    <x v="2"/>
    <s v="Home Office"/>
    <x v="0"/>
    <s v="Binders and Binder Accessories"/>
    <s v="Small Box"/>
    <d v="2015-03-10T00:00:00"/>
  </r>
  <r>
    <n v="6306"/>
    <s v="N"/>
    <x v="346"/>
    <s v="Not Specified"/>
    <x v="45"/>
    <x v="1059"/>
    <n v="0.08"/>
    <s v="Regular"/>
    <x v="1052"/>
    <n v="16.28"/>
    <n v="20.72"/>
    <s v="Theresa Coyne"/>
    <x v="2"/>
    <s v="Home Office"/>
    <x v="0"/>
    <s v="Paper"/>
    <s v="Small Box"/>
    <d v="2015-03-08T00:00:00"/>
  </r>
  <r>
    <n v="6307"/>
    <s v="N"/>
    <x v="346"/>
    <s v="Not Specified"/>
    <x v="46"/>
    <x v="1060"/>
    <n v="0.09"/>
    <s v="Regular"/>
    <x v="1053"/>
    <n v="16.28"/>
    <n v="19.739999999999998"/>
    <s v="Theresa Coyne"/>
    <x v="2"/>
    <s v="Home Office"/>
    <x v="0"/>
    <s v="Paper"/>
    <s v="Small Box"/>
    <d v="2015-03-09T00:00:00"/>
  </r>
  <r>
    <n v="6308"/>
    <s v="N"/>
    <x v="346"/>
    <s v="Medium"/>
    <x v="8"/>
    <x v="1061"/>
    <n v="0.09"/>
    <s v="Regular"/>
    <x v="1054"/>
    <n v="71.98"/>
    <n v="17.989999999999998"/>
    <s v="Doug Bickford"/>
    <x v="3"/>
    <s v="Corporate"/>
    <x v="0"/>
    <s v="Appliances"/>
    <s v="Small Box"/>
    <d v="2015-03-10T00:00:00"/>
  </r>
  <r>
    <n v="6309"/>
    <s v="N"/>
    <x v="347"/>
    <s v="Critical"/>
    <x v="33"/>
    <x v="1062"/>
    <n v="0.01"/>
    <s v="Regular"/>
    <x v="1055"/>
    <n v="36.92"/>
    <n v="26.98"/>
    <s v="Edward Nazzal"/>
    <x v="2"/>
    <s v="Home Office"/>
    <x v="0"/>
    <s v="Binders and Binder Accessories"/>
    <s v="Small Box"/>
    <d v="2015-03-08T00:00:00"/>
  </r>
  <r>
    <n v="6310"/>
    <s v="N"/>
    <x v="347"/>
    <s v="Low"/>
    <x v="17"/>
    <x v="1063"/>
    <n v="0.01"/>
    <s v="Regular"/>
    <x v="1056"/>
    <n v="21.65"/>
    <n v="20.22"/>
    <s v="Henry MacAllister"/>
    <x v="2"/>
    <s v="Small Business"/>
    <x v="2"/>
    <s v="Office Furnishings"/>
    <s v="Small Box"/>
    <d v="2015-03-15T00:00:00"/>
  </r>
  <r>
    <n v="6311"/>
    <s v="Y"/>
    <x v="347"/>
    <s v="Medium"/>
    <x v="36"/>
    <x v="1064"/>
    <n v="7.0000000000000007E-2"/>
    <s v="Regular"/>
    <x v="1057"/>
    <n v="162.97999999999999"/>
    <n v="27.99"/>
    <s v="Charles Sheldon"/>
    <x v="0"/>
    <s v="Corporate"/>
    <x v="1"/>
    <s v="Office Machines"/>
    <s v="Medium Box"/>
    <d v="2015-03-10T00:00:00"/>
  </r>
  <r>
    <n v="6312"/>
    <s v="Y"/>
    <x v="347"/>
    <s v="Medium"/>
    <x v="26"/>
    <x v="1065"/>
    <n v="0.06"/>
    <s v="Delivery Van"/>
    <x v="1058"/>
    <n v="32.979999999999997"/>
    <n v="67.03"/>
    <s v="Charles Sheldon"/>
    <x v="0"/>
    <s v="Corporate"/>
    <x v="0"/>
    <s v="Storage &amp; Organization"/>
    <s v="Jumbo Drum"/>
    <d v="2015-03-10T00:00:00"/>
  </r>
  <r>
    <n v="6313"/>
    <s v="Y"/>
    <x v="347"/>
    <s v="Medium"/>
    <x v="24"/>
    <x v="1066"/>
    <n v="0.1"/>
    <s v="Express"/>
    <x v="1059"/>
    <n v="97.99"/>
    <n v="14.99"/>
    <s v="Charles Sheldon"/>
    <x v="0"/>
    <s v="Corporate"/>
    <x v="1"/>
    <s v="Telephones and Communication"/>
    <s v="Wrap Bag"/>
    <d v="2015-03-10T00:00:00"/>
  </r>
  <r>
    <n v="6314"/>
    <s v="N"/>
    <x v="347"/>
    <s v="Critical"/>
    <x v="44"/>
    <x v="1067"/>
    <n v="0.03"/>
    <s v="Regular"/>
    <x v="1060"/>
    <n v="17.079999999999998"/>
    <n v="17.63"/>
    <s v="Jennifer Halladay"/>
    <x v="2"/>
    <s v="Home Office"/>
    <x v="2"/>
    <s v="Office Furnishings"/>
    <s v="Wrap Bag"/>
    <d v="2015-03-10T00:00:00"/>
  </r>
  <r>
    <n v="6315"/>
    <s v="N"/>
    <x v="347"/>
    <s v="Critical"/>
    <x v="29"/>
    <x v="1068"/>
    <n v="0"/>
    <s v="Regular"/>
    <x v="1061"/>
    <n v="16.28"/>
    <n v="20.72"/>
    <s v="Jennifer Halladay"/>
    <x v="2"/>
    <s v="Home Office"/>
    <x v="0"/>
    <s v="Paper"/>
    <s v="Small Box"/>
    <d v="2015-03-08T00:00:00"/>
  </r>
  <r>
    <n v="6316"/>
    <s v="Y"/>
    <x v="348"/>
    <s v="Low"/>
    <x v="8"/>
    <x v="1069"/>
    <n v="0.09"/>
    <s v="Regular"/>
    <x v="1062"/>
    <n v="88.72"/>
    <n v="33.950000000000003"/>
    <s v="Carlos Meador"/>
    <x v="0"/>
    <s v="Corporate"/>
    <x v="0"/>
    <s v="Appliances"/>
    <s v="Large Box"/>
    <d v="2015-03-18T00:00:00"/>
  </r>
  <r>
    <n v="6317"/>
    <s v="N"/>
    <x v="348"/>
    <s v="Critical"/>
    <x v="0"/>
    <x v="1070"/>
    <n v="0.08"/>
    <s v="Regular"/>
    <x v="1063"/>
    <n v="18.48"/>
    <n v="19.14"/>
    <s v="Anemone Ratner"/>
    <x v="2"/>
    <s v="Small Business"/>
    <x v="0"/>
    <s v="Paper"/>
    <s v="Small Box"/>
    <d v="2015-03-12T00:00:00"/>
  </r>
  <r>
    <n v="6318"/>
    <s v="N"/>
    <x v="348"/>
    <s v="Critical"/>
    <x v="45"/>
    <x v="1071"/>
    <n v="0.04"/>
    <s v="Express"/>
    <x v="1064"/>
    <n v="20.34"/>
    <n v="16.64"/>
    <s v="Anemone Ratner"/>
    <x v="2"/>
    <s v="Small Business"/>
    <x v="0"/>
    <s v="Scissors Rulers and Trimmers"/>
    <s v="Small Pack"/>
    <d v="2015-03-10T00:00:00"/>
  </r>
  <r>
    <n v="6319"/>
    <s v="N"/>
    <x v="348"/>
    <s v="Critical"/>
    <x v="28"/>
    <x v="1072"/>
    <n v="0.01"/>
    <s v="Regular"/>
    <x v="1065"/>
    <n v="76.650000000000006"/>
    <n v="49"/>
    <s v="Anemone Ratner"/>
    <x v="2"/>
    <s v="Small Business"/>
    <x v="0"/>
    <s v="Storage &amp; Organization"/>
    <s v="Large Box"/>
    <d v="2015-03-09T00:00:00"/>
  </r>
  <r>
    <n v="6320"/>
    <s v="N"/>
    <x v="348"/>
    <s v="High"/>
    <x v="19"/>
    <x v="1073"/>
    <n v="7.0000000000000007E-2"/>
    <s v="Regular"/>
    <x v="1066"/>
    <n v="19.28"/>
    <n v="25.15"/>
    <s v="Kelly Collister"/>
    <x v="1"/>
    <s v="Consumer"/>
    <x v="0"/>
    <s v="Paper"/>
    <s v="Small Box"/>
    <d v="2015-03-11T00:00:00"/>
  </r>
  <r>
    <n v="6321"/>
    <s v="N"/>
    <x v="349"/>
    <s v="Not Specified"/>
    <x v="2"/>
    <x v="1074"/>
    <n v="0"/>
    <s v="Regular"/>
    <x v="1067"/>
    <n v="17.88"/>
    <n v="17.04"/>
    <s v="Roy Jones"/>
    <x v="1"/>
    <s v="Corporate"/>
    <x v="0"/>
    <s v="Paper"/>
    <s v="Wrap Bag"/>
    <d v="2015-03-11T00:00:00"/>
  </r>
  <r>
    <n v="6322"/>
    <s v="N"/>
    <x v="350"/>
    <s v="High"/>
    <x v="40"/>
    <x v="1075"/>
    <n v="0.09"/>
    <s v="Regular"/>
    <x v="1068"/>
    <n v="67.989999999999995"/>
    <n v="16.5"/>
    <s v="Beth Fritzler"/>
    <x v="1"/>
    <s v="Small Business"/>
    <x v="1"/>
    <s v="Telephones and Communication"/>
    <s v="Small Pack"/>
    <d v="2015-03-13T00:00:00"/>
  </r>
  <r>
    <n v="6323"/>
    <s v="N"/>
    <x v="351"/>
    <s v="Low"/>
    <x v="6"/>
    <x v="1076"/>
    <n v="0.01"/>
    <s v="Regular"/>
    <x v="1069"/>
    <n v="21.38"/>
    <n v="18.93"/>
    <s v="Lori Olson"/>
    <x v="0"/>
    <s v="Consumer"/>
    <x v="2"/>
    <s v="Office Furnishings"/>
    <s v="Small Box"/>
    <d v="2015-03-16T00:00:00"/>
  </r>
  <r>
    <n v="6324"/>
    <s v="N"/>
    <x v="351"/>
    <s v="Not Specified"/>
    <x v="10"/>
    <x v="1077"/>
    <n v="0.1"/>
    <s v="Regular"/>
    <x v="1070"/>
    <n v="137.99"/>
    <n v="22.99"/>
    <s v="Toby Knight"/>
    <x v="1"/>
    <s v="Consumer"/>
    <x v="1"/>
    <s v="Telephones and Communication"/>
    <s v="Small Box"/>
    <d v="2015-03-13T00:00:00"/>
  </r>
  <r>
    <n v="6325"/>
    <s v="N"/>
    <x v="351"/>
    <s v="Not Specified"/>
    <x v="1"/>
    <x v="1078"/>
    <n v="0"/>
    <s v="Express"/>
    <x v="1071"/>
    <n v="137.99"/>
    <n v="22.08"/>
    <s v="Toby Knight"/>
    <x v="1"/>
    <s v="Consumer"/>
    <x v="1"/>
    <s v="Telephones and Communication"/>
    <s v="Small Box"/>
    <d v="2015-03-13T00:00:00"/>
  </r>
  <r>
    <n v="6326"/>
    <s v="N"/>
    <x v="351"/>
    <s v="Medium"/>
    <x v="40"/>
    <x v="1079"/>
    <n v="0.06"/>
    <s v="Delivery Van"/>
    <x v="1072"/>
    <n v="134.99"/>
    <n v="84.2"/>
    <s v="Barry French"/>
    <x v="3"/>
    <s v="Consumer"/>
    <x v="2"/>
    <s v="Chairs &amp; Chairmats"/>
    <s v="Jumbo Drum"/>
    <d v="2015-03-14T00:00:00"/>
  </r>
  <r>
    <n v="6327"/>
    <s v="N"/>
    <x v="351"/>
    <s v="Not Specified"/>
    <x v="5"/>
    <x v="1080"/>
    <n v="0.04"/>
    <s v="Delivery Van"/>
    <x v="637"/>
    <n v="412.98"/>
    <n v="56.52"/>
    <s v="Muhammed Yedwab"/>
    <x v="0"/>
    <s v="Consumer"/>
    <x v="2"/>
    <s v="Tables"/>
    <s v="Jumbo Box"/>
    <d v="2015-03-12T00:00:00"/>
  </r>
  <r>
    <n v="6328"/>
    <s v="N"/>
    <x v="352"/>
    <s v="Medium"/>
    <x v="43"/>
    <x v="1081"/>
    <n v="0.05"/>
    <s v="Regular"/>
    <x v="1073"/>
    <n v="21.93"/>
    <n v="15.09"/>
    <s v="Carlos Meador"/>
    <x v="0"/>
    <s v="Corporate"/>
    <x v="0"/>
    <s v="Pens &amp; Art Supplies"/>
    <s v="Wrap Bag"/>
    <d v="2015-03-14T00:00:00"/>
  </r>
  <r>
    <n v="6329"/>
    <s v="N"/>
    <x v="352"/>
    <s v="Medium"/>
    <x v="45"/>
    <x v="1082"/>
    <n v="0.1"/>
    <s v="Delivery Van"/>
    <x v="1074"/>
    <n v="147.99"/>
    <n v="42.63"/>
    <s v="Carlos Meador"/>
    <x v="1"/>
    <s v="Corporate"/>
    <x v="2"/>
    <s v="Chairs &amp; Chairmats"/>
    <s v="Jumbo Drum"/>
    <d v="2015-03-15T00:00:00"/>
  </r>
  <r>
    <n v="6330"/>
    <s v="N"/>
    <x v="352"/>
    <s v="Critical"/>
    <x v="47"/>
    <x v="1083"/>
    <n v="0.08"/>
    <s v="Delivery Van"/>
    <x v="1075"/>
    <n v="107.98"/>
    <n v="72.2"/>
    <s v="Dave Brooks"/>
    <x v="1"/>
    <s v="Corporate"/>
    <x v="2"/>
    <s v="Chairs &amp; Chairmats"/>
    <s v="Jumbo Drum"/>
    <d v="2015-03-14T00:00:00"/>
  </r>
  <r>
    <n v="6331"/>
    <s v="N"/>
    <x v="352"/>
    <s v="Critical"/>
    <x v="8"/>
    <x v="1084"/>
    <n v="0.08"/>
    <s v="Regular"/>
    <x v="1076"/>
    <n v="27.94"/>
    <n v="19.45"/>
    <s v="Carl Weiss"/>
    <x v="1"/>
    <s v="Consumer"/>
    <x v="0"/>
    <s v="Pens &amp; Art Supplies"/>
    <s v="Small Pack"/>
    <d v="2015-03-14T00:00:00"/>
  </r>
  <r>
    <n v="6332"/>
    <s v="N"/>
    <x v="353"/>
    <s v="Medium"/>
    <x v="11"/>
    <x v="1085"/>
    <n v="0.09"/>
    <s v="Regular"/>
    <x v="1077"/>
    <n v="23.97"/>
    <n v="18.98"/>
    <s v="Natalie Webber"/>
    <x v="1"/>
    <s v="Consumer"/>
    <x v="0"/>
    <s v="Appliances"/>
    <s v="Small Box"/>
    <d v="2015-03-16T00:00:00"/>
  </r>
  <r>
    <n v="6333"/>
    <s v="N"/>
    <x v="354"/>
    <s v="Critical"/>
    <x v="19"/>
    <x v="1086"/>
    <n v="0"/>
    <s v="Regular"/>
    <x v="1078"/>
    <n v="152.99"/>
    <n v="27.99"/>
    <s v="Frank Carlisle"/>
    <x v="2"/>
    <s v="Small Business"/>
    <x v="1"/>
    <s v="Office Machines"/>
    <s v="Medium Box"/>
    <d v="2015-03-17T00:00:00"/>
  </r>
  <r>
    <n v="6334"/>
    <s v="N"/>
    <x v="354"/>
    <s v="Not Specified"/>
    <x v="37"/>
    <x v="1087"/>
    <n v="0.03"/>
    <s v="Regular"/>
    <x v="1079"/>
    <n v="77.989999999999995"/>
    <n v="19.989999999999998"/>
    <s v="Harold Dahlen"/>
    <x v="0"/>
    <s v="Consumer"/>
    <x v="1"/>
    <s v="Telephones and Communication"/>
    <s v="Small Box"/>
    <d v="2015-03-16T00:00:00"/>
  </r>
  <r>
    <n v="6335"/>
    <s v="N"/>
    <x v="355"/>
    <s v="High"/>
    <x v="45"/>
    <x v="1088"/>
    <n v="0.01"/>
    <s v="Regular"/>
    <x v="1080"/>
    <n v="52.99"/>
    <n v="31.48"/>
    <s v="Andy Rees"/>
    <x v="0"/>
    <s v="Corporate"/>
    <x v="0"/>
    <s v="Paper"/>
    <s v="Small Box"/>
    <d v="2015-03-18T00:00:00"/>
  </r>
  <r>
    <n v="6336"/>
    <s v="N"/>
    <x v="355"/>
    <s v="Low"/>
    <x v="1"/>
    <x v="1089"/>
    <n v="0"/>
    <s v="Regular"/>
    <x v="1081"/>
    <n v="77.989999999999995"/>
    <n v="22.99"/>
    <s v="Chris Cortes"/>
    <x v="0"/>
    <s v="Consumer"/>
    <x v="1"/>
    <s v="Telephones and Communication"/>
    <s v="Small Box"/>
    <d v="2015-03-18T00:00:00"/>
  </r>
  <r>
    <n v="6337"/>
    <s v="N"/>
    <x v="356"/>
    <s v="Low"/>
    <x v="48"/>
    <x v="1090"/>
    <n v="0.09"/>
    <s v="Regular"/>
    <x v="1082"/>
    <n v="18.48"/>
    <n v="19.940000000000001"/>
    <s v="Saphhira Shifley"/>
    <x v="1"/>
    <s v="Corporate"/>
    <x v="0"/>
    <s v="Paper"/>
    <s v="Small Box"/>
    <d v="2015-03-19T00:00:00"/>
  </r>
  <r>
    <n v="6338"/>
    <s v="N"/>
    <x v="357"/>
    <s v="Medium"/>
    <x v="3"/>
    <x v="1091"/>
    <n v="0.08"/>
    <s v="Regular"/>
    <x v="1083"/>
    <n v="13.8"/>
    <n v="18.79"/>
    <s v="George Bell"/>
    <x v="2"/>
    <s v="Corporate"/>
    <x v="0"/>
    <s v="Binders and Binder Accessories"/>
    <s v="Small Box"/>
    <d v="2015-03-22T00:00:00"/>
  </r>
  <r>
    <n v="6339"/>
    <s v="N"/>
    <x v="357"/>
    <s v="Critical"/>
    <x v="1"/>
    <x v="1092"/>
    <n v="7.0000000000000007E-2"/>
    <s v="Regular"/>
    <x v="1084"/>
    <n v="71.98"/>
    <n v="17.989999999999998"/>
    <s v="Michelle Moray"/>
    <x v="1"/>
    <s v="Corporate"/>
    <x v="0"/>
    <s v="Appliances"/>
    <s v="Small Box"/>
    <d v="2015-03-22T00:00:00"/>
  </r>
  <r>
    <n v="6340"/>
    <s v="N"/>
    <x v="357"/>
    <s v="Critical"/>
    <x v="8"/>
    <x v="1093"/>
    <n v="0"/>
    <s v="Regular"/>
    <x v="1085"/>
    <n v="40.479999999999997"/>
    <n v="15.99"/>
    <s v="Michelle Moray"/>
    <x v="1"/>
    <s v="Corporate"/>
    <x v="1"/>
    <s v="Computer Peripherals"/>
    <s v="Small Pack"/>
    <d v="2015-03-22T00:00:00"/>
  </r>
  <r>
    <n v="6341"/>
    <s v="N"/>
    <x v="357"/>
    <s v="Medium"/>
    <x v="2"/>
    <x v="1094"/>
    <n v="0.06"/>
    <s v="Regular"/>
    <x v="1086"/>
    <n v="22.4"/>
    <n v="19.399999999999999"/>
    <s v="Peter Fuller"/>
    <x v="1"/>
    <s v="Corporate"/>
    <x v="2"/>
    <s v="Office Furnishings"/>
    <s v="Small Pack"/>
    <d v="2015-03-23T00:00:00"/>
  </r>
  <r>
    <n v="6342"/>
    <s v="N"/>
    <x v="357"/>
    <s v="Medium"/>
    <x v="47"/>
    <x v="1095"/>
    <n v="0.01"/>
    <s v="Regular"/>
    <x v="1087"/>
    <n v="21.06"/>
    <n v="23.86"/>
    <s v="Peter Fuller"/>
    <x v="1"/>
    <s v="Corporate"/>
    <x v="0"/>
    <s v="Paper"/>
    <s v="Small Box"/>
    <d v="2015-03-23T00:00:00"/>
  </r>
  <r>
    <n v="6343"/>
    <s v="N"/>
    <x v="357"/>
    <s v="Medium"/>
    <x v="11"/>
    <x v="1096"/>
    <n v="0.02"/>
    <s v="Regular"/>
    <x v="1088"/>
    <n v="18.48"/>
    <n v="19.87"/>
    <s v="Peter Fuller"/>
    <x v="1"/>
    <s v="Corporate"/>
    <x v="0"/>
    <s v="Paper"/>
    <s v="Small Box"/>
    <d v="2015-03-23T00:00:00"/>
  </r>
  <r>
    <n v="6344"/>
    <s v="N"/>
    <x v="358"/>
    <s v="Critical"/>
    <x v="9"/>
    <x v="1097"/>
    <n v="0.02"/>
    <s v="Regular"/>
    <x v="1089"/>
    <n v="46.99"/>
    <n v="21.73"/>
    <s v="Duane Huffman"/>
    <x v="2"/>
    <s v="Consumer"/>
    <x v="0"/>
    <s v="Pens &amp; Art Supplies"/>
    <s v="Small Box"/>
    <d v="2015-03-23T00:00:00"/>
  </r>
  <r>
    <n v="6345"/>
    <s v="Y"/>
    <x v="359"/>
    <s v="High"/>
    <x v="31"/>
    <x v="1098"/>
    <n v="0"/>
    <s v="Regular"/>
    <x v="1090"/>
    <n v="18.48"/>
    <n v="21.86"/>
    <s v="Bruce Stewart"/>
    <x v="1"/>
    <s v="Corporate"/>
    <x v="0"/>
    <s v="Paper"/>
    <s v="Small Box"/>
    <d v="2015-03-24T00:00:00"/>
  </r>
  <r>
    <n v="6346"/>
    <s v="N"/>
    <x v="360"/>
    <s v="Medium"/>
    <x v="2"/>
    <x v="1099"/>
    <n v="7.0000000000000007E-2"/>
    <s v="Regular"/>
    <x v="1091"/>
    <n v="52.97"/>
    <n v="28.45"/>
    <s v="Shirley Jackson"/>
    <x v="0"/>
    <s v="Corporate"/>
    <x v="2"/>
    <s v="Office Furnishings"/>
    <s v="Large Box"/>
    <d v="2015-03-25T00:00:00"/>
  </r>
  <r>
    <n v="6347"/>
    <s v="N"/>
    <x v="360"/>
    <s v="Low"/>
    <x v="41"/>
    <x v="1100"/>
    <n v="0.1"/>
    <s v="Regular"/>
    <x v="1092"/>
    <n v="222.55"/>
    <n v="23.99"/>
    <s v="Brian Stugart"/>
    <x v="2"/>
    <s v="Consumer"/>
    <x v="0"/>
    <s v="Storage &amp; Organization"/>
    <s v="Small Box"/>
    <d v="2015-03-26T00:00:00"/>
  </r>
  <r>
    <n v="6348"/>
    <s v="N"/>
    <x v="361"/>
    <s v="Not Specified"/>
    <x v="12"/>
    <x v="1101"/>
    <n v="0.03"/>
    <s v="Regular"/>
    <x v="1093"/>
    <n v="16.98"/>
    <n v="20.07"/>
    <s v="Karen Carlisle"/>
    <x v="1"/>
    <s v="Home Office"/>
    <x v="0"/>
    <s v="Paper"/>
    <s v="Small Box"/>
    <d v="2015-03-28T00:00:00"/>
  </r>
  <r>
    <n v="6349"/>
    <s v="N"/>
    <x v="361"/>
    <s v="Medium"/>
    <x v="39"/>
    <x v="1102"/>
    <n v="0.04"/>
    <s v="Regular"/>
    <x v="1094"/>
    <n v="16.98"/>
    <n v="18.32"/>
    <s v="Paul Prost"/>
    <x v="2"/>
    <s v="Corporate"/>
    <x v="1"/>
    <s v="Computer Peripherals"/>
    <s v="Small Pack"/>
    <d v="2015-03-27T00:00:00"/>
  </r>
  <r>
    <n v="6350"/>
    <s v="N"/>
    <x v="362"/>
    <s v="Not Specified"/>
    <x v="5"/>
    <x v="1103"/>
    <n v="0.01"/>
    <s v="Regular"/>
    <x v="1095"/>
    <n v="18.48"/>
    <n v="20.81"/>
    <s v="Paul Stevenson"/>
    <x v="1"/>
    <s v="Corporate"/>
    <x v="0"/>
    <s v="Paper"/>
    <s v="Small Box"/>
    <d v="2015-03-28T00:00:00"/>
  </r>
  <r>
    <n v="6351"/>
    <s v="N"/>
    <x v="363"/>
    <s v="Not Specified"/>
    <x v="17"/>
    <x v="1104"/>
    <n v="0.06"/>
    <s v="Regular"/>
    <x v="1096"/>
    <n v="49.44"/>
    <n v="18.27"/>
    <s v="Mark Haberlin"/>
    <x v="1"/>
    <s v="Small Business"/>
    <x v="0"/>
    <s v="Pens &amp; Art Supplies"/>
    <s v="Wrap Bag"/>
    <d v="2015-03-30T00:00:00"/>
  </r>
  <r>
    <n v="6352"/>
    <s v="N"/>
    <x v="363"/>
    <s v="Medium"/>
    <x v="6"/>
    <x v="1105"/>
    <n v="0.06"/>
    <s v="Delivery Van"/>
    <x v="1097"/>
    <n v="340.14"/>
    <n v="105.05"/>
    <s v="Jeremy Pistek"/>
    <x v="1"/>
    <s v="Corporate"/>
    <x v="0"/>
    <s v="Appliances"/>
    <s v="Jumbo Drum"/>
    <d v="2015-03-30T00:00:00"/>
  </r>
  <r>
    <n v="6353"/>
    <s v="N"/>
    <x v="363"/>
    <s v="Not Specified"/>
    <x v="35"/>
    <x v="1106"/>
    <n v="0"/>
    <s v="Regular"/>
    <x v="1098"/>
    <n v="15.58"/>
    <n v="19.47"/>
    <s v="Tracy Blumstein"/>
    <x v="1"/>
    <s v="Home Office"/>
    <x v="0"/>
    <s v="Binders and Binder Accessories"/>
    <s v="Small Box"/>
    <d v="2015-03-30T00:00:00"/>
  </r>
  <r>
    <n v="6354"/>
    <s v="N"/>
    <x v="363"/>
    <s v="Not Specified"/>
    <x v="46"/>
    <x v="1107"/>
    <n v="0.08"/>
    <s v="Regular"/>
    <x v="359"/>
    <n v="13.81"/>
    <n v="14.75"/>
    <s v="Tracy Blumstein"/>
    <x v="1"/>
    <s v="Home Office"/>
    <x v="0"/>
    <s v="Rubber Bands"/>
    <s v="Wrap Bag"/>
    <d v="2015-03-30T00:00:00"/>
  </r>
  <r>
    <n v="6355"/>
    <s v="N"/>
    <x v="364"/>
    <s v="High"/>
    <x v="44"/>
    <x v="1108"/>
    <n v="0.03"/>
    <s v="Regular"/>
    <x v="1099"/>
    <n v="32.24"/>
    <n v="20.67"/>
    <s v="Erin Mull"/>
    <x v="0"/>
    <s v="Small Business"/>
    <x v="2"/>
    <s v="Office Furnishings"/>
    <s v="Small Pack"/>
    <d v="2015-03-30T00:00:00"/>
  </r>
  <r>
    <n v="6356"/>
    <s v="N"/>
    <x v="364"/>
    <s v="High"/>
    <x v="39"/>
    <x v="1109"/>
    <n v="0.08"/>
    <s v="Regular"/>
    <x v="1100"/>
    <n v="79.84"/>
    <n v="14.99"/>
    <s v="Alan Barnes"/>
    <x v="3"/>
    <s v="Corporate"/>
    <x v="0"/>
    <s v="Appliances"/>
    <s v="Small Box"/>
    <d v="2015-03-29T00:00:00"/>
  </r>
  <r>
    <n v="6357"/>
    <s v="N"/>
    <x v="364"/>
    <s v="High"/>
    <x v="25"/>
    <x v="1110"/>
    <n v="0.04"/>
    <s v="Regular"/>
    <x v="1101"/>
    <n v="288.2"/>
    <n v="38.49"/>
    <s v="Alan Barnes"/>
    <x v="3"/>
    <s v="Corporate"/>
    <x v="2"/>
    <s v="Chairs &amp; Chairmats"/>
    <s v="Large Box"/>
    <d v="2015-04-01T00:00:00"/>
  </r>
  <r>
    <n v="6358"/>
    <s v="N"/>
    <x v="365"/>
    <s v="Low"/>
    <x v="5"/>
    <x v="1111"/>
    <n v="0.09"/>
    <s v="Regular"/>
    <x v="1102"/>
    <n v="24.97"/>
    <n v="15.49"/>
    <s v="Gary Zandusky"/>
    <x v="2"/>
    <s v="Home Office"/>
    <x v="0"/>
    <s v="Binders and Binder Accessories"/>
    <s v="Small Box"/>
    <d v="2015-04-03T00:00:00"/>
  </r>
  <r>
    <n v="6359"/>
    <s v="N"/>
    <x v="365"/>
    <s v="Low"/>
    <x v="41"/>
    <x v="1112"/>
    <n v="0.01"/>
    <s v="Regular"/>
    <x v="1103"/>
    <n v="32.89"/>
    <n v="25.52"/>
    <s v="Gary Zandusky"/>
    <x v="2"/>
    <s v="Home Office"/>
    <x v="0"/>
    <s v="Storage &amp; Organization"/>
    <s v="Small Box"/>
    <d v="2015-04-06T00:00:00"/>
  </r>
  <r>
    <n v="6360"/>
    <s v="N"/>
    <x v="365"/>
    <s v="Low"/>
    <x v="29"/>
    <x v="1113"/>
    <n v="0"/>
    <s v="Regular"/>
    <x v="1104"/>
    <n v="14.08"/>
    <n v="15.49"/>
    <s v="Michelle Moray"/>
    <x v="1"/>
    <s v="Corporate"/>
    <x v="0"/>
    <s v="Binders and Binder Accessories"/>
    <s v="Small Box"/>
    <d v="2015-04-03T00:00:00"/>
  </r>
  <r>
    <n v="6361"/>
    <s v="N"/>
    <x v="365"/>
    <s v="Low"/>
    <x v="41"/>
    <x v="1114"/>
    <n v="0.1"/>
    <s v="Delivery Van"/>
    <x v="1105"/>
    <n v="37.979999999999997"/>
    <n v="28.36"/>
    <s v="Michelle Moray"/>
    <x v="1"/>
    <s v="Corporate"/>
    <x v="2"/>
    <s v="Chairs &amp; Chairmats"/>
    <s v="Jumbo Drum"/>
    <d v="2015-04-01T00:00:00"/>
  </r>
  <r>
    <n v="6362"/>
    <s v="N"/>
    <x v="365"/>
    <s v="Low"/>
    <x v="49"/>
    <x v="1115"/>
    <n v="0.04"/>
    <s v="Regular"/>
    <x v="1106"/>
    <n v="95.1"/>
    <n v="20.13"/>
    <s v="Jonathan Doherty"/>
    <x v="1"/>
    <s v="Corporate"/>
    <x v="1"/>
    <s v="Computer Peripherals"/>
    <s v="Small Box"/>
    <d v="2015-04-03T00:00:00"/>
  </r>
  <r>
    <n v="6363"/>
    <s v="N"/>
    <x v="365"/>
    <s v="Low"/>
    <x v="41"/>
    <x v="1116"/>
    <n v="0.05"/>
    <s v="Delivery Van"/>
    <x v="1107"/>
    <n v="136.49"/>
    <n v="65.94"/>
    <s v="Jonathan Doherty"/>
    <x v="1"/>
    <s v="Corporate"/>
    <x v="2"/>
    <s v="Tables"/>
    <s v="Jumbo Box"/>
    <d v="2015-04-06T00:00:00"/>
  </r>
  <r>
    <n v="6364"/>
    <s v="N"/>
    <x v="365"/>
    <s v="Low"/>
    <x v="28"/>
    <x v="1117"/>
    <n v="0.08"/>
    <s v="Delivery Van"/>
    <x v="1108"/>
    <n v="436.21"/>
    <n v="124.2"/>
    <s v="Ritsa Hightower"/>
    <x v="2"/>
    <s v="Corporate"/>
    <x v="2"/>
    <s v="Tables"/>
    <s v="Jumbo Box"/>
    <d v="2015-04-01T00:00:00"/>
  </r>
  <r>
    <n v="6365"/>
    <s v="N"/>
    <x v="365"/>
    <s v="Low"/>
    <x v="12"/>
    <x v="1118"/>
    <n v="7.0000000000000007E-2"/>
    <s v="Regular"/>
    <x v="1109"/>
    <n v="13.48"/>
    <n v="14.7"/>
    <s v="Ritsa Hightower"/>
    <x v="2"/>
    <s v="Corporate"/>
    <x v="0"/>
    <s v="Rubber Bands"/>
    <s v="Wrap Bag"/>
    <d v="2015-04-04T00:00:00"/>
  </r>
  <r>
    <n v="6366"/>
    <s v="N"/>
    <x v="366"/>
    <s v="Not Specified"/>
    <x v="35"/>
    <x v="1119"/>
    <n v="0.05"/>
    <s v="Delivery Van"/>
    <x v="1110"/>
    <n v="127.99"/>
    <n v="70.14"/>
    <s v="Bradley Drucker"/>
    <x v="1"/>
    <s v="Small Business"/>
    <x v="1"/>
    <s v="Office Machines"/>
    <s v="Jumbo Drum"/>
    <d v="2015-04-02T00:00:00"/>
  </r>
  <r>
    <n v="6367"/>
    <s v="N"/>
    <x v="367"/>
    <s v="Low"/>
    <x v="10"/>
    <x v="1120"/>
    <n v="0.08"/>
    <s v="Regular"/>
    <x v="1111"/>
    <n v="63.75"/>
    <n v="33.99"/>
    <s v="Becky Castell"/>
    <x v="3"/>
    <s v="Consumer"/>
    <x v="2"/>
    <s v="Office Furnishings"/>
    <s v="Small Box"/>
    <d v="2015-04-08T00:00:00"/>
  </r>
  <r>
    <n v="6368"/>
    <s v="N"/>
    <x v="367"/>
    <s v="Low"/>
    <x v="45"/>
    <x v="1121"/>
    <n v="0.1"/>
    <s v="Regular"/>
    <x v="1112"/>
    <n v="67.290000000000006"/>
    <n v="19.079999999999998"/>
    <s v="Becky Castell"/>
    <x v="3"/>
    <s v="Consumer"/>
    <x v="0"/>
    <s v="Storage &amp; Organization"/>
    <s v="Small Box"/>
    <d v="2015-04-03T00:00:00"/>
  </r>
  <r>
    <n v="6369"/>
    <s v="Y"/>
    <x v="368"/>
    <s v="Medium"/>
    <x v="26"/>
    <x v="1122"/>
    <n v="0.06"/>
    <s v="Regular"/>
    <x v="1113"/>
    <n v="21.85"/>
    <n v="18.82"/>
    <s v="Alexander Gannaway"/>
    <x v="1"/>
    <s v="Corporate"/>
    <x v="0"/>
    <s v="Pens &amp; Art Supplies"/>
    <s v="Wrap Bag"/>
    <d v="2015-04-03T00:00:00"/>
  </r>
  <r>
    <n v="6370"/>
    <s v="N"/>
    <x v="369"/>
    <s v="Critical"/>
    <x v="13"/>
    <x v="1123"/>
    <n v="7.0000000000000007E-2"/>
    <s v="Delivery Van"/>
    <x v="1114"/>
    <n v="1512.97"/>
    <n v="43.7"/>
    <s v="Hallie Redmond"/>
    <x v="1"/>
    <s v="Small Business"/>
    <x v="1"/>
    <s v="Office Machines"/>
    <s v="Jumbo Drum"/>
    <d v="2015-04-04T00:00:00"/>
  </r>
  <r>
    <n v="6371"/>
    <s v="Y"/>
    <x v="369"/>
    <s v="Low"/>
    <x v="12"/>
    <x v="1124"/>
    <n v="0.09"/>
    <s v="Regular"/>
    <x v="1115"/>
    <n v="75.94"/>
    <n v="28.48"/>
    <s v="Bill Shonely"/>
    <x v="0"/>
    <s v="Small Business"/>
    <x v="2"/>
    <s v="Office Furnishings"/>
    <s v="Small Box"/>
    <d v="2015-04-08T00:00:00"/>
  </r>
  <r>
    <n v="6372"/>
    <s v="Y"/>
    <x v="369"/>
    <s v="Low"/>
    <x v="16"/>
    <x v="1125"/>
    <n v="0.03"/>
    <s v="Delivery Van"/>
    <x v="1116"/>
    <n v="162.97999999999999"/>
    <n v="80.27"/>
    <s v="Bill Shonely"/>
    <x v="1"/>
    <s v="Small Business"/>
    <x v="2"/>
    <s v="Bookcases"/>
    <s v="Jumbo Box"/>
    <d v="2015-04-03T00:00:00"/>
  </r>
  <r>
    <n v="6373"/>
    <s v="N"/>
    <x v="370"/>
    <s v="Low"/>
    <x v="7"/>
    <x v="1126"/>
    <n v="0.03"/>
    <s v="Regular"/>
    <x v="1117"/>
    <n v="22.14"/>
    <n v="16.27"/>
    <s v="Ashley Jarvis"/>
    <x v="1"/>
    <s v="Home Office"/>
    <x v="0"/>
    <s v="Paper"/>
    <s v="Wrap Bag"/>
    <d v="2015-04-11T00:00:00"/>
  </r>
  <r>
    <n v="6374"/>
    <s v="N"/>
    <x v="371"/>
    <s v="Medium"/>
    <x v="12"/>
    <x v="1127"/>
    <n v="0.04"/>
    <s v="Regular"/>
    <x v="1118"/>
    <n v="26.03"/>
    <n v="23.37"/>
    <s v="Melanie Page"/>
    <x v="2"/>
    <s v="Corporate"/>
    <x v="0"/>
    <s v="Storage &amp; Organization"/>
    <s v="Small Box"/>
    <d v="2015-04-07T00:00:00"/>
  </r>
  <r>
    <n v="6375"/>
    <s v="N"/>
    <x v="372"/>
    <s v="Critical"/>
    <x v="21"/>
    <x v="1128"/>
    <n v="0.06"/>
    <s v="Regular"/>
    <x v="1119"/>
    <n v="18.48"/>
    <n v="20.350000000000001"/>
    <s v="Eric Murdock"/>
    <x v="1"/>
    <s v="Home Office"/>
    <x v="0"/>
    <s v="Paper"/>
    <s v="Small Box"/>
    <d v="2015-04-08T00:00:00"/>
  </r>
  <r>
    <n v="6376"/>
    <s v="N"/>
    <x v="372"/>
    <s v="Medium"/>
    <x v="5"/>
    <x v="1129"/>
    <n v="0.08"/>
    <s v="Regular"/>
    <x v="1120"/>
    <n v="22.98"/>
    <n v="17.989999999999998"/>
    <s v="Evan Henry"/>
    <x v="1"/>
    <s v="Corporate"/>
    <x v="0"/>
    <s v="Appliances"/>
    <s v="Small Box"/>
    <d v="2015-04-08T00:00:00"/>
  </r>
  <r>
    <n v="6377"/>
    <s v="N"/>
    <x v="373"/>
    <s v="Not Specified"/>
    <x v="0"/>
    <x v="1130"/>
    <n v="0.05"/>
    <s v="Regular"/>
    <x v="1121"/>
    <n v="162.97999999999999"/>
    <n v="27.99"/>
    <s v="Kean Takahito"/>
    <x v="1"/>
    <s v="Home Office"/>
    <x v="1"/>
    <s v="Office Machines"/>
    <s v="Medium Box"/>
    <d v="2015-04-09T00:00:00"/>
  </r>
  <r>
    <n v="6378"/>
    <s v="N"/>
    <x v="373"/>
    <s v="Not Specified"/>
    <x v="15"/>
    <x v="1131"/>
    <n v="0.03"/>
    <s v="Regular"/>
    <x v="1122"/>
    <n v="15.48"/>
    <n v="63"/>
    <s v="Deborah Brumfield"/>
    <x v="1"/>
    <s v="Small Business"/>
    <x v="0"/>
    <s v="Appliances"/>
    <s v="Large Box"/>
    <d v="2015-04-09T00:00:00"/>
  </r>
  <r>
    <n v="6379"/>
    <s v="N"/>
    <x v="373"/>
    <s v="Not Specified"/>
    <x v="26"/>
    <x v="1132"/>
    <n v="0.02"/>
    <s v="Regular"/>
    <x v="1123"/>
    <n v="23.66"/>
    <n v="21.95"/>
    <s v="Deborah Brumfield"/>
    <x v="1"/>
    <s v="Small Business"/>
    <x v="0"/>
    <s v="Pens &amp; Art Supplies"/>
    <s v="Small Pack"/>
    <d v="2015-04-09T00:00:00"/>
  </r>
  <r>
    <n v="6380"/>
    <s v="N"/>
    <x v="373"/>
    <s v="Not Specified"/>
    <x v="26"/>
    <x v="1133"/>
    <n v="0.04"/>
    <s v="Regular"/>
    <x v="1124"/>
    <n v="24.98"/>
    <n v="17.14"/>
    <s v="Deborah Brumfield"/>
    <x v="1"/>
    <s v="Small Business"/>
    <x v="0"/>
    <s v="Scissors Rulers and Trimmers"/>
    <s v="Small Pack"/>
    <d v="2015-04-09T00:00:00"/>
  </r>
  <r>
    <n v="6381"/>
    <s v="N"/>
    <x v="374"/>
    <s v="High"/>
    <x v="4"/>
    <x v="1134"/>
    <n v="0.03"/>
    <s v="Regular"/>
    <x v="1125"/>
    <n v="16.55"/>
    <n v="15.49"/>
    <s v="George Ashbrook"/>
    <x v="2"/>
    <s v="Consumer"/>
    <x v="0"/>
    <s v="Binders and Binder Accessories"/>
    <s v="Small Box"/>
    <d v="2015-04-10T00:00:00"/>
  </r>
  <r>
    <n v="6382"/>
    <s v="N"/>
    <x v="374"/>
    <s v="High"/>
    <x v="3"/>
    <x v="1135"/>
    <n v="0.01"/>
    <s v="Regular"/>
    <x v="1126"/>
    <n v="32.99"/>
    <n v="14.99"/>
    <s v="Russell DAscenzo"/>
    <x v="1"/>
    <s v="Consumer"/>
    <x v="1"/>
    <s v="Telephones and Communication"/>
    <s v="Wrap Bag"/>
    <d v="2015-04-12T00:00:00"/>
  </r>
  <r>
    <n v="6383"/>
    <s v="N"/>
    <x v="375"/>
    <s v="Low"/>
    <x v="41"/>
    <x v="1136"/>
    <n v="0"/>
    <s v="Regular"/>
    <x v="1127"/>
    <n v="18.48"/>
    <n v="20.65"/>
    <s v="Karl Brown"/>
    <x v="1"/>
    <s v="Corporate"/>
    <x v="0"/>
    <s v="Paper"/>
    <s v="Small Box"/>
    <d v="2015-04-12T00:00:00"/>
  </r>
  <r>
    <n v="6384"/>
    <s v="N"/>
    <x v="375"/>
    <s v="Low"/>
    <x v="31"/>
    <x v="1137"/>
    <n v="0.09"/>
    <s v="Regular"/>
    <x v="1128"/>
    <n v="25.48"/>
    <n v="18.510000000000002"/>
    <s v="Karl Brown"/>
    <x v="1"/>
    <s v="Corporate"/>
    <x v="0"/>
    <s v="Storage &amp; Organization"/>
    <s v="Small Box"/>
    <d v="2015-04-14T00:00:00"/>
  </r>
  <r>
    <n v="6385"/>
    <s v="N"/>
    <x v="375"/>
    <s v="Low"/>
    <x v="1"/>
    <x v="1138"/>
    <n v="0.09"/>
    <s v="Regular"/>
    <x v="1129"/>
    <n v="127.99"/>
    <n v="19.920000000000002"/>
    <s v="Karl Brown"/>
    <x v="1"/>
    <s v="Corporate"/>
    <x v="1"/>
    <s v="Telephones and Communication"/>
    <s v="Small Box"/>
    <d v="2015-04-12T00:00:00"/>
  </r>
  <r>
    <n v="6386"/>
    <s v="Y"/>
    <x v="375"/>
    <s v="Medium"/>
    <x v="0"/>
    <x v="1139"/>
    <n v="0.08"/>
    <s v="Regular"/>
    <x v="1130"/>
    <n v="15.36"/>
    <n v="20.27"/>
    <s v="Richard Eichhorn"/>
    <x v="1"/>
    <s v="Consumer"/>
    <x v="0"/>
    <s v="Binders and Binder Accessories"/>
    <s v="Small Box"/>
    <d v="2015-04-13T00:00:00"/>
  </r>
  <r>
    <n v="6387"/>
    <s v="Y"/>
    <x v="375"/>
    <s v="Medium"/>
    <x v="47"/>
    <x v="1140"/>
    <n v="0"/>
    <s v="Regular"/>
    <x v="1131"/>
    <n v="71.78"/>
    <n v="24.29"/>
    <s v="Richard Eichhorn"/>
    <x v="1"/>
    <s v="Consumer"/>
    <x v="0"/>
    <s v="Binders and Binder Accessories"/>
    <s v="Small Box"/>
    <d v="2015-04-11T00:00:00"/>
  </r>
  <r>
    <n v="6388"/>
    <s v="Y"/>
    <x v="375"/>
    <s v="Medium"/>
    <x v="28"/>
    <x v="1141"/>
    <n v="0.04"/>
    <s v="Express"/>
    <x v="1132"/>
    <n v="24.22"/>
    <n v="16.850000000000001"/>
    <s v="Richard Eichhorn"/>
    <x v="1"/>
    <s v="Consumer"/>
    <x v="2"/>
    <s v="Office Furnishings"/>
    <s v="Small Pack"/>
    <d v="2015-04-11T00:00:00"/>
  </r>
  <r>
    <n v="6389"/>
    <s v="N"/>
    <x v="375"/>
    <s v="High"/>
    <x v="9"/>
    <x v="1142"/>
    <n v="0.04"/>
    <s v="Express"/>
    <x v="1133"/>
    <n v="13.68"/>
    <n v="15.57"/>
    <s v="Eric Murdock"/>
    <x v="1"/>
    <s v="Home Office"/>
    <x v="0"/>
    <s v="Pens &amp; Art Supplies"/>
    <s v="Wrap Bag"/>
    <d v="2015-04-12T00:00:00"/>
  </r>
  <r>
    <n v="6390"/>
    <s v="N"/>
    <x v="376"/>
    <s v="Medium"/>
    <x v="32"/>
    <x v="1143"/>
    <n v="0.01"/>
    <s v="Express"/>
    <x v="1134"/>
    <n v="18.48"/>
    <n v="20.6"/>
    <s v="Tracy Zic"/>
    <x v="1"/>
    <s v="Consumer"/>
    <x v="0"/>
    <s v="Paper"/>
    <s v="Small Box"/>
    <d v="2015-04-12T00:00:00"/>
  </r>
  <r>
    <n v="6391"/>
    <s v="N"/>
    <x v="376"/>
    <s v="Low"/>
    <x v="29"/>
    <x v="1144"/>
    <n v="0.01"/>
    <s v="Regular"/>
    <x v="1135"/>
    <n v="19.309999999999999"/>
    <n v="14.49"/>
    <s v="Quincy Jones"/>
    <x v="1"/>
    <s v="Home Office"/>
    <x v="0"/>
    <s v="Labels"/>
    <s v="Small Box"/>
    <d v="2015-04-15T00:00:00"/>
  </r>
  <r>
    <n v="6392"/>
    <s v="N"/>
    <x v="376"/>
    <s v="Low"/>
    <x v="16"/>
    <x v="1145"/>
    <n v="0.06"/>
    <s v="Regular"/>
    <x v="1136"/>
    <n v="22.06"/>
    <n v="16.059999999999999"/>
    <s v="Quincy Jones"/>
    <x v="1"/>
    <s v="Home Office"/>
    <x v="0"/>
    <s v="Paper"/>
    <s v="Wrap Bag"/>
    <d v="2015-04-15T00:00:00"/>
  </r>
  <r>
    <n v="6393"/>
    <s v="N"/>
    <x v="376"/>
    <s v="Medium"/>
    <x v="25"/>
    <x v="1146"/>
    <n v="0.08"/>
    <s v="Regular"/>
    <x v="1137"/>
    <n v="137.99"/>
    <n v="21.69"/>
    <s v="Jack Lebron"/>
    <x v="0"/>
    <s v="Corporate"/>
    <x v="1"/>
    <s v="Telephones and Communication"/>
    <s v="Small Box"/>
    <d v="2015-04-13T00:00:00"/>
  </r>
  <r>
    <n v="6394"/>
    <s v="N"/>
    <x v="377"/>
    <s v="Low"/>
    <x v="3"/>
    <x v="1147"/>
    <n v="0.09"/>
    <s v="Regular"/>
    <x v="1138"/>
    <n v="117.34"/>
    <n v="38.49"/>
    <s v="Doug Bickford"/>
    <x v="3"/>
    <s v="Corporate"/>
    <x v="2"/>
    <s v="Office Furnishings"/>
    <s v="Large Box"/>
    <d v="2015-04-19T00:00:00"/>
  </r>
  <r>
    <n v="6395"/>
    <s v="N"/>
    <x v="378"/>
    <s v="Critical"/>
    <x v="35"/>
    <x v="1148"/>
    <n v="0.09"/>
    <s v="Regular"/>
    <x v="1139"/>
    <n v="17.78"/>
    <n v="22.09"/>
    <s v="Carlos Soltero"/>
    <x v="3"/>
    <s v="Consumer"/>
    <x v="0"/>
    <s v="Paper"/>
    <s v="Small Box"/>
    <d v="2015-04-16T00:00:00"/>
  </r>
  <r>
    <n v="6396"/>
    <s v="N"/>
    <x v="378"/>
    <s v="Critical"/>
    <x v="26"/>
    <x v="1149"/>
    <n v="0.09"/>
    <s v="Regular"/>
    <x v="1140"/>
    <n v="18.7"/>
    <n v="15.56"/>
    <s v="Carlos Soltero"/>
    <x v="3"/>
    <s v="Consumer"/>
    <x v="0"/>
    <s v="Pens &amp; Art Supplies"/>
    <s v="Wrap Bag"/>
    <d v="2015-04-15T00:00:00"/>
  </r>
  <r>
    <n v="6397"/>
    <s v="N"/>
    <x v="378"/>
    <s v="Medium"/>
    <x v="41"/>
    <x v="1150"/>
    <n v="7.0000000000000007E-2"/>
    <s v="Regular"/>
    <x v="1141"/>
    <n v="45.98"/>
    <n v="33.99"/>
    <s v="Nat Gilpin"/>
    <x v="2"/>
    <s v="Consumer"/>
    <x v="2"/>
    <s v="Office Furnishings"/>
    <s v="Small Box"/>
    <d v="2015-04-17T00:00:00"/>
  </r>
  <r>
    <n v="6398"/>
    <s v="N"/>
    <x v="378"/>
    <s v="Not Specified"/>
    <x v="33"/>
    <x v="1151"/>
    <n v="0.08"/>
    <s v="Regular"/>
    <x v="1142"/>
    <n v="71.98"/>
    <n v="17.989999999999998"/>
    <s v="Mark Packer"/>
    <x v="0"/>
    <s v="Small Business"/>
    <x v="0"/>
    <s v="Appliances"/>
    <s v="Small Box"/>
    <d v="2015-04-15T00:00:00"/>
  </r>
  <r>
    <n v="6399"/>
    <s v="N"/>
    <x v="379"/>
    <s v="High"/>
    <x v="3"/>
    <x v="1152"/>
    <n v="0.03"/>
    <s v="Express"/>
    <x v="1143"/>
    <n v="51.98"/>
    <n v="21.12"/>
    <s v="Penelope Sewall"/>
    <x v="1"/>
    <s v="Home Office"/>
    <x v="1"/>
    <s v="Computer Peripherals"/>
    <s v="Small Box"/>
    <d v="2015-04-17T00:00:00"/>
  </r>
  <r>
    <n v="6400"/>
    <s v="N"/>
    <x v="379"/>
    <s v="High"/>
    <x v="25"/>
    <x v="1153"/>
    <n v="0.03"/>
    <s v="Regular"/>
    <x v="1144"/>
    <n v="16.98"/>
    <n v="14.49"/>
    <s v="Penelope Sewall"/>
    <x v="1"/>
    <s v="Home Office"/>
    <x v="0"/>
    <s v="Labels"/>
    <s v="Small Box"/>
    <d v="2015-04-17T00:00:00"/>
  </r>
  <r>
    <n v="6401"/>
    <s v="N"/>
    <x v="379"/>
    <s v="High"/>
    <x v="26"/>
    <x v="1154"/>
    <n v="0.06"/>
    <s v="Regular"/>
    <x v="1145"/>
    <n v="18.48"/>
    <n v="22.74"/>
    <s v="Penelope Sewall"/>
    <x v="1"/>
    <s v="Home Office"/>
    <x v="0"/>
    <s v="Paper"/>
    <s v="Small Box"/>
    <d v="2015-04-16T00:00:00"/>
  </r>
  <r>
    <n v="6402"/>
    <s v="N"/>
    <x v="380"/>
    <s v="Medium"/>
    <x v="6"/>
    <x v="1155"/>
    <n v="0.08"/>
    <s v="Regular"/>
    <x v="1146"/>
    <n v="44.98"/>
    <n v="19.5"/>
    <s v="Lindsay Williams"/>
    <x v="1"/>
    <s v="Corporate"/>
    <x v="1"/>
    <s v="Computer Peripherals"/>
    <s v="Small Box"/>
    <d v="2015-04-20T00:00:00"/>
  </r>
  <r>
    <n v="6403"/>
    <s v="Y"/>
    <x v="380"/>
    <s v="Low"/>
    <x v="37"/>
    <x v="1156"/>
    <n v="0.01"/>
    <s v="Delivery Van"/>
    <x v="1147"/>
    <n v="142.97999999999999"/>
    <n v="68.739999999999995"/>
    <s v="Thais Sissman"/>
    <x v="1"/>
    <s v="Small Business"/>
    <x v="2"/>
    <s v="Bookcases"/>
    <s v="Jumbo Box"/>
    <d v="2015-04-21T00:00:00"/>
  </r>
  <r>
    <n v="6404"/>
    <s v="Y"/>
    <x v="380"/>
    <s v="Low"/>
    <x v="10"/>
    <x v="1157"/>
    <n v="0.04"/>
    <s v="Express"/>
    <x v="1148"/>
    <n v="27.14"/>
    <n v="18.53"/>
    <s v="Thais Sissman"/>
    <x v="1"/>
    <s v="Small Business"/>
    <x v="0"/>
    <s v="Storage &amp; Organization"/>
    <s v="Small Box"/>
    <d v="2015-04-21T00:00:00"/>
  </r>
  <r>
    <n v="6405"/>
    <s v="N"/>
    <x v="381"/>
    <s v="Medium"/>
    <x v="27"/>
    <x v="1158"/>
    <n v="0.1"/>
    <s v="Regular"/>
    <x v="1149"/>
    <n v="66.959999999999994"/>
    <n v="24.75"/>
    <s v="Melanie Page"/>
    <x v="2"/>
    <s v="Corporate"/>
    <x v="0"/>
    <s v="Paper"/>
    <s v="Small Box"/>
    <d v="2015-04-22T00:00:00"/>
  </r>
  <r>
    <n v="6406"/>
    <s v="N"/>
    <x v="381"/>
    <s v="Medium"/>
    <x v="16"/>
    <x v="1159"/>
    <n v="7.0000000000000007E-2"/>
    <s v="Regular"/>
    <x v="1150"/>
    <n v="23.97"/>
    <n v="19.809999999999999"/>
    <s v="Melanie Page"/>
    <x v="2"/>
    <s v="Corporate"/>
    <x v="0"/>
    <s v="Pens &amp; Art Supplies"/>
    <s v="Small Pack"/>
    <d v="2015-04-20T00:00:00"/>
  </r>
  <r>
    <n v="6407"/>
    <s v="N"/>
    <x v="382"/>
    <s v="Medium"/>
    <x v="42"/>
    <x v="1160"/>
    <n v="0.1"/>
    <s v="Regular"/>
    <x v="1151"/>
    <n v="19.100000000000001"/>
    <n v="20.05"/>
    <s v="Maribeth Yedwab"/>
    <x v="1"/>
    <s v="Home Office"/>
    <x v="0"/>
    <s v="Binders and Binder Accessories"/>
    <s v="Small Box"/>
    <d v="2015-04-24T00:00:00"/>
  </r>
  <r>
    <n v="6408"/>
    <s v="N"/>
    <x v="382"/>
    <s v="Low"/>
    <x v="19"/>
    <x v="1161"/>
    <n v="0.03"/>
    <s v="Regular"/>
    <x v="1152"/>
    <n v="32.24"/>
    <n v="20.67"/>
    <s v="Joel Jenkins"/>
    <x v="2"/>
    <s v="Corporate"/>
    <x v="2"/>
    <s v="Office Furnishings"/>
    <s v="Small Pack"/>
    <d v="2015-04-24T00:00:00"/>
  </r>
  <r>
    <n v="6409"/>
    <s v="N"/>
    <x v="382"/>
    <s v="Medium"/>
    <x v="26"/>
    <x v="1162"/>
    <n v="0.06"/>
    <s v="Regular"/>
    <x v="1153"/>
    <n v="47.99"/>
    <n v="15.1"/>
    <s v="Arianne Irving"/>
    <x v="1"/>
    <s v="Corporate"/>
    <x v="1"/>
    <s v="Telephones and Communication"/>
    <s v="Small Box"/>
    <d v="2015-04-23T00:00:00"/>
  </r>
  <r>
    <n v="6410"/>
    <s v="N"/>
    <x v="383"/>
    <s v="Medium"/>
    <x v="19"/>
    <x v="1163"/>
    <n v="0.09"/>
    <s v="Regular"/>
    <x v="1154"/>
    <n v="42.73"/>
    <n v="18"/>
    <s v="Lindsay Castell"/>
    <x v="1"/>
    <s v="Corporate"/>
    <x v="1"/>
    <s v="Computer Peripherals"/>
    <s v="Small Box"/>
    <d v="2015-04-28T00:00:00"/>
  </r>
  <r>
    <n v="6411"/>
    <s v="N"/>
    <x v="383"/>
    <s v="Medium"/>
    <x v="30"/>
    <x v="1164"/>
    <n v="0.1"/>
    <s v="Regular"/>
    <x v="1155"/>
    <n v="31.98"/>
    <n v="19.77"/>
    <s v="Lindsay Castell"/>
    <x v="1"/>
    <s v="Corporate"/>
    <x v="0"/>
    <s v="Paper"/>
    <s v="Small Box"/>
    <d v="2015-04-29T00:00:00"/>
  </r>
  <r>
    <n v="6412"/>
    <s v="N"/>
    <x v="383"/>
    <s v="Medium"/>
    <x v="28"/>
    <x v="1165"/>
    <n v="0.05"/>
    <s v="Regular"/>
    <x v="1156"/>
    <n v="431.19"/>
    <n v="33.99"/>
    <s v="Lindsay Castell"/>
    <x v="1"/>
    <s v="Corporate"/>
    <x v="0"/>
    <s v="Storage &amp; Organization"/>
    <s v="Small Box"/>
    <d v="2015-04-29T00:00:00"/>
  </r>
  <r>
    <n v="6413"/>
    <s v="N"/>
    <x v="383"/>
    <s v="Not Specified"/>
    <x v="45"/>
    <x v="1166"/>
    <n v="0.09"/>
    <s v="Regular"/>
    <x v="1157"/>
    <n v="53.94"/>
    <n v="16.989999999999998"/>
    <s v="Thomas Thornton"/>
    <x v="1"/>
    <s v="Consumer"/>
    <x v="0"/>
    <s v="Binders and Binder Accessories"/>
    <s v="Small Box"/>
    <d v="2015-04-28T00:00:00"/>
  </r>
  <r>
    <n v="6414"/>
    <s v="N"/>
    <x v="384"/>
    <s v="Low"/>
    <x v="18"/>
    <x v="1167"/>
    <n v="0.04"/>
    <s v="Delivery Van"/>
    <x v="1158"/>
    <n v="152.97999999999999"/>
    <n v="50.09"/>
    <s v="Greg Guthrie"/>
    <x v="0"/>
    <s v="Corporate"/>
    <x v="2"/>
    <s v="Bookcases"/>
    <s v="Jumbo Box"/>
    <d v="2015-04-30T00:00:00"/>
  </r>
  <r>
    <n v="6415"/>
    <s v="N"/>
    <x v="384"/>
    <s v="Low"/>
    <x v="37"/>
    <x v="1168"/>
    <n v="0.05"/>
    <s v="Delivery Van"/>
    <x v="1159"/>
    <n v="134.99"/>
    <n v="84.2"/>
    <s v="Greg Guthrie"/>
    <x v="0"/>
    <s v="Corporate"/>
    <x v="2"/>
    <s v="Chairs &amp; Chairmats"/>
    <s v="Jumbo Drum"/>
    <d v="2015-05-03T00:00:00"/>
  </r>
  <r>
    <n v="6416"/>
    <s v="N"/>
    <x v="385"/>
    <s v="Medium"/>
    <x v="39"/>
    <x v="1169"/>
    <n v="0.01"/>
    <s v="Delivery Van"/>
    <x v="1160"/>
    <n v="461.99"/>
    <n v="63"/>
    <s v="Chuck Sachs"/>
    <x v="0"/>
    <s v="Consumer"/>
    <x v="1"/>
    <s v="Copiers and Fax"/>
    <s v="Jumbo Drum"/>
    <d v="2015-04-30T00:00:00"/>
  </r>
  <r>
    <n v="6417"/>
    <s v="N"/>
    <x v="385"/>
    <s v="Medium"/>
    <x v="19"/>
    <x v="1170"/>
    <n v="0.03"/>
    <s v="Regular"/>
    <x v="1161"/>
    <n v="26.98"/>
    <n v="21.69"/>
    <s v="Chuck Sachs"/>
    <x v="0"/>
    <s v="Consumer"/>
    <x v="0"/>
    <s v="Storage &amp; Organization"/>
    <s v="Small Box"/>
    <d v="2015-05-02T00:00:00"/>
  </r>
  <r>
    <n v="6418"/>
    <s v="N"/>
    <x v="385"/>
    <s v="Medium"/>
    <x v="8"/>
    <x v="1171"/>
    <n v="0.04"/>
    <s v="Delivery Van"/>
    <x v="1162"/>
    <n v="35.99"/>
    <n v="29.68"/>
    <s v="Chuck Sachs"/>
    <x v="0"/>
    <s v="Consumer"/>
    <x v="2"/>
    <s v="Office Furnishings"/>
    <s v="Jumbo Drum"/>
    <d v="2015-04-30T00:00:00"/>
  </r>
  <r>
    <n v="6419"/>
    <s v="N"/>
    <x v="385"/>
    <s v="Critical"/>
    <x v="28"/>
    <x v="1172"/>
    <n v="0"/>
    <s v="Regular"/>
    <x v="1163"/>
    <n v="19.04"/>
    <n v="16.170000000000002"/>
    <s v="Troy Blackwell"/>
    <x v="1"/>
    <s v="Home Office"/>
    <x v="0"/>
    <s v="Paper"/>
    <s v="Wrap Bag"/>
    <d v="2015-04-30T00:00:00"/>
  </r>
  <r>
    <n v="6420"/>
    <s v="N"/>
    <x v="386"/>
    <s v="Not Specified"/>
    <x v="27"/>
    <x v="1173"/>
    <n v="0.06"/>
    <s v="Express"/>
    <x v="1164"/>
    <n v="15.58"/>
    <n v="19.47"/>
    <s v="John Lee"/>
    <x v="1"/>
    <s v="Corporate"/>
    <x v="0"/>
    <s v="Binders and Binder Accessories"/>
    <s v="Small Box"/>
    <d v="2015-05-02T00:00:00"/>
  </r>
  <r>
    <n v="6421"/>
    <s v="N"/>
    <x v="386"/>
    <s v="Not Specified"/>
    <x v="49"/>
    <x v="1174"/>
    <n v="0.1"/>
    <s v="Regular"/>
    <x v="1165"/>
    <n v="14.23"/>
    <n v="18.57"/>
    <s v="John Lee"/>
    <x v="1"/>
    <s v="Corporate"/>
    <x v="2"/>
    <s v="Office Furnishings"/>
    <s v="Small Pack"/>
    <d v="2015-05-02T00:00:00"/>
  </r>
  <r>
    <n v="6422"/>
    <s v="N"/>
    <x v="386"/>
    <s v="Not Specified"/>
    <x v="14"/>
    <x v="1175"/>
    <n v="0.01"/>
    <s v="Delivery Van"/>
    <x v="1166"/>
    <n v="136.49"/>
    <n v="65.94"/>
    <s v="John Lee"/>
    <x v="1"/>
    <s v="Corporate"/>
    <x v="2"/>
    <s v="Tables"/>
    <s v="Jumbo Box"/>
    <d v="2015-05-02T00:00:00"/>
  </r>
  <r>
    <n v="6423"/>
    <s v="N"/>
    <x v="386"/>
    <s v="Low"/>
    <x v="0"/>
    <x v="1176"/>
    <n v="0.02"/>
    <s v="Regular"/>
    <x v="1167"/>
    <n v="71.98"/>
    <n v="17.989999999999998"/>
    <s v="Nora Pelletier"/>
    <x v="1"/>
    <s v="Corporate"/>
    <x v="0"/>
    <s v="Appliances"/>
    <s v="Small Box"/>
    <d v="2015-05-02T00:00:00"/>
  </r>
  <r>
    <n v="6424"/>
    <s v="N"/>
    <x v="386"/>
    <s v="Low"/>
    <x v="44"/>
    <x v="1177"/>
    <n v="0.09"/>
    <s v="Regular"/>
    <x v="1168"/>
    <n v="268.99"/>
    <n v="25.25"/>
    <s v="Nora Pelletier"/>
    <x v="1"/>
    <s v="Corporate"/>
    <x v="1"/>
    <s v="Computer Peripherals"/>
    <s v="Small Box"/>
    <d v="2015-04-30T00:00:00"/>
  </r>
  <r>
    <n v="6425"/>
    <s v="N"/>
    <x v="386"/>
    <s v="Low"/>
    <x v="16"/>
    <x v="1178"/>
    <n v="0.01"/>
    <s v="Regular"/>
    <x v="1169"/>
    <n v="47.99"/>
    <n v="19"/>
    <s v="Nora Pelletier"/>
    <x v="1"/>
    <s v="Corporate"/>
    <x v="1"/>
    <s v="Telephones and Communication"/>
    <s v="Wrap Bag"/>
    <d v="2015-05-02T00:00:00"/>
  </r>
  <r>
    <n v="6426"/>
    <s v="N"/>
    <x v="387"/>
    <s v="Not Specified"/>
    <x v="9"/>
    <x v="1179"/>
    <n v="0.08"/>
    <s v="Regular"/>
    <x v="1170"/>
    <n v="22.01"/>
    <n v="15.99"/>
    <s v="Michael Oakman"/>
    <x v="1"/>
    <s v="Small Business"/>
    <x v="1"/>
    <s v="Computer Peripherals"/>
    <s v="Small Pack"/>
    <d v="2015-05-03T00:00:00"/>
  </r>
  <r>
    <n v="6427"/>
    <s v="N"/>
    <x v="387"/>
    <s v="Not Specified"/>
    <x v="18"/>
    <x v="1180"/>
    <n v="0.01"/>
    <s v="Regular"/>
    <x v="1171"/>
    <n v="137.99"/>
    <n v="21.69"/>
    <s v="Michael Oakman"/>
    <x v="1"/>
    <s v="Small Business"/>
    <x v="1"/>
    <s v="Telephones and Communication"/>
    <s v="Small Box"/>
    <d v="2015-05-02T00:00:00"/>
  </r>
  <r>
    <n v="6428"/>
    <s v="N"/>
    <x v="388"/>
    <s v="High"/>
    <x v="42"/>
    <x v="1181"/>
    <n v="0.05"/>
    <s v="Regular"/>
    <x v="1172"/>
    <n v="92.98"/>
    <n v="49"/>
    <s v="Mitch Willingham"/>
    <x v="1"/>
    <s v="Corporate"/>
    <x v="0"/>
    <s v="Storage &amp; Organization"/>
    <s v="Large Box"/>
    <d v="2015-05-04T00:00:00"/>
  </r>
  <r>
    <n v="6429"/>
    <s v="N"/>
    <x v="388"/>
    <s v="High"/>
    <x v="19"/>
    <x v="1182"/>
    <n v="7.0000000000000007E-2"/>
    <s v="Express"/>
    <x v="1173"/>
    <n v="15.15"/>
    <n v="14.5"/>
    <s v="Mitch Willingham"/>
    <x v="1"/>
    <s v="Corporate"/>
    <x v="0"/>
    <s v="Labels"/>
    <s v="Small Box"/>
    <d v="2015-05-05T00:00:00"/>
  </r>
  <r>
    <n v="6430"/>
    <s v="N"/>
    <x v="389"/>
    <s v="Critical"/>
    <x v="0"/>
    <x v="1183"/>
    <n v="0.05"/>
    <s v="Delivery Van"/>
    <x v="1174"/>
    <n v="171.31"/>
    <n v="74"/>
    <s v="Nathan Cano"/>
    <x v="0"/>
    <s v="Consumer"/>
    <x v="2"/>
    <s v="Tables"/>
    <s v="Jumbo Drum"/>
    <d v="2015-05-04T00:00:00"/>
  </r>
  <r>
    <n v="6431"/>
    <s v="N"/>
    <x v="389"/>
    <s v="Critical"/>
    <x v="5"/>
    <x v="1184"/>
    <n v="0.01"/>
    <s v="Regular"/>
    <x v="1175"/>
    <n v="47.99"/>
    <n v="15.25"/>
    <s v="Nathan Cano"/>
    <x v="0"/>
    <s v="Consumer"/>
    <x v="1"/>
    <s v="Telephones and Communication"/>
    <s v="Small Pack"/>
    <d v="2015-05-05T00:00:00"/>
  </r>
  <r>
    <n v="6432"/>
    <s v="N"/>
    <x v="389"/>
    <s v="Critical"/>
    <x v="22"/>
    <x v="1185"/>
    <n v="0.01"/>
    <s v="Regular"/>
    <x v="1176"/>
    <n v="41.89"/>
    <n v="15.99"/>
    <s v="Helen Abelman"/>
    <x v="0"/>
    <s v="Home Office"/>
    <x v="1"/>
    <s v="Computer Peripherals"/>
    <s v="Small Pack"/>
    <d v="2015-05-03T00:00:00"/>
  </r>
  <r>
    <n v="6433"/>
    <s v="N"/>
    <x v="390"/>
    <s v="Critical"/>
    <x v="11"/>
    <x v="1186"/>
    <n v="0"/>
    <s v="Regular"/>
    <x v="1177"/>
    <n v="14.78"/>
    <n v="15.49"/>
    <s v="Maxwell Schwartz"/>
    <x v="1"/>
    <s v="Corporate"/>
    <x v="0"/>
    <s v="Binders and Binder Accessories"/>
    <s v="Small Box"/>
    <d v="2015-05-06T00:00:00"/>
  </r>
  <r>
    <n v="6434"/>
    <s v="N"/>
    <x v="390"/>
    <s v="Critical"/>
    <x v="41"/>
    <x v="1187"/>
    <n v="7.0000000000000007E-2"/>
    <s v="Regular"/>
    <x v="1178"/>
    <n v="18.48"/>
    <n v="24.05"/>
    <s v="Kelly Andreada"/>
    <x v="1"/>
    <s v="Home Office"/>
    <x v="0"/>
    <s v="Paper"/>
    <s v="Small Box"/>
    <d v="2015-05-04T00:00:00"/>
  </r>
  <r>
    <n v="6435"/>
    <s v="N"/>
    <x v="390"/>
    <s v="Low"/>
    <x v="11"/>
    <x v="1188"/>
    <n v="0.04"/>
    <s v="Express"/>
    <x v="1179"/>
    <n v="16.98"/>
    <n v="21.28"/>
    <s v="Liz Price"/>
    <x v="1"/>
    <s v="Corporate"/>
    <x v="0"/>
    <s v="Paper"/>
    <s v="Small Box"/>
    <d v="2015-05-08T00:00:00"/>
  </r>
  <r>
    <n v="6436"/>
    <s v="Y"/>
    <x v="390"/>
    <s v="Not Specified"/>
    <x v="6"/>
    <x v="1189"/>
    <n v="0.05"/>
    <s v="Regular"/>
    <x v="1180"/>
    <n v="23.35"/>
    <n v="22.6"/>
    <s v="Craig Molinari"/>
    <x v="1"/>
    <s v="Small Business"/>
    <x v="0"/>
    <s v="Storage &amp; Organization"/>
    <s v="Small Box"/>
    <d v="2015-05-06T00:00:00"/>
  </r>
  <r>
    <n v="6437"/>
    <s v="N"/>
    <x v="391"/>
    <s v="Medium"/>
    <x v="34"/>
    <x v="1190"/>
    <n v="0.06"/>
    <s v="Regular"/>
    <x v="1181"/>
    <n v="17.579999999999998"/>
    <n v="19.3"/>
    <s v="Eric Barreto"/>
    <x v="1"/>
    <s v="Small Business"/>
    <x v="0"/>
    <s v="Envelopes"/>
    <s v="Small Box"/>
    <d v="2015-05-06T00:00:00"/>
  </r>
  <r>
    <n v="6438"/>
    <s v="N"/>
    <x v="391"/>
    <s v="High"/>
    <x v="36"/>
    <x v="1191"/>
    <n v="7.0000000000000007E-2"/>
    <s v="Delivery Van"/>
    <x v="1182"/>
    <n v="152.97999999999999"/>
    <n v="50.09"/>
    <s v="Meg Tillman"/>
    <x v="1"/>
    <s v="Small Business"/>
    <x v="2"/>
    <s v="Bookcases"/>
    <s v="Jumbo Box"/>
    <d v="2015-05-06T00:00:00"/>
  </r>
  <r>
    <n v="6439"/>
    <s v="N"/>
    <x v="391"/>
    <s v="Critical"/>
    <x v="27"/>
    <x v="1192"/>
    <n v="0.09"/>
    <s v="Regular"/>
    <x v="1183"/>
    <n v="72.22"/>
    <n v="17.5"/>
    <s v="Hilary Holden"/>
    <x v="0"/>
    <s v="Corporate"/>
    <x v="0"/>
    <s v="Appliances"/>
    <s v="Small Box"/>
    <d v="2015-05-07T00:00:00"/>
  </r>
  <r>
    <n v="6440"/>
    <s v="N"/>
    <x v="391"/>
    <s v="Critical"/>
    <x v="10"/>
    <x v="1193"/>
    <n v="7.0000000000000007E-2"/>
    <s v="Regular"/>
    <x v="1184"/>
    <n v="211.99"/>
    <n v="38.49"/>
    <s v="Hilary Holden"/>
    <x v="0"/>
    <s v="Corporate"/>
    <x v="1"/>
    <s v="Copiers and Fax"/>
    <s v="Large Box"/>
    <d v="2015-05-07T00:00:00"/>
  </r>
  <r>
    <n v="6441"/>
    <s v="N"/>
    <x v="392"/>
    <s v="Critical"/>
    <x v="11"/>
    <x v="1194"/>
    <n v="0.1"/>
    <s v="Delivery Van"/>
    <x v="1185"/>
    <n v="92.97"/>
    <n v="47.6"/>
    <s v="Eugene Barchas"/>
    <x v="3"/>
    <s v="Home Office"/>
    <x v="1"/>
    <s v="Office Machines"/>
    <s v="Jumbo Drum"/>
    <d v="2015-05-08T00:00:00"/>
  </r>
  <r>
    <n v="6442"/>
    <s v="N"/>
    <x v="392"/>
    <s v="Low"/>
    <x v="10"/>
    <x v="1195"/>
    <n v="0.1"/>
    <s v="Regular"/>
    <x v="1186"/>
    <n v="18.48"/>
    <n v="19.16"/>
    <s v="George Zrebassa"/>
    <x v="0"/>
    <s v="Home Office"/>
    <x v="0"/>
    <s v="Paper"/>
    <s v="Small Box"/>
    <d v="2015-05-13T00:00:00"/>
  </r>
  <r>
    <n v="6443"/>
    <s v="N"/>
    <x v="393"/>
    <s v="Critical"/>
    <x v="14"/>
    <x v="1196"/>
    <n v="0.01"/>
    <s v="Regular"/>
    <x v="1187"/>
    <n v="189.98"/>
    <n v="14.99"/>
    <s v="Grant Carroll"/>
    <x v="3"/>
    <s v="Corporate"/>
    <x v="0"/>
    <s v="Appliances"/>
    <s v="Small Box"/>
    <d v="2015-05-09T00:00:00"/>
  </r>
  <r>
    <n v="6444"/>
    <s v="N"/>
    <x v="393"/>
    <s v="Critical"/>
    <x v="23"/>
    <x v="1197"/>
    <n v="0.02"/>
    <s v="Regular"/>
    <x v="1188"/>
    <n v="16.28"/>
    <n v="14.94"/>
    <s v="Dorothy Dickinson"/>
    <x v="2"/>
    <s v="Corporate"/>
    <x v="0"/>
    <s v="Pens &amp; Art Supplies"/>
    <s v="Wrap Bag"/>
    <d v="2015-05-08T00:00:00"/>
  </r>
  <r>
    <n v="6445"/>
    <s v="N"/>
    <x v="393"/>
    <s v="High"/>
    <x v="36"/>
    <x v="1198"/>
    <n v="0"/>
    <s v="Regular"/>
    <x v="1189"/>
    <n v="75.94"/>
    <n v="28.48"/>
    <s v="Charlotte Melton"/>
    <x v="3"/>
    <s v="Home Office"/>
    <x v="2"/>
    <s v="Office Furnishings"/>
    <s v="Small Box"/>
    <d v="2015-05-09T00:00:00"/>
  </r>
  <r>
    <n v="6446"/>
    <s v="N"/>
    <x v="393"/>
    <s v="High"/>
    <x v="47"/>
    <x v="1199"/>
    <n v="0.01"/>
    <s v="Regular"/>
    <x v="1190"/>
    <n v="152.99"/>
    <n v="27.99"/>
    <s v="Charlotte Melton"/>
    <x v="3"/>
    <s v="Home Office"/>
    <x v="1"/>
    <s v="Office Machines"/>
    <s v="Medium Box"/>
    <d v="2015-05-08T00:00:00"/>
  </r>
  <r>
    <n v="6447"/>
    <s v="N"/>
    <x v="394"/>
    <s v="Not Specified"/>
    <x v="30"/>
    <x v="1200"/>
    <n v="0.09"/>
    <s v="Regular"/>
    <x v="1191"/>
    <n v="17.16"/>
    <n v="14.73"/>
    <s v="Carlos Soltero"/>
    <x v="3"/>
    <s v="Small Business"/>
    <x v="0"/>
    <s v="Pens &amp; Art Supplies"/>
    <s v="Wrap Bag"/>
    <d v="2015-05-11T00:00:00"/>
  </r>
  <r>
    <n v="6448"/>
    <s v="N"/>
    <x v="394"/>
    <s v="Not Specified"/>
    <x v="13"/>
    <x v="1201"/>
    <n v="0.04"/>
    <s v="Regular"/>
    <x v="1192"/>
    <n v="15.68"/>
    <n v="15.32"/>
    <s v="Carlos Soltero"/>
    <x v="3"/>
    <s v="Small Business"/>
    <x v="0"/>
    <s v="Scissors Rulers and Trimmers"/>
    <s v="Wrap Bag"/>
    <d v="2015-05-11T00:00:00"/>
  </r>
  <r>
    <n v="6449"/>
    <s v="N"/>
    <x v="394"/>
    <s v="Medium"/>
    <x v="14"/>
    <x v="1202"/>
    <n v="7.0000000000000007E-2"/>
    <s v="Regular"/>
    <x v="1193"/>
    <n v="13.88"/>
    <n v="15.49"/>
    <s v="Edward Becker"/>
    <x v="2"/>
    <s v="Home Office"/>
    <x v="0"/>
    <s v="Binders and Binder Accessories"/>
    <s v="Small Box"/>
    <d v="2015-05-10T00:00:00"/>
  </r>
  <r>
    <n v="6450"/>
    <s v="N"/>
    <x v="395"/>
    <s v="Critical"/>
    <x v="42"/>
    <x v="1203"/>
    <n v="0.04"/>
    <s v="Regular"/>
    <x v="1194"/>
    <n v="36.950000000000003"/>
    <n v="16.989999999999998"/>
    <s v="Sarah Brown"/>
    <x v="1"/>
    <s v="Consumer"/>
    <x v="0"/>
    <s v="Binders and Binder Accessories"/>
    <s v="Small Box"/>
    <d v="2015-05-12T00:00:00"/>
  </r>
  <r>
    <n v="6451"/>
    <s v="N"/>
    <x v="395"/>
    <s v="High"/>
    <x v="38"/>
    <x v="1204"/>
    <n v="0.03"/>
    <s v="Regular"/>
    <x v="1195"/>
    <n v="51.48"/>
    <n v="15.99"/>
    <s v="Bill Donatelli"/>
    <x v="2"/>
    <s v="Corporate"/>
    <x v="1"/>
    <s v="Computer Peripherals"/>
    <s v="Small Pack"/>
    <d v="2015-05-12T00:00:00"/>
  </r>
  <r>
    <n v="6452"/>
    <s v="N"/>
    <x v="395"/>
    <s v="High"/>
    <x v="38"/>
    <x v="1205"/>
    <n v="0.06"/>
    <s v="Regular"/>
    <x v="1196"/>
    <n v="15.71"/>
    <n v="15.93"/>
    <s v="Bill Donatelli"/>
    <x v="2"/>
    <s v="Corporate"/>
    <x v="0"/>
    <s v="Paper"/>
    <s v="Wrap Bag"/>
    <d v="2015-05-10T00:00:00"/>
  </r>
  <r>
    <n v="6453"/>
    <s v="Y"/>
    <x v="395"/>
    <s v="High"/>
    <x v="12"/>
    <x v="1206"/>
    <n v="0.03"/>
    <s v="Delivery Van"/>
    <x v="1197"/>
    <n v="56.43"/>
    <n v="60.59"/>
    <s v="Bryan Spruell"/>
    <x v="1"/>
    <s v="Home Office"/>
    <x v="2"/>
    <s v="Tables"/>
    <s v="Jumbo Box"/>
    <d v="2015-05-11T00:00:00"/>
  </r>
  <r>
    <n v="6454"/>
    <s v="N"/>
    <x v="395"/>
    <s v="Critical"/>
    <x v="41"/>
    <x v="1207"/>
    <n v="0.03"/>
    <s v="Regular"/>
    <x v="1198"/>
    <n v="15.14"/>
    <n v="15.14"/>
    <s v="Toby Swindell"/>
    <x v="1"/>
    <s v="Small Business"/>
    <x v="0"/>
    <s v="Paper"/>
    <s v="Wrap Bag"/>
    <d v="2015-05-10T00:00:00"/>
  </r>
  <r>
    <n v="6455"/>
    <s v="N"/>
    <x v="395"/>
    <s v="Not Specified"/>
    <x v="33"/>
    <x v="1208"/>
    <n v="0.02"/>
    <s v="Regular"/>
    <x v="1199"/>
    <n v="20.34"/>
    <n v="14.96"/>
    <s v="Michelle Ellison"/>
    <x v="2"/>
    <s v="Small Business"/>
    <x v="2"/>
    <s v="Office Furnishings"/>
    <s v="Wrap Bag"/>
    <d v="2015-05-11T00:00:00"/>
  </r>
  <r>
    <n v="6456"/>
    <s v="N"/>
    <x v="396"/>
    <s v="High"/>
    <x v="33"/>
    <x v="1209"/>
    <n v="0.03"/>
    <s v="Regular"/>
    <x v="1200"/>
    <n v="97.99"/>
    <n v="17.3"/>
    <s v="Bruce Degenhardt"/>
    <x v="1"/>
    <s v="Home Office"/>
    <x v="1"/>
    <s v="Telephones and Communication"/>
    <s v="Small Pack"/>
    <d v="2015-05-13T00:00:00"/>
  </r>
  <r>
    <n v="6457"/>
    <s v="N"/>
    <x v="397"/>
    <s v="High"/>
    <x v="21"/>
    <x v="1210"/>
    <n v="0"/>
    <s v="Regular"/>
    <x v="1201"/>
    <n v="42.98"/>
    <n v="19.760000000000002"/>
    <s v="Hilary Holden"/>
    <x v="0"/>
    <s v="Corporate"/>
    <x v="0"/>
    <s v="Paper"/>
    <s v="Small Box"/>
    <d v="2015-05-13T00:00:00"/>
  </r>
  <r>
    <n v="6458"/>
    <s v="N"/>
    <x v="397"/>
    <s v="High"/>
    <x v="43"/>
    <x v="1211"/>
    <n v="0.04"/>
    <s v="Regular"/>
    <x v="1202"/>
    <n v="31.98"/>
    <n v="22.68"/>
    <s v="Hilary Holden"/>
    <x v="0"/>
    <s v="Corporate"/>
    <x v="0"/>
    <s v="Paper"/>
    <s v="Small Box"/>
    <d v="2015-05-13T00:00:00"/>
  </r>
  <r>
    <n v="6459"/>
    <s v="N"/>
    <x v="397"/>
    <s v="Low"/>
    <x v="40"/>
    <x v="1212"/>
    <n v="0.04"/>
    <s v="Regular"/>
    <x v="1203"/>
    <n v="53.94"/>
    <n v="16.989999999999998"/>
    <s v="Fred McMath"/>
    <x v="0"/>
    <s v="Small Business"/>
    <x v="0"/>
    <s v="Binders and Binder Accessories"/>
    <s v="Small Box"/>
    <d v="2015-05-19T00:00:00"/>
  </r>
  <r>
    <n v="6460"/>
    <s v="N"/>
    <x v="398"/>
    <s v="Medium"/>
    <x v="22"/>
    <x v="1213"/>
    <n v="0.01"/>
    <s v="Express"/>
    <x v="1204"/>
    <n v="16.91"/>
    <n v="14.5"/>
    <s v="Craig Leslie"/>
    <x v="1"/>
    <s v="Consumer"/>
    <x v="0"/>
    <s v="Labels"/>
    <s v="Small Box"/>
    <d v="2015-05-16T00:00:00"/>
  </r>
  <r>
    <n v="6461"/>
    <s v="N"/>
    <x v="398"/>
    <s v="Not Specified"/>
    <x v="12"/>
    <x v="1214"/>
    <n v="0.1"/>
    <s v="Delivery Van"/>
    <x v="1205"/>
    <n v="255.98"/>
    <n v="57.32"/>
    <s v="Karen Selby"/>
    <x v="0"/>
    <s v="Consumer"/>
    <x v="2"/>
    <s v="Chairs &amp; Chairmats"/>
    <s v="Jumbo Drum"/>
    <d v="2015-05-15T00:00:00"/>
  </r>
  <r>
    <n v="6462"/>
    <s v="N"/>
    <x v="398"/>
    <s v="Not Specified"/>
    <x v="40"/>
    <x v="1215"/>
    <n v="0.04"/>
    <s v="Regular"/>
    <x v="1206"/>
    <n v="37.380000000000003"/>
    <n v="22.99"/>
    <s v="Karen Selby"/>
    <x v="0"/>
    <s v="Consumer"/>
    <x v="2"/>
    <s v="Office Furnishings"/>
    <s v="Small Pack"/>
    <d v="2015-05-16T00:00:00"/>
  </r>
  <r>
    <n v="6463"/>
    <s v="N"/>
    <x v="398"/>
    <s v="Medium"/>
    <x v="40"/>
    <x v="1216"/>
    <n v="0.05"/>
    <s v="Regular"/>
    <x v="1207"/>
    <n v="17.28"/>
    <n v="19.059999999999999"/>
    <s v="Bill Tyler"/>
    <x v="0"/>
    <s v="Consumer"/>
    <x v="0"/>
    <s v="Paper"/>
    <s v="Small Box"/>
    <d v="2015-05-15T00:00:00"/>
  </r>
  <r>
    <n v="6464"/>
    <s v="N"/>
    <x v="398"/>
    <s v="Medium"/>
    <x v="38"/>
    <x v="1217"/>
    <n v="0.02"/>
    <s v="Regular"/>
    <x v="1208"/>
    <n v="16.84"/>
    <n v="14.71"/>
    <s v="Erin Smith"/>
    <x v="2"/>
    <s v="Home Office"/>
    <x v="0"/>
    <s v="Pens &amp; Art Supplies"/>
    <s v="Wrap Bag"/>
    <d v="2015-05-14T00:00:00"/>
  </r>
  <r>
    <n v="6465"/>
    <s v="N"/>
    <x v="399"/>
    <s v="Medium"/>
    <x v="5"/>
    <x v="1218"/>
    <n v="0.06"/>
    <s v="Regular"/>
    <x v="1209"/>
    <n v="24.28"/>
    <n v="20.47"/>
    <s v="Joni Blumstein"/>
    <x v="2"/>
    <s v="Consumer"/>
    <x v="0"/>
    <s v="Paper"/>
    <s v="Small Box"/>
    <d v="2015-05-16T00:00:00"/>
  </r>
  <r>
    <n v="6466"/>
    <s v="N"/>
    <x v="399"/>
    <s v="High"/>
    <x v="12"/>
    <x v="1219"/>
    <n v="7.0000000000000007E-2"/>
    <s v="Regular"/>
    <x v="1210"/>
    <n v="21.68"/>
    <n v="16.03"/>
    <s v="Dean Percer"/>
    <x v="0"/>
    <s v="Consumer"/>
    <x v="0"/>
    <s v="Paper"/>
    <s v="Wrap Bag"/>
    <d v="2015-05-16T00:00:00"/>
  </r>
  <r>
    <n v="6467"/>
    <s v="N"/>
    <x v="400"/>
    <s v="Not Specified"/>
    <x v="48"/>
    <x v="1220"/>
    <n v="0.02"/>
    <s v="Regular"/>
    <x v="1211"/>
    <n v="21.77"/>
    <n v="20.02"/>
    <s v="Anna Haberlin"/>
    <x v="2"/>
    <s v="Corporate"/>
    <x v="2"/>
    <s v="Office Furnishings"/>
    <s v="Medium Box"/>
    <d v="2015-05-16T00:00:00"/>
  </r>
  <r>
    <n v="6468"/>
    <s v="N"/>
    <x v="400"/>
    <s v="Not Specified"/>
    <x v="42"/>
    <x v="1221"/>
    <n v="0.06"/>
    <s v="Regular"/>
    <x v="1212"/>
    <n v="17.98"/>
    <n v="19.2"/>
    <s v="Anna Haberlin"/>
    <x v="2"/>
    <s v="Corporate"/>
    <x v="0"/>
    <s v="Paper"/>
    <s v="Small Box"/>
    <d v="2015-05-17T00:00:00"/>
  </r>
  <r>
    <n v="6469"/>
    <s v="N"/>
    <x v="401"/>
    <s v="Not Specified"/>
    <x v="23"/>
    <x v="1222"/>
    <n v="0.06"/>
    <s v="Regular"/>
    <x v="1213"/>
    <n v="52.97"/>
    <n v="22.99"/>
    <s v="Nora Paige"/>
    <x v="1"/>
    <s v="Small Business"/>
    <x v="0"/>
    <s v="Pens &amp; Art Supplies"/>
    <s v="Small Pack"/>
    <d v="2015-05-17T00:00:00"/>
  </r>
  <r>
    <n v="6470"/>
    <s v="N"/>
    <x v="401"/>
    <s v="Not Specified"/>
    <x v="39"/>
    <x v="1223"/>
    <n v="0.06"/>
    <s v="Regular"/>
    <x v="1214"/>
    <n v="113.41"/>
    <n v="49"/>
    <s v="Nora Paige"/>
    <x v="1"/>
    <s v="Small Business"/>
    <x v="0"/>
    <s v="Storage &amp; Organization"/>
    <s v="Large Box"/>
    <d v="2015-05-19T00:00:00"/>
  </r>
  <r>
    <n v="6471"/>
    <s v="N"/>
    <x v="401"/>
    <s v="Not Specified"/>
    <x v="29"/>
    <x v="1224"/>
    <n v="0.01"/>
    <s v="Regular"/>
    <x v="1215"/>
    <n v="67.989999999999995"/>
    <n v="15.25"/>
    <s v="Nora Paige"/>
    <x v="1"/>
    <s v="Small Business"/>
    <x v="1"/>
    <s v="Telephones and Communication"/>
    <s v="Small Pack"/>
    <d v="2015-05-19T00:00:00"/>
  </r>
  <r>
    <n v="6472"/>
    <s v="N"/>
    <x v="401"/>
    <s v="Low"/>
    <x v="18"/>
    <x v="1225"/>
    <n v="0.01"/>
    <s v="Delivery Van"/>
    <x v="1216"/>
    <n v="282.97000000000003"/>
    <n v="42.06"/>
    <s v="Darrin Sayre"/>
    <x v="1"/>
    <s v="Consumer"/>
    <x v="1"/>
    <s v="Office Machines"/>
    <s v="Jumbo Drum"/>
    <d v="2015-05-24T00:00:00"/>
  </r>
  <r>
    <n v="6473"/>
    <s v="N"/>
    <x v="401"/>
    <s v="Critical"/>
    <x v="36"/>
    <x v="1226"/>
    <n v="0.01"/>
    <s v="Regular"/>
    <x v="1217"/>
    <n v="25.48"/>
    <n v="18.510000000000002"/>
    <s v="Harold Dahlen"/>
    <x v="0"/>
    <s v="Corporate"/>
    <x v="0"/>
    <s v="Storage &amp; Organization"/>
    <s v="Small Box"/>
    <d v="2015-05-18T00:00:00"/>
  </r>
  <r>
    <n v="6474"/>
    <s v="N"/>
    <x v="402"/>
    <s v="High"/>
    <x v="17"/>
    <x v="1227"/>
    <n v="0.04"/>
    <s v="Express"/>
    <x v="1218"/>
    <n v="19.64"/>
    <n v="15.39"/>
    <s v="Alan Barnes"/>
    <x v="3"/>
    <s v="Corporate"/>
    <x v="0"/>
    <s v="Envelopes"/>
    <s v="Small Box"/>
    <d v="2015-05-19T00:00:00"/>
  </r>
  <r>
    <n v="6475"/>
    <s v="N"/>
    <x v="403"/>
    <s v="High"/>
    <x v="49"/>
    <x v="1228"/>
    <n v="0.03"/>
    <s v="Regular"/>
    <x v="1219"/>
    <n v="16.57"/>
    <n v="19.420000000000002"/>
    <s v="Dorothy Wardle"/>
    <x v="3"/>
    <s v="Corporate"/>
    <x v="0"/>
    <s v="Binders and Binder Accessories"/>
    <s v="Small Box"/>
    <d v="2015-05-20T00:00:00"/>
  </r>
  <r>
    <n v="6476"/>
    <s v="N"/>
    <x v="403"/>
    <s v="High"/>
    <x v="43"/>
    <x v="1229"/>
    <n v="7.0000000000000007E-2"/>
    <s v="Regular"/>
    <x v="1220"/>
    <n v="22.67"/>
    <n v="15.39"/>
    <s v="Dorothy Wardle"/>
    <x v="3"/>
    <s v="Corporate"/>
    <x v="0"/>
    <s v="Envelopes"/>
    <s v="Small Box"/>
    <d v="2015-05-20T00:00:00"/>
  </r>
  <r>
    <n v="6477"/>
    <s v="N"/>
    <x v="403"/>
    <s v="High"/>
    <x v="43"/>
    <x v="1230"/>
    <n v="0.01"/>
    <s v="Delivery Van"/>
    <x v="1221"/>
    <n v="454.14"/>
    <n v="28.7"/>
    <s v="Dorothy Wardle"/>
    <x v="3"/>
    <s v="Corporate"/>
    <x v="1"/>
    <s v="Office Machines"/>
    <s v="Jumbo Drum"/>
    <d v="2015-05-20T00:00:00"/>
  </r>
  <r>
    <n v="6478"/>
    <s v="N"/>
    <x v="404"/>
    <s v="High"/>
    <x v="25"/>
    <x v="1231"/>
    <n v="0.05"/>
    <s v="Regular"/>
    <x v="1222"/>
    <n v="16.91"/>
    <n v="14.5"/>
    <s v="Neil Knudson"/>
    <x v="1"/>
    <s v="Corporate"/>
    <x v="0"/>
    <s v="Labels"/>
    <s v="Small Box"/>
    <d v="2015-05-21T00:00:00"/>
  </r>
  <r>
    <n v="6479"/>
    <s v="N"/>
    <x v="404"/>
    <s v="Not Specified"/>
    <x v="40"/>
    <x v="1232"/>
    <n v="0.03"/>
    <s v="Regular"/>
    <x v="1223"/>
    <n v="24.07"/>
    <n v="20.2"/>
    <s v="Gene McClure"/>
    <x v="1"/>
    <s v="Consumer"/>
    <x v="2"/>
    <s v="Office Furnishings"/>
    <s v="Wrap Bag"/>
    <d v="2015-05-21T00:00:00"/>
  </r>
  <r>
    <n v="6480"/>
    <s v="N"/>
    <x v="405"/>
    <s v="Critical"/>
    <x v="39"/>
    <x v="1233"/>
    <n v="0.04"/>
    <s v="Regular"/>
    <x v="1224"/>
    <n v="511.99"/>
    <n v="38.49"/>
    <s v="Jack Lebron"/>
    <x v="0"/>
    <s v="Corporate"/>
    <x v="1"/>
    <s v="Copiers and Fax"/>
    <s v="Large Box"/>
    <d v="2015-05-23T00:00:00"/>
  </r>
  <r>
    <n v="6481"/>
    <s v="N"/>
    <x v="406"/>
    <s v="Not Specified"/>
    <x v="14"/>
    <x v="1234"/>
    <n v="0.03"/>
    <s v="Regular"/>
    <x v="1225"/>
    <n v="53.94"/>
    <n v="16.989999999999998"/>
    <s v="David Wiener"/>
    <x v="0"/>
    <s v="Consumer"/>
    <x v="0"/>
    <s v="Binders and Binder Accessories"/>
    <s v="Small Box"/>
    <d v="2015-05-24T00:00:00"/>
  </r>
  <r>
    <n v="6482"/>
    <s v="N"/>
    <x v="406"/>
    <s v="Not Specified"/>
    <x v="25"/>
    <x v="1235"/>
    <n v="0.09"/>
    <s v="Regular"/>
    <x v="1226"/>
    <n v="16.73"/>
    <n v="15.52"/>
    <s v="David Wiener"/>
    <x v="0"/>
    <s v="Consumer"/>
    <x v="0"/>
    <s v="Paper"/>
    <s v="Wrap Bag"/>
    <d v="2015-05-25T00:00:00"/>
  </r>
  <r>
    <n v="6483"/>
    <s v="N"/>
    <x v="406"/>
    <s v="High"/>
    <x v="25"/>
    <x v="1236"/>
    <n v="0.06"/>
    <s v="Regular"/>
    <x v="1227"/>
    <n v="20.5"/>
    <n v="15.99"/>
    <s v="Theresa Swint"/>
    <x v="1"/>
    <s v="Consumer"/>
    <x v="1"/>
    <s v="Computer Peripherals"/>
    <s v="Small Pack"/>
    <d v="2015-05-23T00:00:00"/>
  </r>
  <r>
    <n v="6484"/>
    <s v="N"/>
    <x v="406"/>
    <s v="High"/>
    <x v="45"/>
    <x v="1237"/>
    <n v="0.04"/>
    <s v="Regular"/>
    <x v="1228"/>
    <n v="14.18"/>
    <n v="14.78"/>
    <s v="Theresa Swint"/>
    <x v="1"/>
    <s v="Consumer"/>
    <x v="0"/>
    <s v="Rubber Bands"/>
    <s v="Wrap Bag"/>
    <d v="2015-05-23T00:00:00"/>
  </r>
  <r>
    <n v="6485"/>
    <s v="N"/>
    <x v="406"/>
    <s v="High"/>
    <x v="12"/>
    <x v="1238"/>
    <n v="0.02"/>
    <s v="Regular"/>
    <x v="1229"/>
    <n v="24.28"/>
    <n v="20.13"/>
    <s v="Theresa Swint"/>
    <x v="1"/>
    <s v="Consumer"/>
    <x v="0"/>
    <s v="Storage &amp; Organization"/>
    <s v="Small Box"/>
    <d v="2015-05-23T00:00:00"/>
  </r>
  <r>
    <n v="6486"/>
    <s v="N"/>
    <x v="407"/>
    <s v="Low"/>
    <x v="20"/>
    <x v="1239"/>
    <n v="0.08"/>
    <s v="Regular"/>
    <x v="1230"/>
    <n v="26.48"/>
    <n v="15.99"/>
    <s v="Roland Fjeld"/>
    <x v="1"/>
    <s v="Corporate"/>
    <x v="1"/>
    <s v="Computer Peripherals"/>
    <s v="Small Pack"/>
    <d v="2015-05-26T00:00:00"/>
  </r>
  <r>
    <n v="6487"/>
    <s v="N"/>
    <x v="407"/>
    <s v="Critical"/>
    <x v="35"/>
    <x v="1240"/>
    <n v="0.08"/>
    <s v="Delivery Van"/>
    <x v="1231"/>
    <n v="412.97"/>
    <n v="62.26"/>
    <s v="Dianna Vickery"/>
    <x v="1"/>
    <s v="Corporate"/>
    <x v="1"/>
    <s v="Office Machines"/>
    <s v="Jumbo Box"/>
    <d v="2015-05-27T00:00:00"/>
  </r>
  <r>
    <n v="6488"/>
    <s v="N"/>
    <x v="408"/>
    <s v="Not Specified"/>
    <x v="39"/>
    <x v="1241"/>
    <n v="0.09"/>
    <s v="Delivery Van"/>
    <x v="1232"/>
    <n v="292.98"/>
    <n v="71"/>
    <s v="Marc Crier"/>
    <x v="1"/>
    <s v="Corporate"/>
    <x v="2"/>
    <s v="Chairs &amp; Chairmats"/>
    <s v="Jumbo Drum"/>
    <d v="2015-05-27T00:00:00"/>
  </r>
  <r>
    <n v="6489"/>
    <s v="Y"/>
    <x v="408"/>
    <s v="Not Specified"/>
    <x v="22"/>
    <x v="1242"/>
    <n v="0.02"/>
    <s v="Regular"/>
    <x v="1233"/>
    <n v="34.840000000000003"/>
    <n v="22.18"/>
    <s v="Tony Molinari"/>
    <x v="1"/>
    <s v="Corporate"/>
    <x v="0"/>
    <s v="Paper"/>
    <s v="Small Box"/>
    <d v="2015-05-27T00:00:00"/>
  </r>
  <r>
    <n v="6490"/>
    <s v="Y"/>
    <x v="408"/>
    <s v="High"/>
    <x v="18"/>
    <x v="1243"/>
    <n v="0.08"/>
    <s v="Regular"/>
    <x v="1234"/>
    <n v="16.28"/>
    <n v="19.68"/>
    <s v="Erin Creighton"/>
    <x v="2"/>
    <s v="Corporate"/>
    <x v="0"/>
    <s v="Paper"/>
    <s v="Small Box"/>
    <d v="2015-05-28T00:00:00"/>
  </r>
  <r>
    <n v="6491"/>
    <s v="N"/>
    <x v="409"/>
    <s v="Critical"/>
    <x v="48"/>
    <x v="1244"/>
    <n v="7.0000000000000007E-2"/>
    <s v="Regular"/>
    <x v="1235"/>
    <n v="39.479999999999997"/>
    <n v="18"/>
    <s v="Jack OBriant"/>
    <x v="1"/>
    <s v="Consumer"/>
    <x v="1"/>
    <s v="Computer Peripherals"/>
    <s v="Small Box"/>
    <d v="2015-05-28T00:00:00"/>
  </r>
  <r>
    <n v="6492"/>
    <s v="Y"/>
    <x v="409"/>
    <s v="High"/>
    <x v="9"/>
    <x v="1228"/>
    <n v="0.03"/>
    <s v="Regular"/>
    <x v="1236"/>
    <n v="17.18"/>
    <n v="16.04"/>
    <s v="Mike Gockenbach"/>
    <x v="1"/>
    <s v="Consumer"/>
    <x v="0"/>
    <s v="Paper"/>
    <s v="Wrap Bag"/>
    <d v="2015-05-28T00:00:00"/>
  </r>
  <r>
    <n v="6493"/>
    <s v="N"/>
    <x v="410"/>
    <s v="Critical"/>
    <x v="34"/>
    <x v="1245"/>
    <n v="7.0000000000000007E-2"/>
    <s v="Delivery Van"/>
    <x v="1237"/>
    <n v="892.98"/>
    <n v="58.55"/>
    <s v="Randy Bradley"/>
    <x v="1"/>
    <s v="Corporate"/>
    <x v="2"/>
    <s v="Bookcases"/>
    <s v="Jumbo Box"/>
    <d v="2015-05-28T00:00:00"/>
  </r>
  <r>
    <n v="6494"/>
    <s v="N"/>
    <x v="410"/>
    <s v="Critical"/>
    <x v="34"/>
    <x v="1246"/>
    <n v="0"/>
    <s v="Regular"/>
    <x v="1238"/>
    <n v="25.48"/>
    <n v="18.510000000000002"/>
    <s v="Randy Bradley"/>
    <x v="1"/>
    <s v="Corporate"/>
    <x v="0"/>
    <s v="Storage &amp; Organization"/>
    <s v="Small Box"/>
    <d v="2015-05-28T00:00:00"/>
  </r>
  <r>
    <n v="6495"/>
    <s v="N"/>
    <x v="411"/>
    <s v="Low"/>
    <x v="5"/>
    <x v="1247"/>
    <n v="0.09"/>
    <s v="Regular"/>
    <x v="1239"/>
    <n v="17.78"/>
    <n v="18.96"/>
    <s v="Sara Luxemburg"/>
    <x v="1"/>
    <s v="Small Business"/>
    <x v="0"/>
    <s v="Paper"/>
    <s v="Small Box"/>
    <d v="2015-06-05T00:00:00"/>
  </r>
  <r>
    <n v="6496"/>
    <s v="N"/>
    <x v="411"/>
    <s v="Low"/>
    <x v="9"/>
    <x v="1248"/>
    <n v="0.01"/>
    <s v="Regular"/>
    <x v="1240"/>
    <n v="107.99"/>
    <n v="18.899999999999999"/>
    <s v="Maureen Grace"/>
    <x v="1"/>
    <s v="Corporate"/>
    <x v="1"/>
    <s v="Telephones and Communication"/>
    <s v="Small Box"/>
    <d v="2015-06-03T00:00:00"/>
  </r>
  <r>
    <n v="6497"/>
    <s v="N"/>
    <x v="411"/>
    <s v="High"/>
    <x v="40"/>
    <x v="1249"/>
    <n v="0.04"/>
    <s v="Regular"/>
    <x v="1241"/>
    <n v="16.91"/>
    <n v="14.5"/>
    <s v="Ashley Jarvis"/>
    <x v="1"/>
    <s v="Home Office"/>
    <x v="0"/>
    <s v="Labels"/>
    <s v="Small Box"/>
    <d v="2015-05-30T00:00:00"/>
  </r>
  <r>
    <n v="6498"/>
    <s v="N"/>
    <x v="411"/>
    <s v="High"/>
    <x v="2"/>
    <x v="1250"/>
    <n v="0.08"/>
    <s v="Regular"/>
    <x v="1242"/>
    <n v="97.99"/>
    <n v="14.99"/>
    <s v="Ashley Jarvis"/>
    <x v="1"/>
    <s v="Home Office"/>
    <x v="1"/>
    <s v="Telephones and Communication"/>
    <s v="Wrap Bag"/>
    <d v="2015-05-31T00:00:00"/>
  </r>
  <r>
    <n v="6499"/>
    <s v="N"/>
    <x v="412"/>
    <s v="Not Specified"/>
    <x v="20"/>
    <x v="1251"/>
    <n v="0.1"/>
    <s v="Regular"/>
    <x v="1243"/>
    <n v="64.400000000000006"/>
    <n v="30.11"/>
    <s v="Maria Bertelson"/>
    <x v="1"/>
    <s v="Home Office"/>
    <x v="0"/>
    <s v="Binders and Binder Accessories"/>
    <s v="Small Box"/>
    <d v="2015-06-01T00:00:00"/>
  </r>
  <r>
    <n v="6500"/>
    <s v="N"/>
    <x v="412"/>
    <s v="Medium"/>
    <x v="32"/>
    <x v="1252"/>
    <n v="0.01"/>
    <s v="Regular"/>
    <x v="1244"/>
    <n v="13.7"/>
    <n v="15.99"/>
    <s v="Bradley Talbott"/>
    <x v="0"/>
    <s v="Small Business"/>
    <x v="1"/>
    <s v="Computer Peripherals"/>
    <s v="Small Pack"/>
    <d v="2015-06-02T00:00:00"/>
  </r>
  <r>
    <n v="6501"/>
    <s v="Y"/>
    <x v="412"/>
    <s v="Medium"/>
    <x v="1"/>
    <x v="1253"/>
    <n v="0.06"/>
    <s v="Regular"/>
    <x v="1245"/>
    <n v="32.950000000000003"/>
    <n v="19.989999999999998"/>
    <s v="Jack OBriant"/>
    <x v="1"/>
    <s v="Small Business"/>
    <x v="1"/>
    <s v="Computer Peripherals"/>
    <s v="Small Box"/>
    <d v="2015-06-01T00:00:00"/>
  </r>
  <r>
    <n v="6502"/>
    <s v="Y"/>
    <x v="412"/>
    <s v="Medium"/>
    <x v="36"/>
    <x v="1254"/>
    <n v="0.02"/>
    <s v="Regular"/>
    <x v="1246"/>
    <n v="32.89"/>
    <n v="15.99"/>
    <s v="Jack OBriant"/>
    <x v="1"/>
    <s v="Small Business"/>
    <x v="1"/>
    <s v="Computer Peripherals"/>
    <s v="Small Pack"/>
    <d v="2015-05-31T00:00:00"/>
  </r>
  <r>
    <n v="6503"/>
    <s v="Y"/>
    <x v="413"/>
    <s v="Low"/>
    <x v="26"/>
    <x v="1255"/>
    <n v="7.0000000000000007E-2"/>
    <s v="Delivery Van"/>
    <x v="1247"/>
    <n v="292.98"/>
    <n v="49.67"/>
    <s v="George Zrebassa"/>
    <x v="0"/>
    <s v="Small Business"/>
    <x v="2"/>
    <s v="Tables"/>
    <s v="Jumbo Box"/>
    <d v="2015-06-04T00:00:00"/>
  </r>
  <r>
    <n v="6504"/>
    <s v="N"/>
    <x v="414"/>
    <s v="Medium"/>
    <x v="36"/>
    <x v="1256"/>
    <n v="0.02"/>
    <s v="Delivery Van"/>
    <x v="1248"/>
    <n v="127.99"/>
    <n v="70.14"/>
    <s v="Roy French"/>
    <x v="0"/>
    <s v="Consumer"/>
    <x v="1"/>
    <s v="Office Machines"/>
    <s v="Jumbo Drum"/>
    <d v="2015-06-02T00:00:00"/>
  </r>
  <r>
    <n v="6505"/>
    <s v="N"/>
    <x v="414"/>
    <s v="Low"/>
    <x v="42"/>
    <x v="1257"/>
    <n v="0"/>
    <s v="Delivery Van"/>
    <x v="1249"/>
    <n v="512.98"/>
    <n v="55.44"/>
    <s v="Bill Tyler"/>
    <x v="0"/>
    <s v="Consumer"/>
    <x v="2"/>
    <s v="Bookcases"/>
    <s v="Jumbo Box"/>
    <d v="2015-06-08T00:00:00"/>
  </r>
  <r>
    <n v="6506"/>
    <s v="N"/>
    <x v="414"/>
    <s v="High"/>
    <x v="17"/>
    <x v="1258"/>
    <n v="0.04"/>
    <s v="Regular"/>
    <x v="787"/>
    <n v="17.98"/>
    <n v="15.67"/>
    <s v="Paul Stevenson"/>
    <x v="1"/>
    <s v="Corporate"/>
    <x v="0"/>
    <s v="Pens &amp; Art Supplies"/>
    <s v="Wrap Bag"/>
    <d v="2015-06-02T00:00:00"/>
  </r>
  <r>
    <n v="6507"/>
    <s v="N"/>
    <x v="414"/>
    <s v="High"/>
    <x v="42"/>
    <x v="1259"/>
    <n v="0.02"/>
    <s v="Regular"/>
    <x v="1250"/>
    <n v="25.43"/>
    <n v="19.5"/>
    <s v="Paul Stevenson"/>
    <x v="1"/>
    <s v="Corporate"/>
    <x v="0"/>
    <s v="Storage &amp; Organization"/>
    <s v="Small Box"/>
    <d v="2015-06-02T00:00:00"/>
  </r>
  <r>
    <n v="6508"/>
    <s v="N"/>
    <x v="415"/>
    <s v="Not Specified"/>
    <x v="41"/>
    <x v="1260"/>
    <n v="0.04"/>
    <s v="Regular"/>
    <x v="1251"/>
    <n v="29.98"/>
    <n v="22.51"/>
    <s v="Tracy Zic"/>
    <x v="1"/>
    <s v="Consumer"/>
    <x v="1"/>
    <s v="Office Machines"/>
    <s v="Medium Box"/>
    <d v="2015-06-03T00:00:00"/>
  </r>
  <r>
    <n v="6509"/>
    <s v="N"/>
    <x v="415"/>
    <s v="Not Specified"/>
    <x v="35"/>
    <x v="1261"/>
    <n v="7.0000000000000007E-2"/>
    <s v="Regular"/>
    <x v="1252"/>
    <n v="431.19"/>
    <n v="33.99"/>
    <s v="Tracy Zic"/>
    <x v="1"/>
    <s v="Consumer"/>
    <x v="0"/>
    <s v="Storage &amp; Organization"/>
    <s v="Small Box"/>
    <d v="2015-06-02T00:00:00"/>
  </r>
  <r>
    <n v="6510"/>
    <s v="N"/>
    <x v="416"/>
    <s v="Not Specified"/>
    <x v="3"/>
    <x v="1262"/>
    <n v="0.02"/>
    <s v="Express"/>
    <x v="1253"/>
    <n v="22.98"/>
    <n v="17.37"/>
    <s v="Sean Christensen"/>
    <x v="2"/>
    <s v="Home Office"/>
    <x v="0"/>
    <s v="Scissors Rulers and Trimmers"/>
    <s v="Small Pack"/>
    <d v="2015-06-05T00:00:00"/>
  </r>
  <r>
    <n v="6511"/>
    <s v="N"/>
    <x v="417"/>
    <s v="Medium"/>
    <x v="16"/>
    <x v="1263"/>
    <n v="7.0000000000000007E-2"/>
    <s v="Express"/>
    <x v="1254"/>
    <n v="111.99"/>
    <n v="33.99"/>
    <s v="Christine Phan"/>
    <x v="2"/>
    <s v="Small Business"/>
    <x v="1"/>
    <s v="Computer Peripherals"/>
    <s v="Small Box"/>
    <d v="2015-06-07T00:00:00"/>
  </r>
  <r>
    <n v="6512"/>
    <s v="N"/>
    <x v="417"/>
    <s v="Medium"/>
    <x v="3"/>
    <x v="1264"/>
    <n v="0.01"/>
    <s v="Regular"/>
    <x v="1255"/>
    <n v="97.99"/>
    <n v="15.25"/>
    <s v="Christine Phan"/>
    <x v="2"/>
    <s v="Small Business"/>
    <x v="1"/>
    <s v="Telephones and Communication"/>
    <s v="Small Pack"/>
    <d v="2015-06-07T00:00:00"/>
  </r>
  <r>
    <n v="6513"/>
    <s v="N"/>
    <x v="417"/>
    <s v="Critical"/>
    <x v="39"/>
    <x v="1265"/>
    <n v="0.06"/>
    <s v="Regular"/>
    <x v="1256"/>
    <n v="20.329999999999998"/>
    <n v="15.99"/>
    <s v="Luke Foster"/>
    <x v="1"/>
    <s v="Corporate"/>
    <x v="1"/>
    <s v="Computer Peripherals"/>
    <s v="Small Pack"/>
    <d v="2015-06-06T00:00:00"/>
  </r>
  <r>
    <n v="6514"/>
    <s v="N"/>
    <x v="417"/>
    <s v="Critical"/>
    <x v="31"/>
    <x v="1266"/>
    <n v="0.06"/>
    <s v="Regular"/>
    <x v="1257"/>
    <n v="123.03"/>
    <n v="22.64"/>
    <s v="Luke Foster"/>
    <x v="1"/>
    <s v="Corporate"/>
    <x v="0"/>
    <s v="Storage &amp; Organization"/>
    <s v="Small Box"/>
    <d v="2015-06-07T00:00:00"/>
  </r>
  <r>
    <n v="6515"/>
    <s v="Y"/>
    <x v="418"/>
    <s v="Not Specified"/>
    <x v="6"/>
    <x v="1267"/>
    <n v="7.0000000000000007E-2"/>
    <s v="Regular"/>
    <x v="1258"/>
    <n v="20.12"/>
    <n v="16.829999999999998"/>
    <s v="Bobby Odegard"/>
    <x v="2"/>
    <s v="Corporate"/>
    <x v="1"/>
    <s v="Computer Peripherals"/>
    <s v="Small Pack"/>
    <d v="2015-06-08T00:00:00"/>
  </r>
  <r>
    <n v="6516"/>
    <s v="Y"/>
    <x v="418"/>
    <s v="Not Specified"/>
    <x v="5"/>
    <x v="1268"/>
    <n v="0.01"/>
    <s v="Regular"/>
    <x v="1259"/>
    <n v="35.99"/>
    <n v="20.3"/>
    <s v="Bobby Odegard"/>
    <x v="2"/>
    <s v="Corporate"/>
    <x v="1"/>
    <s v="Office Machines"/>
    <s v="Medium Box"/>
    <d v="2015-06-07T00:00:00"/>
  </r>
  <r>
    <n v="6517"/>
    <s v="N"/>
    <x v="418"/>
    <s v="Not Specified"/>
    <x v="9"/>
    <x v="746"/>
    <n v="0.01"/>
    <s v="Regular"/>
    <x v="1260"/>
    <n v="20.34"/>
    <n v="15.43"/>
    <s v="Justin Deggeller"/>
    <x v="0"/>
    <s v="Corporate"/>
    <x v="0"/>
    <s v="Paper"/>
    <s v="Wrap Bag"/>
    <d v="2015-06-08T00:00:00"/>
  </r>
  <r>
    <n v="6518"/>
    <s v="N"/>
    <x v="419"/>
    <s v="Not Specified"/>
    <x v="30"/>
    <x v="1269"/>
    <n v="0.02"/>
    <s v="Regular"/>
    <x v="1261"/>
    <n v="77.989999999999995"/>
    <n v="22.99"/>
    <s v="Heather Kirkland"/>
    <x v="3"/>
    <s v="Home Office"/>
    <x v="1"/>
    <s v="Telephones and Communication"/>
    <s v="Small Box"/>
    <d v="2015-06-08T00:00:00"/>
  </r>
  <r>
    <n v="6519"/>
    <s v="N"/>
    <x v="420"/>
    <s v="Low"/>
    <x v="15"/>
    <x v="1270"/>
    <n v="0.04"/>
    <s v="Regular"/>
    <x v="1262"/>
    <n v="26.34"/>
    <n v="19"/>
    <s v="Chris McAfee"/>
    <x v="1"/>
    <s v="Consumer"/>
    <x v="2"/>
    <s v="Office Furnishings"/>
    <s v="Small Pack"/>
    <d v="2015-06-10T00:00:00"/>
  </r>
  <r>
    <n v="6520"/>
    <s v="N"/>
    <x v="420"/>
    <s v="Low"/>
    <x v="9"/>
    <x v="1271"/>
    <n v="0.04"/>
    <s v="Delivery Van"/>
    <x v="1263"/>
    <n v="142.97999999999999"/>
    <n v="68.739999999999995"/>
    <s v="Ed Braxton"/>
    <x v="1"/>
    <s v="Home Office"/>
    <x v="2"/>
    <s v="Bookcases"/>
    <s v="Jumbo Box"/>
    <d v="2015-06-15T00:00:00"/>
  </r>
  <r>
    <n v="6521"/>
    <s v="N"/>
    <x v="420"/>
    <s v="Low"/>
    <x v="21"/>
    <x v="1272"/>
    <n v="0.03"/>
    <s v="Regular"/>
    <x v="1264"/>
    <n v="95.1"/>
    <n v="20.13"/>
    <s v="Ed Braxton"/>
    <x v="1"/>
    <s v="Home Office"/>
    <x v="1"/>
    <s v="Computer Peripherals"/>
    <s v="Small Box"/>
    <d v="2015-06-12T00:00:00"/>
  </r>
  <r>
    <n v="6522"/>
    <s v="N"/>
    <x v="420"/>
    <s v="Low"/>
    <x v="41"/>
    <x v="1273"/>
    <n v="0.1"/>
    <s v="Delivery Van"/>
    <x v="1265"/>
    <n v="32.979999999999997"/>
    <n v="67.03"/>
    <s v="Ed Braxton"/>
    <x v="1"/>
    <s v="Home Office"/>
    <x v="0"/>
    <s v="Storage &amp; Organization"/>
    <s v="Jumbo Drum"/>
    <d v="2015-06-13T00:00:00"/>
  </r>
  <r>
    <n v="6523"/>
    <s v="N"/>
    <x v="420"/>
    <s v="Medium"/>
    <x v="22"/>
    <x v="1274"/>
    <n v="0.04"/>
    <s v="Express"/>
    <x v="1266"/>
    <n v="60.91"/>
    <n v="49"/>
    <s v="Muhammed MacIntyre"/>
    <x v="3"/>
    <s v="Small Business"/>
    <x v="0"/>
    <s v="Storage &amp; Organization"/>
    <s v="Large Box"/>
    <d v="2015-06-09T00:00:00"/>
  </r>
  <r>
    <n v="6524"/>
    <s v="N"/>
    <x v="420"/>
    <s v="High"/>
    <x v="28"/>
    <x v="1275"/>
    <n v="0.03"/>
    <s v="Regular"/>
    <x v="1267"/>
    <n v="16.38"/>
    <n v="20.21"/>
    <s v="Eric Barreto"/>
    <x v="1"/>
    <s v="Small Business"/>
    <x v="0"/>
    <s v="Binders and Binder Accessories"/>
    <s v="Small Box"/>
    <d v="2015-06-09T00:00:00"/>
  </r>
  <r>
    <n v="6525"/>
    <s v="N"/>
    <x v="420"/>
    <s v="High"/>
    <x v="7"/>
    <x v="1276"/>
    <n v="0.05"/>
    <s v="Regular"/>
    <x v="1268"/>
    <n v="132.97999999999999"/>
    <n v="23.07"/>
    <s v="Eric Barreto"/>
    <x v="1"/>
    <s v="Small Business"/>
    <x v="0"/>
    <s v="Binders and Binder Accessories"/>
    <s v="Small Box"/>
    <d v="2015-06-09T00:00:00"/>
  </r>
  <r>
    <n v="6526"/>
    <s v="N"/>
    <x v="420"/>
    <s v="High"/>
    <x v="22"/>
    <x v="1277"/>
    <n v="0.04"/>
    <s v="Regular"/>
    <x v="1269"/>
    <n v="17.28"/>
    <n v="16.989999999999998"/>
    <s v="Eric Barreto"/>
    <x v="1"/>
    <s v="Small Business"/>
    <x v="0"/>
    <s v="Binders and Binder Accessories"/>
    <s v="Small Box"/>
    <d v="2015-06-08T00:00:00"/>
  </r>
  <r>
    <n v="6527"/>
    <s v="N"/>
    <x v="421"/>
    <s v="Medium"/>
    <x v="7"/>
    <x v="1278"/>
    <n v="0"/>
    <s v="Express"/>
    <x v="1270"/>
    <n v="25.9"/>
    <n v="21.59"/>
    <s v="Nathan Gelder"/>
    <x v="2"/>
    <s v="Home Office"/>
    <x v="0"/>
    <s v="Scissors Rulers and Trimmers"/>
    <s v="Small Pack"/>
    <d v="2015-06-09T00:00:00"/>
  </r>
  <r>
    <n v="6528"/>
    <s v="Y"/>
    <x v="421"/>
    <s v="Medium"/>
    <x v="25"/>
    <x v="1279"/>
    <n v="0"/>
    <s v="Regular"/>
    <x v="1271"/>
    <n v="16.71"/>
    <n v="14.7"/>
    <s v="Charlotte Melton"/>
    <x v="3"/>
    <s v="Home Office"/>
    <x v="0"/>
    <s v="Rubber Bands"/>
    <s v="Wrap Bag"/>
    <d v="2015-06-11T00:00:00"/>
  </r>
  <r>
    <n v="6529"/>
    <s v="N"/>
    <x v="421"/>
    <s v="Low"/>
    <x v="46"/>
    <x v="1280"/>
    <n v="0.02"/>
    <s v="Regular"/>
    <x v="1272"/>
    <n v="61.34"/>
    <n v="24.25"/>
    <s v="Julia Dunbar"/>
    <x v="1"/>
    <s v="Consumer"/>
    <x v="2"/>
    <s v="Office Furnishings"/>
    <s v="Large Box"/>
    <d v="2015-06-13T00:00:00"/>
  </r>
  <r>
    <n v="6530"/>
    <s v="N"/>
    <x v="421"/>
    <s v="Low"/>
    <x v="11"/>
    <x v="1281"/>
    <n v="0.05"/>
    <s v="Regular"/>
    <x v="1192"/>
    <n v="15.28"/>
    <n v="15.95"/>
    <s v="Julia Dunbar"/>
    <x v="1"/>
    <s v="Consumer"/>
    <x v="0"/>
    <s v="Pens &amp; Art Supplies"/>
    <s v="Wrap Bag"/>
    <d v="2015-06-16T00:00:00"/>
  </r>
  <r>
    <n v="6531"/>
    <s v="N"/>
    <x v="421"/>
    <s v="Low"/>
    <x v="4"/>
    <x v="1282"/>
    <n v="0.05"/>
    <s v="Regular"/>
    <x v="1273"/>
    <n v="13.81"/>
    <n v="15.56"/>
    <s v="Julia Dunbar"/>
    <x v="1"/>
    <s v="Consumer"/>
    <x v="0"/>
    <s v="Rubber Bands"/>
    <s v="Wrap Bag"/>
    <d v="2015-06-11T00:00:00"/>
  </r>
  <r>
    <n v="6532"/>
    <s v="N"/>
    <x v="422"/>
    <s v="Medium"/>
    <x v="18"/>
    <x v="1283"/>
    <n v="0.05"/>
    <s v="Delivery Van"/>
    <x v="1274"/>
    <n v="142.97999999999999"/>
    <n v="68.739999999999995"/>
    <s v="Emily Phan"/>
    <x v="0"/>
    <s v="Consumer"/>
    <x v="2"/>
    <s v="Bookcases"/>
    <s v="Jumbo Box"/>
    <d v="2015-06-13T00:00:00"/>
  </r>
  <r>
    <n v="6533"/>
    <s v="N"/>
    <x v="422"/>
    <s v="High"/>
    <x v="16"/>
    <x v="1284"/>
    <n v="0.04"/>
    <s v="Regular"/>
    <x v="1275"/>
    <n v="77.989999999999995"/>
    <n v="16.5"/>
    <s v="Bobby Trafton"/>
    <x v="0"/>
    <s v="Small Business"/>
    <x v="1"/>
    <s v="Telephones and Communication"/>
    <s v="Small Box"/>
    <d v="2015-06-12T00:00:00"/>
  </r>
  <r>
    <n v="6534"/>
    <s v="N"/>
    <x v="423"/>
    <s v="Critical"/>
    <x v="34"/>
    <x v="1285"/>
    <n v="0"/>
    <s v="Regular"/>
    <x v="1276"/>
    <n v="21.27"/>
    <n v="18.39"/>
    <s v="Doug Bickford"/>
    <x v="3"/>
    <s v="Corporate"/>
    <x v="0"/>
    <s v="Paper"/>
    <s v="Wrap Bag"/>
    <d v="2015-06-17T00:00:00"/>
  </r>
  <r>
    <n v="6535"/>
    <s v="N"/>
    <x v="423"/>
    <s v="Critical"/>
    <x v="39"/>
    <x v="1286"/>
    <n v="0.02"/>
    <s v="Regular"/>
    <x v="1277"/>
    <n v="18.84"/>
    <n v="22.37"/>
    <s v="Doug Bickford"/>
    <x v="3"/>
    <s v="Corporate"/>
    <x v="0"/>
    <s v="Scissors Rulers and Trimmers"/>
    <s v="Small Pack"/>
    <d v="2015-06-15T00:00:00"/>
  </r>
  <r>
    <n v="6536"/>
    <s v="N"/>
    <x v="423"/>
    <s v="Critical"/>
    <x v="49"/>
    <x v="1287"/>
    <n v="0.09"/>
    <s v="Regular"/>
    <x v="1278"/>
    <n v="16.98"/>
    <n v="18.62"/>
    <s v="Doug Bickford"/>
    <x v="3"/>
    <s v="Corporate"/>
    <x v="1"/>
    <s v="Computer Peripherals"/>
    <s v="Small Pack"/>
    <d v="2015-06-16T00:00:00"/>
  </r>
  <r>
    <n v="6537"/>
    <s v="N"/>
    <x v="423"/>
    <s v="Critical"/>
    <x v="32"/>
    <x v="1288"/>
    <n v="0.04"/>
    <s v="Express"/>
    <x v="1279"/>
    <n v="44.98"/>
    <n v="19.5"/>
    <s v="Doug Bickford"/>
    <x v="3"/>
    <s v="Corporate"/>
    <x v="1"/>
    <s v="Computer Peripherals"/>
    <s v="Small Box"/>
    <d v="2015-06-16T00:00:00"/>
  </r>
  <r>
    <n v="6538"/>
    <s v="N"/>
    <x v="423"/>
    <s v="Low"/>
    <x v="28"/>
    <x v="1289"/>
    <n v="0"/>
    <s v="Express"/>
    <x v="1280"/>
    <n v="14.22"/>
    <n v="19"/>
    <s v="George Bell"/>
    <x v="2"/>
    <s v="Corporate"/>
    <x v="0"/>
    <s v="Appliances"/>
    <s v="Small Box"/>
    <d v="2015-06-18T00:00:00"/>
  </r>
  <r>
    <n v="6539"/>
    <s v="N"/>
    <x v="423"/>
    <s v="Low"/>
    <x v="31"/>
    <x v="1290"/>
    <n v="0.06"/>
    <s v="Regular"/>
    <x v="1281"/>
    <n v="38.31"/>
    <n v="19.89"/>
    <s v="George Bell"/>
    <x v="2"/>
    <s v="Corporate"/>
    <x v="1"/>
    <s v="Computer Peripherals"/>
    <s v="Small Box"/>
    <d v="2015-06-23T00:00:00"/>
  </r>
  <r>
    <n v="6540"/>
    <s v="N"/>
    <x v="424"/>
    <s v="Low"/>
    <x v="39"/>
    <x v="1291"/>
    <n v="0.02"/>
    <s v="Delivery Van"/>
    <x v="1282"/>
    <n v="157.44999999999999"/>
    <n v="31.85"/>
    <s v="Eric Barreto"/>
    <x v="0"/>
    <s v="Consumer"/>
    <x v="1"/>
    <s v="Office Machines"/>
    <s v="Jumbo Drum"/>
    <d v="2015-06-15T00:00:00"/>
  </r>
  <r>
    <n v="6541"/>
    <s v="N"/>
    <x v="425"/>
    <s v="Low"/>
    <x v="16"/>
    <x v="1292"/>
    <n v="0.1"/>
    <s v="Regular"/>
    <x v="1283"/>
    <n v="15.15"/>
    <n v="14.49"/>
    <s v="Philip Brown"/>
    <x v="2"/>
    <s v="Home Office"/>
    <x v="0"/>
    <s v="Labels"/>
    <s v="Small Box"/>
    <d v="2015-06-18T00:00:00"/>
  </r>
  <r>
    <n v="6542"/>
    <s v="N"/>
    <x v="425"/>
    <s v="Low"/>
    <x v="43"/>
    <x v="1293"/>
    <n v="0.05"/>
    <s v="Regular"/>
    <x v="1284"/>
    <n v="207.99"/>
    <n v="18.2"/>
    <s v="Philip Brown"/>
    <x v="2"/>
    <s v="Home Office"/>
    <x v="1"/>
    <s v="Telephones and Communication"/>
    <s v="Small Box"/>
    <d v="2015-06-23T00:00:00"/>
  </r>
  <r>
    <n v="6543"/>
    <s v="N"/>
    <x v="425"/>
    <s v="High"/>
    <x v="32"/>
    <x v="1294"/>
    <n v="0.1"/>
    <s v="Regular"/>
    <x v="1285"/>
    <n v="217.99"/>
    <n v="22.99"/>
    <s v="Carlos Meador"/>
    <x v="1"/>
    <s v="Corporate"/>
    <x v="1"/>
    <s v="Telephones and Communication"/>
    <s v="Small Box"/>
    <d v="2015-06-18T00:00:00"/>
  </r>
  <r>
    <n v="6544"/>
    <s v="N"/>
    <x v="426"/>
    <s v="High"/>
    <x v="28"/>
    <x v="1295"/>
    <n v="0.01"/>
    <s v="Regular"/>
    <x v="1286"/>
    <n v="68.959999999999994"/>
    <n v="27.22"/>
    <s v="Jack Lebron"/>
    <x v="0"/>
    <s v="Corporate"/>
    <x v="0"/>
    <s v="Appliances"/>
    <s v="Small Box"/>
    <d v="2015-06-18T00:00:00"/>
  </r>
  <r>
    <n v="6545"/>
    <s v="N"/>
    <x v="426"/>
    <s v="High"/>
    <x v="13"/>
    <x v="1296"/>
    <n v="0.05"/>
    <s v="Regular"/>
    <x v="1287"/>
    <n v="291.48"/>
    <n v="49"/>
    <s v="Jack Lebron"/>
    <x v="0"/>
    <s v="Corporate"/>
    <x v="0"/>
    <s v="Storage &amp; Organization"/>
    <s v="Large Box"/>
    <d v="2015-06-18T00:00:00"/>
  </r>
  <r>
    <n v="6546"/>
    <s v="N"/>
    <x v="426"/>
    <s v="Low"/>
    <x v="35"/>
    <x v="1297"/>
    <n v="0.1"/>
    <s v="Regular"/>
    <x v="1288"/>
    <n v="19.77"/>
    <n v="23.23"/>
    <s v="Lena Creighton"/>
    <x v="2"/>
    <s v="Corporate"/>
    <x v="0"/>
    <s v="Appliances"/>
    <s v="Small Box"/>
    <d v="2015-06-24T00:00:00"/>
  </r>
  <r>
    <n v="6547"/>
    <s v="N"/>
    <x v="426"/>
    <s v="Low"/>
    <x v="35"/>
    <x v="1298"/>
    <n v="7.0000000000000007E-2"/>
    <s v="Regular"/>
    <x v="1289"/>
    <n v="611.99"/>
    <n v="38.49"/>
    <s v="Victoria Wilson"/>
    <x v="2"/>
    <s v="Home Office"/>
    <x v="1"/>
    <s v="Copiers and Fax"/>
    <s v="Large Box"/>
    <d v="2015-06-26T00:00:00"/>
  </r>
  <r>
    <n v="6548"/>
    <s v="N"/>
    <x v="426"/>
    <s v="Low"/>
    <x v="30"/>
    <x v="1299"/>
    <n v="0.08"/>
    <s v="Regular"/>
    <x v="1290"/>
    <n v="14.62"/>
    <n v="14.8"/>
    <s v="Victoria Wilson"/>
    <x v="2"/>
    <s v="Home Office"/>
    <x v="0"/>
    <s v="Rubber Bands"/>
    <s v="Wrap Bag"/>
    <d v="2015-06-24T00:00:00"/>
  </r>
  <r>
    <n v="6549"/>
    <s v="N"/>
    <x v="427"/>
    <s v="Low"/>
    <x v="18"/>
    <x v="1300"/>
    <n v="0.08"/>
    <s v="Delivery Van"/>
    <x v="1291"/>
    <n v="411.98"/>
    <n v="26.06"/>
    <s v="Quincy Jones"/>
    <x v="1"/>
    <s v="Home Office"/>
    <x v="1"/>
    <s v="Office Machines"/>
    <s v="Jumbo Box"/>
    <d v="2015-06-20T00:00:00"/>
  </r>
  <r>
    <n v="6550"/>
    <s v="N"/>
    <x v="428"/>
    <s v="Not Specified"/>
    <x v="15"/>
    <x v="1301"/>
    <n v="0.04"/>
    <s v="Regular"/>
    <x v="1292"/>
    <n v="82.97"/>
    <n v="17.5"/>
    <s v="Valerie Tossell"/>
    <x v="1"/>
    <s v="Corporate"/>
    <x v="0"/>
    <s v="Appliances"/>
    <s v="Small Box"/>
    <d v="2015-06-19T00:00:00"/>
  </r>
  <r>
    <n v="6551"/>
    <s v="N"/>
    <x v="429"/>
    <s v="Medium"/>
    <x v="8"/>
    <x v="1302"/>
    <n v="0.03"/>
    <s v="Regular"/>
    <x v="1293"/>
    <n v="17.02"/>
    <n v="19.14"/>
    <s v="Sandra Glassco"/>
    <x v="2"/>
    <s v="Home Office"/>
    <x v="1"/>
    <s v="Computer Peripherals"/>
    <s v="Small Pack"/>
    <d v="2015-06-22T00:00:00"/>
  </r>
  <r>
    <n v="6552"/>
    <s v="N"/>
    <x v="430"/>
    <s v="Low"/>
    <x v="7"/>
    <x v="1303"/>
    <n v="0.03"/>
    <s v="Regular"/>
    <x v="1294"/>
    <n v="16.059999999999999"/>
    <n v="20.89"/>
    <s v="Brian Moss"/>
    <x v="1"/>
    <s v="Corporate"/>
    <x v="0"/>
    <s v="Appliances"/>
    <s v="Small Box"/>
    <d v="2015-06-28T00:00:00"/>
  </r>
  <r>
    <n v="6553"/>
    <s v="N"/>
    <x v="430"/>
    <s v="Medium"/>
    <x v="4"/>
    <x v="1304"/>
    <n v="0.05"/>
    <s v="Regular"/>
    <x v="1295"/>
    <n v="18.28"/>
    <n v="19.36"/>
    <s v="Denny Joy"/>
    <x v="1"/>
    <s v="Corporate"/>
    <x v="0"/>
    <s v="Binders and Binder Accessories"/>
    <s v="Small Box"/>
    <d v="2015-06-24T00:00:00"/>
  </r>
  <r>
    <n v="6554"/>
    <s v="N"/>
    <x v="430"/>
    <s v="Medium"/>
    <x v="48"/>
    <x v="1305"/>
    <n v="0.06"/>
    <s v="Regular"/>
    <x v="302"/>
    <n v="19.64"/>
    <n v="15.39"/>
    <s v="Denny Joy"/>
    <x v="1"/>
    <s v="Corporate"/>
    <x v="0"/>
    <s v="Envelopes"/>
    <s v="Small Box"/>
    <d v="2015-06-23T00:00:00"/>
  </r>
  <r>
    <n v="6555"/>
    <s v="N"/>
    <x v="430"/>
    <s v="Medium"/>
    <x v="36"/>
    <x v="1306"/>
    <n v="0.08"/>
    <s v="Regular"/>
    <x v="1296"/>
    <n v="15.15"/>
    <n v="14.5"/>
    <s v="Denny Joy"/>
    <x v="1"/>
    <s v="Corporate"/>
    <x v="0"/>
    <s v="Labels"/>
    <s v="Small Box"/>
    <d v="2015-06-23T00:00:00"/>
  </r>
  <r>
    <n v="6556"/>
    <s v="N"/>
    <x v="430"/>
    <s v="High"/>
    <x v="22"/>
    <x v="1307"/>
    <n v="0.09"/>
    <s v="Regular"/>
    <x v="1297"/>
    <n v="21.71"/>
    <n v="23.45"/>
    <s v="Victoria Pisteka"/>
    <x v="1"/>
    <s v="Corporate"/>
    <x v="0"/>
    <s v="Storage &amp; Organization"/>
    <s v="Small Box"/>
    <d v="2015-06-22T00:00:00"/>
  </r>
  <r>
    <n v="6557"/>
    <s v="N"/>
    <x v="430"/>
    <s v="High"/>
    <x v="19"/>
    <x v="1308"/>
    <n v="0.02"/>
    <s v="Regular"/>
    <x v="1298"/>
    <n v="14.88"/>
    <n v="19.329999999999998"/>
    <s v="Keith Herrera"/>
    <x v="0"/>
    <s v="Small Business"/>
    <x v="0"/>
    <s v="Labels"/>
    <s v="Small Box"/>
    <d v="2015-06-22T00:00:00"/>
  </r>
  <r>
    <n v="6558"/>
    <s v="N"/>
    <x v="431"/>
    <s v="Not Specified"/>
    <x v="25"/>
    <x v="1309"/>
    <n v="0.03"/>
    <s v="Regular"/>
    <x v="1299"/>
    <n v="21.38"/>
    <n v="18.93"/>
    <s v="Rick Wilson"/>
    <x v="2"/>
    <s v="Corporate"/>
    <x v="2"/>
    <s v="Office Furnishings"/>
    <s v="Small Box"/>
    <d v="2015-06-25T00:00:00"/>
  </r>
  <r>
    <n v="6559"/>
    <s v="N"/>
    <x v="431"/>
    <s v="High"/>
    <x v="15"/>
    <x v="1310"/>
    <n v="0.09"/>
    <s v="Regular"/>
    <x v="1300"/>
    <n v="79.28"/>
    <n v="33.99"/>
    <s v="Andy Griffiths"/>
    <x v="1"/>
    <s v="Consumer"/>
    <x v="0"/>
    <s v="Binders and Binder Accessories"/>
    <s v="Small Box"/>
    <d v="2015-06-25T00:00:00"/>
  </r>
  <r>
    <n v="6560"/>
    <s v="N"/>
    <x v="431"/>
    <s v="High"/>
    <x v="28"/>
    <x v="1311"/>
    <n v="0.1"/>
    <s v="Regular"/>
    <x v="1301"/>
    <n v="54.76"/>
    <n v="20.22"/>
    <s v="Andy Griffiths"/>
    <x v="1"/>
    <s v="Consumer"/>
    <x v="0"/>
    <s v="Storage &amp; Organization"/>
    <s v="Small Box"/>
    <d v="2015-06-24T00:00:00"/>
  </r>
  <r>
    <n v="6561"/>
    <s v="N"/>
    <x v="432"/>
    <s v="Critical"/>
    <x v="6"/>
    <x v="1312"/>
    <n v="0.08"/>
    <s v="Regular"/>
    <x v="1302"/>
    <n v="27.7"/>
    <n v="25.25"/>
    <s v="Jamie Kunitz"/>
    <x v="3"/>
    <s v="Corporate"/>
    <x v="0"/>
    <s v="Storage &amp; Organization"/>
    <s v="Small Box"/>
    <d v="2015-06-25T00:00:00"/>
  </r>
  <r>
    <n v="6562"/>
    <s v="N"/>
    <x v="432"/>
    <s v="Critical"/>
    <x v="37"/>
    <x v="1313"/>
    <n v="0.05"/>
    <s v="Delivery Van"/>
    <x v="1303"/>
    <n v="191.29"/>
    <n v="43.21"/>
    <s v="Jamie Kunitz"/>
    <x v="3"/>
    <s v="Corporate"/>
    <x v="2"/>
    <s v="Tables"/>
    <s v="Jumbo Box"/>
    <d v="2015-06-25T00:00:00"/>
  </r>
  <r>
    <n v="6563"/>
    <s v="N"/>
    <x v="432"/>
    <s v="Critical"/>
    <x v="14"/>
    <x v="1314"/>
    <n v="0.08"/>
    <s v="Express"/>
    <x v="1304"/>
    <n v="17.28"/>
    <n v="19.66"/>
    <s v="Russell Applegate"/>
    <x v="2"/>
    <s v="Home Office"/>
    <x v="0"/>
    <s v="Paper"/>
    <s v="Small Box"/>
    <d v="2015-06-25T00:00:00"/>
  </r>
  <r>
    <n v="6564"/>
    <s v="N"/>
    <x v="433"/>
    <s v="Medium"/>
    <x v="48"/>
    <x v="1315"/>
    <n v="0.04"/>
    <s v="Regular"/>
    <x v="1305"/>
    <n v="17.739999999999998"/>
    <n v="19.010000000000002"/>
    <s v="Shirley Jackson"/>
    <x v="1"/>
    <s v="Corporate"/>
    <x v="0"/>
    <s v="Binders and Binder Accessories"/>
    <s v="Small Box"/>
    <d v="2015-06-26T00:00:00"/>
  </r>
  <r>
    <n v="6565"/>
    <s v="N"/>
    <x v="433"/>
    <s v="Medium"/>
    <x v="10"/>
    <x v="1316"/>
    <n v="0.06"/>
    <s v="Regular"/>
    <x v="1306"/>
    <n v="16.239999999999998"/>
    <n v="19.41"/>
    <s v="Shirley Jackson"/>
    <x v="1"/>
    <s v="Corporate"/>
    <x v="0"/>
    <s v="Binders and Binder Accessories"/>
    <s v="Small Box"/>
    <d v="2015-06-26T00:00:00"/>
  </r>
  <r>
    <n v="6566"/>
    <s v="N"/>
    <x v="433"/>
    <s v="Critical"/>
    <x v="41"/>
    <x v="1317"/>
    <n v="0.06"/>
    <s v="Express"/>
    <x v="1307"/>
    <n v="16.98"/>
    <n v="18.72"/>
    <s v="Giulietta Dortch"/>
    <x v="1"/>
    <s v="Corporate"/>
    <x v="0"/>
    <s v="Paper"/>
    <s v="Small Box"/>
    <d v="2015-06-26T00:00:00"/>
  </r>
  <r>
    <n v="6567"/>
    <s v="N"/>
    <x v="433"/>
    <s v="Critical"/>
    <x v="22"/>
    <x v="1318"/>
    <n v="0.06"/>
    <s v="Delivery Van"/>
    <x v="1308"/>
    <n v="360.21"/>
    <n v="54.19"/>
    <s v="Giulietta Dortch"/>
    <x v="1"/>
    <s v="Corporate"/>
    <x v="2"/>
    <s v="Tables"/>
    <s v="Jumbo Box"/>
    <d v="2015-06-28T00:00:00"/>
  </r>
  <r>
    <n v="6568"/>
    <s v="N"/>
    <x v="433"/>
    <s v="Critical"/>
    <x v="33"/>
    <x v="1319"/>
    <n v="0.02"/>
    <s v="Regular"/>
    <x v="1309"/>
    <n v="47.99"/>
    <n v="19.989999999999998"/>
    <s v="Giulietta Dortch"/>
    <x v="1"/>
    <s v="Corporate"/>
    <x v="1"/>
    <s v="Telephones and Communication"/>
    <s v="Wrap Bag"/>
    <d v="2015-06-26T00:00:00"/>
  </r>
  <r>
    <n v="6569"/>
    <s v="N"/>
    <x v="433"/>
    <s v="Low"/>
    <x v="42"/>
    <x v="1320"/>
    <n v="0.04"/>
    <s v="Regular"/>
    <x v="1310"/>
    <n v="244.58"/>
    <n v="33.99"/>
    <s v="Nancy Lomonaco"/>
    <x v="2"/>
    <s v="Home Office"/>
    <x v="0"/>
    <s v="Appliances"/>
    <s v="Small Box"/>
    <d v="2015-07-02T00:00:00"/>
  </r>
  <r>
    <n v="6570"/>
    <s v="N"/>
    <x v="433"/>
    <s v="Low"/>
    <x v="37"/>
    <x v="1321"/>
    <n v="0"/>
    <s v="Regular"/>
    <x v="1311"/>
    <n v="17.98"/>
    <n v="21.5"/>
    <s v="Nancy Lomonaco"/>
    <x v="2"/>
    <s v="Home Office"/>
    <x v="0"/>
    <s v="Paper"/>
    <s v="Small Box"/>
    <d v="2015-07-02T00:00:00"/>
  </r>
  <r>
    <n v="6571"/>
    <s v="N"/>
    <x v="433"/>
    <s v="Medium"/>
    <x v="4"/>
    <x v="1322"/>
    <n v="0.05"/>
    <s v="Express"/>
    <x v="1312"/>
    <n v="16.28"/>
    <n v="20.18"/>
    <s v="Steve Chapman"/>
    <x v="1"/>
    <s v="Corporate"/>
    <x v="0"/>
    <s v="Paper"/>
    <s v="Small Box"/>
    <d v="2015-06-27T00:00:00"/>
  </r>
  <r>
    <n v="6572"/>
    <s v="N"/>
    <x v="434"/>
    <s v="High"/>
    <x v="33"/>
    <x v="1323"/>
    <n v="0.05"/>
    <s v="Regular"/>
    <x v="1313"/>
    <n v="26.89"/>
    <n v="27.56"/>
    <s v="Mark Packer"/>
    <x v="0"/>
    <s v="Small Business"/>
    <x v="2"/>
    <s v="Office Furnishings"/>
    <s v="Large Box"/>
    <d v="2015-06-28T00:00:00"/>
  </r>
  <r>
    <n v="6573"/>
    <s v="N"/>
    <x v="435"/>
    <s v="Not Specified"/>
    <x v="44"/>
    <x v="1324"/>
    <n v="0.03"/>
    <s v="Regular"/>
    <x v="1314"/>
    <n v="97.99"/>
    <n v="14.99"/>
    <s v="Keith Herrera"/>
    <x v="0"/>
    <s v="Small Business"/>
    <x v="1"/>
    <s v="Telephones and Communication"/>
    <s v="Wrap Bag"/>
    <d v="2015-06-28T00:00:00"/>
  </r>
  <r>
    <n v="6574"/>
    <s v="N"/>
    <x v="435"/>
    <s v="Not Specified"/>
    <x v="19"/>
    <x v="1325"/>
    <n v="0.08"/>
    <s v="Regular"/>
    <x v="1315"/>
    <n v="32.15"/>
    <n v="22.99"/>
    <s v="Keith Herrera"/>
    <x v="0"/>
    <s v="Small Business"/>
    <x v="0"/>
    <s v="Pens &amp; Art Supplies"/>
    <s v="Small Pack"/>
    <d v="2015-06-28T00:00:00"/>
  </r>
  <r>
    <n v="6575"/>
    <s v="N"/>
    <x v="435"/>
    <s v="Not Specified"/>
    <x v="44"/>
    <x v="1326"/>
    <n v="0"/>
    <s v="Delivery Van"/>
    <x v="1316"/>
    <n v="45.94"/>
    <n v="33.19"/>
    <s v="Annie Cyprus"/>
    <x v="3"/>
    <s v="Home Office"/>
    <x v="2"/>
    <s v="Chairs &amp; Chairmats"/>
    <s v="Jumbo Drum"/>
    <d v="2015-06-29T00:00:00"/>
  </r>
  <r>
    <n v="6576"/>
    <s v="N"/>
    <x v="435"/>
    <s v="Not Specified"/>
    <x v="25"/>
    <x v="1327"/>
    <n v="7.0000000000000007E-2"/>
    <s v="Regular"/>
    <x v="1317"/>
    <n v="20.329999999999998"/>
    <n v="15.99"/>
    <s v="Annie Cyprus"/>
    <x v="3"/>
    <s v="Home Office"/>
    <x v="1"/>
    <s v="Computer Peripherals"/>
    <s v="Small Pack"/>
    <d v="2015-06-28T00:00:00"/>
  </r>
  <r>
    <n v="6577"/>
    <s v="N"/>
    <x v="435"/>
    <s v="High"/>
    <x v="34"/>
    <x v="1328"/>
    <n v="0"/>
    <s v="Regular"/>
    <x v="1318"/>
    <n v="19.96"/>
    <n v="18.95"/>
    <s v="Ed Ludwig"/>
    <x v="2"/>
    <s v="Consumer"/>
    <x v="2"/>
    <s v="Office Furnishings"/>
    <s v="Small Box"/>
    <d v="2015-06-29T00:00:00"/>
  </r>
  <r>
    <n v="6578"/>
    <s v="N"/>
    <x v="435"/>
    <s v="High"/>
    <x v="46"/>
    <x v="1329"/>
    <n v="0.01"/>
    <s v="Delivery Van"/>
    <x v="1319"/>
    <n v="276.98"/>
    <n v="31.86"/>
    <s v="Ed Ludwig"/>
    <x v="2"/>
    <s v="Consumer"/>
    <x v="1"/>
    <s v="Office Machines"/>
    <s v="Jumbo Drum"/>
    <d v="2015-06-29T00:00:00"/>
  </r>
  <r>
    <n v="6579"/>
    <s v="N"/>
    <x v="435"/>
    <s v="High"/>
    <x v="9"/>
    <x v="1330"/>
    <n v="0.06"/>
    <s v="Regular"/>
    <x v="1320"/>
    <n v="14.6"/>
    <n v="16.399999999999999"/>
    <s v="Ed Ludwig"/>
    <x v="2"/>
    <s v="Consumer"/>
    <x v="0"/>
    <s v="Pens &amp; Art Supplies"/>
    <s v="Wrap Bag"/>
    <d v="2015-06-29T00:00:00"/>
  </r>
  <r>
    <n v="6580"/>
    <s v="N"/>
    <x v="436"/>
    <s v="Critical"/>
    <x v="48"/>
    <x v="1331"/>
    <n v="0.08"/>
    <s v="Express"/>
    <x v="1321"/>
    <n v="77.989999999999995"/>
    <n v="22.99"/>
    <s v="Dana Kaydos"/>
    <x v="0"/>
    <s v="Corporate"/>
    <x v="1"/>
    <s v="Telephones and Communication"/>
    <s v="Small Box"/>
    <d v="2015-06-29T00:00:00"/>
  </r>
  <r>
    <n v="6581"/>
    <s v="N"/>
    <x v="437"/>
    <s v="High"/>
    <x v="12"/>
    <x v="1332"/>
    <n v="0"/>
    <s v="Regular"/>
    <x v="1322"/>
    <n v="33.380000000000003"/>
    <n v="16.989999999999998"/>
    <s v="Frank Atkinson"/>
    <x v="0"/>
    <s v="Corporate"/>
    <x v="0"/>
    <s v="Binders and Binder Accessories"/>
    <s v="Small Box"/>
    <d v="2015-07-01T00:00:00"/>
  </r>
  <r>
    <n v="6582"/>
    <s v="N"/>
    <x v="437"/>
    <s v="High"/>
    <x v="49"/>
    <x v="1333"/>
    <n v="0.1"/>
    <s v="Regular"/>
    <x v="1323"/>
    <n v="20.32"/>
    <n v="16.38"/>
    <s v="Frank Atkinson"/>
    <x v="0"/>
    <s v="Corporate"/>
    <x v="1"/>
    <s v="Computer Peripherals"/>
    <s v="Small Pack"/>
    <d v="2015-07-02T00:00:00"/>
  </r>
  <r>
    <n v="6583"/>
    <s v="N"/>
    <x v="438"/>
    <s v="Critical"/>
    <x v="24"/>
    <x v="1334"/>
    <n v="0.06"/>
    <s v="Delivery Van"/>
    <x v="1324"/>
    <n v="131.99"/>
    <n v="70.14"/>
    <s v="Sara Luxemburg"/>
    <x v="1"/>
    <s v="Small Business"/>
    <x v="1"/>
    <s v="Office Machines"/>
    <s v="Jumbo Box"/>
    <d v="2015-07-05T00:00:00"/>
  </r>
  <r>
    <n v="6584"/>
    <s v="N"/>
    <x v="438"/>
    <s v="Critical"/>
    <x v="22"/>
    <x v="1335"/>
    <n v="7.0000000000000007E-2"/>
    <s v="Regular"/>
    <x v="1325"/>
    <n v="48.55"/>
    <n v="27.89"/>
    <s v="Sara Luxemburg"/>
    <x v="1"/>
    <s v="Small Business"/>
    <x v="0"/>
    <s v="Pens &amp; Art Supplies"/>
    <s v="Wrap Bag"/>
    <d v="2015-07-06T00:00:00"/>
  </r>
  <r>
    <n v="6585"/>
    <s v="N"/>
    <x v="438"/>
    <s v="Medium"/>
    <x v="41"/>
    <x v="1336"/>
    <n v="0.02"/>
    <s v="Regular"/>
    <x v="1326"/>
    <n v="13.68"/>
    <n v="15.57"/>
    <s v="Adrian Hane"/>
    <x v="3"/>
    <s v="Corporate"/>
    <x v="0"/>
    <s v="Pens &amp; Art Supplies"/>
    <s v="Wrap Bag"/>
    <d v="2015-07-04T00:00:00"/>
  </r>
  <r>
    <n v="6586"/>
    <s v="N"/>
    <x v="438"/>
    <s v="Medium"/>
    <x v="23"/>
    <x v="1337"/>
    <n v="0.1"/>
    <s v="Regular"/>
    <x v="1327"/>
    <n v="19.079999999999998"/>
    <n v="16.350000000000001"/>
    <s v="Adrian Hane"/>
    <x v="3"/>
    <s v="Corporate"/>
    <x v="0"/>
    <s v="Pens &amp; Art Supplies"/>
    <s v="Wrap Bag"/>
    <d v="2015-07-05T00:00:00"/>
  </r>
  <r>
    <n v="6587"/>
    <s v="N"/>
    <x v="438"/>
    <s v="Critical"/>
    <x v="17"/>
    <x v="1338"/>
    <n v="0.06"/>
    <s v="Regular"/>
    <x v="1243"/>
    <n v="13.26"/>
    <n v="14.7"/>
    <s v="Benjamin Patterson"/>
    <x v="1"/>
    <s v="Corporate"/>
    <x v="0"/>
    <s v="Rubber Bands"/>
    <s v="Wrap Bag"/>
    <d v="2015-07-04T00:00:00"/>
  </r>
  <r>
    <n v="6588"/>
    <s v="N"/>
    <x v="438"/>
    <s v="Critical"/>
    <x v="40"/>
    <x v="1339"/>
    <n v="0.04"/>
    <s v="Regular"/>
    <x v="1328"/>
    <n v="92.98"/>
    <n v="49"/>
    <s v="Benjamin Patterson"/>
    <x v="1"/>
    <s v="Corporate"/>
    <x v="0"/>
    <s v="Storage &amp; Organization"/>
    <s v="Large Box"/>
    <d v="2015-07-04T00:00:00"/>
  </r>
  <r>
    <n v="6589"/>
    <s v="N"/>
    <x v="438"/>
    <s v="Critical"/>
    <x v="48"/>
    <x v="1340"/>
    <n v="7.0000000000000007E-2"/>
    <s v="Regular"/>
    <x v="1329"/>
    <n v="77.989999999999995"/>
    <n v="19.260000000000002"/>
    <s v="Benjamin Patterson"/>
    <x v="1"/>
    <s v="Corporate"/>
    <x v="1"/>
    <s v="Telephones and Communication"/>
    <s v="Small Box"/>
    <d v="2015-07-03T00:00:00"/>
  </r>
  <r>
    <n v="6590"/>
    <s v="N"/>
    <x v="438"/>
    <s v="Not Specified"/>
    <x v="26"/>
    <x v="1341"/>
    <n v="0"/>
    <s v="Regular"/>
    <x v="1330"/>
    <n v="21.77"/>
    <n v="20.02"/>
    <s v="Jamie Kunitz"/>
    <x v="3"/>
    <s v="Corporate"/>
    <x v="2"/>
    <s v="Office Furnishings"/>
    <s v="Medium Box"/>
    <d v="2015-07-05T00:00:00"/>
  </r>
  <r>
    <n v="6591"/>
    <s v="Y"/>
    <x v="439"/>
    <s v="Low"/>
    <x v="39"/>
    <x v="1342"/>
    <n v="0.09"/>
    <s v="Regular"/>
    <x v="1331"/>
    <n v="31.98"/>
    <n v="18"/>
    <s v="Brad Thomas"/>
    <x v="1"/>
    <s v="Home Office"/>
    <x v="1"/>
    <s v="Computer Peripherals"/>
    <s v="Small Box"/>
    <d v="2015-07-11T00:00:00"/>
  </r>
  <r>
    <n v="6592"/>
    <s v="N"/>
    <x v="440"/>
    <s v="Critical"/>
    <x v="27"/>
    <x v="1343"/>
    <n v="7.0000000000000007E-2"/>
    <s v="Regular"/>
    <x v="1332"/>
    <n v="127.99"/>
    <n v="19.920000000000002"/>
    <s v="Brad Thomas"/>
    <x v="1"/>
    <s v="Home Office"/>
    <x v="1"/>
    <s v="Telephones and Communication"/>
    <s v="Small Box"/>
    <d v="2015-07-07T00:00:00"/>
  </r>
  <r>
    <n v="6593"/>
    <s v="Y"/>
    <x v="441"/>
    <s v="High"/>
    <x v="40"/>
    <x v="1344"/>
    <n v="0.09"/>
    <s v="Express"/>
    <x v="1333"/>
    <n v="51.98"/>
    <n v="23.2"/>
    <s v="Darrin Sayre"/>
    <x v="1"/>
    <s v="Consumer"/>
    <x v="2"/>
    <s v="Office Furnishings"/>
    <s v="Wrap Bag"/>
    <d v="2015-07-11T00:00:00"/>
  </r>
  <r>
    <n v="6594"/>
    <s v="N"/>
    <x v="441"/>
    <s v="Medium"/>
    <x v="28"/>
    <x v="1345"/>
    <n v="0.04"/>
    <s v="Regular"/>
    <x v="1334"/>
    <n v="33.979999999999997"/>
    <n v="22.32"/>
    <s v="Christy Brittain"/>
    <x v="1"/>
    <s v="Consumer"/>
    <x v="0"/>
    <s v="Paper"/>
    <s v="Wrap Bag"/>
    <d v="2015-07-10T00:00:00"/>
  </r>
  <r>
    <n v="6595"/>
    <s v="N"/>
    <x v="441"/>
    <s v="Medium"/>
    <x v="38"/>
    <x v="1346"/>
    <n v="0.05"/>
    <s v="Regular"/>
    <x v="1335"/>
    <n v="83.37"/>
    <n v="83"/>
    <s v="Christy Brittain"/>
    <x v="1"/>
    <s v="Consumer"/>
    <x v="2"/>
    <s v="Tables"/>
    <s v="Large Box"/>
    <d v="2015-07-09T00:00:00"/>
  </r>
  <r>
    <n v="6596"/>
    <s v="N"/>
    <x v="442"/>
    <s v="Low"/>
    <x v="7"/>
    <x v="1347"/>
    <n v="0.03"/>
    <s v="Regular"/>
    <x v="1336"/>
    <n v="53.94"/>
    <n v="16.989999999999998"/>
    <s v="Charles McCrossin"/>
    <x v="3"/>
    <s v="Corporate"/>
    <x v="0"/>
    <s v="Binders and Binder Accessories"/>
    <s v="Small Box"/>
    <d v="2015-07-18T00:00:00"/>
  </r>
  <r>
    <n v="6597"/>
    <s v="N"/>
    <x v="442"/>
    <s v="Low"/>
    <x v="46"/>
    <x v="1348"/>
    <n v="0.01"/>
    <s v="Regular"/>
    <x v="1337"/>
    <n v="19.309999999999999"/>
    <n v="14.49"/>
    <s v="Charles McCrossin"/>
    <x v="3"/>
    <s v="Corporate"/>
    <x v="0"/>
    <s v="Labels"/>
    <s v="Small Box"/>
    <d v="2015-07-18T00:00:00"/>
  </r>
  <r>
    <n v="6598"/>
    <s v="N"/>
    <x v="442"/>
    <s v="Critical"/>
    <x v="49"/>
    <x v="1349"/>
    <n v="0.04"/>
    <s v="Regular"/>
    <x v="1338"/>
    <n v="20.46"/>
    <n v="22.99"/>
    <s v="Andy Rees"/>
    <x v="2"/>
    <s v="Corporate"/>
    <x v="1"/>
    <s v="Computer Peripherals"/>
    <s v="Small Pack"/>
    <d v="2015-07-16T00:00:00"/>
  </r>
  <r>
    <n v="6599"/>
    <s v="N"/>
    <x v="443"/>
    <s v="Low"/>
    <x v="23"/>
    <x v="1350"/>
    <n v="0"/>
    <s v="Regular"/>
    <x v="1339"/>
    <n v="24.64"/>
    <n v="18.98"/>
    <s v="Rick Wilson"/>
    <x v="1"/>
    <s v="Consumer"/>
    <x v="2"/>
    <s v="Office Furnishings"/>
    <s v="Small Pack"/>
    <d v="2015-07-16T00:00:00"/>
  </r>
  <r>
    <n v="6600"/>
    <s v="N"/>
    <x v="443"/>
    <s v="Medium"/>
    <x v="24"/>
    <x v="1351"/>
    <n v="0.02"/>
    <s v="Regular"/>
    <x v="1340"/>
    <n v="191.99"/>
    <n v="27.99"/>
    <s v="Fred McMath"/>
    <x v="0"/>
    <s v="Small Business"/>
    <x v="1"/>
    <s v="Telephones and Communication"/>
    <s v="Medium Box"/>
    <d v="2015-07-18T00:00:00"/>
  </r>
  <r>
    <n v="6601"/>
    <s v="N"/>
    <x v="443"/>
    <s v="Medium"/>
    <x v="14"/>
    <x v="1352"/>
    <n v="0.06"/>
    <s v="Regular"/>
    <x v="1341"/>
    <n v="77.989999999999995"/>
    <n v="16.5"/>
    <s v="Fred McMath"/>
    <x v="0"/>
    <s v="Small Business"/>
    <x v="1"/>
    <s v="Telephones and Communication"/>
    <s v="Small Box"/>
    <d v="2015-07-17T00:00:00"/>
  </r>
  <r>
    <n v="6602"/>
    <s v="N"/>
    <x v="443"/>
    <s v="Medium"/>
    <x v="49"/>
    <x v="1353"/>
    <n v="0"/>
    <s v="Regular"/>
    <x v="1342"/>
    <n v="45.98"/>
    <n v="15.99"/>
    <s v="Fred McMath"/>
    <x v="0"/>
    <s v="Small Business"/>
    <x v="1"/>
    <s v="Computer Peripherals"/>
    <s v="Small Pack"/>
    <d v="2015-07-18T00:00:00"/>
  </r>
  <r>
    <n v="6603"/>
    <s v="N"/>
    <x v="443"/>
    <s v="Medium"/>
    <x v="2"/>
    <x v="1354"/>
    <n v="0.05"/>
    <s v="Regular"/>
    <x v="1343"/>
    <n v="16.239999999999998"/>
    <n v="19.41"/>
    <s v="Fred McMath"/>
    <x v="0"/>
    <s v="Small Business"/>
    <x v="0"/>
    <s v="Binders and Binder Accessories"/>
    <s v="Small Box"/>
    <d v="2015-07-18T00:00:00"/>
  </r>
  <r>
    <n v="6604"/>
    <s v="N"/>
    <x v="443"/>
    <s v="Medium"/>
    <x v="21"/>
    <x v="1355"/>
    <n v="0.06"/>
    <s v="Regular"/>
    <x v="1344"/>
    <n v="29.48"/>
    <n v="15.99"/>
    <s v="Joy Daniels"/>
    <x v="1"/>
    <s v="Corporate"/>
    <x v="1"/>
    <s v="Computer Peripherals"/>
    <s v="Small Pack"/>
    <d v="2015-07-17T00:00:00"/>
  </r>
  <r>
    <n v="6605"/>
    <s v="N"/>
    <x v="444"/>
    <s v="High"/>
    <x v="8"/>
    <x v="1356"/>
    <n v="0.05"/>
    <s v="Regular"/>
    <x v="1345"/>
    <n v="16.37"/>
    <n v="19.149999999999999"/>
    <s v="Jill Fjeld"/>
    <x v="1"/>
    <s v="Home Office"/>
    <x v="0"/>
    <s v="Appliances"/>
    <s v="Small Box"/>
    <d v="2015-07-19T00:00:00"/>
  </r>
  <r>
    <n v="6606"/>
    <s v="N"/>
    <x v="444"/>
    <s v="High"/>
    <x v="47"/>
    <x v="1357"/>
    <n v="0.06"/>
    <s v="Regular"/>
    <x v="1346"/>
    <n v="31.84"/>
    <n v="18.100000000000001"/>
    <s v="Jill Fjeld"/>
    <x v="1"/>
    <s v="Home Office"/>
    <x v="0"/>
    <s v="Pens &amp; Art Supplies"/>
    <s v="Wrap Bag"/>
    <d v="2015-07-19T00:00:00"/>
  </r>
  <r>
    <n v="6607"/>
    <s v="N"/>
    <x v="444"/>
    <s v="High"/>
    <x v="36"/>
    <x v="1358"/>
    <n v="0.09"/>
    <s v="Regular"/>
    <x v="1347"/>
    <n v="24.22"/>
    <n v="16.850000000000001"/>
    <s v="John Lee"/>
    <x v="0"/>
    <s v="Corporate"/>
    <x v="2"/>
    <s v="Office Furnishings"/>
    <s v="Small Pack"/>
    <d v="2015-07-19T00:00:00"/>
  </r>
  <r>
    <n v="6608"/>
    <s v="N"/>
    <x v="444"/>
    <s v="High"/>
    <x v="2"/>
    <x v="1359"/>
    <n v="0.01"/>
    <s v="Regular"/>
    <x v="1348"/>
    <n v="137.99"/>
    <n v="16.5"/>
    <s v="John Lee"/>
    <x v="1"/>
    <s v="Corporate"/>
    <x v="1"/>
    <s v="Telephones and Communication"/>
    <s v="Small Box"/>
    <d v="2015-07-19T00:00:00"/>
  </r>
  <r>
    <n v="6609"/>
    <s v="Y"/>
    <x v="444"/>
    <s v="High"/>
    <x v="11"/>
    <x v="1360"/>
    <n v="0.05"/>
    <s v="Express"/>
    <x v="1349"/>
    <n v="17.34"/>
    <n v="16.989999999999998"/>
    <s v="Joe Elijah"/>
    <x v="1"/>
    <s v="Home Office"/>
    <x v="0"/>
    <s v="Binders and Binder Accessories"/>
    <s v="Small Box"/>
    <d v="2015-07-19T00:00:00"/>
  </r>
  <r>
    <n v="6610"/>
    <s v="Y"/>
    <x v="444"/>
    <s v="High"/>
    <x v="23"/>
    <x v="1361"/>
    <n v="0.1"/>
    <s v="Regular"/>
    <x v="1350"/>
    <n v="35.99"/>
    <n v="20.71"/>
    <s v="Joe Elijah"/>
    <x v="1"/>
    <s v="Home Office"/>
    <x v="0"/>
    <s v="Envelopes"/>
    <s v="Small Box"/>
    <d v="2015-07-20T00:00:00"/>
  </r>
  <r>
    <n v="6611"/>
    <s v="N"/>
    <x v="444"/>
    <s v="Critical"/>
    <x v="5"/>
    <x v="1362"/>
    <n v="0"/>
    <s v="Express"/>
    <x v="1351"/>
    <n v="17.739999999999998"/>
    <n v="19.3"/>
    <s v="Andy Yotov"/>
    <x v="2"/>
    <s v="Corporate"/>
    <x v="0"/>
    <s v="Scissors Rulers and Trimmers"/>
    <s v="Small Pack"/>
    <d v="2015-07-18T00:00:00"/>
  </r>
  <r>
    <n v="6612"/>
    <s v="Y"/>
    <x v="445"/>
    <s v="Medium"/>
    <x v="16"/>
    <x v="1363"/>
    <n v="0.02"/>
    <s v="Regular"/>
    <x v="1352"/>
    <n v="27.98"/>
    <n v="18"/>
    <s v="Valerie Tossell"/>
    <x v="1"/>
    <s v="Corporate"/>
    <x v="1"/>
    <s v="Computer Peripherals"/>
    <s v="Small Box"/>
    <d v="2015-07-18T00:00:00"/>
  </r>
  <r>
    <n v="6613"/>
    <s v="Y"/>
    <x v="445"/>
    <s v="Low"/>
    <x v="34"/>
    <x v="1364"/>
    <n v="0.03"/>
    <s v="Express"/>
    <x v="1353"/>
    <n v="40.53"/>
    <n v="15.49"/>
    <s v="Cynthia Arntzen"/>
    <x v="1"/>
    <s v="Home Office"/>
    <x v="0"/>
    <s v="Binders and Binder Accessories"/>
    <s v="Small Box"/>
    <d v="2015-07-25T00:00:00"/>
  </r>
  <r>
    <n v="6614"/>
    <s v="Y"/>
    <x v="445"/>
    <s v="Low"/>
    <x v="21"/>
    <x v="1365"/>
    <n v="0.02"/>
    <s v="Regular"/>
    <x v="1354"/>
    <n v="29.98"/>
    <n v="22.51"/>
    <s v="Cynthia Arntzen"/>
    <x v="1"/>
    <s v="Home Office"/>
    <x v="1"/>
    <s v="Office Machines"/>
    <s v="Medium Box"/>
    <d v="2015-07-23T00:00:00"/>
  </r>
  <r>
    <n v="6615"/>
    <s v="N"/>
    <x v="445"/>
    <s v="Medium"/>
    <x v="17"/>
    <x v="1366"/>
    <n v="0.01"/>
    <s v="Delivery Van"/>
    <x v="1355"/>
    <n v="255.98"/>
    <n v="76.94"/>
    <s v="Joel Eaton"/>
    <x v="1"/>
    <s v="Home Office"/>
    <x v="2"/>
    <s v="Chairs &amp; Chairmats"/>
    <s v="Jumbo Drum"/>
    <d v="2015-07-19T00:00:00"/>
  </r>
  <r>
    <n v="6616"/>
    <s v="N"/>
    <x v="446"/>
    <s v="Not Specified"/>
    <x v="46"/>
    <x v="1367"/>
    <n v="0.01"/>
    <s v="Express"/>
    <x v="961"/>
    <n v="14.62"/>
    <n v="14.8"/>
    <s v="Maribeth Yedwab"/>
    <x v="1"/>
    <s v="Home Office"/>
    <x v="0"/>
    <s v="Rubber Bands"/>
    <s v="Wrap Bag"/>
    <d v="2015-07-20T00:00:00"/>
  </r>
  <r>
    <n v="6617"/>
    <s v="N"/>
    <x v="446"/>
    <s v="Not Specified"/>
    <x v="21"/>
    <x v="1368"/>
    <n v="0.06"/>
    <s v="Regular"/>
    <x v="1356"/>
    <n v="137.99"/>
    <n v="22.08"/>
    <s v="Maribeth Yedwab"/>
    <x v="1"/>
    <s v="Home Office"/>
    <x v="1"/>
    <s v="Telephones and Communication"/>
    <s v="Small Box"/>
    <d v="2015-07-20T00:00:00"/>
  </r>
  <r>
    <n v="6618"/>
    <s v="N"/>
    <x v="447"/>
    <s v="High"/>
    <x v="3"/>
    <x v="1369"/>
    <n v="0.04"/>
    <s v="Delivery Van"/>
    <x v="1357"/>
    <n v="461.99"/>
    <n v="63"/>
    <s v="Ruben Ausman"/>
    <x v="2"/>
    <s v="Corporate"/>
    <x v="1"/>
    <s v="Copiers and Fax"/>
    <s v="Jumbo Drum"/>
    <d v="2015-07-20T00:00:00"/>
  </r>
  <r>
    <n v="6619"/>
    <s v="N"/>
    <x v="447"/>
    <s v="High"/>
    <x v="34"/>
    <x v="1370"/>
    <n v="0.06"/>
    <s v="Regular"/>
    <x v="1358"/>
    <n v="16"/>
    <n v="15.3"/>
    <s v="Ruben Ausman"/>
    <x v="2"/>
    <s v="Corporate"/>
    <x v="0"/>
    <s v="Paper"/>
    <s v="Wrap Bag"/>
    <d v="2015-07-21T00:00:00"/>
  </r>
  <r>
    <n v="6620"/>
    <s v="N"/>
    <x v="447"/>
    <s v="Low"/>
    <x v="10"/>
    <x v="1371"/>
    <n v="0.02"/>
    <s v="Regular"/>
    <x v="1359"/>
    <n v="19.68"/>
    <n v="20.16"/>
    <s v="Tracy Zic"/>
    <x v="1"/>
    <s v="Consumer"/>
    <x v="0"/>
    <s v="Binders and Binder Accessories"/>
    <s v="Small Box"/>
    <d v="2015-07-27T00:00:00"/>
  </r>
  <r>
    <n v="6621"/>
    <s v="N"/>
    <x v="447"/>
    <s v="Low"/>
    <x v="39"/>
    <x v="1372"/>
    <n v="0.08"/>
    <s v="Regular"/>
    <x v="320"/>
    <n v="379.99"/>
    <n v="33.99"/>
    <s v="Tracy Zic"/>
    <x v="1"/>
    <s v="Consumer"/>
    <x v="0"/>
    <s v="Binders and Binder Accessories"/>
    <s v="Small Box"/>
    <d v="2015-07-22T00:00:00"/>
  </r>
  <r>
    <n v="6622"/>
    <s v="N"/>
    <x v="447"/>
    <s v="Low"/>
    <x v="30"/>
    <x v="1373"/>
    <n v="0.08"/>
    <s v="Delivery Van"/>
    <x v="1360"/>
    <n v="274.11"/>
    <n v="76.739999999999995"/>
    <s v="Tracy Zic"/>
    <x v="1"/>
    <s v="Consumer"/>
    <x v="2"/>
    <s v="Tables"/>
    <s v="Jumbo Box"/>
    <d v="2015-07-27T00:00:00"/>
  </r>
  <r>
    <n v="6623"/>
    <s v="N"/>
    <x v="448"/>
    <s v="Low"/>
    <x v="22"/>
    <x v="1374"/>
    <n v="0"/>
    <s v="Express"/>
    <x v="1361"/>
    <n v="22.4"/>
    <n v="19.399999999999999"/>
    <s v="Gary Mitchum"/>
    <x v="2"/>
    <s v="Consumer"/>
    <x v="2"/>
    <s v="Office Furnishings"/>
    <s v="Small Pack"/>
    <d v="2015-07-21T00:00:00"/>
  </r>
  <r>
    <n v="6624"/>
    <s v="N"/>
    <x v="448"/>
    <s v="Low"/>
    <x v="28"/>
    <x v="1375"/>
    <n v="0.1"/>
    <s v="Regular"/>
    <x v="1362"/>
    <n v="17.850000000000001"/>
    <n v="16.27"/>
    <s v="Gary Mitchum"/>
    <x v="2"/>
    <s v="Consumer"/>
    <x v="0"/>
    <s v="Pens &amp; Art Supplies"/>
    <s v="Wrap Bag"/>
    <d v="2015-07-28T00:00:00"/>
  </r>
  <r>
    <n v="6625"/>
    <s v="N"/>
    <x v="449"/>
    <s v="Not Specified"/>
    <x v="6"/>
    <x v="1376"/>
    <n v="0.01"/>
    <s v="Express"/>
    <x v="1363"/>
    <n v="42.73"/>
    <n v="18"/>
    <s v="Hallie Redmond"/>
    <x v="1"/>
    <s v="Small Business"/>
    <x v="1"/>
    <s v="Computer Peripherals"/>
    <s v="Small Box"/>
    <d v="2015-07-24T00:00:00"/>
  </r>
  <r>
    <n v="6626"/>
    <s v="N"/>
    <x v="449"/>
    <s v="Not Specified"/>
    <x v="22"/>
    <x v="1377"/>
    <n v="7.0000000000000007E-2"/>
    <s v="Express"/>
    <x v="1364"/>
    <n v="74.180000000000007"/>
    <n v="24.84"/>
    <s v="Hallie Redmond"/>
    <x v="1"/>
    <s v="Small Business"/>
    <x v="2"/>
    <s v="Office Furnishings"/>
    <s v="Medium Box"/>
    <d v="2015-07-23T00:00:00"/>
  </r>
  <r>
    <n v="6627"/>
    <s v="N"/>
    <x v="449"/>
    <s v="Not Specified"/>
    <x v="14"/>
    <x v="1378"/>
    <n v="0.09"/>
    <s v="Express"/>
    <x v="1365"/>
    <n v="205.17"/>
    <n v="33.99"/>
    <s v="Hallie Redmond"/>
    <x v="1"/>
    <s v="Small Business"/>
    <x v="0"/>
    <s v="Storage &amp; Organization"/>
    <s v="Small Box"/>
    <d v="2015-07-22T00:00:00"/>
  </r>
  <r>
    <n v="6628"/>
    <s v="N"/>
    <x v="449"/>
    <s v="High"/>
    <x v="28"/>
    <x v="1379"/>
    <n v="0.09"/>
    <s v="Regular"/>
    <x v="14"/>
    <n v="14.78"/>
    <n v="14.97"/>
    <s v="Erin Smith"/>
    <x v="2"/>
    <s v="Home Office"/>
    <x v="0"/>
    <s v="Pens &amp; Art Supplies"/>
    <s v="Wrap Bag"/>
    <d v="2015-07-23T00:00:00"/>
  </r>
  <r>
    <n v="6629"/>
    <s v="N"/>
    <x v="450"/>
    <s v="Low"/>
    <x v="23"/>
    <x v="1380"/>
    <n v="0.1"/>
    <s v="Regular"/>
    <x v="1366"/>
    <n v="34.229999999999997"/>
    <n v="22.99"/>
    <s v="Liz MacKendrick"/>
    <x v="2"/>
    <s v="Corporate"/>
    <x v="2"/>
    <s v="Office Furnishings"/>
    <s v="Small Pack"/>
    <d v="2015-07-30T00:00:00"/>
  </r>
  <r>
    <n v="6630"/>
    <s v="N"/>
    <x v="450"/>
    <s v="Low"/>
    <x v="36"/>
    <x v="1381"/>
    <n v="0.01"/>
    <s v="Regular"/>
    <x v="1367"/>
    <n v="217.99"/>
    <n v="22.99"/>
    <s v="Liz MacKendrick"/>
    <x v="2"/>
    <s v="Corporate"/>
    <x v="1"/>
    <s v="Telephones and Communication"/>
    <s v="Small Box"/>
    <d v="2015-07-30T00:00:00"/>
  </r>
  <r>
    <n v="6631"/>
    <s v="N"/>
    <x v="451"/>
    <s v="Low"/>
    <x v="49"/>
    <x v="1382"/>
    <n v="0.04"/>
    <s v="Express"/>
    <x v="1368"/>
    <n v="17.98"/>
    <n v="21.5"/>
    <s v="Evan Minnotte"/>
    <x v="0"/>
    <s v="Corporate"/>
    <x v="0"/>
    <s v="Paper"/>
    <s v="Small Box"/>
    <d v="2015-07-26T00:00:00"/>
  </r>
  <r>
    <n v="6632"/>
    <s v="N"/>
    <x v="452"/>
    <s v="Low"/>
    <x v="6"/>
    <x v="1383"/>
    <n v="0.06"/>
    <s v="Express"/>
    <x v="1369"/>
    <n v="15.69"/>
    <n v="14.5"/>
    <s v="Michael Tossell"/>
    <x v="2"/>
    <s v="Home Office"/>
    <x v="0"/>
    <s v="Labels"/>
    <s v="Small Box"/>
    <d v="2015-07-30T00:00:00"/>
  </r>
  <r>
    <n v="6633"/>
    <s v="N"/>
    <x v="452"/>
    <s v="Low"/>
    <x v="21"/>
    <x v="1384"/>
    <n v="0.01"/>
    <s v="Regular"/>
    <x v="54"/>
    <n v="16.63"/>
    <n v="15.93"/>
    <s v="Michael Tossell"/>
    <x v="2"/>
    <s v="Home Office"/>
    <x v="0"/>
    <s v="Pens &amp; Art Supplies"/>
    <s v="Wrap Bag"/>
    <d v="2015-08-01T00:00:00"/>
  </r>
  <r>
    <n v="6634"/>
    <s v="N"/>
    <x v="452"/>
    <s v="Critical"/>
    <x v="28"/>
    <x v="1385"/>
    <n v="0.01"/>
    <s v="Regular"/>
    <x v="1370"/>
    <n v="140.24"/>
    <n v="26.65"/>
    <s v="Elpida Rittenbach"/>
    <x v="0"/>
    <s v="Consumer"/>
    <x v="2"/>
    <s v="Chairs &amp; Chairmats"/>
    <s v="Medium Box"/>
    <d v="2015-07-25T00:00:00"/>
  </r>
  <r>
    <n v="6635"/>
    <s v="N"/>
    <x v="452"/>
    <s v="Critical"/>
    <x v="48"/>
    <x v="1386"/>
    <n v="0.03"/>
    <s v="Regular"/>
    <x v="1371"/>
    <n v="47.99"/>
    <n v="15.25"/>
    <s v="Elpida Rittenbach"/>
    <x v="0"/>
    <s v="Consumer"/>
    <x v="1"/>
    <s v="Telephones and Communication"/>
    <s v="Small Pack"/>
    <d v="2015-07-25T00:00:00"/>
  </r>
  <r>
    <n v="6636"/>
    <s v="N"/>
    <x v="452"/>
    <s v="Critical"/>
    <x v="7"/>
    <x v="1387"/>
    <n v="0.08"/>
    <s v="Regular"/>
    <x v="1372"/>
    <n v="19.28"/>
    <n v="19.47"/>
    <s v="Brian Stugart"/>
    <x v="1"/>
    <s v="Consumer"/>
    <x v="0"/>
    <s v="Paper"/>
    <s v="Small Box"/>
    <d v="2015-07-27T00:00:00"/>
  </r>
  <r>
    <n v="6637"/>
    <s v="N"/>
    <x v="452"/>
    <s v="High"/>
    <x v="26"/>
    <x v="1388"/>
    <n v="0.1"/>
    <s v="Regular"/>
    <x v="1373"/>
    <n v="57.98"/>
    <n v="18.8"/>
    <s v="Mark Packer"/>
    <x v="0"/>
    <s v="Small Business"/>
    <x v="2"/>
    <s v="Office Furnishings"/>
    <s v="Wrap Bag"/>
    <d v="2015-07-28T00:00:00"/>
  </r>
  <r>
    <n v="6638"/>
    <s v="N"/>
    <x v="453"/>
    <s v="Not Specified"/>
    <x v="3"/>
    <x v="1389"/>
    <n v="0.02"/>
    <s v="Regular"/>
    <x v="1374"/>
    <n v="21.27"/>
    <n v="18.39"/>
    <s v="David Bremer"/>
    <x v="1"/>
    <s v="Corporate"/>
    <x v="0"/>
    <s v="Paper"/>
    <s v="Wrap Bag"/>
    <d v="2015-07-27T00:00:00"/>
  </r>
  <r>
    <n v="6639"/>
    <s v="N"/>
    <x v="453"/>
    <s v="Low"/>
    <x v="12"/>
    <x v="1390"/>
    <n v="0.09"/>
    <s v="Regular"/>
    <x v="1375"/>
    <n v="15.98"/>
    <n v="19.260000000000002"/>
    <s v="Kean Thornton"/>
    <x v="1"/>
    <s v="Corporate"/>
    <x v="0"/>
    <s v="Binders and Binder Accessories"/>
    <s v="Small Box"/>
    <d v="2015-08-02T00:00:00"/>
  </r>
  <r>
    <n v="6640"/>
    <s v="N"/>
    <x v="453"/>
    <s v="Low"/>
    <x v="44"/>
    <x v="1391"/>
    <n v="0.1"/>
    <s v="Regular"/>
    <x v="1376"/>
    <n v="17.84"/>
    <n v="14.83"/>
    <s v="Kean Thornton"/>
    <x v="1"/>
    <s v="Corporate"/>
    <x v="0"/>
    <s v="Pens &amp; Art Supplies"/>
    <s v="Wrap Bag"/>
    <d v="2015-08-02T00:00:00"/>
  </r>
  <r>
    <n v="6641"/>
    <s v="N"/>
    <x v="453"/>
    <s v="High"/>
    <x v="14"/>
    <x v="1392"/>
    <n v="0.02"/>
    <s v="Regular"/>
    <x v="1377"/>
    <n v="77.989999999999995"/>
    <n v="22.99"/>
    <s v="Dean Percer"/>
    <x v="0"/>
    <s v="Home Office"/>
    <x v="1"/>
    <s v="Telephones and Communication"/>
    <s v="Small Box"/>
    <d v="2015-07-27T00:00:00"/>
  </r>
  <r>
    <n v="6642"/>
    <s v="N"/>
    <x v="454"/>
    <s v="Medium"/>
    <x v="41"/>
    <x v="1393"/>
    <n v="7.0000000000000007E-2"/>
    <s v="Regular"/>
    <x v="1378"/>
    <n v="18.98"/>
    <n v="16.829999999999998"/>
    <s v="Candace McMahon"/>
    <x v="2"/>
    <s v="Corporate"/>
    <x v="2"/>
    <s v="Office Furnishings"/>
    <s v="Small Pack"/>
    <d v="2015-07-31T00:00:00"/>
  </r>
  <r>
    <n v="6643"/>
    <s v="N"/>
    <x v="454"/>
    <s v="Not Specified"/>
    <x v="5"/>
    <x v="1394"/>
    <n v="0.03"/>
    <s v="Regular"/>
    <x v="1379"/>
    <n v="32.950000000000003"/>
    <n v="18"/>
    <s v="Mike Pelletier"/>
    <x v="3"/>
    <s v="Corporate"/>
    <x v="1"/>
    <s v="Computer Peripherals"/>
    <s v="Small Box"/>
    <d v="2015-08-01T00:00:00"/>
  </r>
  <r>
    <n v="6644"/>
    <s v="N"/>
    <x v="454"/>
    <s v="Not Specified"/>
    <x v="37"/>
    <x v="1395"/>
    <n v="0.03"/>
    <s v="Express"/>
    <x v="1380"/>
    <n v="35.99"/>
    <n v="20.71"/>
    <s v="Mike Pelletier"/>
    <x v="3"/>
    <s v="Corporate"/>
    <x v="0"/>
    <s v="Envelopes"/>
    <s v="Small Box"/>
    <d v="2015-07-30T00:00:00"/>
  </r>
  <r>
    <n v="6645"/>
    <s v="N"/>
    <x v="455"/>
    <s v="Not Specified"/>
    <x v="23"/>
    <x v="1396"/>
    <n v="0.06"/>
    <s v="Regular"/>
    <x v="1381"/>
    <n v="13.88"/>
    <n v="15.49"/>
    <s v="Eugene Moren"/>
    <x v="1"/>
    <s v="Home Office"/>
    <x v="0"/>
    <s v="Binders and Binder Accessories"/>
    <s v="Small Box"/>
    <d v="2015-07-30T00:00:00"/>
  </r>
  <r>
    <n v="6646"/>
    <s v="N"/>
    <x v="455"/>
    <s v="Not Specified"/>
    <x v="38"/>
    <x v="1397"/>
    <n v="0.08"/>
    <s v="Regular"/>
    <x v="1382"/>
    <n v="14.84"/>
    <n v="14.93"/>
    <s v="Eugene Moren"/>
    <x v="1"/>
    <s v="Home Office"/>
    <x v="0"/>
    <s v="Pens &amp; Art Supplies"/>
    <s v="Wrap Bag"/>
    <d v="2015-08-01T00:00:00"/>
  </r>
  <r>
    <n v="6647"/>
    <s v="N"/>
    <x v="455"/>
    <s v="High"/>
    <x v="17"/>
    <x v="1398"/>
    <n v="0.08"/>
    <s v="Regular"/>
    <x v="1383"/>
    <n v="16.28"/>
    <n v="19.170000000000002"/>
    <s v="Nat Carroll"/>
    <x v="2"/>
    <s v="Home Office"/>
    <x v="0"/>
    <s v="Paper"/>
    <s v="Small Box"/>
    <d v="2015-07-31T00:00:00"/>
  </r>
  <r>
    <n v="6648"/>
    <s v="N"/>
    <x v="455"/>
    <s v="High"/>
    <x v="22"/>
    <x v="1399"/>
    <n v="0.05"/>
    <s v="Regular"/>
    <x v="1384"/>
    <n v="55.57"/>
    <n v="30.36"/>
    <s v="Nat Carroll"/>
    <x v="2"/>
    <s v="Home Office"/>
    <x v="0"/>
    <s v="Storage &amp; Organization"/>
    <s v="Small Box"/>
    <d v="2015-08-01T00:00:00"/>
  </r>
  <r>
    <n v="6649"/>
    <s v="N"/>
    <x v="456"/>
    <s v="Medium"/>
    <x v="32"/>
    <x v="1400"/>
    <n v="0.06"/>
    <s v="Delivery Van"/>
    <x v="1385"/>
    <n v="80.81"/>
    <n v="74"/>
    <s v="Sam Craven"/>
    <x v="1"/>
    <s v="Home Office"/>
    <x v="0"/>
    <s v="Appliances"/>
    <s v="Jumbo Drum"/>
    <d v="2015-08-03T00:00:00"/>
  </r>
  <r>
    <n v="6650"/>
    <s v="N"/>
    <x v="456"/>
    <s v="High"/>
    <x v="2"/>
    <x v="1401"/>
    <n v="0.1"/>
    <s v="Regular"/>
    <x v="1386"/>
    <n v="21.65"/>
    <n v="20.22"/>
    <s v="Beth Thompson"/>
    <x v="3"/>
    <s v="Corporate"/>
    <x v="2"/>
    <s v="Office Furnishings"/>
    <s v="Small Box"/>
    <d v="2015-07-31T00:00:00"/>
  </r>
  <r>
    <n v="6651"/>
    <s v="N"/>
    <x v="456"/>
    <s v="Low"/>
    <x v="11"/>
    <x v="1402"/>
    <n v="0.03"/>
    <s v="Regular"/>
    <x v="1387"/>
    <n v="47.89"/>
    <n v="28.72"/>
    <s v="Rachel Payne"/>
    <x v="1"/>
    <s v="Consumer"/>
    <x v="0"/>
    <s v="Envelopes"/>
    <s v="Small Box"/>
    <d v="2015-07-31T00:00:00"/>
  </r>
  <r>
    <n v="6652"/>
    <s v="N"/>
    <x v="457"/>
    <s v="High"/>
    <x v="45"/>
    <x v="1403"/>
    <n v="0.09"/>
    <s v="Regular"/>
    <x v="1315"/>
    <n v="20.46"/>
    <n v="17.62"/>
    <s v="Michael Tossell"/>
    <x v="2"/>
    <s v="Home Office"/>
    <x v="1"/>
    <s v="Computer Peripherals"/>
    <s v="Small Pack"/>
    <d v="2015-08-05T00:00:00"/>
  </r>
  <r>
    <n v="6653"/>
    <s v="Y"/>
    <x v="457"/>
    <s v="Critical"/>
    <x v="44"/>
    <x v="1404"/>
    <n v="0.01"/>
    <s v="Regular"/>
    <x v="966"/>
    <n v="16.54"/>
    <n v="19.829999999999998"/>
    <s v="Pete Kriz"/>
    <x v="1"/>
    <s v="Corporate"/>
    <x v="0"/>
    <s v="Binders and Binder Accessories"/>
    <s v="Small Box"/>
    <d v="2015-08-04T00:00:00"/>
  </r>
  <r>
    <n v="6654"/>
    <s v="N"/>
    <x v="457"/>
    <s v="Critical"/>
    <x v="3"/>
    <x v="1405"/>
    <n v="0.03"/>
    <s v="Regular"/>
    <x v="1388"/>
    <n v="13.48"/>
    <n v="14.7"/>
    <s v="Philip Brown"/>
    <x v="0"/>
    <s v="Home Office"/>
    <x v="0"/>
    <s v="Rubber Bands"/>
    <s v="Wrap Bag"/>
    <d v="2015-08-05T00:00:00"/>
  </r>
  <r>
    <n v="6655"/>
    <s v="N"/>
    <x v="457"/>
    <s v="Critical"/>
    <x v="12"/>
    <x v="1406"/>
    <n v="0.03"/>
    <s v="Delivery Van"/>
    <x v="1389"/>
    <n v="107.95"/>
    <n v="88.35"/>
    <s v="Philip Brown"/>
    <x v="2"/>
    <s v="Home Office"/>
    <x v="2"/>
    <s v="Chairs &amp; Chairmats"/>
    <s v="Jumbo Drum"/>
    <d v="2015-08-04T00:00:00"/>
  </r>
  <r>
    <n v="6656"/>
    <s v="N"/>
    <x v="458"/>
    <s v="Critical"/>
    <x v="40"/>
    <x v="1407"/>
    <n v="0.09"/>
    <s v="Regular"/>
    <x v="1390"/>
    <n v="13.82"/>
    <n v="15"/>
    <s v="Jack Garza"/>
    <x v="1"/>
    <s v="Corporate"/>
    <x v="0"/>
    <s v="Pens &amp; Art Supplies"/>
    <s v="Wrap Bag"/>
    <d v="2015-08-05T00:00:00"/>
  </r>
  <r>
    <n v="6657"/>
    <s v="Y"/>
    <x v="458"/>
    <s v="Critical"/>
    <x v="34"/>
    <x v="1408"/>
    <n v="0.02"/>
    <s v="Regular"/>
    <x v="1391"/>
    <n v="132.97999999999999"/>
    <n v="23.07"/>
    <s v="Tom Zandusky"/>
    <x v="1"/>
    <s v="Home Office"/>
    <x v="0"/>
    <s v="Binders and Binder Accessories"/>
    <s v="Small Box"/>
    <d v="2015-08-04T00:00:00"/>
  </r>
  <r>
    <n v="6658"/>
    <s v="Y"/>
    <x v="458"/>
    <s v="Critical"/>
    <x v="34"/>
    <x v="1409"/>
    <n v="0.1"/>
    <s v="Delivery Van"/>
    <x v="1392"/>
    <n v="112.98"/>
    <n v="71.38"/>
    <s v="Tom Zandusky"/>
    <x v="1"/>
    <s v="Home Office"/>
    <x v="2"/>
    <s v="Bookcases"/>
    <s v="Jumbo Box"/>
    <d v="2015-08-06T00:00:00"/>
  </r>
  <r>
    <n v="6659"/>
    <s v="Y"/>
    <x v="458"/>
    <s v="Critical"/>
    <x v="18"/>
    <x v="1410"/>
    <n v="0.09"/>
    <s v="Regular"/>
    <x v="1393"/>
    <n v="71.760000000000005"/>
    <n v="23.71"/>
    <s v="Tom Zandusky"/>
    <x v="1"/>
    <s v="Home Office"/>
    <x v="0"/>
    <s v="Storage &amp; Organization"/>
    <s v="Small Box"/>
    <d v="2015-08-05T00:00:00"/>
  </r>
  <r>
    <n v="6660"/>
    <s v="N"/>
    <x v="458"/>
    <s v="Medium"/>
    <x v="21"/>
    <x v="1411"/>
    <n v="0.06"/>
    <s v="Regular"/>
    <x v="1394"/>
    <n v="17.28"/>
    <n v="20.260000000000002"/>
    <s v="Joy Smith"/>
    <x v="0"/>
    <s v="Consumer"/>
    <x v="0"/>
    <s v="Paper"/>
    <s v="Small Box"/>
    <d v="2015-08-07T00:00:00"/>
  </r>
  <r>
    <n v="6661"/>
    <s v="N"/>
    <x v="458"/>
    <s v="Medium"/>
    <x v="27"/>
    <x v="1412"/>
    <n v="0.08"/>
    <s v="Regular"/>
    <x v="1395"/>
    <n v="30.97"/>
    <n v="23.54"/>
    <s v="Joy Smith"/>
    <x v="0"/>
    <s v="Consumer"/>
    <x v="0"/>
    <s v="Paper"/>
    <s v="Small Box"/>
    <d v="2015-08-06T00:00:00"/>
  </r>
  <r>
    <n v="6662"/>
    <s v="N"/>
    <x v="458"/>
    <s v="Medium"/>
    <x v="34"/>
    <x v="1413"/>
    <n v="0.06"/>
    <s v="Regular"/>
    <x v="1396"/>
    <n v="77.989999999999995"/>
    <n v="17.989999999999998"/>
    <s v="Joy Smith"/>
    <x v="0"/>
    <s v="Consumer"/>
    <x v="1"/>
    <s v="Telephones and Communication"/>
    <s v="Small Box"/>
    <d v="2015-08-06T00:00:00"/>
  </r>
  <r>
    <n v="6663"/>
    <s v="N"/>
    <x v="458"/>
    <s v="Not Specified"/>
    <x v="27"/>
    <x v="1414"/>
    <n v="0"/>
    <s v="Regular"/>
    <x v="1397"/>
    <n v="47.99"/>
    <n v="15.25"/>
    <s v="Michelle Moray"/>
    <x v="1"/>
    <s v="Corporate"/>
    <x v="1"/>
    <s v="Telephones and Communication"/>
    <s v="Small Pack"/>
    <d v="2015-08-06T00:00:00"/>
  </r>
  <r>
    <n v="6664"/>
    <s v="N"/>
    <x v="458"/>
    <s v="Not Specified"/>
    <x v="20"/>
    <x v="1415"/>
    <n v="0.01"/>
    <s v="Regular"/>
    <x v="1398"/>
    <n v="30.97"/>
    <n v="19.21"/>
    <s v="Maxwell Schwartz"/>
    <x v="1"/>
    <s v="Corporate"/>
    <x v="0"/>
    <s v="Paper"/>
    <s v="Small Box"/>
    <d v="2015-08-05T00:00:00"/>
  </r>
  <r>
    <n v="6665"/>
    <s v="N"/>
    <x v="458"/>
    <s v="High"/>
    <x v="13"/>
    <x v="1416"/>
    <n v="0"/>
    <s v="Regular"/>
    <x v="1399"/>
    <n v="26.48"/>
    <n v="15.99"/>
    <s v="Anthony Johnson"/>
    <x v="3"/>
    <s v="Small Business"/>
    <x v="1"/>
    <s v="Computer Peripherals"/>
    <s v="Small Pack"/>
    <d v="2015-08-04T00:00:00"/>
  </r>
  <r>
    <n v="6666"/>
    <s v="N"/>
    <x v="458"/>
    <s v="High"/>
    <x v="31"/>
    <x v="1417"/>
    <n v="0.04"/>
    <s v="Regular"/>
    <x v="1400"/>
    <n v="111.99"/>
    <n v="33.99"/>
    <s v="Anthony Johnson"/>
    <x v="3"/>
    <s v="Small Business"/>
    <x v="1"/>
    <s v="Computer Peripherals"/>
    <s v="Small Box"/>
    <d v="2015-08-06T00:00:00"/>
  </r>
  <r>
    <n v="6667"/>
    <s v="N"/>
    <x v="458"/>
    <s v="High"/>
    <x v="17"/>
    <x v="1418"/>
    <n v="0.01"/>
    <s v="Regular"/>
    <x v="1401"/>
    <n v="16.98"/>
    <n v="18.86"/>
    <s v="Anthony Johnson"/>
    <x v="3"/>
    <s v="Small Business"/>
    <x v="0"/>
    <s v="Paper"/>
    <s v="Small Box"/>
    <d v="2015-08-06T00:00:00"/>
  </r>
  <r>
    <n v="6668"/>
    <s v="N"/>
    <x v="458"/>
    <s v="Low"/>
    <x v="26"/>
    <x v="1419"/>
    <n v="0.06"/>
    <s v="Express"/>
    <x v="1402"/>
    <n v="20.69"/>
    <n v="16.989999999999998"/>
    <s v="Gary Hansen"/>
    <x v="2"/>
    <s v="Consumer"/>
    <x v="0"/>
    <s v="Binders and Binder Accessories"/>
    <s v="Small Box"/>
    <d v="2015-08-08T00:00:00"/>
  </r>
  <r>
    <n v="6669"/>
    <s v="N"/>
    <x v="458"/>
    <s v="Low"/>
    <x v="43"/>
    <x v="1420"/>
    <n v="0.03"/>
    <s v="Regular"/>
    <x v="1403"/>
    <n v="46.76"/>
    <n v="22.22"/>
    <s v="Gary Hansen"/>
    <x v="2"/>
    <s v="Consumer"/>
    <x v="0"/>
    <s v="Storage &amp; Organization"/>
    <s v="Small Box"/>
    <d v="2015-08-11T00:00:00"/>
  </r>
  <r>
    <n v="6670"/>
    <s v="N"/>
    <x v="459"/>
    <s v="Critical"/>
    <x v="29"/>
    <x v="1421"/>
    <n v="0.01"/>
    <s v="Express"/>
    <x v="1404"/>
    <n v="49.94"/>
    <n v="19.079999999999998"/>
    <s v="Kelly Lampkin"/>
    <x v="2"/>
    <s v="Corporate"/>
    <x v="0"/>
    <s v="Paper"/>
    <s v="Wrap Bag"/>
    <d v="2015-08-08T00:00:00"/>
  </r>
  <r>
    <n v="6671"/>
    <s v="N"/>
    <x v="459"/>
    <s v="Critical"/>
    <x v="7"/>
    <x v="1422"/>
    <n v="0.01"/>
    <s v="Regular"/>
    <x v="1405"/>
    <n v="123.03"/>
    <n v="22.64"/>
    <s v="Kelly Lampkin"/>
    <x v="2"/>
    <s v="Corporate"/>
    <x v="0"/>
    <s v="Storage &amp; Organization"/>
    <s v="Small Box"/>
    <d v="2015-08-06T00:00:00"/>
  </r>
  <r>
    <n v="6672"/>
    <s v="N"/>
    <x v="459"/>
    <s v="Critical"/>
    <x v="27"/>
    <x v="1423"/>
    <n v="0.01"/>
    <s v="Regular"/>
    <x v="1406"/>
    <n v="29.48"/>
    <n v="15.99"/>
    <s v="Patricia Hirasaki"/>
    <x v="2"/>
    <s v="Home Office"/>
    <x v="1"/>
    <s v="Computer Peripherals"/>
    <s v="Small Pack"/>
    <d v="2015-08-06T00:00:00"/>
  </r>
  <r>
    <n v="6673"/>
    <s v="N"/>
    <x v="460"/>
    <s v="Low"/>
    <x v="17"/>
    <x v="1424"/>
    <n v="7.0000000000000007E-2"/>
    <s v="Regular"/>
    <x v="1407"/>
    <n v="17.98"/>
    <n v="24.39"/>
    <s v="Nicole Fjeld"/>
    <x v="1"/>
    <s v="Small Business"/>
    <x v="0"/>
    <s v="Paper"/>
    <s v="Small Box"/>
    <d v="2015-08-10T00:00:00"/>
  </r>
  <r>
    <n v="6674"/>
    <s v="N"/>
    <x v="460"/>
    <s v="Not Specified"/>
    <x v="31"/>
    <x v="1425"/>
    <n v="0.08"/>
    <s v="Regular"/>
    <x v="1408"/>
    <n v="375.25"/>
    <n v="33.99"/>
    <s v="Greg Guthrie"/>
    <x v="0"/>
    <s v="Small Business"/>
    <x v="0"/>
    <s v="Appliances"/>
    <s v="Small Box"/>
    <d v="2015-08-07T00:00:00"/>
  </r>
  <r>
    <n v="6675"/>
    <s v="N"/>
    <x v="460"/>
    <s v="Not Specified"/>
    <x v="31"/>
    <x v="1426"/>
    <n v="0"/>
    <s v="Regular"/>
    <x v="1409"/>
    <n v="14.88"/>
    <n v="14.7"/>
    <s v="Greg Guthrie"/>
    <x v="0"/>
    <s v="Small Business"/>
    <x v="0"/>
    <s v="Pens &amp; Art Supplies"/>
    <s v="Wrap Bag"/>
    <d v="2015-08-07T00:00:00"/>
  </r>
  <r>
    <n v="6676"/>
    <s v="N"/>
    <x v="461"/>
    <s v="Not Specified"/>
    <x v="2"/>
    <x v="1427"/>
    <n v="0.02"/>
    <s v="Regular"/>
    <x v="1410"/>
    <n v="32.28"/>
    <n v="20.68"/>
    <s v="Sanjit Engle"/>
    <x v="1"/>
    <s v="Home Office"/>
    <x v="2"/>
    <s v="Office Furnishings"/>
    <s v="Small Box"/>
    <d v="2015-08-08T00:00:00"/>
  </r>
  <r>
    <n v="6677"/>
    <s v="N"/>
    <x v="461"/>
    <s v="Critical"/>
    <x v="22"/>
    <x v="1428"/>
    <n v="0.04"/>
    <s v="Delivery Van"/>
    <x v="1411"/>
    <n v="238.67"/>
    <n v="42.16"/>
    <s v="Eugene Barchas"/>
    <x v="3"/>
    <s v="Home Office"/>
    <x v="2"/>
    <s v="Chairs &amp; Chairmats"/>
    <s v="Jumbo Drum"/>
    <d v="2015-08-08T00:00:00"/>
  </r>
  <r>
    <n v="6678"/>
    <s v="N"/>
    <x v="462"/>
    <s v="Critical"/>
    <x v="19"/>
    <x v="1429"/>
    <n v="7.0000000000000007E-2"/>
    <s v="Regular"/>
    <x v="1412"/>
    <n v="22.31"/>
    <n v="15.79"/>
    <s v="Bobby Odegard"/>
    <x v="2"/>
    <s v="Corporate"/>
    <x v="0"/>
    <s v="Paper"/>
    <s v="Wrap Bag"/>
    <d v="2015-08-11T00:00:00"/>
  </r>
  <r>
    <n v="6679"/>
    <s v="N"/>
    <x v="462"/>
    <s v="High"/>
    <x v="41"/>
    <x v="1430"/>
    <n v="0.1"/>
    <s v="Regular"/>
    <x v="1413"/>
    <n v="18.48"/>
    <n v="16.739999999999998"/>
    <s v="Natalie Webber"/>
    <x v="1"/>
    <s v="Corporate"/>
    <x v="1"/>
    <s v="Computer Peripherals"/>
    <s v="Small Pack"/>
    <d v="2015-08-10T00:00:00"/>
  </r>
  <r>
    <n v="6680"/>
    <s v="N"/>
    <x v="462"/>
    <s v="Critical"/>
    <x v="14"/>
    <x v="1431"/>
    <n v="0"/>
    <s v="Regular"/>
    <x v="1414"/>
    <n v="15.58"/>
    <n v="19.47"/>
    <s v="Bart Watters"/>
    <x v="1"/>
    <s v="Corporate"/>
    <x v="0"/>
    <s v="Binders and Binder Accessories"/>
    <s v="Small Box"/>
    <d v="2015-08-10T00:00:00"/>
  </r>
  <r>
    <n v="6681"/>
    <s v="N"/>
    <x v="463"/>
    <s v="Medium"/>
    <x v="42"/>
    <x v="1432"/>
    <n v="0.06"/>
    <s v="Regular"/>
    <x v="1415"/>
    <n v="34.99"/>
    <n v="22.99"/>
    <s v="Evan Minnotte"/>
    <x v="0"/>
    <s v="Corporate"/>
    <x v="0"/>
    <s v="Pens &amp; Art Supplies"/>
    <s v="Small Pack"/>
    <d v="2015-08-12T00:00:00"/>
  </r>
  <r>
    <n v="6682"/>
    <s v="N"/>
    <x v="463"/>
    <s v="Medium"/>
    <x v="16"/>
    <x v="1433"/>
    <n v="0.05"/>
    <s v="Regular"/>
    <x v="1416"/>
    <n v="23.66"/>
    <n v="21.95"/>
    <s v="Evan Minnotte"/>
    <x v="0"/>
    <s v="Corporate"/>
    <x v="0"/>
    <s v="Pens &amp; Art Supplies"/>
    <s v="Small Pack"/>
    <d v="2015-08-11T00:00:00"/>
  </r>
  <r>
    <n v="6683"/>
    <s v="N"/>
    <x v="463"/>
    <s v="High"/>
    <x v="49"/>
    <x v="1434"/>
    <n v="0.03"/>
    <s v="Regular"/>
    <x v="1417"/>
    <n v="137.99"/>
    <n v="22.08"/>
    <s v="Quincy Jones"/>
    <x v="1"/>
    <s v="Small Business"/>
    <x v="1"/>
    <s v="Telephones and Communication"/>
    <s v="Small Box"/>
    <d v="2015-08-12T00:00:00"/>
  </r>
  <r>
    <n v="6684"/>
    <s v="N"/>
    <x v="464"/>
    <s v="High"/>
    <x v="48"/>
    <x v="1435"/>
    <n v="0"/>
    <s v="Regular"/>
    <x v="1418"/>
    <n v="16.84"/>
    <n v="14.71"/>
    <s v="Andy Yotov"/>
    <x v="2"/>
    <s v="Corporate"/>
    <x v="0"/>
    <s v="Pens &amp; Art Supplies"/>
    <s v="Wrap Bag"/>
    <d v="2015-08-11T00:00:00"/>
  </r>
  <r>
    <n v="6685"/>
    <s v="N"/>
    <x v="465"/>
    <s v="Critical"/>
    <x v="45"/>
    <x v="1436"/>
    <n v="0.03"/>
    <s v="Express"/>
    <x v="1419"/>
    <n v="47.44"/>
    <n v="21.5"/>
    <s v="Rick Hansen"/>
    <x v="1"/>
    <s v="Home Office"/>
    <x v="0"/>
    <s v="Paper"/>
    <s v="Small Box"/>
    <d v="2015-08-13T00:00:00"/>
  </r>
  <r>
    <n v="6686"/>
    <s v="N"/>
    <x v="465"/>
    <s v="Critical"/>
    <x v="39"/>
    <x v="1437"/>
    <n v="0.1"/>
    <s v="Regular"/>
    <x v="1420"/>
    <n v="15.28"/>
    <n v="17.97"/>
    <s v="Rick Hansen"/>
    <x v="1"/>
    <s v="Home Office"/>
    <x v="0"/>
    <s v="Pens &amp; Art Supplies"/>
    <s v="Wrap Bag"/>
    <d v="2015-08-15T00:00:00"/>
  </r>
  <r>
    <n v="6687"/>
    <s v="Y"/>
    <x v="466"/>
    <s v="Critical"/>
    <x v="6"/>
    <x v="1438"/>
    <n v="0"/>
    <s v="Regular"/>
    <x v="1421"/>
    <n v="14.88"/>
    <n v="14.7"/>
    <s v="Sean Wendt"/>
    <x v="0"/>
    <s v="Corporate"/>
    <x v="0"/>
    <s v="Pens &amp; Art Supplies"/>
    <s v="Wrap Bag"/>
    <d v="2015-08-15T00:00:00"/>
  </r>
  <r>
    <n v="6688"/>
    <s v="N"/>
    <x v="466"/>
    <s v="Medium"/>
    <x v="12"/>
    <x v="1439"/>
    <n v="0.06"/>
    <s v="Regular"/>
    <x v="1422"/>
    <n v="13.48"/>
    <n v="14.7"/>
    <s v="George Ashbrook"/>
    <x v="2"/>
    <s v="Consumer"/>
    <x v="0"/>
    <s v="Rubber Bands"/>
    <s v="Wrap Bag"/>
    <d v="2015-08-14T00:00:00"/>
  </r>
  <r>
    <n v="6689"/>
    <s v="N"/>
    <x v="466"/>
    <s v="Medium"/>
    <x v="15"/>
    <x v="1440"/>
    <n v="0.1"/>
    <s v="Regular"/>
    <x v="1423"/>
    <n v="57.99"/>
    <n v="18.989999999999998"/>
    <s v="George Ashbrook"/>
    <x v="2"/>
    <s v="Consumer"/>
    <x v="1"/>
    <s v="Telephones and Communication"/>
    <s v="Small Box"/>
    <d v="2015-08-15T00:00:00"/>
  </r>
  <r>
    <n v="6690"/>
    <s v="N"/>
    <x v="466"/>
    <s v="Medium"/>
    <x v="37"/>
    <x v="1441"/>
    <n v="7.0000000000000007E-2"/>
    <s v="Regular"/>
    <x v="1424"/>
    <n v="13.76"/>
    <n v="14.7"/>
    <s v="Mick Crebagga"/>
    <x v="1"/>
    <s v="Corporate"/>
    <x v="0"/>
    <s v="Pens &amp; Art Supplies"/>
    <s v="Wrap Bag"/>
    <d v="2015-08-15T00:00:00"/>
  </r>
  <r>
    <n v="6691"/>
    <s v="N"/>
    <x v="466"/>
    <s v="Medium"/>
    <x v="21"/>
    <x v="1442"/>
    <n v="0.02"/>
    <s v="Regular"/>
    <x v="1425"/>
    <n v="32.99"/>
    <n v="17.3"/>
    <s v="Mick Crebagga"/>
    <x v="1"/>
    <s v="Corporate"/>
    <x v="1"/>
    <s v="Telephones and Communication"/>
    <s v="Small Pack"/>
    <d v="2015-08-14T00:00:00"/>
  </r>
  <r>
    <n v="6692"/>
    <s v="N"/>
    <x v="466"/>
    <s v="Medium"/>
    <x v="46"/>
    <x v="1443"/>
    <n v="0.08"/>
    <s v="Regular"/>
    <x v="1426"/>
    <n v="15.6"/>
    <n v="16.2"/>
    <s v="Cari MacIntyre"/>
    <x v="2"/>
    <s v="Corporate"/>
    <x v="0"/>
    <s v="Paper"/>
    <s v="Wrap Bag"/>
    <d v="2015-08-15T00:00:00"/>
  </r>
  <r>
    <n v="6693"/>
    <s v="N"/>
    <x v="467"/>
    <s v="High"/>
    <x v="47"/>
    <x v="1444"/>
    <n v="0.05"/>
    <s v="Regular"/>
    <x v="1427"/>
    <n v="15.75"/>
    <n v="14.5"/>
    <s v="Rick Wilson"/>
    <x v="1"/>
    <s v="Corporate"/>
    <x v="0"/>
    <s v="Labels"/>
    <s v="Small Box"/>
    <d v="2015-08-15T00:00:00"/>
  </r>
  <r>
    <n v="6694"/>
    <s v="N"/>
    <x v="467"/>
    <s v="Medium"/>
    <x v="41"/>
    <x v="1445"/>
    <n v="0.06"/>
    <s v="Regular"/>
    <x v="1428"/>
    <n v="173.55"/>
    <n v="33.99"/>
    <s v="Tracy Hopkins"/>
    <x v="1"/>
    <s v="Small Business"/>
    <x v="0"/>
    <s v="Storage &amp; Organization"/>
    <s v="Small Box"/>
    <d v="2015-08-14T00:00:00"/>
  </r>
  <r>
    <n v="6695"/>
    <s v="N"/>
    <x v="467"/>
    <s v="High"/>
    <x v="32"/>
    <x v="1446"/>
    <n v="0.02"/>
    <s v="Regular"/>
    <x v="1429"/>
    <n v="16.98"/>
    <n v="18.95"/>
    <s v="Darren Budd"/>
    <x v="2"/>
    <s v="Consumer"/>
    <x v="2"/>
    <s v="Bookcases"/>
    <s v="Jumbo Box"/>
    <d v="2015-08-16T00:00:00"/>
  </r>
  <r>
    <n v="6696"/>
    <s v="N"/>
    <x v="467"/>
    <s v="High"/>
    <x v="41"/>
    <x v="1447"/>
    <n v="0.01"/>
    <s v="Express"/>
    <x v="1430"/>
    <n v="72.98"/>
    <n v="33.99"/>
    <s v="Darren Budd"/>
    <x v="2"/>
    <s v="Consumer"/>
    <x v="2"/>
    <s v="Tables"/>
    <s v="Large Box"/>
    <d v="2015-08-16T00:00:00"/>
  </r>
  <r>
    <n v="6697"/>
    <s v="N"/>
    <x v="468"/>
    <s v="High"/>
    <x v="15"/>
    <x v="1448"/>
    <n v="0.01"/>
    <s v="Delivery Van"/>
    <x v="1431"/>
    <n v="892.98"/>
    <n v="58.55"/>
    <s v="Roy Skaria"/>
    <x v="1"/>
    <s v="Corporate"/>
    <x v="2"/>
    <s v="Bookcases"/>
    <s v="Jumbo Box"/>
    <d v="2015-08-17T00:00:00"/>
  </r>
  <r>
    <n v="6698"/>
    <s v="N"/>
    <x v="468"/>
    <s v="Medium"/>
    <x v="17"/>
    <x v="1449"/>
    <n v="0.06"/>
    <s v="Regular"/>
    <x v="1432"/>
    <n v="29.98"/>
    <n v="22.51"/>
    <s v="Alan Barnes"/>
    <x v="3"/>
    <s v="Corporate"/>
    <x v="1"/>
    <s v="Office Machines"/>
    <s v="Medium Box"/>
    <d v="2015-08-15T00:00:00"/>
  </r>
  <r>
    <n v="6699"/>
    <s v="N"/>
    <x v="468"/>
    <s v="Medium"/>
    <x v="19"/>
    <x v="1450"/>
    <n v="0.04"/>
    <s v="Regular"/>
    <x v="1433"/>
    <n v="24.95"/>
    <n v="18.98"/>
    <s v="Alan Barnes"/>
    <x v="3"/>
    <s v="Corporate"/>
    <x v="0"/>
    <s v="Binders and Binder Accessories"/>
    <s v="Small Box"/>
    <d v="2015-08-17T00:00:00"/>
  </r>
  <r>
    <n v="6700"/>
    <s v="N"/>
    <x v="468"/>
    <s v="High"/>
    <x v="38"/>
    <x v="1451"/>
    <n v="0.01"/>
    <s v="Express"/>
    <x v="1434"/>
    <n v="17.28"/>
    <n v="19.57"/>
    <s v="Nathan Mautz"/>
    <x v="0"/>
    <s v="Corporate"/>
    <x v="0"/>
    <s v="Paper"/>
    <s v="Small Box"/>
    <d v="2015-08-16T00:00:00"/>
  </r>
  <r>
    <n v="6701"/>
    <s v="N"/>
    <x v="468"/>
    <s v="High"/>
    <x v="49"/>
    <x v="1452"/>
    <n v="0.06"/>
    <s v="Express"/>
    <x v="1435"/>
    <n v="21.11"/>
    <n v="16.25"/>
    <s v="Nathan Mautz"/>
    <x v="0"/>
    <s v="Corporate"/>
    <x v="0"/>
    <s v="Pens &amp; Art Supplies"/>
    <s v="Wrap Bag"/>
    <d v="2015-08-17T00:00:00"/>
  </r>
  <r>
    <n v="6702"/>
    <s v="Y"/>
    <x v="469"/>
    <s v="Low"/>
    <x v="39"/>
    <x v="1453"/>
    <n v="0.06"/>
    <s v="Regular"/>
    <x v="1436"/>
    <n v="32.99"/>
    <n v="16.5"/>
    <s v="Corey Catlett"/>
    <x v="0"/>
    <s v="Home Office"/>
    <x v="1"/>
    <s v="Telephones and Communication"/>
    <s v="Wrap Bag"/>
    <d v="2015-08-20T00:00:00"/>
  </r>
  <r>
    <n v="6703"/>
    <s v="Y"/>
    <x v="469"/>
    <s v="Low"/>
    <x v="38"/>
    <x v="1454"/>
    <n v="0.06"/>
    <s v="Regular"/>
    <x v="1437"/>
    <n v="15.98"/>
    <n v="19.260000000000002"/>
    <s v="Corey Catlett"/>
    <x v="0"/>
    <s v="Home Office"/>
    <x v="0"/>
    <s v="Binders and Binder Accessories"/>
    <s v="Small Box"/>
    <d v="2015-08-23T00:00:00"/>
  </r>
  <r>
    <n v="6704"/>
    <s v="Y"/>
    <x v="469"/>
    <s v="Low"/>
    <x v="25"/>
    <x v="1455"/>
    <n v="0.02"/>
    <s v="Delivery Van"/>
    <x v="1438"/>
    <n v="232.98"/>
    <n v="78.66"/>
    <s v="Corey Catlett"/>
    <x v="0"/>
    <s v="Home Office"/>
    <x v="2"/>
    <s v="Bookcases"/>
    <s v="Jumbo Box"/>
    <d v="2015-08-23T00:00:00"/>
  </r>
  <r>
    <n v="6705"/>
    <s v="N"/>
    <x v="469"/>
    <s v="Medium"/>
    <x v="22"/>
    <x v="1456"/>
    <n v="0.01"/>
    <s v="Regular"/>
    <x v="1439"/>
    <n v="97.99"/>
    <n v="16.79"/>
    <s v="Karen Selby"/>
    <x v="0"/>
    <s v="Consumer"/>
    <x v="1"/>
    <s v="Telephones and Communication"/>
    <s v="Small Box"/>
    <d v="2015-08-18T00:00:00"/>
  </r>
  <r>
    <n v="6706"/>
    <s v="N"/>
    <x v="470"/>
    <s v="Critical"/>
    <x v="9"/>
    <x v="1457"/>
    <n v="0.08"/>
    <s v="Regular"/>
    <x v="1440"/>
    <n v="18.48"/>
    <n v="22.4"/>
    <s v="Julia Dunbar"/>
    <x v="1"/>
    <s v="Consumer"/>
    <x v="0"/>
    <s v="Paper"/>
    <s v="Small Box"/>
    <d v="2015-08-18T00:00:00"/>
  </r>
  <r>
    <n v="6707"/>
    <s v="N"/>
    <x v="470"/>
    <s v="Low"/>
    <x v="37"/>
    <x v="1458"/>
    <n v="0.06"/>
    <s v="Regular"/>
    <x v="1441"/>
    <n v="18.600000000000001"/>
    <n v="18.07"/>
    <s v="Darren Budd"/>
    <x v="2"/>
    <s v="Home Office"/>
    <x v="1"/>
    <s v="Computer Peripherals"/>
    <s v="Small Pack"/>
    <d v="2015-08-26T00:00:00"/>
  </r>
  <r>
    <n v="6708"/>
    <s v="N"/>
    <x v="470"/>
    <s v="Low"/>
    <x v="42"/>
    <x v="1459"/>
    <n v="0.03"/>
    <s v="Express"/>
    <x v="1442"/>
    <n v="60.04"/>
    <n v="21.23"/>
    <s v="Darren Budd"/>
    <x v="2"/>
    <s v="Home Office"/>
    <x v="2"/>
    <s v="Office Furnishings"/>
    <s v="Small Box"/>
    <d v="2015-08-19T00:00:00"/>
  </r>
  <r>
    <n v="6709"/>
    <s v="Y"/>
    <x v="470"/>
    <s v="Critical"/>
    <x v="36"/>
    <x v="1460"/>
    <n v="0.06"/>
    <s v="Regular"/>
    <x v="1443"/>
    <n v="67.98"/>
    <n v="27.88"/>
    <s v="John Castell"/>
    <x v="0"/>
    <s v="Small Business"/>
    <x v="0"/>
    <s v="Paper"/>
    <s v="Small Box"/>
    <d v="2015-08-17T00:00:00"/>
  </r>
  <r>
    <n v="6710"/>
    <s v="N"/>
    <x v="470"/>
    <s v="Not Specified"/>
    <x v="25"/>
    <x v="1461"/>
    <n v="0.09"/>
    <s v="Regular"/>
    <x v="1444"/>
    <n v="32.97"/>
    <n v="20.5"/>
    <s v="Muhammed MacIntyre"/>
    <x v="3"/>
    <s v="Small Business"/>
    <x v="1"/>
    <s v="Computer Peripherals"/>
    <s v="Small Box"/>
    <d v="2015-08-19T00:00:00"/>
  </r>
  <r>
    <n v="6711"/>
    <s v="Y"/>
    <x v="470"/>
    <s v="High"/>
    <x v="28"/>
    <x v="1148"/>
    <n v="0"/>
    <s v="Regular"/>
    <x v="1445"/>
    <n v="19.89"/>
    <n v="16.82"/>
    <s v="Craig Yedwab"/>
    <x v="0"/>
    <s v="Consumer"/>
    <x v="0"/>
    <s v="Rubber Bands"/>
    <s v="Wrap Bag"/>
    <d v="2015-08-20T00:00:00"/>
  </r>
  <r>
    <n v="6712"/>
    <s v="N"/>
    <x v="471"/>
    <s v="Not Specified"/>
    <x v="48"/>
    <x v="1462"/>
    <n v="0.02"/>
    <s v="Regular"/>
    <x v="1446"/>
    <n v="49.94"/>
    <n v="19.079999999999998"/>
    <s v="Craig Leslie"/>
    <x v="1"/>
    <s v="Consumer"/>
    <x v="0"/>
    <s v="Paper"/>
    <s v="Wrap Bag"/>
    <d v="2015-08-19T00:00:00"/>
  </r>
  <r>
    <n v="6713"/>
    <s v="Y"/>
    <x v="472"/>
    <s v="Not Specified"/>
    <x v="9"/>
    <x v="1463"/>
    <n v="0.05"/>
    <s v="Regular"/>
    <x v="1447"/>
    <n v="19.989999999999998"/>
    <n v="19.03"/>
    <s v="Steven Cartwright"/>
    <x v="1"/>
    <s v="Home Office"/>
    <x v="1"/>
    <s v="Telephones and Communication"/>
    <s v="Medium Box"/>
    <d v="2015-08-20T00:00:00"/>
  </r>
  <r>
    <n v="6714"/>
    <s v="N"/>
    <x v="472"/>
    <s v="Not Specified"/>
    <x v="19"/>
    <x v="1464"/>
    <n v="7.0000000000000007E-2"/>
    <s v="Delivery Van"/>
    <x v="1448"/>
    <n v="134.99"/>
    <n v="84.2"/>
    <s v="Logan Currie"/>
    <x v="1"/>
    <s v="Small Business"/>
    <x v="2"/>
    <s v="Chairs &amp; Chairmats"/>
    <s v="Jumbo Drum"/>
    <d v="2015-08-22T00:00:00"/>
  </r>
  <r>
    <n v="6715"/>
    <s v="N"/>
    <x v="472"/>
    <s v="High"/>
    <x v="45"/>
    <x v="1465"/>
    <n v="0.1"/>
    <s v="Regular"/>
    <x v="1449"/>
    <n v="18.68"/>
    <n v="15.5"/>
    <s v="Giulietta Baptist"/>
    <x v="0"/>
    <s v="Home Office"/>
    <x v="0"/>
    <s v="Pens &amp; Art Supplies"/>
    <s v="Wrap Bag"/>
    <d v="2015-08-21T00:00:00"/>
  </r>
  <r>
    <n v="6716"/>
    <s v="N"/>
    <x v="472"/>
    <s v="High"/>
    <x v="2"/>
    <x v="1466"/>
    <n v="0.03"/>
    <s v="Regular"/>
    <x v="1450"/>
    <n v="14.47"/>
    <n v="15.02"/>
    <s v="Charles McCrossin"/>
    <x v="3"/>
    <s v="Corporate"/>
    <x v="0"/>
    <s v="Rubber Bands"/>
    <s v="Wrap Bag"/>
    <d v="2015-08-21T00:00:00"/>
  </r>
  <r>
    <n v="6717"/>
    <s v="N"/>
    <x v="473"/>
    <s v="Critical"/>
    <x v="41"/>
    <x v="1467"/>
    <n v="0.1"/>
    <s v="Regular"/>
    <x v="1451"/>
    <n v="30.99"/>
    <n v="19.23"/>
    <s v="Sean Wendt"/>
    <x v="0"/>
    <s v="Corporate"/>
    <x v="0"/>
    <s v="Binders and Binder Accessories"/>
    <s v="Small Box"/>
    <d v="2015-08-23T00:00:00"/>
  </r>
  <r>
    <n v="6718"/>
    <s v="N"/>
    <x v="473"/>
    <s v="Medium"/>
    <x v="27"/>
    <x v="1468"/>
    <n v="0.06"/>
    <s v="Express"/>
    <x v="1452"/>
    <n v="67.989999999999995"/>
    <n v="15.25"/>
    <s v="William Brown"/>
    <x v="1"/>
    <s v="Corporate"/>
    <x v="1"/>
    <s v="Telephones and Communication"/>
    <s v="Small Pack"/>
    <d v="2015-08-23T00:00:00"/>
  </r>
  <r>
    <n v="6719"/>
    <s v="N"/>
    <x v="473"/>
    <s v="Not Specified"/>
    <x v="22"/>
    <x v="1469"/>
    <n v="0.06"/>
    <s v="Regular"/>
    <x v="1453"/>
    <n v="152.81"/>
    <n v="38.49"/>
    <s v="Brosina Hoffman"/>
    <x v="1"/>
    <s v="Consumer"/>
    <x v="2"/>
    <s v="Chairs &amp; Chairmats"/>
    <s v="Large Box"/>
    <d v="2015-08-22T00:00:00"/>
  </r>
  <r>
    <n v="6720"/>
    <s v="N"/>
    <x v="474"/>
    <s v="Medium"/>
    <x v="10"/>
    <x v="1470"/>
    <n v="0.09"/>
    <s v="Express"/>
    <x v="1454"/>
    <n v="375.25"/>
    <n v="33.99"/>
    <s v="Joseph Airdo"/>
    <x v="2"/>
    <s v="Corporate"/>
    <x v="0"/>
    <s v="Appliances"/>
    <s v="Small Box"/>
    <d v="2015-08-24T00:00:00"/>
  </r>
  <r>
    <n v="6721"/>
    <s v="N"/>
    <x v="475"/>
    <s v="High"/>
    <x v="49"/>
    <x v="1471"/>
    <n v="0.04"/>
    <s v="Regular"/>
    <x v="1455"/>
    <n v="164.48"/>
    <n v="20.5"/>
    <s v="Patrick Jones"/>
    <x v="0"/>
    <s v="Home Office"/>
    <x v="1"/>
    <s v="Computer Peripherals"/>
    <s v="Small Box"/>
    <d v="2015-08-25T00:00:00"/>
  </r>
  <r>
    <n v="6722"/>
    <s v="N"/>
    <x v="475"/>
    <s v="Not Specified"/>
    <x v="3"/>
    <x v="1472"/>
    <n v="0"/>
    <s v="Express"/>
    <x v="1456"/>
    <n v="31.84"/>
    <n v="18.100000000000001"/>
    <s v="Jamie Kunitz"/>
    <x v="3"/>
    <s v="Corporate"/>
    <x v="0"/>
    <s v="Pens &amp; Art Supplies"/>
    <s v="Wrap Bag"/>
    <d v="2015-08-24T00:00:00"/>
  </r>
  <r>
    <n v="6723"/>
    <s v="N"/>
    <x v="476"/>
    <s v="High"/>
    <x v="18"/>
    <x v="1473"/>
    <n v="0.09"/>
    <s v="Regular"/>
    <x v="1457"/>
    <n v="15.69"/>
    <n v="14.5"/>
    <s v="Carl Jackson"/>
    <x v="3"/>
    <s v="Home Office"/>
    <x v="0"/>
    <s v="Labels"/>
    <s v="Small Box"/>
    <d v="2015-08-26T00:00:00"/>
  </r>
  <r>
    <n v="6724"/>
    <s v="Y"/>
    <x v="476"/>
    <s v="High"/>
    <x v="49"/>
    <x v="1474"/>
    <n v="0.04"/>
    <s v="Regular"/>
    <x v="1458"/>
    <n v="26.2"/>
    <n v="19.3"/>
    <s v="Ritsa Hightower"/>
    <x v="2"/>
    <s v="Corporate"/>
    <x v="2"/>
    <s v="Office Furnishings"/>
    <s v="Wrap Bag"/>
    <d v="2015-08-26T00:00:00"/>
  </r>
  <r>
    <n v="6725"/>
    <s v="Y"/>
    <x v="476"/>
    <s v="High"/>
    <x v="5"/>
    <x v="1475"/>
    <n v="0.03"/>
    <s v="Regular"/>
    <x v="1459"/>
    <n v="47.44"/>
    <n v="18.920000000000002"/>
    <s v="Ritsa Hightower"/>
    <x v="2"/>
    <s v="Corporate"/>
    <x v="0"/>
    <s v="Paper"/>
    <s v="Small Box"/>
    <d v="2015-08-26T00:00:00"/>
  </r>
  <r>
    <n v="6726"/>
    <s v="N"/>
    <x v="476"/>
    <s v="Critical"/>
    <x v="25"/>
    <x v="1476"/>
    <n v="0.04"/>
    <s v="Regular"/>
    <x v="1460"/>
    <n v="22.98"/>
    <n v="19.14"/>
    <s v="Paul Gonzalez"/>
    <x v="0"/>
    <s v="Corporate"/>
    <x v="0"/>
    <s v="Binders and Binder Accessories"/>
    <s v="Small Box"/>
    <d v="2015-08-25T00:00:00"/>
  </r>
  <r>
    <n v="6727"/>
    <s v="N"/>
    <x v="477"/>
    <s v="Not Specified"/>
    <x v="6"/>
    <x v="1477"/>
    <n v="0"/>
    <s v="Regular"/>
    <x v="1461"/>
    <n v="13.14"/>
    <n v="14.7"/>
    <s v="Nathan Mautz"/>
    <x v="0"/>
    <s v="Corporate"/>
    <x v="0"/>
    <s v="Rubber Bands"/>
    <s v="Wrap Bag"/>
    <d v="2015-08-27T00:00:00"/>
  </r>
  <r>
    <n v="6728"/>
    <s v="N"/>
    <x v="478"/>
    <s v="High"/>
    <x v="1"/>
    <x v="1478"/>
    <n v="0.05"/>
    <s v="Delivery Van"/>
    <x v="1462"/>
    <n v="230.75"/>
    <n v="83.64"/>
    <s v="Nona Balk"/>
    <x v="0"/>
    <s v="Corporate"/>
    <x v="2"/>
    <s v="Tables"/>
    <s v="Jumbo Box"/>
    <d v="2015-08-28T00:00:00"/>
  </r>
  <r>
    <n v="6729"/>
    <s v="N"/>
    <x v="478"/>
    <s v="High"/>
    <x v="5"/>
    <x v="1479"/>
    <n v="0.08"/>
    <s v="Regular"/>
    <x v="1463"/>
    <n v="33.659999999999997"/>
    <n v="27.99"/>
    <s v="Nona Balk"/>
    <x v="1"/>
    <s v="Corporate"/>
    <x v="0"/>
    <s v="Appliances"/>
    <s v="Medium Box"/>
    <d v="2015-08-28T00:00:00"/>
  </r>
  <r>
    <n v="6730"/>
    <s v="N"/>
    <x v="478"/>
    <s v="High"/>
    <x v="46"/>
    <x v="1480"/>
    <n v="0.01"/>
    <s v="Regular"/>
    <x v="1464"/>
    <n v="47.99"/>
    <n v="17.3"/>
    <s v="Nona Balk"/>
    <x v="1"/>
    <s v="Corporate"/>
    <x v="1"/>
    <s v="Telephones and Communication"/>
    <s v="Small Pack"/>
    <d v="2015-08-28T00:00:00"/>
  </r>
  <r>
    <n v="6731"/>
    <s v="N"/>
    <x v="478"/>
    <s v="High"/>
    <x v="30"/>
    <x v="1481"/>
    <n v="0.06"/>
    <s v="Regular"/>
    <x v="1465"/>
    <n v="167.99"/>
    <n v="22.99"/>
    <s v="Nona Balk"/>
    <x v="1"/>
    <s v="Corporate"/>
    <x v="1"/>
    <s v="Telephones and Communication"/>
    <s v="Small Box"/>
    <d v="2015-08-27T00:00:00"/>
  </r>
  <r>
    <n v="6732"/>
    <s v="N"/>
    <x v="478"/>
    <s v="Low"/>
    <x v="37"/>
    <x v="1482"/>
    <n v="0.08"/>
    <s v="Regular"/>
    <x v="1466"/>
    <n v="32.89"/>
    <n v="15.99"/>
    <s v="Joy Bell"/>
    <x v="3"/>
    <s v="Home Office"/>
    <x v="1"/>
    <s v="Computer Peripherals"/>
    <s v="Small Pack"/>
    <d v="2015-09-02T00:00:00"/>
  </r>
  <r>
    <n v="6733"/>
    <s v="N"/>
    <x v="478"/>
    <s v="Low"/>
    <x v="47"/>
    <x v="1483"/>
    <n v="0.06"/>
    <s v="Regular"/>
    <x v="1467"/>
    <n v="23.58"/>
    <n v="20.97"/>
    <s v="Joy Bell"/>
    <x v="3"/>
    <s v="Home Office"/>
    <x v="0"/>
    <s v="Envelopes"/>
    <s v="Small Box"/>
    <d v="2015-09-02T00:00:00"/>
  </r>
  <r>
    <n v="6734"/>
    <s v="N"/>
    <x v="478"/>
    <s v="Low"/>
    <x v="8"/>
    <x v="1484"/>
    <n v="0.09"/>
    <s v="Regular"/>
    <x v="1468"/>
    <n v="16.13"/>
    <n v="14.5"/>
    <s v="Joy Bell"/>
    <x v="3"/>
    <s v="Home Office"/>
    <x v="0"/>
    <s v="Labels"/>
    <s v="Small Box"/>
    <d v="2015-08-30T00:00:00"/>
  </r>
  <r>
    <n v="6735"/>
    <s v="N"/>
    <x v="479"/>
    <s v="Medium"/>
    <x v="46"/>
    <x v="1485"/>
    <n v="0.1"/>
    <s v="Regular"/>
    <x v="1469"/>
    <n v="31.98"/>
    <n v="24.49"/>
    <s v="Randy Bradley"/>
    <x v="1"/>
    <s v="Small Business"/>
    <x v="2"/>
    <s v="Office Furnishings"/>
    <s v="Small Box"/>
    <d v="2015-08-29T00:00:00"/>
  </r>
  <r>
    <n v="6736"/>
    <s v="N"/>
    <x v="479"/>
    <s v="Critical"/>
    <x v="38"/>
    <x v="1486"/>
    <n v="0.1"/>
    <s v="Regular"/>
    <x v="1470"/>
    <n v="127.99"/>
    <n v="19.920000000000002"/>
    <s v="Noah Childs"/>
    <x v="2"/>
    <s v="Home Office"/>
    <x v="1"/>
    <s v="Telephones and Communication"/>
    <s v="Small Box"/>
    <d v="2015-08-28T00:00:00"/>
  </r>
  <r>
    <n v="6737"/>
    <s v="Y"/>
    <x v="479"/>
    <s v="Medium"/>
    <x v="13"/>
    <x v="1487"/>
    <n v="7.0000000000000007E-2"/>
    <s v="Regular"/>
    <x v="1471"/>
    <n v="67.5"/>
    <n v="66.2"/>
    <s v="Mike Pelletier"/>
    <x v="3"/>
    <s v="Corporate"/>
    <x v="2"/>
    <s v="Office Furnishings"/>
    <s v="Medium Box"/>
    <d v="2015-08-29T00:00:00"/>
  </r>
  <r>
    <n v="6738"/>
    <s v="N"/>
    <x v="480"/>
    <s v="Low"/>
    <x v="20"/>
    <x v="1488"/>
    <n v="0.02"/>
    <s v="Regular"/>
    <x v="222"/>
    <n v="45.29"/>
    <n v="15.99"/>
    <s v="Mike Gockenbach"/>
    <x v="1"/>
    <s v="Consumer"/>
    <x v="1"/>
    <s v="Computer Peripherals"/>
    <s v="Small Pack"/>
    <d v="2015-08-28T00:00:00"/>
  </r>
  <r>
    <n v="6739"/>
    <s v="N"/>
    <x v="481"/>
    <s v="Medium"/>
    <x v="42"/>
    <x v="1489"/>
    <n v="0"/>
    <s v="Delivery Van"/>
    <x v="1472"/>
    <n v="101.99"/>
    <n v="56"/>
    <s v="Giulietta Dortch"/>
    <x v="1"/>
    <s v="Corporate"/>
    <x v="2"/>
    <s v="Chairs &amp; Chairmats"/>
    <s v="Jumbo Drum"/>
    <d v="2015-08-31T00:00:00"/>
  </r>
  <r>
    <n v="6740"/>
    <s v="N"/>
    <x v="482"/>
    <s v="Critical"/>
    <x v="14"/>
    <x v="1490"/>
    <n v="0.02"/>
    <s v="Delivery Van"/>
    <x v="1473"/>
    <n v="282.98"/>
    <n v="64"/>
    <s v="Jim Radford"/>
    <x v="3"/>
    <s v="Corporate"/>
    <x v="2"/>
    <s v="Chairs &amp; Chairmats"/>
    <s v="Jumbo Drum"/>
    <d v="2015-08-31T00:00:00"/>
  </r>
  <r>
    <n v="6741"/>
    <s v="N"/>
    <x v="482"/>
    <s v="Critical"/>
    <x v="26"/>
    <x v="1491"/>
    <n v="0"/>
    <s v="Regular"/>
    <x v="910"/>
    <n v="16.48"/>
    <n v="15.22"/>
    <s v="Jim Radford"/>
    <x v="3"/>
    <s v="Corporate"/>
    <x v="0"/>
    <s v="Paper"/>
    <s v="Wrap Bag"/>
    <d v="2015-08-31T00:00:00"/>
  </r>
  <r>
    <n v="6742"/>
    <s v="N"/>
    <x v="482"/>
    <s v="High"/>
    <x v="13"/>
    <x v="1492"/>
    <n v="0.1"/>
    <s v="Regular"/>
    <x v="1474"/>
    <n v="24.22"/>
    <n v="16.850000000000001"/>
    <s v="Christopher Schild"/>
    <x v="0"/>
    <s v="Corporate"/>
    <x v="2"/>
    <s v="Office Furnishings"/>
    <s v="Small Pack"/>
    <d v="2015-09-01T00:00:00"/>
  </r>
  <r>
    <n v="6743"/>
    <s v="N"/>
    <x v="482"/>
    <s v="High"/>
    <x v="4"/>
    <x v="1493"/>
    <n v="0.02"/>
    <s v="Regular"/>
    <x v="1475"/>
    <n v="162.97999999999999"/>
    <n v="27.99"/>
    <s v="Carlos Daly"/>
    <x v="3"/>
    <s v="Corporate"/>
    <x v="1"/>
    <s v="Office Machines"/>
    <s v="Medium Box"/>
    <d v="2015-08-30T00:00:00"/>
  </r>
  <r>
    <n v="6744"/>
    <s v="N"/>
    <x v="482"/>
    <s v="High"/>
    <x v="3"/>
    <x v="1494"/>
    <n v="0"/>
    <s v="Regular"/>
    <x v="1476"/>
    <n v="13.76"/>
    <n v="14.7"/>
    <s v="Carlos Daly"/>
    <x v="3"/>
    <s v="Corporate"/>
    <x v="0"/>
    <s v="Pens &amp; Art Supplies"/>
    <s v="Wrap Bag"/>
    <d v="2015-08-31T00:00:00"/>
  </r>
  <r>
    <n v="6745"/>
    <s v="N"/>
    <x v="482"/>
    <s v="High"/>
    <x v="43"/>
    <x v="1495"/>
    <n v="7.0000000000000007E-2"/>
    <s v="Regular"/>
    <x v="1477"/>
    <n v="67.98"/>
    <n v="19.149999999999999"/>
    <s v="Neoma Murray"/>
    <x v="1"/>
    <s v="Small Business"/>
    <x v="0"/>
    <s v="Paper"/>
    <s v="Small Box"/>
    <d v="2015-08-31T00:00:00"/>
  </r>
  <r>
    <n v="6746"/>
    <s v="N"/>
    <x v="482"/>
    <s v="High"/>
    <x v="7"/>
    <x v="1496"/>
    <n v="0.03"/>
    <s v="Regular"/>
    <x v="1478"/>
    <n v="19.989999999999998"/>
    <n v="19.03"/>
    <s v="Neoma Murray"/>
    <x v="1"/>
    <s v="Small Business"/>
    <x v="1"/>
    <s v="Telephones and Communication"/>
    <s v="Medium Box"/>
    <d v="2015-08-31T00:00:00"/>
  </r>
  <r>
    <n v="6747"/>
    <s v="N"/>
    <x v="482"/>
    <s v="High"/>
    <x v="46"/>
    <x v="1497"/>
    <n v="0.03"/>
    <s v="Regular"/>
    <x v="1479"/>
    <n v="17.28"/>
    <n v="22.16"/>
    <s v="Neoma Murray"/>
    <x v="1"/>
    <s v="Small Business"/>
    <x v="0"/>
    <s v="Paper"/>
    <s v="Small Box"/>
    <d v="2015-08-31T00:00:00"/>
  </r>
  <r>
    <n v="6748"/>
    <s v="N"/>
    <x v="483"/>
    <s v="Low"/>
    <x v="36"/>
    <x v="1498"/>
    <n v="0.01"/>
    <s v="Regular"/>
    <x v="1480"/>
    <n v="14.88"/>
    <n v="14.5"/>
    <s v="Charles Crestani"/>
    <x v="1"/>
    <s v="Consumer"/>
    <x v="0"/>
    <s v="Labels"/>
    <s v="Small Box"/>
    <d v="2015-09-02T00:00:00"/>
  </r>
  <r>
    <n v="6749"/>
    <s v="N"/>
    <x v="484"/>
    <s v="Low"/>
    <x v="39"/>
    <x v="1499"/>
    <n v="0.04"/>
    <s v="Express"/>
    <x v="1481"/>
    <n v="77.989999999999995"/>
    <n v="22.99"/>
    <s v="Noel Staavos"/>
    <x v="0"/>
    <s v="Home Office"/>
    <x v="1"/>
    <s v="Telephones and Communication"/>
    <s v="Small Box"/>
    <d v="2015-09-06T00:00:00"/>
  </r>
  <r>
    <n v="6750"/>
    <s v="N"/>
    <x v="484"/>
    <s v="Not Specified"/>
    <x v="29"/>
    <x v="1500"/>
    <n v="0.08"/>
    <s v="Regular"/>
    <x v="1482"/>
    <n v="212.99"/>
    <n v="18.2"/>
    <s v="Ralph Knight"/>
    <x v="3"/>
    <s v="Consumer"/>
    <x v="1"/>
    <s v="Telephones and Communication"/>
    <s v="Small Box"/>
    <d v="2015-09-02T00:00:00"/>
  </r>
  <r>
    <n v="6751"/>
    <s v="Y"/>
    <x v="485"/>
    <s v="Critical"/>
    <x v="48"/>
    <x v="1501"/>
    <n v="0.05"/>
    <s v="Regular"/>
    <x v="1483"/>
    <n v="20.74"/>
    <n v="22.29"/>
    <s v="Nora Paige"/>
    <x v="1"/>
    <s v="Small Business"/>
    <x v="0"/>
    <s v="Envelopes"/>
    <s v="Small Box"/>
    <d v="2015-09-05T00:00:00"/>
  </r>
  <r>
    <n v="6752"/>
    <s v="N"/>
    <x v="485"/>
    <s v="High"/>
    <x v="39"/>
    <x v="1502"/>
    <n v="0.1"/>
    <s v="Express"/>
    <x v="1484"/>
    <n v="432.98"/>
    <n v="33.99"/>
    <s v="John Dryer"/>
    <x v="1"/>
    <s v="Corporate"/>
    <x v="0"/>
    <s v="Binders and Binder Accessories"/>
    <s v="Small Box"/>
    <d v="2015-09-05T00:00:00"/>
  </r>
  <r>
    <n v="6753"/>
    <s v="N"/>
    <x v="485"/>
    <s v="High"/>
    <x v="3"/>
    <x v="1503"/>
    <n v="0.03"/>
    <s v="Delivery Van"/>
    <x v="1485"/>
    <n v="255.98"/>
    <n v="57.32"/>
    <s v="John Dryer"/>
    <x v="1"/>
    <s v="Corporate"/>
    <x v="2"/>
    <s v="Chairs &amp; Chairmats"/>
    <s v="Jumbo Drum"/>
    <d v="2015-09-04T00:00:00"/>
  </r>
  <r>
    <n v="6754"/>
    <s v="Y"/>
    <x v="486"/>
    <s v="High"/>
    <x v="33"/>
    <x v="1504"/>
    <n v="0.03"/>
    <s v="Regular"/>
    <x v="1486"/>
    <n v="77.989999999999995"/>
    <n v="22.99"/>
    <s v="Ed Braxton"/>
    <x v="1"/>
    <s v="Home Office"/>
    <x v="1"/>
    <s v="Telephones and Communication"/>
    <s v="Small Box"/>
    <d v="2015-09-05T00:00:00"/>
  </r>
  <r>
    <n v="6755"/>
    <s v="N"/>
    <x v="486"/>
    <s v="Medium"/>
    <x v="30"/>
    <x v="1505"/>
    <n v="0.09"/>
    <s v="Regular"/>
    <x v="1487"/>
    <n v="42.56"/>
    <n v="16.989999999999998"/>
    <s v="Nora Pelletier"/>
    <x v="1"/>
    <s v="Corporate"/>
    <x v="0"/>
    <s v="Binders and Binder Accessories"/>
    <s v="Small Box"/>
    <d v="2015-09-06T00:00:00"/>
  </r>
  <r>
    <n v="6756"/>
    <s v="Y"/>
    <x v="487"/>
    <s v="Not Specified"/>
    <x v="20"/>
    <x v="1506"/>
    <n v="0.02"/>
    <s v="Regular"/>
    <x v="1488"/>
    <n v="24.99"/>
    <n v="28.37"/>
    <s v="Bruce Stewart"/>
    <x v="2"/>
    <s v="Corporate"/>
    <x v="2"/>
    <s v="Office Furnishings"/>
    <s v="Large Box"/>
    <d v="2015-09-05T00:00:00"/>
  </r>
  <r>
    <n v="6757"/>
    <s v="N"/>
    <x v="488"/>
    <s v="Not Specified"/>
    <x v="26"/>
    <x v="1507"/>
    <n v="0.01"/>
    <s v="Regular"/>
    <x v="1489"/>
    <n v="111.99"/>
    <n v="33.99"/>
    <s v="Grant Thornton"/>
    <x v="1"/>
    <s v="Corporate"/>
    <x v="1"/>
    <s v="Computer Peripherals"/>
    <s v="Small Box"/>
    <d v="2015-09-08T00:00:00"/>
  </r>
  <r>
    <n v="6758"/>
    <s v="N"/>
    <x v="488"/>
    <s v="Not Specified"/>
    <x v="26"/>
    <x v="1508"/>
    <n v="0.05"/>
    <s v="Regular"/>
    <x v="1490"/>
    <n v="17.18"/>
    <n v="19.739999999999998"/>
    <s v="Filia McAdams"/>
    <x v="0"/>
    <s v="Small Business"/>
    <x v="0"/>
    <s v="Binders and Binder Accessories"/>
    <s v="Small Box"/>
    <d v="2015-09-08T00:00:00"/>
  </r>
  <r>
    <n v="6759"/>
    <s v="N"/>
    <x v="489"/>
    <s v="High"/>
    <x v="32"/>
    <x v="1509"/>
    <n v="0.05"/>
    <s v="Regular"/>
    <x v="1491"/>
    <n v="23.7"/>
    <n v="19.63"/>
    <s v="Victoria Pisteka"/>
    <x v="1"/>
    <s v="Corporate"/>
    <x v="0"/>
    <s v="Binders and Binder Accessories"/>
    <s v="Small Box"/>
    <d v="2015-09-09T00:00:00"/>
  </r>
  <r>
    <n v="6760"/>
    <s v="N"/>
    <x v="490"/>
    <s v="Medium"/>
    <x v="14"/>
    <x v="1510"/>
    <n v="0.01"/>
    <s v="Regular"/>
    <x v="1492"/>
    <n v="16"/>
    <n v="15.3"/>
    <s v="Sam Craven"/>
    <x v="1"/>
    <s v="Home Office"/>
    <x v="0"/>
    <s v="Paper"/>
    <s v="Wrap Bag"/>
    <d v="2015-09-10T00:00:00"/>
  </r>
  <r>
    <n v="6761"/>
    <s v="N"/>
    <x v="490"/>
    <s v="Medium"/>
    <x v="19"/>
    <x v="1511"/>
    <n v="0.08"/>
    <s v="Regular"/>
    <x v="1493"/>
    <n v="24.98"/>
    <n v="17.14"/>
    <s v="Sam Craven"/>
    <x v="1"/>
    <s v="Home Office"/>
    <x v="0"/>
    <s v="Scissors Rulers and Trimmers"/>
    <s v="Small Pack"/>
    <d v="2015-09-08T00:00:00"/>
  </r>
  <r>
    <n v="6762"/>
    <s v="N"/>
    <x v="490"/>
    <s v="Critical"/>
    <x v="24"/>
    <x v="1512"/>
    <n v="0.09"/>
    <s v="Regular"/>
    <x v="1494"/>
    <n v="16.13"/>
    <n v="15.23"/>
    <s v="Dianna Arnett"/>
    <x v="0"/>
    <s v="Home Office"/>
    <x v="0"/>
    <s v="Pens &amp; Art Supplies"/>
    <s v="Wrap Bag"/>
    <d v="2015-09-10T00:00:00"/>
  </r>
  <r>
    <n v="6763"/>
    <s v="N"/>
    <x v="491"/>
    <s v="Not Specified"/>
    <x v="25"/>
    <x v="1513"/>
    <n v="0.03"/>
    <s v="Regular"/>
    <x v="1495"/>
    <n v="17.18"/>
    <n v="19.739999999999998"/>
    <s v="Patrick Jones"/>
    <x v="0"/>
    <s v="Home Office"/>
    <x v="0"/>
    <s v="Binders and Binder Accessories"/>
    <s v="Small Box"/>
    <d v="2015-09-10T00:00:00"/>
  </r>
  <r>
    <n v="6764"/>
    <s v="N"/>
    <x v="491"/>
    <s v="Not Specified"/>
    <x v="40"/>
    <x v="1514"/>
    <n v="0.08"/>
    <s v="Delivery Van"/>
    <x v="1496"/>
    <n v="132.97999999999999"/>
    <n v="72.64"/>
    <s v="Patrick Jones"/>
    <x v="0"/>
    <s v="Home Office"/>
    <x v="2"/>
    <s v="Bookcases"/>
    <s v="Jumbo Box"/>
    <d v="2015-09-12T00:00:00"/>
  </r>
  <r>
    <n v="6765"/>
    <s v="N"/>
    <x v="491"/>
    <s v="Not Specified"/>
    <x v="4"/>
    <x v="1515"/>
    <n v="0.01"/>
    <s v="Regular"/>
    <x v="1497"/>
    <n v="18.3"/>
    <n v="14.5"/>
    <s v="Patrick Jones"/>
    <x v="0"/>
    <s v="Home Office"/>
    <x v="0"/>
    <s v="Labels"/>
    <s v="Small Box"/>
    <d v="2015-09-11T00:00:00"/>
  </r>
  <r>
    <n v="6766"/>
    <s v="N"/>
    <x v="492"/>
    <s v="Medium"/>
    <x v="20"/>
    <x v="1516"/>
    <n v="0.03"/>
    <s v="Regular"/>
    <x v="1498"/>
    <n v="18.079999999999998"/>
    <n v="14.91"/>
    <s v="Allen Golden"/>
    <x v="2"/>
    <s v="Consumer"/>
    <x v="0"/>
    <s v="Pens &amp; Art Supplies"/>
    <s v="Wrap Bag"/>
    <d v="2015-09-10T00:00:00"/>
  </r>
  <r>
    <n v="6767"/>
    <s v="N"/>
    <x v="492"/>
    <s v="Medium"/>
    <x v="27"/>
    <x v="1517"/>
    <n v="0.02"/>
    <s v="Regular"/>
    <x v="1499"/>
    <n v="34.01"/>
    <n v="19.53"/>
    <s v="Allen Golden"/>
    <x v="2"/>
    <s v="Consumer"/>
    <x v="0"/>
    <s v="Pens &amp; Art Supplies"/>
    <s v="Small Pack"/>
    <d v="2015-09-11T00:00:00"/>
  </r>
  <r>
    <n v="6768"/>
    <s v="N"/>
    <x v="492"/>
    <s v="High"/>
    <x v="6"/>
    <x v="1518"/>
    <n v="0.05"/>
    <s v="Express"/>
    <x v="251"/>
    <n v="22.89"/>
    <n v="18.5"/>
    <s v="Barry Franz"/>
    <x v="0"/>
    <s v="Corporate"/>
    <x v="0"/>
    <s v="Appliances"/>
    <s v="Small Box"/>
    <d v="2015-09-11T00:00:00"/>
  </r>
  <r>
    <n v="6769"/>
    <s v="N"/>
    <x v="493"/>
    <s v="Not Specified"/>
    <x v="42"/>
    <x v="1519"/>
    <n v="0.1"/>
    <s v="Regular"/>
    <x v="1500"/>
    <n v="27.98"/>
    <n v="20.5"/>
    <s v="George Ashbrook"/>
    <x v="2"/>
    <s v="Small Business"/>
    <x v="1"/>
    <s v="Computer Peripherals"/>
    <s v="Small Box"/>
    <d v="2015-09-13T00:00:00"/>
  </r>
  <r>
    <n v="6770"/>
    <s v="N"/>
    <x v="493"/>
    <s v="Medium"/>
    <x v="5"/>
    <x v="1520"/>
    <n v="0.02"/>
    <s v="Regular"/>
    <x v="1501"/>
    <n v="79.28"/>
    <n v="33.99"/>
    <s v="Jennifer Braxton"/>
    <x v="0"/>
    <s v="Small Business"/>
    <x v="0"/>
    <s v="Binders and Binder Accessories"/>
    <s v="Small Box"/>
    <d v="2015-09-12T00:00:00"/>
  </r>
  <r>
    <n v="6771"/>
    <s v="N"/>
    <x v="494"/>
    <s v="Low"/>
    <x v="10"/>
    <x v="1521"/>
    <n v="0"/>
    <s v="Express"/>
    <x v="1502"/>
    <n v="182.98"/>
    <n v="27.99"/>
    <s v="Janet Martin"/>
    <x v="0"/>
    <s v="Corporate"/>
    <x v="2"/>
    <s v="Office Furnishings"/>
    <s v="Medium Box"/>
    <d v="2015-09-19T00:00:00"/>
  </r>
  <r>
    <n v="6772"/>
    <s v="N"/>
    <x v="495"/>
    <s v="High"/>
    <x v="44"/>
    <x v="1522"/>
    <n v="0.1"/>
    <s v="Regular"/>
    <x v="1503"/>
    <n v="17.399999999999999"/>
    <n v="21.78"/>
    <s v="Kelly Collister"/>
    <x v="1"/>
    <s v="Consumer"/>
    <x v="0"/>
    <s v="Binders and Binder Accessories"/>
    <s v="Small Box"/>
    <d v="2015-09-14T00:00:00"/>
  </r>
  <r>
    <n v="6773"/>
    <s v="N"/>
    <x v="495"/>
    <s v="Critical"/>
    <x v="30"/>
    <x v="1523"/>
    <n v="0.03"/>
    <s v="Regular"/>
    <x v="1504"/>
    <n v="18.690000000000001"/>
    <n v="17.100000000000001"/>
    <s v="Luke Schmidt"/>
    <x v="1"/>
    <s v="Home Office"/>
    <x v="0"/>
    <s v="Paper"/>
    <s v="Wrap Bag"/>
    <d v="2015-09-15T00:00:00"/>
  </r>
  <r>
    <n v="6774"/>
    <s v="N"/>
    <x v="496"/>
    <s v="Medium"/>
    <x v="23"/>
    <x v="1524"/>
    <n v="0.06"/>
    <s v="Regular"/>
    <x v="1505"/>
    <n v="60.58"/>
    <n v="17.989999999999998"/>
    <s v="Linda Southworth"/>
    <x v="1"/>
    <s v="Consumer"/>
    <x v="0"/>
    <s v="Appliances"/>
    <s v="Small Box"/>
    <d v="2015-09-16T00:00:00"/>
  </r>
  <r>
    <n v="6775"/>
    <s v="N"/>
    <x v="496"/>
    <s v="Medium"/>
    <x v="32"/>
    <x v="1525"/>
    <n v="0.08"/>
    <s v="Regular"/>
    <x v="1506"/>
    <n v="47.51"/>
    <n v="20.309999999999999"/>
    <s v="Linda Southworth"/>
    <x v="1"/>
    <s v="Consumer"/>
    <x v="0"/>
    <s v="Storage &amp; Organization"/>
    <s v="Small Box"/>
    <d v="2015-09-16T00:00:00"/>
  </r>
  <r>
    <n v="6776"/>
    <s v="N"/>
    <x v="496"/>
    <s v="High"/>
    <x v="45"/>
    <x v="1526"/>
    <n v="7.0000000000000007E-2"/>
    <s v="Delivery Van"/>
    <x v="1507"/>
    <n v="192.98"/>
    <n v="40.200000000000003"/>
    <s v="Dan Lawera"/>
    <x v="2"/>
    <s v="Corporate"/>
    <x v="2"/>
    <s v="Chairs &amp; Chairmats"/>
    <s v="Jumbo Drum"/>
    <d v="2015-09-16T00:00:00"/>
  </r>
  <r>
    <n v="6777"/>
    <s v="N"/>
    <x v="496"/>
    <s v="High"/>
    <x v="36"/>
    <x v="1527"/>
    <n v="0.04"/>
    <s v="Delivery Van"/>
    <x v="1508"/>
    <n v="228.6"/>
    <n v="78.2"/>
    <s v="Dan Lawera"/>
    <x v="2"/>
    <s v="Corporate"/>
    <x v="2"/>
    <s v="Chairs &amp; Chairmats"/>
    <s v="Jumbo Drum"/>
    <d v="2015-09-16T00:00:00"/>
  </r>
  <r>
    <n v="6778"/>
    <s v="N"/>
    <x v="496"/>
    <s v="High"/>
    <x v="28"/>
    <x v="1528"/>
    <n v="0.01"/>
    <s v="Regular"/>
    <x v="1509"/>
    <n v="18.600000000000001"/>
    <n v="18.07"/>
    <s v="Dan Lawera"/>
    <x v="2"/>
    <s v="Corporate"/>
    <x v="1"/>
    <s v="Computer Peripherals"/>
    <s v="Small Pack"/>
    <d v="2015-09-17T00:00:00"/>
  </r>
  <r>
    <n v="6779"/>
    <s v="Y"/>
    <x v="496"/>
    <s v="Medium"/>
    <x v="37"/>
    <x v="1529"/>
    <n v="0.08"/>
    <s v="Express"/>
    <x v="1510"/>
    <n v="26.27"/>
    <n v="21.27"/>
    <s v="Lycoris Saunders"/>
    <x v="2"/>
    <s v="Corporate"/>
    <x v="0"/>
    <s v="Binders and Binder Accessories"/>
    <s v="Small Box"/>
    <d v="2015-09-14T00:00:00"/>
  </r>
  <r>
    <n v="6780"/>
    <s v="Y"/>
    <x v="496"/>
    <s v="Medium"/>
    <x v="46"/>
    <x v="1530"/>
    <n v="0.09"/>
    <s v="Regular"/>
    <x v="1511"/>
    <n v="312.98"/>
    <n v="27.99"/>
    <s v="Lycoris Saunders"/>
    <x v="2"/>
    <s v="Corporate"/>
    <x v="1"/>
    <s v="Office Machines"/>
    <s v="Medium Box"/>
    <d v="2015-09-15T00:00:00"/>
  </r>
  <r>
    <n v="6781"/>
    <s v="Y"/>
    <x v="496"/>
    <s v="Medium"/>
    <x v="10"/>
    <x v="1195"/>
    <n v="0"/>
    <s v="Express"/>
    <x v="1512"/>
    <n v="17.84"/>
    <n v="15.2"/>
    <s v="Lycoris Saunders"/>
    <x v="2"/>
    <s v="Corporate"/>
    <x v="0"/>
    <s v="Pens &amp; Art Supplies"/>
    <s v="Wrap Bag"/>
    <d v="2015-09-16T00:00:00"/>
  </r>
  <r>
    <n v="6782"/>
    <s v="Y"/>
    <x v="496"/>
    <s v="Medium"/>
    <x v="46"/>
    <x v="1531"/>
    <n v="0.04"/>
    <s v="Delivery Van"/>
    <x v="1513"/>
    <n v="412.98"/>
    <n v="56.52"/>
    <s v="Lycoris Saunders"/>
    <x v="2"/>
    <s v="Corporate"/>
    <x v="2"/>
    <s v="Tables"/>
    <s v="Jumbo Box"/>
    <d v="2015-09-15T00:00:00"/>
  </r>
  <r>
    <n v="6783"/>
    <s v="N"/>
    <x v="497"/>
    <s v="Medium"/>
    <x v="33"/>
    <x v="1532"/>
    <n v="0.01"/>
    <s v="Regular"/>
    <x v="1514"/>
    <n v="18.48"/>
    <n v="22.88"/>
    <s v="David Wiener"/>
    <x v="0"/>
    <s v="Consumer"/>
    <x v="0"/>
    <s v="Paper"/>
    <s v="Small Box"/>
    <d v="2015-09-17T00:00:00"/>
  </r>
  <r>
    <n v="6784"/>
    <s v="N"/>
    <x v="497"/>
    <s v="Medium"/>
    <x v="22"/>
    <x v="1533"/>
    <n v="0.06"/>
    <s v="Express"/>
    <x v="1515"/>
    <n v="27.94"/>
    <n v="19.45"/>
    <s v="David Wiener"/>
    <x v="0"/>
    <s v="Consumer"/>
    <x v="0"/>
    <s v="Pens &amp; Art Supplies"/>
    <s v="Small Pack"/>
    <d v="2015-09-15T00:00:00"/>
  </r>
  <r>
    <n v="6785"/>
    <s v="N"/>
    <x v="497"/>
    <s v="Low"/>
    <x v="38"/>
    <x v="1534"/>
    <n v="0.03"/>
    <s v="Regular"/>
    <x v="1516"/>
    <n v="14.94"/>
    <n v="14.96"/>
    <s v="Trudy Brown"/>
    <x v="1"/>
    <s v="Small Business"/>
    <x v="0"/>
    <s v="Pens &amp; Art Supplies"/>
    <s v="Wrap Bag"/>
    <d v="2015-09-17T00:00:00"/>
  </r>
  <r>
    <n v="6786"/>
    <s v="Y"/>
    <x v="497"/>
    <s v="Low"/>
    <x v="16"/>
    <x v="1535"/>
    <n v="0"/>
    <s v="Express"/>
    <x v="1517"/>
    <n v="511.99"/>
    <n v="38.49"/>
    <s v="Darren Budd"/>
    <x v="1"/>
    <s v="Home Office"/>
    <x v="1"/>
    <s v="Copiers and Fax"/>
    <s v="Large Box"/>
    <d v="2015-09-22T00:00:00"/>
  </r>
  <r>
    <n v="6787"/>
    <s v="N"/>
    <x v="498"/>
    <s v="Medium"/>
    <x v="37"/>
    <x v="1536"/>
    <n v="0.1"/>
    <s v="Regular"/>
    <x v="1518"/>
    <n v="43.78"/>
    <n v="15.99"/>
    <s v="Thea Hudgings"/>
    <x v="1"/>
    <s v="Consumer"/>
    <x v="1"/>
    <s v="Computer Peripherals"/>
    <s v="Small Pack"/>
    <d v="2015-09-19T00:00:00"/>
  </r>
  <r>
    <n v="6788"/>
    <s v="N"/>
    <x v="498"/>
    <s v="Critical"/>
    <x v="24"/>
    <x v="1537"/>
    <n v="0.06"/>
    <s v="Regular"/>
    <x v="1519"/>
    <n v="20.85"/>
    <n v="19.600000000000001"/>
    <s v="Christine Phan"/>
    <x v="2"/>
    <s v="Small Business"/>
    <x v="0"/>
    <s v="Binders and Binder Accessories"/>
    <s v="Small Box"/>
    <d v="2015-09-19T00:00:00"/>
  </r>
  <r>
    <n v="6789"/>
    <s v="N"/>
    <x v="498"/>
    <s v="Low"/>
    <x v="13"/>
    <x v="1538"/>
    <n v="0.05"/>
    <s v="Express"/>
    <x v="1520"/>
    <n v="26.98"/>
    <n v="21.69"/>
    <s v="Fred McMath"/>
    <x v="0"/>
    <s v="Small Business"/>
    <x v="0"/>
    <s v="Storage &amp; Organization"/>
    <s v="Small Box"/>
    <d v="2015-09-21T00:00:00"/>
  </r>
  <r>
    <n v="6790"/>
    <s v="N"/>
    <x v="498"/>
    <s v="Medium"/>
    <x v="11"/>
    <x v="1539"/>
    <n v="0.06"/>
    <s v="Regular"/>
    <x v="1521"/>
    <n v="21.9"/>
    <n v="15.39"/>
    <s v="Greg Hansen"/>
    <x v="1"/>
    <s v="Home Office"/>
    <x v="0"/>
    <s v="Envelopes"/>
    <s v="Small Box"/>
    <d v="2015-09-18T00:00:00"/>
  </r>
  <r>
    <n v="6791"/>
    <s v="N"/>
    <x v="499"/>
    <s v="Low"/>
    <x v="30"/>
    <x v="1540"/>
    <n v="0.06"/>
    <s v="Regular"/>
    <x v="1522"/>
    <n v="15.85"/>
    <n v="14.7"/>
    <s v="Mike Gockenbach"/>
    <x v="1"/>
    <s v="Consumer"/>
    <x v="0"/>
    <s v="Pens &amp; Art Supplies"/>
    <s v="Wrap Bag"/>
    <d v="2015-09-22T00:00:00"/>
  </r>
  <r>
    <n v="6792"/>
    <s v="N"/>
    <x v="499"/>
    <s v="Low"/>
    <x v="24"/>
    <x v="1541"/>
    <n v="0.01"/>
    <s v="Regular"/>
    <x v="1523"/>
    <n v="34.24"/>
    <n v="15.99"/>
    <s v="Mike Gockenbach"/>
    <x v="1"/>
    <s v="Consumer"/>
    <x v="1"/>
    <s v="Computer Peripherals"/>
    <s v="Small Pack"/>
    <d v="2015-09-22T00:00:00"/>
  </r>
  <r>
    <n v="6793"/>
    <s v="N"/>
    <x v="499"/>
    <s v="Low"/>
    <x v="44"/>
    <x v="1542"/>
    <n v="0.04"/>
    <s v="Regular"/>
    <x v="1524"/>
    <n v="66.739999999999995"/>
    <n v="28.83"/>
    <s v="Mike Gockenbach"/>
    <x v="1"/>
    <s v="Consumer"/>
    <x v="2"/>
    <s v="Office Furnishings"/>
    <s v="Small Box"/>
    <d v="2015-09-25T00:00:00"/>
  </r>
  <r>
    <n v="6794"/>
    <s v="N"/>
    <x v="500"/>
    <s v="Low"/>
    <x v="39"/>
    <x v="1543"/>
    <n v="0.01"/>
    <s v="Express"/>
    <x v="1525"/>
    <n v="207.99"/>
    <n v="18.2"/>
    <s v="Patrick Jones"/>
    <x v="0"/>
    <s v="Home Office"/>
    <x v="1"/>
    <s v="Telephones and Communication"/>
    <s v="Small Box"/>
    <d v="2015-09-23T00:00:00"/>
  </r>
  <r>
    <n v="6795"/>
    <s v="N"/>
    <x v="501"/>
    <s v="Low"/>
    <x v="11"/>
    <x v="1544"/>
    <n v="0.01"/>
    <s v="Delivery Van"/>
    <x v="1526"/>
    <n v="158.05000000000001"/>
    <n v="94.2"/>
    <s v="Brad Thomas"/>
    <x v="1"/>
    <s v="Home Office"/>
    <x v="2"/>
    <s v="Tables"/>
    <s v="Jumbo Box"/>
    <d v="2015-09-24T00:00:00"/>
  </r>
  <r>
    <n v="6796"/>
    <s v="N"/>
    <x v="502"/>
    <s v="Critical"/>
    <x v="48"/>
    <x v="1545"/>
    <n v="0.08"/>
    <s v="Regular"/>
    <x v="1527"/>
    <n v="19.28"/>
    <n v="19.47"/>
    <s v="Tom Prescott"/>
    <x v="1"/>
    <s v="Small Business"/>
    <x v="0"/>
    <s v="Paper"/>
    <s v="Small Box"/>
    <d v="2015-09-22T00:00:00"/>
  </r>
  <r>
    <n v="6797"/>
    <s v="N"/>
    <x v="502"/>
    <s v="High"/>
    <x v="48"/>
    <x v="1546"/>
    <n v="0.09"/>
    <s v="Delivery Van"/>
    <x v="1528"/>
    <n v="282.98"/>
    <n v="64"/>
    <s v="Muhammed MacIntyre"/>
    <x v="3"/>
    <s v="Small Business"/>
    <x v="2"/>
    <s v="Chairs &amp; Chairmats"/>
    <s v="Jumbo Drum"/>
    <d v="2015-09-22T00:00:00"/>
  </r>
  <r>
    <n v="6798"/>
    <s v="N"/>
    <x v="502"/>
    <s v="Not Specified"/>
    <x v="11"/>
    <x v="1547"/>
    <n v="0"/>
    <s v="Regular"/>
    <x v="1529"/>
    <n v="18.48"/>
    <n v="22.19"/>
    <s v="Phillip Breyer"/>
    <x v="2"/>
    <s v="Corporate"/>
    <x v="0"/>
    <s v="Paper"/>
    <s v="Small Box"/>
    <d v="2015-09-23T00:00:00"/>
  </r>
  <r>
    <n v="6799"/>
    <s v="N"/>
    <x v="502"/>
    <s v="Low"/>
    <x v="45"/>
    <x v="1548"/>
    <n v="0.08"/>
    <s v="Regular"/>
    <x v="1530"/>
    <n v="33.380000000000003"/>
    <n v="22.99"/>
    <s v="Emily Phan"/>
    <x v="0"/>
    <s v="Consumer"/>
    <x v="0"/>
    <s v="Pens &amp; Art Supplies"/>
    <s v="Small Pack"/>
    <d v="2015-09-25T00:00:00"/>
  </r>
  <r>
    <n v="6800"/>
    <s v="Y"/>
    <x v="503"/>
    <s v="Low"/>
    <x v="16"/>
    <x v="1549"/>
    <n v="0.03"/>
    <s v="Regular"/>
    <x v="1531"/>
    <n v="77.989999999999995"/>
    <n v="22.99"/>
    <s v="Anthony Garverick"/>
    <x v="1"/>
    <s v="Small Business"/>
    <x v="1"/>
    <s v="Telephones and Communication"/>
    <s v="Small Box"/>
    <d v="2015-09-24T00:00:00"/>
  </r>
  <r>
    <n v="6801"/>
    <s v="N"/>
    <x v="503"/>
    <s v="Low"/>
    <x v="12"/>
    <x v="1550"/>
    <n v="0.04"/>
    <s v="Regular"/>
    <x v="1532"/>
    <n v="20.69"/>
    <n v="16.989999999999998"/>
    <s v="Joe Elijah"/>
    <x v="1"/>
    <s v="Home Office"/>
    <x v="0"/>
    <s v="Binders and Binder Accessories"/>
    <s v="Small Box"/>
    <d v="2015-09-29T00:00:00"/>
  </r>
  <r>
    <n v="6802"/>
    <s v="N"/>
    <x v="504"/>
    <s v="High"/>
    <x v="9"/>
    <x v="1551"/>
    <n v="0"/>
    <s v="Regular"/>
    <x v="1533"/>
    <n v="111.99"/>
    <n v="33.99"/>
    <s v="Peter Fuller"/>
    <x v="1"/>
    <s v="Corporate"/>
    <x v="1"/>
    <s v="Computer Peripherals"/>
    <s v="Small Box"/>
    <d v="2015-09-24T00:00:00"/>
  </r>
  <r>
    <n v="6803"/>
    <s v="N"/>
    <x v="504"/>
    <s v="Not Specified"/>
    <x v="15"/>
    <x v="1552"/>
    <n v="0.08"/>
    <s v="Regular"/>
    <x v="1534"/>
    <n v="511.99"/>
    <n v="38.49"/>
    <s v="Evan Minnotte"/>
    <x v="0"/>
    <s v="Corporate"/>
    <x v="1"/>
    <s v="Copiers and Fax"/>
    <s v="Large Box"/>
    <d v="2015-09-25T00:00:00"/>
  </r>
  <r>
    <n v="6804"/>
    <s v="N"/>
    <x v="505"/>
    <s v="Medium"/>
    <x v="16"/>
    <x v="1553"/>
    <n v="0.1"/>
    <s v="Express"/>
    <x v="1535"/>
    <n v="47.89"/>
    <n v="28.72"/>
    <s v="Dave Kipp"/>
    <x v="1"/>
    <s v="Corporate"/>
    <x v="0"/>
    <s v="Envelopes"/>
    <s v="Small Box"/>
    <d v="2015-09-25T00:00:00"/>
  </r>
  <r>
    <n v="6805"/>
    <s v="N"/>
    <x v="505"/>
    <s v="Medium"/>
    <x v="46"/>
    <x v="1554"/>
    <n v="0.03"/>
    <s v="Regular"/>
    <x v="1536"/>
    <n v="14.08"/>
    <n v="15.49"/>
    <s v="Dave Kipp"/>
    <x v="1"/>
    <s v="Corporate"/>
    <x v="0"/>
    <s v="Binders and Binder Accessories"/>
    <s v="Small Box"/>
    <d v="2015-09-26T00:00:00"/>
  </r>
  <r>
    <n v="6806"/>
    <s v="N"/>
    <x v="506"/>
    <s v="Medium"/>
    <x v="42"/>
    <x v="1555"/>
    <n v="0.06"/>
    <s v="Regular"/>
    <x v="1537"/>
    <n v="77.989999999999995"/>
    <n v="22.99"/>
    <s v="Helen Abelman"/>
    <x v="0"/>
    <s v="Home Office"/>
    <x v="1"/>
    <s v="Telephones and Communication"/>
    <s v="Small Box"/>
    <d v="2015-09-26T00:00:00"/>
  </r>
  <r>
    <n v="6807"/>
    <s v="Y"/>
    <x v="506"/>
    <s v="Medium"/>
    <x v="10"/>
    <x v="1556"/>
    <n v="0.02"/>
    <s v="Regular"/>
    <x v="1538"/>
    <n v="20.329999999999998"/>
    <n v="15.99"/>
    <s v="Becky Castell"/>
    <x v="2"/>
    <s v="Consumer"/>
    <x v="1"/>
    <s v="Computer Peripherals"/>
    <s v="Small Pack"/>
    <d v="2015-09-27T00:00:00"/>
  </r>
  <r>
    <n v="6808"/>
    <s v="Y"/>
    <x v="506"/>
    <s v="Medium"/>
    <x v="1"/>
    <x v="1557"/>
    <n v="0"/>
    <s v="Regular"/>
    <x v="1539"/>
    <n v="42.98"/>
    <n v="20.5"/>
    <s v="Becky Castell"/>
    <x v="2"/>
    <s v="Consumer"/>
    <x v="1"/>
    <s v="Computer Peripherals"/>
    <s v="Small Box"/>
    <d v="2015-09-26T00:00:00"/>
  </r>
  <r>
    <n v="6809"/>
    <s v="Y"/>
    <x v="506"/>
    <s v="Medium"/>
    <x v="16"/>
    <x v="1558"/>
    <n v="0.06"/>
    <s v="Express"/>
    <x v="1540"/>
    <n v="34.979999999999997"/>
    <n v="21.58"/>
    <s v="Becky Castell"/>
    <x v="2"/>
    <s v="Consumer"/>
    <x v="2"/>
    <s v="Office Furnishings"/>
    <s v="Small Box"/>
    <d v="2015-09-26T00:00:00"/>
  </r>
  <r>
    <n v="6810"/>
    <s v="N"/>
    <x v="506"/>
    <s v="Low"/>
    <x v="41"/>
    <x v="1559"/>
    <n v="0.09"/>
    <s v="Regular"/>
    <x v="1541"/>
    <n v="16"/>
    <n v="15.3"/>
    <s v="Pete Armstrong"/>
    <x v="2"/>
    <s v="Consumer"/>
    <x v="0"/>
    <s v="Paper"/>
    <s v="Wrap Bag"/>
    <d v="2015-09-29T00:00:00"/>
  </r>
  <r>
    <n v="6811"/>
    <s v="N"/>
    <x v="506"/>
    <s v="Low"/>
    <x v="24"/>
    <x v="1560"/>
    <n v="7.0000000000000007E-2"/>
    <s v="Express"/>
    <x v="1542"/>
    <n v="97.99"/>
    <n v="24.78"/>
    <s v="Pete Armstrong"/>
    <x v="2"/>
    <s v="Consumer"/>
    <x v="1"/>
    <s v="Telephones and Communication"/>
    <s v="Small Box"/>
    <d v="2015-09-25T00:00:00"/>
  </r>
  <r>
    <n v="6812"/>
    <s v="N"/>
    <x v="507"/>
    <s v="Low"/>
    <x v="48"/>
    <x v="1561"/>
    <n v="0.04"/>
    <s v="Regular"/>
    <x v="1543"/>
    <n v="18.64"/>
    <n v="18.95"/>
    <s v="Robert Barroso"/>
    <x v="1"/>
    <s v="Small Business"/>
    <x v="2"/>
    <s v="Office Furnishings"/>
    <s v="Small Pack"/>
    <d v="2015-09-28T00:00:00"/>
  </r>
  <r>
    <n v="6813"/>
    <s v="N"/>
    <x v="507"/>
    <s v="Low"/>
    <x v="49"/>
    <x v="1562"/>
    <n v="0.03"/>
    <s v="Regular"/>
    <x v="1544"/>
    <n v="22.48"/>
    <n v="16.89"/>
    <s v="Giulietta Dortch"/>
    <x v="1"/>
    <s v="Small Business"/>
    <x v="0"/>
    <s v="Pens &amp; Art Supplies"/>
    <s v="Small Pack"/>
    <d v="2015-09-26T00:00:00"/>
  </r>
  <r>
    <n v="6814"/>
    <s v="N"/>
    <x v="507"/>
    <s v="Medium"/>
    <x v="36"/>
    <x v="1563"/>
    <n v="0.1"/>
    <s v="Regular"/>
    <x v="1545"/>
    <n v="14.88"/>
    <n v="14.5"/>
    <s v="Andy Griffiths"/>
    <x v="1"/>
    <s v="Consumer"/>
    <x v="0"/>
    <s v="Labels"/>
    <s v="Small Box"/>
    <d v="2015-09-27T00:00:00"/>
  </r>
  <r>
    <n v="6815"/>
    <s v="Y"/>
    <x v="507"/>
    <s v="Not Specified"/>
    <x v="19"/>
    <x v="1564"/>
    <n v="0.05"/>
    <s v="Regular"/>
    <x v="1546"/>
    <n v="13.68"/>
    <n v="14.7"/>
    <s v="Dianna Vickery"/>
    <x v="1"/>
    <s v="Corporate"/>
    <x v="0"/>
    <s v="Pens &amp; Art Supplies"/>
    <s v="Wrap Bag"/>
    <d v="2015-09-29T00:00:00"/>
  </r>
  <r>
    <n v="6816"/>
    <s v="N"/>
    <x v="507"/>
    <s v="Low"/>
    <x v="20"/>
    <x v="1565"/>
    <n v="0.05"/>
    <s v="Delivery Van"/>
    <x v="1547"/>
    <n v="158.05000000000001"/>
    <n v="94.2"/>
    <s v="Carlos Meador"/>
    <x v="0"/>
    <s v="Corporate"/>
    <x v="2"/>
    <s v="Tables"/>
    <s v="Jumbo Box"/>
    <d v="2015-10-01T00:00:00"/>
  </r>
  <r>
    <n v="6817"/>
    <s v="N"/>
    <x v="508"/>
    <s v="Low"/>
    <x v="4"/>
    <x v="1566"/>
    <n v="0.05"/>
    <s v="Delivery Van"/>
    <x v="1548"/>
    <n v="276.98"/>
    <n v="31.86"/>
    <s v="Ross Baird"/>
    <x v="1"/>
    <s v="Corporate"/>
    <x v="1"/>
    <s v="Office Machines"/>
    <s v="Jumbo Drum"/>
    <d v="2015-09-29T00:00:00"/>
  </r>
  <r>
    <n v="6818"/>
    <s v="N"/>
    <x v="509"/>
    <s v="Low"/>
    <x v="42"/>
    <x v="1567"/>
    <n v="0.04"/>
    <s v="Express"/>
    <x v="1549"/>
    <n v="41.18"/>
    <n v="22.55"/>
    <s v="Erin Smith"/>
    <x v="2"/>
    <s v="Home Office"/>
    <x v="2"/>
    <s v="Office Furnishings"/>
    <s v="Small Box"/>
    <d v="2015-09-30T00:00:00"/>
  </r>
  <r>
    <n v="6819"/>
    <s v="N"/>
    <x v="509"/>
    <s v="Low"/>
    <x v="27"/>
    <x v="1568"/>
    <n v="0.02"/>
    <s v="Regular"/>
    <x v="1550"/>
    <n v="432.98"/>
    <n v="33.99"/>
    <s v="Olvera Toch"/>
    <x v="2"/>
    <s v="Home Office"/>
    <x v="0"/>
    <s v="Binders and Binder Accessories"/>
    <s v="Small Box"/>
    <d v="2015-10-02T00:00:00"/>
  </r>
  <r>
    <n v="6820"/>
    <s v="N"/>
    <x v="509"/>
    <s v="Low"/>
    <x v="49"/>
    <x v="1569"/>
    <n v="0.04"/>
    <s v="Regular"/>
    <x v="1551"/>
    <n v="28.74"/>
    <n v="21.04"/>
    <s v="Olvera Toch"/>
    <x v="2"/>
    <s v="Home Office"/>
    <x v="0"/>
    <s v="Storage &amp; Organization"/>
    <s v="Small Box"/>
    <d v="2015-10-02T00:00:00"/>
  </r>
  <r>
    <n v="6821"/>
    <s v="N"/>
    <x v="510"/>
    <s v="Critical"/>
    <x v="42"/>
    <x v="1570"/>
    <n v="0.08"/>
    <s v="Regular"/>
    <x v="1552"/>
    <n v="301.52999999999997"/>
    <n v="33.99"/>
    <s v="Julia Barnett"/>
    <x v="1"/>
    <s v="Corporate"/>
    <x v="0"/>
    <s v="Appliances"/>
    <s v="Small Box"/>
    <d v="2015-09-30T00:00:00"/>
  </r>
  <r>
    <n v="6822"/>
    <s v="N"/>
    <x v="510"/>
    <s v="Critical"/>
    <x v="33"/>
    <x v="1571"/>
    <n v="0.08"/>
    <s v="Regular"/>
    <x v="1553"/>
    <n v="18.48"/>
    <n v="19.399999999999999"/>
    <s v="Julia Barnett"/>
    <x v="1"/>
    <s v="Corporate"/>
    <x v="0"/>
    <s v="Paper"/>
    <s v="Small Box"/>
    <d v="2015-10-01T00:00:00"/>
  </r>
  <r>
    <n v="6823"/>
    <s v="N"/>
    <x v="510"/>
    <s v="High"/>
    <x v="47"/>
    <x v="1572"/>
    <n v="0.09"/>
    <s v="Delivery Van"/>
    <x v="1554"/>
    <n v="102.97"/>
    <n v="42"/>
    <s v="Harold Engle"/>
    <x v="0"/>
    <s v="Consumer"/>
    <x v="1"/>
    <s v="Office Machines"/>
    <s v="Jumbo Drum"/>
    <d v="2015-10-01T00:00:00"/>
  </r>
  <r>
    <n v="6824"/>
    <s v="Y"/>
    <x v="510"/>
    <s v="Not Specified"/>
    <x v="32"/>
    <x v="1573"/>
    <n v="0.1"/>
    <s v="Delivery Van"/>
    <x v="1555"/>
    <n v="142.97999999999999"/>
    <n v="68.739999999999995"/>
    <s v="Guy Thornton"/>
    <x v="2"/>
    <s v="Corporate"/>
    <x v="2"/>
    <s v="Bookcases"/>
    <s v="Jumbo Box"/>
    <d v="2015-09-30T00:00:00"/>
  </r>
  <r>
    <n v="6825"/>
    <s v="N"/>
    <x v="510"/>
    <s v="Low"/>
    <x v="35"/>
    <x v="1574"/>
    <n v="0"/>
    <s v="Express"/>
    <x v="1556"/>
    <n v="19.37"/>
    <n v="19.53"/>
    <s v="Duane Huffman"/>
    <x v="2"/>
    <s v="Consumer"/>
    <x v="1"/>
    <s v="Computer Peripherals"/>
    <s v="Small Pack"/>
    <d v="2015-10-08T00:00:00"/>
  </r>
  <r>
    <n v="6826"/>
    <s v="N"/>
    <x v="510"/>
    <s v="Low"/>
    <x v="6"/>
    <x v="1575"/>
    <n v="0.04"/>
    <s v="Regular"/>
    <x v="1557"/>
    <n v="43.78"/>
    <n v="15.99"/>
    <s v="Duane Huffman"/>
    <x v="2"/>
    <s v="Consumer"/>
    <x v="1"/>
    <s v="Computer Peripherals"/>
    <s v="Small Pack"/>
    <d v="2015-10-01T00:00:00"/>
  </r>
  <r>
    <n v="6827"/>
    <s v="N"/>
    <x v="510"/>
    <s v="Not Specified"/>
    <x v="47"/>
    <x v="1576"/>
    <n v="0"/>
    <s v="Regular"/>
    <x v="1558"/>
    <n v="20.74"/>
    <n v="22.29"/>
    <s v="Eleni McCrary"/>
    <x v="0"/>
    <s v="Corporate"/>
    <x v="0"/>
    <s v="Envelopes"/>
    <s v="Small Box"/>
    <d v="2015-10-01T00:00:00"/>
  </r>
  <r>
    <n v="6828"/>
    <s v="N"/>
    <x v="510"/>
    <s v="Medium"/>
    <x v="30"/>
    <x v="1577"/>
    <n v="0.05"/>
    <s v="Delivery Van"/>
    <x v="1559"/>
    <n v="892.98"/>
    <n v="58.55"/>
    <s v="Ritsa Hightower"/>
    <x v="2"/>
    <s v="Corporate"/>
    <x v="2"/>
    <s v="Bookcases"/>
    <s v="Jumbo Box"/>
    <d v="2015-09-30T00:00:00"/>
  </r>
  <r>
    <n v="6829"/>
    <s v="N"/>
    <x v="510"/>
    <s v="Medium"/>
    <x v="11"/>
    <x v="1578"/>
    <n v="7.0000000000000007E-2"/>
    <s v="Express"/>
    <x v="1560"/>
    <n v="611.99"/>
    <n v="38.49"/>
    <s v="Ritsa Hightower"/>
    <x v="2"/>
    <s v="Corporate"/>
    <x v="1"/>
    <s v="Copiers and Fax"/>
    <s v="Large Box"/>
    <d v="2015-10-01T00:00:00"/>
  </r>
  <r>
    <n v="6830"/>
    <s v="N"/>
    <x v="511"/>
    <s v="Not Specified"/>
    <x v="40"/>
    <x v="1579"/>
    <n v="0.02"/>
    <s v="Regular"/>
    <x v="1561"/>
    <n v="72.98"/>
    <n v="33.99"/>
    <s v="Eric Hoffmann"/>
    <x v="1"/>
    <s v="Small Business"/>
    <x v="0"/>
    <s v="Envelopes"/>
    <s v="Small Box"/>
    <d v="2015-10-03T00:00:00"/>
  </r>
  <r>
    <n v="6831"/>
    <s v="N"/>
    <x v="511"/>
    <s v="Not Specified"/>
    <x v="16"/>
    <x v="1580"/>
    <n v="0.04"/>
    <s v="Regular"/>
    <x v="1562"/>
    <n v="23.55"/>
    <n v="16.36"/>
    <s v="Eric Hoffmann"/>
    <x v="1"/>
    <s v="Small Business"/>
    <x v="0"/>
    <s v="Pens &amp; Art Supplies"/>
    <s v="Wrap Bag"/>
    <d v="2015-10-02T00:00:00"/>
  </r>
  <r>
    <n v="6832"/>
    <s v="N"/>
    <x v="511"/>
    <s v="Medium"/>
    <x v="20"/>
    <x v="1581"/>
    <n v="0.01"/>
    <s v="Regular"/>
    <x v="1563"/>
    <n v="34.840000000000003"/>
    <n v="30.87"/>
    <s v="Nicole Hansen"/>
    <x v="3"/>
    <s v="Small Business"/>
    <x v="0"/>
    <s v="Paper"/>
    <s v="Small Box"/>
    <d v="2015-10-01T00:00:00"/>
  </r>
  <r>
    <n v="6833"/>
    <s v="N"/>
    <x v="511"/>
    <s v="Low"/>
    <x v="0"/>
    <x v="736"/>
    <n v="0.05"/>
    <s v="Regular"/>
    <x v="1564"/>
    <n v="16.98"/>
    <n v="21.44"/>
    <s v="Jonathan Howell"/>
    <x v="2"/>
    <s v="Consumer"/>
    <x v="0"/>
    <s v="Paper"/>
    <s v="Small Box"/>
    <d v="2015-10-04T00:00:00"/>
  </r>
  <r>
    <n v="6834"/>
    <s v="N"/>
    <x v="511"/>
    <s v="Low"/>
    <x v="21"/>
    <x v="1582"/>
    <n v="0"/>
    <s v="Regular"/>
    <x v="1565"/>
    <n v="17.579999999999998"/>
    <n v="14.7"/>
    <s v="Edward Nazzal"/>
    <x v="2"/>
    <s v="Small Business"/>
    <x v="0"/>
    <s v="Pens &amp; Art Supplies"/>
    <s v="Wrap Bag"/>
    <d v="2015-09-30T00:00:00"/>
  </r>
  <r>
    <n v="6835"/>
    <s v="N"/>
    <x v="511"/>
    <s v="Low"/>
    <x v="35"/>
    <x v="1583"/>
    <n v="0.03"/>
    <s v="Regular"/>
    <x v="1566"/>
    <n v="17.78"/>
    <n v="18.96"/>
    <s v="Edward Nazzal"/>
    <x v="2"/>
    <s v="Small Business"/>
    <x v="0"/>
    <s v="Paper"/>
    <s v="Small Box"/>
    <d v="2015-10-04T00:00:00"/>
  </r>
  <r>
    <n v="6836"/>
    <s v="N"/>
    <x v="512"/>
    <s v="High"/>
    <x v="14"/>
    <x v="1584"/>
    <n v="0.03"/>
    <s v="Regular"/>
    <x v="1567"/>
    <n v="21.11"/>
    <n v="16.149999999999999"/>
    <s v="John Dryer"/>
    <x v="1"/>
    <s v="Corporate"/>
    <x v="0"/>
    <s v="Paper"/>
    <s v="Wrap Bag"/>
    <d v="2015-10-03T00:00:00"/>
  </r>
  <r>
    <n v="6837"/>
    <s v="N"/>
    <x v="513"/>
    <s v="Low"/>
    <x v="24"/>
    <x v="1585"/>
    <n v="0.04"/>
    <s v="Regular"/>
    <x v="1568"/>
    <n v="57.19"/>
    <n v="15.99"/>
    <s v="Henia Zydlo"/>
    <x v="1"/>
    <s v="Home Office"/>
    <x v="1"/>
    <s v="Computer Peripherals"/>
    <s v="Small Pack"/>
    <d v="2015-10-13T00:00:00"/>
  </r>
  <r>
    <n v="6838"/>
    <s v="N"/>
    <x v="514"/>
    <s v="High"/>
    <x v="36"/>
    <x v="1586"/>
    <n v="0.04"/>
    <s v="Regular"/>
    <x v="1569"/>
    <n v="54.8"/>
    <n v="16.989999999999998"/>
    <s v="Lori Olson"/>
    <x v="0"/>
    <s v="Consumer"/>
    <x v="0"/>
    <s v="Binders and Binder Accessories"/>
    <s v="Small Box"/>
    <d v="2015-10-08T00:00:00"/>
  </r>
  <r>
    <n v="6839"/>
    <s v="N"/>
    <x v="514"/>
    <s v="High"/>
    <x v="18"/>
    <x v="1587"/>
    <n v="0.06"/>
    <s v="Regular"/>
    <x v="1570"/>
    <n v="34.979999999999997"/>
    <n v="21.58"/>
    <s v="Lori Olson"/>
    <x v="0"/>
    <s v="Consumer"/>
    <x v="2"/>
    <s v="Office Furnishings"/>
    <s v="Small Box"/>
    <d v="2015-10-09T00:00:00"/>
  </r>
  <r>
    <n v="6840"/>
    <s v="N"/>
    <x v="514"/>
    <s v="Not Specified"/>
    <x v="22"/>
    <x v="1588"/>
    <n v="0.08"/>
    <s v="Regular"/>
    <x v="1571"/>
    <n v="137.99"/>
    <n v="18.2"/>
    <s v="Benjamin Venier"/>
    <x v="0"/>
    <s v="Small Business"/>
    <x v="1"/>
    <s v="Telephones and Communication"/>
    <s v="Small Box"/>
    <d v="2015-10-09T00:00:00"/>
  </r>
  <r>
    <n v="6841"/>
    <s v="N"/>
    <x v="514"/>
    <s v="Critical"/>
    <x v="2"/>
    <x v="1589"/>
    <n v="0.03"/>
    <s v="Regular"/>
    <x v="1572"/>
    <n v="16.059999999999999"/>
    <n v="20.89"/>
    <s v="Thomas Selby"/>
    <x v="3"/>
    <s v="Home Office"/>
    <x v="0"/>
    <s v="Appliances"/>
    <s v="Small Box"/>
    <d v="2015-10-08T00:00:00"/>
  </r>
  <r>
    <n v="6842"/>
    <s v="N"/>
    <x v="514"/>
    <s v="Critical"/>
    <x v="28"/>
    <x v="1590"/>
    <n v="0.03"/>
    <s v="Regular"/>
    <x v="1573"/>
    <n v="111.99"/>
    <n v="33.99"/>
    <s v="Thomas Selby"/>
    <x v="3"/>
    <s v="Home Office"/>
    <x v="1"/>
    <s v="Office Machines"/>
    <s v="Small Box"/>
    <d v="2015-10-08T00:00:00"/>
  </r>
  <r>
    <n v="6843"/>
    <s v="N"/>
    <x v="514"/>
    <s v="Critical"/>
    <x v="31"/>
    <x v="1591"/>
    <n v="0.01"/>
    <s v="Regular"/>
    <x v="1574"/>
    <n v="23.58"/>
    <n v="20.97"/>
    <s v="Thomas Selby"/>
    <x v="3"/>
    <s v="Home Office"/>
    <x v="0"/>
    <s v="Envelopes"/>
    <s v="Small Box"/>
    <d v="2015-10-09T00:00:00"/>
  </r>
  <r>
    <n v="6844"/>
    <s v="N"/>
    <x v="515"/>
    <s v="Not Specified"/>
    <x v="25"/>
    <x v="1592"/>
    <n v="0"/>
    <s v="Regular"/>
    <x v="1575"/>
    <n v="28.48"/>
    <n v="15.99"/>
    <s v="Brad Thomas"/>
    <x v="1"/>
    <s v="Home Office"/>
    <x v="1"/>
    <s v="Computer Peripherals"/>
    <s v="Small Pack"/>
    <d v="2015-10-09T00:00:00"/>
  </r>
  <r>
    <n v="6845"/>
    <s v="N"/>
    <x v="515"/>
    <s v="Low"/>
    <x v="4"/>
    <x v="1593"/>
    <n v="0.09"/>
    <s v="Regular"/>
    <x v="1576"/>
    <n v="22.89"/>
    <n v="18.5"/>
    <s v="Jill Stevenson"/>
    <x v="1"/>
    <s v="Consumer"/>
    <x v="0"/>
    <s v="Appliances"/>
    <s v="Small Box"/>
    <d v="2015-10-13T00:00:00"/>
  </r>
  <r>
    <n v="6846"/>
    <s v="N"/>
    <x v="516"/>
    <s v="Low"/>
    <x v="33"/>
    <x v="1594"/>
    <n v="0.08"/>
    <s v="Regular"/>
    <x v="1577"/>
    <n v="152.85"/>
    <n v="33.99"/>
    <s v="Carl Weiss"/>
    <x v="1"/>
    <s v="Consumer"/>
    <x v="0"/>
    <s v="Storage &amp; Organization"/>
    <s v="Small Box"/>
    <d v="2015-10-16T00:00:00"/>
  </r>
  <r>
    <n v="6847"/>
    <s v="N"/>
    <x v="516"/>
    <s v="High"/>
    <x v="44"/>
    <x v="1595"/>
    <n v="0.04"/>
    <s v="Regular"/>
    <x v="1578"/>
    <n v="16.239999999999998"/>
    <n v="19.41"/>
    <s v="Jennifer Halladay"/>
    <x v="2"/>
    <s v="Home Office"/>
    <x v="0"/>
    <s v="Binders and Binder Accessories"/>
    <s v="Small Box"/>
    <d v="2015-10-10T00:00:00"/>
  </r>
  <r>
    <n v="6848"/>
    <s v="N"/>
    <x v="516"/>
    <s v="Not Specified"/>
    <x v="13"/>
    <x v="1596"/>
    <n v="0.05"/>
    <s v="Delivery Van"/>
    <x v="1579"/>
    <n v="296.98"/>
    <n v="83.55"/>
    <s v="Sean Miller"/>
    <x v="2"/>
    <s v="Small Business"/>
    <x v="2"/>
    <s v="Chairs &amp; Chairmats"/>
    <s v="Jumbo Drum"/>
    <d v="2015-10-10T00:00:00"/>
  </r>
  <r>
    <n v="6849"/>
    <s v="N"/>
    <x v="516"/>
    <s v="Not Specified"/>
    <x v="25"/>
    <x v="1597"/>
    <n v="0.02"/>
    <s v="Regular"/>
    <x v="1580"/>
    <n v="52.99"/>
    <n v="19.86"/>
    <s v="Sean Miller"/>
    <x v="2"/>
    <s v="Small Business"/>
    <x v="0"/>
    <s v="Paper"/>
    <s v="Small Box"/>
    <d v="2015-10-11T00:00:00"/>
  </r>
  <r>
    <n v="6850"/>
    <s v="N"/>
    <x v="516"/>
    <s v="Not Specified"/>
    <x v="29"/>
    <x v="1598"/>
    <n v="0.02"/>
    <s v="Regular"/>
    <x v="1581"/>
    <n v="83.37"/>
    <n v="83"/>
    <s v="Sean Miller"/>
    <x v="2"/>
    <s v="Small Business"/>
    <x v="2"/>
    <s v="Tables"/>
    <s v="Large Box"/>
    <d v="2015-10-11T00:00:00"/>
  </r>
  <r>
    <n v="6851"/>
    <s v="N"/>
    <x v="516"/>
    <s v="Low"/>
    <x v="21"/>
    <x v="1599"/>
    <n v="0.03"/>
    <s v="Regular"/>
    <x v="1582"/>
    <n v="190.47"/>
    <n v="33.99"/>
    <s v="Rob Williams"/>
    <x v="1"/>
    <s v="Home Office"/>
    <x v="0"/>
    <s v="Storage &amp; Organization"/>
    <s v="Small Box"/>
    <d v="2015-10-16T00:00:00"/>
  </r>
  <r>
    <n v="6852"/>
    <s v="N"/>
    <x v="517"/>
    <s v="High"/>
    <x v="27"/>
    <x v="1600"/>
    <n v="0.1"/>
    <s v="Regular"/>
    <x v="1583"/>
    <n v="19.989999999999998"/>
    <n v="19.03"/>
    <s v="Jack Lebron"/>
    <x v="3"/>
    <s v="Corporate"/>
    <x v="1"/>
    <s v="Telephones and Communication"/>
    <s v="Medium Box"/>
    <d v="2015-10-13T00:00:00"/>
  </r>
  <r>
    <n v="6853"/>
    <s v="N"/>
    <x v="517"/>
    <s v="High"/>
    <x v="22"/>
    <x v="1601"/>
    <n v="0.03"/>
    <s v="Regular"/>
    <x v="1584"/>
    <n v="72.98"/>
    <n v="63"/>
    <s v="Jack Lebron"/>
    <x v="0"/>
    <s v="Corporate"/>
    <x v="0"/>
    <s v="Appliances"/>
    <s v="Large Box"/>
    <d v="2015-10-13T00:00:00"/>
  </r>
  <r>
    <n v="6854"/>
    <s v="N"/>
    <x v="517"/>
    <s v="High"/>
    <x v="15"/>
    <x v="1602"/>
    <n v="0.02"/>
    <s v="Regular"/>
    <x v="1585"/>
    <n v="302.98"/>
    <n v="83"/>
    <s v="Jack Lebron"/>
    <x v="0"/>
    <s v="Corporate"/>
    <x v="2"/>
    <s v="Tables"/>
    <s v="Large Box"/>
    <d v="2015-10-13T00:00:00"/>
  </r>
  <r>
    <n v="6855"/>
    <s v="N"/>
    <x v="518"/>
    <s v="Not Specified"/>
    <x v="23"/>
    <x v="1603"/>
    <n v="7.0000000000000007E-2"/>
    <s v="Regular"/>
    <x v="1586"/>
    <n v="52.98"/>
    <n v="15.99"/>
    <s v="Matt Abelman"/>
    <x v="0"/>
    <s v="Home Office"/>
    <x v="1"/>
    <s v="Computer Peripherals"/>
    <s v="Small Pack"/>
    <d v="2015-10-14T00:00:00"/>
  </r>
  <r>
    <n v="6856"/>
    <s v="N"/>
    <x v="518"/>
    <s v="Not Specified"/>
    <x v="8"/>
    <x v="1604"/>
    <n v="0.02"/>
    <s v="Express"/>
    <x v="1587"/>
    <n v="207.99"/>
    <n v="18.2"/>
    <s v="Matt Abelman"/>
    <x v="0"/>
    <s v="Home Office"/>
    <x v="1"/>
    <s v="Telephones and Communication"/>
    <s v="Small Box"/>
    <d v="2015-10-13T00:00:00"/>
  </r>
  <r>
    <n v="6857"/>
    <s v="N"/>
    <x v="518"/>
    <s v="Critical"/>
    <x v="21"/>
    <x v="1605"/>
    <n v="0.05"/>
    <s v="Regular"/>
    <x v="1588"/>
    <n v="16.48"/>
    <n v="63"/>
    <s v="Patrick Ryan"/>
    <x v="1"/>
    <s v="Corporate"/>
    <x v="0"/>
    <s v="Appliances"/>
    <s v="Large Box"/>
    <d v="2015-10-14T00:00:00"/>
  </r>
  <r>
    <n v="6858"/>
    <s v="N"/>
    <x v="518"/>
    <s v="Critical"/>
    <x v="38"/>
    <x v="1606"/>
    <n v="0.04"/>
    <s v="Regular"/>
    <x v="1589"/>
    <n v="32.950000000000003"/>
    <n v="19.989999999999998"/>
    <s v="Patrick Ryan"/>
    <x v="1"/>
    <s v="Corporate"/>
    <x v="1"/>
    <s v="Computer Peripherals"/>
    <s v="Small Box"/>
    <d v="2015-10-13T00:00:00"/>
  </r>
  <r>
    <n v="6859"/>
    <s v="N"/>
    <x v="518"/>
    <s v="Critical"/>
    <x v="0"/>
    <x v="1607"/>
    <n v="0.1"/>
    <s v="Regular"/>
    <x v="1590"/>
    <n v="16.13"/>
    <n v="14.5"/>
    <s v="Lycoris Saunders"/>
    <x v="1"/>
    <s v="Home Office"/>
    <x v="0"/>
    <s v="Labels"/>
    <s v="Small Box"/>
    <d v="2015-10-14T00:00:00"/>
  </r>
  <r>
    <n v="6860"/>
    <s v="N"/>
    <x v="518"/>
    <s v="Critical"/>
    <x v="44"/>
    <x v="1608"/>
    <n v="0.08"/>
    <s v="Regular"/>
    <x v="1591"/>
    <n v="16.73"/>
    <n v="15.52"/>
    <s v="Lycoris Saunders"/>
    <x v="1"/>
    <s v="Home Office"/>
    <x v="0"/>
    <s v="Paper"/>
    <s v="Wrap Bag"/>
    <d v="2015-10-13T00:00:00"/>
  </r>
  <r>
    <n v="6861"/>
    <s v="N"/>
    <x v="518"/>
    <s v="Critical"/>
    <x v="0"/>
    <x v="1609"/>
    <n v="7.0000000000000007E-2"/>
    <s v="Regular"/>
    <x v="1592"/>
    <n v="431.19"/>
    <n v="33.99"/>
    <s v="Lycoris Saunders"/>
    <x v="1"/>
    <s v="Home Office"/>
    <x v="0"/>
    <s v="Storage &amp; Organization"/>
    <s v="Small Box"/>
    <d v="2015-10-13T00:00:00"/>
  </r>
  <r>
    <n v="6862"/>
    <s v="N"/>
    <x v="519"/>
    <s v="Not Specified"/>
    <x v="44"/>
    <x v="1610"/>
    <n v="7.0000000000000007E-2"/>
    <s v="Regular"/>
    <x v="1593"/>
    <n v="55.98"/>
    <n v="15.99"/>
    <s v="Jim Mitchum"/>
    <x v="2"/>
    <s v="Consumer"/>
    <x v="1"/>
    <s v="Computer Peripherals"/>
    <s v="Small Pack"/>
    <d v="2015-10-15T00:00:00"/>
  </r>
  <r>
    <n v="6863"/>
    <s v="N"/>
    <x v="519"/>
    <s v="Medium"/>
    <x v="13"/>
    <x v="1611"/>
    <n v="7.0000000000000007E-2"/>
    <s v="Regular"/>
    <x v="1594"/>
    <n v="432.98"/>
    <n v="33.99"/>
    <s v="Dave Poirier"/>
    <x v="0"/>
    <s v="Small Business"/>
    <x v="0"/>
    <s v="Binders and Binder Accessories"/>
    <s v="Small Box"/>
    <d v="2015-10-15T00:00:00"/>
  </r>
  <r>
    <n v="6864"/>
    <s v="N"/>
    <x v="520"/>
    <s v="Low"/>
    <x v="34"/>
    <x v="1612"/>
    <n v="0.1"/>
    <s v="Regular"/>
    <x v="1595"/>
    <n v="23.35"/>
    <n v="22.6"/>
    <s v="Giulietta Dortch"/>
    <x v="0"/>
    <s v="Consumer"/>
    <x v="0"/>
    <s v="Storage &amp; Organization"/>
    <s v="Small Box"/>
    <d v="2015-10-24T00:00:00"/>
  </r>
  <r>
    <n v="6865"/>
    <s v="N"/>
    <x v="520"/>
    <s v="Low"/>
    <x v="47"/>
    <x v="1613"/>
    <n v="0.1"/>
    <s v="Delivery Van"/>
    <x v="1596"/>
    <n v="412.97"/>
    <n v="62.26"/>
    <s v="Giulietta Dortch"/>
    <x v="0"/>
    <s v="Consumer"/>
    <x v="1"/>
    <s v="Office Machines"/>
    <s v="Jumbo Box"/>
    <d v="2015-10-17T00:00:00"/>
  </r>
  <r>
    <n v="6866"/>
    <s v="N"/>
    <x v="520"/>
    <s v="Low"/>
    <x v="40"/>
    <x v="1614"/>
    <n v="0"/>
    <s v="Regular"/>
    <x v="1597"/>
    <n v="33.380000000000003"/>
    <n v="22.99"/>
    <s v="Giulietta Dortch"/>
    <x v="0"/>
    <s v="Consumer"/>
    <x v="0"/>
    <s v="Pens &amp; Art Supplies"/>
    <s v="Small Pack"/>
    <d v="2015-10-15T00:00:00"/>
  </r>
  <r>
    <n v="6867"/>
    <s v="N"/>
    <x v="520"/>
    <s v="Critical"/>
    <x v="37"/>
    <x v="1615"/>
    <n v="0.04"/>
    <s v="Regular"/>
    <x v="1598"/>
    <n v="23.97"/>
    <n v="18.98"/>
    <s v="Nicole Hansen"/>
    <x v="3"/>
    <s v="Small Business"/>
    <x v="0"/>
    <s v="Appliances"/>
    <s v="Small Box"/>
    <d v="2015-10-17T00:00:00"/>
  </r>
  <r>
    <n v="6868"/>
    <s v="N"/>
    <x v="520"/>
    <s v="Critical"/>
    <x v="43"/>
    <x v="1616"/>
    <n v="0.09"/>
    <s v="Express"/>
    <x v="1599"/>
    <n v="41.74"/>
    <n v="20.64"/>
    <s v="Nicole Hansen"/>
    <x v="3"/>
    <s v="Small Business"/>
    <x v="0"/>
    <s v="Storage &amp; Organization"/>
    <s v="Small Box"/>
    <d v="2015-10-18T00:00:00"/>
  </r>
  <r>
    <n v="6869"/>
    <s v="N"/>
    <x v="520"/>
    <s v="Critical"/>
    <x v="15"/>
    <x v="1617"/>
    <n v="0.03"/>
    <s v="Regular"/>
    <x v="1600"/>
    <n v="107.43"/>
    <n v="33.99"/>
    <s v="Nicole Hansen"/>
    <x v="3"/>
    <s v="Small Business"/>
    <x v="0"/>
    <s v="Storage &amp; Organization"/>
    <s v="Small Box"/>
    <d v="2015-10-16T00:00:00"/>
  </r>
  <r>
    <n v="6870"/>
    <s v="N"/>
    <x v="521"/>
    <s v="Low"/>
    <x v="21"/>
    <x v="1618"/>
    <n v="0.06"/>
    <s v="Regular"/>
    <x v="1601"/>
    <n v="127.99"/>
    <n v="18.23"/>
    <s v="Craig Yedwab"/>
    <x v="0"/>
    <s v="Corporate"/>
    <x v="1"/>
    <s v="Telephones and Communication"/>
    <s v="Small Box"/>
    <d v="2015-10-20T00:00:00"/>
  </r>
  <r>
    <n v="6871"/>
    <s v="N"/>
    <x v="521"/>
    <s v="Not Specified"/>
    <x v="0"/>
    <x v="1619"/>
    <n v="0.09"/>
    <s v="Regular"/>
    <x v="1602"/>
    <n v="64.989999999999995"/>
    <n v="33.99"/>
    <s v="Noel Staavos"/>
    <x v="0"/>
    <s v="Home Office"/>
    <x v="0"/>
    <s v="Storage &amp; Organization"/>
    <s v="Small Box"/>
    <d v="2015-10-17T00:00:00"/>
  </r>
  <r>
    <n v="6872"/>
    <s v="N"/>
    <x v="521"/>
    <s v="Low"/>
    <x v="12"/>
    <x v="1620"/>
    <n v="0.03"/>
    <s v="Express"/>
    <x v="1603"/>
    <n v="316.99"/>
    <n v="33.99"/>
    <s v="Juliana Krohn"/>
    <x v="1"/>
    <s v="Corporate"/>
    <x v="0"/>
    <s v="Binders and Binder Accessories"/>
    <s v="Small Box"/>
    <d v="2015-10-20T00:00:00"/>
  </r>
  <r>
    <n v="6873"/>
    <s v="N"/>
    <x v="521"/>
    <s v="Medium"/>
    <x v="6"/>
    <x v="1621"/>
    <n v="0.03"/>
    <s v="Express"/>
    <x v="1604"/>
    <n v="21.77"/>
    <n v="20.02"/>
    <s v="Chuck Sachs"/>
    <x v="0"/>
    <s v="Consumer"/>
    <x v="2"/>
    <s v="Office Furnishings"/>
    <s v="Medium Box"/>
    <d v="2015-10-18T00:00:00"/>
  </r>
  <r>
    <n v="6874"/>
    <s v="N"/>
    <x v="522"/>
    <s v="Low"/>
    <x v="25"/>
    <x v="1622"/>
    <n v="0.06"/>
    <s v="Regular"/>
    <x v="1605"/>
    <n v="15.75"/>
    <n v="14.5"/>
    <s v="Duane Huffman"/>
    <x v="2"/>
    <s v="Consumer"/>
    <x v="0"/>
    <s v="Labels"/>
    <s v="Small Box"/>
    <d v="2015-10-20T00:00:00"/>
  </r>
  <r>
    <n v="6875"/>
    <s v="N"/>
    <x v="522"/>
    <s v="High"/>
    <x v="39"/>
    <x v="1623"/>
    <n v="0.08"/>
    <s v="Regular"/>
    <x v="467"/>
    <n v="27.98"/>
    <n v="20.5"/>
    <s v="Maurice Satty"/>
    <x v="1"/>
    <s v="Corporate"/>
    <x v="1"/>
    <s v="Computer Peripherals"/>
    <s v="Small Box"/>
    <d v="2015-10-20T00:00:00"/>
  </r>
  <r>
    <n v="6876"/>
    <s v="N"/>
    <x v="523"/>
    <s v="Low"/>
    <x v="12"/>
    <x v="1624"/>
    <n v="0.05"/>
    <s v="Regular"/>
    <x v="1606"/>
    <n v="60.91"/>
    <n v="19.809999999999999"/>
    <s v="Paul Prost"/>
    <x v="2"/>
    <s v="Corporate"/>
    <x v="0"/>
    <s v="Paper"/>
    <s v="Small Box"/>
    <d v="2015-10-26T00:00:00"/>
  </r>
  <r>
    <n v="6877"/>
    <s v="N"/>
    <x v="524"/>
    <s v="Low"/>
    <x v="34"/>
    <x v="1625"/>
    <n v="7.0000000000000007E-2"/>
    <s v="Regular"/>
    <x v="1607"/>
    <n v="88.72"/>
    <n v="33.950000000000003"/>
    <s v="Paul Lucas"/>
    <x v="0"/>
    <s v="Corporate"/>
    <x v="0"/>
    <s v="Appliances"/>
    <s v="Large Box"/>
    <d v="2015-10-20T00:00:00"/>
  </r>
  <r>
    <n v="6878"/>
    <s v="N"/>
    <x v="524"/>
    <s v="Medium"/>
    <x v="9"/>
    <x v="1626"/>
    <n v="0.03"/>
    <s v="Delivery Van"/>
    <x v="1608"/>
    <n v="172.98"/>
    <n v="49.02"/>
    <s v="Theresa Coyne"/>
    <x v="2"/>
    <s v="Home Office"/>
    <x v="2"/>
    <s v="Bookcases"/>
    <s v="Jumbo Box"/>
    <d v="2015-10-21T00:00:00"/>
  </r>
  <r>
    <n v="6879"/>
    <s v="N"/>
    <x v="524"/>
    <s v="Low"/>
    <x v="6"/>
    <x v="1627"/>
    <n v="0.1"/>
    <s v="Express"/>
    <x v="1609"/>
    <n v="18.68"/>
    <n v="20.93"/>
    <s v="Chad Cunningham"/>
    <x v="3"/>
    <s v="Small Business"/>
    <x v="0"/>
    <s v="Paper"/>
    <s v="Small Box"/>
    <d v="2015-10-22T00:00:00"/>
  </r>
  <r>
    <n v="6880"/>
    <s v="N"/>
    <x v="524"/>
    <s v="Low"/>
    <x v="31"/>
    <x v="1628"/>
    <n v="0.02"/>
    <s v="Regular"/>
    <x v="1610"/>
    <n v="15.93"/>
    <n v="14.99"/>
    <s v="Chad Cunningham"/>
    <x v="3"/>
    <s v="Small Business"/>
    <x v="0"/>
    <s v="Rubber Bands"/>
    <s v="Wrap Bag"/>
    <d v="2015-10-25T00:00:00"/>
  </r>
  <r>
    <n v="6881"/>
    <s v="N"/>
    <x v="525"/>
    <s v="Low"/>
    <x v="34"/>
    <x v="1629"/>
    <n v="0.04"/>
    <s v="Regular"/>
    <x v="1611"/>
    <n v="14.18"/>
    <n v="19"/>
    <s v="Eileen Kiefer"/>
    <x v="2"/>
    <s v="Consumer"/>
    <x v="0"/>
    <s v="Scissors Rulers and Trimmers"/>
    <s v="Wrap Bag"/>
    <d v="2015-10-26T00:00:00"/>
  </r>
  <r>
    <n v="6882"/>
    <s v="N"/>
    <x v="525"/>
    <s v="Low"/>
    <x v="5"/>
    <x v="1630"/>
    <n v="0.02"/>
    <s v="Delivery Van"/>
    <x v="1612"/>
    <n v="230.75"/>
    <n v="83.64"/>
    <s v="Eileen Kiefer"/>
    <x v="2"/>
    <s v="Consumer"/>
    <x v="2"/>
    <s v="Tables"/>
    <s v="Jumbo Box"/>
    <d v="2015-10-30T00:00:00"/>
  </r>
  <r>
    <n v="6883"/>
    <s v="N"/>
    <x v="525"/>
    <s v="Medium"/>
    <x v="34"/>
    <x v="1631"/>
    <n v="0.02"/>
    <s v="Regular"/>
    <x v="1613"/>
    <n v="31.35"/>
    <n v="26.79"/>
    <s v="Marc Crier"/>
    <x v="1"/>
    <s v="Consumer"/>
    <x v="0"/>
    <s v="Binders and Binder Accessories"/>
    <s v="Small Box"/>
    <d v="2015-10-22T00:00:00"/>
  </r>
  <r>
    <n v="6884"/>
    <s v="Y"/>
    <x v="526"/>
    <s v="Low"/>
    <x v="23"/>
    <x v="1632"/>
    <n v="0.04"/>
    <s v="Regular"/>
    <x v="1614"/>
    <n v="52.97"/>
    <n v="22.99"/>
    <s v="Jesus Ocampo"/>
    <x v="2"/>
    <s v="Small Business"/>
    <x v="0"/>
    <s v="Pens &amp; Art Supplies"/>
    <s v="Small Pack"/>
    <d v="2015-10-30T00:00:00"/>
  </r>
  <r>
    <n v="6885"/>
    <s v="N"/>
    <x v="526"/>
    <s v="Low"/>
    <x v="1"/>
    <x v="1633"/>
    <n v="0.1"/>
    <s v="Delivery Van"/>
    <x v="1615"/>
    <n v="212.98"/>
    <n v="37.76"/>
    <s v="Ritsa Hightower"/>
    <x v="2"/>
    <s v="Corporate"/>
    <x v="2"/>
    <s v="Chairs &amp; Chairmats"/>
    <s v="Jumbo Drum"/>
    <d v="2015-10-28T00:00:00"/>
  </r>
  <r>
    <n v="6886"/>
    <s v="N"/>
    <x v="526"/>
    <s v="Low"/>
    <x v="6"/>
    <x v="1634"/>
    <n v="0.02"/>
    <s v="Express"/>
    <x v="1616"/>
    <n v="15.98"/>
    <n v="14.83"/>
    <s v="Ritsa Hightower"/>
    <x v="2"/>
    <s v="Corporate"/>
    <x v="0"/>
    <s v="Pens &amp; Art Supplies"/>
    <s v="Wrap Bag"/>
    <d v="2015-10-27T00:00:00"/>
  </r>
  <r>
    <n v="6887"/>
    <s v="N"/>
    <x v="526"/>
    <s v="Low"/>
    <x v="14"/>
    <x v="1635"/>
    <n v="0.06"/>
    <s v="Regular"/>
    <x v="1617"/>
    <n v="26.56"/>
    <n v="17.5"/>
    <s v="Ritsa Hightower"/>
    <x v="2"/>
    <s v="Corporate"/>
    <x v="0"/>
    <s v="Appliances"/>
    <s v="Small Box"/>
    <d v="2015-10-28T00:00:00"/>
  </r>
  <r>
    <n v="6888"/>
    <s v="N"/>
    <x v="526"/>
    <s v="Low"/>
    <x v="15"/>
    <x v="1636"/>
    <n v="0"/>
    <s v="Regular"/>
    <x v="1618"/>
    <n v="20.74"/>
    <n v="22.29"/>
    <s v="Ritsa Hightower"/>
    <x v="2"/>
    <s v="Corporate"/>
    <x v="0"/>
    <s v="Envelopes"/>
    <s v="Small Box"/>
    <d v="2015-10-30T00:00:00"/>
  </r>
  <r>
    <n v="6889"/>
    <s v="N"/>
    <x v="526"/>
    <s v="Low"/>
    <x v="3"/>
    <x v="1637"/>
    <n v="0.03"/>
    <s v="Regular"/>
    <x v="1619"/>
    <n v="190.47"/>
    <n v="33.99"/>
    <s v="Ritsa Hightower"/>
    <x v="2"/>
    <s v="Corporate"/>
    <x v="0"/>
    <s v="Storage &amp; Organization"/>
    <s v="Small Box"/>
    <d v="2015-10-28T00:00:00"/>
  </r>
  <r>
    <n v="6890"/>
    <s v="N"/>
    <x v="526"/>
    <s v="Low"/>
    <x v="12"/>
    <x v="1638"/>
    <n v="0.08"/>
    <s v="Regular"/>
    <x v="1620"/>
    <n v="26.45"/>
    <n v="21.17"/>
    <s v="Sue Ann Reed"/>
    <x v="1"/>
    <s v="Consumer"/>
    <x v="0"/>
    <s v="Binders and Binder Accessories"/>
    <s v="Small Box"/>
    <d v="2015-10-25T00:00:00"/>
  </r>
  <r>
    <n v="6891"/>
    <s v="N"/>
    <x v="526"/>
    <s v="Not Specified"/>
    <x v="40"/>
    <x v="1639"/>
    <n v="0.06"/>
    <s v="Regular"/>
    <x v="1621"/>
    <n v="77.989999999999995"/>
    <n v="17.899999999999999"/>
    <s v="Bryan Mills"/>
    <x v="3"/>
    <s v="Small Business"/>
    <x v="1"/>
    <s v="Telephones and Communication"/>
    <s v="Small Box"/>
    <d v="2015-10-25T00:00:00"/>
  </r>
  <r>
    <n v="6892"/>
    <s v="N"/>
    <x v="527"/>
    <s v="High"/>
    <x v="33"/>
    <x v="1640"/>
    <n v="0.06"/>
    <s v="Regular"/>
    <x v="1622"/>
    <n v="207.99"/>
    <n v="18.2"/>
    <s v="Erica Bern"/>
    <x v="0"/>
    <s v="Corporate"/>
    <x v="1"/>
    <s v="Telephones and Communication"/>
    <s v="Small Box"/>
    <d v="2015-10-25T00:00:00"/>
  </r>
  <r>
    <n v="6893"/>
    <s v="N"/>
    <x v="527"/>
    <s v="High"/>
    <x v="48"/>
    <x v="1641"/>
    <n v="0.06"/>
    <s v="Regular"/>
    <x v="1623"/>
    <n v="184.99"/>
    <n v="33.99"/>
    <s v="Erica Bern"/>
    <x v="0"/>
    <s v="Corporate"/>
    <x v="0"/>
    <s v="Binders and Binder Accessories"/>
    <s v="Small Box"/>
    <d v="2015-10-26T00:00:00"/>
  </r>
  <r>
    <n v="6894"/>
    <s v="Y"/>
    <x v="528"/>
    <s v="Critical"/>
    <x v="23"/>
    <x v="1642"/>
    <n v="0.06"/>
    <s v="Regular"/>
    <x v="1624"/>
    <n v="55.98"/>
    <n v="22.99"/>
    <s v="Erin Creighton"/>
    <x v="2"/>
    <s v="Corporate"/>
    <x v="0"/>
    <s v="Pens &amp; Art Supplies"/>
    <s v="Small Pack"/>
    <d v="2015-10-28T00:00:00"/>
  </r>
  <r>
    <n v="6895"/>
    <s v="Y"/>
    <x v="528"/>
    <s v="Critical"/>
    <x v="19"/>
    <x v="1643"/>
    <n v="0.06"/>
    <s v="Regular"/>
    <x v="1625"/>
    <n v="137.99"/>
    <n v="22.08"/>
    <s v="Erin Creighton"/>
    <x v="2"/>
    <s v="Corporate"/>
    <x v="1"/>
    <s v="Telephones and Communication"/>
    <s v="Small Box"/>
    <d v="2015-10-28T00:00:00"/>
  </r>
  <r>
    <n v="6896"/>
    <s v="N"/>
    <x v="528"/>
    <s v="High"/>
    <x v="7"/>
    <x v="1644"/>
    <n v="0.02"/>
    <s v="Regular"/>
    <x v="1626"/>
    <n v="27.28"/>
    <n v="24.91"/>
    <s v="Harold Engle"/>
    <x v="0"/>
    <s v="Home Office"/>
    <x v="0"/>
    <s v="Binders and Binder Accessories"/>
    <s v="Small Box"/>
    <d v="2015-10-28T00:00:00"/>
  </r>
  <r>
    <n v="6897"/>
    <s v="N"/>
    <x v="528"/>
    <s v="High"/>
    <x v="29"/>
    <x v="1645"/>
    <n v="0.01"/>
    <s v="Delivery Van"/>
    <x v="1627"/>
    <n v="312.98"/>
    <n v="68.92"/>
    <s v="Harold Engle"/>
    <x v="0"/>
    <s v="Home Office"/>
    <x v="2"/>
    <s v="Bookcases"/>
    <s v="Jumbo Box"/>
    <d v="2015-10-27T00:00:00"/>
  </r>
  <r>
    <n v="6898"/>
    <s v="N"/>
    <x v="528"/>
    <s v="Medium"/>
    <x v="4"/>
    <x v="1646"/>
    <n v="7.0000000000000007E-2"/>
    <s v="Regular"/>
    <x v="1628"/>
    <n v="46.76"/>
    <n v="22.22"/>
    <s v="Ed Braxton"/>
    <x v="1"/>
    <s v="Home Office"/>
    <x v="0"/>
    <s v="Storage &amp; Organization"/>
    <s v="Small Box"/>
    <d v="2015-10-27T00:00:00"/>
  </r>
  <r>
    <n v="6899"/>
    <s v="N"/>
    <x v="528"/>
    <s v="Medium"/>
    <x v="4"/>
    <x v="1647"/>
    <n v="0.03"/>
    <s v="Delivery Van"/>
    <x v="1629"/>
    <n v="27.23"/>
    <n v="41.75"/>
    <s v="Ed Braxton"/>
    <x v="1"/>
    <s v="Home Office"/>
    <x v="2"/>
    <s v="Tables"/>
    <s v="Jumbo Box"/>
    <d v="2015-10-28T00:00:00"/>
  </r>
  <r>
    <n v="6900"/>
    <s v="Y"/>
    <x v="528"/>
    <s v="Not Specified"/>
    <x v="25"/>
    <x v="1648"/>
    <n v="0.09"/>
    <s v="Express"/>
    <x v="1630"/>
    <n v="17.98"/>
    <n v="15.67"/>
    <s v="Luke Schmidt"/>
    <x v="1"/>
    <s v="Home Office"/>
    <x v="0"/>
    <s v="Pens &amp; Art Supplies"/>
    <s v="Wrap Bag"/>
    <d v="2015-10-27T00:00:00"/>
  </r>
  <r>
    <n v="6901"/>
    <s v="Y"/>
    <x v="528"/>
    <s v="Not Specified"/>
    <x v="40"/>
    <x v="1649"/>
    <n v="0.04"/>
    <s v="Regular"/>
    <x v="1631"/>
    <n v="14.88"/>
    <n v="14.7"/>
    <s v="Luke Schmidt"/>
    <x v="1"/>
    <s v="Home Office"/>
    <x v="0"/>
    <s v="Pens &amp; Art Supplies"/>
    <s v="Wrap Bag"/>
    <d v="2015-10-28T00:00:00"/>
  </r>
  <r>
    <n v="6902"/>
    <s v="Y"/>
    <x v="528"/>
    <s v="Not Specified"/>
    <x v="34"/>
    <x v="1650"/>
    <n v="0.04"/>
    <s v="Regular"/>
    <x v="1632"/>
    <n v="123.96"/>
    <n v="83"/>
    <s v="Luke Schmidt"/>
    <x v="1"/>
    <s v="Home Office"/>
    <x v="2"/>
    <s v="Tables"/>
    <s v="Large Box"/>
    <d v="2015-10-28T00:00:00"/>
  </r>
  <r>
    <n v="6903"/>
    <s v="N"/>
    <x v="529"/>
    <s v="Not Specified"/>
    <x v="42"/>
    <x v="1651"/>
    <n v="0"/>
    <s v="Delivery Van"/>
    <x v="1633"/>
    <n v="43.76"/>
    <n v="59.51"/>
    <s v="Kean Thornton"/>
    <x v="1"/>
    <s v="Corporate"/>
    <x v="2"/>
    <s v="Tables"/>
    <s v="Jumbo Box"/>
    <d v="2015-10-30T00:00:00"/>
  </r>
  <r>
    <n v="6904"/>
    <s v="N"/>
    <x v="529"/>
    <s v="Not Specified"/>
    <x v="24"/>
    <x v="1652"/>
    <n v="0.09"/>
    <s v="Regular"/>
    <x v="1634"/>
    <n v="16.57"/>
    <n v="19.420000000000002"/>
    <s v="Kean Thornton"/>
    <x v="1"/>
    <s v="Corporate"/>
    <x v="0"/>
    <s v="Binders and Binder Accessories"/>
    <s v="Small Box"/>
    <d v="2015-10-31T00:00:00"/>
  </r>
  <r>
    <n v="6905"/>
    <s v="N"/>
    <x v="529"/>
    <s v="High"/>
    <x v="46"/>
    <x v="1653"/>
    <n v="7.0000000000000007E-2"/>
    <s v="Regular"/>
    <x v="1635"/>
    <n v="18.88"/>
    <n v="16"/>
    <s v="Robert Barroso"/>
    <x v="1"/>
    <s v="Small Business"/>
    <x v="0"/>
    <s v="Paper"/>
    <s v="Wrap Bag"/>
    <d v="2015-10-30T00:00:00"/>
  </r>
  <r>
    <n v="6906"/>
    <s v="N"/>
    <x v="529"/>
    <s v="High"/>
    <x v="3"/>
    <x v="1654"/>
    <n v="0.01"/>
    <s v="Regular"/>
    <x v="1636"/>
    <n v="14.52"/>
    <n v="18.28"/>
    <s v="Robert Barroso"/>
    <x v="1"/>
    <s v="Small Business"/>
    <x v="0"/>
    <s v="Pens &amp; Art Supplies"/>
    <s v="Wrap Bag"/>
    <d v="2015-10-30T00:00:00"/>
  </r>
  <r>
    <n v="6907"/>
    <s v="N"/>
    <x v="530"/>
    <s v="Medium"/>
    <x v="15"/>
    <x v="1655"/>
    <n v="7.0000000000000007E-2"/>
    <s v="Regular"/>
    <x v="1637"/>
    <n v="51.99"/>
    <n v="24.25"/>
    <s v="Dave Poirier"/>
    <x v="0"/>
    <s v="Small Business"/>
    <x v="1"/>
    <s v="Computer Peripherals"/>
    <s v="Small Box"/>
    <d v="2015-11-02T00:00:00"/>
  </r>
  <r>
    <n v="6908"/>
    <s v="N"/>
    <x v="530"/>
    <s v="Medium"/>
    <x v="29"/>
    <x v="1656"/>
    <n v="0.04"/>
    <s v="Regular"/>
    <x v="1638"/>
    <n v="16.91"/>
    <n v="19.68"/>
    <s v="Linda Southworth"/>
    <x v="1"/>
    <s v="Consumer"/>
    <x v="0"/>
    <s v="Binders and Binder Accessories"/>
    <s v="Small Box"/>
    <d v="2015-11-02T00:00:00"/>
  </r>
  <r>
    <n v="6909"/>
    <s v="N"/>
    <x v="530"/>
    <s v="Medium"/>
    <x v="49"/>
    <x v="1657"/>
    <n v="0.01"/>
    <s v="Regular"/>
    <x v="1639"/>
    <n v="31.98"/>
    <n v="19.77"/>
    <s v="Linda Southworth"/>
    <x v="1"/>
    <s v="Consumer"/>
    <x v="0"/>
    <s v="Paper"/>
    <s v="Small Box"/>
    <d v="2015-11-02T00:00:00"/>
  </r>
  <r>
    <n v="6910"/>
    <s v="N"/>
    <x v="531"/>
    <s v="Critical"/>
    <x v="36"/>
    <x v="1658"/>
    <n v="0"/>
    <s v="Regular"/>
    <x v="1640"/>
    <n v="17.98"/>
    <n v="24.39"/>
    <s v="Jeremy Pistek"/>
    <x v="1"/>
    <s v="Corporate"/>
    <x v="0"/>
    <s v="Paper"/>
    <s v="Small Box"/>
    <d v="2015-11-01T00:00:00"/>
  </r>
  <r>
    <n v="6911"/>
    <s v="N"/>
    <x v="531"/>
    <s v="Low"/>
    <x v="19"/>
    <x v="1659"/>
    <n v="0.06"/>
    <s v="Regular"/>
    <x v="1641"/>
    <n v="20.12"/>
    <n v="16.829999999999998"/>
    <s v="Marc Crier"/>
    <x v="1"/>
    <s v="Corporate"/>
    <x v="1"/>
    <s v="Computer Peripherals"/>
    <s v="Small Pack"/>
    <d v="2015-11-03T00:00:00"/>
  </r>
  <r>
    <n v="6912"/>
    <s v="N"/>
    <x v="531"/>
    <s v="Low"/>
    <x v="4"/>
    <x v="1660"/>
    <n v="0.06"/>
    <s v="Regular"/>
    <x v="1642"/>
    <n v="108.45"/>
    <n v="27.99"/>
    <s v="Marc Crier"/>
    <x v="1"/>
    <s v="Corporate"/>
    <x v="1"/>
    <s v="Office Machines"/>
    <s v="Medium Box"/>
    <d v="2015-11-05T00:00:00"/>
  </r>
  <r>
    <n v="6913"/>
    <s v="N"/>
    <x v="532"/>
    <s v="High"/>
    <x v="34"/>
    <x v="1661"/>
    <n v="0.1"/>
    <s v="Delivery Van"/>
    <x v="1643"/>
    <n v="291.81"/>
    <n v="37.19"/>
    <s v="Rick Wilson"/>
    <x v="1"/>
    <s v="Corporate"/>
    <x v="0"/>
    <s v="Appliances"/>
    <s v="Jumbo Drum"/>
    <d v="2015-11-05T00:00:00"/>
  </r>
  <r>
    <n v="6914"/>
    <s v="N"/>
    <x v="532"/>
    <s v="High"/>
    <x v="44"/>
    <x v="1662"/>
    <n v="7.0000000000000007E-2"/>
    <s v="Regular"/>
    <x v="1644"/>
    <n v="24.28"/>
    <n v="20.13"/>
    <s v="Rick Wilson"/>
    <x v="1"/>
    <s v="Corporate"/>
    <x v="0"/>
    <s v="Storage &amp; Organization"/>
    <s v="Small Box"/>
    <d v="2015-11-05T00:00:00"/>
  </r>
  <r>
    <n v="6915"/>
    <s v="N"/>
    <x v="532"/>
    <s v="High"/>
    <x v="13"/>
    <x v="1663"/>
    <n v="0.09"/>
    <s v="Delivery Van"/>
    <x v="1645"/>
    <n v="820.49"/>
    <n v="69.3"/>
    <s v="Ann Blume"/>
    <x v="0"/>
    <s v="Small Business"/>
    <x v="1"/>
    <s v="Office Machines"/>
    <s v="Jumbo Drum"/>
    <d v="2015-11-04T00:00:00"/>
  </r>
  <r>
    <n v="6916"/>
    <s v="Y"/>
    <x v="533"/>
    <s v="Low"/>
    <x v="24"/>
    <x v="1664"/>
    <n v="0.05"/>
    <s v="Delivery Van"/>
    <x v="1646"/>
    <n v="162.97999999999999"/>
    <n v="80.27"/>
    <s v="Rob Lucas"/>
    <x v="1"/>
    <s v="Small Business"/>
    <x v="2"/>
    <s v="Bookcases"/>
    <s v="Jumbo Box"/>
    <d v="2015-11-09T00:00:00"/>
  </r>
  <r>
    <n v="6917"/>
    <s v="N"/>
    <x v="533"/>
    <s v="High"/>
    <x v="40"/>
    <x v="1665"/>
    <n v="0.05"/>
    <s v="Regular"/>
    <x v="1647"/>
    <n v="19.28"/>
    <n v="25.15"/>
    <s v="Mike Kennedy"/>
    <x v="0"/>
    <s v="Corporate"/>
    <x v="0"/>
    <s v="Paper"/>
    <s v="Small Box"/>
    <d v="2015-11-06T00:00:00"/>
  </r>
  <r>
    <n v="6918"/>
    <s v="N"/>
    <x v="534"/>
    <s v="Not Specified"/>
    <x v="4"/>
    <x v="1666"/>
    <n v="0.1"/>
    <s v="Delivery Van"/>
    <x v="1648"/>
    <n v="332.64"/>
    <n v="57.57"/>
    <s v="Ivan Liston"/>
    <x v="1"/>
    <s v="Consumer"/>
    <x v="2"/>
    <s v="Tables"/>
    <s v="Jumbo Box"/>
    <d v="2015-11-07T00:00:00"/>
  </r>
  <r>
    <n v="6919"/>
    <s v="N"/>
    <x v="534"/>
    <s v="Low"/>
    <x v="15"/>
    <x v="1667"/>
    <n v="0.03"/>
    <s v="Regular"/>
    <x v="1649"/>
    <n v="14.66"/>
    <n v="20.350000000000001"/>
    <s v="Karl Brown"/>
    <x v="0"/>
    <s v="Corporate"/>
    <x v="0"/>
    <s v="Envelopes"/>
    <s v="Small Box"/>
    <d v="2015-11-06T00:00:00"/>
  </r>
  <r>
    <n v="6920"/>
    <s v="N"/>
    <x v="534"/>
    <s v="Low"/>
    <x v="16"/>
    <x v="1668"/>
    <n v="0"/>
    <s v="Delivery Van"/>
    <x v="1650"/>
    <n v="192.98"/>
    <n v="69.239999999999995"/>
    <s v="Christina Vanderzanden"/>
    <x v="2"/>
    <s v="Small Business"/>
    <x v="0"/>
    <s v="Appliances"/>
    <s v="Jumbo Drum"/>
    <d v="2015-11-11T00:00:00"/>
  </r>
  <r>
    <n v="6921"/>
    <s v="N"/>
    <x v="534"/>
    <s v="Low"/>
    <x v="9"/>
    <x v="1669"/>
    <n v="0.06"/>
    <s v="Regular"/>
    <x v="1651"/>
    <n v="20.67"/>
    <n v="17.5"/>
    <s v="Christina Vanderzanden"/>
    <x v="2"/>
    <s v="Small Business"/>
    <x v="0"/>
    <s v="Appliances"/>
    <s v="Small Box"/>
    <d v="2015-11-13T00:00:00"/>
  </r>
  <r>
    <n v="6922"/>
    <s v="N"/>
    <x v="534"/>
    <s v="Low"/>
    <x v="31"/>
    <x v="1670"/>
    <n v="0.04"/>
    <s v="Regular"/>
    <x v="1652"/>
    <n v="17.98"/>
    <n v="16.5"/>
    <s v="Christina Vanderzanden"/>
    <x v="2"/>
    <s v="Small Business"/>
    <x v="0"/>
    <s v="Envelopes"/>
    <s v="Small Box"/>
    <d v="2015-11-10T00:00:00"/>
  </r>
  <r>
    <n v="6923"/>
    <s v="N"/>
    <x v="534"/>
    <s v="Low"/>
    <x v="38"/>
    <x v="1671"/>
    <n v="0.01"/>
    <s v="Regular"/>
    <x v="1653"/>
    <n v="14.88"/>
    <n v="14.5"/>
    <s v="Christina Vanderzanden"/>
    <x v="2"/>
    <s v="Small Business"/>
    <x v="0"/>
    <s v="Labels"/>
    <s v="Small Box"/>
    <d v="2015-11-08T00:00:00"/>
  </r>
  <r>
    <n v="6924"/>
    <s v="N"/>
    <x v="535"/>
    <s v="High"/>
    <x v="13"/>
    <x v="1672"/>
    <n v="0.08"/>
    <s v="Regular"/>
    <x v="1654"/>
    <n v="24.64"/>
    <n v="18.98"/>
    <s v="Ken Lonsdale"/>
    <x v="1"/>
    <s v="Consumer"/>
    <x v="2"/>
    <s v="Office Furnishings"/>
    <s v="Small Pack"/>
    <d v="2015-11-09T00:00:00"/>
  </r>
  <r>
    <n v="6925"/>
    <s v="N"/>
    <x v="535"/>
    <s v="High"/>
    <x v="46"/>
    <x v="1673"/>
    <n v="0.08"/>
    <s v="Regular"/>
    <x v="1655"/>
    <n v="162.97999999999999"/>
    <n v="27.99"/>
    <s v="Ken Lonsdale"/>
    <x v="0"/>
    <s v="Consumer"/>
    <x v="1"/>
    <s v="Office Machines"/>
    <s v="Medium Box"/>
    <d v="2015-11-09T00:00:00"/>
  </r>
  <r>
    <n v="6926"/>
    <s v="Y"/>
    <x v="536"/>
    <s v="High"/>
    <x v="39"/>
    <x v="1674"/>
    <n v="0.1"/>
    <s v="Express"/>
    <x v="1656"/>
    <n v="17.440000000000001"/>
    <n v="21.46"/>
    <s v="Randy Bradley"/>
    <x v="1"/>
    <s v="Small Business"/>
    <x v="0"/>
    <s v="Binders and Binder Accessories"/>
    <s v="Small Box"/>
    <d v="2015-11-11T00:00:00"/>
  </r>
  <r>
    <n v="6927"/>
    <s v="N"/>
    <x v="536"/>
    <s v="Medium"/>
    <x v="22"/>
    <x v="1675"/>
    <n v="0.09"/>
    <s v="Regular"/>
    <x v="1657"/>
    <n v="49.93"/>
    <n v="27.99"/>
    <s v="Sung Shariari"/>
    <x v="1"/>
    <s v="Corporate"/>
    <x v="2"/>
    <s v="Office Furnishings"/>
    <s v="Wrap Bag"/>
    <d v="2015-11-11T00:00:00"/>
  </r>
  <r>
    <n v="6928"/>
    <s v="N"/>
    <x v="536"/>
    <s v="Critical"/>
    <x v="21"/>
    <x v="1676"/>
    <n v="0.06"/>
    <s v="Regular"/>
    <x v="1658"/>
    <n v="16.98"/>
    <n v="20.07"/>
    <s v="Tanja Norvell"/>
    <x v="1"/>
    <s v="Consumer"/>
    <x v="0"/>
    <s v="Paper"/>
    <s v="Small Box"/>
    <d v="2015-11-11T00:00:00"/>
  </r>
  <r>
    <n v="6929"/>
    <s v="N"/>
    <x v="536"/>
    <s v="Critical"/>
    <x v="35"/>
    <x v="1677"/>
    <n v="0"/>
    <s v="Express"/>
    <x v="1659"/>
    <n v="97.99"/>
    <n v="14.99"/>
    <s v="Tanja Norvell"/>
    <x v="1"/>
    <s v="Consumer"/>
    <x v="1"/>
    <s v="Telephones and Communication"/>
    <s v="Wrap Bag"/>
    <d v="2015-11-09T00:00:00"/>
  </r>
  <r>
    <n v="6930"/>
    <s v="Y"/>
    <x v="537"/>
    <s v="Critical"/>
    <x v="35"/>
    <x v="1678"/>
    <n v="0"/>
    <s v="Regular"/>
    <x v="1660"/>
    <n v="27.22"/>
    <n v="23.73"/>
    <s v="Edward Hooks"/>
    <x v="3"/>
    <s v="Consumer"/>
    <x v="0"/>
    <s v="Binders and Binder Accessories"/>
    <s v="Small Box"/>
    <d v="2015-11-12T00:00:00"/>
  </r>
  <r>
    <n v="6931"/>
    <s v="N"/>
    <x v="538"/>
    <s v="High"/>
    <x v="8"/>
    <x v="1679"/>
    <n v="0.05"/>
    <s v="Regular"/>
    <x v="1661"/>
    <n v="26.34"/>
    <n v="19"/>
    <s v="Adam Hart"/>
    <x v="1"/>
    <s v="Corporate"/>
    <x v="2"/>
    <s v="Office Furnishings"/>
    <s v="Small Pack"/>
    <d v="2015-11-12T00:00:00"/>
  </r>
  <r>
    <n v="6932"/>
    <s v="N"/>
    <x v="538"/>
    <s v="High"/>
    <x v="27"/>
    <x v="1680"/>
    <n v="0"/>
    <s v="Regular"/>
    <x v="1662"/>
    <n v="42.98"/>
    <n v="22.74"/>
    <s v="Adam Hart"/>
    <x v="1"/>
    <s v="Corporate"/>
    <x v="0"/>
    <s v="Paper"/>
    <s v="Small Box"/>
    <d v="2015-11-12T00:00:00"/>
  </r>
  <r>
    <n v="6933"/>
    <s v="N"/>
    <x v="539"/>
    <s v="Not Specified"/>
    <x v="27"/>
    <x v="1681"/>
    <n v="7.0000000000000007E-2"/>
    <s v="Regular"/>
    <x v="1663"/>
    <n v="91.52"/>
    <n v="62.2"/>
    <s v="Christine Sundaresam"/>
    <x v="1"/>
    <s v="Small Business"/>
    <x v="2"/>
    <s v="Office Furnishings"/>
    <s v="Medium Box"/>
    <d v="2015-11-14T00:00:00"/>
  </r>
  <r>
    <n v="6934"/>
    <s v="N"/>
    <x v="539"/>
    <s v="Not Specified"/>
    <x v="36"/>
    <x v="1682"/>
    <n v="0"/>
    <s v="Delivery Van"/>
    <x v="1664"/>
    <n v="157.97999999999999"/>
    <n v="65.92"/>
    <s v="Christine Sundaresam"/>
    <x v="1"/>
    <s v="Small Business"/>
    <x v="2"/>
    <s v="Tables"/>
    <s v="Jumbo Box"/>
    <d v="2015-11-14T00:00:00"/>
  </r>
  <r>
    <n v="6935"/>
    <s v="N"/>
    <x v="539"/>
    <s v="Critical"/>
    <x v="38"/>
    <x v="1683"/>
    <n v="0.03"/>
    <s v="Regular"/>
    <x v="1665"/>
    <n v="179.27"/>
    <n v="49"/>
    <s v="Helen Andreada"/>
    <x v="1"/>
    <s v="Corporate"/>
    <x v="0"/>
    <s v="Storage &amp; Organization"/>
    <s v="Large Box"/>
    <d v="2015-11-15T00:00:00"/>
  </r>
  <r>
    <n v="6936"/>
    <s v="N"/>
    <x v="539"/>
    <s v="Not Specified"/>
    <x v="20"/>
    <x v="1684"/>
    <n v="7.0000000000000007E-2"/>
    <s v="Regular"/>
    <x v="1666"/>
    <n v="137.99"/>
    <n v="22.08"/>
    <s v="Ed Braxton"/>
    <x v="1"/>
    <s v="Home Office"/>
    <x v="1"/>
    <s v="Telephones and Communication"/>
    <s v="Small Box"/>
    <d v="2015-11-13T00:00:00"/>
  </r>
  <r>
    <n v="6937"/>
    <s v="N"/>
    <x v="539"/>
    <s v="Not Specified"/>
    <x v="33"/>
    <x v="1685"/>
    <n v="0.01"/>
    <s v="Delivery Van"/>
    <x v="1667"/>
    <n v="70.14"/>
    <n v="50.61"/>
    <s v="Ed Braxton"/>
    <x v="1"/>
    <s v="Home Office"/>
    <x v="2"/>
    <s v="Bookcases"/>
    <s v="Jumbo Box"/>
    <d v="2015-11-15T00:00:00"/>
  </r>
  <r>
    <n v="6938"/>
    <s v="N"/>
    <x v="539"/>
    <s v="Not Specified"/>
    <x v="25"/>
    <x v="1686"/>
    <n v="0.09"/>
    <s v="Regular"/>
    <x v="1668"/>
    <n v="221.84"/>
    <n v="35.21"/>
    <s v="Ed Braxton"/>
    <x v="1"/>
    <s v="Home Office"/>
    <x v="2"/>
    <s v="Office Furnishings"/>
    <s v="Large Box"/>
    <d v="2015-11-15T00:00:00"/>
  </r>
  <r>
    <n v="6939"/>
    <s v="N"/>
    <x v="539"/>
    <s v="Medium"/>
    <x v="31"/>
    <x v="1687"/>
    <n v="0"/>
    <s v="Regular"/>
    <x v="1669"/>
    <n v="18.75"/>
    <n v="16.989999999999998"/>
    <s v="Rick Bensley"/>
    <x v="1"/>
    <s v="Consumer"/>
    <x v="0"/>
    <s v="Binders and Binder Accessories"/>
    <s v="Small Box"/>
    <d v="2015-11-15T00:00:00"/>
  </r>
  <r>
    <n v="6940"/>
    <s v="N"/>
    <x v="540"/>
    <s v="Medium"/>
    <x v="20"/>
    <x v="1688"/>
    <n v="7.0000000000000007E-2"/>
    <s v="Express"/>
    <x v="1654"/>
    <n v="20.85"/>
    <n v="19.600000000000001"/>
    <s v="Brian Stugart"/>
    <x v="1"/>
    <s v="Consumer"/>
    <x v="0"/>
    <s v="Binders and Binder Accessories"/>
    <s v="Small Box"/>
    <d v="2015-11-17T00:00:00"/>
  </r>
  <r>
    <n v="6941"/>
    <s v="N"/>
    <x v="540"/>
    <s v="Medium"/>
    <x v="30"/>
    <x v="1689"/>
    <n v="0.01"/>
    <s v="Regular"/>
    <x v="1670"/>
    <n v="461.99"/>
    <n v="38.49"/>
    <s v="Brian Stugart"/>
    <x v="1"/>
    <s v="Consumer"/>
    <x v="1"/>
    <s v="Copiers and Fax"/>
    <s v="Large Box"/>
    <d v="2015-11-18T00:00:00"/>
  </r>
  <r>
    <n v="6942"/>
    <s v="N"/>
    <x v="540"/>
    <s v="Not Specified"/>
    <x v="5"/>
    <x v="1690"/>
    <n v="0.01"/>
    <s v="Delivery Van"/>
    <x v="1671"/>
    <n v="274.11"/>
    <n v="76.739999999999995"/>
    <s v="Doug Bickford"/>
    <x v="3"/>
    <s v="Corporate"/>
    <x v="2"/>
    <s v="Tables"/>
    <s v="Jumbo Box"/>
    <d v="2015-11-17T00:00:00"/>
  </r>
  <r>
    <n v="6943"/>
    <s v="N"/>
    <x v="540"/>
    <s v="Low"/>
    <x v="24"/>
    <x v="1691"/>
    <n v="0.06"/>
    <s v="Regular"/>
    <x v="1672"/>
    <n v="230.08"/>
    <n v="32.06"/>
    <s v="Joseph Holt"/>
    <x v="1"/>
    <s v="Home Office"/>
    <x v="2"/>
    <s v="Chairs &amp; Chairmats"/>
    <s v="Large Box"/>
    <d v="2015-11-23T00:00:00"/>
  </r>
  <r>
    <n v="6944"/>
    <s v="N"/>
    <x v="541"/>
    <s v="High"/>
    <x v="8"/>
    <x v="1692"/>
    <n v="0.05"/>
    <s v="Regular"/>
    <x v="1673"/>
    <n v="17.68"/>
    <n v="15.39"/>
    <s v="Greg Guthrie"/>
    <x v="0"/>
    <s v="Small Business"/>
    <x v="0"/>
    <s v="Envelopes"/>
    <s v="Small Box"/>
    <d v="2015-11-20T00:00:00"/>
  </r>
  <r>
    <n v="6945"/>
    <s v="N"/>
    <x v="541"/>
    <s v="High"/>
    <x v="43"/>
    <x v="1693"/>
    <n v="7.0000000000000007E-2"/>
    <s v="Express"/>
    <x v="1674"/>
    <n v="31.98"/>
    <n v="24.49"/>
    <s v="Greg Guthrie"/>
    <x v="0"/>
    <s v="Small Business"/>
    <x v="2"/>
    <s v="Office Furnishings"/>
    <s v="Small Box"/>
    <d v="2015-11-19T00:00:00"/>
  </r>
  <r>
    <n v="6946"/>
    <s v="N"/>
    <x v="541"/>
    <s v="Not Specified"/>
    <x v="15"/>
    <x v="1694"/>
    <n v="0.09"/>
    <s v="Regular"/>
    <x v="1675"/>
    <n v="21.49"/>
    <n v="19.760000000000002"/>
    <s v="Troy Staebel"/>
    <x v="0"/>
    <s v="Small Business"/>
    <x v="1"/>
    <s v="Office Machines"/>
    <s v="Medium Box"/>
    <d v="2015-11-19T00:00:00"/>
  </r>
  <r>
    <n v="6947"/>
    <s v="N"/>
    <x v="541"/>
    <s v="High"/>
    <x v="36"/>
    <x v="1695"/>
    <n v="0.01"/>
    <s v="Regular"/>
    <x v="1676"/>
    <n v="14.62"/>
    <n v="14.8"/>
    <s v="Arthur Gainer"/>
    <x v="1"/>
    <s v="Consumer"/>
    <x v="0"/>
    <s v="Rubber Bands"/>
    <s v="Wrap Bag"/>
    <d v="2015-11-20T00:00:00"/>
  </r>
  <r>
    <n v="6948"/>
    <s v="N"/>
    <x v="542"/>
    <s v="Not Specified"/>
    <x v="1"/>
    <x v="1696"/>
    <n v="0.04"/>
    <s v="Regular"/>
    <x v="1677"/>
    <n v="14.61"/>
    <n v="14.5"/>
    <s v="Brenda Bowman"/>
    <x v="1"/>
    <s v="Small Business"/>
    <x v="0"/>
    <s v="Labels"/>
    <s v="Small Box"/>
    <d v="2015-11-19T00:00:00"/>
  </r>
  <r>
    <n v="6949"/>
    <s v="N"/>
    <x v="542"/>
    <s v="Not Specified"/>
    <x v="12"/>
    <x v="1697"/>
    <n v="0.01"/>
    <s v="Regular"/>
    <x v="248"/>
    <n v="17.98"/>
    <n v="14.96"/>
    <s v="Brenda Bowman"/>
    <x v="1"/>
    <s v="Small Business"/>
    <x v="0"/>
    <s v="Pens &amp; Art Supplies"/>
    <s v="Wrap Bag"/>
    <d v="2015-11-19T00:00:00"/>
  </r>
  <r>
    <n v="6950"/>
    <s v="N"/>
    <x v="542"/>
    <s v="High"/>
    <x v="18"/>
    <x v="1698"/>
    <n v="0.03"/>
    <s v="Regular"/>
    <x v="1678"/>
    <n v="34.979999999999997"/>
    <n v="15.99"/>
    <s v="Todd Boyes"/>
    <x v="2"/>
    <s v="Small Business"/>
    <x v="1"/>
    <s v="Computer Peripherals"/>
    <s v="Small Pack"/>
    <d v="2015-11-20T00:00:00"/>
  </r>
  <r>
    <n v="6951"/>
    <s v="N"/>
    <x v="542"/>
    <s v="High"/>
    <x v="11"/>
    <x v="1699"/>
    <n v="0.02"/>
    <s v="Regular"/>
    <x v="1679"/>
    <n v="15.78"/>
    <n v="14.71"/>
    <s v="Todd Boyes"/>
    <x v="2"/>
    <s v="Small Business"/>
    <x v="0"/>
    <s v="Rubber Bands"/>
    <s v="Wrap Bag"/>
    <d v="2015-11-20T00:00:00"/>
  </r>
  <r>
    <n v="6952"/>
    <s v="N"/>
    <x v="542"/>
    <s v="High"/>
    <x v="30"/>
    <x v="1700"/>
    <n v="0.03"/>
    <s v="Regular"/>
    <x v="1680"/>
    <n v="46.76"/>
    <n v="22.22"/>
    <s v="Todd Boyes"/>
    <x v="2"/>
    <s v="Small Business"/>
    <x v="0"/>
    <s v="Storage &amp; Organization"/>
    <s v="Small Box"/>
    <d v="2015-11-18T00:00:00"/>
  </r>
  <r>
    <n v="6953"/>
    <s v="N"/>
    <x v="542"/>
    <s v="High"/>
    <x v="30"/>
    <x v="1701"/>
    <n v="0.04"/>
    <s v="Regular"/>
    <x v="1681"/>
    <n v="77.989999999999995"/>
    <n v="19.63"/>
    <s v="Todd Boyes"/>
    <x v="2"/>
    <s v="Small Business"/>
    <x v="1"/>
    <s v="Telephones and Communication"/>
    <s v="Small Box"/>
    <d v="2015-11-20T00:00:00"/>
  </r>
  <r>
    <n v="6954"/>
    <s v="N"/>
    <x v="542"/>
    <s v="Not Specified"/>
    <x v="43"/>
    <x v="1702"/>
    <n v="7.0000000000000007E-2"/>
    <s v="Regular"/>
    <x v="1682"/>
    <n v="288.2"/>
    <n v="38.49"/>
    <s v="Eugene Moren"/>
    <x v="1"/>
    <s v="Home Office"/>
    <x v="2"/>
    <s v="Chairs &amp; Chairmats"/>
    <s v="Large Box"/>
    <d v="2015-11-19T00:00:00"/>
  </r>
  <r>
    <n v="6955"/>
    <s v="Y"/>
    <x v="542"/>
    <s v="Medium"/>
    <x v="12"/>
    <x v="1703"/>
    <n v="0.05"/>
    <s v="Delivery Van"/>
    <x v="1683"/>
    <n v="93.94"/>
    <n v="69.81"/>
    <s v="Alan Jenkins"/>
    <x v="2"/>
    <s v="Small Business"/>
    <x v="2"/>
    <s v="Bookcases"/>
    <s v="Jumbo Box"/>
    <d v="2015-11-18T00:00:00"/>
  </r>
  <r>
    <n v="6956"/>
    <s v="N"/>
    <x v="543"/>
    <s v="High"/>
    <x v="3"/>
    <x v="1704"/>
    <n v="0.1"/>
    <s v="Regular"/>
    <x v="1684"/>
    <n v="14.18"/>
    <n v="21.09"/>
    <s v="Charles Crestani"/>
    <x v="1"/>
    <s v="Consumer"/>
    <x v="0"/>
    <s v="Paper"/>
    <s v="Wrap Bag"/>
    <d v="2015-11-21T00:00:00"/>
  </r>
  <r>
    <n v="6957"/>
    <s v="N"/>
    <x v="543"/>
    <s v="High"/>
    <x v="23"/>
    <x v="1705"/>
    <n v="0.01"/>
    <s v="Regular"/>
    <x v="1685"/>
    <n v="32.979999999999997"/>
    <n v="19.420000000000002"/>
    <s v="Charles Crestani"/>
    <x v="1"/>
    <s v="Consumer"/>
    <x v="0"/>
    <s v="Storage &amp; Organization"/>
    <s v="Small Box"/>
    <d v="2015-11-21T00:00:00"/>
  </r>
  <r>
    <n v="6958"/>
    <s v="N"/>
    <x v="543"/>
    <s v="Not Specified"/>
    <x v="1"/>
    <x v="1706"/>
    <n v="0.06"/>
    <s v="Regular"/>
    <x v="1686"/>
    <n v="22.52"/>
    <n v="21.94"/>
    <s v="Tim Taslimi"/>
    <x v="1"/>
    <s v="Corporate"/>
    <x v="2"/>
    <s v="Office Furnishings"/>
    <s v="Small Pack"/>
    <d v="2015-11-21T00:00:00"/>
  </r>
  <r>
    <n v="6959"/>
    <s v="N"/>
    <x v="543"/>
    <s v="Not Specified"/>
    <x v="39"/>
    <x v="1707"/>
    <n v="0.04"/>
    <s v="Regular"/>
    <x v="1687"/>
    <n v="66.099999999999994"/>
    <n v="33.99"/>
    <s v="Tim Taslimi"/>
    <x v="1"/>
    <s v="Corporate"/>
    <x v="0"/>
    <s v="Storage &amp; Organization"/>
    <s v="Small Box"/>
    <d v="2015-11-19T00:00:00"/>
  </r>
  <r>
    <n v="6960"/>
    <s v="N"/>
    <x v="543"/>
    <s v="High"/>
    <x v="32"/>
    <x v="1708"/>
    <n v="0"/>
    <s v="Delivery Van"/>
    <x v="1688"/>
    <n v="162.97999999999999"/>
    <n v="57.71"/>
    <s v="George Ashbrook"/>
    <x v="2"/>
    <s v="Small Business"/>
    <x v="2"/>
    <s v="Chairs &amp; Chairmats"/>
    <s v="Jumbo Drum"/>
    <d v="2015-11-19T00:00:00"/>
  </r>
  <r>
    <n v="6961"/>
    <s v="N"/>
    <x v="544"/>
    <s v="Low"/>
    <x v="3"/>
    <x v="1709"/>
    <n v="0.04"/>
    <s v="Regular"/>
    <x v="1689"/>
    <n v="117.34"/>
    <n v="38.49"/>
    <s v="David Kendrick"/>
    <x v="1"/>
    <s v="Home Office"/>
    <x v="2"/>
    <s v="Office Furnishings"/>
    <s v="Large Box"/>
    <d v="2015-11-20T00:00:00"/>
  </r>
  <r>
    <n v="6962"/>
    <s v="N"/>
    <x v="544"/>
    <s v="High"/>
    <x v="27"/>
    <x v="1710"/>
    <n v="0.02"/>
    <s v="Regular"/>
    <x v="1690"/>
    <n v="26.03"/>
    <n v="23.37"/>
    <s v="Michelle Ellison"/>
    <x v="2"/>
    <s v="Small Business"/>
    <x v="0"/>
    <s v="Storage &amp; Organization"/>
    <s v="Small Box"/>
    <d v="2015-11-20T00:00:00"/>
  </r>
  <r>
    <n v="6963"/>
    <s v="N"/>
    <x v="545"/>
    <s v="Medium"/>
    <x v="29"/>
    <x v="1711"/>
    <n v="0.05"/>
    <s v="Regular"/>
    <x v="1691"/>
    <n v="34.979999999999997"/>
    <n v="21.58"/>
    <s v="Guy Thornton"/>
    <x v="1"/>
    <s v="Corporate"/>
    <x v="2"/>
    <s v="Office Furnishings"/>
    <s v="Small Box"/>
    <d v="2015-11-22T00:00:00"/>
  </r>
  <r>
    <n v="6964"/>
    <s v="N"/>
    <x v="545"/>
    <s v="Not Specified"/>
    <x v="31"/>
    <x v="1712"/>
    <n v="0.03"/>
    <s v="Regular"/>
    <x v="1692"/>
    <n v="14.84"/>
    <n v="19.440000000000001"/>
    <s v="Christine Sundaresam"/>
    <x v="1"/>
    <s v="Small Business"/>
    <x v="0"/>
    <s v="Binders and Binder Accessories"/>
    <s v="Small Box"/>
    <d v="2015-11-22T00:00:00"/>
  </r>
  <r>
    <n v="6965"/>
    <s v="N"/>
    <x v="545"/>
    <s v="Not Specified"/>
    <x v="32"/>
    <x v="1713"/>
    <n v="0"/>
    <s v="Regular"/>
    <x v="1693"/>
    <n v="22.98"/>
    <n v="19.14"/>
    <s v="Christine Sundaresam"/>
    <x v="1"/>
    <s v="Small Business"/>
    <x v="0"/>
    <s v="Binders and Binder Accessories"/>
    <s v="Small Box"/>
    <d v="2015-11-22T00:00:00"/>
  </r>
  <r>
    <n v="6966"/>
    <s v="N"/>
    <x v="545"/>
    <s v="Low"/>
    <x v="19"/>
    <x v="1714"/>
    <n v="0.02"/>
    <s v="Regular"/>
    <x v="1694"/>
    <n v="77.989999999999995"/>
    <n v="22.8"/>
    <s v="Joseph Airdo"/>
    <x v="2"/>
    <s v="Consumer"/>
    <x v="1"/>
    <s v="Telephones and Communication"/>
    <s v="Small Box"/>
    <d v="2015-11-28T00:00:00"/>
  </r>
  <r>
    <n v="6967"/>
    <s v="N"/>
    <x v="546"/>
    <s v="High"/>
    <x v="35"/>
    <x v="1715"/>
    <n v="0.06"/>
    <s v="Regular"/>
    <x v="1695"/>
    <n v="611.99"/>
    <n v="38.49"/>
    <s v="Patrick Bzostek"/>
    <x v="2"/>
    <s v="Consumer"/>
    <x v="1"/>
    <s v="Copiers and Fax"/>
    <s v="Large Box"/>
    <d v="2015-11-23T00:00:00"/>
  </r>
  <r>
    <n v="6968"/>
    <s v="N"/>
    <x v="546"/>
    <s v="High"/>
    <x v="42"/>
    <x v="1716"/>
    <n v="0.05"/>
    <s v="Regular"/>
    <x v="1696"/>
    <n v="16.28"/>
    <n v="20.72"/>
    <s v="Patrick Bzostek"/>
    <x v="2"/>
    <s v="Consumer"/>
    <x v="0"/>
    <s v="Paper"/>
    <s v="Small Box"/>
    <d v="2015-11-23T00:00:00"/>
  </r>
  <r>
    <n v="6969"/>
    <s v="N"/>
    <x v="546"/>
    <s v="Low"/>
    <x v="20"/>
    <x v="1717"/>
    <n v="0.01"/>
    <s v="Regular"/>
    <x v="1697"/>
    <n v="167.99"/>
    <n v="22.99"/>
    <s v="Grant Carroll"/>
    <x v="3"/>
    <s v="Corporate"/>
    <x v="1"/>
    <s v="Telephones and Communication"/>
    <s v="Small Box"/>
    <d v="2015-11-22T00:00:00"/>
  </r>
  <r>
    <n v="6970"/>
    <s v="Y"/>
    <x v="546"/>
    <s v="High"/>
    <x v="12"/>
    <x v="1718"/>
    <n v="0.08"/>
    <s v="Regular"/>
    <x v="1698"/>
    <n v="32.99"/>
    <n v="14.99"/>
    <s v="Alexander Gannaway"/>
    <x v="1"/>
    <s v="Corporate"/>
    <x v="1"/>
    <s v="Telephones and Communication"/>
    <s v="Small Pack"/>
    <d v="2015-11-23T00:00:00"/>
  </r>
  <r>
    <n v="6971"/>
    <s v="N"/>
    <x v="547"/>
    <s v="High"/>
    <x v="32"/>
    <x v="1719"/>
    <n v="0.1"/>
    <s v="Regular"/>
    <x v="1699"/>
    <n v="33.979999999999997"/>
    <n v="22.32"/>
    <s v="Eugene Barchas"/>
    <x v="3"/>
    <s v="Corporate"/>
    <x v="0"/>
    <s v="Paper"/>
    <s v="Wrap Bag"/>
    <d v="2015-11-25T00:00:00"/>
  </r>
  <r>
    <n v="6972"/>
    <s v="N"/>
    <x v="547"/>
    <s v="High"/>
    <x v="9"/>
    <x v="1720"/>
    <n v="0.09"/>
    <s v="Regular"/>
    <x v="1700"/>
    <n v="207.99"/>
    <n v="17.989999999999998"/>
    <s v="Eugene Barchas"/>
    <x v="3"/>
    <s v="Corporate"/>
    <x v="1"/>
    <s v="Telephones and Communication"/>
    <s v="Small Box"/>
    <d v="2015-11-25T00:00:00"/>
  </r>
  <r>
    <n v="6973"/>
    <s v="Y"/>
    <x v="547"/>
    <s v="Not Specified"/>
    <x v="24"/>
    <x v="1721"/>
    <n v="0.01"/>
    <s v="Regular"/>
    <x v="1701"/>
    <n v="18.84"/>
    <n v="18.420000000000002"/>
    <s v="Michael Oakman"/>
    <x v="1"/>
    <s v="Small Business"/>
    <x v="0"/>
    <s v="Scissors Rulers and Trimmers"/>
    <s v="Small Pack"/>
    <d v="2015-11-25T00:00:00"/>
  </r>
  <r>
    <n v="6974"/>
    <s v="Y"/>
    <x v="547"/>
    <s v="Not Specified"/>
    <x v="5"/>
    <x v="1722"/>
    <n v="0.08"/>
    <s v="Regular"/>
    <x v="1702"/>
    <n v="17.84"/>
    <n v="15"/>
    <s v="Michael Oakman"/>
    <x v="1"/>
    <s v="Small Business"/>
    <x v="0"/>
    <s v="Pens &amp; Art Supplies"/>
    <s v="Wrap Bag"/>
    <d v="2015-11-24T00:00:00"/>
  </r>
  <r>
    <n v="6975"/>
    <s v="Y"/>
    <x v="547"/>
    <s v="Not Specified"/>
    <x v="25"/>
    <x v="1723"/>
    <n v="0.01"/>
    <s v="Delivery Van"/>
    <x v="1703"/>
    <n v="298.85000000000002"/>
    <n v="75.760000000000005"/>
    <s v="Michael Oakman"/>
    <x v="1"/>
    <s v="Small Business"/>
    <x v="2"/>
    <s v="Tables"/>
    <s v="Jumbo Box"/>
    <d v="2015-11-23T00:00:00"/>
  </r>
  <r>
    <n v="6976"/>
    <s v="N"/>
    <x v="548"/>
    <s v="Not Specified"/>
    <x v="35"/>
    <x v="1724"/>
    <n v="0"/>
    <s v="Regular"/>
    <x v="1704"/>
    <n v="42.98"/>
    <n v="20.5"/>
    <s v="Brenda Bowman"/>
    <x v="1"/>
    <s v="Small Business"/>
    <x v="1"/>
    <s v="Computer Peripherals"/>
    <s v="Small Box"/>
    <d v="2015-11-26T00:00:00"/>
  </r>
  <r>
    <n v="6977"/>
    <s v="N"/>
    <x v="548"/>
    <s v="Not Specified"/>
    <x v="6"/>
    <x v="1725"/>
    <n v="0"/>
    <s v="Regular"/>
    <x v="1705"/>
    <n v="15.98"/>
    <n v="14.7"/>
    <s v="Rick Wilson"/>
    <x v="1"/>
    <s v="Consumer"/>
    <x v="0"/>
    <s v="Pens &amp; Art Supplies"/>
    <s v="Wrap Bag"/>
    <d v="2015-11-26T00:00:00"/>
  </r>
  <r>
    <n v="6978"/>
    <s v="N"/>
    <x v="548"/>
    <s v="Medium"/>
    <x v="48"/>
    <x v="1726"/>
    <n v="0.06"/>
    <s v="Regular"/>
    <x v="1706"/>
    <n v="16.98"/>
    <n v="18.7"/>
    <s v="Dave Hallsten"/>
    <x v="2"/>
    <s v="Home Office"/>
    <x v="0"/>
    <s v="Paper"/>
    <s v="Small Box"/>
    <d v="2015-11-25T00:00:00"/>
  </r>
  <r>
    <n v="6979"/>
    <s v="N"/>
    <x v="548"/>
    <s v="Medium"/>
    <x v="18"/>
    <x v="1727"/>
    <n v="0.04"/>
    <s v="Regular"/>
    <x v="1707"/>
    <n v="18.079999999999998"/>
    <n v="15.17"/>
    <s v="Dave Hallsten"/>
    <x v="2"/>
    <s v="Home Office"/>
    <x v="0"/>
    <s v="Pens &amp; Art Supplies"/>
    <s v="Wrap Bag"/>
    <d v="2015-11-26T00:00:00"/>
  </r>
  <r>
    <n v="6980"/>
    <s v="N"/>
    <x v="548"/>
    <s v="Medium"/>
    <x v="11"/>
    <x v="1728"/>
    <n v="0.08"/>
    <s v="Delivery Van"/>
    <x v="1708"/>
    <n v="162.97999999999999"/>
    <n v="80.27"/>
    <s v="Roy Skaria"/>
    <x v="3"/>
    <s v="Corporate"/>
    <x v="2"/>
    <s v="Bookcases"/>
    <s v="Jumbo Box"/>
    <d v="2015-11-26T00:00:00"/>
  </r>
  <r>
    <n v="6981"/>
    <s v="Y"/>
    <x v="548"/>
    <s v="High"/>
    <x v="47"/>
    <x v="1729"/>
    <n v="0.02"/>
    <s v="Express"/>
    <x v="1709"/>
    <n v="47.99"/>
    <n v="17.3"/>
    <s v="Kristen Hastings"/>
    <x v="1"/>
    <s v="Corporate"/>
    <x v="1"/>
    <s v="Telephones and Communication"/>
    <s v="Small Pack"/>
    <d v="2015-11-25T00:00:00"/>
  </r>
  <r>
    <n v="6982"/>
    <s v="Y"/>
    <x v="548"/>
    <s v="High"/>
    <x v="35"/>
    <x v="1730"/>
    <n v="0.09"/>
    <s v="Regular"/>
    <x v="1710"/>
    <n v="18.48"/>
    <n v="22.4"/>
    <s v="Kristen Hastings"/>
    <x v="1"/>
    <s v="Corporate"/>
    <x v="0"/>
    <s v="Paper"/>
    <s v="Small Box"/>
    <d v="2015-11-26T00:00:00"/>
  </r>
  <r>
    <n v="6983"/>
    <s v="Y"/>
    <x v="548"/>
    <s v="High"/>
    <x v="40"/>
    <x v="1731"/>
    <n v="0.05"/>
    <s v="Regular"/>
    <x v="1711"/>
    <n v="32.99"/>
    <n v="15.25"/>
    <s v="Kristen Hastings"/>
    <x v="1"/>
    <s v="Corporate"/>
    <x v="1"/>
    <s v="Telephones and Communication"/>
    <s v="Small Pack"/>
    <d v="2015-11-26T00:00:00"/>
  </r>
  <r>
    <n v="6984"/>
    <s v="N"/>
    <x v="548"/>
    <s v="Medium"/>
    <x v="33"/>
    <x v="1732"/>
    <n v="0"/>
    <s v="Regular"/>
    <x v="1712"/>
    <n v="57.19"/>
    <n v="15.99"/>
    <s v="Liz Price"/>
    <x v="1"/>
    <s v="Consumer"/>
    <x v="1"/>
    <s v="Computer Peripherals"/>
    <s v="Small Pack"/>
    <d v="2015-11-26T00:00:00"/>
  </r>
  <r>
    <n v="6985"/>
    <s v="N"/>
    <x v="548"/>
    <s v="Medium"/>
    <x v="15"/>
    <x v="1733"/>
    <n v="0.03"/>
    <s v="Regular"/>
    <x v="1713"/>
    <n v="57.19"/>
    <n v="15.99"/>
    <s v="Liz Price"/>
    <x v="1"/>
    <s v="Consumer"/>
    <x v="1"/>
    <s v="Computer Peripherals"/>
    <s v="Small Pack"/>
    <d v="2015-11-26T00:00:00"/>
  </r>
  <r>
    <n v="6986"/>
    <s v="Y"/>
    <x v="549"/>
    <s v="Low"/>
    <x v="1"/>
    <x v="1734"/>
    <n v="0.05"/>
    <s v="Regular"/>
    <x v="1714"/>
    <n v="85.98"/>
    <n v="28.52"/>
    <s v="Evan Henry"/>
    <x v="1"/>
    <s v="Corporate"/>
    <x v="1"/>
    <s v="Computer Peripherals"/>
    <s v="Small Box"/>
    <d v="2015-12-02T00:00:00"/>
  </r>
  <r>
    <n v="6987"/>
    <s v="Y"/>
    <x v="549"/>
    <s v="Low"/>
    <x v="4"/>
    <x v="1735"/>
    <n v="0.06"/>
    <s v="Regular"/>
    <x v="1715"/>
    <n v="14.74"/>
    <n v="17.5"/>
    <s v="Evan Henry"/>
    <x v="0"/>
    <s v="Corporate"/>
    <x v="0"/>
    <s v="Pens &amp; Art Supplies"/>
    <s v="Small Pack"/>
    <d v="2015-11-27T00:00:00"/>
  </r>
  <r>
    <n v="6988"/>
    <s v="N"/>
    <x v="549"/>
    <s v="High"/>
    <x v="36"/>
    <x v="1736"/>
    <n v="0"/>
    <s v="Regular"/>
    <x v="1716"/>
    <n v="51.98"/>
    <n v="21.12"/>
    <s v="Magdelene Morse"/>
    <x v="2"/>
    <s v="Home Office"/>
    <x v="1"/>
    <s v="Computer Peripherals"/>
    <s v="Small Box"/>
    <d v="2015-11-27T00:00:00"/>
  </r>
  <r>
    <n v="6989"/>
    <s v="N"/>
    <x v="549"/>
    <s v="High"/>
    <x v="45"/>
    <x v="1737"/>
    <n v="0.08"/>
    <s v="Regular"/>
    <x v="1717"/>
    <n v="23.99"/>
    <n v="19.989999999999998"/>
    <s v="Magdelene Morse"/>
    <x v="2"/>
    <s v="Home Office"/>
    <x v="1"/>
    <s v="Office Machines"/>
    <s v="Medium Box"/>
    <d v="2015-11-27T00:00:00"/>
  </r>
  <r>
    <n v="6990"/>
    <s v="N"/>
    <x v="550"/>
    <s v="Low"/>
    <x v="22"/>
    <x v="1738"/>
    <n v="0.03"/>
    <s v="Regular"/>
    <x v="1718"/>
    <n v="77.989999999999995"/>
    <n v="21.69"/>
    <s v="Nona Balk"/>
    <x v="0"/>
    <s v="Corporate"/>
    <x v="1"/>
    <s v="Telephones and Communication"/>
    <s v="Small Box"/>
    <d v="2015-12-01T00:00:00"/>
  </r>
  <r>
    <n v="6991"/>
    <s v="N"/>
    <x v="550"/>
    <s v="Low"/>
    <x v="26"/>
    <x v="1739"/>
    <n v="0.1"/>
    <s v="Regular"/>
    <x v="1719"/>
    <n v="77.989999999999995"/>
    <n v="22.99"/>
    <s v="Nona Balk"/>
    <x v="0"/>
    <s v="Corporate"/>
    <x v="1"/>
    <s v="Telephones and Communication"/>
    <s v="Small Box"/>
    <d v="2015-12-04T00:00:00"/>
  </r>
  <r>
    <n v="6992"/>
    <s v="N"/>
    <x v="550"/>
    <s v="Low"/>
    <x v="22"/>
    <x v="1740"/>
    <n v="0.04"/>
    <s v="Regular"/>
    <x v="1720"/>
    <n v="67.989999999999995"/>
    <n v="19"/>
    <s v="Roland Black"/>
    <x v="1"/>
    <s v="Small Business"/>
    <x v="1"/>
    <s v="Telephones and Communication"/>
    <s v="Small Pack"/>
    <d v="2015-12-02T00:00:00"/>
  </r>
  <r>
    <n v="6993"/>
    <s v="N"/>
    <x v="551"/>
    <s v="Medium"/>
    <x v="34"/>
    <x v="1741"/>
    <n v="0.09"/>
    <s v="Regular"/>
    <x v="1721"/>
    <n v="45.98"/>
    <n v="33.99"/>
    <s v="Barry Franz"/>
    <x v="0"/>
    <s v="Corporate"/>
    <x v="2"/>
    <s v="Office Furnishings"/>
    <s v="Small Box"/>
    <d v="2015-11-29T00:00:00"/>
  </r>
  <r>
    <n v="6994"/>
    <s v="N"/>
    <x v="551"/>
    <s v="Medium"/>
    <x v="49"/>
    <x v="1742"/>
    <n v="0.02"/>
    <s v="Regular"/>
    <x v="1722"/>
    <n v="20.6"/>
    <n v="20.190000000000001"/>
    <s v="Barry Franz"/>
    <x v="0"/>
    <s v="Corporate"/>
    <x v="0"/>
    <s v="Binders and Binder Accessories"/>
    <s v="Small Box"/>
    <d v="2015-12-01T00:00:00"/>
  </r>
  <r>
    <n v="6995"/>
    <s v="N"/>
    <x v="551"/>
    <s v="Not Specified"/>
    <x v="6"/>
    <x v="1743"/>
    <n v="0.02"/>
    <s v="Regular"/>
    <x v="1723"/>
    <n v="42.56"/>
    <n v="16.989999999999998"/>
    <s v="Sean Braxton"/>
    <x v="1"/>
    <s v="Small Business"/>
    <x v="0"/>
    <s v="Binders and Binder Accessories"/>
    <s v="Small Box"/>
    <d v="2015-11-30T00:00:00"/>
  </r>
  <r>
    <n v="6996"/>
    <s v="N"/>
    <x v="551"/>
    <s v="Not Specified"/>
    <x v="45"/>
    <x v="1744"/>
    <n v="0.04"/>
    <s v="Delivery Van"/>
    <x v="1724"/>
    <n v="45.94"/>
    <n v="33.19"/>
    <s v="Sean Braxton"/>
    <x v="1"/>
    <s v="Small Business"/>
    <x v="2"/>
    <s v="Chairs &amp; Chairmats"/>
    <s v="Jumbo Drum"/>
    <d v="2015-11-30T00:00:00"/>
  </r>
  <r>
    <n v="6997"/>
    <s v="N"/>
    <x v="551"/>
    <s v="Not Specified"/>
    <x v="17"/>
    <x v="1745"/>
    <n v="0.04"/>
    <s v="Regular"/>
    <x v="1725"/>
    <n v="21.49"/>
    <n v="19.760000000000002"/>
    <s v="Sean Braxton"/>
    <x v="1"/>
    <s v="Small Business"/>
    <x v="1"/>
    <s v="Office Machines"/>
    <s v="Medium Box"/>
    <d v="2015-12-01T00:00:00"/>
  </r>
  <r>
    <n v="6998"/>
    <s v="N"/>
    <x v="551"/>
    <s v="High"/>
    <x v="14"/>
    <x v="1746"/>
    <n v="0.1"/>
    <s v="Regular"/>
    <x v="1726"/>
    <n v="18.079999999999998"/>
    <n v="14.91"/>
    <s v="Keith Dawkins"/>
    <x v="1"/>
    <s v="Home Office"/>
    <x v="0"/>
    <s v="Pens &amp; Art Supplies"/>
    <s v="Wrap Bag"/>
    <d v="2015-12-01T00:00:00"/>
  </r>
  <r>
    <n v="6999"/>
    <s v="N"/>
    <x v="552"/>
    <s v="Not Specified"/>
    <x v="25"/>
    <x v="1747"/>
    <n v="0.06"/>
    <s v="Express"/>
    <x v="1727"/>
    <n v="14.28"/>
    <n v="19.2"/>
    <s v="Suzanne McNair"/>
    <x v="1"/>
    <s v="Corporate"/>
    <x v="0"/>
    <s v="Pens &amp; Art Supplies"/>
    <s v="Wrap Bag"/>
    <d v="2015-12-01T00:00:00"/>
  </r>
  <r>
    <n v="7000"/>
    <s v="N"/>
    <x v="552"/>
    <s v="Critical"/>
    <x v="33"/>
    <x v="1748"/>
    <n v="0.03"/>
    <s v="Regular"/>
    <x v="1728"/>
    <n v="49.76"/>
    <n v="26.9"/>
    <s v="Fred McMath"/>
    <x v="0"/>
    <s v="Small Business"/>
    <x v="0"/>
    <s v="Storage &amp; Organization"/>
    <s v="Small Box"/>
    <d v="2015-12-01T00:00:00"/>
  </r>
  <r>
    <n v="7001"/>
    <s v="N"/>
    <x v="552"/>
    <s v="High"/>
    <x v="22"/>
    <x v="1749"/>
    <n v="0.01"/>
    <s v="Regular"/>
    <x v="1729"/>
    <n v="32.979999999999997"/>
    <n v="22.83"/>
    <s v="Eudokia Martin"/>
    <x v="2"/>
    <s v="Home Office"/>
    <x v="0"/>
    <s v="Binders and Binder Accessories"/>
    <s v="Small Box"/>
    <d v="2015-12-01T00:00:00"/>
  </r>
  <r>
    <n v="7002"/>
    <s v="N"/>
    <x v="553"/>
    <s v="High"/>
    <x v="20"/>
    <x v="1750"/>
    <n v="0.08"/>
    <s v="Express"/>
    <x v="1730"/>
    <n v="33.380000000000003"/>
    <n v="16.989999999999998"/>
    <s v="Katrina Willman"/>
    <x v="0"/>
    <s v="Consumer"/>
    <x v="0"/>
    <s v="Binders and Binder Accessories"/>
    <s v="Small Box"/>
    <d v="2015-12-03T00:00:00"/>
  </r>
  <r>
    <n v="7003"/>
    <s v="N"/>
    <x v="553"/>
    <s v="High"/>
    <x v="21"/>
    <x v="1751"/>
    <n v="0.09"/>
    <s v="Regular"/>
    <x v="1731"/>
    <n v="13.81"/>
    <n v="14.75"/>
    <s v="Katrina Willman"/>
    <x v="0"/>
    <s v="Consumer"/>
    <x v="0"/>
    <s v="Rubber Bands"/>
    <s v="Wrap Bag"/>
    <d v="2015-12-03T00:00:00"/>
  </r>
  <r>
    <n v="7004"/>
    <s v="N"/>
    <x v="553"/>
    <s v="Low"/>
    <x v="43"/>
    <x v="1752"/>
    <n v="0.05"/>
    <s v="Regular"/>
    <x v="1732"/>
    <n v="67.989999999999995"/>
    <n v="19"/>
    <s v="Patrick Jones"/>
    <x v="0"/>
    <s v="Home Office"/>
    <x v="1"/>
    <s v="Telephones and Communication"/>
    <s v="Small Pack"/>
    <d v="2015-12-08T00:00:00"/>
  </r>
  <r>
    <n v="7005"/>
    <s v="N"/>
    <x v="554"/>
    <s v="Low"/>
    <x v="40"/>
    <x v="1753"/>
    <n v="7.0000000000000007E-2"/>
    <s v="Express"/>
    <x v="1733"/>
    <n v="237.04"/>
    <n v="25.79"/>
    <s v="Joy Smith"/>
    <x v="0"/>
    <s v="Consumer"/>
    <x v="0"/>
    <s v="Appliances"/>
    <s v="Medium Box"/>
    <d v="2015-12-02T00:00:00"/>
  </r>
  <r>
    <n v="7006"/>
    <s v="N"/>
    <x v="554"/>
    <s v="Low"/>
    <x v="10"/>
    <x v="1754"/>
    <n v="0"/>
    <s v="Regular"/>
    <x v="1734"/>
    <n v="14.84"/>
    <n v="14.93"/>
    <s v="Joy Smith"/>
    <x v="0"/>
    <s v="Consumer"/>
    <x v="0"/>
    <s v="Pens &amp; Art Supplies"/>
    <s v="Wrap Bag"/>
    <d v="2015-12-02T00:00:00"/>
  </r>
  <r>
    <n v="7007"/>
    <s v="N"/>
    <x v="554"/>
    <s v="Low"/>
    <x v="40"/>
    <x v="1755"/>
    <n v="0"/>
    <s v="Delivery Van"/>
    <x v="1735"/>
    <n v="43.76"/>
    <n v="59.51"/>
    <s v="Joy Smith"/>
    <x v="0"/>
    <s v="Consumer"/>
    <x v="2"/>
    <s v="Tables"/>
    <s v="Jumbo Box"/>
    <d v="2015-12-04T00:00:00"/>
  </r>
  <r>
    <n v="7008"/>
    <s v="N"/>
    <x v="554"/>
    <s v="Not Specified"/>
    <x v="15"/>
    <x v="1756"/>
    <n v="0.06"/>
    <s v="Regular"/>
    <x v="1736"/>
    <n v="62.98"/>
    <n v="20.5"/>
    <s v="Michael Tossell"/>
    <x v="2"/>
    <s v="Home Office"/>
    <x v="1"/>
    <s v="Computer Peripherals"/>
    <s v="Small Box"/>
    <d v="2015-12-03T00:00:00"/>
  </r>
  <r>
    <n v="7009"/>
    <s v="N"/>
    <x v="555"/>
    <s v="Not Specified"/>
    <x v="18"/>
    <x v="1757"/>
    <n v="0"/>
    <s v="Regular"/>
    <x v="1737"/>
    <n v="92.98"/>
    <n v="18.5"/>
    <s v="Troy Blackwell"/>
    <x v="1"/>
    <s v="Home Office"/>
    <x v="0"/>
    <s v="Appliances"/>
    <s v="Small Box"/>
    <d v="2015-12-05T00:00:00"/>
  </r>
  <r>
    <n v="7010"/>
    <s v="N"/>
    <x v="555"/>
    <s v="Not Specified"/>
    <x v="15"/>
    <x v="1758"/>
    <n v="0.06"/>
    <s v="Regular"/>
    <x v="1738"/>
    <n v="14.1"/>
    <n v="14.7"/>
    <s v="Troy Blackwell"/>
    <x v="1"/>
    <s v="Home Office"/>
    <x v="0"/>
    <s v="Pens &amp; Art Supplies"/>
    <s v="Wrap Bag"/>
    <d v="2015-12-05T00:00:00"/>
  </r>
  <r>
    <n v="7011"/>
    <s v="N"/>
    <x v="555"/>
    <s v="Not Specified"/>
    <x v="22"/>
    <x v="1759"/>
    <n v="0.09"/>
    <s v="Regular"/>
    <x v="1739"/>
    <n v="116.85"/>
    <n v="18.649999999999999"/>
    <s v="Harold Engle"/>
    <x v="0"/>
    <s v="Consumer"/>
    <x v="0"/>
    <s v="Paper"/>
    <s v="Small Box"/>
    <d v="2015-12-05T00:00:00"/>
  </r>
  <r>
    <n v="7012"/>
    <s v="N"/>
    <x v="555"/>
    <s v="Not Specified"/>
    <x v="41"/>
    <x v="1760"/>
    <n v="0.03"/>
    <s v="Regular"/>
    <x v="1740"/>
    <n v="111.23"/>
    <n v="22.99"/>
    <s v="Noel Staavos"/>
    <x v="2"/>
    <s v="Home Office"/>
    <x v="2"/>
    <s v="Office Furnishings"/>
    <s v="Small Pack"/>
    <d v="2015-12-05T00:00:00"/>
  </r>
  <r>
    <n v="7013"/>
    <s v="N"/>
    <x v="556"/>
    <s v="Not Specified"/>
    <x v="28"/>
    <x v="1761"/>
    <n v="0.06"/>
    <s v="Regular"/>
    <x v="1741"/>
    <n v="17.68"/>
    <n v="15.39"/>
    <s v="Jim Sink"/>
    <x v="0"/>
    <s v="Corporate"/>
    <x v="0"/>
    <s v="Envelopes"/>
    <s v="Small Box"/>
    <d v="2015-12-06T00:00:00"/>
  </r>
  <r>
    <n v="7014"/>
    <s v="Y"/>
    <x v="557"/>
    <s v="Not Specified"/>
    <x v="19"/>
    <x v="1762"/>
    <n v="0.01"/>
    <s v="Regular"/>
    <x v="1742"/>
    <n v="20.12"/>
    <n v="16.829999999999998"/>
    <s v="Jonathan Doherty"/>
    <x v="1"/>
    <s v="Corporate"/>
    <x v="1"/>
    <s v="Computer Peripherals"/>
    <s v="Small Pack"/>
    <d v="2015-12-05T00:00:00"/>
  </r>
  <r>
    <n v="7015"/>
    <s v="Y"/>
    <x v="557"/>
    <s v="Not Specified"/>
    <x v="29"/>
    <x v="1763"/>
    <n v="0.05"/>
    <s v="Regular"/>
    <x v="1743"/>
    <n v="18.48"/>
    <n v="22.73"/>
    <s v="Jonathan Doherty"/>
    <x v="1"/>
    <s v="Corporate"/>
    <x v="0"/>
    <s v="Paper"/>
    <s v="Small Box"/>
    <d v="2015-12-07T00:00:00"/>
  </r>
  <r>
    <n v="7016"/>
    <s v="N"/>
    <x v="557"/>
    <s v="Not Specified"/>
    <x v="21"/>
    <x v="1764"/>
    <n v="0"/>
    <s v="Regular"/>
    <x v="1744"/>
    <n v="32.99"/>
    <n v="14.99"/>
    <s v="Clay Rozendal"/>
    <x v="3"/>
    <s v="Corporate"/>
    <x v="1"/>
    <s v="Telephones and Communication"/>
    <s v="Wrap Bag"/>
    <d v="2015-12-07T00:00:00"/>
  </r>
  <r>
    <n v="7017"/>
    <s v="Y"/>
    <x v="557"/>
    <s v="Not Specified"/>
    <x v="47"/>
    <x v="1765"/>
    <n v="0.03"/>
    <s v="Delivery Van"/>
    <x v="1745"/>
    <n v="162.97999999999999"/>
    <n v="80.27"/>
    <s v="John Lee"/>
    <x v="1"/>
    <s v="Corporate"/>
    <x v="2"/>
    <s v="Bookcases"/>
    <s v="Jumbo Box"/>
    <d v="2015-12-08T00:00:00"/>
  </r>
  <r>
    <n v="7018"/>
    <s v="Y"/>
    <x v="557"/>
    <s v="Not Specified"/>
    <x v="10"/>
    <x v="1766"/>
    <n v="0.03"/>
    <s v="Regular"/>
    <x v="1746"/>
    <n v="107.99"/>
    <n v="18.899999999999999"/>
    <s v="John Lee"/>
    <x v="1"/>
    <s v="Corporate"/>
    <x v="1"/>
    <s v="Telephones and Communication"/>
    <s v="Small Box"/>
    <d v="2015-12-07T00:00:00"/>
  </r>
  <r>
    <n v="7019"/>
    <s v="Y"/>
    <x v="557"/>
    <s v="Not Specified"/>
    <x v="35"/>
    <x v="1767"/>
    <n v="0.1"/>
    <s v="Regular"/>
    <x v="1747"/>
    <n v="23.97"/>
    <n v="18.98"/>
    <s v="John Lee"/>
    <x v="0"/>
    <s v="Corporate"/>
    <x v="0"/>
    <s v="Appliances"/>
    <s v="Small Box"/>
    <d v="2015-12-05T00:00:00"/>
  </r>
  <r>
    <n v="7020"/>
    <s v="Y"/>
    <x v="557"/>
    <s v="Not Specified"/>
    <x v="27"/>
    <x v="1768"/>
    <n v="0.03"/>
    <s v="Regular"/>
    <x v="1748"/>
    <n v="38.31"/>
    <n v="19.89"/>
    <s v="John Lee"/>
    <x v="0"/>
    <s v="Corporate"/>
    <x v="1"/>
    <s v="Computer Peripherals"/>
    <s v="Small Box"/>
    <d v="2015-12-07T00:00:00"/>
  </r>
  <r>
    <n v="7021"/>
    <s v="N"/>
    <x v="558"/>
    <s v="Critical"/>
    <x v="38"/>
    <x v="1769"/>
    <n v="7.0000000000000007E-2"/>
    <s v="Regular"/>
    <x v="1749"/>
    <n v="34.380000000000003"/>
    <n v="29.1"/>
    <s v="Maya Herman"/>
    <x v="1"/>
    <s v="Corporate"/>
    <x v="0"/>
    <s v="Binders and Binder Accessories"/>
    <s v="Small Box"/>
    <d v="2015-12-07T00:00:00"/>
  </r>
  <r>
    <n v="7022"/>
    <s v="N"/>
    <x v="559"/>
    <s v="Medium"/>
    <x v="13"/>
    <x v="1770"/>
    <n v="0.08"/>
    <s v="Regular"/>
    <x v="1750"/>
    <n v="399.99"/>
    <n v="33.99"/>
    <s v="Bill Donatelli"/>
    <x v="2"/>
    <s v="Corporate"/>
    <x v="0"/>
    <s v="Binders and Binder Accessories"/>
    <s v="Small Box"/>
    <d v="2015-12-08T00:00:00"/>
  </r>
  <r>
    <n v="7023"/>
    <s v="N"/>
    <x v="559"/>
    <s v="Medium"/>
    <x v="7"/>
    <x v="1771"/>
    <n v="0.04"/>
    <s v="Regular"/>
    <x v="1751"/>
    <n v="18.600000000000001"/>
    <n v="18.07"/>
    <s v="Bill Donatelli"/>
    <x v="2"/>
    <s v="Corporate"/>
    <x v="1"/>
    <s v="Computer Peripherals"/>
    <s v="Small Pack"/>
    <d v="2015-12-09T00:00:00"/>
  </r>
  <r>
    <n v="7024"/>
    <s v="N"/>
    <x v="559"/>
    <s v="Medium"/>
    <x v="42"/>
    <x v="1772"/>
    <n v="0.03"/>
    <s v="Regular"/>
    <x v="1752"/>
    <n v="67.98"/>
    <n v="19.149999999999999"/>
    <s v="Bill Donatelli"/>
    <x v="2"/>
    <s v="Corporate"/>
    <x v="0"/>
    <s v="Paper"/>
    <s v="Small Box"/>
    <d v="2015-12-09T00:00:00"/>
  </r>
  <r>
    <n v="7025"/>
    <s v="N"/>
    <x v="559"/>
    <s v="Critical"/>
    <x v="45"/>
    <x v="1773"/>
    <n v="0.02"/>
    <s v="Regular"/>
    <x v="1753"/>
    <n v="18.48"/>
    <n v="20.81"/>
    <s v="Clay Rozendal"/>
    <x v="3"/>
    <s v="Corporate"/>
    <x v="0"/>
    <s v="Paper"/>
    <s v="Small Box"/>
    <d v="2015-12-09T00:00:00"/>
  </r>
  <r>
    <n v="7026"/>
    <s v="N"/>
    <x v="559"/>
    <s v="Critical"/>
    <x v="31"/>
    <x v="1774"/>
    <n v="0.06"/>
    <s v="Regular"/>
    <x v="1754"/>
    <n v="14.88"/>
    <n v="14.99"/>
    <s v="Clay Rozendal"/>
    <x v="3"/>
    <s v="Corporate"/>
    <x v="0"/>
    <s v="Labels"/>
    <s v="Small Box"/>
    <d v="2015-12-09T00:00:00"/>
  </r>
  <r>
    <n v="7027"/>
    <s v="N"/>
    <x v="560"/>
    <s v="High"/>
    <x v="36"/>
    <x v="1775"/>
    <n v="0"/>
    <s v="Delivery Van"/>
    <x v="1755"/>
    <n v="512.97"/>
    <n v="83.3"/>
    <s v="Philip Brown"/>
    <x v="2"/>
    <s v="Corporate"/>
    <x v="1"/>
    <s v="Office Machines"/>
    <s v="Jumbo Drum"/>
    <d v="2015-12-09T00:00:00"/>
  </r>
  <r>
    <n v="7028"/>
    <s v="N"/>
    <x v="561"/>
    <s v="Not Specified"/>
    <x v="3"/>
    <x v="1776"/>
    <n v="0.04"/>
    <s v="Regular"/>
    <x v="1756"/>
    <n v="85.98"/>
    <n v="18"/>
    <s v="Phillip Breyer"/>
    <x v="2"/>
    <s v="Corporate"/>
    <x v="1"/>
    <s v="Computer Peripherals"/>
    <s v="Small Box"/>
    <d v="2015-12-10T00:00:00"/>
  </r>
  <r>
    <n v="7029"/>
    <s v="N"/>
    <x v="562"/>
    <s v="Low"/>
    <x v="31"/>
    <x v="1777"/>
    <n v="0.01"/>
    <s v="Delivery Van"/>
    <x v="1757"/>
    <n v="80.81"/>
    <n v="74"/>
    <s v="Ionia McGrath"/>
    <x v="0"/>
    <s v="Home Office"/>
    <x v="0"/>
    <s v="Appliances"/>
    <s v="Jumbo Drum"/>
    <d v="2015-12-17T00:00:00"/>
  </r>
  <r>
    <n v="7030"/>
    <s v="N"/>
    <x v="562"/>
    <s v="Low"/>
    <x v="22"/>
    <x v="1778"/>
    <n v="7.0000000000000007E-2"/>
    <s v="Delivery Van"/>
    <x v="1758"/>
    <n v="562.98"/>
    <n v="78.59"/>
    <s v="Ionia McGrath"/>
    <x v="0"/>
    <s v="Home Office"/>
    <x v="2"/>
    <s v="Tables"/>
    <s v="Jumbo Box"/>
    <d v="2015-12-12T00:00:00"/>
  </r>
  <r>
    <n v="7031"/>
    <s v="N"/>
    <x v="563"/>
    <s v="High"/>
    <x v="47"/>
    <x v="1779"/>
    <n v="0.04"/>
    <s v="Regular"/>
    <x v="1759"/>
    <n v="32.15"/>
    <n v="22.99"/>
    <s v="Harold Engle"/>
    <x v="0"/>
    <s v="Consumer"/>
    <x v="0"/>
    <s v="Pens &amp; Art Supplies"/>
    <s v="Small Pack"/>
    <d v="2015-12-12T00:00:00"/>
  </r>
  <r>
    <n v="7032"/>
    <s v="N"/>
    <x v="564"/>
    <s v="Medium"/>
    <x v="41"/>
    <x v="1780"/>
    <n v="0.08"/>
    <s v="Regular"/>
    <x v="1760"/>
    <n v="34.979999999999997"/>
    <n v="21.58"/>
    <s v="Maria Bertelson"/>
    <x v="1"/>
    <s v="Home Office"/>
    <x v="2"/>
    <s v="Office Furnishings"/>
    <s v="Small Box"/>
    <d v="2015-12-13T00:00:00"/>
  </r>
  <r>
    <n v="7033"/>
    <s v="N"/>
    <x v="564"/>
    <s v="Low"/>
    <x v="49"/>
    <x v="1781"/>
    <n v="0.03"/>
    <s v="Delivery Van"/>
    <x v="1761"/>
    <n v="220.16"/>
    <n v="82.02"/>
    <s v="Darren Budd"/>
    <x v="2"/>
    <s v="Corporate"/>
    <x v="2"/>
    <s v="Chairs &amp; Chairmats"/>
    <s v="Jumbo Drum"/>
    <d v="2015-12-17T00:00:00"/>
  </r>
  <r>
    <n v="7034"/>
    <s v="N"/>
    <x v="564"/>
    <s v="Low"/>
    <x v="17"/>
    <x v="1782"/>
    <n v="0.08"/>
    <s v="Regular"/>
    <x v="1762"/>
    <n v="36.979999999999997"/>
    <n v="22.79"/>
    <s v="Darren Budd"/>
    <x v="2"/>
    <s v="Corporate"/>
    <x v="2"/>
    <s v="Chairs &amp; Chairmats"/>
    <s v="Jumbo Drum"/>
    <d v="2015-12-16T00:00:00"/>
  </r>
  <r>
    <n v="7035"/>
    <s v="N"/>
    <x v="564"/>
    <s v="Low"/>
    <x v="21"/>
    <x v="1783"/>
    <n v="0.01"/>
    <s v="Regular"/>
    <x v="1763"/>
    <n v="15.36"/>
    <n v="20.27"/>
    <s v="Darren Budd"/>
    <x v="2"/>
    <s v="Corporate"/>
    <x v="2"/>
    <s v="Office Furnishings"/>
    <s v="Large Box"/>
    <d v="2015-12-17T00:00:00"/>
  </r>
  <r>
    <n v="7036"/>
    <s v="N"/>
    <x v="564"/>
    <s v="Not Specified"/>
    <x v="12"/>
    <x v="1784"/>
    <n v="0.05"/>
    <s v="Regular"/>
    <x v="1764"/>
    <n v="13.88"/>
    <n v="15.49"/>
    <s v="Saphhira Shifley"/>
    <x v="1"/>
    <s v="Consumer"/>
    <x v="0"/>
    <s v="Binders and Binder Accessories"/>
    <s v="Small Box"/>
    <d v="2015-12-13T00:00:00"/>
  </r>
  <r>
    <n v="7037"/>
    <s v="N"/>
    <x v="564"/>
    <s v="Not Specified"/>
    <x v="15"/>
    <x v="1785"/>
    <n v="7.0000000000000007E-2"/>
    <s v="Regular"/>
    <x v="1765"/>
    <n v="20.14"/>
    <n v="17.12"/>
    <s v="Saphhira Shifley"/>
    <x v="1"/>
    <s v="Consumer"/>
    <x v="0"/>
    <s v="Pens &amp; Art Supplies"/>
    <s v="Wrap Bag"/>
    <d v="2015-12-13T00:00:00"/>
  </r>
  <r>
    <n v="7038"/>
    <s v="N"/>
    <x v="564"/>
    <s v="High"/>
    <x v="3"/>
    <x v="1786"/>
    <n v="0.08"/>
    <s v="Regular"/>
    <x v="1766"/>
    <n v="20.67"/>
    <n v="17.5"/>
    <s v="Ed Jacobs"/>
    <x v="1"/>
    <s v="Small Business"/>
    <x v="0"/>
    <s v="Appliances"/>
    <s v="Small Box"/>
    <d v="2015-12-13T00:00:00"/>
  </r>
  <r>
    <n v="7039"/>
    <s v="N"/>
    <x v="564"/>
    <s v="High"/>
    <x v="21"/>
    <x v="1787"/>
    <n v="0.08"/>
    <s v="Regular"/>
    <x v="1767"/>
    <n v="90.69"/>
    <n v="33.99"/>
    <s v="Jason Gross"/>
    <x v="1"/>
    <s v="Small Business"/>
    <x v="2"/>
    <s v="Office Furnishings"/>
    <s v="Small Box"/>
    <d v="2015-12-14T00:00:00"/>
  </r>
  <r>
    <n v="7040"/>
    <s v="N"/>
    <x v="564"/>
    <s v="High"/>
    <x v="12"/>
    <x v="1788"/>
    <n v="0.02"/>
    <s v="Regular"/>
    <x v="1768"/>
    <n v="33.979999999999997"/>
    <n v="16.87"/>
    <s v="Jason Gross"/>
    <x v="1"/>
    <s v="Small Business"/>
    <x v="0"/>
    <s v="Pens &amp; Art Supplies"/>
    <s v="Small Pack"/>
    <d v="2015-12-13T00:00:00"/>
  </r>
  <r>
    <n v="7041"/>
    <s v="N"/>
    <x v="564"/>
    <s v="Not Specified"/>
    <x v="29"/>
    <x v="1789"/>
    <n v="0.06"/>
    <s v="Regular"/>
    <x v="1769"/>
    <n v="17.78"/>
    <n v="21.64"/>
    <s v="Brad Eason"/>
    <x v="2"/>
    <s v="Small Business"/>
    <x v="0"/>
    <s v="Paper"/>
    <s v="Small Box"/>
    <d v="2015-12-14T00:00:00"/>
  </r>
  <r>
    <n v="7042"/>
    <s v="N"/>
    <x v="564"/>
    <s v="Not Specified"/>
    <x v="46"/>
    <x v="1790"/>
    <n v="0.1"/>
    <s v="Express"/>
    <x v="1770"/>
    <n v="24.21"/>
    <n v="18.809999999999999"/>
    <s v="Brad Eason"/>
    <x v="2"/>
    <s v="Small Business"/>
    <x v="0"/>
    <s v="Storage &amp; Organization"/>
    <s v="Small Box"/>
    <d v="2015-12-13T00:00:00"/>
  </r>
  <r>
    <n v="7043"/>
    <s v="N"/>
    <x v="565"/>
    <s v="Low"/>
    <x v="1"/>
    <x v="1791"/>
    <n v="0.09"/>
    <s v="Regular"/>
    <x v="1771"/>
    <n v="152.85"/>
    <n v="33.99"/>
    <s v="Jennifer Braxton"/>
    <x v="0"/>
    <s v="Small Business"/>
    <x v="0"/>
    <s v="Storage &amp; Organization"/>
    <s v="Small Box"/>
    <d v="2015-12-16T00:00:00"/>
  </r>
  <r>
    <n v="7044"/>
    <s v="N"/>
    <x v="565"/>
    <s v="Not Specified"/>
    <x v="19"/>
    <x v="1792"/>
    <n v="0.08"/>
    <s v="Regular"/>
    <x v="1772"/>
    <n v="32.950000000000003"/>
    <n v="19.989999999999998"/>
    <s v="Maria Bertelson"/>
    <x v="1"/>
    <s v="Home Office"/>
    <x v="1"/>
    <s v="Computer Peripherals"/>
    <s v="Small Box"/>
    <d v="2015-12-17T00:00:00"/>
  </r>
  <r>
    <n v="7045"/>
    <s v="N"/>
    <x v="565"/>
    <s v="Not Specified"/>
    <x v="46"/>
    <x v="1793"/>
    <n v="0.06"/>
    <s v="Regular"/>
    <x v="1773"/>
    <n v="18.48"/>
    <n v="22.4"/>
    <s v="Maria Bertelson"/>
    <x v="1"/>
    <s v="Home Office"/>
    <x v="0"/>
    <s v="Paper"/>
    <s v="Small Box"/>
    <d v="2015-12-16T00:00:00"/>
  </r>
  <r>
    <n v="7046"/>
    <s v="N"/>
    <x v="565"/>
    <s v="Not Specified"/>
    <x v="12"/>
    <x v="1396"/>
    <n v="0.06"/>
    <s v="Regular"/>
    <x v="1774"/>
    <n v="14.52"/>
    <n v="18.28"/>
    <s v="Maria Bertelson"/>
    <x v="1"/>
    <s v="Home Office"/>
    <x v="0"/>
    <s v="Pens &amp; Art Supplies"/>
    <s v="Wrap Bag"/>
    <d v="2015-12-16T00:00:00"/>
  </r>
  <r>
    <n v="7047"/>
    <s v="N"/>
    <x v="565"/>
    <s v="Not Specified"/>
    <x v="15"/>
    <x v="1794"/>
    <n v="0.04"/>
    <s v="Regular"/>
    <x v="1775"/>
    <n v="22.98"/>
    <n v="17.37"/>
    <s v="Maria Bertelson"/>
    <x v="1"/>
    <s v="Home Office"/>
    <x v="0"/>
    <s v="Scissors Rulers and Trimmers"/>
    <s v="Small Pack"/>
    <d v="2015-12-15T00:00:00"/>
  </r>
  <r>
    <n v="7048"/>
    <s v="N"/>
    <x v="565"/>
    <s v="Not Specified"/>
    <x v="30"/>
    <x v="1795"/>
    <n v="0.09"/>
    <s v="Regular"/>
    <x v="1776"/>
    <n v="26.03"/>
    <n v="23.37"/>
    <s v="Maria Bertelson"/>
    <x v="1"/>
    <s v="Home Office"/>
    <x v="0"/>
    <s v="Storage &amp; Organization"/>
    <s v="Small Box"/>
    <d v="2015-12-16T00:00:00"/>
  </r>
  <r>
    <n v="7049"/>
    <s v="N"/>
    <x v="565"/>
    <s v="Critical"/>
    <x v="12"/>
    <x v="1796"/>
    <n v="0.05"/>
    <s v="Regular"/>
    <x v="1777"/>
    <n v="15.7"/>
    <n v="15.61"/>
    <s v="Bill Donatelli"/>
    <x v="2"/>
    <s v="Corporate"/>
    <x v="2"/>
    <s v="Office Furnishings"/>
    <s v="Wrap Bag"/>
    <d v="2015-12-14T00:00:00"/>
  </r>
  <r>
    <n v="7050"/>
    <s v="N"/>
    <x v="565"/>
    <s v="Critical"/>
    <x v="8"/>
    <x v="1797"/>
    <n v="7.0000000000000007E-2"/>
    <s v="Express"/>
    <x v="1778"/>
    <n v="34.380000000000003"/>
    <n v="29.1"/>
    <s v="Bill Donatelli"/>
    <x v="2"/>
    <s v="Corporate"/>
    <x v="0"/>
    <s v="Binders and Binder Accessories"/>
    <s v="Small Box"/>
    <d v="2015-12-14T00:00:00"/>
  </r>
  <r>
    <n v="7051"/>
    <s v="N"/>
    <x v="565"/>
    <s v="Critical"/>
    <x v="46"/>
    <x v="1798"/>
    <n v="0.06"/>
    <s v="Regular"/>
    <x v="533"/>
    <n v="31.98"/>
    <n v="18"/>
    <s v="Bill Donatelli"/>
    <x v="2"/>
    <s v="Corporate"/>
    <x v="1"/>
    <s v="Computer Peripherals"/>
    <s v="Small Box"/>
    <d v="2015-12-16T00:00:00"/>
  </r>
  <r>
    <n v="7052"/>
    <s v="N"/>
    <x v="565"/>
    <s v="Critical"/>
    <x v="0"/>
    <x v="1799"/>
    <n v="0.01"/>
    <s v="Regular"/>
    <x v="1779"/>
    <n v="32.99"/>
    <n v="18.809999999999999"/>
    <s v="Bill Donatelli"/>
    <x v="2"/>
    <s v="Corporate"/>
    <x v="1"/>
    <s v="Telephones and Communication"/>
    <s v="Medium Box"/>
    <d v="2015-12-15T00:00:00"/>
  </r>
  <r>
    <n v="7053"/>
    <s v="N"/>
    <x v="566"/>
    <s v="Not Specified"/>
    <x v="29"/>
    <x v="1800"/>
    <n v="0.01"/>
    <s v="Delivery Van"/>
    <x v="1780"/>
    <n v="134.99"/>
    <n v="84.2"/>
    <s v="Nathan Mautz"/>
    <x v="0"/>
    <s v="Home Office"/>
    <x v="2"/>
    <s v="Chairs &amp; Chairmats"/>
    <s v="Jumbo Drum"/>
    <d v="2015-12-18T00:00:00"/>
  </r>
  <r>
    <n v="7054"/>
    <s v="Y"/>
    <x v="566"/>
    <s v="Critical"/>
    <x v="3"/>
    <x v="1801"/>
    <n v="0.09"/>
    <s v="Regular"/>
    <x v="1781"/>
    <n v="29.78"/>
    <n v="19.03"/>
    <s v="Janet Lee"/>
    <x v="1"/>
    <s v="Consumer"/>
    <x v="2"/>
    <s v="Office Furnishings"/>
    <s v="Small Box"/>
    <d v="2015-12-20T00:00:00"/>
  </r>
  <r>
    <n v="7055"/>
    <s v="Y"/>
    <x v="566"/>
    <s v="Critical"/>
    <x v="17"/>
    <x v="1802"/>
    <n v="0.04"/>
    <s v="Regular"/>
    <x v="1782"/>
    <n v="77.989999999999995"/>
    <n v="17.899999999999999"/>
    <s v="Janet Lee"/>
    <x v="1"/>
    <s v="Consumer"/>
    <x v="1"/>
    <s v="Telephones and Communication"/>
    <s v="Small Box"/>
    <d v="2015-12-19T00:00:00"/>
  </r>
  <r>
    <n v="7056"/>
    <s v="N"/>
    <x v="567"/>
    <s v="Not Specified"/>
    <x v="8"/>
    <x v="1803"/>
    <n v="0.06"/>
    <s v="Regular"/>
    <x v="1783"/>
    <n v="13.14"/>
    <n v="14.7"/>
    <s v="Darrin Sayre"/>
    <x v="1"/>
    <s v="Consumer"/>
    <x v="0"/>
    <s v="Rubber Bands"/>
    <s v="Wrap Bag"/>
    <d v="2015-12-20T00:00:00"/>
  </r>
  <r>
    <n v="7057"/>
    <s v="N"/>
    <x v="568"/>
    <s v="Low"/>
    <x v="32"/>
    <x v="1804"/>
    <n v="0.03"/>
    <s v="Regular"/>
    <x v="1784"/>
    <n v="26.34"/>
    <n v="19"/>
    <s v="Ashley Jarvis"/>
    <x v="1"/>
    <s v="Small Business"/>
    <x v="2"/>
    <s v="Office Furnishings"/>
    <s v="Small Pack"/>
    <d v="2015-12-23T00:00:00"/>
  </r>
  <r>
    <n v="7058"/>
    <s v="N"/>
    <x v="568"/>
    <s v="Critical"/>
    <x v="37"/>
    <x v="1805"/>
    <n v="0.08"/>
    <s v="Regular"/>
    <x v="1785"/>
    <n v="17.68"/>
    <n v="15.46"/>
    <s v="Fred Hopkins"/>
    <x v="2"/>
    <s v="Home Office"/>
    <x v="0"/>
    <s v="Paper"/>
    <s v="Wrap Bag"/>
    <d v="2015-12-22T00:00:00"/>
  </r>
  <r>
    <n v="7059"/>
    <s v="N"/>
    <x v="568"/>
    <s v="Critical"/>
    <x v="20"/>
    <x v="1806"/>
    <n v="0.01"/>
    <s v="Regular"/>
    <x v="1786"/>
    <n v="67.989999999999995"/>
    <n v="19"/>
    <s v="Fred Hopkins"/>
    <x v="2"/>
    <s v="Home Office"/>
    <x v="1"/>
    <s v="Telephones and Communication"/>
    <s v="Small Pack"/>
    <d v="2015-12-21T00:00:00"/>
  </r>
  <r>
    <n v="7060"/>
    <s v="N"/>
    <x v="568"/>
    <s v="Medium"/>
    <x v="42"/>
    <x v="1807"/>
    <n v="0.08"/>
    <s v="Express"/>
    <x v="1787"/>
    <n v="53.32"/>
    <n v="22.66"/>
    <s v="Chris Cortes"/>
    <x v="0"/>
    <s v="Consumer"/>
    <x v="2"/>
    <s v="Office Furnishings"/>
    <s v="Medium Box"/>
    <d v="2015-12-19T00:00:00"/>
  </r>
  <r>
    <n v="7061"/>
    <s v="N"/>
    <x v="568"/>
    <s v="Medium"/>
    <x v="44"/>
    <x v="1808"/>
    <n v="0.01"/>
    <s v="Express"/>
    <x v="1788"/>
    <n v="77.989999999999995"/>
    <n v="17.989999999999998"/>
    <s v="Chris Cortes"/>
    <x v="0"/>
    <s v="Consumer"/>
    <x v="1"/>
    <s v="Telephones and Communication"/>
    <s v="Small Box"/>
    <d v="2015-12-20T00:00:00"/>
  </r>
  <r>
    <n v="7062"/>
    <s v="N"/>
    <x v="569"/>
    <s v="Medium"/>
    <x v="48"/>
    <x v="1809"/>
    <n v="0.04"/>
    <s v="Regular"/>
    <x v="1789"/>
    <n v="16.420000000000002"/>
    <n v="18.989999999999998"/>
    <s v="Liz Carlisle"/>
    <x v="1"/>
    <s v="Corporate"/>
    <x v="0"/>
    <s v="Envelopes"/>
    <s v="Small Box"/>
    <d v="2015-12-21T00:00:00"/>
  </r>
  <r>
    <n v="7063"/>
    <s v="N"/>
    <x v="569"/>
    <s v="Not Specified"/>
    <x v="8"/>
    <x v="1810"/>
    <n v="0.03"/>
    <s v="Delivery Van"/>
    <x v="1790"/>
    <n v="72.89"/>
    <n v="46.41"/>
    <s v="Muhammed Lee"/>
    <x v="0"/>
    <s v="Consumer"/>
    <x v="2"/>
    <s v="Chairs &amp; Chairmats"/>
    <s v="Jumbo Drum"/>
    <d v="2015-12-21T00:00:00"/>
  </r>
  <r>
    <n v="7064"/>
    <s v="N"/>
    <x v="570"/>
    <s v="Low"/>
    <x v="49"/>
    <x v="1811"/>
    <n v="0.04"/>
    <s v="Delivery Van"/>
    <x v="1791"/>
    <n v="318.14"/>
    <n v="40.53"/>
    <s v="Michael Nguyen"/>
    <x v="2"/>
    <s v="Small Business"/>
    <x v="1"/>
    <s v="Office Machines"/>
    <s v="Jumbo Drum"/>
    <d v="2015-12-25T00:00:00"/>
  </r>
  <r>
    <n v="7065"/>
    <s v="N"/>
    <x v="570"/>
    <s v="Low"/>
    <x v="5"/>
    <x v="1812"/>
    <n v="0.02"/>
    <s v="Regular"/>
    <x v="1792"/>
    <n v="90.65"/>
    <n v="27.99"/>
    <s v="Julia Barnett"/>
    <x v="1"/>
    <s v="Home Office"/>
    <x v="0"/>
    <s v="Appliances"/>
    <s v="Medium Box"/>
    <d v="2015-12-21T00:00:00"/>
  </r>
  <r>
    <n v="7066"/>
    <s v="N"/>
    <x v="570"/>
    <s v="Low"/>
    <x v="2"/>
    <x v="1813"/>
    <n v="0.09"/>
    <s v="Express"/>
    <x v="1793"/>
    <n v="15.75"/>
    <n v="14.5"/>
    <s v="Julia Barnett"/>
    <x v="1"/>
    <s v="Home Office"/>
    <x v="0"/>
    <s v="Labels"/>
    <s v="Small Box"/>
    <d v="2015-12-26T00:00:00"/>
  </r>
  <r>
    <n v="7067"/>
    <s v="Y"/>
    <x v="570"/>
    <s v="Low"/>
    <x v="43"/>
    <x v="1814"/>
    <n v="0.03"/>
    <s v="Regular"/>
    <x v="1794"/>
    <n v="77.989999999999995"/>
    <n v="22.99"/>
    <s v="Cynthia Arntzen"/>
    <x v="1"/>
    <s v="Small Business"/>
    <x v="1"/>
    <s v="Telephones and Communication"/>
    <s v="Small Box"/>
    <d v="2015-12-30T00:00:00"/>
  </r>
  <r>
    <n v="7068"/>
    <s v="N"/>
    <x v="570"/>
    <s v="Medium"/>
    <x v="3"/>
    <x v="1815"/>
    <n v="0.08"/>
    <s v="Regular"/>
    <x v="1795"/>
    <n v="18.48"/>
    <n v="19.739999999999998"/>
    <s v="Tamara Dahlen"/>
    <x v="2"/>
    <s v="Corporate"/>
    <x v="0"/>
    <s v="Paper"/>
    <s v="Small Box"/>
    <d v="2015-12-22T00:00:00"/>
  </r>
  <r>
    <n v="7069"/>
    <s v="Y"/>
    <x v="571"/>
    <s v="Not Specified"/>
    <x v="30"/>
    <x v="1816"/>
    <n v="0.05"/>
    <s v="Express"/>
    <x v="1796"/>
    <n v="42.98"/>
    <n v="20.5"/>
    <s v="Evan Minnotte"/>
    <x v="0"/>
    <s v="Corporate"/>
    <x v="1"/>
    <s v="Computer Peripherals"/>
    <s v="Small Box"/>
    <d v="2015-12-24T00:00:00"/>
  </r>
  <r>
    <n v="7070"/>
    <s v="Y"/>
    <x v="571"/>
    <s v="Not Specified"/>
    <x v="34"/>
    <x v="1817"/>
    <n v="0.09"/>
    <s v="Regular"/>
    <x v="1797"/>
    <n v="15.69"/>
    <n v="14.5"/>
    <s v="Luke Schmidt"/>
    <x v="1"/>
    <s v="Home Office"/>
    <x v="0"/>
    <s v="Labels"/>
    <s v="Small Box"/>
    <d v="2015-12-23T00:00:00"/>
  </r>
  <r>
    <n v="7071"/>
    <s v="Y"/>
    <x v="571"/>
    <s v="Not Specified"/>
    <x v="36"/>
    <x v="1818"/>
    <n v="7.0000000000000007E-2"/>
    <s v="Express"/>
    <x v="1798"/>
    <n v="32.340000000000003"/>
    <n v="49"/>
    <s v="Luke Schmidt"/>
    <x v="1"/>
    <s v="Home Office"/>
    <x v="0"/>
    <s v="Storage &amp; Organization"/>
    <s v="Large Box"/>
    <d v="2015-12-23T00:00:00"/>
  </r>
  <r>
    <n v="7072"/>
    <s v="N"/>
    <x v="571"/>
    <s v="Not Specified"/>
    <x v="10"/>
    <x v="1819"/>
    <n v="0.03"/>
    <s v="Regular"/>
    <x v="1799"/>
    <n v="164.48"/>
    <n v="18"/>
    <s v="Corinna Mitchell"/>
    <x v="2"/>
    <s v="Corporate"/>
    <x v="1"/>
    <s v="Computer Peripherals"/>
    <s v="Small Box"/>
    <d v="2015-12-23T00:00:00"/>
  </r>
  <r>
    <n v="7073"/>
    <s v="N"/>
    <x v="571"/>
    <s v="Not Specified"/>
    <x v="39"/>
    <x v="1820"/>
    <n v="0.02"/>
    <s v="Regular"/>
    <x v="84"/>
    <n v="16.28"/>
    <n v="20.72"/>
    <s v="Corinna Mitchell"/>
    <x v="2"/>
    <s v="Corporate"/>
    <x v="0"/>
    <s v="Paper"/>
    <s v="Small Box"/>
    <d v="2015-12-24T00:00:00"/>
  </r>
  <r>
    <n v="7074"/>
    <s v="N"/>
    <x v="571"/>
    <s v="Not Specified"/>
    <x v="1"/>
    <x v="1821"/>
    <n v="0.02"/>
    <s v="Regular"/>
    <x v="1800"/>
    <n v="77.989999999999995"/>
    <n v="19.309999999999999"/>
    <s v="Delfina Latchford"/>
    <x v="3"/>
    <s v="Small Business"/>
    <x v="1"/>
    <s v="Telephones and Communication"/>
    <s v="Small Box"/>
    <d v="2015-12-24T00:00:00"/>
  </r>
  <r>
    <n v="7075"/>
    <s v="N"/>
    <x v="572"/>
    <s v="Critical"/>
    <x v="9"/>
    <x v="1822"/>
    <n v="0.05"/>
    <s v="Regular"/>
    <x v="1801"/>
    <n v="41.17"/>
    <n v="20.27"/>
    <s v="Julia Dunbar"/>
    <x v="1"/>
    <s v="Consumer"/>
    <x v="0"/>
    <s v="Binders and Binder Accessories"/>
    <s v="Small Box"/>
    <d v="2015-12-26T00:00:00"/>
  </r>
  <r>
    <n v="7076"/>
    <s v="N"/>
    <x v="572"/>
    <s v="Critical"/>
    <x v="32"/>
    <x v="1823"/>
    <n v="0.03"/>
    <s v="Delivery Van"/>
    <x v="1802"/>
    <n v="158.05000000000001"/>
    <n v="94.2"/>
    <s v="Julia Dunbar"/>
    <x v="1"/>
    <s v="Consumer"/>
    <x v="2"/>
    <s v="Tables"/>
    <s v="Jumbo Box"/>
    <d v="2015-12-25T00:00:00"/>
  </r>
  <r>
    <n v="7077"/>
    <s v="N"/>
    <x v="572"/>
    <s v="Critical"/>
    <x v="6"/>
    <x v="1824"/>
    <n v="0.06"/>
    <s v="Regular"/>
    <x v="1803"/>
    <n v="137.99"/>
    <n v="19.63"/>
    <s v="Julia Dunbar"/>
    <x v="1"/>
    <s v="Consumer"/>
    <x v="1"/>
    <s v="Telephones and Communication"/>
    <s v="Small Box"/>
    <d v="2015-12-27T00:00:00"/>
  </r>
  <r>
    <n v="7078"/>
    <s v="N"/>
    <x v="572"/>
    <s v="High"/>
    <x v="47"/>
    <x v="1825"/>
    <n v="0.08"/>
    <s v="Regular"/>
    <x v="1804"/>
    <n v="13.74"/>
    <n v="18.079999999999998"/>
    <s v="Nancy Lomonaco"/>
    <x v="2"/>
    <s v="Home Office"/>
    <x v="2"/>
    <s v="Office Furnishings"/>
    <s v="Small Pack"/>
    <d v="2015-12-26T00:00:00"/>
  </r>
  <r>
    <n v="7079"/>
    <s v="N"/>
    <x v="573"/>
    <s v="Critical"/>
    <x v="45"/>
    <x v="1826"/>
    <n v="0.09"/>
    <s v="Delivery Van"/>
    <x v="1805"/>
    <n v="461.99"/>
    <n v="63"/>
    <s v="Paul Knutson"/>
    <x v="0"/>
    <s v="Corporate"/>
    <x v="1"/>
    <s v="Copiers and Fax"/>
    <s v="Jumbo Drum"/>
    <d v="2015-12-26T00:00:00"/>
  </r>
  <r>
    <n v="7080"/>
    <s v="N"/>
    <x v="574"/>
    <s v="High"/>
    <x v="3"/>
    <x v="1827"/>
    <n v="0.05"/>
    <s v="Regular"/>
    <x v="1806"/>
    <n v="16.28"/>
    <n v="20.72"/>
    <s v="Ionia McGrath"/>
    <x v="0"/>
    <s v="Small Business"/>
    <x v="0"/>
    <s v="Paper"/>
    <s v="Small Box"/>
    <d v="2015-12-27T00:00:00"/>
  </r>
  <r>
    <n v="7081"/>
    <s v="N"/>
    <x v="574"/>
    <s v="High"/>
    <x v="0"/>
    <x v="1828"/>
    <n v="0.03"/>
    <s v="Delivery Van"/>
    <x v="1807"/>
    <n v="162.97999999999999"/>
    <n v="80.27"/>
    <s v="Ionia McGrath"/>
    <x v="0"/>
    <s v="Small Business"/>
    <x v="2"/>
    <s v="Bookcases"/>
    <s v="Jumbo Box"/>
    <d v="2015-12-28T00:00:00"/>
  </r>
  <r>
    <n v="7082"/>
    <s v="N"/>
    <x v="574"/>
    <s v="High"/>
    <x v="15"/>
    <x v="1829"/>
    <n v="0.1"/>
    <s v="Regular"/>
    <x v="1808"/>
    <n v="32.99"/>
    <n v="18.809999999999999"/>
    <s v="Ionia McGrath"/>
    <x v="0"/>
    <s v="Small Business"/>
    <x v="1"/>
    <s v="Telephones and Communication"/>
    <s v="Medium Box"/>
    <d v="2015-12-29T00:00:00"/>
  </r>
  <r>
    <n v="7083"/>
    <s v="N"/>
    <x v="574"/>
    <s v="Medium"/>
    <x v="43"/>
    <x v="1830"/>
    <n v="0.06"/>
    <s v="Express"/>
    <x v="1809"/>
    <n v="27.99"/>
    <n v="27.18"/>
    <s v="Joel Eaton"/>
    <x v="1"/>
    <s v="Home Office"/>
    <x v="0"/>
    <s v="Binders and Binder Accessories"/>
    <s v="Small Box"/>
    <d v="2015-12-26T00:00:00"/>
  </r>
  <r>
    <n v="7084"/>
    <s v="N"/>
    <x v="574"/>
    <s v="Medium"/>
    <x v="13"/>
    <x v="1831"/>
    <n v="0.01"/>
    <s v="Regular"/>
    <x v="149"/>
    <n v="16.98"/>
    <n v="14.8"/>
    <s v="Joel Eaton"/>
    <x v="1"/>
    <s v="Home Office"/>
    <x v="0"/>
    <s v="Paper"/>
    <s v="Wrap Bag"/>
    <d v="2015-12-27T00:00:00"/>
  </r>
  <r>
    <n v="7085"/>
    <s v="N"/>
    <x v="574"/>
    <s v="Low"/>
    <x v="9"/>
    <x v="1832"/>
    <n v="0.06"/>
    <s v="Express"/>
    <x v="1810"/>
    <n v="137.99"/>
    <n v="22.08"/>
    <s v="Tom Stivers"/>
    <x v="1"/>
    <s v="Corporate"/>
    <x v="1"/>
    <s v="Telephones and Communication"/>
    <s v="Small Box"/>
    <d v="2016-01-14T00:00:00"/>
  </r>
  <r>
    <n v="7086"/>
    <s v="N"/>
    <x v="574"/>
    <s v="Low"/>
    <x v="6"/>
    <x v="1833"/>
    <n v="0.05"/>
    <s v="Regular"/>
    <x v="1811"/>
    <n v="19.989999999999998"/>
    <n v="19.03"/>
    <s v="Maris LaWare"/>
    <x v="1"/>
    <s v="Home Office"/>
    <x v="1"/>
    <s v="Telephones and Communication"/>
    <s v="Medium Box"/>
    <d v="2016-01-19T00:00:00"/>
  </r>
  <r>
    <n v="7087"/>
    <s v="N"/>
    <x v="574"/>
    <s v="Low"/>
    <x v="23"/>
    <x v="1834"/>
    <n v="0.05"/>
    <s v="Regular"/>
    <x v="1812"/>
    <n v="137.99"/>
    <n v="22.99"/>
    <s v="Maris LaWare"/>
    <x v="1"/>
    <s v="Home Office"/>
    <x v="1"/>
    <s v="Telephones and Communication"/>
    <s v="Small Box"/>
    <d v="2015-12-30T00:00:00"/>
  </r>
  <r>
    <n v="7088"/>
    <s v="N"/>
    <x v="575"/>
    <s v="Medium"/>
    <x v="43"/>
    <x v="1835"/>
    <n v="0.03"/>
    <s v="Regular"/>
    <x v="1813"/>
    <n v="48.55"/>
    <n v="27.89"/>
    <s v="Brad Thomas"/>
    <x v="1"/>
    <s v="Home Office"/>
    <x v="0"/>
    <s v="Pens &amp; Art Supplies"/>
    <s v="Wrap Bag"/>
    <d v="2015-12-29T00:00:00"/>
  </r>
  <r>
    <n v="7089"/>
    <s v="N"/>
    <x v="575"/>
    <s v="Critical"/>
    <x v="43"/>
    <x v="1836"/>
    <n v="0.03"/>
    <s v="Regular"/>
    <x v="1814"/>
    <n v="15.78"/>
    <n v="14.71"/>
    <s v="David Smith"/>
    <x v="2"/>
    <s v="Small Business"/>
    <x v="0"/>
    <s v="Rubber Bands"/>
    <s v="Wrap Bag"/>
    <d v="2015-12-29T00:00:00"/>
  </r>
  <r>
    <n v="7090"/>
    <s v="N"/>
    <x v="576"/>
    <s v="Critical"/>
    <x v="9"/>
    <x v="1837"/>
    <n v="0.11"/>
    <s v="Regular"/>
    <x v="509"/>
    <n v="24.64"/>
    <n v="18.98"/>
    <s v="Matt Abelman"/>
    <x v="0"/>
    <s v="Consumer"/>
    <x v="2"/>
    <s v="Office Furnishings"/>
    <s v="Small Pack"/>
    <d v="2015-12-30T00:00:00"/>
  </r>
  <r>
    <n v="7091"/>
    <s v="N"/>
    <x v="576"/>
    <s v="Critical"/>
    <x v="22"/>
    <x v="1838"/>
    <n v="0.02"/>
    <s v="Regular"/>
    <x v="1815"/>
    <n v="36.92"/>
    <n v="26.98"/>
    <s v="Peter Fuller"/>
    <x v="1"/>
    <s v="Consumer"/>
    <x v="0"/>
    <s v="Binders and Binder Accessories"/>
    <s v="Small Box"/>
    <d v="2015-12-29T00:00:00"/>
  </r>
  <r>
    <n v="7092"/>
    <s v="N"/>
    <x v="576"/>
    <s v="Critical"/>
    <x v="10"/>
    <x v="1839"/>
    <n v="0"/>
    <s v="Regular"/>
    <x v="1816"/>
    <n v="18.48"/>
    <n v="22.74"/>
    <s v="Liz Willingham"/>
    <x v="0"/>
    <s v="Home Office"/>
    <x v="0"/>
    <s v="Paper"/>
    <s v="Small Box"/>
    <d v="2015-12-30T00:00:00"/>
  </r>
  <r>
    <n v="7093"/>
    <s v="N"/>
    <x v="576"/>
    <s v="Critical"/>
    <x v="48"/>
    <x v="1840"/>
    <n v="0"/>
    <s v="Delivery Van"/>
    <x v="1817"/>
    <n v="32.979999999999997"/>
    <n v="67.03"/>
    <s v="Liz Willingham"/>
    <x v="0"/>
    <s v="Home Office"/>
    <x v="0"/>
    <s v="Storage &amp; Organization"/>
    <s v="Jumbo Drum"/>
    <d v="2015-12-29T00:00:00"/>
  </r>
  <r>
    <n v="7094"/>
    <s v="N"/>
    <x v="577"/>
    <s v="Critical"/>
    <x v="29"/>
    <x v="1841"/>
    <n v="0.05"/>
    <s v="Regular"/>
    <x v="1818"/>
    <n v="23.09"/>
    <n v="19.25"/>
    <s v="Art Ferguson"/>
    <x v="0"/>
    <s v="Corporate"/>
    <x v="0"/>
    <s v="Envelopes"/>
    <s v="Small Box"/>
    <d v="2016-03-22T00:00:00"/>
  </r>
  <r>
    <n v="7095"/>
    <s v="N"/>
    <x v="577"/>
    <s v="High"/>
    <x v="34"/>
    <x v="1842"/>
    <n v="0.01"/>
    <s v="Express"/>
    <x v="1819"/>
    <n v="25.48"/>
    <n v="18.510000000000002"/>
    <s v="Randy Bradley"/>
    <x v="1"/>
    <s v="Small Business"/>
    <x v="0"/>
    <s v="Storage &amp; Organization"/>
    <s v="Small Box"/>
    <d v="2015-12-29T00:00:00"/>
  </r>
  <r>
    <n v="7096"/>
    <s v="N"/>
    <x v="578"/>
    <s v="Low"/>
    <x v="10"/>
    <x v="1843"/>
    <n v="0.02"/>
    <s v="Regular"/>
    <x v="1820"/>
    <n v="14.21"/>
    <n v="15"/>
    <s v="Dean Percer"/>
    <x v="1"/>
    <s v="Home Office"/>
    <x v="0"/>
    <s v="Pens &amp; Art Supplies"/>
    <s v="Wrap Bag"/>
    <d v="2016-03-31T00:00:00"/>
  </r>
  <r>
    <n v="7097"/>
    <s v="N"/>
    <x v="578"/>
    <s v="Not Specified"/>
    <x v="46"/>
    <x v="1844"/>
    <n v="7.0000000000000007E-2"/>
    <s v="Delivery Van"/>
    <x v="1821"/>
    <n v="142.97999999999999"/>
    <n v="44"/>
    <s v="Charles Crestani"/>
    <x v="1"/>
    <s v="Consumer"/>
    <x v="2"/>
    <s v="Chairs &amp; Chairmats"/>
    <s v="Jumbo Drum"/>
    <d v="2016-01-16T00:00:00"/>
  </r>
  <r>
    <n v="7098"/>
    <s v="N"/>
    <x v="578"/>
    <s v="Not Specified"/>
    <x v="44"/>
    <x v="1845"/>
    <n v="0.09"/>
    <s v="Regular"/>
    <x v="1822"/>
    <n v="67.98"/>
    <n v="18.86"/>
    <s v="Charles Crestani"/>
    <x v="1"/>
    <s v="Consumer"/>
    <x v="0"/>
    <s v="Paper"/>
    <s v="Small Box"/>
    <d v="2016-01-10T00:00:00"/>
  </r>
  <r>
    <n v="7099"/>
    <s v="N"/>
    <x v="578"/>
    <s v="Not Specified"/>
    <x v="24"/>
    <x v="1846"/>
    <n v="0.08"/>
    <s v="Regular"/>
    <x v="1823"/>
    <n v="127.99"/>
    <n v="18.23"/>
    <s v="Charles Crestani"/>
    <x v="1"/>
    <s v="Consumer"/>
    <x v="1"/>
    <s v="Telephones and Communication"/>
    <s v="Small Box"/>
    <d v="2016-01-27T00:00:00"/>
  </r>
  <r>
    <n v="7100"/>
    <s v="Y"/>
    <x v="578"/>
    <s v="Not Specified"/>
    <x v="46"/>
    <x v="1847"/>
    <n v="0.02"/>
    <s v="Regular"/>
    <x v="1824"/>
    <n v="17.579999999999998"/>
    <n v="15.99"/>
    <s v="Lisa DeCherney"/>
    <x v="2"/>
    <s v="Consumer"/>
    <x v="0"/>
    <s v="Pens &amp; Art Supplies"/>
    <s v="Wrap Bag"/>
    <d v="2016-01-13T00:00:00"/>
  </r>
  <r>
    <n v="7101"/>
    <s v="N"/>
    <x v="578"/>
    <s v="Medium"/>
    <x v="32"/>
    <x v="1848"/>
    <n v="0.04"/>
    <s v="Regular"/>
    <x v="1825"/>
    <n v="112.98"/>
    <n v="21.18"/>
    <s v="Carlos Soltero"/>
    <x v="0"/>
    <s v="Small Business"/>
    <x v="1"/>
    <s v="Computer Peripherals"/>
    <s v="Small Box"/>
    <d v="2016-01-10T00:00:00"/>
  </r>
  <r>
    <n v="7102"/>
    <s v="N"/>
    <x v="578"/>
    <s v="Medium"/>
    <x v="35"/>
    <x v="1849"/>
    <n v="0.09"/>
    <s v="Express"/>
    <x v="1826"/>
    <n v="18.48"/>
    <n v="21.49"/>
    <s v="Carlos Soltero"/>
    <x v="0"/>
    <s v="Small Business"/>
    <x v="0"/>
    <s v="Paper"/>
    <s v="Small Box"/>
    <d v="2016-01-14T00:00:00"/>
  </r>
  <r>
    <n v="7103"/>
    <s v="N"/>
    <x v="579"/>
    <s v="Not Specified"/>
    <x v="17"/>
    <x v="1850"/>
    <n v="0.02"/>
    <s v="Regular"/>
    <x v="1827"/>
    <n v="32.28"/>
    <n v="28.39"/>
    <s v="Grant Thornton"/>
    <x v="1"/>
    <s v="Corporate"/>
    <x v="2"/>
    <s v="Office Furnishings"/>
    <s v="Small Box"/>
    <d v="2015-12-31T00:00:00"/>
  </r>
  <r>
    <n v="7104"/>
    <s v="N"/>
    <x v="579"/>
    <s v="Not Specified"/>
    <x v="35"/>
    <x v="1851"/>
    <n v="0"/>
    <s v="Regular"/>
    <x v="1828"/>
    <n v="77.989999999999995"/>
    <n v="19.989999999999998"/>
    <s v="Grant Thornton"/>
    <x v="1"/>
    <s v="Corporate"/>
    <x v="1"/>
    <s v="Telephones and Communication"/>
    <s v="Small Box"/>
    <d v="2016-01-02T00:00:00"/>
  </r>
  <r>
    <n v="7105"/>
    <s v="N"/>
    <x v="579"/>
    <s v="Medium"/>
    <x v="38"/>
    <x v="1852"/>
    <n v="0.03"/>
    <s v="Regular"/>
    <x v="1829"/>
    <n v="174.93"/>
    <n v="33.99"/>
    <s v="Doug Bickford"/>
    <x v="3"/>
    <s v="Small Business"/>
    <x v="0"/>
    <s v="Envelopes"/>
    <s v="Small Box"/>
    <d v="2016-01-02T00:00:00"/>
  </r>
  <r>
    <n v="7106"/>
    <s v="N"/>
    <x v="580"/>
    <s v="Low"/>
    <x v="19"/>
    <x v="1853"/>
    <n v="0.06"/>
    <s v="Express"/>
    <x v="1830"/>
    <n v="17.18"/>
    <n v="16.04"/>
    <s v="Linda Southworth"/>
    <x v="1"/>
    <s v="Consumer"/>
    <x v="0"/>
    <s v="Paper"/>
    <s v="Wrap Bag"/>
    <d v="2016-01-08T00:00:00"/>
  </r>
  <r>
    <n v="7107"/>
    <s v="Y"/>
    <x v="580"/>
    <s v="High"/>
    <x v="3"/>
    <x v="1854"/>
    <n v="0.04"/>
    <s v="Regular"/>
    <x v="1831"/>
    <n v="16.28"/>
    <n v="20.72"/>
    <s v="Gary Jenkins"/>
    <x v="1"/>
    <s v="Home Office"/>
    <x v="0"/>
    <s v="Paper"/>
    <s v="Small Box"/>
    <d v="2016-01-02T00:00:00"/>
  </r>
  <r>
    <n v="7108"/>
    <s v="N"/>
    <x v="581"/>
    <s v="High"/>
    <x v="33"/>
    <x v="1855"/>
    <n v="0"/>
    <s v="Delivery Van"/>
    <x v="1832"/>
    <n v="35.99"/>
    <n v="29.68"/>
    <s v="Steven Ward"/>
    <x v="1"/>
    <s v="Consumer"/>
    <x v="2"/>
    <s v="Office Furnishings"/>
    <s v="Jumbo Drum"/>
    <d v="2016-01-04T00:00:00"/>
  </r>
  <r>
    <n v="7109"/>
    <s v="N"/>
    <x v="582"/>
    <s v="Low"/>
    <x v="26"/>
    <x v="1856"/>
    <n v="0.09"/>
    <s v="Regular"/>
    <x v="1833"/>
    <n v="20.67"/>
    <n v="17.5"/>
    <s v="Max Ludwig"/>
    <x v="1"/>
    <s v="Corporate"/>
    <x v="0"/>
    <s v="Appliances"/>
    <s v="Small Box"/>
    <d v="2016-01-08T00:00:00"/>
  </r>
  <r>
    <n v="7110"/>
    <s v="N"/>
    <x v="582"/>
    <s v="Low"/>
    <x v="36"/>
    <x v="1857"/>
    <n v="0.04"/>
    <s v="Delivery Van"/>
    <x v="1834"/>
    <n v="292.98"/>
    <n v="49.67"/>
    <s v="Max Ludwig"/>
    <x v="1"/>
    <s v="Corporate"/>
    <x v="2"/>
    <s v="Tables"/>
    <s v="Jumbo Box"/>
    <d v="2016-01-09T00:00:00"/>
  </r>
  <r>
    <n v="7111"/>
    <s v="N"/>
    <x v="582"/>
    <s v="Low"/>
    <x v="33"/>
    <x v="1858"/>
    <n v="0.08"/>
    <s v="Regular"/>
    <x v="1835"/>
    <n v="24.98"/>
    <n v="17.14"/>
    <s v="Michelle Moray"/>
    <x v="1"/>
    <s v="Corporate"/>
    <x v="0"/>
    <s v="Scissors Rulers and Trimmers"/>
    <s v="Small Pack"/>
    <d v="2016-01-04T00:00:00"/>
  </r>
  <r>
    <n v="7112"/>
    <s v="N"/>
    <x v="583"/>
    <s v="Low"/>
    <x v="45"/>
    <x v="1859"/>
    <n v="0.04"/>
    <s v="Regular"/>
    <x v="1836"/>
    <n v="18.239999999999998"/>
    <n v="19.22"/>
    <s v="Christine Sundaresam"/>
    <x v="2"/>
    <s v="Small Business"/>
    <x v="2"/>
    <s v="Office Furnishings"/>
    <s v="Small Box"/>
    <d v="2016-01-13T00:00:00"/>
  </r>
  <r>
    <n v="7113"/>
    <s v="N"/>
    <x v="584"/>
    <s v="Medium"/>
    <x v="38"/>
    <x v="1860"/>
    <n v="0.06"/>
    <s v="Delivery Van"/>
    <x v="1837"/>
    <n v="134.99"/>
    <n v="84.2"/>
    <s v="Mick Crebagga"/>
    <x v="1"/>
    <s v="Home Office"/>
    <x v="2"/>
    <s v="Chairs &amp; Chairmats"/>
    <s v="Jumbo Drum"/>
    <d v="2016-01-10T00:00:00"/>
  </r>
  <r>
    <n v="7114"/>
    <s v="N"/>
    <x v="584"/>
    <s v="Medium"/>
    <x v="20"/>
    <x v="1861"/>
    <n v="0.02"/>
    <s v="Regular"/>
    <x v="1838"/>
    <n v="33.979999999999997"/>
    <n v="16.87"/>
    <s v="Mick Crebagga"/>
    <x v="1"/>
    <s v="Home Office"/>
    <x v="0"/>
    <s v="Pens &amp; Art Supplies"/>
    <s v="Small Pack"/>
    <d v="2016-01-08T00:00:00"/>
  </r>
  <r>
    <n v="7115"/>
    <s v="N"/>
    <x v="585"/>
    <s v="Low"/>
    <x v="43"/>
    <x v="1862"/>
    <n v="0.1"/>
    <s v="Regular"/>
    <x v="1839"/>
    <n v="16.89"/>
    <n v="18.93"/>
    <s v="Peter Buhler"/>
    <x v="1"/>
    <s v="Consumer"/>
    <x v="1"/>
    <s v="Computer Peripherals"/>
    <s v="Small Pack"/>
    <d v="2016-01-12T00:00:00"/>
  </r>
  <r>
    <n v="7116"/>
    <s v="N"/>
    <x v="586"/>
    <s v="Critical"/>
    <x v="38"/>
    <x v="1863"/>
    <n v="0.02"/>
    <s v="Regular"/>
    <x v="1840"/>
    <n v="18.48"/>
    <n v="20.41"/>
    <s v="Darren Powers"/>
    <x v="2"/>
    <s v="Corporate"/>
    <x v="0"/>
    <s v="Paper"/>
    <s v="Small Box"/>
    <d v="2016-01-11T00:00:00"/>
  </r>
  <r>
    <n v="7117"/>
    <s v="N"/>
    <x v="586"/>
    <s v="Critical"/>
    <x v="42"/>
    <x v="1864"/>
    <n v="0.05"/>
    <s v="Delivery Van"/>
    <x v="1841"/>
    <n v="32.979999999999997"/>
    <n v="59"/>
    <s v="Darren Powers"/>
    <x v="2"/>
    <s v="Corporate"/>
    <x v="0"/>
    <s v="Storage &amp; Organization"/>
    <s v="Jumbo Drum"/>
    <d v="2016-01-11T00:00:00"/>
  </r>
  <r>
    <n v="7118"/>
    <s v="N"/>
    <x v="586"/>
    <s v="High"/>
    <x v="4"/>
    <x v="1865"/>
    <n v="0.04"/>
    <s v="Regular"/>
    <x v="1842"/>
    <n v="58.94"/>
    <n v="20.77"/>
    <s v="Maribeth Yedwab"/>
    <x v="1"/>
    <s v="Home Office"/>
    <x v="2"/>
    <s v="Office Furnishings"/>
    <s v="Small Box"/>
    <d v="2016-01-09T00:00:00"/>
  </r>
  <r>
    <n v="7119"/>
    <s v="N"/>
    <x v="586"/>
    <s v="Medium"/>
    <x v="43"/>
    <x v="1866"/>
    <n v="0.05"/>
    <s v="Express"/>
    <x v="1843"/>
    <n v="375.25"/>
    <n v="33.99"/>
    <s v="Patrick Gardner"/>
    <x v="0"/>
    <s v="Consumer"/>
    <x v="0"/>
    <s v="Appliances"/>
    <s v="Small Box"/>
    <d v="2016-01-10T00:00:00"/>
  </r>
  <r>
    <n v="7120"/>
    <s v="N"/>
    <x v="586"/>
    <s v="Low"/>
    <x v="33"/>
    <x v="1867"/>
    <n v="0.06"/>
    <s v="Regular"/>
    <x v="1844"/>
    <n v="28.74"/>
    <n v="19.079999999999998"/>
    <s v="Frank Gastineau"/>
    <x v="1"/>
    <s v="Small Business"/>
    <x v="0"/>
    <s v="Binders and Binder Accessories"/>
    <s v="Small Box"/>
    <d v="2016-01-16T00:00:00"/>
  </r>
  <r>
    <n v="7121"/>
    <s v="N"/>
    <x v="586"/>
    <s v="Low"/>
    <x v="46"/>
    <x v="1868"/>
    <n v="0.05"/>
    <s v="Delivery Van"/>
    <x v="1845"/>
    <n v="134.99"/>
    <n v="84.2"/>
    <s v="Frank Gastineau"/>
    <x v="1"/>
    <s v="Small Business"/>
    <x v="2"/>
    <s v="Chairs &amp; Chairmats"/>
    <s v="Jumbo Drum"/>
    <d v="2016-01-11T00:00:00"/>
  </r>
  <r>
    <n v="7122"/>
    <s v="N"/>
    <x v="587"/>
    <s v="High"/>
    <x v="1"/>
    <x v="1869"/>
    <n v="0.06"/>
    <s v="Regular"/>
    <x v="1846"/>
    <n v="17.53"/>
    <n v="20.98"/>
    <s v="Sandra Glassco"/>
    <x v="2"/>
    <s v="Home Office"/>
    <x v="0"/>
    <s v="Binders and Binder Accessories"/>
    <s v="Small Box"/>
    <d v="2016-01-13T00:00:00"/>
  </r>
  <r>
    <n v="7123"/>
    <s v="N"/>
    <x v="587"/>
    <s v="High"/>
    <x v="24"/>
    <x v="1870"/>
    <n v="0.08"/>
    <s v="Regular"/>
    <x v="1847"/>
    <n v="24.58"/>
    <n v="19.16"/>
    <s v="Sandra Glassco"/>
    <x v="2"/>
    <s v="Home Office"/>
    <x v="2"/>
    <s v="Office Furnishings"/>
    <s v="Small Box"/>
    <d v="2016-01-12T00:00:00"/>
  </r>
  <r>
    <n v="7124"/>
    <s v="N"/>
    <x v="587"/>
    <s v="High"/>
    <x v="0"/>
    <x v="1871"/>
    <n v="0.06"/>
    <s v="Regular"/>
    <x v="1848"/>
    <n v="16.28"/>
    <n v="18.79"/>
    <s v="Sandra Glassco"/>
    <x v="2"/>
    <s v="Home Office"/>
    <x v="0"/>
    <s v="Paper"/>
    <s v="Small Box"/>
    <d v="2016-01-11T00:00:00"/>
  </r>
  <r>
    <n v="7125"/>
    <s v="N"/>
    <x v="587"/>
    <s v="High"/>
    <x v="1"/>
    <x v="1872"/>
    <n v="0.1"/>
    <s v="Regular"/>
    <x v="1849"/>
    <n v="15.85"/>
    <n v="14.7"/>
    <s v="Sandra Glassco"/>
    <x v="2"/>
    <s v="Home Office"/>
    <x v="0"/>
    <s v="Pens &amp; Art Supplies"/>
    <s v="Wrap Bag"/>
    <d v="2016-01-11T00:00:00"/>
  </r>
  <r>
    <n v="7126"/>
    <s v="N"/>
    <x v="587"/>
    <s v="Not Specified"/>
    <x v="38"/>
    <x v="1873"/>
    <n v="7.0000000000000007E-2"/>
    <s v="Regular"/>
    <x v="1850"/>
    <n v="17.84"/>
    <n v="15.2"/>
    <s v="Beth Thompson"/>
    <x v="3"/>
    <s v="Corporate"/>
    <x v="0"/>
    <s v="Pens &amp; Art Supplies"/>
    <s v="Wrap Bag"/>
    <d v="2016-01-10T00:00:00"/>
  </r>
  <r>
    <n v="7127"/>
    <s v="N"/>
    <x v="587"/>
    <s v="Not Specified"/>
    <x v="47"/>
    <x v="1874"/>
    <n v="7.0000000000000007E-2"/>
    <s v="Delivery Van"/>
    <x v="1851"/>
    <n v="230.75"/>
    <n v="83.64"/>
    <s v="Beth Thompson"/>
    <x v="3"/>
    <s v="Corporate"/>
    <x v="2"/>
    <s v="Tables"/>
    <s v="Jumbo Box"/>
    <d v="2016-01-12T00:00:00"/>
  </r>
  <r>
    <n v="7128"/>
    <s v="N"/>
    <x v="587"/>
    <s v="Low"/>
    <x v="40"/>
    <x v="1875"/>
    <n v="0.04"/>
    <s v="Regular"/>
    <x v="1852"/>
    <n v="17.18"/>
    <n v="19.739999999999998"/>
    <s v="Christine Phan"/>
    <x v="2"/>
    <s v="Small Business"/>
    <x v="0"/>
    <s v="Binders and Binder Accessories"/>
    <s v="Small Box"/>
    <d v="2016-01-15T00:00:00"/>
  </r>
  <r>
    <n v="7129"/>
    <s v="N"/>
    <x v="587"/>
    <s v="Low"/>
    <x v="0"/>
    <x v="1876"/>
    <n v="0.08"/>
    <s v="Regular"/>
    <x v="1853"/>
    <n v="22.94"/>
    <n v="15.39"/>
    <s v="Christine Phan"/>
    <x v="2"/>
    <s v="Small Business"/>
    <x v="0"/>
    <s v="Envelopes"/>
    <s v="Small Box"/>
    <d v="2016-01-12T00:00:00"/>
  </r>
  <r>
    <n v="7130"/>
    <s v="N"/>
    <x v="587"/>
    <s v="Low"/>
    <x v="37"/>
    <x v="1877"/>
    <n v="0.02"/>
    <s v="Regular"/>
    <x v="1854"/>
    <n v="77.989999999999995"/>
    <n v="22.8"/>
    <s v="Christine Phan"/>
    <x v="2"/>
    <s v="Small Business"/>
    <x v="1"/>
    <s v="Telephones and Communication"/>
    <s v="Small Box"/>
    <d v="2016-01-15T00:00:00"/>
  </r>
  <r>
    <n v="7131"/>
    <s v="N"/>
    <x v="588"/>
    <s v="Critical"/>
    <x v="49"/>
    <x v="1878"/>
    <n v="0.01"/>
    <s v="Delivery Van"/>
    <x v="1855"/>
    <n v="142.97999999999999"/>
    <n v="68.739999999999995"/>
    <s v="Anthony Garverick"/>
    <x v="1"/>
    <s v="Small Business"/>
    <x v="2"/>
    <s v="Bookcases"/>
    <s v="Jumbo Box"/>
    <d v="2016-01-13T00:00:00"/>
  </r>
  <r>
    <n v="7132"/>
    <s v="N"/>
    <x v="588"/>
    <s v="Critical"/>
    <x v="15"/>
    <x v="1879"/>
    <n v="0.02"/>
    <s v="Regular"/>
    <x v="1856"/>
    <n v="42.97"/>
    <n v="18"/>
    <s v="Anthony Garverick"/>
    <x v="1"/>
    <s v="Small Business"/>
    <x v="1"/>
    <s v="Computer Peripherals"/>
    <s v="Small Box"/>
    <d v="2016-01-11T00:00:00"/>
  </r>
  <r>
    <n v="7133"/>
    <s v="N"/>
    <x v="588"/>
    <s v="Low"/>
    <x v="20"/>
    <x v="1880"/>
    <n v="7.0000000000000007E-2"/>
    <s v="Regular"/>
    <x v="1857"/>
    <n v="14.78"/>
    <n v="15.49"/>
    <s v="Greg Guthrie"/>
    <x v="0"/>
    <s v="Corporate"/>
    <x v="0"/>
    <s v="Binders and Binder Accessories"/>
    <s v="Small Box"/>
    <d v="2016-01-13T00:00:00"/>
  </r>
  <r>
    <n v="7134"/>
    <s v="N"/>
    <x v="588"/>
    <s v="Low"/>
    <x v="3"/>
    <x v="1881"/>
    <n v="0.04"/>
    <s v="Regular"/>
    <x v="1858"/>
    <n v="16.14"/>
    <n v="20.6"/>
    <s v="Greg Guthrie"/>
    <x v="0"/>
    <s v="Corporate"/>
    <x v="2"/>
    <s v="Office Furnishings"/>
    <s v="Small Box"/>
    <d v="2016-01-20T00:00:00"/>
  </r>
  <r>
    <n v="7135"/>
    <s v="N"/>
    <x v="588"/>
    <s v="Low"/>
    <x v="14"/>
    <x v="1882"/>
    <n v="0.05"/>
    <s v="Regular"/>
    <x v="1859"/>
    <n v="18.48"/>
    <n v="21.86"/>
    <s v="Greg Guthrie"/>
    <x v="0"/>
    <s v="Corporate"/>
    <x v="0"/>
    <s v="Paper"/>
    <s v="Small Box"/>
    <d v="2016-01-16T00:00:00"/>
  </r>
  <r>
    <n v="7136"/>
    <s v="N"/>
    <x v="588"/>
    <s v="Low"/>
    <x v="10"/>
    <x v="1883"/>
    <n v="0.01"/>
    <s v="Regular"/>
    <x v="1860"/>
    <n v="15.28"/>
    <n v="17.97"/>
    <s v="Greg Guthrie"/>
    <x v="0"/>
    <s v="Corporate"/>
    <x v="0"/>
    <s v="Pens &amp; Art Supplies"/>
    <s v="Wrap Bag"/>
    <d v="2016-01-16T00:00:00"/>
  </r>
  <r>
    <n v="7137"/>
    <s v="N"/>
    <x v="588"/>
    <s v="High"/>
    <x v="22"/>
    <x v="1884"/>
    <n v="0"/>
    <s v="Regular"/>
    <x v="1861"/>
    <n v="90.69"/>
    <n v="33.99"/>
    <s v="Joni Blumstein"/>
    <x v="2"/>
    <s v="Home Office"/>
    <x v="2"/>
    <s v="Office Furnishings"/>
    <s v="Small Box"/>
    <d v="2016-01-12T00:00:00"/>
  </r>
  <r>
    <n v="7138"/>
    <s v="N"/>
    <x v="589"/>
    <s v="Low"/>
    <x v="11"/>
    <x v="1885"/>
    <n v="0"/>
    <s v="Regular"/>
    <x v="1862"/>
    <n v="47.99"/>
    <n v="19"/>
    <s v="Rick Wilson"/>
    <x v="1"/>
    <s v="Consumer"/>
    <x v="1"/>
    <s v="Telephones and Communication"/>
    <s v="Small Box"/>
    <d v="2016-01-17T00:00:00"/>
  </r>
  <r>
    <n v="7139"/>
    <s v="N"/>
    <x v="590"/>
    <s v="High"/>
    <x v="24"/>
    <x v="1886"/>
    <n v="0.05"/>
    <s v="Delivery Van"/>
    <x v="1863"/>
    <n v="162.88999999999999"/>
    <n v="74.2"/>
    <s v="Charles Sheldon"/>
    <x v="0"/>
    <s v="Corporate"/>
    <x v="2"/>
    <s v="Chairs &amp; Chairmats"/>
    <s v="Jumbo Drum"/>
    <d v="2016-01-16T00:00:00"/>
  </r>
  <r>
    <n v="7140"/>
    <s v="N"/>
    <x v="591"/>
    <s v="Medium"/>
    <x v="5"/>
    <x v="1887"/>
    <n v="0.03"/>
    <s v="Regular"/>
    <x v="1864"/>
    <n v="17.98"/>
    <n v="19.2"/>
    <s v="Filia McAdams"/>
    <x v="0"/>
    <s v="Small Business"/>
    <x v="0"/>
    <s v="Paper"/>
    <s v="Small Box"/>
    <d v="2016-01-17T00:00:00"/>
  </r>
  <r>
    <n v="7141"/>
    <s v="N"/>
    <x v="591"/>
    <s v="Critical"/>
    <x v="1"/>
    <x v="1888"/>
    <n v="0.02"/>
    <s v="Regular"/>
    <x v="794"/>
    <n v="15.69"/>
    <n v="14.5"/>
    <s v="Ann Blume"/>
    <x v="0"/>
    <s v="Small Business"/>
    <x v="0"/>
    <s v="Labels"/>
    <s v="Small Box"/>
    <d v="2016-01-16T00:00:00"/>
  </r>
  <r>
    <n v="7142"/>
    <s v="N"/>
    <x v="592"/>
    <s v="High"/>
    <x v="11"/>
    <x v="1889"/>
    <n v="0"/>
    <s v="Regular"/>
    <x v="421"/>
    <n v="17.28"/>
    <n v="16.989999999999998"/>
    <s v="Pauline Chand"/>
    <x v="2"/>
    <s v="Corporate"/>
    <x v="0"/>
    <s v="Binders and Binder Accessories"/>
    <s v="Small Box"/>
    <d v="2016-01-20T00:00:00"/>
  </r>
  <r>
    <n v="7143"/>
    <s v="N"/>
    <x v="592"/>
    <s v="High"/>
    <x v="31"/>
    <x v="1890"/>
    <n v="0"/>
    <s v="Regular"/>
    <x v="1865"/>
    <n v="77.989999999999995"/>
    <n v="33.99"/>
    <s v="Pauline Chand"/>
    <x v="2"/>
    <s v="Corporate"/>
    <x v="1"/>
    <s v="Telephones and Communication"/>
    <s v="Small Box"/>
    <d v="2016-01-20T00:00:00"/>
  </r>
  <r>
    <n v="7144"/>
    <s v="N"/>
    <x v="593"/>
    <s v="High"/>
    <x v="21"/>
    <x v="1891"/>
    <n v="0"/>
    <s v="Express"/>
    <x v="1866"/>
    <n v="14.88"/>
    <n v="14.99"/>
    <s v="Roy French"/>
    <x v="2"/>
    <s v="Consumer"/>
    <x v="0"/>
    <s v="Labels"/>
    <s v="Small Box"/>
    <d v="2016-01-20T00:00:00"/>
  </r>
  <r>
    <n v="7145"/>
    <s v="N"/>
    <x v="593"/>
    <s v="Not Specified"/>
    <x v="16"/>
    <x v="1892"/>
    <n v="0.1"/>
    <s v="Regular"/>
    <x v="1867"/>
    <n v="16.28"/>
    <n v="15.6"/>
    <s v="Ashley Jarvis"/>
    <x v="1"/>
    <s v="Home Office"/>
    <x v="0"/>
    <s v="Pens &amp; Art Supplies"/>
    <s v="Wrap Bag"/>
    <d v="2016-01-19T00:00:00"/>
  </r>
  <r>
    <n v="7146"/>
    <s v="N"/>
    <x v="594"/>
    <s v="Critical"/>
    <x v="48"/>
    <x v="1893"/>
    <n v="7.0000000000000007E-2"/>
    <s v="Regular"/>
    <x v="1119"/>
    <n v="29.67"/>
    <n v="22.99"/>
    <s v="David Wiener"/>
    <x v="0"/>
    <s v="Consumer"/>
    <x v="2"/>
    <s v="Office Furnishings"/>
    <s v="Small Pack"/>
    <d v="2016-01-22T00:00:00"/>
  </r>
  <r>
    <n v="7147"/>
    <s v="N"/>
    <x v="594"/>
    <s v="Critical"/>
    <x v="33"/>
    <x v="1894"/>
    <n v="0.03"/>
    <s v="Regular"/>
    <x v="1868"/>
    <n v="20.67"/>
    <n v="17.5"/>
    <s v="David Wiener"/>
    <x v="0"/>
    <s v="Consumer"/>
    <x v="0"/>
    <s v="Appliances"/>
    <s v="Small Box"/>
    <d v="2016-01-22T00:00:00"/>
  </r>
  <r>
    <n v="7148"/>
    <s v="N"/>
    <x v="594"/>
    <s v="Critical"/>
    <x v="39"/>
    <x v="1895"/>
    <n v="0.03"/>
    <s v="Express"/>
    <x v="1869"/>
    <n v="111.99"/>
    <n v="33.99"/>
    <s v="David Wiener"/>
    <x v="0"/>
    <s v="Consumer"/>
    <x v="1"/>
    <s v="Computer Peripherals"/>
    <s v="Small Box"/>
    <d v="2016-01-22T00:00:00"/>
  </r>
  <r>
    <n v="7149"/>
    <s v="N"/>
    <x v="595"/>
    <s v="Low"/>
    <x v="37"/>
    <x v="1896"/>
    <n v="0.01"/>
    <s v="Regular"/>
    <x v="1870"/>
    <n v="27.98"/>
    <n v="18"/>
    <s v="Anne McFarland"/>
    <x v="1"/>
    <s v="Consumer"/>
    <x v="1"/>
    <s v="Computer Peripherals"/>
    <s v="Small Box"/>
    <d v="2016-01-21T00:00:00"/>
  </r>
  <r>
    <n v="7150"/>
    <s v="N"/>
    <x v="595"/>
    <s v="Not Specified"/>
    <x v="6"/>
    <x v="1897"/>
    <n v="0.09"/>
    <s v="Delivery Van"/>
    <x v="1871"/>
    <n v="270.98"/>
    <n v="68.31"/>
    <s v="Jill Stevenson"/>
    <x v="1"/>
    <s v="Consumer"/>
    <x v="2"/>
    <s v="Chairs &amp; Chairmats"/>
    <s v="Jumbo Drum"/>
    <d v="2016-01-22T00:00:00"/>
  </r>
  <r>
    <n v="7151"/>
    <s v="N"/>
    <x v="595"/>
    <s v="Low"/>
    <x v="42"/>
    <x v="1898"/>
    <n v="0.04"/>
    <s v="Regular"/>
    <x v="1872"/>
    <n v="16.91"/>
    <n v="19.68"/>
    <s v="Karen Bern"/>
    <x v="1"/>
    <s v="Corporate"/>
    <x v="0"/>
    <s v="Binders and Binder Accessories"/>
    <s v="Small Box"/>
    <d v="2016-01-23T00:00:00"/>
  </r>
  <r>
    <n v="7152"/>
    <s v="N"/>
    <x v="596"/>
    <s v="Critical"/>
    <x v="38"/>
    <x v="1899"/>
    <n v="0.03"/>
    <s v="Express"/>
    <x v="1873"/>
    <n v="60.92"/>
    <n v="18.5"/>
    <s v="Thomas Thornton"/>
    <x v="1"/>
    <s v="Consumer"/>
    <x v="0"/>
    <s v="Appliances"/>
    <s v="Small Box"/>
    <d v="2016-01-24T00:00:00"/>
  </r>
  <r>
    <n v="7153"/>
    <s v="N"/>
    <x v="596"/>
    <s v="Critical"/>
    <x v="39"/>
    <x v="1900"/>
    <n v="0"/>
    <s v="Regular"/>
    <x v="1874"/>
    <n v="16.13"/>
    <n v="14.5"/>
    <s v="Thomas Thornton"/>
    <x v="1"/>
    <s v="Consumer"/>
    <x v="0"/>
    <s v="Labels"/>
    <s v="Small Box"/>
    <d v="2016-01-24T00:00:00"/>
  </r>
  <r>
    <n v="7154"/>
    <s v="N"/>
    <x v="596"/>
    <s v="Critical"/>
    <x v="9"/>
    <x v="428"/>
    <n v="0.1"/>
    <s v="Regular"/>
    <x v="1875"/>
    <n v="14.88"/>
    <n v="15.01"/>
    <s v="Thomas Thornton"/>
    <x v="1"/>
    <s v="Consumer"/>
    <x v="0"/>
    <s v="Pens &amp; Art Supplies"/>
    <s v="Wrap Bag"/>
    <d v="2016-01-24T00:00:00"/>
  </r>
  <r>
    <n v="7155"/>
    <s v="Y"/>
    <x v="597"/>
    <s v="Not Specified"/>
    <x v="31"/>
    <x v="1901"/>
    <n v="0.01"/>
    <s v="Regular"/>
    <x v="1876"/>
    <n v="14.94"/>
    <n v="14.96"/>
    <s v="Amy Cox"/>
    <x v="0"/>
    <s v="Small Business"/>
    <x v="0"/>
    <s v="Pens &amp; Art Supplies"/>
    <s v="Wrap Bag"/>
    <d v="2016-01-26T00:00:00"/>
  </r>
  <r>
    <n v="7156"/>
    <s v="Y"/>
    <x v="597"/>
    <s v="Not Specified"/>
    <x v="27"/>
    <x v="1902"/>
    <n v="0.06"/>
    <s v="Regular"/>
    <x v="1877"/>
    <n v="23.58"/>
    <n v="20.97"/>
    <s v="Amy Cox"/>
    <x v="1"/>
    <s v="Small Business"/>
    <x v="0"/>
    <s v="Envelopes"/>
    <s v="Small Box"/>
    <d v="2016-01-26T00:00:00"/>
  </r>
  <r>
    <n v="7157"/>
    <s v="Y"/>
    <x v="598"/>
    <s v="Low"/>
    <x v="28"/>
    <x v="1903"/>
    <n v="0.06"/>
    <s v="Regular"/>
    <x v="1878"/>
    <n v="51.98"/>
    <n v="23.83"/>
    <s v="Brian Stugart"/>
    <x v="2"/>
    <s v="Consumer"/>
    <x v="0"/>
    <s v="Envelopes"/>
    <s v="Small Box"/>
    <d v="2016-01-30T00:00:00"/>
  </r>
  <r>
    <n v="7158"/>
    <s v="Y"/>
    <x v="598"/>
    <s v="Low"/>
    <x v="11"/>
    <x v="1904"/>
    <n v="0.08"/>
    <s v="Delivery Van"/>
    <x v="1879"/>
    <n v="127.99"/>
    <n v="70.14"/>
    <s v="Brian Stugart"/>
    <x v="2"/>
    <s v="Consumer"/>
    <x v="1"/>
    <s v="Office Machines"/>
    <s v="Jumbo Drum"/>
    <d v="2016-01-25T00:00:00"/>
  </r>
  <r>
    <n v="7159"/>
    <s v="N"/>
    <x v="598"/>
    <s v="High"/>
    <x v="22"/>
    <x v="1905"/>
    <n v="0.02"/>
    <s v="Regular"/>
    <x v="1880"/>
    <n v="21.99"/>
    <n v="25.59"/>
    <s v="Robert Waldorf"/>
    <x v="2"/>
    <s v="Home Office"/>
    <x v="0"/>
    <s v="Paper"/>
    <s v="Small Box"/>
    <d v="2016-01-27T00:00:00"/>
  </r>
  <r>
    <n v="7160"/>
    <s v="N"/>
    <x v="599"/>
    <s v="Critical"/>
    <x v="3"/>
    <x v="1906"/>
    <n v="0"/>
    <s v="Delivery Van"/>
    <x v="1881"/>
    <n v="561.99"/>
    <n v="63"/>
    <s v="Erica Bern"/>
    <x v="0"/>
    <s v="Corporate"/>
    <x v="1"/>
    <s v="Copiers and Fax"/>
    <s v="Jumbo Drum"/>
    <d v="2016-01-27T00:00:00"/>
  </r>
  <r>
    <n v="7161"/>
    <s v="Y"/>
    <x v="600"/>
    <s v="Not Specified"/>
    <x v="8"/>
    <x v="1907"/>
    <n v="0.03"/>
    <s v="Regular"/>
    <x v="1882"/>
    <n v="18.64"/>
    <n v="18.95"/>
    <s v="Dorothy Badders"/>
    <x v="3"/>
    <s v="Home Office"/>
    <x v="2"/>
    <s v="Office Furnishings"/>
    <s v="Small Pack"/>
    <d v="2016-01-29T00:00:00"/>
  </r>
  <r>
    <n v="7162"/>
    <s v="Y"/>
    <x v="600"/>
    <s v="Not Specified"/>
    <x v="38"/>
    <x v="1908"/>
    <n v="0.06"/>
    <s v="Delivery Van"/>
    <x v="1883"/>
    <n v="157.44999999999999"/>
    <n v="31.85"/>
    <s v="Dorothy Badders"/>
    <x v="3"/>
    <s v="Home Office"/>
    <x v="1"/>
    <s v="Office Machines"/>
    <s v="Jumbo Drum"/>
    <d v="2016-01-27T00:00:00"/>
  </r>
  <r>
    <n v="7163"/>
    <s v="Y"/>
    <x v="600"/>
    <s v="Not Specified"/>
    <x v="24"/>
    <x v="1909"/>
    <n v="0.03"/>
    <s v="Regular"/>
    <x v="1884"/>
    <n v="14.21"/>
    <n v="15.12"/>
    <s v="Dorothy Badders"/>
    <x v="3"/>
    <s v="Home Office"/>
    <x v="0"/>
    <s v="Pens &amp; Art Supplies"/>
    <s v="Wrap Bag"/>
    <d v="2016-01-29T00:00:00"/>
  </r>
  <r>
    <n v="7164"/>
    <s v="N"/>
    <x v="600"/>
    <s v="High"/>
    <x v="49"/>
    <x v="1910"/>
    <n v="0.01"/>
    <s v="Express"/>
    <x v="1885"/>
    <n v="46.98"/>
    <n v="21.53"/>
    <s v="Cynthia Arntzen"/>
    <x v="2"/>
    <s v="Small Business"/>
    <x v="1"/>
    <s v="Computer Peripherals"/>
    <s v="Small Box"/>
    <d v="2016-01-28T00:00:00"/>
  </r>
  <r>
    <n v="7165"/>
    <s v="N"/>
    <x v="600"/>
    <s v="High"/>
    <x v="36"/>
    <x v="1911"/>
    <n v="0"/>
    <s v="Regular"/>
    <x v="1886"/>
    <n v="49.94"/>
    <n v="19.079999999999998"/>
    <s v="Cynthia Arntzen"/>
    <x v="2"/>
    <s v="Small Business"/>
    <x v="0"/>
    <s v="Paper"/>
    <s v="Wrap Bag"/>
    <d v="2016-01-28T00:00:00"/>
  </r>
  <r>
    <n v="7166"/>
    <s v="N"/>
    <x v="600"/>
    <s v="High"/>
    <x v="28"/>
    <x v="1912"/>
    <n v="0.03"/>
    <s v="Regular"/>
    <x v="1887"/>
    <n v="18.48"/>
    <n v="19.87"/>
    <s v="Cynthia Arntzen"/>
    <x v="2"/>
    <s v="Small Business"/>
    <x v="0"/>
    <s v="Paper"/>
    <s v="Small Box"/>
    <d v="2016-01-29T00:00:00"/>
  </r>
  <r>
    <n v="7167"/>
    <s v="N"/>
    <x v="600"/>
    <s v="High"/>
    <x v="24"/>
    <x v="1913"/>
    <n v="0.04"/>
    <s v="Regular"/>
    <x v="1888"/>
    <n v="212.99"/>
    <n v="18.2"/>
    <s v="Cynthia Arntzen"/>
    <x v="2"/>
    <s v="Small Business"/>
    <x v="1"/>
    <s v="Telephones and Communication"/>
    <s v="Small Box"/>
    <d v="2016-01-28T00:00:00"/>
  </r>
  <r>
    <n v="7168"/>
    <s v="N"/>
    <x v="601"/>
    <s v="Low"/>
    <x v="11"/>
    <x v="1914"/>
    <n v="0.08"/>
    <s v="Delivery Van"/>
    <x v="1889"/>
    <n v="309.64"/>
    <n v="28.7"/>
    <s v="Pauline Webber"/>
    <x v="1"/>
    <s v="Consumer"/>
    <x v="1"/>
    <s v="Office Machines"/>
    <s v="Jumbo Drum"/>
    <d v="2016-02-01T00:00:00"/>
  </r>
  <r>
    <n v="7169"/>
    <s v="N"/>
    <x v="602"/>
    <s v="Medium"/>
    <x v="1"/>
    <x v="1915"/>
    <n v="0.06"/>
    <s v="Delivery Van"/>
    <x v="1890"/>
    <n v="125.98"/>
    <n v="44"/>
    <s v="Patrick ODonnell"/>
    <x v="2"/>
    <s v="Home Office"/>
    <x v="2"/>
    <s v="Chairs &amp; Chairmats"/>
    <s v="Jumbo Drum"/>
    <d v="2016-01-30T00:00:00"/>
  </r>
  <r>
    <n v="7170"/>
    <s v="N"/>
    <x v="603"/>
    <s v="Not Specified"/>
    <x v="21"/>
    <x v="1916"/>
    <n v="0.08"/>
    <s v="Regular"/>
    <x v="1891"/>
    <n v="19.38"/>
    <n v="19.21"/>
    <s v="Nicole Brennan"/>
    <x v="1"/>
    <s v="Home Office"/>
    <x v="2"/>
    <s v="Office Furnishings"/>
    <s v="Small Box"/>
    <d v="2016-01-31T00:00:00"/>
  </r>
  <r>
    <n v="7171"/>
    <s v="N"/>
    <x v="604"/>
    <s v="Medium"/>
    <x v="3"/>
    <x v="1917"/>
    <n v="7.0000000000000007E-2"/>
    <s v="Regular"/>
    <x v="1892"/>
    <n v="135.38"/>
    <n v="38.49"/>
    <s v="Suzanne McNair"/>
    <x v="1"/>
    <s v="Small Business"/>
    <x v="0"/>
    <s v="Appliances"/>
    <s v="Large Box"/>
    <d v="2016-02-02T00:00:00"/>
  </r>
  <r>
    <n v="7172"/>
    <s v="N"/>
    <x v="604"/>
    <s v="High"/>
    <x v="0"/>
    <x v="1918"/>
    <n v="0.08"/>
    <s v="Regular"/>
    <x v="1893"/>
    <n v="117.98"/>
    <n v="27.99"/>
    <s v="Anthony Garverick"/>
    <x v="0"/>
    <s v="Small Business"/>
    <x v="2"/>
    <s v="Office Furnishings"/>
    <s v="Medium Box"/>
    <d v="2016-02-01T00:00:00"/>
  </r>
  <r>
    <n v="7173"/>
    <s v="N"/>
    <x v="605"/>
    <s v="High"/>
    <x v="17"/>
    <x v="1919"/>
    <n v="0.02"/>
    <s v="Regular"/>
    <x v="1894"/>
    <n v="77.989999999999995"/>
    <n v="22.99"/>
    <s v="Natalie Webber"/>
    <x v="1"/>
    <s v="Consumer"/>
    <x v="1"/>
    <s v="Telephones and Communication"/>
    <s v="Small Box"/>
    <d v="2016-02-03T00:00:00"/>
  </r>
  <r>
    <n v="7174"/>
    <s v="N"/>
    <x v="605"/>
    <s v="Medium"/>
    <x v="27"/>
    <x v="1920"/>
    <n v="0.06"/>
    <s v="Regular"/>
    <x v="1895"/>
    <n v="107.99"/>
    <n v="18.899999999999999"/>
    <s v="Amy Hunt"/>
    <x v="1"/>
    <s v="Home Office"/>
    <x v="1"/>
    <s v="Telephones and Communication"/>
    <s v="Small Box"/>
    <d v="2016-02-02T00:00:00"/>
  </r>
  <r>
    <n v="7175"/>
    <s v="N"/>
    <x v="605"/>
    <s v="Critical"/>
    <x v="6"/>
    <x v="1921"/>
    <n v="0.03"/>
    <s v="Regular"/>
    <x v="1896"/>
    <n v="15.08"/>
    <n v="14.99"/>
    <s v="Susan Pistek"/>
    <x v="1"/>
    <s v="Home Office"/>
    <x v="0"/>
    <s v="Labels"/>
    <s v="Small Box"/>
    <d v="2016-02-02T00:00:00"/>
  </r>
  <r>
    <n v="7176"/>
    <s v="N"/>
    <x v="606"/>
    <s v="Not Specified"/>
    <x v="22"/>
    <x v="1922"/>
    <n v="7.0000000000000007E-2"/>
    <s v="Regular"/>
    <x v="1897"/>
    <n v="17.940000000000001"/>
    <n v="23.92"/>
    <s v="Tom Ashbrook"/>
    <x v="1"/>
    <s v="Home Office"/>
    <x v="0"/>
    <s v="Binders and Binder Accessories"/>
    <s v="Small Box"/>
    <d v="2016-02-04T00:00:00"/>
  </r>
  <r>
    <n v="7177"/>
    <s v="N"/>
    <x v="606"/>
    <s v="Not Specified"/>
    <x v="0"/>
    <x v="1923"/>
    <n v="0.01"/>
    <s v="Regular"/>
    <x v="1898"/>
    <n v="51.98"/>
    <n v="23.2"/>
    <s v="Tom Ashbrook"/>
    <x v="1"/>
    <s v="Home Office"/>
    <x v="2"/>
    <s v="Office Furnishings"/>
    <s v="Wrap Bag"/>
    <d v="2016-02-03T00:00:00"/>
  </r>
  <r>
    <n v="7178"/>
    <s v="N"/>
    <x v="606"/>
    <s v="Not Specified"/>
    <x v="42"/>
    <x v="1924"/>
    <n v="0.02"/>
    <s v="Regular"/>
    <x v="1899"/>
    <n v="206.3"/>
    <n v="25.54"/>
    <s v="Tom Ashbrook"/>
    <x v="1"/>
    <s v="Home Office"/>
    <x v="2"/>
    <s v="Office Furnishings"/>
    <s v="Large Box"/>
    <d v="2016-02-02T00:00:00"/>
  </r>
  <r>
    <n v="7179"/>
    <s v="N"/>
    <x v="606"/>
    <s v="Not Specified"/>
    <x v="15"/>
    <x v="1925"/>
    <n v="7.0000000000000007E-2"/>
    <s v="Regular"/>
    <x v="1900"/>
    <n v="18.98"/>
    <n v="23.69"/>
    <s v="Tom Ashbrook"/>
    <x v="1"/>
    <s v="Home Office"/>
    <x v="0"/>
    <s v="Storage &amp; Organization"/>
    <s v="Small Box"/>
    <d v="2016-02-02T00:00:00"/>
  </r>
  <r>
    <n v="7180"/>
    <s v="N"/>
    <x v="606"/>
    <s v="Critical"/>
    <x v="31"/>
    <x v="1926"/>
    <n v="0.1"/>
    <s v="Regular"/>
    <x v="1901"/>
    <n v="32.99"/>
    <n v="17.3"/>
    <s v="Mark Haberlin"/>
    <x v="0"/>
    <s v="Small Business"/>
    <x v="1"/>
    <s v="Telephones and Communication"/>
    <s v="Small Pack"/>
    <d v="2016-02-04T00:00:00"/>
  </r>
  <r>
    <n v="7181"/>
    <s v="N"/>
    <x v="606"/>
    <s v="Critical"/>
    <x v="34"/>
    <x v="1927"/>
    <n v="0.09"/>
    <s v="Regular"/>
    <x v="1902"/>
    <n v="37.99"/>
    <n v="19.37"/>
    <s v="Mark Haberlin"/>
    <x v="0"/>
    <s v="Small Business"/>
    <x v="0"/>
    <s v="Pens &amp; Art Supplies"/>
    <s v="Small Box"/>
    <d v="2016-02-04T00:00:00"/>
  </r>
  <r>
    <n v="7182"/>
    <s v="N"/>
    <x v="607"/>
    <s v="Not Specified"/>
    <x v="24"/>
    <x v="1928"/>
    <n v="0.05"/>
    <s v="Express"/>
    <x v="1903"/>
    <n v="49.74"/>
    <n v="16.899999999999999"/>
    <s v="Tony Chapman"/>
    <x v="0"/>
    <s v="Consumer"/>
    <x v="0"/>
    <s v="Pens &amp; Art Supplies"/>
    <s v="Small Pack"/>
    <d v="2016-02-04T00:00:00"/>
  </r>
  <r>
    <n v="7183"/>
    <s v="N"/>
    <x v="607"/>
    <s v="Not Specified"/>
    <x v="38"/>
    <x v="1929"/>
    <n v="0.09"/>
    <s v="Express"/>
    <x v="1904"/>
    <n v="107.43"/>
    <n v="33.99"/>
    <s v="Tony Chapman"/>
    <x v="0"/>
    <s v="Consumer"/>
    <x v="0"/>
    <s v="Storage &amp; Organization"/>
    <s v="Small Box"/>
    <d v="2016-02-05T00:00:00"/>
  </r>
  <r>
    <n v="7184"/>
    <s v="N"/>
    <x v="608"/>
    <s v="Not Specified"/>
    <x v="21"/>
    <x v="1930"/>
    <n v="0.1"/>
    <s v="Delivery Van"/>
    <x v="1905"/>
    <n v="312.98"/>
    <n v="78.73"/>
    <s v="William Brown"/>
    <x v="1"/>
    <s v="Corporate"/>
    <x v="2"/>
    <s v="Chairs &amp; Chairmats"/>
    <s v="Jumbo Drum"/>
    <d v="2016-02-05T00:00:00"/>
  </r>
  <r>
    <n v="7185"/>
    <s v="N"/>
    <x v="608"/>
    <s v="High"/>
    <x v="2"/>
    <x v="1931"/>
    <n v="0.08"/>
    <s v="Regular"/>
    <x v="1906"/>
    <n v="15.52"/>
    <n v="20.83"/>
    <s v="Carlos Soltero"/>
    <x v="0"/>
    <s v="Consumer"/>
    <x v="0"/>
    <s v="Binders and Binder Accessories"/>
    <s v="Small Box"/>
    <d v="2016-02-06T00:00:00"/>
  </r>
  <r>
    <n v="7186"/>
    <s v="N"/>
    <x v="609"/>
    <s v="Not Specified"/>
    <x v="0"/>
    <x v="1932"/>
    <n v="0.06"/>
    <s v="Delivery Van"/>
    <x v="1907"/>
    <n v="512.97"/>
    <n v="83.3"/>
    <s v="Keith Dawkins"/>
    <x v="1"/>
    <s v="Home Office"/>
    <x v="1"/>
    <s v="Office Machines"/>
    <s v="Jumbo Drum"/>
    <d v="2016-02-06T00:00:00"/>
  </r>
  <r>
    <n v="7187"/>
    <s v="N"/>
    <x v="609"/>
    <s v="Not Specified"/>
    <x v="18"/>
    <x v="1933"/>
    <n v="0.09"/>
    <s v="Regular"/>
    <x v="1908"/>
    <n v="33.380000000000003"/>
    <n v="22.99"/>
    <s v="Keith Dawkins"/>
    <x v="1"/>
    <s v="Home Office"/>
    <x v="0"/>
    <s v="Pens &amp; Art Supplies"/>
    <s v="Small Pack"/>
    <d v="2016-02-05T00:00:00"/>
  </r>
  <r>
    <n v="7188"/>
    <s v="N"/>
    <x v="609"/>
    <s v="Not Specified"/>
    <x v="7"/>
    <x v="1934"/>
    <n v="0.01"/>
    <s v="Regular"/>
    <x v="1909"/>
    <n v="40.99"/>
    <n v="22.59"/>
    <s v="Keith Dawkins"/>
    <x v="1"/>
    <s v="Home Office"/>
    <x v="1"/>
    <s v="Telephones and Communication"/>
    <s v="Medium Box"/>
    <d v="2016-02-05T00:00:00"/>
  </r>
  <r>
    <n v="7189"/>
    <s v="N"/>
    <x v="609"/>
    <s v="Not Specified"/>
    <x v="34"/>
    <x v="1935"/>
    <n v="0.02"/>
    <s v="Express"/>
    <x v="1910"/>
    <n v="42.56"/>
    <n v="16.989999999999998"/>
    <s v="Bruce Stewart"/>
    <x v="1"/>
    <s v="Corporate"/>
    <x v="0"/>
    <s v="Binders and Binder Accessories"/>
    <s v="Small Box"/>
    <d v="2016-02-06T00:00:00"/>
  </r>
  <r>
    <n v="7190"/>
    <s v="N"/>
    <x v="609"/>
    <s v="Critical"/>
    <x v="9"/>
    <x v="1936"/>
    <n v="0.08"/>
    <s v="Delivery Van"/>
    <x v="1911"/>
    <n v="412.97"/>
    <n v="28.7"/>
    <s v="Marc Crier"/>
    <x v="1"/>
    <s v="Corporate"/>
    <x v="1"/>
    <s v="Office Machines"/>
    <s v="Jumbo Drum"/>
    <d v="2016-02-07T00:00:00"/>
  </r>
  <r>
    <n v="7191"/>
    <s v="N"/>
    <x v="609"/>
    <s v="High"/>
    <x v="7"/>
    <x v="48"/>
    <n v="0.08"/>
    <s v="Regular"/>
    <x v="1912"/>
    <n v="18.48"/>
    <n v="19.14"/>
    <s v="Harold Pawlan"/>
    <x v="2"/>
    <s v="Small Business"/>
    <x v="0"/>
    <s v="Paper"/>
    <s v="Small Box"/>
    <d v="2016-02-06T00:00:00"/>
  </r>
  <r>
    <n v="7192"/>
    <s v="N"/>
    <x v="609"/>
    <s v="High"/>
    <x v="9"/>
    <x v="1937"/>
    <n v="0"/>
    <s v="Regular"/>
    <x v="1913"/>
    <n v="46.76"/>
    <n v="22.22"/>
    <s v="Harold Pawlan"/>
    <x v="2"/>
    <s v="Small Business"/>
    <x v="0"/>
    <s v="Storage &amp; Organization"/>
    <s v="Small Box"/>
    <d v="2016-02-05T00:00:00"/>
  </r>
  <r>
    <n v="7193"/>
    <s v="N"/>
    <x v="610"/>
    <s v="Critical"/>
    <x v="38"/>
    <x v="1938"/>
    <n v="0.01"/>
    <s v="Delivery Van"/>
    <x v="1914"/>
    <n v="512.98"/>
    <n v="140"/>
    <s v="Todd Boyes"/>
    <x v="2"/>
    <s v="Consumer"/>
    <x v="2"/>
    <s v="Chairs &amp; Chairmats"/>
    <s v="Jumbo Drum"/>
    <d v="2016-02-07T00:00:00"/>
  </r>
  <r>
    <n v="7194"/>
    <s v="N"/>
    <x v="610"/>
    <s v="Critical"/>
    <x v="48"/>
    <x v="1939"/>
    <n v="0.08"/>
    <s v="Regular"/>
    <x v="1915"/>
    <n v="152.99"/>
    <n v="18.2"/>
    <s v="Todd Boyes"/>
    <x v="2"/>
    <s v="Consumer"/>
    <x v="1"/>
    <s v="Telephones and Communication"/>
    <s v="Small Box"/>
    <d v="2016-02-08T00:00:00"/>
  </r>
  <r>
    <n v="7195"/>
    <s v="N"/>
    <x v="610"/>
    <s v="Medium"/>
    <x v="31"/>
    <x v="1940"/>
    <n v="0.1"/>
    <s v="Regular"/>
    <x v="1916"/>
    <n v="212.99"/>
    <n v="22.08"/>
    <s v="Denny Ordway"/>
    <x v="1"/>
    <s v="Small Business"/>
    <x v="1"/>
    <s v="Telephones and Communication"/>
    <s v="Small Box"/>
    <d v="2016-02-07T00:00:00"/>
  </r>
  <r>
    <n v="7196"/>
    <s v="N"/>
    <x v="610"/>
    <s v="Critical"/>
    <x v="43"/>
    <x v="1941"/>
    <n v="0.03"/>
    <s v="Express"/>
    <x v="1917"/>
    <n v="32.979999999999997"/>
    <n v="22.83"/>
    <s v="Steve Chapman"/>
    <x v="1"/>
    <s v="Corporate"/>
    <x v="0"/>
    <s v="Binders and Binder Accessories"/>
    <s v="Small Box"/>
    <d v="2016-02-08T00:00:00"/>
  </r>
  <r>
    <n v="7197"/>
    <s v="N"/>
    <x v="610"/>
    <s v="Critical"/>
    <x v="25"/>
    <x v="1942"/>
    <n v="0.06"/>
    <s v="Regular"/>
    <x v="1918"/>
    <n v="17.98"/>
    <n v="19.350000000000001"/>
    <s v="Steve Chapman"/>
    <x v="1"/>
    <s v="Corporate"/>
    <x v="0"/>
    <s v="Paper"/>
    <s v="Small Box"/>
    <d v="2016-02-08T00:00:00"/>
  </r>
  <r>
    <n v="7198"/>
    <s v="N"/>
    <x v="610"/>
    <s v="High"/>
    <x v="0"/>
    <x v="1943"/>
    <n v="0"/>
    <s v="Regular"/>
    <x v="1919"/>
    <n v="16.98"/>
    <n v="19.02"/>
    <s v="Maxwell Schwartz"/>
    <x v="1"/>
    <s v="Corporate"/>
    <x v="0"/>
    <s v="Paper"/>
    <s v="Small Box"/>
    <d v="2016-02-06T00:00:00"/>
  </r>
  <r>
    <n v="7199"/>
    <s v="N"/>
    <x v="610"/>
    <s v="High"/>
    <x v="13"/>
    <x v="1944"/>
    <n v="0.05"/>
    <s v="Regular"/>
    <x v="1920"/>
    <n v="3511.99"/>
    <n v="38.49"/>
    <s v="Maxwell Schwartz"/>
    <x v="1"/>
    <s v="Corporate"/>
    <x v="1"/>
    <s v="Copiers and Fax"/>
    <s v="Large Box"/>
    <d v="2016-02-08T00:00:00"/>
  </r>
  <r>
    <n v="7200"/>
    <s v="N"/>
    <x v="611"/>
    <s v="Not Specified"/>
    <x v="40"/>
    <x v="1945"/>
    <n v="0.1"/>
    <s v="Express"/>
    <x v="1921"/>
    <n v="47.48"/>
    <n v="49"/>
    <s v="Alexander Gannaway"/>
    <x v="1"/>
    <s v="Corporate"/>
    <x v="0"/>
    <s v="Storage &amp; Organization"/>
    <s v="Large Box"/>
    <d v="2016-02-07T00:00:00"/>
  </r>
  <r>
    <n v="7201"/>
    <s v="N"/>
    <x v="611"/>
    <s v="Not Specified"/>
    <x v="30"/>
    <x v="1946"/>
    <n v="7.0000000000000007E-2"/>
    <s v="Regular"/>
    <x v="1922"/>
    <n v="111.99"/>
    <n v="33.99"/>
    <s v="Alexander Gannaway"/>
    <x v="1"/>
    <s v="Corporate"/>
    <x v="1"/>
    <s v="Computer Peripherals"/>
    <s v="Small Box"/>
    <d v="2016-02-07T00:00:00"/>
  </r>
  <r>
    <n v="7202"/>
    <s v="N"/>
    <x v="611"/>
    <s v="Not Specified"/>
    <x v="23"/>
    <x v="1947"/>
    <n v="0.08"/>
    <s v="Regular"/>
    <x v="621"/>
    <n v="42.98"/>
    <n v="22.99"/>
    <s v="Alexander Gannaway"/>
    <x v="1"/>
    <s v="Corporate"/>
    <x v="0"/>
    <s v="Pens &amp; Art Supplies"/>
    <s v="Small Pack"/>
    <d v="2016-02-09T00:00:00"/>
  </r>
  <r>
    <n v="7203"/>
    <s v="Y"/>
    <x v="611"/>
    <s v="Low"/>
    <x v="36"/>
    <x v="1948"/>
    <n v="0.04"/>
    <s v="Express"/>
    <x v="1923"/>
    <n v="102.98"/>
    <n v="70.2"/>
    <s v="Dave Hallsten"/>
    <x v="2"/>
    <s v="Home Office"/>
    <x v="2"/>
    <s v="Office Furnishings"/>
    <s v="Medium Box"/>
    <d v="2016-02-14T00:00:00"/>
  </r>
  <r>
    <n v="7204"/>
    <s v="N"/>
    <x v="611"/>
    <s v="Critical"/>
    <x v="8"/>
    <x v="1949"/>
    <n v="0.02"/>
    <s v="Regular"/>
    <x v="1924"/>
    <n v="26.45"/>
    <n v="21.17"/>
    <s v="Brian Thompson"/>
    <x v="2"/>
    <s v="Home Office"/>
    <x v="0"/>
    <s v="Binders and Binder Accessories"/>
    <s v="Small Box"/>
    <d v="2016-02-10T00:00:00"/>
  </r>
  <r>
    <n v="7205"/>
    <s v="N"/>
    <x v="611"/>
    <s v="Critical"/>
    <x v="8"/>
    <x v="1950"/>
    <n v="0.08"/>
    <s v="Regular"/>
    <x v="1925"/>
    <n v="122.99"/>
    <n v="16.5"/>
    <s v="Erin Creighton"/>
    <x v="2"/>
    <s v="Corporate"/>
    <x v="1"/>
    <s v="Telephones and Communication"/>
    <s v="Small Box"/>
    <d v="2016-02-08T00:00:00"/>
  </r>
  <r>
    <n v="7206"/>
    <s v="N"/>
    <x v="611"/>
    <s v="Critical"/>
    <x v="24"/>
    <x v="1951"/>
    <n v="0.02"/>
    <s v="Regular"/>
    <x v="1926"/>
    <n v="18.84"/>
    <n v="18.420000000000002"/>
    <s v="Erin Creighton"/>
    <x v="2"/>
    <s v="Corporate"/>
    <x v="0"/>
    <s v="Scissors Rulers and Trimmers"/>
    <s v="Small Pack"/>
    <d v="2016-02-10T00:00:00"/>
  </r>
  <r>
    <n v="7207"/>
    <s v="N"/>
    <x v="612"/>
    <s v="Critical"/>
    <x v="32"/>
    <x v="1952"/>
    <n v="0.03"/>
    <s v="Regular"/>
    <x v="1927"/>
    <n v="20.85"/>
    <n v="19.600000000000001"/>
    <s v="Carlos Soltero"/>
    <x v="3"/>
    <s v="Consumer"/>
    <x v="0"/>
    <s v="Binders and Binder Accessories"/>
    <s v="Small Box"/>
    <d v="2016-02-08T00:00:00"/>
  </r>
  <r>
    <n v="7208"/>
    <s v="N"/>
    <x v="613"/>
    <s v="Low"/>
    <x v="18"/>
    <x v="1953"/>
    <n v="0.01"/>
    <s v="Regular"/>
    <x v="1928"/>
    <n v="32.479999999999997"/>
    <n v="20.32"/>
    <s v="Luke Schmidt"/>
    <x v="1"/>
    <s v="Home Office"/>
    <x v="0"/>
    <s v="Appliances"/>
    <s v="Small Box"/>
    <d v="2016-02-12T00:00:00"/>
  </r>
  <r>
    <n v="7209"/>
    <s v="N"/>
    <x v="613"/>
    <s v="Low"/>
    <x v="24"/>
    <x v="1954"/>
    <n v="7.0000000000000007E-2"/>
    <s v="Regular"/>
    <x v="1929"/>
    <n v="18.75"/>
    <n v="16.989999999999998"/>
    <s v="Luke Schmidt"/>
    <x v="1"/>
    <s v="Home Office"/>
    <x v="0"/>
    <s v="Binders and Binder Accessories"/>
    <s v="Small Box"/>
    <d v="2016-02-19T00:00:00"/>
  </r>
  <r>
    <n v="7210"/>
    <s v="N"/>
    <x v="613"/>
    <s v="Low"/>
    <x v="34"/>
    <x v="1955"/>
    <n v="0.08"/>
    <s v="Regular"/>
    <x v="1930"/>
    <n v="24.53"/>
    <n v="14.5"/>
    <s v="Luke Schmidt"/>
    <x v="1"/>
    <s v="Home Office"/>
    <x v="0"/>
    <s v="Labels"/>
    <s v="Small Box"/>
    <d v="2016-02-17T00:00:00"/>
  </r>
  <r>
    <n v="7211"/>
    <s v="N"/>
    <x v="614"/>
    <s v="Medium"/>
    <x v="47"/>
    <x v="1956"/>
    <n v="0"/>
    <s v="Regular"/>
    <x v="1931"/>
    <n v="77.989999999999995"/>
    <n v="22.99"/>
    <s v="Andy Griffiths"/>
    <x v="1"/>
    <s v="Consumer"/>
    <x v="1"/>
    <s v="Telephones and Communication"/>
    <s v="Small Box"/>
    <d v="2016-02-15T00:00:00"/>
  </r>
  <r>
    <n v="7212"/>
    <s v="N"/>
    <x v="614"/>
    <s v="Medium"/>
    <x v="7"/>
    <x v="1957"/>
    <n v="0.02"/>
    <s v="Regular"/>
    <x v="1932"/>
    <n v="32.99"/>
    <n v="14.99"/>
    <s v="Andy Griffiths"/>
    <x v="1"/>
    <s v="Consumer"/>
    <x v="1"/>
    <s v="Telephones and Communication"/>
    <s v="Wrap Bag"/>
    <d v="2016-02-15T00:00:00"/>
  </r>
  <r>
    <n v="7213"/>
    <s v="N"/>
    <x v="614"/>
    <s v="Not Specified"/>
    <x v="20"/>
    <x v="1958"/>
    <n v="0.1"/>
    <s v="Delivery Van"/>
    <x v="1933"/>
    <n v="162.97999999999999"/>
    <n v="80.27"/>
    <s v="Jennifer Braxton"/>
    <x v="0"/>
    <s v="Small Business"/>
    <x v="2"/>
    <s v="Bookcases"/>
    <s v="Jumbo Box"/>
    <d v="2016-02-15T00:00:00"/>
  </r>
  <r>
    <n v="7214"/>
    <s v="N"/>
    <x v="614"/>
    <s v="Not Specified"/>
    <x v="9"/>
    <x v="1959"/>
    <n v="0.01"/>
    <s v="Regular"/>
    <x v="1934"/>
    <n v="15.81"/>
    <n v="19.440000000000001"/>
    <s v="Jennifer Braxton"/>
    <x v="0"/>
    <s v="Small Business"/>
    <x v="0"/>
    <s v="Binders and Binder Accessories"/>
    <s v="Small Box"/>
    <d v="2016-02-15T00:00:00"/>
  </r>
  <r>
    <n v="7215"/>
    <s v="N"/>
    <x v="614"/>
    <s v="Medium"/>
    <x v="15"/>
    <x v="1960"/>
    <n v="0.1"/>
    <s v="Regular"/>
    <x v="1935"/>
    <n v="17.53"/>
    <n v="20.98"/>
    <s v="Astrea Jones"/>
    <x v="0"/>
    <s v="Corporate"/>
    <x v="0"/>
    <s v="Binders and Binder Accessories"/>
    <s v="Small Box"/>
    <d v="2016-02-15T00:00:00"/>
  </r>
  <r>
    <n v="7216"/>
    <s v="N"/>
    <x v="614"/>
    <s v="Medium"/>
    <x v="31"/>
    <x v="1961"/>
    <n v="0.06"/>
    <s v="Delivery Van"/>
    <x v="1936"/>
    <n v="112.98"/>
    <n v="71.38"/>
    <s v="Astrea Jones"/>
    <x v="1"/>
    <s v="Corporate"/>
    <x v="2"/>
    <s v="Bookcases"/>
    <s v="Jumbo Box"/>
    <d v="2016-02-14T00:00:00"/>
  </r>
  <r>
    <n v="7217"/>
    <s v="N"/>
    <x v="615"/>
    <s v="Not Specified"/>
    <x v="31"/>
    <x v="1962"/>
    <n v="0.08"/>
    <s v="Regular"/>
    <x v="1937"/>
    <n v="23.7"/>
    <n v="19.63"/>
    <s v="Erin Creighton"/>
    <x v="2"/>
    <s v="Corporate"/>
    <x v="0"/>
    <s v="Binders and Binder Accessories"/>
    <s v="Small Box"/>
    <d v="2016-02-15T00:00:00"/>
  </r>
  <r>
    <n v="7218"/>
    <s v="N"/>
    <x v="615"/>
    <s v="Not Specified"/>
    <x v="43"/>
    <x v="1963"/>
    <n v="0"/>
    <s v="Express"/>
    <x v="1938"/>
    <n v="14.78"/>
    <n v="15.34"/>
    <s v="Erin Creighton"/>
    <x v="2"/>
    <s v="Corporate"/>
    <x v="0"/>
    <s v="Pens &amp; Art Supplies"/>
    <s v="Wrap Bag"/>
    <d v="2016-02-16T00:00:00"/>
  </r>
  <r>
    <n v="7219"/>
    <s v="N"/>
    <x v="615"/>
    <s v="Not Specified"/>
    <x v="31"/>
    <x v="1964"/>
    <n v="0.01"/>
    <s v="Regular"/>
    <x v="1939"/>
    <n v="18.98"/>
    <n v="23.69"/>
    <s v="Erin Creighton"/>
    <x v="2"/>
    <s v="Corporate"/>
    <x v="0"/>
    <s v="Storage &amp; Organization"/>
    <s v="Small Box"/>
    <d v="2016-02-16T00:00:00"/>
  </r>
  <r>
    <n v="7220"/>
    <s v="N"/>
    <x v="615"/>
    <s v="Not Specified"/>
    <x v="35"/>
    <x v="1965"/>
    <n v="0.05"/>
    <s v="Regular"/>
    <x v="1940"/>
    <n v="217.99"/>
    <n v="17"/>
    <s v="Erin Creighton"/>
    <x v="2"/>
    <s v="Corporate"/>
    <x v="1"/>
    <s v="Telephones and Communication"/>
    <s v="Small Box"/>
    <d v="2016-02-16T00:00:00"/>
  </r>
  <r>
    <n v="7221"/>
    <s v="N"/>
    <x v="616"/>
    <s v="Not Specified"/>
    <x v="38"/>
    <x v="1966"/>
    <n v="0.02"/>
    <s v="Delivery Van"/>
    <x v="1941"/>
    <n v="131.99"/>
    <n v="70.14"/>
    <s v="Tim Taslimi"/>
    <x v="1"/>
    <s v="Corporate"/>
    <x v="1"/>
    <s v="Office Machines"/>
    <s v="Jumbo Box"/>
    <d v="2016-02-17T00:00:00"/>
  </r>
  <r>
    <n v="7222"/>
    <s v="N"/>
    <x v="616"/>
    <s v="Low"/>
    <x v="5"/>
    <x v="1967"/>
    <n v="0.1"/>
    <s v="Delivery Van"/>
    <x v="1942"/>
    <n v="291.81"/>
    <n v="37.19"/>
    <s v="Nathan Gelder"/>
    <x v="2"/>
    <s v="Home Office"/>
    <x v="0"/>
    <s v="Appliances"/>
    <s v="Jumbo Drum"/>
    <d v="2016-02-19T00:00:00"/>
  </r>
  <r>
    <n v="7223"/>
    <s v="N"/>
    <x v="616"/>
    <s v="Low"/>
    <x v="44"/>
    <x v="1968"/>
    <n v="0.09"/>
    <s v="Delivery Van"/>
    <x v="1943"/>
    <n v="192.98"/>
    <n v="44"/>
    <s v="Nathan Gelder"/>
    <x v="2"/>
    <s v="Home Office"/>
    <x v="2"/>
    <s v="Chairs &amp; Chairmats"/>
    <s v="Jumbo Drum"/>
    <d v="2016-02-17T00:00:00"/>
  </r>
  <r>
    <n v="7224"/>
    <s v="N"/>
    <x v="616"/>
    <s v="Low"/>
    <x v="27"/>
    <x v="1969"/>
    <n v="0.03"/>
    <s v="Regular"/>
    <x v="1944"/>
    <n v="16.13"/>
    <n v="19.34"/>
    <s v="Ralph Kennedy"/>
    <x v="0"/>
    <s v="Corporate"/>
    <x v="0"/>
    <s v="Binders and Binder Accessories"/>
    <s v="Small Box"/>
    <d v="2016-02-22T00:00:00"/>
  </r>
  <r>
    <n v="7225"/>
    <s v="N"/>
    <x v="616"/>
    <s v="Low"/>
    <x v="24"/>
    <x v="1970"/>
    <n v="0.05"/>
    <s v="Regular"/>
    <x v="1945"/>
    <n v="15.14"/>
    <n v="15.92"/>
    <s v="Ralph Kennedy"/>
    <x v="0"/>
    <s v="Corporate"/>
    <x v="0"/>
    <s v="Scissors Rulers and Trimmers"/>
    <s v="Wrap Bag"/>
    <d v="2016-02-15T00:00:00"/>
  </r>
  <r>
    <n v="7226"/>
    <s v="N"/>
    <x v="617"/>
    <s v="Critical"/>
    <x v="46"/>
    <x v="1971"/>
    <n v="7.0000000000000007E-2"/>
    <s v="Regular"/>
    <x v="1946"/>
    <n v="34.979999999999997"/>
    <n v="15.99"/>
    <s v="Erin Ashbrook"/>
    <x v="2"/>
    <s v="Consumer"/>
    <x v="1"/>
    <s v="Computer Peripherals"/>
    <s v="Small Pack"/>
    <d v="2016-02-18T00:00:00"/>
  </r>
  <r>
    <n v="7227"/>
    <s v="N"/>
    <x v="617"/>
    <s v="Critical"/>
    <x v="1"/>
    <x v="1972"/>
    <n v="0.09"/>
    <s v="Regular"/>
    <x v="1947"/>
    <n v="14.52"/>
    <n v="15.92"/>
    <s v="Erin Ashbrook"/>
    <x v="2"/>
    <s v="Consumer"/>
    <x v="0"/>
    <s v="Scissors Rulers and Trimmers"/>
    <s v="Wrap Bag"/>
    <d v="2016-02-17T00:00:00"/>
  </r>
  <r>
    <n v="7228"/>
    <s v="N"/>
    <x v="618"/>
    <s v="High"/>
    <x v="1"/>
    <x v="1973"/>
    <n v="0.04"/>
    <s v="Regular"/>
    <x v="1948"/>
    <n v="51.98"/>
    <n v="18"/>
    <s v="Dianna Vickery"/>
    <x v="1"/>
    <s v="Corporate"/>
    <x v="1"/>
    <s v="Computer Peripherals"/>
    <s v="Small Box"/>
    <d v="2016-02-19T00:00:00"/>
  </r>
  <r>
    <n v="7229"/>
    <s v="N"/>
    <x v="619"/>
    <s v="Low"/>
    <x v="33"/>
    <x v="1974"/>
    <n v="0"/>
    <s v="Regular"/>
    <x v="1949"/>
    <n v="68.959999999999994"/>
    <n v="27.22"/>
    <s v="Paul Van Hugh"/>
    <x v="1"/>
    <s v="Corporate"/>
    <x v="0"/>
    <s v="Appliances"/>
    <s v="Small Box"/>
    <d v="2016-02-23T00:00:00"/>
  </r>
  <r>
    <n v="7230"/>
    <s v="N"/>
    <x v="619"/>
    <s v="Low"/>
    <x v="23"/>
    <x v="1975"/>
    <n v="0.08"/>
    <s v="Delivery Van"/>
    <x v="1950"/>
    <n v="454.14"/>
    <n v="28.7"/>
    <s v="Paul Van Hugh"/>
    <x v="1"/>
    <s v="Corporate"/>
    <x v="1"/>
    <s v="Office Machines"/>
    <s v="Jumbo Drum"/>
    <d v="2016-02-23T00:00:00"/>
  </r>
  <r>
    <n v="7231"/>
    <s v="N"/>
    <x v="619"/>
    <s v="Critical"/>
    <x v="4"/>
    <x v="1976"/>
    <n v="0.05"/>
    <s v="Regular"/>
    <x v="1951"/>
    <n v="19.98"/>
    <n v="20.5"/>
    <s v="Anthony Garverick"/>
    <x v="0"/>
    <s v="Small Business"/>
    <x v="0"/>
    <s v="Storage &amp; Organization"/>
    <s v="Medium Box"/>
    <d v="2016-02-21T00:00:00"/>
  </r>
  <r>
    <n v="7232"/>
    <s v="N"/>
    <x v="619"/>
    <s v="High"/>
    <x v="47"/>
    <x v="1977"/>
    <n v="0"/>
    <s v="Express"/>
    <x v="1952"/>
    <n v="110.31"/>
    <n v="14.49"/>
    <s v="Jesus Ocampo"/>
    <x v="2"/>
    <s v="Small Business"/>
    <x v="0"/>
    <s v="Labels"/>
    <s v="Small Box"/>
    <d v="2016-02-20T00:00:00"/>
  </r>
  <r>
    <n v="7233"/>
    <s v="N"/>
    <x v="620"/>
    <s v="High"/>
    <x v="0"/>
    <x v="1978"/>
    <n v="7.0000000000000007E-2"/>
    <s v="Express"/>
    <x v="1953"/>
    <n v="34.01"/>
    <n v="19.53"/>
    <s v="Lena Radford"/>
    <x v="2"/>
    <s v="Small Business"/>
    <x v="0"/>
    <s v="Pens &amp; Art Supplies"/>
    <s v="Small Pack"/>
    <d v="2016-02-21T00:00:00"/>
  </r>
  <r>
    <n v="7234"/>
    <s v="N"/>
    <x v="620"/>
    <s v="High"/>
    <x v="25"/>
    <x v="1979"/>
    <n v="0.08"/>
    <s v="Delivery Van"/>
    <x v="1954"/>
    <n v="112.98"/>
    <n v="71.38"/>
    <s v="Dave Kipp"/>
    <x v="1"/>
    <s v="Corporate"/>
    <x v="2"/>
    <s v="Bookcases"/>
    <s v="Jumbo Box"/>
    <d v="2016-02-21T00:00:00"/>
  </r>
  <r>
    <n v="7235"/>
    <s v="N"/>
    <x v="620"/>
    <s v="High"/>
    <x v="8"/>
    <x v="1980"/>
    <n v="0.04"/>
    <s v="Regular"/>
    <x v="1955"/>
    <n v="52.98"/>
    <n v="21.2"/>
    <s v="Dave Kipp"/>
    <x v="1"/>
    <s v="Corporate"/>
    <x v="0"/>
    <s v="Appliances"/>
    <s v="Small Box"/>
    <d v="2016-02-21T00:00:00"/>
  </r>
  <r>
    <n v="7236"/>
    <s v="N"/>
    <x v="620"/>
    <s v="Critical"/>
    <x v="38"/>
    <x v="1981"/>
    <n v="0.06"/>
    <s v="Regular"/>
    <x v="1956"/>
    <n v="26.48"/>
    <n v="15.99"/>
    <s v="Giulietta Dortch"/>
    <x v="1"/>
    <s v="Consumer"/>
    <x v="1"/>
    <s v="Computer Peripherals"/>
    <s v="Small Pack"/>
    <d v="2016-02-22T00:00:00"/>
  </r>
  <r>
    <n v="7237"/>
    <s v="N"/>
    <x v="620"/>
    <s v="Critical"/>
    <x v="3"/>
    <x v="1982"/>
    <n v="0.06"/>
    <s v="Delivery Van"/>
    <x v="1957"/>
    <n v="429.4"/>
    <n v="89.23"/>
    <s v="Giulietta Dortch"/>
    <x v="1"/>
    <s v="Consumer"/>
    <x v="2"/>
    <s v="Tables"/>
    <s v="Jumbo Box"/>
    <d v="2016-02-21T00:00:00"/>
  </r>
  <r>
    <n v="7238"/>
    <s v="N"/>
    <x v="620"/>
    <s v="Critical"/>
    <x v="47"/>
    <x v="1983"/>
    <n v="0.03"/>
    <s v="Regular"/>
    <x v="1958"/>
    <n v="66.48"/>
    <n v="14.99"/>
    <s v="Mary Zewe"/>
    <x v="2"/>
    <s v="Corporate"/>
    <x v="0"/>
    <s v="Appliances"/>
    <s v="Small Box"/>
    <d v="2016-02-21T00:00:00"/>
  </r>
  <r>
    <n v="7239"/>
    <s v="N"/>
    <x v="620"/>
    <s v="Critical"/>
    <x v="18"/>
    <x v="1984"/>
    <n v="0"/>
    <s v="Regular"/>
    <x v="1959"/>
    <n v="137.99"/>
    <n v="22.99"/>
    <s v="Mary Zewe"/>
    <x v="2"/>
    <s v="Corporate"/>
    <x v="1"/>
    <s v="Telephones and Communication"/>
    <s v="Small Box"/>
    <d v="2016-02-21T00:00:00"/>
  </r>
  <r>
    <n v="7240"/>
    <s v="N"/>
    <x v="621"/>
    <s v="Low"/>
    <x v="9"/>
    <x v="1985"/>
    <n v="0.04"/>
    <s v="Express"/>
    <x v="1960"/>
    <n v="40.28"/>
    <n v="27.99"/>
    <s v="Thomas Thornton"/>
    <x v="1"/>
    <s v="Consumer"/>
    <x v="0"/>
    <s v="Storage &amp; Organization"/>
    <s v="Medium Box"/>
    <d v="2016-02-27T00:00:00"/>
  </r>
  <r>
    <n v="7241"/>
    <s v="N"/>
    <x v="622"/>
    <s v="Critical"/>
    <x v="28"/>
    <x v="1986"/>
    <n v="0.06"/>
    <s v="Regular"/>
    <x v="1961"/>
    <n v="16.91"/>
    <n v="17.05"/>
    <s v="Ryan Crowe"/>
    <x v="1"/>
    <s v="Small Business"/>
    <x v="2"/>
    <s v="Office Furnishings"/>
    <s v="Small Pack"/>
    <d v="2016-02-24T00:00:00"/>
  </r>
  <r>
    <n v="7242"/>
    <s v="N"/>
    <x v="623"/>
    <s v="Medium"/>
    <x v="31"/>
    <x v="1987"/>
    <n v="0.01"/>
    <s v="Regular"/>
    <x v="1962"/>
    <n v="24.97"/>
    <n v="15.49"/>
    <s v="Ken Black"/>
    <x v="1"/>
    <s v="Consumer"/>
    <x v="0"/>
    <s v="Binders and Binder Accessories"/>
    <s v="Small Box"/>
    <d v="2016-02-25T00:00:00"/>
  </r>
  <r>
    <n v="7243"/>
    <s v="Y"/>
    <x v="624"/>
    <s v="Low"/>
    <x v="42"/>
    <x v="1988"/>
    <n v="0.05"/>
    <s v="Regular"/>
    <x v="1963"/>
    <n v="15.34"/>
    <n v="21.49"/>
    <s v="Saphhira Shifley"/>
    <x v="1"/>
    <s v="Corporate"/>
    <x v="0"/>
    <s v="Pens &amp; Art Supplies"/>
    <s v="Wrap Bag"/>
    <d v="2016-02-27T00:00:00"/>
  </r>
  <r>
    <n v="7244"/>
    <s v="N"/>
    <x v="624"/>
    <s v="High"/>
    <x v="17"/>
    <x v="1989"/>
    <n v="0.04"/>
    <s v="Regular"/>
    <x v="375"/>
    <n v="15.98"/>
    <n v="16.97"/>
    <s v="Michael Paige"/>
    <x v="0"/>
    <s v="Small Business"/>
    <x v="0"/>
    <s v="Paper"/>
    <s v="Wrap Bag"/>
    <d v="2016-02-25T00:00:00"/>
  </r>
  <r>
    <n v="7245"/>
    <s v="N"/>
    <x v="624"/>
    <s v="Medium"/>
    <x v="16"/>
    <x v="1990"/>
    <n v="0.1"/>
    <s v="Regular"/>
    <x v="1964"/>
    <n v="51.48"/>
    <n v="17.989999999999998"/>
    <s v="Aimee Bixby"/>
    <x v="2"/>
    <s v="Home Office"/>
    <x v="0"/>
    <s v="Appliances"/>
    <s v="Small Box"/>
    <d v="2016-02-26T00:00:00"/>
  </r>
  <r>
    <n v="7246"/>
    <s v="Y"/>
    <x v="625"/>
    <s v="Low"/>
    <x v="18"/>
    <x v="1991"/>
    <n v="0.09"/>
    <s v="Delivery Van"/>
    <x v="1965"/>
    <n v="312.98"/>
    <n v="78.73"/>
    <s v="Corinna Mitchell"/>
    <x v="0"/>
    <s v="Corporate"/>
    <x v="2"/>
    <s v="Chairs &amp; Chairmats"/>
    <s v="Jumbo Drum"/>
    <d v="2016-02-29T00:00:00"/>
  </r>
  <r>
    <n v="7247"/>
    <s v="Y"/>
    <x v="626"/>
    <s v="Medium"/>
    <x v="19"/>
    <x v="1992"/>
    <n v="0.04"/>
    <s v="Regular"/>
    <x v="1966"/>
    <n v="47.44"/>
    <n v="19.09"/>
    <s v="Neil French"/>
    <x v="1"/>
    <s v="Corporate"/>
    <x v="0"/>
    <s v="Paper"/>
    <s v="Small Box"/>
    <d v="2016-02-27T00:00:00"/>
  </r>
  <r>
    <n v="7248"/>
    <s v="N"/>
    <x v="626"/>
    <s v="Critical"/>
    <x v="26"/>
    <x v="1993"/>
    <n v="0.08"/>
    <s v="Regular"/>
    <x v="1967"/>
    <n v="55.41"/>
    <n v="16.989999999999998"/>
    <s v="Luke Schmidt"/>
    <x v="1"/>
    <s v="Home Office"/>
    <x v="0"/>
    <s v="Binders and Binder Accessories"/>
    <s v="Small Box"/>
    <d v="2016-02-27T00:00:00"/>
  </r>
  <r>
    <n v="7249"/>
    <s v="N"/>
    <x v="626"/>
    <s v="Not Specified"/>
    <x v="7"/>
    <x v="1994"/>
    <n v="0.08"/>
    <s v="Regular"/>
    <x v="1968"/>
    <n v="21.27"/>
    <n v="18.39"/>
    <s v="Matt Hagelstein"/>
    <x v="2"/>
    <s v="Home Office"/>
    <x v="0"/>
    <s v="Paper"/>
    <s v="Wrap Bag"/>
    <d v="2016-02-27T00:00:00"/>
  </r>
  <r>
    <n v="7250"/>
    <s v="N"/>
    <x v="626"/>
    <s v="High"/>
    <x v="29"/>
    <x v="1995"/>
    <n v="0.05"/>
    <s v="Regular"/>
    <x v="1969"/>
    <n v="167.06"/>
    <n v="21.07"/>
    <s v="Linda Southworth"/>
    <x v="1"/>
    <s v="Consumer"/>
    <x v="0"/>
    <s v="Storage &amp; Organization"/>
    <s v="Small Box"/>
    <d v="2016-02-27T00:00:00"/>
  </r>
  <r>
    <n v="7251"/>
    <s v="N"/>
    <x v="627"/>
    <s v="Not Specified"/>
    <x v="32"/>
    <x v="1996"/>
    <n v="0.02"/>
    <s v="Regular"/>
    <x v="1970"/>
    <n v="17.43"/>
    <n v="14.95"/>
    <s v="Craig Molinari"/>
    <x v="1"/>
    <s v="Small Business"/>
    <x v="0"/>
    <s v="Paper"/>
    <s v="Wrap Bag"/>
    <d v="2016-02-29T00:00:00"/>
  </r>
  <r>
    <n v="7252"/>
    <s v="N"/>
    <x v="627"/>
    <s v="Not Specified"/>
    <x v="39"/>
    <x v="1997"/>
    <n v="0.04"/>
    <s v="Regular"/>
    <x v="1971"/>
    <n v="22.98"/>
    <n v="17.37"/>
    <s v="Craig Molinari"/>
    <x v="1"/>
    <s v="Small Business"/>
    <x v="0"/>
    <s v="Scissors Rulers and Trimmers"/>
    <s v="Small Pack"/>
    <d v="2016-02-29T00:00:00"/>
  </r>
  <r>
    <n v="7253"/>
    <s v="N"/>
    <x v="628"/>
    <s v="Not Specified"/>
    <x v="22"/>
    <x v="1998"/>
    <n v="0.05"/>
    <s v="Regular"/>
    <x v="1972"/>
    <n v="20.010000000000002"/>
    <n v="16.87"/>
    <s v="Bradley Drucker"/>
    <x v="1"/>
    <s v="Small Business"/>
    <x v="0"/>
    <s v="Paper"/>
    <s v="Wrap Bag"/>
    <d v="2016-03-03T00:00:00"/>
  </r>
  <r>
    <n v="7254"/>
    <s v="N"/>
    <x v="628"/>
    <s v="Critical"/>
    <x v="14"/>
    <x v="1999"/>
    <n v="0"/>
    <s v="Regular"/>
    <x v="1973"/>
    <n v="207.99"/>
    <n v="17.989999999999998"/>
    <s v="Maxwell Schwartz"/>
    <x v="1"/>
    <s v="Corporate"/>
    <x v="1"/>
    <s v="Telephones and Communication"/>
    <s v="Small Box"/>
    <d v="2016-03-01T00:00:00"/>
  </r>
  <r>
    <n v="7255"/>
    <s v="N"/>
    <x v="628"/>
    <s v="Critical"/>
    <x v="17"/>
    <x v="2000"/>
    <n v="0.09"/>
    <s v="Regular"/>
    <x v="1974"/>
    <n v="16.48"/>
    <n v="15.22"/>
    <s v="Muhammed Lee"/>
    <x v="0"/>
    <s v="Consumer"/>
    <x v="0"/>
    <s v="Paper"/>
    <s v="Wrap Bag"/>
    <d v="2016-03-02T00:00:00"/>
  </r>
  <r>
    <n v="7256"/>
    <s v="N"/>
    <x v="629"/>
    <s v="Not Specified"/>
    <x v="16"/>
    <x v="2001"/>
    <n v="7.0000000000000007E-2"/>
    <s v="Regular"/>
    <x v="1975"/>
    <n v="217.99"/>
    <n v="16.5"/>
    <s v="Adam Hart"/>
    <x v="1"/>
    <s v="Corporate"/>
    <x v="1"/>
    <s v="Telephones and Communication"/>
    <s v="Small Box"/>
    <d v="2016-03-03T00:00:00"/>
  </r>
  <r>
    <n v="7257"/>
    <s v="N"/>
    <x v="630"/>
    <s v="Critical"/>
    <x v="27"/>
    <x v="2002"/>
    <n v="0.05"/>
    <s v="Regular"/>
    <x v="1976"/>
    <n v="32.99"/>
    <n v="14.99"/>
    <s v="Bryan Spruell"/>
    <x v="1"/>
    <s v="Home Office"/>
    <x v="1"/>
    <s v="Telephones and Communication"/>
    <s v="Wrap Bag"/>
    <d v="2016-03-04T00:00:00"/>
  </r>
  <r>
    <n v="7258"/>
    <s v="N"/>
    <x v="631"/>
    <s v="Medium"/>
    <x v="33"/>
    <x v="2003"/>
    <n v="0.08"/>
    <s v="Delivery Van"/>
    <x v="1977"/>
    <n v="255.98"/>
    <n v="57.32"/>
    <s v="James Lanier"/>
    <x v="2"/>
    <s v="Corporate"/>
    <x v="2"/>
    <s v="Chairs &amp; Chairmats"/>
    <s v="Jumbo Drum"/>
    <d v="2016-03-04T00:00:00"/>
  </r>
  <r>
    <n v="7259"/>
    <s v="N"/>
    <x v="631"/>
    <s v="Medium"/>
    <x v="3"/>
    <x v="2004"/>
    <n v="0.1"/>
    <s v="Regular"/>
    <x v="1978"/>
    <n v="16.89"/>
    <n v="18.93"/>
    <s v="James Lanier"/>
    <x v="2"/>
    <s v="Corporate"/>
    <x v="1"/>
    <s v="Computer Peripherals"/>
    <s v="Small Pack"/>
    <d v="2016-03-05T00:00:00"/>
  </r>
  <r>
    <n v="7260"/>
    <s v="N"/>
    <x v="631"/>
    <s v="Medium"/>
    <x v="17"/>
    <x v="2005"/>
    <n v="7.0000000000000007E-2"/>
    <s v="Regular"/>
    <x v="1979"/>
    <n v="16.98"/>
    <n v="14.8"/>
    <s v="James Lanier"/>
    <x v="2"/>
    <s v="Corporate"/>
    <x v="0"/>
    <s v="Paper"/>
    <s v="Wrap Bag"/>
    <d v="2016-03-03T00:00:00"/>
  </r>
  <r>
    <n v="7261"/>
    <s v="N"/>
    <x v="632"/>
    <s v="High"/>
    <x v="1"/>
    <x v="2006"/>
    <n v="0"/>
    <s v="Express"/>
    <x v="1738"/>
    <n v="13.82"/>
    <n v="14.83"/>
    <s v="Ken Heidel"/>
    <x v="0"/>
    <s v="Corporate"/>
    <x v="0"/>
    <s v="Pens &amp; Art Supplies"/>
    <s v="Wrap Bag"/>
    <d v="2016-03-07T00:00:00"/>
  </r>
  <r>
    <n v="7262"/>
    <s v="N"/>
    <x v="632"/>
    <s v="Medium"/>
    <x v="27"/>
    <x v="2007"/>
    <n v="0.01"/>
    <s v="Regular"/>
    <x v="1980"/>
    <n v="16.82"/>
    <n v="19.72"/>
    <s v="Paul Gonzalez"/>
    <x v="0"/>
    <s v="Corporate"/>
    <x v="2"/>
    <s v="Office Furnishings"/>
    <s v="Small Pack"/>
    <d v="2016-03-07T00:00:00"/>
  </r>
  <r>
    <n v="7263"/>
    <s v="Y"/>
    <x v="633"/>
    <s v="Not Specified"/>
    <x v="29"/>
    <x v="2008"/>
    <n v="0.01"/>
    <s v="Regular"/>
    <x v="1981"/>
    <n v="18.75"/>
    <n v="16.989999999999998"/>
    <s v="Delfina Latchford"/>
    <x v="3"/>
    <s v="Small Business"/>
    <x v="0"/>
    <s v="Binders and Binder Accessories"/>
    <s v="Small Box"/>
    <d v="2016-03-08T00:00:00"/>
  </r>
  <r>
    <n v="7264"/>
    <s v="N"/>
    <x v="634"/>
    <s v="Medium"/>
    <x v="7"/>
    <x v="2009"/>
    <n v="0.08"/>
    <s v="Express"/>
    <x v="1982"/>
    <n v="97.99"/>
    <n v="14.99"/>
    <s v="Magdelene Morse"/>
    <x v="2"/>
    <s v="Home Office"/>
    <x v="1"/>
    <s v="Telephones and Communication"/>
    <s v="Wrap Bag"/>
    <d v="2016-03-11T00:00:00"/>
  </r>
  <r>
    <n v="7265"/>
    <s v="Y"/>
    <x v="634"/>
    <s v="Medium"/>
    <x v="15"/>
    <x v="2010"/>
    <n v="7.0000000000000007E-2"/>
    <s v="Regular"/>
    <x v="1983"/>
    <n v="31.23"/>
    <n v="20.149999999999999"/>
    <s v="Magdelene Morse"/>
    <x v="2"/>
    <s v="Home Office"/>
    <x v="2"/>
    <s v="Office Furnishings"/>
    <s v="Small Pack"/>
    <d v="2016-03-11T00:00:00"/>
  </r>
  <r>
    <n v="7266"/>
    <s v="N"/>
    <x v="634"/>
    <s v="Critical"/>
    <x v="46"/>
    <x v="2011"/>
    <n v="0.02"/>
    <s v="Delivery Van"/>
    <x v="1984"/>
    <n v="360.21"/>
    <n v="54.19"/>
    <s v="Benjamin Venier"/>
    <x v="1"/>
    <s v="Small Business"/>
    <x v="2"/>
    <s v="Tables"/>
    <s v="Jumbo Box"/>
    <d v="2016-03-11T00:00:00"/>
  </r>
  <r>
    <n v="7267"/>
    <s v="N"/>
    <x v="635"/>
    <s v="Not Specified"/>
    <x v="20"/>
    <x v="2012"/>
    <n v="0.08"/>
    <s v="Express"/>
    <x v="1985"/>
    <n v="31.98"/>
    <n v="18"/>
    <s v="Thais Sissman"/>
    <x v="1"/>
    <s v="Corporate"/>
    <x v="1"/>
    <s v="Computer Peripherals"/>
    <s v="Small Box"/>
    <d v="2016-03-10T00:00:00"/>
  </r>
  <r>
    <n v="7268"/>
    <s v="N"/>
    <x v="636"/>
    <s v="High"/>
    <x v="8"/>
    <x v="2013"/>
    <n v="0.04"/>
    <s v="Regular"/>
    <x v="1491"/>
    <n v="22.64"/>
    <n v="19.16"/>
    <s v="Art Ferguson"/>
    <x v="0"/>
    <s v="Corporate"/>
    <x v="2"/>
    <s v="Office Furnishings"/>
    <s v="Small Box"/>
    <d v="2016-03-11T00:00:00"/>
  </r>
  <r>
    <n v="7269"/>
    <s v="N"/>
    <x v="636"/>
    <s v="High"/>
    <x v="3"/>
    <x v="2014"/>
    <n v="0.1"/>
    <s v="Express"/>
    <x v="1986"/>
    <n v="26.42"/>
    <n v="20.75"/>
    <s v="Art Ferguson"/>
    <x v="0"/>
    <s v="Corporate"/>
    <x v="0"/>
    <s v="Appliances"/>
    <s v="Medium Box"/>
    <d v="2016-03-11T00:00:00"/>
  </r>
  <r>
    <n v="7270"/>
    <s v="N"/>
    <x v="636"/>
    <s v="High"/>
    <x v="39"/>
    <x v="2015"/>
    <n v="0.08"/>
    <s v="Delivery Van"/>
    <x v="1987"/>
    <n v="291.81"/>
    <n v="37.19"/>
    <s v="Art Ferguson"/>
    <x v="0"/>
    <s v="Corporate"/>
    <x v="0"/>
    <s v="Appliances"/>
    <s v="Jumbo Drum"/>
    <d v="2016-03-13T00:00:00"/>
  </r>
  <r>
    <n v="7271"/>
    <s v="N"/>
    <x v="636"/>
    <s v="High"/>
    <x v="1"/>
    <x v="2016"/>
    <n v="0.02"/>
    <s v="Express"/>
    <x v="1988"/>
    <n v="17.84"/>
    <n v="14.83"/>
    <s v="Art Ferguson"/>
    <x v="0"/>
    <s v="Corporate"/>
    <x v="0"/>
    <s v="Pens &amp; Art Supplies"/>
    <s v="Wrap Bag"/>
    <d v="2016-03-13T00:00:00"/>
  </r>
  <r>
    <n v="7272"/>
    <s v="Y"/>
    <x v="636"/>
    <s v="Low"/>
    <x v="37"/>
    <x v="2017"/>
    <n v="0.02"/>
    <s v="Regular"/>
    <x v="1989"/>
    <n v="32.97"/>
    <n v="20.5"/>
    <s v="James Lanier"/>
    <x v="2"/>
    <s v="Corporate"/>
    <x v="1"/>
    <s v="Computer Peripherals"/>
    <s v="Small Box"/>
    <d v="2016-03-15T00:00:00"/>
  </r>
  <r>
    <n v="7273"/>
    <s v="Y"/>
    <x v="636"/>
    <s v="Low"/>
    <x v="23"/>
    <x v="2018"/>
    <n v="0.1"/>
    <s v="Regular"/>
    <x v="1990"/>
    <n v="18.48"/>
    <n v="21.37"/>
    <s v="James Lanier"/>
    <x v="2"/>
    <s v="Corporate"/>
    <x v="0"/>
    <s v="Paper"/>
    <s v="Small Box"/>
    <d v="2016-03-18T00:00:00"/>
  </r>
  <r>
    <n v="7274"/>
    <s v="N"/>
    <x v="637"/>
    <s v="Low"/>
    <x v="26"/>
    <x v="2019"/>
    <n v="0.04"/>
    <s v="Delivery Van"/>
    <x v="1991"/>
    <n v="80.81"/>
    <n v="74"/>
    <s v="Mick Crebagga"/>
    <x v="1"/>
    <s v="Home Office"/>
    <x v="0"/>
    <s v="Appliances"/>
    <s v="Jumbo Drum"/>
    <d v="2016-03-16T00:00:00"/>
  </r>
  <r>
    <n v="7275"/>
    <s v="N"/>
    <x v="637"/>
    <s v="Low"/>
    <x v="8"/>
    <x v="2020"/>
    <n v="0.05"/>
    <s v="Express"/>
    <x v="1992"/>
    <n v="207.99"/>
    <n v="17.989999999999998"/>
    <s v="Mick Crebagga"/>
    <x v="1"/>
    <s v="Home Office"/>
    <x v="1"/>
    <s v="Telephones and Communication"/>
    <s v="Small Box"/>
    <d v="2016-03-17T00:00:00"/>
  </r>
  <r>
    <n v="7276"/>
    <s v="N"/>
    <x v="637"/>
    <s v="High"/>
    <x v="20"/>
    <x v="2021"/>
    <n v="0.06"/>
    <s v="Regular"/>
    <x v="1993"/>
    <n v="97.99"/>
    <n v="15.25"/>
    <s v="Dean Braden"/>
    <x v="2"/>
    <s v="Corporate"/>
    <x v="1"/>
    <s v="Telephones and Communication"/>
    <s v="Small Pack"/>
    <d v="2016-03-14T00:00:00"/>
  </r>
  <r>
    <n v="7277"/>
    <s v="N"/>
    <x v="638"/>
    <s v="High"/>
    <x v="41"/>
    <x v="2022"/>
    <n v="0.04"/>
    <s v="Express"/>
    <x v="1994"/>
    <n v="19.96"/>
    <n v="18.95"/>
    <s v="Deanra Eno"/>
    <x v="1"/>
    <s v="Corporate"/>
    <x v="2"/>
    <s v="Office Furnishings"/>
    <s v="Small Box"/>
    <d v="2016-03-14T00:00:00"/>
  </r>
  <r>
    <n v="7278"/>
    <s v="N"/>
    <x v="639"/>
    <s v="Low"/>
    <x v="26"/>
    <x v="2023"/>
    <n v="0.08"/>
    <s v="Regular"/>
    <x v="1995"/>
    <n v="24.07"/>
    <n v="20.2"/>
    <s v="Tom Prescott"/>
    <x v="1"/>
    <s v="Small Business"/>
    <x v="2"/>
    <s v="Office Furnishings"/>
    <s v="Wrap Bag"/>
    <d v="2016-03-16T00:00:00"/>
  </r>
  <r>
    <n v="7279"/>
    <s v="N"/>
    <x v="639"/>
    <s v="Medium"/>
    <x v="28"/>
    <x v="2024"/>
    <n v="0.08"/>
    <s v="Regular"/>
    <x v="1996"/>
    <n v="19.399999999999999"/>
    <n v="15.71"/>
    <s v="Saphhira Shifley"/>
    <x v="1"/>
    <s v="Consumer"/>
    <x v="0"/>
    <s v="Paper"/>
    <s v="Wrap Bag"/>
    <d v="2016-03-15T00:00:00"/>
  </r>
  <r>
    <n v="7280"/>
    <s v="N"/>
    <x v="639"/>
    <s v="High"/>
    <x v="33"/>
    <x v="2025"/>
    <n v="0.09"/>
    <s v="Regular"/>
    <x v="1997"/>
    <n v="611.99"/>
    <n v="38.49"/>
    <s v="Deborah Brumfield"/>
    <x v="1"/>
    <s v="Small Business"/>
    <x v="1"/>
    <s v="Copiers and Fax"/>
    <s v="Large Box"/>
    <d v="2016-03-14T00:00:00"/>
  </r>
  <r>
    <n v="7281"/>
    <s v="N"/>
    <x v="639"/>
    <s v="High"/>
    <x v="20"/>
    <x v="2026"/>
    <n v="0.03"/>
    <s v="Regular"/>
    <x v="1998"/>
    <n v="137.99"/>
    <n v="22.08"/>
    <s v="Deborah Brumfield"/>
    <x v="1"/>
    <s v="Small Business"/>
    <x v="1"/>
    <s v="Telephones and Communication"/>
    <s v="Small Box"/>
    <d v="2016-03-15T00:00:00"/>
  </r>
  <r>
    <n v="7282"/>
    <s v="N"/>
    <x v="639"/>
    <s v="Not Specified"/>
    <x v="27"/>
    <x v="2027"/>
    <n v="0.01"/>
    <s v="Delivery Van"/>
    <x v="1999"/>
    <n v="228.6"/>
    <n v="78.2"/>
    <s v="Bill Donatelli"/>
    <x v="2"/>
    <s v="Corporate"/>
    <x v="2"/>
    <s v="Chairs &amp; Chairmats"/>
    <s v="Jumbo Drum"/>
    <d v="2016-03-15T00:00:00"/>
  </r>
  <r>
    <n v="7283"/>
    <s v="N"/>
    <x v="640"/>
    <s v="Low"/>
    <x v="6"/>
    <x v="2028"/>
    <n v="0.03"/>
    <s v="Regular"/>
    <x v="2000"/>
    <n v="15.8"/>
    <n v="15.49"/>
    <s v="Edward Becker"/>
    <x v="2"/>
    <s v="Corporate"/>
    <x v="0"/>
    <s v="Binders and Binder Accessories"/>
    <s v="Small Box"/>
    <d v="2016-03-19T00:00:00"/>
  </r>
  <r>
    <n v="7284"/>
    <s v="N"/>
    <x v="640"/>
    <s v="Not Specified"/>
    <x v="22"/>
    <x v="2029"/>
    <n v="0.1"/>
    <s v="Regular"/>
    <x v="2001"/>
    <n v="27.7"/>
    <n v="25.25"/>
    <s v="Bobby Elias"/>
    <x v="1"/>
    <s v="Small Business"/>
    <x v="0"/>
    <s v="Storage &amp; Organization"/>
    <s v="Small Box"/>
    <d v="2016-03-15T00:00:00"/>
  </r>
  <r>
    <n v="7285"/>
    <s v="N"/>
    <x v="640"/>
    <s v="Low"/>
    <x v="25"/>
    <x v="2030"/>
    <n v="0.04"/>
    <s v="Regular"/>
    <x v="2002"/>
    <n v="15.38"/>
    <n v="14.85"/>
    <s v="Christopher Schild"/>
    <x v="0"/>
    <s v="Corporate"/>
    <x v="0"/>
    <s v="Pens &amp; Art Supplies"/>
    <s v="Wrap Bag"/>
    <d v="2016-03-15T00:00:00"/>
  </r>
  <r>
    <n v="7286"/>
    <s v="N"/>
    <x v="640"/>
    <s v="High"/>
    <x v="33"/>
    <x v="2031"/>
    <n v="0"/>
    <s v="Regular"/>
    <x v="2003"/>
    <n v="42.98"/>
    <n v="23.18"/>
    <s v="Craig Rider"/>
    <x v="1"/>
    <s v="Small Business"/>
    <x v="0"/>
    <s v="Paper"/>
    <s v="Small Box"/>
    <d v="2016-03-17T00:00:00"/>
  </r>
  <r>
    <n v="7287"/>
    <s v="N"/>
    <x v="640"/>
    <s v="Not Specified"/>
    <x v="34"/>
    <x v="2032"/>
    <n v="0.02"/>
    <s v="Regular"/>
    <x v="2004"/>
    <n v="30.94"/>
    <n v="15.49"/>
    <s v="Lycoris Saunders"/>
    <x v="1"/>
    <s v="Home Office"/>
    <x v="0"/>
    <s v="Binders and Binder Accessories"/>
    <s v="Small Box"/>
    <d v="2016-03-17T00:00:00"/>
  </r>
  <r>
    <n v="7288"/>
    <s v="Y"/>
    <x v="641"/>
    <s v="Critical"/>
    <x v="41"/>
    <x v="2033"/>
    <n v="0.02"/>
    <s v="Regular"/>
    <x v="2005"/>
    <n v="127.79"/>
    <n v="15.99"/>
    <s v="Tamara Dahlen"/>
    <x v="2"/>
    <s v="Corporate"/>
    <x v="1"/>
    <s v="Computer Peripherals"/>
    <s v="Small Pack"/>
    <d v="2016-03-17T00:00:00"/>
  </r>
  <r>
    <n v="7289"/>
    <s v="Y"/>
    <x v="641"/>
    <s v="Critical"/>
    <x v="24"/>
    <x v="2034"/>
    <n v="0.1"/>
    <s v="Regular"/>
    <x v="2006"/>
    <n v="13.26"/>
    <n v="14.7"/>
    <s v="Peter McVee"/>
    <x v="0"/>
    <s v="Small Business"/>
    <x v="0"/>
    <s v="Rubber Bands"/>
    <s v="Wrap Bag"/>
    <d v="2016-03-17T00:00:00"/>
  </r>
  <r>
    <n v="7290"/>
    <s v="Y"/>
    <x v="641"/>
    <s v="Critical"/>
    <x v="4"/>
    <x v="2035"/>
    <n v="0.1"/>
    <s v="Regular"/>
    <x v="2007"/>
    <n v="16.260000000000002"/>
    <n v="15.2"/>
    <s v="Peter McVee"/>
    <x v="0"/>
    <s v="Small Business"/>
    <x v="0"/>
    <s v="Pens &amp; Art Supplies"/>
    <s v="Wrap Bag"/>
    <d v="2016-03-18T00:00:00"/>
  </r>
  <r>
    <n v="7291"/>
    <s v="N"/>
    <x v="641"/>
    <s v="Critical"/>
    <x v="17"/>
    <x v="2036"/>
    <n v="0.08"/>
    <s v="Regular"/>
    <x v="2008"/>
    <n v="461.99"/>
    <n v="38.49"/>
    <s v="Frank Carlisle"/>
    <x v="2"/>
    <s v="Small Business"/>
    <x v="1"/>
    <s v="Copiers and Fax"/>
    <s v="Large Box"/>
    <d v="2016-03-18T00:00:00"/>
  </r>
  <r>
    <n v="7292"/>
    <s v="N"/>
    <x v="641"/>
    <s v="Critical"/>
    <x v="28"/>
    <x v="2037"/>
    <n v="0.02"/>
    <s v="Delivery Van"/>
    <x v="2009"/>
    <n v="255.98"/>
    <n v="57.32"/>
    <s v="Julia West"/>
    <x v="3"/>
    <s v="Corporate"/>
    <x v="2"/>
    <s v="Chairs &amp; Chairmats"/>
    <s v="Jumbo Drum"/>
    <d v="2016-03-18T00:00:00"/>
  </r>
  <r>
    <n v="7293"/>
    <s v="N"/>
    <x v="641"/>
    <s v="Critical"/>
    <x v="8"/>
    <x v="2038"/>
    <n v="0.02"/>
    <s v="Regular"/>
    <x v="2010"/>
    <n v="51.98"/>
    <n v="23.2"/>
    <s v="Julia West"/>
    <x v="3"/>
    <s v="Corporate"/>
    <x v="2"/>
    <s v="Office Furnishings"/>
    <s v="Wrap Bag"/>
    <d v="2016-03-17T00:00:00"/>
  </r>
  <r>
    <n v="7294"/>
    <s v="N"/>
    <x v="642"/>
    <s v="Not Specified"/>
    <x v="8"/>
    <x v="2039"/>
    <n v="0.03"/>
    <s v="Regular"/>
    <x v="2011"/>
    <n v="20.67"/>
    <n v="17.5"/>
    <s v="Patrick Jones"/>
    <x v="0"/>
    <s v="Home Office"/>
    <x v="0"/>
    <s v="Appliances"/>
    <s v="Small Box"/>
    <d v="2016-03-18T00:00:00"/>
  </r>
  <r>
    <n v="7295"/>
    <s v="N"/>
    <x v="642"/>
    <s v="Not Specified"/>
    <x v="10"/>
    <x v="2040"/>
    <n v="0.01"/>
    <s v="Regular"/>
    <x v="2012"/>
    <n v="85.98"/>
    <n v="18"/>
    <s v="Patrick Jones"/>
    <x v="0"/>
    <s v="Home Office"/>
    <x v="1"/>
    <s v="Computer Peripherals"/>
    <s v="Small Box"/>
    <d v="2016-03-19T00:00:00"/>
  </r>
  <r>
    <n v="7296"/>
    <s v="N"/>
    <x v="642"/>
    <s v="Not Specified"/>
    <x v="34"/>
    <x v="2041"/>
    <n v="0.08"/>
    <s v="Regular"/>
    <x v="2013"/>
    <n v="42.93"/>
    <n v="17.920000000000002"/>
    <s v="Patrick Jones"/>
    <x v="0"/>
    <s v="Home Office"/>
    <x v="2"/>
    <s v="Office Furnishings"/>
    <s v="Small Pack"/>
    <d v="2016-03-19T00:00:00"/>
  </r>
  <r>
    <n v="7297"/>
    <s v="N"/>
    <x v="642"/>
    <s v="Not Specified"/>
    <x v="28"/>
    <x v="2042"/>
    <n v="0.1"/>
    <s v="Delivery Van"/>
    <x v="2014"/>
    <n v="102.97"/>
    <n v="28"/>
    <s v="Patrick Jones"/>
    <x v="0"/>
    <s v="Home Office"/>
    <x v="1"/>
    <s v="Office Machines"/>
    <s v="Jumbo Drum"/>
    <d v="2016-03-17T00:00:00"/>
  </r>
  <r>
    <n v="7298"/>
    <s v="N"/>
    <x v="643"/>
    <s v="Medium"/>
    <x v="9"/>
    <x v="2043"/>
    <n v="0.02"/>
    <s v="Regular"/>
    <x v="2015"/>
    <n v="217.99"/>
    <n v="19.989999999999998"/>
    <s v="Art Ferguson"/>
    <x v="0"/>
    <s v="Corporate"/>
    <x v="1"/>
    <s v="Telephones and Communication"/>
    <s v="Small Box"/>
    <d v="2016-03-19T00:00:00"/>
  </r>
  <r>
    <n v="7299"/>
    <s v="Y"/>
    <x v="643"/>
    <s v="Critical"/>
    <x v="25"/>
    <x v="2044"/>
    <n v="0.09"/>
    <s v="Regular"/>
    <x v="2016"/>
    <n v="16.98"/>
    <n v="20.07"/>
    <s v="Charles McCrossin"/>
    <x v="3"/>
    <s v="Corporate"/>
    <x v="0"/>
    <s v="Paper"/>
    <s v="Small Box"/>
    <d v="2016-03-20T00:00:00"/>
  </r>
  <r>
    <n v="7300"/>
    <s v="N"/>
    <x v="644"/>
    <s v="High"/>
    <x v="14"/>
    <x v="2045"/>
    <n v="0.06"/>
    <s v="Regular"/>
    <x v="2017"/>
    <n v="111.23"/>
    <n v="22.99"/>
    <s v="Eric Barreto"/>
    <x v="0"/>
    <s v="Consumer"/>
    <x v="2"/>
    <s v="Office Furnishings"/>
    <s v="Small Pack"/>
    <d v="2016-03-22T00:00:00"/>
  </r>
  <r>
    <n v="7301"/>
    <s v="N"/>
    <x v="644"/>
    <s v="High"/>
    <x v="41"/>
    <x v="2046"/>
    <n v="0.06"/>
    <s v="Regular"/>
    <x v="2018"/>
    <n v="15.93"/>
    <n v="14.99"/>
    <s v="Eric Barreto"/>
    <x v="0"/>
    <s v="Consumer"/>
    <x v="0"/>
    <s v="Rubber Bands"/>
    <s v="Wrap Bag"/>
    <d v="2016-03-20T00:00:00"/>
  </r>
  <r>
    <n v="7302"/>
    <s v="N"/>
    <x v="644"/>
    <s v="Not Specified"/>
    <x v="27"/>
    <x v="2047"/>
    <n v="0.09"/>
    <s v="Delivery Van"/>
    <x v="2019"/>
    <n v="512.97"/>
    <n v="83.3"/>
    <s v="Cindy Schnelling"/>
    <x v="1"/>
    <s v="Corporate"/>
    <x v="1"/>
    <s v="Office Machines"/>
    <s v="Jumbo Drum"/>
    <d v="2016-03-22T00:00:00"/>
  </r>
  <r>
    <n v="7303"/>
    <s v="N"/>
    <x v="644"/>
    <s v="Not Specified"/>
    <x v="13"/>
    <x v="2048"/>
    <n v="0.1"/>
    <s v="Regular"/>
    <x v="2020"/>
    <n v="16.760000000000002"/>
    <n v="17.010000000000002"/>
    <s v="Cindy Schnelling"/>
    <x v="1"/>
    <s v="Corporate"/>
    <x v="0"/>
    <s v="Paper"/>
    <s v="Wrap Bag"/>
    <d v="2016-03-20T00:00:00"/>
  </r>
  <r>
    <n v="7304"/>
    <s v="Y"/>
    <x v="644"/>
    <s v="Low"/>
    <x v="33"/>
    <x v="2049"/>
    <n v="0.09"/>
    <s v="Express"/>
    <x v="2021"/>
    <n v="17.98"/>
    <n v="15.49"/>
    <s v="Dianna Arnett"/>
    <x v="0"/>
    <s v="Home Office"/>
    <x v="0"/>
    <s v="Binders and Binder Accessories"/>
    <s v="Small Box"/>
    <d v="2016-03-21T00:00:00"/>
  </r>
  <r>
    <n v="7305"/>
    <s v="N"/>
    <x v="645"/>
    <s v="Critical"/>
    <x v="16"/>
    <x v="2050"/>
    <n v="0.08"/>
    <s v="Regular"/>
    <x v="2022"/>
    <n v="14.61"/>
    <n v="14.5"/>
    <s v="Ann Blume"/>
    <x v="0"/>
    <s v="Small Business"/>
    <x v="0"/>
    <s v="Labels"/>
    <s v="Small Box"/>
    <d v="2016-03-22T00:00:00"/>
  </r>
  <r>
    <n v="7306"/>
    <s v="N"/>
    <x v="646"/>
    <s v="High"/>
    <x v="1"/>
    <x v="2051"/>
    <n v="0"/>
    <s v="Regular"/>
    <x v="2023"/>
    <n v="23.58"/>
    <n v="20.97"/>
    <s v="Joseph Airdo"/>
    <x v="1"/>
    <s v="Consumer"/>
    <x v="0"/>
    <s v="Envelopes"/>
    <s v="Small Box"/>
    <d v="2016-03-21T00:00:00"/>
  </r>
  <r>
    <n v="7307"/>
    <s v="N"/>
    <x v="646"/>
    <s v="High"/>
    <x v="36"/>
    <x v="2052"/>
    <n v="0"/>
    <s v="Regular"/>
    <x v="2024"/>
    <n v="19.77"/>
    <n v="23.23"/>
    <s v="Joseph Airdo"/>
    <x v="1"/>
    <s v="Consumer"/>
    <x v="0"/>
    <s v="Appliances"/>
    <s v="Small Box"/>
    <d v="2016-03-22T00:00:00"/>
  </r>
  <r>
    <n v="7308"/>
    <s v="N"/>
    <x v="646"/>
    <s v="High"/>
    <x v="48"/>
    <x v="2053"/>
    <n v="0.09"/>
    <s v="Regular"/>
    <x v="2025"/>
    <n v="15.58"/>
    <n v="19.47"/>
    <s v="Pauline Webber"/>
    <x v="1"/>
    <s v="Consumer"/>
    <x v="0"/>
    <s v="Binders and Binder Accessories"/>
    <s v="Small Box"/>
    <d v="2016-03-23T00:00:00"/>
  </r>
  <r>
    <n v="7309"/>
    <s v="N"/>
    <x v="647"/>
    <s v="Medium"/>
    <x v="20"/>
    <x v="2054"/>
    <n v="0.04"/>
    <s v="Regular"/>
    <x v="2026"/>
    <n v="34.72"/>
    <n v="22.99"/>
    <s v="Carl Ludwig"/>
    <x v="3"/>
    <s v="Corporate"/>
    <x v="2"/>
    <s v="Office Furnishings"/>
    <s v="Small Pack"/>
    <d v="2016-03-23T00:00:00"/>
  </r>
  <r>
    <n v="7310"/>
    <s v="N"/>
    <x v="648"/>
    <s v="Medium"/>
    <x v="27"/>
    <x v="2055"/>
    <n v="0.06"/>
    <s v="Regular"/>
    <x v="2027"/>
    <n v="16.91"/>
    <n v="14.5"/>
    <s v="Linda Southworth"/>
    <x v="1"/>
    <s v="Consumer"/>
    <x v="0"/>
    <s v="Labels"/>
    <s v="Small Box"/>
    <d v="2016-03-27T00:00:00"/>
  </r>
  <r>
    <n v="7311"/>
    <s v="N"/>
    <x v="648"/>
    <s v="Medium"/>
    <x v="10"/>
    <x v="2056"/>
    <n v="7.0000000000000007E-2"/>
    <s v="Regular"/>
    <x v="2028"/>
    <n v="205.17"/>
    <n v="33.99"/>
    <s v="Linda Southworth"/>
    <x v="1"/>
    <s v="Consumer"/>
    <x v="0"/>
    <s v="Storage &amp; Organization"/>
    <s v="Small Box"/>
    <d v="2016-03-27T00:00:00"/>
  </r>
  <r>
    <n v="7312"/>
    <s v="N"/>
    <x v="648"/>
    <s v="Medium"/>
    <x v="26"/>
    <x v="2057"/>
    <n v="0.1"/>
    <s v="Regular"/>
    <x v="2029"/>
    <n v="167.99"/>
    <n v="22.99"/>
    <s v="Linda Southworth"/>
    <x v="1"/>
    <s v="Consumer"/>
    <x v="1"/>
    <s v="Telephones and Communication"/>
    <s v="Small Box"/>
    <d v="2016-03-27T00:00:00"/>
  </r>
  <r>
    <n v="7313"/>
    <s v="N"/>
    <x v="648"/>
    <s v="Critical"/>
    <x v="1"/>
    <x v="2058"/>
    <n v="0.09"/>
    <s v="Regular"/>
    <x v="2030"/>
    <n v="18.28"/>
    <n v="19.29"/>
    <s v="Greg Guthrie"/>
    <x v="0"/>
    <s v="Corporate"/>
    <x v="2"/>
    <s v="Office Furnishings"/>
    <s v="Small Box"/>
    <d v="2016-03-26T00:00:00"/>
  </r>
  <r>
    <n v="7314"/>
    <s v="N"/>
    <x v="648"/>
    <s v="Medium"/>
    <x v="24"/>
    <x v="2059"/>
    <n v="0.08"/>
    <s v="Regular"/>
    <x v="2031"/>
    <n v="511.99"/>
    <n v="38.49"/>
    <s v="Charles McCrossin"/>
    <x v="3"/>
    <s v="Corporate"/>
    <x v="1"/>
    <s v="Copiers and Fax"/>
    <s v="Large Box"/>
    <d v="2016-03-26T00:00:00"/>
  </r>
  <r>
    <n v="7315"/>
    <s v="N"/>
    <x v="648"/>
    <s v="Medium"/>
    <x v="27"/>
    <x v="2060"/>
    <n v="0.05"/>
    <s v="Regular"/>
    <x v="2032"/>
    <n v="150.13999999999999"/>
    <n v="49"/>
    <s v="Charles McCrossin"/>
    <x v="3"/>
    <s v="Corporate"/>
    <x v="0"/>
    <s v="Storage &amp; Organization"/>
    <s v="Large Box"/>
    <d v="2016-03-27T00:00:00"/>
  </r>
  <r>
    <n v="7316"/>
    <s v="N"/>
    <x v="649"/>
    <s v="Low"/>
    <x v="13"/>
    <x v="2061"/>
    <n v="0.04"/>
    <s v="Regular"/>
    <x v="2033"/>
    <n v="34.229999999999997"/>
    <n v="17.63"/>
    <s v="Christopher Schild"/>
    <x v="0"/>
    <s v="Corporate"/>
    <x v="2"/>
    <s v="Office Furnishings"/>
    <s v="Small Pack"/>
    <d v="2016-03-29T00:00:00"/>
  </r>
  <r>
    <n v="7317"/>
    <s v="N"/>
    <x v="649"/>
    <s v="Low"/>
    <x v="46"/>
    <x v="2062"/>
    <n v="0.05"/>
    <s v="Regular"/>
    <x v="699"/>
    <n v="34.380000000000003"/>
    <n v="29.1"/>
    <s v="Michelle Lonsdale"/>
    <x v="3"/>
    <s v="Home Office"/>
    <x v="0"/>
    <s v="Binders and Binder Accessories"/>
    <s v="Small Box"/>
    <d v="2016-03-29T00:00:00"/>
  </r>
  <r>
    <n v="7318"/>
    <s v="N"/>
    <x v="649"/>
    <s v="Low"/>
    <x v="23"/>
    <x v="2063"/>
    <n v="0.09"/>
    <s v="Regular"/>
    <x v="2034"/>
    <n v="24.95"/>
    <n v="18.98"/>
    <s v="Michelle Lonsdale"/>
    <x v="3"/>
    <s v="Home Office"/>
    <x v="0"/>
    <s v="Binders and Binder Accessories"/>
    <s v="Small Box"/>
    <d v="2016-03-31T00:00:00"/>
  </r>
  <r>
    <n v="7319"/>
    <s v="N"/>
    <x v="650"/>
    <s v="Low"/>
    <x v="20"/>
    <x v="2064"/>
    <n v="7.0000000000000007E-2"/>
    <s v="Express"/>
    <x v="2035"/>
    <n v="432.98"/>
    <n v="33.99"/>
    <s v="Jack Lebron"/>
    <x v="0"/>
    <s v="Corporate"/>
    <x v="0"/>
    <s v="Binders and Binder Accessories"/>
    <s v="Small Box"/>
    <d v="2016-04-02T00:00:00"/>
  </r>
  <r>
    <n v="7320"/>
    <s v="N"/>
    <x v="650"/>
    <s v="Low"/>
    <x v="8"/>
    <x v="2065"/>
    <n v="0.09"/>
    <s v="Regular"/>
    <x v="2036"/>
    <n v="41.18"/>
    <n v="22.55"/>
    <s v="Jack Lebron"/>
    <x v="0"/>
    <s v="Corporate"/>
    <x v="2"/>
    <s v="Office Furnishings"/>
    <s v="Small Box"/>
    <d v="2016-03-28T00:00:00"/>
  </r>
  <r>
    <n v="7321"/>
    <s v="N"/>
    <x v="651"/>
    <s v="Medium"/>
    <x v="48"/>
    <x v="2066"/>
    <n v="0.02"/>
    <s v="Regular"/>
    <x v="2037"/>
    <n v="15.15"/>
    <n v="14.5"/>
    <s v="Bill Donatelli"/>
    <x v="2"/>
    <s v="Corporate"/>
    <x v="0"/>
    <s v="Labels"/>
    <s v="Small Box"/>
    <d v="2016-03-30T00:00:00"/>
  </r>
  <r>
    <n v="7322"/>
    <s v="N"/>
    <x v="652"/>
    <s v="High"/>
    <x v="21"/>
    <x v="2067"/>
    <n v="0.02"/>
    <s v="Express"/>
    <x v="1315"/>
    <n v="16.98"/>
    <n v="22.33"/>
    <s v="Patrick Bzostek"/>
    <x v="1"/>
    <s v="Consumer"/>
    <x v="0"/>
    <s v="Paper"/>
    <s v="Small Box"/>
    <d v="2016-03-31T00:00:00"/>
  </r>
  <r>
    <n v="7323"/>
    <s v="N"/>
    <x v="653"/>
    <s v="Not Specified"/>
    <x v="41"/>
    <x v="2068"/>
    <n v="0.02"/>
    <s v="Regular"/>
    <x v="2038"/>
    <n v="27.15"/>
    <n v="24.13"/>
    <s v="Lisa DeCherney"/>
    <x v="2"/>
    <s v="Corporate"/>
    <x v="0"/>
    <s v="Binders and Binder Accessories"/>
    <s v="Small Box"/>
    <d v="2016-04-02T00:00:00"/>
  </r>
  <r>
    <n v="7324"/>
    <s v="N"/>
    <x v="653"/>
    <s v="Not Specified"/>
    <x v="6"/>
    <x v="2069"/>
    <n v="0"/>
    <s v="Regular"/>
    <x v="2039"/>
    <n v="19.38"/>
    <n v="19.21"/>
    <s v="Lisa DeCherney"/>
    <x v="2"/>
    <s v="Corporate"/>
    <x v="2"/>
    <s v="Office Furnishings"/>
    <s v="Small Box"/>
    <d v="2016-04-03T00:00:00"/>
  </r>
  <r>
    <n v="7325"/>
    <s v="N"/>
    <x v="653"/>
    <s v="Medium"/>
    <x v="34"/>
    <x v="2070"/>
    <n v="7.0000000000000007E-2"/>
    <s v="Regular"/>
    <x v="2040"/>
    <n v="15.48"/>
    <n v="63"/>
    <s v="Bill Stewart"/>
    <x v="2"/>
    <s v="Corporate"/>
    <x v="0"/>
    <s v="Appliances"/>
    <s v="Large Box"/>
    <d v="2016-04-03T00:00:00"/>
  </r>
  <r>
    <n v="7326"/>
    <s v="N"/>
    <x v="653"/>
    <s v="Medium"/>
    <x v="6"/>
    <x v="1063"/>
    <n v="7.0000000000000007E-2"/>
    <s v="Regular"/>
    <x v="2041"/>
    <n v="17.98"/>
    <n v="15.49"/>
    <s v="Bill Stewart"/>
    <x v="2"/>
    <s v="Corporate"/>
    <x v="0"/>
    <s v="Binders and Binder Accessories"/>
    <s v="Small Box"/>
    <d v="2016-04-03T00:00:00"/>
  </r>
  <r>
    <n v="7327"/>
    <s v="N"/>
    <x v="653"/>
    <s v="Medium"/>
    <x v="16"/>
    <x v="2071"/>
    <n v="0.05"/>
    <s v="Regular"/>
    <x v="2042"/>
    <n v="22.23"/>
    <n v="18.68"/>
    <s v="Bill Stewart"/>
    <x v="2"/>
    <s v="Corporate"/>
    <x v="0"/>
    <s v="Scissors Rulers and Trimmers"/>
    <s v="Small Pack"/>
    <d v="2016-04-03T00:00:00"/>
  </r>
  <r>
    <n v="7328"/>
    <s v="N"/>
    <x v="654"/>
    <s v="Not Specified"/>
    <x v="22"/>
    <x v="2072"/>
    <n v="0.1"/>
    <s v="Delivery Van"/>
    <x v="2043"/>
    <n v="292.98"/>
    <n v="49.67"/>
    <s v="Jack OBriant"/>
    <x v="0"/>
    <s v="Consumer"/>
    <x v="2"/>
    <s v="Tables"/>
    <s v="Jumbo Box"/>
    <d v="2016-04-03T00:00:00"/>
  </r>
  <r>
    <n v="7329"/>
    <s v="N"/>
    <x v="654"/>
    <s v="Not Specified"/>
    <x v="37"/>
    <x v="2073"/>
    <n v="0.03"/>
    <s v="Regular"/>
    <x v="2044"/>
    <n v="51.98"/>
    <n v="21.12"/>
    <s v="Jack OBriant"/>
    <x v="1"/>
    <s v="Consumer"/>
    <x v="1"/>
    <s v="Computer Peripherals"/>
    <s v="Small Box"/>
    <d v="2016-04-03T00:00:00"/>
  </r>
  <r>
    <n v="7330"/>
    <s v="N"/>
    <x v="654"/>
    <s v="Not Specified"/>
    <x v="10"/>
    <x v="2074"/>
    <n v="0.03"/>
    <s v="Regular"/>
    <x v="2045"/>
    <n v="77.989999999999995"/>
    <n v="17.989999999999998"/>
    <s v="Jack OBriant"/>
    <x v="1"/>
    <s v="Consumer"/>
    <x v="1"/>
    <s v="Telephones and Communication"/>
    <s v="Small Box"/>
    <d v="2016-04-03T00:00:00"/>
  </r>
  <r>
    <n v="7331"/>
    <s v="N"/>
    <x v="655"/>
    <s v="High"/>
    <x v="15"/>
    <x v="2075"/>
    <n v="0.01"/>
    <s v="Regular"/>
    <x v="2046"/>
    <n v="24.98"/>
    <n v="17.14"/>
    <s v="Penelope Sewall"/>
    <x v="1"/>
    <s v="Home Office"/>
    <x v="0"/>
    <s v="Scissors Rulers and Trimmers"/>
    <s v="Small Pack"/>
    <d v="2016-04-07T00:00:00"/>
  </r>
  <r>
    <n v="7332"/>
    <s v="N"/>
    <x v="655"/>
    <s v="Low"/>
    <x v="26"/>
    <x v="2076"/>
    <n v="0.09"/>
    <s v="Regular"/>
    <x v="2047"/>
    <n v="125.64"/>
    <n v="49"/>
    <s v="Nat Gilpin"/>
    <x v="2"/>
    <s v="Consumer"/>
    <x v="0"/>
    <s v="Storage &amp; Organization"/>
    <s v="Large Box"/>
    <d v="2016-04-05T00:00:00"/>
  </r>
  <r>
    <n v="7333"/>
    <s v="N"/>
    <x v="656"/>
    <s v="Not Specified"/>
    <x v="25"/>
    <x v="2077"/>
    <n v="0.01"/>
    <s v="Regular"/>
    <x v="2048"/>
    <n v="39.42"/>
    <n v="33.46"/>
    <s v="Gary Hansen"/>
    <x v="2"/>
    <s v="Consumer"/>
    <x v="2"/>
    <s v="Office Furnishings"/>
    <s v="Small Box"/>
    <d v="2016-04-08T00:00:00"/>
  </r>
  <r>
    <n v="7334"/>
    <s v="N"/>
    <x v="657"/>
    <s v="Medium"/>
    <x v="0"/>
    <x v="2078"/>
    <n v="0.02"/>
    <s v="Express"/>
    <x v="2049"/>
    <n v="18.98"/>
    <n v="16.829999999999998"/>
    <s v="Trudy Brown"/>
    <x v="1"/>
    <s v="Small Business"/>
    <x v="2"/>
    <s v="Office Furnishings"/>
    <s v="Small Pack"/>
    <d v="2016-04-09T00:00:00"/>
  </r>
  <r>
    <n v="7335"/>
    <s v="N"/>
    <x v="657"/>
    <s v="Medium"/>
    <x v="22"/>
    <x v="2079"/>
    <n v="0.01"/>
    <s v="Regular"/>
    <x v="219"/>
    <n v="17.809999999999999"/>
    <n v="17.37"/>
    <s v="Trudy Brown"/>
    <x v="1"/>
    <s v="Small Business"/>
    <x v="0"/>
    <s v="Rubber Bands"/>
    <s v="Wrap Bag"/>
    <d v="2016-04-11T00:00:00"/>
  </r>
  <r>
    <n v="7336"/>
    <s v="N"/>
    <x v="657"/>
    <s v="Critical"/>
    <x v="10"/>
    <x v="2080"/>
    <n v="0.1"/>
    <s v="Express"/>
    <x v="2050"/>
    <n v="14.21"/>
    <n v="15.12"/>
    <s v="Cynthia Arntzen"/>
    <x v="2"/>
    <s v="Small Business"/>
    <x v="0"/>
    <s v="Pens &amp; Art Supplies"/>
    <s v="Wrap Bag"/>
    <d v="2016-04-09T00:00:00"/>
  </r>
  <r>
    <n v="7337"/>
    <s v="N"/>
    <x v="658"/>
    <s v="Critical"/>
    <x v="32"/>
    <x v="2081"/>
    <n v="0.02"/>
    <s v="Express"/>
    <x v="2051"/>
    <n v="52.98"/>
    <n v="21.2"/>
    <s v="Carlos Meador"/>
    <x v="1"/>
    <s v="Corporate"/>
    <x v="0"/>
    <s v="Appliances"/>
    <s v="Small Box"/>
    <d v="2016-04-11T00:00:00"/>
  </r>
  <r>
    <n v="7338"/>
    <s v="N"/>
    <x v="658"/>
    <s v="Critical"/>
    <x v="45"/>
    <x v="2082"/>
    <n v="0.05"/>
    <s v="Regular"/>
    <x v="2052"/>
    <n v="14.88"/>
    <n v="15.49"/>
    <s v="Carlos Meador"/>
    <x v="1"/>
    <s v="Corporate"/>
    <x v="0"/>
    <s v="Binders and Binder Accessories"/>
    <s v="Small Box"/>
    <d v="2016-04-10T00:00:00"/>
  </r>
  <r>
    <n v="7339"/>
    <s v="N"/>
    <x v="658"/>
    <s v="Not Specified"/>
    <x v="18"/>
    <x v="2083"/>
    <n v="0.04"/>
    <s v="Regular"/>
    <x v="2053"/>
    <n v="27.99"/>
    <n v="27.18"/>
    <s v="Muhammed MacIntyre"/>
    <x v="3"/>
    <s v="Small Business"/>
    <x v="0"/>
    <s v="Binders and Binder Accessories"/>
    <s v="Small Box"/>
    <d v="2016-04-12T00:00:00"/>
  </r>
  <r>
    <n v="7340"/>
    <s v="N"/>
    <x v="658"/>
    <s v="Not Specified"/>
    <x v="15"/>
    <x v="2084"/>
    <n v="0.05"/>
    <s v="Express"/>
    <x v="2054"/>
    <n v="23.34"/>
    <n v="19.010000000000002"/>
    <s v="Muhammed MacIntyre"/>
    <x v="3"/>
    <s v="Small Business"/>
    <x v="0"/>
    <s v="Paper"/>
    <s v="Small Box"/>
    <d v="2016-04-12T00:00:00"/>
  </r>
  <r>
    <n v="7341"/>
    <s v="N"/>
    <x v="658"/>
    <s v="Not Specified"/>
    <x v="36"/>
    <x v="2085"/>
    <n v="0.02"/>
    <s v="Regular"/>
    <x v="2055"/>
    <n v="47.44"/>
    <n v="19.09"/>
    <s v="Muhammed MacIntyre"/>
    <x v="3"/>
    <s v="Small Business"/>
    <x v="0"/>
    <s v="Paper"/>
    <s v="Small Box"/>
    <d v="2016-04-10T00:00:00"/>
  </r>
  <r>
    <n v="7342"/>
    <s v="N"/>
    <x v="658"/>
    <s v="Medium"/>
    <x v="46"/>
    <x v="2086"/>
    <n v="0.04"/>
    <s v="Regular"/>
    <x v="2056"/>
    <n v="111.99"/>
    <n v="33.99"/>
    <s v="Anna Haberlin"/>
    <x v="2"/>
    <s v="Corporate"/>
    <x v="1"/>
    <s v="Computer Peripherals"/>
    <s v="Small Box"/>
    <d v="2016-04-11T00:00:00"/>
  </r>
  <r>
    <n v="7343"/>
    <s v="N"/>
    <x v="658"/>
    <s v="Medium"/>
    <x v="46"/>
    <x v="2087"/>
    <n v="0.01"/>
    <s v="Regular"/>
    <x v="2057"/>
    <n v="67.5"/>
    <n v="66.2"/>
    <s v="Anna Haberlin"/>
    <x v="2"/>
    <s v="Corporate"/>
    <x v="2"/>
    <s v="Office Furnishings"/>
    <s v="Medium Box"/>
    <d v="2016-04-10T00:00:00"/>
  </r>
  <r>
    <n v="7344"/>
    <s v="N"/>
    <x v="658"/>
    <s v="Medium"/>
    <x v="1"/>
    <x v="2088"/>
    <n v="0.09"/>
    <s v="Express"/>
    <x v="2058"/>
    <n v="45.29"/>
    <n v="22.74"/>
    <s v="Anna Haberlin"/>
    <x v="2"/>
    <s v="Corporate"/>
    <x v="0"/>
    <s v="Storage &amp; Organization"/>
    <s v="Small Box"/>
    <d v="2016-04-11T00:00:00"/>
  </r>
  <r>
    <n v="7345"/>
    <s v="N"/>
    <x v="659"/>
    <s v="Medium"/>
    <x v="42"/>
    <x v="2089"/>
    <n v="0.05"/>
    <s v="Express"/>
    <x v="2059"/>
    <n v="127.99"/>
    <n v="19.989999999999998"/>
    <s v="Tamara Dahlen"/>
    <x v="2"/>
    <s v="Corporate"/>
    <x v="1"/>
    <s v="Telephones and Communication"/>
    <s v="Small Box"/>
    <d v="2016-04-12T00:00:00"/>
  </r>
  <r>
    <n v="7346"/>
    <s v="N"/>
    <x v="659"/>
    <s v="High"/>
    <x v="40"/>
    <x v="2090"/>
    <n v="0.01"/>
    <s v="Delivery Van"/>
    <x v="2060"/>
    <n v="60.58"/>
    <n v="68.11"/>
    <s v="Thomas Selby"/>
    <x v="3"/>
    <s v="Home Office"/>
    <x v="2"/>
    <s v="Bookcases"/>
    <s v="Jumbo Box"/>
    <d v="2016-04-12T00:00:00"/>
  </r>
  <r>
    <n v="7347"/>
    <s v="N"/>
    <x v="659"/>
    <s v="High"/>
    <x v="40"/>
    <x v="2091"/>
    <n v="0.04"/>
    <s v="Express"/>
    <x v="2061"/>
    <n v="117.98"/>
    <n v="27.99"/>
    <s v="Thomas Selby"/>
    <x v="3"/>
    <s v="Home Office"/>
    <x v="2"/>
    <s v="Office Furnishings"/>
    <s v="Medium Box"/>
    <d v="2016-04-13T00:00:00"/>
  </r>
  <r>
    <n v="7348"/>
    <s v="N"/>
    <x v="659"/>
    <s v="High"/>
    <x v="6"/>
    <x v="2092"/>
    <n v="0.09"/>
    <s v="Regular"/>
    <x v="1384"/>
    <n v="19.04"/>
    <n v="16.170000000000002"/>
    <s v="Thomas Selby"/>
    <x v="3"/>
    <s v="Home Office"/>
    <x v="0"/>
    <s v="Paper"/>
    <s v="Wrap Bag"/>
    <d v="2016-04-11T00:00:00"/>
  </r>
  <r>
    <n v="7349"/>
    <s v="N"/>
    <x v="659"/>
    <s v="High"/>
    <x v="37"/>
    <x v="2093"/>
    <n v="0.08"/>
    <s v="Regular"/>
    <x v="2062"/>
    <n v="14.88"/>
    <n v="15.49"/>
    <s v="Mike Kennedy"/>
    <x v="1"/>
    <s v="Corporate"/>
    <x v="0"/>
    <s v="Binders and Binder Accessories"/>
    <s v="Small Box"/>
    <d v="2016-04-13T00:00:00"/>
  </r>
  <r>
    <n v="7350"/>
    <s v="Y"/>
    <x v="660"/>
    <s v="Medium"/>
    <x v="6"/>
    <x v="2094"/>
    <n v="0.01"/>
    <s v="Delivery Van"/>
    <x v="2063"/>
    <n v="122.98"/>
    <n v="44"/>
    <s v="Duane Benoit"/>
    <x v="2"/>
    <s v="Home Office"/>
    <x v="2"/>
    <s v="Chairs &amp; Chairmats"/>
    <s v="Jumbo Drum"/>
    <d v="2016-04-12T00:00:00"/>
  </r>
  <r>
    <n v="7351"/>
    <s v="Y"/>
    <x v="660"/>
    <s v="Medium"/>
    <x v="33"/>
    <x v="2095"/>
    <n v="7.0000000000000007E-2"/>
    <s v="Regular"/>
    <x v="2064"/>
    <n v="32.99"/>
    <n v="17.3"/>
    <s v="Duane Benoit"/>
    <x v="2"/>
    <s v="Home Office"/>
    <x v="1"/>
    <s v="Telephones and Communication"/>
    <s v="Small Pack"/>
    <d v="2016-04-13T00:00:00"/>
  </r>
  <r>
    <n v="7352"/>
    <s v="N"/>
    <x v="660"/>
    <s v="Not Specified"/>
    <x v="29"/>
    <x v="2096"/>
    <n v="0.09"/>
    <s v="Regular"/>
    <x v="2065"/>
    <n v="16.239999999999998"/>
    <n v="19.41"/>
    <s v="Edward Becker"/>
    <x v="2"/>
    <s v="Home Office"/>
    <x v="0"/>
    <s v="Binders and Binder Accessories"/>
    <s v="Small Box"/>
    <d v="2016-04-14T00:00:00"/>
  </r>
  <r>
    <n v="7353"/>
    <s v="N"/>
    <x v="661"/>
    <s v="Critical"/>
    <x v="14"/>
    <x v="2097"/>
    <n v="0.03"/>
    <s v="Regular"/>
    <x v="2066"/>
    <n v="15.78"/>
    <n v="14.71"/>
    <s v="Thomas Boland"/>
    <x v="2"/>
    <s v="Corporate"/>
    <x v="0"/>
    <s v="Rubber Bands"/>
    <s v="Wrap Bag"/>
    <d v="2016-04-14T00:00:00"/>
  </r>
  <r>
    <n v="7354"/>
    <s v="N"/>
    <x v="662"/>
    <s v="Medium"/>
    <x v="40"/>
    <x v="2098"/>
    <n v="0.1"/>
    <s v="Delivery Van"/>
    <x v="2067"/>
    <n v="192.98"/>
    <n v="69.239999999999995"/>
    <s v="Roy French"/>
    <x v="0"/>
    <s v="Consumer"/>
    <x v="0"/>
    <s v="Appliances"/>
    <s v="Jumbo Drum"/>
    <d v="2016-04-15T00:00:00"/>
  </r>
  <r>
    <n v="7355"/>
    <s v="N"/>
    <x v="663"/>
    <s v="Low"/>
    <x v="2"/>
    <x v="2099"/>
    <n v="0"/>
    <s v="Regular"/>
    <x v="2068"/>
    <n v="19.079999999999998"/>
    <n v="16.350000000000001"/>
    <s v="Mike Gockenbach"/>
    <x v="1"/>
    <s v="Consumer"/>
    <x v="0"/>
    <s v="Pens &amp; Art Supplies"/>
    <s v="Wrap Bag"/>
    <d v="2016-04-18T00:00:00"/>
  </r>
  <r>
    <n v="7356"/>
    <s v="N"/>
    <x v="663"/>
    <s v="Low"/>
    <x v="49"/>
    <x v="2100"/>
    <n v="0"/>
    <s v="Delivery Van"/>
    <x v="2069"/>
    <n v="157.97999999999999"/>
    <n v="65.92"/>
    <s v="Mike Gockenbach"/>
    <x v="1"/>
    <s v="Consumer"/>
    <x v="2"/>
    <s v="Tables"/>
    <s v="Jumbo Box"/>
    <d v="2016-04-14T00:00:00"/>
  </r>
  <r>
    <n v="7357"/>
    <s v="N"/>
    <x v="663"/>
    <s v="Medium"/>
    <x v="7"/>
    <x v="2101"/>
    <n v="0.09"/>
    <s v="Regular"/>
    <x v="2070"/>
    <n v="14.1"/>
    <n v="14.7"/>
    <s v="Maurice Satty"/>
    <x v="1"/>
    <s v="Corporate"/>
    <x v="0"/>
    <s v="Pens &amp; Art Supplies"/>
    <s v="Wrap Bag"/>
    <d v="2016-04-15T00:00:00"/>
  </r>
  <r>
    <n v="7358"/>
    <s v="N"/>
    <x v="663"/>
    <s v="Not Specified"/>
    <x v="16"/>
    <x v="2102"/>
    <n v="0.09"/>
    <s v="Regular"/>
    <x v="2071"/>
    <n v="27.67"/>
    <n v="15.39"/>
    <s v="Trudy Brown"/>
    <x v="1"/>
    <s v="Small Business"/>
    <x v="0"/>
    <s v="Envelopes"/>
    <s v="Small Box"/>
    <d v="2016-04-15T00:00:00"/>
  </r>
  <r>
    <n v="7359"/>
    <s v="N"/>
    <x v="663"/>
    <s v="Not Specified"/>
    <x v="10"/>
    <x v="2103"/>
    <n v="0"/>
    <s v="Regular"/>
    <x v="2072"/>
    <n v="14.88"/>
    <n v="14.7"/>
    <s v="Trudy Brown"/>
    <x v="1"/>
    <s v="Small Business"/>
    <x v="0"/>
    <s v="Pens &amp; Art Supplies"/>
    <s v="Wrap Bag"/>
    <d v="2016-04-16T00:00:00"/>
  </r>
  <r>
    <n v="7360"/>
    <s v="N"/>
    <x v="663"/>
    <s v="Critical"/>
    <x v="44"/>
    <x v="2104"/>
    <n v="0.01"/>
    <s v="Delivery Van"/>
    <x v="2073"/>
    <n v="272.98"/>
    <n v="55.91"/>
    <s v="Don Miller"/>
    <x v="3"/>
    <s v="Home Office"/>
    <x v="2"/>
    <s v="Bookcases"/>
    <s v="Jumbo Box"/>
    <d v="2016-04-16T00:00:00"/>
  </r>
  <r>
    <n v="7361"/>
    <s v="N"/>
    <x v="664"/>
    <s v="Medium"/>
    <x v="42"/>
    <x v="2105"/>
    <n v="0.05"/>
    <s v="Regular"/>
    <x v="2074"/>
    <n v="15.95"/>
    <n v="19.13"/>
    <s v="Mark Cousins"/>
    <x v="1"/>
    <s v="Corporate"/>
    <x v="0"/>
    <s v="Appliances"/>
    <s v="Small Box"/>
    <d v="2016-04-17T00:00:00"/>
  </r>
  <r>
    <n v="7362"/>
    <s v="N"/>
    <x v="664"/>
    <s v="Medium"/>
    <x v="41"/>
    <x v="2106"/>
    <n v="0.1"/>
    <s v="Regular"/>
    <x v="2075"/>
    <n v="207.99"/>
    <n v="22.99"/>
    <s v="Mark Cousins"/>
    <x v="1"/>
    <s v="Corporate"/>
    <x v="1"/>
    <s v="Telephones and Communication"/>
    <s v="Small Box"/>
    <d v="2016-04-17T00:00:00"/>
  </r>
  <r>
    <n v="7363"/>
    <s v="N"/>
    <x v="665"/>
    <s v="Critical"/>
    <x v="4"/>
    <x v="2107"/>
    <n v="0.04"/>
    <s v="Regular"/>
    <x v="2076"/>
    <n v="14.6"/>
    <n v="16.399999999999999"/>
    <s v="Patrick Ryan"/>
    <x v="1"/>
    <s v="Corporate"/>
    <x v="0"/>
    <s v="Pens &amp; Art Supplies"/>
    <s v="Wrap Bag"/>
    <d v="2016-04-18T00:00:00"/>
  </r>
  <r>
    <n v="7364"/>
    <s v="N"/>
    <x v="665"/>
    <s v="Critical"/>
    <x v="32"/>
    <x v="2108"/>
    <n v="0.05"/>
    <s v="Regular"/>
    <x v="2077"/>
    <n v="61.43"/>
    <n v="33.99"/>
    <s v="Dave Hallsten"/>
    <x v="2"/>
    <s v="Home Office"/>
    <x v="0"/>
    <s v="Appliances"/>
    <s v="Small Box"/>
    <d v="2016-04-16T00:00:00"/>
  </r>
  <r>
    <n v="7365"/>
    <s v="Y"/>
    <x v="665"/>
    <s v="Critical"/>
    <x v="23"/>
    <x v="2109"/>
    <n v="0.03"/>
    <s v="Regular"/>
    <x v="2078"/>
    <n v="52.98"/>
    <n v="16.989999999999998"/>
    <s v="Dave Hallsten"/>
    <x v="2"/>
    <s v="Home Office"/>
    <x v="0"/>
    <s v="Binders and Binder Accessories"/>
    <s v="Small Box"/>
    <d v="2016-04-16T00:00:00"/>
  </r>
  <r>
    <n v="7366"/>
    <s v="N"/>
    <x v="666"/>
    <s v="High"/>
    <x v="6"/>
    <x v="2110"/>
    <n v="0.02"/>
    <s v="Regular"/>
    <x v="2079"/>
    <n v="17.98"/>
    <n v="17.850000000000001"/>
    <s v="Adam Hart"/>
    <x v="1"/>
    <s v="Corporate"/>
    <x v="1"/>
    <s v="Computer Peripherals"/>
    <s v="Small Pack"/>
    <d v="2016-04-19T00:00:00"/>
  </r>
  <r>
    <n v="7367"/>
    <s v="N"/>
    <x v="666"/>
    <s v="High"/>
    <x v="0"/>
    <x v="2111"/>
    <n v="0.05"/>
    <s v="Regular"/>
    <x v="2080"/>
    <n v="17.98"/>
    <n v="19.2"/>
    <s v="Adam Hart"/>
    <x v="1"/>
    <s v="Corporate"/>
    <x v="0"/>
    <s v="Paper"/>
    <s v="Small Box"/>
    <d v="2016-04-19T00:00:00"/>
  </r>
  <r>
    <n v="7368"/>
    <s v="N"/>
    <x v="666"/>
    <s v="Not Specified"/>
    <x v="48"/>
    <x v="2112"/>
    <n v="0.09"/>
    <s v="Regular"/>
    <x v="2081"/>
    <n v="31.98"/>
    <n v="18"/>
    <s v="Jack OBriant"/>
    <x v="1"/>
    <s v="Small Business"/>
    <x v="1"/>
    <s v="Computer Peripherals"/>
    <s v="Small Box"/>
    <d v="2016-04-19T00:00:00"/>
  </r>
  <r>
    <n v="7369"/>
    <s v="N"/>
    <x v="667"/>
    <s v="Medium"/>
    <x v="4"/>
    <x v="2113"/>
    <n v="0.1"/>
    <s v="Delivery Van"/>
    <x v="2082"/>
    <n v="101.99"/>
    <n v="56"/>
    <s v="Duane Benoit"/>
    <x v="2"/>
    <s v="Home Office"/>
    <x v="2"/>
    <s v="Chairs &amp; Chairmats"/>
    <s v="Jumbo Drum"/>
    <d v="2016-04-19T00:00:00"/>
  </r>
  <r>
    <n v="7370"/>
    <s v="N"/>
    <x v="667"/>
    <s v="Medium"/>
    <x v="14"/>
    <x v="1997"/>
    <n v="0.1"/>
    <s v="Express"/>
    <x v="2083"/>
    <n v="15.14"/>
    <n v="15.92"/>
    <s v="Duane Benoit"/>
    <x v="2"/>
    <s v="Home Office"/>
    <x v="0"/>
    <s v="Scissors Rulers and Trimmers"/>
    <s v="Wrap Bag"/>
    <d v="2016-04-18T00:00:00"/>
  </r>
  <r>
    <n v="7371"/>
    <s v="Y"/>
    <x v="668"/>
    <s v="Low"/>
    <x v="7"/>
    <x v="2114"/>
    <n v="0.04"/>
    <s v="Regular"/>
    <x v="2084"/>
    <n v="39.42"/>
    <n v="33.46"/>
    <s v="Karl Brown"/>
    <x v="1"/>
    <s v="Corporate"/>
    <x v="2"/>
    <s v="Office Furnishings"/>
    <s v="Small Box"/>
    <d v="2016-04-26T00:00:00"/>
  </r>
  <r>
    <n v="7372"/>
    <s v="Y"/>
    <x v="668"/>
    <s v="Low"/>
    <x v="1"/>
    <x v="2115"/>
    <n v="0.09"/>
    <s v="Delivery Van"/>
    <x v="2085"/>
    <n v="332.64"/>
    <n v="43.2"/>
    <s v="Karl Brown"/>
    <x v="1"/>
    <s v="Corporate"/>
    <x v="2"/>
    <s v="Tables"/>
    <s v="Jumbo Box"/>
    <d v="2016-04-21T00:00:00"/>
  </r>
  <r>
    <n v="7373"/>
    <s v="N"/>
    <x v="668"/>
    <s v="High"/>
    <x v="29"/>
    <x v="2116"/>
    <n v="0.09"/>
    <s v="Regular"/>
    <x v="2086"/>
    <n v="187.99"/>
    <n v="22.99"/>
    <s v="Dennis Pardue"/>
    <x v="1"/>
    <s v="Small Business"/>
    <x v="1"/>
    <s v="Telephones and Communication"/>
    <s v="Small Box"/>
    <d v="2016-04-21T00:00:00"/>
  </r>
  <r>
    <n v="7374"/>
    <s v="N"/>
    <x v="668"/>
    <s v="Low"/>
    <x v="15"/>
    <x v="2117"/>
    <n v="0.04"/>
    <s v="Regular"/>
    <x v="2087"/>
    <n v="32.97"/>
    <n v="18"/>
    <s v="Mike Caudle"/>
    <x v="2"/>
    <s v="Corporate"/>
    <x v="1"/>
    <s v="Computer Peripherals"/>
    <s v="Small Box"/>
    <d v="2016-04-24T00:00:00"/>
  </r>
  <r>
    <n v="7375"/>
    <s v="N"/>
    <x v="668"/>
    <s v="Low"/>
    <x v="8"/>
    <x v="2118"/>
    <n v="0.01"/>
    <s v="Regular"/>
    <x v="2088"/>
    <n v="16.91"/>
    <n v="14.5"/>
    <s v="Mike Caudle"/>
    <x v="2"/>
    <s v="Corporate"/>
    <x v="0"/>
    <s v="Labels"/>
    <s v="Small Box"/>
    <d v="2016-04-21T00:00:00"/>
  </r>
  <r>
    <n v="7376"/>
    <s v="N"/>
    <x v="669"/>
    <s v="Medium"/>
    <x v="23"/>
    <x v="2119"/>
    <n v="0.1"/>
    <s v="Regular"/>
    <x v="2089"/>
    <n v="27.57"/>
    <n v="15.39"/>
    <s v="Thais Sissman"/>
    <x v="1"/>
    <s v="Small Business"/>
    <x v="0"/>
    <s v="Envelopes"/>
    <s v="Small Box"/>
    <d v="2016-04-22T00:00:00"/>
  </r>
  <r>
    <n v="7377"/>
    <s v="N"/>
    <x v="669"/>
    <s v="Medium"/>
    <x v="1"/>
    <x v="2120"/>
    <n v="0.01"/>
    <s v="Regular"/>
    <x v="2090"/>
    <n v="31.98"/>
    <n v="24.49"/>
    <s v="Thais Sissman"/>
    <x v="1"/>
    <s v="Small Business"/>
    <x v="2"/>
    <s v="Office Furnishings"/>
    <s v="Small Box"/>
    <d v="2016-04-21T00:00:00"/>
  </r>
  <r>
    <n v="7378"/>
    <s v="N"/>
    <x v="670"/>
    <s v="Medium"/>
    <x v="0"/>
    <x v="2121"/>
    <n v="0.03"/>
    <s v="Regular"/>
    <x v="2091"/>
    <n v="20.12"/>
    <n v="16.829999999999998"/>
    <s v="Pete Armstrong"/>
    <x v="2"/>
    <s v="Consumer"/>
    <x v="1"/>
    <s v="Computer Peripherals"/>
    <s v="Small Pack"/>
    <d v="2016-04-22T00:00:00"/>
  </r>
  <r>
    <n v="7379"/>
    <s v="N"/>
    <x v="670"/>
    <s v="Medium"/>
    <x v="34"/>
    <x v="2122"/>
    <n v="0"/>
    <s v="Regular"/>
    <x v="2092"/>
    <n v="13.76"/>
    <n v="14.7"/>
    <s v="Pete Armstrong"/>
    <x v="2"/>
    <s v="Consumer"/>
    <x v="0"/>
    <s v="Pens &amp; Art Supplies"/>
    <s v="Wrap Bag"/>
    <d v="2016-04-22T00:00:00"/>
  </r>
  <r>
    <n v="7380"/>
    <s v="N"/>
    <x v="670"/>
    <s v="Not Specified"/>
    <x v="28"/>
    <x v="2123"/>
    <n v="0"/>
    <s v="Express"/>
    <x v="2093"/>
    <n v="32.99"/>
    <n v="18.809999999999999"/>
    <s v="George Bell"/>
    <x v="2"/>
    <s v="Corporate"/>
    <x v="1"/>
    <s v="Telephones and Communication"/>
    <s v="Medium Box"/>
    <d v="2016-04-23T00:00:00"/>
  </r>
  <r>
    <n v="7381"/>
    <s v="N"/>
    <x v="671"/>
    <s v="Low"/>
    <x v="24"/>
    <x v="2124"/>
    <n v="0.01"/>
    <s v="Regular"/>
    <x v="2094"/>
    <n v="22.23"/>
    <n v="18.68"/>
    <s v="Nathan Mautz"/>
    <x v="0"/>
    <s v="Corporate"/>
    <x v="0"/>
    <s v="Scissors Rulers and Trimmers"/>
    <s v="Small Pack"/>
    <d v="2016-04-27T00:00:00"/>
  </r>
  <r>
    <n v="7382"/>
    <s v="N"/>
    <x v="671"/>
    <s v="High"/>
    <x v="22"/>
    <x v="2125"/>
    <n v="0.1"/>
    <s v="Regular"/>
    <x v="2095"/>
    <n v="21.78"/>
    <n v="15.39"/>
    <s v="Neil French"/>
    <x v="1"/>
    <s v="Corporate"/>
    <x v="0"/>
    <s v="Envelopes"/>
    <s v="Small Box"/>
    <d v="2016-04-23T00:00:00"/>
  </r>
  <r>
    <n v="7383"/>
    <s v="N"/>
    <x v="671"/>
    <s v="Medium"/>
    <x v="46"/>
    <x v="2126"/>
    <n v="0.03"/>
    <s v="Regular"/>
    <x v="2096"/>
    <n v="18.78"/>
    <n v="20.18"/>
    <s v="Amy Hunt"/>
    <x v="1"/>
    <s v="Consumer"/>
    <x v="0"/>
    <s v="Paper"/>
    <s v="Small Box"/>
    <d v="2016-04-24T00:00:00"/>
  </r>
  <r>
    <n v="7384"/>
    <s v="N"/>
    <x v="672"/>
    <s v="High"/>
    <x v="23"/>
    <x v="2127"/>
    <n v="0.09"/>
    <s v="Delivery Van"/>
    <x v="2097"/>
    <n v="157.44999999999999"/>
    <n v="31.85"/>
    <s v="Alex Grayson"/>
    <x v="0"/>
    <s v="Consumer"/>
    <x v="1"/>
    <s v="Office Machines"/>
    <s v="Jumbo Drum"/>
    <d v="2016-04-25T00:00:00"/>
  </r>
  <r>
    <n v="7385"/>
    <s v="N"/>
    <x v="672"/>
    <s v="Not Specified"/>
    <x v="30"/>
    <x v="2128"/>
    <n v="7.0000000000000007E-2"/>
    <s v="Delivery Van"/>
    <x v="2098"/>
    <n v="171.31"/>
    <n v="74"/>
    <s v="John Lee"/>
    <x v="1"/>
    <s v="Corporate"/>
    <x v="2"/>
    <s v="Tables"/>
    <s v="Jumbo Drum"/>
    <d v="2016-04-24T00:00:00"/>
  </r>
  <r>
    <n v="7386"/>
    <s v="N"/>
    <x v="673"/>
    <s v="Critical"/>
    <x v="4"/>
    <x v="2129"/>
    <n v="0.05"/>
    <s v="Regular"/>
    <x v="2099"/>
    <n v="18.48"/>
    <n v="20.81"/>
    <s v="Pete Armstrong"/>
    <x v="2"/>
    <s v="Consumer"/>
    <x v="0"/>
    <s v="Paper"/>
    <s v="Small Box"/>
    <d v="2016-04-26T00:00:00"/>
  </r>
  <r>
    <n v="7387"/>
    <s v="N"/>
    <x v="673"/>
    <s v="Critical"/>
    <x v="15"/>
    <x v="2130"/>
    <n v="0.1"/>
    <s v="Express"/>
    <x v="2100"/>
    <n v="21.93"/>
    <n v="15.09"/>
    <s v="Nathan Mautz"/>
    <x v="0"/>
    <s v="Corporate"/>
    <x v="0"/>
    <s v="Pens &amp; Art Supplies"/>
    <s v="Wrap Bag"/>
    <d v="2016-04-25T00:00:00"/>
  </r>
  <r>
    <n v="7388"/>
    <s v="N"/>
    <x v="674"/>
    <s v="Low"/>
    <x v="16"/>
    <x v="2131"/>
    <n v="0.02"/>
    <s v="Regular"/>
    <x v="2101"/>
    <n v="20.46"/>
    <n v="17.62"/>
    <s v="Joni Blumstein"/>
    <x v="2"/>
    <s v="Consumer"/>
    <x v="1"/>
    <s v="Computer Peripherals"/>
    <s v="Small Pack"/>
    <d v="2016-04-25T00:00:00"/>
  </r>
  <r>
    <n v="7389"/>
    <s v="N"/>
    <x v="675"/>
    <s v="Low"/>
    <x v="31"/>
    <x v="2132"/>
    <n v="0.1"/>
    <s v="Express"/>
    <x v="2102"/>
    <n v="77.989999999999995"/>
    <n v="19.63"/>
    <s v="Jack OBriant"/>
    <x v="1"/>
    <s v="Small Business"/>
    <x v="1"/>
    <s v="Telephones and Communication"/>
    <s v="Small Box"/>
    <d v="2016-04-27T00:00:00"/>
  </r>
  <r>
    <n v="7390"/>
    <s v="N"/>
    <x v="675"/>
    <s v="Not Specified"/>
    <x v="47"/>
    <x v="2133"/>
    <n v="0"/>
    <s v="Delivery Van"/>
    <x v="2103"/>
    <n v="134.99"/>
    <n v="84.2"/>
    <s v="Nick Radford"/>
    <x v="1"/>
    <s v="Corporate"/>
    <x v="2"/>
    <s v="Chairs &amp; Chairmats"/>
    <s v="Jumbo Drum"/>
    <d v="2016-04-29T00:00:00"/>
  </r>
  <r>
    <n v="7391"/>
    <s v="N"/>
    <x v="676"/>
    <s v="Low"/>
    <x v="2"/>
    <x v="2134"/>
    <n v="0.09"/>
    <s v="Regular"/>
    <x v="2104"/>
    <n v="54.98"/>
    <n v="18.62"/>
    <s v="Robert Barroso"/>
    <x v="0"/>
    <s v="Small Business"/>
    <x v="0"/>
    <s v="Appliances"/>
    <s v="Small Box"/>
    <d v="2016-05-05T00:00:00"/>
  </r>
  <r>
    <n v="7392"/>
    <s v="N"/>
    <x v="676"/>
    <s v="Low"/>
    <x v="38"/>
    <x v="2135"/>
    <n v="0.02"/>
    <s v="Delivery Van"/>
    <x v="2105"/>
    <n v="367.98"/>
    <n v="72.92"/>
    <s v="Robert Barroso"/>
    <x v="0"/>
    <s v="Small Business"/>
    <x v="2"/>
    <s v="Chairs &amp; Chairmats"/>
    <s v="Jumbo Drum"/>
    <d v="2016-05-07T00:00:00"/>
  </r>
  <r>
    <n v="7393"/>
    <s v="N"/>
    <x v="676"/>
    <s v="Not Specified"/>
    <x v="49"/>
    <x v="2136"/>
    <n v="0.03"/>
    <s v="Regular"/>
    <x v="2106"/>
    <n v="60.91"/>
    <n v="19.97"/>
    <s v="Ivan Liston"/>
    <x v="2"/>
    <s v="Consumer"/>
    <x v="0"/>
    <s v="Paper"/>
    <s v="Small Box"/>
    <d v="2016-04-29T00:00:00"/>
  </r>
  <r>
    <n v="7394"/>
    <s v="N"/>
    <x v="676"/>
    <s v="Not Specified"/>
    <x v="2"/>
    <x v="2137"/>
    <n v="0.08"/>
    <s v="Delivery Van"/>
    <x v="2107"/>
    <n v="308.18"/>
    <n v="68.12"/>
    <s v="Ivan Liston"/>
    <x v="2"/>
    <s v="Consumer"/>
    <x v="2"/>
    <s v="Tables"/>
    <s v="Jumbo Box"/>
    <d v="2016-04-30T00:00:00"/>
  </r>
  <r>
    <n v="7395"/>
    <s v="N"/>
    <x v="676"/>
    <s v="Low"/>
    <x v="46"/>
    <x v="2138"/>
    <n v="0.08"/>
    <s v="Regular"/>
    <x v="2108"/>
    <n v="23.29"/>
    <n v="19.03"/>
    <s v="Harold Engle"/>
    <x v="0"/>
    <s v="Home Office"/>
    <x v="0"/>
    <s v="Storage &amp; Organization"/>
    <s v="Small Box"/>
    <d v="2016-05-05T00:00:00"/>
  </r>
  <r>
    <n v="7396"/>
    <s v="N"/>
    <x v="676"/>
    <s v="Not Specified"/>
    <x v="19"/>
    <x v="2139"/>
    <n v="0.01"/>
    <s v="Delivery Van"/>
    <x v="2109"/>
    <n v="512.98"/>
    <n v="40"/>
    <s v="Saphhira Shifley"/>
    <x v="1"/>
    <s v="Consumer"/>
    <x v="2"/>
    <s v="Chairs &amp; Chairmats"/>
    <s v="Jumbo Drum"/>
    <d v="2016-04-29T00:00:00"/>
  </r>
  <r>
    <n v="7397"/>
    <s v="N"/>
    <x v="676"/>
    <s v="Not Specified"/>
    <x v="10"/>
    <x v="2140"/>
    <n v="0.1"/>
    <s v="Regular"/>
    <x v="1234"/>
    <n v="20.45"/>
    <n v="21.77"/>
    <s v="Saphhira Shifley"/>
    <x v="1"/>
    <s v="Consumer"/>
    <x v="0"/>
    <s v="Scissors Rulers and Trimmers"/>
    <s v="Small Pack"/>
    <d v="2016-04-29T00:00:00"/>
  </r>
  <r>
    <n v="7398"/>
    <s v="N"/>
    <x v="677"/>
    <s v="Not Specified"/>
    <x v="48"/>
    <x v="2141"/>
    <n v="7.0000000000000007E-2"/>
    <s v="Regular"/>
    <x v="2110"/>
    <n v="23.5"/>
    <n v="21.19"/>
    <s v="Jack OBriant"/>
    <x v="0"/>
    <s v="Home Office"/>
    <x v="0"/>
    <s v="Binders and Binder Accessories"/>
    <s v="Small Box"/>
    <d v="2016-05-01T00:00:00"/>
  </r>
  <r>
    <n v="7399"/>
    <s v="N"/>
    <x v="677"/>
    <s v="Not Specified"/>
    <x v="11"/>
    <x v="2142"/>
    <n v="0.09"/>
    <s v="Regular"/>
    <x v="2111"/>
    <n v="611.99"/>
    <n v="38.49"/>
    <s v="Jack OBriant"/>
    <x v="0"/>
    <s v="Home Office"/>
    <x v="1"/>
    <s v="Copiers and Fax"/>
    <s v="Large Box"/>
    <d v="2016-04-30T00:00:00"/>
  </r>
  <r>
    <n v="7400"/>
    <s v="N"/>
    <x v="677"/>
    <s v="Medium"/>
    <x v="6"/>
    <x v="2143"/>
    <n v="0.08"/>
    <s v="Regular"/>
    <x v="2112"/>
    <n v="39.479999999999997"/>
    <n v="18"/>
    <s v="Allen Armold"/>
    <x v="1"/>
    <s v="Home Office"/>
    <x v="1"/>
    <s v="Computer Peripherals"/>
    <s v="Small Box"/>
    <d v="2016-04-30T00:00:00"/>
  </r>
  <r>
    <n v="7401"/>
    <s v="N"/>
    <x v="678"/>
    <s v="High"/>
    <x v="26"/>
    <x v="2144"/>
    <n v="0.01"/>
    <s v="Regular"/>
    <x v="2113"/>
    <n v="19.100000000000001"/>
    <n v="20.05"/>
    <s v="Kelly Lampkin"/>
    <x v="2"/>
    <s v="Home Office"/>
    <x v="0"/>
    <s v="Binders and Binder Accessories"/>
    <s v="Small Box"/>
    <d v="2016-05-02T00:00:00"/>
  </r>
  <r>
    <n v="7402"/>
    <s v="N"/>
    <x v="678"/>
    <s v="Critical"/>
    <x v="33"/>
    <x v="2145"/>
    <n v="7.0000000000000007E-2"/>
    <s v="Delivery Van"/>
    <x v="2114"/>
    <n v="93.94"/>
    <n v="69.81"/>
    <s v="Meg OConnel"/>
    <x v="1"/>
    <s v="Corporate"/>
    <x v="2"/>
    <s v="Bookcases"/>
    <s v="Jumbo Box"/>
    <d v="2016-05-05T00:00:00"/>
  </r>
  <r>
    <n v="7403"/>
    <s v="N"/>
    <x v="678"/>
    <s v="Critical"/>
    <x v="11"/>
    <x v="2146"/>
    <n v="0.06"/>
    <s v="Regular"/>
    <x v="2115"/>
    <n v="20.57"/>
    <n v="17.440000000000001"/>
    <s v="Meg OConnel"/>
    <x v="1"/>
    <s v="Corporate"/>
    <x v="2"/>
    <s v="Office Furnishings"/>
    <s v="Small Pack"/>
    <d v="2016-05-02T00:00:00"/>
  </r>
  <r>
    <n v="7404"/>
    <s v="N"/>
    <x v="678"/>
    <s v="Low"/>
    <x v="8"/>
    <x v="2147"/>
    <n v="0.03"/>
    <s v="Regular"/>
    <x v="2116"/>
    <n v="17.809999999999999"/>
    <n v="17.37"/>
    <s v="Meg OConnel"/>
    <x v="1"/>
    <s v="Corporate"/>
    <x v="0"/>
    <s v="Rubber Bands"/>
    <s v="Wrap Bag"/>
    <d v="2016-05-07T00:00:00"/>
  </r>
  <r>
    <n v="7405"/>
    <s v="N"/>
    <x v="678"/>
    <s v="Medium"/>
    <x v="32"/>
    <x v="2148"/>
    <n v="0.09"/>
    <s v="Delivery Van"/>
    <x v="2117"/>
    <n v="360.21"/>
    <n v="54.19"/>
    <s v="Speros Goranitis"/>
    <x v="1"/>
    <s v="Corporate"/>
    <x v="2"/>
    <s v="Tables"/>
    <s v="Jumbo Box"/>
    <d v="2016-05-02T00:00:00"/>
  </r>
  <r>
    <n v="7406"/>
    <s v="N"/>
    <x v="678"/>
    <s v="Not Specified"/>
    <x v="5"/>
    <x v="2149"/>
    <n v="0.02"/>
    <s v="Delivery Van"/>
    <x v="2118"/>
    <n v="102.98"/>
    <n v="44"/>
    <s v="Maxwell Schwartz"/>
    <x v="1"/>
    <s v="Corporate"/>
    <x v="2"/>
    <s v="Chairs &amp; Chairmats"/>
    <s v="Jumbo Drum"/>
    <d v="2016-05-02T00:00:00"/>
  </r>
  <r>
    <n v="7407"/>
    <s v="N"/>
    <x v="679"/>
    <s v="Critical"/>
    <x v="43"/>
    <x v="2150"/>
    <n v="0.01"/>
    <s v="Regular"/>
    <x v="2119"/>
    <n v="217.99"/>
    <n v="33.99"/>
    <s v="Alan Smyth"/>
    <x v="1"/>
    <s v="Corporate"/>
    <x v="1"/>
    <s v="Telephones and Communication"/>
    <s v="Small Box"/>
    <d v="2016-05-02T00:00:00"/>
  </r>
  <r>
    <n v="7408"/>
    <s v="N"/>
    <x v="679"/>
    <s v="Critical"/>
    <x v="40"/>
    <x v="2151"/>
    <n v="0.09"/>
    <s v="Regular"/>
    <x v="2120"/>
    <n v="174.93"/>
    <n v="33.99"/>
    <s v="Alan Smyth"/>
    <x v="1"/>
    <s v="Corporate"/>
    <x v="0"/>
    <s v="Envelopes"/>
    <s v="Small Box"/>
    <d v="2016-05-03T00:00:00"/>
  </r>
  <r>
    <n v="7409"/>
    <s v="N"/>
    <x v="679"/>
    <s v="High"/>
    <x v="38"/>
    <x v="2152"/>
    <n v="0.1"/>
    <s v="Regular"/>
    <x v="2121"/>
    <n v="217.99"/>
    <n v="16.5"/>
    <s v="Deborah Brumfield"/>
    <x v="1"/>
    <s v="Corporate"/>
    <x v="1"/>
    <s v="Telephones and Communication"/>
    <s v="Small Box"/>
    <d v="2016-05-02T00:00:00"/>
  </r>
  <r>
    <n v="7410"/>
    <s v="N"/>
    <x v="680"/>
    <s v="Critical"/>
    <x v="6"/>
    <x v="2153"/>
    <n v="0.02"/>
    <s v="Regular"/>
    <x v="2122"/>
    <n v="537.98"/>
    <n v="33.99"/>
    <s v="Theresa Swint"/>
    <x v="1"/>
    <s v="Consumer"/>
    <x v="0"/>
    <s v="Binders and Binder Accessories"/>
    <s v="Small Box"/>
    <d v="2016-05-04T00:00:00"/>
  </r>
  <r>
    <n v="7411"/>
    <s v="N"/>
    <x v="680"/>
    <s v="Critical"/>
    <x v="29"/>
    <x v="2154"/>
    <n v="0.1"/>
    <s v="Regular"/>
    <x v="2123"/>
    <n v="28.51"/>
    <n v="16.989999999999998"/>
    <s v="Theresa Swint"/>
    <x v="1"/>
    <s v="Consumer"/>
    <x v="0"/>
    <s v="Binders and Binder Accessories"/>
    <s v="Small Box"/>
    <d v="2016-05-04T00:00:00"/>
  </r>
  <r>
    <n v="7412"/>
    <s v="N"/>
    <x v="680"/>
    <s v="Critical"/>
    <x v="25"/>
    <x v="2155"/>
    <n v="0.09"/>
    <s v="Regular"/>
    <x v="2124"/>
    <n v="17.98"/>
    <n v="17.850000000000001"/>
    <s v="Theresa Swint"/>
    <x v="1"/>
    <s v="Consumer"/>
    <x v="1"/>
    <s v="Computer Peripherals"/>
    <s v="Small Pack"/>
    <d v="2016-05-04T00:00:00"/>
  </r>
  <r>
    <n v="7413"/>
    <s v="N"/>
    <x v="680"/>
    <s v="Medium"/>
    <x v="3"/>
    <x v="2156"/>
    <n v="0.08"/>
    <s v="Express"/>
    <x v="2125"/>
    <n v="21.71"/>
    <n v="23.45"/>
    <s v="Joel Jenkins"/>
    <x v="2"/>
    <s v="Corporate"/>
    <x v="0"/>
    <s v="Storage &amp; Organization"/>
    <s v="Small Box"/>
    <d v="2016-05-02T00:00:00"/>
  </r>
  <r>
    <n v="7414"/>
    <s v="N"/>
    <x v="680"/>
    <s v="Critical"/>
    <x v="31"/>
    <x v="2157"/>
    <n v="0.02"/>
    <s v="Regular"/>
    <x v="2126"/>
    <n v="15.28"/>
    <n v="18.2"/>
    <s v="Denise Monton"/>
    <x v="1"/>
    <s v="Home Office"/>
    <x v="0"/>
    <s v="Pens &amp; Art Supplies"/>
    <s v="Wrap Bag"/>
    <d v="2016-05-04T00:00:00"/>
  </r>
  <r>
    <n v="7415"/>
    <s v="N"/>
    <x v="680"/>
    <s v="Low"/>
    <x v="45"/>
    <x v="2158"/>
    <n v="0.04"/>
    <s v="Regular"/>
    <x v="2127"/>
    <n v="18.48"/>
    <n v="22.4"/>
    <s v="Tamara Chand"/>
    <x v="2"/>
    <s v="Consumer"/>
    <x v="0"/>
    <s v="Paper"/>
    <s v="Small Box"/>
    <d v="2016-05-04T00:00:00"/>
  </r>
  <r>
    <n v="7416"/>
    <s v="N"/>
    <x v="680"/>
    <s v="Low"/>
    <x v="44"/>
    <x v="2159"/>
    <n v="0.1"/>
    <s v="Regular"/>
    <x v="2128"/>
    <n v="20.57"/>
    <n v="20.14"/>
    <s v="Tamara Chand"/>
    <x v="2"/>
    <s v="Consumer"/>
    <x v="0"/>
    <s v="Scissors Rulers and Trimmers"/>
    <s v="Small Pack"/>
    <d v="2016-05-02T00:00:00"/>
  </r>
  <r>
    <n v="7417"/>
    <s v="N"/>
    <x v="680"/>
    <s v="Low"/>
    <x v="7"/>
    <x v="2160"/>
    <n v="0.04"/>
    <s v="Regular"/>
    <x v="2129"/>
    <n v="13.7"/>
    <n v="15.99"/>
    <s v="Tamara Chand"/>
    <x v="2"/>
    <s v="Consumer"/>
    <x v="1"/>
    <s v="Computer Peripherals"/>
    <s v="Small Pack"/>
    <d v="2016-05-06T00:00:00"/>
  </r>
  <r>
    <n v="7418"/>
    <s v="N"/>
    <x v="681"/>
    <s v="High"/>
    <x v="35"/>
    <x v="2161"/>
    <n v="0.05"/>
    <s v="Express"/>
    <x v="2130"/>
    <n v="26.42"/>
    <n v="20.75"/>
    <s v="Janet Lee"/>
    <x v="1"/>
    <s v="Consumer"/>
    <x v="0"/>
    <s v="Appliances"/>
    <s v="Medium Box"/>
    <d v="2016-05-05T00:00:00"/>
  </r>
  <r>
    <n v="7419"/>
    <s v="N"/>
    <x v="681"/>
    <s v="High"/>
    <x v="40"/>
    <x v="2162"/>
    <n v="0.1"/>
    <s v="Delivery Van"/>
    <x v="2131"/>
    <n v="43.76"/>
    <n v="59.51"/>
    <s v="Janet Lee"/>
    <x v="1"/>
    <s v="Consumer"/>
    <x v="2"/>
    <s v="Tables"/>
    <s v="Jumbo Box"/>
    <d v="2016-05-04T00:00:00"/>
  </r>
  <r>
    <n v="7420"/>
    <s v="N"/>
    <x v="681"/>
    <s v="Critical"/>
    <x v="43"/>
    <x v="2163"/>
    <n v="0.05"/>
    <s v="Regular"/>
    <x v="2132"/>
    <n v="15.38"/>
    <n v="15.09"/>
    <s v="Harry Marie"/>
    <x v="2"/>
    <s v="Consumer"/>
    <x v="0"/>
    <s v="Paper"/>
    <s v="Wrap Bag"/>
    <d v="2016-05-05T00:00:00"/>
  </r>
  <r>
    <n v="7421"/>
    <s v="N"/>
    <x v="681"/>
    <s v="Critical"/>
    <x v="16"/>
    <x v="2164"/>
    <n v="0.05"/>
    <s v="Regular"/>
    <x v="2133"/>
    <n v="92.98"/>
    <n v="49"/>
    <s v="Harry Marie"/>
    <x v="2"/>
    <s v="Consumer"/>
    <x v="0"/>
    <s v="Storage &amp; Organization"/>
    <s v="Large Box"/>
    <d v="2016-05-05T00:00:00"/>
  </r>
  <r>
    <n v="7422"/>
    <s v="N"/>
    <x v="681"/>
    <s v="Critical"/>
    <x v="12"/>
    <x v="2165"/>
    <n v="0.05"/>
    <s v="Regular"/>
    <x v="2134"/>
    <n v="137.99"/>
    <n v="19.63"/>
    <s v="Harry Marie"/>
    <x v="2"/>
    <s v="Consumer"/>
    <x v="1"/>
    <s v="Telephones and Communication"/>
    <s v="Small Box"/>
    <d v="2016-05-04T00:00:00"/>
  </r>
  <r>
    <n v="7423"/>
    <s v="N"/>
    <x v="681"/>
    <s v="Medium"/>
    <x v="10"/>
    <x v="2166"/>
    <n v="0.04"/>
    <s v="Regular"/>
    <x v="2135"/>
    <n v="21.77"/>
    <n v="20.02"/>
    <s v="Michelle Huthwaite"/>
    <x v="2"/>
    <s v="Home Office"/>
    <x v="2"/>
    <s v="Office Furnishings"/>
    <s v="Medium Box"/>
    <d v="2016-05-04T00:00:00"/>
  </r>
  <r>
    <n v="7424"/>
    <s v="N"/>
    <x v="682"/>
    <s v="Not Specified"/>
    <x v="20"/>
    <x v="2167"/>
    <n v="0.04"/>
    <s v="Express"/>
    <x v="2136"/>
    <n v="49.7"/>
    <n v="16.989999999999998"/>
    <s v="Christy Brittain"/>
    <x v="1"/>
    <s v="Consumer"/>
    <x v="0"/>
    <s v="Binders and Binder Accessories"/>
    <s v="Small Box"/>
    <d v="2016-05-06T00:00:00"/>
  </r>
  <r>
    <n v="7425"/>
    <s v="N"/>
    <x v="683"/>
    <s v="Low"/>
    <x v="46"/>
    <x v="2168"/>
    <n v="0.04"/>
    <s v="Express"/>
    <x v="2137"/>
    <n v="21.65"/>
    <n v="20.22"/>
    <s v="Lycoris Saunders"/>
    <x v="1"/>
    <s v="Home Office"/>
    <x v="2"/>
    <s v="Office Furnishings"/>
    <s v="Small Box"/>
    <d v="2016-05-10T00:00:00"/>
  </r>
  <r>
    <n v="7426"/>
    <s v="N"/>
    <x v="684"/>
    <s v="High"/>
    <x v="4"/>
    <x v="2169"/>
    <n v="0.08"/>
    <s v="Regular"/>
    <x v="2138"/>
    <n v="107.99"/>
    <n v="49"/>
    <s v="Brian Moss"/>
    <x v="1"/>
    <s v="Corporate"/>
    <x v="0"/>
    <s v="Storage &amp; Organization"/>
    <s v="Large Box"/>
    <d v="2016-05-07T00:00:00"/>
  </r>
  <r>
    <n v="7427"/>
    <s v="Y"/>
    <x v="685"/>
    <s v="High"/>
    <x v="24"/>
    <x v="2170"/>
    <n v="0.03"/>
    <s v="Regular"/>
    <x v="2139"/>
    <n v="42.73"/>
    <n v="18"/>
    <s v="Dennis Pardue"/>
    <x v="1"/>
    <s v="Corporate"/>
    <x v="1"/>
    <s v="Computer Peripherals"/>
    <s v="Small Box"/>
    <d v="2016-05-09T00:00:00"/>
  </r>
  <r>
    <n v="7428"/>
    <s v="N"/>
    <x v="685"/>
    <s v="High"/>
    <x v="16"/>
    <x v="2171"/>
    <n v="7.0000000000000007E-2"/>
    <s v="Regular"/>
    <x v="2140"/>
    <n v="75.94"/>
    <n v="28.48"/>
    <s v="Michael Grace"/>
    <x v="1"/>
    <s v="Corporate"/>
    <x v="2"/>
    <s v="Office Furnishings"/>
    <s v="Small Box"/>
    <d v="2016-05-07T00:00:00"/>
  </r>
  <r>
    <n v="7429"/>
    <s v="N"/>
    <x v="685"/>
    <s v="Not Specified"/>
    <x v="14"/>
    <x v="2172"/>
    <n v="0.03"/>
    <s v="Regular"/>
    <x v="2141"/>
    <n v="30.99"/>
    <n v="19.23"/>
    <s v="Don Miller"/>
    <x v="3"/>
    <s v="Home Office"/>
    <x v="0"/>
    <s v="Binders and Binder Accessories"/>
    <s v="Small Box"/>
    <d v="2016-05-09T00:00:00"/>
  </r>
  <r>
    <n v="7430"/>
    <s v="N"/>
    <x v="686"/>
    <s v="Critical"/>
    <x v="44"/>
    <x v="2173"/>
    <n v="0.02"/>
    <s v="Regular"/>
    <x v="2142"/>
    <n v="71.78"/>
    <n v="24.29"/>
    <s v="Marc Crier"/>
    <x v="1"/>
    <s v="Corporate"/>
    <x v="0"/>
    <s v="Binders and Binder Accessories"/>
    <s v="Small Box"/>
    <d v="2016-05-09T00:00:00"/>
  </r>
  <r>
    <n v="7431"/>
    <s v="N"/>
    <x v="687"/>
    <s v="High"/>
    <x v="20"/>
    <x v="2174"/>
    <n v="0.06"/>
    <s v="Express"/>
    <x v="2143"/>
    <n v="55.22"/>
    <n v="30.71"/>
    <s v="Paul Stevenson"/>
    <x v="1"/>
    <s v="Corporate"/>
    <x v="1"/>
    <s v="Computer Peripherals"/>
    <s v="Small Box"/>
    <d v="2016-05-10T00:00:00"/>
  </r>
  <r>
    <n v="7432"/>
    <s v="N"/>
    <x v="687"/>
    <s v="High"/>
    <x v="4"/>
    <x v="2175"/>
    <n v="0.01"/>
    <s v="Regular"/>
    <x v="2144"/>
    <n v="34.24"/>
    <n v="15.99"/>
    <s v="Paul Stevenson"/>
    <x v="1"/>
    <s v="Corporate"/>
    <x v="1"/>
    <s v="Computer Peripherals"/>
    <s v="Small Pack"/>
    <d v="2016-05-11T00:00:00"/>
  </r>
  <r>
    <n v="7433"/>
    <s v="N"/>
    <x v="688"/>
    <s v="High"/>
    <x v="27"/>
    <x v="2176"/>
    <n v="7.0000000000000007E-2"/>
    <s v="Delivery Van"/>
    <x v="2145"/>
    <n v="255.98"/>
    <n v="76.94"/>
    <s v="Gary McGarr"/>
    <x v="1"/>
    <s v="Home Office"/>
    <x v="2"/>
    <s v="Chairs &amp; Chairmats"/>
    <s v="Jumbo Drum"/>
    <d v="2016-05-12T00:00:00"/>
  </r>
  <r>
    <n v="7434"/>
    <s v="Y"/>
    <x v="688"/>
    <s v="Low"/>
    <x v="46"/>
    <x v="2177"/>
    <n v="0.08"/>
    <s v="Regular"/>
    <x v="2146"/>
    <n v="18.48"/>
    <n v="20.81"/>
    <s v="Aaron Hawkins"/>
    <x v="1"/>
    <s v="Home Office"/>
    <x v="0"/>
    <s v="Paper"/>
    <s v="Small Box"/>
    <d v="2016-05-20T00:00:00"/>
  </r>
  <r>
    <n v="7435"/>
    <s v="N"/>
    <x v="689"/>
    <s v="Medium"/>
    <x v="8"/>
    <x v="2178"/>
    <n v="0.06"/>
    <s v="Regular"/>
    <x v="2147"/>
    <n v="15.69"/>
    <n v="16.5"/>
    <s v="Erica Bern"/>
    <x v="0"/>
    <s v="Corporate"/>
    <x v="0"/>
    <s v="Envelopes"/>
    <s v="Small Box"/>
    <d v="2016-05-14T00:00:00"/>
  </r>
  <r>
    <n v="7436"/>
    <s v="N"/>
    <x v="689"/>
    <s v="Medium"/>
    <x v="40"/>
    <x v="2179"/>
    <n v="0.09"/>
    <s v="Regular"/>
    <x v="2148"/>
    <n v="16.28"/>
    <n v="19.739999999999998"/>
    <s v="Erica Bern"/>
    <x v="0"/>
    <s v="Corporate"/>
    <x v="0"/>
    <s v="Paper"/>
    <s v="Small Box"/>
    <d v="2016-05-14T00:00:00"/>
  </r>
  <r>
    <n v="7437"/>
    <s v="N"/>
    <x v="690"/>
    <s v="Low"/>
    <x v="15"/>
    <x v="2180"/>
    <n v="0.05"/>
    <s v="Regular"/>
    <x v="2149"/>
    <n v="27.67"/>
    <n v="15.39"/>
    <s v="Amy Hunt"/>
    <x v="1"/>
    <s v="Home Office"/>
    <x v="0"/>
    <s v="Envelopes"/>
    <s v="Small Box"/>
    <d v="2016-05-13T00:00:00"/>
  </r>
  <r>
    <n v="7438"/>
    <s v="N"/>
    <x v="690"/>
    <s v="High"/>
    <x v="20"/>
    <x v="2181"/>
    <n v="0.02"/>
    <s v="Regular"/>
    <x v="2150"/>
    <n v="17.34"/>
    <n v="16.989999999999998"/>
    <s v="Cari Schnelling"/>
    <x v="3"/>
    <s v="Home Office"/>
    <x v="0"/>
    <s v="Binders and Binder Accessories"/>
    <s v="Small Box"/>
    <d v="2016-05-14T00:00:00"/>
  </r>
  <r>
    <n v="7439"/>
    <s v="N"/>
    <x v="690"/>
    <s v="Low"/>
    <x v="21"/>
    <x v="2182"/>
    <n v="0"/>
    <s v="Express"/>
    <x v="2151"/>
    <n v="19.64"/>
    <n v="19.829999999999998"/>
    <s v="Jason Gross"/>
    <x v="2"/>
    <s v="Small Business"/>
    <x v="0"/>
    <s v="Paper"/>
    <s v="Wrap Bag"/>
    <d v="2016-05-20T00:00:00"/>
  </r>
  <r>
    <n v="7440"/>
    <s v="N"/>
    <x v="691"/>
    <s v="Critical"/>
    <x v="7"/>
    <x v="2183"/>
    <n v="0.05"/>
    <s v="Express"/>
    <x v="2152"/>
    <n v="88.72"/>
    <n v="33.950000000000003"/>
    <s v="Fred Wasserman"/>
    <x v="3"/>
    <s v="Home Office"/>
    <x v="0"/>
    <s v="Appliances"/>
    <s v="Large Box"/>
    <d v="2016-05-17T00:00:00"/>
  </r>
  <r>
    <n v="7441"/>
    <s v="N"/>
    <x v="692"/>
    <s v="High"/>
    <x v="11"/>
    <x v="2184"/>
    <n v="0.1"/>
    <s v="Express"/>
    <x v="2153"/>
    <n v="18.48"/>
    <n v="19.86"/>
    <s v="Beth Paige"/>
    <x v="3"/>
    <s v="Consumer"/>
    <x v="0"/>
    <s v="Paper"/>
    <s v="Small Box"/>
    <d v="2016-05-17T00:00:00"/>
  </r>
  <r>
    <n v="7442"/>
    <s v="N"/>
    <x v="692"/>
    <s v="High"/>
    <x v="24"/>
    <x v="2185"/>
    <n v="0.08"/>
    <s v="Express"/>
    <x v="2154"/>
    <n v="114.3"/>
    <n v="35.26"/>
    <s v="Beth Paige"/>
    <x v="3"/>
    <s v="Consumer"/>
    <x v="2"/>
    <s v="Office Furnishings"/>
    <s v="Large Box"/>
    <d v="2016-05-17T00:00:00"/>
  </r>
  <r>
    <n v="7443"/>
    <s v="N"/>
    <x v="692"/>
    <s v="High"/>
    <x v="8"/>
    <x v="2186"/>
    <n v="7.0000000000000007E-2"/>
    <s v="Regular"/>
    <x v="2155"/>
    <n v="18.48"/>
    <n v="22.19"/>
    <s v="Beth Paige"/>
    <x v="3"/>
    <s v="Consumer"/>
    <x v="0"/>
    <s v="Paper"/>
    <s v="Small Box"/>
    <d v="2016-05-17T00:00:00"/>
  </r>
  <r>
    <n v="7444"/>
    <s v="N"/>
    <x v="692"/>
    <s v="High"/>
    <x v="16"/>
    <x v="2187"/>
    <n v="0.01"/>
    <s v="Regular"/>
    <x v="2156"/>
    <n v="13.89"/>
    <n v="14.76"/>
    <s v="Beth Paige"/>
    <x v="3"/>
    <s v="Consumer"/>
    <x v="0"/>
    <s v="Rubber Bands"/>
    <s v="Wrap Bag"/>
    <d v="2016-05-18T00:00:00"/>
  </r>
  <r>
    <n v="7445"/>
    <s v="Y"/>
    <x v="692"/>
    <s v="Medium"/>
    <x v="43"/>
    <x v="2188"/>
    <n v="0.02"/>
    <s v="Regular"/>
    <x v="2157"/>
    <n v="92.98"/>
    <n v="21.18"/>
    <s v="Denise Monton"/>
    <x v="1"/>
    <s v="Home Office"/>
    <x v="1"/>
    <s v="Computer Peripherals"/>
    <s v="Small Box"/>
    <d v="2016-05-18T00:00:00"/>
  </r>
  <r>
    <n v="7446"/>
    <s v="Y"/>
    <x v="692"/>
    <s v="Medium"/>
    <x v="37"/>
    <x v="2189"/>
    <n v="0.08"/>
    <s v="Regular"/>
    <x v="1307"/>
    <n v="14.6"/>
    <n v="16.399999999999999"/>
    <s v="Denise Monton"/>
    <x v="1"/>
    <s v="Home Office"/>
    <x v="0"/>
    <s v="Pens &amp; Art Supplies"/>
    <s v="Wrap Bag"/>
    <d v="2016-05-16T00:00:00"/>
  </r>
  <r>
    <n v="7447"/>
    <s v="Y"/>
    <x v="693"/>
    <s v="High"/>
    <x v="27"/>
    <x v="2190"/>
    <n v="0.06"/>
    <s v="Regular"/>
    <x v="2158"/>
    <n v="23.7"/>
    <n v="19.63"/>
    <s v="Janet Lee"/>
    <x v="1"/>
    <s v="Consumer"/>
    <x v="0"/>
    <s v="Binders and Binder Accessories"/>
    <s v="Small Box"/>
    <d v="2016-05-19T00:00:00"/>
  </r>
  <r>
    <n v="7448"/>
    <s v="Y"/>
    <x v="693"/>
    <s v="High"/>
    <x v="29"/>
    <x v="2191"/>
    <n v="0.08"/>
    <s v="Regular"/>
    <x v="2159"/>
    <n v="16.98"/>
    <n v="21.44"/>
    <s v="Janet Lee"/>
    <x v="1"/>
    <s v="Consumer"/>
    <x v="0"/>
    <s v="Paper"/>
    <s v="Small Box"/>
    <d v="2016-05-18T00:00:00"/>
  </r>
  <r>
    <n v="7449"/>
    <s v="Y"/>
    <x v="693"/>
    <s v="High"/>
    <x v="5"/>
    <x v="2192"/>
    <n v="0.06"/>
    <s v="Regular"/>
    <x v="2160"/>
    <n v="17.28"/>
    <n v="19.57"/>
    <s v="Janet Lee"/>
    <x v="1"/>
    <s v="Consumer"/>
    <x v="0"/>
    <s v="Paper"/>
    <s v="Small Box"/>
    <d v="2016-05-19T00:00:00"/>
  </r>
  <r>
    <n v="7450"/>
    <s v="N"/>
    <x v="694"/>
    <s v="Low"/>
    <x v="20"/>
    <x v="2193"/>
    <n v="0.06"/>
    <s v="Regular"/>
    <x v="2161"/>
    <n v="230.08"/>
    <n v="32.06"/>
    <s v="Sam Craven"/>
    <x v="1"/>
    <s v="Home Office"/>
    <x v="2"/>
    <s v="Chairs &amp; Chairmats"/>
    <s v="Large Box"/>
    <d v="2016-05-18T00:00:00"/>
  </r>
  <r>
    <n v="7451"/>
    <s v="N"/>
    <x v="694"/>
    <s v="Low"/>
    <x v="49"/>
    <x v="2194"/>
    <n v="0.01"/>
    <s v="Express"/>
    <x v="2162"/>
    <n v="27.42"/>
    <n v="24.68"/>
    <s v="Sam Craven"/>
    <x v="1"/>
    <s v="Home Office"/>
    <x v="0"/>
    <s v="Storage &amp; Organization"/>
    <s v="Small Box"/>
    <d v="2016-05-20T00:00:00"/>
  </r>
  <r>
    <n v="7452"/>
    <s v="N"/>
    <x v="694"/>
    <s v="Medium"/>
    <x v="6"/>
    <x v="2195"/>
    <n v="0.02"/>
    <s v="Regular"/>
    <x v="2163"/>
    <n v="21.93"/>
    <n v="15.09"/>
    <s v="Stefania Perrino"/>
    <x v="0"/>
    <s v="Corporate"/>
    <x v="0"/>
    <s v="Pens &amp; Art Supplies"/>
    <s v="Wrap Bag"/>
    <d v="2016-05-20T00:00:00"/>
  </r>
  <r>
    <n v="7453"/>
    <s v="N"/>
    <x v="694"/>
    <s v="High"/>
    <x v="27"/>
    <x v="2196"/>
    <n v="7.0000000000000007E-2"/>
    <s v="Regular"/>
    <x v="393"/>
    <n v="14.78"/>
    <n v="15.34"/>
    <s v="Arianne Irving"/>
    <x v="1"/>
    <s v="Corporate"/>
    <x v="0"/>
    <s v="Pens &amp; Art Supplies"/>
    <s v="Wrap Bag"/>
    <d v="2016-05-18T00:00:00"/>
  </r>
  <r>
    <n v="7454"/>
    <s v="N"/>
    <x v="695"/>
    <s v="Not Specified"/>
    <x v="36"/>
    <x v="680"/>
    <n v="0.05"/>
    <s v="Regular"/>
    <x v="2164"/>
    <n v="18.68"/>
    <n v="21.3"/>
    <s v="Nancy Lomonaco"/>
    <x v="2"/>
    <s v="Home Office"/>
    <x v="0"/>
    <s v="Paper"/>
    <s v="Small Box"/>
    <d v="2016-05-20T00:00:00"/>
  </r>
  <r>
    <n v="7455"/>
    <s v="N"/>
    <x v="695"/>
    <s v="Not Specified"/>
    <x v="11"/>
    <x v="2197"/>
    <n v="0"/>
    <s v="Regular"/>
    <x v="2165"/>
    <n v="137.99"/>
    <n v="16.5"/>
    <s v="Nancy Lomonaco"/>
    <x v="2"/>
    <s v="Home Office"/>
    <x v="1"/>
    <s v="Telephones and Communication"/>
    <s v="Small Box"/>
    <d v="2016-05-20T00:00:00"/>
  </r>
  <r>
    <n v="7456"/>
    <s v="N"/>
    <x v="695"/>
    <s v="Not Specified"/>
    <x v="27"/>
    <x v="2198"/>
    <n v="0.02"/>
    <s v="Regular"/>
    <x v="2166"/>
    <n v="27.67"/>
    <n v="15.39"/>
    <s v="Thea Hendricks"/>
    <x v="1"/>
    <s v="Home Office"/>
    <x v="0"/>
    <s v="Envelopes"/>
    <s v="Small Box"/>
    <d v="2016-05-20T00:00:00"/>
  </r>
  <r>
    <n v="7457"/>
    <s v="N"/>
    <x v="695"/>
    <s v="Not Specified"/>
    <x v="47"/>
    <x v="2199"/>
    <n v="7.0000000000000007E-2"/>
    <s v="Regular"/>
    <x v="2167"/>
    <n v="63.65"/>
    <n v="32.450000000000003"/>
    <s v="Thea Hendricks"/>
    <x v="1"/>
    <s v="Home Office"/>
    <x v="2"/>
    <s v="Office Furnishings"/>
    <s v="Medium Box"/>
    <d v="2016-05-21T00:00:00"/>
  </r>
  <r>
    <n v="7458"/>
    <s v="N"/>
    <x v="695"/>
    <s v="Not Specified"/>
    <x v="19"/>
    <x v="2200"/>
    <n v="0.04"/>
    <s v="Express"/>
    <x v="2168"/>
    <n v="137.99"/>
    <n v="22.99"/>
    <s v="Thea Hendricks"/>
    <x v="1"/>
    <s v="Home Office"/>
    <x v="1"/>
    <s v="Telephones and Communication"/>
    <s v="Small Box"/>
    <d v="2016-05-20T00:00:00"/>
  </r>
  <r>
    <n v="7459"/>
    <s v="N"/>
    <x v="695"/>
    <s v="Medium"/>
    <x v="35"/>
    <x v="2201"/>
    <n v="0.04"/>
    <s v="Regular"/>
    <x v="2169"/>
    <n v="14.88"/>
    <n v="15.49"/>
    <s v="Joseph Airdo"/>
    <x v="1"/>
    <s v="Corporate"/>
    <x v="0"/>
    <s v="Binders and Binder Accessories"/>
    <s v="Small Box"/>
    <d v="2016-05-21T00:00:00"/>
  </r>
  <r>
    <n v="7460"/>
    <s v="N"/>
    <x v="695"/>
    <s v="Medium"/>
    <x v="5"/>
    <x v="2202"/>
    <n v="0.06"/>
    <s v="Regular"/>
    <x v="2170"/>
    <n v="77.989999999999995"/>
    <n v="17.989999999999998"/>
    <s v="Joseph Airdo"/>
    <x v="1"/>
    <s v="Corporate"/>
    <x v="1"/>
    <s v="Telephones and Communication"/>
    <s v="Small Box"/>
    <d v="2016-05-21T00:00:00"/>
  </r>
  <r>
    <n v="7461"/>
    <s v="N"/>
    <x v="696"/>
    <s v="Critical"/>
    <x v="10"/>
    <x v="2203"/>
    <n v="0.01"/>
    <s v="Regular"/>
    <x v="2171"/>
    <n v="45.98"/>
    <n v="15.99"/>
    <s v="Kean Thornton"/>
    <x v="1"/>
    <s v="Corporate"/>
    <x v="1"/>
    <s v="Computer Peripherals"/>
    <s v="Small Pack"/>
    <d v="2016-05-20T00:00:00"/>
  </r>
  <r>
    <n v="7462"/>
    <s v="N"/>
    <x v="696"/>
    <s v="Low"/>
    <x v="48"/>
    <x v="2204"/>
    <n v="0.01"/>
    <s v="Regular"/>
    <x v="2172"/>
    <n v="36.950000000000003"/>
    <n v="16.989999999999998"/>
    <s v="Jennifer Jackson"/>
    <x v="1"/>
    <s v="Home Office"/>
    <x v="0"/>
    <s v="Binders and Binder Accessories"/>
    <s v="Small Box"/>
    <d v="2016-05-20T00:00:00"/>
  </r>
  <r>
    <n v="7463"/>
    <s v="N"/>
    <x v="696"/>
    <s v="Low"/>
    <x v="29"/>
    <x v="2205"/>
    <n v="0.06"/>
    <s v="Regular"/>
    <x v="2173"/>
    <n v="18.88"/>
    <n v="16"/>
    <s v="Jennifer Jackson"/>
    <x v="1"/>
    <s v="Home Office"/>
    <x v="0"/>
    <s v="Paper"/>
    <s v="Wrap Bag"/>
    <d v="2016-05-22T00:00:00"/>
  </r>
  <r>
    <n v="7464"/>
    <s v="N"/>
    <x v="696"/>
    <s v="High"/>
    <x v="28"/>
    <x v="2206"/>
    <n v="0.04"/>
    <s v="Regular"/>
    <x v="2174"/>
    <n v="33.380000000000003"/>
    <n v="22.99"/>
    <s v="Frank Atkinson"/>
    <x v="0"/>
    <s v="Corporate"/>
    <x v="0"/>
    <s v="Pens &amp; Art Supplies"/>
    <s v="Small Pack"/>
    <d v="2016-05-21T00:00:00"/>
  </r>
  <r>
    <n v="7465"/>
    <s v="N"/>
    <x v="696"/>
    <s v="High"/>
    <x v="9"/>
    <x v="2207"/>
    <n v="0.05"/>
    <s v="Delivery Van"/>
    <x v="2175"/>
    <n v="360.21"/>
    <n v="98.84"/>
    <s v="Frank Atkinson"/>
    <x v="0"/>
    <s v="Corporate"/>
    <x v="2"/>
    <s v="Tables"/>
    <s v="Jumbo Box"/>
    <d v="2016-05-21T00:00:00"/>
  </r>
  <r>
    <n v="7466"/>
    <s v="N"/>
    <x v="696"/>
    <s v="Not Specified"/>
    <x v="23"/>
    <x v="2208"/>
    <n v="0.03"/>
    <s v="Regular"/>
    <x v="2176"/>
    <n v="16.13"/>
    <n v="15.17"/>
    <s v="Stefania Perrino"/>
    <x v="0"/>
    <s v="Corporate"/>
    <x v="0"/>
    <s v="Pens &amp; Art Supplies"/>
    <s v="Wrap Bag"/>
    <d v="2016-05-21T00:00:00"/>
  </r>
  <r>
    <n v="7467"/>
    <s v="N"/>
    <x v="697"/>
    <s v="Medium"/>
    <x v="38"/>
    <x v="2209"/>
    <n v="0.02"/>
    <s v="Delivery Van"/>
    <x v="2177"/>
    <n v="125.98"/>
    <n v="44"/>
    <s v="Thomas Boland"/>
    <x v="2"/>
    <s v="Corporate"/>
    <x v="2"/>
    <s v="Chairs &amp; Chairmats"/>
    <s v="Jumbo Drum"/>
    <d v="2016-05-23T00:00:00"/>
  </r>
  <r>
    <n v="7468"/>
    <s v="N"/>
    <x v="697"/>
    <s v="Medium"/>
    <x v="46"/>
    <x v="2210"/>
    <n v="0.04"/>
    <s v="Regular"/>
    <x v="2178"/>
    <n v="77.989999999999995"/>
    <n v="22.8"/>
    <s v="Thomas Boland"/>
    <x v="2"/>
    <s v="Corporate"/>
    <x v="1"/>
    <s v="Telephones and Communication"/>
    <s v="Small Box"/>
    <d v="2016-05-23T00:00:00"/>
  </r>
  <r>
    <n v="7469"/>
    <s v="N"/>
    <x v="697"/>
    <s v="High"/>
    <x v="44"/>
    <x v="2211"/>
    <n v="0.08"/>
    <s v="Regular"/>
    <x v="2179"/>
    <n v="52.89"/>
    <n v="32.979999999999997"/>
    <s v="Tamara Dahlen"/>
    <x v="2"/>
    <s v="Corporate"/>
    <x v="2"/>
    <s v="Office Furnishings"/>
    <s v="Small Box"/>
    <d v="2016-05-22T00:00:00"/>
  </r>
  <r>
    <n v="7470"/>
    <s v="N"/>
    <x v="697"/>
    <s v="High"/>
    <x v="16"/>
    <x v="2212"/>
    <n v="7.0000000000000007E-2"/>
    <s v="Regular"/>
    <x v="2180"/>
    <n v="26.27"/>
    <n v="21.27"/>
    <s v="Logan Haushalter"/>
    <x v="0"/>
    <s v="Corporate"/>
    <x v="0"/>
    <s v="Binders and Binder Accessories"/>
    <s v="Small Box"/>
    <d v="2016-05-23T00:00:00"/>
  </r>
  <r>
    <n v="7471"/>
    <s v="N"/>
    <x v="697"/>
    <s v="High"/>
    <x v="16"/>
    <x v="2213"/>
    <n v="0.1"/>
    <s v="Regular"/>
    <x v="2181"/>
    <n v="21.49"/>
    <n v="19.760000000000002"/>
    <s v="Logan Haushalter"/>
    <x v="0"/>
    <s v="Corporate"/>
    <x v="1"/>
    <s v="Office Machines"/>
    <s v="Medium Box"/>
    <d v="2016-05-23T00:00:00"/>
  </r>
  <r>
    <n v="7472"/>
    <s v="N"/>
    <x v="698"/>
    <s v="Critical"/>
    <x v="29"/>
    <x v="2214"/>
    <n v="0"/>
    <s v="Regular"/>
    <x v="2182"/>
    <n v="18.84"/>
    <n v="22.37"/>
    <s v="Nick Radford"/>
    <x v="1"/>
    <s v="Corporate"/>
    <x v="0"/>
    <s v="Scissors Rulers and Trimmers"/>
    <s v="Small Pack"/>
    <d v="2016-05-25T00:00:00"/>
  </r>
  <r>
    <n v="7473"/>
    <s v="N"/>
    <x v="699"/>
    <s v="Critical"/>
    <x v="8"/>
    <x v="2215"/>
    <n v="0.05"/>
    <s v="Regular"/>
    <x v="2183"/>
    <n v="24.88"/>
    <n v="18.59"/>
    <s v="Anna Haberlin"/>
    <x v="2"/>
    <s v="Corporate"/>
    <x v="0"/>
    <s v="Scissors Rulers and Trimmers"/>
    <s v="Wrap Bag"/>
    <d v="2016-05-24T00:00:00"/>
  </r>
  <r>
    <n v="7474"/>
    <s v="N"/>
    <x v="699"/>
    <s v="Low"/>
    <x v="16"/>
    <x v="2216"/>
    <n v="0.03"/>
    <s v="Regular"/>
    <x v="2184"/>
    <n v="24.22"/>
    <n v="16.850000000000001"/>
    <s v="Randy Ferguson"/>
    <x v="1"/>
    <s v="Home Office"/>
    <x v="2"/>
    <s v="Office Furnishings"/>
    <s v="Small Pack"/>
    <d v="2016-05-30T00:00:00"/>
  </r>
  <r>
    <n v="7475"/>
    <s v="N"/>
    <x v="699"/>
    <s v="Low"/>
    <x v="47"/>
    <x v="2217"/>
    <n v="0.02"/>
    <s v="Regular"/>
    <x v="2185"/>
    <n v="18.48"/>
    <n v="19.84"/>
    <s v="Randy Ferguson"/>
    <x v="1"/>
    <s v="Home Office"/>
    <x v="0"/>
    <s v="Paper"/>
    <s v="Small Box"/>
    <d v="2016-05-30T00:00:00"/>
  </r>
  <r>
    <n v="7476"/>
    <s v="N"/>
    <x v="700"/>
    <s v="High"/>
    <x v="25"/>
    <x v="2218"/>
    <n v="0.1"/>
    <s v="Express"/>
    <x v="2186"/>
    <n v="26.27"/>
    <n v="21.27"/>
    <s v="Todd Boyes"/>
    <x v="2"/>
    <s v="Small Business"/>
    <x v="0"/>
    <s v="Binders and Binder Accessories"/>
    <s v="Small Box"/>
    <d v="2016-05-27T00:00:00"/>
  </r>
  <r>
    <n v="7477"/>
    <s v="N"/>
    <x v="700"/>
    <s v="High"/>
    <x v="3"/>
    <x v="2219"/>
    <n v="0.05"/>
    <s v="Regular"/>
    <x v="2187"/>
    <n v="16.489999999999998"/>
    <n v="15.49"/>
    <s v="Patrick Ryan"/>
    <x v="1"/>
    <s v="Corporate"/>
    <x v="0"/>
    <s v="Binders and Binder Accessories"/>
    <s v="Small Box"/>
    <d v="2016-05-26T00:00:00"/>
  </r>
  <r>
    <n v="7478"/>
    <s v="N"/>
    <x v="701"/>
    <s v="Low"/>
    <x v="35"/>
    <x v="2220"/>
    <n v="0.09"/>
    <s v="Regular"/>
    <x v="2188"/>
    <n v="45.98"/>
    <n v="33.99"/>
    <s v="Doug Bickford"/>
    <x v="3"/>
    <s v="Corporate"/>
    <x v="2"/>
    <s v="Office Furnishings"/>
    <s v="Small Box"/>
    <d v="2016-05-28T00:00:00"/>
  </r>
  <r>
    <n v="7479"/>
    <s v="N"/>
    <x v="701"/>
    <s v="Low"/>
    <x v="16"/>
    <x v="2221"/>
    <n v="0.09"/>
    <s v="Regular"/>
    <x v="2189"/>
    <n v="13.76"/>
    <n v="14.7"/>
    <s v="Doug Bickford"/>
    <x v="3"/>
    <s v="Corporate"/>
    <x v="0"/>
    <s v="Pens &amp; Art Supplies"/>
    <s v="Wrap Bag"/>
    <d v="2016-06-02T00:00:00"/>
  </r>
  <r>
    <n v="7480"/>
    <s v="N"/>
    <x v="702"/>
    <s v="Medium"/>
    <x v="11"/>
    <x v="2222"/>
    <n v="0.02"/>
    <s v="Express"/>
    <x v="2190"/>
    <n v="15.69"/>
    <n v="14.5"/>
    <s v="Stewart Visinsky"/>
    <x v="1"/>
    <s v="Corporate"/>
    <x v="0"/>
    <s v="Labels"/>
    <s v="Small Box"/>
    <d v="2016-05-29T00:00:00"/>
  </r>
  <r>
    <n v="7481"/>
    <s v="N"/>
    <x v="702"/>
    <s v="Not Specified"/>
    <x v="46"/>
    <x v="2223"/>
    <n v="0.08"/>
    <s v="Regular"/>
    <x v="2191"/>
    <n v="15.95"/>
    <n v="19.13"/>
    <s v="Ken Heidel"/>
    <x v="0"/>
    <s v="Corporate"/>
    <x v="0"/>
    <s v="Appliances"/>
    <s v="Small Box"/>
    <d v="2016-05-29T00:00:00"/>
  </r>
  <r>
    <n v="7482"/>
    <s v="N"/>
    <x v="702"/>
    <s v="Not Specified"/>
    <x v="40"/>
    <x v="2224"/>
    <n v="0.03"/>
    <s v="Regular"/>
    <x v="2192"/>
    <n v="17.78"/>
    <n v="19.670000000000002"/>
    <s v="Ken Heidel"/>
    <x v="1"/>
    <s v="Corporate"/>
    <x v="0"/>
    <s v="Paper"/>
    <s v="Small Box"/>
    <d v="2016-05-28T00:00:00"/>
  </r>
  <r>
    <n v="7483"/>
    <s v="N"/>
    <x v="702"/>
    <s v="Not Specified"/>
    <x v="34"/>
    <x v="2225"/>
    <n v="0"/>
    <s v="Regular"/>
    <x v="2193"/>
    <n v="26.97"/>
    <n v="21.51"/>
    <s v="Ken Heidel"/>
    <x v="1"/>
    <s v="Corporate"/>
    <x v="0"/>
    <s v="Storage &amp; Organization"/>
    <s v="Small Box"/>
    <d v="2016-05-28T00:00:00"/>
  </r>
  <r>
    <n v="7484"/>
    <s v="N"/>
    <x v="703"/>
    <s v="Not Specified"/>
    <x v="12"/>
    <x v="2226"/>
    <n v="0.02"/>
    <s v="Regular"/>
    <x v="2194"/>
    <n v="47.99"/>
    <n v="17.3"/>
    <s v="Beth Paige"/>
    <x v="3"/>
    <s v="Consumer"/>
    <x v="1"/>
    <s v="Telephones and Communication"/>
    <s v="Small Pack"/>
    <d v="2016-05-30T00:00:00"/>
  </r>
  <r>
    <n v="7485"/>
    <s v="Y"/>
    <x v="704"/>
    <s v="Not Specified"/>
    <x v="48"/>
    <x v="2227"/>
    <n v="0.02"/>
    <s v="Regular"/>
    <x v="2195"/>
    <n v="148.97999999999999"/>
    <n v="38.49"/>
    <s v="Keith Dawkins"/>
    <x v="1"/>
    <s v="Home Office"/>
    <x v="2"/>
    <s v="Office Furnishings"/>
    <s v="Large Box"/>
    <d v="2016-05-31T00:00:00"/>
  </r>
  <r>
    <n v="7486"/>
    <s v="N"/>
    <x v="705"/>
    <s v="Low"/>
    <x v="32"/>
    <x v="2228"/>
    <n v="0.02"/>
    <s v="Regular"/>
    <x v="2196"/>
    <n v="77.989999999999995"/>
    <n v="22.99"/>
    <s v="Tanja Norvell"/>
    <x v="1"/>
    <s v="Corporate"/>
    <x v="1"/>
    <s v="Telephones and Communication"/>
    <s v="Small Box"/>
    <d v="2016-06-05T00:00:00"/>
  </r>
  <r>
    <n v="7487"/>
    <s v="N"/>
    <x v="705"/>
    <s v="Critical"/>
    <x v="29"/>
    <x v="2229"/>
    <n v="0.03"/>
    <s v="Delivery Van"/>
    <x v="2197"/>
    <n v="134.99"/>
    <n v="84.2"/>
    <s v="Julia West"/>
    <x v="3"/>
    <s v="Home Office"/>
    <x v="2"/>
    <s v="Chairs &amp; Chairmats"/>
    <s v="Jumbo Drum"/>
    <d v="2016-06-01T00:00:00"/>
  </r>
  <r>
    <n v="7488"/>
    <s v="N"/>
    <x v="706"/>
    <s v="Low"/>
    <x v="0"/>
    <x v="2230"/>
    <n v="0.02"/>
    <s v="Regular"/>
    <x v="2198"/>
    <n v="31.99"/>
    <n v="25.17"/>
    <s v="Henry Goldwyn"/>
    <x v="3"/>
    <s v="Small Business"/>
    <x v="2"/>
    <s v="Office Furnishings"/>
    <s v="Large Box"/>
    <d v="2016-06-05T00:00:00"/>
  </r>
  <r>
    <n v="7489"/>
    <s v="N"/>
    <x v="707"/>
    <s v="Low"/>
    <x v="16"/>
    <x v="2231"/>
    <n v="0.02"/>
    <s v="Regular"/>
    <x v="2199"/>
    <n v="18.48"/>
    <n v="16.739999999999998"/>
    <s v="Raymond Fair"/>
    <x v="0"/>
    <s v="Small Business"/>
    <x v="1"/>
    <s v="Computer Peripherals"/>
    <s v="Small Pack"/>
    <d v="2016-06-11T00:00:00"/>
  </r>
  <r>
    <n v="7490"/>
    <s v="N"/>
    <x v="707"/>
    <s v="Low"/>
    <x v="49"/>
    <x v="2232"/>
    <n v="0.05"/>
    <s v="Express"/>
    <x v="2200"/>
    <n v="17.43"/>
    <n v="14.95"/>
    <s v="Raymond Fair"/>
    <x v="0"/>
    <s v="Small Business"/>
    <x v="0"/>
    <s v="Paper"/>
    <s v="Wrap Bag"/>
    <d v="2016-06-09T00:00:00"/>
  </r>
  <r>
    <n v="7491"/>
    <s v="N"/>
    <x v="707"/>
    <s v="High"/>
    <x v="3"/>
    <x v="2233"/>
    <n v="0.03"/>
    <s v="Regular"/>
    <x v="2201"/>
    <n v="34.24"/>
    <n v="15.99"/>
    <s v="Christine Sundaresam"/>
    <x v="1"/>
    <s v="Small Business"/>
    <x v="1"/>
    <s v="Computer Peripherals"/>
    <s v="Small Pack"/>
    <d v="2016-06-05T00:00:00"/>
  </r>
  <r>
    <n v="7492"/>
    <s v="N"/>
    <x v="708"/>
    <s v="Medium"/>
    <x v="4"/>
    <x v="2234"/>
    <n v="7.0000000000000007E-2"/>
    <s v="Regular"/>
    <x v="2202"/>
    <n v="26.34"/>
    <n v="19"/>
    <s v="Randy Ferguson"/>
    <x v="1"/>
    <s v="Home Office"/>
    <x v="2"/>
    <s v="Office Furnishings"/>
    <s v="Small Pack"/>
    <d v="2016-06-06T00:00:00"/>
  </r>
  <r>
    <n v="7493"/>
    <s v="N"/>
    <x v="709"/>
    <s v="Critical"/>
    <x v="49"/>
    <x v="2235"/>
    <n v="0.09"/>
    <s v="Regular"/>
    <x v="2203"/>
    <n v="16.28"/>
    <n v="19.170000000000002"/>
    <s v="Dorothy Wardle"/>
    <x v="3"/>
    <s v="Corporate"/>
    <x v="0"/>
    <s v="Paper"/>
    <s v="Small Box"/>
    <d v="2016-06-08T00:00:00"/>
  </r>
  <r>
    <n v="7494"/>
    <s v="N"/>
    <x v="709"/>
    <s v="Critical"/>
    <x v="4"/>
    <x v="2236"/>
    <n v="0.09"/>
    <s v="Regular"/>
    <x v="2204"/>
    <n v="40.28"/>
    <n v="27.99"/>
    <s v="Dorothy Wardle"/>
    <x v="3"/>
    <s v="Corporate"/>
    <x v="0"/>
    <s v="Storage &amp; Organization"/>
    <s v="Medium Box"/>
    <d v="2016-06-08T00:00:00"/>
  </r>
  <r>
    <n v="7495"/>
    <s v="N"/>
    <x v="709"/>
    <s v="Critical"/>
    <x v="11"/>
    <x v="2237"/>
    <n v="0.09"/>
    <s v="Regular"/>
    <x v="2205"/>
    <n v="67.989999999999995"/>
    <n v="19"/>
    <s v="Dorothy Wardle"/>
    <x v="3"/>
    <s v="Corporate"/>
    <x v="1"/>
    <s v="Telephones and Communication"/>
    <s v="Small Pack"/>
    <d v="2016-06-08T00:00:00"/>
  </r>
  <r>
    <n v="7496"/>
    <s v="N"/>
    <x v="709"/>
    <s v="Low"/>
    <x v="39"/>
    <x v="2238"/>
    <n v="0.05"/>
    <s v="Express"/>
    <x v="2206"/>
    <n v="14.98"/>
    <n v="16.03"/>
    <s v="Joni Wasserman"/>
    <x v="1"/>
    <s v="Consumer"/>
    <x v="0"/>
    <s v="Pens &amp; Art Supplies"/>
    <s v="Wrap Bag"/>
    <d v="2016-06-10T00:00:00"/>
  </r>
  <r>
    <n v="7497"/>
    <s v="Y"/>
    <x v="709"/>
    <s v="High"/>
    <x v="16"/>
    <x v="2239"/>
    <n v="0.09"/>
    <s v="Regular"/>
    <x v="2207"/>
    <n v="21.06"/>
    <n v="23.86"/>
    <s v="Joni Wasserman"/>
    <x v="1"/>
    <s v="Consumer"/>
    <x v="0"/>
    <s v="Paper"/>
    <s v="Small Box"/>
    <d v="2016-06-06T00:00:00"/>
  </r>
  <r>
    <n v="7498"/>
    <s v="N"/>
    <x v="710"/>
    <s v="Not Specified"/>
    <x v="49"/>
    <x v="2240"/>
    <n v="7.0000000000000007E-2"/>
    <s v="Regular"/>
    <x v="2208"/>
    <n v="40.479999999999997"/>
    <n v="15.99"/>
    <s v="Robert Dilbeck"/>
    <x v="1"/>
    <s v="Corporate"/>
    <x v="1"/>
    <s v="Computer Peripherals"/>
    <s v="Small Pack"/>
    <d v="2016-06-09T00:00:00"/>
  </r>
  <r>
    <n v="7499"/>
    <s v="N"/>
    <x v="711"/>
    <s v="Low"/>
    <x v="20"/>
    <x v="2241"/>
    <n v="0.06"/>
    <s v="Regular"/>
    <x v="2209"/>
    <n v="52.97"/>
    <n v="28.45"/>
    <s v="Michelle Lonsdale"/>
    <x v="3"/>
    <s v="Home Office"/>
    <x v="2"/>
    <s v="Office Furnishings"/>
    <s v="Large Box"/>
    <d v="2016-06-12T00:00:00"/>
  </r>
  <r>
    <n v="7500"/>
    <s v="N"/>
    <x v="712"/>
    <s v="High"/>
    <x v="15"/>
    <x v="2242"/>
    <n v="0.03"/>
    <s v="Regular"/>
    <x v="2210"/>
    <n v="24.44"/>
    <n v="20.27"/>
    <s v="Tracy Hopkins"/>
    <x v="1"/>
    <s v="Small Business"/>
    <x v="0"/>
    <s v="Storage &amp; Organization"/>
    <s v="Medium Box"/>
    <d v="2016-06-11T00:00:00"/>
  </r>
  <r>
    <n v="7501"/>
    <s v="N"/>
    <x v="712"/>
    <s v="Medium"/>
    <x v="38"/>
    <x v="2243"/>
    <n v="0.08"/>
    <s v="Regular"/>
    <x v="1770"/>
    <n v="16.18"/>
    <n v="16.989999999999998"/>
    <s v="Alan Jenkins"/>
    <x v="2"/>
    <s v="Small Business"/>
    <x v="0"/>
    <s v="Binders and Binder Accessories"/>
    <s v="Small Box"/>
    <d v="2016-06-11T00:00:00"/>
  </r>
  <r>
    <n v="7502"/>
    <s v="N"/>
    <x v="712"/>
    <s v="Medium"/>
    <x v="2"/>
    <x v="2244"/>
    <n v="0.03"/>
    <s v="Regular"/>
    <x v="2211"/>
    <n v="14.88"/>
    <n v="14.7"/>
    <s v="Alan Jenkins"/>
    <x v="2"/>
    <s v="Small Business"/>
    <x v="0"/>
    <s v="Pens &amp; Art Supplies"/>
    <s v="Wrap Bag"/>
    <d v="2016-06-11T00:00:00"/>
  </r>
  <r>
    <n v="7503"/>
    <s v="N"/>
    <x v="712"/>
    <s v="Not Specified"/>
    <x v="27"/>
    <x v="2245"/>
    <n v="0.05"/>
    <s v="Regular"/>
    <x v="2212"/>
    <n v="25.48"/>
    <n v="18.510000000000002"/>
    <s v="Linda Southworth"/>
    <x v="1"/>
    <s v="Consumer"/>
    <x v="0"/>
    <s v="Storage &amp; Organization"/>
    <s v="Small Box"/>
    <d v="2016-06-11T00:00:00"/>
  </r>
  <r>
    <n v="7504"/>
    <s v="N"/>
    <x v="713"/>
    <s v="High"/>
    <x v="44"/>
    <x v="2246"/>
    <n v="0.06"/>
    <s v="Express"/>
    <x v="2213"/>
    <n v="40.479999999999997"/>
    <n v="15.99"/>
    <s v="Joe Elijah"/>
    <x v="1"/>
    <s v="Home Office"/>
    <x v="1"/>
    <s v="Computer Peripherals"/>
    <s v="Small Pack"/>
    <d v="2016-06-10T00:00:00"/>
  </r>
  <r>
    <n v="7505"/>
    <s v="N"/>
    <x v="713"/>
    <s v="Critical"/>
    <x v="4"/>
    <x v="2247"/>
    <n v="0.02"/>
    <s v="Delivery Van"/>
    <x v="2214"/>
    <n v="101.99"/>
    <n v="56"/>
    <s v="Neil French"/>
    <x v="1"/>
    <s v="Consumer"/>
    <x v="2"/>
    <s v="Chairs &amp; Chairmats"/>
    <s v="Jumbo Drum"/>
    <d v="2016-06-12T00:00:00"/>
  </r>
  <r>
    <n v="7506"/>
    <s v="N"/>
    <x v="713"/>
    <s v="Critical"/>
    <x v="37"/>
    <x v="2248"/>
    <n v="0.06"/>
    <s v="Regular"/>
    <x v="1656"/>
    <n v="21.31"/>
    <n v="17.98"/>
    <s v="Neil French"/>
    <x v="1"/>
    <s v="Consumer"/>
    <x v="0"/>
    <s v="Scissors Rulers and Trimmers"/>
    <s v="Small Pack"/>
    <d v="2016-06-13T00:00:00"/>
  </r>
  <r>
    <n v="7507"/>
    <s v="N"/>
    <x v="713"/>
    <s v="Medium"/>
    <x v="48"/>
    <x v="2249"/>
    <n v="7.0000000000000007E-2"/>
    <s v="Regular"/>
    <x v="2215"/>
    <n v="17.38"/>
    <n v="21.57"/>
    <s v="Lori Olson"/>
    <x v="0"/>
    <s v="Consumer"/>
    <x v="0"/>
    <s v="Binders and Binder Accessories"/>
    <s v="Small Box"/>
    <d v="2016-06-13T00:00:00"/>
  </r>
  <r>
    <n v="7508"/>
    <s v="Y"/>
    <x v="713"/>
    <s v="Critical"/>
    <x v="44"/>
    <x v="1528"/>
    <n v="0.03"/>
    <s v="Regular"/>
    <x v="2216"/>
    <n v="17.34"/>
    <n v="19.63"/>
    <s v="Duane Huffman"/>
    <x v="2"/>
    <s v="Consumer"/>
    <x v="0"/>
    <s v="Binders and Binder Accessories"/>
    <s v="Small Box"/>
    <d v="2016-06-11T00:00:00"/>
  </r>
  <r>
    <n v="7509"/>
    <s v="N"/>
    <x v="714"/>
    <s v="Low"/>
    <x v="1"/>
    <x v="2250"/>
    <n v="0.1"/>
    <s v="Regular"/>
    <x v="2217"/>
    <n v="288.2"/>
    <n v="38.49"/>
    <s v="Joy Daniels"/>
    <x v="1"/>
    <s v="Corporate"/>
    <x v="2"/>
    <s v="Chairs &amp; Chairmats"/>
    <s v="Large Box"/>
    <d v="2016-06-16T00:00:00"/>
  </r>
  <r>
    <n v="7510"/>
    <s v="N"/>
    <x v="714"/>
    <s v="Low"/>
    <x v="23"/>
    <x v="2251"/>
    <n v="0.05"/>
    <s v="Express"/>
    <x v="2218"/>
    <n v="18.350000000000001"/>
    <n v="15.02"/>
    <s v="Joy Daniels"/>
    <x v="1"/>
    <s v="Corporate"/>
    <x v="0"/>
    <s v="Paper"/>
    <s v="Wrap Bag"/>
    <d v="2016-06-17T00:00:00"/>
  </r>
  <r>
    <n v="7511"/>
    <s v="N"/>
    <x v="714"/>
    <s v="Medium"/>
    <x v="27"/>
    <x v="2252"/>
    <n v="0.06"/>
    <s v="Delivery Van"/>
    <x v="2219"/>
    <n v="192.98"/>
    <n v="69.239999999999995"/>
    <s v="Helen Abelman"/>
    <x v="0"/>
    <s v="Home Office"/>
    <x v="0"/>
    <s v="Appliances"/>
    <s v="Jumbo Drum"/>
    <d v="2016-06-14T00:00:00"/>
  </r>
  <r>
    <n v="7512"/>
    <s v="N"/>
    <x v="715"/>
    <s v="Low"/>
    <x v="0"/>
    <x v="2253"/>
    <n v="0.02"/>
    <s v="Regular"/>
    <x v="2220"/>
    <n v="711.99"/>
    <n v="38.49"/>
    <s v="Lycoris Saunders"/>
    <x v="2"/>
    <s v="Home Office"/>
    <x v="1"/>
    <s v="Copiers and Fax"/>
    <s v="Large Box"/>
    <d v="2016-06-20T00:00:00"/>
  </r>
  <r>
    <n v="7513"/>
    <s v="Y"/>
    <x v="715"/>
    <s v="Not Specified"/>
    <x v="13"/>
    <x v="2254"/>
    <n v="0"/>
    <s v="Express"/>
    <x v="1686"/>
    <n v="17.18"/>
    <n v="16.04"/>
    <s v="Frank Atkinson"/>
    <x v="0"/>
    <s v="Corporate"/>
    <x v="0"/>
    <s v="Paper"/>
    <s v="Wrap Bag"/>
    <d v="2016-06-14T00:00:00"/>
  </r>
  <r>
    <n v="7514"/>
    <s v="N"/>
    <x v="716"/>
    <s v="Critical"/>
    <x v="28"/>
    <x v="2255"/>
    <n v="0.08"/>
    <s v="Regular"/>
    <x v="2221"/>
    <n v="16.98"/>
    <n v="18.72"/>
    <s v="Darrin Van Huff"/>
    <x v="1"/>
    <s v="Home Office"/>
    <x v="0"/>
    <s v="Paper"/>
    <s v="Small Box"/>
    <d v="2016-06-16T00:00:00"/>
  </r>
  <r>
    <n v="7515"/>
    <s v="N"/>
    <x v="716"/>
    <s v="Low"/>
    <x v="35"/>
    <x v="2256"/>
    <n v="0.08"/>
    <s v="Regular"/>
    <x v="2222"/>
    <n v="24.28"/>
    <n v="20.47"/>
    <s v="Ken Heidel"/>
    <x v="1"/>
    <s v="Corporate"/>
    <x v="0"/>
    <s v="Paper"/>
    <s v="Small Box"/>
    <d v="2016-06-24T00:00:00"/>
  </r>
  <r>
    <n v="7516"/>
    <s v="N"/>
    <x v="716"/>
    <s v="High"/>
    <x v="27"/>
    <x v="2257"/>
    <n v="0.09"/>
    <s v="Regular"/>
    <x v="2223"/>
    <n v="20.74"/>
    <n v="22.29"/>
    <s v="Edward Nazzal"/>
    <x v="2"/>
    <s v="Home Office"/>
    <x v="0"/>
    <s v="Envelopes"/>
    <s v="Small Box"/>
    <d v="2016-06-16T00:00:00"/>
  </r>
  <r>
    <n v="7517"/>
    <s v="Y"/>
    <x v="717"/>
    <s v="Not Specified"/>
    <x v="3"/>
    <x v="2258"/>
    <n v="0"/>
    <s v="Regular"/>
    <x v="2224"/>
    <n v="107.99"/>
    <n v="18.899999999999999"/>
    <s v="Ted Trevino"/>
    <x v="2"/>
    <s v="Corporate"/>
    <x v="1"/>
    <s v="Telephones and Communication"/>
    <s v="Small Box"/>
    <d v="2016-06-17T00:00:00"/>
  </r>
  <r>
    <n v="7518"/>
    <s v="N"/>
    <x v="717"/>
    <s v="Medium"/>
    <x v="26"/>
    <x v="2259"/>
    <n v="0.1"/>
    <s v="Express"/>
    <x v="2225"/>
    <n v="19.28"/>
    <n v="25.15"/>
    <s v="Jack OBriant"/>
    <x v="1"/>
    <s v="Consumer"/>
    <x v="0"/>
    <s v="Paper"/>
    <s v="Small Box"/>
    <d v="2016-06-17T00:00:00"/>
  </r>
  <r>
    <n v="7519"/>
    <s v="N"/>
    <x v="717"/>
    <s v="Medium"/>
    <x v="47"/>
    <x v="2260"/>
    <n v="0.01"/>
    <s v="Express"/>
    <x v="2226"/>
    <n v="18.48"/>
    <n v="24.05"/>
    <s v="Jack OBriant"/>
    <x v="1"/>
    <s v="Consumer"/>
    <x v="0"/>
    <s v="Paper"/>
    <s v="Small Box"/>
    <d v="2016-06-17T00:00:00"/>
  </r>
  <r>
    <n v="7520"/>
    <s v="N"/>
    <x v="718"/>
    <s v="High"/>
    <x v="25"/>
    <x v="2261"/>
    <n v="0"/>
    <s v="Regular"/>
    <x v="2200"/>
    <n v="20.74"/>
    <n v="15.39"/>
    <s v="Harold Engle"/>
    <x v="0"/>
    <s v="Home Office"/>
    <x v="0"/>
    <s v="Envelopes"/>
    <s v="Small Box"/>
    <d v="2016-06-18T00:00:00"/>
  </r>
  <r>
    <n v="7521"/>
    <s v="N"/>
    <x v="718"/>
    <s v="Medium"/>
    <x v="30"/>
    <x v="2262"/>
    <n v="0.09"/>
    <s v="Delivery Van"/>
    <x v="2227"/>
    <n v="35.99"/>
    <n v="29.68"/>
    <s v="Thomas Brumley"/>
    <x v="1"/>
    <s v="Consumer"/>
    <x v="2"/>
    <s v="Office Furnishings"/>
    <s v="Jumbo Drum"/>
    <d v="2016-06-19T00:00:00"/>
  </r>
  <r>
    <n v="7522"/>
    <s v="N"/>
    <x v="718"/>
    <s v="Low"/>
    <x v="47"/>
    <x v="2263"/>
    <n v="0.08"/>
    <s v="Regular"/>
    <x v="2228"/>
    <n v="31.84"/>
    <n v="18.100000000000001"/>
    <s v="Michael Oakman"/>
    <x v="1"/>
    <s v="Small Business"/>
    <x v="0"/>
    <s v="Pens &amp; Art Supplies"/>
    <s v="Wrap Bag"/>
    <d v="2016-06-22T00:00:00"/>
  </r>
  <r>
    <n v="7523"/>
    <s v="N"/>
    <x v="718"/>
    <s v="Low"/>
    <x v="36"/>
    <x v="2264"/>
    <n v="0.04"/>
    <s v="Express"/>
    <x v="2229"/>
    <n v="13.48"/>
    <n v="14.7"/>
    <s v="Michael Oakman"/>
    <x v="1"/>
    <s v="Small Business"/>
    <x v="0"/>
    <s v="Rubber Bands"/>
    <s v="Wrap Bag"/>
    <d v="2016-06-21T00:00:00"/>
  </r>
  <r>
    <n v="7524"/>
    <s v="N"/>
    <x v="719"/>
    <s v="Medium"/>
    <x v="43"/>
    <x v="2265"/>
    <n v="0.08"/>
    <s v="Regular"/>
    <x v="1007"/>
    <n v="18.48"/>
    <n v="19.86"/>
    <s v="Maria Zettner"/>
    <x v="2"/>
    <s v="Corporate"/>
    <x v="0"/>
    <s v="Paper"/>
    <s v="Small Box"/>
    <d v="2016-06-20T00:00:00"/>
  </r>
  <r>
    <n v="7525"/>
    <s v="N"/>
    <x v="720"/>
    <s v="Not Specified"/>
    <x v="3"/>
    <x v="2266"/>
    <n v="0.01"/>
    <s v="Regular"/>
    <x v="2230"/>
    <n v="102.48"/>
    <n v="33.99"/>
    <s v="Toby Grace"/>
    <x v="1"/>
    <s v="Home Office"/>
    <x v="0"/>
    <s v="Envelopes"/>
    <s v="Small Box"/>
    <d v="2016-06-20T00:00:00"/>
  </r>
  <r>
    <n v="7526"/>
    <s v="N"/>
    <x v="720"/>
    <s v="High"/>
    <x v="42"/>
    <x v="2267"/>
    <n v="0.1"/>
    <s v="Regular"/>
    <x v="2231"/>
    <n v="14.78"/>
    <n v="15.34"/>
    <s v="Jack Lebron"/>
    <x v="3"/>
    <s v="Corporate"/>
    <x v="0"/>
    <s v="Pens &amp; Art Supplies"/>
    <s v="Wrap Bag"/>
    <d v="2016-06-21T00:00:00"/>
  </r>
  <r>
    <n v="7527"/>
    <s v="N"/>
    <x v="720"/>
    <s v="High"/>
    <x v="3"/>
    <x v="2268"/>
    <n v="0"/>
    <s v="Express"/>
    <x v="2232"/>
    <n v="77.989999999999995"/>
    <n v="19.260000000000002"/>
    <s v="Jack Lebron"/>
    <x v="0"/>
    <s v="Corporate"/>
    <x v="1"/>
    <s v="Telephones and Communication"/>
    <s v="Small Box"/>
    <d v="2016-06-21T00:00:00"/>
  </r>
  <r>
    <n v="7528"/>
    <s v="N"/>
    <x v="720"/>
    <s v="Medium"/>
    <x v="37"/>
    <x v="2269"/>
    <n v="0"/>
    <s v="Regular"/>
    <x v="2233"/>
    <n v="217.99"/>
    <n v="19.260000000000002"/>
    <s v="Michelle Lonsdale"/>
    <x v="3"/>
    <s v="Corporate"/>
    <x v="1"/>
    <s v="Telephones and Communication"/>
    <s v="Small Box"/>
    <d v="2016-06-21T00:00:00"/>
  </r>
  <r>
    <n v="7529"/>
    <s v="N"/>
    <x v="721"/>
    <s v="Critical"/>
    <x v="4"/>
    <x v="2270"/>
    <n v="0.02"/>
    <s v="Regular"/>
    <x v="2234"/>
    <n v="32.24"/>
    <n v="22.99"/>
    <s v="Julia West"/>
    <x v="3"/>
    <s v="Home Office"/>
    <x v="2"/>
    <s v="Office Furnishings"/>
    <s v="Small Pack"/>
    <d v="2016-06-21T00:00:00"/>
  </r>
  <r>
    <n v="7530"/>
    <s v="N"/>
    <x v="721"/>
    <s v="High"/>
    <x v="49"/>
    <x v="2271"/>
    <n v="0.1"/>
    <s v="Express"/>
    <x v="2235"/>
    <n v="15.69"/>
    <n v="14.5"/>
    <s v="Lycoris Saunders"/>
    <x v="1"/>
    <s v="Home Office"/>
    <x v="0"/>
    <s v="Labels"/>
    <s v="Small Box"/>
    <d v="2016-06-21T00:00:00"/>
  </r>
  <r>
    <n v="7531"/>
    <s v="N"/>
    <x v="721"/>
    <s v="High"/>
    <x v="12"/>
    <x v="2272"/>
    <n v="0.02"/>
    <s v="Regular"/>
    <x v="2236"/>
    <n v="18.68"/>
    <n v="19.2"/>
    <s v="Lycoris Saunders"/>
    <x v="1"/>
    <s v="Home Office"/>
    <x v="0"/>
    <s v="Paper"/>
    <s v="Small Box"/>
    <d v="2016-06-22T00:00:00"/>
  </r>
  <r>
    <n v="7532"/>
    <s v="N"/>
    <x v="722"/>
    <s v="High"/>
    <x v="22"/>
    <x v="2273"/>
    <n v="0.03"/>
    <s v="Regular"/>
    <x v="2237"/>
    <n v="332.98"/>
    <n v="38.49"/>
    <s v="Sandra Glassco"/>
    <x v="2"/>
    <s v="Home Office"/>
    <x v="2"/>
    <s v="Chairs &amp; Chairmats"/>
    <s v="Large Box"/>
    <d v="2016-06-22T00:00:00"/>
  </r>
  <r>
    <n v="7533"/>
    <s v="N"/>
    <x v="722"/>
    <s v="High"/>
    <x v="17"/>
    <x v="2274"/>
    <n v="0.08"/>
    <s v="Regular"/>
    <x v="2238"/>
    <n v="122.98"/>
    <n v="27.99"/>
    <s v="Sandra Glassco"/>
    <x v="2"/>
    <s v="Home Office"/>
    <x v="2"/>
    <s v="Office Furnishings"/>
    <s v="Medium Box"/>
    <d v="2016-06-22T00:00:00"/>
  </r>
  <r>
    <n v="7534"/>
    <s v="N"/>
    <x v="722"/>
    <s v="High"/>
    <x v="3"/>
    <x v="2275"/>
    <n v="0.09"/>
    <s v="Regular"/>
    <x v="2239"/>
    <n v="34.01"/>
    <n v="19.53"/>
    <s v="Sandra Glassco"/>
    <x v="2"/>
    <s v="Home Office"/>
    <x v="0"/>
    <s v="Pens &amp; Art Supplies"/>
    <s v="Small Pack"/>
    <d v="2016-06-24T00:00:00"/>
  </r>
  <r>
    <n v="7535"/>
    <s v="Y"/>
    <x v="722"/>
    <s v="Critical"/>
    <x v="5"/>
    <x v="2276"/>
    <n v="0.1"/>
    <s v="Regular"/>
    <x v="2240"/>
    <n v="28.91"/>
    <n v="20.25"/>
    <s v="Patrick Bzostek"/>
    <x v="2"/>
    <s v="Consumer"/>
    <x v="0"/>
    <s v="Storage &amp; Organization"/>
    <s v="Small Box"/>
    <d v="2016-06-22T00:00:00"/>
  </r>
  <r>
    <n v="7536"/>
    <s v="Y"/>
    <x v="722"/>
    <s v="Critical"/>
    <x v="15"/>
    <x v="2277"/>
    <n v="0.04"/>
    <s v="Express"/>
    <x v="2241"/>
    <n v="167.99"/>
    <n v="22.99"/>
    <s v="Patrick Bzostek"/>
    <x v="2"/>
    <s v="Consumer"/>
    <x v="1"/>
    <s v="Telephones and Communication"/>
    <s v="Small Box"/>
    <d v="2016-06-23T00:00:00"/>
  </r>
  <r>
    <n v="7537"/>
    <s v="N"/>
    <x v="722"/>
    <s v="Critical"/>
    <x v="41"/>
    <x v="2278"/>
    <n v="0.01"/>
    <s v="Regular"/>
    <x v="2242"/>
    <n v="28.74"/>
    <n v="19.079999999999998"/>
    <s v="Saphhira Shifley"/>
    <x v="1"/>
    <s v="Consumer"/>
    <x v="0"/>
    <s v="Binders and Binder Accessories"/>
    <s v="Small Box"/>
    <d v="2016-06-22T00:00:00"/>
  </r>
  <r>
    <n v="7538"/>
    <s v="N"/>
    <x v="723"/>
    <s v="Not Specified"/>
    <x v="30"/>
    <x v="2279"/>
    <n v="0.04"/>
    <s v="Regular"/>
    <x v="2243"/>
    <n v="85.98"/>
    <n v="28.52"/>
    <s v="Liz Carlisle"/>
    <x v="1"/>
    <s v="Corporate"/>
    <x v="1"/>
    <s v="Computer Peripherals"/>
    <s v="Small Box"/>
    <d v="2016-06-23T00:00:00"/>
  </r>
  <r>
    <n v="7539"/>
    <s v="N"/>
    <x v="723"/>
    <s v="Critical"/>
    <x v="22"/>
    <x v="2280"/>
    <n v="0.03"/>
    <s v="Regular"/>
    <x v="2244"/>
    <n v="27.94"/>
    <n v="19.45"/>
    <s v="Cindy Stewart"/>
    <x v="1"/>
    <s v="Corporate"/>
    <x v="0"/>
    <s v="Pens &amp; Art Supplies"/>
    <s v="Small Pack"/>
    <d v="2016-06-24T00:00:00"/>
  </r>
  <r>
    <n v="7540"/>
    <s v="N"/>
    <x v="724"/>
    <s v="Not Specified"/>
    <x v="27"/>
    <x v="2281"/>
    <n v="7.0000000000000007E-2"/>
    <s v="Regular"/>
    <x v="2245"/>
    <n v="31.98"/>
    <n v="19.77"/>
    <s v="Tracy Jones"/>
    <x v="1"/>
    <s v="Consumer"/>
    <x v="0"/>
    <s v="Paper"/>
    <s v="Small Box"/>
    <d v="2016-06-25T00:00:00"/>
  </r>
  <r>
    <n v="7541"/>
    <s v="N"/>
    <x v="724"/>
    <s v="Not Specified"/>
    <x v="16"/>
    <x v="2282"/>
    <n v="0.01"/>
    <s v="Regular"/>
    <x v="2246"/>
    <n v="46.58"/>
    <n v="22.99"/>
    <s v="Tracy Jones"/>
    <x v="1"/>
    <s v="Consumer"/>
    <x v="0"/>
    <s v="Pens &amp; Art Supplies"/>
    <s v="Small Pack"/>
    <d v="2016-06-24T00:00:00"/>
  </r>
  <r>
    <n v="7542"/>
    <s v="N"/>
    <x v="724"/>
    <s v="Not Specified"/>
    <x v="39"/>
    <x v="2283"/>
    <n v="0.1"/>
    <s v="Delivery Van"/>
    <x v="2247"/>
    <n v="37.979999999999997"/>
    <n v="28.36"/>
    <s v="Nora Pelletier"/>
    <x v="1"/>
    <s v="Home Office"/>
    <x v="2"/>
    <s v="Chairs &amp; Chairmats"/>
    <s v="Jumbo Drum"/>
    <d v="2016-06-24T00:00:00"/>
  </r>
  <r>
    <n v="7543"/>
    <s v="N"/>
    <x v="724"/>
    <s v="Not Specified"/>
    <x v="5"/>
    <x v="2284"/>
    <n v="0"/>
    <s v="Regular"/>
    <x v="2248"/>
    <n v="461.99"/>
    <n v="38.49"/>
    <s v="Nora Pelletier"/>
    <x v="1"/>
    <s v="Home Office"/>
    <x v="1"/>
    <s v="Copiers and Fax"/>
    <s v="Large Box"/>
    <d v="2016-06-25T00:00:00"/>
  </r>
  <r>
    <n v="7544"/>
    <s v="N"/>
    <x v="725"/>
    <s v="High"/>
    <x v="32"/>
    <x v="2285"/>
    <n v="7.0000000000000007E-2"/>
    <s v="Regular"/>
    <x v="2249"/>
    <n v="152.99"/>
    <n v="18.2"/>
    <s v="Ashley Jarvis"/>
    <x v="1"/>
    <s v="Small Business"/>
    <x v="1"/>
    <s v="Telephones and Communication"/>
    <s v="Small Box"/>
    <d v="2016-06-26T00:00:00"/>
  </r>
  <r>
    <n v="7545"/>
    <s v="N"/>
    <x v="726"/>
    <s v="Not Specified"/>
    <x v="45"/>
    <x v="2286"/>
    <n v="0.03"/>
    <s v="Regular"/>
    <x v="2250"/>
    <n v="67.989999999999995"/>
    <n v="19"/>
    <s v="Rick Wilson"/>
    <x v="1"/>
    <s v="Consumer"/>
    <x v="1"/>
    <s v="Telephones and Communication"/>
    <s v="Small Pack"/>
    <d v="2016-06-26T00:00:00"/>
  </r>
  <r>
    <n v="7546"/>
    <s v="N"/>
    <x v="726"/>
    <s v="Low"/>
    <x v="30"/>
    <x v="2287"/>
    <n v="0.08"/>
    <s v="Delivery Van"/>
    <x v="2251"/>
    <n v="112.89"/>
    <n v="56"/>
    <s v="Ed Jacobs"/>
    <x v="1"/>
    <s v="Small Business"/>
    <x v="2"/>
    <s v="Chairs &amp; Chairmats"/>
    <s v="Jumbo Drum"/>
    <d v="2016-06-27T00:00:00"/>
  </r>
  <r>
    <n v="7547"/>
    <s v="N"/>
    <x v="727"/>
    <s v="Medium"/>
    <x v="37"/>
    <x v="2288"/>
    <n v="0.08"/>
    <s v="Regular"/>
    <x v="2252"/>
    <n v="71.98"/>
    <n v="17.989999999999998"/>
    <s v="Adam Hart"/>
    <x v="1"/>
    <s v="Corporate"/>
    <x v="0"/>
    <s v="Appliances"/>
    <s v="Small Box"/>
    <d v="2016-06-28T00:00:00"/>
  </r>
  <r>
    <n v="7548"/>
    <s v="N"/>
    <x v="728"/>
    <s v="Low"/>
    <x v="40"/>
    <x v="2289"/>
    <n v="0.05"/>
    <s v="Express"/>
    <x v="2253"/>
    <n v="15.29"/>
    <n v="15.35"/>
    <s v="Tony Molinari"/>
    <x v="0"/>
    <s v="Corporate"/>
    <x v="0"/>
    <s v="Rubber Bands"/>
    <s v="Wrap Bag"/>
    <d v="2016-07-01T00:00:00"/>
  </r>
  <r>
    <n v="7549"/>
    <s v="N"/>
    <x v="728"/>
    <s v="Low"/>
    <x v="21"/>
    <x v="2290"/>
    <n v="0.1"/>
    <s v="Delivery Van"/>
    <x v="2254"/>
    <n v="172.98"/>
    <n v="44"/>
    <s v="Tony Molinari"/>
    <x v="0"/>
    <s v="Corporate"/>
    <x v="2"/>
    <s v="Chairs &amp; Chairmats"/>
    <s v="Jumbo Drum"/>
    <d v="2016-07-04T00:00:00"/>
  </r>
  <r>
    <n v="7550"/>
    <s v="N"/>
    <x v="729"/>
    <s v="Medium"/>
    <x v="33"/>
    <x v="2291"/>
    <n v="0.03"/>
    <s v="Regular"/>
    <x v="2255"/>
    <n v="132.33000000000001"/>
    <n v="33.99"/>
    <s v="Craig Carroll"/>
    <x v="2"/>
    <s v="Small Business"/>
    <x v="0"/>
    <s v="Storage &amp; Organization"/>
    <s v="Small Box"/>
    <d v="2016-06-30T00:00:00"/>
  </r>
  <r>
    <n v="7551"/>
    <s v="N"/>
    <x v="729"/>
    <s v="Critical"/>
    <x v="45"/>
    <x v="2292"/>
    <n v="0.09"/>
    <s v="Regular"/>
    <x v="2256"/>
    <n v="15.98"/>
    <n v="16.97"/>
    <s v="Astrea Jones"/>
    <x v="0"/>
    <s v="Corporate"/>
    <x v="0"/>
    <s v="Paper"/>
    <s v="Wrap Bag"/>
    <d v="2016-06-29T00:00:00"/>
  </r>
  <r>
    <n v="7552"/>
    <s v="N"/>
    <x v="729"/>
    <s v="Critical"/>
    <x v="30"/>
    <x v="2293"/>
    <n v="0.03"/>
    <s v="Express"/>
    <x v="2257"/>
    <n v="47.99"/>
    <n v="19"/>
    <s v="Astrea Jones"/>
    <x v="0"/>
    <s v="Corporate"/>
    <x v="1"/>
    <s v="Telephones and Communication"/>
    <s v="Small Box"/>
    <d v="2016-06-30T00:00:00"/>
  </r>
  <r>
    <n v="7553"/>
    <s v="N"/>
    <x v="729"/>
    <s v="Low"/>
    <x v="31"/>
    <x v="2294"/>
    <n v="0.04"/>
    <s v="Regular"/>
    <x v="2258"/>
    <n v="16.98"/>
    <n v="19.489999999999998"/>
    <s v="Rose OBrian"/>
    <x v="2"/>
    <s v="Home Office"/>
    <x v="0"/>
    <s v="Paper"/>
    <s v="Small Box"/>
    <d v="2016-06-30T00:00:00"/>
  </r>
  <r>
    <n v="7554"/>
    <s v="N"/>
    <x v="730"/>
    <s v="Medium"/>
    <x v="9"/>
    <x v="2295"/>
    <n v="0.01"/>
    <s v="Regular"/>
    <x v="2259"/>
    <n v="21.93"/>
    <n v="15.09"/>
    <s v="Quincy Jones"/>
    <x v="0"/>
    <s v="Home Office"/>
    <x v="0"/>
    <s v="Pens &amp; Art Supplies"/>
    <s v="Wrap Bag"/>
    <d v="2016-06-30T00:00:00"/>
  </r>
  <r>
    <n v="7555"/>
    <s v="N"/>
    <x v="730"/>
    <s v="Medium"/>
    <x v="42"/>
    <x v="2296"/>
    <n v="0.08"/>
    <s v="Regular"/>
    <x v="2260"/>
    <n v="14.21"/>
    <n v="15"/>
    <s v="Quincy Jones"/>
    <x v="0"/>
    <s v="Home Office"/>
    <x v="0"/>
    <s v="Pens &amp; Art Supplies"/>
    <s v="Wrap Bag"/>
    <d v="2016-06-30T00:00:00"/>
  </r>
  <r>
    <n v="7556"/>
    <s v="N"/>
    <x v="730"/>
    <s v="High"/>
    <x v="3"/>
    <x v="2297"/>
    <n v="0.04"/>
    <s v="Express"/>
    <x v="2261"/>
    <n v="20.6"/>
    <n v="20.190000000000001"/>
    <s v="Tanja Norvell"/>
    <x v="1"/>
    <s v="Corporate"/>
    <x v="0"/>
    <s v="Binders and Binder Accessories"/>
    <s v="Small Box"/>
    <d v="2016-06-30T00:00:00"/>
  </r>
  <r>
    <n v="7557"/>
    <s v="Y"/>
    <x v="730"/>
    <s v="Not Specified"/>
    <x v="10"/>
    <x v="2298"/>
    <n v="0.04"/>
    <s v="Express"/>
    <x v="2262"/>
    <n v="150.13999999999999"/>
    <n v="49"/>
    <s v="Bobby Odegard"/>
    <x v="2"/>
    <s v="Corporate"/>
    <x v="0"/>
    <s v="Storage &amp; Organization"/>
    <s v="Large Box"/>
    <d v="2016-06-30T00:00:00"/>
  </r>
  <r>
    <n v="7558"/>
    <s v="Y"/>
    <x v="730"/>
    <s v="Not Specified"/>
    <x v="43"/>
    <x v="2299"/>
    <n v="0.1"/>
    <s v="Regular"/>
    <x v="2263"/>
    <n v="137.99"/>
    <n v="22.08"/>
    <s v="Bobby Odegard"/>
    <x v="2"/>
    <s v="Corporate"/>
    <x v="1"/>
    <s v="Telephones and Communication"/>
    <s v="Small Box"/>
    <d v="2016-06-30T00:00:00"/>
  </r>
  <r>
    <n v="7559"/>
    <s v="N"/>
    <x v="731"/>
    <s v="Critical"/>
    <x v="42"/>
    <x v="2300"/>
    <n v="0.01"/>
    <s v="Regular"/>
    <x v="2264"/>
    <n v="51.48"/>
    <n v="15.99"/>
    <s v="Erin Ashbrook"/>
    <x v="2"/>
    <s v="Consumer"/>
    <x v="1"/>
    <s v="Computer Peripherals"/>
    <s v="Small Pack"/>
    <d v="2016-07-02T00:00:00"/>
  </r>
  <r>
    <n v="7560"/>
    <s v="N"/>
    <x v="732"/>
    <s v="High"/>
    <x v="48"/>
    <x v="2301"/>
    <n v="0.04"/>
    <s v="Express"/>
    <x v="2265"/>
    <n v="27.98"/>
    <n v="18"/>
    <s v="Steve Carroll"/>
    <x v="0"/>
    <s v="Consumer"/>
    <x v="1"/>
    <s v="Computer Peripherals"/>
    <s v="Small Box"/>
    <d v="2016-07-03T00:00:00"/>
  </r>
  <r>
    <n v="7561"/>
    <s v="N"/>
    <x v="732"/>
    <s v="High"/>
    <x v="12"/>
    <x v="2302"/>
    <n v="0.03"/>
    <s v="Regular"/>
    <x v="2266"/>
    <n v="21.48"/>
    <n v="21.29"/>
    <s v="Steve Carroll"/>
    <x v="0"/>
    <s v="Consumer"/>
    <x v="2"/>
    <s v="Office Furnishings"/>
    <s v="Small Pack"/>
    <d v="2016-07-02T00:00:00"/>
  </r>
  <r>
    <n v="7562"/>
    <s v="N"/>
    <x v="732"/>
    <s v="High"/>
    <x v="23"/>
    <x v="2303"/>
    <n v="0.02"/>
    <s v="Regular"/>
    <x v="2267"/>
    <n v="119.53"/>
    <n v="19.809999999999999"/>
    <s v="Joni Blumstein"/>
    <x v="2"/>
    <s v="Home Office"/>
    <x v="2"/>
    <s v="Office Furnishings"/>
    <s v="Medium Box"/>
    <d v="2016-07-05T00:00:00"/>
  </r>
  <r>
    <n v="7563"/>
    <s v="N"/>
    <x v="732"/>
    <s v="Not Specified"/>
    <x v="46"/>
    <x v="2304"/>
    <n v="7.0000000000000007E-2"/>
    <s v="Regular"/>
    <x v="2268"/>
    <n v="18.48"/>
    <n v="20.65"/>
    <s v="Lycoris Saunders"/>
    <x v="1"/>
    <s v="Corporate"/>
    <x v="0"/>
    <s v="Paper"/>
    <s v="Small Box"/>
    <d v="2016-07-02T00:00:00"/>
  </r>
  <r>
    <n v="7564"/>
    <s v="N"/>
    <x v="732"/>
    <s v="High"/>
    <x v="38"/>
    <x v="2305"/>
    <n v="0.04"/>
    <s v="Regular"/>
    <x v="2269"/>
    <n v="14.94"/>
    <n v="14.81"/>
    <s v="Christine Sundaresam"/>
    <x v="2"/>
    <s v="Small Business"/>
    <x v="0"/>
    <s v="Pens &amp; Art Supplies"/>
    <s v="Wrap Bag"/>
    <d v="2016-07-05T00:00:00"/>
  </r>
  <r>
    <n v="7565"/>
    <s v="N"/>
    <x v="733"/>
    <s v="Not Specified"/>
    <x v="38"/>
    <x v="2306"/>
    <n v="0.02"/>
    <s v="Regular"/>
    <x v="2270"/>
    <n v="16.97"/>
    <n v="19.71"/>
    <s v="Toby Swindell"/>
    <x v="1"/>
    <s v="Small Business"/>
    <x v="2"/>
    <s v="Office Furnishings"/>
    <s v="Medium Box"/>
    <d v="2016-07-05T00:00:00"/>
  </r>
  <r>
    <n v="7566"/>
    <s v="N"/>
    <x v="733"/>
    <s v="High"/>
    <x v="20"/>
    <x v="2307"/>
    <n v="0"/>
    <s v="Delivery Van"/>
    <x v="412"/>
    <n v="158.34"/>
    <n v="57.75"/>
    <s v="Brendan Dodson"/>
    <x v="3"/>
    <s v="Corporate"/>
    <x v="2"/>
    <s v="Tables"/>
    <s v="Jumbo Box"/>
    <d v="2016-07-04T00:00:00"/>
  </r>
  <r>
    <n v="7567"/>
    <s v="N"/>
    <x v="733"/>
    <s v="Low"/>
    <x v="28"/>
    <x v="2308"/>
    <n v="0"/>
    <s v="Regular"/>
    <x v="2271"/>
    <n v="16.91"/>
    <n v="19.68"/>
    <s v="George Bell"/>
    <x v="2"/>
    <s v="Corporate"/>
    <x v="0"/>
    <s v="Binders and Binder Accessories"/>
    <s v="Small Box"/>
    <d v="2016-07-07T00:00:00"/>
  </r>
  <r>
    <n v="7568"/>
    <s v="N"/>
    <x v="733"/>
    <s v="Low"/>
    <x v="2"/>
    <x v="2309"/>
    <n v="0.04"/>
    <s v="Regular"/>
    <x v="2272"/>
    <n v="21.98"/>
    <n v="26.52"/>
    <s v="George Bell"/>
    <x v="2"/>
    <s v="Corporate"/>
    <x v="2"/>
    <s v="Office Furnishings"/>
    <s v="Small Box"/>
    <d v="2016-07-03T00:00:00"/>
  </r>
  <r>
    <n v="7569"/>
    <s v="N"/>
    <x v="733"/>
    <s v="Low"/>
    <x v="31"/>
    <x v="2310"/>
    <n v="0.1"/>
    <s v="Regular"/>
    <x v="2273"/>
    <n v="41.34"/>
    <n v="21.87"/>
    <s v="George Bell"/>
    <x v="2"/>
    <s v="Corporate"/>
    <x v="2"/>
    <s v="Office Furnishings"/>
    <s v="Small Box"/>
    <d v="2016-07-05T00:00:00"/>
  </r>
  <r>
    <n v="7570"/>
    <s v="N"/>
    <x v="734"/>
    <s v="High"/>
    <x v="33"/>
    <x v="2311"/>
    <n v="0.01"/>
    <s v="Express"/>
    <x v="2274"/>
    <n v="61.43"/>
    <n v="33.99"/>
    <s v="MaryBeth Skach"/>
    <x v="1"/>
    <s v="Home Office"/>
    <x v="0"/>
    <s v="Appliances"/>
    <s v="Small Box"/>
    <d v="2016-07-06T00:00:00"/>
  </r>
  <r>
    <n v="7571"/>
    <s v="N"/>
    <x v="734"/>
    <s v="High"/>
    <x v="27"/>
    <x v="2312"/>
    <n v="0.1"/>
    <s v="Regular"/>
    <x v="2275"/>
    <n v="18.68"/>
    <n v="19.66"/>
    <s v="Randy Ferguson"/>
    <x v="1"/>
    <s v="Home Office"/>
    <x v="0"/>
    <s v="Paper"/>
    <s v="Small Box"/>
    <d v="2016-07-05T00:00:00"/>
  </r>
  <r>
    <n v="7572"/>
    <s v="N"/>
    <x v="734"/>
    <s v="High"/>
    <x v="11"/>
    <x v="2313"/>
    <n v="0.04"/>
    <s v="Regular"/>
    <x v="2276"/>
    <n v="17.98"/>
    <n v="14.96"/>
    <s v="Randy Ferguson"/>
    <x v="1"/>
    <s v="Home Office"/>
    <x v="0"/>
    <s v="Pens &amp; Art Supplies"/>
    <s v="Wrap Bag"/>
    <d v="2016-07-06T00:00:00"/>
  </r>
  <r>
    <n v="7573"/>
    <s v="N"/>
    <x v="734"/>
    <s v="High"/>
    <x v="20"/>
    <x v="2314"/>
    <n v="0.02"/>
    <s v="Regular"/>
    <x v="2277"/>
    <n v="14.88"/>
    <n v="14.5"/>
    <s v="Darren Budd"/>
    <x v="1"/>
    <s v="Home Office"/>
    <x v="2"/>
    <s v="Tables"/>
    <s v="Jumbo Box"/>
    <d v="2016-07-06T00:00:00"/>
  </r>
  <r>
    <n v="7574"/>
    <s v="Y"/>
    <x v="735"/>
    <s v="High"/>
    <x v="1"/>
    <x v="2315"/>
    <n v="0"/>
    <s v="Regular"/>
    <x v="2278"/>
    <n v="51.48"/>
    <n v="17.989999999999998"/>
    <s v="Dan Lawera"/>
    <x v="2"/>
    <s v="Corporate"/>
    <x v="0"/>
    <s v="Appliances"/>
    <s v="Small Box"/>
    <d v="2016-07-05T00:00:00"/>
  </r>
  <r>
    <n v="7575"/>
    <s v="N"/>
    <x v="735"/>
    <s v="Medium"/>
    <x v="13"/>
    <x v="2316"/>
    <n v="0.05"/>
    <s v="Regular"/>
    <x v="2279"/>
    <n v="16.98"/>
    <n v="18.72"/>
    <s v="Nona Balk"/>
    <x v="0"/>
    <s v="Corporate"/>
    <x v="0"/>
    <s v="Paper"/>
    <s v="Small Box"/>
    <d v="2016-07-06T00:00:00"/>
  </r>
  <r>
    <n v="7576"/>
    <s v="N"/>
    <x v="735"/>
    <s v="Medium"/>
    <x v="49"/>
    <x v="2317"/>
    <n v="0.03"/>
    <s v="Regular"/>
    <x v="2280"/>
    <n v="19.079999999999998"/>
    <n v="16.350000000000001"/>
    <s v="Nona Balk"/>
    <x v="0"/>
    <s v="Corporate"/>
    <x v="0"/>
    <s v="Pens &amp; Art Supplies"/>
    <s v="Wrap Bag"/>
    <d v="2016-07-07T00:00:00"/>
  </r>
  <r>
    <n v="7577"/>
    <s v="N"/>
    <x v="735"/>
    <s v="Not Specified"/>
    <x v="42"/>
    <x v="2318"/>
    <n v="0.05"/>
    <s v="Delivery Van"/>
    <x v="2281"/>
    <n v="820.49"/>
    <n v="69.3"/>
    <s v="Nick Crebassa"/>
    <x v="1"/>
    <s v="Corporate"/>
    <x v="1"/>
    <s v="Office Machines"/>
    <s v="Jumbo Drum"/>
    <d v="2016-07-07T00:00:00"/>
  </r>
  <r>
    <n v="7578"/>
    <s v="N"/>
    <x v="736"/>
    <s v="Not Specified"/>
    <x v="10"/>
    <x v="2319"/>
    <n v="0.1"/>
    <s v="Regular"/>
    <x v="2282"/>
    <n v="33.380000000000003"/>
    <n v="16.989999999999998"/>
    <s v="Cindy Chapman"/>
    <x v="1"/>
    <s v="Consumer"/>
    <x v="0"/>
    <s v="Binders and Binder Accessories"/>
    <s v="Small Box"/>
    <d v="2016-07-07T00:00:00"/>
  </r>
  <r>
    <n v="7579"/>
    <s v="N"/>
    <x v="736"/>
    <s v="High"/>
    <x v="15"/>
    <x v="2320"/>
    <n v="7.0000000000000007E-2"/>
    <s v="Regular"/>
    <x v="2283"/>
    <n v="67.989999999999995"/>
    <n v="15.25"/>
    <s v="Irene Maddox"/>
    <x v="1"/>
    <s v="Consumer"/>
    <x v="1"/>
    <s v="Telephones and Communication"/>
    <s v="Small Pack"/>
    <d v="2016-07-08T00:00:00"/>
  </r>
  <r>
    <n v="7580"/>
    <s v="N"/>
    <x v="736"/>
    <s v="High"/>
    <x v="0"/>
    <x v="2321"/>
    <n v="0.06"/>
    <s v="Delivery Van"/>
    <x v="2284"/>
    <n v="3514.14"/>
    <n v="22.73"/>
    <s v="Irene Maddox"/>
    <x v="1"/>
    <s v="Consumer"/>
    <x v="1"/>
    <s v="Office Machines"/>
    <s v="Jumbo Box"/>
    <d v="2016-07-08T00:00:00"/>
  </r>
  <r>
    <n v="7581"/>
    <s v="N"/>
    <x v="737"/>
    <s v="Critical"/>
    <x v="34"/>
    <x v="2322"/>
    <n v="0.02"/>
    <s v="Regular"/>
    <x v="2285"/>
    <n v="40.53"/>
    <n v="15.49"/>
    <s v="Roy Skaria"/>
    <x v="3"/>
    <s v="Corporate"/>
    <x v="0"/>
    <s v="Binders and Binder Accessories"/>
    <s v="Small Box"/>
    <d v="2016-07-10T00:00:00"/>
  </r>
  <r>
    <n v="7582"/>
    <s v="N"/>
    <x v="738"/>
    <s v="High"/>
    <x v="41"/>
    <x v="428"/>
    <n v="7.0000000000000007E-2"/>
    <s v="Regular"/>
    <x v="2286"/>
    <n v="15.69"/>
    <n v="14.5"/>
    <s v="Todd Boyes"/>
    <x v="2"/>
    <s v="Small Business"/>
    <x v="0"/>
    <s v="Labels"/>
    <s v="Small Box"/>
    <d v="2016-07-12T00:00:00"/>
  </r>
  <r>
    <n v="7583"/>
    <s v="N"/>
    <x v="739"/>
    <s v="Not Specified"/>
    <x v="42"/>
    <x v="2323"/>
    <n v="0.09"/>
    <s v="Regular"/>
    <x v="2287"/>
    <n v="15.52"/>
    <n v="20.83"/>
    <s v="Nora Pelletier"/>
    <x v="1"/>
    <s v="Home Office"/>
    <x v="0"/>
    <s v="Binders and Binder Accessories"/>
    <s v="Small Box"/>
    <d v="2016-07-14T00:00:00"/>
  </r>
  <r>
    <n v="7584"/>
    <s v="N"/>
    <x v="739"/>
    <s v="Not Specified"/>
    <x v="47"/>
    <x v="2324"/>
    <n v="0.02"/>
    <s v="Regular"/>
    <x v="2288"/>
    <n v="19.28"/>
    <n v="18.23"/>
    <s v="Nora Pelletier"/>
    <x v="1"/>
    <s v="Home Office"/>
    <x v="0"/>
    <s v="Paper"/>
    <s v="Wrap Bag"/>
    <d v="2016-07-13T00:00:00"/>
  </r>
  <r>
    <n v="7585"/>
    <s v="N"/>
    <x v="739"/>
    <s v="Not Specified"/>
    <x v="40"/>
    <x v="2325"/>
    <n v="0.1"/>
    <s v="Regular"/>
    <x v="2289"/>
    <n v="18.3"/>
    <n v="14.5"/>
    <s v="Craig Molinari"/>
    <x v="1"/>
    <s v="Small Business"/>
    <x v="0"/>
    <s v="Labels"/>
    <s v="Small Box"/>
    <d v="2016-07-13T00:00:00"/>
  </r>
  <r>
    <n v="7586"/>
    <s v="Y"/>
    <x v="740"/>
    <s v="Low"/>
    <x v="20"/>
    <x v="923"/>
    <n v="0.1"/>
    <s v="Regular"/>
    <x v="2290"/>
    <n v="27.98"/>
    <n v="18"/>
    <s v="Bryan Spruell"/>
    <x v="1"/>
    <s v="Home Office"/>
    <x v="1"/>
    <s v="Computer Peripherals"/>
    <s v="Small Box"/>
    <d v="2016-07-18T00:00:00"/>
  </r>
  <r>
    <n v="7587"/>
    <s v="N"/>
    <x v="740"/>
    <s v="Not Specified"/>
    <x v="21"/>
    <x v="2326"/>
    <n v="0.04"/>
    <s v="Delivery Van"/>
    <x v="2291"/>
    <n v="102.97"/>
    <n v="28"/>
    <s v="Barry Franz"/>
    <x v="0"/>
    <s v="Corporate"/>
    <x v="1"/>
    <s v="Office Machines"/>
    <s v="Jumbo Drum"/>
    <d v="2016-07-15T00:00:00"/>
  </r>
  <r>
    <n v="7588"/>
    <s v="N"/>
    <x v="740"/>
    <s v="Not Specified"/>
    <x v="48"/>
    <x v="2327"/>
    <n v="0.02"/>
    <s v="Delivery Van"/>
    <x v="2292"/>
    <n v="56.43"/>
    <n v="60.59"/>
    <s v="Barry Franz"/>
    <x v="0"/>
    <s v="Corporate"/>
    <x v="2"/>
    <s v="Tables"/>
    <s v="Jumbo Box"/>
    <d v="2016-07-15T00:00:00"/>
  </r>
  <r>
    <n v="7589"/>
    <s v="N"/>
    <x v="741"/>
    <s v="High"/>
    <x v="3"/>
    <x v="2328"/>
    <n v="0.04"/>
    <s v="Regular"/>
    <x v="2293"/>
    <n v="20.46"/>
    <n v="22.99"/>
    <s v="Liz Pelletier"/>
    <x v="1"/>
    <s v="Corporate"/>
    <x v="1"/>
    <s v="Computer Peripherals"/>
    <s v="Small Pack"/>
    <d v="2016-07-15T00:00:00"/>
  </r>
  <r>
    <n v="7590"/>
    <s v="Y"/>
    <x v="741"/>
    <s v="Medium"/>
    <x v="20"/>
    <x v="2329"/>
    <n v="0.09"/>
    <s v="Regular"/>
    <x v="2294"/>
    <n v="16.98"/>
    <n v="14.49"/>
    <s v="Thomas Boland"/>
    <x v="2"/>
    <s v="Corporate"/>
    <x v="0"/>
    <s v="Labels"/>
    <s v="Small Box"/>
    <d v="2016-07-14T00:00:00"/>
  </r>
  <r>
    <n v="7591"/>
    <s v="N"/>
    <x v="742"/>
    <s v="Critical"/>
    <x v="47"/>
    <x v="2330"/>
    <n v="0.04"/>
    <s v="Regular"/>
    <x v="2295"/>
    <n v="52.97"/>
    <n v="22.99"/>
    <s v="Dan Campbell"/>
    <x v="1"/>
    <s v="Small Business"/>
    <x v="0"/>
    <s v="Pens &amp; Art Supplies"/>
    <s v="Small Pack"/>
    <d v="2016-07-17T00:00:00"/>
  </r>
  <r>
    <n v="7592"/>
    <s v="N"/>
    <x v="742"/>
    <s v="Low"/>
    <x v="8"/>
    <x v="2331"/>
    <n v="0.08"/>
    <s v="Regular"/>
    <x v="2296"/>
    <n v="13.82"/>
    <n v="15"/>
    <s v="Eleni McCrary"/>
    <x v="0"/>
    <s v="Corporate"/>
    <x v="0"/>
    <s v="Pens &amp; Art Supplies"/>
    <s v="Wrap Bag"/>
    <d v="2016-07-19T00:00:00"/>
  </r>
  <r>
    <n v="7593"/>
    <s v="N"/>
    <x v="743"/>
    <s v="Not Specified"/>
    <x v="38"/>
    <x v="2332"/>
    <n v="0.03"/>
    <s v="Regular"/>
    <x v="2297"/>
    <n v="15.69"/>
    <n v="14.5"/>
    <s v="Edward Becker"/>
    <x v="2"/>
    <s v="Corporate"/>
    <x v="0"/>
    <s v="Labels"/>
    <s v="Small Box"/>
    <d v="2016-07-18T00:00:00"/>
  </r>
  <r>
    <n v="7594"/>
    <s v="N"/>
    <x v="743"/>
    <s v="Not Specified"/>
    <x v="25"/>
    <x v="2333"/>
    <n v="0.05"/>
    <s v="Express"/>
    <x v="2298"/>
    <n v="18.48"/>
    <n v="21.91"/>
    <s v="Edward Becker"/>
    <x v="2"/>
    <s v="Corporate"/>
    <x v="0"/>
    <s v="Paper"/>
    <s v="Small Box"/>
    <d v="2016-07-18T00:00:00"/>
  </r>
  <r>
    <n v="7595"/>
    <s v="N"/>
    <x v="743"/>
    <s v="Medium"/>
    <x v="0"/>
    <x v="2334"/>
    <n v="0.09"/>
    <s v="Regular"/>
    <x v="2299"/>
    <n v="14.88"/>
    <n v="14.5"/>
    <s v="Joseph Airdo"/>
    <x v="2"/>
    <s v="Consumer"/>
    <x v="0"/>
    <s v="Labels"/>
    <s v="Small Box"/>
    <d v="2016-07-18T00:00:00"/>
  </r>
  <r>
    <n v="7596"/>
    <s v="N"/>
    <x v="744"/>
    <s v="High"/>
    <x v="46"/>
    <x v="2335"/>
    <n v="0.02"/>
    <s v="Regular"/>
    <x v="213"/>
    <n v="19.38"/>
    <n v="19.21"/>
    <s v="Candace McMahon"/>
    <x v="2"/>
    <s v="Corporate"/>
    <x v="2"/>
    <s v="Office Furnishings"/>
    <s v="Small Box"/>
    <d v="2016-07-20T00:00:00"/>
  </r>
  <r>
    <n v="7597"/>
    <s v="N"/>
    <x v="744"/>
    <s v="High"/>
    <x v="8"/>
    <x v="2336"/>
    <n v="0.05"/>
    <s v="Express"/>
    <x v="2300"/>
    <n v="24.98"/>
    <n v="17.14"/>
    <s v="Lycoris Saunders"/>
    <x v="1"/>
    <s v="Corporate"/>
    <x v="0"/>
    <s v="Scissors Rulers and Trimmers"/>
    <s v="Small Pack"/>
    <d v="2016-07-19T00:00:00"/>
  </r>
  <r>
    <n v="7598"/>
    <s v="N"/>
    <x v="744"/>
    <s v="Critical"/>
    <x v="21"/>
    <x v="2337"/>
    <n v="0"/>
    <s v="Regular"/>
    <x v="2301"/>
    <n v="63.65"/>
    <n v="32.450000000000003"/>
    <s v="Logan Currie"/>
    <x v="1"/>
    <s v="Small Business"/>
    <x v="2"/>
    <s v="Office Furnishings"/>
    <s v="Medium Box"/>
    <d v="2016-07-20T00:00:00"/>
  </r>
  <r>
    <n v="7599"/>
    <s v="N"/>
    <x v="745"/>
    <s v="Low"/>
    <x v="40"/>
    <x v="2338"/>
    <n v="0.02"/>
    <s v="Delivery Van"/>
    <x v="2302"/>
    <n v="512.98"/>
    <n v="42.14"/>
    <s v="Chad Sievert"/>
    <x v="0"/>
    <s v="Corporate"/>
    <x v="1"/>
    <s v="Office Machines"/>
    <s v="Jumbo Drum"/>
    <d v="2016-07-25T00:00:00"/>
  </r>
  <r>
    <n v="7600"/>
    <s v="N"/>
    <x v="745"/>
    <s v="Not Specified"/>
    <x v="13"/>
    <x v="2339"/>
    <n v="0"/>
    <s v="Regular"/>
    <x v="2303"/>
    <n v="23.5"/>
    <n v="21.19"/>
    <s v="Beth Thompson"/>
    <x v="3"/>
    <s v="Corporate"/>
    <x v="0"/>
    <s v="Binders and Binder Accessories"/>
    <s v="Small Box"/>
    <d v="2016-07-22T00:00:00"/>
  </r>
  <r>
    <n v="7601"/>
    <s v="N"/>
    <x v="746"/>
    <s v="High"/>
    <x v="16"/>
    <x v="2340"/>
    <n v="0.03"/>
    <s v="Regular"/>
    <x v="2304"/>
    <n v="16.98"/>
    <n v="18.7"/>
    <s v="Quincy Jones"/>
    <x v="0"/>
    <s v="Corporate"/>
    <x v="0"/>
    <s v="Paper"/>
    <s v="Small Box"/>
    <d v="2016-07-23T00:00:00"/>
  </r>
  <r>
    <n v="7602"/>
    <s v="N"/>
    <x v="746"/>
    <s v="Medium"/>
    <x v="9"/>
    <x v="2341"/>
    <n v="0.1"/>
    <s v="Regular"/>
    <x v="2305"/>
    <n v="32.97"/>
    <n v="20.5"/>
    <s v="Maxwell Schwartz"/>
    <x v="1"/>
    <s v="Corporate"/>
    <x v="1"/>
    <s v="Computer Peripherals"/>
    <s v="Small Box"/>
    <d v="2016-07-22T00:00:00"/>
  </r>
  <r>
    <n v="7603"/>
    <s v="N"/>
    <x v="746"/>
    <s v="Medium"/>
    <x v="20"/>
    <x v="2342"/>
    <n v="0.03"/>
    <s v="Regular"/>
    <x v="2306"/>
    <n v="116.85"/>
    <n v="33.99"/>
    <s v="Maxwell Schwartz"/>
    <x v="1"/>
    <s v="Corporate"/>
    <x v="0"/>
    <s v="Paper"/>
    <s v="Small Box"/>
    <d v="2016-07-22T00:00:00"/>
  </r>
  <r>
    <n v="7604"/>
    <s v="N"/>
    <x v="746"/>
    <s v="Medium"/>
    <x v="37"/>
    <x v="2343"/>
    <n v="0.02"/>
    <s v="Regular"/>
    <x v="2307"/>
    <n v="107.99"/>
    <n v="22.99"/>
    <s v="Maxwell Schwartz"/>
    <x v="1"/>
    <s v="Corporate"/>
    <x v="1"/>
    <s v="Telephones and Communication"/>
    <s v="Small Box"/>
    <d v="2016-07-23T00:00:00"/>
  </r>
  <r>
    <n v="7605"/>
    <s v="N"/>
    <x v="747"/>
    <s v="Low"/>
    <x v="11"/>
    <x v="2344"/>
    <n v="0.06"/>
    <s v="Regular"/>
    <x v="2308"/>
    <n v="17.98"/>
    <n v="24.39"/>
    <s v="Rick Hansen"/>
    <x v="1"/>
    <s v="Corporate"/>
    <x v="0"/>
    <s v="Paper"/>
    <s v="Small Box"/>
    <d v="2016-07-22T00:00:00"/>
  </r>
  <r>
    <n v="7606"/>
    <s v="N"/>
    <x v="747"/>
    <s v="Critical"/>
    <x v="33"/>
    <x v="2345"/>
    <n v="0.09"/>
    <s v="Regular"/>
    <x v="2309"/>
    <n v="22.89"/>
    <n v="18.5"/>
    <s v="Larry Hughes"/>
    <x v="2"/>
    <s v="Home Office"/>
    <x v="0"/>
    <s v="Appliances"/>
    <s v="Small Box"/>
    <d v="2016-07-23T00:00:00"/>
  </r>
  <r>
    <n v="7607"/>
    <s v="N"/>
    <x v="747"/>
    <s v="Low"/>
    <x v="0"/>
    <x v="2346"/>
    <n v="0"/>
    <s v="Regular"/>
    <x v="2310"/>
    <n v="29.48"/>
    <n v="15.99"/>
    <s v="Ashley Jarvis"/>
    <x v="1"/>
    <s v="Small Business"/>
    <x v="1"/>
    <s v="Computer Peripherals"/>
    <s v="Small Pack"/>
    <d v="2016-07-26T00:00:00"/>
  </r>
  <r>
    <n v="7608"/>
    <s v="N"/>
    <x v="747"/>
    <s v="Low"/>
    <x v="32"/>
    <x v="2347"/>
    <n v="0.06"/>
    <s v="Regular"/>
    <x v="2311"/>
    <n v="18.98"/>
    <n v="23.69"/>
    <s v="Ashley Jarvis"/>
    <x v="1"/>
    <s v="Small Business"/>
    <x v="0"/>
    <s v="Storage &amp; Organization"/>
    <s v="Small Box"/>
    <d v="2016-07-22T00:00:00"/>
  </r>
  <r>
    <n v="7609"/>
    <s v="N"/>
    <x v="747"/>
    <s v="Low"/>
    <x v="1"/>
    <x v="2348"/>
    <n v="0.04"/>
    <s v="Regular"/>
    <x v="2312"/>
    <n v="312.64999999999998"/>
    <n v="38.49"/>
    <s v="Cari Schnelling"/>
    <x v="3"/>
    <s v="Home Office"/>
    <x v="0"/>
    <s v="Appliances"/>
    <s v="Large Box"/>
    <d v="2016-07-27T00:00:00"/>
  </r>
  <r>
    <n v="7610"/>
    <s v="N"/>
    <x v="747"/>
    <s v="Low"/>
    <x v="8"/>
    <x v="2349"/>
    <n v="0.08"/>
    <s v="Regular"/>
    <x v="2313"/>
    <n v="57.19"/>
    <n v="15.99"/>
    <s v="Cari Schnelling"/>
    <x v="3"/>
    <s v="Home Office"/>
    <x v="1"/>
    <s v="Computer Peripherals"/>
    <s v="Small Pack"/>
    <d v="2016-07-22T00:00:00"/>
  </r>
  <r>
    <n v="7611"/>
    <s v="N"/>
    <x v="748"/>
    <s v="High"/>
    <x v="3"/>
    <x v="2350"/>
    <n v="0.05"/>
    <s v="Regular"/>
    <x v="2314"/>
    <n v="19.45"/>
    <n v="20.28"/>
    <s v="Liz Thompson"/>
    <x v="1"/>
    <s v="Corporate"/>
    <x v="0"/>
    <s v="Binders and Binder Accessories"/>
    <s v="Small Box"/>
    <d v="2016-07-26T00:00:00"/>
  </r>
  <r>
    <n v="7612"/>
    <s v="N"/>
    <x v="748"/>
    <s v="Medium"/>
    <x v="21"/>
    <x v="2351"/>
    <n v="0.1"/>
    <s v="Regular"/>
    <x v="2315"/>
    <n v="112.98"/>
    <n v="21.18"/>
    <s v="Giulietta Baptist"/>
    <x v="0"/>
    <s v="Home Office"/>
    <x v="1"/>
    <s v="Computer Peripherals"/>
    <s v="Small Box"/>
    <d v="2016-07-27T00:00:00"/>
  </r>
  <r>
    <n v="7613"/>
    <s v="N"/>
    <x v="748"/>
    <s v="Medium"/>
    <x v="13"/>
    <x v="2352"/>
    <n v="0.09"/>
    <s v="Regular"/>
    <x v="2316"/>
    <n v="190.47"/>
    <n v="33.99"/>
    <s v="Cindy Stewart"/>
    <x v="1"/>
    <s v="Corporate"/>
    <x v="0"/>
    <s v="Storage &amp; Organization"/>
    <s v="Small Box"/>
    <d v="2016-07-27T00:00:00"/>
  </r>
  <r>
    <n v="7614"/>
    <s v="N"/>
    <x v="748"/>
    <s v="Medium"/>
    <x v="26"/>
    <x v="2353"/>
    <n v="0.05"/>
    <s v="Regular"/>
    <x v="2317"/>
    <n v="312.97000000000003"/>
    <n v="21.18"/>
    <s v="Cindy Stewart"/>
    <x v="1"/>
    <s v="Corporate"/>
    <x v="1"/>
    <s v="Computer Peripherals"/>
    <s v="Small Box"/>
    <d v="2016-07-26T00:00:00"/>
  </r>
  <r>
    <n v="7615"/>
    <s v="N"/>
    <x v="749"/>
    <s v="Low"/>
    <x v="0"/>
    <x v="2354"/>
    <n v="0.08"/>
    <s v="Regular"/>
    <x v="2318"/>
    <n v="22.89"/>
    <n v="18.5"/>
    <s v="Grant Thornton"/>
    <x v="1"/>
    <s v="Corporate"/>
    <x v="0"/>
    <s v="Appliances"/>
    <s v="Small Box"/>
    <d v="2016-07-29T00:00:00"/>
  </r>
  <r>
    <n v="7616"/>
    <s v="N"/>
    <x v="749"/>
    <s v="Low"/>
    <x v="9"/>
    <x v="2355"/>
    <n v="0.04"/>
    <s v="Regular"/>
    <x v="2319"/>
    <n v="54.98"/>
    <n v="18.62"/>
    <s v="Grant Thornton"/>
    <x v="1"/>
    <s v="Corporate"/>
    <x v="0"/>
    <s v="Appliances"/>
    <s v="Small Box"/>
    <d v="2016-08-03T00:00:00"/>
  </r>
  <r>
    <n v="7617"/>
    <s v="N"/>
    <x v="749"/>
    <s v="Medium"/>
    <x v="41"/>
    <x v="2356"/>
    <n v="0.04"/>
    <s v="Express"/>
    <x v="2320"/>
    <n v="67.94"/>
    <n v="18"/>
    <s v="Roy Jones"/>
    <x v="1"/>
    <s v="Corporate"/>
    <x v="1"/>
    <s v="Computer Peripherals"/>
    <s v="Small Box"/>
    <d v="2016-07-27T00:00:00"/>
  </r>
  <r>
    <n v="7618"/>
    <s v="N"/>
    <x v="750"/>
    <s v="Medium"/>
    <x v="45"/>
    <x v="2357"/>
    <n v="0.06"/>
    <s v="Regular"/>
    <x v="2321"/>
    <n v="14.18"/>
    <n v="21.09"/>
    <s v="Meg Tillman"/>
    <x v="1"/>
    <s v="Small Business"/>
    <x v="0"/>
    <s v="Paper"/>
    <s v="Wrap Bag"/>
    <d v="2016-07-29T00:00:00"/>
  </r>
  <r>
    <n v="7619"/>
    <s v="N"/>
    <x v="750"/>
    <s v="Medium"/>
    <x v="29"/>
    <x v="2358"/>
    <n v="0.04"/>
    <s v="Regular"/>
    <x v="2322"/>
    <n v="18.3"/>
    <n v="14.5"/>
    <s v="Meg Tillman"/>
    <x v="1"/>
    <s v="Small Business"/>
    <x v="0"/>
    <s v="Labels"/>
    <s v="Small Box"/>
    <d v="2016-07-29T00:00:00"/>
  </r>
  <r>
    <n v="7620"/>
    <s v="N"/>
    <x v="750"/>
    <s v="Critical"/>
    <x v="24"/>
    <x v="2359"/>
    <n v="7.0000000000000007E-2"/>
    <s v="Regular"/>
    <x v="1113"/>
    <n v="19.7"/>
    <n v="17.68"/>
    <s v="Kelly Collister"/>
    <x v="1"/>
    <s v="Consumer"/>
    <x v="2"/>
    <s v="Office Furnishings"/>
    <s v="Wrap Bag"/>
    <d v="2016-07-27T00:00:00"/>
  </r>
  <r>
    <n v="7621"/>
    <s v="Y"/>
    <x v="751"/>
    <s v="Medium"/>
    <x v="29"/>
    <x v="2360"/>
    <n v="0.08"/>
    <s v="Regular"/>
    <x v="2323"/>
    <n v="23.5"/>
    <n v="21.19"/>
    <s v="Joy Smith"/>
    <x v="0"/>
    <s v="Corporate"/>
    <x v="0"/>
    <s v="Binders and Binder Accessories"/>
    <s v="Small Box"/>
    <d v="2016-07-30T00:00:00"/>
  </r>
  <r>
    <n v="7622"/>
    <s v="N"/>
    <x v="751"/>
    <s v="High"/>
    <x v="38"/>
    <x v="2361"/>
    <n v="0.05"/>
    <s v="Regular"/>
    <x v="2324"/>
    <n v="20.170000000000002"/>
    <n v="15.69"/>
    <s v="Naresj Patel"/>
    <x v="2"/>
    <s v="Small Business"/>
    <x v="0"/>
    <s v="Paper"/>
    <s v="Wrap Bag"/>
    <d v="2016-07-31T00:00:00"/>
  </r>
  <r>
    <n v="7623"/>
    <s v="N"/>
    <x v="751"/>
    <s v="High"/>
    <x v="49"/>
    <x v="2362"/>
    <n v="0.02"/>
    <s v="Regular"/>
    <x v="2325"/>
    <n v="23.97"/>
    <n v="19.809999999999999"/>
    <s v="Naresj Patel"/>
    <x v="2"/>
    <s v="Small Business"/>
    <x v="0"/>
    <s v="Pens &amp; Art Supplies"/>
    <s v="Small Pack"/>
    <d v="2016-07-31T00:00:00"/>
  </r>
  <r>
    <n v="7624"/>
    <s v="N"/>
    <x v="752"/>
    <s v="High"/>
    <x v="26"/>
    <x v="2363"/>
    <n v="0.06"/>
    <s v="Regular"/>
    <x v="2326"/>
    <n v="17.18"/>
    <n v="16.04"/>
    <s v="Beth Thompson"/>
    <x v="3"/>
    <s v="Corporate"/>
    <x v="0"/>
    <s v="Paper"/>
    <s v="Wrap Bag"/>
    <d v="2016-08-01T00:00:00"/>
  </r>
  <r>
    <n v="7625"/>
    <s v="N"/>
    <x v="752"/>
    <s v="High"/>
    <x v="14"/>
    <x v="2364"/>
    <n v="0.04"/>
    <s v="Regular"/>
    <x v="2327"/>
    <n v="29.24"/>
    <n v="17.260000000000002"/>
    <s v="Beth Thompson"/>
    <x v="3"/>
    <s v="Corporate"/>
    <x v="0"/>
    <s v="Scissors Rulers and Trimmers"/>
    <s v="Small Pack"/>
    <d v="2016-07-31T00:00:00"/>
  </r>
  <r>
    <n v="7626"/>
    <s v="N"/>
    <x v="753"/>
    <s v="Critical"/>
    <x v="42"/>
    <x v="2365"/>
    <n v="0.02"/>
    <s v="Express"/>
    <x v="2328"/>
    <n v="18.68"/>
    <n v="19.41"/>
    <s v="Joe Elijah"/>
    <x v="1"/>
    <s v="Home Office"/>
    <x v="0"/>
    <s v="Paper"/>
    <s v="Small Box"/>
    <d v="2016-08-02T00:00:00"/>
  </r>
  <r>
    <n v="7627"/>
    <s v="N"/>
    <x v="754"/>
    <s v="Critical"/>
    <x v="43"/>
    <x v="2366"/>
    <n v="0.08"/>
    <s v="Delivery Van"/>
    <x v="2329"/>
    <n v="306.62"/>
    <n v="56.52"/>
    <s v="Jack OBriant"/>
    <x v="0"/>
    <s v="Small Business"/>
    <x v="0"/>
    <s v="Appliances"/>
    <s v="Jumbo Drum"/>
    <d v="2016-08-03T00:00:00"/>
  </r>
  <r>
    <n v="7628"/>
    <s v="N"/>
    <x v="754"/>
    <s v="Critical"/>
    <x v="20"/>
    <x v="2367"/>
    <n v="0.04"/>
    <s v="Express"/>
    <x v="2330"/>
    <n v="34.979999999999997"/>
    <n v="18.5"/>
    <s v="Victoria Pisteka"/>
    <x v="1"/>
    <s v="Corporate"/>
    <x v="0"/>
    <s v="Appliances"/>
    <s v="Small Box"/>
    <d v="2016-08-02T00:00:00"/>
  </r>
  <r>
    <n v="7629"/>
    <s v="N"/>
    <x v="754"/>
    <s v="Critical"/>
    <x v="15"/>
    <x v="2368"/>
    <n v="0"/>
    <s v="Regular"/>
    <x v="2331"/>
    <n v="19.64"/>
    <n v="19.829999999999998"/>
    <s v="Cynthia Arntzen"/>
    <x v="1"/>
    <s v="Small Business"/>
    <x v="0"/>
    <s v="Paper"/>
    <s v="Wrap Bag"/>
    <d v="2016-08-03T00:00:00"/>
  </r>
  <r>
    <n v="7630"/>
    <s v="N"/>
    <x v="755"/>
    <s v="Not Specified"/>
    <x v="11"/>
    <x v="2369"/>
    <n v="0.02"/>
    <s v="Express"/>
    <x v="2332"/>
    <n v="14.94"/>
    <n v="14.96"/>
    <s v="Bobby Elias"/>
    <x v="1"/>
    <s v="Small Business"/>
    <x v="0"/>
    <s v="Pens &amp; Art Supplies"/>
    <s v="Wrap Bag"/>
    <d v="2016-08-05T00:00:00"/>
  </r>
  <r>
    <n v="7631"/>
    <s v="N"/>
    <x v="755"/>
    <s v="Not Specified"/>
    <x v="20"/>
    <x v="1989"/>
    <n v="7.0000000000000007E-2"/>
    <s v="Regular"/>
    <x v="2333"/>
    <n v="13.81"/>
    <n v="14.75"/>
    <s v="Bobby Elias"/>
    <x v="1"/>
    <s v="Small Business"/>
    <x v="0"/>
    <s v="Rubber Bands"/>
    <s v="Wrap Bag"/>
    <d v="2016-08-04T00:00:00"/>
  </r>
  <r>
    <n v="7632"/>
    <s v="N"/>
    <x v="756"/>
    <s v="Low"/>
    <x v="8"/>
    <x v="2370"/>
    <n v="0.09"/>
    <s v="Regular"/>
    <x v="2334"/>
    <n v="177.98"/>
    <n v="33.99"/>
    <s v="Julie Kriz"/>
    <x v="1"/>
    <s v="Corporate"/>
    <x v="0"/>
    <s v="Binders and Binder Accessories"/>
    <s v="Small Box"/>
    <d v="2016-08-11T00:00:00"/>
  </r>
  <r>
    <n v="7633"/>
    <s v="N"/>
    <x v="756"/>
    <s v="Low"/>
    <x v="32"/>
    <x v="2371"/>
    <n v="0.06"/>
    <s v="Delivery Van"/>
    <x v="2335"/>
    <n v="117.49"/>
    <n v="55.64"/>
    <s v="Julie Kriz"/>
    <x v="1"/>
    <s v="Corporate"/>
    <x v="2"/>
    <s v="Tables"/>
    <s v="Jumbo Box"/>
    <d v="2016-08-09T00:00:00"/>
  </r>
  <r>
    <n v="7634"/>
    <s v="N"/>
    <x v="757"/>
    <s v="Not Specified"/>
    <x v="20"/>
    <x v="2372"/>
    <n v="0.09"/>
    <s v="Regular"/>
    <x v="2336"/>
    <n v="21.77"/>
    <n v="20.02"/>
    <s v="Christy Brittain"/>
    <x v="0"/>
    <s v="Consumer"/>
    <x v="2"/>
    <s v="Office Furnishings"/>
    <s v="Medium Box"/>
    <d v="2016-08-06T00:00:00"/>
  </r>
  <r>
    <n v="7635"/>
    <s v="N"/>
    <x v="758"/>
    <s v="Medium"/>
    <x v="43"/>
    <x v="2373"/>
    <n v="0.08"/>
    <s v="Regular"/>
    <x v="2337"/>
    <n v="40.53"/>
    <n v="15.49"/>
    <s v="Jack Lebron"/>
    <x v="0"/>
    <s v="Corporate"/>
    <x v="0"/>
    <s v="Binders and Binder Accessories"/>
    <s v="Small Box"/>
    <d v="2016-08-07T00:00:00"/>
  </r>
  <r>
    <n v="7636"/>
    <s v="N"/>
    <x v="758"/>
    <s v="Medium"/>
    <x v="7"/>
    <x v="2374"/>
    <n v="7.0000000000000007E-2"/>
    <s v="Regular"/>
    <x v="2338"/>
    <n v="111.99"/>
    <n v="33.99"/>
    <s v="Jack Lebron"/>
    <x v="0"/>
    <s v="Corporate"/>
    <x v="1"/>
    <s v="Computer Peripherals"/>
    <s v="Small Box"/>
    <d v="2016-08-09T00:00:00"/>
  </r>
  <r>
    <n v="7637"/>
    <s v="N"/>
    <x v="758"/>
    <s v="High"/>
    <x v="49"/>
    <x v="2375"/>
    <n v="0.09"/>
    <s v="Regular"/>
    <x v="17"/>
    <n v="20.67"/>
    <n v="17.5"/>
    <s v="Edward Nazzal"/>
    <x v="2"/>
    <s v="Small Business"/>
    <x v="0"/>
    <s v="Appliances"/>
    <s v="Small Box"/>
    <d v="2016-08-08T00:00:00"/>
  </r>
  <r>
    <n v="7638"/>
    <s v="N"/>
    <x v="759"/>
    <s v="Critical"/>
    <x v="24"/>
    <x v="2376"/>
    <n v="0.08"/>
    <s v="Regular"/>
    <x v="2339"/>
    <n v="15.14"/>
    <n v="15.92"/>
    <s v="Sue Ann Reed"/>
    <x v="1"/>
    <s v="Consumer"/>
    <x v="0"/>
    <s v="Scissors Rulers and Trimmers"/>
    <s v="Wrap Bag"/>
    <d v="2016-08-08T00:00:00"/>
  </r>
  <r>
    <n v="7639"/>
    <s v="N"/>
    <x v="759"/>
    <s v="Low"/>
    <x v="18"/>
    <x v="2377"/>
    <n v="0.09"/>
    <s v="Regular"/>
    <x v="2340"/>
    <n v="27.01"/>
    <n v="22.4"/>
    <s v="Cindy Chapman"/>
    <x v="1"/>
    <s v="Corporate"/>
    <x v="0"/>
    <s v="Binders and Binder Accessories"/>
    <s v="Small Box"/>
    <d v="2016-08-14T00:00:00"/>
  </r>
  <r>
    <n v="7640"/>
    <s v="N"/>
    <x v="759"/>
    <s v="Low"/>
    <x v="44"/>
    <x v="2378"/>
    <n v="0.03"/>
    <s v="Regular"/>
    <x v="2341"/>
    <n v="132.97999999999999"/>
    <n v="23.07"/>
    <s v="Cindy Chapman"/>
    <x v="1"/>
    <s v="Corporate"/>
    <x v="0"/>
    <s v="Binders and Binder Accessories"/>
    <s v="Small Box"/>
    <d v="2016-08-16T00:00:00"/>
  </r>
  <r>
    <n v="7641"/>
    <s v="N"/>
    <x v="759"/>
    <s v="Not Specified"/>
    <x v="1"/>
    <x v="2379"/>
    <n v="0.08"/>
    <s v="Regular"/>
    <x v="2342"/>
    <n v="34.840000000000003"/>
    <n v="19.47"/>
    <s v="Fred Wasserman"/>
    <x v="3"/>
    <s v="Home Office"/>
    <x v="0"/>
    <s v="Paper"/>
    <s v="Small Box"/>
    <d v="2016-08-09T00:00:00"/>
  </r>
  <r>
    <n v="7642"/>
    <s v="N"/>
    <x v="759"/>
    <s v="Not Specified"/>
    <x v="26"/>
    <x v="2380"/>
    <n v="0.09"/>
    <s v="Express"/>
    <x v="2343"/>
    <n v="46.76"/>
    <n v="19.489999999999998"/>
    <s v="Fred Wasserman"/>
    <x v="3"/>
    <s v="Home Office"/>
    <x v="0"/>
    <s v="Storage &amp; Organization"/>
    <s v="Small Box"/>
    <d v="2016-08-09T00:00:00"/>
  </r>
  <r>
    <n v="7643"/>
    <s v="N"/>
    <x v="760"/>
    <s v="Low"/>
    <x v="11"/>
    <x v="2381"/>
    <n v="0.01"/>
    <s v="Regular"/>
    <x v="2344"/>
    <n v="29.67"/>
    <n v="22.99"/>
    <s v="Stefanie Holloman"/>
    <x v="1"/>
    <s v="Small Business"/>
    <x v="2"/>
    <s v="Office Furnishings"/>
    <s v="Small Pack"/>
    <d v="2016-08-10T00:00:00"/>
  </r>
  <r>
    <n v="7644"/>
    <s v="N"/>
    <x v="760"/>
    <s v="Not Specified"/>
    <x v="0"/>
    <x v="2382"/>
    <n v="0.04"/>
    <s v="Regular"/>
    <x v="2345"/>
    <n v="14.98"/>
    <n v="15.58"/>
    <s v="Naresj Patel"/>
    <x v="2"/>
    <s v="Small Business"/>
    <x v="0"/>
    <s v="Rubber Bands"/>
    <s v="Wrap Bag"/>
    <d v="2016-08-08T00:00:00"/>
  </r>
  <r>
    <n v="7645"/>
    <s v="N"/>
    <x v="760"/>
    <s v="Not Specified"/>
    <x v="17"/>
    <x v="2383"/>
    <n v="7.0000000000000007E-2"/>
    <s v="Regular"/>
    <x v="2346"/>
    <n v="17.809999999999999"/>
    <n v="17.37"/>
    <s v="Naresj Patel"/>
    <x v="2"/>
    <s v="Small Business"/>
    <x v="0"/>
    <s v="Rubber Bands"/>
    <s v="Wrap Bag"/>
    <d v="2016-08-09T00:00:00"/>
  </r>
  <r>
    <n v="7646"/>
    <s v="N"/>
    <x v="761"/>
    <s v="Critical"/>
    <x v="15"/>
    <x v="2384"/>
    <n v="0.01"/>
    <s v="Regular"/>
    <x v="2347"/>
    <n v="52.97"/>
    <n v="28.45"/>
    <s v="Bryan Mills"/>
    <x v="3"/>
    <s v="Small Business"/>
    <x v="2"/>
    <s v="Office Furnishings"/>
    <s v="Large Box"/>
    <d v="2016-08-10T00:00:00"/>
  </r>
  <r>
    <n v="7647"/>
    <s v="N"/>
    <x v="761"/>
    <s v="Critical"/>
    <x v="7"/>
    <x v="2385"/>
    <n v="0.04"/>
    <s v="Delivery Van"/>
    <x v="2348"/>
    <n v="361.45"/>
    <n v="74"/>
    <s v="Bryan Mills"/>
    <x v="3"/>
    <s v="Small Business"/>
    <x v="2"/>
    <s v="Tables"/>
    <s v="Jumbo Drum"/>
    <d v="2016-08-09T00:00:00"/>
  </r>
  <r>
    <n v="7648"/>
    <s v="N"/>
    <x v="761"/>
    <s v="High"/>
    <x v="25"/>
    <x v="2386"/>
    <n v="0.04"/>
    <s v="Regular"/>
    <x v="2349"/>
    <n v="30.99"/>
    <n v="19.23"/>
    <s v="Jeremy Lonsdale"/>
    <x v="3"/>
    <s v="Corporate"/>
    <x v="0"/>
    <s v="Binders and Binder Accessories"/>
    <s v="Small Box"/>
    <d v="2016-08-12T00:00:00"/>
  </r>
  <r>
    <n v="7649"/>
    <s v="N"/>
    <x v="761"/>
    <s v="High"/>
    <x v="11"/>
    <x v="2387"/>
    <n v="0.1"/>
    <s v="Regular"/>
    <x v="2350"/>
    <n v="230.08"/>
    <n v="32.06"/>
    <s v="Jeremy Lonsdale"/>
    <x v="3"/>
    <s v="Corporate"/>
    <x v="2"/>
    <s v="Chairs &amp; Chairmats"/>
    <s v="Large Box"/>
    <d v="2016-08-10T00:00:00"/>
  </r>
  <r>
    <n v="7650"/>
    <s v="N"/>
    <x v="761"/>
    <s v="High"/>
    <x v="20"/>
    <x v="2388"/>
    <n v="0.09"/>
    <s v="Regular"/>
    <x v="2351"/>
    <n v="32.24"/>
    <n v="20.67"/>
    <s v="Jeremy Lonsdale"/>
    <x v="3"/>
    <s v="Corporate"/>
    <x v="2"/>
    <s v="Office Furnishings"/>
    <s v="Small Pack"/>
    <d v="2016-08-10T00:00:00"/>
  </r>
  <r>
    <n v="7651"/>
    <s v="N"/>
    <x v="761"/>
    <s v="High"/>
    <x v="18"/>
    <x v="2389"/>
    <n v="0"/>
    <s v="Regular"/>
    <x v="2352"/>
    <n v="14.18"/>
    <n v="14.78"/>
    <s v="Jeremy Lonsdale"/>
    <x v="3"/>
    <s v="Corporate"/>
    <x v="0"/>
    <s v="Rubber Bands"/>
    <s v="Wrap Bag"/>
    <d v="2016-08-11T00:00:00"/>
  </r>
  <r>
    <n v="7652"/>
    <s v="N"/>
    <x v="762"/>
    <s v="Critical"/>
    <x v="26"/>
    <x v="2390"/>
    <n v="0.05"/>
    <s v="Regular"/>
    <x v="2353"/>
    <n v="77.989999999999995"/>
    <n v="16.5"/>
    <s v="Maribeth Yedwab"/>
    <x v="1"/>
    <s v="Home Office"/>
    <x v="1"/>
    <s v="Telephones and Communication"/>
    <s v="Small Box"/>
    <d v="2016-08-12T00:00:00"/>
  </r>
  <r>
    <n v="7653"/>
    <s v="N"/>
    <x v="763"/>
    <s v="Low"/>
    <x v="40"/>
    <x v="2391"/>
    <n v="0.06"/>
    <s v="Express"/>
    <x v="2354"/>
    <n v="18.88"/>
    <n v="16"/>
    <s v="Alan Shonely"/>
    <x v="0"/>
    <s v="Small Business"/>
    <x v="0"/>
    <s v="Paper"/>
    <s v="Wrap Bag"/>
    <d v="2016-08-18T00:00:00"/>
  </r>
  <r>
    <n v="7654"/>
    <s v="N"/>
    <x v="763"/>
    <s v="Medium"/>
    <x v="49"/>
    <x v="2392"/>
    <n v="0.03"/>
    <s v="Delivery Van"/>
    <x v="2355"/>
    <n v="382.98"/>
    <n v="113"/>
    <s v="Jim Radford"/>
    <x v="3"/>
    <s v="Corporate"/>
    <x v="0"/>
    <s v="Storage &amp; Organization"/>
    <s v="Jumbo Drum"/>
    <d v="2016-08-13T00:00:00"/>
  </r>
  <r>
    <n v="7655"/>
    <s v="N"/>
    <x v="763"/>
    <s v="Medium"/>
    <x v="45"/>
    <x v="2393"/>
    <n v="0"/>
    <s v="Regular"/>
    <x v="2356"/>
    <n v="191.99"/>
    <n v="27.99"/>
    <s v="Jim Radford"/>
    <x v="3"/>
    <s v="Corporate"/>
    <x v="1"/>
    <s v="Telephones and Communication"/>
    <s v="Medium Box"/>
    <d v="2016-08-13T00:00:00"/>
  </r>
  <r>
    <n v="7656"/>
    <s v="N"/>
    <x v="764"/>
    <s v="Medium"/>
    <x v="27"/>
    <x v="2394"/>
    <n v="7.0000000000000007E-2"/>
    <s v="Regular"/>
    <x v="2357"/>
    <n v="16.13"/>
    <n v="14.5"/>
    <s v="Alan Barnes"/>
    <x v="3"/>
    <s v="Corporate"/>
    <x v="0"/>
    <s v="Labels"/>
    <s v="Small Box"/>
    <d v="2016-08-15T00:00:00"/>
  </r>
  <r>
    <n v="7657"/>
    <s v="N"/>
    <x v="765"/>
    <s v="High"/>
    <x v="37"/>
    <x v="2395"/>
    <n v="0"/>
    <s v="Regular"/>
    <x v="2358"/>
    <n v="17.78"/>
    <n v="19.670000000000002"/>
    <s v="Susan Gilcrest"/>
    <x v="1"/>
    <s v="Home Office"/>
    <x v="0"/>
    <s v="Paper"/>
    <s v="Small Box"/>
    <d v="2016-08-15T00:00:00"/>
  </r>
  <r>
    <n v="7658"/>
    <s v="Y"/>
    <x v="766"/>
    <s v="High"/>
    <x v="41"/>
    <x v="2396"/>
    <n v="0"/>
    <s v="Delivery Van"/>
    <x v="2359"/>
    <n v="152.97999999999999"/>
    <n v="67.48"/>
    <s v="Grant Carroll"/>
    <x v="3"/>
    <s v="Corporate"/>
    <x v="2"/>
    <s v="Bookcases"/>
    <s v="Jumbo Box"/>
    <d v="2016-08-16T00:00:00"/>
  </r>
  <r>
    <n v="7659"/>
    <s v="Y"/>
    <x v="766"/>
    <s v="High"/>
    <x v="27"/>
    <x v="2397"/>
    <n v="0.01"/>
    <s v="Regular"/>
    <x v="2360"/>
    <n v="230.08"/>
    <n v="32.06"/>
    <s v="Grant Carroll"/>
    <x v="3"/>
    <s v="Corporate"/>
    <x v="2"/>
    <s v="Chairs &amp; Chairmats"/>
    <s v="Large Box"/>
    <d v="2016-08-16T00:00:00"/>
  </r>
  <r>
    <n v="7660"/>
    <s v="Y"/>
    <x v="766"/>
    <s v="High"/>
    <x v="43"/>
    <x v="2398"/>
    <n v="0.09"/>
    <s v="Express"/>
    <x v="2361"/>
    <n v="62.98"/>
    <n v="20.5"/>
    <s v="Grant Carroll"/>
    <x v="3"/>
    <s v="Corporate"/>
    <x v="1"/>
    <s v="Computer Peripherals"/>
    <s v="Small Box"/>
    <d v="2016-08-16T00:00:00"/>
  </r>
  <r>
    <n v="7661"/>
    <s v="N"/>
    <x v="767"/>
    <s v="Not Specified"/>
    <x v="19"/>
    <x v="2399"/>
    <n v="0.1"/>
    <s v="Express"/>
    <x v="2362"/>
    <n v="22.91"/>
    <n v="16.989999999999998"/>
    <s v="Emily Phan"/>
    <x v="0"/>
    <s v="Consumer"/>
    <x v="0"/>
    <s v="Binders and Binder Accessories"/>
    <s v="Small Box"/>
    <d v="2016-08-17T00:00:00"/>
  </r>
  <r>
    <n v="7662"/>
    <s v="N"/>
    <x v="768"/>
    <s v="Not Specified"/>
    <x v="43"/>
    <x v="2400"/>
    <n v="0.04"/>
    <s v="Express"/>
    <x v="2363"/>
    <n v="34.979999999999997"/>
    <n v="18.5"/>
    <s v="Maria Bertelson"/>
    <x v="2"/>
    <s v="Home Office"/>
    <x v="0"/>
    <s v="Appliances"/>
    <s v="Small Box"/>
    <d v="2016-08-19T00:00:00"/>
  </r>
  <r>
    <n v="7663"/>
    <s v="N"/>
    <x v="769"/>
    <s v="Not Specified"/>
    <x v="22"/>
    <x v="2401"/>
    <n v="0.09"/>
    <s v="Regular"/>
    <x v="2364"/>
    <n v="18.78"/>
    <n v="20.18"/>
    <s v="Sean Christensen"/>
    <x v="2"/>
    <s v="Home Office"/>
    <x v="0"/>
    <s v="Paper"/>
    <s v="Small Box"/>
    <d v="2016-08-19T00:00:00"/>
  </r>
  <r>
    <n v="7664"/>
    <s v="N"/>
    <x v="769"/>
    <s v="Not Specified"/>
    <x v="26"/>
    <x v="2402"/>
    <n v="0.05"/>
    <s v="Regular"/>
    <x v="2365"/>
    <n v="31.98"/>
    <n v="19.77"/>
    <s v="Anthony Johnson"/>
    <x v="3"/>
    <s v="Small Business"/>
    <x v="0"/>
    <s v="Paper"/>
    <s v="Small Box"/>
    <d v="2016-08-20T00:00:00"/>
  </r>
  <r>
    <n v="7665"/>
    <s v="N"/>
    <x v="769"/>
    <s v="Low"/>
    <x v="39"/>
    <x v="2403"/>
    <n v="0.08"/>
    <s v="Regular"/>
    <x v="2366"/>
    <n v="95.1"/>
    <n v="20.13"/>
    <s v="Brad Norvell"/>
    <x v="0"/>
    <s v="Corporate"/>
    <x v="1"/>
    <s v="Computer Peripherals"/>
    <s v="Small Box"/>
    <d v="2016-08-20T00:00:00"/>
  </r>
  <r>
    <n v="7666"/>
    <s v="N"/>
    <x v="769"/>
    <s v="Low"/>
    <x v="43"/>
    <x v="2404"/>
    <n v="0.06"/>
    <s v="Regular"/>
    <x v="2367"/>
    <n v="31.98"/>
    <n v="19.77"/>
    <s v="Brad Norvell"/>
    <x v="0"/>
    <s v="Corporate"/>
    <x v="0"/>
    <s v="Paper"/>
    <s v="Small Box"/>
    <d v="2016-08-18T00:00:00"/>
  </r>
  <r>
    <n v="7667"/>
    <s v="N"/>
    <x v="770"/>
    <s v="Medium"/>
    <x v="44"/>
    <x v="2405"/>
    <n v="0.09"/>
    <s v="Regular"/>
    <x v="2368"/>
    <n v="77.989999999999995"/>
    <n v="33.99"/>
    <s v="Brad Thomas"/>
    <x v="1"/>
    <s v="Corporate"/>
    <x v="1"/>
    <s v="Telephones and Communication"/>
    <s v="Small Box"/>
    <d v="2016-08-21T00:00:00"/>
  </r>
  <r>
    <n v="7668"/>
    <s v="N"/>
    <x v="770"/>
    <s v="Low"/>
    <x v="3"/>
    <x v="2406"/>
    <n v="0.09"/>
    <s v="Express"/>
    <x v="2369"/>
    <n v="21.99"/>
    <n v="20.239999999999998"/>
    <s v="Barry Pond"/>
    <x v="1"/>
    <s v="Consumer"/>
    <x v="1"/>
    <s v="Office Machines"/>
    <s v="Medium Box"/>
    <d v="2016-08-26T00:00:00"/>
  </r>
  <r>
    <n v="7669"/>
    <s v="N"/>
    <x v="770"/>
    <s v="Not Specified"/>
    <x v="36"/>
    <x v="2407"/>
    <n v="0.08"/>
    <s v="Regular"/>
    <x v="2370"/>
    <n v="19.079999999999998"/>
    <n v="16.350000000000001"/>
    <s v="Maria Bertelson"/>
    <x v="1"/>
    <s v="Home Office"/>
    <x v="0"/>
    <s v="Pens &amp; Art Supplies"/>
    <s v="Wrap Bag"/>
    <d v="2016-08-21T00:00:00"/>
  </r>
  <r>
    <n v="7670"/>
    <s v="N"/>
    <x v="770"/>
    <s v="High"/>
    <x v="4"/>
    <x v="2408"/>
    <n v="0"/>
    <s v="Regular"/>
    <x v="2371"/>
    <n v="20.32"/>
    <n v="16.38"/>
    <s v="Greg Hansen"/>
    <x v="1"/>
    <s v="Home Office"/>
    <x v="1"/>
    <s v="Computer Peripherals"/>
    <s v="Small Pack"/>
    <d v="2016-08-19T00:00:00"/>
  </r>
  <r>
    <n v="7671"/>
    <s v="N"/>
    <x v="770"/>
    <s v="High"/>
    <x v="30"/>
    <x v="2409"/>
    <n v="0.03"/>
    <s v="Regular"/>
    <x v="2372"/>
    <n v="18.68"/>
    <n v="21.3"/>
    <s v="Greg Hansen"/>
    <x v="1"/>
    <s v="Home Office"/>
    <x v="0"/>
    <s v="Paper"/>
    <s v="Small Box"/>
    <d v="2016-08-21T00:00:00"/>
  </r>
  <r>
    <n v="7672"/>
    <s v="N"/>
    <x v="771"/>
    <s v="Medium"/>
    <x v="47"/>
    <x v="2410"/>
    <n v="7.0000000000000007E-2"/>
    <s v="Regular"/>
    <x v="2373"/>
    <n v="16.98"/>
    <n v="18.72"/>
    <s v="Ed Braxton"/>
    <x v="1"/>
    <s v="Consumer"/>
    <x v="0"/>
    <s v="Paper"/>
    <s v="Small Box"/>
    <d v="2016-08-22T00:00:00"/>
  </r>
  <r>
    <n v="7673"/>
    <s v="N"/>
    <x v="771"/>
    <s v="Medium"/>
    <x v="13"/>
    <x v="2411"/>
    <n v="0.01"/>
    <s v="Regular"/>
    <x v="2374"/>
    <n v="17.89"/>
    <n v="19.57"/>
    <s v="Michael Oakman"/>
    <x v="0"/>
    <s v="Small Business"/>
    <x v="2"/>
    <s v="Office Furnishings"/>
    <s v="Small Box"/>
    <d v="2016-08-22T00:00:00"/>
  </r>
  <r>
    <n v="7674"/>
    <s v="N"/>
    <x v="771"/>
    <s v="Medium"/>
    <x v="37"/>
    <x v="2412"/>
    <n v="0.03"/>
    <s v="Express"/>
    <x v="2375"/>
    <n v="17.739999999999998"/>
    <n v="19.010000000000002"/>
    <s v="Michael Oakman"/>
    <x v="0"/>
    <s v="Small Business"/>
    <x v="0"/>
    <s v="Binders and Binder Accessories"/>
    <s v="Small Box"/>
    <d v="2016-08-21T00:00:00"/>
  </r>
  <r>
    <n v="7675"/>
    <s v="N"/>
    <x v="771"/>
    <s v="Medium"/>
    <x v="15"/>
    <x v="2413"/>
    <n v="0.02"/>
    <s v="Express"/>
    <x v="2376"/>
    <n v="65.98"/>
    <n v="19.5"/>
    <s v="Michael Oakman"/>
    <x v="0"/>
    <s v="Small Business"/>
    <x v="1"/>
    <s v="Computer Peripherals"/>
    <s v="Small Box"/>
    <d v="2016-08-22T00:00:00"/>
  </r>
  <r>
    <n v="7676"/>
    <s v="N"/>
    <x v="772"/>
    <s v="High"/>
    <x v="3"/>
    <x v="2414"/>
    <n v="0.1"/>
    <s v="Regular"/>
    <x v="2377"/>
    <n v="375.25"/>
    <n v="33.99"/>
    <s v="Kelly Andreada"/>
    <x v="1"/>
    <s v="Home Office"/>
    <x v="0"/>
    <s v="Appliances"/>
    <s v="Small Box"/>
    <d v="2016-08-23T00:00:00"/>
  </r>
  <r>
    <n v="7677"/>
    <s v="N"/>
    <x v="772"/>
    <s v="Low"/>
    <x v="6"/>
    <x v="2415"/>
    <n v="0.09"/>
    <s v="Regular"/>
    <x v="2378"/>
    <n v="13.95"/>
    <n v="15.63"/>
    <s v="Damala Kotsonis"/>
    <x v="0"/>
    <s v="Corporate"/>
    <x v="0"/>
    <s v="Pens &amp; Art Supplies"/>
    <s v="Wrap Bag"/>
    <d v="2016-08-31T00:00:00"/>
  </r>
  <r>
    <n v="7678"/>
    <s v="N"/>
    <x v="772"/>
    <s v="Low"/>
    <x v="38"/>
    <x v="2416"/>
    <n v="0.03"/>
    <s v="Regular"/>
    <x v="2379"/>
    <n v="217.99"/>
    <n v="19"/>
    <s v="Damala Kotsonis"/>
    <x v="0"/>
    <s v="Corporate"/>
    <x v="1"/>
    <s v="Telephones and Communication"/>
    <s v="Small Box"/>
    <d v="2016-08-29T00:00:00"/>
  </r>
  <r>
    <n v="7679"/>
    <s v="N"/>
    <x v="772"/>
    <s v="Low"/>
    <x v="9"/>
    <x v="2417"/>
    <n v="7.0000000000000007E-2"/>
    <s v="Regular"/>
    <x v="2380"/>
    <n v="32.99"/>
    <n v="14.99"/>
    <s v="Damala Kotsonis"/>
    <x v="0"/>
    <s v="Corporate"/>
    <x v="1"/>
    <s v="Telephones and Communication"/>
    <s v="Wrap Bag"/>
    <d v="2016-08-31T00:00:00"/>
  </r>
  <r>
    <n v="7680"/>
    <s v="N"/>
    <x v="773"/>
    <s v="Critical"/>
    <x v="36"/>
    <x v="2418"/>
    <n v="0.04"/>
    <s v="Express"/>
    <x v="2381"/>
    <n v="140.24"/>
    <n v="26.65"/>
    <s v="Helen Abelman"/>
    <x v="0"/>
    <s v="Home Office"/>
    <x v="2"/>
    <s v="Chairs &amp; Chairmats"/>
    <s v="Medium Box"/>
    <d v="2016-08-26T00:00:00"/>
  </r>
  <r>
    <n v="7681"/>
    <s v="Y"/>
    <x v="773"/>
    <s v="Not Specified"/>
    <x v="41"/>
    <x v="2419"/>
    <n v="0.08"/>
    <s v="Delivery Van"/>
    <x v="2382"/>
    <n v="112.97"/>
    <n v="28"/>
    <s v="Mitch Willingham"/>
    <x v="1"/>
    <s v="Corporate"/>
    <x v="1"/>
    <s v="Office Machines"/>
    <s v="Jumbo Drum"/>
    <d v="2016-08-26T00:00:00"/>
  </r>
  <r>
    <n v="7682"/>
    <s v="Y"/>
    <x v="773"/>
    <s v="Not Specified"/>
    <x v="3"/>
    <x v="2420"/>
    <n v="0.04"/>
    <s v="Regular"/>
    <x v="2383"/>
    <n v="34.840000000000003"/>
    <n v="22.18"/>
    <s v="Mitch Willingham"/>
    <x v="1"/>
    <s v="Corporate"/>
    <x v="0"/>
    <s v="Paper"/>
    <s v="Small Box"/>
    <d v="2016-08-25T00:00:00"/>
  </r>
  <r>
    <n v="7683"/>
    <s v="N"/>
    <x v="773"/>
    <s v="Medium"/>
    <x v="38"/>
    <x v="2421"/>
    <n v="0.05"/>
    <s v="Regular"/>
    <x v="2384"/>
    <n v="32.99"/>
    <n v="14.99"/>
    <s v="Allen Rosenblatt"/>
    <x v="3"/>
    <s v="Small Business"/>
    <x v="1"/>
    <s v="Telephones and Communication"/>
    <s v="Wrap Bag"/>
    <d v="2016-08-24T00:00:00"/>
  </r>
  <r>
    <n v="7684"/>
    <s v="N"/>
    <x v="774"/>
    <s v="Critical"/>
    <x v="8"/>
    <x v="2422"/>
    <n v="0.04"/>
    <s v="Regular"/>
    <x v="2385"/>
    <n v="72.97"/>
    <n v="18.5"/>
    <s v="Richard Eichhorn"/>
    <x v="1"/>
    <s v="Consumer"/>
    <x v="0"/>
    <s v="Appliances"/>
    <s v="Small Box"/>
    <d v="2016-08-25T00:00:00"/>
  </r>
  <r>
    <n v="7685"/>
    <s v="N"/>
    <x v="775"/>
    <s v="High"/>
    <x v="9"/>
    <x v="2423"/>
    <n v="0.01"/>
    <s v="Express"/>
    <x v="2386"/>
    <n v="19.100000000000001"/>
    <n v="20.05"/>
    <s v="Joseph Holt"/>
    <x v="1"/>
    <s v="Home Office"/>
    <x v="0"/>
    <s v="Binders and Binder Accessories"/>
    <s v="Small Box"/>
    <d v="2016-08-29T00:00:00"/>
  </r>
  <r>
    <n v="7686"/>
    <s v="Y"/>
    <x v="776"/>
    <s v="Critical"/>
    <x v="47"/>
    <x v="2424"/>
    <n v="0.1"/>
    <s v="Regular"/>
    <x v="2387"/>
    <n v="77.989999999999995"/>
    <n v="22.99"/>
    <s v="Anna Haberlin"/>
    <x v="2"/>
    <s v="Corporate"/>
    <x v="1"/>
    <s v="Telephones and Communication"/>
    <s v="Small Box"/>
    <d v="2016-09-01T00:00:00"/>
  </r>
  <r>
    <n v="7687"/>
    <s v="N"/>
    <x v="776"/>
    <s v="Critical"/>
    <x v="14"/>
    <x v="2425"/>
    <n v="0.1"/>
    <s v="Regular"/>
    <x v="2388"/>
    <n v="21.48"/>
    <n v="21.29"/>
    <s v="Mark Van Huff"/>
    <x v="1"/>
    <s v="Home Office"/>
    <x v="2"/>
    <s v="Office Furnishings"/>
    <s v="Small Pack"/>
    <d v="2016-08-31T00:00:00"/>
  </r>
  <r>
    <n v="7688"/>
    <s v="N"/>
    <x v="777"/>
    <s v="Critical"/>
    <x v="32"/>
    <x v="2426"/>
    <n v="0.1"/>
    <s v="Regular"/>
    <x v="2389"/>
    <n v="40.99"/>
    <n v="22.59"/>
    <s v="Dennis Pardue"/>
    <x v="1"/>
    <s v="Small Business"/>
    <x v="1"/>
    <s v="Telephones and Communication"/>
    <s v="Medium Box"/>
    <d v="2016-09-02T00:00:00"/>
  </r>
  <r>
    <n v="7689"/>
    <s v="Y"/>
    <x v="778"/>
    <s v="Low"/>
    <x v="18"/>
    <x v="2427"/>
    <n v="0.05"/>
    <s v="Regular"/>
    <x v="2390"/>
    <n v="47.99"/>
    <n v="14.99"/>
    <s v="Roy French"/>
    <x v="0"/>
    <s v="Consumer"/>
    <x v="1"/>
    <s v="Telephones and Communication"/>
    <s v="Small Pack"/>
    <d v="2016-09-10T00:00:00"/>
  </r>
  <r>
    <n v="7690"/>
    <s v="N"/>
    <x v="778"/>
    <s v="Critical"/>
    <x v="13"/>
    <x v="2428"/>
    <n v="0.02"/>
    <s v="Regular"/>
    <x v="2391"/>
    <n v="235.98"/>
    <n v="29.01"/>
    <s v="Roy Skaria"/>
    <x v="3"/>
    <s v="Corporate"/>
    <x v="0"/>
    <s v="Binders and Binder Accessories"/>
    <s v="Small Box"/>
    <d v="2016-09-03T00:00:00"/>
  </r>
  <r>
    <n v="7691"/>
    <s v="N"/>
    <x v="778"/>
    <s v="Critical"/>
    <x v="43"/>
    <x v="2429"/>
    <n v="7.0000000000000007E-2"/>
    <s v="Delivery Van"/>
    <x v="2392"/>
    <n v="152.97999999999999"/>
    <n v="50.09"/>
    <s v="Roy Skaria"/>
    <x v="3"/>
    <s v="Corporate"/>
    <x v="2"/>
    <s v="Bookcases"/>
    <s v="Jumbo Box"/>
    <d v="2016-09-03T00:00:00"/>
  </r>
  <r>
    <n v="7692"/>
    <s v="N"/>
    <x v="778"/>
    <s v="Critical"/>
    <x v="30"/>
    <x v="2430"/>
    <n v="0.02"/>
    <s v="Regular"/>
    <x v="2393"/>
    <n v="611.99"/>
    <n v="38.49"/>
    <s v="Roy Skaria"/>
    <x v="1"/>
    <s v="Corporate"/>
    <x v="1"/>
    <s v="Copiers and Fax"/>
    <s v="Large Box"/>
    <d v="2016-09-03T00:00:00"/>
  </r>
  <r>
    <n v="7693"/>
    <s v="N"/>
    <x v="778"/>
    <s v="Not Specified"/>
    <x v="10"/>
    <x v="2431"/>
    <n v="0.03"/>
    <s v="Express"/>
    <x v="2394"/>
    <n v="19.399999999999999"/>
    <n v="15.71"/>
    <s v="Tracy Poddar"/>
    <x v="0"/>
    <s v="Corporate"/>
    <x v="0"/>
    <s v="Paper"/>
    <s v="Wrap Bag"/>
    <d v="2016-09-02T00:00:00"/>
  </r>
  <r>
    <n v="7694"/>
    <s v="N"/>
    <x v="779"/>
    <s v="Low"/>
    <x v="48"/>
    <x v="2432"/>
    <n v="0.05"/>
    <s v="Regular"/>
    <x v="2395"/>
    <n v="15.8"/>
    <n v="15.49"/>
    <s v="Eric Barreto"/>
    <x v="1"/>
    <s v="Consumer"/>
    <x v="0"/>
    <s v="Binders and Binder Accessories"/>
    <s v="Small Box"/>
    <d v="2016-09-04T00:00:00"/>
  </r>
  <r>
    <n v="7695"/>
    <s v="N"/>
    <x v="779"/>
    <s v="High"/>
    <x v="17"/>
    <x v="2433"/>
    <n v="0.02"/>
    <s v="Express"/>
    <x v="2296"/>
    <n v="17.78"/>
    <n v="22.09"/>
    <s v="Marc Crier"/>
    <x v="1"/>
    <s v="Corporate"/>
    <x v="0"/>
    <s v="Paper"/>
    <s v="Small Box"/>
    <d v="2016-09-02T00:00:00"/>
  </r>
  <r>
    <n v="7696"/>
    <s v="N"/>
    <x v="779"/>
    <s v="Not Specified"/>
    <x v="6"/>
    <x v="2434"/>
    <n v="0.1"/>
    <s v="Regular"/>
    <x v="2396"/>
    <n v="16.91"/>
    <n v="19.68"/>
    <s v="Tracy Blumstein"/>
    <x v="1"/>
    <s v="Home Office"/>
    <x v="0"/>
    <s v="Binders and Binder Accessories"/>
    <s v="Small Box"/>
    <d v="2016-09-03T00:00:00"/>
  </r>
  <r>
    <n v="7697"/>
    <s v="N"/>
    <x v="779"/>
    <s v="Not Specified"/>
    <x v="40"/>
    <x v="2435"/>
    <n v="0.01"/>
    <s v="Regular"/>
    <x v="2397"/>
    <n v="119.53"/>
    <n v="19.809999999999999"/>
    <s v="Tracy Blumstein"/>
    <x v="1"/>
    <s v="Home Office"/>
    <x v="2"/>
    <s v="Office Furnishings"/>
    <s v="Medium Box"/>
    <d v="2016-09-04T00:00:00"/>
  </r>
  <r>
    <n v="7698"/>
    <s v="N"/>
    <x v="780"/>
    <s v="Critical"/>
    <x v="28"/>
    <x v="2436"/>
    <n v="0"/>
    <s v="Regular"/>
    <x v="2398"/>
    <n v="13.76"/>
    <n v="14.7"/>
    <s v="Sean Christensen"/>
    <x v="2"/>
    <s v="Home Office"/>
    <x v="0"/>
    <s v="Pens &amp; Art Supplies"/>
    <s v="Wrap Bag"/>
    <d v="2016-09-05T00:00:00"/>
  </r>
  <r>
    <n v="7699"/>
    <s v="Y"/>
    <x v="781"/>
    <s v="Low"/>
    <x v="18"/>
    <x v="2437"/>
    <n v="0.01"/>
    <s v="Express"/>
    <x v="2399"/>
    <n v="24.28"/>
    <n v="20.13"/>
    <s v="Carlos Daly"/>
    <x v="3"/>
    <s v="Home Office"/>
    <x v="0"/>
    <s v="Storage &amp; Organization"/>
    <s v="Small Box"/>
    <d v="2016-09-09T00:00:00"/>
  </r>
  <r>
    <n v="7700"/>
    <s v="N"/>
    <x v="781"/>
    <s v="Critical"/>
    <x v="24"/>
    <x v="2438"/>
    <n v="0.03"/>
    <s v="Delivery Van"/>
    <x v="2400"/>
    <n v="362.99"/>
    <n v="73"/>
    <s v="Luke Schmidt"/>
    <x v="1"/>
    <s v="Home Office"/>
    <x v="2"/>
    <s v="Chairs &amp; Chairmats"/>
    <s v="Jumbo Drum"/>
    <d v="2016-09-06T00:00:00"/>
  </r>
  <r>
    <n v="7701"/>
    <s v="N"/>
    <x v="782"/>
    <s v="Not Specified"/>
    <x v="45"/>
    <x v="2439"/>
    <n v="0.02"/>
    <s v="Regular"/>
    <x v="2401"/>
    <n v="14.88"/>
    <n v="14.5"/>
    <s v="Christine Kargatis"/>
    <x v="2"/>
    <s v="Small Business"/>
    <x v="0"/>
    <s v="Labels"/>
    <s v="Small Box"/>
    <d v="2016-09-08T00:00:00"/>
  </r>
  <r>
    <n v="7702"/>
    <s v="N"/>
    <x v="782"/>
    <s v="Critical"/>
    <x v="26"/>
    <x v="2440"/>
    <n v="0.04"/>
    <s v="Regular"/>
    <x v="2402"/>
    <n v="15.14"/>
    <n v="15.92"/>
    <s v="Marc Crier"/>
    <x v="1"/>
    <s v="Corporate"/>
    <x v="0"/>
    <s v="Scissors Rulers and Trimmers"/>
    <s v="Wrap Bag"/>
    <d v="2016-09-07T00:00:00"/>
  </r>
  <r>
    <n v="7703"/>
    <s v="N"/>
    <x v="782"/>
    <s v="Critical"/>
    <x v="3"/>
    <x v="2441"/>
    <n v="0.08"/>
    <s v="Express"/>
    <x v="2403"/>
    <n v="19.98"/>
    <n v="20.5"/>
    <s v="Marc Crier"/>
    <x v="1"/>
    <s v="Corporate"/>
    <x v="0"/>
    <s v="Storage &amp; Organization"/>
    <s v="Medium Box"/>
    <d v="2016-09-07T00:00:00"/>
  </r>
  <r>
    <n v="7704"/>
    <s v="N"/>
    <x v="783"/>
    <s v="Critical"/>
    <x v="8"/>
    <x v="2442"/>
    <n v="0.05"/>
    <s v="Regular"/>
    <x v="2404"/>
    <n v="13.76"/>
    <n v="14.7"/>
    <s v="Sarah Jordon"/>
    <x v="0"/>
    <s v="Consumer"/>
    <x v="0"/>
    <s v="Pens &amp; Art Supplies"/>
    <s v="Wrap Bag"/>
    <d v="2016-09-09T00:00:00"/>
  </r>
  <r>
    <n v="7705"/>
    <s v="Y"/>
    <x v="783"/>
    <s v="High"/>
    <x v="7"/>
    <x v="2443"/>
    <n v="0.08"/>
    <s v="Regular"/>
    <x v="2405"/>
    <n v="32.97"/>
    <n v="20.5"/>
    <s v="Robert Waldorf"/>
    <x v="1"/>
    <s v="Home Office"/>
    <x v="1"/>
    <s v="Computer Peripherals"/>
    <s v="Small Box"/>
    <d v="2016-09-08T00:00:00"/>
  </r>
  <r>
    <n v="7706"/>
    <s v="Y"/>
    <x v="783"/>
    <s v="High"/>
    <x v="10"/>
    <x v="2444"/>
    <n v="0"/>
    <s v="Delivery Van"/>
    <x v="2406"/>
    <n v="237.02"/>
    <n v="42.66"/>
    <s v="Robert Waldorf"/>
    <x v="1"/>
    <s v="Home Office"/>
    <x v="0"/>
    <s v="Storage &amp; Organization"/>
    <s v="Jumbo Drum"/>
    <d v="2016-09-08T00:00:00"/>
  </r>
  <r>
    <n v="7707"/>
    <s v="Y"/>
    <x v="783"/>
    <s v="Low"/>
    <x v="20"/>
    <x v="2445"/>
    <n v="0.05"/>
    <s v="Express"/>
    <x v="2407"/>
    <n v="14.08"/>
    <n v="19.329999999999998"/>
    <s v="Alexander Gannaway"/>
    <x v="1"/>
    <s v="Corporate"/>
    <x v="2"/>
    <s v="Office Furnishings"/>
    <s v="Small Box"/>
    <d v="2016-09-09T00:00:00"/>
  </r>
  <r>
    <n v="7708"/>
    <s v="Y"/>
    <x v="783"/>
    <s v="Low"/>
    <x v="9"/>
    <x v="2446"/>
    <n v="0.08"/>
    <s v="Express"/>
    <x v="2408"/>
    <n v="27.42"/>
    <n v="24.68"/>
    <s v="Alexander Gannaway"/>
    <x v="1"/>
    <s v="Corporate"/>
    <x v="0"/>
    <s v="Storage &amp; Organization"/>
    <s v="Small Box"/>
    <d v="2016-09-12T00:00:00"/>
  </r>
  <r>
    <n v="7709"/>
    <s v="N"/>
    <x v="783"/>
    <s v="Critical"/>
    <x v="21"/>
    <x v="2447"/>
    <n v="0.03"/>
    <s v="Regular"/>
    <x v="2409"/>
    <n v="127.79"/>
    <n v="15.99"/>
    <s v="Art Ferguson"/>
    <x v="0"/>
    <s v="Corporate"/>
    <x v="1"/>
    <s v="Computer Peripherals"/>
    <s v="Small Pack"/>
    <d v="2016-09-10T00:00:00"/>
  </r>
  <r>
    <n v="7710"/>
    <s v="N"/>
    <x v="784"/>
    <s v="Not Specified"/>
    <x v="37"/>
    <x v="2448"/>
    <n v="0.1"/>
    <s v="Regular"/>
    <x v="2410"/>
    <n v="217.99"/>
    <n v="22.99"/>
    <s v="Craig Yedwab"/>
    <x v="1"/>
    <s v="Corporate"/>
    <x v="1"/>
    <s v="Telephones and Communication"/>
    <s v="Small Box"/>
    <d v="2016-09-09T00:00:00"/>
  </r>
  <r>
    <n v="7711"/>
    <s v="N"/>
    <x v="785"/>
    <s v="Not Specified"/>
    <x v="34"/>
    <x v="2449"/>
    <n v="7.0000000000000007E-2"/>
    <s v="Express"/>
    <x v="2411"/>
    <n v="34.840000000000003"/>
    <n v="19.47"/>
    <s v="Adam Hart"/>
    <x v="1"/>
    <s v="Corporate"/>
    <x v="0"/>
    <s v="Paper"/>
    <s v="Small Box"/>
    <d v="2016-09-12T00:00:00"/>
  </r>
  <r>
    <n v="7712"/>
    <s v="N"/>
    <x v="785"/>
    <s v="Low"/>
    <x v="20"/>
    <x v="2450"/>
    <n v="0.08"/>
    <s v="Regular"/>
    <x v="2412"/>
    <n v="47.44"/>
    <n v="21.5"/>
    <s v="Grant Carroll"/>
    <x v="3"/>
    <s v="Small Business"/>
    <x v="0"/>
    <s v="Paper"/>
    <s v="Small Box"/>
    <d v="2016-09-13T00:00:00"/>
  </r>
  <r>
    <n v="7713"/>
    <s v="N"/>
    <x v="785"/>
    <s v="High"/>
    <x v="39"/>
    <x v="2451"/>
    <n v="0.06"/>
    <s v="Regular"/>
    <x v="2413"/>
    <n v="117.98"/>
    <n v="27.99"/>
    <s v="Ivan Liston"/>
    <x v="2"/>
    <s v="Consumer"/>
    <x v="2"/>
    <s v="Office Furnishings"/>
    <s v="Medium Box"/>
    <d v="2016-09-10T00:00:00"/>
  </r>
  <r>
    <n v="7714"/>
    <s v="N"/>
    <x v="785"/>
    <s v="High"/>
    <x v="36"/>
    <x v="2452"/>
    <n v="0.1"/>
    <s v="Regular"/>
    <x v="2414"/>
    <n v="46.58"/>
    <n v="22.99"/>
    <s v="Ivan Liston"/>
    <x v="2"/>
    <s v="Consumer"/>
    <x v="0"/>
    <s v="Pens &amp; Art Supplies"/>
    <s v="Small Pack"/>
    <d v="2016-09-11T00:00:00"/>
  </r>
  <r>
    <n v="7715"/>
    <s v="N"/>
    <x v="786"/>
    <s v="High"/>
    <x v="30"/>
    <x v="2453"/>
    <n v="0.02"/>
    <s v="Express"/>
    <x v="2415"/>
    <n v="77.989999999999995"/>
    <n v="22.99"/>
    <s v="Valerie Takahito"/>
    <x v="1"/>
    <s v="Consumer"/>
    <x v="1"/>
    <s v="Telephones and Communication"/>
    <s v="Small Box"/>
    <d v="2016-09-12T00:00:00"/>
  </r>
  <r>
    <n v="7716"/>
    <s v="N"/>
    <x v="786"/>
    <s v="Not Specified"/>
    <x v="45"/>
    <x v="2454"/>
    <n v="0.01"/>
    <s v="Regular"/>
    <x v="2416"/>
    <n v="18.54"/>
    <n v="19.27"/>
    <s v="Helen Andreada"/>
    <x v="1"/>
    <s v="Corporate"/>
    <x v="0"/>
    <s v="Binders and Binder Accessories"/>
    <s v="Small Box"/>
    <d v="2016-09-11T00:00:00"/>
  </r>
  <r>
    <n v="7717"/>
    <s v="N"/>
    <x v="786"/>
    <s v="Critical"/>
    <x v="6"/>
    <x v="2455"/>
    <n v="7.0000000000000007E-2"/>
    <s v="Express"/>
    <x v="2417"/>
    <n v="34.979999999999997"/>
    <n v="21.58"/>
    <s v="Khloe Miller"/>
    <x v="0"/>
    <s v="Home Office"/>
    <x v="2"/>
    <s v="Office Furnishings"/>
    <s v="Small Box"/>
    <d v="2016-09-12T00:00:00"/>
  </r>
  <r>
    <n v="7718"/>
    <s v="N"/>
    <x v="787"/>
    <s v="Medium"/>
    <x v="37"/>
    <x v="2456"/>
    <n v="0.05"/>
    <s v="Regular"/>
    <x v="2418"/>
    <n v="16.98"/>
    <n v="14.8"/>
    <s v="Dave Poirier"/>
    <x v="1"/>
    <s v="Small Business"/>
    <x v="0"/>
    <s v="Paper"/>
    <s v="Wrap Bag"/>
    <d v="2016-09-13T00:00:00"/>
  </r>
  <r>
    <n v="7719"/>
    <s v="N"/>
    <x v="787"/>
    <s v="Medium"/>
    <x v="30"/>
    <x v="2457"/>
    <n v="0.08"/>
    <s v="Regular"/>
    <x v="2419"/>
    <n v="77.989999999999995"/>
    <n v="19.260000000000002"/>
    <s v="Dave Poirier"/>
    <x v="1"/>
    <s v="Small Business"/>
    <x v="1"/>
    <s v="Telephones and Communication"/>
    <s v="Small Box"/>
    <d v="2016-09-13T00:00:00"/>
  </r>
  <r>
    <n v="7720"/>
    <s v="N"/>
    <x v="787"/>
    <s v="Medium"/>
    <x v="29"/>
    <x v="2458"/>
    <n v="0.06"/>
    <s v="Regular"/>
    <x v="2420"/>
    <n v="14.61"/>
    <n v="14.5"/>
    <s v="Kelly Lampkin"/>
    <x v="2"/>
    <s v="Home Office"/>
    <x v="0"/>
    <s v="Labels"/>
    <s v="Small Box"/>
    <d v="2016-09-11T00:00:00"/>
  </r>
  <r>
    <n v="7721"/>
    <s v="N"/>
    <x v="787"/>
    <s v="Medium"/>
    <x v="0"/>
    <x v="2459"/>
    <n v="0.01"/>
    <s v="Express"/>
    <x v="2421"/>
    <n v="15.49"/>
    <n v="14.76"/>
    <s v="Kelly Lampkin"/>
    <x v="2"/>
    <s v="Home Office"/>
    <x v="0"/>
    <s v="Rubber Bands"/>
    <s v="Wrap Bag"/>
    <d v="2016-09-13T00:00:00"/>
  </r>
  <r>
    <n v="7722"/>
    <s v="N"/>
    <x v="787"/>
    <s v="High"/>
    <x v="20"/>
    <x v="2460"/>
    <n v="7.0000000000000007E-2"/>
    <s v="Regular"/>
    <x v="2296"/>
    <n v="13.88"/>
    <n v="15.49"/>
    <s v="Sung Shariari"/>
    <x v="1"/>
    <s v="Corporate"/>
    <x v="0"/>
    <s v="Binders and Binder Accessories"/>
    <s v="Small Box"/>
    <d v="2016-09-13T00:00:00"/>
  </r>
  <r>
    <n v="7723"/>
    <s v="N"/>
    <x v="787"/>
    <s v="Low"/>
    <x v="35"/>
    <x v="2461"/>
    <n v="0"/>
    <s v="Delivery Van"/>
    <x v="2422"/>
    <n v="82.98"/>
    <n v="40.74"/>
    <s v="Rick Hansen"/>
    <x v="1"/>
    <s v="Home Office"/>
    <x v="2"/>
    <s v="Bookcases"/>
    <s v="Jumbo Box"/>
    <d v="2016-09-18T00:00:00"/>
  </r>
  <r>
    <n v="7724"/>
    <s v="N"/>
    <x v="787"/>
    <s v="Low"/>
    <x v="44"/>
    <x v="2462"/>
    <n v="0.08"/>
    <s v="Regular"/>
    <x v="2423"/>
    <n v="27.73"/>
    <n v="21.42"/>
    <s v="Mike Gockenbach"/>
    <x v="1"/>
    <s v="Consumer"/>
    <x v="0"/>
    <s v="Scissors Rulers and Trimmers"/>
    <s v="Small Pack"/>
    <d v="2016-09-13T00:00:00"/>
  </r>
  <r>
    <n v="7725"/>
    <s v="N"/>
    <x v="788"/>
    <s v="High"/>
    <x v="15"/>
    <x v="2463"/>
    <n v="0.06"/>
    <s v="Express"/>
    <x v="2424"/>
    <n v="17.809999999999999"/>
    <n v="22.49"/>
    <s v="Gene McClure"/>
    <x v="1"/>
    <s v="Home Office"/>
    <x v="0"/>
    <s v="Binders and Binder Accessories"/>
    <s v="Small Box"/>
    <d v="2016-09-13T00:00:00"/>
  </r>
  <r>
    <n v="7726"/>
    <s v="N"/>
    <x v="788"/>
    <s v="Not Specified"/>
    <x v="41"/>
    <x v="2464"/>
    <n v="0.03"/>
    <s v="Regular"/>
    <x v="2425"/>
    <n v="20.85"/>
    <n v="19.600000000000001"/>
    <s v="Joy Smith"/>
    <x v="0"/>
    <s v="Corporate"/>
    <x v="0"/>
    <s v="Binders and Binder Accessories"/>
    <s v="Small Box"/>
    <d v="2016-09-14T00:00:00"/>
  </r>
  <r>
    <n v="7727"/>
    <s v="N"/>
    <x v="788"/>
    <s v="Not Specified"/>
    <x v="28"/>
    <x v="2465"/>
    <n v="0.05"/>
    <s v="Delivery Van"/>
    <x v="2426"/>
    <n v="122.98"/>
    <n v="44"/>
    <s v="Joy Smith"/>
    <x v="0"/>
    <s v="Corporate"/>
    <x v="2"/>
    <s v="Chairs &amp; Chairmats"/>
    <s v="Jumbo Drum"/>
    <d v="2016-09-14T00:00:00"/>
  </r>
  <r>
    <n v="7728"/>
    <s v="N"/>
    <x v="789"/>
    <s v="Not Specified"/>
    <x v="6"/>
    <x v="2466"/>
    <n v="0.06"/>
    <s v="Delivery Van"/>
    <x v="2427"/>
    <n v="1372.14"/>
    <n v="28.7"/>
    <s v="Dorothy Badders"/>
    <x v="3"/>
    <s v="Home Office"/>
    <x v="1"/>
    <s v="Office Machines"/>
    <s v="Jumbo Drum"/>
    <d v="2016-09-14T00:00:00"/>
  </r>
  <r>
    <n v="7729"/>
    <s v="N"/>
    <x v="790"/>
    <s v="Medium"/>
    <x v="0"/>
    <x v="2467"/>
    <n v="0.03"/>
    <s v="Regular"/>
    <x v="2428"/>
    <n v="711.99"/>
    <n v="38.49"/>
    <s v="Giulietta Dortch"/>
    <x v="1"/>
    <s v="Small Business"/>
    <x v="1"/>
    <s v="Copiers and Fax"/>
    <s v="Large Box"/>
    <d v="2016-09-16T00:00:00"/>
  </r>
  <r>
    <n v="7730"/>
    <s v="N"/>
    <x v="790"/>
    <s v="Medium"/>
    <x v="10"/>
    <x v="2468"/>
    <n v="0.09"/>
    <s v="Delivery Van"/>
    <x v="2429"/>
    <n v="171.31"/>
    <n v="74"/>
    <s v="Giulietta Dortch"/>
    <x v="1"/>
    <s v="Small Business"/>
    <x v="2"/>
    <s v="Tables"/>
    <s v="Jumbo Drum"/>
    <d v="2016-09-14T00:00:00"/>
  </r>
  <r>
    <n v="7731"/>
    <s v="N"/>
    <x v="790"/>
    <s v="Low"/>
    <x v="28"/>
    <x v="2469"/>
    <n v="0.06"/>
    <s v="Regular"/>
    <x v="2430"/>
    <n v="61.99"/>
    <n v="33.99"/>
    <s v="Jack Lebron"/>
    <x v="0"/>
    <s v="Corporate"/>
    <x v="1"/>
    <s v="Computer Peripherals"/>
    <s v="Small Box"/>
    <d v="2016-09-16T00:00:00"/>
  </r>
  <r>
    <n v="7732"/>
    <s v="N"/>
    <x v="790"/>
    <s v="Medium"/>
    <x v="28"/>
    <x v="2470"/>
    <n v="0.1"/>
    <s v="Regular"/>
    <x v="2431"/>
    <n v="21.78"/>
    <n v="19.760000000000002"/>
    <s v="Jay Fine"/>
    <x v="0"/>
    <s v="Consumer"/>
    <x v="0"/>
    <s v="Envelopes"/>
    <s v="Small Box"/>
    <d v="2016-09-14T00:00:00"/>
  </r>
  <r>
    <n v="7733"/>
    <s v="N"/>
    <x v="790"/>
    <s v="Medium"/>
    <x v="4"/>
    <x v="2471"/>
    <n v="0.09"/>
    <s v="Regular"/>
    <x v="2432"/>
    <n v="52.99"/>
    <n v="33.99"/>
    <s v="Jay Fine"/>
    <x v="0"/>
    <s v="Consumer"/>
    <x v="0"/>
    <s v="Paper"/>
    <s v="Small Box"/>
    <d v="2016-09-16T00:00:00"/>
  </r>
  <r>
    <n v="7734"/>
    <s v="N"/>
    <x v="790"/>
    <s v="Medium"/>
    <x v="38"/>
    <x v="2472"/>
    <n v="7.0000000000000007E-2"/>
    <s v="Regular"/>
    <x v="2433"/>
    <n v="27.73"/>
    <n v="21.42"/>
    <s v="Jay Fine"/>
    <x v="0"/>
    <s v="Consumer"/>
    <x v="0"/>
    <s v="Scissors Rulers and Trimmers"/>
    <s v="Small Pack"/>
    <d v="2016-09-16T00:00:00"/>
  </r>
  <r>
    <n v="7735"/>
    <s v="N"/>
    <x v="790"/>
    <s v="Medium"/>
    <x v="42"/>
    <x v="2473"/>
    <n v="0"/>
    <s v="Regular"/>
    <x v="2434"/>
    <n v="42.98"/>
    <n v="20.5"/>
    <s v="Justin Deggeller"/>
    <x v="1"/>
    <s v="Corporate"/>
    <x v="1"/>
    <s v="Computer Peripherals"/>
    <s v="Small Box"/>
    <d v="2016-09-15T00:00:00"/>
  </r>
  <r>
    <n v="7736"/>
    <s v="N"/>
    <x v="790"/>
    <s v="Medium"/>
    <x v="36"/>
    <x v="2474"/>
    <n v="0.04"/>
    <s v="Regular"/>
    <x v="2435"/>
    <n v="16.28"/>
    <n v="19.739999999999998"/>
    <s v="Justin Deggeller"/>
    <x v="1"/>
    <s v="Corporate"/>
    <x v="0"/>
    <s v="Paper"/>
    <s v="Small Box"/>
    <d v="2016-09-14T00:00:00"/>
  </r>
  <r>
    <n v="7737"/>
    <s v="N"/>
    <x v="790"/>
    <s v="Medium"/>
    <x v="15"/>
    <x v="2475"/>
    <n v="0.1"/>
    <s v="Regular"/>
    <x v="2436"/>
    <n v="77.989999999999995"/>
    <n v="18.989999999999998"/>
    <s v="Justin Deggeller"/>
    <x v="1"/>
    <s v="Corporate"/>
    <x v="1"/>
    <s v="Telephones and Communication"/>
    <s v="Small Box"/>
    <d v="2016-09-16T00:00:00"/>
  </r>
  <r>
    <n v="7738"/>
    <s v="N"/>
    <x v="790"/>
    <s v="Medium"/>
    <x v="26"/>
    <x v="2476"/>
    <n v="0.02"/>
    <s v="Express"/>
    <x v="2437"/>
    <n v="51.48"/>
    <n v="15.99"/>
    <s v="Darren Budd"/>
    <x v="2"/>
    <s v="Corporate"/>
    <x v="1"/>
    <s v="Computer Peripherals"/>
    <s v="Small Pack"/>
    <d v="2016-09-16T00:00:00"/>
  </r>
  <r>
    <n v="7739"/>
    <s v="N"/>
    <x v="790"/>
    <s v="Medium"/>
    <x v="35"/>
    <x v="2477"/>
    <n v="0.04"/>
    <s v="Regular"/>
    <x v="2438"/>
    <n v="29.67"/>
    <n v="22.99"/>
    <s v="Darren Budd"/>
    <x v="2"/>
    <s v="Corporate"/>
    <x v="2"/>
    <s v="Office Furnishings"/>
    <s v="Small Pack"/>
    <d v="2016-09-15T00:00:00"/>
  </r>
  <r>
    <n v="7740"/>
    <s v="N"/>
    <x v="790"/>
    <s v="Medium"/>
    <x v="40"/>
    <x v="2478"/>
    <n v="7.0000000000000007E-2"/>
    <s v="Regular"/>
    <x v="2439"/>
    <n v="13.88"/>
    <n v="15.49"/>
    <s v="Darren Budd"/>
    <x v="2"/>
    <s v="Corporate"/>
    <x v="2"/>
    <s v="Tables"/>
    <s v="Jumbo Box"/>
    <d v="2016-09-15T00:00:00"/>
  </r>
  <r>
    <n v="7741"/>
    <s v="N"/>
    <x v="790"/>
    <s v="High"/>
    <x v="15"/>
    <x v="2479"/>
    <n v="0.03"/>
    <s v="Regular"/>
    <x v="2440"/>
    <n v="19.399999999999999"/>
    <n v="15.71"/>
    <s v="Paul MacIntyre"/>
    <x v="2"/>
    <s v="Corporate"/>
    <x v="0"/>
    <s v="Paper"/>
    <s v="Wrap Bag"/>
    <d v="2016-09-14T00:00:00"/>
  </r>
  <r>
    <n v="7742"/>
    <s v="N"/>
    <x v="790"/>
    <s v="High"/>
    <x v="42"/>
    <x v="2480"/>
    <n v="0.05"/>
    <s v="Regular"/>
    <x v="2441"/>
    <n v="18.48"/>
    <n v="22.74"/>
    <s v="Paul MacIntyre"/>
    <x v="2"/>
    <s v="Corporate"/>
    <x v="0"/>
    <s v="Paper"/>
    <s v="Small Box"/>
    <d v="2016-09-16T00:00:00"/>
  </r>
  <r>
    <n v="7743"/>
    <s v="N"/>
    <x v="791"/>
    <s v="Medium"/>
    <x v="25"/>
    <x v="2481"/>
    <n v="0.1"/>
    <s v="Delivery Van"/>
    <x v="2442"/>
    <n v="37.979999999999997"/>
    <n v="28.36"/>
    <s v="Cari Schnelling"/>
    <x v="3"/>
    <s v="Home Office"/>
    <x v="2"/>
    <s v="Chairs &amp; Chairmats"/>
    <s v="Jumbo Drum"/>
    <d v="2016-09-18T00:00:00"/>
  </r>
  <r>
    <n v="7744"/>
    <s v="N"/>
    <x v="792"/>
    <s v="High"/>
    <x v="35"/>
    <x v="2482"/>
    <n v="0.08"/>
    <s v="Express"/>
    <x v="2443"/>
    <n v="60.04"/>
    <n v="19.79"/>
    <s v="Jamie Frazer"/>
    <x v="1"/>
    <s v="Small Business"/>
    <x v="0"/>
    <s v="Paper"/>
    <s v="Small Box"/>
    <d v="2016-09-20T00:00:00"/>
  </r>
  <r>
    <n v="7745"/>
    <s v="N"/>
    <x v="792"/>
    <s v="High"/>
    <x v="1"/>
    <x v="2483"/>
    <n v="0.06"/>
    <s v="Regular"/>
    <x v="2444"/>
    <n v="19.45"/>
    <n v="20.28"/>
    <s v="Darrin Sayre"/>
    <x v="1"/>
    <s v="Consumer"/>
    <x v="0"/>
    <s v="Binders and Binder Accessories"/>
    <s v="Small Box"/>
    <d v="2016-09-20T00:00:00"/>
  </r>
  <r>
    <n v="7746"/>
    <s v="N"/>
    <x v="792"/>
    <s v="Not Specified"/>
    <x v="16"/>
    <x v="2484"/>
    <n v="0.01"/>
    <s v="Regular"/>
    <x v="2445"/>
    <n v="24.99"/>
    <n v="23.44"/>
    <s v="William Brown"/>
    <x v="1"/>
    <s v="Corporate"/>
    <x v="1"/>
    <s v="Office Machines"/>
    <s v="Medium Box"/>
    <d v="2016-09-20T00:00:00"/>
  </r>
  <r>
    <n v="7747"/>
    <s v="N"/>
    <x v="792"/>
    <s v="Not Specified"/>
    <x v="35"/>
    <x v="2485"/>
    <n v="7.0000000000000007E-2"/>
    <s v="Regular"/>
    <x v="2446"/>
    <n v="137.99"/>
    <n v="21.69"/>
    <s v="William Brown"/>
    <x v="1"/>
    <s v="Corporate"/>
    <x v="1"/>
    <s v="Telephones and Communication"/>
    <s v="Small Box"/>
    <d v="2016-09-20T00:00:00"/>
  </r>
  <r>
    <n v="7748"/>
    <s v="N"/>
    <x v="793"/>
    <s v="Medium"/>
    <x v="43"/>
    <x v="2486"/>
    <n v="0.04"/>
    <s v="Regular"/>
    <x v="2447"/>
    <n v="18.48"/>
    <n v="23.54"/>
    <s v="Bill Shonely"/>
    <x v="1"/>
    <s v="Small Business"/>
    <x v="0"/>
    <s v="Paper"/>
    <s v="Small Box"/>
    <d v="2016-09-22T00:00:00"/>
  </r>
  <r>
    <n v="7749"/>
    <s v="N"/>
    <x v="793"/>
    <s v="Medium"/>
    <x v="41"/>
    <x v="2487"/>
    <n v="0.09"/>
    <s v="Express"/>
    <x v="2448"/>
    <n v="27.42"/>
    <n v="24.68"/>
    <s v="Bill Shonely"/>
    <x v="1"/>
    <s v="Small Business"/>
    <x v="0"/>
    <s v="Storage &amp; Organization"/>
    <s v="Small Box"/>
    <d v="2016-09-21T00:00:00"/>
  </r>
  <r>
    <n v="7750"/>
    <s v="N"/>
    <x v="793"/>
    <s v="High"/>
    <x v="10"/>
    <x v="2488"/>
    <n v="0.09"/>
    <s v="Regular"/>
    <x v="2449"/>
    <n v="427.88"/>
    <n v="25.37"/>
    <s v="Gary Zandusky"/>
    <x v="2"/>
    <s v="Home Office"/>
    <x v="0"/>
    <s v="Storage &amp; Organization"/>
    <s v="Small Box"/>
    <d v="2016-09-21T00:00:00"/>
  </r>
  <r>
    <n v="7751"/>
    <s v="N"/>
    <x v="793"/>
    <s v="High"/>
    <x v="48"/>
    <x v="1186"/>
    <n v="0.02"/>
    <s v="Regular"/>
    <x v="2450"/>
    <n v="27.7"/>
    <n v="25.25"/>
    <s v="Charlotte Melton"/>
    <x v="3"/>
    <s v="Home Office"/>
    <x v="0"/>
    <s v="Storage &amp; Organization"/>
    <s v="Small Box"/>
    <d v="2016-09-23T00:00:00"/>
  </r>
  <r>
    <n v="7752"/>
    <s v="N"/>
    <x v="793"/>
    <s v="Medium"/>
    <x v="42"/>
    <x v="2489"/>
    <n v="0.1"/>
    <s v="Regular"/>
    <x v="2451"/>
    <n v="20.75"/>
    <n v="22.54"/>
    <s v="Jim Sink"/>
    <x v="0"/>
    <s v="Corporate"/>
    <x v="2"/>
    <s v="Office Furnishings"/>
    <s v="Small Pack"/>
    <d v="2016-09-23T00:00:00"/>
  </r>
  <r>
    <n v="7753"/>
    <s v="N"/>
    <x v="793"/>
    <s v="Medium"/>
    <x v="22"/>
    <x v="2490"/>
    <n v="0.09"/>
    <s v="Regular"/>
    <x v="2452"/>
    <n v="17.850000000000001"/>
    <n v="16.27"/>
    <s v="Jim Sink"/>
    <x v="0"/>
    <s v="Corporate"/>
    <x v="0"/>
    <s v="Pens &amp; Art Supplies"/>
    <s v="Wrap Bag"/>
    <d v="2016-09-22T00:00:00"/>
  </r>
  <r>
    <n v="7754"/>
    <s v="N"/>
    <x v="794"/>
    <s v="Low"/>
    <x v="23"/>
    <x v="2491"/>
    <n v="7.0000000000000007E-2"/>
    <s v="Regular"/>
    <x v="2453"/>
    <n v="16.260000000000002"/>
    <n v="15.2"/>
    <s v="Bobby Trafton"/>
    <x v="0"/>
    <s v="Small Business"/>
    <x v="0"/>
    <s v="Pens &amp; Art Supplies"/>
    <s v="Wrap Bag"/>
    <d v="2016-09-24T00:00:00"/>
  </r>
  <r>
    <n v="7755"/>
    <s v="N"/>
    <x v="794"/>
    <s v="Low"/>
    <x v="7"/>
    <x v="2492"/>
    <n v="0.09"/>
    <s v="Regular"/>
    <x v="2454"/>
    <n v="14.88"/>
    <n v="15.01"/>
    <s v="Bobby Trafton"/>
    <x v="0"/>
    <s v="Small Business"/>
    <x v="0"/>
    <s v="Pens &amp; Art Supplies"/>
    <s v="Wrap Bag"/>
    <d v="2016-09-27T00:00:00"/>
  </r>
  <r>
    <n v="7756"/>
    <s v="N"/>
    <x v="795"/>
    <s v="Low"/>
    <x v="11"/>
    <x v="2493"/>
    <n v="0.06"/>
    <s v="Regular"/>
    <x v="2455"/>
    <n v="43.78"/>
    <n v="15.99"/>
    <s v="Brad Thomas"/>
    <x v="1"/>
    <s v="Home Office"/>
    <x v="1"/>
    <s v="Computer Peripherals"/>
    <s v="Small Pack"/>
    <d v="2016-09-27T00:00:00"/>
  </r>
  <r>
    <n v="7757"/>
    <s v="N"/>
    <x v="795"/>
    <s v="Low"/>
    <x v="0"/>
    <x v="2494"/>
    <n v="0.06"/>
    <s v="Regular"/>
    <x v="2456"/>
    <n v="16.98"/>
    <n v="19.02"/>
    <s v="Brad Thomas"/>
    <x v="1"/>
    <s v="Home Office"/>
    <x v="0"/>
    <s v="Paper"/>
    <s v="Small Box"/>
    <d v="2016-09-25T00:00:00"/>
  </r>
  <r>
    <n v="7758"/>
    <s v="N"/>
    <x v="795"/>
    <s v="Low"/>
    <x v="24"/>
    <x v="2495"/>
    <n v="0.06"/>
    <s v="Regular"/>
    <x v="2457"/>
    <n v="28.99"/>
    <n v="22.99"/>
    <s v="Brad Thomas"/>
    <x v="1"/>
    <s v="Home Office"/>
    <x v="0"/>
    <s v="Pens &amp; Art Supplies"/>
    <s v="Small Pack"/>
    <d v="2016-09-27T00:00:00"/>
  </r>
  <r>
    <n v="7759"/>
    <s v="N"/>
    <x v="795"/>
    <s v="Low"/>
    <x v="14"/>
    <x v="2496"/>
    <n v="0"/>
    <s v="Regular"/>
    <x v="2458"/>
    <n v="221.37"/>
    <n v="83"/>
    <s v="Brad Thomas"/>
    <x v="1"/>
    <s v="Home Office"/>
    <x v="2"/>
    <s v="Tables"/>
    <s v="Large Box"/>
    <d v="2016-10-02T00:00:00"/>
  </r>
  <r>
    <n v="7760"/>
    <s v="N"/>
    <x v="795"/>
    <s v="Critical"/>
    <x v="47"/>
    <x v="2497"/>
    <n v="0"/>
    <s v="Regular"/>
    <x v="2459"/>
    <n v="51.99"/>
    <n v="24.25"/>
    <s v="Rick Bensley"/>
    <x v="1"/>
    <s v="Consumer"/>
    <x v="1"/>
    <s v="Computer Peripherals"/>
    <s v="Small Box"/>
    <d v="2016-09-25T00:00:00"/>
  </r>
  <r>
    <n v="7761"/>
    <s v="N"/>
    <x v="796"/>
    <s v="High"/>
    <x v="15"/>
    <x v="2498"/>
    <n v="0.01"/>
    <s v="Delivery Van"/>
    <x v="2460"/>
    <n v="360.21"/>
    <n v="54.19"/>
    <s v="Lisa DeCherney"/>
    <x v="2"/>
    <s v="Corporate"/>
    <x v="2"/>
    <s v="Tables"/>
    <s v="Jumbo Box"/>
    <d v="2016-09-26T00:00:00"/>
  </r>
  <r>
    <n v="7762"/>
    <s v="N"/>
    <x v="796"/>
    <s v="High"/>
    <x v="12"/>
    <x v="2499"/>
    <n v="0.09"/>
    <s v="Regular"/>
    <x v="2461"/>
    <n v="207.99"/>
    <n v="18.2"/>
    <s v="Lisa DeCherney"/>
    <x v="2"/>
    <s v="Corporate"/>
    <x v="1"/>
    <s v="Telephones and Communication"/>
    <s v="Small Box"/>
    <d v="2016-09-25T00:00:00"/>
  </r>
  <r>
    <n v="7763"/>
    <s v="N"/>
    <x v="797"/>
    <s v="High"/>
    <x v="23"/>
    <x v="2500"/>
    <n v="0"/>
    <s v="Regular"/>
    <x v="2462"/>
    <n v="31.98"/>
    <n v="19.97"/>
    <s v="Dan Reichenbach"/>
    <x v="0"/>
    <s v="Corporate"/>
    <x v="0"/>
    <s v="Paper"/>
    <s v="Small Box"/>
    <d v="2016-09-27T00:00:00"/>
  </r>
  <r>
    <n v="7764"/>
    <s v="N"/>
    <x v="798"/>
    <s v="High"/>
    <x v="20"/>
    <x v="2501"/>
    <n v="0.06"/>
    <s v="Regular"/>
    <x v="2463"/>
    <n v="107.99"/>
    <n v="18.899999999999999"/>
    <s v="Michael Moore"/>
    <x v="1"/>
    <s v="Corporate"/>
    <x v="1"/>
    <s v="Telephones and Communication"/>
    <s v="Small Box"/>
    <d v="2016-09-28T00:00:00"/>
  </r>
  <r>
    <n v="7765"/>
    <s v="N"/>
    <x v="798"/>
    <s v="High"/>
    <x v="9"/>
    <x v="2502"/>
    <n v="0.05"/>
    <s v="Regular"/>
    <x v="2464"/>
    <n v="187.99"/>
    <n v="22.99"/>
    <s v="Sandra Glassco"/>
    <x v="2"/>
    <s v="Home Office"/>
    <x v="1"/>
    <s v="Telephones and Communication"/>
    <s v="Small Box"/>
    <d v="2016-09-27T00:00:00"/>
  </r>
  <r>
    <n v="7766"/>
    <s v="N"/>
    <x v="799"/>
    <s v="High"/>
    <x v="29"/>
    <x v="1730"/>
    <n v="0.09"/>
    <s v="Regular"/>
    <x v="2465"/>
    <n v="15.98"/>
    <n v="19.260000000000002"/>
    <s v="Ivan Liston"/>
    <x v="1"/>
    <s v="Consumer"/>
    <x v="0"/>
    <s v="Binders and Binder Accessories"/>
    <s v="Small Box"/>
    <d v="2016-09-30T00:00:00"/>
  </r>
  <r>
    <n v="7767"/>
    <s v="N"/>
    <x v="799"/>
    <s v="High"/>
    <x v="15"/>
    <x v="2503"/>
    <n v="7.0000000000000007E-2"/>
    <s v="Regular"/>
    <x v="2466"/>
    <n v="16.73"/>
    <n v="15.52"/>
    <s v="Ivan Liston"/>
    <x v="1"/>
    <s v="Consumer"/>
    <x v="0"/>
    <s v="Paper"/>
    <s v="Wrap Bag"/>
    <d v="2016-09-29T00:00:00"/>
  </r>
  <r>
    <n v="7768"/>
    <s v="N"/>
    <x v="799"/>
    <s v="Critical"/>
    <x v="36"/>
    <x v="2504"/>
    <n v="0.05"/>
    <s v="Regular"/>
    <x v="2467"/>
    <n v="56.01"/>
    <n v="17.5"/>
    <s v="Cindy Schnelling"/>
    <x v="1"/>
    <s v="Corporate"/>
    <x v="0"/>
    <s v="Appliances"/>
    <s v="Small Box"/>
    <d v="2016-09-30T00:00:00"/>
  </r>
  <r>
    <n v="7769"/>
    <s v="N"/>
    <x v="799"/>
    <s v="Critical"/>
    <x v="1"/>
    <x v="2505"/>
    <n v="0.06"/>
    <s v="Regular"/>
    <x v="2468"/>
    <n v="18.68"/>
    <n v="15.5"/>
    <s v="Cindy Schnelling"/>
    <x v="1"/>
    <s v="Corporate"/>
    <x v="0"/>
    <s v="Pens &amp; Art Supplies"/>
    <s v="Wrap Bag"/>
    <d v="2016-09-29T00:00:00"/>
  </r>
  <r>
    <n v="7770"/>
    <s v="N"/>
    <x v="800"/>
    <s v="Low"/>
    <x v="14"/>
    <x v="2506"/>
    <n v="0"/>
    <s v="Regular"/>
    <x v="2469"/>
    <n v="13.48"/>
    <n v="14.7"/>
    <s v="Peter Fuller"/>
    <x v="1"/>
    <s v="Corporate"/>
    <x v="0"/>
    <s v="Rubber Bands"/>
    <s v="Wrap Bag"/>
    <d v="2016-10-05T00:00:00"/>
  </r>
  <r>
    <n v="7771"/>
    <s v="N"/>
    <x v="800"/>
    <s v="Low"/>
    <x v="46"/>
    <x v="2507"/>
    <n v="0.05"/>
    <s v="Regular"/>
    <x v="2470"/>
    <n v="13.68"/>
    <n v="14.7"/>
    <s v="Peter Fuller"/>
    <x v="1"/>
    <s v="Corporate"/>
    <x v="0"/>
    <s v="Pens &amp; Art Supplies"/>
    <s v="Wrap Bag"/>
    <d v="2016-10-05T00:00:00"/>
  </r>
  <r>
    <n v="7772"/>
    <s v="N"/>
    <x v="801"/>
    <s v="Not Specified"/>
    <x v="18"/>
    <x v="2508"/>
    <n v="0.08"/>
    <s v="Regular"/>
    <x v="2471"/>
    <n v="42.98"/>
    <n v="33.99"/>
    <s v="Peter Fuller"/>
    <x v="1"/>
    <s v="Consumer"/>
    <x v="0"/>
    <s v="Paper"/>
    <s v="Small Box"/>
    <d v="2016-10-04T00:00:00"/>
  </r>
  <r>
    <n v="7773"/>
    <s v="N"/>
    <x v="801"/>
    <s v="Not Specified"/>
    <x v="23"/>
    <x v="2509"/>
    <n v="0"/>
    <s v="Delivery Van"/>
    <x v="2472"/>
    <n v="388.13"/>
    <n v="99.63"/>
    <s v="Peter Fuller"/>
    <x v="1"/>
    <s v="Consumer"/>
    <x v="2"/>
    <s v="Tables"/>
    <s v="Jumbo Box"/>
    <d v="2016-10-03T00:00:00"/>
  </r>
  <r>
    <n v="7774"/>
    <s v="N"/>
    <x v="801"/>
    <s v="Critical"/>
    <x v="33"/>
    <x v="2510"/>
    <n v="0.04"/>
    <s v="Regular"/>
    <x v="2473"/>
    <n v="20.45"/>
    <n v="21.77"/>
    <s v="Brad Thomas"/>
    <x v="1"/>
    <s v="Home Office"/>
    <x v="0"/>
    <s v="Scissors Rulers and Trimmers"/>
    <s v="Small Pack"/>
    <d v="2016-10-04T00:00:00"/>
  </r>
  <r>
    <n v="7775"/>
    <s v="N"/>
    <x v="801"/>
    <s v="Critical"/>
    <x v="7"/>
    <x v="2511"/>
    <n v="0.04"/>
    <s v="Regular"/>
    <x v="2474"/>
    <n v="127.99"/>
    <n v="18.23"/>
    <s v="Brad Thomas"/>
    <x v="1"/>
    <s v="Home Office"/>
    <x v="1"/>
    <s v="Telephones and Communication"/>
    <s v="Small Box"/>
    <d v="2016-10-04T00:00:00"/>
  </r>
  <r>
    <n v="7776"/>
    <s v="N"/>
    <x v="801"/>
    <s v="Low"/>
    <x v="49"/>
    <x v="2512"/>
    <n v="0.03"/>
    <s v="Regular"/>
    <x v="2475"/>
    <n v="31.98"/>
    <n v="19.97"/>
    <s v="Eileen Kiefer"/>
    <x v="2"/>
    <s v="Consumer"/>
    <x v="0"/>
    <s v="Paper"/>
    <s v="Small Box"/>
    <d v="2016-10-04T00:00:00"/>
  </r>
  <r>
    <n v="7777"/>
    <s v="N"/>
    <x v="802"/>
    <s v="Medium"/>
    <x v="3"/>
    <x v="2513"/>
    <n v="0"/>
    <s v="Regular"/>
    <x v="2476"/>
    <n v="42.93"/>
    <n v="17.920000000000002"/>
    <s v="Amy Hunt"/>
    <x v="1"/>
    <s v="Small Business"/>
    <x v="2"/>
    <s v="Office Furnishings"/>
    <s v="Small Pack"/>
    <d v="2016-10-05T00:00:00"/>
  </r>
  <r>
    <n v="7778"/>
    <s v="N"/>
    <x v="802"/>
    <s v="Medium"/>
    <x v="48"/>
    <x v="2514"/>
    <n v="0.08"/>
    <s v="Express"/>
    <x v="2477"/>
    <n v="31.98"/>
    <n v="19.86"/>
    <s v="Amy Hunt"/>
    <x v="1"/>
    <s v="Small Business"/>
    <x v="0"/>
    <s v="Paper"/>
    <s v="Small Box"/>
    <d v="2016-10-05T00:00:00"/>
  </r>
  <r>
    <n v="7779"/>
    <s v="N"/>
    <x v="802"/>
    <s v="Not Specified"/>
    <x v="16"/>
    <x v="2515"/>
    <n v="0.08"/>
    <s v="Regular"/>
    <x v="2478"/>
    <n v="22.23"/>
    <n v="18.68"/>
    <s v="Michael Oakman"/>
    <x v="1"/>
    <s v="Small Business"/>
    <x v="0"/>
    <s v="Scissors Rulers and Trimmers"/>
    <s v="Small Pack"/>
    <d v="2016-10-05T00:00:00"/>
  </r>
  <r>
    <n v="7780"/>
    <s v="Y"/>
    <x v="803"/>
    <s v="Medium"/>
    <x v="20"/>
    <x v="2516"/>
    <n v="7.0000000000000007E-2"/>
    <s v="Regular"/>
    <x v="2479"/>
    <n v="66.959999999999994"/>
    <n v="24.75"/>
    <s v="Pauline Chand"/>
    <x v="2"/>
    <s v="Corporate"/>
    <x v="0"/>
    <s v="Paper"/>
    <s v="Small Box"/>
    <d v="2016-10-06T00:00:00"/>
  </r>
  <r>
    <n v="7781"/>
    <s v="Y"/>
    <x v="803"/>
    <s v="Medium"/>
    <x v="35"/>
    <x v="2517"/>
    <n v="7.0000000000000007E-2"/>
    <s v="Regular"/>
    <x v="2480"/>
    <n v="26.97"/>
    <n v="21.51"/>
    <s v="Pauline Chand"/>
    <x v="2"/>
    <s v="Corporate"/>
    <x v="0"/>
    <s v="Storage &amp; Organization"/>
    <s v="Small Box"/>
    <d v="2016-10-05T00:00:00"/>
  </r>
  <r>
    <n v="7782"/>
    <s v="N"/>
    <x v="804"/>
    <s v="Not Specified"/>
    <x v="42"/>
    <x v="2518"/>
    <n v="0.04"/>
    <s v="Regular"/>
    <x v="2481"/>
    <n v="21.99"/>
    <n v="19.12"/>
    <s v="Allen Golden"/>
    <x v="2"/>
    <s v="Consumer"/>
    <x v="0"/>
    <s v="Paper"/>
    <s v="Small Box"/>
    <d v="2016-10-07T00:00:00"/>
  </r>
  <r>
    <n v="7783"/>
    <s v="N"/>
    <x v="804"/>
    <s v="High"/>
    <x v="9"/>
    <x v="2519"/>
    <n v="7.0000000000000007E-2"/>
    <s v="Regular"/>
    <x v="2482"/>
    <n v="37.979999999999997"/>
    <n v="19.37"/>
    <s v="Brosina Hoffman"/>
    <x v="1"/>
    <s v="Consumer"/>
    <x v="0"/>
    <s v="Appliances"/>
    <s v="Medium Box"/>
    <d v="2016-10-06T00:00:00"/>
  </r>
  <r>
    <n v="7784"/>
    <s v="N"/>
    <x v="804"/>
    <s v="High"/>
    <x v="42"/>
    <x v="2520"/>
    <n v="0.01"/>
    <s v="Delivery Van"/>
    <x v="2483"/>
    <n v="147.99"/>
    <n v="42.63"/>
    <s v="Brosina Hoffman"/>
    <x v="1"/>
    <s v="Consumer"/>
    <x v="2"/>
    <s v="Chairs &amp; Chairmats"/>
    <s v="Jumbo Drum"/>
    <d v="2016-10-07T00:00:00"/>
  </r>
  <r>
    <n v="7785"/>
    <s v="N"/>
    <x v="804"/>
    <s v="High"/>
    <x v="38"/>
    <x v="2521"/>
    <n v="7.0000000000000007E-2"/>
    <s v="Regular"/>
    <x v="2484"/>
    <n v="162.97999999999999"/>
    <n v="27.99"/>
    <s v="Brosina Hoffman"/>
    <x v="1"/>
    <s v="Consumer"/>
    <x v="1"/>
    <s v="Office Machines"/>
    <s v="Medium Box"/>
    <d v="2016-10-05T00:00:00"/>
  </r>
  <r>
    <n v="7786"/>
    <s v="N"/>
    <x v="805"/>
    <s v="Not Specified"/>
    <x v="28"/>
    <x v="2522"/>
    <n v="0.02"/>
    <s v="Regular"/>
    <x v="2485"/>
    <n v="18.48"/>
    <n v="19.14"/>
    <s v="Duane Huffman"/>
    <x v="2"/>
    <s v="Small Business"/>
    <x v="0"/>
    <s v="Paper"/>
    <s v="Small Box"/>
    <d v="2016-10-07T00:00:00"/>
  </r>
  <r>
    <n v="7787"/>
    <s v="Y"/>
    <x v="805"/>
    <s v="Low"/>
    <x v="11"/>
    <x v="2523"/>
    <n v="0.03"/>
    <s v="Regular"/>
    <x v="2486"/>
    <n v="18.079999999999998"/>
    <n v="15.82"/>
    <s v="Alan Jenkins"/>
    <x v="2"/>
    <s v="Corporate"/>
    <x v="0"/>
    <s v="Rubber Bands"/>
    <s v="Wrap Bag"/>
    <d v="2016-10-15T00:00:00"/>
  </r>
  <r>
    <n v="7788"/>
    <s v="N"/>
    <x v="806"/>
    <s v="High"/>
    <x v="13"/>
    <x v="2524"/>
    <n v="0.09"/>
    <s v="Regular"/>
    <x v="2487"/>
    <n v="42.98"/>
    <n v="25.63"/>
    <s v="Doug Bickford"/>
    <x v="3"/>
    <s v="Small Business"/>
    <x v="0"/>
    <s v="Binders and Binder Accessories"/>
    <s v="Small Box"/>
    <d v="2016-10-10T00:00:00"/>
  </r>
  <r>
    <n v="7789"/>
    <s v="N"/>
    <x v="806"/>
    <s v="High"/>
    <x v="8"/>
    <x v="2525"/>
    <n v="0.09"/>
    <s v="Regular"/>
    <x v="2488"/>
    <n v="46.54"/>
    <n v="28.72"/>
    <s v="Doug Bickford"/>
    <x v="3"/>
    <s v="Small Business"/>
    <x v="0"/>
    <s v="Binders and Binder Accessories"/>
    <s v="Small Box"/>
    <d v="2016-10-09T00:00:00"/>
  </r>
  <r>
    <n v="7790"/>
    <s v="N"/>
    <x v="806"/>
    <s v="Critical"/>
    <x v="29"/>
    <x v="2526"/>
    <n v="0.01"/>
    <s v="Regular"/>
    <x v="1566"/>
    <n v="18.48"/>
    <n v="19.14"/>
    <s v="Beth Fritzler"/>
    <x v="1"/>
    <s v="Small Business"/>
    <x v="0"/>
    <s v="Paper"/>
    <s v="Small Box"/>
    <d v="2016-10-09T00:00:00"/>
  </r>
  <r>
    <n v="7791"/>
    <s v="N"/>
    <x v="806"/>
    <s v="Critical"/>
    <x v="45"/>
    <x v="2527"/>
    <n v="0.02"/>
    <s v="Regular"/>
    <x v="2489"/>
    <n v="22.23"/>
    <n v="18.68"/>
    <s v="Beth Fritzler"/>
    <x v="1"/>
    <s v="Small Business"/>
    <x v="0"/>
    <s v="Scissors Rulers and Trimmers"/>
    <s v="Small Pack"/>
    <d v="2016-10-10T00:00:00"/>
  </r>
  <r>
    <n v="7792"/>
    <s v="N"/>
    <x v="806"/>
    <s v="Low"/>
    <x v="38"/>
    <x v="2528"/>
    <n v="0.1"/>
    <s v="Regular"/>
    <x v="2490"/>
    <n v="79.84"/>
    <n v="14.99"/>
    <s v="Benjamin Farhat"/>
    <x v="1"/>
    <s v="Home Office"/>
    <x v="0"/>
    <s v="Appliances"/>
    <s v="Small Box"/>
    <d v="2016-10-10T00:00:00"/>
  </r>
  <r>
    <n v="7793"/>
    <s v="N"/>
    <x v="806"/>
    <s v="Low"/>
    <x v="10"/>
    <x v="2529"/>
    <n v="0"/>
    <s v="Express"/>
    <x v="2491"/>
    <n v="68.959999999999994"/>
    <n v="27.22"/>
    <s v="Brian Stugart"/>
    <x v="2"/>
    <s v="Consumer"/>
    <x v="0"/>
    <s v="Appliances"/>
    <s v="Small Box"/>
    <d v="2016-10-17T00:00:00"/>
  </r>
  <r>
    <n v="7794"/>
    <s v="N"/>
    <x v="807"/>
    <s v="Not Specified"/>
    <x v="48"/>
    <x v="2530"/>
    <n v="0.04"/>
    <s v="Express"/>
    <x v="2492"/>
    <n v="291.48"/>
    <n v="49"/>
    <s v="Bryan Davis"/>
    <x v="3"/>
    <s v="Corporate"/>
    <x v="0"/>
    <s v="Storage &amp; Organization"/>
    <s v="Large Box"/>
    <d v="2016-10-11T00:00:00"/>
  </r>
  <r>
    <n v="7795"/>
    <s v="N"/>
    <x v="808"/>
    <s v="Low"/>
    <x v="2"/>
    <x v="2531"/>
    <n v="0.09"/>
    <s v="Regular"/>
    <x v="2493"/>
    <n v="221.84"/>
    <n v="35.21"/>
    <s v="Bradley Drucker"/>
    <x v="1"/>
    <s v="Small Business"/>
    <x v="2"/>
    <s v="Office Furnishings"/>
    <s v="Large Box"/>
    <d v="2016-10-14T00:00:00"/>
  </r>
  <r>
    <n v="7796"/>
    <s v="N"/>
    <x v="808"/>
    <s v="Medium"/>
    <x v="13"/>
    <x v="2532"/>
    <n v="0.03"/>
    <s v="Regular"/>
    <x v="2000"/>
    <n v="17.079999999999998"/>
    <n v="16.03"/>
    <s v="Steven Ward"/>
    <x v="1"/>
    <s v="Consumer"/>
    <x v="2"/>
    <s v="Office Furnishings"/>
    <s v="Wrap Bag"/>
    <d v="2016-10-13T00:00:00"/>
  </r>
  <r>
    <n v="7797"/>
    <s v="N"/>
    <x v="809"/>
    <s v="High"/>
    <x v="4"/>
    <x v="2533"/>
    <n v="0.03"/>
    <s v="Express"/>
    <x v="2494"/>
    <n v="52.98"/>
    <n v="19.329999999999998"/>
    <s v="Lycoris Saunders"/>
    <x v="1"/>
    <s v="Home Office"/>
    <x v="0"/>
    <s v="Appliances"/>
    <s v="Small Box"/>
    <d v="2016-10-11T00:00:00"/>
  </r>
  <r>
    <n v="7798"/>
    <s v="N"/>
    <x v="809"/>
    <s v="High"/>
    <x v="19"/>
    <x v="2534"/>
    <n v="0.09"/>
    <s v="Regular"/>
    <x v="1125"/>
    <n v="15.08"/>
    <n v="14.99"/>
    <s v="Lycoris Saunders"/>
    <x v="1"/>
    <s v="Home Office"/>
    <x v="0"/>
    <s v="Labels"/>
    <s v="Small Box"/>
    <d v="2016-10-13T00:00:00"/>
  </r>
  <r>
    <n v="7799"/>
    <s v="N"/>
    <x v="809"/>
    <s v="Not Specified"/>
    <x v="12"/>
    <x v="2535"/>
    <n v="0.05"/>
    <s v="Express"/>
    <x v="2495"/>
    <n v="20.32"/>
    <n v="16.38"/>
    <s v="Liz Pelletier"/>
    <x v="1"/>
    <s v="Home Office"/>
    <x v="1"/>
    <s v="Computer Peripherals"/>
    <s v="Small Pack"/>
    <d v="2016-10-12T00:00:00"/>
  </r>
  <r>
    <n v="7800"/>
    <s v="Y"/>
    <x v="810"/>
    <s v="Critical"/>
    <x v="37"/>
    <x v="2536"/>
    <n v="0.1"/>
    <s v="Regular"/>
    <x v="2496"/>
    <n v="22.14"/>
    <n v="16.27"/>
    <s v="Amy Hunt"/>
    <x v="1"/>
    <s v="Small Business"/>
    <x v="0"/>
    <s v="Paper"/>
    <s v="Wrap Bag"/>
    <d v="2016-10-14T00:00:00"/>
  </r>
  <r>
    <n v="7801"/>
    <s v="N"/>
    <x v="811"/>
    <s v="Medium"/>
    <x v="20"/>
    <x v="2537"/>
    <n v="0.1"/>
    <s v="Regular"/>
    <x v="2497"/>
    <n v="37.979999999999997"/>
    <n v="19.37"/>
    <s v="Ellis Ballard"/>
    <x v="1"/>
    <s v="Corporate"/>
    <x v="0"/>
    <s v="Appliances"/>
    <s v="Medium Box"/>
    <d v="2016-10-15T00:00:00"/>
  </r>
  <r>
    <n v="7802"/>
    <s v="N"/>
    <x v="811"/>
    <s v="Medium"/>
    <x v="10"/>
    <x v="2538"/>
    <n v="0.06"/>
    <s v="Regular"/>
    <x v="2498"/>
    <n v="14.78"/>
    <n v="15.34"/>
    <s v="Ellis Ballard"/>
    <x v="1"/>
    <s v="Corporate"/>
    <x v="0"/>
    <s v="Pens &amp; Art Supplies"/>
    <s v="Wrap Bag"/>
    <d v="2016-10-14T00:00:00"/>
  </r>
  <r>
    <n v="7803"/>
    <s v="N"/>
    <x v="812"/>
    <s v="Critical"/>
    <x v="1"/>
    <x v="2539"/>
    <n v="0.06"/>
    <s v="Regular"/>
    <x v="2499"/>
    <n v="1950.02"/>
    <n v="27.99"/>
    <s v="Sylvia Foulston"/>
    <x v="3"/>
    <s v="Corporate"/>
    <x v="1"/>
    <s v="Office Machines"/>
    <s v="Medium Box"/>
    <d v="2016-10-16T00:00:00"/>
  </r>
  <r>
    <n v="7804"/>
    <s v="N"/>
    <x v="812"/>
    <s v="Medium"/>
    <x v="32"/>
    <x v="2540"/>
    <n v="0.03"/>
    <s v="Express"/>
    <x v="2500"/>
    <n v="24.97"/>
    <n v="15.49"/>
    <s v="Justin Ellison"/>
    <x v="1"/>
    <s v="Home Office"/>
    <x v="0"/>
    <s v="Binders and Binder Accessories"/>
    <s v="Small Box"/>
    <d v="2016-10-16T00:00:00"/>
  </r>
  <r>
    <n v="7805"/>
    <s v="N"/>
    <x v="813"/>
    <s v="High"/>
    <x v="18"/>
    <x v="2541"/>
    <n v="0.05"/>
    <s v="Delivery Van"/>
    <x v="2501"/>
    <n v="291.81"/>
    <n v="37.19"/>
    <s v="Troy Blackwell"/>
    <x v="1"/>
    <s v="Home Office"/>
    <x v="0"/>
    <s v="Appliances"/>
    <s v="Jumbo Drum"/>
    <d v="2016-10-17T00:00:00"/>
  </r>
  <r>
    <n v="7806"/>
    <s v="N"/>
    <x v="813"/>
    <s v="High"/>
    <x v="36"/>
    <x v="2542"/>
    <n v="0.02"/>
    <s v="Regular"/>
    <x v="2502"/>
    <n v="77.989999999999995"/>
    <n v="22.99"/>
    <s v="Troy Blackwell"/>
    <x v="1"/>
    <s v="Home Office"/>
    <x v="1"/>
    <s v="Telephones and Communication"/>
    <s v="Small Box"/>
    <d v="2016-10-16T00:00:00"/>
  </r>
  <r>
    <n v="7807"/>
    <s v="N"/>
    <x v="813"/>
    <s v="Low"/>
    <x v="7"/>
    <x v="2543"/>
    <n v="0.04"/>
    <s v="Regular"/>
    <x v="2503"/>
    <n v="164.48"/>
    <n v="20.5"/>
    <s v="Henry Goldwyn"/>
    <x v="1"/>
    <s v="Small Business"/>
    <x v="1"/>
    <s v="Computer Peripherals"/>
    <s v="Small Box"/>
    <d v="2016-10-15T00:00:00"/>
  </r>
  <r>
    <n v="7808"/>
    <s v="N"/>
    <x v="813"/>
    <s v="Low"/>
    <x v="5"/>
    <x v="2544"/>
    <n v="0.01"/>
    <s v="Regular"/>
    <x v="2504"/>
    <n v="16.98"/>
    <n v="21.28"/>
    <s v="Henry Goldwyn"/>
    <x v="1"/>
    <s v="Small Business"/>
    <x v="0"/>
    <s v="Paper"/>
    <s v="Small Box"/>
    <d v="2016-10-20T00:00:00"/>
  </r>
  <r>
    <n v="7809"/>
    <s v="N"/>
    <x v="814"/>
    <s v="Critical"/>
    <x v="14"/>
    <x v="2545"/>
    <n v="0.09"/>
    <s v="Express"/>
    <x v="2505"/>
    <n v="327.98"/>
    <n v="33.99"/>
    <s v="Nona Balk"/>
    <x v="1"/>
    <s v="Corporate"/>
    <x v="0"/>
    <s v="Binders and Binder Accessories"/>
    <s v="Small Box"/>
    <d v="2016-10-18T00:00:00"/>
  </r>
  <r>
    <n v="7810"/>
    <s v="N"/>
    <x v="814"/>
    <s v="Not Specified"/>
    <x v="32"/>
    <x v="2546"/>
    <n v="0.05"/>
    <s v="Regular"/>
    <x v="2506"/>
    <n v="41.14"/>
    <n v="18.86"/>
    <s v="Jamie Kunitz"/>
    <x v="3"/>
    <s v="Corporate"/>
    <x v="0"/>
    <s v="Paper"/>
    <s v="Wrap Bag"/>
    <d v="2016-10-17T00:00:00"/>
  </r>
  <r>
    <n v="7811"/>
    <s v="Y"/>
    <x v="815"/>
    <s v="High"/>
    <x v="16"/>
    <x v="2547"/>
    <n v="0"/>
    <s v="Regular"/>
    <x v="2507"/>
    <n v="15.28"/>
    <n v="17.97"/>
    <s v="Berenike Kampe"/>
    <x v="0"/>
    <s v="Corporate"/>
    <x v="0"/>
    <s v="Pens &amp; Art Supplies"/>
    <s v="Wrap Bag"/>
    <d v="2016-10-19T00:00:00"/>
  </r>
  <r>
    <n v="7812"/>
    <s v="N"/>
    <x v="815"/>
    <s v="Medium"/>
    <x v="45"/>
    <x v="2548"/>
    <n v="0.06"/>
    <s v="Regular"/>
    <x v="2508"/>
    <n v="32.24"/>
    <n v="20.67"/>
    <s v="Deborah Brumfield"/>
    <x v="1"/>
    <s v="Small Business"/>
    <x v="2"/>
    <s v="Office Furnishings"/>
    <s v="Small Pack"/>
    <d v="2016-10-18T00:00:00"/>
  </r>
  <r>
    <n v="7813"/>
    <s v="N"/>
    <x v="815"/>
    <s v="Medium"/>
    <x v="20"/>
    <x v="2549"/>
    <n v="7.0000000000000007E-2"/>
    <s v="Regular"/>
    <x v="2509"/>
    <n v="113.41"/>
    <n v="49"/>
    <s v="Deborah Brumfield"/>
    <x v="1"/>
    <s v="Small Business"/>
    <x v="0"/>
    <s v="Storage &amp; Organization"/>
    <s v="Large Box"/>
    <d v="2016-10-19T00:00:00"/>
  </r>
  <r>
    <n v="7814"/>
    <s v="Y"/>
    <x v="815"/>
    <s v="High"/>
    <x v="34"/>
    <x v="2550"/>
    <n v="0.01"/>
    <s v="Regular"/>
    <x v="2510"/>
    <n v="908.99"/>
    <n v="33.99"/>
    <s v="Mike Caudle"/>
    <x v="2"/>
    <s v="Corporate"/>
    <x v="0"/>
    <s v="Binders and Binder Accessories"/>
    <s v="Small Box"/>
    <d v="2016-10-18T00:00:00"/>
  </r>
  <r>
    <n v="7815"/>
    <s v="Y"/>
    <x v="815"/>
    <s v="High"/>
    <x v="2"/>
    <x v="2551"/>
    <n v="0.02"/>
    <s v="Regular"/>
    <x v="2511"/>
    <n v="41.89"/>
    <n v="15.99"/>
    <s v="Mike Caudle"/>
    <x v="2"/>
    <s v="Corporate"/>
    <x v="1"/>
    <s v="Computer Peripherals"/>
    <s v="Small Pack"/>
    <d v="2016-10-19T00:00:00"/>
  </r>
  <r>
    <n v="7816"/>
    <s v="N"/>
    <x v="816"/>
    <s v="Not Specified"/>
    <x v="41"/>
    <x v="2552"/>
    <n v="7.0000000000000007E-2"/>
    <s v="Delivery Van"/>
    <x v="2512"/>
    <n v="212.98"/>
    <n v="37.76"/>
    <s v="Logan Currie"/>
    <x v="1"/>
    <s v="Small Business"/>
    <x v="2"/>
    <s v="Chairs &amp; Chairmats"/>
    <s v="Jumbo Drum"/>
    <d v="2016-10-20T00:00:00"/>
  </r>
  <r>
    <n v="7817"/>
    <s v="N"/>
    <x v="816"/>
    <s v="Not Specified"/>
    <x v="30"/>
    <x v="2553"/>
    <n v="0.01"/>
    <s v="Regular"/>
    <x v="2513"/>
    <n v="24.28"/>
    <n v="20.47"/>
    <s v="Logan Currie"/>
    <x v="1"/>
    <s v="Small Business"/>
    <x v="0"/>
    <s v="Paper"/>
    <s v="Small Box"/>
    <d v="2016-10-18T00:00:00"/>
  </r>
  <r>
    <n v="7818"/>
    <s v="N"/>
    <x v="817"/>
    <s v="Not Specified"/>
    <x v="7"/>
    <x v="2554"/>
    <n v="0"/>
    <s v="Regular"/>
    <x v="2514"/>
    <n v="137.99"/>
    <n v="22.08"/>
    <s v="Filia McAdams"/>
    <x v="0"/>
    <s v="Small Business"/>
    <x v="1"/>
    <s v="Telephones and Communication"/>
    <s v="Small Box"/>
    <d v="2016-10-21T00:00:00"/>
  </r>
  <r>
    <n v="7819"/>
    <s v="N"/>
    <x v="818"/>
    <s v="Critical"/>
    <x v="39"/>
    <x v="2555"/>
    <n v="0.09"/>
    <s v="Regular"/>
    <x v="2515"/>
    <n v="67.989999999999995"/>
    <n v="19"/>
    <s v="Sally Matthias"/>
    <x v="0"/>
    <s v="Home Office"/>
    <x v="1"/>
    <s v="Telephones and Communication"/>
    <s v="Small Pack"/>
    <d v="2016-10-21T00:00:00"/>
  </r>
  <r>
    <n v="7820"/>
    <s v="N"/>
    <x v="818"/>
    <s v="Low"/>
    <x v="8"/>
    <x v="2556"/>
    <n v="0.08"/>
    <s v="Express"/>
    <x v="2516"/>
    <n v="22.31"/>
    <n v="15.79"/>
    <s v="Chad Cunningham"/>
    <x v="3"/>
    <s v="Small Business"/>
    <x v="0"/>
    <s v="Paper"/>
    <s v="Wrap Bag"/>
    <d v="2016-10-23T00:00:00"/>
  </r>
  <r>
    <n v="7821"/>
    <s v="N"/>
    <x v="819"/>
    <s v="Not Specified"/>
    <x v="27"/>
    <x v="2557"/>
    <n v="0.03"/>
    <s v="Regular"/>
    <x v="2517"/>
    <n v="35.99"/>
    <n v="20.71"/>
    <s v="Scot Coram"/>
    <x v="2"/>
    <s v="Corporate"/>
    <x v="0"/>
    <s v="Envelopes"/>
    <s v="Small Box"/>
    <d v="2016-10-22T00:00:00"/>
  </r>
  <r>
    <n v="7822"/>
    <s v="N"/>
    <x v="820"/>
    <s v="Critical"/>
    <x v="18"/>
    <x v="2558"/>
    <n v="0.01"/>
    <s v="Express"/>
    <x v="2518"/>
    <n v="29.07"/>
    <n v="22.13"/>
    <s v="Gary Zandusky"/>
    <x v="2"/>
    <s v="Home Office"/>
    <x v="0"/>
    <s v="Envelopes"/>
    <s v="Small Box"/>
    <d v="2016-10-24T00:00:00"/>
  </r>
  <r>
    <n v="7823"/>
    <s v="N"/>
    <x v="821"/>
    <s v="Critical"/>
    <x v="37"/>
    <x v="2559"/>
    <n v="0.09"/>
    <s v="Regular"/>
    <x v="2519"/>
    <n v="16.13"/>
    <n v="14.5"/>
    <s v="Corey Catlett"/>
    <x v="0"/>
    <s v="Home Office"/>
    <x v="0"/>
    <s v="Labels"/>
    <s v="Small Box"/>
    <d v="2016-10-26T00:00:00"/>
  </r>
  <r>
    <n v="7824"/>
    <s v="N"/>
    <x v="821"/>
    <s v="High"/>
    <x v="47"/>
    <x v="2560"/>
    <n v="0.1"/>
    <s v="Regular"/>
    <x v="2520"/>
    <n v="14.88"/>
    <n v="14.99"/>
    <s v="Lindsay Castell"/>
    <x v="1"/>
    <s v="Small Business"/>
    <x v="0"/>
    <s v="Labels"/>
    <s v="Small Box"/>
    <d v="2016-10-26T00:00:00"/>
  </r>
  <r>
    <n v="7825"/>
    <s v="N"/>
    <x v="821"/>
    <s v="Critical"/>
    <x v="14"/>
    <x v="348"/>
    <n v="0.05"/>
    <s v="Regular"/>
    <x v="2521"/>
    <n v="15.75"/>
    <n v="21.5"/>
    <s v="Tracy Jones"/>
    <x v="1"/>
    <s v="Corporate"/>
    <x v="0"/>
    <s v="Labels"/>
    <s v="Small Box"/>
    <d v="2016-10-28T00:00:00"/>
  </r>
  <r>
    <n v="7826"/>
    <s v="N"/>
    <x v="822"/>
    <s v="Low"/>
    <x v="38"/>
    <x v="2561"/>
    <n v="0.05"/>
    <s v="Regular"/>
    <x v="2522"/>
    <n v="14.78"/>
    <n v="15.2"/>
    <s v="Erin Creighton"/>
    <x v="2"/>
    <s v="Corporate"/>
    <x v="0"/>
    <s v="Pens &amp; Art Supplies"/>
    <s v="Wrap Bag"/>
    <d v="2016-10-29T00:00:00"/>
  </r>
  <r>
    <n v="7827"/>
    <s v="N"/>
    <x v="822"/>
    <s v="Not Specified"/>
    <x v="14"/>
    <x v="2562"/>
    <n v="0.1"/>
    <s v="Regular"/>
    <x v="2523"/>
    <n v="154.86000000000001"/>
    <n v="33.99"/>
    <s v="Dan Lawera"/>
    <x v="2"/>
    <s v="Corporate"/>
    <x v="0"/>
    <s v="Storage &amp; Organization"/>
    <s v="Small Box"/>
    <d v="2016-10-28T00:00:00"/>
  </r>
  <r>
    <n v="7828"/>
    <s v="N"/>
    <x v="822"/>
    <s v="Not Specified"/>
    <x v="26"/>
    <x v="1134"/>
    <n v="7.0000000000000007E-2"/>
    <s v="Regular"/>
    <x v="1609"/>
    <n v="13.88"/>
    <n v="15.49"/>
    <s v="Dan Lawera"/>
    <x v="2"/>
    <s v="Corporate"/>
    <x v="0"/>
    <s v="Binders and Binder Accessories"/>
    <s v="Small Box"/>
    <d v="2016-10-28T00:00:00"/>
  </r>
  <r>
    <n v="7829"/>
    <s v="N"/>
    <x v="822"/>
    <s v="Not Specified"/>
    <x v="24"/>
    <x v="2563"/>
    <n v="0.02"/>
    <s v="Regular"/>
    <x v="2524"/>
    <n v="33.380000000000003"/>
    <n v="22.99"/>
    <s v="Dan Lawera"/>
    <x v="2"/>
    <s v="Corporate"/>
    <x v="0"/>
    <s v="Pens &amp; Art Supplies"/>
    <s v="Small Pack"/>
    <d v="2016-10-29T00:00:00"/>
  </r>
  <r>
    <n v="7830"/>
    <s v="N"/>
    <x v="823"/>
    <s v="Low"/>
    <x v="0"/>
    <x v="2564"/>
    <n v="0.1"/>
    <s v="Delivery Van"/>
    <x v="2525"/>
    <n v="232.98"/>
    <n v="78.66"/>
    <s v="John Castell"/>
    <x v="0"/>
    <s v="Consumer"/>
    <x v="2"/>
    <s v="Bookcases"/>
    <s v="Jumbo Box"/>
    <d v="2016-10-28T00:00:00"/>
  </r>
  <r>
    <n v="7831"/>
    <s v="N"/>
    <x v="823"/>
    <s v="Low"/>
    <x v="35"/>
    <x v="2565"/>
    <n v="0.06"/>
    <s v="Regular"/>
    <x v="2526"/>
    <n v="50.76"/>
    <n v="27.26"/>
    <s v="John Castell"/>
    <x v="0"/>
    <s v="Consumer"/>
    <x v="0"/>
    <s v="Paper"/>
    <s v="Small Box"/>
    <d v="2016-11-02T00:00:00"/>
  </r>
  <r>
    <n v="7832"/>
    <s v="N"/>
    <x v="824"/>
    <s v="Low"/>
    <x v="37"/>
    <x v="2566"/>
    <n v="0.08"/>
    <s v="Regular"/>
    <x v="2527"/>
    <n v="14.62"/>
    <n v="14.8"/>
    <s v="Valerie Tossell"/>
    <x v="1"/>
    <s v="Corporate"/>
    <x v="0"/>
    <s v="Rubber Bands"/>
    <s v="Wrap Bag"/>
    <d v="2016-11-02T00:00:00"/>
  </r>
  <r>
    <n v="7833"/>
    <s v="N"/>
    <x v="824"/>
    <s v="Low"/>
    <x v="21"/>
    <x v="2567"/>
    <n v="0.05"/>
    <s v="Regular"/>
    <x v="2528"/>
    <n v="45.89"/>
    <n v="19.100000000000001"/>
    <s v="Valerie Tossell"/>
    <x v="1"/>
    <s v="Corporate"/>
    <x v="0"/>
    <s v="Storage &amp; Organization"/>
    <s v="Small Box"/>
    <d v="2016-10-29T00:00:00"/>
  </r>
  <r>
    <n v="7834"/>
    <s v="N"/>
    <x v="824"/>
    <s v="Medium"/>
    <x v="12"/>
    <x v="2568"/>
    <n v="0.09"/>
    <s v="Regular"/>
    <x v="2529"/>
    <n v="77.989999999999995"/>
    <n v="19.63"/>
    <s v="Dave Kipp"/>
    <x v="1"/>
    <s v="Consumer"/>
    <x v="1"/>
    <s v="Telephones and Communication"/>
    <s v="Small Box"/>
    <d v="2016-10-31T00:00:00"/>
  </r>
  <r>
    <n v="7835"/>
    <s v="N"/>
    <x v="824"/>
    <s v="High"/>
    <x v="42"/>
    <x v="2569"/>
    <n v="0.05"/>
    <s v="Regular"/>
    <x v="2530"/>
    <n v="24.28"/>
    <n v="18.86"/>
    <s v="Aaron Hawkins"/>
    <x v="0"/>
    <s v="Home Office"/>
    <x v="0"/>
    <s v="Paper"/>
    <s v="Small Box"/>
    <d v="2016-10-30T00:00:00"/>
  </r>
  <r>
    <n v="7836"/>
    <s v="N"/>
    <x v="825"/>
    <s v="Critical"/>
    <x v="18"/>
    <x v="2570"/>
    <n v="0"/>
    <s v="Regular"/>
    <x v="2531"/>
    <n v="18.48"/>
    <n v="19.84"/>
    <s v="Ashley Jarvis"/>
    <x v="1"/>
    <s v="Home Office"/>
    <x v="0"/>
    <s v="Paper"/>
    <s v="Small Box"/>
    <d v="2016-11-01T00:00:00"/>
  </r>
  <r>
    <n v="7837"/>
    <s v="N"/>
    <x v="826"/>
    <s v="High"/>
    <x v="40"/>
    <x v="2571"/>
    <n v="0"/>
    <s v="Delivery Van"/>
    <x v="2532"/>
    <n v="132.97999999999999"/>
    <n v="44"/>
    <s v="Irene Maddox"/>
    <x v="1"/>
    <s v="Consumer"/>
    <x v="2"/>
    <s v="Chairs &amp; Chairmats"/>
    <s v="Jumbo Drum"/>
    <d v="2016-11-01T00:00:00"/>
  </r>
  <r>
    <n v="7838"/>
    <s v="N"/>
    <x v="826"/>
    <s v="High"/>
    <x v="34"/>
    <x v="2572"/>
    <n v="0.1"/>
    <s v="Regular"/>
    <x v="2533"/>
    <n v="221.84"/>
    <n v="35.21"/>
    <s v="Irene Maddox"/>
    <x v="1"/>
    <s v="Consumer"/>
    <x v="2"/>
    <s v="Office Furnishings"/>
    <s v="Large Box"/>
    <d v="2016-11-01T00:00:00"/>
  </r>
  <r>
    <n v="7839"/>
    <s v="N"/>
    <x v="827"/>
    <s v="Not Specified"/>
    <x v="19"/>
    <x v="2573"/>
    <n v="0.01"/>
    <s v="Regular"/>
    <x v="2534"/>
    <n v="51.98"/>
    <n v="23.2"/>
    <s v="Keith Dawkins"/>
    <x v="1"/>
    <s v="Home Office"/>
    <x v="2"/>
    <s v="Office Furnishings"/>
    <s v="Wrap Bag"/>
    <d v="2016-11-04T00:00:00"/>
  </r>
  <r>
    <n v="7840"/>
    <s v="N"/>
    <x v="828"/>
    <s v="Medium"/>
    <x v="11"/>
    <x v="2574"/>
    <n v="0.01"/>
    <s v="Regular"/>
    <x v="2535"/>
    <n v="174.93"/>
    <n v="33.99"/>
    <s v="Charles Crestani"/>
    <x v="1"/>
    <s v="Consumer"/>
    <x v="0"/>
    <s v="Envelopes"/>
    <s v="Small Box"/>
    <d v="2016-11-07T00:00:00"/>
  </r>
  <r>
    <n v="7841"/>
    <s v="N"/>
    <x v="828"/>
    <s v="Low"/>
    <x v="21"/>
    <x v="2575"/>
    <n v="0.05"/>
    <s v="Regular"/>
    <x v="2536"/>
    <n v="28.74"/>
    <n v="19.079999999999998"/>
    <s v="MaryBeth Skach"/>
    <x v="1"/>
    <s v="Home Office"/>
    <x v="0"/>
    <s v="Binders and Binder Accessories"/>
    <s v="Small Box"/>
    <d v="2016-11-10T00:00:00"/>
  </r>
  <r>
    <n v="7842"/>
    <s v="N"/>
    <x v="828"/>
    <s v="Critical"/>
    <x v="37"/>
    <x v="2576"/>
    <n v="0.05"/>
    <s v="Regular"/>
    <x v="2537"/>
    <n v="586.74"/>
    <n v="38.49"/>
    <s v="Ed Braxton"/>
    <x v="1"/>
    <s v="Consumer"/>
    <x v="1"/>
    <s v="Office Machines"/>
    <s v="Large Box"/>
    <d v="2016-11-07T00:00:00"/>
  </r>
  <r>
    <n v="7843"/>
    <s v="N"/>
    <x v="829"/>
    <s v="Medium"/>
    <x v="25"/>
    <x v="2577"/>
    <n v="0.02"/>
    <s v="Regular"/>
    <x v="2538"/>
    <n v="19.37"/>
    <n v="19.53"/>
    <s v="Joseph Airdo"/>
    <x v="2"/>
    <s v="Consumer"/>
    <x v="1"/>
    <s v="Computer Peripherals"/>
    <s v="Small Pack"/>
    <d v="2016-11-08T00:00:00"/>
  </r>
  <r>
    <n v="7844"/>
    <s v="N"/>
    <x v="830"/>
    <s v="Not Specified"/>
    <x v="24"/>
    <x v="2578"/>
    <n v="7.0000000000000007E-2"/>
    <s v="Regular"/>
    <x v="2539"/>
    <n v="44.98"/>
    <n v="19.5"/>
    <s v="Olvera Toch"/>
    <x v="2"/>
    <s v="Home Office"/>
    <x v="1"/>
    <s v="Computer Peripherals"/>
    <s v="Small Box"/>
    <d v="2016-11-10T00:00:00"/>
  </r>
  <r>
    <n v="7845"/>
    <s v="N"/>
    <x v="830"/>
    <s v="Not Specified"/>
    <x v="36"/>
    <x v="2579"/>
    <n v="0.09"/>
    <s v="Regular"/>
    <x v="2540"/>
    <n v="17.98"/>
    <n v="24.39"/>
    <s v="Olvera Toch"/>
    <x v="2"/>
    <s v="Home Office"/>
    <x v="0"/>
    <s v="Paper"/>
    <s v="Small Box"/>
    <d v="2016-11-10T00:00:00"/>
  </r>
  <r>
    <n v="7846"/>
    <s v="N"/>
    <x v="830"/>
    <s v="Not Specified"/>
    <x v="13"/>
    <x v="2580"/>
    <n v="0.05"/>
    <s v="Regular"/>
    <x v="2541"/>
    <n v="77.989999999999995"/>
    <n v="22.99"/>
    <s v="Olvera Toch"/>
    <x v="2"/>
    <s v="Home Office"/>
    <x v="1"/>
    <s v="Telephones and Communication"/>
    <s v="Small Box"/>
    <d v="2016-11-11T00:00:00"/>
  </r>
  <r>
    <n v="7847"/>
    <s v="N"/>
    <x v="830"/>
    <s v="Not Specified"/>
    <x v="35"/>
    <x v="2581"/>
    <n v="0.1"/>
    <s v="Regular"/>
    <x v="2542"/>
    <n v="17.18"/>
    <n v="16.04"/>
    <s v="Olvera Toch"/>
    <x v="2"/>
    <s v="Home Office"/>
    <x v="0"/>
    <s v="Paper"/>
    <s v="Wrap Bag"/>
    <d v="2016-11-11T00:00:00"/>
  </r>
  <r>
    <n v="7848"/>
    <s v="N"/>
    <x v="830"/>
    <s v="High"/>
    <x v="24"/>
    <x v="2582"/>
    <n v="0.05"/>
    <s v="Regular"/>
    <x v="2543"/>
    <n v="127.99"/>
    <n v="16.5"/>
    <s v="Cindy Schnelling"/>
    <x v="3"/>
    <s v="Corporate"/>
    <x v="1"/>
    <s v="Telephones and Communication"/>
    <s v="Small Box"/>
    <d v="2016-11-12T00:00:00"/>
  </r>
  <r>
    <n v="7849"/>
    <s v="N"/>
    <x v="830"/>
    <s v="High"/>
    <x v="31"/>
    <x v="2583"/>
    <n v="0.03"/>
    <s v="Regular"/>
    <x v="2544"/>
    <n v="52.98"/>
    <n v="20.5"/>
    <s v="Cindy Schnelling"/>
    <x v="1"/>
    <s v="Corporate"/>
    <x v="1"/>
    <s v="Computer Peripherals"/>
    <s v="Small Box"/>
    <d v="2016-11-10T00:00:00"/>
  </r>
  <r>
    <n v="7850"/>
    <s v="N"/>
    <x v="830"/>
    <s v="Low"/>
    <x v="10"/>
    <x v="2584"/>
    <n v="7.0000000000000007E-2"/>
    <s v="Express"/>
    <x v="2545"/>
    <n v="167.99"/>
    <n v="22.99"/>
    <s v="Victoria Wilson"/>
    <x v="2"/>
    <s v="Home Office"/>
    <x v="1"/>
    <s v="Telephones and Communication"/>
    <s v="Small Box"/>
    <d v="2016-11-13T00:00:00"/>
  </r>
  <r>
    <n v="7851"/>
    <s v="N"/>
    <x v="830"/>
    <s v="Low"/>
    <x v="29"/>
    <x v="2585"/>
    <n v="0.09"/>
    <s v="Regular"/>
    <x v="2546"/>
    <n v="29.7"/>
    <n v="23.47"/>
    <s v="Victoria Wilson"/>
    <x v="2"/>
    <s v="Home Office"/>
    <x v="0"/>
    <s v="Storage &amp; Organization"/>
    <s v="Small Box"/>
    <d v="2016-11-16T00:00:00"/>
  </r>
  <r>
    <n v="7852"/>
    <s v="N"/>
    <x v="830"/>
    <s v="Low"/>
    <x v="42"/>
    <x v="2586"/>
    <n v="0.01"/>
    <s v="Regular"/>
    <x v="2547"/>
    <n v="147.31"/>
    <n v="49"/>
    <s v="Victoria Wilson"/>
    <x v="2"/>
    <s v="Home Office"/>
    <x v="0"/>
    <s v="Storage &amp; Organization"/>
    <s v="Large Box"/>
    <d v="2016-11-14T00:00:00"/>
  </r>
  <r>
    <n v="7853"/>
    <s v="N"/>
    <x v="831"/>
    <s v="Low"/>
    <x v="7"/>
    <x v="2587"/>
    <n v="0.06"/>
    <s v="Regular"/>
    <x v="2548"/>
    <n v="18.239999999999998"/>
    <n v="19.22"/>
    <s v="David Kendrick"/>
    <x v="1"/>
    <s v="Home Office"/>
    <x v="2"/>
    <s v="Office Furnishings"/>
    <s v="Small Box"/>
    <d v="2016-11-13T00:00:00"/>
  </r>
  <r>
    <n v="7854"/>
    <s v="N"/>
    <x v="831"/>
    <s v="Low"/>
    <x v="25"/>
    <x v="2588"/>
    <n v="0.1"/>
    <s v="Express"/>
    <x v="2549"/>
    <n v="16.71"/>
    <n v="14.7"/>
    <s v="James Lanier"/>
    <x v="2"/>
    <s v="Corporate"/>
    <x v="0"/>
    <s v="Rubber Bands"/>
    <s v="Wrap Bag"/>
    <d v="2016-11-15T00:00:00"/>
  </r>
  <r>
    <n v="7855"/>
    <s v="N"/>
    <x v="832"/>
    <s v="High"/>
    <x v="22"/>
    <x v="2589"/>
    <n v="0.05"/>
    <s v="Regular"/>
    <x v="2550"/>
    <n v="13.68"/>
    <n v="15"/>
    <s v="Karl Brown"/>
    <x v="0"/>
    <s v="Corporate"/>
    <x v="0"/>
    <s v="Pens &amp; Art Supplies"/>
    <s v="Wrap Bag"/>
    <d v="2016-11-16T00:00:00"/>
  </r>
  <r>
    <n v="7856"/>
    <s v="N"/>
    <x v="832"/>
    <s v="High"/>
    <x v="49"/>
    <x v="2590"/>
    <n v="0.02"/>
    <s v="Regular"/>
    <x v="2551"/>
    <n v="16.98"/>
    <n v="18.75"/>
    <s v="Karl Brown"/>
    <x v="0"/>
    <s v="Corporate"/>
    <x v="0"/>
    <s v="Paper"/>
    <s v="Small Box"/>
    <d v="2016-11-16T00:00:00"/>
  </r>
  <r>
    <n v="7857"/>
    <s v="N"/>
    <x v="832"/>
    <s v="High"/>
    <x v="49"/>
    <x v="2591"/>
    <n v="0.01"/>
    <s v="Regular"/>
    <x v="2552"/>
    <n v="137.99"/>
    <n v="22.99"/>
    <s v="Karl Brown"/>
    <x v="0"/>
    <s v="Corporate"/>
    <x v="1"/>
    <s v="Telephones and Communication"/>
    <s v="Small Box"/>
    <d v="2016-11-16T00:00:00"/>
  </r>
  <r>
    <n v="7858"/>
    <s v="N"/>
    <x v="832"/>
    <s v="Medium"/>
    <x v="4"/>
    <x v="2592"/>
    <n v="0.05"/>
    <s v="Regular"/>
    <x v="2553"/>
    <n v="217.99"/>
    <n v="16.5"/>
    <s v="Erin Mull"/>
    <x v="0"/>
    <s v="Small Business"/>
    <x v="1"/>
    <s v="Telephones and Communication"/>
    <s v="Small Box"/>
    <d v="2016-11-15T00:00:00"/>
  </r>
  <r>
    <n v="7859"/>
    <s v="N"/>
    <x v="833"/>
    <s v="High"/>
    <x v="41"/>
    <x v="2593"/>
    <n v="7.0000000000000007E-2"/>
    <s v="Regular"/>
    <x v="2554"/>
    <n v="32.97"/>
    <n v="18"/>
    <s v="Rick Bensley"/>
    <x v="1"/>
    <s v="Consumer"/>
    <x v="1"/>
    <s v="Computer Peripherals"/>
    <s v="Small Box"/>
    <d v="2016-11-19T00:00:00"/>
  </r>
  <r>
    <n v="7860"/>
    <s v="N"/>
    <x v="833"/>
    <s v="High"/>
    <x v="31"/>
    <x v="2594"/>
    <n v="0.06"/>
    <s v="Delivery Van"/>
    <x v="2555"/>
    <n v="360.21"/>
    <n v="98.84"/>
    <s v="Rick Bensley"/>
    <x v="1"/>
    <s v="Consumer"/>
    <x v="2"/>
    <s v="Tables"/>
    <s v="Jumbo Box"/>
    <d v="2016-11-19T00:00:00"/>
  </r>
  <r>
    <n v="7861"/>
    <s v="Y"/>
    <x v="833"/>
    <s v="Not Specified"/>
    <x v="49"/>
    <x v="2595"/>
    <n v="0.06"/>
    <s v="Express"/>
    <x v="2556"/>
    <n v="24.64"/>
    <n v="18.98"/>
    <s v="Gary Jenkins"/>
    <x v="1"/>
    <s v="Home Office"/>
    <x v="2"/>
    <s v="Office Furnishings"/>
    <s v="Small Pack"/>
    <d v="2016-11-18T00:00:00"/>
  </r>
  <r>
    <n v="7862"/>
    <s v="N"/>
    <x v="833"/>
    <s v="Not Specified"/>
    <x v="28"/>
    <x v="2596"/>
    <n v="0.06"/>
    <s v="Express"/>
    <x v="2557"/>
    <n v="34.24"/>
    <n v="15.99"/>
    <s v="Benjamin Patterson"/>
    <x v="1"/>
    <s v="Corporate"/>
    <x v="1"/>
    <s v="Computer Peripherals"/>
    <s v="Small Pack"/>
    <d v="2016-11-19T00:00:00"/>
  </r>
  <r>
    <n v="7863"/>
    <s v="N"/>
    <x v="834"/>
    <s v="Critical"/>
    <x v="44"/>
    <x v="2597"/>
    <n v="0.05"/>
    <s v="Express"/>
    <x v="2558"/>
    <n v="31.98"/>
    <n v="24.49"/>
    <s v="Julia West"/>
    <x v="3"/>
    <s v="Small Business"/>
    <x v="2"/>
    <s v="Office Furnishings"/>
    <s v="Small Box"/>
    <d v="2016-11-20T00:00:00"/>
  </r>
  <r>
    <n v="7864"/>
    <s v="N"/>
    <x v="834"/>
    <s v="High"/>
    <x v="34"/>
    <x v="2598"/>
    <n v="0.06"/>
    <s v="Regular"/>
    <x v="2559"/>
    <n v="18.48"/>
    <n v="22.19"/>
    <s v="Gary McGarr"/>
    <x v="1"/>
    <s v="Home Office"/>
    <x v="0"/>
    <s v="Paper"/>
    <s v="Small Box"/>
    <d v="2016-11-20T00:00:00"/>
  </r>
  <r>
    <n v="7865"/>
    <s v="N"/>
    <x v="834"/>
    <s v="High"/>
    <x v="18"/>
    <x v="2599"/>
    <n v="0.03"/>
    <s v="Regular"/>
    <x v="2560"/>
    <n v="32.99"/>
    <n v="18.809999999999999"/>
    <s v="Gary McGarr"/>
    <x v="1"/>
    <s v="Home Office"/>
    <x v="1"/>
    <s v="Telephones and Communication"/>
    <s v="Medium Box"/>
    <d v="2016-11-19T00:00:00"/>
  </r>
  <r>
    <n v="7866"/>
    <s v="N"/>
    <x v="834"/>
    <s v="Not Specified"/>
    <x v="7"/>
    <x v="2600"/>
    <n v="0.09"/>
    <s v="Regular"/>
    <x v="2561"/>
    <n v="18.48"/>
    <n v="23.68"/>
    <s v="Gene McClure"/>
    <x v="1"/>
    <s v="Consumer"/>
    <x v="0"/>
    <s v="Paper"/>
    <s v="Small Box"/>
    <d v="2016-11-20T00:00:00"/>
  </r>
  <r>
    <n v="7867"/>
    <s v="N"/>
    <x v="834"/>
    <s v="Low"/>
    <x v="10"/>
    <x v="2601"/>
    <n v="0.03"/>
    <s v="Regular"/>
    <x v="2562"/>
    <n v="82.97"/>
    <n v="17.5"/>
    <s v="Steve Chapman"/>
    <x v="1"/>
    <s v="Corporate"/>
    <x v="0"/>
    <s v="Appliances"/>
    <s v="Small Box"/>
    <d v="2016-11-20T00:00:00"/>
  </r>
  <r>
    <n v="7868"/>
    <s v="N"/>
    <x v="834"/>
    <s v="Low"/>
    <x v="13"/>
    <x v="2602"/>
    <n v="0.02"/>
    <s v="Regular"/>
    <x v="2563"/>
    <n v="20.32"/>
    <n v="16.38"/>
    <s v="Steve Chapman"/>
    <x v="1"/>
    <s v="Corporate"/>
    <x v="1"/>
    <s v="Computer Peripherals"/>
    <s v="Small Pack"/>
    <d v="2016-11-22T00:00:00"/>
  </r>
  <r>
    <n v="7869"/>
    <s v="N"/>
    <x v="834"/>
    <s v="Low"/>
    <x v="33"/>
    <x v="2603"/>
    <n v="0.1"/>
    <s v="Regular"/>
    <x v="2564"/>
    <n v="61.99"/>
    <n v="33.99"/>
    <s v="Steve Chapman"/>
    <x v="1"/>
    <s v="Corporate"/>
    <x v="1"/>
    <s v="Computer Peripherals"/>
    <s v="Small Box"/>
    <d v="2016-11-20T00:00:00"/>
  </r>
  <r>
    <n v="7870"/>
    <s v="N"/>
    <x v="834"/>
    <s v="Low"/>
    <x v="43"/>
    <x v="2604"/>
    <n v="0.03"/>
    <s v="Delivery Van"/>
    <x v="2565"/>
    <n v="892.98"/>
    <n v="58.55"/>
    <s v="Steve Chapman"/>
    <x v="1"/>
    <s v="Corporate"/>
    <x v="2"/>
    <s v="Bookcases"/>
    <s v="Jumbo Box"/>
    <d v="2016-11-23T00:00:00"/>
  </r>
  <r>
    <n v="7871"/>
    <s v="N"/>
    <x v="835"/>
    <s v="Medium"/>
    <x v="14"/>
    <x v="2605"/>
    <n v="0.1"/>
    <s v="Express"/>
    <x v="2566"/>
    <n v="27.74"/>
    <n v="15.39"/>
    <s v="Beth Fritzler"/>
    <x v="1"/>
    <s v="Small Business"/>
    <x v="0"/>
    <s v="Envelopes"/>
    <s v="Small Box"/>
    <d v="2016-11-20T00:00:00"/>
  </r>
  <r>
    <n v="7872"/>
    <s v="N"/>
    <x v="835"/>
    <s v="Medium"/>
    <x v="11"/>
    <x v="2606"/>
    <n v="0.08"/>
    <s v="Regular"/>
    <x v="2567"/>
    <n v="58.94"/>
    <n v="20.77"/>
    <s v="Beth Fritzler"/>
    <x v="1"/>
    <s v="Small Business"/>
    <x v="2"/>
    <s v="Office Furnishings"/>
    <s v="Small Box"/>
    <d v="2016-11-20T00:00:00"/>
  </r>
  <r>
    <n v="7873"/>
    <s v="N"/>
    <x v="836"/>
    <s v="Medium"/>
    <x v="46"/>
    <x v="2607"/>
    <n v="0.01"/>
    <s v="Delivery Van"/>
    <x v="2568"/>
    <n v="126.98"/>
    <n v="72.72"/>
    <s v="Michelle Ellison"/>
    <x v="2"/>
    <s v="Consumer"/>
    <x v="2"/>
    <s v="Bookcases"/>
    <s v="Jumbo Box"/>
    <d v="2016-11-23T00:00:00"/>
  </r>
  <r>
    <n v="7874"/>
    <s v="N"/>
    <x v="836"/>
    <s v="Medium"/>
    <x v="42"/>
    <x v="2608"/>
    <n v="0.1"/>
    <s v="Regular"/>
    <x v="2569"/>
    <n v="311.99"/>
    <n v="25.64"/>
    <s v="Michelle Ellison"/>
    <x v="2"/>
    <s v="Consumer"/>
    <x v="1"/>
    <s v="Copiers and Fax"/>
    <s v="Large Box"/>
    <d v="2016-11-22T00:00:00"/>
  </r>
  <r>
    <n v="7875"/>
    <s v="N"/>
    <x v="836"/>
    <s v="Medium"/>
    <x v="42"/>
    <x v="2609"/>
    <n v="0.01"/>
    <s v="Regular"/>
    <x v="2570"/>
    <n v="52.97"/>
    <n v="28.45"/>
    <s v="Michelle Ellison"/>
    <x v="2"/>
    <s v="Consumer"/>
    <x v="2"/>
    <s v="Office Furnishings"/>
    <s v="Large Box"/>
    <d v="2016-11-23T00:00:00"/>
  </r>
  <r>
    <n v="7876"/>
    <s v="N"/>
    <x v="836"/>
    <s v="Medium"/>
    <x v="17"/>
    <x v="2610"/>
    <n v="0.05"/>
    <s v="Express"/>
    <x v="2571"/>
    <n v="1011.99"/>
    <n v="27.99"/>
    <s v="Michelle Ellison"/>
    <x v="2"/>
    <s v="Consumer"/>
    <x v="1"/>
    <s v="Office Machines"/>
    <s v="Medium Box"/>
    <d v="2016-11-23T00:00:00"/>
  </r>
  <r>
    <n v="7877"/>
    <s v="N"/>
    <x v="836"/>
    <s v="High"/>
    <x v="42"/>
    <x v="2611"/>
    <n v="0.05"/>
    <s v="Regular"/>
    <x v="2572"/>
    <n v="19.3"/>
    <n v="21.72"/>
    <s v="Matt Collister"/>
    <x v="1"/>
    <s v="Home Office"/>
    <x v="0"/>
    <s v="Binders and Binder Accessories"/>
    <s v="Small Box"/>
    <d v="2016-11-22T00:00:00"/>
  </r>
  <r>
    <n v="7878"/>
    <s v="N"/>
    <x v="836"/>
    <s v="Medium"/>
    <x v="3"/>
    <x v="2612"/>
    <n v="0"/>
    <s v="Regular"/>
    <x v="2573"/>
    <n v="18.809999999999999"/>
    <n v="19.48"/>
    <s v="William Brown"/>
    <x v="1"/>
    <s v="Home Office"/>
    <x v="0"/>
    <s v="Binders and Binder Accessories"/>
    <s v="Small Box"/>
    <d v="2016-11-23T00:00:00"/>
  </r>
  <r>
    <n v="7879"/>
    <s v="N"/>
    <x v="837"/>
    <s v="High"/>
    <x v="2"/>
    <x v="2613"/>
    <n v="0.06"/>
    <s v="Regular"/>
    <x v="2574"/>
    <n v="34.979999999999997"/>
    <n v="18.5"/>
    <s v="Grant Thornton"/>
    <x v="1"/>
    <s v="Corporate"/>
    <x v="0"/>
    <s v="Appliances"/>
    <s v="Small Box"/>
    <d v="2016-11-24T00:00:00"/>
  </r>
  <r>
    <n v="7880"/>
    <s v="N"/>
    <x v="838"/>
    <s v="Low"/>
    <x v="22"/>
    <x v="2614"/>
    <n v="0.1"/>
    <s v="Regular"/>
    <x v="2575"/>
    <n v="13.76"/>
    <n v="14.7"/>
    <s v="Joseph Airdo"/>
    <x v="1"/>
    <s v="Consumer"/>
    <x v="0"/>
    <s v="Pens &amp; Art Supplies"/>
    <s v="Wrap Bag"/>
    <d v="2016-11-28T00:00:00"/>
  </r>
  <r>
    <n v="7881"/>
    <s v="N"/>
    <x v="838"/>
    <s v="High"/>
    <x v="2"/>
    <x v="2615"/>
    <n v="0.05"/>
    <s v="Regular"/>
    <x v="2576"/>
    <n v="399.99"/>
    <n v="33.99"/>
    <s v="Grant Carroll"/>
    <x v="3"/>
    <s v="Small Business"/>
    <x v="0"/>
    <s v="Binders and Binder Accessories"/>
    <s v="Small Box"/>
    <d v="2016-11-25T00:00:00"/>
  </r>
  <r>
    <n v="7882"/>
    <s v="N"/>
    <x v="838"/>
    <s v="High"/>
    <x v="49"/>
    <x v="2616"/>
    <n v="0"/>
    <s v="Delivery Van"/>
    <x v="2577"/>
    <n v="172.98"/>
    <n v="49.02"/>
    <s v="Grant Carroll"/>
    <x v="3"/>
    <s v="Small Business"/>
    <x v="2"/>
    <s v="Bookcases"/>
    <s v="Jumbo Box"/>
    <d v="2016-11-25T00:00:00"/>
  </r>
  <r>
    <n v="7883"/>
    <s v="N"/>
    <x v="839"/>
    <s v="Low"/>
    <x v="45"/>
    <x v="2617"/>
    <n v="0.01"/>
    <s v="Regular"/>
    <x v="2578"/>
    <n v="16.239999999999998"/>
    <n v="19.41"/>
    <s v="Steven Ward"/>
    <x v="1"/>
    <s v="Consumer"/>
    <x v="0"/>
    <s v="Binders and Binder Accessories"/>
    <s v="Small Box"/>
    <d v="2016-11-30T00:00:00"/>
  </r>
  <r>
    <n v="7884"/>
    <s v="N"/>
    <x v="839"/>
    <s v="Low"/>
    <x v="32"/>
    <x v="2618"/>
    <n v="0.08"/>
    <s v="Delivery Van"/>
    <x v="2579"/>
    <n v="454.14"/>
    <n v="28.7"/>
    <s v="Sean Miller"/>
    <x v="2"/>
    <s v="Small Business"/>
    <x v="1"/>
    <s v="Office Machines"/>
    <s v="Jumbo Drum"/>
    <d v="2016-12-02T00:00:00"/>
  </r>
  <r>
    <n v="7885"/>
    <s v="N"/>
    <x v="839"/>
    <s v="High"/>
    <x v="47"/>
    <x v="2619"/>
    <n v="0.03"/>
    <s v="Regular"/>
    <x v="2580"/>
    <n v="27.22"/>
    <n v="23.73"/>
    <s v="Victoria Wilson"/>
    <x v="2"/>
    <s v="Home Office"/>
    <x v="0"/>
    <s v="Binders and Binder Accessories"/>
    <s v="Small Box"/>
    <d v="2016-11-26T00:00:00"/>
  </r>
  <r>
    <n v="7886"/>
    <s v="N"/>
    <x v="839"/>
    <s v="High"/>
    <x v="15"/>
    <x v="2620"/>
    <n v="0.04"/>
    <s v="Express"/>
    <x v="2581"/>
    <n v="23.09"/>
    <n v="19.25"/>
    <s v="Victoria Wilson"/>
    <x v="2"/>
    <s v="Home Office"/>
    <x v="0"/>
    <s v="Envelopes"/>
    <s v="Small Box"/>
    <d v="2016-11-26T00:00:00"/>
  </r>
  <r>
    <n v="7887"/>
    <s v="N"/>
    <x v="839"/>
    <s v="High"/>
    <x v="46"/>
    <x v="2621"/>
    <n v="0.05"/>
    <s v="Regular"/>
    <x v="2582"/>
    <n v="23.34"/>
    <n v="19.010000000000002"/>
    <s v="Victoria Wilson"/>
    <x v="2"/>
    <s v="Home Office"/>
    <x v="0"/>
    <s v="Paper"/>
    <s v="Small Box"/>
    <d v="2016-11-27T00:00:00"/>
  </r>
  <r>
    <n v="7888"/>
    <s v="N"/>
    <x v="839"/>
    <s v="High"/>
    <x v="21"/>
    <x v="2622"/>
    <n v="0.04"/>
    <s v="Delivery Van"/>
    <x v="2583"/>
    <n v="192.98"/>
    <n v="37.58"/>
    <s v="Victoria Wilson"/>
    <x v="2"/>
    <s v="Home Office"/>
    <x v="2"/>
    <s v="Bookcases"/>
    <s v="Jumbo Box"/>
    <d v="2016-11-27T00:00:00"/>
  </r>
  <r>
    <n v="7889"/>
    <s v="N"/>
    <x v="840"/>
    <s v="Critical"/>
    <x v="6"/>
    <x v="2623"/>
    <n v="0.03"/>
    <s v="Express"/>
    <x v="2584"/>
    <n v="21.65"/>
    <n v="20.22"/>
    <s v="Sara Luxemburg"/>
    <x v="1"/>
    <s v="Corporate"/>
    <x v="2"/>
    <s v="Office Furnishings"/>
    <s v="Small Box"/>
    <d v="2016-11-28T00:00:00"/>
  </r>
  <r>
    <n v="7890"/>
    <s v="N"/>
    <x v="840"/>
    <s v="Critical"/>
    <x v="49"/>
    <x v="2624"/>
    <n v="0.08"/>
    <s v="Regular"/>
    <x v="2585"/>
    <n v="17.579999999999998"/>
    <n v="14.7"/>
    <s v="Sara Luxemburg"/>
    <x v="1"/>
    <s v="Corporate"/>
    <x v="0"/>
    <s v="Pens &amp; Art Supplies"/>
    <s v="Wrap Bag"/>
    <d v="2016-11-29T00:00:00"/>
  </r>
  <r>
    <n v="7891"/>
    <s v="N"/>
    <x v="840"/>
    <s v="High"/>
    <x v="15"/>
    <x v="2625"/>
    <n v="0.09"/>
    <s v="Regular"/>
    <x v="2586"/>
    <n v="17.89"/>
    <n v="19.57"/>
    <s v="Rob Beeghly"/>
    <x v="1"/>
    <s v="Consumer"/>
    <x v="2"/>
    <s v="Office Furnishings"/>
    <s v="Small Box"/>
    <d v="2016-11-28T00:00:00"/>
  </r>
  <r>
    <n v="7892"/>
    <s v="N"/>
    <x v="841"/>
    <s v="High"/>
    <x v="29"/>
    <x v="2626"/>
    <n v="0.05"/>
    <s v="Regular"/>
    <x v="2587"/>
    <n v="55.41"/>
    <n v="16.989999999999998"/>
    <s v="Dennis Bolton"/>
    <x v="0"/>
    <s v="Small Business"/>
    <x v="0"/>
    <s v="Binders and Binder Accessories"/>
    <s v="Small Box"/>
    <d v="2016-11-30T00:00:00"/>
  </r>
  <r>
    <n v="7893"/>
    <s v="N"/>
    <x v="841"/>
    <s v="Not Specified"/>
    <x v="7"/>
    <x v="2627"/>
    <n v="0.04"/>
    <s v="Regular"/>
    <x v="2588"/>
    <n v="47.99"/>
    <n v="17.3"/>
    <s v="Katherine Murray"/>
    <x v="0"/>
    <s v="Home Office"/>
    <x v="1"/>
    <s v="Telephones and Communication"/>
    <s v="Small Pack"/>
    <d v="2016-12-01T00:00:00"/>
  </r>
  <r>
    <n v="7894"/>
    <s v="N"/>
    <x v="842"/>
    <s v="High"/>
    <x v="25"/>
    <x v="2628"/>
    <n v="0.03"/>
    <s v="Regular"/>
    <x v="2589"/>
    <n v="26.48"/>
    <n v="20.46"/>
    <s v="Peter Fuller"/>
    <x v="1"/>
    <s v="Consumer"/>
    <x v="0"/>
    <s v="Binders and Binder Accessories"/>
    <s v="Small Box"/>
    <d v="2016-12-02T00:00:00"/>
  </r>
  <r>
    <n v="7895"/>
    <s v="N"/>
    <x v="843"/>
    <s v="High"/>
    <x v="27"/>
    <x v="2629"/>
    <n v="0.1"/>
    <s v="Regular"/>
    <x v="2590"/>
    <n v="40.479999999999997"/>
    <n v="15.99"/>
    <s v="Joy Smith"/>
    <x v="0"/>
    <s v="Corporate"/>
    <x v="1"/>
    <s v="Computer Peripherals"/>
    <s v="Small Pack"/>
    <d v="2016-12-05T00:00:00"/>
  </r>
  <r>
    <n v="7896"/>
    <s v="N"/>
    <x v="843"/>
    <s v="Not Specified"/>
    <x v="36"/>
    <x v="2630"/>
    <n v="0.09"/>
    <s v="Regular"/>
    <x v="2591"/>
    <n v="217.99"/>
    <n v="16.5"/>
    <s v="Joel Eaton"/>
    <x v="1"/>
    <s v="Home Office"/>
    <x v="1"/>
    <s v="Telephones and Communication"/>
    <s v="Small Box"/>
    <d v="2016-12-05T00:00:00"/>
  </r>
  <r>
    <n v="7897"/>
    <s v="N"/>
    <x v="843"/>
    <s v="Critical"/>
    <x v="39"/>
    <x v="2631"/>
    <n v="0"/>
    <s v="Regular"/>
    <x v="273"/>
    <n v="21.78"/>
    <n v="15.99"/>
    <s v="Janet Molinari"/>
    <x v="2"/>
    <s v="Corporate"/>
    <x v="1"/>
    <s v="Computer Peripherals"/>
    <s v="Small Pack"/>
    <d v="2016-12-03T00:00:00"/>
  </r>
  <r>
    <n v="7898"/>
    <s v="N"/>
    <x v="843"/>
    <s v="Critical"/>
    <x v="29"/>
    <x v="2632"/>
    <n v="7.0000000000000007E-2"/>
    <s v="Regular"/>
    <x v="2592"/>
    <n v="37.979999999999997"/>
    <n v="18.079999999999998"/>
    <s v="Janet Molinari"/>
    <x v="2"/>
    <s v="Corporate"/>
    <x v="0"/>
    <s v="Pens &amp; Art Supplies"/>
    <s v="Small Pack"/>
    <d v="2016-12-05T00:00:00"/>
  </r>
  <r>
    <n v="7899"/>
    <s v="N"/>
    <x v="844"/>
    <s v="Low"/>
    <x v="37"/>
    <x v="2633"/>
    <n v="0.02"/>
    <s v="Express"/>
    <x v="2593"/>
    <n v="16.2"/>
    <n v="16.260000000000002"/>
    <s v="Ionia McGrath"/>
    <x v="0"/>
    <s v="Home Office"/>
    <x v="0"/>
    <s v="Paper"/>
    <s v="Wrap Bag"/>
    <d v="2016-12-11T00:00:00"/>
  </r>
  <r>
    <n v="7900"/>
    <s v="N"/>
    <x v="845"/>
    <s v="Low"/>
    <x v="28"/>
    <x v="2634"/>
    <n v="0.09"/>
    <s v="Regular"/>
    <x v="2594"/>
    <n v="107.99"/>
    <n v="49"/>
    <s v="Christy Brittain"/>
    <x v="1"/>
    <s v="Consumer"/>
    <x v="0"/>
    <s v="Storage &amp; Organization"/>
    <s v="Large Box"/>
    <d v="2016-12-07T00:00:00"/>
  </r>
  <r>
    <n v="7901"/>
    <s v="N"/>
    <x v="845"/>
    <s v="Low"/>
    <x v="25"/>
    <x v="2635"/>
    <n v="0.02"/>
    <s v="Regular"/>
    <x v="2595"/>
    <n v="137.99"/>
    <n v="22.99"/>
    <s v="Christy Brittain"/>
    <x v="1"/>
    <s v="Consumer"/>
    <x v="1"/>
    <s v="Telephones and Communication"/>
    <s v="Small Box"/>
    <d v="2016-12-05T00:00:00"/>
  </r>
  <r>
    <n v="7902"/>
    <s v="Y"/>
    <x v="845"/>
    <s v="High"/>
    <x v="14"/>
    <x v="2636"/>
    <n v="0.06"/>
    <s v="Regular"/>
    <x v="2596"/>
    <n v="25.4"/>
    <n v="18.95"/>
    <s v="Dianna Vickery"/>
    <x v="1"/>
    <s v="Corporate"/>
    <x v="2"/>
    <s v="Office Furnishings"/>
    <s v="Small Pack"/>
    <d v="2016-12-07T00:00:00"/>
  </r>
  <r>
    <n v="7903"/>
    <s v="N"/>
    <x v="846"/>
    <s v="Critical"/>
    <x v="14"/>
    <x v="2637"/>
    <n v="0.06"/>
    <s v="Express"/>
    <x v="2597"/>
    <n v="432.98"/>
    <n v="33.99"/>
    <s v="Harold Engle"/>
    <x v="0"/>
    <s v="Home Office"/>
    <x v="0"/>
    <s v="Binders and Binder Accessories"/>
    <s v="Small Box"/>
    <d v="2016-12-06T00:00:00"/>
  </r>
  <r>
    <n v="7904"/>
    <s v="N"/>
    <x v="846"/>
    <s v="Critical"/>
    <x v="33"/>
    <x v="2638"/>
    <n v="0.1"/>
    <s v="Regular"/>
    <x v="2598"/>
    <n v="38.479999999999997"/>
    <n v="20.93"/>
    <s v="Harold Engle"/>
    <x v="0"/>
    <s v="Home Office"/>
    <x v="2"/>
    <s v="Office Furnishings"/>
    <s v="Small Box"/>
    <d v="2016-12-08T00:00:00"/>
  </r>
  <r>
    <n v="7905"/>
    <s v="N"/>
    <x v="846"/>
    <s v="Critical"/>
    <x v="22"/>
    <x v="2639"/>
    <n v="0.03"/>
    <s v="Express"/>
    <x v="2599"/>
    <n v="26.42"/>
    <n v="20.75"/>
    <s v="Melanie Page"/>
    <x v="2"/>
    <s v="Corporate"/>
    <x v="0"/>
    <s v="Appliances"/>
    <s v="Medium Box"/>
    <d v="2016-12-09T00:00:00"/>
  </r>
  <r>
    <n v="7906"/>
    <s v="N"/>
    <x v="846"/>
    <s v="Critical"/>
    <x v="7"/>
    <x v="2640"/>
    <n v="7.0000000000000007E-2"/>
    <s v="Delivery Van"/>
    <x v="2600"/>
    <n v="162.97999999999999"/>
    <n v="157.71"/>
    <s v="Melanie Page"/>
    <x v="2"/>
    <s v="Corporate"/>
    <x v="2"/>
    <s v="Chairs &amp; Chairmats"/>
    <s v="Jumbo Drum"/>
    <d v="2016-12-08T00:00:00"/>
  </r>
  <r>
    <n v="7907"/>
    <s v="N"/>
    <x v="846"/>
    <s v="Critical"/>
    <x v="29"/>
    <x v="2641"/>
    <n v="0.01"/>
    <s v="Regular"/>
    <x v="2601"/>
    <n v="29.98"/>
    <n v="22.51"/>
    <s v="Melanie Page"/>
    <x v="2"/>
    <s v="Corporate"/>
    <x v="1"/>
    <s v="Office Machines"/>
    <s v="Medium Box"/>
    <d v="2016-12-08T00:00:00"/>
  </r>
  <r>
    <n v="7908"/>
    <s v="N"/>
    <x v="846"/>
    <s v="Critical"/>
    <x v="45"/>
    <x v="2642"/>
    <n v="0.02"/>
    <s v="Regular"/>
    <x v="2602"/>
    <n v="207.99"/>
    <n v="22.99"/>
    <s v="Melanie Page"/>
    <x v="2"/>
    <s v="Corporate"/>
    <x v="1"/>
    <s v="Telephones and Communication"/>
    <s v="Small Box"/>
    <d v="2016-12-07T00:00:00"/>
  </r>
  <r>
    <n v="7909"/>
    <s v="N"/>
    <x v="846"/>
    <s v="Critical"/>
    <x v="35"/>
    <x v="2643"/>
    <n v="7.0000000000000007E-2"/>
    <s v="Regular"/>
    <x v="2603"/>
    <n v="137.99"/>
    <n v="21.69"/>
    <s v="Melanie Page"/>
    <x v="2"/>
    <s v="Corporate"/>
    <x v="1"/>
    <s v="Telephones and Communication"/>
    <s v="Small Box"/>
    <d v="2016-12-08T00:00:00"/>
  </r>
  <r>
    <n v="7910"/>
    <s v="N"/>
    <x v="847"/>
    <s v="Critical"/>
    <x v="15"/>
    <x v="2644"/>
    <n v="0.04"/>
    <s v="Regular"/>
    <x v="2604"/>
    <n v="42.98"/>
    <n v="25.63"/>
    <s v="Valerie Takahito"/>
    <x v="1"/>
    <s v="Consumer"/>
    <x v="0"/>
    <s v="Binders and Binder Accessories"/>
    <s v="Small Box"/>
    <d v="2016-12-08T00:00:00"/>
  </r>
  <r>
    <n v="7911"/>
    <s v="N"/>
    <x v="847"/>
    <s v="Critical"/>
    <x v="6"/>
    <x v="2645"/>
    <n v="0.06"/>
    <s v="Regular"/>
    <x v="2605"/>
    <n v="16.91"/>
    <n v="14.5"/>
    <s v="Valerie Takahito"/>
    <x v="1"/>
    <s v="Consumer"/>
    <x v="0"/>
    <s v="Labels"/>
    <s v="Small Box"/>
    <d v="2016-12-09T00:00:00"/>
  </r>
  <r>
    <n v="7912"/>
    <s v="N"/>
    <x v="847"/>
    <s v="Medium"/>
    <x v="19"/>
    <x v="2646"/>
    <n v="0.04"/>
    <s v="Regular"/>
    <x v="2606"/>
    <n v="27.99"/>
    <n v="23.4"/>
    <s v="Chuck Sachs"/>
    <x v="0"/>
    <s v="Consumer"/>
    <x v="1"/>
    <s v="Office Machines"/>
    <s v="Small Box"/>
    <d v="2016-12-09T00:00:00"/>
  </r>
  <r>
    <n v="7913"/>
    <s v="N"/>
    <x v="847"/>
    <s v="Medium"/>
    <x v="4"/>
    <x v="2647"/>
    <n v="0.03"/>
    <s v="Regular"/>
    <x v="2607"/>
    <n v="34.72"/>
    <n v="22.99"/>
    <s v="Chuck Sachs"/>
    <x v="0"/>
    <s v="Consumer"/>
    <x v="2"/>
    <s v="Office Furnishings"/>
    <s v="Small Pack"/>
    <d v="2016-12-07T00:00:00"/>
  </r>
  <r>
    <n v="7914"/>
    <s v="Y"/>
    <x v="848"/>
    <s v="Medium"/>
    <x v="40"/>
    <x v="2648"/>
    <n v="0.1"/>
    <s v="Regular"/>
    <x v="2608"/>
    <n v="20.12"/>
    <n v="16.829999999999998"/>
    <s v="Cyra Reiten"/>
    <x v="1"/>
    <s v="Consumer"/>
    <x v="1"/>
    <s v="Computer Peripherals"/>
    <s v="Small Pack"/>
    <d v="2016-12-08T00:00:00"/>
  </r>
  <r>
    <n v="7915"/>
    <s v="N"/>
    <x v="848"/>
    <s v="Not Specified"/>
    <x v="36"/>
    <x v="2649"/>
    <n v="0.04"/>
    <s v="Regular"/>
    <x v="2609"/>
    <n v="30.84"/>
    <n v="17.62"/>
    <s v="Grace Kelly"/>
    <x v="2"/>
    <s v="Consumer"/>
    <x v="2"/>
    <s v="Office Furnishings"/>
    <s v="Wrap Bag"/>
    <d v="2016-12-11T00:00:00"/>
  </r>
  <r>
    <n v="7916"/>
    <s v="N"/>
    <x v="848"/>
    <s v="Not Specified"/>
    <x v="8"/>
    <x v="2650"/>
    <n v="0.05"/>
    <s v="Regular"/>
    <x v="2610"/>
    <n v="47.99"/>
    <n v="19.989999999999998"/>
    <s v="Grace Kelly"/>
    <x v="2"/>
    <s v="Consumer"/>
    <x v="1"/>
    <s v="Telephones and Communication"/>
    <s v="Wrap Bag"/>
    <d v="2016-12-11T00:00:00"/>
  </r>
  <r>
    <n v="7917"/>
    <s v="N"/>
    <x v="848"/>
    <s v="Not Specified"/>
    <x v="33"/>
    <x v="2651"/>
    <n v="7.0000000000000007E-2"/>
    <s v="Regular"/>
    <x v="2611"/>
    <n v="18.48"/>
    <n v="21.86"/>
    <s v="Susan Pistek"/>
    <x v="1"/>
    <s v="Home Office"/>
    <x v="0"/>
    <s v="Paper"/>
    <s v="Small Box"/>
    <d v="2016-12-10T00:00:00"/>
  </r>
  <r>
    <n v="7918"/>
    <s v="Y"/>
    <x v="849"/>
    <s v="Low"/>
    <x v="46"/>
    <x v="2652"/>
    <n v="0.02"/>
    <s v="Delivery Van"/>
    <x v="2612"/>
    <n v="43.76"/>
    <n v="59.51"/>
    <s v="Julia Barnett"/>
    <x v="1"/>
    <s v="Home Office"/>
    <x v="2"/>
    <s v="Tables"/>
    <s v="Jumbo Box"/>
    <d v="2016-12-14T00:00:00"/>
  </r>
  <r>
    <n v="7919"/>
    <s v="N"/>
    <x v="849"/>
    <s v="High"/>
    <x v="15"/>
    <x v="2653"/>
    <n v="0.06"/>
    <s v="Delivery Van"/>
    <x v="2613"/>
    <n v="362.98"/>
    <n v="44"/>
    <s v="Karen Carlisle"/>
    <x v="1"/>
    <s v="Home Office"/>
    <x v="2"/>
    <s v="Chairs &amp; Chairmats"/>
    <s v="Jumbo Drum"/>
    <d v="2016-12-10T00:00:00"/>
  </r>
  <r>
    <n v="7920"/>
    <s v="N"/>
    <x v="849"/>
    <s v="Not Specified"/>
    <x v="26"/>
    <x v="2654"/>
    <n v="0.01"/>
    <s v="Regular"/>
    <x v="2614"/>
    <n v="16.48"/>
    <n v="63"/>
    <s v="Nicole Brennan"/>
    <x v="1"/>
    <s v="Home Office"/>
    <x v="0"/>
    <s v="Appliances"/>
    <s v="Large Box"/>
    <d v="2016-12-10T00:00:00"/>
  </r>
  <r>
    <n v="7921"/>
    <s v="N"/>
    <x v="849"/>
    <s v="Not Specified"/>
    <x v="46"/>
    <x v="2655"/>
    <n v="0.02"/>
    <s v="Delivery Van"/>
    <x v="2615"/>
    <n v="142.97999999999999"/>
    <n v="44"/>
    <s v="Nicole Brennan"/>
    <x v="1"/>
    <s v="Home Office"/>
    <x v="2"/>
    <s v="Chairs &amp; Chairmats"/>
    <s v="Jumbo Drum"/>
    <d v="2016-12-11T00:00:00"/>
  </r>
  <r>
    <n v="7922"/>
    <s v="N"/>
    <x v="849"/>
    <s v="Not Specified"/>
    <x v="6"/>
    <x v="2656"/>
    <n v="0.09"/>
    <s v="Regular"/>
    <x v="2616"/>
    <n v="27.98"/>
    <n v="20.5"/>
    <s v="Nicole Brennan"/>
    <x v="1"/>
    <s v="Home Office"/>
    <x v="1"/>
    <s v="Computer Peripherals"/>
    <s v="Small Box"/>
    <d v="2016-12-11T00:00:00"/>
  </r>
  <r>
    <n v="7923"/>
    <s v="N"/>
    <x v="849"/>
    <s v="High"/>
    <x v="41"/>
    <x v="2657"/>
    <n v="0"/>
    <s v="Delivery Van"/>
    <x v="2617"/>
    <n v="228.6"/>
    <n v="78.2"/>
    <s v="Duane Huffman"/>
    <x v="2"/>
    <s v="Consumer"/>
    <x v="2"/>
    <s v="Chairs &amp; Chairmats"/>
    <s v="Jumbo Drum"/>
    <d v="2016-12-10T00:00:00"/>
  </r>
  <r>
    <n v="7924"/>
    <s v="N"/>
    <x v="850"/>
    <s v="High"/>
    <x v="35"/>
    <x v="2658"/>
    <n v="0.03"/>
    <s v="Regular"/>
    <x v="2618"/>
    <n v="22.89"/>
    <n v="18.5"/>
    <s v="Tamara Willingham"/>
    <x v="1"/>
    <s v="Corporate"/>
    <x v="0"/>
    <s v="Appliances"/>
    <s v="Small Box"/>
    <d v="2016-12-10T00:00:00"/>
  </r>
  <r>
    <n v="7925"/>
    <s v="N"/>
    <x v="850"/>
    <s v="High"/>
    <x v="37"/>
    <x v="2659"/>
    <n v="0.06"/>
    <s v="Regular"/>
    <x v="2619"/>
    <n v="62.98"/>
    <n v="36.24"/>
    <s v="Tamara Willingham"/>
    <x v="1"/>
    <s v="Corporate"/>
    <x v="2"/>
    <s v="Office Furnishings"/>
    <s v="Large Box"/>
    <d v="2016-12-11T00:00:00"/>
  </r>
  <r>
    <n v="7926"/>
    <s v="N"/>
    <x v="851"/>
    <s v="Medium"/>
    <x v="44"/>
    <x v="2660"/>
    <n v="0.06"/>
    <s v="Express"/>
    <x v="2620"/>
    <n v="28.91"/>
    <n v="20.25"/>
    <s v="Mark Hamilton"/>
    <x v="1"/>
    <s v="Home Office"/>
    <x v="0"/>
    <s v="Storage &amp; Organization"/>
    <s v="Small Box"/>
    <d v="2016-12-12T00:00:00"/>
  </r>
  <r>
    <n v="7927"/>
    <s v="N"/>
    <x v="851"/>
    <s v="Medium"/>
    <x v="45"/>
    <x v="2661"/>
    <n v="0"/>
    <s v="Regular"/>
    <x v="2621"/>
    <n v="16.89"/>
    <n v="18.93"/>
    <s v="Mark Hamilton"/>
    <x v="1"/>
    <s v="Home Office"/>
    <x v="1"/>
    <s v="Computer Peripherals"/>
    <s v="Small Pack"/>
    <d v="2016-12-13T00:00:00"/>
  </r>
  <r>
    <n v="7928"/>
    <s v="N"/>
    <x v="852"/>
    <s v="Medium"/>
    <x v="10"/>
    <x v="2662"/>
    <n v="0.08"/>
    <s v="Delivery Van"/>
    <x v="2622"/>
    <n v="107.95"/>
    <n v="88.35"/>
    <s v="Jamie Frazer"/>
    <x v="1"/>
    <s v="Small Business"/>
    <x v="2"/>
    <s v="Chairs &amp; Chairmats"/>
    <s v="Jumbo Drum"/>
    <d v="2016-12-15T00:00:00"/>
  </r>
  <r>
    <n v="7929"/>
    <s v="N"/>
    <x v="853"/>
    <s v="Medium"/>
    <x v="2"/>
    <x v="2663"/>
    <n v="0.08"/>
    <s v="Express"/>
    <x v="2623"/>
    <n v="19.84"/>
    <n v="18.71"/>
    <s v="James Lanier"/>
    <x v="2"/>
    <s v="Corporate"/>
    <x v="0"/>
    <s v="Binders and Binder Accessories"/>
    <s v="Small Box"/>
    <d v="2016-12-16T00:00:00"/>
  </r>
  <r>
    <n v="7930"/>
    <s v="N"/>
    <x v="853"/>
    <s v="Medium"/>
    <x v="44"/>
    <x v="2664"/>
    <n v="0.06"/>
    <s v="Regular"/>
    <x v="1299"/>
    <n v="16.48"/>
    <n v="16.5"/>
    <s v="James Lanier"/>
    <x v="2"/>
    <s v="Corporate"/>
    <x v="0"/>
    <s v="Envelopes"/>
    <s v="Small Box"/>
    <d v="2016-12-17T00:00:00"/>
  </r>
  <r>
    <n v="7931"/>
    <s v="N"/>
    <x v="854"/>
    <s v="Medium"/>
    <x v="43"/>
    <x v="2665"/>
    <n v="0"/>
    <s v="Regular"/>
    <x v="2624"/>
    <n v="132.33000000000001"/>
    <n v="33.99"/>
    <s v="Deborah Brumfield"/>
    <x v="1"/>
    <s v="Corporate"/>
    <x v="0"/>
    <s v="Storage &amp; Organization"/>
    <s v="Small Box"/>
    <d v="2016-12-17T00:00:00"/>
  </r>
  <r>
    <n v="7932"/>
    <s v="N"/>
    <x v="854"/>
    <s v="High"/>
    <x v="37"/>
    <x v="2666"/>
    <n v="0.05"/>
    <s v="Regular"/>
    <x v="2625"/>
    <n v="20.04"/>
    <n v="22.94"/>
    <s v="Denise Monton"/>
    <x v="1"/>
    <s v="Home Office"/>
    <x v="0"/>
    <s v="Binders and Binder Accessories"/>
    <s v="Small Box"/>
    <d v="2016-12-18T00:00:00"/>
  </r>
  <r>
    <n v="7933"/>
    <s v="N"/>
    <x v="855"/>
    <s v="Critical"/>
    <x v="20"/>
    <x v="2667"/>
    <n v="0.1"/>
    <s v="Regular"/>
    <x v="2626"/>
    <n v="21.68"/>
    <n v="16.03"/>
    <s v="Katrina Bavinger"/>
    <x v="1"/>
    <s v="Consumer"/>
    <x v="0"/>
    <s v="Paper"/>
    <s v="Wrap Bag"/>
    <d v="2016-12-19T00:00:00"/>
  </r>
  <r>
    <n v="7934"/>
    <s v="N"/>
    <x v="855"/>
    <s v="Medium"/>
    <x v="26"/>
    <x v="2668"/>
    <n v="0.1"/>
    <s v="Regular"/>
    <x v="2627"/>
    <n v="60.04"/>
    <n v="21.23"/>
    <s v="Noah Childs"/>
    <x v="2"/>
    <s v="Home Office"/>
    <x v="0"/>
    <s v="Paper"/>
    <s v="Small Box"/>
    <d v="2016-12-19T00:00:00"/>
  </r>
  <r>
    <n v="7935"/>
    <s v="N"/>
    <x v="855"/>
    <s v="Not Specified"/>
    <x v="49"/>
    <x v="2669"/>
    <n v="0.09"/>
    <s v="Regular"/>
    <x v="2628"/>
    <n v="107.99"/>
    <n v="21.69"/>
    <s v="Tim Taslimi"/>
    <x v="1"/>
    <s v="Corporate"/>
    <x v="1"/>
    <s v="Telephones and Communication"/>
    <s v="Small Box"/>
    <d v="2016-12-19T00:00:00"/>
  </r>
  <r>
    <n v="7936"/>
    <s v="N"/>
    <x v="855"/>
    <s v="Low"/>
    <x v="40"/>
    <x v="2670"/>
    <n v="0.06"/>
    <s v="Delivery Van"/>
    <x v="2629"/>
    <n v="62.98"/>
    <n v="28.19"/>
    <s v="Philip Brown"/>
    <x v="0"/>
    <s v="Corporate"/>
    <x v="2"/>
    <s v="Chairs &amp; Chairmats"/>
    <s v="Jumbo Drum"/>
    <d v="2016-12-22T00:00:00"/>
  </r>
  <r>
    <n v="7937"/>
    <s v="N"/>
    <x v="855"/>
    <s v="Low"/>
    <x v="24"/>
    <x v="2671"/>
    <n v="0"/>
    <s v="Regular"/>
    <x v="2630"/>
    <n v="26.58"/>
    <n v="21.4"/>
    <s v="Philip Brown"/>
    <x v="0"/>
    <s v="Corporate"/>
    <x v="2"/>
    <s v="Office Furnishings"/>
    <s v="Small Box"/>
    <d v="2016-12-21T00:00:00"/>
  </r>
  <r>
    <n v="7938"/>
    <s v="N"/>
    <x v="855"/>
    <s v="Low"/>
    <x v="28"/>
    <x v="2672"/>
    <n v="0.06"/>
    <s v="Regular"/>
    <x v="2631"/>
    <n v="57.98"/>
    <n v="18.8"/>
    <s v="Philip Brown"/>
    <x v="0"/>
    <s v="Corporate"/>
    <x v="2"/>
    <s v="Office Furnishings"/>
    <s v="Wrap Bag"/>
    <d v="2016-12-21T00:00:00"/>
  </r>
  <r>
    <n v="7939"/>
    <s v="N"/>
    <x v="856"/>
    <s v="High"/>
    <x v="30"/>
    <x v="2673"/>
    <n v="0.06"/>
    <s v="Regular"/>
    <x v="2632"/>
    <n v="33.380000000000003"/>
    <n v="22.99"/>
    <s v="Adam Hart"/>
    <x v="1"/>
    <s v="Corporate"/>
    <x v="0"/>
    <s v="Pens &amp; Art Supplies"/>
    <s v="Small Pack"/>
    <d v="2016-12-19T00:00:00"/>
  </r>
  <r>
    <n v="7940"/>
    <s v="N"/>
    <x v="857"/>
    <s v="Critical"/>
    <x v="40"/>
    <x v="2674"/>
    <n v="7.0000000000000007E-2"/>
    <s v="Regular"/>
    <x v="2633"/>
    <n v="97.99"/>
    <n v="14.99"/>
    <s v="Russell Applegate"/>
    <x v="2"/>
    <s v="Small Business"/>
    <x v="1"/>
    <s v="Telephones and Communication"/>
    <s v="Wrap Bag"/>
    <d v="2016-12-20T00:00:00"/>
  </r>
  <r>
    <n v="7941"/>
    <s v="N"/>
    <x v="857"/>
    <s v="Critical"/>
    <x v="30"/>
    <x v="2675"/>
    <n v="7.0000000000000007E-2"/>
    <s v="Regular"/>
    <x v="2634"/>
    <n v="19.309999999999999"/>
    <n v="14.5"/>
    <s v="Russell Applegate"/>
    <x v="1"/>
    <s v="Small Business"/>
    <x v="0"/>
    <s v="Labels"/>
    <s v="Small Box"/>
    <d v="2016-12-21T00:00:00"/>
  </r>
  <r>
    <n v="7942"/>
    <s v="Y"/>
    <x v="858"/>
    <s v="Not Specified"/>
    <x v="42"/>
    <x v="2676"/>
    <n v="0"/>
    <s v="Regular"/>
    <x v="2635"/>
    <n v="14.78"/>
    <n v="15.34"/>
    <s v="Bryan Spruell"/>
    <x v="1"/>
    <s v="Home Office"/>
    <x v="0"/>
    <s v="Pens &amp; Art Supplies"/>
    <s v="Wrap Bag"/>
    <d v="2016-12-22T00:00:00"/>
  </r>
  <r>
    <n v="7943"/>
    <s v="Y"/>
    <x v="858"/>
    <s v="Not Specified"/>
    <x v="47"/>
    <x v="644"/>
    <n v="0.08"/>
    <s v="Express"/>
    <x v="2636"/>
    <n v="19.78"/>
    <n v="16.5"/>
    <s v="Erica Hernandez"/>
    <x v="0"/>
    <s v="Small Business"/>
    <x v="0"/>
    <s v="Envelopes"/>
    <s v="Small Box"/>
    <d v="2016-12-21T00:00:00"/>
  </r>
  <r>
    <n v="7944"/>
    <s v="N"/>
    <x v="858"/>
    <s v="Low"/>
    <x v="5"/>
    <x v="2677"/>
    <n v="0.1"/>
    <s v="Regular"/>
    <x v="2637"/>
    <n v="76.650000000000006"/>
    <n v="49"/>
    <s v="Mike Caudle"/>
    <x v="2"/>
    <s v="Corporate"/>
    <x v="0"/>
    <s v="Storage &amp; Organization"/>
    <s v="Large Box"/>
    <d v="2016-12-27T00:00:00"/>
  </r>
  <r>
    <n v="7945"/>
    <s v="N"/>
    <x v="859"/>
    <s v="Critical"/>
    <x v="37"/>
    <x v="2678"/>
    <n v="0.06"/>
    <s v="Regular"/>
    <x v="2638"/>
    <n v="23.58"/>
    <n v="19.72"/>
    <s v="Liz Willingham"/>
    <x v="0"/>
    <s v="Home Office"/>
    <x v="0"/>
    <s v="Envelopes"/>
    <s v="Small Box"/>
    <d v="2016-12-22T00:00:00"/>
  </r>
  <r>
    <n v="7946"/>
    <s v="N"/>
    <x v="860"/>
    <s v="High"/>
    <x v="1"/>
    <x v="2679"/>
    <n v="7.0000000000000007E-2"/>
    <s v="Regular"/>
    <x v="2639"/>
    <n v="13.98"/>
    <n v="18.77"/>
    <s v="Patrick Gardner"/>
    <x v="0"/>
    <s v="Consumer"/>
    <x v="0"/>
    <s v="Binders and Binder Accessories"/>
    <s v="Small Box"/>
    <d v="2016-12-24T00:00:00"/>
  </r>
  <r>
    <n v="7947"/>
    <s v="Y"/>
    <x v="860"/>
    <s v="Low"/>
    <x v="35"/>
    <x v="2680"/>
    <n v="0.04"/>
    <s v="Regular"/>
    <x v="2640"/>
    <n v="132.97"/>
    <n v="21.11"/>
    <s v="Brendan Dodson"/>
    <x v="3"/>
    <s v="Corporate"/>
    <x v="1"/>
    <s v="Office Machines"/>
    <s v="Medium Box"/>
    <d v="2016-12-27T00:00:00"/>
  </r>
  <r>
    <n v="7948"/>
    <s v="N"/>
    <x v="861"/>
    <s v="Low"/>
    <x v="0"/>
    <x v="2681"/>
    <n v="0.03"/>
    <s v="Regular"/>
    <x v="2641"/>
    <n v="187.99"/>
    <n v="22.99"/>
    <s v="Neil French"/>
    <x v="1"/>
    <s v="Consumer"/>
    <x v="1"/>
    <s v="Telephones and Communication"/>
    <s v="Small Box"/>
    <d v="2016-12-30T00:00:00"/>
  </r>
  <r>
    <n v="7949"/>
    <s v="N"/>
    <x v="862"/>
    <s v="Not Specified"/>
    <x v="41"/>
    <x v="2682"/>
    <n v="0.09"/>
    <s v="Regular"/>
    <x v="2642"/>
    <n v="42.98"/>
    <n v="19.760000000000002"/>
    <s v="Patrick Ryan"/>
    <x v="1"/>
    <s v="Corporate"/>
    <x v="0"/>
    <s v="Paper"/>
    <s v="Small Box"/>
    <d v="2016-12-29T00:00:00"/>
  </r>
  <r>
    <n v="7950"/>
    <s v="N"/>
    <x v="863"/>
    <s v="Critical"/>
    <x v="26"/>
    <x v="2683"/>
    <n v="0.06"/>
    <s v="Delivery Van"/>
    <x v="2643"/>
    <n v="191.29"/>
    <n v="43.21"/>
    <s v="Craig Yedwab"/>
    <x v="0"/>
    <s v="Corporate"/>
    <x v="2"/>
    <s v="Tables"/>
    <s v="Jumbo Box"/>
    <d v="2016-12-30T00:00:00"/>
  </r>
  <r>
    <n v="7951"/>
    <s v="N"/>
    <x v="863"/>
    <s v="High"/>
    <x v="2"/>
    <x v="2684"/>
    <n v="0.01"/>
    <s v="Regular"/>
    <x v="2644"/>
    <n v="15.69"/>
    <n v="14.5"/>
    <s v="Eleni McCrary"/>
    <x v="0"/>
    <s v="Corporate"/>
    <x v="0"/>
    <s v="Labels"/>
    <s v="Small Box"/>
    <d v="2016-12-30T00:00:00"/>
  </r>
  <r>
    <n v="7952"/>
    <s v="N"/>
    <x v="864"/>
    <s v="Low"/>
    <x v="40"/>
    <x v="2685"/>
    <n v="0.1"/>
    <s v="Express"/>
    <x v="2645"/>
    <n v="20.329999999999998"/>
    <n v="15.99"/>
    <s v="Tracy Poddar"/>
    <x v="0"/>
    <s v="Corporate"/>
    <x v="1"/>
    <s v="Computer Peripherals"/>
    <s v="Small Pack"/>
    <d v="2016-12-29T00:00:00"/>
  </r>
  <r>
    <n v="7953"/>
    <s v="N"/>
    <x v="864"/>
    <s v="Not Specified"/>
    <x v="38"/>
    <x v="2686"/>
    <n v="0.01"/>
    <s v="Regular"/>
    <x v="2646"/>
    <n v="16.98"/>
    <n v="21.44"/>
    <s v="Michael Moore"/>
    <x v="1"/>
    <s v="Corporate"/>
    <x v="0"/>
    <s v="Paper"/>
    <s v="Small Box"/>
    <d v="2016-12-31T00:00:00"/>
  </r>
  <r>
    <n v="7954"/>
    <s v="N"/>
    <x v="865"/>
    <s v="Critical"/>
    <x v="46"/>
    <x v="2687"/>
    <n v="7.0000000000000007E-2"/>
    <s v="Delivery Van"/>
    <x v="2647"/>
    <n v="276.98"/>
    <n v="31.86"/>
    <s v="Joni Blumstein"/>
    <x v="2"/>
    <s v="Home Office"/>
    <x v="1"/>
    <s v="Office Machines"/>
    <s v="Jumbo Drum"/>
    <d v="2016-12-30T00:00:00"/>
  </r>
  <r>
    <n v="7955"/>
    <s v="N"/>
    <x v="865"/>
    <s v="Critical"/>
    <x v="28"/>
    <x v="2688"/>
    <n v="0.06"/>
    <s v="Express"/>
    <x v="2648"/>
    <n v="20.34"/>
    <n v="15.43"/>
    <s v="Joni Blumstein"/>
    <x v="2"/>
    <s v="Home Office"/>
    <x v="0"/>
    <s v="Paper"/>
    <s v="Wrap Bag"/>
    <d v="2016-12-31T00:00:00"/>
  </r>
  <r>
    <n v="7956"/>
    <s v="N"/>
    <x v="865"/>
    <s v="Low"/>
    <x v="22"/>
    <x v="2689"/>
    <n v="0.03"/>
    <s v="Regular"/>
    <x v="2649"/>
    <n v="68.959999999999994"/>
    <n v="27.22"/>
    <s v="Maria Bertelson"/>
    <x v="2"/>
    <s v="Home Office"/>
    <x v="0"/>
    <s v="Appliances"/>
    <s v="Small Box"/>
    <d v="2016-12-30T00:00:00"/>
  </r>
  <r>
    <n v="7957"/>
    <s v="N"/>
    <x v="865"/>
    <s v="High"/>
    <x v="17"/>
    <x v="2690"/>
    <n v="0.02"/>
    <s v="Regular"/>
    <x v="2650"/>
    <n v="47.99"/>
    <n v="15.1"/>
    <s v="Alyssa Tate"/>
    <x v="0"/>
    <s v="Small Business"/>
    <x v="1"/>
    <s v="Telephones and Communication"/>
    <s v="Small Box"/>
    <d v="2017-01-01T00:00:00"/>
  </r>
  <r>
    <n v="7958"/>
    <s v="N"/>
    <x v="865"/>
    <s v="Medium"/>
    <x v="20"/>
    <x v="2691"/>
    <n v="0.01"/>
    <s v="Regular"/>
    <x v="2651"/>
    <n v="48.55"/>
    <n v="27.89"/>
    <s v="Ed Braxton"/>
    <x v="1"/>
    <s v="Home Office"/>
    <x v="0"/>
    <s v="Pens &amp; Art Supplies"/>
    <s v="Wrap Bag"/>
    <d v="2016-12-31T00:00:00"/>
  </r>
  <r>
    <n v="7959"/>
    <s v="N"/>
    <x v="866"/>
    <s v="Medium"/>
    <x v="30"/>
    <x v="2692"/>
    <n v="0.05"/>
    <s v="Regular"/>
    <x v="2652"/>
    <n v="31.84"/>
    <n v="18.100000000000001"/>
    <s v="Roy Skaria"/>
    <x v="3"/>
    <s v="Corporate"/>
    <x v="0"/>
    <s v="Pens &amp; Art Supplies"/>
    <s v="Wrap Bag"/>
    <d v="2017-01-01T00:00:00"/>
  </r>
  <r>
    <n v="7960"/>
    <s v="N"/>
    <x v="867"/>
    <s v="Medium"/>
    <x v="34"/>
    <x v="2693"/>
    <n v="0.04"/>
    <s v="Regular"/>
    <x v="2653"/>
    <n v="107.99"/>
    <n v="22.99"/>
    <s v="Ralph Knight"/>
    <x v="3"/>
    <s v="Consumer"/>
    <x v="1"/>
    <s v="Telephones and Communication"/>
    <s v="Small Box"/>
    <d v="2017-01-03T00:00:00"/>
  </r>
  <r>
    <n v="7961"/>
    <s v="N"/>
    <x v="867"/>
    <s v="Low"/>
    <x v="37"/>
    <x v="2694"/>
    <n v="0.03"/>
    <s v="Delivery Van"/>
    <x v="2654"/>
    <n v="102.97"/>
    <n v="28"/>
    <s v="Eva Jacobs"/>
    <x v="1"/>
    <s v="Home Office"/>
    <x v="1"/>
    <s v="Office Machines"/>
    <s v="Jumbo Drum"/>
    <d v="2017-01-05T00:00:00"/>
  </r>
  <r>
    <n v="7962"/>
    <s v="Y"/>
    <x v="868"/>
    <s v="Not Specified"/>
    <x v="0"/>
    <x v="2695"/>
    <n v="0.02"/>
    <s v="Regular"/>
    <x v="2655"/>
    <n v="66.2"/>
    <n v="25.1"/>
    <s v="Steve Chapman"/>
    <x v="1"/>
    <s v="Corporate"/>
    <x v="2"/>
    <s v="Office Furnishings"/>
    <s v="Medium Box"/>
    <d v="2017-01-02T00:00:00"/>
  </r>
  <r>
    <n v="7963"/>
    <s v="Y"/>
    <x v="868"/>
    <s v="Not Specified"/>
    <x v="0"/>
    <x v="2696"/>
    <n v="0.06"/>
    <s v="Regular"/>
    <x v="2656"/>
    <n v="49.94"/>
    <n v="19.079999999999998"/>
    <s v="Steve Chapman"/>
    <x v="1"/>
    <s v="Corporate"/>
    <x v="0"/>
    <s v="Paper"/>
    <s v="Wrap Bag"/>
    <d v="2017-01-04T00:00:00"/>
  </r>
  <r>
    <n v="7964"/>
    <s v="Y"/>
    <x v="868"/>
    <s v="Not Specified"/>
    <x v="41"/>
    <x v="2697"/>
    <n v="0.1"/>
    <s v="Regular"/>
    <x v="2657"/>
    <n v="67.290000000000006"/>
    <n v="19.079999999999998"/>
    <s v="Steve Chapman"/>
    <x v="1"/>
    <s v="Corporate"/>
    <x v="0"/>
    <s v="Storage &amp; Organization"/>
    <s v="Small Box"/>
    <d v="2017-01-03T00:00:00"/>
  </r>
  <r>
    <n v="7965"/>
    <s v="N"/>
    <x v="868"/>
    <s v="Critical"/>
    <x v="42"/>
    <x v="2698"/>
    <n v="0"/>
    <s v="Regular"/>
    <x v="2658"/>
    <n v="100.84"/>
    <n v="34.79"/>
    <s v="Jill Fjeld"/>
    <x v="1"/>
    <s v="Home Office"/>
    <x v="2"/>
    <s v="Office Furnishings"/>
    <s v="Large Box"/>
    <d v="2017-01-02T00:00:00"/>
  </r>
  <r>
    <n v="7966"/>
    <s v="N"/>
    <x v="868"/>
    <s v="Critical"/>
    <x v="39"/>
    <x v="2699"/>
    <n v="0.02"/>
    <s v="Delivery Van"/>
    <x v="2659"/>
    <n v="102.97"/>
    <n v="42"/>
    <s v="Jill Fjeld"/>
    <x v="1"/>
    <s v="Home Office"/>
    <x v="1"/>
    <s v="Office Machines"/>
    <s v="Jumbo Drum"/>
    <d v="2017-01-05T00:00:00"/>
  </r>
  <r>
    <n v="7967"/>
    <s v="N"/>
    <x v="868"/>
    <s v="Low"/>
    <x v="3"/>
    <x v="2700"/>
    <n v="0.02"/>
    <s v="Regular"/>
    <x v="2660"/>
    <n v="61.34"/>
    <n v="24.25"/>
    <s v="Ken Black"/>
    <x v="1"/>
    <s v="Consumer"/>
    <x v="2"/>
    <s v="Office Furnishings"/>
    <s v="Large Box"/>
    <d v="2017-01-06T00:00:00"/>
  </r>
  <r>
    <n v="7968"/>
    <s v="N"/>
    <x v="868"/>
    <s v="Low"/>
    <x v="23"/>
    <x v="2701"/>
    <n v="0.08"/>
    <s v="Regular"/>
    <x v="2661"/>
    <n v="291.48"/>
    <n v="49"/>
    <s v="Mark Van Huff"/>
    <x v="1"/>
    <s v="Home Office"/>
    <x v="0"/>
    <s v="Storage &amp; Organization"/>
    <s v="Large Box"/>
    <d v="2017-01-06T00:00:00"/>
  </r>
  <r>
    <n v="7969"/>
    <s v="N"/>
    <x v="869"/>
    <s v="High"/>
    <x v="30"/>
    <x v="2702"/>
    <n v="0.1"/>
    <s v="Regular"/>
    <x v="2662"/>
    <n v="24.22"/>
    <n v="16.850000000000001"/>
    <s v="Gary Hansen"/>
    <x v="2"/>
    <s v="Consumer"/>
    <x v="2"/>
    <s v="Office Furnishings"/>
    <s v="Small Pack"/>
    <d v="2017-01-04T00:00:00"/>
  </r>
  <r>
    <n v="7970"/>
    <s v="Y"/>
    <x v="869"/>
    <s v="High"/>
    <x v="12"/>
    <x v="2703"/>
    <n v="0.06"/>
    <s v="Regular"/>
    <x v="2663"/>
    <n v="16.760000000000002"/>
    <n v="14.88"/>
    <s v="Pete Armstrong"/>
    <x v="2"/>
    <s v="Consumer"/>
    <x v="0"/>
    <s v="Paper"/>
    <s v="Wrap Bag"/>
    <d v="2017-01-06T00:00:00"/>
  </r>
  <r>
    <n v="7971"/>
    <s v="N"/>
    <x v="869"/>
    <s v="Medium"/>
    <x v="47"/>
    <x v="2704"/>
    <n v="0.09"/>
    <s v="Regular"/>
    <x v="2664"/>
    <n v="92.98"/>
    <n v="49"/>
    <s v="Harold Dahlen"/>
    <x v="0"/>
    <s v="Corporate"/>
    <x v="0"/>
    <s v="Storage &amp; Organization"/>
    <s v="Large Box"/>
    <d v="2017-01-04T00:00:00"/>
  </r>
  <r>
    <n v="7972"/>
    <s v="N"/>
    <x v="869"/>
    <s v="High"/>
    <x v="41"/>
    <x v="2705"/>
    <n v="0.08"/>
    <s v="Regular"/>
    <x v="2665"/>
    <n v="67.48"/>
    <n v="18.850000000000001"/>
    <s v="George Zrebassa"/>
    <x v="0"/>
    <s v="Home Office"/>
    <x v="0"/>
    <s v="Paper"/>
    <s v="Small Box"/>
    <d v="2017-01-05T00:00:00"/>
  </r>
  <r>
    <n v="7973"/>
    <s v="N"/>
    <x v="869"/>
    <s v="High"/>
    <x v="29"/>
    <x v="2706"/>
    <n v="0.02"/>
    <s v="Regular"/>
    <x v="493"/>
    <n v="23.34"/>
    <n v="19.010000000000002"/>
    <s v="George Zrebassa"/>
    <x v="0"/>
    <s v="Home Office"/>
    <x v="0"/>
    <s v="Paper"/>
    <s v="Small Box"/>
    <d v="2017-01-05T00:00:00"/>
  </r>
  <r>
    <n v="7974"/>
    <s v="N"/>
    <x v="870"/>
    <s v="Medium"/>
    <x v="6"/>
    <x v="2707"/>
    <n v="7.0000000000000007E-2"/>
    <s v="Delivery Van"/>
    <x v="2666"/>
    <n v="388.13"/>
    <n v="99.63"/>
    <s v="Dean Katz"/>
    <x v="1"/>
    <s v="Home Office"/>
    <x v="2"/>
    <s v="Tables"/>
    <s v="Jumbo Box"/>
    <d v="2017-01-08T00:00:00"/>
  </r>
  <r>
    <n v="7975"/>
    <s v="N"/>
    <x v="870"/>
    <s v="Low"/>
    <x v="3"/>
    <x v="2708"/>
    <n v="7.0000000000000007E-2"/>
    <s v="Regular"/>
    <x v="2667"/>
    <n v="32.950000000000003"/>
    <n v="18"/>
    <s v="Ralph Knight"/>
    <x v="3"/>
    <s v="Consumer"/>
    <x v="1"/>
    <s v="Computer Peripherals"/>
    <s v="Small Box"/>
    <d v="2017-01-06T00:00:00"/>
  </r>
  <r>
    <n v="7976"/>
    <s v="N"/>
    <x v="870"/>
    <s v="Medium"/>
    <x v="8"/>
    <x v="2709"/>
    <n v="0.02"/>
    <s v="Regular"/>
    <x v="2668"/>
    <n v="15.75"/>
    <n v="14.5"/>
    <s v="Kristen Hastings"/>
    <x v="1"/>
    <s v="Corporate"/>
    <x v="0"/>
    <s v="Labels"/>
    <s v="Small Box"/>
    <d v="2017-01-08T00:00:00"/>
  </r>
  <r>
    <n v="7977"/>
    <s v="Y"/>
    <x v="871"/>
    <s v="High"/>
    <x v="38"/>
    <x v="2710"/>
    <n v="0.04"/>
    <s v="Express"/>
    <x v="2669"/>
    <n v="19.989999999999998"/>
    <n v="19.03"/>
    <s v="Michael Tossell"/>
    <x v="2"/>
    <s v="Home Office"/>
    <x v="1"/>
    <s v="Telephones and Communication"/>
    <s v="Medium Box"/>
    <d v="2017-01-09T00:00:00"/>
  </r>
  <r>
    <n v="7978"/>
    <s v="N"/>
    <x v="872"/>
    <s v="High"/>
    <x v="25"/>
    <x v="2711"/>
    <n v="0"/>
    <s v="Regular"/>
    <x v="2670"/>
    <n v="16.89"/>
    <n v="18.93"/>
    <s v="Craig Molinari"/>
    <x v="1"/>
    <s v="Small Business"/>
    <x v="1"/>
    <s v="Computer Peripherals"/>
    <s v="Small Pack"/>
    <d v="2017-01-11T00:00:00"/>
  </r>
  <r>
    <n v="7979"/>
    <s v="N"/>
    <x v="872"/>
    <s v="High"/>
    <x v="27"/>
    <x v="2712"/>
    <n v="0"/>
    <s v="Delivery Van"/>
    <x v="2671"/>
    <n v="162.97999999999999"/>
    <n v="53.25"/>
    <s v="Craig Molinari"/>
    <x v="1"/>
    <s v="Small Business"/>
    <x v="2"/>
    <s v="Tables"/>
    <s v="Jumbo Box"/>
    <d v="2017-01-10T00:00:00"/>
  </r>
  <r>
    <n v="7980"/>
    <s v="N"/>
    <x v="872"/>
    <s v="Low"/>
    <x v="35"/>
    <x v="2713"/>
    <n v="7.0000000000000007E-2"/>
    <s v="Regular"/>
    <x v="2672"/>
    <n v="25.4"/>
    <n v="18.95"/>
    <s v="Helen Andreada"/>
    <x v="1"/>
    <s v="Corporate"/>
    <x v="2"/>
    <s v="Office Furnishings"/>
    <s v="Small Pack"/>
    <d v="2017-01-12T00:00:00"/>
  </r>
  <r>
    <n v="7981"/>
    <s v="N"/>
    <x v="873"/>
    <s v="Low"/>
    <x v="24"/>
    <x v="2714"/>
    <n v="7.0000000000000007E-2"/>
    <s v="Delivery Van"/>
    <x v="2673"/>
    <n v="292.98"/>
    <n v="71"/>
    <s v="Maria Bertelson"/>
    <x v="1"/>
    <s v="Corporate"/>
    <x v="2"/>
    <s v="Chairs &amp; Chairmats"/>
    <s v="Jumbo Drum"/>
    <d v="2017-01-09T00:00:00"/>
  </r>
  <r>
    <n v="7982"/>
    <s v="N"/>
    <x v="873"/>
    <s v="Low"/>
    <x v="3"/>
    <x v="2715"/>
    <n v="0.08"/>
    <s v="Delivery Van"/>
    <x v="2674"/>
    <n v="512.98"/>
    <n v="42.14"/>
    <s v="Maria Bertelson"/>
    <x v="1"/>
    <s v="Corporate"/>
    <x v="1"/>
    <s v="Office Machines"/>
    <s v="Jumbo Drum"/>
    <d v="2017-01-14T00:00:00"/>
  </r>
  <r>
    <n v="7983"/>
    <s v="N"/>
    <x v="874"/>
    <s v="High"/>
    <x v="9"/>
    <x v="2716"/>
    <n v="0.08"/>
    <s v="Regular"/>
    <x v="2675"/>
    <n v="21.9"/>
    <n v="15.39"/>
    <s v="Valerie Takahito"/>
    <x v="1"/>
    <s v="Consumer"/>
    <x v="0"/>
    <s v="Envelopes"/>
    <s v="Small Box"/>
    <d v="2017-01-11T00:00:00"/>
  </r>
  <r>
    <n v="7984"/>
    <s v="N"/>
    <x v="874"/>
    <s v="Medium"/>
    <x v="0"/>
    <x v="2717"/>
    <n v="0.03"/>
    <s v="Regular"/>
    <x v="2676"/>
    <n v="20.85"/>
    <n v="19.600000000000001"/>
    <s v="Evan Bailliet"/>
    <x v="1"/>
    <s v="Corporate"/>
    <x v="0"/>
    <s v="Binders and Binder Accessories"/>
    <s v="Small Box"/>
    <d v="2017-01-11T00:00:00"/>
  </r>
  <r>
    <n v="7985"/>
    <s v="N"/>
    <x v="874"/>
    <s v="Critical"/>
    <x v="31"/>
    <x v="2718"/>
    <n v="0"/>
    <s v="Regular"/>
    <x v="2677"/>
    <n v="16.98"/>
    <n v="21.44"/>
    <s v="Andy Rees"/>
    <x v="2"/>
    <s v="Corporate"/>
    <x v="0"/>
    <s v="Paper"/>
    <s v="Small Box"/>
    <d v="2017-01-13T00:00:00"/>
  </r>
  <r>
    <n v="7986"/>
    <s v="N"/>
    <x v="874"/>
    <s v="Critical"/>
    <x v="10"/>
    <x v="2719"/>
    <n v="0.04"/>
    <s v="Delivery Van"/>
    <x v="2678"/>
    <n v="312.98"/>
    <n v="78.73"/>
    <s v="Andy Rees"/>
    <x v="1"/>
    <s v="Corporate"/>
    <x v="2"/>
    <s v="Chairs &amp; Chairmats"/>
    <s v="Jumbo Drum"/>
    <d v="2017-01-12T00:00:00"/>
  </r>
  <r>
    <n v="7987"/>
    <s v="N"/>
    <x v="874"/>
    <s v="Critical"/>
    <x v="19"/>
    <x v="2720"/>
    <n v="0.08"/>
    <s v="Regular"/>
    <x v="2679"/>
    <n v="41.99"/>
    <n v="19.5"/>
    <s v="Andy Rees"/>
    <x v="1"/>
    <s v="Corporate"/>
    <x v="1"/>
    <s v="Computer Peripherals"/>
    <s v="Small Box"/>
    <d v="2017-01-12T00:00:00"/>
  </r>
  <r>
    <n v="7988"/>
    <s v="N"/>
    <x v="874"/>
    <s v="High"/>
    <x v="1"/>
    <x v="2721"/>
    <n v="7.0000000000000007E-2"/>
    <s v="Regular"/>
    <x v="2680"/>
    <n v="16.28"/>
    <n v="14.94"/>
    <s v="Giulietta Dortch"/>
    <x v="1"/>
    <s v="Consumer"/>
    <x v="0"/>
    <s v="Pens &amp; Art Supplies"/>
    <s v="Wrap Bag"/>
    <d v="2017-01-10T00:00:00"/>
  </r>
  <r>
    <n v="7989"/>
    <s v="N"/>
    <x v="875"/>
    <s v="High"/>
    <x v="24"/>
    <x v="2722"/>
    <n v="0.06"/>
    <s v="Regular"/>
    <x v="2681"/>
    <n v="18.48"/>
    <n v="20.74"/>
    <s v="Arianne Irving"/>
    <x v="1"/>
    <s v="Corporate"/>
    <x v="0"/>
    <s v="Paper"/>
    <s v="Small Box"/>
    <d v="2017-01-13T00:00:00"/>
  </r>
  <r>
    <n v="7990"/>
    <s v="N"/>
    <x v="875"/>
    <s v="High"/>
    <x v="16"/>
    <x v="2723"/>
    <n v="0.09"/>
    <s v="Regular"/>
    <x v="2682"/>
    <n v="137.99"/>
    <n v="21.69"/>
    <s v="Arianne Irving"/>
    <x v="1"/>
    <s v="Corporate"/>
    <x v="1"/>
    <s v="Telephones and Communication"/>
    <s v="Small Box"/>
    <d v="2017-01-13T00:00:00"/>
  </r>
  <r>
    <n v="7991"/>
    <s v="N"/>
    <x v="875"/>
    <s v="Critical"/>
    <x v="18"/>
    <x v="2724"/>
    <n v="7.0000000000000007E-2"/>
    <s v="Regular"/>
    <x v="2683"/>
    <n v="23.7"/>
    <n v="20.96"/>
    <s v="Adam Hart"/>
    <x v="1"/>
    <s v="Corporate"/>
    <x v="0"/>
    <s v="Appliances"/>
    <s v="Medium Box"/>
    <d v="2017-01-12T00:00:00"/>
  </r>
  <r>
    <n v="7992"/>
    <s v="N"/>
    <x v="876"/>
    <s v="Medium"/>
    <x v="49"/>
    <x v="2725"/>
    <n v="0.08"/>
    <s v="Regular"/>
    <x v="2684"/>
    <n v="47.44"/>
    <n v="18.920000000000002"/>
    <s v="Quincy Jones"/>
    <x v="1"/>
    <s v="Small Business"/>
    <x v="0"/>
    <s v="Paper"/>
    <s v="Small Box"/>
    <d v="2017-01-14T00:00:00"/>
  </r>
  <r>
    <n v="7993"/>
    <s v="N"/>
    <x v="876"/>
    <s v="Medium"/>
    <x v="18"/>
    <x v="2726"/>
    <n v="0.09"/>
    <s v="Regular"/>
    <x v="2685"/>
    <n v="19.399999999999999"/>
    <n v="15.71"/>
    <s v="Quincy Jones"/>
    <x v="1"/>
    <s v="Small Business"/>
    <x v="0"/>
    <s v="Paper"/>
    <s v="Wrap Bag"/>
    <d v="2017-01-15T00:00:00"/>
  </r>
  <r>
    <n v="7994"/>
    <s v="N"/>
    <x v="877"/>
    <s v="High"/>
    <x v="39"/>
    <x v="2727"/>
    <n v="0.02"/>
    <s v="Regular"/>
    <x v="2686"/>
    <n v="60.04"/>
    <n v="19.79"/>
    <s v="Pierre Wener"/>
    <x v="0"/>
    <s v="Home Office"/>
    <x v="0"/>
    <s v="Paper"/>
    <s v="Small Box"/>
    <d v="2017-01-16T00:00:00"/>
  </r>
  <r>
    <n v="7995"/>
    <s v="N"/>
    <x v="877"/>
    <s v="Medium"/>
    <x v="22"/>
    <x v="2728"/>
    <n v="0.02"/>
    <s v="Regular"/>
    <x v="2687"/>
    <n v="16.13"/>
    <n v="14.99"/>
    <s v="Muhammed Lee"/>
    <x v="1"/>
    <s v="Consumer"/>
    <x v="0"/>
    <s v="Labels"/>
    <s v="Small Box"/>
    <d v="2017-01-15T00:00:00"/>
  </r>
  <r>
    <n v="7996"/>
    <s v="N"/>
    <x v="877"/>
    <s v="Medium"/>
    <x v="40"/>
    <x v="2729"/>
    <n v="0.02"/>
    <s v="Regular"/>
    <x v="2688"/>
    <n v="22.48"/>
    <n v="20.91"/>
    <s v="Muhammed Lee"/>
    <x v="1"/>
    <s v="Consumer"/>
    <x v="0"/>
    <s v="Storage &amp; Organization"/>
    <s v="Small Box"/>
    <d v="2017-01-14T00:00:00"/>
  </r>
  <r>
    <n v="7997"/>
    <s v="N"/>
    <x v="877"/>
    <s v="Critical"/>
    <x v="9"/>
    <x v="2730"/>
    <n v="0.05"/>
    <s v="Regular"/>
    <x v="2689"/>
    <n v="30.97"/>
    <n v="23.54"/>
    <s v="Michael Tossell"/>
    <x v="2"/>
    <s v="Home Office"/>
    <x v="0"/>
    <s v="Paper"/>
    <s v="Small Box"/>
    <d v="2017-01-16T00:00:00"/>
  </r>
  <r>
    <n v="7998"/>
    <s v="N"/>
    <x v="878"/>
    <s v="Medium"/>
    <x v="39"/>
    <x v="2731"/>
    <n v="0.01"/>
    <s v="Regular"/>
    <x v="2690"/>
    <n v="217.99"/>
    <n v="16.5"/>
    <s v="Michael Oakman"/>
    <x v="1"/>
    <s v="Small Business"/>
    <x v="1"/>
    <s v="Telephones and Communication"/>
    <s v="Small Box"/>
    <d v="2017-01-16T00:00:00"/>
  </r>
  <r>
    <n v="7999"/>
    <s v="N"/>
    <x v="879"/>
    <s v="High"/>
    <x v="16"/>
    <x v="2732"/>
    <n v="0.08"/>
    <s v="Regular"/>
    <x v="2691"/>
    <n v="190.47"/>
    <n v="33.99"/>
    <s v="Maureen Gastineau"/>
    <x v="1"/>
    <s v="Consumer"/>
    <x v="0"/>
    <s v="Storage &amp; Organization"/>
    <s v="Small Box"/>
    <d v="2017-01-18T00:00:00"/>
  </r>
  <r>
    <n v="8000"/>
    <s v="N"/>
    <x v="879"/>
    <s v="High"/>
    <x v="25"/>
    <x v="2733"/>
    <n v="0.01"/>
    <s v="Regular"/>
    <x v="917"/>
    <n v="22.98"/>
    <n v="17.989999999999998"/>
    <s v="Dennis Pardue"/>
    <x v="1"/>
    <s v="Corporate"/>
    <x v="0"/>
    <s v="Appliances"/>
    <s v="Small Box"/>
    <d v="2017-01-17T00:00:00"/>
  </r>
  <r>
    <n v="8001"/>
    <s v="N"/>
    <x v="879"/>
    <s v="High"/>
    <x v="32"/>
    <x v="2734"/>
    <n v="0.02"/>
    <s v="Regular"/>
    <x v="2692"/>
    <n v="28.99"/>
    <n v="22.99"/>
    <s v="Dennis Pardue"/>
    <x v="1"/>
    <s v="Corporate"/>
    <x v="0"/>
    <s v="Pens &amp; Art Supplies"/>
    <s v="Small Pack"/>
    <d v="2017-01-18T00:00:00"/>
  </r>
  <r>
    <n v="8002"/>
    <s v="N"/>
    <x v="879"/>
    <s v="High"/>
    <x v="40"/>
    <x v="2735"/>
    <n v="0.08"/>
    <s v="Delivery Van"/>
    <x v="2693"/>
    <n v="56.43"/>
    <n v="60.59"/>
    <s v="Dennis Pardue"/>
    <x v="1"/>
    <s v="Corporate"/>
    <x v="2"/>
    <s v="Tables"/>
    <s v="Jumbo Box"/>
    <d v="2017-01-19T00:00:00"/>
  </r>
  <r>
    <n v="8003"/>
    <s v="N"/>
    <x v="879"/>
    <s v="Not Specified"/>
    <x v="45"/>
    <x v="2736"/>
    <n v="0.08"/>
    <s v="Regular"/>
    <x v="2694"/>
    <n v="122.98"/>
    <n v="49"/>
    <s v="Ivan Liston"/>
    <x v="0"/>
    <s v="Consumer"/>
    <x v="0"/>
    <s v="Storage &amp; Organization"/>
    <s v="Large Box"/>
    <d v="2017-01-18T00:00:00"/>
  </r>
  <r>
    <n v="8004"/>
    <s v="N"/>
    <x v="879"/>
    <s v="Not Specified"/>
    <x v="21"/>
    <x v="2737"/>
    <n v="0.03"/>
    <s v="Delivery Van"/>
    <x v="2695"/>
    <n v="224.6"/>
    <n v="124.2"/>
    <s v="Ivan Liston"/>
    <x v="0"/>
    <s v="Consumer"/>
    <x v="2"/>
    <s v="Tables"/>
    <s v="Jumbo Box"/>
    <d v="2017-01-19T00:00:00"/>
  </r>
  <r>
    <n v="8005"/>
    <s v="N"/>
    <x v="879"/>
    <s v="Not Specified"/>
    <x v="8"/>
    <x v="2738"/>
    <n v="0.1"/>
    <s v="Delivery Van"/>
    <x v="2696"/>
    <n v="361.45"/>
    <n v="74"/>
    <s v="Ivan Liston"/>
    <x v="0"/>
    <s v="Consumer"/>
    <x v="2"/>
    <s v="Tables"/>
    <s v="Jumbo Drum"/>
    <d v="2017-01-19T00:00:00"/>
  </r>
  <r>
    <n v="8006"/>
    <s v="N"/>
    <x v="879"/>
    <s v="High"/>
    <x v="39"/>
    <x v="2739"/>
    <n v="0.01"/>
    <s v="Regular"/>
    <x v="353"/>
    <n v="24.28"/>
    <n v="20.13"/>
    <s v="Michael Oakman"/>
    <x v="1"/>
    <s v="Small Business"/>
    <x v="0"/>
    <s v="Storage &amp; Organization"/>
    <s v="Small Box"/>
    <d v="2017-01-18T00:00:00"/>
  </r>
  <r>
    <n v="8007"/>
    <s v="N"/>
    <x v="880"/>
    <s v="Low"/>
    <x v="42"/>
    <x v="2740"/>
    <n v="0.03"/>
    <s v="Regular"/>
    <x v="2697"/>
    <n v="35.99"/>
    <n v="20.3"/>
    <s v="Jack Lebron"/>
    <x v="0"/>
    <s v="Corporate"/>
    <x v="1"/>
    <s v="Office Machines"/>
    <s v="Medium Box"/>
    <d v="2017-01-20T00:00:00"/>
  </r>
  <r>
    <n v="8008"/>
    <s v="N"/>
    <x v="880"/>
    <s v="Low"/>
    <x v="0"/>
    <x v="2741"/>
    <n v="7.0000000000000007E-2"/>
    <s v="Regular"/>
    <x v="2698"/>
    <n v="77.989999999999995"/>
    <n v="22.99"/>
    <s v="Jack Lebron"/>
    <x v="0"/>
    <s v="Corporate"/>
    <x v="1"/>
    <s v="Telephones and Communication"/>
    <s v="Small Box"/>
    <d v="2017-01-18T00:00:00"/>
  </r>
  <r>
    <n v="8009"/>
    <s v="N"/>
    <x v="881"/>
    <s v="Medium"/>
    <x v="45"/>
    <x v="2742"/>
    <n v="0"/>
    <s v="Regular"/>
    <x v="2699"/>
    <n v="102.48"/>
    <n v="33.99"/>
    <s v="Bill Donatelli"/>
    <x v="2"/>
    <s v="Small Business"/>
    <x v="0"/>
    <s v="Envelopes"/>
    <s v="Small Box"/>
    <d v="2017-01-19T00:00:00"/>
  </r>
  <r>
    <n v="8010"/>
    <s v="N"/>
    <x v="881"/>
    <s v="Medium"/>
    <x v="29"/>
    <x v="2743"/>
    <n v="0.08"/>
    <s v="Express"/>
    <x v="2700"/>
    <n v="14.61"/>
    <n v="14.5"/>
    <s v="Nora Pelletier"/>
    <x v="1"/>
    <s v="Home Office"/>
    <x v="0"/>
    <s v="Labels"/>
    <s v="Small Box"/>
    <d v="2017-01-20T00:00:00"/>
  </r>
  <r>
    <n v="8011"/>
    <s v="N"/>
    <x v="882"/>
    <s v="Not Specified"/>
    <x v="17"/>
    <x v="2208"/>
    <n v="0.04"/>
    <s v="Delivery Van"/>
    <x v="2701"/>
    <n v="102.97"/>
    <n v="28"/>
    <s v="Todd Boyes"/>
    <x v="2"/>
    <s v="Small Business"/>
    <x v="1"/>
    <s v="Office Machines"/>
    <s v="Jumbo Drum"/>
    <d v="2017-01-21T00:00:00"/>
  </r>
  <r>
    <n v="8012"/>
    <s v="N"/>
    <x v="882"/>
    <s v="Not Specified"/>
    <x v="15"/>
    <x v="2744"/>
    <n v="0.08"/>
    <s v="Regular"/>
    <x v="2702"/>
    <n v="17.98"/>
    <n v="21.15"/>
    <s v="Todd Boyes"/>
    <x v="2"/>
    <s v="Small Business"/>
    <x v="0"/>
    <s v="Paper"/>
    <s v="Small Box"/>
    <d v="2017-01-22T00:00:00"/>
  </r>
  <r>
    <n v="8013"/>
    <s v="N"/>
    <x v="883"/>
    <s v="High"/>
    <x v="25"/>
    <x v="2745"/>
    <n v="0.1"/>
    <s v="Regular"/>
    <x v="2703"/>
    <n v="97.99"/>
    <n v="15.25"/>
    <s v="Thais Sissman"/>
    <x v="1"/>
    <s v="Small Business"/>
    <x v="1"/>
    <s v="Telephones and Communication"/>
    <s v="Small Pack"/>
    <d v="2017-01-22T00:00:00"/>
  </r>
  <r>
    <n v="8014"/>
    <s v="N"/>
    <x v="883"/>
    <s v="High"/>
    <x v="48"/>
    <x v="2746"/>
    <n v="0.09"/>
    <s v="Regular"/>
    <x v="2704"/>
    <n v="32.97"/>
    <n v="20.5"/>
    <s v="Thais Sissman"/>
    <x v="1"/>
    <s v="Small Business"/>
    <x v="1"/>
    <s v="Computer Peripherals"/>
    <s v="Small Box"/>
    <d v="2017-01-22T00:00:00"/>
  </r>
  <r>
    <n v="8015"/>
    <s v="N"/>
    <x v="883"/>
    <s v="High"/>
    <x v="19"/>
    <x v="2747"/>
    <n v="0.01"/>
    <s v="Regular"/>
    <x v="2705"/>
    <n v="167.99"/>
    <n v="17.899999999999999"/>
    <s v="Thais Sissman"/>
    <x v="1"/>
    <s v="Small Business"/>
    <x v="1"/>
    <s v="Telephones and Communication"/>
    <s v="Small Box"/>
    <d v="2017-01-23T00:00:00"/>
  </r>
  <r>
    <n v="8016"/>
    <s v="N"/>
    <x v="883"/>
    <s v="Not Specified"/>
    <x v="13"/>
    <x v="2748"/>
    <n v="0.01"/>
    <s v="Regular"/>
    <x v="2706"/>
    <n v="72.97"/>
    <n v="18.5"/>
    <s v="Denise Leinenbach"/>
    <x v="0"/>
    <s v="Home Office"/>
    <x v="0"/>
    <s v="Appliances"/>
    <s v="Small Box"/>
    <d v="2017-01-22T00:00:00"/>
  </r>
  <r>
    <n v="8017"/>
    <s v="N"/>
    <x v="884"/>
    <s v="Not Specified"/>
    <x v="18"/>
    <x v="2749"/>
    <n v="0.03"/>
    <s v="Regular"/>
    <x v="2707"/>
    <n v="19.84"/>
    <n v="18.71"/>
    <s v="Bobby Odegard"/>
    <x v="2"/>
    <s v="Consumer"/>
    <x v="0"/>
    <s v="Binders and Binder Accessories"/>
    <s v="Small Box"/>
    <d v="2017-01-25T00:00:00"/>
  </r>
  <r>
    <n v="8018"/>
    <s v="N"/>
    <x v="885"/>
    <s v="Medium"/>
    <x v="39"/>
    <x v="326"/>
    <n v="0.05"/>
    <s v="Regular"/>
    <x v="2708"/>
    <n v="31.98"/>
    <n v="19.86"/>
    <s v="Nora Paige"/>
    <x v="1"/>
    <s v="Small Business"/>
    <x v="0"/>
    <s v="Paper"/>
    <s v="Small Box"/>
    <d v="2017-01-25T00:00:00"/>
  </r>
  <r>
    <n v="8019"/>
    <s v="N"/>
    <x v="885"/>
    <s v="Low"/>
    <x v="6"/>
    <x v="2750"/>
    <n v="0.08"/>
    <s v="Delivery Van"/>
    <x v="2709"/>
    <n v="282.97000000000003"/>
    <n v="42.06"/>
    <s v="Steven Cartwright"/>
    <x v="1"/>
    <s v="Home Office"/>
    <x v="1"/>
    <s v="Office Machines"/>
    <s v="Jumbo Drum"/>
    <d v="2017-01-31T00:00:00"/>
  </r>
  <r>
    <n v="8020"/>
    <s v="N"/>
    <x v="885"/>
    <s v="Low"/>
    <x v="9"/>
    <x v="2751"/>
    <n v="0.01"/>
    <s v="Regular"/>
    <x v="2710"/>
    <n v="13.6"/>
    <n v="15.29"/>
    <s v="Steven Cartwright"/>
    <x v="1"/>
    <s v="Home Office"/>
    <x v="0"/>
    <s v="Pens &amp; Art Supplies"/>
    <s v="Wrap Bag"/>
    <d v="2017-01-28T00:00:00"/>
  </r>
  <r>
    <n v="8021"/>
    <s v="N"/>
    <x v="886"/>
    <s v="High"/>
    <x v="32"/>
    <x v="2752"/>
    <n v="0"/>
    <s v="Regular"/>
    <x v="2711"/>
    <n v="45.98"/>
    <n v="15.99"/>
    <s v="Kean Thornton"/>
    <x v="1"/>
    <s v="Corporate"/>
    <x v="1"/>
    <s v="Computer Peripherals"/>
    <s v="Small Pack"/>
    <d v="2017-01-26T00:00:00"/>
  </r>
  <r>
    <n v="8022"/>
    <s v="N"/>
    <x v="886"/>
    <s v="Medium"/>
    <x v="41"/>
    <x v="2753"/>
    <n v="0.09"/>
    <s v="Regular"/>
    <x v="2712"/>
    <n v="22.13"/>
    <n v="15.99"/>
    <s v="Suzanne McNair"/>
    <x v="1"/>
    <s v="Corporate"/>
    <x v="1"/>
    <s v="Computer Peripherals"/>
    <s v="Small Pack"/>
    <d v="2017-01-27T00:00:00"/>
  </r>
  <r>
    <n v="8023"/>
    <s v="N"/>
    <x v="887"/>
    <s v="Medium"/>
    <x v="34"/>
    <x v="2754"/>
    <n v="0"/>
    <s v="Regular"/>
    <x v="2713"/>
    <n v="52.97"/>
    <n v="22.99"/>
    <s v="Rick Hansen"/>
    <x v="1"/>
    <s v="Home Office"/>
    <x v="0"/>
    <s v="Pens &amp; Art Supplies"/>
    <s v="Small Pack"/>
    <d v="2017-01-27T00:00:00"/>
  </r>
  <r>
    <n v="8024"/>
    <s v="N"/>
    <x v="887"/>
    <s v="Critical"/>
    <x v="11"/>
    <x v="2755"/>
    <n v="0.01"/>
    <s v="Express"/>
    <x v="2714"/>
    <n v="77.989999999999995"/>
    <n v="17.899999999999999"/>
    <s v="Cari MacIntyre"/>
    <x v="2"/>
    <s v="Corporate"/>
    <x v="1"/>
    <s v="Telephones and Communication"/>
    <s v="Small Box"/>
    <d v="2017-01-27T00:00:00"/>
  </r>
  <r>
    <n v="8025"/>
    <s v="N"/>
    <x v="888"/>
    <s v="Critical"/>
    <x v="9"/>
    <x v="2756"/>
    <n v="0.1"/>
    <s v="Express"/>
    <x v="2715"/>
    <n v="53.94"/>
    <n v="16.989999999999998"/>
    <s v="Chad Sievert"/>
    <x v="0"/>
    <s v="Corporate"/>
    <x v="0"/>
    <s v="Binders and Binder Accessories"/>
    <s v="Small Box"/>
    <d v="2017-01-31T00:00:00"/>
  </r>
  <r>
    <n v="8026"/>
    <s v="N"/>
    <x v="888"/>
    <s v="Critical"/>
    <x v="7"/>
    <x v="2757"/>
    <n v="7.0000000000000007E-2"/>
    <s v="Regular"/>
    <x v="2716"/>
    <n v="17.28"/>
    <n v="16.989999999999998"/>
    <s v="Chad Sievert"/>
    <x v="0"/>
    <s v="Corporate"/>
    <x v="0"/>
    <s v="Binders and Binder Accessories"/>
    <s v="Small Box"/>
    <d v="2017-01-30T00:00:00"/>
  </r>
  <r>
    <n v="8027"/>
    <s v="N"/>
    <x v="888"/>
    <s v="Critical"/>
    <x v="25"/>
    <x v="2758"/>
    <n v="0.02"/>
    <s v="Regular"/>
    <x v="2717"/>
    <n v="33.380000000000003"/>
    <n v="22.99"/>
    <s v="Chad Sievert"/>
    <x v="0"/>
    <s v="Corporate"/>
    <x v="0"/>
    <s v="Pens &amp; Art Supplies"/>
    <s v="Small Pack"/>
    <d v="2017-01-30T00:00:00"/>
  </r>
  <r>
    <n v="8028"/>
    <s v="N"/>
    <x v="888"/>
    <s v="Medium"/>
    <x v="38"/>
    <x v="2759"/>
    <n v="0.05"/>
    <s v="Regular"/>
    <x v="2718"/>
    <n v="31.98"/>
    <n v="18"/>
    <s v="Shirley Schmidt"/>
    <x v="2"/>
    <s v="Corporate"/>
    <x v="1"/>
    <s v="Computer Peripherals"/>
    <s v="Small Box"/>
    <d v="2017-01-29T00:00:00"/>
  </r>
  <r>
    <n v="8029"/>
    <s v="N"/>
    <x v="889"/>
    <s v="Low"/>
    <x v="22"/>
    <x v="2760"/>
    <n v="0.01"/>
    <s v="Regular"/>
    <x v="2719"/>
    <n v="32.89"/>
    <n v="25.52"/>
    <s v="Roland Black"/>
    <x v="0"/>
    <s v="Small Business"/>
    <x v="0"/>
    <s v="Storage &amp; Organization"/>
    <s v="Small Box"/>
    <d v="2017-02-03T00:00:00"/>
  </r>
  <r>
    <n v="8030"/>
    <s v="N"/>
    <x v="889"/>
    <s v="Not Specified"/>
    <x v="10"/>
    <x v="2761"/>
    <n v="0.05"/>
    <s v="Regular"/>
    <x v="2720"/>
    <n v="51.48"/>
    <n v="15.99"/>
    <s v="Jonathan Howell"/>
    <x v="2"/>
    <s v="Consumer"/>
    <x v="1"/>
    <s v="Computer Peripherals"/>
    <s v="Small Pack"/>
    <d v="2017-01-30T00:00:00"/>
  </r>
  <r>
    <n v="8031"/>
    <s v="N"/>
    <x v="890"/>
    <s v="Low"/>
    <x v="38"/>
    <x v="2762"/>
    <n v="0.1"/>
    <s v="Regular"/>
    <x v="2721"/>
    <n v="29.67"/>
    <n v="22.99"/>
    <s v="Giulietta Dortch"/>
    <x v="1"/>
    <s v="Small Business"/>
    <x v="2"/>
    <s v="Office Furnishings"/>
    <s v="Small Pack"/>
    <d v="2017-02-04T00:00:00"/>
  </r>
  <r>
    <n v="8032"/>
    <s v="N"/>
    <x v="890"/>
    <s v="Medium"/>
    <x v="40"/>
    <x v="1501"/>
    <n v="0.04"/>
    <s v="Regular"/>
    <x v="2722"/>
    <n v="13.88"/>
    <n v="14.79"/>
    <s v="Magdelene Morse"/>
    <x v="2"/>
    <s v="Home Office"/>
    <x v="0"/>
    <s v="Rubber Bands"/>
    <s v="Wrap Bag"/>
    <d v="2017-01-31T00:00:00"/>
  </r>
  <r>
    <n v="8033"/>
    <s v="N"/>
    <x v="891"/>
    <s v="Not Specified"/>
    <x v="44"/>
    <x v="348"/>
    <n v="0.06"/>
    <s v="Regular"/>
    <x v="2723"/>
    <n v="15.28"/>
    <n v="17.97"/>
    <s v="Darren Budd"/>
    <x v="2"/>
    <s v="Consumer"/>
    <x v="2"/>
    <s v="Office Furnishings"/>
    <s v="Large Box"/>
    <d v="2017-02-05T00:00:00"/>
  </r>
  <r>
    <n v="8034"/>
    <s v="N"/>
    <x v="891"/>
    <s v="Not Specified"/>
    <x v="29"/>
    <x v="2763"/>
    <n v="0.04"/>
    <s v="Regular"/>
    <x v="2724"/>
    <n v="83.37"/>
    <n v="83"/>
    <s v="David Flashing"/>
    <x v="0"/>
    <s v="Consumer"/>
    <x v="2"/>
    <s v="Tables"/>
    <s v="Large Box"/>
    <d v="2017-02-05T00:00:00"/>
  </r>
  <r>
    <n v="8035"/>
    <s v="N"/>
    <x v="891"/>
    <s v="Low"/>
    <x v="16"/>
    <x v="2764"/>
    <n v="0"/>
    <s v="Regular"/>
    <x v="2725"/>
    <n v="23.5"/>
    <n v="21.19"/>
    <s v="Dianna Vickery"/>
    <x v="1"/>
    <s v="Corporate"/>
    <x v="0"/>
    <s v="Binders and Binder Accessories"/>
    <s v="Small Box"/>
    <d v="2017-02-05T00:00:00"/>
  </r>
  <r>
    <n v="8036"/>
    <s v="N"/>
    <x v="891"/>
    <s v="Low"/>
    <x v="33"/>
    <x v="2765"/>
    <n v="0"/>
    <s v="Regular"/>
    <x v="2726"/>
    <n v="21.68"/>
    <n v="16.03"/>
    <s v="Dianna Vickery"/>
    <x v="1"/>
    <s v="Corporate"/>
    <x v="0"/>
    <s v="Paper"/>
    <s v="Wrap Bag"/>
    <d v="2017-02-07T00:00:00"/>
  </r>
  <r>
    <n v="8037"/>
    <s v="N"/>
    <x v="892"/>
    <s v="Not Specified"/>
    <x v="9"/>
    <x v="2766"/>
    <n v="0.06"/>
    <s v="Regular"/>
    <x v="2727"/>
    <n v="77.989999999999995"/>
    <n v="17.989999999999998"/>
    <s v="Penelope Sewall"/>
    <x v="1"/>
    <s v="Home Office"/>
    <x v="1"/>
    <s v="Telephones and Communication"/>
    <s v="Small Box"/>
    <d v="2017-02-05T00:00:00"/>
  </r>
  <r>
    <n v="8038"/>
    <s v="N"/>
    <x v="892"/>
    <s v="High"/>
    <x v="16"/>
    <x v="2767"/>
    <n v="0.05"/>
    <s v="Delivery Van"/>
    <x v="2728"/>
    <n v="248.97"/>
    <n v="73.239999999999995"/>
    <s v="Roy Skaria"/>
    <x v="1"/>
    <s v="Corporate"/>
    <x v="2"/>
    <s v="Tables"/>
    <s v="Jumbo Box"/>
    <d v="2017-02-06T00:00:00"/>
  </r>
  <r>
    <n v="8039"/>
    <s v="N"/>
    <x v="893"/>
    <s v="Critical"/>
    <x v="13"/>
    <x v="2768"/>
    <n v="0.09"/>
    <s v="Regular"/>
    <x v="2729"/>
    <n v="66.959999999999994"/>
    <n v="24.75"/>
    <s v="Monica Federle"/>
    <x v="3"/>
    <s v="Corporate"/>
    <x v="0"/>
    <s v="Paper"/>
    <s v="Small Box"/>
    <d v="2017-02-07T00:00:00"/>
  </r>
  <r>
    <n v="8040"/>
    <s v="N"/>
    <x v="893"/>
    <s v="Critical"/>
    <x v="23"/>
    <x v="2769"/>
    <n v="7.0000000000000007E-2"/>
    <s v="Regular"/>
    <x v="2730"/>
    <n v="13.26"/>
    <n v="14.7"/>
    <s v="Monica Federle"/>
    <x v="3"/>
    <s v="Corporate"/>
    <x v="0"/>
    <s v="Rubber Bands"/>
    <s v="Wrap Bag"/>
    <d v="2017-02-08T00:00:00"/>
  </r>
  <r>
    <n v="8041"/>
    <s v="N"/>
    <x v="894"/>
    <s v="High"/>
    <x v="28"/>
    <x v="2770"/>
    <n v="0.05"/>
    <s v="Regular"/>
    <x v="2731"/>
    <n v="111.23"/>
    <n v="22.99"/>
    <s v="MaryBeth Skach"/>
    <x v="1"/>
    <s v="Home Office"/>
    <x v="2"/>
    <s v="Office Furnishings"/>
    <s v="Small Pack"/>
    <d v="2017-02-08T00:00:00"/>
  </r>
  <r>
    <n v="8042"/>
    <s v="N"/>
    <x v="894"/>
    <s v="High"/>
    <x v="45"/>
    <x v="2771"/>
    <n v="0.02"/>
    <s v="Regular"/>
    <x v="2732"/>
    <n v="19.079999999999998"/>
    <n v="16.350000000000001"/>
    <s v="MaryBeth Skach"/>
    <x v="1"/>
    <s v="Home Office"/>
    <x v="0"/>
    <s v="Pens &amp; Art Supplies"/>
    <s v="Wrap Bag"/>
    <d v="2017-02-06T00:00:00"/>
  </r>
  <r>
    <n v="8043"/>
    <s v="N"/>
    <x v="894"/>
    <s v="Critical"/>
    <x v="49"/>
    <x v="2772"/>
    <n v="0.01"/>
    <s v="Regular"/>
    <x v="2733"/>
    <n v="22.97"/>
    <n v="20.5"/>
    <s v="Barry French"/>
    <x v="3"/>
    <s v="Consumer"/>
    <x v="1"/>
    <s v="Computer Peripherals"/>
    <s v="Small Box"/>
    <d v="2017-02-08T00:00:00"/>
  </r>
  <r>
    <n v="8044"/>
    <s v="N"/>
    <x v="894"/>
    <s v="High"/>
    <x v="33"/>
    <x v="2773"/>
    <n v="0.04"/>
    <s v="Regular"/>
    <x v="2734"/>
    <n v="85.98"/>
    <n v="28.52"/>
    <s v="Valerie Tossell"/>
    <x v="1"/>
    <s v="Corporate"/>
    <x v="1"/>
    <s v="Computer Peripherals"/>
    <s v="Small Box"/>
    <d v="2017-02-07T00:00:00"/>
  </r>
  <r>
    <n v="8045"/>
    <s v="N"/>
    <x v="895"/>
    <s v="Low"/>
    <x v="17"/>
    <x v="2774"/>
    <n v="0.1"/>
    <s v="Regular"/>
    <x v="2735"/>
    <n v="205.17"/>
    <n v="33.99"/>
    <s v="Alyssa Tate"/>
    <x v="0"/>
    <s v="Small Business"/>
    <x v="0"/>
    <s v="Storage &amp; Organization"/>
    <s v="Small Box"/>
    <d v="2017-02-11T00:00:00"/>
  </r>
  <r>
    <n v="8046"/>
    <s v="N"/>
    <x v="896"/>
    <s v="Low"/>
    <x v="39"/>
    <x v="2775"/>
    <n v="0.09"/>
    <s v="Regular"/>
    <x v="2736"/>
    <n v="217.99"/>
    <n v="22.99"/>
    <s v="Maya Herman"/>
    <x v="0"/>
    <s v="Corporate"/>
    <x v="1"/>
    <s v="Telephones and Communication"/>
    <s v="Small Box"/>
    <d v="2017-02-09T00:00:00"/>
  </r>
  <r>
    <n v="8047"/>
    <s v="N"/>
    <x v="896"/>
    <s v="Low"/>
    <x v="24"/>
    <x v="2776"/>
    <n v="0.09"/>
    <s v="Regular"/>
    <x v="2737"/>
    <n v="111.99"/>
    <n v="33.99"/>
    <s v="Maya Herman"/>
    <x v="1"/>
    <s v="Corporate"/>
    <x v="1"/>
    <s v="Office Machines"/>
    <s v="Small Box"/>
    <d v="2017-02-09T00:00:00"/>
  </r>
  <r>
    <n v="8048"/>
    <s v="N"/>
    <x v="896"/>
    <s v="Medium"/>
    <x v="17"/>
    <x v="2777"/>
    <n v="7.0000000000000007E-2"/>
    <s v="Regular"/>
    <x v="2738"/>
    <n v="32.99"/>
    <n v="18.809999999999999"/>
    <s v="Deanra Eno"/>
    <x v="1"/>
    <s v="Corporate"/>
    <x v="1"/>
    <s v="Telephones and Communication"/>
    <s v="Medium Box"/>
    <d v="2017-02-10T00:00:00"/>
  </r>
  <r>
    <n v="8049"/>
    <s v="N"/>
    <x v="896"/>
    <s v="Not Specified"/>
    <x v="33"/>
    <x v="2778"/>
    <n v="0.1"/>
    <s v="Delivery Van"/>
    <x v="2739"/>
    <n v="107.98"/>
    <n v="72.2"/>
    <s v="Janet Martin"/>
    <x v="1"/>
    <s v="Corporate"/>
    <x v="2"/>
    <s v="Chairs &amp; Chairmats"/>
    <s v="Jumbo Drum"/>
    <d v="2017-02-11T00:00:00"/>
  </r>
  <r>
    <n v="8050"/>
    <s v="N"/>
    <x v="896"/>
    <s v="Medium"/>
    <x v="27"/>
    <x v="2779"/>
    <n v="0.08"/>
    <s v="Delivery Van"/>
    <x v="2740"/>
    <n v="70.14"/>
    <n v="50.61"/>
    <s v="Toby Swindell"/>
    <x v="1"/>
    <s v="Small Business"/>
    <x v="2"/>
    <s v="Bookcases"/>
    <s v="Jumbo Box"/>
    <d v="2017-02-10T00:00:00"/>
  </r>
  <r>
    <n v="8051"/>
    <s v="N"/>
    <x v="896"/>
    <s v="Medium"/>
    <x v="18"/>
    <x v="2780"/>
    <n v="0.02"/>
    <s v="Regular"/>
    <x v="2741"/>
    <n v="44.98"/>
    <n v="19.5"/>
    <s v="Toby Swindell"/>
    <x v="1"/>
    <s v="Small Business"/>
    <x v="1"/>
    <s v="Computer Peripherals"/>
    <s v="Small Box"/>
    <d v="2017-02-10T00:00:00"/>
  </r>
  <r>
    <n v="8052"/>
    <s v="N"/>
    <x v="896"/>
    <s v="Medium"/>
    <x v="18"/>
    <x v="2781"/>
    <n v="0.01"/>
    <s v="Regular"/>
    <x v="2742"/>
    <n v="92.98"/>
    <n v="49"/>
    <s v="Toby Swindell"/>
    <x v="1"/>
    <s v="Small Business"/>
    <x v="0"/>
    <s v="Storage &amp; Organization"/>
    <s v="Large Box"/>
    <d v="2017-02-11T00:00:00"/>
  </r>
  <r>
    <n v="8053"/>
    <s v="N"/>
    <x v="897"/>
    <s v="High"/>
    <x v="31"/>
    <x v="2782"/>
    <n v="0.05"/>
    <s v="Regular"/>
    <x v="2743"/>
    <n v="27.98"/>
    <n v="22.99"/>
    <s v="Sally Matthias"/>
    <x v="0"/>
    <s v="Home Office"/>
    <x v="1"/>
    <s v="Computer Peripherals"/>
    <s v="Small Pack"/>
    <d v="2017-02-11T00:00:00"/>
  </r>
  <r>
    <n v="8054"/>
    <s v="N"/>
    <x v="897"/>
    <s v="High"/>
    <x v="37"/>
    <x v="2783"/>
    <n v="0.05"/>
    <s v="Regular"/>
    <x v="2744"/>
    <n v="39.42"/>
    <n v="33.46"/>
    <s v="Sally Matthias"/>
    <x v="0"/>
    <s v="Home Office"/>
    <x v="2"/>
    <s v="Office Furnishings"/>
    <s v="Small Box"/>
    <d v="2017-02-12T00:00:00"/>
  </r>
  <r>
    <n v="8055"/>
    <s v="N"/>
    <x v="898"/>
    <s v="Not Specified"/>
    <x v="41"/>
    <x v="2784"/>
    <n v="0"/>
    <s v="Regular"/>
    <x v="2745"/>
    <n v="23.7"/>
    <n v="19.63"/>
    <s v="Dennis Pardue"/>
    <x v="1"/>
    <s v="Small Business"/>
    <x v="0"/>
    <s v="Binders and Binder Accessories"/>
    <s v="Small Box"/>
    <d v="2017-02-13T00:00:00"/>
  </r>
  <r>
    <n v="8056"/>
    <s v="N"/>
    <x v="898"/>
    <s v="Not Specified"/>
    <x v="13"/>
    <x v="2785"/>
    <n v="0.09"/>
    <s v="Regular"/>
    <x v="2746"/>
    <n v="1901.99"/>
    <n v="33.99"/>
    <s v="Dennis Pardue"/>
    <x v="1"/>
    <s v="Small Business"/>
    <x v="0"/>
    <s v="Binders and Binder Accessories"/>
    <s v="Small Box"/>
    <d v="2017-02-13T00:00:00"/>
  </r>
  <r>
    <n v="8057"/>
    <s v="N"/>
    <x v="898"/>
    <s v="Not Specified"/>
    <x v="3"/>
    <x v="2786"/>
    <n v="0.1"/>
    <s v="Regular"/>
    <x v="1016"/>
    <n v="21.93"/>
    <n v="15.09"/>
    <s v="Alan Jenkins"/>
    <x v="2"/>
    <s v="Small Business"/>
    <x v="0"/>
    <s v="Pens &amp; Art Supplies"/>
    <s v="Wrap Bag"/>
    <d v="2017-02-14T00:00:00"/>
  </r>
  <r>
    <n v="8058"/>
    <s v="N"/>
    <x v="898"/>
    <s v="Critical"/>
    <x v="3"/>
    <x v="2787"/>
    <n v="0"/>
    <s v="Regular"/>
    <x v="2747"/>
    <n v="19.89"/>
    <n v="16.82"/>
    <s v="Pauline Webber"/>
    <x v="1"/>
    <s v="Consumer"/>
    <x v="0"/>
    <s v="Rubber Bands"/>
    <s v="Wrap Bag"/>
    <d v="2017-02-12T00:00:00"/>
  </r>
  <r>
    <n v="8059"/>
    <s v="N"/>
    <x v="899"/>
    <s v="Critical"/>
    <x v="48"/>
    <x v="2788"/>
    <n v="0.01"/>
    <s v="Express"/>
    <x v="2748"/>
    <n v="82.97"/>
    <n v="17.5"/>
    <s v="Thea Hendricks"/>
    <x v="0"/>
    <s v="Home Office"/>
    <x v="0"/>
    <s v="Appliances"/>
    <s v="Small Box"/>
    <d v="2017-02-13T00:00:00"/>
  </r>
  <r>
    <n v="8060"/>
    <s v="Y"/>
    <x v="899"/>
    <s v="Not Specified"/>
    <x v="41"/>
    <x v="2789"/>
    <n v="0.02"/>
    <s v="Regular"/>
    <x v="2749"/>
    <n v="18.68"/>
    <n v="19.2"/>
    <s v="Susan Vickery"/>
    <x v="3"/>
    <s v="Home Office"/>
    <x v="0"/>
    <s v="Paper"/>
    <s v="Small Box"/>
    <d v="2017-02-14T00:00:00"/>
  </r>
  <r>
    <n v="8061"/>
    <s v="N"/>
    <x v="900"/>
    <s v="Medium"/>
    <x v="25"/>
    <x v="2790"/>
    <n v="0.05"/>
    <s v="Regular"/>
    <x v="2750"/>
    <n v="19.989999999999998"/>
    <n v="19.03"/>
    <s v="Katrina Willman"/>
    <x v="0"/>
    <s v="Consumer"/>
    <x v="1"/>
    <s v="Telephones and Communication"/>
    <s v="Medium Box"/>
    <d v="2017-02-15T00:00:00"/>
  </r>
  <r>
    <n v="8062"/>
    <s v="N"/>
    <x v="900"/>
    <s v="Low"/>
    <x v="32"/>
    <x v="2791"/>
    <n v="0.03"/>
    <s v="Regular"/>
    <x v="2751"/>
    <n v="52.98"/>
    <n v="15.99"/>
    <s v="Erin Ashbrook"/>
    <x v="2"/>
    <s v="Consumer"/>
    <x v="1"/>
    <s v="Computer Peripherals"/>
    <s v="Small Pack"/>
    <d v="2017-02-13T00:00:00"/>
  </r>
  <r>
    <n v="8063"/>
    <s v="N"/>
    <x v="901"/>
    <s v="Low"/>
    <x v="36"/>
    <x v="2792"/>
    <n v="0"/>
    <s v="Regular"/>
    <x v="2752"/>
    <n v="14.61"/>
    <n v="14.5"/>
    <s v="Nick Crebassa"/>
    <x v="1"/>
    <s v="Corporate"/>
    <x v="0"/>
    <s v="Labels"/>
    <s v="Small Box"/>
    <d v="2017-02-14T00:00:00"/>
  </r>
  <r>
    <n v="8064"/>
    <s v="N"/>
    <x v="901"/>
    <s v="Low"/>
    <x v="48"/>
    <x v="2793"/>
    <n v="0.03"/>
    <s v="Regular"/>
    <x v="901"/>
    <n v="37.130000000000003"/>
    <n v="23.87"/>
    <s v="Nick Crebassa"/>
    <x v="1"/>
    <s v="Corporate"/>
    <x v="2"/>
    <s v="Office Furnishings"/>
    <s v="Small Box"/>
    <d v="2017-02-19T00:00:00"/>
  </r>
  <r>
    <n v="8065"/>
    <s v="N"/>
    <x v="901"/>
    <s v="Low"/>
    <x v="46"/>
    <x v="2794"/>
    <n v="0.01"/>
    <s v="Regular"/>
    <x v="2753"/>
    <n v="17.68"/>
    <n v="17.600000000000001"/>
    <s v="Nick Crebassa"/>
    <x v="1"/>
    <s v="Corporate"/>
    <x v="0"/>
    <s v="Scissors Rulers and Trimmers"/>
    <s v="Small Pack"/>
    <d v="2017-02-16T00:00:00"/>
  </r>
  <r>
    <n v="8066"/>
    <s v="N"/>
    <x v="901"/>
    <s v="Low"/>
    <x v="9"/>
    <x v="2795"/>
    <n v="0"/>
    <s v="Regular"/>
    <x v="2754"/>
    <n v="137.99"/>
    <n v="19.63"/>
    <s v="Nick Crebassa"/>
    <x v="1"/>
    <s v="Corporate"/>
    <x v="1"/>
    <s v="Telephones and Communication"/>
    <s v="Small Box"/>
    <d v="2017-02-21T00:00:00"/>
  </r>
  <r>
    <n v="8067"/>
    <s v="N"/>
    <x v="902"/>
    <s v="Critical"/>
    <x v="26"/>
    <x v="2796"/>
    <n v="0.03"/>
    <s v="Regular"/>
    <x v="2755"/>
    <n v="14.74"/>
    <n v="17.5"/>
    <s v="Thais Sissman"/>
    <x v="1"/>
    <s v="Corporate"/>
    <x v="0"/>
    <s v="Pens &amp; Art Supplies"/>
    <s v="Small Pack"/>
    <d v="2017-02-18T00:00:00"/>
  </r>
  <r>
    <n v="8068"/>
    <s v="N"/>
    <x v="902"/>
    <s v="Critical"/>
    <x v="3"/>
    <x v="2797"/>
    <n v="0"/>
    <s v="Delivery Van"/>
    <x v="2756"/>
    <n v="112.98"/>
    <n v="70.22"/>
    <s v="Tracy Blumstein"/>
    <x v="1"/>
    <s v="Home Office"/>
    <x v="2"/>
    <s v="Bookcases"/>
    <s v="Jumbo Box"/>
    <d v="2017-02-17T00:00:00"/>
  </r>
  <r>
    <n v="8069"/>
    <s v="N"/>
    <x v="902"/>
    <s v="Critical"/>
    <x v="20"/>
    <x v="2798"/>
    <n v="0.06"/>
    <s v="Regular"/>
    <x v="2757"/>
    <n v="26.58"/>
    <n v="71.400000000000006"/>
    <s v="Tracy Blumstein"/>
    <x v="1"/>
    <s v="Home Office"/>
    <x v="2"/>
    <s v="Office Furnishings"/>
    <s v="Small Box"/>
    <d v="2017-02-16T00:00:00"/>
  </r>
  <r>
    <n v="8070"/>
    <s v="N"/>
    <x v="902"/>
    <s v="Low"/>
    <x v="42"/>
    <x v="2799"/>
    <n v="0"/>
    <s v="Regular"/>
    <x v="2758"/>
    <n v="77.989999999999995"/>
    <n v="19.309999999999999"/>
    <s v="Alan Barnes"/>
    <x v="3"/>
    <s v="Corporate"/>
    <x v="1"/>
    <s v="Telephones and Communication"/>
    <s v="Small Box"/>
    <d v="2017-02-17T00:00:00"/>
  </r>
  <r>
    <n v="8071"/>
    <s v="N"/>
    <x v="903"/>
    <s v="Not Specified"/>
    <x v="42"/>
    <x v="2800"/>
    <n v="0.09"/>
    <s v="Regular"/>
    <x v="2759"/>
    <n v="19.98"/>
    <n v="20.5"/>
    <s v="Ed Braxton"/>
    <x v="1"/>
    <s v="Home Office"/>
    <x v="0"/>
    <s v="Storage &amp; Organization"/>
    <s v="Medium Box"/>
    <d v="2017-02-18T00:00:00"/>
  </r>
  <r>
    <n v="8072"/>
    <s v="N"/>
    <x v="903"/>
    <s v="Critical"/>
    <x v="10"/>
    <x v="2801"/>
    <n v="0.01"/>
    <s v="Regular"/>
    <x v="2760"/>
    <n v="43.78"/>
    <n v="15.99"/>
    <s v="Ed Braxton"/>
    <x v="1"/>
    <s v="Home Office"/>
    <x v="1"/>
    <s v="Computer Peripherals"/>
    <s v="Small Pack"/>
    <d v="2017-02-16T00:00:00"/>
  </r>
  <r>
    <n v="8073"/>
    <s v="N"/>
    <x v="903"/>
    <s v="Critical"/>
    <x v="14"/>
    <x v="2802"/>
    <n v="0.02"/>
    <s v="Regular"/>
    <x v="2761"/>
    <n v="40.28"/>
    <n v="27.99"/>
    <s v="Ed Braxton"/>
    <x v="1"/>
    <s v="Home Office"/>
    <x v="0"/>
    <s v="Storage &amp; Organization"/>
    <s v="Medium Box"/>
    <d v="2017-02-17T00:00:00"/>
  </r>
  <r>
    <n v="8074"/>
    <s v="N"/>
    <x v="904"/>
    <s v="Critical"/>
    <x v="11"/>
    <x v="2803"/>
    <n v="0.09"/>
    <s v="Regular"/>
    <x v="2762"/>
    <n v="20.46"/>
    <n v="17.62"/>
    <s v="Anthony Witt"/>
    <x v="2"/>
    <s v="Corporate"/>
    <x v="1"/>
    <s v="Computer Peripherals"/>
    <s v="Small Pack"/>
    <d v="2017-02-19T00:00:00"/>
  </r>
  <r>
    <n v="8075"/>
    <s v="N"/>
    <x v="904"/>
    <s v="Critical"/>
    <x v="41"/>
    <x v="2804"/>
    <n v="0"/>
    <s v="Regular"/>
    <x v="2763"/>
    <n v="55.98"/>
    <n v="22.99"/>
    <s v="Sung Shariari"/>
    <x v="1"/>
    <s v="Corporate"/>
    <x v="0"/>
    <s v="Pens &amp; Art Supplies"/>
    <s v="Small Pack"/>
    <d v="2017-02-18T00:00:00"/>
  </r>
  <r>
    <n v="8076"/>
    <s v="N"/>
    <x v="904"/>
    <s v="Critical"/>
    <x v="46"/>
    <x v="2805"/>
    <n v="0.05"/>
    <s v="Regular"/>
    <x v="1585"/>
    <n v="24.98"/>
    <n v="17.14"/>
    <s v="Sung Shariari"/>
    <x v="1"/>
    <s v="Corporate"/>
    <x v="0"/>
    <s v="Scissors Rulers and Trimmers"/>
    <s v="Small Pack"/>
    <d v="2017-02-18T00:00:00"/>
  </r>
  <r>
    <n v="8077"/>
    <s v="N"/>
    <x v="905"/>
    <s v="Low"/>
    <x v="38"/>
    <x v="2806"/>
    <n v="7.0000000000000007E-2"/>
    <s v="Regular"/>
    <x v="2764"/>
    <n v="19.59"/>
    <n v="18"/>
    <s v="Olvera Toch"/>
    <x v="2"/>
    <s v="Home Office"/>
    <x v="2"/>
    <s v="Office Furnishings"/>
    <s v="Wrap Bag"/>
    <d v="2017-02-23T00:00:00"/>
  </r>
  <r>
    <n v="8078"/>
    <s v="N"/>
    <x v="905"/>
    <s v="Low"/>
    <x v="36"/>
    <x v="2807"/>
    <n v="0.02"/>
    <s v="Regular"/>
    <x v="2765"/>
    <n v="23.7"/>
    <n v="19.63"/>
    <s v="Olvera Toch"/>
    <x v="2"/>
    <s v="Home Office"/>
    <x v="0"/>
    <s v="Binders and Binder Accessories"/>
    <s v="Small Box"/>
    <d v="2017-02-23T00:00:00"/>
  </r>
  <r>
    <n v="8079"/>
    <s v="N"/>
    <x v="905"/>
    <s v="Low"/>
    <x v="8"/>
    <x v="2808"/>
    <n v="0.02"/>
    <s v="Regular"/>
    <x v="2766"/>
    <n v="18.98"/>
    <n v="15.6"/>
    <s v="Olvera Toch"/>
    <x v="2"/>
    <s v="Home Office"/>
    <x v="0"/>
    <s v="Paper"/>
    <s v="Wrap Bag"/>
    <d v="2017-02-23T00:00:00"/>
  </r>
  <r>
    <n v="8080"/>
    <s v="N"/>
    <x v="905"/>
    <s v="Critical"/>
    <x v="25"/>
    <x v="2809"/>
    <n v="0.08"/>
    <s v="Express"/>
    <x v="2767"/>
    <n v="18.48"/>
    <n v="20.81"/>
    <s v="Alan Jenkins"/>
    <x v="2"/>
    <s v="Small Business"/>
    <x v="0"/>
    <s v="Paper"/>
    <s v="Small Box"/>
    <d v="2017-02-23T00:00:00"/>
  </r>
  <r>
    <n v="8081"/>
    <s v="N"/>
    <x v="905"/>
    <s v="Critical"/>
    <x v="22"/>
    <x v="2810"/>
    <n v="0.02"/>
    <s v="Regular"/>
    <x v="2768"/>
    <n v="14.78"/>
    <n v="14.97"/>
    <s v="Alan Jenkins"/>
    <x v="2"/>
    <s v="Small Business"/>
    <x v="0"/>
    <s v="Pens &amp; Art Supplies"/>
    <s v="Wrap Bag"/>
    <d v="2017-02-23T00:00:00"/>
  </r>
  <r>
    <n v="8082"/>
    <s v="N"/>
    <x v="905"/>
    <s v="High"/>
    <x v="21"/>
    <x v="2811"/>
    <n v="0.01"/>
    <s v="Regular"/>
    <x v="2769"/>
    <n v="18.48"/>
    <n v="23.68"/>
    <s v="Erin Mull"/>
    <x v="0"/>
    <s v="Small Business"/>
    <x v="0"/>
    <s v="Paper"/>
    <s v="Small Box"/>
    <d v="2017-02-21T00:00:00"/>
  </r>
  <r>
    <n v="8083"/>
    <s v="Y"/>
    <x v="905"/>
    <s v="Low"/>
    <x v="37"/>
    <x v="2812"/>
    <n v="0.04"/>
    <s v="Delivery Van"/>
    <x v="2770"/>
    <n v="62.98"/>
    <n v="28.19"/>
    <s v="Hunter Glantz"/>
    <x v="3"/>
    <s v="Corporate"/>
    <x v="2"/>
    <s v="Chairs &amp; Chairmats"/>
    <s v="Jumbo Drum"/>
    <d v="2017-02-27T00:00:00"/>
  </r>
  <r>
    <n v="8084"/>
    <s v="Y"/>
    <x v="905"/>
    <s v="Low"/>
    <x v="40"/>
    <x v="2813"/>
    <n v="0.04"/>
    <s v="Delivery Van"/>
    <x v="2771"/>
    <n v="136.49"/>
    <n v="65.94"/>
    <s v="Hunter Glantz"/>
    <x v="3"/>
    <s v="Corporate"/>
    <x v="2"/>
    <s v="Tables"/>
    <s v="Jumbo Box"/>
    <d v="2017-02-27T00:00:00"/>
  </r>
  <r>
    <n v="8085"/>
    <s v="Y"/>
    <x v="905"/>
    <s v="Low"/>
    <x v="45"/>
    <x v="2814"/>
    <n v="0.09"/>
    <s v="Regular"/>
    <x v="2772"/>
    <n v="34.380000000000003"/>
    <n v="29.1"/>
    <s v="Hunter Glantz"/>
    <x v="3"/>
    <s v="Corporate"/>
    <x v="0"/>
    <s v="Binders and Binder Accessories"/>
    <s v="Small Box"/>
    <d v="2017-03-01T00:00:00"/>
  </r>
  <r>
    <n v="8086"/>
    <s v="N"/>
    <x v="906"/>
    <s v="Critical"/>
    <x v="8"/>
    <x v="2815"/>
    <n v="0.02"/>
    <s v="Regular"/>
    <x v="2773"/>
    <n v="18.239999999999998"/>
    <n v="19.22"/>
    <s v="Jill Fjeld"/>
    <x v="1"/>
    <s v="Home Office"/>
    <x v="2"/>
    <s v="Office Furnishings"/>
    <s v="Small Box"/>
    <d v="2017-02-24T00:00:00"/>
  </r>
  <r>
    <n v="8087"/>
    <s v="N"/>
    <x v="906"/>
    <s v="High"/>
    <x v="9"/>
    <x v="2816"/>
    <n v="0"/>
    <s v="Regular"/>
    <x v="2774"/>
    <n v="217.99"/>
    <n v="19"/>
    <s v="Nick Crebassa"/>
    <x v="1"/>
    <s v="Corporate"/>
    <x v="1"/>
    <s v="Telephones and Communication"/>
    <s v="Small Box"/>
    <d v="2017-02-24T00:00:00"/>
  </r>
  <r>
    <n v="8088"/>
    <s v="N"/>
    <x v="907"/>
    <s v="Not Specified"/>
    <x v="1"/>
    <x v="2817"/>
    <n v="0.1"/>
    <s v="Delivery Van"/>
    <x v="2775"/>
    <n v="271.70999999999998"/>
    <n v="80.67"/>
    <s v="Erin Mull"/>
    <x v="0"/>
    <s v="Small Business"/>
    <x v="2"/>
    <s v="Tables"/>
    <s v="Jumbo Box"/>
    <d v="2017-02-25T00:00:00"/>
  </r>
  <r>
    <n v="8089"/>
    <s v="N"/>
    <x v="908"/>
    <s v="Medium"/>
    <x v="41"/>
    <x v="2818"/>
    <n v="0.1"/>
    <s v="Regular"/>
    <x v="2776"/>
    <n v="60.04"/>
    <n v="19.09"/>
    <s v="Jill Stevenson"/>
    <x v="1"/>
    <s v="Consumer"/>
    <x v="0"/>
    <s v="Paper"/>
    <s v="Small Box"/>
    <d v="2017-02-28T00:00:00"/>
  </r>
  <r>
    <n v="8090"/>
    <s v="N"/>
    <x v="909"/>
    <s v="Low"/>
    <x v="40"/>
    <x v="2819"/>
    <n v="0.05"/>
    <s v="Regular"/>
    <x v="2777"/>
    <n v="51.24"/>
    <n v="15.99"/>
    <s v="Trudy Schmidt"/>
    <x v="0"/>
    <s v="Small Business"/>
    <x v="1"/>
    <s v="Computer Peripherals"/>
    <s v="Small Pack"/>
    <d v="2017-03-07T00:00:00"/>
  </r>
  <r>
    <n v="8091"/>
    <s v="N"/>
    <x v="909"/>
    <s v="Low"/>
    <x v="47"/>
    <x v="2820"/>
    <n v="0.05"/>
    <s v="Regular"/>
    <x v="2778"/>
    <n v="46.23"/>
    <n v="19.02"/>
    <s v="Trudy Schmidt"/>
    <x v="0"/>
    <s v="Small Business"/>
    <x v="2"/>
    <s v="Office Furnishings"/>
    <s v="Small Box"/>
    <d v="2017-03-07T00:00:00"/>
  </r>
  <r>
    <n v="8092"/>
    <s v="N"/>
    <x v="910"/>
    <s v="Low"/>
    <x v="45"/>
    <x v="2821"/>
    <n v="0.01"/>
    <s v="Regular"/>
    <x v="2779"/>
    <n v="37.380000000000003"/>
    <n v="22.99"/>
    <s v="Keith Dawkins"/>
    <x v="1"/>
    <s v="Home Office"/>
    <x v="2"/>
    <s v="Office Furnishings"/>
    <s v="Small Pack"/>
    <d v="2017-03-03T00:00:00"/>
  </r>
  <r>
    <n v="8093"/>
    <s v="N"/>
    <x v="910"/>
    <s v="Low"/>
    <x v="12"/>
    <x v="2822"/>
    <n v="0.05"/>
    <s v="Regular"/>
    <x v="2780"/>
    <n v="60.04"/>
    <n v="19.79"/>
    <s v="Keith Dawkins"/>
    <x v="1"/>
    <s v="Home Office"/>
    <x v="0"/>
    <s v="Paper"/>
    <s v="Small Box"/>
    <d v="2017-03-05T00:00:00"/>
  </r>
  <r>
    <n v="8094"/>
    <s v="N"/>
    <x v="910"/>
    <s v="Low"/>
    <x v="36"/>
    <x v="2823"/>
    <n v="0"/>
    <s v="Regular"/>
    <x v="2781"/>
    <n v="162.97999999999999"/>
    <n v="27.99"/>
    <s v="Frank Price"/>
    <x v="3"/>
    <s v="Corporate"/>
    <x v="1"/>
    <s v="Office Machines"/>
    <s v="Medium Box"/>
    <d v="2017-03-10T00:00:00"/>
  </r>
  <r>
    <n v="8095"/>
    <s v="Y"/>
    <x v="911"/>
    <s v="Critical"/>
    <x v="28"/>
    <x v="2824"/>
    <n v="0.05"/>
    <s v="Regular"/>
    <x v="2782"/>
    <n v="34.72"/>
    <n v="22.99"/>
    <s v="Tamara Willingham"/>
    <x v="1"/>
    <s v="Corporate"/>
    <x v="2"/>
    <s v="Office Furnishings"/>
    <s v="Small Pack"/>
    <d v="2017-03-03T00:00:00"/>
  </r>
  <r>
    <n v="8096"/>
    <s v="Y"/>
    <x v="911"/>
    <s v="Critical"/>
    <x v="16"/>
    <x v="2825"/>
    <n v="7.0000000000000007E-2"/>
    <s v="Express"/>
    <x v="2783"/>
    <n v="77.989999999999995"/>
    <n v="22.99"/>
    <s v="Tamara Willingham"/>
    <x v="1"/>
    <s v="Corporate"/>
    <x v="1"/>
    <s v="Telephones and Communication"/>
    <s v="Small Box"/>
    <d v="2017-03-04T00:00:00"/>
  </r>
  <r>
    <n v="8097"/>
    <s v="N"/>
    <x v="911"/>
    <s v="High"/>
    <x v="48"/>
    <x v="2826"/>
    <n v="0.08"/>
    <s v="Regular"/>
    <x v="2784"/>
    <n v="51.48"/>
    <n v="15.99"/>
    <s v="Ann Chong"/>
    <x v="3"/>
    <s v="Corporate"/>
    <x v="1"/>
    <s v="Computer Peripherals"/>
    <s v="Small Pack"/>
    <d v="2017-03-02T00:00:00"/>
  </r>
  <r>
    <n v="8098"/>
    <s v="N"/>
    <x v="911"/>
    <s v="High"/>
    <x v="3"/>
    <x v="2827"/>
    <n v="0.04"/>
    <s v="Regular"/>
    <x v="2785"/>
    <n v="50.76"/>
    <n v="27.26"/>
    <s v="Ann Chong"/>
    <x v="3"/>
    <s v="Corporate"/>
    <x v="0"/>
    <s v="Paper"/>
    <s v="Small Box"/>
    <d v="2017-03-03T00:00:00"/>
  </r>
  <r>
    <n v="8099"/>
    <s v="N"/>
    <x v="911"/>
    <s v="Medium"/>
    <x v="37"/>
    <x v="2828"/>
    <n v="0.1"/>
    <s v="Express"/>
    <x v="2786"/>
    <n v="40.99"/>
    <n v="22.59"/>
    <s v="Corey Roper"/>
    <x v="0"/>
    <s v="Small Business"/>
    <x v="1"/>
    <s v="Telephones and Communication"/>
    <s v="Medium Box"/>
    <d v="2017-03-03T00:00:00"/>
  </r>
  <r>
    <n v="8100"/>
    <s v="N"/>
    <x v="912"/>
    <s v="Critical"/>
    <x v="29"/>
    <x v="2829"/>
    <n v="0.02"/>
    <s v="Regular"/>
    <x v="2787"/>
    <n v="34.979999999999997"/>
    <n v="15.99"/>
    <s v="Brian Moss"/>
    <x v="1"/>
    <s v="Corporate"/>
    <x v="1"/>
    <s v="Computer Peripherals"/>
    <s v="Small Pack"/>
    <d v="2017-03-05T00:00:00"/>
  </r>
  <r>
    <n v="8101"/>
    <s v="Y"/>
    <x v="913"/>
    <s v="Not Specified"/>
    <x v="7"/>
    <x v="2830"/>
    <n v="0.01"/>
    <s v="Regular"/>
    <x v="2788"/>
    <n v="22.64"/>
    <n v="19.16"/>
    <s v="Sarah Brown"/>
    <x v="1"/>
    <s v="Consumer"/>
    <x v="2"/>
    <s v="Office Furnishings"/>
    <s v="Small Box"/>
    <d v="2017-03-05T00:00:00"/>
  </r>
  <r>
    <n v="8102"/>
    <s v="Y"/>
    <x v="913"/>
    <s v="Not Specified"/>
    <x v="39"/>
    <x v="2831"/>
    <n v="0.06"/>
    <s v="Regular"/>
    <x v="641"/>
    <n v="40.15"/>
    <n v="20.170000000000002"/>
    <s v="Sarah Brown"/>
    <x v="1"/>
    <s v="Consumer"/>
    <x v="0"/>
    <s v="Pens &amp; Art Supplies"/>
    <s v="Small Pack"/>
    <d v="2017-03-05T00:00:00"/>
  </r>
  <r>
    <n v="8103"/>
    <s v="N"/>
    <x v="913"/>
    <s v="Low"/>
    <x v="27"/>
    <x v="2832"/>
    <n v="0.05"/>
    <s v="Regular"/>
    <x v="2789"/>
    <n v="20.5"/>
    <n v="15.99"/>
    <s v="Joni Wasserman"/>
    <x v="1"/>
    <s v="Consumer"/>
    <x v="1"/>
    <s v="Computer Peripherals"/>
    <s v="Small Pack"/>
    <d v="2017-03-06T00:00:00"/>
  </r>
  <r>
    <n v="8104"/>
    <s v="N"/>
    <x v="913"/>
    <s v="Critical"/>
    <x v="9"/>
    <x v="2833"/>
    <n v="0.06"/>
    <s v="Delivery Van"/>
    <x v="2790"/>
    <n v="461.99"/>
    <n v="63"/>
    <s v="Denny Joy"/>
    <x v="1"/>
    <s v="Corporate"/>
    <x v="1"/>
    <s v="Copiers and Fax"/>
    <s v="Jumbo Drum"/>
    <d v="2017-03-06T00:00:00"/>
  </r>
  <r>
    <n v="8105"/>
    <s v="N"/>
    <x v="913"/>
    <s v="Critical"/>
    <x v="34"/>
    <x v="2834"/>
    <n v="0.03"/>
    <s v="Regular"/>
    <x v="2791"/>
    <n v="33.380000000000003"/>
    <n v="22.99"/>
    <s v="Denny Joy"/>
    <x v="1"/>
    <s v="Corporate"/>
    <x v="0"/>
    <s v="Pens &amp; Art Supplies"/>
    <s v="Small Pack"/>
    <d v="2017-03-05T00:00:00"/>
  </r>
  <r>
    <n v="8106"/>
    <s v="N"/>
    <x v="914"/>
    <s v="High"/>
    <x v="22"/>
    <x v="2835"/>
    <n v="0"/>
    <s v="Regular"/>
    <x v="2792"/>
    <n v="18.48"/>
    <n v="16.739999999999998"/>
    <s v="Cynthia Voltz"/>
    <x v="1"/>
    <s v="Corporate"/>
    <x v="1"/>
    <s v="Computer Peripherals"/>
    <s v="Small Pack"/>
    <d v="2017-03-07T00:00:00"/>
  </r>
  <r>
    <n v="8107"/>
    <s v="N"/>
    <x v="914"/>
    <s v="High"/>
    <x v="10"/>
    <x v="2836"/>
    <n v="7.0000000000000007E-2"/>
    <s v="Regular"/>
    <x v="2793"/>
    <n v="123.96"/>
    <n v="83"/>
    <s v="Cynthia Voltz"/>
    <x v="1"/>
    <s v="Corporate"/>
    <x v="2"/>
    <s v="Tables"/>
    <s v="Large Box"/>
    <d v="2017-03-06T00:00:00"/>
  </r>
  <r>
    <n v="8108"/>
    <s v="N"/>
    <x v="914"/>
    <s v="Low"/>
    <x v="8"/>
    <x v="2837"/>
    <n v="7.0000000000000007E-2"/>
    <s v="Regular"/>
    <x v="2794"/>
    <n v="51.99"/>
    <n v="24.25"/>
    <s v="Erica Bern"/>
    <x v="0"/>
    <s v="Corporate"/>
    <x v="1"/>
    <s v="Computer Peripherals"/>
    <s v="Small Box"/>
    <d v="2017-03-09T00:00:00"/>
  </r>
  <r>
    <n v="8109"/>
    <s v="N"/>
    <x v="915"/>
    <s v="Low"/>
    <x v="7"/>
    <x v="2838"/>
    <n v="0.1"/>
    <s v="Regular"/>
    <x v="2795"/>
    <n v="18.48"/>
    <n v="16.739999999999998"/>
    <s v="Joni Sundaresam"/>
    <x v="2"/>
    <s v="Home Office"/>
    <x v="1"/>
    <s v="Computer Peripherals"/>
    <s v="Small Pack"/>
    <d v="2017-03-09T00:00:00"/>
  </r>
  <r>
    <n v="8110"/>
    <s v="N"/>
    <x v="915"/>
    <s v="Low"/>
    <x v="14"/>
    <x v="2839"/>
    <n v="0"/>
    <s v="Regular"/>
    <x v="2796"/>
    <n v="20.74"/>
    <n v="22.29"/>
    <s v="Joni Sundaresam"/>
    <x v="2"/>
    <s v="Home Office"/>
    <x v="0"/>
    <s v="Envelopes"/>
    <s v="Small Box"/>
    <d v="2017-03-12T00:00:00"/>
  </r>
  <r>
    <n v="8111"/>
    <s v="N"/>
    <x v="916"/>
    <s v="Low"/>
    <x v="11"/>
    <x v="2840"/>
    <n v="0.1"/>
    <s v="Regular"/>
    <x v="2797"/>
    <n v="18.48"/>
    <n v="21.37"/>
    <s v="Gary Jenkins"/>
    <x v="1"/>
    <s v="Home Office"/>
    <x v="0"/>
    <s v="Paper"/>
    <s v="Small Box"/>
    <d v="2017-03-10T00:00:00"/>
  </r>
  <r>
    <n v="8112"/>
    <s v="N"/>
    <x v="916"/>
    <s v="Low"/>
    <x v="31"/>
    <x v="2841"/>
    <n v="7.0000000000000007E-2"/>
    <s v="Regular"/>
    <x v="2798"/>
    <n v="29.7"/>
    <n v="23.47"/>
    <s v="Gary Jenkins"/>
    <x v="1"/>
    <s v="Home Office"/>
    <x v="0"/>
    <s v="Storage &amp; Organization"/>
    <s v="Small Box"/>
    <d v="2017-03-08T00:00:00"/>
  </r>
  <r>
    <n v="8113"/>
    <s v="N"/>
    <x v="917"/>
    <s v="Not Specified"/>
    <x v="30"/>
    <x v="2842"/>
    <n v="0.06"/>
    <s v="Regular"/>
    <x v="2799"/>
    <n v="25.73"/>
    <n v="22.99"/>
    <s v="Thomas Thornton"/>
    <x v="1"/>
    <s v="Consumer"/>
    <x v="2"/>
    <s v="Office Furnishings"/>
    <s v="Small Pack"/>
    <d v="2017-03-11T00:00:00"/>
  </r>
  <r>
    <n v="8114"/>
    <s v="N"/>
    <x v="917"/>
    <s v="High"/>
    <x v="16"/>
    <x v="2843"/>
    <n v="0.08"/>
    <s v="Regular"/>
    <x v="2800"/>
    <n v="67.98"/>
    <n v="27.88"/>
    <s v="Ed Ludwig"/>
    <x v="2"/>
    <s v="Consumer"/>
    <x v="0"/>
    <s v="Paper"/>
    <s v="Small Box"/>
    <d v="2017-03-11T00:00:00"/>
  </r>
  <r>
    <n v="8115"/>
    <s v="N"/>
    <x v="917"/>
    <s v="High"/>
    <x v="40"/>
    <x v="2844"/>
    <n v="0.05"/>
    <s v="Express"/>
    <x v="2801"/>
    <n v="17.78"/>
    <n v="18.96"/>
    <s v="Ed Ludwig"/>
    <x v="2"/>
    <s v="Consumer"/>
    <x v="0"/>
    <s v="Paper"/>
    <s v="Small Box"/>
    <d v="2017-03-10T00:00:00"/>
  </r>
  <r>
    <n v="8116"/>
    <s v="N"/>
    <x v="918"/>
    <s v="Low"/>
    <x v="48"/>
    <x v="2845"/>
    <n v="0.08"/>
    <s v="Delivery Van"/>
    <x v="2802"/>
    <n v="2562.14"/>
    <n v="43.7"/>
    <s v="Tamara Dahlen"/>
    <x v="2"/>
    <s v="Corporate"/>
    <x v="1"/>
    <s v="Office Machines"/>
    <s v="Jumbo Drum"/>
    <d v="2017-03-12T00:00:00"/>
  </r>
  <r>
    <n v="8117"/>
    <s v="N"/>
    <x v="918"/>
    <s v="Low"/>
    <x v="21"/>
    <x v="2846"/>
    <n v="0.05"/>
    <s v="Express"/>
    <x v="2803"/>
    <n v="67.98"/>
    <n v="18.86"/>
    <s v="Tamara Dahlen"/>
    <x v="2"/>
    <s v="Corporate"/>
    <x v="0"/>
    <s v="Paper"/>
    <s v="Small Box"/>
    <d v="2017-03-17T00:00:00"/>
  </r>
  <r>
    <n v="8118"/>
    <s v="N"/>
    <x v="918"/>
    <s v="Medium"/>
    <x v="8"/>
    <x v="2847"/>
    <n v="0.02"/>
    <s v="Regular"/>
    <x v="2804"/>
    <n v="55.41"/>
    <n v="16.989999999999998"/>
    <s v="Phillip Flathmann"/>
    <x v="1"/>
    <s v="Small Business"/>
    <x v="0"/>
    <s v="Binders and Binder Accessories"/>
    <s v="Small Box"/>
    <d v="2017-03-12T00:00:00"/>
  </r>
  <r>
    <n v="8119"/>
    <s v="N"/>
    <x v="918"/>
    <s v="Medium"/>
    <x v="14"/>
    <x v="2848"/>
    <n v="0.05"/>
    <s v="Regular"/>
    <x v="803"/>
    <n v="19.350000000000001"/>
    <n v="19.96"/>
    <s v="Phillip Flathmann"/>
    <x v="1"/>
    <s v="Small Business"/>
    <x v="0"/>
    <s v="Paper"/>
    <s v="Small Box"/>
    <d v="2017-03-12T00:00:00"/>
  </r>
  <r>
    <n v="8120"/>
    <s v="N"/>
    <x v="919"/>
    <s v="High"/>
    <x v="41"/>
    <x v="2849"/>
    <n v="0.06"/>
    <s v="Regular"/>
    <x v="2805"/>
    <n v="18.98"/>
    <n v="23.69"/>
    <s v="Dave Hallsten"/>
    <x v="2"/>
    <s v="Home Office"/>
    <x v="0"/>
    <s v="Storage &amp; Organization"/>
    <s v="Small Box"/>
    <d v="2017-03-12T00:00:00"/>
  </r>
  <r>
    <n v="8121"/>
    <s v="N"/>
    <x v="919"/>
    <s v="Critical"/>
    <x v="34"/>
    <x v="2850"/>
    <n v="0.06"/>
    <s v="Delivery Van"/>
    <x v="2806"/>
    <n v="212.97"/>
    <n v="29.59"/>
    <s v="Alan Barnes"/>
    <x v="3"/>
    <s v="Corporate"/>
    <x v="1"/>
    <s v="Office Machines"/>
    <s v="Jumbo Drum"/>
    <d v="2017-03-13T00:00:00"/>
  </r>
  <r>
    <n v="8122"/>
    <s v="N"/>
    <x v="919"/>
    <s v="High"/>
    <x v="31"/>
    <x v="2851"/>
    <n v="0.06"/>
    <s v="Regular"/>
    <x v="2807"/>
    <n v="137.99"/>
    <n v="21.69"/>
    <s v="Christina Vanderzanden"/>
    <x v="2"/>
    <s v="Small Business"/>
    <x v="1"/>
    <s v="Telephones and Communication"/>
    <s v="Small Box"/>
    <d v="2017-03-12T00:00:00"/>
  </r>
  <r>
    <n v="8123"/>
    <s v="N"/>
    <x v="920"/>
    <s v="Critical"/>
    <x v="46"/>
    <x v="2852"/>
    <n v="0"/>
    <s v="Regular"/>
    <x v="2808"/>
    <n v="15.95"/>
    <n v="19.13"/>
    <s v="Alan Jenkins"/>
    <x v="2"/>
    <s v="Corporate"/>
    <x v="0"/>
    <s v="Appliances"/>
    <s v="Small Box"/>
    <d v="2017-03-14T00:00:00"/>
  </r>
  <r>
    <n v="8124"/>
    <s v="Y"/>
    <x v="920"/>
    <s v="Not Specified"/>
    <x v="28"/>
    <x v="2853"/>
    <n v="0.02"/>
    <s v="Regular"/>
    <x v="2809"/>
    <n v="43.74"/>
    <n v="26.62"/>
    <s v="Daniel Raglin"/>
    <x v="2"/>
    <s v="Corporate"/>
    <x v="0"/>
    <s v="Binders and Binder Accessories"/>
    <s v="Small Box"/>
    <d v="2017-03-15T00:00:00"/>
  </r>
  <r>
    <n v="8125"/>
    <s v="Y"/>
    <x v="920"/>
    <s v="Low"/>
    <x v="9"/>
    <x v="2854"/>
    <n v="0.06"/>
    <s v="Regular"/>
    <x v="2810"/>
    <n v="42.56"/>
    <n v="16.989999999999998"/>
    <s v="Matt Collister"/>
    <x v="1"/>
    <s v="Home Office"/>
    <x v="0"/>
    <s v="Binders and Binder Accessories"/>
    <s v="Small Box"/>
    <d v="2017-03-17T00:00:00"/>
  </r>
  <r>
    <n v="8126"/>
    <s v="Y"/>
    <x v="920"/>
    <s v="Low"/>
    <x v="33"/>
    <x v="2855"/>
    <n v="7.0000000000000007E-2"/>
    <s v="Delivery Van"/>
    <x v="2811"/>
    <n v="149.47999999999999"/>
    <n v="46.18"/>
    <s v="Matt Collister"/>
    <x v="1"/>
    <s v="Home Office"/>
    <x v="2"/>
    <s v="Bookcases"/>
    <s v="Jumbo Box"/>
    <d v="2017-03-15T00:00:00"/>
  </r>
  <r>
    <n v="8127"/>
    <s v="N"/>
    <x v="921"/>
    <s v="Not Specified"/>
    <x v="41"/>
    <x v="2856"/>
    <n v="0.01"/>
    <s v="Regular"/>
    <x v="2812"/>
    <n v="14.98"/>
    <n v="15.58"/>
    <s v="Thomas Thornton"/>
    <x v="1"/>
    <s v="Consumer"/>
    <x v="0"/>
    <s v="Rubber Bands"/>
    <s v="Wrap Bag"/>
    <d v="2017-03-15T00:00:00"/>
  </r>
  <r>
    <n v="8128"/>
    <s v="N"/>
    <x v="921"/>
    <s v="Not Specified"/>
    <x v="33"/>
    <x v="2857"/>
    <n v="0.02"/>
    <s v="Express"/>
    <x v="2813"/>
    <n v="44.98"/>
    <n v="19.5"/>
    <s v="Thomas Thornton"/>
    <x v="1"/>
    <s v="Consumer"/>
    <x v="1"/>
    <s v="Computer Peripherals"/>
    <s v="Small Box"/>
    <d v="2017-03-16T00:00:00"/>
  </r>
  <r>
    <n v="8129"/>
    <s v="N"/>
    <x v="921"/>
    <s v="Not Specified"/>
    <x v="15"/>
    <x v="2858"/>
    <n v="0.1"/>
    <s v="Regular"/>
    <x v="2814"/>
    <n v="15.08"/>
    <n v="14.99"/>
    <s v="Cindy Chapman"/>
    <x v="1"/>
    <s v="Corporate"/>
    <x v="0"/>
    <s v="Labels"/>
    <s v="Small Box"/>
    <d v="2017-03-16T00:00:00"/>
  </r>
  <r>
    <n v="8130"/>
    <s v="N"/>
    <x v="921"/>
    <s v="Not Specified"/>
    <x v="19"/>
    <x v="2859"/>
    <n v="0"/>
    <s v="Regular"/>
    <x v="2150"/>
    <n v="13.26"/>
    <n v="14.7"/>
    <s v="Cindy Chapman"/>
    <x v="1"/>
    <s v="Corporate"/>
    <x v="0"/>
    <s v="Rubber Bands"/>
    <s v="Wrap Bag"/>
    <d v="2017-03-15T00:00:00"/>
  </r>
  <r>
    <n v="8131"/>
    <s v="N"/>
    <x v="921"/>
    <s v="Not Specified"/>
    <x v="0"/>
    <x v="2860"/>
    <n v="0.1"/>
    <s v="Delivery Van"/>
    <x v="2815"/>
    <n v="112.98"/>
    <n v="40.22"/>
    <s v="Harold Engle"/>
    <x v="0"/>
    <s v="Consumer"/>
    <x v="2"/>
    <s v="Bookcases"/>
    <s v="Jumbo Box"/>
    <d v="2017-03-15T00:00:00"/>
  </r>
  <r>
    <n v="8132"/>
    <s v="N"/>
    <x v="921"/>
    <s v="Not Specified"/>
    <x v="4"/>
    <x v="2861"/>
    <n v="0.03"/>
    <s v="Regular"/>
    <x v="2816"/>
    <n v="63.65"/>
    <n v="32.450000000000003"/>
    <s v="Harold Engle"/>
    <x v="0"/>
    <s v="Consumer"/>
    <x v="2"/>
    <s v="Office Furnishings"/>
    <s v="Medium Box"/>
    <d v="2017-03-15T00:00:00"/>
  </r>
  <r>
    <n v="8133"/>
    <s v="N"/>
    <x v="921"/>
    <s v="Not Specified"/>
    <x v="7"/>
    <x v="2862"/>
    <n v="0.09"/>
    <s v="Regular"/>
    <x v="2817"/>
    <n v="48.55"/>
    <n v="27.89"/>
    <s v="Heather Kirkland"/>
    <x v="3"/>
    <s v="Home Office"/>
    <x v="0"/>
    <s v="Pens &amp; Art Supplies"/>
    <s v="Wrap Bag"/>
    <d v="2017-03-16T00:00:00"/>
  </r>
  <r>
    <n v="8134"/>
    <s v="N"/>
    <x v="922"/>
    <s v="Not Specified"/>
    <x v="32"/>
    <x v="2863"/>
    <n v="0.06"/>
    <s v="Regular"/>
    <x v="2818"/>
    <n v="18.45"/>
    <n v="15.34"/>
    <s v="Henry MacAllister"/>
    <x v="2"/>
    <s v="Small Business"/>
    <x v="0"/>
    <s v="Paper"/>
    <s v="Wrap Bag"/>
    <d v="2017-03-16T00:00:00"/>
  </r>
  <r>
    <n v="8135"/>
    <s v="N"/>
    <x v="923"/>
    <s v="Medium"/>
    <x v="4"/>
    <x v="2864"/>
    <n v="0.05"/>
    <s v="Regular"/>
    <x v="2819"/>
    <n v="55.41"/>
    <n v="16.989999999999998"/>
    <s v="Barry Weirich"/>
    <x v="3"/>
    <s v="Corporate"/>
    <x v="0"/>
    <s v="Binders and Binder Accessories"/>
    <s v="Small Box"/>
    <d v="2017-03-17T00:00:00"/>
  </r>
  <r>
    <n v="8136"/>
    <s v="Y"/>
    <x v="924"/>
    <s v="Critical"/>
    <x v="35"/>
    <x v="2865"/>
    <n v="0.02"/>
    <s v="Regular"/>
    <x v="2820"/>
    <n v="191.99"/>
    <n v="27.99"/>
    <s v="Frank Gastineau"/>
    <x v="1"/>
    <s v="Small Business"/>
    <x v="1"/>
    <s v="Telephones and Communication"/>
    <s v="Medium Box"/>
    <d v="2017-03-20T00:00:00"/>
  </r>
  <r>
    <n v="8137"/>
    <s v="N"/>
    <x v="924"/>
    <s v="High"/>
    <x v="16"/>
    <x v="2866"/>
    <n v="0.04"/>
    <s v="Regular"/>
    <x v="2821"/>
    <n v="15.69"/>
    <n v="16.5"/>
    <s v="Valerie Takahito"/>
    <x v="1"/>
    <s v="Consumer"/>
    <x v="0"/>
    <s v="Envelopes"/>
    <s v="Small Box"/>
    <d v="2017-03-19T00:00:00"/>
  </r>
  <r>
    <n v="8138"/>
    <s v="N"/>
    <x v="925"/>
    <s v="Not Specified"/>
    <x v="12"/>
    <x v="2867"/>
    <n v="0.02"/>
    <s v="Regular"/>
    <x v="2822"/>
    <n v="15.98"/>
    <n v="19.260000000000002"/>
    <s v="Candace McMahon"/>
    <x v="2"/>
    <s v="Corporate"/>
    <x v="0"/>
    <s v="Binders and Binder Accessories"/>
    <s v="Small Box"/>
    <d v="2017-03-21T00:00:00"/>
  </r>
  <r>
    <n v="8139"/>
    <s v="N"/>
    <x v="926"/>
    <s v="Low"/>
    <x v="44"/>
    <x v="2868"/>
    <n v="0.05"/>
    <s v="Express"/>
    <x v="2823"/>
    <n v="55.22"/>
    <n v="18"/>
    <s v="Amy Hunt"/>
    <x v="1"/>
    <s v="Home Office"/>
    <x v="1"/>
    <s v="Computer Peripherals"/>
    <s v="Small Box"/>
    <d v="2017-03-24T00:00:00"/>
  </r>
  <r>
    <n v="8140"/>
    <s v="N"/>
    <x v="926"/>
    <s v="Low"/>
    <x v="35"/>
    <x v="2869"/>
    <n v="0"/>
    <s v="Express"/>
    <x v="2824"/>
    <n v="217.99"/>
    <n v="19.260000000000002"/>
    <s v="Amy Hunt"/>
    <x v="1"/>
    <s v="Home Office"/>
    <x v="1"/>
    <s v="Telephones and Communication"/>
    <s v="Small Box"/>
    <d v="2017-03-29T00:00:00"/>
  </r>
  <r>
    <n v="8141"/>
    <s v="N"/>
    <x v="927"/>
    <s v="Medium"/>
    <x v="48"/>
    <x v="2870"/>
    <n v="0.01"/>
    <s v="Regular"/>
    <x v="2825"/>
    <n v="29.48"/>
    <n v="15.99"/>
    <s v="Irene Maddox"/>
    <x v="1"/>
    <s v="Consumer"/>
    <x v="1"/>
    <s v="Computer Peripherals"/>
    <s v="Small Pack"/>
    <d v="2017-03-23T00:00:00"/>
  </r>
  <r>
    <n v="8142"/>
    <s v="N"/>
    <x v="928"/>
    <s v="Not Specified"/>
    <x v="10"/>
    <x v="2871"/>
    <n v="0.06"/>
    <s v="Regular"/>
    <x v="2826"/>
    <n v="27.68"/>
    <n v="17.73"/>
    <s v="Bobby Odegard"/>
    <x v="2"/>
    <s v="Corporate"/>
    <x v="2"/>
    <s v="Office Furnishings"/>
    <s v="Small Pack"/>
    <d v="2017-03-24T00:00:00"/>
  </r>
  <r>
    <n v="8143"/>
    <s v="N"/>
    <x v="928"/>
    <s v="Low"/>
    <x v="33"/>
    <x v="2872"/>
    <n v="0.01"/>
    <s v="Regular"/>
    <x v="2827"/>
    <n v="67.290000000000006"/>
    <n v="19.079999999999998"/>
    <s v="Neil Knudson"/>
    <x v="1"/>
    <s v="Corporate"/>
    <x v="0"/>
    <s v="Storage &amp; Organization"/>
    <s v="Small Box"/>
    <d v="2017-03-29T00:00:00"/>
  </r>
  <r>
    <n v="8144"/>
    <s v="N"/>
    <x v="928"/>
    <s v="Medium"/>
    <x v="39"/>
    <x v="2873"/>
    <n v="7.0000000000000007E-2"/>
    <s v="Regular"/>
    <x v="2828"/>
    <n v="17.809999999999999"/>
    <n v="22.49"/>
    <s v="Hunter Glantz"/>
    <x v="3"/>
    <s v="Corporate"/>
    <x v="0"/>
    <s v="Binders and Binder Accessories"/>
    <s v="Small Box"/>
    <d v="2017-03-23T00:00:00"/>
  </r>
  <r>
    <n v="8145"/>
    <s v="N"/>
    <x v="928"/>
    <s v="Critical"/>
    <x v="1"/>
    <x v="2874"/>
    <n v="0.01"/>
    <s v="Express"/>
    <x v="2829"/>
    <n v="42.98"/>
    <n v="20.5"/>
    <s v="Carlos Meador"/>
    <x v="1"/>
    <s v="Corporate"/>
    <x v="1"/>
    <s v="Computer Peripherals"/>
    <s v="Small Box"/>
    <d v="2017-03-23T00:00:00"/>
  </r>
  <r>
    <n v="8146"/>
    <s v="N"/>
    <x v="928"/>
    <s v="Critical"/>
    <x v="43"/>
    <x v="2875"/>
    <n v="0.09"/>
    <s v="Regular"/>
    <x v="2830"/>
    <n v="16.13"/>
    <n v="15.17"/>
    <s v="Carlos Meador"/>
    <x v="1"/>
    <s v="Corporate"/>
    <x v="0"/>
    <s v="Pens &amp; Art Supplies"/>
    <s v="Wrap Bag"/>
    <d v="2017-03-24T00:00:00"/>
  </r>
  <r>
    <n v="8147"/>
    <s v="N"/>
    <x v="928"/>
    <s v="Low"/>
    <x v="32"/>
    <x v="2876"/>
    <n v="0.04"/>
    <s v="Regular"/>
    <x v="2831"/>
    <n v="77.989999999999995"/>
    <n v="16.5"/>
    <s v="Duane Benoit"/>
    <x v="2"/>
    <s v="Home Office"/>
    <x v="1"/>
    <s v="Telephones and Communication"/>
    <s v="Small Box"/>
    <d v="2017-03-26T00:00:00"/>
  </r>
  <r>
    <n v="8148"/>
    <s v="N"/>
    <x v="929"/>
    <s v="Critical"/>
    <x v="48"/>
    <x v="2877"/>
    <n v="0.04"/>
    <s v="Regular"/>
    <x v="2832"/>
    <n v="22.98"/>
    <n v="17.37"/>
    <s v="Edward Nazzal"/>
    <x v="2"/>
    <s v="Home Office"/>
    <x v="0"/>
    <s v="Scissors Rulers and Trimmers"/>
    <s v="Small Pack"/>
    <d v="2017-03-26T00:00:00"/>
  </r>
  <r>
    <n v="8149"/>
    <s v="N"/>
    <x v="929"/>
    <s v="Critical"/>
    <x v="6"/>
    <x v="2878"/>
    <n v="0.08"/>
    <s v="Regular"/>
    <x v="2833"/>
    <n v="46.98"/>
    <n v="21.53"/>
    <s v="Dario Medina"/>
    <x v="1"/>
    <s v="Small Business"/>
    <x v="1"/>
    <s v="Computer Peripherals"/>
    <s v="Small Box"/>
    <d v="2017-03-28T00:00:00"/>
  </r>
  <r>
    <n v="8150"/>
    <s v="N"/>
    <x v="930"/>
    <s v="Medium"/>
    <x v="36"/>
    <x v="2879"/>
    <n v="0.01"/>
    <s v="Delivery Van"/>
    <x v="2834"/>
    <n v="162.97999999999999"/>
    <n v="80.27"/>
    <s v="Jill Matthias"/>
    <x v="1"/>
    <s v="Consumer"/>
    <x v="2"/>
    <s v="Bookcases"/>
    <s v="Jumbo Box"/>
    <d v="2017-03-27T00:00:00"/>
  </r>
  <r>
    <n v="8151"/>
    <s v="N"/>
    <x v="931"/>
    <s v="High"/>
    <x v="31"/>
    <x v="2880"/>
    <n v="0.02"/>
    <s v="Delivery Van"/>
    <x v="2835"/>
    <n v="192.98"/>
    <n v="69.239999999999995"/>
    <s v="Brian Derr"/>
    <x v="0"/>
    <s v="Small Business"/>
    <x v="0"/>
    <s v="Appliances"/>
    <s v="Jumbo Drum"/>
    <d v="2017-03-29T00:00:00"/>
  </r>
  <r>
    <n v="8152"/>
    <s v="N"/>
    <x v="931"/>
    <s v="High"/>
    <x v="36"/>
    <x v="2881"/>
    <n v="0.01"/>
    <s v="Delivery Van"/>
    <x v="2836"/>
    <n v="162.97999999999999"/>
    <n v="80.27"/>
    <s v="Brian Derr"/>
    <x v="0"/>
    <s v="Small Business"/>
    <x v="2"/>
    <s v="Bookcases"/>
    <s v="Jumbo Box"/>
    <d v="2017-03-27T00:00:00"/>
  </r>
  <r>
    <n v="8153"/>
    <s v="N"/>
    <x v="931"/>
    <s v="High"/>
    <x v="25"/>
    <x v="2882"/>
    <n v="0.05"/>
    <s v="Regular"/>
    <x v="2837"/>
    <n v="18.45"/>
    <n v="15.34"/>
    <s v="Brian Derr"/>
    <x v="0"/>
    <s v="Small Business"/>
    <x v="0"/>
    <s v="Paper"/>
    <s v="Wrap Bag"/>
    <d v="2017-03-29T00:00:00"/>
  </r>
  <r>
    <n v="8154"/>
    <s v="N"/>
    <x v="931"/>
    <s v="High"/>
    <x v="11"/>
    <x v="2883"/>
    <n v="0.01"/>
    <s v="Regular"/>
    <x v="2838"/>
    <n v="13.89"/>
    <n v="14.76"/>
    <s v="Brian Derr"/>
    <x v="0"/>
    <s v="Small Business"/>
    <x v="0"/>
    <s v="Rubber Bands"/>
    <s v="Wrap Bag"/>
    <d v="2017-03-29T00:00:00"/>
  </r>
  <r>
    <n v="8155"/>
    <s v="N"/>
    <x v="931"/>
    <s v="High"/>
    <x v="37"/>
    <x v="2884"/>
    <n v="0.05"/>
    <s v="Express"/>
    <x v="2839"/>
    <n v="20.74"/>
    <n v="22.29"/>
    <s v="Candace McMahon"/>
    <x v="2"/>
    <s v="Corporate"/>
    <x v="0"/>
    <s v="Envelopes"/>
    <s v="Small Box"/>
    <d v="2017-03-28T00:00:00"/>
  </r>
  <r>
    <n v="8156"/>
    <s v="N"/>
    <x v="931"/>
    <s v="Low"/>
    <x v="25"/>
    <x v="2885"/>
    <n v="7.0000000000000007E-2"/>
    <s v="Delivery Van"/>
    <x v="2840"/>
    <n v="192.98"/>
    <n v="44"/>
    <s v="Tamara Willingham"/>
    <x v="1"/>
    <s v="Corporate"/>
    <x v="2"/>
    <s v="Chairs &amp; Chairmats"/>
    <s v="Jumbo Drum"/>
    <d v="2017-04-03T00:00:00"/>
  </r>
  <r>
    <n v="8157"/>
    <s v="N"/>
    <x v="931"/>
    <s v="Low"/>
    <x v="29"/>
    <x v="2886"/>
    <n v="0.02"/>
    <s v="Regular"/>
    <x v="2841"/>
    <n v="22.31"/>
    <n v="15.79"/>
    <s v="Tamara Willingham"/>
    <x v="1"/>
    <s v="Corporate"/>
    <x v="0"/>
    <s v="Paper"/>
    <s v="Wrap Bag"/>
    <d v="2017-04-03T00:00:00"/>
  </r>
  <r>
    <n v="8158"/>
    <s v="N"/>
    <x v="931"/>
    <s v="Medium"/>
    <x v="18"/>
    <x v="2887"/>
    <n v="0.06"/>
    <s v="Regular"/>
    <x v="2842"/>
    <n v="40.380000000000003"/>
    <n v="15.99"/>
    <s v="Bill Shonely"/>
    <x v="0"/>
    <s v="Small Business"/>
    <x v="1"/>
    <s v="Computer Peripherals"/>
    <s v="Small Pack"/>
    <d v="2017-03-28T00:00:00"/>
  </r>
  <r>
    <n v="8159"/>
    <s v="N"/>
    <x v="931"/>
    <s v="Not Specified"/>
    <x v="18"/>
    <x v="2888"/>
    <n v="0.04"/>
    <s v="Delivery Van"/>
    <x v="2843"/>
    <n v="367.98"/>
    <n v="72.92"/>
    <s v="Sean Braxton"/>
    <x v="1"/>
    <s v="Small Business"/>
    <x v="2"/>
    <s v="Chairs &amp; Chairmats"/>
    <s v="Jumbo Drum"/>
    <d v="2017-03-28T00:00:00"/>
  </r>
  <r>
    <n v="8160"/>
    <s v="N"/>
    <x v="931"/>
    <s v="Not Specified"/>
    <x v="0"/>
    <x v="2889"/>
    <n v="0.06"/>
    <s v="Regular"/>
    <x v="2844"/>
    <n v="31.99"/>
    <n v="25.17"/>
    <s v="Sean Braxton"/>
    <x v="1"/>
    <s v="Small Business"/>
    <x v="2"/>
    <s v="Office Furnishings"/>
    <s v="Large Box"/>
    <d v="2017-03-30T00:00:00"/>
  </r>
  <r>
    <n v="8161"/>
    <s v="N"/>
    <x v="931"/>
    <s v="Not Specified"/>
    <x v="1"/>
    <x v="2890"/>
    <n v="0.02"/>
    <s v="Express"/>
    <x v="2845"/>
    <n v="16.28"/>
    <n v="19.170000000000002"/>
    <s v="Darrin Van Huff"/>
    <x v="1"/>
    <s v="Home Office"/>
    <x v="0"/>
    <s v="Paper"/>
    <s v="Small Box"/>
    <d v="2017-03-29T00:00:00"/>
  </r>
  <r>
    <n v="8162"/>
    <s v="N"/>
    <x v="931"/>
    <s v="Not Specified"/>
    <x v="9"/>
    <x v="2891"/>
    <n v="0"/>
    <s v="Regular"/>
    <x v="2846"/>
    <n v="47.99"/>
    <n v="17.3"/>
    <s v="Darrin Van Huff"/>
    <x v="1"/>
    <s v="Home Office"/>
    <x v="1"/>
    <s v="Telephones and Communication"/>
    <s v="Small Pack"/>
    <d v="2017-03-29T00:00:00"/>
  </r>
  <r>
    <n v="8163"/>
    <s v="N"/>
    <x v="932"/>
    <s v="High"/>
    <x v="30"/>
    <x v="2892"/>
    <n v="0.09"/>
    <s v="Delivery Van"/>
    <x v="2847"/>
    <n v="158.34"/>
    <n v="57.75"/>
    <s v="Susan Pistek"/>
    <x v="1"/>
    <s v="Home Office"/>
    <x v="2"/>
    <s v="Tables"/>
    <s v="Jumbo Box"/>
    <d v="2017-03-29T00:00:00"/>
  </r>
  <r>
    <n v="8164"/>
    <s v="N"/>
    <x v="932"/>
    <s v="Critical"/>
    <x v="5"/>
    <x v="2893"/>
    <n v="0"/>
    <s v="Delivery Van"/>
    <x v="2848"/>
    <n v="80.81"/>
    <n v="74"/>
    <s v="Sara Luxemburg"/>
    <x v="1"/>
    <s v="Small Business"/>
    <x v="0"/>
    <s v="Appliances"/>
    <s v="Jumbo Drum"/>
    <d v="2017-03-29T00:00:00"/>
  </r>
  <r>
    <n v="8165"/>
    <s v="N"/>
    <x v="932"/>
    <s v="Medium"/>
    <x v="33"/>
    <x v="2894"/>
    <n v="0.02"/>
    <s v="Regular"/>
    <x v="2849"/>
    <n v="40.479999999999997"/>
    <n v="15.99"/>
    <s v="Darren Budd"/>
    <x v="2"/>
    <s v="Corporate"/>
    <x v="1"/>
    <s v="Computer Peripherals"/>
    <s v="Small Pack"/>
    <d v="2017-03-30T00:00:00"/>
  </r>
  <r>
    <n v="8166"/>
    <s v="N"/>
    <x v="933"/>
    <s v="Critical"/>
    <x v="19"/>
    <x v="2895"/>
    <n v="0.04"/>
    <s v="Regular"/>
    <x v="2850"/>
    <n v="77.989999999999995"/>
    <n v="22.99"/>
    <s v="Patrick Gardner"/>
    <x v="0"/>
    <s v="Consumer"/>
    <x v="1"/>
    <s v="Telephones and Communication"/>
    <s v="Small Box"/>
    <d v="2017-03-31T00:00:00"/>
  </r>
  <r>
    <n v="8167"/>
    <s v="N"/>
    <x v="933"/>
    <s v="Low"/>
    <x v="12"/>
    <x v="2896"/>
    <n v="0.1"/>
    <s v="Regular"/>
    <x v="2851"/>
    <n v="711.99"/>
    <n v="38.49"/>
    <s v="Julie Kriz"/>
    <x v="1"/>
    <s v="Corporate"/>
    <x v="1"/>
    <s v="Copiers and Fax"/>
    <s v="Large Box"/>
    <d v="2017-03-31T00:00:00"/>
  </r>
  <r>
    <n v="8168"/>
    <s v="N"/>
    <x v="934"/>
    <s v="Not Specified"/>
    <x v="43"/>
    <x v="2897"/>
    <n v="0.06"/>
    <s v="Regular"/>
    <x v="2852"/>
    <n v="17.68"/>
    <n v="15.39"/>
    <s v="Roy Jones"/>
    <x v="1"/>
    <s v="Corporate"/>
    <x v="0"/>
    <s v="Envelopes"/>
    <s v="Small Box"/>
    <d v="2017-04-02T00:00:00"/>
  </r>
  <r>
    <n v="8169"/>
    <s v="N"/>
    <x v="934"/>
    <s v="Not Specified"/>
    <x v="40"/>
    <x v="2898"/>
    <n v="0.08"/>
    <s v="Regular"/>
    <x v="2853"/>
    <n v="14.28"/>
    <n v="19.2"/>
    <s v="Roy Jones"/>
    <x v="1"/>
    <s v="Corporate"/>
    <x v="0"/>
    <s v="Pens &amp; Art Supplies"/>
    <s v="Wrap Bag"/>
    <d v="2017-04-02T00:00:00"/>
  </r>
  <r>
    <n v="8170"/>
    <s v="N"/>
    <x v="934"/>
    <s v="Medium"/>
    <x v="20"/>
    <x v="2899"/>
    <n v="0.02"/>
    <s v="Express"/>
    <x v="2854"/>
    <n v="399.99"/>
    <n v="33.99"/>
    <s v="Magdelene Morse"/>
    <x v="2"/>
    <s v="Home Office"/>
    <x v="0"/>
    <s v="Binders and Binder Accessories"/>
    <s v="Small Box"/>
    <d v="2017-04-02T00:00:00"/>
  </r>
  <r>
    <n v="8171"/>
    <s v="N"/>
    <x v="935"/>
    <s v="Medium"/>
    <x v="27"/>
    <x v="2900"/>
    <n v="0.1"/>
    <s v="Regular"/>
    <x v="2623"/>
    <n v="25.48"/>
    <n v="18.510000000000002"/>
    <s v="Darrin Martin"/>
    <x v="1"/>
    <s v="Small Business"/>
    <x v="0"/>
    <s v="Storage &amp; Organization"/>
    <s v="Small Box"/>
    <d v="2017-04-03T00:00:00"/>
  </r>
  <r>
    <n v="8172"/>
    <s v="N"/>
    <x v="936"/>
    <s v="Not Specified"/>
    <x v="28"/>
    <x v="2901"/>
    <n v="0.09"/>
    <s v="Delivery Van"/>
    <x v="2855"/>
    <n v="162.97999999999999"/>
    <n v="71.2"/>
    <s v="Alan Jenkins"/>
    <x v="2"/>
    <s v="Corporate"/>
    <x v="2"/>
    <s v="Chairs &amp; Chairmats"/>
    <s v="Jumbo Drum"/>
    <d v="2017-04-03T00:00:00"/>
  </r>
  <r>
    <n v="8173"/>
    <s v="N"/>
    <x v="936"/>
    <s v="Not Specified"/>
    <x v="38"/>
    <x v="2902"/>
    <n v="0.02"/>
    <s v="Regular"/>
    <x v="2856"/>
    <n v="50.94"/>
    <n v="49"/>
    <s v="Alan Jenkins"/>
    <x v="2"/>
    <s v="Corporate"/>
    <x v="0"/>
    <s v="Storage &amp; Organization"/>
    <s v="Large Box"/>
    <d v="2017-04-03T00:00:00"/>
  </r>
  <r>
    <n v="8174"/>
    <s v="N"/>
    <x v="936"/>
    <s v="Critical"/>
    <x v="8"/>
    <x v="2903"/>
    <n v="0.04"/>
    <s v="Regular"/>
    <x v="2857"/>
    <n v="15.52"/>
    <n v="20.83"/>
    <s v="John Lee"/>
    <x v="1"/>
    <s v="Corporate"/>
    <x v="0"/>
    <s v="Binders and Binder Accessories"/>
    <s v="Small Box"/>
    <d v="2017-04-04T00:00:00"/>
  </r>
  <r>
    <n v="8175"/>
    <s v="N"/>
    <x v="937"/>
    <s v="Critical"/>
    <x v="45"/>
    <x v="2904"/>
    <n v="0.05"/>
    <s v="Regular"/>
    <x v="2858"/>
    <n v="26.45"/>
    <n v="21.17"/>
    <s v="Karen Carlisle"/>
    <x v="0"/>
    <s v="Corporate"/>
    <x v="0"/>
    <s v="Binders and Binder Accessories"/>
    <s v="Small Box"/>
    <d v="2017-04-05T00:00:00"/>
  </r>
  <r>
    <n v="8176"/>
    <s v="N"/>
    <x v="937"/>
    <s v="Critical"/>
    <x v="16"/>
    <x v="2905"/>
    <n v="0.01"/>
    <s v="Regular"/>
    <x v="2859"/>
    <n v="22.97"/>
    <n v="20.5"/>
    <s v="Karen Carlisle"/>
    <x v="0"/>
    <s v="Corporate"/>
    <x v="1"/>
    <s v="Computer Peripherals"/>
    <s v="Small Box"/>
    <d v="2017-04-04T00:00:00"/>
  </r>
  <r>
    <n v="8177"/>
    <s v="N"/>
    <x v="937"/>
    <s v="Critical"/>
    <x v="21"/>
    <x v="2906"/>
    <n v="0.06"/>
    <s v="Regular"/>
    <x v="2860"/>
    <n v="51.48"/>
    <n v="15.99"/>
    <s v="Karen Carlisle"/>
    <x v="1"/>
    <s v="Corporate"/>
    <x v="1"/>
    <s v="Computer Peripherals"/>
    <s v="Small Pack"/>
    <d v="2017-04-05T00:00:00"/>
  </r>
  <r>
    <n v="8178"/>
    <s v="N"/>
    <x v="937"/>
    <s v="Not Specified"/>
    <x v="10"/>
    <x v="2907"/>
    <n v="7.0000000000000007E-2"/>
    <s v="Regular"/>
    <x v="2861"/>
    <n v="27.28"/>
    <n v="24.91"/>
    <s v="Meg OConnel"/>
    <x v="1"/>
    <s v="Corporate"/>
    <x v="0"/>
    <s v="Binders and Binder Accessories"/>
    <s v="Small Box"/>
    <d v="2017-04-05T00:00:00"/>
  </r>
  <r>
    <n v="8179"/>
    <s v="N"/>
    <x v="938"/>
    <s v="Not Specified"/>
    <x v="9"/>
    <x v="2908"/>
    <n v="0.05"/>
    <s v="Regular"/>
    <x v="2862"/>
    <n v="14.08"/>
    <n v="15.49"/>
    <s v="George Ashbrook"/>
    <x v="2"/>
    <s v="Small Business"/>
    <x v="0"/>
    <s v="Binders and Binder Accessories"/>
    <s v="Small Box"/>
    <d v="2017-04-06T00:00:00"/>
  </r>
  <r>
    <n v="8180"/>
    <s v="N"/>
    <x v="939"/>
    <s v="High"/>
    <x v="5"/>
    <x v="2909"/>
    <n v="7.0000000000000007E-2"/>
    <s v="Regular"/>
    <x v="2863"/>
    <n v="14.22"/>
    <n v="19"/>
    <s v="Naresj Patel"/>
    <x v="2"/>
    <s v="Corporate"/>
    <x v="0"/>
    <s v="Appliances"/>
    <s v="Small Box"/>
    <d v="2017-04-06T00:00:00"/>
  </r>
  <r>
    <n v="8181"/>
    <s v="N"/>
    <x v="939"/>
    <s v="High"/>
    <x v="12"/>
    <x v="2910"/>
    <n v="0.02"/>
    <s v="Regular"/>
    <x v="2864"/>
    <n v="27.67"/>
    <n v="15.39"/>
    <s v="Naresj Patel"/>
    <x v="2"/>
    <s v="Corporate"/>
    <x v="0"/>
    <s v="Envelopes"/>
    <s v="Small Box"/>
    <d v="2017-04-06T00:00:00"/>
  </r>
  <r>
    <n v="8182"/>
    <s v="N"/>
    <x v="939"/>
    <s v="High"/>
    <x v="42"/>
    <x v="2911"/>
    <n v="0.02"/>
    <s v="Delivery Van"/>
    <x v="2865"/>
    <n v="412.97"/>
    <n v="62.26"/>
    <s v="Naresj Patel"/>
    <x v="2"/>
    <s v="Corporate"/>
    <x v="1"/>
    <s v="Office Machines"/>
    <s v="Jumbo Box"/>
    <d v="2017-04-05T00:00:00"/>
  </r>
  <r>
    <n v="8183"/>
    <s v="N"/>
    <x v="939"/>
    <s v="High"/>
    <x v="46"/>
    <x v="2912"/>
    <n v="0.04"/>
    <s v="Regular"/>
    <x v="2866"/>
    <n v="35.99"/>
    <n v="20.3"/>
    <s v="Naresj Patel"/>
    <x v="2"/>
    <s v="Corporate"/>
    <x v="1"/>
    <s v="Office Machines"/>
    <s v="Medium Box"/>
    <d v="2017-04-05T00:00:00"/>
  </r>
  <r>
    <n v="8184"/>
    <s v="N"/>
    <x v="939"/>
    <s v="Not Specified"/>
    <x v="16"/>
    <x v="2913"/>
    <n v="0.05"/>
    <s v="Delivery Van"/>
    <x v="2867"/>
    <n v="162.97999999999999"/>
    <n v="80.27"/>
    <s v="Richard Eichhorn"/>
    <x v="1"/>
    <s v="Consumer"/>
    <x v="2"/>
    <s v="Bookcases"/>
    <s v="Jumbo Box"/>
    <d v="2017-04-05T00:00:00"/>
  </r>
  <r>
    <n v="8185"/>
    <s v="Y"/>
    <x v="940"/>
    <s v="High"/>
    <x v="17"/>
    <x v="2914"/>
    <n v="0.02"/>
    <s v="Regular"/>
    <x v="2868"/>
    <n v="16.71"/>
    <n v="14.7"/>
    <s v="David Kendrick"/>
    <x v="1"/>
    <s v="Home Office"/>
    <x v="0"/>
    <s v="Rubber Bands"/>
    <s v="Wrap Bag"/>
    <d v="2017-04-07T00:00:00"/>
  </r>
  <r>
    <n v="8186"/>
    <s v="N"/>
    <x v="940"/>
    <s v="High"/>
    <x v="10"/>
    <x v="2915"/>
    <n v="0.04"/>
    <s v="Regular"/>
    <x v="2869"/>
    <n v="35.99"/>
    <n v="20.71"/>
    <s v="Susan Vickery"/>
    <x v="3"/>
    <s v="Corporate"/>
    <x v="0"/>
    <s v="Envelopes"/>
    <s v="Small Box"/>
    <d v="2017-04-09T00:00:00"/>
  </r>
  <r>
    <n v="8187"/>
    <s v="N"/>
    <x v="941"/>
    <s v="High"/>
    <x v="41"/>
    <x v="2916"/>
    <n v="0.08"/>
    <s v="Delivery Van"/>
    <x v="2870"/>
    <n v="72.98"/>
    <n v="44"/>
    <s v="Brian Dahlen"/>
    <x v="1"/>
    <s v="Small Business"/>
    <x v="2"/>
    <s v="Chairs &amp; Chairmats"/>
    <s v="Jumbo Drum"/>
    <d v="2017-04-09T00:00:00"/>
  </r>
  <r>
    <n v="8188"/>
    <s v="N"/>
    <x v="941"/>
    <s v="High"/>
    <x v="16"/>
    <x v="2917"/>
    <n v="0.1"/>
    <s v="Regular"/>
    <x v="2871"/>
    <n v="22.64"/>
    <n v="19.16"/>
    <s v="Brian Dahlen"/>
    <x v="1"/>
    <s v="Small Business"/>
    <x v="2"/>
    <s v="Office Furnishings"/>
    <s v="Small Box"/>
    <d v="2017-04-09T00:00:00"/>
  </r>
  <r>
    <n v="8189"/>
    <s v="N"/>
    <x v="942"/>
    <s v="Not Specified"/>
    <x v="4"/>
    <x v="2918"/>
    <n v="0"/>
    <s v="Regular"/>
    <x v="2872"/>
    <n v="46.76"/>
    <n v="22.22"/>
    <s v="Frank Price"/>
    <x v="3"/>
    <s v="Corporate"/>
    <x v="0"/>
    <s v="Storage &amp; Organization"/>
    <s v="Small Box"/>
    <d v="2017-04-10T00:00:00"/>
  </r>
  <r>
    <n v="8190"/>
    <s v="N"/>
    <x v="942"/>
    <s v="Not Specified"/>
    <x v="5"/>
    <x v="2919"/>
    <n v="7.0000000000000007E-2"/>
    <s v="Regular"/>
    <x v="2873"/>
    <n v="67.989999999999995"/>
    <n v="19"/>
    <s v="Frank Price"/>
    <x v="3"/>
    <s v="Corporate"/>
    <x v="1"/>
    <s v="Telephones and Communication"/>
    <s v="Small Pack"/>
    <d v="2017-04-10T00:00:00"/>
  </r>
  <r>
    <n v="8191"/>
    <s v="N"/>
    <x v="942"/>
    <s v="Medium"/>
    <x v="31"/>
    <x v="2920"/>
    <n v="0.1"/>
    <s v="Regular"/>
    <x v="2874"/>
    <n v="16.91"/>
    <n v="18.97"/>
    <s v="Chris Selesnick"/>
    <x v="2"/>
    <s v="Home Office"/>
    <x v="0"/>
    <s v="Binders and Binder Accessories"/>
    <s v="Small Box"/>
    <d v="2017-04-10T00:00:00"/>
  </r>
  <r>
    <n v="8192"/>
    <s v="N"/>
    <x v="942"/>
    <s v="Medium"/>
    <x v="9"/>
    <x v="2921"/>
    <n v="0.01"/>
    <s v="Regular"/>
    <x v="2875"/>
    <n v="40.479999999999997"/>
    <n v="15.99"/>
    <s v="Chris Selesnick"/>
    <x v="2"/>
    <s v="Home Office"/>
    <x v="1"/>
    <s v="Computer Peripherals"/>
    <s v="Small Pack"/>
    <d v="2017-04-10T00:00:00"/>
  </r>
  <r>
    <n v="8193"/>
    <s v="N"/>
    <x v="943"/>
    <s v="Medium"/>
    <x v="25"/>
    <x v="2922"/>
    <n v="0.04"/>
    <s v="Regular"/>
    <x v="2876"/>
    <n v="14.94"/>
    <n v="14.81"/>
    <s v="Rose OBrian"/>
    <x v="2"/>
    <s v="Home Office"/>
    <x v="0"/>
    <s v="Pens &amp; Art Supplies"/>
    <s v="Wrap Bag"/>
    <d v="2017-04-10T00:00:00"/>
  </r>
  <r>
    <n v="8194"/>
    <s v="N"/>
    <x v="943"/>
    <s v="Medium"/>
    <x v="33"/>
    <x v="2923"/>
    <n v="0.05"/>
    <s v="Regular"/>
    <x v="2877"/>
    <n v="47.99"/>
    <n v="15.25"/>
    <s v="Rose OBrian"/>
    <x v="2"/>
    <s v="Home Office"/>
    <x v="1"/>
    <s v="Telephones and Communication"/>
    <s v="Small Pack"/>
    <d v="2017-04-10T00:00:00"/>
  </r>
  <r>
    <n v="8195"/>
    <s v="Y"/>
    <x v="944"/>
    <s v="High"/>
    <x v="15"/>
    <x v="2924"/>
    <n v="0"/>
    <s v="Regular"/>
    <x v="2878"/>
    <n v="16.13"/>
    <n v="19.34"/>
    <s v="Rob Lucas"/>
    <x v="1"/>
    <s v="Small Business"/>
    <x v="0"/>
    <s v="Binders and Binder Accessories"/>
    <s v="Small Box"/>
    <d v="2017-04-13T00:00:00"/>
  </r>
  <r>
    <n v="8196"/>
    <s v="N"/>
    <x v="944"/>
    <s v="Critical"/>
    <x v="16"/>
    <x v="2925"/>
    <n v="0.06"/>
    <s v="Regular"/>
    <x v="2879"/>
    <n v="95.98"/>
    <n v="19.010000000000002"/>
    <s v="Eric Barreto"/>
    <x v="1"/>
    <s v="Small Business"/>
    <x v="0"/>
    <s v="Envelopes"/>
    <s v="Small Box"/>
    <d v="2017-04-11T00:00:00"/>
  </r>
  <r>
    <n v="8197"/>
    <s v="N"/>
    <x v="945"/>
    <s v="Not Specified"/>
    <x v="22"/>
    <x v="2926"/>
    <n v="0.02"/>
    <s v="Regular"/>
    <x v="2880"/>
    <n v="66.48"/>
    <n v="14.99"/>
    <s v="Eva Jacobs"/>
    <x v="1"/>
    <s v="Home Office"/>
    <x v="0"/>
    <s v="Appliances"/>
    <s v="Small Box"/>
    <d v="2017-04-14T00:00:00"/>
  </r>
  <r>
    <n v="8198"/>
    <s v="N"/>
    <x v="945"/>
    <s v="Not Specified"/>
    <x v="44"/>
    <x v="2927"/>
    <n v="0.09"/>
    <s v="Regular"/>
    <x v="2881"/>
    <n v="13.88"/>
    <n v="15.49"/>
    <s v="Eva Jacobs"/>
    <x v="1"/>
    <s v="Home Office"/>
    <x v="0"/>
    <s v="Binders and Binder Accessories"/>
    <s v="Small Box"/>
    <d v="2017-04-13T00:00:00"/>
  </r>
  <r>
    <n v="8199"/>
    <s v="Y"/>
    <x v="945"/>
    <s v="High"/>
    <x v="18"/>
    <x v="2928"/>
    <n v="7.0000000000000007E-2"/>
    <s v="Delivery Van"/>
    <x v="2882"/>
    <n v="162.97999999999999"/>
    <n v="80.27"/>
    <s v="Gary Jenkins"/>
    <x v="1"/>
    <s v="Home Office"/>
    <x v="2"/>
    <s v="Bookcases"/>
    <s v="Jumbo Box"/>
    <d v="2017-04-14T00:00:00"/>
  </r>
  <r>
    <n v="8200"/>
    <s v="N"/>
    <x v="945"/>
    <s v="High"/>
    <x v="9"/>
    <x v="2929"/>
    <n v="0.08"/>
    <s v="Regular"/>
    <x v="2883"/>
    <n v="399.99"/>
    <n v="33.99"/>
    <s v="Jill Stevenson"/>
    <x v="1"/>
    <s v="Consumer"/>
    <x v="0"/>
    <s v="Binders and Binder Accessories"/>
    <s v="Small Box"/>
    <d v="2017-04-14T00:00:00"/>
  </r>
  <r>
    <n v="8201"/>
    <s v="N"/>
    <x v="945"/>
    <s v="High"/>
    <x v="16"/>
    <x v="2930"/>
    <n v="0.05"/>
    <s v="Regular"/>
    <x v="2884"/>
    <n v="30.99"/>
    <n v="19.23"/>
    <s v="Jill Stevenson"/>
    <x v="1"/>
    <s v="Consumer"/>
    <x v="0"/>
    <s v="Binders and Binder Accessories"/>
    <s v="Small Box"/>
    <d v="2017-04-14T00:00:00"/>
  </r>
  <r>
    <n v="8202"/>
    <s v="N"/>
    <x v="945"/>
    <s v="High"/>
    <x v="11"/>
    <x v="2931"/>
    <n v="0.04"/>
    <s v="Delivery Van"/>
    <x v="2885"/>
    <n v="136.49"/>
    <n v="65.94"/>
    <s v="Jill Stevenson"/>
    <x v="1"/>
    <s v="Consumer"/>
    <x v="2"/>
    <s v="Tables"/>
    <s v="Jumbo Box"/>
    <d v="2017-04-14T00:00:00"/>
  </r>
  <r>
    <n v="8203"/>
    <s v="N"/>
    <x v="945"/>
    <s v="Medium"/>
    <x v="13"/>
    <x v="2932"/>
    <n v="0"/>
    <s v="Regular"/>
    <x v="2886"/>
    <n v="22.89"/>
    <n v="18.5"/>
    <s v="Thais Sissman"/>
    <x v="1"/>
    <s v="Corporate"/>
    <x v="0"/>
    <s v="Appliances"/>
    <s v="Small Box"/>
    <d v="2017-04-14T00:00:00"/>
  </r>
  <r>
    <n v="8204"/>
    <s v="N"/>
    <x v="945"/>
    <s v="Medium"/>
    <x v="40"/>
    <x v="2933"/>
    <n v="0.08"/>
    <s v="Regular"/>
    <x v="2887"/>
    <n v="20.69"/>
    <n v="16.989999999999998"/>
    <s v="Thais Sissman"/>
    <x v="1"/>
    <s v="Corporate"/>
    <x v="0"/>
    <s v="Binders and Binder Accessories"/>
    <s v="Small Box"/>
    <d v="2017-04-14T00:00:00"/>
  </r>
  <r>
    <n v="8205"/>
    <s v="N"/>
    <x v="945"/>
    <s v="Medium"/>
    <x v="19"/>
    <x v="2934"/>
    <n v="0.04"/>
    <s v="Regular"/>
    <x v="2888"/>
    <n v="32.99"/>
    <n v="14.99"/>
    <s v="Thais Sissman"/>
    <x v="1"/>
    <s v="Corporate"/>
    <x v="1"/>
    <s v="Telephones and Communication"/>
    <s v="Wrap Bag"/>
    <d v="2017-04-14T00:00:00"/>
  </r>
  <r>
    <n v="8206"/>
    <s v="N"/>
    <x v="946"/>
    <s v="High"/>
    <x v="6"/>
    <x v="2935"/>
    <n v="0.08"/>
    <s v="Regular"/>
    <x v="2889"/>
    <n v="15.48"/>
    <n v="63"/>
    <s v="Jack Lebron"/>
    <x v="0"/>
    <s v="Corporate"/>
    <x v="0"/>
    <s v="Appliances"/>
    <s v="Large Box"/>
    <d v="2017-04-16T00:00:00"/>
  </r>
  <r>
    <n v="8207"/>
    <s v="N"/>
    <x v="947"/>
    <s v="Not Specified"/>
    <x v="39"/>
    <x v="2936"/>
    <n v="0.09"/>
    <s v="Regular"/>
    <x v="2890"/>
    <n v="16.98"/>
    <n v="18.75"/>
    <s v="Susan Vickery"/>
    <x v="2"/>
    <s v="Corporate"/>
    <x v="0"/>
    <s v="Paper"/>
    <s v="Small Box"/>
    <d v="2017-04-15T00:00:00"/>
  </r>
  <r>
    <n v="8208"/>
    <s v="N"/>
    <x v="947"/>
    <s v="Medium"/>
    <x v="5"/>
    <x v="2937"/>
    <n v="0.02"/>
    <s v="Express"/>
    <x v="2891"/>
    <n v="16.760000000000002"/>
    <n v="17.010000000000002"/>
    <s v="Benjamin Farhat"/>
    <x v="1"/>
    <s v="Home Office"/>
    <x v="0"/>
    <s v="Paper"/>
    <s v="Wrap Bag"/>
    <d v="2017-04-15T00:00:00"/>
  </r>
  <r>
    <n v="8209"/>
    <s v="N"/>
    <x v="947"/>
    <s v="High"/>
    <x v="30"/>
    <x v="2938"/>
    <n v="0.08"/>
    <s v="Regular"/>
    <x v="2892"/>
    <n v="17.02"/>
    <n v="19.14"/>
    <s v="Claudia Miner"/>
    <x v="3"/>
    <s v="Small Business"/>
    <x v="1"/>
    <s v="Computer Peripherals"/>
    <s v="Small Pack"/>
    <d v="2017-04-14T00:00:00"/>
  </r>
  <r>
    <n v="8210"/>
    <s v="N"/>
    <x v="947"/>
    <s v="Not Specified"/>
    <x v="14"/>
    <x v="2939"/>
    <n v="0.08"/>
    <s v="Regular"/>
    <x v="2893"/>
    <n v="17.989999999999998"/>
    <n v="18.920000000000002"/>
    <s v="Frank Price"/>
    <x v="3"/>
    <s v="Corporate"/>
    <x v="0"/>
    <s v="Binders and Binder Accessories"/>
    <s v="Small Box"/>
    <d v="2017-04-15T00:00:00"/>
  </r>
  <r>
    <n v="8211"/>
    <s v="N"/>
    <x v="947"/>
    <s v="Not Specified"/>
    <x v="26"/>
    <x v="2940"/>
    <n v="0"/>
    <s v="Regular"/>
    <x v="2894"/>
    <n v="77.989999999999995"/>
    <n v="22.99"/>
    <s v="Frank Price"/>
    <x v="3"/>
    <s v="Corporate"/>
    <x v="1"/>
    <s v="Telephones and Communication"/>
    <s v="Small Box"/>
    <d v="2017-04-15T00:00:00"/>
  </r>
  <r>
    <n v="8212"/>
    <s v="N"/>
    <x v="948"/>
    <s v="High"/>
    <x v="32"/>
    <x v="2941"/>
    <n v="0.03"/>
    <s v="Regular"/>
    <x v="2895"/>
    <n v="42.98"/>
    <n v="22.74"/>
    <s v="Suzanne McNair"/>
    <x v="1"/>
    <s v="Small Business"/>
    <x v="0"/>
    <s v="Paper"/>
    <s v="Small Box"/>
    <d v="2017-04-16T00:00:00"/>
  </r>
  <r>
    <n v="8213"/>
    <s v="N"/>
    <x v="949"/>
    <s v="Critical"/>
    <x v="8"/>
    <x v="2942"/>
    <n v="0.05"/>
    <s v="Regular"/>
    <x v="1236"/>
    <n v="16.82"/>
    <n v="15.49"/>
    <s v="Erin Mull"/>
    <x v="0"/>
    <s v="Small Business"/>
    <x v="0"/>
    <s v="Binders and Binder Accessories"/>
    <s v="Small Box"/>
    <d v="2017-04-17T00:00:00"/>
  </r>
  <r>
    <n v="8214"/>
    <s v="N"/>
    <x v="949"/>
    <s v="Critical"/>
    <x v="30"/>
    <x v="2943"/>
    <n v="0.05"/>
    <s v="Regular"/>
    <x v="2896"/>
    <n v="19.64"/>
    <n v="19.829999999999998"/>
    <s v="Erin Mull"/>
    <x v="0"/>
    <s v="Small Business"/>
    <x v="0"/>
    <s v="Paper"/>
    <s v="Wrap Bag"/>
    <d v="2017-04-18T00:00:00"/>
  </r>
  <r>
    <n v="8215"/>
    <s v="N"/>
    <x v="949"/>
    <s v="Critical"/>
    <x v="41"/>
    <x v="2944"/>
    <n v="0.02"/>
    <s v="Regular"/>
    <x v="2897"/>
    <n v="167.99"/>
    <n v="22.99"/>
    <s v="Erin Mull"/>
    <x v="0"/>
    <s v="Small Business"/>
    <x v="1"/>
    <s v="Telephones and Communication"/>
    <s v="Small Box"/>
    <d v="2017-04-17T00:00:00"/>
  </r>
  <r>
    <n v="8216"/>
    <s v="N"/>
    <x v="949"/>
    <s v="Medium"/>
    <x v="36"/>
    <x v="2945"/>
    <n v="0.09"/>
    <s v="Regular"/>
    <x v="2898"/>
    <n v="31.35"/>
    <n v="26.79"/>
    <s v="Candace McMahon"/>
    <x v="2"/>
    <s v="Corporate"/>
    <x v="0"/>
    <s v="Binders and Binder Accessories"/>
    <s v="Small Box"/>
    <d v="2017-04-19T00:00:00"/>
  </r>
  <r>
    <n v="8217"/>
    <s v="N"/>
    <x v="950"/>
    <s v="Not Specified"/>
    <x v="27"/>
    <x v="2946"/>
    <n v="0.03"/>
    <s v="Regular"/>
    <x v="2899"/>
    <n v="22.9"/>
    <n v="21.46"/>
    <s v="Jack OBriant"/>
    <x v="1"/>
    <s v="Home Office"/>
    <x v="0"/>
    <s v="Storage &amp; Organization"/>
    <s v="Small Box"/>
    <d v="2017-04-20T00:00:00"/>
  </r>
  <r>
    <n v="8218"/>
    <s v="N"/>
    <x v="950"/>
    <s v="Critical"/>
    <x v="49"/>
    <x v="2947"/>
    <n v="7.0000000000000007E-2"/>
    <s v="Regular"/>
    <x v="2900"/>
    <n v="33.78"/>
    <n v="19.940000000000001"/>
    <s v="Ashley Jarvis"/>
    <x v="1"/>
    <s v="Home Office"/>
    <x v="0"/>
    <s v="Appliances"/>
    <s v="Medium Box"/>
    <d v="2017-04-17T00:00:00"/>
  </r>
  <r>
    <n v="8219"/>
    <s v="N"/>
    <x v="951"/>
    <s v="High"/>
    <x v="13"/>
    <x v="2948"/>
    <n v="0.04"/>
    <s v="Regular"/>
    <x v="2901"/>
    <n v="41.99"/>
    <n v="19.5"/>
    <s v="Bill Donatelli"/>
    <x v="2"/>
    <s v="Small Business"/>
    <x v="1"/>
    <s v="Computer Peripherals"/>
    <s v="Small Box"/>
    <d v="2017-04-24T00:00:00"/>
  </r>
  <r>
    <n v="8220"/>
    <s v="N"/>
    <x v="951"/>
    <s v="High"/>
    <x v="28"/>
    <x v="2949"/>
    <n v="0"/>
    <s v="Regular"/>
    <x v="2902"/>
    <n v="31.94"/>
    <n v="28.87"/>
    <s v="Bill Donatelli"/>
    <x v="2"/>
    <s v="Small Business"/>
    <x v="2"/>
    <s v="Office Furnishings"/>
    <s v="Large Box"/>
    <d v="2017-04-23T00:00:00"/>
  </r>
  <r>
    <n v="8221"/>
    <s v="N"/>
    <x v="951"/>
    <s v="High"/>
    <x v="21"/>
    <x v="2950"/>
    <n v="0.01"/>
    <s v="Regular"/>
    <x v="2903"/>
    <n v="16.059999999999999"/>
    <n v="20.89"/>
    <s v="Emily Burns"/>
    <x v="0"/>
    <s v="Home Office"/>
    <x v="0"/>
    <s v="Appliances"/>
    <s v="Small Box"/>
    <d v="2017-04-23T00:00:00"/>
  </r>
  <r>
    <n v="8222"/>
    <s v="N"/>
    <x v="952"/>
    <s v="High"/>
    <x v="31"/>
    <x v="2951"/>
    <n v="0.06"/>
    <s v="Regular"/>
    <x v="2904"/>
    <n v="16.059999999999999"/>
    <n v="20.89"/>
    <s v="Michelle Ellison"/>
    <x v="2"/>
    <s v="Small Business"/>
    <x v="0"/>
    <s v="Appliances"/>
    <s v="Small Box"/>
    <d v="2017-04-24T00:00:00"/>
  </r>
  <r>
    <n v="8223"/>
    <s v="N"/>
    <x v="953"/>
    <s v="Not Specified"/>
    <x v="35"/>
    <x v="2952"/>
    <n v="7.0000000000000007E-2"/>
    <s v="Regular"/>
    <x v="2905"/>
    <n v="40.479999999999997"/>
    <n v="15.99"/>
    <s v="Sung Shariari"/>
    <x v="1"/>
    <s v="Corporate"/>
    <x v="1"/>
    <s v="Computer Peripherals"/>
    <s v="Small Pack"/>
    <d v="2017-04-25T00:00:00"/>
  </r>
  <r>
    <n v="8224"/>
    <s v="Y"/>
    <x v="953"/>
    <s v="Critical"/>
    <x v="19"/>
    <x v="2953"/>
    <n v="0.03"/>
    <s v="Regular"/>
    <x v="2906"/>
    <n v="15.08"/>
    <n v="14.99"/>
    <s v="Brad Eason"/>
    <x v="3"/>
    <s v="Small Business"/>
    <x v="0"/>
    <s v="Labels"/>
    <s v="Small Box"/>
    <d v="2017-04-25T00:00:00"/>
  </r>
  <r>
    <n v="8225"/>
    <s v="N"/>
    <x v="954"/>
    <s v="Not Specified"/>
    <x v="29"/>
    <x v="2954"/>
    <n v="7.0000000000000007E-2"/>
    <s v="Regular"/>
    <x v="2907"/>
    <n v="89.51"/>
    <n v="18"/>
    <s v="Ted Trevino"/>
    <x v="2"/>
    <s v="Corporate"/>
    <x v="1"/>
    <s v="Computer Peripherals"/>
    <s v="Small Box"/>
    <d v="2017-04-26T00:00:00"/>
  </r>
  <r>
    <n v="8226"/>
    <s v="N"/>
    <x v="954"/>
    <s v="Not Specified"/>
    <x v="39"/>
    <x v="2955"/>
    <n v="0.05"/>
    <s v="Regular"/>
    <x v="2908"/>
    <n v="16.84"/>
    <n v="14.71"/>
    <s v="Ted Trevino"/>
    <x v="2"/>
    <s v="Corporate"/>
    <x v="0"/>
    <s v="Pens &amp; Art Supplies"/>
    <s v="Wrap Bag"/>
    <d v="2017-04-27T00:00:00"/>
  </r>
  <r>
    <n v="8227"/>
    <s v="N"/>
    <x v="955"/>
    <s v="High"/>
    <x v="23"/>
    <x v="2956"/>
    <n v="0"/>
    <s v="Regular"/>
    <x v="2909"/>
    <n v="41.89"/>
    <n v="15.99"/>
    <s v="Frank Hawley"/>
    <x v="2"/>
    <s v="Home Office"/>
    <x v="1"/>
    <s v="Computer Peripherals"/>
    <s v="Small Pack"/>
    <d v="2017-04-27T00:00:00"/>
  </r>
  <r>
    <n v="8228"/>
    <s v="N"/>
    <x v="955"/>
    <s v="Low"/>
    <x v="10"/>
    <x v="2957"/>
    <n v="0.08"/>
    <s v="Regular"/>
    <x v="2910"/>
    <n v="65.98"/>
    <n v="19.5"/>
    <s v="Noel Staavos"/>
    <x v="0"/>
    <s v="Home Office"/>
    <x v="1"/>
    <s v="Computer Peripherals"/>
    <s v="Small Box"/>
    <d v="2017-05-05T00:00:00"/>
  </r>
  <r>
    <n v="8229"/>
    <s v="N"/>
    <x v="955"/>
    <s v="Medium"/>
    <x v="0"/>
    <x v="2958"/>
    <n v="0.01"/>
    <s v="Regular"/>
    <x v="2911"/>
    <n v="32.99"/>
    <n v="14.99"/>
    <s v="Cindy Schnelling"/>
    <x v="3"/>
    <s v="Corporate"/>
    <x v="1"/>
    <s v="Telephones and Communication"/>
    <s v="Wrap Bag"/>
    <d v="2017-04-28T00:00:00"/>
  </r>
  <r>
    <n v="8230"/>
    <s v="N"/>
    <x v="955"/>
    <s v="High"/>
    <x v="35"/>
    <x v="2959"/>
    <n v="0.1"/>
    <s v="Regular"/>
    <x v="2912"/>
    <n v="51.98"/>
    <n v="23.83"/>
    <s v="Joseph Airdo"/>
    <x v="2"/>
    <s v="Consumer"/>
    <x v="0"/>
    <s v="Envelopes"/>
    <s v="Small Box"/>
    <d v="2017-04-27T00:00:00"/>
  </r>
  <r>
    <n v="8231"/>
    <s v="N"/>
    <x v="955"/>
    <s v="High"/>
    <x v="33"/>
    <x v="2960"/>
    <n v="0.03"/>
    <s v="Regular"/>
    <x v="2913"/>
    <n v="16.13"/>
    <n v="15.23"/>
    <s v="Mick Crebagga"/>
    <x v="1"/>
    <s v="Home Office"/>
    <x v="0"/>
    <s v="Pens &amp; Art Supplies"/>
    <s v="Wrap Bag"/>
    <d v="2017-04-28T00:00:00"/>
  </r>
  <r>
    <n v="8232"/>
    <s v="N"/>
    <x v="955"/>
    <s v="High"/>
    <x v="6"/>
    <x v="2961"/>
    <n v="0.06"/>
    <s v="Regular"/>
    <x v="2914"/>
    <n v="15.28"/>
    <n v="19"/>
    <s v="Mick Crebagga"/>
    <x v="1"/>
    <s v="Home Office"/>
    <x v="0"/>
    <s v="Pens &amp; Art Supplies"/>
    <s v="Wrap Bag"/>
    <d v="2017-04-27T00:00:00"/>
  </r>
  <r>
    <n v="8233"/>
    <s v="N"/>
    <x v="956"/>
    <s v="Critical"/>
    <x v="21"/>
    <x v="2962"/>
    <n v="0.06"/>
    <s v="Express"/>
    <x v="2915"/>
    <n v="19.59"/>
    <n v="18"/>
    <s v="Larry Blacks"/>
    <x v="1"/>
    <s v="Consumer"/>
    <x v="2"/>
    <s v="Office Furnishings"/>
    <s v="Wrap Bag"/>
    <d v="2017-04-28T00:00:00"/>
  </r>
  <r>
    <n v="8234"/>
    <s v="N"/>
    <x v="956"/>
    <s v="Medium"/>
    <x v="36"/>
    <x v="2963"/>
    <n v="0.04"/>
    <s v="Delivery Van"/>
    <x v="2916"/>
    <n v="102.97"/>
    <n v="42"/>
    <s v="Brendan Murry"/>
    <x v="1"/>
    <s v="Corporate"/>
    <x v="1"/>
    <s v="Office Machines"/>
    <s v="Jumbo Drum"/>
    <d v="2017-04-28T00:00:00"/>
  </r>
  <r>
    <n v="8235"/>
    <s v="N"/>
    <x v="956"/>
    <s v="Low"/>
    <x v="48"/>
    <x v="2964"/>
    <n v="0.05"/>
    <s v="Delivery Van"/>
    <x v="2917"/>
    <n v="412.98"/>
    <n v="56.52"/>
    <s v="Justin Ellison"/>
    <x v="1"/>
    <s v="Home Office"/>
    <x v="2"/>
    <s v="Tables"/>
    <s v="Jumbo Box"/>
    <d v="2017-05-02T00:00:00"/>
  </r>
  <r>
    <n v="8236"/>
    <s v="N"/>
    <x v="957"/>
    <s v="Low"/>
    <x v="34"/>
    <x v="2965"/>
    <n v="0.1"/>
    <s v="Delivery Van"/>
    <x v="2918"/>
    <n v="272.98"/>
    <n v="55.91"/>
    <s v="Ted Trevino"/>
    <x v="2"/>
    <s v="Corporate"/>
    <x v="2"/>
    <s v="Bookcases"/>
    <s v="Jumbo Box"/>
    <d v="2017-05-07T00:00:00"/>
  </r>
  <r>
    <n v="8237"/>
    <s v="N"/>
    <x v="957"/>
    <s v="Low"/>
    <x v="24"/>
    <x v="2966"/>
    <n v="0.09"/>
    <s v="Regular"/>
    <x v="2919"/>
    <n v="28.91"/>
    <n v="20.25"/>
    <s v="Rick Hansen"/>
    <x v="1"/>
    <s v="Corporate"/>
    <x v="0"/>
    <s v="Storage &amp; Organization"/>
    <s v="Small Box"/>
    <d v="2017-04-28T00:00:00"/>
  </r>
  <r>
    <n v="8238"/>
    <s v="N"/>
    <x v="957"/>
    <s v="Low"/>
    <x v="48"/>
    <x v="2967"/>
    <n v="0.04"/>
    <s v="Delivery Van"/>
    <x v="2920"/>
    <n v="388.13"/>
    <n v="99.63"/>
    <s v="Rick Hansen"/>
    <x v="1"/>
    <s v="Corporate"/>
    <x v="2"/>
    <s v="Tables"/>
    <s v="Jumbo Box"/>
    <d v="2017-05-05T00:00:00"/>
  </r>
  <r>
    <n v="8239"/>
    <s v="N"/>
    <x v="957"/>
    <s v="High"/>
    <x v="11"/>
    <x v="2968"/>
    <n v="0.04"/>
    <s v="Regular"/>
    <x v="2921"/>
    <n v="77.989999999999995"/>
    <n v="16.5"/>
    <s v="Nat Gilpin"/>
    <x v="2"/>
    <s v="Consumer"/>
    <x v="1"/>
    <s v="Telephones and Communication"/>
    <s v="Small Box"/>
    <d v="2017-04-30T00:00:00"/>
  </r>
  <r>
    <n v="8240"/>
    <s v="N"/>
    <x v="957"/>
    <s v="Critical"/>
    <x v="30"/>
    <x v="2969"/>
    <n v="0.01"/>
    <s v="Regular"/>
    <x v="2922"/>
    <n v="16.82"/>
    <n v="19.72"/>
    <s v="Nathan Mautz"/>
    <x v="0"/>
    <s v="Home Office"/>
    <x v="2"/>
    <s v="Office Furnishings"/>
    <s v="Small Pack"/>
    <d v="2017-04-30T00:00:00"/>
  </r>
  <r>
    <n v="8241"/>
    <s v="N"/>
    <x v="957"/>
    <s v="Critical"/>
    <x v="46"/>
    <x v="2970"/>
    <n v="0.03"/>
    <s v="Regular"/>
    <x v="2923"/>
    <n v="47.99"/>
    <n v="14.99"/>
    <s v="Nathan Mautz"/>
    <x v="0"/>
    <s v="Home Office"/>
    <x v="1"/>
    <s v="Telephones and Communication"/>
    <s v="Small Pack"/>
    <d v="2017-04-30T00:00:00"/>
  </r>
  <r>
    <n v="8242"/>
    <s v="Y"/>
    <x v="958"/>
    <s v="Not Specified"/>
    <x v="19"/>
    <x v="2971"/>
    <n v="0.01"/>
    <s v="Regular"/>
    <x v="2924"/>
    <n v="107.99"/>
    <n v="49"/>
    <s v="Michael Tossell"/>
    <x v="2"/>
    <s v="Home Office"/>
    <x v="0"/>
    <s v="Storage &amp; Organization"/>
    <s v="Large Box"/>
    <d v="2017-05-01T00:00:00"/>
  </r>
  <r>
    <n v="8243"/>
    <s v="N"/>
    <x v="959"/>
    <s v="Low"/>
    <x v="26"/>
    <x v="2972"/>
    <n v="0.03"/>
    <s v="Regular"/>
    <x v="2925"/>
    <n v="15.36"/>
    <n v="20.27"/>
    <s v="Christina Anderson"/>
    <x v="1"/>
    <s v="Corporate"/>
    <x v="0"/>
    <s v="Binders and Binder Accessories"/>
    <s v="Small Box"/>
    <d v="2017-05-06T00:00:00"/>
  </r>
  <r>
    <n v="8244"/>
    <s v="N"/>
    <x v="960"/>
    <s v="Low"/>
    <x v="6"/>
    <x v="2973"/>
    <n v="0.09"/>
    <s v="Regular"/>
    <x v="2926"/>
    <n v="85.98"/>
    <n v="26.14"/>
    <s v="Sam Craven"/>
    <x v="1"/>
    <s v="Home Office"/>
    <x v="1"/>
    <s v="Computer Peripherals"/>
    <s v="Small Box"/>
    <d v="2017-05-04T00:00:00"/>
  </r>
  <r>
    <n v="8245"/>
    <s v="N"/>
    <x v="960"/>
    <s v="Low"/>
    <x v="33"/>
    <x v="2974"/>
    <n v="0.06"/>
    <s v="Regular"/>
    <x v="2927"/>
    <n v="16.98"/>
    <n v="19.489999999999998"/>
    <s v="Sam Craven"/>
    <x v="1"/>
    <s v="Home Office"/>
    <x v="0"/>
    <s v="Paper"/>
    <s v="Small Box"/>
    <d v="2017-05-06T00:00:00"/>
  </r>
  <r>
    <n v="8246"/>
    <s v="N"/>
    <x v="961"/>
    <s v="Medium"/>
    <x v="48"/>
    <x v="2975"/>
    <n v="0.03"/>
    <s v="Regular"/>
    <x v="2928"/>
    <n v="37.380000000000003"/>
    <n v="22.99"/>
    <s v="Nathan Mautz"/>
    <x v="0"/>
    <s v="Home Office"/>
    <x v="2"/>
    <s v="Office Furnishings"/>
    <s v="Small Pack"/>
    <d v="2017-05-07T00:00:00"/>
  </r>
  <r>
    <n v="8247"/>
    <s v="N"/>
    <x v="961"/>
    <s v="High"/>
    <x v="36"/>
    <x v="2976"/>
    <n v="0.1"/>
    <s v="Regular"/>
    <x v="2929"/>
    <n v="164.48"/>
    <n v="18"/>
    <s v="Edward Nazzal"/>
    <x v="2"/>
    <s v="Home Office"/>
    <x v="1"/>
    <s v="Computer Peripherals"/>
    <s v="Small Box"/>
    <d v="2017-05-07T00:00:00"/>
  </r>
  <r>
    <n v="8248"/>
    <s v="N"/>
    <x v="961"/>
    <s v="High"/>
    <x v="18"/>
    <x v="2977"/>
    <n v="0.08"/>
    <s v="Regular"/>
    <x v="2930"/>
    <n v="47.41"/>
    <n v="15.99"/>
    <s v="Edward Nazzal"/>
    <x v="2"/>
    <s v="Home Office"/>
    <x v="1"/>
    <s v="Computer Peripherals"/>
    <s v="Small Pack"/>
    <d v="2017-05-07T00:00:00"/>
  </r>
  <r>
    <n v="8249"/>
    <s v="N"/>
    <x v="961"/>
    <s v="Critical"/>
    <x v="2"/>
    <x v="2978"/>
    <n v="0.02"/>
    <s v="Regular"/>
    <x v="2931"/>
    <n v="311.99"/>
    <n v="25.64"/>
    <s v="Christina Anderson"/>
    <x v="1"/>
    <s v="Corporate"/>
    <x v="1"/>
    <s v="Copiers and Fax"/>
    <s v="Large Box"/>
    <d v="2017-05-05T00:00:00"/>
  </r>
  <r>
    <n v="8250"/>
    <s v="N"/>
    <x v="961"/>
    <s v="Critical"/>
    <x v="40"/>
    <x v="2979"/>
    <n v="0.05"/>
    <s v="Express"/>
    <x v="2932"/>
    <n v="174.93"/>
    <n v="33.99"/>
    <s v="Christina Anderson"/>
    <x v="1"/>
    <s v="Corporate"/>
    <x v="0"/>
    <s v="Envelopes"/>
    <s v="Small Box"/>
    <d v="2017-05-06T00:00:00"/>
  </r>
  <r>
    <n v="8251"/>
    <s v="N"/>
    <x v="961"/>
    <s v="Critical"/>
    <x v="2"/>
    <x v="2980"/>
    <n v="0.03"/>
    <s v="Express"/>
    <x v="2933"/>
    <n v="20.34"/>
    <n v="14.96"/>
    <s v="Christina Anderson"/>
    <x v="1"/>
    <s v="Corporate"/>
    <x v="2"/>
    <s v="Office Furnishings"/>
    <s v="Wrap Bag"/>
    <d v="2017-05-07T00:00:00"/>
  </r>
  <r>
    <n v="8252"/>
    <s v="N"/>
    <x v="962"/>
    <s v="High"/>
    <x v="0"/>
    <x v="2981"/>
    <n v="0.05"/>
    <s v="Express"/>
    <x v="2934"/>
    <n v="162.97999999999999"/>
    <n v="27.99"/>
    <s v="Roy Jones"/>
    <x v="1"/>
    <s v="Corporate"/>
    <x v="1"/>
    <s v="Office Machines"/>
    <s v="Medium Box"/>
    <d v="2017-05-08T00:00:00"/>
  </r>
  <r>
    <n v="8253"/>
    <s v="N"/>
    <x v="962"/>
    <s v="High"/>
    <x v="5"/>
    <x v="2982"/>
    <n v="0.02"/>
    <s v="Regular"/>
    <x v="2935"/>
    <n v="30.97"/>
    <n v="23.03"/>
    <s v="Roy Jones"/>
    <x v="1"/>
    <s v="Corporate"/>
    <x v="0"/>
    <s v="Paper"/>
    <s v="Small Box"/>
    <d v="2017-05-07T00:00:00"/>
  </r>
  <r>
    <n v="8254"/>
    <s v="N"/>
    <x v="962"/>
    <s v="High"/>
    <x v="15"/>
    <x v="2983"/>
    <n v="0.05"/>
    <s v="Regular"/>
    <x v="2936"/>
    <n v="21.71"/>
    <n v="23.45"/>
    <s v="Roy Jones"/>
    <x v="1"/>
    <s v="Corporate"/>
    <x v="0"/>
    <s v="Storage &amp; Organization"/>
    <s v="Small Box"/>
    <d v="2017-05-09T00:00:00"/>
  </r>
  <r>
    <n v="8255"/>
    <s v="N"/>
    <x v="962"/>
    <s v="Not Specified"/>
    <x v="13"/>
    <x v="2984"/>
    <n v="0"/>
    <s v="Regular"/>
    <x v="2937"/>
    <n v="32.97"/>
    <n v="20.5"/>
    <s v="Neil Knudson"/>
    <x v="1"/>
    <s v="Corporate"/>
    <x v="1"/>
    <s v="Computer Peripherals"/>
    <s v="Small Box"/>
    <d v="2017-05-07T00:00:00"/>
  </r>
  <r>
    <n v="8256"/>
    <s v="N"/>
    <x v="962"/>
    <s v="Not Specified"/>
    <x v="25"/>
    <x v="2985"/>
    <n v="0.08"/>
    <s v="Express"/>
    <x v="2938"/>
    <n v="14.1"/>
    <n v="14.7"/>
    <s v="Neil Knudson"/>
    <x v="1"/>
    <s v="Corporate"/>
    <x v="0"/>
    <s v="Pens &amp; Art Supplies"/>
    <s v="Wrap Bag"/>
    <d v="2017-05-08T00:00:00"/>
  </r>
  <r>
    <n v="8257"/>
    <s v="N"/>
    <x v="963"/>
    <s v="Critical"/>
    <x v="14"/>
    <x v="2986"/>
    <n v="0.04"/>
    <s v="Delivery Van"/>
    <x v="2939"/>
    <n v="224.6"/>
    <n v="66.2"/>
    <s v="Cynthia Arntzen"/>
    <x v="2"/>
    <s v="Small Business"/>
    <x v="2"/>
    <s v="Tables"/>
    <s v="Jumbo Box"/>
    <d v="2017-05-08T00:00:00"/>
  </r>
  <r>
    <n v="8258"/>
    <s v="N"/>
    <x v="963"/>
    <s v="Critical"/>
    <x v="7"/>
    <x v="2987"/>
    <n v="0.08"/>
    <s v="Regular"/>
    <x v="2940"/>
    <n v="15.28"/>
    <n v="16.309999999999999"/>
    <s v="Cynthia Arntzen"/>
    <x v="2"/>
    <s v="Small Business"/>
    <x v="0"/>
    <s v="Pens &amp; Art Supplies"/>
    <s v="Wrap Bag"/>
    <d v="2017-05-08T00:00:00"/>
  </r>
  <r>
    <n v="8259"/>
    <s v="N"/>
    <x v="964"/>
    <s v="Critical"/>
    <x v="20"/>
    <x v="2988"/>
    <n v="0.08"/>
    <s v="Regular"/>
    <x v="2941"/>
    <n v="68.959999999999994"/>
    <n v="27.22"/>
    <s v="Ryan Crowe"/>
    <x v="1"/>
    <s v="Small Business"/>
    <x v="0"/>
    <s v="Appliances"/>
    <s v="Small Box"/>
    <d v="2017-05-10T00:00:00"/>
  </r>
  <r>
    <n v="8260"/>
    <s v="N"/>
    <x v="964"/>
    <s v="Critical"/>
    <x v="48"/>
    <x v="2989"/>
    <n v="0.09"/>
    <s v="Regular"/>
    <x v="2942"/>
    <n v="67.989999999999995"/>
    <n v="15.25"/>
    <s v="Ryan Crowe"/>
    <x v="1"/>
    <s v="Small Business"/>
    <x v="1"/>
    <s v="Telephones and Communication"/>
    <s v="Small Pack"/>
    <d v="2017-05-10T00:00:00"/>
  </r>
  <r>
    <n v="8261"/>
    <s v="N"/>
    <x v="965"/>
    <s v="Low"/>
    <x v="4"/>
    <x v="2990"/>
    <n v="0.05"/>
    <s v="Regular"/>
    <x v="2943"/>
    <n v="26.27"/>
    <n v="21.27"/>
    <s v="Shaun Weien"/>
    <x v="0"/>
    <s v="Home Office"/>
    <x v="0"/>
    <s v="Binders and Binder Accessories"/>
    <s v="Small Box"/>
    <d v="2017-05-11T00:00:00"/>
  </r>
  <r>
    <n v="8262"/>
    <s v="N"/>
    <x v="965"/>
    <s v="Low"/>
    <x v="25"/>
    <x v="2991"/>
    <n v="0.01"/>
    <s v="Regular"/>
    <x v="2944"/>
    <n v="171.99"/>
    <n v="19.5"/>
    <s v="Shaun Weien"/>
    <x v="0"/>
    <s v="Home Office"/>
    <x v="1"/>
    <s v="Computer Peripherals"/>
    <s v="Small Box"/>
    <d v="2017-05-11T00:00:00"/>
  </r>
  <r>
    <n v="8263"/>
    <s v="N"/>
    <x v="965"/>
    <s v="Low"/>
    <x v="40"/>
    <x v="2992"/>
    <n v="0.01"/>
    <s v="Regular"/>
    <x v="2945"/>
    <n v="39.75"/>
    <n v="33.99"/>
    <s v="Shaun Weien"/>
    <x v="0"/>
    <s v="Home Office"/>
    <x v="0"/>
    <s v="Storage &amp; Organization"/>
    <s v="Small Box"/>
    <d v="2017-05-11T00:00:00"/>
  </r>
  <r>
    <n v="8264"/>
    <s v="N"/>
    <x v="965"/>
    <s v="High"/>
    <x v="44"/>
    <x v="2993"/>
    <n v="0.03"/>
    <s v="Regular"/>
    <x v="2946"/>
    <n v="18.48"/>
    <n v="19.940000000000001"/>
    <s v="Nick Crebassa"/>
    <x v="1"/>
    <s v="Corporate"/>
    <x v="0"/>
    <s v="Paper"/>
    <s v="Small Box"/>
    <d v="2017-05-10T00:00:00"/>
  </r>
  <r>
    <n v="8265"/>
    <s v="N"/>
    <x v="965"/>
    <s v="High"/>
    <x v="34"/>
    <x v="2994"/>
    <n v="0.05"/>
    <s v="Regular"/>
    <x v="2947"/>
    <n v="16.98"/>
    <n v="18.7"/>
    <s v="Nick Crebassa"/>
    <x v="1"/>
    <s v="Corporate"/>
    <x v="0"/>
    <s v="Paper"/>
    <s v="Small Box"/>
    <d v="2017-05-11T00:00:00"/>
  </r>
  <r>
    <n v="8266"/>
    <s v="N"/>
    <x v="965"/>
    <s v="High"/>
    <x v="36"/>
    <x v="2995"/>
    <n v="0.1"/>
    <s v="Regular"/>
    <x v="2948"/>
    <n v="67.989999999999995"/>
    <n v="19"/>
    <s v="Nick Crebassa"/>
    <x v="1"/>
    <s v="Corporate"/>
    <x v="1"/>
    <s v="Telephones and Communication"/>
    <s v="Small Pack"/>
    <d v="2017-05-12T00:00:00"/>
  </r>
  <r>
    <n v="8267"/>
    <s v="N"/>
    <x v="966"/>
    <s v="Not Specified"/>
    <x v="20"/>
    <x v="2996"/>
    <n v="0.08"/>
    <s v="Regular"/>
    <x v="2949"/>
    <n v="611.99"/>
    <n v="38.49"/>
    <s v="Juliana Krohn"/>
    <x v="1"/>
    <s v="Corporate"/>
    <x v="1"/>
    <s v="Copiers and Fax"/>
    <s v="Large Box"/>
    <d v="2017-05-11T00:00:00"/>
  </r>
  <r>
    <n v="8268"/>
    <s v="N"/>
    <x v="966"/>
    <s v="Not Specified"/>
    <x v="37"/>
    <x v="2997"/>
    <n v="0.08"/>
    <s v="Regular"/>
    <x v="2950"/>
    <n v="77.989999999999995"/>
    <n v="22.99"/>
    <s v="Juliana Krohn"/>
    <x v="1"/>
    <s v="Corporate"/>
    <x v="1"/>
    <s v="Telephones and Communication"/>
    <s v="Small Box"/>
    <d v="2017-05-12T00:00:00"/>
  </r>
  <r>
    <n v="8269"/>
    <s v="N"/>
    <x v="966"/>
    <s v="Medium"/>
    <x v="31"/>
    <x v="2998"/>
    <n v="0.03"/>
    <s v="Regular"/>
    <x v="2951"/>
    <n v="17.68"/>
    <n v="17.600000000000001"/>
    <s v="John Huston"/>
    <x v="1"/>
    <s v="Consumer"/>
    <x v="0"/>
    <s v="Scissors Rulers and Trimmers"/>
    <s v="Small Pack"/>
    <d v="2017-05-11T00:00:00"/>
  </r>
  <r>
    <n v="8270"/>
    <s v="N"/>
    <x v="966"/>
    <s v="Critical"/>
    <x v="6"/>
    <x v="2999"/>
    <n v="0.04"/>
    <s v="Regular"/>
    <x v="2952"/>
    <n v="31.94"/>
    <n v="28.87"/>
    <s v="Cindy Schnelling"/>
    <x v="3"/>
    <s v="Corporate"/>
    <x v="2"/>
    <s v="Office Furnishings"/>
    <s v="Large Box"/>
    <d v="2017-05-11T00:00:00"/>
  </r>
  <r>
    <n v="8271"/>
    <s v="N"/>
    <x v="966"/>
    <s v="Critical"/>
    <x v="25"/>
    <x v="3000"/>
    <n v="0.09"/>
    <s v="Regular"/>
    <x v="2953"/>
    <n v="15.68"/>
    <n v="15.32"/>
    <s v="Cindy Schnelling"/>
    <x v="3"/>
    <s v="Corporate"/>
    <x v="0"/>
    <s v="Scissors Rulers and Trimmers"/>
    <s v="Wrap Bag"/>
    <d v="2017-05-12T00:00:00"/>
  </r>
  <r>
    <n v="8272"/>
    <s v="N"/>
    <x v="967"/>
    <s v="Medium"/>
    <x v="34"/>
    <x v="3001"/>
    <n v="0.05"/>
    <s v="Regular"/>
    <x v="2954"/>
    <n v="53.47"/>
    <n v="48.2"/>
    <s v="Craig Yedwab"/>
    <x v="0"/>
    <s v="Corporate"/>
    <x v="2"/>
    <s v="Office Furnishings"/>
    <s v="Wrap Bag"/>
    <d v="2017-05-12T00:00:00"/>
  </r>
  <r>
    <n v="8273"/>
    <s v="N"/>
    <x v="967"/>
    <s v="Low"/>
    <x v="22"/>
    <x v="3002"/>
    <n v="0.09"/>
    <s v="Regular"/>
    <x v="2955"/>
    <n v="36.92"/>
    <n v="26.98"/>
    <s v="Eugene Barchas"/>
    <x v="3"/>
    <s v="Home Office"/>
    <x v="0"/>
    <s v="Binders and Binder Accessories"/>
    <s v="Small Box"/>
    <d v="2017-05-16T00:00:00"/>
  </r>
  <r>
    <n v="8274"/>
    <s v="N"/>
    <x v="967"/>
    <s v="Low"/>
    <x v="47"/>
    <x v="3003"/>
    <n v="0.02"/>
    <s v="Regular"/>
    <x v="2956"/>
    <n v="205.17"/>
    <n v="33.99"/>
    <s v="Linda Southworth"/>
    <x v="1"/>
    <s v="Consumer"/>
    <x v="0"/>
    <s v="Storage &amp; Organization"/>
    <s v="Small Box"/>
    <d v="2017-05-16T00:00:00"/>
  </r>
  <r>
    <n v="8275"/>
    <s v="N"/>
    <x v="968"/>
    <s v="Critical"/>
    <x v="3"/>
    <x v="3004"/>
    <n v="0.03"/>
    <s v="Regular"/>
    <x v="2957"/>
    <n v="16.13"/>
    <n v="19.04"/>
    <s v="Russell DAscenzo"/>
    <x v="1"/>
    <s v="Consumer"/>
    <x v="0"/>
    <s v="Binders and Binder Accessories"/>
    <s v="Small Box"/>
    <d v="2017-05-14T00:00:00"/>
  </r>
  <r>
    <n v="8276"/>
    <s v="N"/>
    <x v="968"/>
    <s v="High"/>
    <x v="40"/>
    <x v="3005"/>
    <n v="0.1"/>
    <s v="Regular"/>
    <x v="2958"/>
    <n v="20.74"/>
    <n v="22.29"/>
    <s v="Fred McMath"/>
    <x v="0"/>
    <s v="Small Business"/>
    <x v="0"/>
    <s v="Envelopes"/>
    <s v="Small Box"/>
    <d v="2017-05-13T00:00:00"/>
  </r>
  <r>
    <n v="8277"/>
    <s v="N"/>
    <x v="968"/>
    <s v="Critical"/>
    <x v="16"/>
    <x v="3006"/>
    <n v="0.04"/>
    <s v="Express"/>
    <x v="2959"/>
    <n v="77.989999999999995"/>
    <n v="18.989999999999998"/>
    <s v="Benjamin Venier"/>
    <x v="0"/>
    <s v="Small Business"/>
    <x v="1"/>
    <s v="Telephones and Communication"/>
    <s v="Small Box"/>
    <d v="2017-05-13T00:00:00"/>
  </r>
  <r>
    <n v="8278"/>
    <s v="N"/>
    <x v="968"/>
    <s v="High"/>
    <x v="44"/>
    <x v="3007"/>
    <n v="0.1"/>
    <s v="Regular"/>
    <x v="2960"/>
    <n v="77.989999999999995"/>
    <n v="22.99"/>
    <s v="Michael Kennedy"/>
    <x v="0"/>
    <s v="Corporate"/>
    <x v="1"/>
    <s v="Telephones and Communication"/>
    <s v="Small Box"/>
    <d v="2017-05-14T00:00:00"/>
  </r>
  <r>
    <n v="8279"/>
    <s v="N"/>
    <x v="968"/>
    <s v="High"/>
    <x v="29"/>
    <x v="3008"/>
    <n v="0.04"/>
    <s v="Regular"/>
    <x v="2961"/>
    <n v="27.28"/>
    <n v="24.91"/>
    <s v="Michael Kennedy"/>
    <x v="0"/>
    <s v="Corporate"/>
    <x v="0"/>
    <s v="Binders and Binder Accessories"/>
    <s v="Small Box"/>
    <d v="2017-05-13T00:00:00"/>
  </r>
  <r>
    <n v="8280"/>
    <s v="N"/>
    <x v="968"/>
    <s v="High"/>
    <x v="22"/>
    <x v="3009"/>
    <n v="0.06"/>
    <s v="Regular"/>
    <x v="2962"/>
    <n v="111.99"/>
    <n v="33.99"/>
    <s v="Dorothy Wardle"/>
    <x v="3"/>
    <s v="Corporate"/>
    <x v="1"/>
    <s v="Computer Peripherals"/>
    <s v="Small Box"/>
    <d v="2017-05-13T00:00:00"/>
  </r>
  <r>
    <n v="8281"/>
    <s v="N"/>
    <x v="969"/>
    <s v="High"/>
    <x v="41"/>
    <x v="3010"/>
    <n v="0.1"/>
    <s v="Express"/>
    <x v="2963"/>
    <n v="41.89"/>
    <n v="15.99"/>
    <s v="Cynthia Arntzen"/>
    <x v="2"/>
    <s v="Small Business"/>
    <x v="1"/>
    <s v="Computer Peripherals"/>
    <s v="Small Pack"/>
    <d v="2017-05-16T00:00:00"/>
  </r>
  <r>
    <n v="8282"/>
    <s v="N"/>
    <x v="970"/>
    <s v="High"/>
    <x v="0"/>
    <x v="3011"/>
    <n v="0.1"/>
    <s v="Regular"/>
    <x v="2964"/>
    <n v="55.98"/>
    <n v="15.99"/>
    <s v="Michelle Lonsdale"/>
    <x v="3"/>
    <s v="Home Office"/>
    <x v="1"/>
    <s v="Computer Peripherals"/>
    <s v="Small Pack"/>
    <d v="2017-05-16T00:00:00"/>
  </r>
  <r>
    <n v="8283"/>
    <s v="N"/>
    <x v="971"/>
    <s v="High"/>
    <x v="44"/>
    <x v="3012"/>
    <n v="7.0000000000000007E-2"/>
    <s v="Regular"/>
    <x v="2965"/>
    <n v="49.7"/>
    <n v="16.989999999999998"/>
    <s v="Natalie Fritzler"/>
    <x v="2"/>
    <s v="Home Office"/>
    <x v="0"/>
    <s v="Binders and Binder Accessories"/>
    <s v="Small Box"/>
    <d v="2017-05-19T00:00:00"/>
  </r>
  <r>
    <n v="8284"/>
    <s v="N"/>
    <x v="971"/>
    <s v="High"/>
    <x v="33"/>
    <x v="3013"/>
    <n v="0"/>
    <s v="Regular"/>
    <x v="2966"/>
    <n v="31.98"/>
    <n v="22.68"/>
    <s v="Natalie Fritzler"/>
    <x v="2"/>
    <s v="Home Office"/>
    <x v="0"/>
    <s v="Paper"/>
    <s v="Small Box"/>
    <d v="2017-05-18T00:00:00"/>
  </r>
  <r>
    <n v="8285"/>
    <s v="N"/>
    <x v="971"/>
    <s v="High"/>
    <x v="18"/>
    <x v="3014"/>
    <n v="0.06"/>
    <s v="Regular"/>
    <x v="2967"/>
    <n v="22.48"/>
    <n v="16.89"/>
    <s v="Natalie Fritzler"/>
    <x v="2"/>
    <s v="Home Office"/>
    <x v="0"/>
    <s v="Pens &amp; Art Supplies"/>
    <s v="Small Pack"/>
    <d v="2017-05-18T00:00:00"/>
  </r>
  <r>
    <n v="8286"/>
    <s v="N"/>
    <x v="972"/>
    <s v="High"/>
    <x v="2"/>
    <x v="3015"/>
    <n v="0.01"/>
    <s v="Regular"/>
    <x v="2968"/>
    <n v="52.98"/>
    <n v="15.99"/>
    <s v="Ed Ludwig"/>
    <x v="2"/>
    <s v="Consumer"/>
    <x v="1"/>
    <s v="Computer Peripherals"/>
    <s v="Small Pack"/>
    <d v="2017-05-19T00:00:00"/>
  </r>
  <r>
    <n v="8287"/>
    <s v="N"/>
    <x v="972"/>
    <s v="High"/>
    <x v="13"/>
    <x v="3016"/>
    <n v="0.02"/>
    <s v="Regular"/>
    <x v="2969"/>
    <n v="52.97"/>
    <n v="28.45"/>
    <s v="Ed Ludwig"/>
    <x v="2"/>
    <s v="Consumer"/>
    <x v="2"/>
    <s v="Office Furnishings"/>
    <s v="Large Box"/>
    <d v="2017-05-19T00:00:00"/>
  </r>
  <r>
    <n v="8288"/>
    <s v="N"/>
    <x v="972"/>
    <s v="Not Specified"/>
    <x v="9"/>
    <x v="3017"/>
    <n v="0.05"/>
    <s v="Delivery Van"/>
    <x v="2970"/>
    <n v="37.979999999999997"/>
    <n v="28.36"/>
    <s v="Steven Cartwright"/>
    <x v="1"/>
    <s v="Home Office"/>
    <x v="2"/>
    <s v="Chairs &amp; Chairmats"/>
    <s v="Jumbo Drum"/>
    <d v="2017-05-18T00:00:00"/>
  </r>
  <r>
    <n v="8289"/>
    <s v="N"/>
    <x v="973"/>
    <s v="High"/>
    <x v="41"/>
    <x v="3018"/>
    <n v="0.02"/>
    <s v="Regular"/>
    <x v="2971"/>
    <n v="16.13"/>
    <n v="14.5"/>
    <s v="Darren Koutras"/>
    <x v="0"/>
    <s v="Consumer"/>
    <x v="0"/>
    <s v="Labels"/>
    <s v="Small Box"/>
    <d v="2017-05-19T00:00:00"/>
  </r>
  <r>
    <n v="8290"/>
    <s v="Y"/>
    <x v="974"/>
    <s v="Not Specified"/>
    <x v="10"/>
    <x v="3019"/>
    <n v="7.0000000000000007E-2"/>
    <s v="Regular"/>
    <x v="2972"/>
    <n v="61.34"/>
    <n v="24.25"/>
    <s v="Darren Budd"/>
    <x v="2"/>
    <s v="Consumer"/>
    <x v="2"/>
    <s v="Office Furnishings"/>
    <s v="Large Box"/>
    <d v="2017-05-21T00:00:00"/>
  </r>
  <r>
    <n v="8291"/>
    <s v="Y"/>
    <x v="974"/>
    <s v="Not Specified"/>
    <x v="7"/>
    <x v="3020"/>
    <n v="0.01"/>
    <s v="Regular"/>
    <x v="2973"/>
    <n v="22.06"/>
    <n v="16.059999999999999"/>
    <s v="Darren Budd"/>
    <x v="2"/>
    <s v="Consumer"/>
    <x v="2"/>
    <s v="Office Furnishings"/>
    <s v="Wrap Bag"/>
    <d v="2017-05-21T00:00:00"/>
  </r>
  <r>
    <n v="8292"/>
    <s v="N"/>
    <x v="974"/>
    <s v="Critical"/>
    <x v="48"/>
    <x v="2401"/>
    <n v="7.0000000000000007E-2"/>
    <s v="Regular"/>
    <x v="2101"/>
    <n v="34.99"/>
    <n v="22.99"/>
    <s v="Kelly Andreada"/>
    <x v="1"/>
    <s v="Home Office"/>
    <x v="0"/>
    <s v="Pens &amp; Art Supplies"/>
    <s v="Small Pack"/>
    <d v="2017-05-20T00:00:00"/>
  </r>
  <r>
    <n v="8293"/>
    <s v="N"/>
    <x v="975"/>
    <s v="Critical"/>
    <x v="10"/>
    <x v="3021"/>
    <n v="0.09"/>
    <s v="Regular"/>
    <x v="2974"/>
    <n v="15.74"/>
    <n v="18.690000000000001"/>
    <s v="Brad Thomas"/>
    <x v="1"/>
    <s v="Home Office"/>
    <x v="0"/>
    <s v="Binders and Binder Accessories"/>
    <s v="Small Box"/>
    <d v="2017-05-21T00:00:00"/>
  </r>
  <r>
    <n v="8294"/>
    <s v="N"/>
    <x v="975"/>
    <s v="Low"/>
    <x v="35"/>
    <x v="3022"/>
    <n v="0.09"/>
    <s v="Regular"/>
    <x v="2975"/>
    <n v="23.09"/>
    <n v="19.25"/>
    <s v="Deanra Eno"/>
    <x v="1"/>
    <s v="Corporate"/>
    <x v="0"/>
    <s v="Envelopes"/>
    <s v="Small Box"/>
    <d v="2017-05-29T00:00:00"/>
  </r>
  <r>
    <n v="8295"/>
    <s v="N"/>
    <x v="975"/>
    <s v="Low"/>
    <x v="22"/>
    <x v="3023"/>
    <n v="0.08"/>
    <s v="Express"/>
    <x v="2976"/>
    <n v="132.97"/>
    <n v="21.11"/>
    <s v="Deanra Eno"/>
    <x v="1"/>
    <s v="Corporate"/>
    <x v="1"/>
    <s v="Office Machines"/>
    <s v="Medium Box"/>
    <d v="2017-05-20T00:00:00"/>
  </r>
  <r>
    <n v="8296"/>
    <s v="N"/>
    <x v="975"/>
    <s v="Critical"/>
    <x v="4"/>
    <x v="3024"/>
    <n v="0.09"/>
    <s v="Regular"/>
    <x v="2977"/>
    <n v="6795.02"/>
    <n v="38.49"/>
    <s v="Craig Carreira"/>
    <x v="1"/>
    <s v="Corporate"/>
    <x v="1"/>
    <s v="Office Machines"/>
    <s v="Large Box"/>
    <d v="2017-05-22T00:00:00"/>
  </r>
  <r>
    <n v="8297"/>
    <s v="N"/>
    <x v="975"/>
    <s v="Medium"/>
    <x v="41"/>
    <x v="3025"/>
    <n v="7.0000000000000007E-2"/>
    <s v="Regular"/>
    <x v="2978"/>
    <n v="24.21"/>
    <n v="18.809999999999999"/>
    <s v="Brendan Dodson"/>
    <x v="3"/>
    <s v="Corporate"/>
    <x v="0"/>
    <s v="Storage &amp; Organization"/>
    <s v="Small Box"/>
    <d v="2017-05-21T00:00:00"/>
  </r>
  <r>
    <n v="8298"/>
    <s v="N"/>
    <x v="976"/>
    <s v="Low"/>
    <x v="21"/>
    <x v="3026"/>
    <n v="0.03"/>
    <s v="Regular"/>
    <x v="1742"/>
    <n v="34.380000000000003"/>
    <n v="29.1"/>
    <s v="Matthew Clasen"/>
    <x v="2"/>
    <s v="Consumer"/>
    <x v="0"/>
    <s v="Binders and Binder Accessories"/>
    <s v="Small Box"/>
    <d v="2017-05-23T00:00:00"/>
  </r>
  <r>
    <n v="8299"/>
    <s v="N"/>
    <x v="976"/>
    <s v="Low"/>
    <x v="39"/>
    <x v="3027"/>
    <n v="0.02"/>
    <s v="Regular"/>
    <x v="2979"/>
    <n v="17.940000000000001"/>
    <n v="23.92"/>
    <s v="Matthew Clasen"/>
    <x v="2"/>
    <s v="Consumer"/>
    <x v="0"/>
    <s v="Binders and Binder Accessories"/>
    <s v="Small Box"/>
    <d v="2017-05-26T00:00:00"/>
  </r>
  <r>
    <n v="8300"/>
    <s v="N"/>
    <x v="976"/>
    <s v="Low"/>
    <x v="9"/>
    <x v="3028"/>
    <n v="0.01"/>
    <s v="Express"/>
    <x v="2980"/>
    <n v="18.98"/>
    <n v="15.6"/>
    <s v="Matthew Clasen"/>
    <x v="1"/>
    <s v="Consumer"/>
    <x v="0"/>
    <s v="Paper"/>
    <s v="Wrap Bag"/>
    <d v="2017-05-28T00:00:00"/>
  </r>
  <r>
    <n v="8301"/>
    <s v="N"/>
    <x v="976"/>
    <s v="High"/>
    <x v="23"/>
    <x v="3029"/>
    <n v="0"/>
    <s v="Regular"/>
    <x v="2981"/>
    <n v="13.26"/>
    <n v="14.7"/>
    <s v="Lindsay Castell"/>
    <x v="1"/>
    <s v="Corporate"/>
    <x v="0"/>
    <s v="Rubber Bands"/>
    <s v="Wrap Bag"/>
    <d v="2017-05-22T00:00:00"/>
  </r>
  <r>
    <n v="8302"/>
    <s v="N"/>
    <x v="976"/>
    <s v="High"/>
    <x v="46"/>
    <x v="3030"/>
    <n v="7.0000000000000007E-2"/>
    <s v="Regular"/>
    <x v="2982"/>
    <n v="76.650000000000006"/>
    <n v="49"/>
    <s v="Randy Ferguson"/>
    <x v="1"/>
    <s v="Home Office"/>
    <x v="0"/>
    <s v="Storage &amp; Organization"/>
    <s v="Large Box"/>
    <d v="2017-05-21T00:00:00"/>
  </r>
  <r>
    <n v="8303"/>
    <s v="N"/>
    <x v="977"/>
    <s v="Not Specified"/>
    <x v="35"/>
    <x v="3031"/>
    <n v="0.09"/>
    <s v="Regular"/>
    <x v="2983"/>
    <n v="34.72"/>
    <n v="22.99"/>
    <s v="Randy Ferguson"/>
    <x v="1"/>
    <s v="Corporate"/>
    <x v="2"/>
    <s v="Office Furnishings"/>
    <s v="Small Pack"/>
    <d v="2017-05-23T00:00:00"/>
  </r>
  <r>
    <n v="8304"/>
    <s v="N"/>
    <x v="977"/>
    <s v="Not Specified"/>
    <x v="28"/>
    <x v="3032"/>
    <n v="0.03"/>
    <s v="Delivery Van"/>
    <x v="2984"/>
    <n v="308.18"/>
    <n v="68.12"/>
    <s v="Randy Ferguson"/>
    <x v="1"/>
    <s v="Corporate"/>
    <x v="2"/>
    <s v="Tables"/>
    <s v="Jumbo Box"/>
    <d v="2017-05-25T00:00:00"/>
  </r>
  <r>
    <n v="8305"/>
    <s v="N"/>
    <x v="977"/>
    <s v="Medium"/>
    <x v="5"/>
    <x v="3033"/>
    <n v="0.08"/>
    <s v="Regular"/>
    <x v="2985"/>
    <n v="52.98"/>
    <n v="15.99"/>
    <s v="Liz Carlisle"/>
    <x v="1"/>
    <s v="Corporate"/>
    <x v="1"/>
    <s v="Computer Peripherals"/>
    <s v="Small Pack"/>
    <d v="2017-05-24T00:00:00"/>
  </r>
  <r>
    <n v="8306"/>
    <s v="N"/>
    <x v="978"/>
    <s v="Critical"/>
    <x v="45"/>
    <x v="3034"/>
    <n v="0.09"/>
    <s v="Regular"/>
    <x v="2986"/>
    <n v="14.62"/>
    <n v="14.8"/>
    <s v="Astrea Jones"/>
    <x v="1"/>
    <s v="Corporate"/>
    <x v="0"/>
    <s v="Rubber Bands"/>
    <s v="Wrap Bag"/>
    <d v="2017-05-25T00:00:00"/>
  </r>
  <r>
    <n v="8307"/>
    <s v="N"/>
    <x v="978"/>
    <s v="High"/>
    <x v="28"/>
    <x v="3035"/>
    <n v="0.03"/>
    <s v="Regular"/>
    <x v="2987"/>
    <n v="14.88"/>
    <n v="14.99"/>
    <s v="Susan Pistek"/>
    <x v="1"/>
    <s v="Home Office"/>
    <x v="0"/>
    <s v="Labels"/>
    <s v="Small Box"/>
    <d v="2017-05-25T00:00:00"/>
  </r>
  <r>
    <n v="8308"/>
    <s v="N"/>
    <x v="979"/>
    <s v="Medium"/>
    <x v="10"/>
    <x v="3036"/>
    <n v="0"/>
    <s v="Regular"/>
    <x v="2988"/>
    <n v="15.08"/>
    <n v="14.5"/>
    <s v="Philip Fox"/>
    <x v="1"/>
    <s v="Home Office"/>
    <x v="0"/>
    <s v="Labels"/>
    <s v="Small Box"/>
    <d v="2017-05-27T00:00:00"/>
  </r>
  <r>
    <n v="8309"/>
    <s v="N"/>
    <x v="979"/>
    <s v="Medium"/>
    <x v="33"/>
    <x v="3037"/>
    <n v="0.08"/>
    <s v="Regular"/>
    <x v="2989"/>
    <n v="13.81"/>
    <n v="14.75"/>
    <s v="Philip Fox"/>
    <x v="1"/>
    <s v="Home Office"/>
    <x v="0"/>
    <s v="Rubber Bands"/>
    <s v="Wrap Bag"/>
    <d v="2017-05-26T00:00:00"/>
  </r>
  <r>
    <n v="8310"/>
    <s v="N"/>
    <x v="979"/>
    <s v="Medium"/>
    <x v="43"/>
    <x v="3038"/>
    <n v="0.02"/>
    <s v="Express"/>
    <x v="583"/>
    <n v="28.06"/>
    <n v="22.34"/>
    <s v="Philip Fox"/>
    <x v="1"/>
    <s v="Home Office"/>
    <x v="0"/>
    <s v="Storage &amp; Organization"/>
    <s v="Small Box"/>
    <d v="2017-05-26T00:00:00"/>
  </r>
  <r>
    <n v="8311"/>
    <s v="N"/>
    <x v="979"/>
    <s v="Low"/>
    <x v="46"/>
    <x v="3039"/>
    <n v="0.04"/>
    <s v="Regular"/>
    <x v="2990"/>
    <n v="92.98"/>
    <n v="18.5"/>
    <s v="Amy Cox"/>
    <x v="2"/>
    <s v="Small Business"/>
    <x v="0"/>
    <s v="Appliances"/>
    <s v="Small Box"/>
    <d v="2017-05-24T00:00:00"/>
  </r>
  <r>
    <n v="8312"/>
    <s v="N"/>
    <x v="979"/>
    <s v="Low"/>
    <x v="36"/>
    <x v="3040"/>
    <n v="0"/>
    <s v="Regular"/>
    <x v="2991"/>
    <n v="45.29"/>
    <n v="22.74"/>
    <s v="Amy Cox"/>
    <x v="2"/>
    <s v="Small Business"/>
    <x v="0"/>
    <s v="Storage &amp; Organization"/>
    <s v="Small Box"/>
    <d v="2017-05-28T00:00:00"/>
  </r>
  <r>
    <n v="8313"/>
    <s v="N"/>
    <x v="980"/>
    <s v="Low"/>
    <x v="38"/>
    <x v="3041"/>
    <n v="0.09"/>
    <s v="Express"/>
    <x v="2992"/>
    <n v="77.989999999999995"/>
    <n v="19.989999999999998"/>
    <s v="Harold Engle"/>
    <x v="0"/>
    <s v="Home Office"/>
    <x v="1"/>
    <s v="Telephones and Communication"/>
    <s v="Small Box"/>
    <d v="2017-05-29T00:00:00"/>
  </r>
  <r>
    <n v="8314"/>
    <s v="N"/>
    <x v="980"/>
    <s v="Low"/>
    <x v="2"/>
    <x v="3042"/>
    <n v="0.04"/>
    <s v="Regular"/>
    <x v="2993"/>
    <n v="16.91"/>
    <n v="14.5"/>
    <s v="Harold Engle"/>
    <x v="0"/>
    <s v="Home Office"/>
    <x v="0"/>
    <s v="Labels"/>
    <s v="Small Box"/>
    <d v="2017-06-01T00:00:00"/>
  </r>
  <r>
    <n v="8315"/>
    <s v="N"/>
    <x v="980"/>
    <s v="Low"/>
    <x v="13"/>
    <x v="3043"/>
    <n v="0.09"/>
    <s v="Regular"/>
    <x v="2994"/>
    <n v="39.75"/>
    <n v="33.99"/>
    <s v="Harold Engle"/>
    <x v="0"/>
    <s v="Home Office"/>
    <x v="0"/>
    <s v="Storage &amp; Organization"/>
    <s v="Small Box"/>
    <d v="2017-06-01T00:00:00"/>
  </r>
  <r>
    <n v="8316"/>
    <s v="N"/>
    <x v="980"/>
    <s v="High"/>
    <x v="38"/>
    <x v="3044"/>
    <n v="0.1"/>
    <s v="Regular"/>
    <x v="2995"/>
    <n v="52.98"/>
    <n v="20.5"/>
    <s v="Benjamin Farhat"/>
    <x v="1"/>
    <s v="Home Office"/>
    <x v="1"/>
    <s v="Computer Peripherals"/>
    <s v="Small Box"/>
    <d v="2017-05-27T00:00:00"/>
  </r>
  <r>
    <n v="8317"/>
    <s v="N"/>
    <x v="980"/>
    <s v="High"/>
    <x v="46"/>
    <x v="3045"/>
    <n v="0.04"/>
    <s v="Regular"/>
    <x v="2996"/>
    <n v="74.180000000000007"/>
    <n v="26.78"/>
    <s v="Benjamin Farhat"/>
    <x v="1"/>
    <s v="Home Office"/>
    <x v="0"/>
    <s v="Storage &amp; Organization"/>
    <s v="Small Box"/>
    <d v="2017-05-26T00:00:00"/>
  </r>
  <r>
    <n v="8318"/>
    <s v="N"/>
    <x v="981"/>
    <s v="Not Specified"/>
    <x v="40"/>
    <x v="3046"/>
    <n v="0.04"/>
    <s v="Express"/>
    <x v="2997"/>
    <n v="15.58"/>
    <n v="19.47"/>
    <s v="Denise Monton"/>
    <x v="1"/>
    <s v="Home Office"/>
    <x v="0"/>
    <s v="Binders and Binder Accessories"/>
    <s v="Small Box"/>
    <d v="2017-05-28T00:00:00"/>
  </r>
  <r>
    <n v="8319"/>
    <s v="N"/>
    <x v="981"/>
    <s v="Not Specified"/>
    <x v="22"/>
    <x v="3047"/>
    <n v="0.03"/>
    <s v="Delivery Van"/>
    <x v="2998"/>
    <n v="228.6"/>
    <n v="78.2"/>
    <s v="Denise Monton"/>
    <x v="1"/>
    <s v="Home Office"/>
    <x v="2"/>
    <s v="Chairs &amp; Chairmats"/>
    <s v="Jumbo Drum"/>
    <d v="2017-05-28T00:00:00"/>
  </r>
  <r>
    <n v="8320"/>
    <s v="N"/>
    <x v="982"/>
    <s v="High"/>
    <x v="29"/>
    <x v="3048"/>
    <n v="0.1"/>
    <s v="Express"/>
    <x v="2999"/>
    <n v="18.48"/>
    <n v="20.22"/>
    <s v="Neoma Murray"/>
    <x v="1"/>
    <s v="Small Business"/>
    <x v="0"/>
    <s v="Paper"/>
    <s v="Small Box"/>
    <d v="2017-05-29T00:00:00"/>
  </r>
  <r>
    <n v="8321"/>
    <s v="N"/>
    <x v="982"/>
    <s v="Critical"/>
    <x v="20"/>
    <x v="3049"/>
    <n v="0.09"/>
    <s v="Delivery Van"/>
    <x v="3000"/>
    <n v="172.98"/>
    <n v="49.02"/>
    <s v="Erin Smith"/>
    <x v="2"/>
    <s v="Home Office"/>
    <x v="2"/>
    <s v="Bookcases"/>
    <s v="Jumbo Box"/>
    <d v="2017-05-28T00:00:00"/>
  </r>
  <r>
    <n v="8322"/>
    <s v="N"/>
    <x v="982"/>
    <s v="Critical"/>
    <x v="41"/>
    <x v="3050"/>
    <n v="0"/>
    <s v="Regular"/>
    <x v="3001"/>
    <n v="187.99"/>
    <n v="18.989999999999998"/>
    <s v="Erin Smith"/>
    <x v="2"/>
    <s v="Home Office"/>
    <x v="1"/>
    <s v="Telephones and Communication"/>
    <s v="Small Box"/>
    <d v="2017-05-28T00:00:00"/>
  </r>
  <r>
    <n v="8323"/>
    <s v="N"/>
    <x v="983"/>
    <s v="Low"/>
    <x v="16"/>
    <x v="3051"/>
    <n v="0.02"/>
    <s v="Regular"/>
    <x v="3002"/>
    <n v="16.91"/>
    <n v="18.97"/>
    <s v="Robert Dilbeck"/>
    <x v="1"/>
    <s v="Corporate"/>
    <x v="0"/>
    <s v="Binders and Binder Accessories"/>
    <s v="Small Box"/>
    <d v="2017-06-04T00:00:00"/>
  </r>
  <r>
    <n v="8324"/>
    <s v="N"/>
    <x v="983"/>
    <s v="High"/>
    <x v="11"/>
    <x v="3052"/>
    <n v="0"/>
    <s v="Regular"/>
    <x v="3003"/>
    <n v="19.64"/>
    <n v="19.829999999999998"/>
    <s v="Jay Fine"/>
    <x v="1"/>
    <s v="Consumer"/>
    <x v="0"/>
    <s v="Paper"/>
    <s v="Wrap Bag"/>
    <d v="2017-05-31T00:00:00"/>
  </r>
  <r>
    <n v="8325"/>
    <s v="Y"/>
    <x v="984"/>
    <s v="Critical"/>
    <x v="31"/>
    <x v="3053"/>
    <n v="0"/>
    <s v="Delivery Van"/>
    <x v="3004"/>
    <n v="142.97999999999999"/>
    <n v="68.739999999999995"/>
    <s v="Sally Matthias"/>
    <x v="0"/>
    <s v="Corporate"/>
    <x v="2"/>
    <s v="Bookcases"/>
    <s v="Jumbo Box"/>
    <d v="2017-05-30T00:00:00"/>
  </r>
  <r>
    <n v="8326"/>
    <s v="Y"/>
    <x v="984"/>
    <s v="Critical"/>
    <x v="4"/>
    <x v="3054"/>
    <n v="0.05"/>
    <s v="Delivery Van"/>
    <x v="3005"/>
    <n v="230.75"/>
    <n v="83.64"/>
    <s v="Sally Matthias"/>
    <x v="0"/>
    <s v="Corporate"/>
    <x v="2"/>
    <s v="Tables"/>
    <s v="Jumbo Box"/>
    <d v="2017-05-31T00:00:00"/>
  </r>
  <r>
    <n v="8327"/>
    <s v="N"/>
    <x v="985"/>
    <s v="Low"/>
    <x v="38"/>
    <x v="3055"/>
    <n v="0.03"/>
    <s v="Regular"/>
    <x v="3006"/>
    <n v="216.1"/>
    <n v="27.99"/>
    <s v="Karl Brown"/>
    <x v="0"/>
    <s v="Corporate"/>
    <x v="1"/>
    <s v="Office Machines"/>
    <s v="Medium Box"/>
    <d v="2017-06-06T00:00:00"/>
  </r>
  <r>
    <n v="8328"/>
    <s v="N"/>
    <x v="985"/>
    <s v="Low"/>
    <x v="23"/>
    <x v="3056"/>
    <n v="0.1"/>
    <s v="Delivery Van"/>
    <x v="3007"/>
    <n v="291.81"/>
    <n v="37.19"/>
    <s v="Karl Brown"/>
    <x v="0"/>
    <s v="Corporate"/>
    <x v="0"/>
    <s v="Appliances"/>
    <s v="Jumbo Drum"/>
    <d v="2017-06-01T00:00:00"/>
  </r>
  <r>
    <n v="8329"/>
    <s v="N"/>
    <x v="985"/>
    <s v="Low"/>
    <x v="11"/>
    <x v="3057"/>
    <n v="0"/>
    <s v="Regular"/>
    <x v="3008"/>
    <n v="14.08"/>
    <n v="19.329999999999998"/>
    <s v="Karl Brown"/>
    <x v="1"/>
    <s v="Corporate"/>
    <x v="2"/>
    <s v="Office Furnishings"/>
    <s v="Small Box"/>
    <d v="2017-06-06T00:00:00"/>
  </r>
  <r>
    <n v="8330"/>
    <s v="N"/>
    <x v="985"/>
    <s v="Medium"/>
    <x v="27"/>
    <x v="3058"/>
    <n v="7.0000000000000007E-2"/>
    <s v="Regular"/>
    <x v="3009"/>
    <n v="77.989999999999995"/>
    <n v="16.79"/>
    <s v="Katherine Murray"/>
    <x v="0"/>
    <s v="Home Office"/>
    <x v="1"/>
    <s v="Telephones and Communication"/>
    <s v="Small Box"/>
    <d v="2017-06-01T00:00:00"/>
  </r>
  <r>
    <n v="8331"/>
    <s v="N"/>
    <x v="985"/>
    <s v="Not Specified"/>
    <x v="41"/>
    <x v="3059"/>
    <n v="0.1"/>
    <s v="Regular"/>
    <x v="3010"/>
    <n v="38.31"/>
    <n v="19.89"/>
    <s v="Ken Lonsdale"/>
    <x v="1"/>
    <s v="Consumer"/>
    <x v="1"/>
    <s v="Computer Peripherals"/>
    <s v="Small Box"/>
    <d v="2017-06-01T00:00:00"/>
  </r>
  <r>
    <n v="8332"/>
    <s v="N"/>
    <x v="986"/>
    <s v="Critical"/>
    <x v="45"/>
    <x v="3060"/>
    <n v="0.03"/>
    <s v="Regular"/>
    <x v="3011"/>
    <n v="49.94"/>
    <n v="19.079999999999998"/>
    <s v="Patrick Jones"/>
    <x v="0"/>
    <s v="Home Office"/>
    <x v="0"/>
    <s v="Paper"/>
    <s v="Wrap Bag"/>
    <d v="2017-06-05T00:00:00"/>
  </r>
  <r>
    <n v="8333"/>
    <s v="N"/>
    <x v="987"/>
    <s v="Medium"/>
    <x v="32"/>
    <x v="3061"/>
    <n v="7.0000000000000007E-2"/>
    <s v="Regular"/>
    <x v="3012"/>
    <n v="375.25"/>
    <n v="33.99"/>
    <s v="Henia Zydlo"/>
    <x v="1"/>
    <s v="Home Office"/>
    <x v="0"/>
    <s v="Appliances"/>
    <s v="Small Box"/>
    <d v="2017-06-06T00:00:00"/>
  </r>
  <r>
    <n v="8334"/>
    <s v="N"/>
    <x v="988"/>
    <s v="Critical"/>
    <x v="25"/>
    <x v="3062"/>
    <n v="0"/>
    <s v="Regular"/>
    <x v="3013"/>
    <n v="24.58"/>
    <n v="19.16"/>
    <s v="Brad Eason"/>
    <x v="3"/>
    <s v="Small Business"/>
    <x v="2"/>
    <s v="Office Furnishings"/>
    <s v="Small Box"/>
    <d v="2017-06-07T00:00:00"/>
  </r>
  <r>
    <n v="8335"/>
    <s v="N"/>
    <x v="989"/>
    <s v="Critical"/>
    <x v="42"/>
    <x v="3063"/>
    <n v="0.04"/>
    <s v="Regular"/>
    <x v="2989"/>
    <n v="23.58"/>
    <n v="20.97"/>
    <s v="Gary Mitchum"/>
    <x v="2"/>
    <s v="Consumer"/>
    <x v="0"/>
    <s v="Envelopes"/>
    <s v="Small Box"/>
    <d v="2017-06-08T00:00:00"/>
  </r>
  <r>
    <n v="8336"/>
    <s v="N"/>
    <x v="989"/>
    <s v="High"/>
    <x v="45"/>
    <x v="3064"/>
    <n v="0.02"/>
    <s v="Regular"/>
    <x v="3014"/>
    <n v="13.7"/>
    <n v="15.99"/>
    <s v="Rick Wilson"/>
    <x v="2"/>
    <s v="Consumer"/>
    <x v="1"/>
    <s v="Computer Peripherals"/>
    <s v="Small Pack"/>
    <d v="2017-06-07T00:00:00"/>
  </r>
  <r>
    <n v="8337"/>
    <s v="N"/>
    <x v="989"/>
    <s v="High"/>
    <x v="1"/>
    <x v="3065"/>
    <n v="0.09"/>
    <s v="Regular"/>
    <x v="3015"/>
    <n v="32.99"/>
    <n v="17.3"/>
    <s v="Rick Wilson"/>
    <x v="2"/>
    <s v="Consumer"/>
    <x v="1"/>
    <s v="Telephones and Communication"/>
    <s v="Small Pack"/>
    <d v="2017-06-08T00:00:00"/>
  </r>
  <r>
    <n v="8338"/>
    <s v="N"/>
    <x v="990"/>
    <s v="Medium"/>
    <x v="22"/>
    <x v="3066"/>
    <n v="0.04"/>
    <s v="Regular"/>
    <x v="2054"/>
    <n v="16.98"/>
    <n v="14.8"/>
    <s v="Lisa DeCherney"/>
    <x v="2"/>
    <s v="Consumer"/>
    <x v="0"/>
    <s v="Paper"/>
    <s v="Wrap Bag"/>
    <d v="2017-06-10T00:00:00"/>
  </r>
  <r>
    <n v="8339"/>
    <s v="N"/>
    <x v="990"/>
    <s v="Medium"/>
    <x v="30"/>
    <x v="3067"/>
    <n v="0.04"/>
    <s v="Regular"/>
    <x v="3016"/>
    <n v="23.97"/>
    <n v="18.98"/>
    <s v="Thomas Boland"/>
    <x v="2"/>
    <s v="Corporate"/>
    <x v="0"/>
    <s v="Appliances"/>
    <s v="Small Box"/>
    <d v="2017-06-07T00:00:00"/>
  </r>
  <r>
    <n v="8340"/>
    <s v="N"/>
    <x v="990"/>
    <s v="Medium"/>
    <x v="19"/>
    <x v="3068"/>
    <n v="0.08"/>
    <s v="Regular"/>
    <x v="3017"/>
    <n v="207.99"/>
    <n v="18.2"/>
    <s v="Thomas Boland"/>
    <x v="2"/>
    <s v="Corporate"/>
    <x v="1"/>
    <s v="Telephones and Communication"/>
    <s v="Small Box"/>
    <d v="2017-06-08T00:00:00"/>
  </r>
  <r>
    <n v="8341"/>
    <s v="N"/>
    <x v="991"/>
    <s v="Critical"/>
    <x v="13"/>
    <x v="3069"/>
    <n v="0.06"/>
    <s v="Regular"/>
    <x v="3018"/>
    <n v="15.74"/>
    <n v="18.690000000000001"/>
    <s v="Brad Thomas"/>
    <x v="0"/>
    <s v="Corporate"/>
    <x v="0"/>
    <s v="Binders and Binder Accessories"/>
    <s v="Small Box"/>
    <d v="2017-06-10T00:00:00"/>
  </r>
  <r>
    <n v="8342"/>
    <s v="N"/>
    <x v="991"/>
    <s v="High"/>
    <x v="39"/>
    <x v="3070"/>
    <n v="0.1"/>
    <s v="Regular"/>
    <x v="3019"/>
    <n v="46.58"/>
    <n v="22.99"/>
    <s v="Cindy Chapman"/>
    <x v="1"/>
    <s v="Corporate"/>
    <x v="0"/>
    <s v="Pens &amp; Art Supplies"/>
    <s v="Small Pack"/>
    <d v="2017-06-10T00:00:00"/>
  </r>
  <r>
    <n v="8343"/>
    <s v="N"/>
    <x v="991"/>
    <s v="Medium"/>
    <x v="0"/>
    <x v="3071"/>
    <n v="0.01"/>
    <s v="Regular"/>
    <x v="3020"/>
    <n v="21.78"/>
    <n v="19.760000000000002"/>
    <s v="Tracy Jones"/>
    <x v="1"/>
    <s v="Consumer"/>
    <x v="0"/>
    <s v="Envelopes"/>
    <s v="Small Box"/>
    <d v="2017-06-10T00:00:00"/>
  </r>
  <r>
    <n v="8344"/>
    <s v="N"/>
    <x v="991"/>
    <s v="Medium"/>
    <x v="19"/>
    <x v="3072"/>
    <n v="0.04"/>
    <s v="Regular"/>
    <x v="3021"/>
    <n v="33.380000000000003"/>
    <n v="22.99"/>
    <s v="Tracy Jones"/>
    <x v="1"/>
    <s v="Consumer"/>
    <x v="0"/>
    <s v="Pens &amp; Art Supplies"/>
    <s v="Small Pack"/>
    <d v="2017-06-11T00:00:00"/>
  </r>
  <r>
    <n v="8345"/>
    <s v="N"/>
    <x v="991"/>
    <s v="Medium"/>
    <x v="0"/>
    <x v="3073"/>
    <n v="0.01"/>
    <s v="Delivery Van"/>
    <x v="3022"/>
    <n v="157.97999999999999"/>
    <n v="65.92"/>
    <s v="Tracy Jones"/>
    <x v="1"/>
    <s v="Consumer"/>
    <x v="2"/>
    <s v="Tables"/>
    <s v="Jumbo Box"/>
    <d v="2017-06-11T00:00:00"/>
  </r>
  <r>
    <n v="8346"/>
    <s v="N"/>
    <x v="992"/>
    <s v="Low"/>
    <x v="16"/>
    <x v="3074"/>
    <n v="0.01"/>
    <s v="Regular"/>
    <x v="3023"/>
    <n v="137.99"/>
    <n v="19.260000000000002"/>
    <s v="George Ashbrook"/>
    <x v="2"/>
    <s v="Small Business"/>
    <x v="1"/>
    <s v="Telephones and Communication"/>
    <s v="Small Box"/>
    <d v="2017-06-17T00:00:00"/>
  </r>
  <r>
    <n v="8347"/>
    <s v="N"/>
    <x v="992"/>
    <s v="Medium"/>
    <x v="17"/>
    <x v="3075"/>
    <n v="7.0000000000000007E-2"/>
    <s v="Regular"/>
    <x v="3024"/>
    <n v="20.04"/>
    <n v="22.94"/>
    <s v="Astrea Jones"/>
    <x v="0"/>
    <s v="Corporate"/>
    <x v="0"/>
    <s v="Binders and Binder Accessories"/>
    <s v="Small Box"/>
    <d v="2017-06-11T00:00:00"/>
  </r>
  <r>
    <n v="8348"/>
    <s v="N"/>
    <x v="992"/>
    <s v="Critical"/>
    <x v="31"/>
    <x v="3076"/>
    <n v="0.09"/>
    <s v="Express"/>
    <x v="3025"/>
    <n v="45.98"/>
    <n v="33.99"/>
    <s v="Julia West"/>
    <x v="3"/>
    <s v="Consumer"/>
    <x v="2"/>
    <s v="Office Furnishings"/>
    <s v="Small Box"/>
    <d v="2017-06-12T00:00:00"/>
  </r>
  <r>
    <n v="8349"/>
    <s v="N"/>
    <x v="993"/>
    <s v="Not Specified"/>
    <x v="11"/>
    <x v="3077"/>
    <n v="0.06"/>
    <s v="Regular"/>
    <x v="3026"/>
    <n v="21.11"/>
    <n v="16.149999999999999"/>
    <s v="Alan Smyth"/>
    <x v="1"/>
    <s v="Corporate"/>
    <x v="0"/>
    <s v="Paper"/>
    <s v="Wrap Bag"/>
    <d v="2017-06-12T00:00:00"/>
  </r>
  <r>
    <n v="8350"/>
    <s v="N"/>
    <x v="993"/>
    <s v="Low"/>
    <x v="10"/>
    <x v="3078"/>
    <n v="0"/>
    <s v="Regular"/>
    <x v="3027"/>
    <n v="14.66"/>
    <n v="20.350000000000001"/>
    <s v="Russell Applegate"/>
    <x v="2"/>
    <s v="Small Business"/>
    <x v="0"/>
    <s v="Envelopes"/>
    <s v="Small Box"/>
    <d v="2017-06-15T00:00:00"/>
  </r>
  <r>
    <n v="8351"/>
    <s v="N"/>
    <x v="994"/>
    <s v="Critical"/>
    <x v="44"/>
    <x v="3079"/>
    <n v="0.03"/>
    <s v="Regular"/>
    <x v="3028"/>
    <n v="23.55"/>
    <n v="16.36"/>
    <s v="MaryBeth Skach"/>
    <x v="1"/>
    <s v="Home Office"/>
    <x v="0"/>
    <s v="Pens &amp; Art Supplies"/>
    <s v="Wrap Bag"/>
    <d v="2017-06-14T00:00:00"/>
  </r>
  <r>
    <n v="8352"/>
    <s v="N"/>
    <x v="994"/>
    <s v="Low"/>
    <x v="31"/>
    <x v="3080"/>
    <n v="0.06"/>
    <s v="Regular"/>
    <x v="3029"/>
    <n v="217.99"/>
    <n v="19"/>
    <s v="Janet Lee"/>
    <x v="1"/>
    <s v="Consumer"/>
    <x v="1"/>
    <s v="Telephones and Communication"/>
    <s v="Small Box"/>
    <d v="2017-06-15T00:00:00"/>
  </r>
  <r>
    <n v="8353"/>
    <s v="N"/>
    <x v="994"/>
    <s v="Medium"/>
    <x v="23"/>
    <x v="3081"/>
    <n v="0.01"/>
    <s v="Regular"/>
    <x v="3030"/>
    <n v="117.29"/>
    <n v="24.12"/>
    <s v="Neil Knudson"/>
    <x v="1"/>
    <s v="Corporate"/>
    <x v="2"/>
    <s v="Office Furnishings"/>
    <s v="Large Box"/>
    <d v="2017-06-15T00:00:00"/>
  </r>
  <r>
    <n v="8354"/>
    <s v="N"/>
    <x v="994"/>
    <s v="Medium"/>
    <x v="1"/>
    <x v="3082"/>
    <n v="0.05"/>
    <s v="Delivery Van"/>
    <x v="3031"/>
    <n v="43.76"/>
    <n v="59.51"/>
    <s v="Neil Knudson"/>
    <x v="1"/>
    <s v="Corporate"/>
    <x v="2"/>
    <s v="Tables"/>
    <s v="Jumbo Box"/>
    <d v="2017-06-13T00:00:00"/>
  </r>
  <r>
    <n v="8355"/>
    <s v="N"/>
    <x v="995"/>
    <s v="Medium"/>
    <x v="11"/>
    <x v="3083"/>
    <n v="0.02"/>
    <s v="Regular"/>
    <x v="3032"/>
    <n v="60.94"/>
    <n v="19.86"/>
    <s v="Ionia McGrath"/>
    <x v="0"/>
    <s v="Small Business"/>
    <x v="0"/>
    <s v="Paper"/>
    <s v="Small Box"/>
    <d v="2017-06-15T00:00:00"/>
  </r>
  <r>
    <n v="8356"/>
    <s v="N"/>
    <x v="995"/>
    <s v="Not Specified"/>
    <x v="24"/>
    <x v="3084"/>
    <n v="7.0000000000000007E-2"/>
    <s v="Regular"/>
    <x v="3033"/>
    <n v="32.340000000000003"/>
    <n v="49"/>
    <s v="Duane Huffman"/>
    <x v="2"/>
    <s v="Consumer"/>
    <x v="0"/>
    <s v="Storage &amp; Organization"/>
    <s v="Large Box"/>
    <d v="2017-06-16T00:00:00"/>
  </r>
  <r>
    <n v="8357"/>
    <s v="N"/>
    <x v="996"/>
    <s v="Medium"/>
    <x v="22"/>
    <x v="3085"/>
    <n v="7.0000000000000007E-2"/>
    <s v="Delivery Van"/>
    <x v="3034"/>
    <n v="237.02"/>
    <n v="42.66"/>
    <s v="Michael Paige"/>
    <x v="0"/>
    <s v="Small Business"/>
    <x v="0"/>
    <s v="Storage &amp; Organization"/>
    <s v="Jumbo Drum"/>
    <d v="2017-06-16T00:00:00"/>
  </r>
  <r>
    <n v="8358"/>
    <s v="N"/>
    <x v="997"/>
    <s v="High"/>
    <x v="49"/>
    <x v="3086"/>
    <n v="0.09"/>
    <s v="Delivery Van"/>
    <x v="3035"/>
    <n v="112.98"/>
    <n v="40.22"/>
    <s v="Theone Pippenger"/>
    <x v="0"/>
    <s v="Corporate"/>
    <x v="2"/>
    <s v="Bookcases"/>
    <s v="Jumbo Box"/>
    <d v="2017-06-18T00:00:00"/>
  </r>
  <r>
    <n v="8359"/>
    <s v="N"/>
    <x v="998"/>
    <s v="Low"/>
    <x v="6"/>
    <x v="3087"/>
    <n v="0.02"/>
    <s v="Delivery Van"/>
    <x v="3036"/>
    <n v="125.98"/>
    <n v="44"/>
    <s v="Damala Kotsonis"/>
    <x v="0"/>
    <s v="Corporate"/>
    <x v="2"/>
    <s v="Chairs &amp; Chairmats"/>
    <s v="Jumbo Drum"/>
    <d v="2017-06-20T00:00:00"/>
  </r>
  <r>
    <n v="8360"/>
    <s v="N"/>
    <x v="998"/>
    <s v="Low"/>
    <x v="29"/>
    <x v="3088"/>
    <n v="0.09"/>
    <s v="Regular"/>
    <x v="3037"/>
    <n v="35.99"/>
    <n v="20.3"/>
    <s v="Damala Kotsonis"/>
    <x v="0"/>
    <s v="Corporate"/>
    <x v="1"/>
    <s v="Office Machines"/>
    <s v="Medium Box"/>
    <d v="2017-06-18T00:00:00"/>
  </r>
  <r>
    <n v="8361"/>
    <s v="N"/>
    <x v="999"/>
    <s v="Medium"/>
    <x v="20"/>
    <x v="3089"/>
    <n v="0.03"/>
    <s v="Regular"/>
    <x v="3038"/>
    <n v="25.99"/>
    <n v="21.51"/>
    <s v="Maureen Gastineau"/>
    <x v="1"/>
    <s v="Consumer"/>
    <x v="1"/>
    <s v="Office Machines"/>
    <s v="Medium Box"/>
    <d v="2017-06-21T00:00:00"/>
  </r>
  <r>
    <n v="8362"/>
    <s v="N"/>
    <x v="999"/>
    <s v="Medium"/>
    <x v="8"/>
    <x v="3090"/>
    <n v="0.01"/>
    <s v="Regular"/>
    <x v="3039"/>
    <n v="49.74"/>
    <n v="16.899999999999999"/>
    <s v="Maureen Gastineau"/>
    <x v="1"/>
    <s v="Consumer"/>
    <x v="0"/>
    <s v="Pens &amp; Art Supplies"/>
    <s v="Small Pack"/>
    <d v="2017-06-20T00:00:00"/>
  </r>
  <r>
    <n v="8363"/>
    <s v="N"/>
    <x v="999"/>
    <s v="Medium"/>
    <x v="49"/>
    <x v="3091"/>
    <n v="0.01"/>
    <s v="Delivery Van"/>
    <x v="3040"/>
    <n v="239.55"/>
    <n v="46.48"/>
    <s v="Maureen Gastineau"/>
    <x v="1"/>
    <s v="Consumer"/>
    <x v="2"/>
    <s v="Tables"/>
    <s v="Jumbo Box"/>
    <d v="2017-06-22T00:00:00"/>
  </r>
  <r>
    <n v="8364"/>
    <s v="N"/>
    <x v="999"/>
    <s v="Medium"/>
    <x v="47"/>
    <x v="3092"/>
    <n v="0.05"/>
    <s v="Regular"/>
    <x v="3041"/>
    <n v="19.989999999999998"/>
    <n v="19.03"/>
    <s v="Gary Jenkins"/>
    <x v="1"/>
    <s v="Home Office"/>
    <x v="1"/>
    <s v="Telephones and Communication"/>
    <s v="Medium Box"/>
    <d v="2017-06-20T00:00:00"/>
  </r>
  <r>
    <n v="8365"/>
    <s v="N"/>
    <x v="1000"/>
    <s v="Medium"/>
    <x v="49"/>
    <x v="3093"/>
    <n v="0.08"/>
    <s v="Regular"/>
    <x v="3042"/>
    <n v="17.78"/>
    <n v="18.96"/>
    <s v="Barry Pond"/>
    <x v="1"/>
    <s v="Consumer"/>
    <x v="0"/>
    <s v="Paper"/>
    <s v="Small Box"/>
    <d v="2017-06-22T00:00:00"/>
  </r>
  <r>
    <n v="8366"/>
    <s v="N"/>
    <x v="1001"/>
    <s v="Medium"/>
    <x v="0"/>
    <x v="3094"/>
    <n v="0.09"/>
    <s v="Regular"/>
    <x v="3043"/>
    <n v="15.28"/>
    <n v="19"/>
    <s v="Sandra Glassco"/>
    <x v="2"/>
    <s v="Home Office"/>
    <x v="0"/>
    <s v="Pens &amp; Art Supplies"/>
    <s v="Wrap Bag"/>
    <d v="2017-06-24T00:00:00"/>
  </r>
  <r>
    <n v="8367"/>
    <s v="Y"/>
    <x v="1001"/>
    <s v="Not Specified"/>
    <x v="6"/>
    <x v="3095"/>
    <n v="0.04"/>
    <s v="Regular"/>
    <x v="3044"/>
    <n v="427.88"/>
    <n v="25.37"/>
    <s v="Dean Percer"/>
    <x v="0"/>
    <s v="Home Office"/>
    <x v="0"/>
    <s v="Storage &amp; Organization"/>
    <s v="Small Box"/>
    <d v="2017-06-25T00:00:00"/>
  </r>
  <r>
    <n v="8368"/>
    <s v="Y"/>
    <x v="1001"/>
    <s v="Low"/>
    <x v="20"/>
    <x v="3096"/>
    <n v="0.03"/>
    <s v="Regular"/>
    <x v="3045"/>
    <n v="25.99"/>
    <n v="21.51"/>
    <s v="Victor Price"/>
    <x v="1"/>
    <s v="Consumer"/>
    <x v="1"/>
    <s v="Office Machines"/>
    <s v="Medium Box"/>
    <d v="2017-06-28T00:00:00"/>
  </r>
  <r>
    <n v="8369"/>
    <s v="N"/>
    <x v="1002"/>
    <s v="High"/>
    <x v="11"/>
    <x v="3097"/>
    <n v="0.03"/>
    <s v="Regular"/>
    <x v="3046"/>
    <n v="112.97"/>
    <n v="21.18"/>
    <s v="Bruce Stewart"/>
    <x v="1"/>
    <s v="Corporate"/>
    <x v="1"/>
    <s v="Computer Peripherals"/>
    <s v="Small Box"/>
    <d v="2017-06-27T00:00:00"/>
  </r>
  <r>
    <n v="8370"/>
    <s v="N"/>
    <x v="1002"/>
    <s v="High"/>
    <x v="1"/>
    <x v="3098"/>
    <n v="0.01"/>
    <s v="Regular"/>
    <x v="3047"/>
    <n v="52.98"/>
    <n v="20.5"/>
    <s v="Bruce Stewart"/>
    <x v="1"/>
    <s v="Corporate"/>
    <x v="1"/>
    <s v="Computer Peripherals"/>
    <s v="Small Box"/>
    <d v="2017-06-27T00:00:00"/>
  </r>
  <r>
    <n v="8371"/>
    <s v="N"/>
    <x v="1002"/>
    <s v="High"/>
    <x v="3"/>
    <x v="3099"/>
    <n v="0"/>
    <s v="Express"/>
    <x v="3048"/>
    <n v="16.13"/>
    <n v="14.99"/>
    <s v="Bruce Stewart"/>
    <x v="1"/>
    <s v="Corporate"/>
    <x v="0"/>
    <s v="Labels"/>
    <s v="Small Box"/>
    <d v="2017-06-26T00:00:00"/>
  </r>
  <r>
    <n v="8372"/>
    <s v="Y"/>
    <x v="1003"/>
    <s v="Low"/>
    <x v="2"/>
    <x v="3100"/>
    <n v="0.08"/>
    <s v="Express"/>
    <x v="415"/>
    <n v="17.809999999999999"/>
    <n v="22.49"/>
    <s v="Natalie Webber"/>
    <x v="0"/>
    <s v="Corporate"/>
    <x v="0"/>
    <s v="Binders and Binder Accessories"/>
    <s v="Small Box"/>
    <d v="2017-06-26T00:00:00"/>
  </r>
  <r>
    <n v="8373"/>
    <s v="N"/>
    <x v="1003"/>
    <s v="High"/>
    <x v="23"/>
    <x v="3101"/>
    <n v="0.03"/>
    <s v="Regular"/>
    <x v="3049"/>
    <n v="53.47"/>
    <n v="48.2"/>
    <s v="Beth Thompson"/>
    <x v="3"/>
    <s v="Corporate"/>
    <x v="2"/>
    <s v="Office Furnishings"/>
    <s v="Wrap Bag"/>
    <d v="2017-06-27T00:00:00"/>
  </r>
  <r>
    <n v="8374"/>
    <s v="N"/>
    <x v="1003"/>
    <s v="High"/>
    <x v="20"/>
    <x v="3102"/>
    <n v="0.01"/>
    <s v="Regular"/>
    <x v="3050"/>
    <n v="14.78"/>
    <n v="15.2"/>
    <s v="Beth Thompson"/>
    <x v="3"/>
    <s v="Corporate"/>
    <x v="0"/>
    <s v="Pens &amp; Art Supplies"/>
    <s v="Wrap Bag"/>
    <d v="2017-06-27T00:00:00"/>
  </r>
  <r>
    <n v="8375"/>
    <s v="N"/>
    <x v="1003"/>
    <s v="High"/>
    <x v="2"/>
    <x v="3103"/>
    <n v="7.0000000000000007E-2"/>
    <s v="Express"/>
    <x v="3051"/>
    <n v="167.99"/>
    <n v="17.899999999999999"/>
    <s v="Beth Thompson"/>
    <x v="3"/>
    <s v="Corporate"/>
    <x v="1"/>
    <s v="Telephones and Communication"/>
    <s v="Small Box"/>
    <d v="2017-06-28T00:00:00"/>
  </r>
  <r>
    <n v="8376"/>
    <s v="Y"/>
    <x v="1003"/>
    <s v="Low"/>
    <x v="33"/>
    <x v="3104"/>
    <n v="0.01"/>
    <s v="Express"/>
    <x v="3052"/>
    <n v="13.76"/>
    <n v="14.7"/>
    <s v="Roy Skaria"/>
    <x v="1"/>
    <s v="Corporate"/>
    <x v="0"/>
    <s v="Pens &amp; Art Supplies"/>
    <s v="Wrap Bag"/>
    <d v="2017-06-28T00:00:00"/>
  </r>
  <r>
    <n v="8377"/>
    <s v="N"/>
    <x v="1003"/>
    <s v="Critical"/>
    <x v="7"/>
    <x v="3105"/>
    <n v="0.03"/>
    <s v="Regular"/>
    <x v="3053"/>
    <n v="27.16"/>
    <n v="29.09"/>
    <s v="Joel Eaton"/>
    <x v="1"/>
    <s v="Home Office"/>
    <x v="0"/>
    <s v="Binders and Binder Accessories"/>
    <s v="Small Box"/>
    <d v="2017-06-27T00:00:00"/>
  </r>
  <r>
    <n v="8378"/>
    <s v="N"/>
    <x v="1004"/>
    <s v="Low"/>
    <x v="23"/>
    <x v="3106"/>
    <n v="0.06"/>
    <s v="Delivery Van"/>
    <x v="3054"/>
    <n v="228.6"/>
    <n v="78.2"/>
    <s v="Sylvia Foulston"/>
    <x v="3"/>
    <s v="Corporate"/>
    <x v="2"/>
    <s v="Chairs &amp; Chairmats"/>
    <s v="Jumbo Drum"/>
    <d v="2017-07-04T00:00:00"/>
  </r>
  <r>
    <n v="8379"/>
    <s v="N"/>
    <x v="1004"/>
    <s v="Low"/>
    <x v="37"/>
    <x v="3107"/>
    <n v="0"/>
    <s v="Regular"/>
    <x v="3055"/>
    <n v="152.81"/>
    <n v="38.49"/>
    <s v="Sylvia Foulston"/>
    <x v="3"/>
    <s v="Corporate"/>
    <x v="2"/>
    <s v="Chairs &amp; Chairmats"/>
    <s v="Large Box"/>
    <d v="2017-07-02T00:00:00"/>
  </r>
  <r>
    <n v="8380"/>
    <s v="N"/>
    <x v="1004"/>
    <s v="Medium"/>
    <x v="37"/>
    <x v="3108"/>
    <n v="0.09"/>
    <s v="Delivery Van"/>
    <x v="3056"/>
    <n v="308.18"/>
    <n v="68.12"/>
    <s v="Penelope Sewall"/>
    <x v="1"/>
    <s v="Home Office"/>
    <x v="2"/>
    <s v="Tables"/>
    <s v="Jumbo Box"/>
    <d v="2017-06-28T00:00:00"/>
  </r>
  <r>
    <n v="8381"/>
    <s v="N"/>
    <x v="1004"/>
    <s v="High"/>
    <x v="38"/>
    <x v="3109"/>
    <n v="7.0000000000000007E-2"/>
    <s v="Regular"/>
    <x v="3057"/>
    <n v="34.229999999999997"/>
    <n v="19.079999999999998"/>
    <s v="Carlos Soltero"/>
    <x v="0"/>
    <s v="Consumer"/>
    <x v="2"/>
    <s v="Office Furnishings"/>
    <s v="Small Pack"/>
    <d v="2017-06-29T00:00:00"/>
  </r>
  <r>
    <n v="8382"/>
    <s v="N"/>
    <x v="1004"/>
    <s v="High"/>
    <x v="42"/>
    <x v="3110"/>
    <n v="7.0000000000000007E-2"/>
    <s v="Regular"/>
    <x v="3058"/>
    <n v="67.989999999999995"/>
    <n v="15.25"/>
    <s v="Carlos Soltero"/>
    <x v="0"/>
    <s v="Consumer"/>
    <x v="1"/>
    <s v="Telephones and Communication"/>
    <s v="Small Pack"/>
    <d v="2017-06-29T00:00:00"/>
  </r>
  <r>
    <n v="8383"/>
    <s v="N"/>
    <x v="1005"/>
    <s v="Low"/>
    <x v="16"/>
    <x v="3111"/>
    <n v="0.1"/>
    <s v="Regular"/>
    <x v="3059"/>
    <n v="177.98"/>
    <n v="33.99"/>
    <s v="Erica Bern"/>
    <x v="0"/>
    <s v="Corporate"/>
    <x v="0"/>
    <s v="Binders and Binder Accessories"/>
    <s v="Small Box"/>
    <d v="2017-07-02T00:00:00"/>
  </r>
  <r>
    <n v="8384"/>
    <s v="N"/>
    <x v="1005"/>
    <s v="Low"/>
    <x v="20"/>
    <x v="3112"/>
    <n v="0.04"/>
    <s v="Express"/>
    <x v="3060"/>
    <n v="152.81"/>
    <n v="38.49"/>
    <s v="Carlos Daly"/>
    <x v="3"/>
    <s v="Home Office"/>
    <x v="2"/>
    <s v="Chairs &amp; Chairmats"/>
    <s v="Large Box"/>
    <d v="2017-07-07T00:00:00"/>
  </r>
  <r>
    <n v="8385"/>
    <s v="Y"/>
    <x v="1005"/>
    <s v="Not Specified"/>
    <x v="36"/>
    <x v="3113"/>
    <n v="0.03"/>
    <s v="Regular"/>
    <x v="3061"/>
    <n v="95.93"/>
    <n v="33.99"/>
    <s v="Maureen Gastineau"/>
    <x v="1"/>
    <s v="Consumer"/>
    <x v="0"/>
    <s v="Envelopes"/>
    <s v="Small Box"/>
    <d v="2017-06-29T00:00:00"/>
  </r>
  <r>
    <n v="8386"/>
    <s v="Y"/>
    <x v="1005"/>
    <s v="Not Specified"/>
    <x v="32"/>
    <x v="3114"/>
    <n v="0.06"/>
    <s v="Regular"/>
    <x v="3062"/>
    <n v="34.840000000000003"/>
    <n v="19.47"/>
    <s v="Maureen Gastineau"/>
    <x v="1"/>
    <s v="Consumer"/>
    <x v="0"/>
    <s v="Paper"/>
    <s v="Small Box"/>
    <d v="2017-06-29T00:00:00"/>
  </r>
  <r>
    <n v="8387"/>
    <s v="N"/>
    <x v="1006"/>
    <s v="Critical"/>
    <x v="26"/>
    <x v="3115"/>
    <n v="0.06"/>
    <s v="Regular"/>
    <x v="3063"/>
    <n v="37.979999999999997"/>
    <n v="19.37"/>
    <s v="Adam Hart"/>
    <x v="1"/>
    <s v="Corporate"/>
    <x v="0"/>
    <s v="Appliances"/>
    <s v="Medium Box"/>
    <d v="2017-07-03T00:00:00"/>
  </r>
  <r>
    <n v="8388"/>
    <s v="N"/>
    <x v="1006"/>
    <s v="Critical"/>
    <x v="43"/>
    <x v="3116"/>
    <n v="0.05"/>
    <s v="Regular"/>
    <x v="3064"/>
    <n v="167.06"/>
    <n v="21.07"/>
    <s v="Adam Hart"/>
    <x v="1"/>
    <s v="Corporate"/>
    <x v="0"/>
    <s v="Storage &amp; Organization"/>
    <s v="Small Box"/>
    <d v="2017-07-03T00:00:00"/>
  </r>
  <r>
    <n v="8389"/>
    <s v="N"/>
    <x v="1007"/>
    <s v="Medium"/>
    <x v="43"/>
    <x v="3117"/>
    <n v="0"/>
    <s v="Regular"/>
    <x v="3065"/>
    <n v="13.26"/>
    <n v="14.7"/>
    <s v="Sung Shariari"/>
    <x v="1"/>
    <s v="Corporate"/>
    <x v="0"/>
    <s v="Rubber Bands"/>
    <s v="Wrap Bag"/>
    <d v="2017-07-04T00:00:00"/>
  </r>
  <r>
    <n v="8390"/>
    <s v="N"/>
    <x v="1008"/>
    <s v="Low"/>
    <x v="18"/>
    <x v="3118"/>
    <n v="0.09"/>
    <s v="Express"/>
    <x v="3066"/>
    <n v="15.89"/>
    <n v="21.01"/>
    <s v="Dave Hallsten"/>
    <x v="2"/>
    <s v="Corporate"/>
    <x v="0"/>
    <s v="Binders and Binder Accessories"/>
    <s v="Small Box"/>
    <d v="2017-07-11T00:00:00"/>
  </r>
  <r>
    <n v="8391"/>
    <s v="N"/>
    <x v="1008"/>
    <s v="Medium"/>
    <x v="3"/>
    <x v="3119"/>
    <n v="0.05"/>
    <s v="Regular"/>
    <x v="3067"/>
    <n v="57.99"/>
    <n v="18.989999999999998"/>
    <s v="Joy Smith"/>
    <x v="0"/>
    <s v="Corporate"/>
    <x v="1"/>
    <s v="Telephones and Communication"/>
    <s v="Small Box"/>
    <d v="2017-07-08T00:00:00"/>
  </r>
  <r>
    <n v="8392"/>
    <s v="N"/>
    <x v="1008"/>
    <s v="Low"/>
    <x v="24"/>
    <x v="3120"/>
    <n v="0.09"/>
    <s v="Regular"/>
    <x v="3068"/>
    <n v="38.64"/>
    <n v="19.3"/>
    <s v="Darren Budd"/>
    <x v="2"/>
    <s v="Consumer"/>
    <x v="2"/>
    <s v="Chairs &amp; Chairmats"/>
    <s v="Medium Box"/>
    <d v="2017-07-08T00:00:00"/>
  </r>
  <r>
    <n v="8393"/>
    <s v="N"/>
    <x v="1008"/>
    <s v="Low"/>
    <x v="32"/>
    <x v="3121"/>
    <n v="0.02"/>
    <s v="Regular"/>
    <x v="1830"/>
    <n v="15.08"/>
    <n v="14.99"/>
    <s v="Darren Budd"/>
    <x v="2"/>
    <s v="Consumer"/>
    <x v="2"/>
    <s v="Office Furnishings"/>
    <s v="Medium Box"/>
    <d v="2017-07-08T00:00:00"/>
  </r>
  <r>
    <n v="8394"/>
    <s v="N"/>
    <x v="1009"/>
    <s v="High"/>
    <x v="38"/>
    <x v="3122"/>
    <n v="0.04"/>
    <s v="Regular"/>
    <x v="3069"/>
    <n v="16.48"/>
    <n v="63"/>
    <s v="Ed Braxton"/>
    <x v="1"/>
    <s v="Home Office"/>
    <x v="0"/>
    <s v="Appliances"/>
    <s v="Large Box"/>
    <d v="2017-07-09T00:00:00"/>
  </r>
  <r>
    <n v="8395"/>
    <s v="N"/>
    <x v="1009"/>
    <s v="High"/>
    <x v="2"/>
    <x v="3123"/>
    <n v="0"/>
    <s v="Regular"/>
    <x v="3070"/>
    <n v="34.840000000000003"/>
    <n v="25.54"/>
    <s v="Ed Braxton"/>
    <x v="1"/>
    <s v="Home Office"/>
    <x v="0"/>
    <s v="Paper"/>
    <s v="Small Box"/>
    <d v="2017-07-08T00:00:00"/>
  </r>
  <r>
    <n v="8396"/>
    <s v="N"/>
    <x v="1009"/>
    <s v="High"/>
    <x v="31"/>
    <x v="3124"/>
    <n v="0.04"/>
    <s v="Delivery Van"/>
    <x v="3071"/>
    <n v="237.02"/>
    <n v="42.66"/>
    <s v="Ed Braxton"/>
    <x v="1"/>
    <s v="Home Office"/>
    <x v="0"/>
    <s v="Storage &amp; Organization"/>
    <s v="Jumbo Drum"/>
    <d v="2017-07-09T00:00:00"/>
  </r>
  <r>
    <n v="8397"/>
    <s v="N"/>
    <x v="1009"/>
    <s v="High"/>
    <x v="47"/>
    <x v="3125"/>
    <n v="0.08"/>
    <s v="Delivery Van"/>
    <x v="3072"/>
    <n v="212.97"/>
    <n v="29.59"/>
    <s v="Ed Braxton"/>
    <x v="1"/>
    <s v="Home Office"/>
    <x v="1"/>
    <s v="Office Machines"/>
    <s v="Jumbo Drum"/>
    <d v="2017-07-09T00:00:00"/>
  </r>
  <r>
    <n v="8398"/>
    <s v="N"/>
    <x v="1010"/>
    <s v="High"/>
    <x v="31"/>
    <x v="3126"/>
    <n v="0"/>
    <s v="Delivery Van"/>
    <x v="3073"/>
    <n v="332.98"/>
    <n v="72.95"/>
    <s v="Pete Armstrong"/>
    <x v="2"/>
    <s v="Consumer"/>
    <x v="2"/>
    <s v="Chairs &amp; Chairmats"/>
    <s v="Jumbo Drum"/>
    <d v="2017-07-10T00:00:00"/>
  </r>
  <r>
    <n v="8399"/>
    <s v="N"/>
    <x v="1010"/>
    <s v="High"/>
    <x v="13"/>
    <x v="3127"/>
    <n v="0.02"/>
    <s v="Regular"/>
    <x v="54"/>
    <n v="16.760000000000002"/>
    <n v="14.88"/>
    <s v="Pete Armstrong"/>
    <x v="2"/>
    <s v="Consumer"/>
    <x v="0"/>
    <s v="Paper"/>
    <s v="Wrap Bag"/>
    <d v="2017-07-09T00:00:00"/>
  </r>
  <r>
    <n v="8400"/>
    <s v="N"/>
    <x v="1010"/>
    <s v="High"/>
    <x v="8"/>
    <x v="3128"/>
    <n v="0.08"/>
    <s v="Regular"/>
    <x v="3074"/>
    <n v="16.28"/>
    <n v="14.94"/>
    <s v="Pete Armstrong"/>
    <x v="2"/>
    <s v="Consumer"/>
    <x v="0"/>
    <s v="Pens &amp; Art Supplies"/>
    <s v="Wrap Bag"/>
    <d v="2017-07-08T00:00:00"/>
  </r>
  <r>
    <n v="8401"/>
    <s v="N"/>
    <x v="1010"/>
    <s v="High"/>
    <x v="32"/>
    <x v="3129"/>
    <n v="0.1"/>
    <s v="Regular"/>
    <x v="3075"/>
    <n v="137.99"/>
    <n v="17"/>
    <s v="Pete Armstrong"/>
    <x v="2"/>
    <s v="Consumer"/>
    <x v="1"/>
    <s v="Telephones and Communication"/>
    <s v="Small Box"/>
    <d v="2017-07-09T00:00:00"/>
  </r>
  <r>
    <n v="8402"/>
    <s v="N"/>
    <x v="1010"/>
    <s v="High"/>
    <x v="31"/>
    <x v="3130"/>
    <n v="0.09"/>
    <s v="Regular"/>
    <x v="820"/>
    <n v="24.28"/>
    <n v="20.47"/>
    <s v="Frank Carlisle"/>
    <x v="2"/>
    <s v="Small Business"/>
    <x v="0"/>
    <s v="Paper"/>
    <s v="Small Box"/>
    <d v="2017-07-10T00:00:00"/>
  </r>
  <r>
    <n v="8403"/>
    <s v="N"/>
    <x v="1010"/>
    <s v="Not Specified"/>
    <x v="17"/>
    <x v="1252"/>
    <n v="0.05"/>
    <s v="Regular"/>
    <x v="3076"/>
    <n v="22.91"/>
    <n v="16.989999999999998"/>
    <s v="Grant Carroll"/>
    <x v="3"/>
    <s v="Corporate"/>
    <x v="0"/>
    <s v="Binders and Binder Accessories"/>
    <s v="Small Box"/>
    <d v="2017-07-10T00:00:00"/>
  </r>
  <r>
    <n v="8404"/>
    <s v="N"/>
    <x v="1011"/>
    <s v="High"/>
    <x v="2"/>
    <x v="3131"/>
    <n v="0.05"/>
    <s v="Express"/>
    <x v="3077"/>
    <n v="28.91"/>
    <n v="20.25"/>
    <s v="Nick Crebassa"/>
    <x v="1"/>
    <s v="Corporate"/>
    <x v="0"/>
    <s v="Storage &amp; Organization"/>
    <s v="Small Box"/>
    <d v="2017-07-11T00:00:00"/>
  </r>
  <r>
    <n v="8405"/>
    <s v="N"/>
    <x v="1012"/>
    <s v="Not Specified"/>
    <x v="40"/>
    <x v="3132"/>
    <n v="0.03"/>
    <s v="Regular"/>
    <x v="3078"/>
    <n v="18.28"/>
    <n v="19.36"/>
    <s v="Joni Blumstein"/>
    <x v="2"/>
    <s v="Home Office"/>
    <x v="0"/>
    <s v="Binders and Binder Accessories"/>
    <s v="Small Box"/>
    <d v="2017-07-10T00:00:00"/>
  </r>
  <r>
    <n v="8406"/>
    <s v="N"/>
    <x v="1012"/>
    <s v="Not Specified"/>
    <x v="39"/>
    <x v="3133"/>
    <n v="0"/>
    <s v="Regular"/>
    <x v="3079"/>
    <n v="72.98"/>
    <n v="33.99"/>
    <s v="Meg Tillman"/>
    <x v="1"/>
    <s v="Small Business"/>
    <x v="0"/>
    <s v="Envelopes"/>
    <s v="Small Box"/>
    <d v="2017-07-11T00:00:00"/>
  </r>
  <r>
    <n v="8407"/>
    <s v="N"/>
    <x v="1013"/>
    <s v="Low"/>
    <x v="46"/>
    <x v="3134"/>
    <n v="0.03"/>
    <s v="Regular"/>
    <x v="3080"/>
    <n v="18.809999999999999"/>
    <n v="19.48"/>
    <s v="Ed Ludwig"/>
    <x v="2"/>
    <s v="Consumer"/>
    <x v="0"/>
    <s v="Binders and Binder Accessories"/>
    <s v="Small Box"/>
    <d v="2017-07-16T00:00:00"/>
  </r>
  <r>
    <n v="8408"/>
    <s v="N"/>
    <x v="1013"/>
    <s v="Low"/>
    <x v="47"/>
    <x v="3135"/>
    <n v="0.06"/>
    <s v="Regular"/>
    <x v="3081"/>
    <n v="15.78"/>
    <n v="14.71"/>
    <s v="Ed Ludwig"/>
    <x v="2"/>
    <s v="Consumer"/>
    <x v="0"/>
    <s v="Rubber Bands"/>
    <s v="Wrap Bag"/>
    <d v="2017-07-16T00:00:00"/>
  </r>
  <r>
    <n v="8409"/>
    <s v="N"/>
    <x v="1013"/>
    <s v="Not Specified"/>
    <x v="0"/>
    <x v="3136"/>
    <n v="0.03"/>
    <s v="Regular"/>
    <x v="3082"/>
    <n v="89.51"/>
    <n v="18"/>
    <s v="Patrick Jones"/>
    <x v="0"/>
    <s v="Home Office"/>
    <x v="1"/>
    <s v="Computer Peripherals"/>
    <s v="Small Box"/>
    <d v="2017-07-13T00:00:00"/>
  </r>
  <r>
    <n v="8410"/>
    <s v="N"/>
    <x v="1014"/>
    <s v="Medium"/>
    <x v="27"/>
    <x v="3137"/>
    <n v="7.0000000000000007E-2"/>
    <s v="Regular"/>
    <x v="3083"/>
    <n v="67.48"/>
    <n v="20.79"/>
    <s v="Karl Brown"/>
    <x v="0"/>
    <s v="Home Office"/>
    <x v="0"/>
    <s v="Paper"/>
    <s v="Small Box"/>
    <d v="2017-07-13T00:00:00"/>
  </r>
  <r>
    <n v="8411"/>
    <s v="N"/>
    <x v="1015"/>
    <s v="Critical"/>
    <x v="31"/>
    <x v="3138"/>
    <n v="0.03"/>
    <s v="Regular"/>
    <x v="3084"/>
    <n v="43.78"/>
    <n v="15.99"/>
    <s v="Lori Olson"/>
    <x v="0"/>
    <s v="Consumer"/>
    <x v="1"/>
    <s v="Computer Peripherals"/>
    <s v="Small Pack"/>
    <d v="2017-07-14T00:00:00"/>
  </r>
  <r>
    <n v="8412"/>
    <s v="N"/>
    <x v="1016"/>
    <s v="Not Specified"/>
    <x v="25"/>
    <x v="3139"/>
    <n v="0"/>
    <s v="Regular"/>
    <x v="1207"/>
    <n v="18.48"/>
    <n v="20.22"/>
    <s v="Maria Zettner"/>
    <x v="2"/>
    <s v="Corporate"/>
    <x v="0"/>
    <s v="Paper"/>
    <s v="Small Box"/>
    <d v="2017-07-16T00:00:00"/>
  </r>
  <r>
    <n v="8413"/>
    <s v="N"/>
    <x v="1016"/>
    <s v="Not Specified"/>
    <x v="44"/>
    <x v="3140"/>
    <n v="0.06"/>
    <s v="Regular"/>
    <x v="3085"/>
    <n v="31.84"/>
    <n v="18.100000000000001"/>
    <s v="Maria Zettner"/>
    <x v="1"/>
    <s v="Corporate"/>
    <x v="0"/>
    <s v="Pens &amp; Art Supplies"/>
    <s v="Wrap Bag"/>
    <d v="2017-07-16T00:00:00"/>
  </r>
  <r>
    <n v="8414"/>
    <s v="N"/>
    <x v="1017"/>
    <s v="Not Specified"/>
    <x v="39"/>
    <x v="3141"/>
    <n v="0.1"/>
    <s v="Regular"/>
    <x v="3086"/>
    <n v="52.98"/>
    <n v="15.99"/>
    <s v="Sean Wendt"/>
    <x v="0"/>
    <s v="Corporate"/>
    <x v="1"/>
    <s v="Computer Peripherals"/>
    <s v="Small Pack"/>
    <d v="2017-07-18T00:00:00"/>
  </r>
  <r>
    <n v="8415"/>
    <s v="N"/>
    <x v="1017"/>
    <s v="Critical"/>
    <x v="10"/>
    <x v="3142"/>
    <n v="0.08"/>
    <s v="Express"/>
    <x v="3087"/>
    <n v="22.01"/>
    <n v="15.99"/>
    <s v="Dennis Pardue"/>
    <x v="1"/>
    <s v="Corporate"/>
    <x v="1"/>
    <s v="Computer Peripherals"/>
    <s v="Small Pack"/>
    <d v="2017-07-16T00:00:00"/>
  </r>
  <r>
    <n v="8416"/>
    <s v="N"/>
    <x v="1017"/>
    <s v="Critical"/>
    <x v="23"/>
    <x v="3143"/>
    <n v="0"/>
    <s v="Regular"/>
    <x v="3088"/>
    <n v="28.74"/>
    <n v="19.079999999999998"/>
    <s v="Dennis Pardue"/>
    <x v="1"/>
    <s v="Corporate"/>
    <x v="0"/>
    <s v="Binders and Binder Accessories"/>
    <s v="Small Box"/>
    <d v="2017-07-17T00:00:00"/>
  </r>
  <r>
    <n v="8417"/>
    <s v="N"/>
    <x v="1017"/>
    <s v="Critical"/>
    <x v="19"/>
    <x v="3144"/>
    <n v="0"/>
    <s v="Regular"/>
    <x v="3089"/>
    <n v="71.78"/>
    <n v="24.29"/>
    <s v="Dennis Pardue"/>
    <x v="1"/>
    <s v="Corporate"/>
    <x v="0"/>
    <s v="Binders and Binder Accessories"/>
    <s v="Small Box"/>
    <d v="2017-07-18T00:00:00"/>
  </r>
  <r>
    <n v="8418"/>
    <s v="N"/>
    <x v="1017"/>
    <s v="Critical"/>
    <x v="23"/>
    <x v="3145"/>
    <n v="0.03"/>
    <s v="Express"/>
    <x v="3090"/>
    <n v="23.66"/>
    <n v="21.95"/>
    <s v="Amy Hunt"/>
    <x v="1"/>
    <s v="Consumer"/>
    <x v="0"/>
    <s v="Pens &amp; Art Supplies"/>
    <s v="Small Pack"/>
    <d v="2017-07-18T00:00:00"/>
  </r>
  <r>
    <n v="8419"/>
    <s v="N"/>
    <x v="1018"/>
    <s v="Medium"/>
    <x v="33"/>
    <x v="3146"/>
    <n v="0.04"/>
    <s v="Delivery Van"/>
    <x v="3091"/>
    <n v="224.6"/>
    <n v="66.2"/>
    <s v="Bobby Trafton"/>
    <x v="0"/>
    <s v="Small Business"/>
    <x v="2"/>
    <s v="Tables"/>
    <s v="Jumbo Box"/>
    <d v="2017-07-21T00:00:00"/>
  </r>
  <r>
    <n v="8420"/>
    <s v="N"/>
    <x v="1018"/>
    <s v="Medium"/>
    <x v="12"/>
    <x v="3147"/>
    <n v="0.05"/>
    <s v="Regular"/>
    <x v="3092"/>
    <n v="82.97"/>
    <n v="17.5"/>
    <s v="Bobby Trafton"/>
    <x v="0"/>
    <s v="Small Business"/>
    <x v="0"/>
    <s v="Appliances"/>
    <s v="Small Box"/>
    <d v="2017-07-19T00:00:00"/>
  </r>
  <r>
    <n v="8421"/>
    <s v="N"/>
    <x v="1018"/>
    <s v="Not Specified"/>
    <x v="46"/>
    <x v="3148"/>
    <n v="0.02"/>
    <s v="Regular"/>
    <x v="3093"/>
    <n v="22.31"/>
    <n v="15.79"/>
    <s v="Michael Granlund"/>
    <x v="0"/>
    <s v="Corporate"/>
    <x v="0"/>
    <s v="Paper"/>
    <s v="Wrap Bag"/>
    <d v="2017-07-21T00:00:00"/>
  </r>
  <r>
    <n v="8422"/>
    <s v="N"/>
    <x v="1018"/>
    <s v="Not Specified"/>
    <x v="31"/>
    <x v="3149"/>
    <n v="0.06"/>
    <s v="Regular"/>
    <x v="3094"/>
    <n v="17.850000000000001"/>
    <n v="16.27"/>
    <s v="Michael Granlund"/>
    <x v="0"/>
    <s v="Corporate"/>
    <x v="0"/>
    <s v="Pens &amp; Art Supplies"/>
    <s v="Wrap Bag"/>
    <d v="2017-07-18T00:00:00"/>
  </r>
  <r>
    <n v="8423"/>
    <s v="N"/>
    <x v="1019"/>
    <s v="Low"/>
    <x v="26"/>
    <x v="3150"/>
    <n v="0.01"/>
    <s v="Regular"/>
    <x v="3095"/>
    <n v="16.13"/>
    <n v="14.5"/>
    <s v="Bobby Elias"/>
    <x v="1"/>
    <s v="Small Business"/>
    <x v="0"/>
    <s v="Labels"/>
    <s v="Small Box"/>
    <d v="2017-07-26T00:00:00"/>
  </r>
  <r>
    <n v="8424"/>
    <s v="N"/>
    <x v="1019"/>
    <s v="Low"/>
    <x v="19"/>
    <x v="3151"/>
    <n v="0.04"/>
    <s v="Regular"/>
    <x v="3096"/>
    <n v="221.84"/>
    <n v="35.21"/>
    <s v="Bobby Elias"/>
    <x v="1"/>
    <s v="Small Business"/>
    <x v="2"/>
    <s v="Office Furnishings"/>
    <s v="Large Box"/>
    <d v="2017-07-28T00:00:00"/>
  </r>
  <r>
    <n v="8425"/>
    <s v="N"/>
    <x v="1020"/>
    <s v="Low"/>
    <x v="25"/>
    <x v="3152"/>
    <n v="0.06"/>
    <s v="Regular"/>
    <x v="3097"/>
    <n v="26.98"/>
    <n v="22.99"/>
    <s v="Patricia Hirasaki"/>
    <x v="2"/>
    <s v="Home Office"/>
    <x v="2"/>
    <s v="Office Furnishings"/>
    <s v="Small Pack"/>
    <d v="2017-07-24T00:00:00"/>
  </r>
  <r>
    <n v="8426"/>
    <s v="N"/>
    <x v="1020"/>
    <s v="High"/>
    <x v="39"/>
    <x v="3153"/>
    <n v="0.08"/>
    <s v="Delivery Van"/>
    <x v="3098"/>
    <n v="101.99"/>
    <n v="56"/>
    <s v="Alan Jenkins"/>
    <x v="2"/>
    <s v="Corporate"/>
    <x v="2"/>
    <s v="Chairs &amp; Chairmats"/>
    <s v="Jumbo Drum"/>
    <d v="2017-07-20T00:00:00"/>
  </r>
  <r>
    <n v="8427"/>
    <s v="N"/>
    <x v="1020"/>
    <s v="Not Specified"/>
    <x v="6"/>
    <x v="3154"/>
    <n v="0.04"/>
    <s v="Delivery Van"/>
    <x v="3099"/>
    <n v="282.98"/>
    <n v="64"/>
    <s v="Thea Hendricks"/>
    <x v="1"/>
    <s v="Home Office"/>
    <x v="2"/>
    <s v="Chairs &amp; Chairmats"/>
    <s v="Jumbo Drum"/>
    <d v="2017-07-21T00:00:00"/>
  </r>
  <r>
    <n v="8428"/>
    <s v="N"/>
    <x v="1021"/>
    <s v="Low"/>
    <x v="25"/>
    <x v="3155"/>
    <n v="0.02"/>
    <s v="Regular"/>
    <x v="3100"/>
    <n v="27.04"/>
    <n v="15.97"/>
    <s v="Saphhira Shifley"/>
    <x v="1"/>
    <s v="Consumer"/>
    <x v="0"/>
    <s v="Paper"/>
    <s v="Wrap Bag"/>
    <d v="2017-07-26T00:00:00"/>
  </r>
  <r>
    <n v="8429"/>
    <s v="N"/>
    <x v="1022"/>
    <s v="Critical"/>
    <x v="7"/>
    <x v="3156"/>
    <n v="0.1"/>
    <s v="Regular"/>
    <x v="3101"/>
    <n v="16.28"/>
    <n v="14.94"/>
    <s v="Luke Schmidt"/>
    <x v="1"/>
    <s v="Home Office"/>
    <x v="0"/>
    <s v="Pens &amp; Art Supplies"/>
    <s v="Wrap Bag"/>
    <d v="2017-07-25T00:00:00"/>
  </r>
  <r>
    <n v="8430"/>
    <s v="N"/>
    <x v="1023"/>
    <s v="Not Specified"/>
    <x v="25"/>
    <x v="3157"/>
    <n v="0.08"/>
    <s v="Regular"/>
    <x v="3102"/>
    <n v="77.989999999999995"/>
    <n v="22.99"/>
    <s v="William Brown"/>
    <x v="1"/>
    <s v="Corporate"/>
    <x v="1"/>
    <s v="Telephones and Communication"/>
    <s v="Small Box"/>
    <d v="2017-07-26T00:00:00"/>
  </r>
  <r>
    <n v="8431"/>
    <s v="N"/>
    <x v="1023"/>
    <s v="High"/>
    <x v="30"/>
    <x v="3158"/>
    <n v="0.02"/>
    <s v="Delivery Van"/>
    <x v="3103"/>
    <n v="512.98"/>
    <n v="40"/>
    <s v="Scot Coram"/>
    <x v="2"/>
    <s v="Corporate"/>
    <x v="2"/>
    <s v="Chairs &amp; Chairmats"/>
    <s v="Jumbo Drum"/>
    <d v="2017-07-24T00:00:00"/>
  </r>
  <r>
    <n v="8432"/>
    <s v="N"/>
    <x v="1023"/>
    <s v="High"/>
    <x v="46"/>
    <x v="3159"/>
    <n v="0.01"/>
    <s v="Delivery Van"/>
    <x v="3104"/>
    <n v="82.89"/>
    <n v="103.3"/>
    <s v="Scot Coram"/>
    <x v="2"/>
    <s v="Corporate"/>
    <x v="2"/>
    <s v="Tables"/>
    <s v="Jumbo Box"/>
    <d v="2017-07-24T00:00:00"/>
  </r>
  <r>
    <n v="8433"/>
    <s v="N"/>
    <x v="1024"/>
    <s v="Low"/>
    <x v="45"/>
    <x v="3160"/>
    <n v="0.06"/>
    <s v="Delivery Van"/>
    <x v="1814"/>
    <n v="228.6"/>
    <n v="78.2"/>
    <s v="Harry Marie"/>
    <x v="2"/>
    <s v="Consumer"/>
    <x v="2"/>
    <s v="Chairs &amp; Chairmats"/>
    <s v="Jumbo Drum"/>
    <d v="2017-07-27T00:00:00"/>
  </r>
  <r>
    <n v="8434"/>
    <s v="N"/>
    <x v="1024"/>
    <s v="Low"/>
    <x v="4"/>
    <x v="122"/>
    <n v="0.03"/>
    <s v="Regular"/>
    <x v="3105"/>
    <n v="28.74"/>
    <n v="21.04"/>
    <s v="Harry Marie"/>
    <x v="2"/>
    <s v="Consumer"/>
    <x v="0"/>
    <s v="Storage &amp; Organization"/>
    <s v="Small Box"/>
    <d v="2017-08-01T00:00:00"/>
  </r>
  <r>
    <n v="8435"/>
    <s v="N"/>
    <x v="1024"/>
    <s v="Not Specified"/>
    <x v="18"/>
    <x v="3161"/>
    <n v="0.08"/>
    <s v="Regular"/>
    <x v="3106"/>
    <n v="27.98"/>
    <n v="18"/>
    <s v="Cynthia Voltz"/>
    <x v="0"/>
    <s v="Corporate"/>
    <x v="1"/>
    <s v="Computer Peripherals"/>
    <s v="Small Box"/>
    <d v="2017-07-27T00:00:00"/>
  </r>
  <r>
    <n v="8436"/>
    <s v="N"/>
    <x v="1025"/>
    <s v="Critical"/>
    <x v="41"/>
    <x v="3162"/>
    <n v="0.1"/>
    <s v="Delivery Van"/>
    <x v="3107"/>
    <n v="212.97"/>
    <n v="29.59"/>
    <s v="Toby Grace"/>
    <x v="1"/>
    <s v="Home Office"/>
    <x v="1"/>
    <s v="Office Machines"/>
    <s v="Jumbo Drum"/>
    <d v="2017-07-26T00:00:00"/>
  </r>
  <r>
    <n v="8437"/>
    <s v="Y"/>
    <x v="1026"/>
    <s v="Low"/>
    <x v="17"/>
    <x v="3163"/>
    <n v="0.01"/>
    <s v="Regular"/>
    <x v="3108"/>
    <n v="16.13"/>
    <n v="14.99"/>
    <s v="Sean Miller"/>
    <x v="2"/>
    <s v="Small Business"/>
    <x v="0"/>
    <s v="Labels"/>
    <s v="Small Box"/>
    <d v="2017-08-02T00:00:00"/>
  </r>
  <r>
    <n v="8438"/>
    <s v="Y"/>
    <x v="1026"/>
    <s v="Low"/>
    <x v="11"/>
    <x v="3164"/>
    <n v="0.09"/>
    <s v="Express"/>
    <x v="3109"/>
    <n v="26.98"/>
    <n v="21.69"/>
    <s v="Sean Miller"/>
    <x v="2"/>
    <s v="Small Business"/>
    <x v="0"/>
    <s v="Storage &amp; Organization"/>
    <s v="Small Box"/>
    <d v="2017-08-02T00:00:00"/>
  </r>
  <r>
    <n v="8439"/>
    <s v="N"/>
    <x v="1026"/>
    <s v="High"/>
    <x v="42"/>
    <x v="3165"/>
    <n v="0.02"/>
    <s v="Regular"/>
    <x v="437"/>
    <n v="15.26"/>
    <n v="15.86"/>
    <s v="Raymond Fair"/>
    <x v="0"/>
    <s v="Small Business"/>
    <x v="0"/>
    <s v="Pens &amp; Art Supplies"/>
    <s v="Wrap Bag"/>
    <d v="2017-07-30T00:00:00"/>
  </r>
  <r>
    <n v="8440"/>
    <s v="N"/>
    <x v="1026"/>
    <s v="Not Specified"/>
    <x v="39"/>
    <x v="3166"/>
    <n v="0.05"/>
    <s v="Regular"/>
    <x v="3110"/>
    <n v="27.67"/>
    <n v="15.39"/>
    <s v="Neil French"/>
    <x v="1"/>
    <s v="Corporate"/>
    <x v="0"/>
    <s v="Envelopes"/>
    <s v="Small Box"/>
    <d v="2017-07-30T00:00:00"/>
  </r>
  <r>
    <n v="8441"/>
    <s v="N"/>
    <x v="1026"/>
    <s v="Not Specified"/>
    <x v="14"/>
    <x v="3167"/>
    <n v="0.09"/>
    <s v="Regular"/>
    <x v="3111"/>
    <n v="17.98"/>
    <n v="19.14"/>
    <s v="Neil French"/>
    <x v="1"/>
    <s v="Corporate"/>
    <x v="0"/>
    <s v="Paper"/>
    <s v="Small Box"/>
    <d v="2017-07-29T00:00:00"/>
  </r>
  <r>
    <n v="8442"/>
    <s v="N"/>
    <x v="1026"/>
    <s v="Medium"/>
    <x v="29"/>
    <x v="3168"/>
    <n v="0.02"/>
    <s v="Regular"/>
    <x v="3112"/>
    <n v="18.600000000000001"/>
    <n v="18.07"/>
    <s v="Darrin Van Huff"/>
    <x v="1"/>
    <s v="Home Office"/>
    <x v="1"/>
    <s v="Computer Peripherals"/>
    <s v="Small Pack"/>
    <d v="2017-07-30T00:00:00"/>
  </r>
  <r>
    <n v="8443"/>
    <s v="N"/>
    <x v="1026"/>
    <s v="Medium"/>
    <x v="44"/>
    <x v="3169"/>
    <n v="0.02"/>
    <s v="Express"/>
    <x v="3113"/>
    <n v="167.99"/>
    <n v="22.08"/>
    <s v="Darrin Van Huff"/>
    <x v="1"/>
    <s v="Home Office"/>
    <x v="1"/>
    <s v="Telephones and Communication"/>
    <s v="Small Box"/>
    <d v="2017-07-30T00:00:00"/>
  </r>
  <r>
    <n v="8444"/>
    <s v="N"/>
    <x v="1026"/>
    <s v="Critical"/>
    <x v="38"/>
    <x v="3170"/>
    <n v="0.08"/>
    <s v="Regular"/>
    <x v="3114"/>
    <n v="18.28"/>
    <n v="19.29"/>
    <s v="Nona Balk"/>
    <x v="0"/>
    <s v="Corporate"/>
    <x v="2"/>
    <s v="Office Furnishings"/>
    <s v="Small Box"/>
    <d v="2017-07-29T00:00:00"/>
  </r>
  <r>
    <n v="8445"/>
    <s v="N"/>
    <x v="1027"/>
    <s v="Low"/>
    <x v="0"/>
    <x v="3171"/>
    <n v="0.09"/>
    <s v="Regular"/>
    <x v="3115"/>
    <n v="211.99"/>
    <n v="38.49"/>
    <s v="Susan Pistek"/>
    <x v="1"/>
    <s v="Home Office"/>
    <x v="1"/>
    <s v="Copiers and Fax"/>
    <s v="Large Box"/>
    <d v="2017-07-31T00:00:00"/>
  </r>
  <r>
    <n v="8446"/>
    <s v="Y"/>
    <x v="1028"/>
    <s v="Critical"/>
    <x v="47"/>
    <x v="3172"/>
    <n v="0.02"/>
    <s v="Regular"/>
    <x v="3116"/>
    <n v="14.12"/>
    <n v="15.99"/>
    <s v="Cindy Chapman"/>
    <x v="1"/>
    <s v="Consumer"/>
    <x v="1"/>
    <s v="Computer Peripherals"/>
    <s v="Small Pack"/>
    <d v="2017-08-02T00:00:00"/>
  </r>
  <r>
    <n v="8447"/>
    <s v="Y"/>
    <x v="1028"/>
    <s v="Critical"/>
    <x v="20"/>
    <x v="3173"/>
    <n v="0.08"/>
    <s v="Regular"/>
    <x v="3117"/>
    <n v="23.34"/>
    <n v="25.25"/>
    <s v="Cindy Chapman"/>
    <x v="1"/>
    <s v="Consumer"/>
    <x v="0"/>
    <s v="Paper"/>
    <s v="Small Box"/>
    <d v="2017-08-01T00:00:00"/>
  </r>
  <r>
    <n v="8448"/>
    <s v="Y"/>
    <x v="1028"/>
    <s v="Critical"/>
    <x v="7"/>
    <x v="3174"/>
    <n v="0.04"/>
    <s v="Express"/>
    <x v="3118"/>
    <n v="60.91"/>
    <n v="19.809999999999999"/>
    <s v="Cindy Chapman"/>
    <x v="1"/>
    <s v="Consumer"/>
    <x v="0"/>
    <s v="Paper"/>
    <s v="Small Box"/>
    <d v="2017-07-31T00:00:00"/>
  </r>
  <r>
    <n v="8449"/>
    <s v="N"/>
    <x v="1029"/>
    <s v="High"/>
    <x v="39"/>
    <x v="3175"/>
    <n v="0.09"/>
    <s v="Regular"/>
    <x v="106"/>
    <n v="20.010000000000002"/>
    <n v="16.87"/>
    <s v="Eric Hoffmann"/>
    <x v="1"/>
    <s v="Small Business"/>
    <x v="0"/>
    <s v="Paper"/>
    <s v="Wrap Bag"/>
    <d v="2017-08-02T00:00:00"/>
  </r>
  <r>
    <n v="8450"/>
    <s v="N"/>
    <x v="1029"/>
    <s v="High"/>
    <x v="4"/>
    <x v="3176"/>
    <n v="0.1"/>
    <s v="Regular"/>
    <x v="3119"/>
    <n v="217.99"/>
    <n v="22.99"/>
    <s v="Eric Hoffmann"/>
    <x v="1"/>
    <s v="Small Business"/>
    <x v="1"/>
    <s v="Telephones and Communication"/>
    <s v="Small Box"/>
    <d v="2017-08-01T00:00:00"/>
  </r>
  <r>
    <n v="8451"/>
    <s v="N"/>
    <x v="1029"/>
    <s v="Not Specified"/>
    <x v="43"/>
    <x v="3177"/>
    <n v="0.01"/>
    <s v="Regular"/>
    <x v="3120"/>
    <n v="16.95"/>
    <n v="19.32"/>
    <s v="MaryBeth Skach"/>
    <x v="1"/>
    <s v="Home Office"/>
    <x v="2"/>
    <s v="Office Furnishings"/>
    <s v="Small Box"/>
    <d v="2017-08-01T00:00:00"/>
  </r>
  <r>
    <n v="8452"/>
    <s v="N"/>
    <x v="1029"/>
    <s v="Not Specified"/>
    <x v="38"/>
    <x v="3178"/>
    <n v="0"/>
    <s v="Regular"/>
    <x v="3121"/>
    <n v="26.98"/>
    <n v="21.69"/>
    <s v="MaryBeth Skach"/>
    <x v="1"/>
    <s v="Home Office"/>
    <x v="0"/>
    <s v="Storage &amp; Organization"/>
    <s v="Small Box"/>
    <d v="2017-08-01T00:00:00"/>
  </r>
  <r>
    <n v="8453"/>
    <s v="N"/>
    <x v="1029"/>
    <s v="Not Specified"/>
    <x v="28"/>
    <x v="3179"/>
    <n v="0.04"/>
    <s v="Express"/>
    <x v="3122"/>
    <n v="23.97"/>
    <n v="18.98"/>
    <s v="MaryBeth Skach"/>
    <x v="1"/>
    <s v="Home Office"/>
    <x v="0"/>
    <s v="Appliances"/>
    <s v="Small Box"/>
    <d v="2017-08-01T00:00:00"/>
  </r>
  <r>
    <n v="8454"/>
    <s v="N"/>
    <x v="1030"/>
    <s v="Not Specified"/>
    <x v="36"/>
    <x v="3180"/>
    <n v="7.0000000000000007E-2"/>
    <s v="Regular"/>
    <x v="3123"/>
    <n v="19.68"/>
    <n v="20.16"/>
    <s v="Liz Thompson"/>
    <x v="2"/>
    <s v="Corporate"/>
    <x v="0"/>
    <s v="Binders and Binder Accessories"/>
    <s v="Small Box"/>
    <d v="2017-08-03T00:00:00"/>
  </r>
  <r>
    <n v="8455"/>
    <s v="N"/>
    <x v="1031"/>
    <s v="Medium"/>
    <x v="14"/>
    <x v="3181"/>
    <n v="0.05"/>
    <s v="Regular"/>
    <x v="3124"/>
    <n v="18.48"/>
    <n v="20.57"/>
    <s v="Bryan Davis"/>
    <x v="3"/>
    <s v="Corporate"/>
    <x v="0"/>
    <s v="Paper"/>
    <s v="Small Box"/>
    <d v="2017-08-06T00:00:00"/>
  </r>
  <r>
    <n v="8456"/>
    <s v="N"/>
    <x v="1031"/>
    <s v="High"/>
    <x v="20"/>
    <x v="3182"/>
    <n v="0.09"/>
    <s v="Regular"/>
    <x v="3125"/>
    <n v="143.12"/>
    <n v="14.99"/>
    <s v="Deanra Eno"/>
    <x v="0"/>
    <s v="Corporate"/>
    <x v="0"/>
    <s v="Appliances"/>
    <s v="Small Box"/>
    <d v="2017-08-04T00:00:00"/>
  </r>
  <r>
    <n v="8457"/>
    <s v="N"/>
    <x v="1031"/>
    <s v="High"/>
    <x v="9"/>
    <x v="3183"/>
    <n v="0.05"/>
    <s v="Regular"/>
    <x v="3126"/>
    <n v="23.09"/>
    <n v="19.25"/>
    <s v="Deanra Eno"/>
    <x v="1"/>
    <s v="Corporate"/>
    <x v="0"/>
    <s v="Envelopes"/>
    <s v="Small Box"/>
    <d v="2017-08-04T00:00:00"/>
  </r>
  <r>
    <n v="8458"/>
    <s v="N"/>
    <x v="1031"/>
    <s v="High"/>
    <x v="38"/>
    <x v="3184"/>
    <n v="0.06"/>
    <s v="Regular"/>
    <x v="3127"/>
    <n v="25.79"/>
    <n v="22.78"/>
    <s v="Deanra Eno"/>
    <x v="1"/>
    <s v="Corporate"/>
    <x v="2"/>
    <s v="Office Furnishings"/>
    <s v="Small Box"/>
    <d v="2017-08-06T00:00:00"/>
  </r>
  <r>
    <n v="8459"/>
    <s v="N"/>
    <x v="1031"/>
    <s v="High"/>
    <x v="28"/>
    <x v="3185"/>
    <n v="7.0000000000000007E-2"/>
    <s v="Regular"/>
    <x v="3128"/>
    <n v="17.079999999999998"/>
    <n v="16.03"/>
    <s v="Michelle Ellison"/>
    <x v="2"/>
    <s v="Consumer"/>
    <x v="2"/>
    <s v="Office Furnishings"/>
    <s v="Wrap Bag"/>
    <d v="2017-08-06T00:00:00"/>
  </r>
  <r>
    <n v="8460"/>
    <s v="N"/>
    <x v="1031"/>
    <s v="High"/>
    <x v="8"/>
    <x v="3186"/>
    <n v="0.03"/>
    <s v="Regular"/>
    <x v="3129"/>
    <n v="27.14"/>
    <n v="18.53"/>
    <s v="Michelle Ellison"/>
    <x v="2"/>
    <s v="Consumer"/>
    <x v="0"/>
    <s v="Storage &amp; Organization"/>
    <s v="Small Box"/>
    <d v="2017-08-05T00:00:00"/>
  </r>
  <r>
    <n v="8461"/>
    <s v="N"/>
    <x v="1032"/>
    <s v="High"/>
    <x v="45"/>
    <x v="3187"/>
    <n v="0.03"/>
    <s v="Regular"/>
    <x v="3130"/>
    <n v="17.98"/>
    <n v="24.39"/>
    <s v="Nathan Gelder"/>
    <x v="2"/>
    <s v="Home Office"/>
    <x v="0"/>
    <s v="Paper"/>
    <s v="Small Box"/>
    <d v="2017-08-06T00:00:00"/>
  </r>
  <r>
    <n v="8462"/>
    <s v="N"/>
    <x v="1032"/>
    <s v="High"/>
    <x v="37"/>
    <x v="3188"/>
    <n v="0.03"/>
    <s v="Regular"/>
    <x v="3131"/>
    <n v="14.94"/>
    <n v="14.81"/>
    <s v="Nathan Gelder"/>
    <x v="2"/>
    <s v="Home Office"/>
    <x v="0"/>
    <s v="Pens &amp; Art Supplies"/>
    <s v="Wrap Bag"/>
    <d v="2017-08-07T00:00:00"/>
  </r>
  <r>
    <n v="8463"/>
    <s v="N"/>
    <x v="1033"/>
    <s v="Not Specified"/>
    <x v="42"/>
    <x v="3189"/>
    <n v="0.02"/>
    <s v="Regular"/>
    <x v="3132"/>
    <n v="173.55"/>
    <n v="33.99"/>
    <s v="Nick Radford"/>
    <x v="1"/>
    <s v="Corporate"/>
    <x v="0"/>
    <s v="Storage &amp; Organization"/>
    <s v="Small Box"/>
    <d v="2017-08-08T00:00:00"/>
  </r>
  <r>
    <n v="8464"/>
    <s v="N"/>
    <x v="1033"/>
    <s v="Low"/>
    <x v="46"/>
    <x v="3190"/>
    <n v="0.02"/>
    <s v="Delivery Van"/>
    <x v="3133"/>
    <n v="562.98"/>
    <n v="161.12"/>
    <s v="Erica Bern"/>
    <x v="0"/>
    <s v="Small Business"/>
    <x v="2"/>
    <s v="Tables"/>
    <s v="Jumbo Box"/>
    <d v="2017-08-13T00:00:00"/>
  </r>
  <r>
    <n v="8465"/>
    <s v="N"/>
    <x v="1034"/>
    <s v="Medium"/>
    <x v="17"/>
    <x v="3191"/>
    <n v="0.09"/>
    <s v="Regular"/>
    <x v="3134"/>
    <n v="21.71"/>
    <n v="23.45"/>
    <s v="Andy Rees"/>
    <x v="1"/>
    <s v="Corporate"/>
    <x v="0"/>
    <s v="Storage &amp; Organization"/>
    <s v="Small Box"/>
    <d v="2017-08-07T00:00:00"/>
  </r>
  <r>
    <n v="8466"/>
    <s v="N"/>
    <x v="1035"/>
    <s v="Low"/>
    <x v="27"/>
    <x v="3192"/>
    <n v="0.03"/>
    <s v="Regular"/>
    <x v="2987"/>
    <n v="31.98"/>
    <n v="18"/>
    <s v="Giulietta Baptist"/>
    <x v="0"/>
    <s v="Home Office"/>
    <x v="1"/>
    <s v="Computer Peripherals"/>
    <s v="Small Box"/>
    <d v="2017-08-10T00:00:00"/>
  </r>
  <r>
    <n v="8467"/>
    <s v="N"/>
    <x v="1035"/>
    <s v="Low"/>
    <x v="11"/>
    <x v="3193"/>
    <n v="0.06"/>
    <s v="Regular"/>
    <x v="3135"/>
    <n v="22.97"/>
    <n v="20.5"/>
    <s v="Giulietta Baptist"/>
    <x v="0"/>
    <s v="Home Office"/>
    <x v="1"/>
    <s v="Computer Peripherals"/>
    <s v="Small Box"/>
    <d v="2017-08-13T00:00:00"/>
  </r>
  <r>
    <n v="8468"/>
    <s v="N"/>
    <x v="1035"/>
    <s v="Critical"/>
    <x v="39"/>
    <x v="3194"/>
    <n v="0.02"/>
    <s v="Delivery Van"/>
    <x v="3136"/>
    <n v="147.99"/>
    <n v="42.63"/>
    <s v="Michelle Lonsdale"/>
    <x v="3"/>
    <s v="Corporate"/>
    <x v="2"/>
    <s v="Chairs &amp; Chairmats"/>
    <s v="Jumbo Drum"/>
    <d v="2017-08-10T00:00:00"/>
  </r>
  <r>
    <n v="8469"/>
    <s v="Y"/>
    <x v="1036"/>
    <s v="Low"/>
    <x v="44"/>
    <x v="3195"/>
    <n v="0.02"/>
    <s v="Regular"/>
    <x v="3137"/>
    <n v="15.14"/>
    <n v="15.92"/>
    <s v="Jason Klamczynski"/>
    <x v="1"/>
    <s v="Small Business"/>
    <x v="0"/>
    <s v="Scissors Rulers and Trimmers"/>
    <s v="Wrap Bag"/>
    <d v="2017-08-13T00:00:00"/>
  </r>
  <r>
    <n v="8470"/>
    <s v="Y"/>
    <x v="1036"/>
    <s v="High"/>
    <x v="37"/>
    <x v="3196"/>
    <n v="0.02"/>
    <s v="Delivery Van"/>
    <x v="3138"/>
    <n v="237.02"/>
    <n v="42.66"/>
    <s v="Naresj Patel"/>
    <x v="2"/>
    <s v="Small Business"/>
    <x v="0"/>
    <s v="Storage &amp; Organization"/>
    <s v="Jumbo Drum"/>
    <d v="2017-08-11T00:00:00"/>
  </r>
  <r>
    <n v="8471"/>
    <s v="N"/>
    <x v="1036"/>
    <s v="Not Specified"/>
    <x v="11"/>
    <x v="3197"/>
    <n v="0.02"/>
    <s v="Regular"/>
    <x v="3139"/>
    <n v="111.99"/>
    <n v="33.99"/>
    <s v="Randy Bradley"/>
    <x v="1"/>
    <s v="Corporate"/>
    <x v="1"/>
    <s v="Computer Peripherals"/>
    <s v="Small Box"/>
    <d v="2017-08-11T00:00:00"/>
  </r>
  <r>
    <n v="8472"/>
    <s v="Y"/>
    <x v="1037"/>
    <s v="Critical"/>
    <x v="26"/>
    <x v="3198"/>
    <n v="0.09"/>
    <s v="Regular"/>
    <x v="404"/>
    <n v="167.06"/>
    <n v="21.07"/>
    <s v="Karen Selby"/>
    <x v="0"/>
    <s v="Consumer"/>
    <x v="0"/>
    <s v="Storage &amp; Organization"/>
    <s v="Small Box"/>
    <d v="2017-08-12T00:00:00"/>
  </r>
  <r>
    <n v="8473"/>
    <s v="Y"/>
    <x v="1038"/>
    <s v="High"/>
    <x v="44"/>
    <x v="3199"/>
    <n v="0.05"/>
    <s v="Regular"/>
    <x v="3140"/>
    <n v="432.98"/>
    <n v="33.99"/>
    <s v="Muhammed Lee"/>
    <x v="0"/>
    <s v="Consumer"/>
    <x v="0"/>
    <s v="Binders and Binder Accessories"/>
    <s v="Small Box"/>
    <d v="2017-08-12T00:00:00"/>
  </r>
  <r>
    <n v="8474"/>
    <s v="Y"/>
    <x v="1038"/>
    <s v="High"/>
    <x v="2"/>
    <x v="3200"/>
    <n v="0.1"/>
    <s v="Regular"/>
    <x v="3141"/>
    <n v="49.7"/>
    <n v="16.989999999999998"/>
    <s v="Muhammed Lee"/>
    <x v="0"/>
    <s v="Consumer"/>
    <x v="0"/>
    <s v="Binders and Binder Accessories"/>
    <s v="Small Box"/>
    <d v="2017-08-12T00:00:00"/>
  </r>
  <r>
    <n v="8475"/>
    <s v="N"/>
    <x v="1038"/>
    <s v="Critical"/>
    <x v="26"/>
    <x v="3201"/>
    <n v="0.04"/>
    <s v="Regular"/>
    <x v="3142"/>
    <n v="16.13"/>
    <n v="14.5"/>
    <s v="Matt Abelman"/>
    <x v="0"/>
    <s v="Home Office"/>
    <x v="0"/>
    <s v="Labels"/>
    <s v="Small Box"/>
    <d v="2017-08-13T00:00:00"/>
  </r>
  <r>
    <n v="8476"/>
    <s v="N"/>
    <x v="1038"/>
    <s v="Critical"/>
    <x v="35"/>
    <x v="3202"/>
    <n v="0.01"/>
    <s v="Delivery Van"/>
    <x v="3143"/>
    <n v="562.98"/>
    <n v="78.59"/>
    <s v="Matt Abelman"/>
    <x v="0"/>
    <s v="Home Office"/>
    <x v="2"/>
    <s v="Tables"/>
    <s v="Jumbo Box"/>
    <d v="2017-08-13T00:00:00"/>
  </r>
  <r>
    <n v="8477"/>
    <s v="N"/>
    <x v="1038"/>
    <s v="Medium"/>
    <x v="21"/>
    <x v="3203"/>
    <n v="0.1"/>
    <s v="Regular"/>
    <x v="3144"/>
    <n v="16.77"/>
    <n v="16.39"/>
    <s v="Dianna Vickery"/>
    <x v="1"/>
    <s v="Corporate"/>
    <x v="1"/>
    <s v="Computer Peripherals"/>
    <s v="Small Pack"/>
    <d v="2017-08-12T00:00:00"/>
  </r>
  <r>
    <n v="8478"/>
    <s v="N"/>
    <x v="1038"/>
    <s v="Not Specified"/>
    <x v="44"/>
    <x v="3204"/>
    <n v="0.03"/>
    <s v="Regular"/>
    <x v="3145"/>
    <n v="18.48"/>
    <n v="19.86"/>
    <s v="Nathan Mautz"/>
    <x v="0"/>
    <s v="Corporate"/>
    <x v="0"/>
    <s v="Paper"/>
    <s v="Small Box"/>
    <d v="2017-08-12T00:00:00"/>
  </r>
  <r>
    <n v="8479"/>
    <s v="N"/>
    <x v="1038"/>
    <s v="Medium"/>
    <x v="33"/>
    <x v="3205"/>
    <n v="7.0000000000000007E-2"/>
    <s v="Regular"/>
    <x v="3146"/>
    <n v="52.99"/>
    <n v="33.99"/>
    <s v="Tanja Norvell"/>
    <x v="1"/>
    <s v="Corporate"/>
    <x v="0"/>
    <s v="Paper"/>
    <s v="Small Box"/>
    <d v="2017-08-13T00:00:00"/>
  </r>
  <r>
    <n v="8480"/>
    <s v="N"/>
    <x v="1038"/>
    <s v="Low"/>
    <x v="42"/>
    <x v="3206"/>
    <n v="0.02"/>
    <s v="Regular"/>
    <x v="3147"/>
    <n v="23.97"/>
    <n v="19.809999999999999"/>
    <s v="Ashley Jarvis"/>
    <x v="1"/>
    <s v="Small Business"/>
    <x v="0"/>
    <s v="Pens &amp; Art Supplies"/>
    <s v="Small Pack"/>
    <d v="2017-08-11T00:00:00"/>
  </r>
  <r>
    <n v="8481"/>
    <s v="Y"/>
    <x v="1038"/>
    <s v="Low"/>
    <x v="7"/>
    <x v="3207"/>
    <n v="0.03"/>
    <s v="Delivery Van"/>
    <x v="3148"/>
    <n v="171.31"/>
    <n v="74"/>
    <s v="Ashley Jarvis"/>
    <x v="1"/>
    <s v="Small Business"/>
    <x v="2"/>
    <s v="Tables"/>
    <s v="Jumbo Drum"/>
    <d v="2017-08-15T00:00:00"/>
  </r>
  <r>
    <n v="8482"/>
    <s v="N"/>
    <x v="1038"/>
    <s v="Low"/>
    <x v="1"/>
    <x v="3208"/>
    <n v="0.01"/>
    <s v="Regular"/>
    <x v="3149"/>
    <n v="17.43"/>
    <n v="14.95"/>
    <s v="Matthew Clasen"/>
    <x v="1"/>
    <s v="Consumer"/>
    <x v="0"/>
    <s v="Paper"/>
    <s v="Wrap Bag"/>
    <d v="2017-08-11T00:00:00"/>
  </r>
  <r>
    <n v="8483"/>
    <s v="N"/>
    <x v="1039"/>
    <s v="Medium"/>
    <x v="33"/>
    <x v="3209"/>
    <n v="0.08"/>
    <s v="Regular"/>
    <x v="3150"/>
    <n v="15.89"/>
    <n v="21.01"/>
    <s v="Dan Campbell"/>
    <x v="1"/>
    <s v="Corporate"/>
    <x v="0"/>
    <s v="Binders and Binder Accessories"/>
    <s v="Small Box"/>
    <d v="2017-08-12T00:00:00"/>
  </r>
  <r>
    <n v="8484"/>
    <s v="Y"/>
    <x v="1040"/>
    <s v="High"/>
    <x v="39"/>
    <x v="3210"/>
    <n v="0.04"/>
    <s v="Regular"/>
    <x v="3151"/>
    <n v="15.36"/>
    <n v="20.27"/>
    <s v="Bobby Elias"/>
    <x v="1"/>
    <s v="Small Business"/>
    <x v="0"/>
    <s v="Binders and Binder Accessories"/>
    <s v="Small Box"/>
    <d v="2017-08-15T00:00:00"/>
  </r>
  <r>
    <n v="8485"/>
    <s v="N"/>
    <x v="1040"/>
    <s v="Medium"/>
    <x v="33"/>
    <x v="3211"/>
    <n v="7.0000000000000007E-2"/>
    <s v="Regular"/>
    <x v="3152"/>
    <n v="16.18"/>
    <n v="16.989999999999998"/>
    <s v="Quincy Jones"/>
    <x v="1"/>
    <s v="Home Office"/>
    <x v="0"/>
    <s v="Binders and Binder Accessories"/>
    <s v="Small Box"/>
    <d v="2017-08-14T00:00:00"/>
  </r>
  <r>
    <n v="8486"/>
    <s v="N"/>
    <x v="1040"/>
    <s v="Medium"/>
    <x v="21"/>
    <x v="3212"/>
    <n v="0.05"/>
    <s v="Regular"/>
    <x v="3153"/>
    <n v="17.579999999999998"/>
    <n v="14.7"/>
    <s v="Liz Thompson"/>
    <x v="2"/>
    <s v="Corporate"/>
    <x v="0"/>
    <s v="Pens &amp; Art Supplies"/>
    <s v="Wrap Bag"/>
    <d v="2017-08-15T00:00:00"/>
  </r>
  <r>
    <n v="8487"/>
    <s v="N"/>
    <x v="1041"/>
    <s v="Medium"/>
    <x v="7"/>
    <x v="3213"/>
    <n v="0.02"/>
    <s v="Regular"/>
    <x v="3154"/>
    <n v="23.5"/>
    <n v="21.19"/>
    <s v="Nick Radford"/>
    <x v="1"/>
    <s v="Corporate"/>
    <x v="0"/>
    <s v="Binders and Binder Accessories"/>
    <s v="Small Box"/>
    <d v="2017-08-16T00:00:00"/>
  </r>
  <r>
    <n v="8488"/>
    <s v="N"/>
    <x v="1041"/>
    <s v="Medium"/>
    <x v="33"/>
    <x v="3214"/>
    <n v="0.09"/>
    <s v="Regular"/>
    <x v="3155"/>
    <n v="17.77"/>
    <n v="19.920000000000002"/>
    <s v="Nick Radford"/>
    <x v="1"/>
    <s v="Corporate"/>
    <x v="2"/>
    <s v="Office Furnishings"/>
    <s v="Medium Box"/>
    <d v="2017-08-16T00:00:00"/>
  </r>
  <r>
    <n v="8489"/>
    <s v="N"/>
    <x v="1041"/>
    <s v="Medium"/>
    <x v="42"/>
    <x v="3215"/>
    <n v="0.03"/>
    <s v="Regular"/>
    <x v="3156"/>
    <n v="17.399999999999999"/>
    <n v="21.78"/>
    <s v="Christine Phan"/>
    <x v="2"/>
    <s v="Small Business"/>
    <x v="0"/>
    <s v="Binders and Binder Accessories"/>
    <s v="Small Box"/>
    <d v="2017-08-17T00:00:00"/>
  </r>
  <r>
    <n v="8490"/>
    <s v="N"/>
    <x v="1042"/>
    <s v="Not Specified"/>
    <x v="26"/>
    <x v="3216"/>
    <n v="0.1"/>
    <s v="Regular"/>
    <x v="3157"/>
    <n v="18.48"/>
    <n v="19.739999999999998"/>
    <s v="Cynthia Arntzen"/>
    <x v="1"/>
    <s v="Small Business"/>
    <x v="0"/>
    <s v="Paper"/>
    <s v="Small Box"/>
    <d v="2017-08-17T00:00:00"/>
  </r>
  <r>
    <n v="8491"/>
    <s v="N"/>
    <x v="1042"/>
    <s v="Low"/>
    <x v="7"/>
    <x v="3217"/>
    <n v="0.09"/>
    <s v="Regular"/>
    <x v="3158"/>
    <n v="61.43"/>
    <n v="33.99"/>
    <s v="Joni Blumstein"/>
    <x v="2"/>
    <s v="Consumer"/>
    <x v="0"/>
    <s v="Appliances"/>
    <s v="Small Box"/>
    <d v="2017-08-19T00:00:00"/>
  </r>
  <r>
    <n v="8492"/>
    <s v="N"/>
    <x v="1043"/>
    <s v="Critical"/>
    <x v="14"/>
    <x v="3218"/>
    <n v="7.0000000000000007E-2"/>
    <s v="Regular"/>
    <x v="3159"/>
    <n v="22.89"/>
    <n v="18.5"/>
    <s v="Valerie Tossell"/>
    <x v="1"/>
    <s v="Corporate"/>
    <x v="0"/>
    <s v="Appliances"/>
    <s v="Small Box"/>
    <d v="2017-08-17T00:00:00"/>
  </r>
  <r>
    <n v="8493"/>
    <s v="N"/>
    <x v="1043"/>
    <s v="High"/>
    <x v="23"/>
    <x v="3219"/>
    <n v="0.03"/>
    <s v="Regular"/>
    <x v="3160"/>
    <n v="17.28"/>
    <n v="19.66"/>
    <s v="Edward Hooks"/>
    <x v="3"/>
    <s v="Consumer"/>
    <x v="0"/>
    <s v="Paper"/>
    <s v="Small Box"/>
    <d v="2017-08-17T00:00:00"/>
  </r>
  <r>
    <n v="8494"/>
    <s v="N"/>
    <x v="1043"/>
    <s v="High"/>
    <x v="26"/>
    <x v="3220"/>
    <n v="0.06"/>
    <s v="Delivery Van"/>
    <x v="3161"/>
    <n v="308.18"/>
    <n v="68.12"/>
    <s v="Edward Hooks"/>
    <x v="3"/>
    <s v="Consumer"/>
    <x v="2"/>
    <s v="Tables"/>
    <s v="Jumbo Box"/>
    <d v="2017-08-17T00:00:00"/>
  </r>
  <r>
    <n v="8495"/>
    <s v="N"/>
    <x v="1044"/>
    <s v="Low"/>
    <x v="38"/>
    <x v="3221"/>
    <n v="0"/>
    <s v="Regular"/>
    <x v="3162"/>
    <n v="17.079999999999998"/>
    <n v="16.03"/>
    <s v="Toby Grace"/>
    <x v="1"/>
    <s v="Home Office"/>
    <x v="2"/>
    <s v="Office Furnishings"/>
    <s v="Wrap Bag"/>
    <d v="2017-08-19T00:00:00"/>
  </r>
  <r>
    <n v="8496"/>
    <s v="N"/>
    <x v="1044"/>
    <s v="Low"/>
    <x v="17"/>
    <x v="3222"/>
    <n v="7.0000000000000007E-2"/>
    <s v="Regular"/>
    <x v="3163"/>
    <n v="67.98"/>
    <n v="27.88"/>
    <s v="Toby Grace"/>
    <x v="1"/>
    <s v="Home Office"/>
    <x v="0"/>
    <s v="Paper"/>
    <s v="Small Box"/>
    <d v="2017-08-22T00:00:00"/>
  </r>
  <r>
    <n v="8497"/>
    <s v="N"/>
    <x v="1045"/>
    <s v="Low"/>
    <x v="24"/>
    <x v="3223"/>
    <n v="0.03"/>
    <s v="Delivery Van"/>
    <x v="3164"/>
    <n v="191.29"/>
    <n v="43.21"/>
    <s v="Peter Buhler"/>
    <x v="1"/>
    <s v="Consumer"/>
    <x v="2"/>
    <s v="Tables"/>
    <s v="Jumbo Box"/>
    <d v="2017-08-23T00:00:00"/>
  </r>
  <r>
    <n v="8498"/>
    <s v="N"/>
    <x v="1045"/>
    <s v="High"/>
    <x v="16"/>
    <x v="3224"/>
    <n v="7.0000000000000007E-2"/>
    <s v="Regular"/>
    <x v="3165"/>
    <n v="51.98"/>
    <n v="23.2"/>
    <s v="David Philippe"/>
    <x v="2"/>
    <s v="Consumer"/>
    <x v="2"/>
    <s v="Office Furnishings"/>
    <s v="Wrap Bag"/>
    <d v="2017-08-19T00:00:00"/>
  </r>
  <r>
    <n v="8499"/>
    <s v="N"/>
    <x v="1046"/>
    <s v="Critical"/>
    <x v="8"/>
    <x v="3225"/>
    <n v="0.08"/>
    <s v="Regular"/>
    <x v="3166"/>
    <n v="54.76"/>
    <n v="20.22"/>
    <s v="Ed Braxton"/>
    <x v="1"/>
    <s v="Consumer"/>
    <x v="0"/>
    <s v="Storage &amp; Organization"/>
    <s v="Small Box"/>
    <d v="2017-08-20T00:00:00"/>
  </r>
  <r>
    <n v="8500"/>
    <s v="N"/>
    <x v="1046"/>
    <s v="Critical"/>
    <x v="1"/>
    <x v="3226"/>
    <n v="0.04"/>
    <s v="Regular"/>
    <x v="3167"/>
    <n v="21.78"/>
    <n v="19.760000000000002"/>
    <s v="Ed Braxton"/>
    <x v="1"/>
    <s v="Consumer"/>
    <x v="0"/>
    <s v="Envelopes"/>
    <s v="Small Box"/>
    <d v="2017-08-22T00:00:00"/>
  </r>
  <r>
    <n v="8501"/>
    <s v="N"/>
    <x v="1046"/>
    <s v="Critical"/>
    <x v="6"/>
    <x v="3227"/>
    <n v="0"/>
    <s v="Regular"/>
    <x v="3168"/>
    <n v="21.48"/>
    <n v="21.29"/>
    <s v="Ed Braxton"/>
    <x v="1"/>
    <s v="Consumer"/>
    <x v="2"/>
    <s v="Office Furnishings"/>
    <s v="Small Pack"/>
    <d v="2017-08-20T00:00:00"/>
  </r>
  <r>
    <n v="8502"/>
    <s v="N"/>
    <x v="1046"/>
    <s v="Critical"/>
    <x v="38"/>
    <x v="3228"/>
    <n v="0.05"/>
    <s v="Regular"/>
    <x v="3169"/>
    <n v="122.99"/>
    <n v="22.99"/>
    <s v="Ed Braxton"/>
    <x v="1"/>
    <s v="Consumer"/>
    <x v="1"/>
    <s v="Telephones and Communication"/>
    <s v="Small Box"/>
    <d v="2017-08-21T00:00:00"/>
  </r>
  <r>
    <n v="8503"/>
    <s v="N"/>
    <x v="1046"/>
    <s v="Medium"/>
    <x v="16"/>
    <x v="3229"/>
    <n v="0.04"/>
    <s v="Regular"/>
    <x v="3170"/>
    <n v="24.95"/>
    <n v="18.98"/>
    <s v="Yana Sorensen"/>
    <x v="0"/>
    <s v="Corporate"/>
    <x v="0"/>
    <s v="Binders and Binder Accessories"/>
    <s v="Small Box"/>
    <d v="2017-08-21T00:00:00"/>
  </r>
  <r>
    <n v="8504"/>
    <s v="N"/>
    <x v="1047"/>
    <s v="Critical"/>
    <x v="35"/>
    <x v="3230"/>
    <n v="7.0000000000000007E-2"/>
    <s v="Regular"/>
    <x v="3171"/>
    <n v="47.41"/>
    <n v="15.99"/>
    <s v="Michael Stewart"/>
    <x v="0"/>
    <s v="Small Business"/>
    <x v="1"/>
    <s v="Computer Peripherals"/>
    <s v="Small Pack"/>
    <d v="2017-08-20T00:00:00"/>
  </r>
  <r>
    <n v="8505"/>
    <s v="N"/>
    <x v="1047"/>
    <s v="Critical"/>
    <x v="30"/>
    <x v="3231"/>
    <n v="0.06"/>
    <s v="Express"/>
    <x v="3172"/>
    <n v="137.99"/>
    <n v="19.989999999999998"/>
    <s v="Michael Stewart"/>
    <x v="0"/>
    <s v="Small Business"/>
    <x v="1"/>
    <s v="Telephones and Communication"/>
    <s v="Small Box"/>
    <d v="2017-08-22T00:00:00"/>
  </r>
  <r>
    <n v="8506"/>
    <s v="N"/>
    <x v="1048"/>
    <s v="Not Specified"/>
    <x v="2"/>
    <x v="3232"/>
    <n v="0.06"/>
    <s v="Regular"/>
    <x v="3173"/>
    <n v="16.28"/>
    <n v="20.72"/>
    <s v="Michael Granlund"/>
    <x v="0"/>
    <s v="Corporate"/>
    <x v="0"/>
    <s v="Paper"/>
    <s v="Small Box"/>
    <d v="2017-08-21T00:00:00"/>
  </r>
  <r>
    <n v="8507"/>
    <s v="N"/>
    <x v="1048"/>
    <s v="Not Specified"/>
    <x v="15"/>
    <x v="3233"/>
    <n v="7.0000000000000007E-2"/>
    <s v="Regular"/>
    <x v="3174"/>
    <n v="17.850000000000001"/>
    <n v="16.27"/>
    <s v="Michael Granlund"/>
    <x v="0"/>
    <s v="Corporate"/>
    <x v="0"/>
    <s v="Pens &amp; Art Supplies"/>
    <s v="Wrap Bag"/>
    <d v="2017-08-22T00:00:00"/>
  </r>
  <r>
    <n v="8508"/>
    <s v="N"/>
    <x v="1048"/>
    <s v="High"/>
    <x v="14"/>
    <x v="3234"/>
    <n v="7.0000000000000007E-2"/>
    <s v="Regular"/>
    <x v="3175"/>
    <n v="17.98"/>
    <n v="21.5"/>
    <s v="Frank Atkinson"/>
    <x v="0"/>
    <s v="Corporate"/>
    <x v="0"/>
    <s v="Paper"/>
    <s v="Small Box"/>
    <d v="2017-08-22T00:00:00"/>
  </r>
  <r>
    <n v="8509"/>
    <s v="N"/>
    <x v="1048"/>
    <s v="High"/>
    <x v="16"/>
    <x v="3235"/>
    <n v="0.03"/>
    <s v="Express"/>
    <x v="3176"/>
    <n v="77.989999999999995"/>
    <n v="19.920000000000002"/>
    <s v="Frank Atkinson"/>
    <x v="0"/>
    <s v="Corporate"/>
    <x v="1"/>
    <s v="Telephones and Communication"/>
    <s v="Small Box"/>
    <d v="2017-08-22T00:00:00"/>
  </r>
  <r>
    <n v="8510"/>
    <s v="N"/>
    <x v="1048"/>
    <s v="High"/>
    <x v="18"/>
    <x v="3236"/>
    <n v="7.0000000000000007E-2"/>
    <s v="Express"/>
    <x v="3177"/>
    <n v="15.98"/>
    <n v="19.260000000000002"/>
    <s v="Frank Atkinson"/>
    <x v="0"/>
    <s v="Corporate"/>
    <x v="0"/>
    <s v="Binders and Binder Accessories"/>
    <s v="Small Box"/>
    <d v="2017-08-23T00:00:00"/>
  </r>
  <r>
    <n v="8511"/>
    <s v="N"/>
    <x v="1049"/>
    <s v="Low"/>
    <x v="48"/>
    <x v="3237"/>
    <n v="0.09"/>
    <s v="Regular"/>
    <x v="3178"/>
    <n v="67.48"/>
    <n v="28.3"/>
    <s v="Ionia McGrath"/>
    <x v="0"/>
    <s v="Home Office"/>
    <x v="0"/>
    <s v="Paper"/>
    <s v="Small Box"/>
    <d v="2017-08-26T00:00:00"/>
  </r>
  <r>
    <n v="8512"/>
    <s v="N"/>
    <x v="1049"/>
    <s v="Medium"/>
    <x v="16"/>
    <x v="3238"/>
    <n v="0.05"/>
    <s v="Regular"/>
    <x v="3179"/>
    <n v="14.88"/>
    <n v="15.01"/>
    <s v="David Flashing"/>
    <x v="0"/>
    <s v="Home Office"/>
    <x v="0"/>
    <s v="Pens &amp; Art Supplies"/>
    <s v="Wrap Bag"/>
    <d v="2017-08-23T00:00:00"/>
  </r>
  <r>
    <n v="8513"/>
    <s v="N"/>
    <x v="1049"/>
    <s v="Critical"/>
    <x v="8"/>
    <x v="3239"/>
    <n v="0.05"/>
    <s v="Regular"/>
    <x v="3180"/>
    <n v="77.989999999999995"/>
    <n v="22.99"/>
    <s v="Jennifer Ferguson"/>
    <x v="1"/>
    <s v="Corporate"/>
    <x v="1"/>
    <s v="Telephones and Communication"/>
    <s v="Small Box"/>
    <d v="2017-08-24T00:00:00"/>
  </r>
  <r>
    <n v="8514"/>
    <s v="N"/>
    <x v="1050"/>
    <s v="Critical"/>
    <x v="10"/>
    <x v="3240"/>
    <n v="0.06"/>
    <s v="Regular"/>
    <x v="3181"/>
    <n v="217.99"/>
    <n v="19.260000000000002"/>
    <s v="Michael Moore"/>
    <x v="1"/>
    <s v="Corporate"/>
    <x v="1"/>
    <s v="Telephones and Communication"/>
    <s v="Small Box"/>
    <d v="2017-08-27T00:00:00"/>
  </r>
  <r>
    <n v="8515"/>
    <s v="N"/>
    <x v="1050"/>
    <s v="High"/>
    <x v="21"/>
    <x v="3241"/>
    <n v="0.08"/>
    <s v="Regular"/>
    <x v="3182"/>
    <n v="122.98"/>
    <n v="49"/>
    <s v="Benjamin Patterson"/>
    <x v="1"/>
    <s v="Corporate"/>
    <x v="0"/>
    <s v="Storage &amp; Organization"/>
    <s v="Large Box"/>
    <d v="2017-08-27T00:00:00"/>
  </r>
  <r>
    <n v="8516"/>
    <s v="N"/>
    <x v="1051"/>
    <s v="High"/>
    <x v="6"/>
    <x v="3242"/>
    <n v="0.02"/>
    <s v="Regular"/>
    <x v="3183"/>
    <n v="27.57"/>
    <n v="15.39"/>
    <s v="Dan Campbell"/>
    <x v="0"/>
    <s v="Small Business"/>
    <x v="0"/>
    <s v="Envelopes"/>
    <s v="Small Box"/>
    <d v="2017-08-27T00:00:00"/>
  </r>
  <r>
    <n v="8517"/>
    <s v="N"/>
    <x v="1052"/>
    <s v="Not Specified"/>
    <x v="31"/>
    <x v="3243"/>
    <n v="0.08"/>
    <s v="Delivery Van"/>
    <x v="3184"/>
    <n v="142.97999999999999"/>
    <n v="44"/>
    <s v="Becky Castell"/>
    <x v="3"/>
    <s v="Consumer"/>
    <x v="2"/>
    <s v="Chairs &amp; Chairmats"/>
    <s v="Jumbo Drum"/>
    <d v="2017-08-29T00:00:00"/>
  </r>
  <r>
    <n v="8518"/>
    <s v="N"/>
    <x v="1052"/>
    <s v="High"/>
    <x v="8"/>
    <x v="3244"/>
    <n v="0.02"/>
    <s v="Express"/>
    <x v="3185"/>
    <n v="59.98"/>
    <n v="17.61"/>
    <s v="Ritsa Hightower"/>
    <x v="2"/>
    <s v="Corporate"/>
    <x v="1"/>
    <s v="Computer Peripherals"/>
    <s v="Small Pack"/>
    <d v="2017-08-27T00:00:00"/>
  </r>
  <r>
    <n v="8519"/>
    <s v="N"/>
    <x v="1052"/>
    <s v="Low"/>
    <x v="22"/>
    <x v="3245"/>
    <n v="0.01"/>
    <s v="Regular"/>
    <x v="3186"/>
    <n v="77.989999999999995"/>
    <n v="19.260000000000002"/>
    <s v="Don Jones"/>
    <x v="3"/>
    <s v="Corporate"/>
    <x v="1"/>
    <s v="Telephones and Communication"/>
    <s v="Small Box"/>
    <d v="2017-08-29T00:00:00"/>
  </r>
  <r>
    <n v="8520"/>
    <s v="N"/>
    <x v="1053"/>
    <s v="Critical"/>
    <x v="3"/>
    <x v="3246"/>
    <n v="0.09"/>
    <s v="Express"/>
    <x v="1331"/>
    <n v="18.48"/>
    <n v="22.19"/>
    <s v="Cynthia Arntzen"/>
    <x v="1"/>
    <s v="Small Business"/>
    <x v="0"/>
    <s v="Paper"/>
    <s v="Small Box"/>
    <d v="2017-08-31T00:00:00"/>
  </r>
  <r>
    <n v="8521"/>
    <s v="N"/>
    <x v="1053"/>
    <s v="Critical"/>
    <x v="0"/>
    <x v="3247"/>
    <n v="0.1"/>
    <s v="Regular"/>
    <x v="3187"/>
    <n v="16.54"/>
    <n v="19.829999999999998"/>
    <s v="Allen Golden"/>
    <x v="2"/>
    <s v="Consumer"/>
    <x v="0"/>
    <s v="Binders and Binder Accessories"/>
    <s v="Small Box"/>
    <d v="2017-08-30T00:00:00"/>
  </r>
  <r>
    <n v="8522"/>
    <s v="N"/>
    <x v="1053"/>
    <s v="Critical"/>
    <x v="38"/>
    <x v="3248"/>
    <n v="0.01"/>
    <s v="Regular"/>
    <x v="3188"/>
    <n v="15.28"/>
    <n v="17.97"/>
    <s v="Allen Golden"/>
    <x v="2"/>
    <s v="Consumer"/>
    <x v="0"/>
    <s v="Pens &amp; Art Supplies"/>
    <s v="Wrap Bag"/>
    <d v="2017-08-30T00:00:00"/>
  </r>
  <r>
    <n v="8523"/>
    <s v="N"/>
    <x v="1054"/>
    <s v="Critical"/>
    <x v="7"/>
    <x v="3249"/>
    <n v="0.1"/>
    <s v="Regular"/>
    <x v="3189"/>
    <n v="42.98"/>
    <n v="25.63"/>
    <s v="Ken Lonsdale"/>
    <x v="1"/>
    <s v="Consumer"/>
    <x v="0"/>
    <s v="Binders and Binder Accessories"/>
    <s v="Small Box"/>
    <d v="2017-08-30T00:00:00"/>
  </r>
  <r>
    <n v="8524"/>
    <s v="N"/>
    <x v="1054"/>
    <s v="High"/>
    <x v="31"/>
    <x v="3250"/>
    <n v="0.09"/>
    <s v="Regular"/>
    <x v="3190"/>
    <n v="66.959999999999994"/>
    <n v="24.75"/>
    <s v="Cindy Stewart"/>
    <x v="1"/>
    <s v="Corporate"/>
    <x v="0"/>
    <s v="Paper"/>
    <s v="Small Box"/>
    <d v="2017-08-30T00:00:00"/>
  </r>
  <r>
    <n v="8525"/>
    <s v="N"/>
    <x v="1055"/>
    <s v="Not Specified"/>
    <x v="47"/>
    <x v="3251"/>
    <n v="0"/>
    <s v="Regular"/>
    <x v="3191"/>
    <n v="43.78"/>
    <n v="15.99"/>
    <s v="Roland Fjeld"/>
    <x v="1"/>
    <s v="Corporate"/>
    <x v="1"/>
    <s v="Computer Peripherals"/>
    <s v="Small Pack"/>
    <d v="2017-09-02T00:00:00"/>
  </r>
  <r>
    <n v="8526"/>
    <s v="N"/>
    <x v="1055"/>
    <s v="High"/>
    <x v="16"/>
    <x v="3252"/>
    <n v="0.09"/>
    <s v="Regular"/>
    <x v="194"/>
    <n v="38.31"/>
    <n v="19.89"/>
    <s v="Muhammed MacIntyre"/>
    <x v="3"/>
    <s v="Small Business"/>
    <x v="1"/>
    <s v="Computer Peripherals"/>
    <s v="Small Box"/>
    <d v="2017-08-31T00:00:00"/>
  </r>
  <r>
    <n v="8527"/>
    <s v="N"/>
    <x v="1055"/>
    <s v="Medium"/>
    <x v="45"/>
    <x v="3253"/>
    <n v="0.04"/>
    <s v="Delivery Van"/>
    <x v="3192"/>
    <n v="248.97"/>
    <n v="73.239999999999995"/>
    <s v="Jennifer Patt"/>
    <x v="0"/>
    <s v="Home Office"/>
    <x v="2"/>
    <s v="Tables"/>
    <s v="Jumbo Box"/>
    <d v="2017-09-03T00:00:00"/>
  </r>
  <r>
    <n v="8528"/>
    <s v="N"/>
    <x v="1056"/>
    <s v="Not Specified"/>
    <x v="22"/>
    <x v="3254"/>
    <n v="0.02"/>
    <s v="Regular"/>
    <x v="3193"/>
    <n v="16.77"/>
    <n v="16.39"/>
    <s v="Bill Donatelli"/>
    <x v="2"/>
    <s v="Corporate"/>
    <x v="1"/>
    <s v="Computer Peripherals"/>
    <s v="Small Pack"/>
    <d v="2017-09-02T00:00:00"/>
  </r>
  <r>
    <n v="8529"/>
    <s v="N"/>
    <x v="1056"/>
    <s v="Not Specified"/>
    <x v="46"/>
    <x v="3255"/>
    <n v="0.1"/>
    <s v="Regular"/>
    <x v="3194"/>
    <n v="22.98"/>
    <n v="17.37"/>
    <s v="Bill Donatelli"/>
    <x v="2"/>
    <s v="Corporate"/>
    <x v="0"/>
    <s v="Scissors Rulers and Trimmers"/>
    <s v="Small Pack"/>
    <d v="2017-09-01T00:00:00"/>
  </r>
  <r>
    <n v="8530"/>
    <s v="N"/>
    <x v="1056"/>
    <s v="Critical"/>
    <x v="0"/>
    <x v="3256"/>
    <n v="0.02"/>
    <s v="Regular"/>
    <x v="3195"/>
    <n v="23.58"/>
    <n v="19.72"/>
    <s v="Anna Chung"/>
    <x v="1"/>
    <s v="Home Office"/>
    <x v="0"/>
    <s v="Envelopes"/>
    <s v="Small Box"/>
    <d v="2017-09-02T00:00:00"/>
  </r>
  <r>
    <n v="8531"/>
    <s v="N"/>
    <x v="1056"/>
    <s v="Critical"/>
    <x v="45"/>
    <x v="3257"/>
    <n v="0"/>
    <s v="Regular"/>
    <x v="3196"/>
    <n v="42.98"/>
    <n v="22.74"/>
    <s v="Anna Chung"/>
    <x v="1"/>
    <s v="Home Office"/>
    <x v="0"/>
    <s v="Paper"/>
    <s v="Small Box"/>
    <d v="2017-09-03T00:00:00"/>
  </r>
  <r>
    <n v="8532"/>
    <s v="N"/>
    <x v="1056"/>
    <s v="Critical"/>
    <x v="40"/>
    <x v="3258"/>
    <n v="0.06"/>
    <s v="Regular"/>
    <x v="3197"/>
    <n v="152.85"/>
    <n v="33.99"/>
    <s v="Hunter Lopez"/>
    <x v="0"/>
    <s v="Consumer"/>
    <x v="0"/>
    <s v="Storage &amp; Organization"/>
    <s v="Small Box"/>
    <d v="2017-09-02T00:00:00"/>
  </r>
  <r>
    <n v="8533"/>
    <s v="N"/>
    <x v="1056"/>
    <s v="High"/>
    <x v="43"/>
    <x v="3259"/>
    <n v="7.0000000000000007E-2"/>
    <s v="Express"/>
    <x v="3198"/>
    <n v="127.99"/>
    <n v="16.5"/>
    <s v="Maria Zettner"/>
    <x v="2"/>
    <s v="Corporate"/>
    <x v="1"/>
    <s v="Telephones and Communication"/>
    <s v="Small Box"/>
    <d v="2017-09-01T00:00:00"/>
  </r>
  <r>
    <n v="8534"/>
    <s v="N"/>
    <x v="1057"/>
    <s v="Not Specified"/>
    <x v="35"/>
    <x v="3260"/>
    <n v="0.02"/>
    <s v="Regular"/>
    <x v="3199"/>
    <n v="102.48"/>
    <n v="33.99"/>
    <s v="Thea Hendricks"/>
    <x v="1"/>
    <s v="Home Office"/>
    <x v="0"/>
    <s v="Envelopes"/>
    <s v="Small Box"/>
    <d v="2017-09-04T00:00:00"/>
  </r>
  <r>
    <n v="8535"/>
    <s v="N"/>
    <x v="1057"/>
    <s v="High"/>
    <x v="5"/>
    <x v="3261"/>
    <n v="0.01"/>
    <s v="Regular"/>
    <x v="3200"/>
    <n v="39.479999999999997"/>
    <n v="18"/>
    <s v="David Flashing"/>
    <x v="0"/>
    <s v="Home Office"/>
    <x v="1"/>
    <s v="Computer Peripherals"/>
    <s v="Small Box"/>
    <d v="2017-09-03T00:00:00"/>
  </r>
  <r>
    <n v="8536"/>
    <s v="N"/>
    <x v="1058"/>
    <s v="Low"/>
    <x v="26"/>
    <x v="3262"/>
    <n v="7.0000000000000007E-2"/>
    <s v="Delivery Van"/>
    <x v="3201"/>
    <n v="136.49"/>
    <n v="65.94"/>
    <s v="Nora Paige"/>
    <x v="0"/>
    <s v="Consumer"/>
    <x v="2"/>
    <s v="Tables"/>
    <s v="Jumbo Box"/>
    <d v="2017-09-08T00:00:00"/>
  </r>
  <r>
    <n v="8537"/>
    <s v="N"/>
    <x v="1058"/>
    <s v="Low"/>
    <x v="42"/>
    <x v="3263"/>
    <n v="0.01"/>
    <s v="Regular"/>
    <x v="3202"/>
    <n v="39.18"/>
    <n v="22.23"/>
    <s v="Naresj Patel"/>
    <x v="2"/>
    <s v="Corporate"/>
    <x v="0"/>
    <s v="Envelopes"/>
    <s v="Small Box"/>
    <d v="2017-09-08T00:00:00"/>
  </r>
  <r>
    <n v="8538"/>
    <s v="N"/>
    <x v="1059"/>
    <s v="Not Specified"/>
    <x v="3"/>
    <x v="3264"/>
    <n v="0.04"/>
    <s v="Express"/>
    <x v="3203"/>
    <n v="52.98"/>
    <n v="19.329999999999998"/>
    <s v="Hallie Redmond"/>
    <x v="1"/>
    <s v="Home Office"/>
    <x v="0"/>
    <s v="Appliances"/>
    <s v="Small Box"/>
    <d v="2017-09-06T00:00:00"/>
  </r>
  <r>
    <n v="8539"/>
    <s v="N"/>
    <x v="1059"/>
    <s v="High"/>
    <x v="29"/>
    <x v="3265"/>
    <n v="0.05"/>
    <s v="Delivery Van"/>
    <x v="3204"/>
    <n v="60.58"/>
    <n v="68.11"/>
    <s v="Anthony Witt"/>
    <x v="2"/>
    <s v="Corporate"/>
    <x v="2"/>
    <s v="Bookcases"/>
    <s v="Jumbo Box"/>
    <d v="2017-09-05T00:00:00"/>
  </r>
  <r>
    <n v="8540"/>
    <s v="N"/>
    <x v="1059"/>
    <s v="Medium"/>
    <x v="6"/>
    <x v="3266"/>
    <n v="0.09"/>
    <s v="Regular"/>
    <x v="2757"/>
    <n v="24.53"/>
    <n v="21.17"/>
    <s v="Cynthia Arntzen"/>
    <x v="1"/>
    <s v="Small Business"/>
    <x v="0"/>
    <s v="Binders and Binder Accessories"/>
    <s v="Small Box"/>
    <d v="2017-09-05T00:00:00"/>
  </r>
  <r>
    <n v="8541"/>
    <s v="N"/>
    <x v="1059"/>
    <s v="Medium"/>
    <x v="21"/>
    <x v="3267"/>
    <n v="0.06"/>
    <s v="Regular"/>
    <x v="3205"/>
    <n v="31.98"/>
    <n v="18"/>
    <s v="Cynthia Arntzen"/>
    <x v="1"/>
    <s v="Small Business"/>
    <x v="1"/>
    <s v="Computer Peripherals"/>
    <s v="Small Box"/>
    <d v="2017-09-07T00:00:00"/>
  </r>
  <r>
    <n v="8542"/>
    <s v="N"/>
    <x v="1059"/>
    <s v="Medium"/>
    <x v="49"/>
    <x v="3268"/>
    <n v="0.09"/>
    <s v="Express"/>
    <x v="3206"/>
    <n v="61.34"/>
    <n v="24.25"/>
    <s v="Cynthia Arntzen"/>
    <x v="1"/>
    <s v="Small Business"/>
    <x v="2"/>
    <s v="Office Furnishings"/>
    <s v="Large Box"/>
    <d v="2017-09-06T00:00:00"/>
  </r>
  <r>
    <n v="8543"/>
    <s v="N"/>
    <x v="1059"/>
    <s v="Not Specified"/>
    <x v="18"/>
    <x v="3269"/>
    <n v="0.1"/>
    <s v="Regular"/>
    <x v="3207"/>
    <n v="207.99"/>
    <n v="18.2"/>
    <s v="Arthur Wiediger"/>
    <x v="2"/>
    <s v="Corporate"/>
    <x v="1"/>
    <s v="Telephones and Communication"/>
    <s v="Small Box"/>
    <d v="2017-09-07T00:00:00"/>
  </r>
  <r>
    <n v="8544"/>
    <s v="N"/>
    <x v="1059"/>
    <s v="Not Specified"/>
    <x v="8"/>
    <x v="3270"/>
    <n v="0.01"/>
    <s v="Regular"/>
    <x v="3208"/>
    <n v="137.99"/>
    <n v="22.08"/>
    <s v="Arthur Wiediger"/>
    <x v="2"/>
    <s v="Corporate"/>
    <x v="1"/>
    <s v="Telephones and Communication"/>
    <s v="Small Box"/>
    <d v="2017-09-05T00:00:00"/>
  </r>
  <r>
    <n v="8545"/>
    <s v="Y"/>
    <x v="1060"/>
    <s v="Low"/>
    <x v="1"/>
    <x v="3271"/>
    <n v="0.05"/>
    <s v="Delivery Van"/>
    <x v="3209"/>
    <n v="107.98"/>
    <n v="72.2"/>
    <s v="Erin Creighton"/>
    <x v="2"/>
    <s v="Corporate"/>
    <x v="2"/>
    <s v="Chairs &amp; Chairmats"/>
    <s v="Jumbo Drum"/>
    <d v="2017-09-11T00:00:00"/>
  </r>
  <r>
    <n v="8546"/>
    <s v="Y"/>
    <x v="1060"/>
    <s v="Low"/>
    <x v="19"/>
    <x v="3272"/>
    <n v="0.04"/>
    <s v="Delivery Van"/>
    <x v="3210"/>
    <n v="298.85000000000002"/>
    <n v="75.760000000000005"/>
    <s v="Erin Creighton"/>
    <x v="2"/>
    <s v="Corporate"/>
    <x v="2"/>
    <s v="Tables"/>
    <s v="Jumbo Box"/>
    <d v="2017-09-09T00:00:00"/>
  </r>
  <r>
    <n v="8547"/>
    <s v="N"/>
    <x v="1061"/>
    <s v="Medium"/>
    <x v="1"/>
    <x v="3273"/>
    <n v="0"/>
    <s v="Regular"/>
    <x v="2903"/>
    <n v="18.48"/>
    <n v="21.37"/>
    <s v="Rachel Payne"/>
    <x v="1"/>
    <s v="Consumer"/>
    <x v="0"/>
    <s v="Paper"/>
    <s v="Small Box"/>
    <d v="2017-09-09T00:00:00"/>
  </r>
  <r>
    <n v="8548"/>
    <s v="N"/>
    <x v="1061"/>
    <s v="Medium"/>
    <x v="2"/>
    <x v="3274"/>
    <n v="7.0000000000000007E-2"/>
    <s v="Regular"/>
    <x v="3211"/>
    <n v="15.75"/>
    <n v="14.5"/>
    <s v="Lycoris Saunders"/>
    <x v="1"/>
    <s v="Corporate"/>
    <x v="0"/>
    <s v="Labels"/>
    <s v="Small Box"/>
    <d v="2017-09-09T00:00:00"/>
  </r>
  <r>
    <n v="8549"/>
    <s v="N"/>
    <x v="1061"/>
    <s v="Medium"/>
    <x v="26"/>
    <x v="3275"/>
    <n v="0.02"/>
    <s v="Regular"/>
    <x v="3212"/>
    <n v="15.98"/>
    <n v="19.260000000000002"/>
    <s v="Lycoris Saunders"/>
    <x v="1"/>
    <s v="Corporate"/>
    <x v="0"/>
    <s v="Binders and Binder Accessories"/>
    <s v="Small Box"/>
    <d v="2017-09-10T00:00:00"/>
  </r>
  <r>
    <n v="8550"/>
    <s v="N"/>
    <x v="1062"/>
    <s v="Low"/>
    <x v="41"/>
    <x v="3276"/>
    <n v="0.09"/>
    <s v="Regular"/>
    <x v="3213"/>
    <n v="122.98"/>
    <n v="27.99"/>
    <s v="Hilary Holden"/>
    <x v="0"/>
    <s v="Corporate"/>
    <x v="2"/>
    <s v="Office Furnishings"/>
    <s v="Medium Box"/>
    <d v="2017-09-11T00:00:00"/>
  </r>
  <r>
    <n v="8551"/>
    <s v="N"/>
    <x v="1062"/>
    <s v="Low"/>
    <x v="31"/>
    <x v="3277"/>
    <n v="7.0000000000000007E-2"/>
    <s v="Regular"/>
    <x v="3214"/>
    <n v="14.18"/>
    <n v="19"/>
    <s v="Hilary Holden"/>
    <x v="0"/>
    <s v="Corporate"/>
    <x v="0"/>
    <s v="Scissors Rulers and Trimmers"/>
    <s v="Wrap Bag"/>
    <d v="2017-09-11T00:00:00"/>
  </r>
  <r>
    <n v="8552"/>
    <s v="N"/>
    <x v="1062"/>
    <s v="Low"/>
    <x v="21"/>
    <x v="3278"/>
    <n v="0.02"/>
    <s v="Regular"/>
    <x v="3215"/>
    <n v="711.99"/>
    <n v="38.49"/>
    <s v="Hilary Holden"/>
    <x v="0"/>
    <s v="Corporate"/>
    <x v="1"/>
    <s v="Copiers and Fax"/>
    <s v="Large Box"/>
    <d v="2017-09-14T00:00:00"/>
  </r>
  <r>
    <n v="8553"/>
    <s v="N"/>
    <x v="1062"/>
    <s v="Low"/>
    <x v="35"/>
    <x v="3279"/>
    <n v="0.04"/>
    <s v="Regular"/>
    <x v="3216"/>
    <n v="122.99"/>
    <n v="22.99"/>
    <s v="Hilary Holden"/>
    <x v="0"/>
    <s v="Corporate"/>
    <x v="1"/>
    <s v="Telephones and Communication"/>
    <s v="Small Box"/>
    <d v="2017-09-13T00:00:00"/>
  </r>
  <r>
    <n v="8554"/>
    <s v="N"/>
    <x v="1063"/>
    <s v="Not Specified"/>
    <x v="43"/>
    <x v="3280"/>
    <n v="7.0000000000000007E-2"/>
    <s v="Regular"/>
    <x v="3217"/>
    <n v="15.58"/>
    <n v="19.47"/>
    <s v="Edward Nazzal"/>
    <x v="2"/>
    <s v="Home Office"/>
    <x v="0"/>
    <s v="Binders and Binder Accessories"/>
    <s v="Small Box"/>
    <d v="2017-09-10T00:00:00"/>
  </r>
  <r>
    <n v="8555"/>
    <s v="N"/>
    <x v="1063"/>
    <s v="Critical"/>
    <x v="48"/>
    <x v="3281"/>
    <n v="0"/>
    <s v="Regular"/>
    <x v="3218"/>
    <n v="46.54"/>
    <n v="28.72"/>
    <s v="Stefania Perrino"/>
    <x v="0"/>
    <s v="Corporate"/>
    <x v="0"/>
    <s v="Binders and Binder Accessories"/>
    <s v="Small Box"/>
    <d v="2017-09-11T00:00:00"/>
  </r>
  <r>
    <n v="8556"/>
    <s v="N"/>
    <x v="1063"/>
    <s v="Critical"/>
    <x v="30"/>
    <x v="3282"/>
    <n v="0.01"/>
    <s v="Delivery Van"/>
    <x v="3219"/>
    <n v="512.98"/>
    <n v="42.14"/>
    <s v="Stefania Perrino"/>
    <x v="1"/>
    <s v="Corporate"/>
    <x v="1"/>
    <s v="Office Machines"/>
    <s v="Jumbo Drum"/>
    <d v="2017-09-11T00:00:00"/>
  </r>
  <r>
    <n v="8557"/>
    <s v="N"/>
    <x v="1064"/>
    <s v="Low"/>
    <x v="46"/>
    <x v="3283"/>
    <n v="0.09"/>
    <s v="Regular"/>
    <x v="3220"/>
    <n v="18.48"/>
    <n v="20.74"/>
    <s v="Roy Skaria"/>
    <x v="1"/>
    <s v="Corporate"/>
    <x v="0"/>
    <s v="Paper"/>
    <s v="Small Box"/>
    <d v="2017-09-16T00:00:00"/>
  </r>
  <r>
    <n v="8558"/>
    <s v="N"/>
    <x v="1064"/>
    <s v="Low"/>
    <x v="49"/>
    <x v="3284"/>
    <n v="0.01"/>
    <s v="Regular"/>
    <x v="3221"/>
    <n v="26.81"/>
    <n v="27.32"/>
    <s v="Roy Skaria"/>
    <x v="1"/>
    <s v="Corporate"/>
    <x v="0"/>
    <s v="Appliances"/>
    <s v="Small Box"/>
    <d v="2017-09-18T00:00:00"/>
  </r>
  <r>
    <n v="8559"/>
    <s v="N"/>
    <x v="1064"/>
    <s v="Low"/>
    <x v="3"/>
    <x v="3285"/>
    <n v="7.0000000000000007E-2"/>
    <s v="Regular"/>
    <x v="3222"/>
    <n v="32.24"/>
    <n v="20.67"/>
    <s v="Roy Skaria"/>
    <x v="1"/>
    <s v="Corporate"/>
    <x v="2"/>
    <s v="Office Furnishings"/>
    <s v="Small Pack"/>
    <d v="2017-09-18T00:00:00"/>
  </r>
  <r>
    <n v="8560"/>
    <s v="N"/>
    <x v="1064"/>
    <s v="Low"/>
    <x v="45"/>
    <x v="3286"/>
    <n v="0.04"/>
    <s v="Regular"/>
    <x v="2269"/>
    <n v="25.79"/>
    <n v="22.78"/>
    <s v="Maya Herman"/>
    <x v="1"/>
    <s v="Corporate"/>
    <x v="2"/>
    <s v="Office Furnishings"/>
    <s v="Small Box"/>
    <d v="2017-09-11T00:00:00"/>
  </r>
  <r>
    <n v="8561"/>
    <s v="N"/>
    <x v="1064"/>
    <s v="Low"/>
    <x v="0"/>
    <x v="3287"/>
    <n v="0.08"/>
    <s v="Regular"/>
    <x v="3223"/>
    <n v="60.91"/>
    <n v="19.809999999999999"/>
    <s v="Maya Herman"/>
    <x v="1"/>
    <s v="Corporate"/>
    <x v="0"/>
    <s v="Paper"/>
    <s v="Small Box"/>
    <d v="2017-09-11T00:00:00"/>
  </r>
  <r>
    <n v="8562"/>
    <s v="N"/>
    <x v="1064"/>
    <s v="Low"/>
    <x v="24"/>
    <x v="3288"/>
    <n v="0.02"/>
    <s v="Delivery Van"/>
    <x v="3224"/>
    <n v="212.98"/>
    <n v="37.76"/>
    <s v="Mike Pelletier"/>
    <x v="3"/>
    <s v="Small Business"/>
    <x v="2"/>
    <s v="Chairs &amp; Chairmats"/>
    <s v="Jumbo Drum"/>
    <d v="2017-09-18T00:00:00"/>
  </r>
  <r>
    <n v="8563"/>
    <s v="Y"/>
    <x v="1065"/>
    <s v="Not Specified"/>
    <x v="11"/>
    <x v="3289"/>
    <n v="0.06"/>
    <s v="Regular"/>
    <x v="3225"/>
    <n v="187.99"/>
    <n v="18.989999999999998"/>
    <s v="Todd Boyes"/>
    <x v="2"/>
    <s v="Small Business"/>
    <x v="1"/>
    <s v="Telephones and Communication"/>
    <s v="Small Box"/>
    <d v="2017-09-13T00:00:00"/>
  </r>
  <r>
    <n v="8564"/>
    <s v="Y"/>
    <x v="1065"/>
    <s v="Not Specified"/>
    <x v="27"/>
    <x v="3290"/>
    <n v="7.0000000000000007E-2"/>
    <s v="Regular"/>
    <x v="3226"/>
    <n v="14.61"/>
    <n v="14.5"/>
    <s v="Todd Boyes"/>
    <x v="2"/>
    <s v="Small Business"/>
    <x v="0"/>
    <s v="Labels"/>
    <s v="Small Box"/>
    <d v="2017-09-14T00:00:00"/>
  </r>
  <r>
    <n v="8565"/>
    <s v="N"/>
    <x v="1065"/>
    <s v="Low"/>
    <x v="2"/>
    <x v="3291"/>
    <n v="0.05"/>
    <s v="Regular"/>
    <x v="3227"/>
    <n v="15.29"/>
    <n v="15.35"/>
    <s v="Victoria Wilson"/>
    <x v="2"/>
    <s v="Home Office"/>
    <x v="0"/>
    <s v="Rubber Bands"/>
    <s v="Wrap Bag"/>
    <d v="2017-09-14T00:00:00"/>
  </r>
  <r>
    <n v="8566"/>
    <s v="N"/>
    <x v="1065"/>
    <s v="Low"/>
    <x v="37"/>
    <x v="3292"/>
    <n v="0.02"/>
    <s v="Delivery Van"/>
    <x v="3228"/>
    <n v="562.98"/>
    <n v="161.12"/>
    <s v="Victoria Wilson"/>
    <x v="2"/>
    <s v="Home Office"/>
    <x v="2"/>
    <s v="Tables"/>
    <s v="Jumbo Box"/>
    <d v="2017-09-19T00:00:00"/>
  </r>
  <r>
    <n v="8567"/>
    <s v="N"/>
    <x v="1066"/>
    <s v="Critical"/>
    <x v="7"/>
    <x v="3293"/>
    <n v="0"/>
    <s v="Regular"/>
    <x v="3229"/>
    <n v="32.99"/>
    <n v="18.809999999999999"/>
    <s v="Nicole Brennan"/>
    <x v="1"/>
    <s v="Consumer"/>
    <x v="1"/>
    <s v="Telephones and Communication"/>
    <s v="Medium Box"/>
    <d v="2017-09-15T00:00:00"/>
  </r>
  <r>
    <n v="8568"/>
    <s v="N"/>
    <x v="1066"/>
    <s v="High"/>
    <x v="28"/>
    <x v="3294"/>
    <n v="0.03"/>
    <s v="Regular"/>
    <x v="3230"/>
    <n v="14.28"/>
    <n v="19.2"/>
    <s v="Maureen Gastineau"/>
    <x v="0"/>
    <s v="Consumer"/>
    <x v="0"/>
    <s v="Pens &amp; Art Supplies"/>
    <s v="Wrap Bag"/>
    <d v="2017-09-15T00:00:00"/>
  </r>
  <r>
    <n v="8569"/>
    <s v="N"/>
    <x v="1066"/>
    <s v="High"/>
    <x v="14"/>
    <x v="3295"/>
    <n v="0.06"/>
    <s v="Regular"/>
    <x v="3231"/>
    <n v="52.98"/>
    <n v="19.329999999999998"/>
    <s v="Maureen Gastineau"/>
    <x v="0"/>
    <s v="Consumer"/>
    <x v="0"/>
    <s v="Appliances"/>
    <s v="Small Box"/>
    <d v="2017-09-15T00:00:00"/>
  </r>
  <r>
    <n v="8570"/>
    <s v="N"/>
    <x v="1066"/>
    <s v="High"/>
    <x v="29"/>
    <x v="3296"/>
    <n v="0.01"/>
    <s v="Regular"/>
    <x v="3232"/>
    <n v="53.94"/>
    <n v="16.989999999999998"/>
    <s v="Jonathan Doherty"/>
    <x v="1"/>
    <s v="Corporate"/>
    <x v="0"/>
    <s v="Binders and Binder Accessories"/>
    <s v="Small Box"/>
    <d v="2017-09-14T00:00:00"/>
  </r>
  <r>
    <n v="8571"/>
    <s v="N"/>
    <x v="1067"/>
    <s v="Critical"/>
    <x v="29"/>
    <x v="3297"/>
    <n v="0.09"/>
    <s v="Regular"/>
    <x v="3233"/>
    <n v="16.48"/>
    <n v="63"/>
    <s v="Tanja Norvell"/>
    <x v="1"/>
    <s v="Corporate"/>
    <x v="0"/>
    <s v="Appliances"/>
    <s v="Large Box"/>
    <d v="2017-09-17T00:00:00"/>
  </r>
  <r>
    <n v="8572"/>
    <s v="N"/>
    <x v="1067"/>
    <s v="Critical"/>
    <x v="35"/>
    <x v="3298"/>
    <n v="0.04"/>
    <s v="Express"/>
    <x v="1674"/>
    <n v="14.61"/>
    <n v="14.5"/>
    <s v="Tanja Norvell"/>
    <x v="1"/>
    <s v="Corporate"/>
    <x v="0"/>
    <s v="Labels"/>
    <s v="Small Box"/>
    <d v="2017-09-17T00:00:00"/>
  </r>
  <r>
    <n v="8573"/>
    <s v="N"/>
    <x v="1067"/>
    <s v="Critical"/>
    <x v="3"/>
    <x v="3299"/>
    <n v="0.02"/>
    <s v="Regular"/>
    <x v="3234"/>
    <n v="17.68"/>
    <n v="15.46"/>
    <s v="Susan Vickery"/>
    <x v="3"/>
    <s v="Corporate"/>
    <x v="0"/>
    <s v="Paper"/>
    <s v="Wrap Bag"/>
    <d v="2017-09-18T00:00:00"/>
  </r>
  <r>
    <n v="8574"/>
    <s v="N"/>
    <x v="1067"/>
    <s v="Critical"/>
    <x v="47"/>
    <x v="3300"/>
    <n v="0.04"/>
    <s v="Express"/>
    <x v="3235"/>
    <n v="27.51"/>
    <n v="31.78"/>
    <s v="Susan Vickery"/>
    <x v="3"/>
    <s v="Corporate"/>
    <x v="0"/>
    <s v="Storage &amp; Organization"/>
    <s v="Small Box"/>
    <d v="2017-09-17T00:00:00"/>
  </r>
  <r>
    <n v="8575"/>
    <s v="N"/>
    <x v="1068"/>
    <s v="Critical"/>
    <x v="22"/>
    <x v="3301"/>
    <n v="0.04"/>
    <s v="Regular"/>
    <x v="3236"/>
    <n v="18.48"/>
    <n v="19.11"/>
    <s v="Penelope Sewall"/>
    <x v="1"/>
    <s v="Home Office"/>
    <x v="0"/>
    <s v="Paper"/>
    <s v="Small Box"/>
    <d v="2017-09-19T00:00:00"/>
  </r>
  <r>
    <n v="8576"/>
    <s v="Y"/>
    <x v="1069"/>
    <s v="Medium"/>
    <x v="16"/>
    <x v="3302"/>
    <n v="0.02"/>
    <s v="Regular"/>
    <x v="3237"/>
    <n v="212.99"/>
    <n v="22.08"/>
    <s v="Michelle Lonsdale"/>
    <x v="3"/>
    <s v="Home Office"/>
    <x v="1"/>
    <s v="Telephones and Communication"/>
    <s v="Small Box"/>
    <d v="2017-09-18T00:00:00"/>
  </r>
  <r>
    <n v="8577"/>
    <s v="Y"/>
    <x v="1069"/>
    <s v="Medium"/>
    <x v="15"/>
    <x v="3303"/>
    <n v="0.01"/>
    <s v="Regular"/>
    <x v="3238"/>
    <n v="206.3"/>
    <n v="25.54"/>
    <s v="Michelle Lonsdale"/>
    <x v="3"/>
    <s v="Home Office"/>
    <x v="2"/>
    <s v="Office Furnishings"/>
    <s v="Large Box"/>
    <d v="2017-09-20T00:00:00"/>
  </r>
  <r>
    <n v="8578"/>
    <s v="N"/>
    <x v="1069"/>
    <s v="Low"/>
    <x v="25"/>
    <x v="3304"/>
    <n v="0.09"/>
    <s v="Regular"/>
    <x v="3239"/>
    <n v="137.99"/>
    <n v="18.2"/>
    <s v="Rick Duston"/>
    <x v="0"/>
    <s v="Corporate"/>
    <x v="1"/>
    <s v="Telephones and Communication"/>
    <s v="Small Box"/>
    <d v="2017-09-22T00:00:00"/>
  </r>
  <r>
    <n v="8579"/>
    <s v="N"/>
    <x v="1069"/>
    <s v="Low"/>
    <x v="18"/>
    <x v="3305"/>
    <n v="0.08"/>
    <s v="Express"/>
    <x v="3240"/>
    <n v="22.89"/>
    <n v="18.5"/>
    <s v="Joni Sundaresam"/>
    <x v="2"/>
    <s v="Home Office"/>
    <x v="0"/>
    <s v="Appliances"/>
    <s v="Small Box"/>
    <d v="2017-09-27T00:00:00"/>
  </r>
  <r>
    <n v="8580"/>
    <s v="N"/>
    <x v="1070"/>
    <s v="Medium"/>
    <x v="4"/>
    <x v="3306"/>
    <n v="0.02"/>
    <s v="Regular"/>
    <x v="3241"/>
    <n v="28.98"/>
    <n v="26.39"/>
    <s v="Darren Budd"/>
    <x v="1"/>
    <s v="Consumer"/>
    <x v="2"/>
    <s v="Office Furnishings"/>
    <s v="Large Box"/>
    <d v="2017-09-21T00:00:00"/>
  </r>
  <r>
    <n v="8581"/>
    <s v="N"/>
    <x v="1070"/>
    <s v="Critical"/>
    <x v="38"/>
    <x v="3307"/>
    <n v="0"/>
    <s v="Regular"/>
    <x v="3242"/>
    <n v="76.98"/>
    <n v="20.88"/>
    <s v="Pierre Wener"/>
    <x v="0"/>
    <s v="Home Office"/>
    <x v="0"/>
    <s v="Storage &amp; Organization"/>
    <s v="Small Box"/>
    <d v="2017-09-21T00:00:00"/>
  </r>
  <r>
    <n v="8582"/>
    <s v="N"/>
    <x v="1071"/>
    <s v="Not Specified"/>
    <x v="1"/>
    <x v="3308"/>
    <n v="0.02"/>
    <s v="Regular"/>
    <x v="3243"/>
    <n v="132.97"/>
    <n v="21.11"/>
    <s v="Patrick ODonnell"/>
    <x v="2"/>
    <s v="Home Office"/>
    <x v="1"/>
    <s v="Office Machines"/>
    <s v="Medium Box"/>
    <d v="2017-09-23T00:00:00"/>
  </r>
  <r>
    <n v="8583"/>
    <s v="N"/>
    <x v="1071"/>
    <s v="Not Specified"/>
    <x v="22"/>
    <x v="3309"/>
    <n v="0.01"/>
    <s v="Delivery Van"/>
    <x v="3244"/>
    <n v="158.34"/>
    <n v="57.75"/>
    <s v="Patrick ODonnell"/>
    <x v="2"/>
    <s v="Home Office"/>
    <x v="2"/>
    <s v="Tables"/>
    <s v="Jumbo Box"/>
    <d v="2017-09-22T00:00:00"/>
  </r>
  <r>
    <n v="8584"/>
    <s v="N"/>
    <x v="1072"/>
    <s v="Not Specified"/>
    <x v="49"/>
    <x v="3310"/>
    <n v="0.05"/>
    <s v="Regular"/>
    <x v="3245"/>
    <n v="17.739999999999998"/>
    <n v="19.010000000000002"/>
    <s v="George Zrebassa"/>
    <x v="0"/>
    <s v="Home Office"/>
    <x v="0"/>
    <s v="Binders and Binder Accessories"/>
    <s v="Small Box"/>
    <d v="2017-09-24T00:00:00"/>
  </r>
  <r>
    <n v="8585"/>
    <s v="N"/>
    <x v="1072"/>
    <s v="Not Specified"/>
    <x v="11"/>
    <x v="3311"/>
    <n v="0.1"/>
    <s v="Regular"/>
    <x v="3246"/>
    <n v="140.24"/>
    <n v="26.65"/>
    <s v="George Zrebassa"/>
    <x v="0"/>
    <s v="Home Office"/>
    <x v="2"/>
    <s v="Chairs &amp; Chairmats"/>
    <s v="Medium Box"/>
    <d v="2017-09-21T00:00:00"/>
  </r>
  <r>
    <n v="8586"/>
    <s v="N"/>
    <x v="1072"/>
    <s v="Medium"/>
    <x v="12"/>
    <x v="3312"/>
    <n v="0.01"/>
    <s v="Regular"/>
    <x v="3247"/>
    <n v="27.99"/>
    <n v="25.28"/>
    <s v="Rick Wilson"/>
    <x v="1"/>
    <s v="Corporate"/>
    <x v="1"/>
    <s v="Office Machines"/>
    <s v="Medium Box"/>
    <d v="2017-09-21T00:00:00"/>
  </r>
  <r>
    <n v="8587"/>
    <s v="N"/>
    <x v="1073"/>
    <s v="High"/>
    <x v="6"/>
    <x v="3313"/>
    <n v="0.09"/>
    <s v="Delivery Van"/>
    <x v="3248"/>
    <n v="822.98"/>
    <n v="30.06"/>
    <s v="Bill Stewart"/>
    <x v="2"/>
    <s v="Corporate"/>
    <x v="1"/>
    <s v="Office Machines"/>
    <s v="Jumbo Drum"/>
    <d v="2017-09-24T00:00:00"/>
  </r>
  <r>
    <n v="8588"/>
    <s v="N"/>
    <x v="1073"/>
    <s v="Low"/>
    <x v="10"/>
    <x v="3314"/>
    <n v="0.06"/>
    <s v="Regular"/>
    <x v="3249"/>
    <n v="49.7"/>
    <n v="16.989999999999998"/>
    <s v="Valerie Takahito"/>
    <x v="1"/>
    <s v="Consumer"/>
    <x v="0"/>
    <s v="Binders and Binder Accessories"/>
    <s v="Small Box"/>
    <d v="2017-10-01T00:00:00"/>
  </r>
  <r>
    <n v="8589"/>
    <s v="N"/>
    <x v="1073"/>
    <s v="Low"/>
    <x v="9"/>
    <x v="3315"/>
    <n v="7.0000000000000007E-2"/>
    <s v="Regular"/>
    <x v="3250"/>
    <n v="20.56"/>
    <n v="19.16"/>
    <s v="Valerie Takahito"/>
    <x v="1"/>
    <s v="Consumer"/>
    <x v="0"/>
    <s v="Paper"/>
    <s v="Wrap Bag"/>
    <d v="2017-09-29T00:00:00"/>
  </r>
  <r>
    <n v="8590"/>
    <s v="N"/>
    <x v="1073"/>
    <s v="Low"/>
    <x v="10"/>
    <x v="3316"/>
    <n v="0.05"/>
    <s v="Regular"/>
    <x v="3251"/>
    <n v="37.380000000000003"/>
    <n v="22.99"/>
    <s v="Valerie Takahito"/>
    <x v="1"/>
    <s v="Consumer"/>
    <x v="2"/>
    <s v="Office Furnishings"/>
    <s v="Small Pack"/>
    <d v="2017-09-24T00:00:00"/>
  </r>
  <r>
    <n v="8591"/>
    <s v="N"/>
    <x v="1073"/>
    <s v="Medium"/>
    <x v="9"/>
    <x v="3317"/>
    <n v="0.05"/>
    <s v="Regular"/>
    <x v="3252"/>
    <n v="24.21"/>
    <n v="18.809999999999999"/>
    <s v="Rick Bensley"/>
    <x v="1"/>
    <s v="Consumer"/>
    <x v="0"/>
    <s v="Storage &amp; Organization"/>
    <s v="Small Box"/>
    <d v="2017-09-23T00:00:00"/>
  </r>
  <r>
    <n v="8592"/>
    <s v="N"/>
    <x v="1073"/>
    <s v="Medium"/>
    <x v="23"/>
    <x v="3318"/>
    <n v="0.06"/>
    <s v="Regular"/>
    <x v="3253"/>
    <n v="167.99"/>
    <n v="22.99"/>
    <s v="Rick Bensley"/>
    <x v="1"/>
    <s v="Consumer"/>
    <x v="1"/>
    <s v="Telephones and Communication"/>
    <s v="Small Box"/>
    <d v="2017-09-24T00:00:00"/>
  </r>
  <r>
    <n v="8593"/>
    <s v="N"/>
    <x v="1073"/>
    <s v="Medium"/>
    <x v="27"/>
    <x v="3319"/>
    <n v="0.1"/>
    <s v="Regular"/>
    <x v="3254"/>
    <n v="29.98"/>
    <n v="22.51"/>
    <s v="Rick Bensley"/>
    <x v="1"/>
    <s v="Consumer"/>
    <x v="1"/>
    <s v="Office Machines"/>
    <s v="Medium Box"/>
    <d v="2017-09-24T00:00:00"/>
  </r>
  <r>
    <n v="8594"/>
    <s v="N"/>
    <x v="1074"/>
    <s v="Critical"/>
    <x v="27"/>
    <x v="3320"/>
    <n v="0.03"/>
    <s v="Regular"/>
    <x v="3255"/>
    <n v="164.48"/>
    <n v="20.5"/>
    <s v="Liz Carlisle"/>
    <x v="1"/>
    <s v="Corporate"/>
    <x v="1"/>
    <s v="Computer Peripherals"/>
    <s v="Small Box"/>
    <d v="2017-09-24T00:00:00"/>
  </r>
  <r>
    <n v="8595"/>
    <s v="N"/>
    <x v="1074"/>
    <s v="Critical"/>
    <x v="6"/>
    <x v="3321"/>
    <n v="0.1"/>
    <s v="Regular"/>
    <x v="3256"/>
    <n v="14.61"/>
    <n v="14.5"/>
    <s v="Liz Carlisle"/>
    <x v="1"/>
    <s v="Corporate"/>
    <x v="0"/>
    <s v="Labels"/>
    <s v="Small Box"/>
    <d v="2017-09-24T00:00:00"/>
  </r>
  <r>
    <n v="8596"/>
    <s v="Y"/>
    <x v="1074"/>
    <s v="Not Specified"/>
    <x v="43"/>
    <x v="3322"/>
    <n v="0.05"/>
    <s v="Delivery Van"/>
    <x v="3257"/>
    <n v="142.97999999999999"/>
    <n v="68.739999999999995"/>
    <s v="Darren Budd"/>
    <x v="2"/>
    <s v="Consumer"/>
    <x v="2"/>
    <s v="Bookcases"/>
    <s v="Jumbo Box"/>
    <d v="2017-09-25T00:00:00"/>
  </r>
  <r>
    <n v="8597"/>
    <s v="N"/>
    <x v="1075"/>
    <s v="Low"/>
    <x v="31"/>
    <x v="3323"/>
    <n v="0.09"/>
    <s v="Express"/>
    <x v="3258"/>
    <n v="107.46"/>
    <n v="32.130000000000003"/>
    <s v="Bill Shonely"/>
    <x v="0"/>
    <s v="Small Business"/>
    <x v="2"/>
    <s v="Office Furnishings"/>
    <s v="Large Box"/>
    <d v="2017-10-01T00:00:00"/>
  </r>
  <r>
    <n v="8598"/>
    <s v="N"/>
    <x v="1075"/>
    <s v="Low"/>
    <x v="39"/>
    <x v="3324"/>
    <n v="7.0000000000000007E-2"/>
    <s v="Regular"/>
    <x v="3259"/>
    <n v="17.739999999999998"/>
    <n v="19.010000000000002"/>
    <s v="Bill Shonely"/>
    <x v="1"/>
    <s v="Small Business"/>
    <x v="0"/>
    <s v="Binders and Binder Accessories"/>
    <s v="Small Box"/>
    <d v="2017-10-03T00:00:00"/>
  </r>
  <r>
    <n v="8599"/>
    <s v="N"/>
    <x v="1075"/>
    <s v="Low"/>
    <x v="36"/>
    <x v="3325"/>
    <n v="0.01"/>
    <s v="Express"/>
    <x v="3260"/>
    <n v="55.98"/>
    <n v="15.99"/>
    <s v="Bill Shonely"/>
    <x v="1"/>
    <s v="Small Business"/>
    <x v="1"/>
    <s v="Computer Peripherals"/>
    <s v="Small Pack"/>
    <d v="2017-10-03T00:00:00"/>
  </r>
  <r>
    <n v="8600"/>
    <s v="N"/>
    <x v="1076"/>
    <s v="Medium"/>
    <x v="47"/>
    <x v="3326"/>
    <n v="0.06"/>
    <s v="Regular"/>
    <x v="3261"/>
    <n v="52.98"/>
    <n v="21.47"/>
    <s v="Troy Blackwell"/>
    <x v="1"/>
    <s v="Home Office"/>
    <x v="0"/>
    <s v="Binders and Binder Accessories"/>
    <s v="Small Box"/>
    <d v="2017-09-30T00:00:00"/>
  </r>
  <r>
    <n v="8601"/>
    <s v="N"/>
    <x v="1077"/>
    <s v="Low"/>
    <x v="25"/>
    <x v="3327"/>
    <n v="0"/>
    <s v="Regular"/>
    <x v="3262"/>
    <n v="41.74"/>
    <n v="20.64"/>
    <s v="Ken Black"/>
    <x v="1"/>
    <s v="Consumer"/>
    <x v="0"/>
    <s v="Storage &amp; Organization"/>
    <s v="Small Box"/>
    <d v="2017-10-04T00:00:00"/>
  </r>
  <r>
    <n v="8602"/>
    <s v="N"/>
    <x v="1077"/>
    <s v="Low"/>
    <x v="10"/>
    <x v="3328"/>
    <n v="0.09"/>
    <s v="Regular"/>
    <x v="1094"/>
    <n v="19.28"/>
    <n v="19.47"/>
    <s v="Nick Crebassa"/>
    <x v="1"/>
    <s v="Corporate"/>
    <x v="0"/>
    <s v="Paper"/>
    <s v="Small Box"/>
    <d v="2017-10-01T00:00:00"/>
  </r>
  <r>
    <n v="8603"/>
    <s v="N"/>
    <x v="1077"/>
    <s v="Critical"/>
    <x v="17"/>
    <x v="3329"/>
    <n v="0.04"/>
    <s v="Regular"/>
    <x v="3263"/>
    <n v="22.98"/>
    <n v="17.37"/>
    <s v="Nora Pelletier"/>
    <x v="1"/>
    <s v="Corporate"/>
    <x v="0"/>
    <s v="Scissors Rulers and Trimmers"/>
    <s v="Small Pack"/>
    <d v="2017-09-30T00:00:00"/>
  </r>
  <r>
    <n v="8604"/>
    <s v="N"/>
    <x v="1078"/>
    <s v="High"/>
    <x v="10"/>
    <x v="3330"/>
    <n v="0.04"/>
    <s v="Regular"/>
    <x v="3264"/>
    <n v="22.97"/>
    <n v="20.5"/>
    <s v="Luke Foster"/>
    <x v="1"/>
    <s v="Corporate"/>
    <x v="1"/>
    <s v="Computer Peripherals"/>
    <s v="Small Box"/>
    <d v="2017-10-03T00:00:00"/>
  </r>
  <r>
    <n v="8605"/>
    <s v="N"/>
    <x v="1078"/>
    <s v="High"/>
    <x v="38"/>
    <x v="3331"/>
    <n v="0.04"/>
    <s v="Regular"/>
    <x v="3265"/>
    <n v="14.08"/>
    <n v="16.559999999999999"/>
    <s v="Luke Foster"/>
    <x v="1"/>
    <s v="Corporate"/>
    <x v="0"/>
    <s v="Scissors Rulers and Trimmers"/>
    <s v="Small Pack"/>
    <d v="2017-10-02T00:00:00"/>
  </r>
  <r>
    <n v="8606"/>
    <s v="N"/>
    <x v="1079"/>
    <s v="Not Specified"/>
    <x v="10"/>
    <x v="3332"/>
    <n v="0.09"/>
    <s v="Regular"/>
    <x v="3266"/>
    <n v="47.41"/>
    <n v="15.99"/>
    <s v="Cyra Reiten"/>
    <x v="1"/>
    <s v="Consumer"/>
    <x v="1"/>
    <s v="Computer Peripherals"/>
    <s v="Small Pack"/>
    <d v="2017-10-03T00:00:00"/>
  </r>
  <r>
    <n v="8607"/>
    <s v="N"/>
    <x v="1079"/>
    <s v="Not Specified"/>
    <x v="6"/>
    <x v="3333"/>
    <n v="0.05"/>
    <s v="Regular"/>
    <x v="3267"/>
    <n v="3511.99"/>
    <n v="38.49"/>
    <s v="Cyra Reiten"/>
    <x v="1"/>
    <s v="Consumer"/>
    <x v="1"/>
    <s v="Copiers and Fax"/>
    <s v="Large Box"/>
    <d v="2017-10-02T00:00:00"/>
  </r>
  <r>
    <n v="8608"/>
    <s v="N"/>
    <x v="1080"/>
    <s v="Not Specified"/>
    <x v="3"/>
    <x v="3334"/>
    <n v="0"/>
    <s v="Regular"/>
    <x v="3268"/>
    <n v="42.98"/>
    <n v="33.51"/>
    <s v="Dan Campbell"/>
    <x v="0"/>
    <s v="Small Business"/>
    <x v="0"/>
    <s v="Envelopes"/>
    <s v="Small Box"/>
    <d v="2017-10-03T00:00:00"/>
  </r>
  <r>
    <n v="8609"/>
    <s v="N"/>
    <x v="1080"/>
    <s v="Not Specified"/>
    <x v="28"/>
    <x v="3335"/>
    <n v="0.05"/>
    <s v="Regular"/>
    <x v="3269"/>
    <n v="16.28"/>
    <n v="20.72"/>
    <s v="Dan Campbell"/>
    <x v="0"/>
    <s v="Small Business"/>
    <x v="0"/>
    <s v="Paper"/>
    <s v="Small Box"/>
    <d v="2017-10-03T00:00:00"/>
  </r>
  <r>
    <n v="8610"/>
    <s v="N"/>
    <x v="1081"/>
    <s v="Low"/>
    <x v="11"/>
    <x v="3336"/>
    <n v="0.06"/>
    <s v="Regular"/>
    <x v="3270"/>
    <n v="15.15"/>
    <n v="14.49"/>
    <s v="Ryan Crowe"/>
    <x v="1"/>
    <s v="Small Business"/>
    <x v="0"/>
    <s v="Labels"/>
    <s v="Small Box"/>
    <d v="2017-10-06T00:00:00"/>
  </r>
  <r>
    <n v="8611"/>
    <s v="N"/>
    <x v="1082"/>
    <s v="High"/>
    <x v="0"/>
    <x v="3337"/>
    <n v="7.0000000000000007E-2"/>
    <s v="Regular"/>
    <x v="3271"/>
    <n v="18.48"/>
    <n v="19.739999999999998"/>
    <s v="Giulietta Dortch"/>
    <x v="1"/>
    <s v="Small Business"/>
    <x v="0"/>
    <s v="Paper"/>
    <s v="Small Box"/>
    <d v="2017-10-07T00:00:00"/>
  </r>
  <r>
    <n v="8612"/>
    <s v="N"/>
    <x v="1082"/>
    <s v="Medium"/>
    <x v="19"/>
    <x v="3338"/>
    <n v="0.09"/>
    <s v="Regular"/>
    <x v="2432"/>
    <n v="14.6"/>
    <n v="16.399999999999999"/>
    <s v="Alan Barnes"/>
    <x v="3"/>
    <s v="Corporate"/>
    <x v="0"/>
    <s v="Pens &amp; Art Supplies"/>
    <s v="Wrap Bag"/>
    <d v="2017-10-06T00:00:00"/>
  </r>
  <r>
    <n v="8613"/>
    <s v="N"/>
    <x v="1082"/>
    <s v="Medium"/>
    <x v="4"/>
    <x v="3339"/>
    <n v="7.0000000000000007E-2"/>
    <s v="Regular"/>
    <x v="3272"/>
    <n v="26.97"/>
    <n v="21.51"/>
    <s v="Alan Barnes"/>
    <x v="3"/>
    <s v="Corporate"/>
    <x v="0"/>
    <s v="Storage &amp; Organization"/>
    <s v="Small Box"/>
    <d v="2017-10-07T00:00:00"/>
  </r>
  <r>
    <n v="8614"/>
    <s v="N"/>
    <x v="1082"/>
    <s v="Not Specified"/>
    <x v="33"/>
    <x v="3340"/>
    <n v="0.01"/>
    <s v="Regular"/>
    <x v="3273"/>
    <n v="19.64"/>
    <n v="19.829999999999998"/>
    <s v="David Philippe"/>
    <x v="2"/>
    <s v="Consumer"/>
    <x v="0"/>
    <s v="Paper"/>
    <s v="Wrap Bag"/>
    <d v="2017-10-07T00:00:00"/>
  </r>
  <r>
    <n v="8615"/>
    <s v="N"/>
    <x v="1083"/>
    <s v="Not Specified"/>
    <x v="40"/>
    <x v="3341"/>
    <n v="0.02"/>
    <s v="Delivery Van"/>
    <x v="3274"/>
    <n v="332.98"/>
    <n v="72.95"/>
    <s v="Joy Bell"/>
    <x v="3"/>
    <s v="Home Office"/>
    <x v="2"/>
    <s v="Chairs &amp; Chairmats"/>
    <s v="Jumbo Drum"/>
    <d v="2017-10-07T00:00:00"/>
  </r>
  <r>
    <n v="8616"/>
    <s v="N"/>
    <x v="1083"/>
    <s v="Not Specified"/>
    <x v="39"/>
    <x v="3342"/>
    <n v="0.1"/>
    <s v="Express"/>
    <x v="3275"/>
    <n v="30.97"/>
    <n v="19.21"/>
    <s v="Joy Bell"/>
    <x v="3"/>
    <s v="Home Office"/>
    <x v="0"/>
    <s v="Paper"/>
    <s v="Small Box"/>
    <d v="2017-10-07T00:00:00"/>
  </r>
  <r>
    <n v="8617"/>
    <s v="N"/>
    <x v="1083"/>
    <s v="Not Specified"/>
    <x v="41"/>
    <x v="3343"/>
    <n v="0.02"/>
    <s v="Regular"/>
    <x v="3276"/>
    <n v="60.91"/>
    <n v="19.809999999999999"/>
    <s v="Joy Bell"/>
    <x v="3"/>
    <s v="Home Office"/>
    <x v="0"/>
    <s v="Paper"/>
    <s v="Small Box"/>
    <d v="2017-10-06T00:00:00"/>
  </r>
  <r>
    <n v="8618"/>
    <s v="N"/>
    <x v="1083"/>
    <s v="Medium"/>
    <x v="9"/>
    <x v="3344"/>
    <n v="0.04"/>
    <s v="Regular"/>
    <x v="3277"/>
    <n v="18.48"/>
    <n v="19.14"/>
    <s v="Liz Price"/>
    <x v="1"/>
    <s v="Corporate"/>
    <x v="0"/>
    <s v="Paper"/>
    <s v="Small Box"/>
    <d v="2017-10-06T00:00:00"/>
  </r>
  <r>
    <n v="8619"/>
    <s v="N"/>
    <x v="1084"/>
    <s v="High"/>
    <x v="31"/>
    <x v="3345"/>
    <n v="0.02"/>
    <s v="Delivery Van"/>
    <x v="3278"/>
    <n v="296.98"/>
    <n v="83.55"/>
    <s v="Jonathan Doherty"/>
    <x v="1"/>
    <s v="Corporate"/>
    <x v="2"/>
    <s v="Chairs &amp; Chairmats"/>
    <s v="Jumbo Drum"/>
    <d v="2017-10-08T00:00:00"/>
  </r>
  <r>
    <n v="8620"/>
    <s v="N"/>
    <x v="1084"/>
    <s v="High"/>
    <x v="41"/>
    <x v="3346"/>
    <n v="0.09"/>
    <s v="Regular"/>
    <x v="3279"/>
    <n v="15.58"/>
    <n v="15.63"/>
    <s v="Jonathan Doherty"/>
    <x v="1"/>
    <s v="Corporate"/>
    <x v="0"/>
    <s v="Rubber Bands"/>
    <s v="Wrap Bag"/>
    <d v="2017-10-07T00:00:00"/>
  </r>
  <r>
    <n v="8621"/>
    <s v="N"/>
    <x v="1084"/>
    <s v="High"/>
    <x v="1"/>
    <x v="3347"/>
    <n v="0.05"/>
    <s v="Regular"/>
    <x v="3280"/>
    <n v="23.29"/>
    <n v="19.03"/>
    <s v="Jonathan Doherty"/>
    <x v="1"/>
    <s v="Corporate"/>
    <x v="0"/>
    <s v="Storage &amp; Organization"/>
    <s v="Small Box"/>
    <d v="2017-10-09T00:00:00"/>
  </r>
  <r>
    <n v="8622"/>
    <s v="N"/>
    <x v="1085"/>
    <s v="Medium"/>
    <x v="36"/>
    <x v="3348"/>
    <n v="0.08"/>
    <s v="Regular"/>
    <x v="3281"/>
    <n v="18.48"/>
    <n v="22.19"/>
    <s v="Saphhira Shifley"/>
    <x v="1"/>
    <s v="Corporate"/>
    <x v="0"/>
    <s v="Paper"/>
    <s v="Small Box"/>
    <d v="2017-10-09T00:00:00"/>
  </r>
  <r>
    <n v="8623"/>
    <s v="N"/>
    <x v="1085"/>
    <s v="Medium"/>
    <x v="16"/>
    <x v="3349"/>
    <n v="0.09"/>
    <s v="Regular"/>
    <x v="3282"/>
    <n v="28.98"/>
    <n v="26.39"/>
    <s v="Saphhira Shifley"/>
    <x v="1"/>
    <s v="Corporate"/>
    <x v="0"/>
    <s v="Envelopes"/>
    <s v="Small Box"/>
    <d v="2017-10-10T00:00:00"/>
  </r>
  <r>
    <n v="8624"/>
    <s v="N"/>
    <x v="1085"/>
    <s v="High"/>
    <x v="8"/>
    <x v="3350"/>
    <n v="0.1"/>
    <s v="Regular"/>
    <x v="3283"/>
    <n v="32.979999999999997"/>
    <n v="15.49"/>
    <s v="Michael Paige"/>
    <x v="0"/>
    <s v="Small Business"/>
    <x v="0"/>
    <s v="Binders and Binder Accessories"/>
    <s v="Small Box"/>
    <d v="2017-10-10T00:00:00"/>
  </r>
  <r>
    <n v="8625"/>
    <s v="N"/>
    <x v="1086"/>
    <s v="Not Specified"/>
    <x v="1"/>
    <x v="3351"/>
    <n v="0.1"/>
    <s v="Regular"/>
    <x v="3284"/>
    <n v="79.28"/>
    <n v="33.99"/>
    <s v="Maribeth Yedwab"/>
    <x v="1"/>
    <s v="Home Office"/>
    <x v="0"/>
    <s v="Binders and Binder Accessories"/>
    <s v="Small Box"/>
    <d v="2017-10-10T00:00:00"/>
  </r>
  <r>
    <n v="8626"/>
    <s v="N"/>
    <x v="1086"/>
    <s v="Not Specified"/>
    <x v="23"/>
    <x v="3352"/>
    <n v="0.08"/>
    <s v="Delivery Van"/>
    <x v="3285"/>
    <n v="157.97999999999999"/>
    <n v="60.2"/>
    <s v="Maribeth Yedwab"/>
    <x v="1"/>
    <s v="Home Office"/>
    <x v="2"/>
    <s v="Tables"/>
    <s v="Jumbo Box"/>
    <d v="2017-10-11T00:00:00"/>
  </r>
  <r>
    <n v="8627"/>
    <s v="N"/>
    <x v="1087"/>
    <s v="Not Specified"/>
    <x v="0"/>
    <x v="3353"/>
    <n v="0.1"/>
    <s v="Regular"/>
    <x v="2129"/>
    <n v="20.04"/>
    <n v="22.94"/>
    <s v="Jonathan Doherty"/>
    <x v="1"/>
    <s v="Corporate"/>
    <x v="0"/>
    <s v="Binders and Binder Accessories"/>
    <s v="Small Box"/>
    <d v="2017-10-12T00:00:00"/>
  </r>
  <r>
    <n v="8628"/>
    <s v="N"/>
    <x v="1087"/>
    <s v="Not Specified"/>
    <x v="43"/>
    <x v="3354"/>
    <n v="0.03"/>
    <s v="Regular"/>
    <x v="3286"/>
    <n v="28.51"/>
    <n v="16.989999999999998"/>
    <s v="Jonathan Doherty"/>
    <x v="1"/>
    <s v="Corporate"/>
    <x v="0"/>
    <s v="Binders and Binder Accessories"/>
    <s v="Small Box"/>
    <d v="2017-10-11T00:00:00"/>
  </r>
  <r>
    <n v="8629"/>
    <s v="N"/>
    <x v="1087"/>
    <s v="Not Specified"/>
    <x v="25"/>
    <x v="3355"/>
    <n v="0.04"/>
    <s v="Regular"/>
    <x v="3287"/>
    <n v="27.51"/>
    <n v="31.78"/>
    <s v="Jonathan Doherty"/>
    <x v="1"/>
    <s v="Corporate"/>
    <x v="0"/>
    <s v="Storage &amp; Organization"/>
    <s v="Small Box"/>
    <d v="2017-10-12T00:00:00"/>
  </r>
  <r>
    <n v="8630"/>
    <s v="N"/>
    <x v="1088"/>
    <s v="Low"/>
    <x v="37"/>
    <x v="3356"/>
    <n v="0.03"/>
    <s v="Regular"/>
    <x v="3288"/>
    <n v="140.24"/>
    <n v="26.65"/>
    <s v="Rose OBrian"/>
    <x v="2"/>
    <s v="Home Office"/>
    <x v="2"/>
    <s v="Chairs &amp; Chairmats"/>
    <s v="Medium Box"/>
    <d v="2017-10-18T00:00:00"/>
  </r>
  <r>
    <n v="8631"/>
    <s v="N"/>
    <x v="1088"/>
    <s v="High"/>
    <x v="0"/>
    <x v="3357"/>
    <n v="0.05"/>
    <s v="Regular"/>
    <x v="3289"/>
    <n v="137.99"/>
    <n v="22.99"/>
    <s v="Sylvia Foulston"/>
    <x v="0"/>
    <s v="Corporate"/>
    <x v="1"/>
    <s v="Telephones and Communication"/>
    <s v="Small Box"/>
    <d v="2017-10-13T00:00:00"/>
  </r>
  <r>
    <n v="8632"/>
    <s v="N"/>
    <x v="1089"/>
    <s v="Low"/>
    <x v="40"/>
    <x v="3358"/>
    <n v="0.03"/>
    <s v="Regular"/>
    <x v="3290"/>
    <n v="44.48"/>
    <n v="21.09"/>
    <s v="Dennis Pardue"/>
    <x v="1"/>
    <s v="Small Business"/>
    <x v="2"/>
    <s v="Office Furnishings"/>
    <s v="Small Box"/>
    <d v="2017-10-12T00:00:00"/>
  </r>
  <r>
    <n v="8633"/>
    <s v="N"/>
    <x v="1089"/>
    <s v="Low"/>
    <x v="6"/>
    <x v="3359"/>
    <n v="0.1"/>
    <s v="Regular"/>
    <x v="2425"/>
    <n v="13.89"/>
    <n v="14.76"/>
    <s v="Dennis Pardue"/>
    <x v="1"/>
    <s v="Small Business"/>
    <x v="0"/>
    <s v="Rubber Bands"/>
    <s v="Wrap Bag"/>
    <d v="2017-10-14T00:00:00"/>
  </r>
  <r>
    <n v="8634"/>
    <s v="N"/>
    <x v="1090"/>
    <s v="High"/>
    <x v="40"/>
    <x v="3360"/>
    <n v="0.05"/>
    <s v="Delivery Van"/>
    <x v="3291"/>
    <n v="512.98"/>
    <n v="42.14"/>
    <s v="Mary Zewe"/>
    <x v="1"/>
    <s v="Corporate"/>
    <x v="1"/>
    <s v="Office Machines"/>
    <s v="Jumbo Drum"/>
    <d v="2017-10-15T00:00:00"/>
  </r>
  <r>
    <n v="8635"/>
    <s v="N"/>
    <x v="1090"/>
    <s v="High"/>
    <x v="26"/>
    <x v="3361"/>
    <n v="0.08"/>
    <s v="Regular"/>
    <x v="3292"/>
    <n v="52.99"/>
    <n v="31.48"/>
    <s v="Mary Zewe"/>
    <x v="1"/>
    <s v="Corporate"/>
    <x v="0"/>
    <s v="Paper"/>
    <s v="Small Box"/>
    <d v="2017-10-16T00:00:00"/>
  </r>
  <r>
    <n v="8636"/>
    <s v="N"/>
    <x v="1091"/>
    <s v="Critical"/>
    <x v="9"/>
    <x v="3362"/>
    <n v="0.03"/>
    <s v="Regular"/>
    <x v="3293"/>
    <n v="59.9"/>
    <n v="19.86"/>
    <s v="Kelly Andreada"/>
    <x v="1"/>
    <s v="Home Office"/>
    <x v="0"/>
    <s v="Paper"/>
    <s v="Small Box"/>
    <d v="2017-10-17T00:00:00"/>
  </r>
  <r>
    <n v="8637"/>
    <s v="N"/>
    <x v="1092"/>
    <s v="Low"/>
    <x v="7"/>
    <x v="3363"/>
    <n v="0.08"/>
    <s v="Regular"/>
    <x v="604"/>
    <n v="34.01"/>
    <n v="19.53"/>
    <s v="Muhammed Lee"/>
    <x v="1"/>
    <s v="Corporate"/>
    <x v="0"/>
    <s v="Pens &amp; Art Supplies"/>
    <s v="Small Pack"/>
    <d v="2017-10-15T00:00:00"/>
  </r>
  <r>
    <n v="8638"/>
    <s v="N"/>
    <x v="1092"/>
    <s v="Low"/>
    <x v="12"/>
    <x v="3364"/>
    <n v="0.03"/>
    <s v="Express"/>
    <x v="3294"/>
    <n v="18.68"/>
    <n v="21.3"/>
    <s v="Patrick Ryan"/>
    <x v="1"/>
    <s v="Corporate"/>
    <x v="0"/>
    <s v="Paper"/>
    <s v="Small Box"/>
    <d v="2017-10-20T00:00:00"/>
  </r>
  <r>
    <n v="8639"/>
    <s v="N"/>
    <x v="1093"/>
    <s v="Medium"/>
    <x v="2"/>
    <x v="3365"/>
    <n v="0.04"/>
    <s v="Regular"/>
    <x v="3295"/>
    <n v="40.53"/>
    <n v="15.49"/>
    <s v="Phillip Breyer"/>
    <x v="2"/>
    <s v="Corporate"/>
    <x v="0"/>
    <s v="Binders and Binder Accessories"/>
    <s v="Small Box"/>
    <d v="2017-10-16T00:00:00"/>
  </r>
  <r>
    <n v="8640"/>
    <s v="N"/>
    <x v="1094"/>
    <s v="Critical"/>
    <x v="31"/>
    <x v="3366"/>
    <n v="0.06"/>
    <s v="Regular"/>
    <x v="3296"/>
    <n v="14.88"/>
    <n v="14.5"/>
    <s v="Pauline Chand"/>
    <x v="2"/>
    <s v="Corporate"/>
    <x v="0"/>
    <s v="Labels"/>
    <s v="Small Box"/>
    <d v="2017-10-19T00:00:00"/>
  </r>
  <r>
    <n v="8641"/>
    <s v="N"/>
    <x v="1094"/>
    <s v="Critical"/>
    <x v="39"/>
    <x v="3367"/>
    <n v="0.06"/>
    <s v="Regular"/>
    <x v="3297"/>
    <n v="31.98"/>
    <n v="24.49"/>
    <s v="Pauline Chand"/>
    <x v="2"/>
    <s v="Corporate"/>
    <x v="2"/>
    <s v="Office Furnishings"/>
    <s v="Small Box"/>
    <d v="2017-10-18T00:00:00"/>
  </r>
  <r>
    <n v="8642"/>
    <s v="N"/>
    <x v="1094"/>
    <s v="Low"/>
    <x v="28"/>
    <x v="3368"/>
    <n v="0.06"/>
    <s v="Regular"/>
    <x v="3298"/>
    <n v="13.81"/>
    <n v="14.75"/>
    <s v="Erin Ashbrook"/>
    <x v="2"/>
    <s v="Consumer"/>
    <x v="0"/>
    <s v="Rubber Bands"/>
    <s v="Wrap Bag"/>
    <d v="2017-10-21T00:00:00"/>
  </r>
  <r>
    <n v="8643"/>
    <s v="N"/>
    <x v="1095"/>
    <s v="Not Specified"/>
    <x v="44"/>
    <x v="3369"/>
    <n v="0.06"/>
    <s v="Regular"/>
    <x v="3299"/>
    <n v="27.01"/>
    <n v="22.4"/>
    <s v="Pauline Chand"/>
    <x v="2"/>
    <s v="Corporate"/>
    <x v="0"/>
    <s v="Binders and Binder Accessories"/>
    <s v="Small Box"/>
    <d v="2017-10-18T00:00:00"/>
  </r>
  <r>
    <n v="8644"/>
    <s v="N"/>
    <x v="1095"/>
    <s v="Not Specified"/>
    <x v="17"/>
    <x v="3370"/>
    <n v="0.05"/>
    <s v="Regular"/>
    <x v="3300"/>
    <n v="71.78"/>
    <n v="24.29"/>
    <s v="Pauline Chand"/>
    <x v="2"/>
    <s v="Corporate"/>
    <x v="0"/>
    <s v="Binders and Binder Accessories"/>
    <s v="Small Box"/>
    <d v="2017-10-20T00:00:00"/>
  </r>
  <r>
    <n v="8645"/>
    <s v="N"/>
    <x v="1095"/>
    <s v="Not Specified"/>
    <x v="22"/>
    <x v="3371"/>
    <n v="0.04"/>
    <s v="Regular"/>
    <x v="3301"/>
    <n v="167.99"/>
    <n v="22.08"/>
    <s v="Pauline Chand"/>
    <x v="2"/>
    <s v="Corporate"/>
    <x v="1"/>
    <s v="Telephones and Communication"/>
    <s v="Small Box"/>
    <d v="2017-10-20T00:00:00"/>
  </r>
  <r>
    <n v="8646"/>
    <s v="Y"/>
    <x v="1095"/>
    <s v="High"/>
    <x v="47"/>
    <x v="3372"/>
    <n v="0.08"/>
    <s v="Regular"/>
    <x v="3302"/>
    <n v="22.35"/>
    <n v="14.99"/>
    <s v="Duane Huffman"/>
    <x v="2"/>
    <s v="Small Business"/>
    <x v="0"/>
    <s v="Labels"/>
    <s v="Small Box"/>
    <d v="2017-10-20T00:00:00"/>
  </r>
  <r>
    <n v="8647"/>
    <s v="Y"/>
    <x v="1096"/>
    <s v="Medium"/>
    <x v="33"/>
    <x v="3373"/>
    <n v="0.1"/>
    <s v="Regular"/>
    <x v="3303"/>
    <n v="17.28"/>
    <n v="20.260000000000002"/>
    <s v="Sheri Gordon"/>
    <x v="1"/>
    <s v="Corporate"/>
    <x v="0"/>
    <s v="Paper"/>
    <s v="Small Box"/>
    <d v="2017-10-21T00:00:00"/>
  </r>
  <r>
    <n v="8648"/>
    <s v="Y"/>
    <x v="1096"/>
    <s v="Medium"/>
    <x v="9"/>
    <x v="3374"/>
    <n v="0.01"/>
    <s v="Regular"/>
    <x v="3304"/>
    <n v="77.989999999999995"/>
    <n v="16.5"/>
    <s v="Sheri Gordon"/>
    <x v="1"/>
    <s v="Corporate"/>
    <x v="1"/>
    <s v="Telephones and Communication"/>
    <s v="Small Box"/>
    <d v="2017-10-21T00:00:00"/>
  </r>
  <r>
    <n v="8649"/>
    <s v="N"/>
    <x v="1097"/>
    <s v="Low"/>
    <x v="19"/>
    <x v="3375"/>
    <n v="0.05"/>
    <s v="Regular"/>
    <x v="3305"/>
    <n v="22.06"/>
    <n v="16.059999999999999"/>
    <s v="Damala Kotsonis"/>
    <x v="0"/>
    <s v="Corporate"/>
    <x v="0"/>
    <s v="Paper"/>
    <s v="Wrap Bag"/>
    <d v="2017-10-28T00:00:00"/>
  </r>
  <r>
    <n v="8650"/>
    <s v="N"/>
    <x v="1097"/>
    <s v="Low"/>
    <x v="40"/>
    <x v="3376"/>
    <n v="0.04"/>
    <s v="Delivery Van"/>
    <x v="3306"/>
    <n v="112.98"/>
    <n v="29.66"/>
    <s v="Damala Kotsonis"/>
    <x v="0"/>
    <s v="Corporate"/>
    <x v="0"/>
    <s v="Appliances"/>
    <s v="Jumbo Drum"/>
    <d v="2017-10-21T00:00:00"/>
  </r>
  <r>
    <n v="8651"/>
    <s v="N"/>
    <x v="1098"/>
    <s v="Low"/>
    <x v="25"/>
    <x v="3377"/>
    <n v="0.04"/>
    <s v="Regular"/>
    <x v="3307"/>
    <n v="16.73"/>
    <n v="15.52"/>
    <s v="Patrick Ryan"/>
    <x v="1"/>
    <s v="Corporate"/>
    <x v="0"/>
    <s v="Paper"/>
    <s v="Wrap Bag"/>
    <d v="2017-10-22T00:00:00"/>
  </r>
  <r>
    <n v="8652"/>
    <s v="N"/>
    <x v="1098"/>
    <s v="Critical"/>
    <x v="43"/>
    <x v="3378"/>
    <n v="0.09"/>
    <s v="Delivery Van"/>
    <x v="3308"/>
    <n v="182.98"/>
    <n v="74.489999999999995"/>
    <s v="Beth Thompson"/>
    <x v="3"/>
    <s v="Corporate"/>
    <x v="2"/>
    <s v="Bookcases"/>
    <s v="Jumbo Box"/>
    <d v="2017-10-24T00:00:00"/>
  </r>
  <r>
    <n v="8653"/>
    <s v="N"/>
    <x v="1099"/>
    <s v="High"/>
    <x v="30"/>
    <x v="3379"/>
    <n v="7.0000000000000007E-2"/>
    <s v="Regular"/>
    <x v="3309"/>
    <n v="52.97"/>
    <n v="15.99"/>
    <s v="Jack OBriant"/>
    <x v="1"/>
    <s v="Small Business"/>
    <x v="1"/>
    <s v="Computer Peripherals"/>
    <s v="Small Pack"/>
    <d v="2017-10-23T00:00:00"/>
  </r>
  <r>
    <n v="8654"/>
    <s v="N"/>
    <x v="1100"/>
    <s v="Low"/>
    <x v="33"/>
    <x v="3380"/>
    <n v="0.06"/>
    <s v="Regular"/>
    <x v="3310"/>
    <n v="16.28"/>
    <n v="14.94"/>
    <s v="Giulietta Baptist"/>
    <x v="0"/>
    <s v="Home Office"/>
    <x v="0"/>
    <s v="Pens &amp; Art Supplies"/>
    <s v="Wrap Bag"/>
    <d v="2017-10-26T00:00:00"/>
  </r>
  <r>
    <n v="8655"/>
    <s v="N"/>
    <x v="1101"/>
    <s v="Low"/>
    <x v="45"/>
    <x v="3381"/>
    <n v="0.06"/>
    <s v="Regular"/>
    <x v="3311"/>
    <n v="47.99"/>
    <n v="16.5"/>
    <s v="Gary Zandusky"/>
    <x v="2"/>
    <s v="Home Office"/>
    <x v="1"/>
    <s v="Telephones and Communication"/>
    <s v="Small Pack"/>
    <d v="2017-11-01T00:00:00"/>
  </r>
  <r>
    <n v="8656"/>
    <s v="N"/>
    <x v="1102"/>
    <s v="Low"/>
    <x v="22"/>
    <x v="3382"/>
    <n v="0.08"/>
    <s v="Delivery Van"/>
    <x v="3312"/>
    <n v="112.98"/>
    <n v="49.84"/>
    <s v="Ritsa Hightower"/>
    <x v="2"/>
    <s v="Corporate"/>
    <x v="2"/>
    <s v="Bookcases"/>
    <s v="Jumbo Box"/>
    <d v="2017-10-30T00:00:00"/>
  </r>
  <r>
    <n v="8657"/>
    <s v="N"/>
    <x v="1102"/>
    <s v="Critical"/>
    <x v="26"/>
    <x v="3383"/>
    <n v="0.03"/>
    <s v="Regular"/>
    <x v="3313"/>
    <n v="125.64"/>
    <n v="49"/>
    <s v="Darren Budd"/>
    <x v="1"/>
    <s v="Home Office"/>
    <x v="2"/>
    <s v="Office Furnishings"/>
    <s v="Small Box"/>
    <d v="2017-10-27T00:00:00"/>
  </r>
  <r>
    <n v="8658"/>
    <s v="N"/>
    <x v="1102"/>
    <s v="Not Specified"/>
    <x v="48"/>
    <x v="3384"/>
    <n v="0.1"/>
    <s v="Regular"/>
    <x v="3314"/>
    <n v="1011.99"/>
    <n v="27.99"/>
    <s v="Quincy Jones"/>
    <x v="1"/>
    <s v="Corporate"/>
    <x v="1"/>
    <s v="Office Machines"/>
    <s v="Medium Box"/>
    <d v="2017-10-27T00:00:00"/>
  </r>
  <r>
    <n v="8659"/>
    <s v="N"/>
    <x v="1102"/>
    <s v="Medium"/>
    <x v="25"/>
    <x v="3385"/>
    <n v="0.01"/>
    <s v="Regular"/>
    <x v="3315"/>
    <n v="51.48"/>
    <n v="15.99"/>
    <s v="Janet Martin"/>
    <x v="1"/>
    <s v="Corporate"/>
    <x v="1"/>
    <s v="Computer Peripherals"/>
    <s v="Small Pack"/>
    <d v="2017-10-28T00:00:00"/>
  </r>
  <r>
    <n v="8660"/>
    <s v="N"/>
    <x v="1103"/>
    <s v="Low"/>
    <x v="23"/>
    <x v="3386"/>
    <n v="0.1"/>
    <s v="Regular"/>
    <x v="3316"/>
    <n v="27.94"/>
    <n v="19.45"/>
    <s v="Chad Sievert"/>
    <x v="0"/>
    <s v="Corporate"/>
    <x v="0"/>
    <s v="Pens &amp; Art Supplies"/>
    <s v="Small Pack"/>
    <d v="2017-10-31T00:00:00"/>
  </r>
  <r>
    <n v="8661"/>
    <s v="N"/>
    <x v="1103"/>
    <s v="High"/>
    <x v="11"/>
    <x v="3387"/>
    <n v="0.02"/>
    <s v="Regular"/>
    <x v="3317"/>
    <n v="34.840000000000003"/>
    <n v="22.18"/>
    <s v="Alan Shonely"/>
    <x v="0"/>
    <s v="Small Business"/>
    <x v="0"/>
    <s v="Paper"/>
    <s v="Small Box"/>
    <d v="2017-10-29T00:00:00"/>
  </r>
  <r>
    <n v="8662"/>
    <s v="N"/>
    <x v="1103"/>
    <s v="Low"/>
    <x v="37"/>
    <x v="3388"/>
    <n v="0.02"/>
    <s v="Regular"/>
    <x v="3318"/>
    <n v="77.989999999999995"/>
    <n v="18.989999999999998"/>
    <s v="Ben Peterman"/>
    <x v="0"/>
    <s v="Corporate"/>
    <x v="1"/>
    <s v="Telephones and Communication"/>
    <s v="Small Box"/>
    <d v="2017-11-03T00:00:00"/>
  </r>
  <r>
    <n v="8663"/>
    <s v="Y"/>
    <x v="1104"/>
    <s v="Not Specified"/>
    <x v="8"/>
    <x v="3389"/>
    <n v="0.05"/>
    <s v="Delivery Van"/>
    <x v="3319"/>
    <n v="332.64"/>
    <n v="57.57"/>
    <s v="Cindy Chapman"/>
    <x v="1"/>
    <s v="Consumer"/>
    <x v="2"/>
    <s v="Tables"/>
    <s v="Jumbo Box"/>
    <d v="2017-10-28T00:00:00"/>
  </r>
  <r>
    <n v="8664"/>
    <s v="N"/>
    <x v="1104"/>
    <s v="Critical"/>
    <x v="33"/>
    <x v="3390"/>
    <n v="0.04"/>
    <s v="Delivery Van"/>
    <x v="3320"/>
    <n v="37.979999999999997"/>
    <n v="28.36"/>
    <s v="Jeremy Ellison"/>
    <x v="2"/>
    <s v="Small Business"/>
    <x v="2"/>
    <s v="Chairs &amp; Chairmats"/>
    <s v="Jumbo Drum"/>
    <d v="2017-10-30T00:00:00"/>
  </r>
  <r>
    <n v="8665"/>
    <s v="N"/>
    <x v="1104"/>
    <s v="Critical"/>
    <x v="40"/>
    <x v="3391"/>
    <n v="0.04"/>
    <s v="Regular"/>
    <x v="3321"/>
    <n v="30.97"/>
    <n v="23.03"/>
    <s v="Carlos Soltero"/>
    <x v="3"/>
    <s v="Small Business"/>
    <x v="0"/>
    <s v="Paper"/>
    <s v="Small Box"/>
    <d v="2017-10-29T00:00:00"/>
  </r>
  <r>
    <n v="8666"/>
    <s v="N"/>
    <x v="1105"/>
    <s v="Not Specified"/>
    <x v="49"/>
    <x v="3392"/>
    <n v="0.01"/>
    <s v="Delivery Van"/>
    <x v="3322"/>
    <n v="112.98"/>
    <n v="29.66"/>
    <s v="Helen Andreada"/>
    <x v="1"/>
    <s v="Corporate"/>
    <x v="0"/>
    <s v="Appliances"/>
    <s v="Jumbo Drum"/>
    <d v="2017-10-29T00:00:00"/>
  </r>
  <r>
    <n v="8667"/>
    <s v="N"/>
    <x v="1105"/>
    <s v="Not Specified"/>
    <x v="15"/>
    <x v="3393"/>
    <n v="0"/>
    <s v="Regular"/>
    <x v="3323"/>
    <n v="19.350000000000001"/>
    <n v="19.96"/>
    <s v="Helen Andreada"/>
    <x v="1"/>
    <s v="Corporate"/>
    <x v="0"/>
    <s v="Paper"/>
    <s v="Small Box"/>
    <d v="2017-10-31T00:00:00"/>
  </r>
  <r>
    <n v="8668"/>
    <s v="N"/>
    <x v="1105"/>
    <s v="Not Specified"/>
    <x v="14"/>
    <x v="3394"/>
    <n v="0.1"/>
    <s v="Regular"/>
    <x v="3324"/>
    <n v="52.99"/>
    <n v="31.48"/>
    <s v="Helen Andreada"/>
    <x v="1"/>
    <s v="Corporate"/>
    <x v="0"/>
    <s v="Paper"/>
    <s v="Small Box"/>
    <d v="2017-10-30T00:00:00"/>
  </r>
  <r>
    <n v="8669"/>
    <s v="N"/>
    <x v="1105"/>
    <s v="Critical"/>
    <x v="47"/>
    <x v="3395"/>
    <n v="0.01"/>
    <s v="Regular"/>
    <x v="3325"/>
    <n v="14.88"/>
    <n v="14.7"/>
    <s v="Ivan Liston"/>
    <x v="2"/>
    <s v="Consumer"/>
    <x v="0"/>
    <s v="Pens &amp; Art Supplies"/>
    <s v="Wrap Bag"/>
    <d v="2017-10-31T00:00:00"/>
  </r>
  <r>
    <n v="8670"/>
    <s v="N"/>
    <x v="1105"/>
    <s v="Critical"/>
    <x v="47"/>
    <x v="3396"/>
    <n v="0"/>
    <s v="Regular"/>
    <x v="3326"/>
    <n v="27.57"/>
    <n v="15.39"/>
    <s v="Denny Ordway"/>
    <x v="1"/>
    <s v="Small Business"/>
    <x v="0"/>
    <s v="Envelopes"/>
    <s v="Small Box"/>
    <d v="2017-10-30T00:00:00"/>
  </r>
  <r>
    <n v="8671"/>
    <s v="N"/>
    <x v="1105"/>
    <s v="Low"/>
    <x v="38"/>
    <x v="3397"/>
    <n v="0.05"/>
    <s v="Delivery Van"/>
    <x v="3327"/>
    <n v="212.98"/>
    <n v="69.959999999999994"/>
    <s v="Brendan Murry"/>
    <x v="1"/>
    <s v="Corporate"/>
    <x v="2"/>
    <s v="Bookcases"/>
    <s v="Jumbo Box"/>
    <d v="2017-11-02T00:00:00"/>
  </r>
  <r>
    <n v="8672"/>
    <s v="N"/>
    <x v="1105"/>
    <s v="High"/>
    <x v="45"/>
    <x v="3398"/>
    <n v="0.1"/>
    <s v="Regular"/>
    <x v="3328"/>
    <n v="17.98"/>
    <n v="16.5"/>
    <s v="Carlos Soltero"/>
    <x v="0"/>
    <s v="Consumer"/>
    <x v="0"/>
    <s v="Envelopes"/>
    <s v="Small Box"/>
    <d v="2017-10-31T00:00:00"/>
  </r>
  <r>
    <n v="8673"/>
    <s v="N"/>
    <x v="1105"/>
    <s v="High"/>
    <x v="12"/>
    <x v="3399"/>
    <n v="0.01"/>
    <s v="Regular"/>
    <x v="3329"/>
    <n v="17.84"/>
    <n v="15.2"/>
    <s v="Carlos Soltero"/>
    <x v="0"/>
    <s v="Consumer"/>
    <x v="0"/>
    <s v="Pens &amp; Art Supplies"/>
    <s v="Wrap Bag"/>
    <d v="2017-10-31T00:00:00"/>
  </r>
  <r>
    <n v="8674"/>
    <s v="N"/>
    <x v="1105"/>
    <s v="High"/>
    <x v="0"/>
    <x v="2602"/>
    <n v="7.0000000000000007E-2"/>
    <s v="Regular"/>
    <x v="3330"/>
    <n v="15.29"/>
    <n v="15.35"/>
    <s v="Amy Hunt"/>
    <x v="1"/>
    <s v="Small Business"/>
    <x v="0"/>
    <s v="Rubber Bands"/>
    <s v="Wrap Bag"/>
    <d v="2017-10-29T00:00:00"/>
  </r>
  <r>
    <n v="8675"/>
    <s v="N"/>
    <x v="1105"/>
    <s v="High"/>
    <x v="38"/>
    <x v="3400"/>
    <n v="0"/>
    <s v="Express"/>
    <x v="3331"/>
    <n v="27.73"/>
    <n v="21.42"/>
    <s v="Amy Hunt"/>
    <x v="1"/>
    <s v="Small Business"/>
    <x v="0"/>
    <s v="Scissors Rulers and Trimmers"/>
    <s v="Small Pack"/>
    <d v="2017-10-30T00:00:00"/>
  </r>
  <r>
    <n v="8676"/>
    <s v="N"/>
    <x v="1105"/>
    <s v="High"/>
    <x v="30"/>
    <x v="3401"/>
    <n v="0.06"/>
    <s v="Regular"/>
    <x v="3332"/>
    <n v="46.76"/>
    <n v="22.22"/>
    <s v="Amy Hunt"/>
    <x v="1"/>
    <s v="Small Business"/>
    <x v="0"/>
    <s v="Storage &amp; Organization"/>
    <s v="Small Box"/>
    <d v="2017-10-31T00:00:00"/>
  </r>
  <r>
    <n v="8677"/>
    <s v="N"/>
    <x v="1106"/>
    <s v="Critical"/>
    <x v="32"/>
    <x v="3402"/>
    <n v="0.1"/>
    <s v="Delivery Van"/>
    <x v="3333"/>
    <n v="152.97999999999999"/>
    <n v="67.48"/>
    <s v="Darren Budd"/>
    <x v="2"/>
    <s v="Corporate"/>
    <x v="2"/>
    <s v="Bookcases"/>
    <s v="Jumbo Box"/>
    <d v="2017-10-31T00:00:00"/>
  </r>
  <r>
    <n v="8678"/>
    <s v="N"/>
    <x v="1106"/>
    <s v="Critical"/>
    <x v="17"/>
    <x v="3403"/>
    <n v="0.1"/>
    <s v="Regular"/>
    <x v="3334"/>
    <n v="184.99"/>
    <n v="33.99"/>
    <s v="Darren Budd"/>
    <x v="2"/>
    <s v="Corporate"/>
    <x v="2"/>
    <s v="Office Furnishings"/>
    <s v="Medium Box"/>
    <d v="2017-11-01T00:00:00"/>
  </r>
  <r>
    <n v="8679"/>
    <s v="N"/>
    <x v="1106"/>
    <s v="High"/>
    <x v="4"/>
    <x v="3404"/>
    <n v="0.02"/>
    <s v="Regular"/>
    <x v="3335"/>
    <n v="14.6"/>
    <n v="16.399999999999999"/>
    <s v="Guy Armstrong"/>
    <x v="0"/>
    <s v="Corporate"/>
    <x v="0"/>
    <s v="Pens &amp; Art Supplies"/>
    <s v="Wrap Bag"/>
    <d v="2017-10-31T00:00:00"/>
  </r>
  <r>
    <n v="8680"/>
    <s v="N"/>
    <x v="1107"/>
    <s v="Not Specified"/>
    <x v="40"/>
    <x v="3405"/>
    <n v="0.1"/>
    <s v="Regular"/>
    <x v="2559"/>
    <n v="14.08"/>
    <n v="16.559999999999999"/>
    <s v="Gary Jenkins"/>
    <x v="1"/>
    <s v="Home Office"/>
    <x v="0"/>
    <s v="Scissors Rulers and Trimmers"/>
    <s v="Small Pack"/>
    <d v="2017-11-02T00:00:00"/>
  </r>
  <r>
    <n v="8681"/>
    <s v="N"/>
    <x v="1107"/>
    <s v="Low"/>
    <x v="27"/>
    <x v="3406"/>
    <n v="0.01"/>
    <s v="Regular"/>
    <x v="3336"/>
    <n v="16.260000000000002"/>
    <n v="15.2"/>
    <s v="Ken Lonsdale"/>
    <x v="2"/>
    <s v="Consumer"/>
    <x v="0"/>
    <s v="Pens &amp; Art Supplies"/>
    <s v="Wrap Bag"/>
    <d v="2017-11-04T00:00:00"/>
  </r>
  <r>
    <n v="8682"/>
    <s v="N"/>
    <x v="1107"/>
    <s v="Critical"/>
    <x v="36"/>
    <x v="3407"/>
    <n v="0.03"/>
    <s v="Regular"/>
    <x v="3337"/>
    <n v="13.26"/>
    <n v="14.7"/>
    <s v="Cindy Chapman"/>
    <x v="1"/>
    <s v="Corporate"/>
    <x v="0"/>
    <s v="Rubber Bands"/>
    <s v="Wrap Bag"/>
    <d v="2017-11-02T00:00:00"/>
  </r>
  <r>
    <n v="8683"/>
    <s v="N"/>
    <x v="1107"/>
    <s v="Low"/>
    <x v="46"/>
    <x v="3408"/>
    <n v="0.05"/>
    <s v="Regular"/>
    <x v="3338"/>
    <n v="14.98"/>
    <n v="15.58"/>
    <s v="Brad Thomas"/>
    <x v="0"/>
    <s v="Corporate"/>
    <x v="0"/>
    <s v="Rubber Bands"/>
    <s v="Wrap Bag"/>
    <d v="2017-11-05T00:00:00"/>
  </r>
  <r>
    <n v="8684"/>
    <s v="N"/>
    <x v="1107"/>
    <s v="Low"/>
    <x v="28"/>
    <x v="3409"/>
    <n v="0.09"/>
    <s v="Regular"/>
    <x v="3339"/>
    <n v="18.64"/>
    <n v="18.95"/>
    <s v="Brad Thomas"/>
    <x v="0"/>
    <s v="Corporate"/>
    <x v="2"/>
    <s v="Office Furnishings"/>
    <s v="Small Pack"/>
    <d v="2017-11-04T00:00:00"/>
  </r>
  <r>
    <n v="8685"/>
    <s v="N"/>
    <x v="1108"/>
    <s v="High"/>
    <x v="8"/>
    <x v="3410"/>
    <n v="0"/>
    <s v="Express"/>
    <x v="3340"/>
    <n v="32.99"/>
    <n v="14.99"/>
    <s v="David Philippe"/>
    <x v="0"/>
    <s v="Consumer"/>
    <x v="1"/>
    <s v="Telephones and Communication"/>
    <s v="Wrap Bag"/>
    <d v="2017-11-03T00:00:00"/>
  </r>
  <r>
    <n v="8686"/>
    <s v="N"/>
    <x v="1109"/>
    <s v="High"/>
    <x v="0"/>
    <x v="3411"/>
    <n v="7.0000000000000007E-2"/>
    <s v="Delivery Van"/>
    <x v="3341"/>
    <n v="822.98"/>
    <n v="30.06"/>
    <s v="Ed Braxton"/>
    <x v="1"/>
    <s v="Home Office"/>
    <x v="1"/>
    <s v="Office Machines"/>
    <s v="Jumbo Drum"/>
    <d v="2017-11-04T00:00:00"/>
  </r>
  <r>
    <n v="8687"/>
    <s v="N"/>
    <x v="1110"/>
    <s v="Medium"/>
    <x v="4"/>
    <x v="3412"/>
    <n v="0.06"/>
    <s v="Regular"/>
    <x v="3342"/>
    <n v="29.48"/>
    <n v="15.99"/>
    <s v="Liz Carlisle"/>
    <x v="1"/>
    <s v="Corporate"/>
    <x v="1"/>
    <s v="Computer Peripherals"/>
    <s v="Small Pack"/>
    <d v="2017-11-06T00:00:00"/>
  </r>
  <r>
    <n v="8688"/>
    <s v="N"/>
    <x v="1110"/>
    <s v="Low"/>
    <x v="41"/>
    <x v="3413"/>
    <n v="7.0000000000000007E-2"/>
    <s v="Regular"/>
    <x v="3343"/>
    <n v="26.45"/>
    <n v="21.17"/>
    <s v="Meg OConnel"/>
    <x v="2"/>
    <s v="Small Business"/>
    <x v="0"/>
    <s v="Binders and Binder Accessories"/>
    <s v="Small Box"/>
    <d v="2017-11-04T00:00:00"/>
  </r>
  <r>
    <n v="8689"/>
    <s v="N"/>
    <x v="1111"/>
    <s v="Not Specified"/>
    <x v="34"/>
    <x v="3414"/>
    <n v="0.1"/>
    <s v="Regular"/>
    <x v="3344"/>
    <n v="62.98"/>
    <n v="36.24"/>
    <s v="Neil Knudson"/>
    <x v="1"/>
    <s v="Corporate"/>
    <x v="2"/>
    <s v="Office Furnishings"/>
    <s v="Large Box"/>
    <d v="2017-11-05T00:00:00"/>
  </r>
  <r>
    <n v="8690"/>
    <s v="N"/>
    <x v="1111"/>
    <s v="Low"/>
    <x v="41"/>
    <x v="3415"/>
    <n v="0.04"/>
    <s v="Regular"/>
    <x v="1635"/>
    <n v="21.78"/>
    <n v="15.99"/>
    <s v="Monica Federle"/>
    <x v="3"/>
    <s v="Corporate"/>
    <x v="1"/>
    <s v="Computer Peripherals"/>
    <s v="Small Pack"/>
    <d v="2017-11-09T00:00:00"/>
  </r>
  <r>
    <n v="8691"/>
    <s v="N"/>
    <x v="1111"/>
    <s v="Low"/>
    <x v="7"/>
    <x v="3416"/>
    <n v="0.01"/>
    <s v="Express"/>
    <x v="3345"/>
    <n v="24.22"/>
    <n v="16.850000000000001"/>
    <s v="Monica Federle"/>
    <x v="3"/>
    <s v="Corporate"/>
    <x v="2"/>
    <s v="Office Furnishings"/>
    <s v="Small Pack"/>
    <d v="2017-11-14T00:00:00"/>
  </r>
  <r>
    <n v="8692"/>
    <s v="N"/>
    <x v="1112"/>
    <s v="High"/>
    <x v="14"/>
    <x v="3417"/>
    <n v="0.03"/>
    <s v="Regular"/>
    <x v="3346"/>
    <n v="24.95"/>
    <n v="18.98"/>
    <s v="Bruce Stewart"/>
    <x v="2"/>
    <s v="Corporate"/>
    <x v="0"/>
    <s v="Binders and Binder Accessories"/>
    <s v="Small Box"/>
    <d v="2017-11-07T00:00:00"/>
  </r>
  <r>
    <n v="8693"/>
    <s v="N"/>
    <x v="1112"/>
    <s v="Not Specified"/>
    <x v="42"/>
    <x v="3418"/>
    <n v="0.02"/>
    <s v="Regular"/>
    <x v="3347"/>
    <n v="17.28"/>
    <n v="19.66"/>
    <s v="Steve Chapman"/>
    <x v="1"/>
    <s v="Corporate"/>
    <x v="0"/>
    <s v="Paper"/>
    <s v="Small Box"/>
    <d v="2017-11-07T00:00:00"/>
  </r>
  <r>
    <n v="8694"/>
    <s v="N"/>
    <x v="1113"/>
    <s v="Medium"/>
    <x v="37"/>
    <x v="3419"/>
    <n v="0.08"/>
    <s v="Regular"/>
    <x v="3348"/>
    <n v="29.52"/>
    <n v="22.17"/>
    <s v="Michael Grace"/>
    <x v="1"/>
    <s v="Corporate"/>
    <x v="0"/>
    <s v="Appliances"/>
    <s v="Medium Box"/>
    <d v="2017-11-07T00:00:00"/>
  </r>
  <r>
    <n v="8695"/>
    <s v="N"/>
    <x v="1113"/>
    <s v="Medium"/>
    <x v="39"/>
    <x v="3420"/>
    <n v="0"/>
    <s v="Regular"/>
    <x v="3349"/>
    <n v="32.950000000000003"/>
    <n v="18"/>
    <s v="Michael Grace"/>
    <x v="1"/>
    <s v="Corporate"/>
    <x v="1"/>
    <s v="Computer Peripherals"/>
    <s v="Small Box"/>
    <d v="2017-11-08T00:00:00"/>
  </r>
  <r>
    <n v="8696"/>
    <s v="N"/>
    <x v="1113"/>
    <s v="Not Specified"/>
    <x v="25"/>
    <x v="3421"/>
    <n v="0.09"/>
    <s v="Regular"/>
    <x v="3350"/>
    <n v="43.74"/>
    <n v="26.62"/>
    <s v="Muhammed Yedwab"/>
    <x v="0"/>
    <s v="Consumer"/>
    <x v="0"/>
    <s v="Binders and Binder Accessories"/>
    <s v="Small Box"/>
    <d v="2017-11-08T00:00:00"/>
  </r>
  <r>
    <n v="8697"/>
    <s v="N"/>
    <x v="1113"/>
    <s v="Not Specified"/>
    <x v="28"/>
    <x v="3422"/>
    <n v="0.05"/>
    <s v="Regular"/>
    <x v="3351"/>
    <n v="132.97999999999999"/>
    <n v="23.07"/>
    <s v="Muhammed Yedwab"/>
    <x v="0"/>
    <s v="Consumer"/>
    <x v="0"/>
    <s v="Binders and Binder Accessories"/>
    <s v="Small Box"/>
    <d v="2017-11-08T00:00:00"/>
  </r>
  <r>
    <n v="8698"/>
    <s v="N"/>
    <x v="1114"/>
    <s v="Not Specified"/>
    <x v="35"/>
    <x v="3423"/>
    <n v="0.06"/>
    <s v="Regular"/>
    <x v="3352"/>
    <n v="68.959999999999994"/>
    <n v="27.22"/>
    <s v="Deanra Eno"/>
    <x v="1"/>
    <s v="Corporate"/>
    <x v="0"/>
    <s v="Appliances"/>
    <s v="Small Box"/>
    <d v="2017-11-10T00:00:00"/>
  </r>
  <r>
    <n v="8699"/>
    <s v="N"/>
    <x v="1114"/>
    <s v="Not Specified"/>
    <x v="10"/>
    <x v="3424"/>
    <n v="7.0000000000000007E-2"/>
    <s v="Express"/>
    <x v="3353"/>
    <n v="85.98"/>
    <n v="18"/>
    <s v="Deanra Eno"/>
    <x v="1"/>
    <s v="Corporate"/>
    <x v="1"/>
    <s v="Computer Peripherals"/>
    <s v="Small Box"/>
    <d v="2017-11-09T00:00:00"/>
  </r>
  <r>
    <n v="8700"/>
    <s v="N"/>
    <x v="1114"/>
    <s v="Not Specified"/>
    <x v="48"/>
    <x v="3425"/>
    <n v="0.01"/>
    <s v="Regular"/>
    <x v="3354"/>
    <n v="212.99"/>
    <n v="18.2"/>
    <s v="Darren Budd"/>
    <x v="2"/>
    <s v="Home Office"/>
    <x v="1"/>
    <s v="Telephones and Communication"/>
    <s v="Small Box"/>
    <d v="2017-11-10T00:00:00"/>
  </r>
  <r>
    <n v="8701"/>
    <s v="N"/>
    <x v="1114"/>
    <s v="High"/>
    <x v="5"/>
    <x v="3426"/>
    <n v="0.06"/>
    <s v="Regular"/>
    <x v="3355"/>
    <n v="104.23"/>
    <n v="53.61"/>
    <s v="Jamie Kunitz"/>
    <x v="3"/>
    <s v="Corporate"/>
    <x v="2"/>
    <s v="Office Furnishings"/>
    <s v="Medium Box"/>
    <d v="2017-11-09T00:00:00"/>
  </r>
  <r>
    <n v="8702"/>
    <s v="N"/>
    <x v="1114"/>
    <s v="High"/>
    <x v="3"/>
    <x v="3427"/>
    <n v="0.03"/>
    <s v="Regular"/>
    <x v="3356"/>
    <n v="1282.99"/>
    <n v="33.99"/>
    <s v="Jamie Kunitz"/>
    <x v="3"/>
    <s v="Corporate"/>
    <x v="0"/>
    <s v="Binders and Binder Accessories"/>
    <s v="Small Box"/>
    <d v="2017-11-10T00:00:00"/>
  </r>
  <r>
    <n v="8703"/>
    <s v="N"/>
    <x v="1115"/>
    <s v="Critical"/>
    <x v="31"/>
    <x v="3428"/>
    <n v="0.01"/>
    <s v="Delivery Van"/>
    <x v="3357"/>
    <n v="102.97"/>
    <n v="42"/>
    <s v="Hunter Lopez"/>
    <x v="0"/>
    <s v="Consumer"/>
    <x v="1"/>
    <s v="Office Machines"/>
    <s v="Jumbo Drum"/>
    <d v="2017-11-11T00:00:00"/>
  </r>
  <r>
    <n v="8704"/>
    <s v="N"/>
    <x v="1115"/>
    <s v="Critical"/>
    <x v="3"/>
    <x v="3429"/>
    <n v="0.05"/>
    <s v="Delivery Van"/>
    <x v="3358"/>
    <n v="126.98"/>
    <n v="65.42"/>
    <s v="Hunter Lopez"/>
    <x v="0"/>
    <s v="Consumer"/>
    <x v="2"/>
    <s v="Bookcases"/>
    <s v="Jumbo Box"/>
    <d v="2017-11-10T00:00:00"/>
  </r>
  <r>
    <n v="8705"/>
    <s v="N"/>
    <x v="1115"/>
    <s v="Critical"/>
    <x v="45"/>
    <x v="3430"/>
    <n v="0.02"/>
    <s v="Regular"/>
    <x v="3359"/>
    <n v="14.12"/>
    <n v="15.99"/>
    <s v="Hunter Lopez"/>
    <x v="0"/>
    <s v="Consumer"/>
    <x v="1"/>
    <s v="Computer Peripherals"/>
    <s v="Small Pack"/>
    <d v="2017-11-11T00:00:00"/>
  </r>
  <r>
    <n v="8706"/>
    <s v="N"/>
    <x v="1115"/>
    <s v="High"/>
    <x v="13"/>
    <x v="3431"/>
    <n v="0.06"/>
    <s v="Regular"/>
    <x v="3360"/>
    <n v="14.52"/>
    <n v="18.28"/>
    <s v="Patrick Jones"/>
    <x v="0"/>
    <s v="Home Office"/>
    <x v="0"/>
    <s v="Pens &amp; Art Supplies"/>
    <s v="Wrap Bag"/>
    <d v="2017-11-11T00:00:00"/>
  </r>
  <r>
    <n v="8707"/>
    <s v="N"/>
    <x v="1116"/>
    <s v="High"/>
    <x v="7"/>
    <x v="3432"/>
    <n v="0"/>
    <s v="Regular"/>
    <x v="3361"/>
    <n v="34.24"/>
    <n v="15.99"/>
    <s v="Alan Jenkins"/>
    <x v="2"/>
    <s v="Corporate"/>
    <x v="1"/>
    <s v="Computer Peripherals"/>
    <s v="Small Pack"/>
    <d v="2017-11-13T00:00:00"/>
  </r>
  <r>
    <n v="8708"/>
    <s v="N"/>
    <x v="1116"/>
    <s v="High"/>
    <x v="22"/>
    <x v="3433"/>
    <n v="0"/>
    <s v="Regular"/>
    <x v="3362"/>
    <n v="41.89"/>
    <n v="15.99"/>
    <s v="Alan Jenkins"/>
    <x v="2"/>
    <s v="Corporate"/>
    <x v="1"/>
    <s v="Computer Peripherals"/>
    <s v="Small Pack"/>
    <d v="2017-11-11T00:00:00"/>
  </r>
  <r>
    <n v="8709"/>
    <s v="N"/>
    <x v="1117"/>
    <s v="High"/>
    <x v="9"/>
    <x v="3434"/>
    <n v="0.02"/>
    <s v="Regular"/>
    <x v="3363"/>
    <n v="50.06"/>
    <n v="18.5"/>
    <s v="Nat Carroll"/>
    <x v="2"/>
    <s v="Home Office"/>
    <x v="0"/>
    <s v="Appliances"/>
    <s v="Small Box"/>
    <d v="2017-11-12T00:00:00"/>
  </r>
  <r>
    <n v="8710"/>
    <s v="N"/>
    <x v="1118"/>
    <s v="High"/>
    <x v="49"/>
    <x v="3435"/>
    <n v="0.01"/>
    <s v="Regular"/>
    <x v="3364"/>
    <n v="152.99"/>
    <n v="27.99"/>
    <s v="Darren Budd"/>
    <x v="1"/>
    <s v="Home Office"/>
    <x v="1"/>
    <s v="Office Machines"/>
    <s v="Medium Box"/>
    <d v="2017-11-13T00:00:00"/>
  </r>
  <r>
    <n v="8711"/>
    <s v="N"/>
    <x v="1119"/>
    <s v="Low"/>
    <x v="27"/>
    <x v="3436"/>
    <n v="0.09"/>
    <s v="Regular"/>
    <x v="3365"/>
    <n v="18.48"/>
    <n v="22.88"/>
    <s v="Doug Bickford"/>
    <x v="3"/>
    <s v="Corporate"/>
    <x v="0"/>
    <s v="Paper"/>
    <s v="Small Box"/>
    <d v="2017-11-19T00:00:00"/>
  </r>
  <r>
    <n v="8712"/>
    <s v="N"/>
    <x v="1120"/>
    <s v="Low"/>
    <x v="6"/>
    <x v="3437"/>
    <n v="0.09"/>
    <s v="Regular"/>
    <x v="3366"/>
    <n v="18.48"/>
    <n v="22.19"/>
    <s v="Pauline Chand"/>
    <x v="2"/>
    <s v="Corporate"/>
    <x v="0"/>
    <s v="Paper"/>
    <s v="Small Box"/>
    <d v="2017-11-26T00:00:00"/>
  </r>
  <r>
    <n v="8713"/>
    <s v="N"/>
    <x v="1120"/>
    <s v="Low"/>
    <x v="1"/>
    <x v="3438"/>
    <n v="0.1"/>
    <s v="Delivery Van"/>
    <x v="3367"/>
    <n v="158.05000000000001"/>
    <n v="94.2"/>
    <s v="Adam Hart"/>
    <x v="1"/>
    <s v="Corporate"/>
    <x v="2"/>
    <s v="Tables"/>
    <s v="Jumbo Box"/>
    <d v="2017-11-24T00:00:00"/>
  </r>
  <r>
    <n v="8714"/>
    <s v="N"/>
    <x v="1120"/>
    <s v="High"/>
    <x v="46"/>
    <x v="3439"/>
    <n v="0.02"/>
    <s v="Regular"/>
    <x v="3368"/>
    <n v="312.64999999999998"/>
    <n v="38.49"/>
    <s v="Edward Nazzal"/>
    <x v="2"/>
    <s v="Small Business"/>
    <x v="0"/>
    <s v="Appliances"/>
    <s v="Large Box"/>
    <d v="2017-11-18T00:00:00"/>
  </r>
  <r>
    <n v="8715"/>
    <s v="N"/>
    <x v="1120"/>
    <s v="High"/>
    <x v="29"/>
    <x v="3440"/>
    <n v="0.08"/>
    <s v="Regular"/>
    <x v="528"/>
    <n v="23.97"/>
    <n v="18.98"/>
    <s v="Edward Nazzal"/>
    <x v="2"/>
    <s v="Small Business"/>
    <x v="0"/>
    <s v="Appliances"/>
    <s v="Small Box"/>
    <d v="2017-11-19T00:00:00"/>
  </r>
  <r>
    <n v="8716"/>
    <s v="N"/>
    <x v="1120"/>
    <s v="Critical"/>
    <x v="9"/>
    <x v="3441"/>
    <n v="0"/>
    <s v="Delivery Van"/>
    <x v="3369"/>
    <n v="228.6"/>
    <n v="78.2"/>
    <s v="Filia McAdams"/>
    <x v="0"/>
    <s v="Small Business"/>
    <x v="2"/>
    <s v="Chairs &amp; Chairmats"/>
    <s v="Jumbo Drum"/>
    <d v="2017-11-18T00:00:00"/>
  </r>
  <r>
    <n v="8717"/>
    <s v="N"/>
    <x v="1121"/>
    <s v="Medium"/>
    <x v="34"/>
    <x v="3442"/>
    <n v="0.05"/>
    <s v="Regular"/>
    <x v="3370"/>
    <n v="27.98"/>
    <n v="18"/>
    <s v="Guy Armstrong"/>
    <x v="0"/>
    <s v="Corporate"/>
    <x v="1"/>
    <s v="Computer Peripherals"/>
    <s v="Small Box"/>
    <d v="2017-11-19T00:00:00"/>
  </r>
  <r>
    <n v="8718"/>
    <s v="Y"/>
    <x v="1121"/>
    <s v="High"/>
    <x v="9"/>
    <x v="3443"/>
    <n v="0.04"/>
    <s v="Delivery Van"/>
    <x v="3371"/>
    <n v="512.98"/>
    <n v="42.14"/>
    <s v="Nathan Mautz"/>
    <x v="0"/>
    <s v="Home Office"/>
    <x v="1"/>
    <s v="Office Machines"/>
    <s v="Jumbo Drum"/>
    <d v="2017-11-20T00:00:00"/>
  </r>
  <r>
    <n v="8719"/>
    <s v="N"/>
    <x v="1121"/>
    <s v="Medium"/>
    <x v="37"/>
    <x v="3444"/>
    <n v="0.05"/>
    <s v="Delivery Van"/>
    <x v="3372"/>
    <n v="132.97999999999999"/>
    <n v="44"/>
    <s v="Tracy Zic"/>
    <x v="1"/>
    <s v="Consumer"/>
    <x v="2"/>
    <s v="Chairs &amp; Chairmats"/>
    <s v="Jumbo Drum"/>
    <d v="2017-11-19T00:00:00"/>
  </r>
  <r>
    <n v="8720"/>
    <s v="N"/>
    <x v="1121"/>
    <s v="Medium"/>
    <x v="49"/>
    <x v="3445"/>
    <n v="0.03"/>
    <s v="Regular"/>
    <x v="1020"/>
    <n v="14.78"/>
    <n v="15.2"/>
    <s v="Tracy Zic"/>
    <x v="1"/>
    <s v="Consumer"/>
    <x v="0"/>
    <s v="Pens &amp; Art Supplies"/>
    <s v="Wrap Bag"/>
    <d v="2017-11-19T00:00:00"/>
  </r>
  <r>
    <n v="8721"/>
    <s v="N"/>
    <x v="1121"/>
    <s v="High"/>
    <x v="8"/>
    <x v="3446"/>
    <n v="0"/>
    <s v="Regular"/>
    <x v="3373"/>
    <n v="17.77"/>
    <n v="18.97"/>
    <s v="Cindy Chapman"/>
    <x v="1"/>
    <s v="Consumer"/>
    <x v="0"/>
    <s v="Binders and Binder Accessories"/>
    <s v="Small Box"/>
    <d v="2017-11-20T00:00:00"/>
  </r>
  <r>
    <n v="8722"/>
    <s v="N"/>
    <x v="1122"/>
    <s v="Low"/>
    <x v="44"/>
    <x v="3447"/>
    <n v="0.01"/>
    <s v="Regular"/>
    <x v="3374"/>
    <n v="33.380000000000003"/>
    <n v="22.99"/>
    <s v="Carl Jackson"/>
    <x v="3"/>
    <s v="Home Office"/>
    <x v="0"/>
    <s v="Pens &amp; Art Supplies"/>
    <s v="Small Pack"/>
    <d v="2017-11-22T00:00:00"/>
  </r>
  <r>
    <n v="8723"/>
    <s v="N"/>
    <x v="1122"/>
    <s v="Low"/>
    <x v="30"/>
    <x v="3448"/>
    <n v="0.04"/>
    <s v="Regular"/>
    <x v="3375"/>
    <n v="47.99"/>
    <n v="14.99"/>
    <s v="Carl Jackson"/>
    <x v="3"/>
    <s v="Home Office"/>
    <x v="1"/>
    <s v="Telephones and Communication"/>
    <s v="Small Pack"/>
    <d v="2017-11-27T00:00:00"/>
  </r>
  <r>
    <n v="8724"/>
    <s v="N"/>
    <x v="1122"/>
    <s v="Low"/>
    <x v="37"/>
    <x v="3449"/>
    <n v="0.06"/>
    <s v="Regular"/>
    <x v="3376"/>
    <n v="97.99"/>
    <n v="15.25"/>
    <s v="Carl Jackson"/>
    <x v="3"/>
    <s v="Home Office"/>
    <x v="1"/>
    <s v="Telephones and Communication"/>
    <s v="Small Pack"/>
    <d v="2017-11-27T00:00:00"/>
  </r>
  <r>
    <n v="8725"/>
    <s v="N"/>
    <x v="1123"/>
    <s v="Low"/>
    <x v="2"/>
    <x v="3450"/>
    <n v="0.04"/>
    <s v="Regular"/>
    <x v="3377"/>
    <n v="60.94"/>
    <n v="19.86"/>
    <s v="Natalie Webber"/>
    <x v="1"/>
    <s v="Corporate"/>
    <x v="0"/>
    <s v="Paper"/>
    <s v="Small Box"/>
    <d v="2017-11-25T00:00:00"/>
  </r>
  <r>
    <n v="8726"/>
    <s v="N"/>
    <x v="1124"/>
    <s v="Medium"/>
    <x v="10"/>
    <x v="3451"/>
    <n v="0"/>
    <s v="Delivery Van"/>
    <x v="3378"/>
    <n v="311.05"/>
    <n v="101.01"/>
    <s v="Michelle Lonsdale"/>
    <x v="3"/>
    <s v="Corporate"/>
    <x v="2"/>
    <s v="Chairs &amp; Chairmats"/>
    <s v="Jumbo Drum"/>
    <d v="2017-11-23T00:00:00"/>
  </r>
  <r>
    <n v="8727"/>
    <s v="N"/>
    <x v="1124"/>
    <s v="Medium"/>
    <x v="0"/>
    <x v="3452"/>
    <n v="0.1"/>
    <s v="Delivery Van"/>
    <x v="3379"/>
    <n v="303.73"/>
    <n v="62.8"/>
    <s v="Michelle Lonsdale"/>
    <x v="3"/>
    <s v="Corporate"/>
    <x v="2"/>
    <s v="Chairs &amp; Chairmats"/>
    <s v="Jumbo Drum"/>
    <d v="2017-11-24T00:00:00"/>
  </r>
  <r>
    <n v="8728"/>
    <s v="N"/>
    <x v="1124"/>
    <s v="Medium"/>
    <x v="39"/>
    <x v="3453"/>
    <n v="0.03"/>
    <s v="Regular"/>
    <x v="3380"/>
    <n v="42.42"/>
    <n v="22.65"/>
    <s v="Michelle Lonsdale"/>
    <x v="3"/>
    <s v="Corporate"/>
    <x v="1"/>
    <s v="Computer Peripherals"/>
    <s v="Small Box"/>
    <d v="2017-11-24T00:00:00"/>
  </r>
  <r>
    <n v="8729"/>
    <s v="Y"/>
    <x v="1125"/>
    <s v="Low"/>
    <x v="24"/>
    <x v="3454"/>
    <n v="7.0000000000000007E-2"/>
    <s v="Regular"/>
    <x v="3381"/>
    <n v="17.47"/>
    <n v="19.260000000000002"/>
    <s v="Michael Oakman"/>
    <x v="1"/>
    <s v="Small Business"/>
    <x v="2"/>
    <s v="Office Furnishings"/>
    <s v="Small Pack"/>
    <d v="2017-11-25T00:00:00"/>
  </r>
  <r>
    <n v="8730"/>
    <s v="N"/>
    <x v="1125"/>
    <s v="Low"/>
    <x v="48"/>
    <x v="3455"/>
    <n v="0.09"/>
    <s v="Express"/>
    <x v="3382"/>
    <n v="16.059999999999999"/>
    <n v="20.89"/>
    <s v="Larry Blacks"/>
    <x v="1"/>
    <s v="Consumer"/>
    <x v="0"/>
    <s v="Appliances"/>
    <s v="Small Box"/>
    <d v="2017-11-28T00:00:00"/>
  </r>
  <r>
    <n v="8731"/>
    <s v="N"/>
    <x v="1125"/>
    <s v="Low"/>
    <x v="28"/>
    <x v="3456"/>
    <n v="0.01"/>
    <s v="Regular"/>
    <x v="3383"/>
    <n v="47.44"/>
    <n v="19.09"/>
    <s v="Larry Blacks"/>
    <x v="1"/>
    <s v="Consumer"/>
    <x v="0"/>
    <s v="Paper"/>
    <s v="Small Box"/>
    <d v="2017-11-27T00:00:00"/>
  </r>
  <r>
    <n v="8732"/>
    <s v="N"/>
    <x v="1125"/>
    <s v="Low"/>
    <x v="1"/>
    <x v="3457"/>
    <n v="0.01"/>
    <s v="Delivery Van"/>
    <x v="3384"/>
    <n v="125.98"/>
    <n v="44"/>
    <s v="Larry Blacks"/>
    <x v="1"/>
    <s v="Consumer"/>
    <x v="2"/>
    <s v="Chairs &amp; Chairmats"/>
    <s v="Jumbo Drum"/>
    <d v="2017-11-28T00:00:00"/>
  </r>
  <r>
    <n v="8733"/>
    <s v="N"/>
    <x v="1126"/>
    <s v="Not Specified"/>
    <x v="16"/>
    <x v="3458"/>
    <n v="0.04"/>
    <s v="Regular"/>
    <x v="3385"/>
    <n v="164.48"/>
    <n v="18"/>
    <s v="Julia Barnett"/>
    <x v="1"/>
    <s v="Home Office"/>
    <x v="1"/>
    <s v="Computer Peripherals"/>
    <s v="Small Box"/>
    <d v="2017-11-25T00:00:00"/>
  </r>
  <r>
    <n v="8734"/>
    <s v="N"/>
    <x v="1127"/>
    <s v="Medium"/>
    <x v="24"/>
    <x v="3459"/>
    <n v="0.04"/>
    <s v="Regular"/>
    <x v="3386"/>
    <n v="14.62"/>
    <n v="14.8"/>
    <s v="Cynthia Arntzen"/>
    <x v="1"/>
    <s v="Small Business"/>
    <x v="0"/>
    <s v="Rubber Bands"/>
    <s v="Wrap Bag"/>
    <d v="2017-11-27T00:00:00"/>
  </r>
  <r>
    <n v="8735"/>
    <s v="N"/>
    <x v="1127"/>
    <s v="Not Specified"/>
    <x v="45"/>
    <x v="3460"/>
    <n v="0.06"/>
    <s v="Regular"/>
    <x v="3387"/>
    <n v="43.98"/>
    <n v="20.72"/>
    <s v="Emily Phan"/>
    <x v="0"/>
    <s v="Consumer"/>
    <x v="0"/>
    <s v="Storage &amp; Organization"/>
    <s v="Small Box"/>
    <d v="2017-11-26T00:00:00"/>
  </r>
  <r>
    <n v="8736"/>
    <s v="N"/>
    <x v="1127"/>
    <s v="Low"/>
    <x v="0"/>
    <x v="3461"/>
    <n v="0.09"/>
    <s v="Delivery Van"/>
    <x v="3388"/>
    <n v="1512.97"/>
    <n v="43.7"/>
    <s v="Don Jones"/>
    <x v="3"/>
    <s v="Corporate"/>
    <x v="1"/>
    <s v="Office Machines"/>
    <s v="Jumbo Drum"/>
    <d v="2017-12-02T00:00:00"/>
  </r>
  <r>
    <n v="8737"/>
    <s v="N"/>
    <x v="1128"/>
    <s v="Medium"/>
    <x v="46"/>
    <x v="3462"/>
    <n v="0.02"/>
    <s v="Regular"/>
    <x v="319"/>
    <n v="77.989999999999995"/>
    <n v="19.260000000000002"/>
    <s v="Jill Stevenson"/>
    <x v="1"/>
    <s v="Consumer"/>
    <x v="1"/>
    <s v="Telephones and Communication"/>
    <s v="Small Box"/>
    <d v="2017-11-28T00:00:00"/>
  </r>
  <r>
    <n v="8738"/>
    <s v="N"/>
    <x v="1129"/>
    <s v="Not Specified"/>
    <x v="46"/>
    <x v="3463"/>
    <n v="0.06"/>
    <s v="Regular"/>
    <x v="3389"/>
    <n v="72.98"/>
    <n v="33.99"/>
    <s v="Ionia McGrath"/>
    <x v="0"/>
    <s v="Small Business"/>
    <x v="0"/>
    <s v="Envelopes"/>
    <s v="Small Box"/>
    <d v="2017-11-28T00:00:00"/>
  </r>
  <r>
    <n v="8739"/>
    <s v="N"/>
    <x v="1129"/>
    <s v="Not Specified"/>
    <x v="42"/>
    <x v="3464"/>
    <n v="0.05"/>
    <s v="Regular"/>
    <x v="3390"/>
    <n v="127.99"/>
    <n v="19.920000000000002"/>
    <s v="Katrina Bavinger"/>
    <x v="1"/>
    <s v="Consumer"/>
    <x v="1"/>
    <s v="Telephones and Communication"/>
    <s v="Small Box"/>
    <d v="2017-11-30T00:00:00"/>
  </r>
  <r>
    <n v="8740"/>
    <s v="N"/>
    <x v="1129"/>
    <s v="Medium"/>
    <x v="6"/>
    <x v="3465"/>
    <n v="0.1"/>
    <s v="Regular"/>
    <x v="3391"/>
    <n v="18.48"/>
    <n v="23.54"/>
    <s v="Scot Wooten"/>
    <x v="1"/>
    <s v="Corporate"/>
    <x v="0"/>
    <s v="Paper"/>
    <s v="Small Box"/>
    <d v="2017-11-29T00:00:00"/>
  </r>
  <r>
    <n v="8741"/>
    <s v="N"/>
    <x v="1130"/>
    <s v="High"/>
    <x v="49"/>
    <x v="3466"/>
    <n v="0.1"/>
    <s v="Regular"/>
    <x v="3392"/>
    <n v="123.03"/>
    <n v="22.64"/>
    <s v="Allen Rosenblatt"/>
    <x v="3"/>
    <s v="Small Business"/>
    <x v="0"/>
    <s v="Storage &amp; Organization"/>
    <s v="Small Box"/>
    <d v="2017-11-29T00:00:00"/>
  </r>
  <r>
    <n v="8742"/>
    <s v="N"/>
    <x v="1131"/>
    <s v="Low"/>
    <x v="21"/>
    <x v="3467"/>
    <n v="0.06"/>
    <s v="Delivery Van"/>
    <x v="3393"/>
    <n v="2562.14"/>
    <n v="43.7"/>
    <s v="Michael Oakman"/>
    <x v="1"/>
    <s v="Small Business"/>
    <x v="1"/>
    <s v="Office Machines"/>
    <s v="Jumbo Drum"/>
    <d v="2017-12-06T00:00:00"/>
  </r>
  <r>
    <n v="8743"/>
    <s v="N"/>
    <x v="1132"/>
    <s v="Critical"/>
    <x v="41"/>
    <x v="3468"/>
    <n v="0.06"/>
    <s v="Delivery Van"/>
    <x v="3394"/>
    <n v="608.98"/>
    <n v="28.7"/>
    <s v="Ken Heidel"/>
    <x v="1"/>
    <s v="Corporate"/>
    <x v="1"/>
    <s v="Office Machines"/>
    <s v="Jumbo Drum"/>
    <d v="2017-12-03T00:00:00"/>
  </r>
  <r>
    <n v="8744"/>
    <s v="N"/>
    <x v="1132"/>
    <s v="Medium"/>
    <x v="44"/>
    <x v="3469"/>
    <n v="0.02"/>
    <s v="Regular"/>
    <x v="3395"/>
    <n v="14.88"/>
    <n v="14.99"/>
    <s v="Dave Hallsten"/>
    <x v="2"/>
    <s v="Home Office"/>
    <x v="0"/>
    <s v="Labels"/>
    <s v="Small Box"/>
    <d v="2017-12-02T00:00:00"/>
  </r>
  <r>
    <n v="8745"/>
    <s v="N"/>
    <x v="1132"/>
    <s v="Not Specified"/>
    <x v="17"/>
    <x v="3470"/>
    <n v="0.04"/>
    <s v="Regular"/>
    <x v="3396"/>
    <n v="20.34"/>
    <n v="14.96"/>
    <s v="Grant Thornton"/>
    <x v="1"/>
    <s v="Corporate"/>
    <x v="2"/>
    <s v="Office Furnishings"/>
    <s v="Wrap Bag"/>
    <d v="2017-12-02T00:00:00"/>
  </r>
  <r>
    <n v="8746"/>
    <s v="N"/>
    <x v="1132"/>
    <s v="Not Specified"/>
    <x v="8"/>
    <x v="3471"/>
    <n v="0.04"/>
    <s v="Regular"/>
    <x v="3397"/>
    <n v="122.99"/>
    <n v="22.99"/>
    <s v="Grant Thornton"/>
    <x v="1"/>
    <s v="Corporate"/>
    <x v="1"/>
    <s v="Telephones and Communication"/>
    <s v="Small Box"/>
    <d v="2017-12-01T00:00:00"/>
  </r>
  <r>
    <n v="8747"/>
    <s v="N"/>
    <x v="1132"/>
    <s v="Critical"/>
    <x v="6"/>
    <x v="3472"/>
    <n v="0"/>
    <s v="Regular"/>
    <x v="3398"/>
    <n v="111.99"/>
    <n v="33.99"/>
    <s v="Ryan Crowe"/>
    <x v="1"/>
    <s v="Small Business"/>
    <x v="1"/>
    <s v="Computer Peripherals"/>
    <s v="Small Box"/>
    <d v="2017-12-02T00:00:00"/>
  </r>
  <r>
    <n v="8748"/>
    <s v="N"/>
    <x v="1133"/>
    <s v="Critical"/>
    <x v="22"/>
    <x v="3473"/>
    <n v="0.06"/>
    <s v="Delivery Van"/>
    <x v="3399"/>
    <n v="80.81"/>
    <n v="74"/>
    <s v="Jack Lebron"/>
    <x v="0"/>
    <s v="Corporate"/>
    <x v="0"/>
    <s v="Appliances"/>
    <s v="Jumbo Drum"/>
    <d v="2017-12-03T00:00:00"/>
  </r>
  <r>
    <n v="8749"/>
    <s v="Y"/>
    <x v="1134"/>
    <s v="High"/>
    <x v="13"/>
    <x v="3474"/>
    <n v="7.0000000000000007E-2"/>
    <s v="Delivery Van"/>
    <x v="3400"/>
    <n v="60.58"/>
    <n v="68.11"/>
    <s v="Natalie Webber"/>
    <x v="1"/>
    <s v="Corporate"/>
    <x v="2"/>
    <s v="Bookcases"/>
    <s v="Jumbo Box"/>
    <d v="2017-12-05T00:00:00"/>
  </r>
  <r>
    <n v="8750"/>
    <s v="N"/>
    <x v="1135"/>
    <s v="Critical"/>
    <x v="37"/>
    <x v="3475"/>
    <n v="0.03"/>
    <s v="Delivery Van"/>
    <x v="3401"/>
    <n v="271.70999999999998"/>
    <n v="80.67"/>
    <s v="Ed Braxton"/>
    <x v="1"/>
    <s v="Home Office"/>
    <x v="2"/>
    <s v="Tables"/>
    <s v="Jumbo Box"/>
    <d v="2017-12-09T00:00:00"/>
  </r>
  <r>
    <n v="8751"/>
    <s v="N"/>
    <x v="1135"/>
    <s v="Low"/>
    <x v="17"/>
    <x v="3476"/>
    <n v="0.1"/>
    <s v="Regular"/>
    <x v="3402"/>
    <n v="122.98"/>
    <n v="49"/>
    <s v="Barry Weirich"/>
    <x v="1"/>
    <s v="Corporate"/>
    <x v="0"/>
    <s v="Storage &amp; Organization"/>
    <s v="Large Box"/>
    <d v="2017-12-11T00:00:00"/>
  </r>
  <r>
    <n v="8752"/>
    <s v="N"/>
    <x v="1136"/>
    <s v="Not Specified"/>
    <x v="48"/>
    <x v="3477"/>
    <n v="0.06"/>
    <s v="Regular"/>
    <x v="3403"/>
    <n v="20.329999999999998"/>
    <n v="15.99"/>
    <s v="Darrin Van Huff"/>
    <x v="1"/>
    <s v="Home Office"/>
    <x v="1"/>
    <s v="Computer Peripherals"/>
    <s v="Small Pack"/>
    <d v="2017-12-08T00:00:00"/>
  </r>
  <r>
    <n v="8753"/>
    <s v="N"/>
    <x v="1136"/>
    <s v="Not Specified"/>
    <x v="30"/>
    <x v="3478"/>
    <n v="0.01"/>
    <s v="Regular"/>
    <x v="3404"/>
    <n v="46.99"/>
    <n v="21.73"/>
    <s v="Darrin Van Huff"/>
    <x v="1"/>
    <s v="Home Office"/>
    <x v="0"/>
    <s v="Pens &amp; Art Supplies"/>
    <s v="Small Box"/>
    <d v="2017-12-09T00:00:00"/>
  </r>
  <r>
    <n v="8754"/>
    <s v="N"/>
    <x v="1137"/>
    <s v="Not Specified"/>
    <x v="31"/>
    <x v="3479"/>
    <n v="0.09"/>
    <s v="Regular"/>
    <x v="3405"/>
    <n v="18.48"/>
    <n v="20"/>
    <s v="Evan Henry"/>
    <x v="0"/>
    <s v="Corporate"/>
    <x v="0"/>
    <s v="Paper"/>
    <s v="Small Box"/>
    <d v="2017-12-10T00:00:00"/>
  </r>
  <r>
    <n v="8755"/>
    <s v="N"/>
    <x v="1137"/>
    <s v="Low"/>
    <x v="49"/>
    <x v="3480"/>
    <n v="0.01"/>
    <s v="Regular"/>
    <x v="3406"/>
    <n v="53.32"/>
    <n v="22.66"/>
    <s v="Bobby Trafton"/>
    <x v="0"/>
    <s v="Corporate"/>
    <x v="2"/>
    <s v="Office Furnishings"/>
    <s v="Medium Box"/>
    <d v="2017-12-15T00:00:00"/>
  </r>
  <r>
    <n v="8756"/>
    <s v="N"/>
    <x v="1137"/>
    <s v="Medium"/>
    <x v="6"/>
    <x v="3481"/>
    <n v="0.06"/>
    <s v="Delivery Van"/>
    <x v="3407"/>
    <n v="1512.97"/>
    <n v="43.7"/>
    <s v="Neoma Murray"/>
    <x v="1"/>
    <s v="Small Business"/>
    <x v="1"/>
    <s v="Office Machines"/>
    <s v="Jumbo Drum"/>
    <d v="2017-12-10T00:00:00"/>
  </r>
  <r>
    <n v="8757"/>
    <s v="N"/>
    <x v="1137"/>
    <s v="Medium"/>
    <x v="16"/>
    <x v="3482"/>
    <n v="0.06"/>
    <s v="Delivery Van"/>
    <x v="3408"/>
    <n v="92.97"/>
    <n v="44.06"/>
    <s v="Neoma Murray"/>
    <x v="1"/>
    <s v="Small Business"/>
    <x v="1"/>
    <s v="Office Machines"/>
    <s v="Jumbo Box"/>
    <d v="2017-12-11T00:00:00"/>
  </r>
  <r>
    <n v="8758"/>
    <s v="N"/>
    <x v="1137"/>
    <s v="Medium"/>
    <x v="5"/>
    <x v="3483"/>
    <n v="0.09"/>
    <s v="Regular"/>
    <x v="3409"/>
    <n v="77.989999999999995"/>
    <n v="22.99"/>
    <s v="Neoma Murray"/>
    <x v="1"/>
    <s v="Small Business"/>
    <x v="1"/>
    <s v="Telephones and Communication"/>
    <s v="Small Box"/>
    <d v="2017-12-10T00:00:00"/>
  </r>
  <r>
    <n v="8759"/>
    <s v="N"/>
    <x v="1138"/>
    <s v="Low"/>
    <x v="1"/>
    <x v="3484"/>
    <n v="0.03"/>
    <s v="Regular"/>
    <x v="3410"/>
    <n v="312.64999999999998"/>
    <n v="38.49"/>
    <s v="Mick Crebagga"/>
    <x v="1"/>
    <s v="Home Office"/>
    <x v="0"/>
    <s v="Appliances"/>
    <s v="Large Box"/>
    <d v="2017-12-11T00:00:00"/>
  </r>
  <r>
    <n v="8760"/>
    <s v="N"/>
    <x v="1138"/>
    <s v="Low"/>
    <x v="41"/>
    <x v="3485"/>
    <n v="0.1"/>
    <s v="Regular"/>
    <x v="3411"/>
    <n v="16.98"/>
    <n v="21.54"/>
    <s v="Mick Crebagga"/>
    <x v="1"/>
    <s v="Home Office"/>
    <x v="0"/>
    <s v="Paper"/>
    <s v="Small Box"/>
    <d v="2017-12-11T00:00:00"/>
  </r>
  <r>
    <n v="8761"/>
    <s v="N"/>
    <x v="1139"/>
    <s v="Critical"/>
    <x v="26"/>
    <x v="3486"/>
    <n v="0.05"/>
    <s v="Regular"/>
    <x v="3412"/>
    <n v="26.98"/>
    <n v="21.69"/>
    <s v="Jonathan Doherty"/>
    <x v="1"/>
    <s v="Corporate"/>
    <x v="0"/>
    <s v="Storage &amp; Organization"/>
    <s v="Small Box"/>
    <d v="2017-12-11T00:00:00"/>
  </r>
  <r>
    <n v="8762"/>
    <s v="N"/>
    <x v="1139"/>
    <s v="High"/>
    <x v="5"/>
    <x v="3487"/>
    <n v="0.09"/>
    <s v="Regular"/>
    <x v="3413"/>
    <n v="15.69"/>
    <n v="14.5"/>
    <s v="Adam Hart"/>
    <x v="1"/>
    <s v="Corporate"/>
    <x v="0"/>
    <s v="Labels"/>
    <s v="Small Box"/>
    <d v="2017-12-11T00:00:00"/>
  </r>
  <r>
    <n v="8763"/>
    <s v="N"/>
    <x v="1139"/>
    <s v="High"/>
    <x v="39"/>
    <x v="3488"/>
    <n v="0.06"/>
    <s v="Regular"/>
    <x v="3414"/>
    <n v="77.989999999999995"/>
    <n v="22.99"/>
    <s v="Adam Hart"/>
    <x v="1"/>
    <s v="Corporate"/>
    <x v="1"/>
    <s v="Telephones and Communication"/>
    <s v="Small Box"/>
    <d v="2017-12-11T00:00:00"/>
  </r>
  <r>
    <n v="8764"/>
    <s v="N"/>
    <x v="1140"/>
    <s v="Critical"/>
    <x v="6"/>
    <x v="3489"/>
    <n v="0.04"/>
    <s v="Delivery Van"/>
    <x v="3415"/>
    <n v="43.76"/>
    <n v="59.51"/>
    <s v="Christy Brittain"/>
    <x v="1"/>
    <s v="Consumer"/>
    <x v="2"/>
    <s v="Tables"/>
    <s v="Jumbo Box"/>
    <d v="2017-12-14T00:00:00"/>
  </r>
  <r>
    <n v="8765"/>
    <s v="N"/>
    <x v="1141"/>
    <s v="Not Specified"/>
    <x v="16"/>
    <x v="3490"/>
    <n v="0.06"/>
    <s v="Regular"/>
    <x v="3416"/>
    <n v="23.7"/>
    <n v="20.96"/>
    <s v="Jennifer Halladay"/>
    <x v="2"/>
    <s v="Home Office"/>
    <x v="0"/>
    <s v="Appliances"/>
    <s v="Medium Box"/>
    <d v="2017-12-17T00:00:00"/>
  </r>
  <r>
    <n v="8766"/>
    <s v="N"/>
    <x v="1141"/>
    <s v="Not Specified"/>
    <x v="0"/>
    <x v="3491"/>
    <n v="0.06"/>
    <s v="Regular"/>
    <x v="3417"/>
    <n v="16.48"/>
    <n v="15.22"/>
    <s v="Michael Grace"/>
    <x v="1"/>
    <s v="Corporate"/>
    <x v="0"/>
    <s v="Paper"/>
    <s v="Wrap Bag"/>
    <d v="2017-12-15T00:00:00"/>
  </r>
  <r>
    <n v="8767"/>
    <s v="N"/>
    <x v="1141"/>
    <s v="Not Specified"/>
    <x v="9"/>
    <x v="3492"/>
    <n v="0.09"/>
    <s v="Express"/>
    <x v="3418"/>
    <n v="14.88"/>
    <n v="14.7"/>
    <s v="Michael Grace"/>
    <x v="1"/>
    <s v="Corporate"/>
    <x v="0"/>
    <s v="Pens &amp; Art Supplies"/>
    <s v="Wrap Bag"/>
    <d v="2017-12-16T00:00:00"/>
  </r>
  <r>
    <n v="8768"/>
    <s v="N"/>
    <x v="1142"/>
    <s v="Critical"/>
    <x v="41"/>
    <x v="3493"/>
    <n v="0.04"/>
    <s v="Express"/>
    <x v="3419"/>
    <n v="17.98"/>
    <n v="24.39"/>
    <s v="Thea Hudgings"/>
    <x v="1"/>
    <s v="Consumer"/>
    <x v="0"/>
    <s v="Paper"/>
    <s v="Small Box"/>
    <d v="2017-12-16T00:00:00"/>
  </r>
  <r>
    <n v="8769"/>
    <s v="N"/>
    <x v="1143"/>
    <s v="Medium"/>
    <x v="47"/>
    <x v="3494"/>
    <n v="0.1"/>
    <s v="Regular"/>
    <x v="3420"/>
    <n v="22.98"/>
    <n v="19.14"/>
    <s v="Sanjit Engle"/>
    <x v="1"/>
    <s v="Home Office"/>
    <x v="0"/>
    <s v="Binders and Binder Accessories"/>
    <s v="Small Box"/>
    <d v="2017-12-18T00:00:00"/>
  </r>
  <r>
    <n v="8770"/>
    <s v="N"/>
    <x v="1144"/>
    <s v="Medium"/>
    <x v="27"/>
    <x v="3495"/>
    <n v="0.1"/>
    <s v="Regular"/>
    <x v="2440"/>
    <n v="14.88"/>
    <n v="14.5"/>
    <s v="Joni Blumstein"/>
    <x v="2"/>
    <s v="Home Office"/>
    <x v="0"/>
    <s v="Labels"/>
    <s v="Small Box"/>
    <d v="2017-12-19T00:00:00"/>
  </r>
  <r>
    <n v="8771"/>
    <s v="N"/>
    <x v="1145"/>
    <s v="Medium"/>
    <x v="25"/>
    <x v="3496"/>
    <n v="0.02"/>
    <s v="Regular"/>
    <x v="3421"/>
    <n v="77.989999999999995"/>
    <n v="18.989999999999998"/>
    <s v="Ruben Ausman"/>
    <x v="2"/>
    <s v="Corporate"/>
    <x v="1"/>
    <s v="Telephones and Communication"/>
    <s v="Small Box"/>
    <d v="2017-12-19T00:00:00"/>
  </r>
  <r>
    <n v="8772"/>
    <s v="N"/>
    <x v="1145"/>
    <s v="Critical"/>
    <x v="35"/>
    <x v="3497"/>
    <n v="7.0000000000000007E-2"/>
    <s v="Regular"/>
    <x v="3422"/>
    <n v="18.23"/>
    <n v="20.97"/>
    <s v="Kean Thornton"/>
    <x v="1"/>
    <s v="Corporate"/>
    <x v="0"/>
    <s v="Binders and Binder Accessories"/>
    <s v="Small Box"/>
    <d v="2017-12-19T00:00:00"/>
  </r>
  <r>
    <n v="8773"/>
    <s v="N"/>
    <x v="1146"/>
    <s v="Not Specified"/>
    <x v="20"/>
    <x v="3498"/>
    <n v="7.0000000000000007E-2"/>
    <s v="Regular"/>
    <x v="3423"/>
    <n v="205.17"/>
    <n v="33.99"/>
    <s v="William Brown"/>
    <x v="1"/>
    <s v="Corporate"/>
    <x v="0"/>
    <s v="Storage &amp; Organization"/>
    <s v="Small Box"/>
    <d v="2017-12-20T00:00:00"/>
  </r>
  <r>
    <n v="8774"/>
    <s v="N"/>
    <x v="1146"/>
    <s v="Not Specified"/>
    <x v="7"/>
    <x v="3499"/>
    <n v="0.02"/>
    <s v="Regular"/>
    <x v="3424"/>
    <n v="42.56"/>
    <n v="16.989999999999998"/>
    <s v="William Brown"/>
    <x v="1"/>
    <s v="Corporate"/>
    <x v="0"/>
    <s v="Binders and Binder Accessories"/>
    <s v="Small Box"/>
    <d v="2017-12-22T00:00:00"/>
  </r>
  <r>
    <n v="8775"/>
    <s v="Y"/>
    <x v="1147"/>
    <s v="Medium"/>
    <x v="48"/>
    <x v="3500"/>
    <n v="0.06"/>
    <s v="Regular"/>
    <x v="3425"/>
    <n v="162.97999999999999"/>
    <n v="27.99"/>
    <s v="Nora Paige"/>
    <x v="0"/>
    <s v="Small Business"/>
    <x v="1"/>
    <s v="Office Machines"/>
    <s v="Medium Box"/>
    <d v="2017-12-21T00:00:00"/>
  </r>
  <r>
    <n v="8776"/>
    <s v="Y"/>
    <x v="1147"/>
    <s v="Medium"/>
    <x v="46"/>
    <x v="3501"/>
    <n v="0.02"/>
    <s v="Regular"/>
    <x v="3426"/>
    <n v="18.239999999999998"/>
    <n v="19.22"/>
    <s v="Nora Paige"/>
    <x v="0"/>
    <s v="Small Business"/>
    <x v="2"/>
    <s v="Office Furnishings"/>
    <s v="Small Box"/>
    <d v="2017-12-22T00:00:00"/>
  </r>
  <r>
    <n v="8777"/>
    <s v="Y"/>
    <x v="1147"/>
    <s v="Medium"/>
    <x v="49"/>
    <x v="3502"/>
    <n v="0.06"/>
    <s v="Regular"/>
    <x v="3427"/>
    <n v="77.989999999999995"/>
    <n v="19.920000000000002"/>
    <s v="Nora Paige"/>
    <x v="0"/>
    <s v="Small Business"/>
    <x v="1"/>
    <s v="Telephones and Communication"/>
    <s v="Small Box"/>
    <d v="2017-12-23T00:00:00"/>
  </r>
  <r>
    <n v="8778"/>
    <s v="N"/>
    <x v="1147"/>
    <s v="Critical"/>
    <x v="14"/>
    <x v="195"/>
    <n v="0.06"/>
    <s v="Regular"/>
    <x v="2261"/>
    <n v="27.01"/>
    <n v="22.4"/>
    <s v="Dorothy Wardle"/>
    <x v="3"/>
    <s v="Corporate"/>
    <x v="0"/>
    <s v="Binders and Binder Accessories"/>
    <s v="Small Box"/>
    <d v="2017-12-21T00:00:00"/>
  </r>
  <r>
    <n v="8779"/>
    <s v="N"/>
    <x v="1147"/>
    <s v="Critical"/>
    <x v="35"/>
    <x v="3503"/>
    <n v="0.05"/>
    <s v="Regular"/>
    <x v="3428"/>
    <n v="32.97"/>
    <n v="20.5"/>
    <s v="Dorothy Wardle"/>
    <x v="3"/>
    <s v="Corporate"/>
    <x v="1"/>
    <s v="Computer Peripherals"/>
    <s v="Small Box"/>
    <d v="2017-12-21T00:00:00"/>
  </r>
  <r>
    <n v="8780"/>
    <s v="N"/>
    <x v="1147"/>
    <s v="Critical"/>
    <x v="30"/>
    <x v="3504"/>
    <n v="0.06"/>
    <s v="Regular"/>
    <x v="3330"/>
    <n v="22.01"/>
    <n v="15.99"/>
    <s v="Dorothy Wardle"/>
    <x v="3"/>
    <s v="Corporate"/>
    <x v="1"/>
    <s v="Computer Peripherals"/>
    <s v="Small Pack"/>
    <d v="2017-12-21T00:00:00"/>
  </r>
  <r>
    <n v="8781"/>
    <s v="N"/>
    <x v="1148"/>
    <s v="Not Specified"/>
    <x v="6"/>
    <x v="3505"/>
    <n v="7.0000000000000007E-2"/>
    <s v="Delivery Van"/>
    <x v="3429"/>
    <n v="132.97"/>
    <n v="40.299999999999997"/>
    <s v="Rick Hansen"/>
    <x v="1"/>
    <s v="Home Office"/>
    <x v="1"/>
    <s v="Office Machines"/>
    <s v="Jumbo Drum"/>
    <d v="2017-12-24T00:00:00"/>
  </r>
  <r>
    <n v="8782"/>
    <s v="N"/>
    <x v="1149"/>
    <s v="Low"/>
    <x v="30"/>
    <x v="3506"/>
    <n v="0.05"/>
    <s v="Regular"/>
    <x v="3430"/>
    <n v="65.98"/>
    <n v="19.5"/>
    <s v="Richard Eichhorn"/>
    <x v="1"/>
    <s v="Consumer"/>
    <x v="1"/>
    <s v="Computer Peripherals"/>
    <s v="Small Box"/>
    <d v="2017-12-26T00:00:00"/>
  </r>
  <r>
    <n v="8783"/>
    <s v="N"/>
    <x v="1149"/>
    <s v="Not Specified"/>
    <x v="46"/>
    <x v="3507"/>
    <n v="0.01"/>
    <s v="Delivery Van"/>
    <x v="3431"/>
    <n v="107.98"/>
    <n v="72.2"/>
    <s v="Ann Blume"/>
    <x v="0"/>
    <s v="Corporate"/>
    <x v="2"/>
    <s v="Chairs &amp; Chairmats"/>
    <s v="Jumbo Drum"/>
    <d v="2017-12-23T00:00:00"/>
  </r>
  <r>
    <n v="8784"/>
    <s v="N"/>
    <x v="1150"/>
    <s v="Not Specified"/>
    <x v="48"/>
    <x v="3508"/>
    <n v="0.09"/>
    <s v="Regular"/>
    <x v="3432"/>
    <n v="18.809999999999999"/>
    <n v="19.48"/>
    <s v="Maurice Satty"/>
    <x v="1"/>
    <s v="Corporate"/>
    <x v="0"/>
    <s v="Binders and Binder Accessories"/>
    <s v="Small Box"/>
    <d v="2017-12-25T00:00:00"/>
  </r>
  <r>
    <n v="8785"/>
    <s v="N"/>
    <x v="1150"/>
    <s v="Low"/>
    <x v="35"/>
    <x v="3509"/>
    <n v="0.01"/>
    <s v="Regular"/>
    <x v="3433"/>
    <n v="15.57"/>
    <n v="18.170000000000002"/>
    <s v="Joy Daniels"/>
    <x v="1"/>
    <s v="Corporate"/>
    <x v="0"/>
    <s v="Pens &amp; Art Supplies"/>
    <s v="Small Pack"/>
    <d v="2017-12-27T00:00:00"/>
  </r>
  <r>
    <n v="8786"/>
    <s v="N"/>
    <x v="1150"/>
    <s v="Low"/>
    <x v="7"/>
    <x v="3510"/>
    <n v="0.04"/>
    <s v="Regular"/>
    <x v="3434"/>
    <n v="77.989999999999995"/>
    <n v="18.2"/>
    <s v="Joy Daniels"/>
    <x v="1"/>
    <s v="Corporate"/>
    <x v="1"/>
    <s v="Telephones and Communication"/>
    <s v="Small Box"/>
    <d v="2017-12-28T00:00:00"/>
  </r>
  <r>
    <n v="8787"/>
    <s v="N"/>
    <x v="1150"/>
    <s v="Critical"/>
    <x v="41"/>
    <x v="3511"/>
    <n v="0"/>
    <s v="Regular"/>
    <x v="3435"/>
    <n v="63.98"/>
    <n v="24.17"/>
    <s v="Anthony Witt"/>
    <x v="2"/>
    <s v="Corporate"/>
    <x v="1"/>
    <s v="Office Machines"/>
    <s v="Medium Box"/>
    <d v="2017-12-25T00:00:00"/>
  </r>
  <r>
    <n v="8788"/>
    <s v="N"/>
    <x v="1150"/>
    <s v="Critical"/>
    <x v="41"/>
    <x v="3512"/>
    <n v="0.06"/>
    <s v="Delivery Van"/>
    <x v="3436"/>
    <n v="230.75"/>
    <n v="83.64"/>
    <s v="Anthony Witt"/>
    <x v="2"/>
    <s v="Corporate"/>
    <x v="2"/>
    <s v="Tables"/>
    <s v="Jumbo Box"/>
    <d v="2017-12-25T00:00:00"/>
  </r>
  <r>
    <n v="8789"/>
    <s v="N"/>
    <x v="1151"/>
    <s v="High"/>
    <x v="31"/>
    <x v="3513"/>
    <n v="7.0000000000000007E-2"/>
    <s v="Regular"/>
    <x v="3437"/>
    <n v="16.28"/>
    <n v="14.94"/>
    <s v="Evan Henry"/>
    <x v="1"/>
    <s v="Corporate"/>
    <x v="0"/>
    <s v="Pens &amp; Art Supplies"/>
    <s v="Wrap Bag"/>
    <d v="2017-12-25T00:00:00"/>
  </r>
  <r>
    <n v="8790"/>
    <s v="N"/>
    <x v="1151"/>
    <s v="Medium"/>
    <x v="45"/>
    <x v="3514"/>
    <n v="0.05"/>
    <s v="Regular"/>
    <x v="3438"/>
    <n v="32.99"/>
    <n v="14.99"/>
    <s v="Darren Powers"/>
    <x v="2"/>
    <s v="Corporate"/>
    <x v="1"/>
    <s v="Telephones and Communication"/>
    <s v="Wrap Bag"/>
    <d v="2017-12-25T00:00:00"/>
  </r>
  <r>
    <n v="8791"/>
    <s v="N"/>
    <x v="1151"/>
    <s v="Medium"/>
    <x v="39"/>
    <x v="3515"/>
    <n v="0.05"/>
    <s v="Regular"/>
    <x v="3439"/>
    <n v="137.99"/>
    <n v="22.8"/>
    <s v="Darren Powers"/>
    <x v="2"/>
    <s v="Corporate"/>
    <x v="1"/>
    <s v="Telephones and Communication"/>
    <s v="Small Box"/>
    <d v="2017-12-27T00:00:00"/>
  </r>
  <r>
    <n v="8792"/>
    <s v="Y"/>
    <x v="1151"/>
    <s v="Not Specified"/>
    <x v="16"/>
    <x v="3516"/>
    <n v="0.1"/>
    <s v="Regular"/>
    <x v="3440"/>
    <n v="19.079999999999998"/>
    <n v="16.350000000000001"/>
    <s v="Cindy Chapman"/>
    <x v="1"/>
    <s v="Corporate"/>
    <x v="0"/>
    <s v="Pens &amp; Art Supplies"/>
    <s v="Wrap Bag"/>
    <d v="2017-12-26T00:00:00"/>
  </r>
  <r>
    <n v="8793"/>
    <s v="N"/>
    <x v="1152"/>
    <s v="High"/>
    <x v="32"/>
    <x v="3517"/>
    <n v="0.09"/>
    <s v="Delivery Van"/>
    <x v="3441"/>
    <n v="72.89"/>
    <n v="46.41"/>
    <s v="Lena Radford"/>
    <x v="2"/>
    <s v="Small Business"/>
    <x v="2"/>
    <s v="Chairs &amp; Chairmats"/>
    <s v="Jumbo Drum"/>
    <d v="2017-12-28T00:00:00"/>
  </r>
  <r>
    <n v="8794"/>
    <s v="N"/>
    <x v="1152"/>
    <s v="High"/>
    <x v="36"/>
    <x v="3518"/>
    <n v="0.02"/>
    <s v="Regular"/>
    <x v="3442"/>
    <n v="16.37"/>
    <n v="19.149999999999999"/>
    <s v="Roland Black"/>
    <x v="0"/>
    <s v="Small Business"/>
    <x v="0"/>
    <s v="Appliances"/>
    <s v="Small Box"/>
    <d v="2017-12-26T00:00:00"/>
  </r>
  <r>
    <n v="8795"/>
    <s v="N"/>
    <x v="1152"/>
    <s v="High"/>
    <x v="19"/>
    <x v="3519"/>
    <n v="0.08"/>
    <s v="Regular"/>
    <x v="3443"/>
    <n v="15.48"/>
    <n v="63"/>
    <s v="Roland Black"/>
    <x v="0"/>
    <s v="Small Business"/>
    <x v="0"/>
    <s v="Appliances"/>
    <s v="Large Box"/>
    <d v="2017-12-28T00:00:00"/>
  </r>
  <r>
    <n v="8796"/>
    <s v="N"/>
    <x v="1152"/>
    <s v="High"/>
    <x v="11"/>
    <x v="3520"/>
    <n v="0.05"/>
    <s v="Regular"/>
    <x v="3444"/>
    <n v="32.979999999999997"/>
    <n v="15.49"/>
    <s v="Roland Black"/>
    <x v="0"/>
    <s v="Small Business"/>
    <x v="0"/>
    <s v="Binders and Binder Accessories"/>
    <s v="Small Box"/>
    <d v="2017-12-27T00:00:00"/>
  </r>
  <r>
    <n v="8797"/>
    <s v="Y"/>
    <x v="1152"/>
    <s v="Medium"/>
    <x v="44"/>
    <x v="3521"/>
    <n v="0.02"/>
    <s v="Express"/>
    <x v="3445"/>
    <n v="13.76"/>
    <n v="14.7"/>
    <s v="Brad Thomas"/>
    <x v="1"/>
    <s v="Home Office"/>
    <x v="0"/>
    <s v="Pens &amp; Art Supplies"/>
    <s v="Wrap Bag"/>
    <d v="2017-12-27T00:00:00"/>
  </r>
  <r>
    <n v="8798"/>
    <s v="N"/>
    <x v="1153"/>
    <s v="Not Specified"/>
    <x v="18"/>
    <x v="3522"/>
    <n v="0.02"/>
    <s v="Regular"/>
    <x v="3446"/>
    <n v="79.28"/>
    <n v="33.99"/>
    <s v="Bradley Drucker"/>
    <x v="1"/>
    <s v="Small Business"/>
    <x v="0"/>
    <s v="Binders and Binder Accessories"/>
    <s v="Small Box"/>
    <d v="2017-12-29T00:00:00"/>
  </r>
  <r>
    <n v="8799"/>
    <s v="N"/>
    <x v="1153"/>
    <s v="Critical"/>
    <x v="37"/>
    <x v="3523"/>
    <n v="0.04"/>
    <s v="Regular"/>
    <x v="3447"/>
    <n v="33.659999999999997"/>
    <n v="27.99"/>
    <s v="Lycoris Saunders"/>
    <x v="1"/>
    <s v="Home Office"/>
    <x v="0"/>
    <s v="Appliances"/>
    <s v="Medium Box"/>
    <d v="2017-12-27T00:00:00"/>
  </r>
  <r>
    <n v="8800"/>
    <s v="N"/>
    <x v="1154"/>
    <s v="Critical"/>
    <x v="16"/>
    <x v="3524"/>
    <n v="0.1"/>
    <s v="Regular"/>
    <x v="3448"/>
    <n v="55.22"/>
    <n v="18"/>
    <s v="Jennifer Jackson"/>
    <x v="1"/>
    <s v="Home Office"/>
    <x v="1"/>
    <s v="Computer Peripherals"/>
    <s v="Small Box"/>
    <d v="2017-12-29T00:00:00"/>
  </r>
  <r>
    <n v="8801"/>
    <s v="N"/>
    <x v="1154"/>
    <s v="Critical"/>
    <x v="7"/>
    <x v="3525"/>
    <n v="0.04"/>
    <s v="Delivery Van"/>
    <x v="3449"/>
    <n v="230.75"/>
    <n v="83.64"/>
    <s v="Jennifer Jackson"/>
    <x v="1"/>
    <s v="Home Office"/>
    <x v="2"/>
    <s v="Tables"/>
    <s v="Jumbo Box"/>
    <d v="2017-12-29T00:00:00"/>
  </r>
  <r>
    <n v="8802"/>
    <s v="N"/>
    <x v="1155"/>
    <s v="Low"/>
    <x v="36"/>
    <x v="3526"/>
    <n v="0.09"/>
    <s v="Express"/>
    <x v="3450"/>
    <n v="19.28"/>
    <n v="18.23"/>
    <s v="Matt Hagelstein"/>
    <x v="2"/>
    <s v="Home Office"/>
    <x v="0"/>
    <s v="Paper"/>
    <s v="Wrap Bag"/>
    <d v="2017-12-29T00:00:00"/>
  </r>
  <r>
    <n v="8803"/>
    <s v="Y"/>
    <x v="1155"/>
    <s v="Medium"/>
    <x v="30"/>
    <x v="3527"/>
    <n v="0.1"/>
    <s v="Regular"/>
    <x v="3451"/>
    <n v="13.48"/>
    <n v="14.7"/>
    <s v="Theresa Swint"/>
    <x v="1"/>
    <s v="Consumer"/>
    <x v="0"/>
    <s v="Rubber Bands"/>
    <s v="Wrap Bag"/>
    <d v="2017-12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5244"/>
    <s v="N"/>
    <d v="2014-01-02T00:00:00"/>
    <s v="Critical"/>
    <x v="0"/>
    <n v="132.21"/>
    <n v="0.06"/>
    <s v="Regular"/>
    <n v="-6.54"/>
    <n v="52.98"/>
    <n v="16.989999999999998"/>
    <s v="David Philippe"/>
    <s v="Dyfed"/>
    <s v="Consumer"/>
    <x v="0"/>
    <s v="Binders and Binder Accessories"/>
    <s v="Small Box"/>
    <d v="2014-01-04T00:00:00"/>
    <x v="0"/>
  </r>
  <r>
    <n v="5245"/>
    <s v="N"/>
    <d v="2014-01-03T00:00:00"/>
    <s v="Low"/>
    <x v="1"/>
    <n v="529.89"/>
    <n v="0.08"/>
    <s v="Regular"/>
    <n v="-231.03"/>
    <n v="55.22"/>
    <n v="30.71"/>
    <s v="Andy Rees"/>
    <s v="Mid Glamorgan"/>
    <s v="Corporate"/>
    <x v="1"/>
    <s v="Computer Peripherals"/>
    <s v="Small Box"/>
    <d v="2014-01-05T00:00:00"/>
    <x v="0"/>
  </r>
  <r>
    <n v="5246"/>
    <s v="N"/>
    <d v="2014-01-03T00:00:00"/>
    <s v="Low"/>
    <x v="2"/>
    <n v="28366.799999999999"/>
    <n v="0.05"/>
    <s v="Regular"/>
    <n v="14445.79"/>
    <n v="586.74"/>
    <n v="38.49"/>
    <s v="Andy Rees"/>
    <s v="Mid Glamorgan"/>
    <s v="Corporate"/>
    <x v="1"/>
    <s v="Office Machines"/>
    <s v="Large Box"/>
    <d v="2014-01-10T00:00:00"/>
    <x v="0"/>
  </r>
  <r>
    <n v="5247"/>
    <s v="N"/>
    <d v="2014-01-03T00:00:00"/>
    <s v="Low"/>
    <x v="1"/>
    <n v="131.16"/>
    <n v="0.04"/>
    <s v="Regular"/>
    <n v="37.840000000000003"/>
    <n v="22.14"/>
    <n v="16.27"/>
    <s v="Andy Rees"/>
    <s v="Mid Glamorgan"/>
    <s v="Corporate"/>
    <x v="0"/>
    <s v="Paper"/>
    <s v="Wrap Bag"/>
    <d v="2014-01-07T00:00:00"/>
    <x v="0"/>
  </r>
  <r>
    <n v="5248"/>
    <s v="N"/>
    <d v="2014-01-03T00:00:00"/>
    <s v="Critical"/>
    <x v="3"/>
    <n v="92.96"/>
    <n v="0.03"/>
    <s v="Regular"/>
    <n v="-36.18"/>
    <n v="17.28"/>
    <n v="19.66"/>
    <s v="Bill Donatelli"/>
    <s v="West Glamorgan"/>
    <s v="Corporate"/>
    <x v="0"/>
    <s v="Paper"/>
    <s v="Small Box"/>
    <d v="2014-01-05T00:00:00"/>
    <x v="0"/>
  </r>
  <r>
    <n v="5249"/>
    <s v="N"/>
    <d v="2014-01-03T00:00:00"/>
    <s v="Critical"/>
    <x v="4"/>
    <n v="762.05550000000005"/>
    <n v="0.01"/>
    <s v="Regular"/>
    <n v="-207.15"/>
    <n v="122.99"/>
    <n v="16.5"/>
    <s v="Bill Donatelli"/>
    <s v="West Glamorgan"/>
    <s v="Corporate"/>
    <x v="1"/>
    <s v="Telephones and Communication"/>
    <s v="Small Box"/>
    <d v="2014-01-06T00:00:00"/>
    <x v="0"/>
  </r>
  <r>
    <n v="5250"/>
    <s v="Y"/>
    <d v="2014-01-03T00:00:00"/>
    <s v="High"/>
    <x v="5"/>
    <n v="179.91"/>
    <n v="0.03"/>
    <s v="Regular"/>
    <n v="17.95"/>
    <n v="17.579999999999998"/>
    <n v="16.989999999999998"/>
    <s v="Patrick Jones"/>
    <s v="Dyfed"/>
    <s v="Home Office"/>
    <x v="0"/>
    <s v="Binders and Binder Accessories"/>
    <s v="Small Box"/>
    <d v="2014-01-04T00:00:00"/>
    <x v="0"/>
  </r>
  <r>
    <n v="5251"/>
    <s v="Y"/>
    <d v="2014-01-03T00:00:00"/>
    <s v="High"/>
    <x v="6"/>
    <n v="705.4"/>
    <n v="0.09"/>
    <s v="Delivery Van"/>
    <n v="-87.76"/>
    <n v="224.6"/>
    <n v="66.2"/>
    <s v="Patrick Jones"/>
    <s v="Dyfed"/>
    <s v="Home Office"/>
    <x v="2"/>
    <s v="Tables"/>
    <s v="Jumbo Box"/>
    <d v="2014-01-04T00:00:00"/>
    <x v="0"/>
  </r>
  <r>
    <n v="5252"/>
    <s v="N"/>
    <d v="2014-01-04T00:00:00"/>
    <s v="Critical"/>
    <x v="7"/>
    <n v="70.739999999999995"/>
    <n v="0.03"/>
    <s v="Regular"/>
    <n v="-70.62"/>
    <n v="15.36"/>
    <n v="20.27"/>
    <s v="Tamara Dahlen"/>
    <s v="West Glamorgan"/>
    <s v="Corporate"/>
    <x v="0"/>
    <s v="Binders and Binder Accessories"/>
    <s v="Small Box"/>
    <d v="2014-01-05T00:00:00"/>
    <x v="0"/>
  </r>
  <r>
    <n v="5253"/>
    <s v="N"/>
    <d v="2014-01-04T00:00:00"/>
    <s v="Critical"/>
    <x v="8"/>
    <n v="158.75"/>
    <n v="7.0000000000000007E-2"/>
    <s v="Express"/>
    <n v="13.73"/>
    <n v="15.71"/>
    <n v="15.93"/>
    <s v="Tamara Dahlen"/>
    <s v="West Glamorgan"/>
    <s v="Corporate"/>
    <x v="0"/>
    <s v="Paper"/>
    <s v="Wrap Bag"/>
    <d v="2014-01-06T00:00:00"/>
    <x v="0"/>
  </r>
  <r>
    <n v="5254"/>
    <s v="N"/>
    <d v="2014-01-05T00:00:00"/>
    <s v="Medium"/>
    <x v="9"/>
    <n v="264.81"/>
    <n v="0.09"/>
    <s v="Regular"/>
    <n v="-125.68"/>
    <n v="17.98"/>
    <n v="18.690000000000001"/>
    <s v="Valerie Tossell"/>
    <s v="Mid Glamorgan"/>
    <s v="Corporate"/>
    <x v="0"/>
    <s v="Storage &amp; Organization"/>
    <s v="Small Box"/>
    <d v="2014-01-06T00:00:00"/>
    <x v="0"/>
  </r>
  <r>
    <n v="5255"/>
    <s v="N"/>
    <d v="2014-01-05T00:00:00"/>
    <s v="Critical"/>
    <x v="10"/>
    <n v="4208.4799999999996"/>
    <n v="0.01"/>
    <s v="Regular"/>
    <n v="1168.1600000000001"/>
    <n v="206.3"/>
    <n v="25.54"/>
    <s v="Pauline Chand"/>
    <s v="West Glamorgan"/>
    <s v="Small Business"/>
    <x v="2"/>
    <s v="Office Furnishings"/>
    <s v="Large Box"/>
    <d v="2014-01-07T00:00:00"/>
    <x v="0"/>
  </r>
  <r>
    <n v="5256"/>
    <s v="N"/>
    <d v="2014-01-05T00:00:00"/>
    <s v="Critical"/>
    <x v="11"/>
    <n v="8965.86"/>
    <n v="0.02"/>
    <s v="Regular"/>
    <n v="2598.54"/>
    <n v="221.84"/>
    <n v="35.21"/>
    <s v="Pauline Chand"/>
    <s v="West Glamorgan"/>
    <s v="Small Business"/>
    <x v="2"/>
    <s v="Office Furnishings"/>
    <s v="Large Box"/>
    <d v="2014-01-06T00:00:00"/>
    <x v="0"/>
  </r>
  <r>
    <n v="5257"/>
    <s v="N"/>
    <d v="2014-01-05T00:00:00"/>
    <s v="Critical"/>
    <x v="12"/>
    <n v="4921.1000000000004"/>
    <n v="0"/>
    <s v="Delivery Van"/>
    <n v="1060.33"/>
    <n v="157.44999999999999"/>
    <n v="31.85"/>
    <s v="Pauline Chand"/>
    <s v="West Glamorgan"/>
    <s v="Small Business"/>
    <x v="1"/>
    <s v="Office Machines"/>
    <s v="Jumbo Drum"/>
    <d v="2014-01-07T00:00:00"/>
    <x v="0"/>
  </r>
  <r>
    <n v="5258"/>
    <s v="N"/>
    <d v="2014-01-06T00:00:00"/>
    <s v="Medium"/>
    <x v="13"/>
    <n v="29.53"/>
    <n v="7.0000000000000007E-2"/>
    <s v="Express"/>
    <n v="3.01"/>
    <n v="19.68"/>
    <n v="20.16"/>
    <s v="Victor Price"/>
    <s v="Mid Glamorgan"/>
    <s v="Consumer"/>
    <x v="0"/>
    <s v="Binders and Binder Accessories"/>
    <s v="Small Box"/>
    <d v="2014-01-08T00:00:00"/>
    <x v="0"/>
  </r>
  <r>
    <n v="5259"/>
    <s v="N"/>
    <d v="2014-01-06T00:00:00"/>
    <s v="Medium"/>
    <x v="14"/>
    <n v="137.24"/>
    <n v="0.05"/>
    <s v="Express"/>
    <n v="7.79"/>
    <n v="18.64"/>
    <n v="18.95"/>
    <s v="Victor Price"/>
    <s v="Mid Glamorgan"/>
    <s v="Consumer"/>
    <x v="2"/>
    <s v="Office Furnishings"/>
    <s v="Small Pack"/>
    <d v="2014-01-08T00:00:00"/>
    <x v="0"/>
  </r>
  <r>
    <n v="5260"/>
    <s v="N"/>
    <d v="2014-01-06T00:00:00"/>
    <s v="Not Specified"/>
    <x v="15"/>
    <n v="3681.48"/>
    <n v="0.01"/>
    <s v="Delivery Van"/>
    <n v="117.84"/>
    <n v="162.97999999999999"/>
    <n v="44"/>
    <s v="Craig Leslie"/>
    <s v="Mid Glamorgan"/>
    <s v="Consumer"/>
    <x v="2"/>
    <s v="Chairs &amp; Chairmats"/>
    <s v="Jumbo Drum"/>
    <d v="2014-01-08T00:00:00"/>
    <x v="0"/>
  </r>
  <r>
    <n v="5261"/>
    <s v="N"/>
    <d v="2014-01-06T00:00:00"/>
    <s v="Not Specified"/>
    <x v="16"/>
    <n v="1421.29"/>
    <n v="0.01"/>
    <s v="Express"/>
    <n v="-35.32"/>
    <n v="40.28"/>
    <n v="27.99"/>
    <s v="Craig Leslie"/>
    <s v="Mid Glamorgan"/>
    <s v="Consumer"/>
    <x v="0"/>
    <s v="Storage &amp; Organization"/>
    <s v="Medium Box"/>
    <d v="2014-01-08T00:00:00"/>
    <x v="0"/>
  </r>
  <r>
    <n v="5262"/>
    <s v="N"/>
    <d v="2014-01-06T00:00:00"/>
    <s v="Not Specified"/>
    <x v="17"/>
    <n v="69.118499999999997"/>
    <n v="0.03"/>
    <s v="Regular"/>
    <n v="-158.63999999999999"/>
    <n v="47.99"/>
    <n v="15.1"/>
    <s v="Craig Leslie"/>
    <s v="Mid Glamorgan"/>
    <s v="Consumer"/>
    <x v="1"/>
    <s v="Telephones and Communication"/>
    <s v="Small Box"/>
    <d v="2014-01-07T00:00:00"/>
    <x v="0"/>
  </r>
  <r>
    <n v="5263"/>
    <s v="Y"/>
    <d v="2014-01-06T00:00:00"/>
    <s v="High"/>
    <x v="5"/>
    <n v="109.17"/>
    <n v="0.03"/>
    <s v="Regular"/>
    <n v="-67.790000000000006"/>
    <n v="15.28"/>
    <n v="17.97"/>
    <s v="Julia Barnett"/>
    <s v="Mid Glamorgan"/>
    <s v="Home Office"/>
    <x v="0"/>
    <s v="Pens &amp; Art Supplies"/>
    <s v="Wrap Bag"/>
    <d v="2014-01-08T00:00:00"/>
    <x v="0"/>
  </r>
  <r>
    <n v="5264"/>
    <s v="Y"/>
    <d v="2014-01-06T00:00:00"/>
    <s v="Critical"/>
    <x v="18"/>
    <n v="26140.79"/>
    <n v="0.04"/>
    <s v="Delivery Van"/>
    <n v="-11048.2"/>
    <n v="892.98"/>
    <n v="58.55"/>
    <s v="Julia West"/>
    <s v="South Glamorgan"/>
    <s v="Home Office"/>
    <x v="2"/>
    <s v="Bookcases"/>
    <s v="Jumbo Box"/>
    <d v="2014-01-07T00:00:00"/>
    <x v="0"/>
  </r>
  <r>
    <n v="5265"/>
    <s v="N"/>
    <d v="2014-01-07T00:00:00"/>
    <s v="Medium"/>
    <x v="18"/>
    <n v="618.04999999999995"/>
    <n v="0.09"/>
    <s v="Express"/>
    <n v="65.67"/>
    <n v="32.979999999999997"/>
    <n v="22.83"/>
    <s v="George Ashbrook"/>
    <s v="West Glamorgan"/>
    <s v="Consumer"/>
    <x v="0"/>
    <s v="Binders and Binder Accessories"/>
    <s v="Small Box"/>
    <d v="2014-01-09T00:00:00"/>
    <x v="0"/>
  </r>
  <r>
    <n v="5266"/>
    <s v="N"/>
    <d v="2014-01-07T00:00:00"/>
    <s v="Medium"/>
    <x v="17"/>
    <n v="165.44"/>
    <n v="0.03"/>
    <s v="Regular"/>
    <n v="-257.69"/>
    <n v="85.98"/>
    <n v="28.52"/>
    <s v="George Ashbrook"/>
    <s v="West Glamorgan"/>
    <s v="Consumer"/>
    <x v="1"/>
    <s v="Computer Peripherals"/>
    <s v="Small Box"/>
    <d v="2014-01-10T00:00:00"/>
    <x v="0"/>
  </r>
  <r>
    <n v="5267"/>
    <s v="N"/>
    <d v="2014-01-07T00:00:00"/>
    <s v="High"/>
    <x v="19"/>
    <n v="614.99699999999996"/>
    <n v="7.0000000000000007E-2"/>
    <s v="Regular"/>
    <n v="-106.84"/>
    <n v="77.989999999999995"/>
    <n v="19.989999999999998"/>
    <s v="Pauline Chand"/>
    <s v="West Glamorgan"/>
    <s v="Small Business"/>
    <x v="1"/>
    <s v="Telephones and Communication"/>
    <s v="Small Box"/>
    <d v="2014-01-08T00:00:00"/>
    <x v="0"/>
  </r>
  <r>
    <n v="5268"/>
    <s v="N"/>
    <d v="2014-01-07T00:00:00"/>
    <s v="Low"/>
    <x v="20"/>
    <n v="18.97"/>
    <n v="0.01"/>
    <s v="Regular"/>
    <n v="3.34"/>
    <n v="13.76"/>
    <n v="14.7"/>
    <s v="Julie Kriz"/>
    <s v="Dyfed"/>
    <s v="Corporate"/>
    <x v="0"/>
    <s v="Pens &amp; Art Supplies"/>
    <s v="Wrap Bag"/>
    <d v="2014-01-12T00:00:00"/>
    <x v="0"/>
  </r>
  <r>
    <n v="5269"/>
    <s v="N"/>
    <d v="2014-01-08T00:00:00"/>
    <s v="Not Specified"/>
    <x v="15"/>
    <n v="331.68"/>
    <n v="7.0000000000000007E-2"/>
    <s v="Regular"/>
    <n v="25.83"/>
    <n v="26.56"/>
    <n v="17.5"/>
    <s v="Luke Schmidt"/>
    <s v="Mid Glamorgan"/>
    <s v="Home Office"/>
    <x v="0"/>
    <s v="Appliances"/>
    <s v="Small Box"/>
    <d v="2014-01-09T00:00:00"/>
    <x v="0"/>
  </r>
  <r>
    <n v="5270"/>
    <s v="N"/>
    <d v="2014-01-09T00:00:00"/>
    <s v="High"/>
    <x v="9"/>
    <n v="548.85"/>
    <n v="0"/>
    <s v="Express"/>
    <n v="-158.85"/>
    <n v="23.66"/>
    <n v="22.99"/>
    <s v="Cynthia Voltz"/>
    <s v="Mid Glamorgan"/>
    <s v="Corporate"/>
    <x v="0"/>
    <s v="Pens &amp; Art Supplies"/>
    <s v="Small Pack"/>
    <d v="2014-01-11T00:00:00"/>
    <x v="0"/>
  </r>
  <r>
    <n v="5271"/>
    <s v="N"/>
    <d v="2014-01-09T00:00:00"/>
    <s v="Not Specified"/>
    <x v="21"/>
    <n v="53.27"/>
    <n v="0.02"/>
    <s v="Regular"/>
    <n v="-33.5"/>
    <n v="16.13"/>
    <n v="20.89"/>
    <s v="Joni Blumstein"/>
    <s v="West Glamorgan"/>
    <s v="Home Office"/>
    <x v="0"/>
    <s v="Labels"/>
    <s v="Small Box"/>
    <d v="2014-01-10T00:00:00"/>
    <x v="0"/>
  </r>
  <r>
    <n v="5272"/>
    <s v="N"/>
    <d v="2014-01-09T00:00:00"/>
    <s v="Not Specified"/>
    <x v="22"/>
    <n v="71.510000000000005"/>
    <n v="0.09"/>
    <s v="Regular"/>
    <n v="1.31"/>
    <n v="14.78"/>
    <n v="14.97"/>
    <s v="Mark Haberlin"/>
    <s v="Dyfed"/>
    <s v="Small Business"/>
    <x v="0"/>
    <s v="Pens &amp; Art Supplies"/>
    <s v="Wrap Bag"/>
    <d v="2014-01-11T00:00:00"/>
    <x v="0"/>
  </r>
  <r>
    <n v="5273"/>
    <s v="Y"/>
    <d v="2014-01-09T00:00:00"/>
    <s v="Low"/>
    <x v="23"/>
    <n v="125.28"/>
    <n v="0.1"/>
    <s v="Regular"/>
    <n v="-65.599999999999994"/>
    <n v="14.6"/>
    <n v="16.399999999999999"/>
    <s v="Olvera Toch"/>
    <s v="West Glamorgan"/>
    <s v="Home Office"/>
    <x v="0"/>
    <s v="Pens &amp; Art Supplies"/>
    <s v="Wrap Bag"/>
    <d v="2014-01-14T00:00:00"/>
    <x v="0"/>
  </r>
  <r>
    <n v="5274"/>
    <s v="N"/>
    <d v="2014-01-10T00:00:00"/>
    <s v="Critical"/>
    <x v="22"/>
    <n v="206.52"/>
    <n v="0.01"/>
    <s v="Regular"/>
    <n v="78.73"/>
    <n v="20.34"/>
    <n v="14.96"/>
    <s v="Darren Powers"/>
    <s v="West Glamorgan"/>
    <s v="Corporate"/>
    <x v="2"/>
    <s v="Office Furnishings"/>
    <s v="Wrap Bag"/>
    <d v="2014-01-12T00:00:00"/>
    <x v="0"/>
  </r>
  <r>
    <n v="5275"/>
    <s v="N"/>
    <d v="2014-01-10T00:00:00"/>
    <s v="Critical"/>
    <x v="14"/>
    <n v="70.540000000000006"/>
    <n v="0.06"/>
    <s v="Regular"/>
    <n v="-48.35"/>
    <n v="15.28"/>
    <n v="17.97"/>
    <s v="Darren Powers"/>
    <s v="West Glamorgan"/>
    <s v="Corporate"/>
    <x v="0"/>
    <s v="Pens &amp; Art Supplies"/>
    <s v="Wrap Bag"/>
    <d v="2014-01-11T00:00:00"/>
    <x v="0"/>
  </r>
  <r>
    <n v="5276"/>
    <s v="N"/>
    <d v="2014-01-10T00:00:00"/>
    <s v="Low"/>
    <x v="24"/>
    <n v="1016.82"/>
    <n v="0.02"/>
    <s v="Regular"/>
    <n v="344.98"/>
    <n v="41.18"/>
    <n v="22.55"/>
    <s v="Michelle Moray"/>
    <s v="Mid Glamorgan"/>
    <s v="Corporate"/>
    <x v="2"/>
    <s v="Office Furnishings"/>
    <s v="Small Box"/>
    <d v="2014-01-15T00:00:00"/>
    <x v="0"/>
  </r>
  <r>
    <n v="5277"/>
    <s v="N"/>
    <d v="2014-01-10T00:00:00"/>
    <s v="Low"/>
    <x v="2"/>
    <n v="15144.51"/>
    <n v="0.03"/>
    <s v="Delivery Van"/>
    <n v="4918.5600000000004"/>
    <n v="309.64"/>
    <n v="28.7"/>
    <s v="Michelle Moray"/>
    <s v="Mid Glamorgan"/>
    <s v="Corporate"/>
    <x v="1"/>
    <s v="Office Machines"/>
    <s v="Jumbo Drum"/>
    <d v="2014-01-15T00:00:00"/>
    <x v="0"/>
  </r>
  <r>
    <n v="5278"/>
    <s v="N"/>
    <d v="2014-01-10T00:00:00"/>
    <s v="Low"/>
    <x v="9"/>
    <n v="1314.75"/>
    <n v="0.05"/>
    <s v="Express"/>
    <n v="-148.84"/>
    <n v="42.42"/>
    <n v="22.65"/>
    <s v="Maria Bertelson"/>
    <s v="West Glamorgan"/>
    <s v="Home Office"/>
    <x v="1"/>
    <s v="Computer Peripherals"/>
    <s v="Small Box"/>
    <d v="2014-01-14T00:00:00"/>
    <x v="0"/>
  </r>
  <r>
    <n v="5279"/>
    <s v="N"/>
    <d v="2014-01-10T00:00:00"/>
    <s v="Low"/>
    <x v="0"/>
    <n v="530.98"/>
    <n v="0.01"/>
    <s v="Express"/>
    <n v="-173.96"/>
    <n v="173.55"/>
    <n v="33.99"/>
    <s v="Maria Bertelson"/>
    <s v="West Glamorgan"/>
    <s v="Home Office"/>
    <x v="0"/>
    <s v="Storage &amp; Organization"/>
    <s v="Small Box"/>
    <d v="2014-01-12T00:00:00"/>
    <x v="0"/>
  </r>
  <r>
    <n v="5280"/>
    <s v="N"/>
    <d v="2014-01-11T00:00:00"/>
    <s v="High"/>
    <x v="25"/>
    <n v="1150.8499999999999"/>
    <n v="0.06"/>
    <s v="Regular"/>
    <n v="309.82"/>
    <n v="51.24"/>
    <n v="15.99"/>
    <s v="Alan Barnes"/>
    <s v="South Glamorgan"/>
    <s v="Corporate"/>
    <x v="1"/>
    <s v="Computer Peripherals"/>
    <s v="Small Pack"/>
    <d v="2014-01-12T00:00:00"/>
    <x v="0"/>
  </r>
  <r>
    <n v="5281"/>
    <s v="N"/>
    <d v="2014-01-11T00:00:00"/>
    <s v="Low"/>
    <x v="14"/>
    <n v="6999.05"/>
    <n v="0.08"/>
    <s v="Delivery Van"/>
    <n v="912.2"/>
    <n v="411.98"/>
    <n v="26.06"/>
    <s v="Andy Griffiths"/>
    <s v="Mid Glamorgan"/>
    <s v="Consumer"/>
    <x v="1"/>
    <s v="Office Machines"/>
    <s v="Jumbo Box"/>
    <d v="2014-01-18T00:00:00"/>
    <x v="0"/>
  </r>
  <r>
    <n v="5282"/>
    <s v="N"/>
    <d v="2014-01-11T00:00:00"/>
    <s v="Not Specified"/>
    <x v="26"/>
    <n v="4538.74"/>
    <n v="0.08"/>
    <s v="Delivery Van"/>
    <n v="659.08"/>
    <n v="309.64"/>
    <n v="28.7"/>
    <s v="Bradley Drucker"/>
    <s v="Dyfed"/>
    <s v="Small Business"/>
    <x v="1"/>
    <s v="Office Machines"/>
    <s v="Jumbo Drum"/>
    <d v="2014-01-11T00:00:00"/>
    <x v="0"/>
  </r>
  <r>
    <n v="5283"/>
    <s v="N"/>
    <d v="2014-01-11T00:00:00"/>
    <s v="Not Specified"/>
    <x v="27"/>
    <n v="581.9"/>
    <n v="0.02"/>
    <s v="Regular"/>
    <n v="-443.64"/>
    <n v="24.99"/>
    <n v="28.37"/>
    <s v="Bradley Drucker"/>
    <s v="Dyfed"/>
    <s v="Small Business"/>
    <x v="2"/>
    <s v="Office Furnishings"/>
    <s v="Large Box"/>
    <d v="2014-01-12T00:00:00"/>
    <x v="0"/>
  </r>
  <r>
    <n v="5284"/>
    <s v="N"/>
    <d v="2014-01-11T00:00:00"/>
    <s v="Not Specified"/>
    <x v="28"/>
    <n v="270.33999999999997"/>
    <n v="0.06"/>
    <s v="Regular"/>
    <n v="-16.97"/>
    <n v="26.42"/>
    <n v="20.75"/>
    <s v="Bradley Drucker"/>
    <s v="Dyfed"/>
    <s v="Small Business"/>
    <x v="0"/>
    <s v="Appliances"/>
    <s v="Medium Box"/>
    <d v="2014-01-12T00:00:00"/>
    <x v="0"/>
  </r>
  <r>
    <n v="5285"/>
    <s v="N"/>
    <d v="2014-01-12T00:00:00"/>
    <s v="Not Specified"/>
    <x v="29"/>
    <n v="1037.49"/>
    <n v="0.09"/>
    <s v="Regular"/>
    <n v="-563.30999999999995"/>
    <n v="39.75"/>
    <n v="33.99"/>
    <s v="Cindy Schnelling"/>
    <s v="Mid Glamorgan"/>
    <s v="Corporate"/>
    <x v="0"/>
    <s v="Storage &amp; Organization"/>
    <s v="Small Box"/>
    <d v="2014-01-13T00:00:00"/>
    <x v="0"/>
  </r>
  <r>
    <n v="5286"/>
    <s v="N"/>
    <d v="2014-01-12T00:00:00"/>
    <s v="Medium"/>
    <x v="30"/>
    <n v="408.54"/>
    <n v="0.1"/>
    <s v="Regular"/>
    <n v="-125.63"/>
    <n v="52.98"/>
    <n v="20.5"/>
    <s v="Liz Price"/>
    <s v="Mid Glamorgan"/>
    <s v="Consumer"/>
    <x v="1"/>
    <s v="Computer Peripherals"/>
    <s v="Small Box"/>
    <d v="2014-01-14T00:00:00"/>
    <x v="0"/>
  </r>
  <r>
    <n v="5287"/>
    <s v="Y"/>
    <d v="2014-01-12T00:00:00"/>
    <s v="Not Specified"/>
    <x v="31"/>
    <n v="1610.67"/>
    <n v="0.01"/>
    <s v="Regular"/>
    <n v="457.89"/>
    <n v="71.98"/>
    <n v="17.989999999999998"/>
    <s v="Guy Thornton"/>
    <s v="West Glamorgan"/>
    <s v="Corporate"/>
    <x v="0"/>
    <s v="Appliances"/>
    <s v="Small Box"/>
    <d v="2014-01-15T00:00:00"/>
    <x v="0"/>
  </r>
  <r>
    <n v="5288"/>
    <s v="N"/>
    <d v="2014-01-13T00:00:00"/>
    <s v="Low"/>
    <x v="0"/>
    <n v="452.74"/>
    <n v="0.03"/>
    <s v="Delivery Van"/>
    <n v="-372.5"/>
    <n v="157.44999999999999"/>
    <n v="31.85"/>
    <s v="Brian Stugart"/>
    <s v="Mid Glamorgan"/>
    <s v="Corporate"/>
    <x v="1"/>
    <s v="Office Machines"/>
    <s v="Jumbo Drum"/>
    <d v="2014-01-18T00:00:00"/>
    <x v="0"/>
  </r>
  <r>
    <n v="5289"/>
    <s v="N"/>
    <d v="2014-01-13T00:00:00"/>
    <s v="Low"/>
    <x v="32"/>
    <n v="668.39"/>
    <n v="0.02"/>
    <s v="Regular"/>
    <n v="273.07"/>
    <n v="60.04"/>
    <n v="19.09"/>
    <s v="Brian Stugart"/>
    <s v="Mid Glamorgan"/>
    <s v="Corporate"/>
    <x v="0"/>
    <s v="Paper"/>
    <s v="Small Box"/>
    <d v="2014-01-13T00:00:00"/>
    <x v="0"/>
  </r>
  <r>
    <n v="5290"/>
    <s v="N"/>
    <d v="2014-01-13T00:00:00"/>
    <s v="Low"/>
    <x v="33"/>
    <n v="305.16000000000003"/>
    <n v="7.0000000000000007E-2"/>
    <s v="Regular"/>
    <n v="-105.94"/>
    <n v="17.98"/>
    <n v="19.79"/>
    <s v="Mike Gockenbach"/>
    <s v="Mid Glamorgan"/>
    <s v="Consumer"/>
    <x v="0"/>
    <s v="Paper"/>
    <s v="Small Box"/>
    <d v="2014-01-15T00:00:00"/>
    <x v="0"/>
  </r>
  <r>
    <n v="5291"/>
    <s v="N"/>
    <d v="2014-01-14T00:00:00"/>
    <s v="Critical"/>
    <x v="10"/>
    <n v="2371.69"/>
    <n v="0.08"/>
    <s v="Delivery Van"/>
    <n v="-214.65"/>
    <n v="127.99"/>
    <n v="70.14"/>
    <s v="Jennifer Patt"/>
    <s v="Mid Glamorgan"/>
    <s v="Home Office"/>
    <x v="1"/>
    <s v="Office Machines"/>
    <s v="Jumbo Drum"/>
    <d v="2014-01-16T00:00:00"/>
    <x v="0"/>
  </r>
  <r>
    <n v="5292"/>
    <s v="N"/>
    <d v="2014-01-14T00:00:00"/>
    <s v="Critical"/>
    <x v="31"/>
    <n v="119.97"/>
    <n v="0.08"/>
    <s v="Regular"/>
    <n v="19.32"/>
    <n v="16.28"/>
    <n v="14.94"/>
    <s v="Jennifer Patt"/>
    <s v="Mid Glamorgan"/>
    <s v="Home Office"/>
    <x v="0"/>
    <s v="Pens &amp; Art Supplies"/>
    <s v="Wrap Bag"/>
    <d v="2014-01-17T00:00:00"/>
    <x v="0"/>
  </r>
  <r>
    <n v="5293"/>
    <s v="N"/>
    <d v="2014-01-14T00:00:00"/>
    <s v="Not Specified"/>
    <x v="34"/>
    <n v="2698.24"/>
    <n v="0.1"/>
    <s v="Delivery Van"/>
    <n v="-362.62"/>
    <n v="220.16"/>
    <n v="82.02"/>
    <s v="Toby Swindell"/>
    <s v="Mid Glamorgan"/>
    <s v="Small Business"/>
    <x v="0"/>
    <s v="Appliances"/>
    <s v="Jumbo Drum"/>
    <d v="2014-01-14T00:00:00"/>
    <x v="0"/>
  </r>
  <r>
    <n v="5294"/>
    <s v="N"/>
    <d v="2014-01-14T00:00:00"/>
    <s v="Not Specified"/>
    <x v="4"/>
    <n v="740.95"/>
    <n v="7.0000000000000007E-2"/>
    <s v="Regular"/>
    <n v="108.53"/>
    <n v="102.48"/>
    <n v="33.99"/>
    <s v="Toby Swindell"/>
    <s v="Mid Glamorgan"/>
    <s v="Small Business"/>
    <x v="0"/>
    <s v="Envelopes"/>
    <s v="Small Box"/>
    <d v="2014-01-15T00:00:00"/>
    <x v="0"/>
  </r>
  <r>
    <n v="5295"/>
    <s v="N"/>
    <d v="2014-01-14T00:00:00"/>
    <s v="Not Specified"/>
    <x v="0"/>
    <n v="46.11"/>
    <n v="0.01"/>
    <s v="Express"/>
    <n v="28.4"/>
    <n v="21.48"/>
    <n v="21.29"/>
    <s v="Toby Swindell"/>
    <s v="Mid Glamorgan"/>
    <s v="Small Business"/>
    <x v="2"/>
    <s v="Office Furnishings"/>
    <s v="Small Pack"/>
    <d v="2014-01-16T00:00:00"/>
    <x v="0"/>
  </r>
  <r>
    <n v="5296"/>
    <s v="N"/>
    <d v="2014-01-14T00:00:00"/>
    <s v="Not Specified"/>
    <x v="34"/>
    <n v="70"/>
    <n v="0.02"/>
    <s v="Regular"/>
    <n v="12.72"/>
    <n v="16.28"/>
    <n v="14.94"/>
    <s v="Toby Swindell"/>
    <s v="Mid Glamorgan"/>
    <s v="Small Business"/>
    <x v="0"/>
    <s v="Pens &amp; Art Supplies"/>
    <s v="Wrap Bag"/>
    <d v="2014-01-15T00:00:00"/>
    <x v="0"/>
  </r>
  <r>
    <n v="5297"/>
    <s v="N"/>
    <d v="2014-01-15T00:00:00"/>
    <s v="High"/>
    <x v="35"/>
    <n v="208.46"/>
    <n v="0.08"/>
    <s v="Express"/>
    <n v="-75.459999999999994"/>
    <n v="20.09"/>
    <n v="21.96"/>
    <s v="Jennifer Jackson"/>
    <s v="Mid Glamorgan"/>
    <s v="Home Office"/>
    <x v="2"/>
    <s v="Office Furnishings"/>
    <s v="Small Box"/>
    <d v="2014-01-16T00:00:00"/>
    <x v="0"/>
  </r>
  <r>
    <n v="5298"/>
    <s v="N"/>
    <d v="2014-01-15T00:00:00"/>
    <s v="Critical"/>
    <x v="21"/>
    <n v="32.159999999999997"/>
    <n v="0.09"/>
    <s v="Regular"/>
    <n v="3.58"/>
    <n v="14.88"/>
    <n v="14.7"/>
    <s v="Amy Hunt"/>
    <s v="Mid Glamorgan"/>
    <s v="Consumer"/>
    <x v="0"/>
    <s v="Pens &amp; Art Supplies"/>
    <s v="Wrap Bag"/>
    <d v="2014-01-16T00:00:00"/>
    <x v="0"/>
  </r>
  <r>
    <n v="5299"/>
    <s v="N"/>
    <d v="2014-01-16T00:00:00"/>
    <s v="Low"/>
    <x v="36"/>
    <n v="839.54"/>
    <n v="0.04"/>
    <s v="Regular"/>
    <n v="180.47"/>
    <n v="34.72"/>
    <n v="22.99"/>
    <s v="Christina Anderson"/>
    <s v="Mid Glamorgan"/>
    <s v="Corporate"/>
    <x v="2"/>
    <s v="Office Furnishings"/>
    <s v="Small Pack"/>
    <d v="2014-01-20T00:00:00"/>
    <x v="0"/>
  </r>
  <r>
    <n v="5300"/>
    <s v="N"/>
    <d v="2014-01-16T00:00:00"/>
    <s v="Medium"/>
    <x v="16"/>
    <n v="256.42"/>
    <n v="0.1"/>
    <s v="Regular"/>
    <n v="-277.20999999999998"/>
    <n v="17.809999999999999"/>
    <n v="22.49"/>
    <s v="Sylvia Foulston"/>
    <s v="South Glamorgan"/>
    <s v="Corporate"/>
    <x v="0"/>
    <s v="Binders and Binder Accessories"/>
    <s v="Small Box"/>
    <d v="2014-01-17T00:00:00"/>
    <x v="0"/>
  </r>
  <r>
    <n v="5301"/>
    <s v="N"/>
    <d v="2014-01-16T00:00:00"/>
    <s v="Medium"/>
    <x v="11"/>
    <n v="85.89"/>
    <n v="0.03"/>
    <s v="Regular"/>
    <n v="10.93"/>
    <n v="13.81"/>
    <n v="14.75"/>
    <s v="Sylvia Foulston"/>
    <s v="South Glamorgan"/>
    <s v="Corporate"/>
    <x v="0"/>
    <s v="Rubber Bands"/>
    <s v="Wrap Bag"/>
    <d v="2014-01-17T00:00:00"/>
    <x v="0"/>
  </r>
  <r>
    <n v="5302"/>
    <s v="N"/>
    <d v="2014-01-17T00:00:00"/>
    <s v="Medium"/>
    <x v="0"/>
    <n v="306.48"/>
    <n v="0.03"/>
    <s v="Regular"/>
    <n v="-45.03"/>
    <n v="102.48"/>
    <n v="33.99"/>
    <s v="Katherine Ducich"/>
    <s v="Mid Glamorgan"/>
    <s v="Corporate"/>
    <x v="0"/>
    <s v="Envelopes"/>
    <s v="Small Box"/>
    <d v="2014-01-19T00:00:00"/>
    <x v="0"/>
  </r>
  <r>
    <n v="5303"/>
    <s v="N"/>
    <d v="2014-01-17T00:00:00"/>
    <s v="Medium"/>
    <x v="37"/>
    <n v="573.79"/>
    <n v="0.06"/>
    <s v="Regular"/>
    <n v="81.83"/>
    <n v="34.840000000000003"/>
    <n v="22.18"/>
    <s v="Katherine Ducich"/>
    <s v="Mid Glamorgan"/>
    <s v="Corporate"/>
    <x v="0"/>
    <s v="Paper"/>
    <s v="Small Box"/>
    <d v="2014-01-17T00:00:00"/>
    <x v="0"/>
  </r>
  <r>
    <n v="5304"/>
    <s v="N"/>
    <d v="2014-01-17T00:00:00"/>
    <s v="Critical"/>
    <x v="29"/>
    <n v="1150.8900000000001"/>
    <n v="0.08"/>
    <s v="Regular"/>
    <n v="-188.04"/>
    <n v="42.53"/>
    <n v="33.99"/>
    <s v="Carlos Soltero"/>
    <s v="South Glamorgan"/>
    <s v="Small Business"/>
    <x v="0"/>
    <s v="Labels"/>
    <s v="Small Box"/>
    <d v="2014-01-17T00:00:00"/>
    <x v="0"/>
  </r>
  <r>
    <n v="5305"/>
    <s v="N"/>
    <d v="2014-01-17T00:00:00"/>
    <s v="Critical"/>
    <x v="16"/>
    <n v="85.48"/>
    <n v="0.01"/>
    <s v="Regular"/>
    <n v="-37.700000000000003"/>
    <n v="13.68"/>
    <n v="15.57"/>
    <s v="Carlos Soltero"/>
    <s v="South Glamorgan"/>
    <s v="Small Business"/>
    <x v="0"/>
    <s v="Pens &amp; Art Supplies"/>
    <s v="Wrap Bag"/>
    <d v="2014-01-19T00:00:00"/>
    <x v="0"/>
  </r>
  <r>
    <n v="5306"/>
    <s v="N"/>
    <d v="2014-01-17T00:00:00"/>
    <s v="Medium"/>
    <x v="12"/>
    <n v="535.94000000000005"/>
    <n v="0.06"/>
    <s v="Regular"/>
    <n v="173.94"/>
    <n v="28.48"/>
    <n v="15.99"/>
    <s v="John Lee"/>
    <s v="Dyfed"/>
    <s v="Corporate"/>
    <x v="1"/>
    <s v="Computer Peripherals"/>
    <s v="Small Pack"/>
    <d v="2014-01-19T00:00:00"/>
    <x v="0"/>
  </r>
  <r>
    <n v="5307"/>
    <s v="N"/>
    <d v="2014-01-17T00:00:00"/>
    <s v="Not Specified"/>
    <x v="38"/>
    <n v="1108.68"/>
    <n v="0.05"/>
    <s v="Regular"/>
    <n v="205.93"/>
    <n v="40.15"/>
    <n v="20.170000000000002"/>
    <s v="Randy Ferguson"/>
    <s v="Mid Glamorgan"/>
    <s v="Home Office"/>
    <x v="0"/>
    <s v="Pens &amp; Art Supplies"/>
    <s v="Small Pack"/>
    <d v="2014-01-18T00:00:00"/>
    <x v="0"/>
  </r>
  <r>
    <n v="5308"/>
    <s v="N"/>
    <d v="2014-01-17T00:00:00"/>
    <s v="Medium"/>
    <x v="32"/>
    <n v="203.62"/>
    <n v="0.05"/>
    <s v="Regular"/>
    <n v="-83.95"/>
    <n v="26.81"/>
    <n v="27.32"/>
    <s v="Joel Eaton"/>
    <s v="Mid Glamorgan"/>
    <s v="Home Office"/>
    <x v="0"/>
    <s v="Appliances"/>
    <s v="Small Box"/>
    <d v="2014-01-20T00:00:00"/>
    <x v="0"/>
  </r>
  <r>
    <n v="5309"/>
    <s v="N"/>
    <d v="2014-01-17T00:00:00"/>
    <s v="Medium"/>
    <x v="19"/>
    <n v="57.16"/>
    <n v="0.05"/>
    <s v="Express"/>
    <n v="5.27"/>
    <n v="16.2"/>
    <n v="16.260000000000002"/>
    <s v="Joel Eaton"/>
    <s v="Mid Glamorgan"/>
    <s v="Home Office"/>
    <x v="0"/>
    <s v="Paper"/>
    <s v="Wrap Bag"/>
    <d v="2014-01-19T00:00:00"/>
    <x v="0"/>
  </r>
  <r>
    <n v="5310"/>
    <s v="N"/>
    <d v="2014-01-18T00:00:00"/>
    <s v="High"/>
    <x v="33"/>
    <n v="2849.94"/>
    <n v="0.05"/>
    <s v="Regular"/>
    <n v="1321.15"/>
    <n v="70.099999999999994"/>
    <n v="15.49"/>
    <s v="Natalie Webber"/>
    <s v="Mid Glamorgan"/>
    <s v="Corporate"/>
    <x v="0"/>
    <s v="Binders and Binder Accessories"/>
    <s v="Small Box"/>
    <d v="2014-01-18T00:00:00"/>
    <x v="0"/>
  </r>
  <r>
    <n v="5311"/>
    <s v="N"/>
    <d v="2014-01-19T00:00:00"/>
    <s v="Critical"/>
    <x v="39"/>
    <n v="106.06"/>
    <n v="0.1"/>
    <s v="Regular"/>
    <n v="-14.12"/>
    <n v="30.97"/>
    <n v="23.03"/>
    <s v="Chris Cortes"/>
    <s v="Dyfed"/>
    <s v="Consumer"/>
    <x v="0"/>
    <s v="Paper"/>
    <s v="Small Box"/>
    <d v="2014-01-21T00:00:00"/>
    <x v="0"/>
  </r>
  <r>
    <n v="5312"/>
    <s v="N"/>
    <d v="2014-01-20T00:00:00"/>
    <s v="Critical"/>
    <x v="40"/>
    <n v="2174.4499999999998"/>
    <n v="0.02"/>
    <s v="Regular"/>
    <n v="690.3"/>
    <n v="72.22"/>
    <n v="17.5"/>
    <s v="Tanja Norvell"/>
    <s v="Mid Glamorgan"/>
    <s v="Corporate"/>
    <x v="0"/>
    <s v="Appliances"/>
    <s v="Small Box"/>
    <d v="2014-01-21T00:00:00"/>
    <x v="0"/>
  </r>
  <r>
    <n v="5313"/>
    <s v="N"/>
    <d v="2014-01-20T00:00:00"/>
    <s v="High"/>
    <x v="31"/>
    <n v="3977.73"/>
    <n v="0.02"/>
    <s v="Delivery Van"/>
    <n v="-224.39"/>
    <n v="152.97999999999999"/>
    <n v="67.48"/>
    <s v="Cynthia Arntzen"/>
    <s v="West Glamorgan"/>
    <s v="Small Business"/>
    <x v="2"/>
    <s v="Bookcases"/>
    <s v="Jumbo Box"/>
    <d v="2014-01-23T00:00:00"/>
    <x v="0"/>
  </r>
  <r>
    <n v="5314"/>
    <s v="Y"/>
    <d v="2014-01-22T00:00:00"/>
    <s v="Critical"/>
    <x v="20"/>
    <n v="194.77"/>
    <n v="0.09"/>
    <s v="Regular"/>
    <n v="-120.56"/>
    <n v="44.98"/>
    <n v="19.5"/>
    <s v="Amy Hunt"/>
    <s v="Mid Glamorgan"/>
    <s v="Home Office"/>
    <x v="1"/>
    <s v="Computer Peripherals"/>
    <s v="Small Box"/>
    <d v="2014-01-23T00:00:00"/>
    <x v="0"/>
  </r>
  <r>
    <n v="5315"/>
    <s v="N"/>
    <d v="2014-01-22T00:00:00"/>
    <s v="Low"/>
    <x v="41"/>
    <n v="28187.48"/>
    <n v="0.02"/>
    <s v="Delivery Van"/>
    <n v="7519.28"/>
    <n v="892.98"/>
    <n v="58.55"/>
    <s v="Sally Matthias"/>
    <s v="Dyfed"/>
    <s v="Home Office"/>
    <x v="2"/>
    <s v="Bookcases"/>
    <s v="Jumbo Box"/>
    <d v="2014-01-26T00:00:00"/>
    <x v="0"/>
  </r>
  <r>
    <n v="5316"/>
    <s v="N"/>
    <d v="2014-01-24T00:00:00"/>
    <s v="Low"/>
    <x v="18"/>
    <n v="6661.79"/>
    <n v="0.1"/>
    <s v="Regular"/>
    <n v="1157.0899999999999"/>
    <n v="250.4"/>
    <n v="38.49"/>
    <s v="Filia McAdams"/>
    <s v="Dyfed"/>
    <s v="Small Business"/>
    <x v="2"/>
    <s v="Chairs &amp; Chairmats"/>
    <s v="Large Box"/>
    <d v="2014-01-26T00:00:00"/>
    <x v="0"/>
  </r>
  <r>
    <n v="5317"/>
    <s v="N"/>
    <d v="2014-01-24T00:00:00"/>
    <s v="Low"/>
    <x v="10"/>
    <n v="4437.09"/>
    <n v="0.03"/>
    <s v="Express"/>
    <n v="988.95"/>
    <n v="211.99"/>
    <n v="38.49"/>
    <s v="Filia McAdams"/>
    <s v="Dyfed"/>
    <s v="Small Business"/>
    <x v="1"/>
    <s v="Copiers and Fax"/>
    <s v="Large Box"/>
    <d v="2014-01-26T00:00:00"/>
    <x v="0"/>
  </r>
  <r>
    <n v="5318"/>
    <s v="N"/>
    <d v="2014-01-25T00:00:00"/>
    <s v="Critical"/>
    <x v="6"/>
    <n v="18.48"/>
    <n v="0.06"/>
    <s v="Regular"/>
    <n v="-3.53"/>
    <n v="13.74"/>
    <n v="18.079999999999998"/>
    <s v="Giulietta Dortch"/>
    <s v="Mid Glamorgan"/>
    <s v="Corporate"/>
    <x v="2"/>
    <s v="Office Furnishings"/>
    <s v="Small Pack"/>
    <d v="2014-01-26T00:00:00"/>
    <x v="0"/>
  </r>
  <r>
    <n v="5319"/>
    <s v="N"/>
    <d v="2014-01-25T00:00:00"/>
    <s v="Not Specified"/>
    <x v="3"/>
    <n v="1539.8820000000001"/>
    <n v="0.1"/>
    <s v="Regular"/>
    <n v="-37.6"/>
    <n v="137.99"/>
    <n v="22.99"/>
    <s v="Laurel Beltran"/>
    <s v="Mid Glamorgan"/>
    <s v="Consumer"/>
    <x v="1"/>
    <s v="Telephones and Communication"/>
    <s v="Small Box"/>
    <d v="2014-01-28T00:00:00"/>
    <x v="0"/>
  </r>
  <r>
    <n v="5320"/>
    <s v="N"/>
    <d v="2014-01-26T00:00:00"/>
    <s v="High"/>
    <x v="25"/>
    <n v="4594.7"/>
    <n v="0.08"/>
    <s v="Express"/>
    <n v="1776.55"/>
    <n v="162.97999999999999"/>
    <n v="27.99"/>
    <s v="Tanja Norvell"/>
    <s v="Mid Glamorgan"/>
    <s v="Corporate"/>
    <x v="1"/>
    <s v="Office Machines"/>
    <s v="Medium Box"/>
    <d v="2014-01-27T00:00:00"/>
    <x v="0"/>
  </r>
  <r>
    <n v="5321"/>
    <s v="N"/>
    <d v="2014-01-26T00:00:00"/>
    <s v="High"/>
    <x v="3"/>
    <n v="411.11"/>
    <n v="0.03"/>
    <s v="Delivery Van"/>
    <n v="-92.07"/>
    <n v="37.979999999999997"/>
    <n v="28.36"/>
    <s v="Tanja Norvell"/>
    <s v="Mid Glamorgan"/>
    <s v="Corporate"/>
    <x v="2"/>
    <s v="Chairs &amp; Chairmats"/>
    <s v="Jumbo Drum"/>
    <d v="2014-01-27T00:00:00"/>
    <x v="0"/>
  </r>
  <r>
    <n v="5322"/>
    <s v="N"/>
    <d v="2014-01-26T00:00:00"/>
    <s v="High"/>
    <x v="38"/>
    <n v="1250.8499999999999"/>
    <n v="0.1"/>
    <s v="Regular"/>
    <n v="-1207.1500000000001"/>
    <n v="44.48"/>
    <n v="49"/>
    <s v="Tanja Norvell"/>
    <s v="Mid Glamorgan"/>
    <s v="Corporate"/>
    <x v="0"/>
    <s v="Storage &amp; Organization"/>
    <s v="Large Box"/>
    <d v="2014-01-27T00:00:00"/>
    <x v="0"/>
  </r>
  <r>
    <n v="5323"/>
    <s v="N"/>
    <d v="2014-01-27T00:00:00"/>
    <s v="Medium"/>
    <x v="6"/>
    <n v="384.613"/>
    <n v="0.02"/>
    <s v="Regular"/>
    <n v="-406.25"/>
    <n v="122.99"/>
    <n v="16.5"/>
    <s v="Victor Price"/>
    <s v="Mid Glamorgan"/>
    <s v="Consumer"/>
    <x v="1"/>
    <s v="Telephones and Communication"/>
    <s v="Small Box"/>
    <d v="2014-01-29T00:00:00"/>
    <x v="0"/>
  </r>
  <r>
    <n v="5324"/>
    <s v="N"/>
    <d v="2014-01-27T00:00:00"/>
    <s v="Not Specified"/>
    <x v="42"/>
    <n v="6128.5985000000001"/>
    <n v="0.08"/>
    <s v="Regular"/>
    <n v="1317.74"/>
    <n v="217.99"/>
    <n v="16.5"/>
    <s v="Michael Tossell"/>
    <s v="West Glamorgan"/>
    <s v="Home Office"/>
    <x v="1"/>
    <s v="Telephones and Communication"/>
    <s v="Small Box"/>
    <d v="2014-01-28T00:00:00"/>
    <x v="0"/>
  </r>
  <r>
    <n v="5325"/>
    <s v="Y"/>
    <d v="2014-01-27T00:00:00"/>
    <s v="Critical"/>
    <x v="40"/>
    <n v="108.27"/>
    <n v="0.09"/>
    <s v="Regular"/>
    <n v="13.8"/>
    <n v="14.94"/>
    <n v="14.7"/>
    <s v="Sean ODonnell"/>
    <s v="West Glamorgan"/>
    <s v="Corporate"/>
    <x v="0"/>
    <s v="Pens &amp; Art Supplies"/>
    <s v="Wrap Bag"/>
    <d v="2014-01-28T00:00:00"/>
    <x v="0"/>
  </r>
  <r>
    <n v="5326"/>
    <s v="N"/>
    <d v="2014-01-28T00:00:00"/>
    <s v="Low"/>
    <x v="0"/>
    <n v="197.85"/>
    <n v="0.02"/>
    <s v="Regular"/>
    <n v="-38.65"/>
    <n v="71.98"/>
    <n v="17.989999999999998"/>
    <s v="Cindy Chapman"/>
    <s v="Mid Glamorgan"/>
    <s v="Corporate"/>
    <x v="0"/>
    <s v="Appliances"/>
    <s v="Small Box"/>
    <d v="2014-02-06T00:00:00"/>
    <x v="0"/>
  </r>
  <r>
    <n v="5327"/>
    <s v="N"/>
    <d v="2014-01-28T00:00:00"/>
    <s v="Low"/>
    <x v="43"/>
    <n v="187.39"/>
    <n v="0.03"/>
    <s v="Regular"/>
    <n v="-96.87"/>
    <n v="17.18"/>
    <n v="19.739999999999998"/>
    <s v="Cindy Chapman"/>
    <s v="Mid Glamorgan"/>
    <s v="Corporate"/>
    <x v="0"/>
    <s v="Binders and Binder Accessories"/>
    <s v="Small Box"/>
    <d v="2014-02-01T00:00:00"/>
    <x v="0"/>
  </r>
  <r>
    <n v="5328"/>
    <s v="N"/>
    <d v="2014-01-28T00:00:00"/>
    <s v="High"/>
    <x v="13"/>
    <n v="74.89"/>
    <n v="0.06"/>
    <s v="Regular"/>
    <n v="-17.420000000000002"/>
    <n v="67.48"/>
    <n v="28.3"/>
    <s v="Adam Hart"/>
    <s v="Mid Glamorgan"/>
    <s v="Corporate"/>
    <x v="0"/>
    <s v="Paper"/>
    <s v="Small Box"/>
    <d v="2014-01-29T00:00:00"/>
    <x v="0"/>
  </r>
  <r>
    <n v="5329"/>
    <s v="N"/>
    <d v="2014-01-28T00:00:00"/>
    <s v="High"/>
    <x v="0"/>
    <n v="14.16"/>
    <n v="0.02"/>
    <s v="Regular"/>
    <n v="1.1200000000000001"/>
    <n v="13.68"/>
    <n v="15.57"/>
    <s v="Adam Hart"/>
    <s v="Mid Glamorgan"/>
    <s v="Corporate"/>
    <x v="0"/>
    <s v="Pens &amp; Art Supplies"/>
    <s v="Wrap Bag"/>
    <d v="2014-01-30T00:00:00"/>
    <x v="0"/>
  </r>
  <r>
    <n v="5330"/>
    <s v="Y"/>
    <d v="2014-01-29T00:00:00"/>
    <s v="Medium"/>
    <x v="6"/>
    <n v="1050.03"/>
    <n v="0.02"/>
    <s v="Delivery Van"/>
    <n v="-214.53"/>
    <n v="252.98"/>
    <n v="74.2"/>
    <s v="Liz MacKendrick"/>
    <s v="West Glamorgan"/>
    <s v="Corporate"/>
    <x v="2"/>
    <s v="Bookcases"/>
    <s v="Jumbo Box"/>
    <d v="2014-01-31T00:00:00"/>
    <x v="0"/>
  </r>
  <r>
    <n v="5331"/>
    <s v="Y"/>
    <d v="2014-01-30T00:00:00"/>
    <s v="Low"/>
    <x v="25"/>
    <n v="16074.25"/>
    <n v="7.0000000000000007E-2"/>
    <s v="Regular"/>
    <n v="7421.83"/>
    <n v="586.74"/>
    <n v="38.49"/>
    <s v="Rick Reed"/>
    <s v="South Glamorgan"/>
    <s v="Consumer"/>
    <x v="1"/>
    <s v="Office Machines"/>
    <s v="Large Box"/>
    <d v="2014-02-04T00:00:00"/>
    <x v="0"/>
  </r>
  <r>
    <n v="5332"/>
    <s v="N"/>
    <d v="2014-01-30T00:00:00"/>
    <s v="Critical"/>
    <x v="15"/>
    <n v="369.05"/>
    <n v="0.08"/>
    <s v="Express"/>
    <n v="-138.87"/>
    <n v="27.98"/>
    <n v="22.99"/>
    <s v="Eugene Barchas"/>
    <s v="South Glamorgan"/>
    <s v="Corporate"/>
    <x v="1"/>
    <s v="Computer Peripherals"/>
    <s v="Small Pack"/>
    <d v="2014-01-30T00:00:00"/>
    <x v="0"/>
  </r>
  <r>
    <n v="5333"/>
    <s v="N"/>
    <d v="2014-01-31T00:00:00"/>
    <s v="Not Specified"/>
    <x v="40"/>
    <n v="265.31"/>
    <n v="0"/>
    <s v="Regular"/>
    <n v="96.26"/>
    <n v="18.98"/>
    <n v="15.6"/>
    <s v="Maria Zettner"/>
    <s v="Mid Glamorgan"/>
    <s v="Corporate"/>
    <x v="0"/>
    <s v="Paper"/>
    <s v="Wrap Bag"/>
    <d v="2014-02-02T00:00:00"/>
    <x v="0"/>
  </r>
  <r>
    <n v="5334"/>
    <s v="N"/>
    <d v="2014-01-31T00:00:00"/>
    <s v="Low"/>
    <x v="16"/>
    <n v="2195.46"/>
    <n v="0.1"/>
    <s v="Express"/>
    <n v="39.17"/>
    <n v="61.99"/>
    <n v="33.99"/>
    <s v="John Lee"/>
    <s v="Mid Glamorgan"/>
    <s v="Corporate"/>
    <x v="1"/>
    <s v="Computer Peripherals"/>
    <s v="Small Box"/>
    <d v="2014-02-05T00:00:00"/>
    <x v="0"/>
  </r>
  <r>
    <n v="5335"/>
    <s v="N"/>
    <d v="2014-02-01T00:00:00"/>
    <s v="Low"/>
    <x v="7"/>
    <n v="62.85"/>
    <n v="0.01"/>
    <s v="Regular"/>
    <n v="26.82"/>
    <n v="15.08"/>
    <n v="14.5"/>
    <s v="Erica Bern"/>
    <s v="Dyfed"/>
    <s v="Corporate"/>
    <x v="0"/>
    <s v="Labels"/>
    <s v="Small Box"/>
    <d v="2014-02-06T00:00:00"/>
    <x v="0"/>
  </r>
  <r>
    <n v="5336"/>
    <s v="N"/>
    <d v="2014-02-01T00:00:00"/>
    <s v="Critical"/>
    <x v="11"/>
    <n v="3286.41"/>
    <n v="0.06"/>
    <s v="Delivery Van"/>
    <n v="354.62"/>
    <n v="92.97"/>
    <n v="47.6"/>
    <s v="Marc Crier"/>
    <s v="Mid Glamorgan"/>
    <s v="Consumer"/>
    <x v="1"/>
    <s v="Office Machines"/>
    <s v="Jumbo Drum"/>
    <d v="2014-02-03T00:00:00"/>
    <x v="0"/>
  </r>
  <r>
    <n v="5337"/>
    <s v="N"/>
    <d v="2014-02-01T00:00:00"/>
    <s v="Critical"/>
    <x v="36"/>
    <n v="1704.84"/>
    <n v="0.06"/>
    <s v="Regular"/>
    <n v="528.83000000000004"/>
    <n v="57.19"/>
    <n v="15.99"/>
    <s v="Joy Smith"/>
    <s v="Dyfed"/>
    <s v="Corporate"/>
    <x v="1"/>
    <s v="Computer Peripherals"/>
    <s v="Small Pack"/>
    <d v="2014-02-04T00:00:00"/>
    <x v="0"/>
  </r>
  <r>
    <n v="5338"/>
    <s v="N"/>
    <d v="2014-02-02T00:00:00"/>
    <s v="Not Specified"/>
    <x v="42"/>
    <n v="3160.15"/>
    <n v="0.04"/>
    <s v="Regular"/>
    <n v="1171.8"/>
    <n v="95.1"/>
    <n v="20.13"/>
    <s v="Erica Bern"/>
    <s v="Dyfed"/>
    <s v="Corporate"/>
    <x v="1"/>
    <s v="Computer Peripherals"/>
    <s v="Small Box"/>
    <d v="2014-02-04T00:00:00"/>
    <x v="0"/>
  </r>
  <r>
    <n v="5339"/>
    <s v="N"/>
    <d v="2014-02-02T00:00:00"/>
    <s v="Not Specified"/>
    <x v="8"/>
    <n v="3617.28"/>
    <n v="7.0000000000000007E-2"/>
    <s v="Regular"/>
    <n v="-1390.82"/>
    <n v="102.98"/>
    <n v="70.2"/>
    <s v="Erica Bern"/>
    <s v="Dyfed"/>
    <s v="Corporate"/>
    <x v="2"/>
    <s v="Office Furnishings"/>
    <s v="Medium Box"/>
    <d v="2014-02-05T00:00:00"/>
    <x v="0"/>
  </r>
  <r>
    <n v="5340"/>
    <s v="N"/>
    <d v="2014-02-04T00:00:00"/>
    <s v="Medium"/>
    <x v="41"/>
    <n v="81.739999999999995"/>
    <n v="0.05"/>
    <s v="Regular"/>
    <n v="-161.15"/>
    <n v="14.16"/>
    <n v="20.05"/>
    <s v="Henia Zydlo"/>
    <s v="Mid Glamorgan"/>
    <s v="Home Office"/>
    <x v="0"/>
    <s v="Binders and Binder Accessories"/>
    <s v="Small Box"/>
    <d v="2014-02-05T00:00:00"/>
    <x v="0"/>
  </r>
  <r>
    <n v="5341"/>
    <s v="N"/>
    <d v="2014-02-04T00:00:00"/>
    <s v="Medium"/>
    <x v="24"/>
    <n v="236.2"/>
    <n v="0.03"/>
    <s v="Regular"/>
    <n v="-93.68"/>
    <n v="18.48"/>
    <n v="20.6"/>
    <s v="Henia Zydlo"/>
    <s v="Mid Glamorgan"/>
    <s v="Home Office"/>
    <x v="0"/>
    <s v="Paper"/>
    <s v="Small Box"/>
    <d v="2014-02-05T00:00:00"/>
    <x v="0"/>
  </r>
  <r>
    <n v="5342"/>
    <s v="N"/>
    <d v="2014-02-04T00:00:00"/>
    <s v="Medium"/>
    <x v="9"/>
    <n v="6096.45"/>
    <n v="0.08"/>
    <s v="Delivery Van"/>
    <n v="-2105.16"/>
    <n v="158.05000000000001"/>
    <n v="94.2"/>
    <s v="Henia Zydlo"/>
    <s v="Mid Glamorgan"/>
    <s v="Home Office"/>
    <x v="2"/>
    <s v="Tables"/>
    <s v="Jumbo Box"/>
    <d v="2014-02-05T00:00:00"/>
    <x v="0"/>
  </r>
  <r>
    <n v="5343"/>
    <s v="N"/>
    <d v="2014-02-04T00:00:00"/>
    <s v="Low"/>
    <x v="17"/>
    <n v="14.41"/>
    <n v="0.03"/>
    <s v="Regular"/>
    <n v="1.2"/>
    <n v="14.94"/>
    <n v="14.96"/>
    <s v="Dean Katz"/>
    <s v="Mid Glamorgan"/>
    <s v="Home Office"/>
    <x v="0"/>
    <s v="Pens &amp; Art Supplies"/>
    <s v="Wrap Bag"/>
    <d v="2014-02-08T00:00:00"/>
    <x v="0"/>
  </r>
  <r>
    <n v="5344"/>
    <s v="N"/>
    <d v="2014-02-04T00:00:00"/>
    <s v="Medium"/>
    <x v="16"/>
    <n v="244.55"/>
    <n v="0"/>
    <s v="Regular"/>
    <n v="128.41999999999999"/>
    <n v="16.91"/>
    <n v="14.5"/>
    <s v="Michael Grace"/>
    <s v="Mid Glamorgan"/>
    <s v="Corporate"/>
    <x v="0"/>
    <s v="Labels"/>
    <s v="Small Box"/>
    <d v="2014-02-06T00:00:00"/>
    <x v="0"/>
  </r>
  <r>
    <n v="5345"/>
    <s v="N"/>
    <d v="2014-02-04T00:00:00"/>
    <s v="Medium"/>
    <x v="44"/>
    <n v="186.62"/>
    <n v="0.01"/>
    <s v="Regular"/>
    <n v="-134.5"/>
    <n v="19.28"/>
    <n v="25.15"/>
    <s v="Michael Grace"/>
    <s v="Mid Glamorgan"/>
    <s v="Corporate"/>
    <x v="0"/>
    <s v="Paper"/>
    <s v="Small Box"/>
    <d v="2014-02-05T00:00:00"/>
    <x v="0"/>
  </r>
  <r>
    <n v="5346"/>
    <s v="N"/>
    <d v="2014-02-04T00:00:00"/>
    <s v="Medium"/>
    <x v="30"/>
    <n v="79.260000000000005"/>
    <n v="0.1"/>
    <s v="Regular"/>
    <n v="-30.12"/>
    <n v="18.68"/>
    <n v="20.93"/>
    <s v="Michael Grace"/>
    <s v="Mid Glamorgan"/>
    <s v="Corporate"/>
    <x v="0"/>
    <s v="Paper"/>
    <s v="Small Box"/>
    <d v="2014-02-07T00:00:00"/>
    <x v="0"/>
  </r>
  <r>
    <n v="5347"/>
    <s v="N"/>
    <d v="2014-02-04T00:00:00"/>
    <s v="Medium"/>
    <x v="21"/>
    <n v="126.06"/>
    <n v="0.05"/>
    <s v="Regular"/>
    <n v="38.08"/>
    <n v="24.97"/>
    <n v="15.49"/>
    <s v="Gene McClure"/>
    <s v="Mid Glamorgan"/>
    <s v="Consumer"/>
    <x v="0"/>
    <s v="Binders and Binder Accessories"/>
    <s v="Small Box"/>
    <d v="2014-02-06T00:00:00"/>
    <x v="0"/>
  </r>
  <r>
    <n v="5348"/>
    <s v="N"/>
    <d v="2014-02-04T00:00:00"/>
    <s v="Medium"/>
    <x v="40"/>
    <n v="221.14"/>
    <n v="0.06"/>
    <s v="Regular"/>
    <n v="-26.75"/>
    <n v="17.809999999999999"/>
    <n v="17.37"/>
    <s v="Gene McClure"/>
    <s v="Mid Glamorgan"/>
    <s v="Consumer"/>
    <x v="0"/>
    <s v="Rubber Bands"/>
    <s v="Wrap Bag"/>
    <d v="2014-02-06T00:00:00"/>
    <x v="0"/>
  </r>
  <r>
    <n v="5349"/>
    <s v="N"/>
    <d v="2014-02-04T00:00:00"/>
    <s v="Low"/>
    <x v="33"/>
    <n v="1448.97"/>
    <n v="7.0000000000000007E-2"/>
    <s v="Express"/>
    <n v="480.66"/>
    <n v="41.89"/>
    <n v="15.99"/>
    <s v="Erica Bern"/>
    <s v="Dyfed"/>
    <s v="Corporate"/>
    <x v="1"/>
    <s v="Computer Peripherals"/>
    <s v="Small Pack"/>
    <d v="2014-02-09T00:00:00"/>
    <x v="0"/>
  </r>
  <r>
    <n v="5350"/>
    <s v="N"/>
    <d v="2014-02-04T00:00:00"/>
    <s v="Low"/>
    <x v="26"/>
    <n v="180.49"/>
    <n v="0.03"/>
    <s v="Regular"/>
    <n v="-1.31"/>
    <n v="20.34"/>
    <n v="18.82"/>
    <s v="Erica Bern"/>
    <s v="Dyfed"/>
    <s v="Corporate"/>
    <x v="0"/>
    <s v="Paper"/>
    <s v="Small Box"/>
    <d v="2014-02-08T00:00:00"/>
    <x v="0"/>
  </r>
  <r>
    <n v="5351"/>
    <s v="N"/>
    <d v="2014-02-05T00:00:00"/>
    <s v="Medium"/>
    <x v="38"/>
    <n v="15268.18"/>
    <n v="7.0000000000000007E-2"/>
    <s v="Delivery Van"/>
    <n v="8740.2800000000007"/>
    <n v="512.98"/>
    <n v="42.14"/>
    <s v="Robert Barroso"/>
    <s v="Mid Glamorgan"/>
    <s v="Small Business"/>
    <x v="1"/>
    <s v="Office Machines"/>
    <s v="Jumbo Drum"/>
    <d v="2014-02-06T00:00:00"/>
    <x v="0"/>
  </r>
  <r>
    <n v="5352"/>
    <s v="N"/>
    <d v="2014-02-05T00:00:00"/>
    <s v="Medium"/>
    <x v="0"/>
    <n v="547.80999999999995"/>
    <n v="0.1"/>
    <s v="Regular"/>
    <n v="-165.58"/>
    <n v="190.47"/>
    <n v="33.99"/>
    <s v="Robert Barroso"/>
    <s v="Mid Glamorgan"/>
    <s v="Small Business"/>
    <x v="0"/>
    <s v="Storage &amp; Organization"/>
    <s v="Small Box"/>
    <d v="2014-02-07T00:00:00"/>
    <x v="0"/>
  </r>
  <r>
    <n v="5353"/>
    <s v="N"/>
    <d v="2014-02-05T00:00:00"/>
    <s v="Critical"/>
    <x v="5"/>
    <n v="228.73"/>
    <n v="0"/>
    <s v="Regular"/>
    <n v="82.73"/>
    <n v="19.28"/>
    <n v="15.77"/>
    <s v="Mick Crebagga"/>
    <s v="Mid Glamorgan"/>
    <s v="Home Office"/>
    <x v="0"/>
    <s v="Paper"/>
    <s v="Wrap Bag"/>
    <d v="2014-02-05T00:00:00"/>
    <x v="0"/>
  </r>
  <r>
    <n v="5354"/>
    <s v="N"/>
    <d v="2014-02-05T00:00:00"/>
    <s v="Medium"/>
    <x v="3"/>
    <n v="157.63999999999999"/>
    <n v="0.08"/>
    <s v="Regular"/>
    <n v="-97.53"/>
    <n v="21.98"/>
    <n v="26.52"/>
    <s v="Ricardo Block"/>
    <s v="Mid Glamorgan"/>
    <s v="Corporate"/>
    <x v="2"/>
    <s v="Office Furnishings"/>
    <s v="Small Box"/>
    <d v="2014-02-07T00:00:00"/>
    <x v="0"/>
  </r>
  <r>
    <n v="5355"/>
    <s v="N"/>
    <d v="2014-02-06T00:00:00"/>
    <s v="High"/>
    <x v="18"/>
    <n v="6596.7039999999997"/>
    <n v="0.02"/>
    <s v="Delivery Van"/>
    <n v="917.88"/>
    <n v="271.70999999999998"/>
    <n v="80.67"/>
    <s v="Kelly Andreada"/>
    <s v="Mid Glamorgan"/>
    <s v="Home Office"/>
    <x v="2"/>
    <s v="Tables"/>
    <s v="Jumbo Box"/>
    <d v="2014-02-06T00:00:00"/>
    <x v="0"/>
  </r>
  <r>
    <n v="5356"/>
    <s v="N"/>
    <d v="2014-02-06T00:00:00"/>
    <s v="High"/>
    <x v="45"/>
    <n v="957.86400000000003"/>
    <n v="0.02"/>
    <s v="Regular"/>
    <n v="-758.4"/>
    <n v="83.37"/>
    <n v="83"/>
    <s v="Nick Zandusky"/>
    <s v="Mid Glamorgan"/>
    <s v="Small Business"/>
    <x v="2"/>
    <s v="Tables"/>
    <s v="Large Box"/>
    <d v="2014-02-07T00:00:00"/>
    <x v="0"/>
  </r>
  <r>
    <n v="5357"/>
    <s v="N"/>
    <d v="2014-02-06T00:00:00"/>
    <s v="High"/>
    <x v="6"/>
    <n v="713.08699999999999"/>
    <n v="0.03"/>
    <s v="Express"/>
    <n v="-797.68"/>
    <n v="217.99"/>
    <n v="22.99"/>
    <s v="Nick Zandusky"/>
    <s v="Mid Glamorgan"/>
    <s v="Small Business"/>
    <x v="1"/>
    <s v="Telephones and Communication"/>
    <s v="Small Box"/>
    <d v="2014-02-08T00:00:00"/>
    <x v="0"/>
  </r>
  <r>
    <n v="5358"/>
    <s v="N"/>
    <d v="2014-02-06T00:00:00"/>
    <s v="Low"/>
    <x v="46"/>
    <n v="7556.05"/>
    <n v="0.03"/>
    <s v="Delivery Van"/>
    <n v="1390.75"/>
    <n v="172.98"/>
    <n v="44"/>
    <s v="Bill Donatelli"/>
    <s v="West Glamorgan"/>
    <s v="Corporate"/>
    <x v="2"/>
    <s v="Chairs &amp; Chairmats"/>
    <s v="Jumbo Drum"/>
    <d v="2014-02-10T00:00:00"/>
    <x v="0"/>
  </r>
  <r>
    <n v="5359"/>
    <s v="N"/>
    <d v="2014-02-06T00:00:00"/>
    <s v="Low"/>
    <x v="22"/>
    <n v="1326.2684999999999"/>
    <n v="0.03"/>
    <s v="Regular"/>
    <n v="177.73"/>
    <n v="77.989999999999995"/>
    <n v="17.989999999999998"/>
    <s v="Bill Donatelli"/>
    <s v="West Glamorgan"/>
    <s v="Corporate"/>
    <x v="1"/>
    <s v="Telephones and Communication"/>
    <s v="Small Box"/>
    <d v="2014-02-10T00:00:00"/>
    <x v="0"/>
  </r>
  <r>
    <n v="5360"/>
    <s v="N"/>
    <d v="2014-02-07T00:00:00"/>
    <s v="Low"/>
    <x v="18"/>
    <n v="637.54"/>
    <n v="0.04"/>
    <s v="Regular"/>
    <n v="113.4"/>
    <n v="31.98"/>
    <n v="22.68"/>
    <s v="Ed Braxton"/>
    <s v="Mid Glamorgan"/>
    <s v="Consumer"/>
    <x v="0"/>
    <s v="Paper"/>
    <s v="Small Box"/>
    <d v="2014-02-14T00:00:00"/>
    <x v="0"/>
  </r>
  <r>
    <n v="5361"/>
    <s v="N"/>
    <d v="2014-02-07T00:00:00"/>
    <s v="Low"/>
    <x v="47"/>
    <n v="2821.2485000000001"/>
    <n v="0.08"/>
    <s v="Regular"/>
    <n v="382.55"/>
    <n v="137.99"/>
    <n v="21.69"/>
    <s v="Ed Braxton"/>
    <s v="Mid Glamorgan"/>
    <s v="Consumer"/>
    <x v="1"/>
    <s v="Telephones and Communication"/>
    <s v="Small Box"/>
    <d v="2014-02-09T00:00:00"/>
    <x v="0"/>
  </r>
  <r>
    <n v="5362"/>
    <s v="N"/>
    <d v="2014-02-07T00:00:00"/>
    <s v="Medium"/>
    <x v="16"/>
    <n v="328.33"/>
    <n v="0.05"/>
    <s v="Regular"/>
    <n v="-61.08"/>
    <n v="18.68"/>
    <n v="19.66"/>
    <s v="John Lee"/>
    <s v="Mid Glamorgan"/>
    <s v="Corporate"/>
    <x v="0"/>
    <s v="Paper"/>
    <s v="Small Box"/>
    <d v="2014-02-09T00:00:00"/>
    <x v="0"/>
  </r>
  <r>
    <n v="5363"/>
    <s v="N"/>
    <d v="2014-02-07T00:00:00"/>
    <s v="Medium"/>
    <x v="34"/>
    <n v="269.25"/>
    <n v="0.03"/>
    <s v="Regular"/>
    <n v="-46.93"/>
    <n v="29.7"/>
    <n v="23.47"/>
    <s v="John Lee"/>
    <s v="Mid Glamorgan"/>
    <s v="Corporate"/>
    <x v="0"/>
    <s v="Storage &amp; Organization"/>
    <s v="Small Box"/>
    <d v="2014-02-07T00:00:00"/>
    <x v="0"/>
  </r>
  <r>
    <n v="5364"/>
    <s v="N"/>
    <d v="2014-02-10T00:00:00"/>
    <s v="High"/>
    <x v="11"/>
    <n v="481.07"/>
    <n v="0.04"/>
    <s v="Regular"/>
    <n v="83.6"/>
    <n v="23.34"/>
    <n v="19.010000000000002"/>
    <s v="Ionia McGrath"/>
    <s v="Dyfed"/>
    <s v="Home Office"/>
    <x v="0"/>
    <s v="Paper"/>
    <s v="Small Box"/>
    <d v="2014-02-11T00:00:00"/>
    <x v="0"/>
  </r>
  <r>
    <n v="5365"/>
    <s v="N"/>
    <d v="2014-02-10T00:00:00"/>
    <s v="Critical"/>
    <x v="48"/>
    <n v="111.86"/>
    <n v="0.01"/>
    <s v="Regular"/>
    <n v="-31.37"/>
    <n v="25.99"/>
    <n v="21.51"/>
    <s v="Evan Bailliet"/>
    <s v="Mid Glamorgan"/>
    <s v="Corporate"/>
    <x v="1"/>
    <s v="Office Machines"/>
    <s v="Medium Box"/>
    <d v="2014-02-11T00:00:00"/>
    <x v="0"/>
  </r>
  <r>
    <n v="5366"/>
    <s v="N"/>
    <d v="2014-02-10T00:00:00"/>
    <s v="Medium"/>
    <x v="44"/>
    <n v="145.63999999999999"/>
    <n v="0.06"/>
    <s v="Regular"/>
    <n v="-42.82"/>
    <n v="18.37"/>
    <n v="19.190000000000001"/>
    <s v="Edward Becker"/>
    <s v="West Glamorgan"/>
    <s v="Corporate"/>
    <x v="0"/>
    <s v="Binders and Binder Accessories"/>
    <s v="Small Box"/>
    <d v="2014-02-11T00:00:00"/>
    <x v="0"/>
  </r>
  <r>
    <n v="5367"/>
    <s v="N"/>
    <d v="2014-02-10T00:00:00"/>
    <s v="Medium"/>
    <x v="27"/>
    <n v="958.73"/>
    <n v="0"/>
    <s v="Regular"/>
    <n v="-55.26"/>
    <n v="32.28"/>
    <n v="28.39"/>
    <s v="Maribeth Schnelling"/>
    <s v="Mid Glamorgan"/>
    <s v="Corporate"/>
    <x v="2"/>
    <s v="Office Furnishings"/>
    <s v="Small Box"/>
    <d v="2014-02-12T00:00:00"/>
    <x v="0"/>
  </r>
  <r>
    <n v="5368"/>
    <s v="N"/>
    <d v="2014-02-11T00:00:00"/>
    <s v="High"/>
    <x v="49"/>
    <n v="8483.3619999999992"/>
    <n v="0.05"/>
    <s v="Express"/>
    <n v="2503.34"/>
    <n v="217.99"/>
    <n v="22.99"/>
    <s v="Rick Wilson"/>
    <s v="Mid Glamorgan"/>
    <s v="Consumer"/>
    <x v="1"/>
    <s v="Telephones and Communication"/>
    <s v="Small Box"/>
    <d v="2014-02-12T00:00:00"/>
    <x v="0"/>
  </r>
  <r>
    <n v="5369"/>
    <s v="N"/>
    <d v="2014-02-11T00:00:00"/>
    <s v="High"/>
    <x v="28"/>
    <n v="3022.8939999999998"/>
    <n v="0.08"/>
    <s v="Regular"/>
    <n v="256.94"/>
    <n v="217.99"/>
    <n v="22.99"/>
    <s v="Rick Wilson"/>
    <s v="Mid Glamorgan"/>
    <s v="Consumer"/>
    <x v="1"/>
    <s v="Telephones and Communication"/>
    <s v="Small Box"/>
    <d v="2014-02-12T00:00:00"/>
    <x v="0"/>
  </r>
  <r>
    <n v="5370"/>
    <s v="N"/>
    <d v="2014-02-11T00:00:00"/>
    <s v="High"/>
    <x v="48"/>
    <n v="13261.33"/>
    <n v="0.01"/>
    <s v="Delivery Van"/>
    <n v="-1591.35"/>
    <n v="2048.48"/>
    <n v="28.7"/>
    <s v="Nicole Brennan"/>
    <s v="Mid Glamorgan"/>
    <s v="Consumer"/>
    <x v="1"/>
    <s v="Office Machines"/>
    <s v="Jumbo Drum"/>
    <d v="2014-02-13T00:00:00"/>
    <x v="0"/>
  </r>
  <r>
    <n v="5371"/>
    <s v="N"/>
    <d v="2014-02-11T00:00:00"/>
    <s v="Critical"/>
    <x v="7"/>
    <n v="1010.13"/>
    <n v="0.08"/>
    <s v="Regular"/>
    <n v="-558.46"/>
    <n v="72.98"/>
    <n v="63"/>
    <s v="George Ashbrook"/>
    <s v="West Glamorgan"/>
    <s v="Consumer"/>
    <x v="0"/>
    <s v="Appliances"/>
    <s v="Large Box"/>
    <d v="2014-02-12T00:00:00"/>
    <x v="0"/>
  </r>
  <r>
    <n v="5372"/>
    <s v="Y"/>
    <d v="2014-02-12T00:00:00"/>
    <s v="Medium"/>
    <x v="13"/>
    <n v="26.72"/>
    <n v="0.03"/>
    <s v="Regular"/>
    <n v="-14.92"/>
    <n v="24.53"/>
    <n v="21.17"/>
    <s v="Olvera Toch"/>
    <s v="West Glamorgan"/>
    <s v="Home Office"/>
    <x v="0"/>
    <s v="Binders and Binder Accessories"/>
    <s v="Small Box"/>
    <d v="2014-02-13T00:00:00"/>
    <x v="0"/>
  </r>
  <r>
    <n v="5373"/>
    <s v="N"/>
    <d v="2014-02-12T00:00:00"/>
    <s v="Not Specified"/>
    <x v="44"/>
    <n v="3227.98"/>
    <n v="0.04"/>
    <s v="Regular"/>
    <n v="1052.0899999999999"/>
    <n v="162.97999999999999"/>
    <n v="27.99"/>
    <s v="Frank Hawley"/>
    <s v="West Glamorgan"/>
    <s v="Home Office"/>
    <x v="1"/>
    <s v="Office Machines"/>
    <s v="Medium Box"/>
    <d v="2014-02-15T00:00:00"/>
    <x v="0"/>
  </r>
  <r>
    <n v="5374"/>
    <s v="N"/>
    <d v="2014-02-12T00:00:00"/>
    <s v="Not Specified"/>
    <x v="34"/>
    <n v="2375.39"/>
    <n v="0.04"/>
    <s v="Regular"/>
    <n v="325.5"/>
    <n v="188.19"/>
    <n v="25.87"/>
    <s v="Frank Hawley"/>
    <s v="West Glamorgan"/>
    <s v="Home Office"/>
    <x v="0"/>
    <s v="Storage &amp; Organization"/>
    <s v="Small Box"/>
    <d v="2014-02-14T00:00:00"/>
    <x v="0"/>
  </r>
  <r>
    <n v="5375"/>
    <s v="N"/>
    <d v="2014-02-12T00:00:00"/>
    <s v="Low"/>
    <x v="3"/>
    <n v="111.02"/>
    <n v="0.1"/>
    <s v="Regular"/>
    <n v="45.38"/>
    <n v="19.309999999999999"/>
    <n v="14.49"/>
    <s v="David Smith"/>
    <s v="West Glamorgan"/>
    <s v="Small Business"/>
    <x v="0"/>
    <s v="Labels"/>
    <s v="Small Box"/>
    <d v="2014-02-21T00:00:00"/>
    <x v="0"/>
  </r>
  <r>
    <n v="5376"/>
    <s v="N"/>
    <d v="2014-02-12T00:00:00"/>
    <s v="Low"/>
    <x v="26"/>
    <n v="132.24"/>
    <n v="0.08"/>
    <s v="Regular"/>
    <n v="15.96"/>
    <n v="18.7"/>
    <n v="15.56"/>
    <s v="David Smith"/>
    <s v="West Glamorgan"/>
    <s v="Small Business"/>
    <x v="0"/>
    <s v="Pens &amp; Art Supplies"/>
    <s v="Wrap Bag"/>
    <d v="2014-02-12T00:00:00"/>
    <x v="0"/>
  </r>
  <r>
    <n v="5377"/>
    <s v="N"/>
    <d v="2014-02-13T00:00:00"/>
    <s v="High"/>
    <x v="46"/>
    <n v="3706.62"/>
    <n v="0.05"/>
    <s v="Delivery Van"/>
    <n v="570.58000000000004"/>
    <n v="92.97"/>
    <n v="44.06"/>
    <s v="Sally Matthias"/>
    <s v="Dyfed"/>
    <s v="Home Office"/>
    <x v="1"/>
    <s v="Office Machines"/>
    <s v="Jumbo Box"/>
    <d v="2014-02-14T00:00:00"/>
    <x v="0"/>
  </r>
  <r>
    <n v="5378"/>
    <s v="N"/>
    <d v="2014-02-13T00:00:00"/>
    <s v="High"/>
    <x v="20"/>
    <n v="56.33"/>
    <n v="0"/>
    <s v="Regular"/>
    <n v="-33.32"/>
    <n v="18.48"/>
    <n v="24.05"/>
    <s v="Sally Matthias"/>
    <s v="Dyfed"/>
    <s v="Home Office"/>
    <x v="0"/>
    <s v="Paper"/>
    <s v="Small Box"/>
    <d v="2014-02-15T00:00:00"/>
    <x v="0"/>
  </r>
  <r>
    <n v="5379"/>
    <s v="N"/>
    <d v="2014-02-14T00:00:00"/>
    <s v="Low"/>
    <x v="6"/>
    <n v="264.17"/>
    <n v="0.04"/>
    <s v="Regular"/>
    <n v="179.29"/>
    <n v="72.650000000000006"/>
    <n v="26.23"/>
    <s v="Joni Blumstein"/>
    <s v="West Glamorgan"/>
    <s v="Home Office"/>
    <x v="2"/>
    <s v="Office Furnishings"/>
    <s v="Medium Box"/>
    <d v="2014-02-16T00:00:00"/>
    <x v="0"/>
  </r>
  <r>
    <n v="5380"/>
    <s v="N"/>
    <d v="2014-02-14T00:00:00"/>
    <s v="High"/>
    <x v="23"/>
    <n v="1010.83"/>
    <n v="0.01"/>
    <s v="Regular"/>
    <n v="213.46"/>
    <n v="31.98"/>
    <n v="22.68"/>
    <s v="Janet Lee"/>
    <s v="Mid Glamorgan"/>
    <s v="Consumer"/>
    <x v="0"/>
    <s v="Paper"/>
    <s v="Small Box"/>
    <d v="2014-02-15T00:00:00"/>
    <x v="0"/>
  </r>
  <r>
    <n v="5381"/>
    <s v="N"/>
    <d v="2014-02-15T00:00:00"/>
    <s v="Low"/>
    <x v="6"/>
    <n v="54.52"/>
    <n v="0.09"/>
    <s v="Express"/>
    <n v="16.2"/>
    <n v="20.74"/>
    <n v="15.39"/>
    <s v="Phillip Flathmann"/>
    <s v="Mid Glamorgan"/>
    <s v="Small Business"/>
    <x v="0"/>
    <s v="Envelopes"/>
    <s v="Small Box"/>
    <d v="2014-02-20T00:00:00"/>
    <x v="0"/>
  </r>
  <r>
    <n v="5382"/>
    <s v="N"/>
    <d v="2014-02-15T00:00:00"/>
    <s v="Low"/>
    <x v="0"/>
    <n v="70.290000000000006"/>
    <n v="0.09"/>
    <s v="Regular"/>
    <n v="-17.8"/>
    <n v="30.97"/>
    <n v="23.03"/>
    <s v="Phillip Flathmann"/>
    <s v="Mid Glamorgan"/>
    <s v="Small Business"/>
    <x v="0"/>
    <s v="Paper"/>
    <s v="Small Box"/>
    <d v="2014-02-20T00:00:00"/>
    <x v="0"/>
  </r>
  <r>
    <n v="5383"/>
    <s v="N"/>
    <d v="2014-02-16T00:00:00"/>
    <s v="Low"/>
    <x v="36"/>
    <n v="319.06"/>
    <n v="0.04"/>
    <s v="Regular"/>
    <n v="-58.41"/>
    <n v="20.6"/>
    <n v="20.190000000000001"/>
    <s v="Edward Becker"/>
    <s v="West Glamorgan"/>
    <s v="Home Office"/>
    <x v="0"/>
    <s v="Binders and Binder Accessories"/>
    <s v="Small Box"/>
    <d v="2014-02-23T00:00:00"/>
    <x v="0"/>
  </r>
  <r>
    <n v="5384"/>
    <s v="N"/>
    <d v="2014-02-16T00:00:00"/>
    <s v="Low"/>
    <x v="3"/>
    <n v="9869.91"/>
    <n v="7.0000000000000007E-2"/>
    <s v="Regular"/>
    <n v="330.69"/>
    <n v="711.99"/>
    <n v="38.49"/>
    <s v="Edward Becker"/>
    <s v="West Glamorgan"/>
    <s v="Home Office"/>
    <x v="1"/>
    <s v="Copiers and Fax"/>
    <s v="Large Box"/>
    <d v="2014-02-20T00:00:00"/>
    <x v="0"/>
  </r>
  <r>
    <n v="5385"/>
    <s v="N"/>
    <d v="2014-02-17T00:00:00"/>
    <s v="Critical"/>
    <x v="17"/>
    <n v="24.21"/>
    <n v="0.05"/>
    <s v="Express"/>
    <n v="1.26"/>
    <n v="18.04"/>
    <n v="16.14"/>
    <s v="David Bremer"/>
    <s v="Mid Glamorgan"/>
    <s v="Corporate"/>
    <x v="0"/>
    <s v="Paper"/>
    <s v="Wrap Bag"/>
    <d v="2014-02-19T00:00:00"/>
    <x v="0"/>
  </r>
  <r>
    <n v="5386"/>
    <s v="N"/>
    <d v="2014-02-18T00:00:00"/>
    <s v="Not Specified"/>
    <x v="18"/>
    <n v="10562.03"/>
    <n v="0.09"/>
    <s v="Delivery Van"/>
    <n v="1245.6500000000001"/>
    <n v="367.98"/>
    <n v="72.92"/>
    <s v="Nicole Hansen"/>
    <s v="South Glamorgan"/>
    <s v="Corporate"/>
    <x v="2"/>
    <s v="Chairs &amp; Chairmats"/>
    <s v="Jumbo Drum"/>
    <d v="2014-02-20T00:00:00"/>
    <x v="0"/>
  </r>
  <r>
    <n v="5387"/>
    <s v="N"/>
    <d v="2014-02-18T00:00:00"/>
    <s v="Not Specified"/>
    <x v="4"/>
    <n v="1757.04"/>
    <n v="0.04"/>
    <s v="Delivery Van"/>
    <n v="-527.83000000000004"/>
    <n v="230.75"/>
    <n v="83.64"/>
    <s v="Nicole Hansen"/>
    <s v="South Glamorgan"/>
    <s v="Corporate"/>
    <x v="2"/>
    <s v="Tables"/>
    <s v="Jumbo Box"/>
    <d v="2014-02-18T00:00:00"/>
    <x v="0"/>
  </r>
  <r>
    <n v="5388"/>
    <s v="N"/>
    <d v="2014-02-21T00:00:00"/>
    <s v="Critical"/>
    <x v="28"/>
    <n v="909.21"/>
    <n v="0.02"/>
    <s v="Regular"/>
    <n v="-71.489999999999995"/>
    <n v="61.99"/>
    <n v="33.99"/>
    <s v="Ann Blume"/>
    <s v="Dyfed"/>
    <s v="Small Business"/>
    <x v="1"/>
    <s v="Computer Peripherals"/>
    <s v="Small Box"/>
    <d v="2014-02-21T00:00:00"/>
    <x v="0"/>
  </r>
  <r>
    <n v="5389"/>
    <s v="N"/>
    <d v="2014-02-23T00:00:00"/>
    <s v="High"/>
    <x v="14"/>
    <n v="474.8"/>
    <n v="0.01"/>
    <s v="Delivery Van"/>
    <n v="-845.69"/>
    <n v="32.979999999999997"/>
    <n v="67.03"/>
    <s v="Brian Moss"/>
    <s v="Mid Glamorgan"/>
    <s v="Corporate"/>
    <x v="0"/>
    <s v="Storage &amp; Organization"/>
    <s v="Jumbo Drum"/>
    <d v="2014-02-23T00:00:00"/>
    <x v="0"/>
  </r>
  <r>
    <n v="5390"/>
    <s v="N"/>
    <d v="2014-02-23T00:00:00"/>
    <s v="Critical"/>
    <x v="7"/>
    <n v="248.27"/>
    <n v="0.01"/>
    <s v="Regular"/>
    <n v="-31.37"/>
    <n v="25.79"/>
    <n v="22.78"/>
    <s v="Ruben Ausman"/>
    <s v="West Glamorgan"/>
    <s v="Corporate"/>
    <x v="2"/>
    <s v="Office Furnishings"/>
    <s v="Small Box"/>
    <d v="2014-02-25T00:00:00"/>
    <x v="0"/>
  </r>
  <r>
    <n v="5391"/>
    <s v="N"/>
    <d v="2014-02-23T00:00:00"/>
    <s v="Critical"/>
    <x v="18"/>
    <n v="1032.42"/>
    <n v="0.04"/>
    <s v="Regular"/>
    <n v="92.43"/>
    <n v="45.29"/>
    <n v="22.74"/>
    <s v="Ruben Ausman"/>
    <s v="West Glamorgan"/>
    <s v="Corporate"/>
    <x v="0"/>
    <s v="Storage &amp; Organization"/>
    <s v="Small Box"/>
    <d v="2014-02-24T00:00:00"/>
    <x v="0"/>
  </r>
  <r>
    <n v="5392"/>
    <s v="N"/>
    <d v="2014-02-24T00:00:00"/>
    <s v="Critical"/>
    <x v="7"/>
    <n v="2553.29"/>
    <n v="0.01"/>
    <s v="Regular"/>
    <n v="-316.11"/>
    <n v="150.13999999999999"/>
    <n v="49"/>
    <s v="Peter McVee"/>
    <s v="Dyfed"/>
    <s v="Small Business"/>
    <x v="0"/>
    <s v="Storage &amp; Organization"/>
    <s v="Large Box"/>
    <d v="2014-02-26T00:00:00"/>
    <x v="0"/>
  </r>
  <r>
    <n v="5393"/>
    <s v="N"/>
    <d v="2014-02-24T00:00:00"/>
    <s v="Critical"/>
    <x v="16"/>
    <n v="14747.91"/>
    <n v="0"/>
    <s v="Delivery Van"/>
    <n v="3413.13"/>
    <n v="312.98"/>
    <n v="178.73"/>
    <s v="Katrina Bavinger"/>
    <s v="West Glamorgan"/>
    <s v="Home Office"/>
    <x v="2"/>
    <s v="Chairs &amp; Chairmats"/>
    <s v="Jumbo Drum"/>
    <d v="2014-02-25T00:00:00"/>
    <x v="0"/>
  </r>
  <r>
    <n v="5394"/>
    <s v="N"/>
    <d v="2014-02-24T00:00:00"/>
    <s v="Critical"/>
    <x v="13"/>
    <n v="11.17"/>
    <n v="0.09"/>
    <s v="Regular"/>
    <n v="3.56"/>
    <n v="14.94"/>
    <n v="14.96"/>
    <s v="Katrina Bavinger"/>
    <s v="West Glamorgan"/>
    <s v="Home Office"/>
    <x v="0"/>
    <s v="Pens &amp; Art Supplies"/>
    <s v="Wrap Bag"/>
    <d v="2014-02-26T00:00:00"/>
    <x v="0"/>
  </r>
  <r>
    <n v="5395"/>
    <s v="N"/>
    <d v="2014-02-25T00:00:00"/>
    <s v="Low"/>
    <x v="44"/>
    <n v="1109.7"/>
    <n v="0.1"/>
    <s v="Regular"/>
    <n v="103.52"/>
    <n v="62.98"/>
    <n v="36.24"/>
    <s v="Dan Campbell"/>
    <s v="Mid Glamorgan"/>
    <s v="Corporate"/>
    <x v="2"/>
    <s v="Office Furnishings"/>
    <s v="Large Box"/>
    <d v="2014-02-27T00:00:00"/>
    <x v="0"/>
  </r>
  <r>
    <n v="5396"/>
    <s v="N"/>
    <d v="2014-02-26T00:00:00"/>
    <s v="Critical"/>
    <x v="44"/>
    <n v="134.72999999999999"/>
    <n v="0.02"/>
    <s v="Regular"/>
    <n v="10.7"/>
    <n v="17.34"/>
    <n v="16.989999999999998"/>
    <s v="Sean ODonnell"/>
    <s v="West Glamorgan"/>
    <s v="Corporate"/>
    <x v="0"/>
    <s v="Binders and Binder Accessories"/>
    <s v="Small Box"/>
    <d v="2014-02-28T00:00:00"/>
    <x v="0"/>
  </r>
  <r>
    <n v="5397"/>
    <s v="N"/>
    <d v="2014-02-26T00:00:00"/>
    <s v="Critical"/>
    <x v="22"/>
    <n v="997.5"/>
    <n v="0.03"/>
    <s v="Regular"/>
    <n v="315.62"/>
    <n v="52.98"/>
    <n v="21.47"/>
    <s v="Sean ODonnell"/>
    <s v="West Glamorgan"/>
    <s v="Corporate"/>
    <x v="0"/>
    <s v="Binders and Binder Accessories"/>
    <s v="Small Box"/>
    <d v="2014-02-27T00:00:00"/>
    <x v="0"/>
  </r>
  <r>
    <n v="5398"/>
    <s v="N"/>
    <d v="2014-02-26T00:00:00"/>
    <s v="Medium"/>
    <x v="26"/>
    <n v="133.24"/>
    <n v="0.1"/>
    <s v="Regular"/>
    <n v="23.82"/>
    <n v="18.88"/>
    <n v="16"/>
    <s v="Cathy Jenkins"/>
    <s v="Dyfed"/>
    <s v="Home Office"/>
    <x v="0"/>
    <s v="Paper"/>
    <s v="Wrap Bag"/>
    <d v="2014-02-27T00:00:00"/>
    <x v="0"/>
  </r>
  <r>
    <n v="5399"/>
    <s v="N"/>
    <d v="2014-02-26T00:00:00"/>
    <s v="Medium"/>
    <x v="15"/>
    <n v="3645.1280000000002"/>
    <n v="0.06"/>
    <s v="Regular"/>
    <n v="354.87"/>
    <n v="207.99"/>
    <n v="22.99"/>
    <s v="Cathy Jenkins"/>
    <s v="Dyfed"/>
    <s v="Home Office"/>
    <x v="1"/>
    <s v="Telephones and Communication"/>
    <s v="Small Box"/>
    <d v="2014-02-28T00:00:00"/>
    <x v="0"/>
  </r>
  <r>
    <n v="5400"/>
    <s v="N"/>
    <d v="2014-02-26T00:00:00"/>
    <s v="Critical"/>
    <x v="26"/>
    <n v="613.79849999999999"/>
    <n v="0.09"/>
    <s v="Regular"/>
    <n v="131.53"/>
    <n v="47.99"/>
    <n v="19.989999999999998"/>
    <s v="Darrin Van Huff"/>
    <s v="Mid Glamorgan"/>
    <s v="Home Office"/>
    <x v="1"/>
    <s v="Telephones and Communication"/>
    <s v="Wrap Bag"/>
    <d v="2014-02-27T00:00:00"/>
    <x v="0"/>
  </r>
  <r>
    <n v="5401"/>
    <s v="Y"/>
    <d v="2014-02-27T00:00:00"/>
    <s v="Critical"/>
    <x v="47"/>
    <n v="342.29"/>
    <n v="0.03"/>
    <s v="Regular"/>
    <n v="3.96"/>
    <n v="23.99"/>
    <n v="19.989999999999998"/>
    <s v="Keith Dawkins"/>
    <s v="Mid Glamorgan"/>
    <s v="Home Office"/>
    <x v="1"/>
    <s v="Office Machines"/>
    <s v="Medium Box"/>
    <d v="2014-02-28T00:00:00"/>
    <x v="0"/>
  </r>
  <r>
    <n v="5402"/>
    <s v="N"/>
    <d v="2014-02-27T00:00:00"/>
    <s v="Low"/>
    <x v="34"/>
    <n v="78.87"/>
    <n v="0.06"/>
    <s v="Regular"/>
    <n v="-57.33"/>
    <n v="16.98"/>
    <n v="18.62"/>
    <s v="Cindy Schnelling"/>
    <s v="South Glamorgan"/>
    <s v="Corporate"/>
    <x v="1"/>
    <s v="Computer Peripherals"/>
    <s v="Small Pack"/>
    <d v="2014-03-06T00:00:00"/>
    <x v="0"/>
  </r>
  <r>
    <n v="5403"/>
    <s v="N"/>
    <d v="2014-02-27T00:00:00"/>
    <s v="Low"/>
    <x v="30"/>
    <n v="1379.54"/>
    <n v="0.06"/>
    <s v="Delivery Van"/>
    <n v="-335.58"/>
    <n v="142.97999999999999"/>
    <n v="68.739999999999995"/>
    <s v="Cindy Schnelling"/>
    <s v="Mid Glamorgan"/>
    <s v="Corporate"/>
    <x v="2"/>
    <s v="Bookcases"/>
    <s v="Jumbo Box"/>
    <d v="2014-03-06T00:00:00"/>
    <x v="0"/>
  </r>
  <r>
    <n v="5404"/>
    <s v="N"/>
    <d v="2014-03-01T00:00:00"/>
    <s v="High"/>
    <x v="36"/>
    <n v="442.17"/>
    <n v="0.02"/>
    <s v="Regular"/>
    <n v="-149.81"/>
    <n v="23.34"/>
    <n v="25.25"/>
    <s v="James Lanier"/>
    <s v="West Glamorgan"/>
    <s v="Corporate"/>
    <x v="0"/>
    <s v="Paper"/>
    <s v="Small Box"/>
    <d v="2014-03-02T00:00:00"/>
    <x v="0"/>
  </r>
  <r>
    <n v="5405"/>
    <s v="N"/>
    <d v="2014-03-01T00:00:00"/>
    <s v="Low"/>
    <x v="30"/>
    <n v="874.06"/>
    <n v="0.09"/>
    <s v="Delivery Van"/>
    <n v="40.69"/>
    <n v="102.97"/>
    <n v="28"/>
    <s v="Natalie Fritzler"/>
    <s v="West Glamorgan"/>
    <s v="Home Office"/>
    <x v="1"/>
    <s v="Office Machines"/>
    <s v="Jumbo Drum"/>
    <d v="2014-03-03T00:00:00"/>
    <x v="0"/>
  </r>
  <r>
    <n v="5406"/>
    <s v="N"/>
    <d v="2014-03-01T00:00:00"/>
    <s v="Critical"/>
    <x v="4"/>
    <n v="335.01"/>
    <n v="7.0000000000000007E-2"/>
    <s v="Regular"/>
    <n v="60.3"/>
    <n v="52.98"/>
    <n v="21.47"/>
    <s v="Evan Minnotte"/>
    <s v="Dyfed"/>
    <s v="Corporate"/>
    <x v="0"/>
    <s v="Binders and Binder Accessories"/>
    <s v="Small Box"/>
    <d v="2014-03-02T00:00:00"/>
    <x v="0"/>
  </r>
  <r>
    <n v="5407"/>
    <s v="N"/>
    <d v="2014-03-01T00:00:00"/>
    <s v="Critical"/>
    <x v="35"/>
    <n v="674.76"/>
    <n v="0.09"/>
    <s v="Regular"/>
    <n v="224.29"/>
    <n v="40.479999999999997"/>
    <n v="15.99"/>
    <s v="Denise Monton"/>
    <s v="Mid Glamorgan"/>
    <s v="Home Office"/>
    <x v="1"/>
    <s v="Computer Peripherals"/>
    <s v="Small Pack"/>
    <d v="2014-03-02T00:00:00"/>
    <x v="0"/>
  </r>
  <r>
    <n v="5408"/>
    <s v="N"/>
    <d v="2014-03-01T00:00:00"/>
    <s v="Critical"/>
    <x v="32"/>
    <n v="39.770000000000003"/>
    <n v="0"/>
    <s v="Regular"/>
    <n v="-43.15"/>
    <n v="14.08"/>
    <n v="19.329999999999998"/>
    <s v="Denise Monton"/>
    <s v="Mid Glamorgan"/>
    <s v="Home Office"/>
    <x v="2"/>
    <s v="Office Furnishings"/>
    <s v="Small Box"/>
    <d v="2014-03-03T00:00:00"/>
    <x v="0"/>
  </r>
  <r>
    <n v="5409"/>
    <s v="N"/>
    <d v="2014-03-01T00:00:00"/>
    <s v="Critical"/>
    <x v="42"/>
    <n v="1416.4875"/>
    <n v="0.06"/>
    <s v="Express"/>
    <n v="238.96"/>
    <n v="57.99"/>
    <n v="18.989999999999998"/>
    <s v="Denise Monton"/>
    <s v="Mid Glamorgan"/>
    <s v="Home Office"/>
    <x v="1"/>
    <s v="Telephones and Communication"/>
    <s v="Small Box"/>
    <d v="2014-03-02T00:00:00"/>
    <x v="0"/>
  </r>
  <r>
    <n v="5410"/>
    <s v="N"/>
    <d v="2014-03-01T00:00:00"/>
    <s v="Medium"/>
    <x v="13"/>
    <n v="3557.68"/>
    <n v="0.06"/>
    <s v="Express"/>
    <n v="-11763.77"/>
    <n v="3511.99"/>
    <n v="38.49"/>
    <s v="Nathan Mautz"/>
    <s v="Dyfed"/>
    <s v="Corporate"/>
    <x v="1"/>
    <s v="Copiers and Fax"/>
    <s v="Large Box"/>
    <d v="2014-03-04T00:00:00"/>
    <x v="0"/>
  </r>
  <r>
    <n v="5411"/>
    <s v="N"/>
    <d v="2014-03-02T00:00:00"/>
    <s v="Medium"/>
    <x v="5"/>
    <n v="869.6"/>
    <n v="0.1"/>
    <s v="Regular"/>
    <n v="-39.700000000000003"/>
    <n v="42.73"/>
    <n v="18"/>
    <s v="Alan Barnes"/>
    <s v="South Glamorgan"/>
    <s v="Corporate"/>
    <x v="1"/>
    <s v="Computer Peripherals"/>
    <s v="Small Box"/>
    <d v="2014-03-03T00:00:00"/>
    <x v="0"/>
  </r>
  <r>
    <n v="5412"/>
    <s v="N"/>
    <d v="2014-03-03T00:00:00"/>
    <s v="Low"/>
    <x v="43"/>
    <n v="81.7"/>
    <n v="0.08"/>
    <s v="Regular"/>
    <n v="-123.61"/>
    <n v="14.08"/>
    <n v="19.329999999999998"/>
    <s v="Jim Radford"/>
    <s v="South Glamorgan"/>
    <s v="Corporate"/>
    <x v="2"/>
    <s v="Office Furnishings"/>
    <s v="Small Box"/>
    <d v="2014-03-10T00:00:00"/>
    <x v="0"/>
  </r>
  <r>
    <n v="5413"/>
    <s v="N"/>
    <d v="2014-03-04T00:00:00"/>
    <s v="Low"/>
    <x v="13"/>
    <n v="19.579999999999998"/>
    <n v="0.06"/>
    <s v="Regular"/>
    <n v="1.52"/>
    <n v="22.14"/>
    <n v="16.27"/>
    <s v="Delfina Latchford"/>
    <s v="South Glamorgan"/>
    <s v="Small Business"/>
    <x v="0"/>
    <s v="Paper"/>
    <s v="Wrap Bag"/>
    <d v="2014-03-04T00:00:00"/>
    <x v="0"/>
  </r>
  <r>
    <n v="5414"/>
    <s v="N"/>
    <d v="2014-03-04T00:00:00"/>
    <s v="Low"/>
    <x v="20"/>
    <n v="981.26199999999994"/>
    <n v="0.1"/>
    <s v="Regular"/>
    <n v="-687.93"/>
    <n v="217.99"/>
    <n v="22.99"/>
    <s v="Mick Crebagga"/>
    <s v="Mid Glamorgan"/>
    <s v="Corporate"/>
    <x v="1"/>
    <s v="Telephones and Communication"/>
    <s v="Small Box"/>
    <d v="2014-03-08T00:00:00"/>
    <x v="0"/>
  </r>
  <r>
    <n v="5415"/>
    <s v="Y"/>
    <d v="2014-03-04T00:00:00"/>
    <s v="Critical"/>
    <x v="34"/>
    <n v="3958"/>
    <n v="0.02"/>
    <s v="Delivery Van"/>
    <n v="-472.26"/>
    <n v="292.98"/>
    <n v="71"/>
    <s v="Carl Weiss"/>
    <s v="Mid Glamorgan"/>
    <s v="Consumer"/>
    <x v="2"/>
    <s v="Chairs &amp; Chairmats"/>
    <s v="Jumbo Drum"/>
    <d v="2014-03-05T00:00:00"/>
    <x v="0"/>
  </r>
  <r>
    <n v="5416"/>
    <s v="N"/>
    <d v="2014-03-05T00:00:00"/>
    <s v="Critical"/>
    <x v="35"/>
    <n v="2561.2399999999998"/>
    <n v="0.05"/>
    <s v="Regular"/>
    <n v="559.1"/>
    <n v="119.53"/>
    <n v="19.809999999999999"/>
    <s v="Quincy Jones"/>
    <s v="Dyfed"/>
    <s v="Home Office"/>
    <x v="2"/>
    <s v="Office Furnishings"/>
    <s v="Medium Box"/>
    <d v="2014-03-06T00:00:00"/>
    <x v="0"/>
  </r>
  <r>
    <n v="5417"/>
    <s v="N"/>
    <d v="2014-03-05T00:00:00"/>
    <s v="Not Specified"/>
    <x v="46"/>
    <n v="447.79"/>
    <n v="0.05"/>
    <s v="Regular"/>
    <n v="192.04"/>
    <n v="21.78"/>
    <n v="15.39"/>
    <s v="Guy Armstrong"/>
    <s v="Dyfed"/>
    <s v="Corporate"/>
    <x v="0"/>
    <s v="Envelopes"/>
    <s v="Small Box"/>
    <d v="2014-03-06T00:00:00"/>
    <x v="0"/>
  </r>
  <r>
    <n v="5418"/>
    <s v="N"/>
    <d v="2014-03-05T00:00:00"/>
    <s v="Not Specified"/>
    <x v="31"/>
    <n v="104.39"/>
    <n v="0.02"/>
    <s v="Express"/>
    <n v="-60.95"/>
    <n v="15.28"/>
    <n v="17.97"/>
    <s v="Guy Armstrong"/>
    <s v="Dyfed"/>
    <s v="Corporate"/>
    <x v="0"/>
    <s v="Pens &amp; Art Supplies"/>
    <s v="Wrap Bag"/>
    <d v="2014-03-06T00:00:00"/>
    <x v="0"/>
  </r>
  <r>
    <n v="5419"/>
    <s v="N"/>
    <d v="2014-03-05T00:00:00"/>
    <s v="Not Specified"/>
    <x v="27"/>
    <n v="487.36"/>
    <n v="0.08"/>
    <s v="Regular"/>
    <n v="127.94"/>
    <n v="22.91"/>
    <n v="16.989999999999998"/>
    <s v="Denise Monton"/>
    <s v="Mid Glamorgan"/>
    <s v="Home Office"/>
    <x v="0"/>
    <s v="Binders and Binder Accessories"/>
    <s v="Small Box"/>
    <d v="2014-03-06T00:00:00"/>
    <x v="0"/>
  </r>
  <r>
    <n v="5420"/>
    <s v="N"/>
    <d v="2014-03-08T00:00:00"/>
    <s v="High"/>
    <x v="33"/>
    <n v="2458.81"/>
    <n v="7.0000000000000007E-2"/>
    <s v="Regular"/>
    <n v="778.76"/>
    <n v="63.98"/>
    <n v="24.17"/>
    <s v="Rose OBrian"/>
    <s v="West Glamorgan"/>
    <s v="Home Office"/>
    <x v="1"/>
    <s v="Office Machines"/>
    <s v="Medium Box"/>
    <d v="2014-03-10T00:00:00"/>
    <x v="0"/>
  </r>
  <r>
    <n v="5421"/>
    <s v="N"/>
    <d v="2014-03-08T00:00:00"/>
    <s v="High"/>
    <x v="19"/>
    <n v="858.64"/>
    <n v="0.1"/>
    <s v="Delivery Van"/>
    <n v="-144.06"/>
    <n v="92.97"/>
    <n v="47.6"/>
    <s v="Rose OBrian"/>
    <s v="West Glamorgan"/>
    <s v="Home Office"/>
    <x v="1"/>
    <s v="Office Machines"/>
    <s v="Jumbo Drum"/>
    <d v="2014-03-11T00:00:00"/>
    <x v="0"/>
  </r>
  <r>
    <n v="5422"/>
    <s v="N"/>
    <d v="2014-03-08T00:00:00"/>
    <s v="Low"/>
    <x v="19"/>
    <n v="3579.24"/>
    <n v="0.01"/>
    <s v="Delivery Van"/>
    <n v="409.21"/>
    <n v="312.98"/>
    <n v="78.73"/>
    <s v="John Huston"/>
    <s v="Mid Glamorgan"/>
    <s v="Consumer"/>
    <x v="2"/>
    <s v="Chairs &amp; Chairmats"/>
    <s v="Jumbo Drum"/>
    <d v="2014-03-15T00:00:00"/>
    <x v="0"/>
  </r>
  <r>
    <n v="5423"/>
    <s v="N"/>
    <d v="2014-03-08T00:00:00"/>
    <s v="Low"/>
    <x v="12"/>
    <n v="317.83999999999997"/>
    <n v="0.03"/>
    <s v="Regular"/>
    <n v="-84.81"/>
    <n v="20.74"/>
    <n v="22.29"/>
    <s v="John Huston"/>
    <s v="Mid Glamorgan"/>
    <s v="Consumer"/>
    <x v="0"/>
    <s v="Envelopes"/>
    <s v="Small Box"/>
    <d v="2014-03-08T00:00:00"/>
    <x v="0"/>
  </r>
  <r>
    <n v="5424"/>
    <s v="N"/>
    <d v="2014-03-10T00:00:00"/>
    <s v="Medium"/>
    <x v="40"/>
    <n v="182.75"/>
    <n v="0.1"/>
    <s v="Regular"/>
    <n v="-168.78"/>
    <n v="16.98"/>
    <n v="21.54"/>
    <s v="Thomas Brumley"/>
    <s v="Mid Glamorgan"/>
    <s v="Consumer"/>
    <x v="0"/>
    <s v="Paper"/>
    <s v="Small Box"/>
    <d v="2014-03-11T00:00:00"/>
    <x v="0"/>
  </r>
  <r>
    <n v="5425"/>
    <s v="N"/>
    <d v="2014-03-10T00:00:00"/>
    <s v="Medium"/>
    <x v="35"/>
    <n v="598"/>
    <n v="0"/>
    <s v="Regular"/>
    <n v="123.13"/>
    <n v="34.840000000000003"/>
    <n v="22.18"/>
    <s v="Thomas Brumley"/>
    <s v="Mid Glamorgan"/>
    <s v="Consumer"/>
    <x v="0"/>
    <s v="Paper"/>
    <s v="Small Box"/>
    <d v="2014-03-12T00:00:00"/>
    <x v="0"/>
  </r>
  <r>
    <n v="5426"/>
    <s v="N"/>
    <d v="2014-03-11T00:00:00"/>
    <s v="Not Specified"/>
    <x v="40"/>
    <n v="324.99"/>
    <n v="0.06"/>
    <s v="Regular"/>
    <n v="-40.72"/>
    <n v="20.6"/>
    <n v="20.190000000000001"/>
    <s v="Craig Carroll"/>
    <s v="West Glamorgan"/>
    <s v="Corporate"/>
    <x v="0"/>
    <s v="Binders and Binder Accessories"/>
    <s v="Small Box"/>
    <d v="2014-03-12T00:00:00"/>
    <x v="0"/>
  </r>
  <r>
    <n v="5427"/>
    <s v="N"/>
    <d v="2014-03-11T00:00:00"/>
    <s v="High"/>
    <x v="19"/>
    <n v="1071.6300000000001"/>
    <n v="0.06"/>
    <s v="Regular"/>
    <n v="-122.16"/>
    <n v="111.99"/>
    <n v="33.99"/>
    <s v="Heather Kirkland"/>
    <s v="South Glamorgan"/>
    <s v="Home Office"/>
    <x v="1"/>
    <s v="Computer Peripherals"/>
    <s v="Small Box"/>
    <d v="2014-03-14T00:00:00"/>
    <x v="0"/>
  </r>
  <r>
    <n v="5428"/>
    <s v="N"/>
    <d v="2014-03-11T00:00:00"/>
    <s v="High"/>
    <x v="28"/>
    <n v="3504.45"/>
    <n v="0"/>
    <s v="Regular"/>
    <n v="287.58"/>
    <n v="205.17"/>
    <n v="33.99"/>
    <s v="Heather Kirkland"/>
    <s v="South Glamorgan"/>
    <s v="Home Office"/>
    <x v="0"/>
    <s v="Storage &amp; Organization"/>
    <s v="Small Box"/>
    <d v="2014-03-12T00:00:00"/>
    <x v="0"/>
  </r>
  <r>
    <n v="5429"/>
    <s v="N"/>
    <d v="2014-03-11T00:00:00"/>
    <s v="High"/>
    <x v="27"/>
    <n v="781.45249999999999"/>
    <n v="0.08"/>
    <s v="Express"/>
    <n v="-90.94"/>
    <n v="32.99"/>
    <n v="17.3"/>
    <s v="Heather Kirkland"/>
    <s v="South Glamorgan"/>
    <s v="Home Office"/>
    <x v="1"/>
    <s v="Telephones and Communication"/>
    <s v="Small Pack"/>
    <d v="2014-03-11T00:00:00"/>
    <x v="0"/>
  </r>
  <r>
    <n v="5430"/>
    <s v="N"/>
    <d v="2014-03-12T00:00:00"/>
    <s v="Not Specified"/>
    <x v="16"/>
    <n v="5081.47"/>
    <n v="0"/>
    <s v="Delivery Van"/>
    <n v="-1385.13"/>
    <n v="112.98"/>
    <n v="71.38"/>
    <s v="Rob Beeghly"/>
    <s v="Mid Glamorgan"/>
    <s v="Consumer"/>
    <x v="2"/>
    <s v="Bookcases"/>
    <s v="Jumbo Box"/>
    <d v="2014-03-12T00:00:00"/>
    <x v="0"/>
  </r>
  <r>
    <n v="5431"/>
    <s v="N"/>
    <d v="2014-03-12T00:00:00"/>
    <s v="Not Specified"/>
    <x v="25"/>
    <n v="1534.07"/>
    <n v="0.01"/>
    <s v="Express"/>
    <n v="124.22"/>
    <n v="59.98"/>
    <n v="17.61"/>
    <s v="Rob Beeghly"/>
    <s v="Mid Glamorgan"/>
    <s v="Consumer"/>
    <x v="1"/>
    <s v="Computer Peripherals"/>
    <s v="Small Pack"/>
    <d v="2014-03-13T00:00:00"/>
    <x v="0"/>
  </r>
  <r>
    <n v="5432"/>
    <s v="N"/>
    <d v="2014-03-13T00:00:00"/>
    <s v="Critical"/>
    <x v="0"/>
    <n v="24.92"/>
    <n v="0.05"/>
    <s v="Regular"/>
    <n v="-6.76"/>
    <n v="16.13"/>
    <n v="19.04"/>
    <s v="Carlos Daly"/>
    <s v="South Glamorgan"/>
    <s v="Home Office"/>
    <x v="0"/>
    <s v="Binders and Binder Accessories"/>
    <s v="Small Box"/>
    <d v="2014-03-14T00:00:00"/>
    <x v="0"/>
  </r>
  <r>
    <n v="5433"/>
    <s v="N"/>
    <d v="2014-03-14T00:00:00"/>
    <s v="Medium"/>
    <x v="40"/>
    <n v="7230.99"/>
    <n v="7.0000000000000007E-2"/>
    <s v="Delivery Van"/>
    <n v="1775.21"/>
    <n v="212.98"/>
    <n v="37.76"/>
    <s v="Michelle Moray"/>
    <s v="Mid Glamorgan"/>
    <s v="Corporate"/>
    <x v="2"/>
    <s v="Chairs &amp; Chairmats"/>
    <s v="Jumbo Drum"/>
    <d v="2014-03-15T00:00:00"/>
    <x v="0"/>
  </r>
  <r>
    <n v="5434"/>
    <s v="N"/>
    <d v="2014-03-14T00:00:00"/>
    <s v="Medium"/>
    <x v="20"/>
    <n v="941.61599999999999"/>
    <n v="0.02"/>
    <s v="Delivery Van"/>
    <n v="1.06"/>
    <n v="191.29"/>
    <n v="43.21"/>
    <s v="Michelle Moray"/>
    <s v="Mid Glamorgan"/>
    <s v="Corporate"/>
    <x v="2"/>
    <s v="Tables"/>
    <s v="Jumbo Box"/>
    <d v="2014-03-14T00:00:00"/>
    <x v="0"/>
  </r>
  <r>
    <n v="5435"/>
    <s v="N"/>
    <d v="2014-03-14T00:00:00"/>
    <s v="Not Specified"/>
    <x v="46"/>
    <n v="9547"/>
    <n v="0.02"/>
    <s v="Delivery Van"/>
    <n v="-158.22999999999999"/>
    <n v="212.98"/>
    <n v="69.959999999999994"/>
    <s v="Beth Fritzler"/>
    <s v="Mid Glamorgan"/>
    <s v="Small Business"/>
    <x v="2"/>
    <s v="Bookcases"/>
    <s v="Jumbo Box"/>
    <d v="2014-03-16T00:00:00"/>
    <x v="0"/>
  </r>
  <r>
    <n v="5436"/>
    <s v="N"/>
    <d v="2014-03-14T00:00:00"/>
    <s v="Not Specified"/>
    <x v="22"/>
    <n v="117.26"/>
    <n v="0.02"/>
    <s v="Regular"/>
    <n v="-58.47"/>
    <n v="16.28"/>
    <n v="19.170000000000002"/>
    <s v="Beth Fritzler"/>
    <s v="Mid Glamorgan"/>
    <s v="Small Business"/>
    <x v="0"/>
    <s v="Paper"/>
    <s v="Small Box"/>
    <d v="2014-03-15T00:00:00"/>
    <x v="0"/>
  </r>
  <r>
    <n v="5437"/>
    <s v="N"/>
    <d v="2014-03-14T00:00:00"/>
    <s v="Not Specified"/>
    <x v="14"/>
    <n v="1433.9124999999999"/>
    <n v="0.04"/>
    <s v="Regular"/>
    <n v="-169.78"/>
    <n v="97.99"/>
    <n v="14.99"/>
    <s v="Beth Fritzler"/>
    <s v="Mid Glamorgan"/>
    <s v="Small Business"/>
    <x v="1"/>
    <s v="Telephones and Communication"/>
    <s v="Wrap Bag"/>
    <d v="2014-03-16T00:00:00"/>
    <x v="0"/>
  </r>
  <r>
    <n v="5438"/>
    <s v="N"/>
    <d v="2014-03-15T00:00:00"/>
    <s v="Medium"/>
    <x v="17"/>
    <n v="208.15299999999999"/>
    <n v="0.09"/>
    <s v="Regular"/>
    <n v="-599.97"/>
    <n v="137.99"/>
    <n v="22.99"/>
    <s v="Chuck Sachs"/>
    <s v="Dyfed"/>
    <s v="Consumer"/>
    <x v="1"/>
    <s v="Telephones and Communication"/>
    <s v="Small Box"/>
    <d v="2014-03-16T00:00:00"/>
    <x v="0"/>
  </r>
  <r>
    <n v="5439"/>
    <s v="N"/>
    <d v="2014-03-15T00:00:00"/>
    <s v="Medium"/>
    <x v="7"/>
    <n v="289.24"/>
    <n v="0.1"/>
    <s v="Regular"/>
    <n v="-94.15"/>
    <n v="29.98"/>
    <n v="18"/>
    <s v="Chuck Sachs"/>
    <s v="Dyfed"/>
    <s v="Consumer"/>
    <x v="1"/>
    <s v="Computer Peripherals"/>
    <s v="Small Box"/>
    <d v="2014-03-16T00:00:00"/>
    <x v="0"/>
  </r>
  <r>
    <n v="5440"/>
    <s v="N"/>
    <d v="2014-03-15T00:00:00"/>
    <s v="High"/>
    <x v="32"/>
    <n v="403.44"/>
    <n v="0.08"/>
    <s v="Regular"/>
    <n v="235.42"/>
    <n v="42.93"/>
    <n v="17.920000000000002"/>
    <s v="Naresj Patel"/>
    <s v="West Glamorgan"/>
    <s v="Small Business"/>
    <x v="2"/>
    <s v="Office Furnishings"/>
    <s v="Small Pack"/>
    <d v="2014-03-16T00:00:00"/>
    <x v="0"/>
  </r>
  <r>
    <n v="5441"/>
    <s v="N"/>
    <d v="2014-03-16T00:00:00"/>
    <s v="Not Specified"/>
    <x v="19"/>
    <n v="89.82"/>
    <n v="7.0000000000000007E-2"/>
    <s v="Regular"/>
    <n v="23.93"/>
    <n v="19.59"/>
    <n v="18"/>
    <s v="John Dryer"/>
    <s v="Mid Glamorgan"/>
    <s v="Corporate"/>
    <x v="2"/>
    <s v="Office Furnishings"/>
    <s v="Wrap Bag"/>
    <d v="2014-03-18T00:00:00"/>
    <x v="0"/>
  </r>
  <r>
    <n v="5442"/>
    <s v="N"/>
    <d v="2014-03-16T00:00:00"/>
    <s v="Medium"/>
    <x v="34"/>
    <n v="219.28"/>
    <n v="0.1"/>
    <s v="Regular"/>
    <n v="83.85"/>
    <n v="27.57"/>
    <n v="15.39"/>
    <s v="Daniel Raglin"/>
    <s v="West Glamorgan"/>
    <s v="Corporate"/>
    <x v="0"/>
    <s v="Envelopes"/>
    <s v="Small Box"/>
    <d v="2014-03-17T00:00:00"/>
    <x v="0"/>
  </r>
  <r>
    <n v="5443"/>
    <s v="N"/>
    <d v="2014-03-17T00:00:00"/>
    <s v="Medium"/>
    <x v="35"/>
    <n v="89.61"/>
    <n v="0.04"/>
    <s v="Regular"/>
    <n v="20.65"/>
    <n v="15.38"/>
    <n v="15.09"/>
    <s v="Sean Christensen"/>
    <s v="West Glamorgan"/>
    <s v="Home Office"/>
    <x v="0"/>
    <s v="Paper"/>
    <s v="Wrap Bag"/>
    <d v="2014-03-19T00:00:00"/>
    <x v="0"/>
  </r>
  <r>
    <n v="5444"/>
    <s v="N"/>
    <d v="2014-03-18T00:00:00"/>
    <s v="High"/>
    <x v="45"/>
    <n v="5411.15"/>
    <n v="0.08"/>
    <s v="Delivery Van"/>
    <n v="109.23"/>
    <n v="367.98"/>
    <n v="72.92"/>
    <s v="Eric Barreto"/>
    <s v="Dyfed"/>
    <s v="Small Business"/>
    <x v="2"/>
    <s v="Chairs &amp; Chairmats"/>
    <s v="Jumbo Drum"/>
    <d v="2014-03-20T00:00:00"/>
    <x v="0"/>
  </r>
  <r>
    <n v="5445"/>
    <s v="N"/>
    <d v="2014-03-18T00:00:00"/>
    <s v="Critical"/>
    <x v="14"/>
    <n v="363.86450000000002"/>
    <n v="0.01"/>
    <s v="Regular"/>
    <n v="-3.71"/>
    <n v="32.99"/>
    <n v="18.809999999999999"/>
    <s v="Thomas Boland"/>
    <s v="West Glamorgan"/>
    <s v="Corporate"/>
    <x v="1"/>
    <s v="Telephones and Communication"/>
    <s v="Medium Box"/>
    <d v="2014-03-18T00:00:00"/>
    <x v="0"/>
  </r>
  <r>
    <n v="5446"/>
    <s v="N"/>
    <d v="2014-03-18T00:00:00"/>
    <s v="Not Specified"/>
    <x v="30"/>
    <n v="36.630000000000003"/>
    <n v="0.05"/>
    <s v="Regular"/>
    <n v="13.5"/>
    <n v="14.88"/>
    <n v="14.5"/>
    <s v="Brendan Murry"/>
    <s v="Mid Glamorgan"/>
    <s v="Corporate"/>
    <x v="0"/>
    <s v="Labels"/>
    <s v="Small Box"/>
    <d v="2014-03-20T00:00:00"/>
    <x v="0"/>
  </r>
  <r>
    <n v="5447"/>
    <s v="N"/>
    <d v="2014-03-18T00:00:00"/>
    <s v="Medium"/>
    <x v="27"/>
    <n v="10371.76"/>
    <n v="0.01"/>
    <s v="Delivery Van"/>
    <n v="1054.43"/>
    <n v="232.98"/>
    <n v="78.66"/>
    <s v="Ricardo Block"/>
    <s v="Mid Glamorgan"/>
    <s v="Corporate"/>
    <x v="2"/>
    <s v="Bookcases"/>
    <s v="Jumbo Box"/>
    <d v="2014-03-19T00:00:00"/>
    <x v="0"/>
  </r>
  <r>
    <n v="5448"/>
    <s v="N"/>
    <d v="2014-03-20T00:00:00"/>
    <s v="Medium"/>
    <x v="48"/>
    <n v="158.16999999999999"/>
    <n v="0.01"/>
    <s v="Regular"/>
    <n v="-66.83"/>
    <n v="31.98"/>
    <n v="18"/>
    <s v="Barry Weirich"/>
    <s v="Dyfed"/>
    <s v="Corporate"/>
    <x v="1"/>
    <s v="Computer Peripherals"/>
    <s v="Small Box"/>
    <d v="2014-03-20T00:00:00"/>
    <x v="0"/>
  </r>
  <r>
    <n v="5449"/>
    <s v="N"/>
    <d v="2014-03-20T00:00:00"/>
    <s v="Low"/>
    <x v="18"/>
    <n v="4627.45"/>
    <n v="0.06"/>
    <s v="Delivery Van"/>
    <n v="-224.28"/>
    <n v="172.98"/>
    <n v="49.02"/>
    <s v="Charles Crestani"/>
    <s v="Mid Glamorgan"/>
    <s v="Consumer"/>
    <x v="2"/>
    <s v="Bookcases"/>
    <s v="Jumbo Box"/>
    <d v="2014-03-24T00:00:00"/>
    <x v="0"/>
  </r>
  <r>
    <n v="5450"/>
    <s v="N"/>
    <d v="2014-03-20T00:00:00"/>
    <s v="Not Specified"/>
    <x v="19"/>
    <n v="107.76"/>
    <n v="0.02"/>
    <s v="Regular"/>
    <n v="23.81"/>
    <n v="21.11"/>
    <n v="16.149999999999999"/>
    <s v="Victoria Wilson"/>
    <s v="West Glamorgan"/>
    <s v="Home Office"/>
    <x v="0"/>
    <s v="Paper"/>
    <s v="Wrap Bag"/>
    <d v="2014-03-22T00:00:00"/>
    <x v="0"/>
  </r>
  <r>
    <n v="5451"/>
    <s v="N"/>
    <d v="2014-03-20T00:00:00"/>
    <s v="Not Specified"/>
    <x v="12"/>
    <n v="412.31"/>
    <n v="0.06"/>
    <s v="Regular"/>
    <n v="71.03"/>
    <n v="24.64"/>
    <n v="18.98"/>
    <s v="Victoria Wilson"/>
    <s v="West Glamorgan"/>
    <s v="Home Office"/>
    <x v="2"/>
    <s v="Office Furnishings"/>
    <s v="Small Pack"/>
    <d v="2014-03-22T00:00:00"/>
    <x v="0"/>
  </r>
  <r>
    <n v="5452"/>
    <s v="N"/>
    <d v="2014-03-21T00:00:00"/>
    <s v="Medium"/>
    <x v="32"/>
    <n v="89068.45"/>
    <n v="0"/>
    <s v="Regular"/>
    <n v="27226.09"/>
    <n v="6795.02"/>
    <n v="38.49"/>
    <s v="Emily Phan"/>
    <s v="Dyfed"/>
    <s v="Consumer"/>
    <x v="1"/>
    <s v="Office Machines"/>
    <s v="Large Box"/>
    <d v="2014-03-22T00:00:00"/>
    <x v="0"/>
  </r>
  <r>
    <n v="5453"/>
    <s v="N"/>
    <d v="2014-03-21T00:00:00"/>
    <s v="Medium"/>
    <x v="29"/>
    <n v="6644.0640000000003"/>
    <n v="0.08"/>
    <s v="Regular"/>
    <n v="1629.1"/>
    <n v="217.99"/>
    <n v="22.99"/>
    <s v="Emily Phan"/>
    <s v="Dyfed"/>
    <s v="Consumer"/>
    <x v="1"/>
    <s v="Telephones and Communication"/>
    <s v="Small Box"/>
    <d v="2014-03-21T00:00:00"/>
    <x v="0"/>
  </r>
  <r>
    <n v="5454"/>
    <s v="N"/>
    <d v="2014-03-22T00:00:00"/>
    <s v="Low"/>
    <x v="39"/>
    <n v="7493.49"/>
    <n v="0.05"/>
    <s v="Delivery Van"/>
    <n v="-2555.92"/>
    <n v="1512.97"/>
    <n v="43.7"/>
    <s v="David Philippe"/>
    <s v="Dyfed"/>
    <s v="Consumer"/>
    <x v="1"/>
    <s v="Office Machines"/>
    <s v="Jumbo Drum"/>
    <d v="2014-03-22T00:00:00"/>
    <x v="0"/>
  </r>
  <r>
    <n v="5455"/>
    <s v="N"/>
    <d v="2014-03-22T00:00:00"/>
    <s v="Low"/>
    <x v="28"/>
    <n v="888.72"/>
    <n v="0.02"/>
    <s v="Regular"/>
    <n v="379.07"/>
    <n v="60.04"/>
    <n v="19.09"/>
    <s v="David Philippe"/>
    <s v="Dyfed"/>
    <s v="Consumer"/>
    <x v="0"/>
    <s v="Paper"/>
    <s v="Small Box"/>
    <d v="2014-03-26T00:00:00"/>
    <x v="0"/>
  </r>
  <r>
    <n v="5456"/>
    <s v="N"/>
    <d v="2014-03-22T00:00:00"/>
    <s v="Low"/>
    <x v="39"/>
    <n v="30.17"/>
    <n v="0.03"/>
    <s v="Regular"/>
    <n v="-0.8"/>
    <n v="16.28"/>
    <n v="15.6"/>
    <s v="David Philippe"/>
    <s v="Dyfed"/>
    <s v="Consumer"/>
    <x v="0"/>
    <s v="Pens &amp; Art Supplies"/>
    <s v="Wrap Bag"/>
    <d v="2014-03-29T00:00:00"/>
    <x v="0"/>
  </r>
  <r>
    <n v="5457"/>
    <s v="N"/>
    <d v="2014-03-23T00:00:00"/>
    <s v="High"/>
    <x v="26"/>
    <n v="110.79"/>
    <n v="0.05"/>
    <s v="Express"/>
    <n v="34.57"/>
    <n v="16.84"/>
    <n v="14.71"/>
    <s v="Paul Prost"/>
    <s v="West Glamorgan"/>
    <s v="Corporate"/>
    <x v="0"/>
    <s v="Pens &amp; Art Supplies"/>
    <s v="Wrap Bag"/>
    <d v="2014-03-23T00:00:00"/>
    <x v="0"/>
  </r>
  <r>
    <n v="5458"/>
    <s v="N"/>
    <d v="2014-03-23T00:00:00"/>
    <s v="High"/>
    <x v="47"/>
    <n v="442.79"/>
    <n v="0.01"/>
    <s v="Regular"/>
    <n v="-43.57"/>
    <n v="26.98"/>
    <n v="21.69"/>
    <s v="Paul Prost"/>
    <s v="West Glamorgan"/>
    <s v="Corporate"/>
    <x v="0"/>
    <s v="Storage &amp; Organization"/>
    <s v="Small Box"/>
    <d v="2014-03-25T00:00:00"/>
    <x v="0"/>
  </r>
  <r>
    <n v="5459"/>
    <s v="N"/>
    <d v="2014-03-23T00:00:00"/>
    <s v="Not Specified"/>
    <x v="0"/>
    <n v="1767.05"/>
    <n v="0.06"/>
    <s v="Regular"/>
    <n v="-2208.35"/>
    <n v="611.99"/>
    <n v="38.49"/>
    <s v="William Brown"/>
    <s v="Mid Glamorgan"/>
    <s v="Corporate"/>
    <x v="1"/>
    <s v="Copiers and Fax"/>
    <s v="Large Box"/>
    <d v="2014-03-24T00:00:00"/>
    <x v="0"/>
  </r>
  <r>
    <n v="5460"/>
    <s v="N"/>
    <d v="2014-03-23T00:00:00"/>
    <s v="Not Specified"/>
    <x v="48"/>
    <n v="95.99"/>
    <n v="0.05"/>
    <s v="Regular"/>
    <n v="-20.89"/>
    <n v="23.97"/>
    <n v="19.809999999999999"/>
    <s v="William Brown"/>
    <s v="Mid Glamorgan"/>
    <s v="Corporate"/>
    <x v="0"/>
    <s v="Pens &amp; Art Supplies"/>
    <s v="Small Pack"/>
    <d v="2014-03-25T00:00:00"/>
    <x v="0"/>
  </r>
  <r>
    <n v="5461"/>
    <s v="N"/>
    <d v="2014-03-24T00:00:00"/>
    <s v="Not Specified"/>
    <x v="8"/>
    <n v="587.96"/>
    <n v="0.1"/>
    <s v="Regular"/>
    <n v="169.03"/>
    <n v="26.28"/>
    <n v="16.989999999999998"/>
    <s v="Nat Carroll"/>
    <s v="West Glamorgan"/>
    <s v="Home Office"/>
    <x v="0"/>
    <s v="Binders and Binder Accessories"/>
    <s v="Small Box"/>
    <d v="2014-03-25T00:00:00"/>
    <x v="0"/>
  </r>
  <r>
    <n v="5462"/>
    <s v="N"/>
    <d v="2014-03-24T00:00:00"/>
    <s v="Low"/>
    <x v="20"/>
    <n v="68.069999999999993"/>
    <n v="0.08"/>
    <s v="Regular"/>
    <n v="15.69"/>
    <n v="21.48"/>
    <n v="21.29"/>
    <s v="Michael Oakman"/>
    <s v="Mid Glamorgan"/>
    <s v="Small Business"/>
    <x v="2"/>
    <s v="Office Furnishings"/>
    <s v="Small Pack"/>
    <d v="2014-03-26T00:00:00"/>
    <x v="0"/>
  </r>
  <r>
    <n v="5463"/>
    <s v="N"/>
    <d v="2014-03-24T00:00:00"/>
    <s v="Low"/>
    <x v="41"/>
    <n v="6203.27"/>
    <n v="0.03"/>
    <s v="Regular"/>
    <n v="786.43"/>
    <n v="205.17"/>
    <n v="33.99"/>
    <s v="Michael Oakman"/>
    <s v="Mid Glamorgan"/>
    <s v="Small Business"/>
    <x v="0"/>
    <s v="Storage &amp; Organization"/>
    <s v="Small Box"/>
    <d v="2014-03-28T00:00:00"/>
    <x v="0"/>
  </r>
  <r>
    <n v="5464"/>
    <s v="N"/>
    <d v="2014-03-24T00:00:00"/>
    <s v="Critical"/>
    <x v="7"/>
    <n v="114.96"/>
    <n v="0.1"/>
    <s v="Regular"/>
    <n v="-19.600000000000001"/>
    <n v="18.64"/>
    <n v="68.95"/>
    <s v="Troy Staebel"/>
    <s v="Dyfed"/>
    <s v="Small Business"/>
    <x v="2"/>
    <s v="Office Furnishings"/>
    <s v="Small Pack"/>
    <d v="2014-03-26T00:00:00"/>
    <x v="0"/>
  </r>
  <r>
    <n v="5465"/>
    <s v="N"/>
    <d v="2014-03-24T00:00:00"/>
    <s v="Critical"/>
    <x v="3"/>
    <n v="1394.09"/>
    <n v="0.05"/>
    <s v="Regular"/>
    <n v="368.4"/>
    <n v="102.48"/>
    <n v="33.99"/>
    <s v="Troy Staebel"/>
    <s v="Dyfed"/>
    <s v="Small Business"/>
    <x v="0"/>
    <s v="Envelopes"/>
    <s v="Small Box"/>
    <d v="2014-03-25T00:00:00"/>
    <x v="0"/>
  </r>
  <r>
    <n v="5466"/>
    <s v="N"/>
    <d v="2014-03-25T00:00:00"/>
    <s v="Critical"/>
    <x v="26"/>
    <n v="115.49"/>
    <n v="7.0000000000000007E-2"/>
    <s v="Regular"/>
    <n v="31.16"/>
    <n v="17.68"/>
    <n v="15.39"/>
    <s v="Dario Medina"/>
    <s v="Mid Glamorgan"/>
    <s v="Small Business"/>
    <x v="0"/>
    <s v="Envelopes"/>
    <s v="Small Box"/>
    <d v="2014-03-27T00:00:00"/>
    <x v="0"/>
  </r>
  <r>
    <n v="5467"/>
    <s v="N"/>
    <d v="2014-03-25T00:00:00"/>
    <s v="Critical"/>
    <x v="17"/>
    <n v="62.74"/>
    <n v="0.06"/>
    <s v="Regular"/>
    <n v="-25.84"/>
    <n v="34.840000000000003"/>
    <n v="25.54"/>
    <s v="Dario Medina"/>
    <s v="Mid Glamorgan"/>
    <s v="Small Business"/>
    <x v="0"/>
    <s v="Paper"/>
    <s v="Small Box"/>
    <d v="2014-03-27T00:00:00"/>
    <x v="0"/>
  </r>
  <r>
    <n v="5468"/>
    <s v="N"/>
    <d v="2014-03-27T00:00:00"/>
    <s v="Medium"/>
    <x v="5"/>
    <n v="555.22"/>
    <n v="0.08"/>
    <s v="Regular"/>
    <n v="75.03"/>
    <n v="30.7"/>
    <n v="22.99"/>
    <s v="Keith Dawkins"/>
    <s v="Mid Glamorgan"/>
    <s v="Home Office"/>
    <x v="2"/>
    <s v="Office Furnishings"/>
    <s v="Small Pack"/>
    <d v="2014-03-28T00:00:00"/>
    <x v="0"/>
  </r>
  <r>
    <n v="5469"/>
    <s v="N"/>
    <d v="2014-03-27T00:00:00"/>
    <s v="Low"/>
    <x v="43"/>
    <n v="515.05999999999995"/>
    <n v="0.1"/>
    <s v="Regular"/>
    <n v="112.11"/>
    <n v="27.98"/>
    <n v="18"/>
    <s v="Dave Kipp"/>
    <s v="Mid Glamorgan"/>
    <s v="Corporate"/>
    <x v="1"/>
    <s v="Computer Peripherals"/>
    <s v="Small Box"/>
    <d v="2014-04-01T00:00:00"/>
    <x v="0"/>
  </r>
  <r>
    <n v="5470"/>
    <s v="N"/>
    <d v="2014-03-27T00:00:00"/>
    <s v="Medium"/>
    <x v="11"/>
    <n v="329.43"/>
    <n v="0.06"/>
    <s v="Regular"/>
    <n v="-77.430000000000007"/>
    <n v="20.12"/>
    <n v="16.829999999999998"/>
    <s v="Christopher Schild"/>
    <s v="Dyfed"/>
    <s v="Corporate"/>
    <x v="1"/>
    <s v="Computer Peripherals"/>
    <s v="Small Pack"/>
    <d v="2014-03-28T00:00:00"/>
    <x v="0"/>
  </r>
  <r>
    <n v="5471"/>
    <s v="N"/>
    <d v="2014-03-27T00:00:00"/>
    <s v="Medium"/>
    <x v="2"/>
    <n v="2478.2399999999998"/>
    <n v="0.05"/>
    <s v="Regular"/>
    <n v="30.44"/>
    <n v="63.65"/>
    <n v="32.450000000000003"/>
    <s v="Christopher Schild"/>
    <s v="Dyfed"/>
    <s v="Corporate"/>
    <x v="2"/>
    <s v="Office Furnishings"/>
    <s v="Medium Box"/>
    <d v="2014-03-28T00:00:00"/>
    <x v="0"/>
  </r>
  <r>
    <n v="5472"/>
    <s v="N"/>
    <d v="2014-03-27T00:00:00"/>
    <s v="Medium"/>
    <x v="17"/>
    <n v="22.66"/>
    <n v="0.01"/>
    <s v="Regular"/>
    <n v="-2.11"/>
    <n v="18.68"/>
    <n v="15.5"/>
    <s v="Christopher Schild"/>
    <s v="Dyfed"/>
    <s v="Corporate"/>
    <x v="0"/>
    <s v="Pens &amp; Art Supplies"/>
    <s v="Wrap Bag"/>
    <d v="2014-03-28T00:00:00"/>
    <x v="0"/>
  </r>
  <r>
    <n v="5473"/>
    <s v="N"/>
    <d v="2014-03-27T00:00:00"/>
    <s v="Medium"/>
    <x v="38"/>
    <n v="5258.0625"/>
    <n v="0.1"/>
    <s v="Regular"/>
    <n v="936.39"/>
    <n v="187.99"/>
    <n v="22.99"/>
    <s v="Christopher Schild"/>
    <s v="Dyfed"/>
    <s v="Corporate"/>
    <x v="1"/>
    <s v="Telephones and Communication"/>
    <s v="Small Box"/>
    <d v="2014-03-28T00:00:00"/>
    <x v="0"/>
  </r>
  <r>
    <n v="5474"/>
    <s v="N"/>
    <d v="2014-03-28T00:00:00"/>
    <s v="Medium"/>
    <x v="29"/>
    <n v="5952.7674999999999"/>
    <n v="0.08"/>
    <s v="Regular"/>
    <n v="1590.88"/>
    <n v="187.99"/>
    <n v="18.989999999999998"/>
    <s v="Jonathan Doherty"/>
    <s v="Mid Glamorgan"/>
    <s v="Corporate"/>
    <x v="1"/>
    <s v="Telephones and Communication"/>
    <s v="Small Box"/>
    <d v="2014-03-28T00:00:00"/>
    <x v="0"/>
  </r>
  <r>
    <n v="5475"/>
    <s v="N"/>
    <d v="2014-03-28T00:00:00"/>
    <s v="Medium"/>
    <x v="8"/>
    <n v="302.18"/>
    <n v="0.05"/>
    <s v="Regular"/>
    <n v="-108.05"/>
    <n v="18.68"/>
    <n v="20.93"/>
    <s v="Ryan Crowe"/>
    <s v="Mid Glamorgan"/>
    <s v="Small Business"/>
    <x v="0"/>
    <s v="Paper"/>
    <s v="Small Box"/>
    <d v="2014-03-29T00:00:00"/>
    <x v="0"/>
  </r>
  <r>
    <n v="5476"/>
    <s v="N"/>
    <d v="2014-03-28T00:00:00"/>
    <s v="High"/>
    <x v="49"/>
    <n v="530.37"/>
    <n v="0.04"/>
    <s v="Regular"/>
    <n v="35.380000000000003"/>
    <n v="22.4"/>
    <n v="19.399999999999999"/>
    <s v="Philip Brown"/>
    <s v="West Glamorgan"/>
    <s v="Corporate"/>
    <x v="2"/>
    <s v="Office Furnishings"/>
    <s v="Small Pack"/>
    <d v="2014-03-29T00:00:00"/>
    <x v="0"/>
  </r>
  <r>
    <n v="5477"/>
    <s v="N"/>
    <d v="2014-03-28T00:00:00"/>
    <s v="High"/>
    <x v="49"/>
    <n v="206.86"/>
    <n v="0.08"/>
    <s v="Regular"/>
    <n v="-115.8"/>
    <n v="16.28"/>
    <n v="18.79"/>
    <s v="Philip Brown"/>
    <s v="West Glamorgan"/>
    <s v="Corporate"/>
    <x v="0"/>
    <s v="Paper"/>
    <s v="Small Box"/>
    <d v="2014-03-30T00:00:00"/>
    <x v="0"/>
  </r>
  <r>
    <n v="5478"/>
    <s v="N"/>
    <d v="2014-03-29T00:00:00"/>
    <s v="High"/>
    <x v="14"/>
    <n v="576.14350000000002"/>
    <n v="0.05"/>
    <s v="Regular"/>
    <n v="149.19"/>
    <n v="47.99"/>
    <n v="17.3"/>
    <s v="Nora Paige"/>
    <s v="Dyfed"/>
    <s v="Small Business"/>
    <x v="1"/>
    <s v="Telephones and Communication"/>
    <s v="Small Pack"/>
    <d v="2014-03-31T00:00:00"/>
    <x v="0"/>
  </r>
  <r>
    <n v="5479"/>
    <s v="N"/>
    <d v="2014-03-29T00:00:00"/>
    <s v="High"/>
    <x v="31"/>
    <n v="1076.0999999999999"/>
    <n v="0.04"/>
    <s v="Regular"/>
    <n v="-84.1"/>
    <n v="52.98"/>
    <n v="20.5"/>
    <s v="Nora Paige"/>
    <s v="Mid Glamorgan"/>
    <s v="Small Business"/>
    <x v="1"/>
    <s v="Computer Peripherals"/>
    <s v="Small Box"/>
    <d v="2014-03-30T00:00:00"/>
    <x v="0"/>
  </r>
  <r>
    <n v="5480"/>
    <s v="N"/>
    <d v="2014-03-30T00:00:00"/>
    <s v="Medium"/>
    <x v="16"/>
    <n v="3456.66"/>
    <n v="0.1"/>
    <s v="Delivery Van"/>
    <n v="258.17"/>
    <n v="92.97"/>
    <n v="44.06"/>
    <s v="Ashley Jarvis"/>
    <s v="Mid Glamorgan"/>
    <s v="Small Business"/>
    <x v="1"/>
    <s v="Office Machines"/>
    <s v="Jumbo Box"/>
    <d v="2014-03-31T00:00:00"/>
    <x v="0"/>
  </r>
  <r>
    <n v="5481"/>
    <s v="N"/>
    <d v="2014-03-31T00:00:00"/>
    <s v="Critical"/>
    <x v="28"/>
    <n v="38.53"/>
    <n v="0.06"/>
    <s v="Regular"/>
    <n v="4.59"/>
    <n v="13.68"/>
    <n v="15"/>
    <s v="Thea Hudgings"/>
    <s v="Mid Glamorgan"/>
    <s v="Consumer"/>
    <x v="0"/>
    <s v="Pens &amp; Art Supplies"/>
    <s v="Wrap Bag"/>
    <d v="2014-04-02T00:00:00"/>
    <x v="0"/>
  </r>
  <r>
    <n v="5482"/>
    <s v="N"/>
    <d v="2014-03-31T00:00:00"/>
    <s v="Not Specified"/>
    <x v="13"/>
    <n v="61.476999999999997"/>
    <n v="7.0000000000000007E-2"/>
    <s v="Express"/>
    <n v="-227.59"/>
    <n v="67.989999999999995"/>
    <n v="19"/>
    <s v="Dorothy Wardle"/>
    <s v="South Glamorgan"/>
    <s v="Corporate"/>
    <x v="1"/>
    <s v="Telephones and Communication"/>
    <s v="Small Pack"/>
    <d v="2014-04-02T00:00:00"/>
    <x v="0"/>
  </r>
  <r>
    <n v="5483"/>
    <s v="N"/>
    <d v="2014-04-01T00:00:00"/>
    <s v="High"/>
    <x v="18"/>
    <n v="842.55050000000006"/>
    <n v="0.09"/>
    <s v="Regular"/>
    <n v="163.58000000000001"/>
    <n v="47.99"/>
    <n v="15.1"/>
    <s v="Karen Selby"/>
    <s v="Dyfed"/>
    <s v="Consumer"/>
    <x v="1"/>
    <s v="Telephones and Communication"/>
    <s v="Small Box"/>
    <d v="2014-04-03T00:00:00"/>
    <x v="0"/>
  </r>
  <r>
    <n v="5484"/>
    <s v="N"/>
    <d v="2014-04-01T00:00:00"/>
    <s v="High"/>
    <x v="48"/>
    <n v="779.23400000000004"/>
    <n v="0.01"/>
    <s v="Regular"/>
    <n v="-290.02999999999997"/>
    <n v="137.99"/>
    <n v="16.5"/>
    <s v="Karen Selby"/>
    <s v="Dyfed"/>
    <s v="Consumer"/>
    <x v="1"/>
    <s v="Telephones and Communication"/>
    <s v="Small Box"/>
    <d v="2014-04-02T00:00:00"/>
    <x v="0"/>
  </r>
  <r>
    <n v="5485"/>
    <s v="N"/>
    <d v="2014-04-01T00:00:00"/>
    <s v="Critical"/>
    <x v="21"/>
    <n v="573.92999999999995"/>
    <n v="0.06"/>
    <s v="Delivery Van"/>
    <n v="-204.2"/>
    <n v="72.98"/>
    <n v="44"/>
    <s v="Toby Swindell"/>
    <s v="Mid Glamorgan"/>
    <s v="Small Business"/>
    <x v="2"/>
    <s v="Chairs &amp; Chairmats"/>
    <s v="Jumbo Drum"/>
    <d v="2014-04-02T00:00:00"/>
    <x v="0"/>
  </r>
  <r>
    <n v="5486"/>
    <s v="N"/>
    <d v="2014-04-01T00:00:00"/>
    <s v="Medium"/>
    <x v="13"/>
    <n v="25.02"/>
    <n v="0.06"/>
    <s v="Regular"/>
    <n v="-10.52"/>
    <n v="23.33"/>
    <n v="20.12"/>
    <s v="Troy Staebel"/>
    <s v="Dyfed"/>
    <s v="Small Business"/>
    <x v="0"/>
    <s v="Appliances"/>
    <s v="Medium Box"/>
    <d v="2014-04-03T00:00:00"/>
    <x v="0"/>
  </r>
  <r>
    <n v="5487"/>
    <s v="N"/>
    <d v="2014-04-01T00:00:00"/>
    <s v="Not Specified"/>
    <x v="15"/>
    <n v="272.70999999999998"/>
    <n v="0.09"/>
    <s v="Express"/>
    <n v="-27.79"/>
    <n v="23.5"/>
    <n v="21.19"/>
    <s v="Thomas Boland"/>
    <s v="West Glamorgan"/>
    <s v="Corporate"/>
    <x v="0"/>
    <s v="Binders and Binder Accessories"/>
    <s v="Small Box"/>
    <d v="2014-04-02T00:00:00"/>
    <x v="0"/>
  </r>
  <r>
    <n v="5488"/>
    <s v="N"/>
    <d v="2014-04-01T00:00:00"/>
    <s v="Not Specified"/>
    <x v="3"/>
    <n v="1452.28"/>
    <n v="0.1"/>
    <s v="Regular"/>
    <n v="242.01"/>
    <n v="112.97"/>
    <n v="21.18"/>
    <s v="Thomas Boland"/>
    <s v="West Glamorgan"/>
    <s v="Corporate"/>
    <x v="1"/>
    <s v="Computer Peripherals"/>
    <s v="Small Box"/>
    <d v="2014-04-02T00:00:00"/>
    <x v="0"/>
  </r>
  <r>
    <n v="5489"/>
    <s v="N"/>
    <d v="2014-04-01T00:00:00"/>
    <s v="Not Specified"/>
    <x v="15"/>
    <n v="2294.5"/>
    <n v="7.0000000000000007E-2"/>
    <s v="Regular"/>
    <n v="236.89"/>
    <n v="111.99"/>
    <n v="33.99"/>
    <s v="Thomas Boland"/>
    <s v="West Glamorgan"/>
    <s v="Corporate"/>
    <x v="1"/>
    <s v="Office Machines"/>
    <s v="Small Box"/>
    <d v="2014-04-02T00:00:00"/>
    <x v="0"/>
  </r>
  <r>
    <n v="5490"/>
    <s v="N"/>
    <d v="2014-04-02T00:00:00"/>
    <s v="Medium"/>
    <x v="47"/>
    <n v="1809.35"/>
    <n v="0.03"/>
    <s v="Delivery Van"/>
    <n v="-176.67"/>
    <n v="72.89"/>
    <n v="46.41"/>
    <s v="Anthony Garverick"/>
    <s v="Mid Glamorgan"/>
    <s v="Small Business"/>
    <x v="2"/>
    <s v="Chairs &amp; Chairmats"/>
    <s v="Jumbo Drum"/>
    <d v="2014-04-03T00:00:00"/>
    <x v="0"/>
  </r>
  <r>
    <n v="5491"/>
    <s v="N"/>
    <d v="2014-04-05T00:00:00"/>
    <s v="Not Specified"/>
    <x v="46"/>
    <n v="1560.78"/>
    <n v="0.1"/>
    <s v="Regular"/>
    <n v="186.28"/>
    <n v="48.55"/>
    <n v="27.89"/>
    <s v="Scot Wooten"/>
    <s v="Mid Glamorgan"/>
    <s v="Corporate"/>
    <x v="0"/>
    <s v="Pens &amp; Art Supplies"/>
    <s v="Wrap Bag"/>
    <d v="2014-04-07T00:00:00"/>
    <x v="0"/>
  </r>
  <r>
    <n v="5492"/>
    <s v="N"/>
    <d v="2014-04-05T00:00:00"/>
    <s v="High"/>
    <x v="37"/>
    <n v="572.38"/>
    <n v="0.1"/>
    <s v="Regular"/>
    <n v="-102.11"/>
    <n v="34.380000000000003"/>
    <n v="29.1"/>
    <s v="Eudokia Martin"/>
    <s v="West Glamorgan"/>
    <s v="Home Office"/>
    <x v="0"/>
    <s v="Binders and Binder Accessories"/>
    <s v="Small Box"/>
    <d v="2014-04-06T00:00:00"/>
    <x v="0"/>
  </r>
  <r>
    <n v="5493"/>
    <s v="N"/>
    <d v="2014-04-05T00:00:00"/>
    <s v="High"/>
    <x v="28"/>
    <n v="136.88"/>
    <n v="0.04"/>
    <s v="Regular"/>
    <n v="51.41"/>
    <n v="18.98"/>
    <n v="16.829999999999998"/>
    <s v="Eudokia Martin"/>
    <s v="West Glamorgan"/>
    <s v="Home Office"/>
    <x v="2"/>
    <s v="Office Furnishings"/>
    <s v="Small Pack"/>
    <d v="2014-04-07T00:00:00"/>
    <x v="0"/>
  </r>
  <r>
    <n v="5494"/>
    <s v="N"/>
    <d v="2014-04-06T00:00:00"/>
    <s v="Low"/>
    <x v="31"/>
    <n v="392.14"/>
    <n v="0.01"/>
    <s v="Express"/>
    <n v="8.09"/>
    <n v="25.43"/>
    <n v="19.5"/>
    <s v="Maurice Satty"/>
    <s v="Mid Glamorgan"/>
    <s v="Corporate"/>
    <x v="0"/>
    <s v="Storage &amp; Organization"/>
    <s v="Small Box"/>
    <d v="2014-04-13T00:00:00"/>
    <x v="0"/>
  </r>
  <r>
    <n v="5495"/>
    <s v="N"/>
    <d v="2014-04-06T00:00:00"/>
    <s v="High"/>
    <x v="33"/>
    <n v="615.61"/>
    <n v="0.09"/>
    <s v="Regular"/>
    <n v="-169.73"/>
    <n v="24.88"/>
    <n v="18.59"/>
    <s v="Jenna Caffey"/>
    <s v="Dyfed"/>
    <s v="Consumer"/>
    <x v="0"/>
    <s v="Scissors Rulers and Trimmers"/>
    <s v="Wrap Bag"/>
    <d v="2014-04-06T00:00:00"/>
    <x v="0"/>
  </r>
  <r>
    <n v="5496"/>
    <s v="N"/>
    <d v="2014-04-06T00:00:00"/>
    <s v="Critical"/>
    <x v="5"/>
    <n v="72.56"/>
    <n v="0.03"/>
    <s v="Regular"/>
    <n v="-1.64"/>
    <n v="14.18"/>
    <n v="15.38"/>
    <s v="Dave Poirier"/>
    <s v="Dyfed"/>
    <s v="Small Business"/>
    <x v="0"/>
    <s v="Rubber Bands"/>
    <s v="Wrap Bag"/>
    <d v="2014-04-06T00:00:00"/>
    <x v="0"/>
  </r>
  <r>
    <n v="5497"/>
    <s v="N"/>
    <d v="2014-04-06T00:00:00"/>
    <s v="High"/>
    <x v="7"/>
    <n v="1564.01"/>
    <n v="0.06"/>
    <s v="Regular"/>
    <n v="-480.15"/>
    <n v="101.83"/>
    <n v="49"/>
    <s v="Tracy Blumstein"/>
    <s v="Mid Glamorgan"/>
    <s v="Home Office"/>
    <x v="0"/>
    <s v="Storage &amp; Organization"/>
    <s v="Large Box"/>
    <d v="2014-04-08T00:00:00"/>
    <x v="0"/>
  </r>
  <r>
    <n v="5498"/>
    <s v="N"/>
    <d v="2014-04-06T00:00:00"/>
    <s v="High"/>
    <x v="2"/>
    <n v="652.54"/>
    <n v="0.1"/>
    <s v="Regular"/>
    <n v="-20.92"/>
    <n v="25.43"/>
    <n v="19.5"/>
    <s v="Tracy Blumstein"/>
    <s v="Mid Glamorgan"/>
    <s v="Home Office"/>
    <x v="0"/>
    <s v="Storage &amp; Organization"/>
    <s v="Small Box"/>
    <d v="2014-04-08T00:00:00"/>
    <x v="0"/>
  </r>
  <r>
    <n v="5499"/>
    <s v="N"/>
    <d v="2014-04-06T00:00:00"/>
    <s v="High"/>
    <x v="27"/>
    <n v="4858.9025000000001"/>
    <n v="0.01"/>
    <s v="Regular"/>
    <n v="1377.07"/>
    <n v="137.99"/>
    <n v="21.69"/>
    <s v="Tracy Blumstein"/>
    <s v="Mid Glamorgan"/>
    <s v="Home Office"/>
    <x v="1"/>
    <s v="Telephones and Communication"/>
    <s v="Small Box"/>
    <d v="2014-04-06T00:00:00"/>
    <x v="0"/>
  </r>
  <r>
    <n v="5500"/>
    <s v="N"/>
    <d v="2014-04-06T00:00:00"/>
    <s v="Low"/>
    <x v="45"/>
    <n v="85.36"/>
    <n v="0.05"/>
    <s v="Regular"/>
    <n v="22.05"/>
    <n v="16.84"/>
    <n v="14.71"/>
    <s v="Russell Applegate"/>
    <s v="West Glamorgan"/>
    <s v="Home Office"/>
    <x v="0"/>
    <s v="Pens &amp; Art Supplies"/>
    <s v="Wrap Bag"/>
    <d v="2014-04-15T00:00:00"/>
    <x v="0"/>
  </r>
  <r>
    <n v="5501"/>
    <s v="N"/>
    <d v="2014-04-06T00:00:00"/>
    <s v="Low"/>
    <x v="38"/>
    <n v="2420.9299999999998"/>
    <n v="0.06"/>
    <s v="Regular"/>
    <n v="549.44000000000005"/>
    <n v="72.650000000000006"/>
    <n v="26.23"/>
    <s v="Michelle Ellison"/>
    <s v="West Glamorgan"/>
    <s v="Consumer"/>
    <x v="2"/>
    <s v="Office Furnishings"/>
    <s v="Medium Box"/>
    <d v="2014-04-08T00:00:00"/>
    <x v="0"/>
  </r>
  <r>
    <n v="5502"/>
    <s v="Y"/>
    <d v="2014-04-07T00:00:00"/>
    <s v="Medium"/>
    <x v="34"/>
    <n v="252.25"/>
    <n v="0.06"/>
    <s v="Express"/>
    <n v="43.46"/>
    <n v="29.67"/>
    <n v="22.99"/>
    <s v="Christine Kargatis"/>
    <s v="West Glamorgan"/>
    <s v="Small Business"/>
    <x v="2"/>
    <s v="Office Furnishings"/>
    <s v="Small Pack"/>
    <d v="2014-04-08T00:00:00"/>
    <x v="0"/>
  </r>
  <r>
    <n v="5503"/>
    <s v="N"/>
    <d v="2014-04-07T00:00:00"/>
    <s v="Low"/>
    <x v="19"/>
    <n v="75.86"/>
    <n v="0.02"/>
    <s v="Regular"/>
    <n v="-17.079999999999998"/>
    <n v="17.579999999999998"/>
    <n v="19.3"/>
    <s v="Ashley Jarvis"/>
    <s v="Mid Glamorgan"/>
    <s v="Home Office"/>
    <x v="0"/>
    <s v="Envelopes"/>
    <s v="Small Box"/>
    <d v="2014-04-12T00:00:00"/>
    <x v="0"/>
  </r>
  <r>
    <n v="5504"/>
    <s v="N"/>
    <d v="2014-04-07T00:00:00"/>
    <s v="Low"/>
    <x v="10"/>
    <n v="892.63"/>
    <n v="0.03"/>
    <s v="Regular"/>
    <n v="84.38"/>
    <n v="52.89"/>
    <n v="32.979999999999997"/>
    <s v="Ashley Jarvis"/>
    <s v="Mid Glamorgan"/>
    <s v="Home Office"/>
    <x v="2"/>
    <s v="Office Furnishings"/>
    <s v="Small Box"/>
    <d v="2014-04-14T00:00:00"/>
    <x v="0"/>
  </r>
  <r>
    <n v="5505"/>
    <s v="N"/>
    <d v="2014-04-07T00:00:00"/>
    <s v="Low"/>
    <x v="40"/>
    <n v="1430.75"/>
    <n v="0.1"/>
    <s v="Regular"/>
    <n v="-574.91999999999996"/>
    <n v="52.48"/>
    <n v="33.99"/>
    <s v="Christopher Schild"/>
    <s v="Dyfed"/>
    <s v="Corporate"/>
    <x v="1"/>
    <s v="Computer Peripherals"/>
    <s v="Small Box"/>
    <d v="2014-04-09T00:00:00"/>
    <x v="0"/>
  </r>
  <r>
    <n v="5506"/>
    <s v="N"/>
    <d v="2014-04-07T00:00:00"/>
    <s v="Medium"/>
    <x v="40"/>
    <n v="2152.3240000000001"/>
    <n v="0"/>
    <s v="Regular"/>
    <n v="547.65"/>
    <n v="77.989999999999995"/>
    <n v="19.260000000000002"/>
    <s v="Grant Thornton"/>
    <s v="Mid Glamorgan"/>
    <s v="Corporate"/>
    <x v="1"/>
    <s v="Telephones and Communication"/>
    <s v="Small Box"/>
    <d v="2014-04-08T00:00:00"/>
    <x v="0"/>
  </r>
  <r>
    <n v="5507"/>
    <s v="N"/>
    <d v="2014-04-07T00:00:00"/>
    <s v="Not Specified"/>
    <x v="26"/>
    <n v="251.79"/>
    <n v="0.08"/>
    <s v="Regular"/>
    <n v="119.5"/>
    <n v="24.53"/>
    <n v="14.5"/>
    <s v="Nora Pelletier"/>
    <s v="Mid Glamorgan"/>
    <s v="Home Office"/>
    <x v="0"/>
    <s v="Labels"/>
    <s v="Small Box"/>
    <d v="2014-04-08T00:00:00"/>
    <x v="0"/>
  </r>
  <r>
    <n v="5508"/>
    <s v="N"/>
    <d v="2014-04-07T00:00:00"/>
    <s v="Not Specified"/>
    <x v="0"/>
    <n v="588.82000000000005"/>
    <n v="0.02"/>
    <s v="Regular"/>
    <n v="-124.57"/>
    <n v="190.47"/>
    <n v="33.99"/>
    <s v="Nora Pelletier"/>
    <s v="Mid Glamorgan"/>
    <s v="Home Office"/>
    <x v="0"/>
    <s v="Storage &amp; Organization"/>
    <s v="Small Box"/>
    <d v="2014-04-08T00:00:00"/>
    <x v="0"/>
  </r>
  <r>
    <n v="5509"/>
    <s v="N"/>
    <d v="2014-04-08T00:00:00"/>
    <s v="Low"/>
    <x v="16"/>
    <n v="1902.95"/>
    <n v="0.06"/>
    <s v="Regular"/>
    <n v="813.02"/>
    <n v="52.97"/>
    <n v="15.99"/>
    <s v="Jay Fine"/>
    <s v="Dyfed"/>
    <s v="Consumer"/>
    <x v="1"/>
    <s v="Computer Peripherals"/>
    <s v="Small Pack"/>
    <d v="2014-04-12T00:00:00"/>
    <x v="0"/>
  </r>
  <r>
    <n v="5510"/>
    <s v="N"/>
    <d v="2014-04-08T00:00:00"/>
    <s v="Critical"/>
    <x v="43"/>
    <n v="1570.37"/>
    <n v="0.01"/>
    <s v="Express"/>
    <n v="506.99"/>
    <n v="54.98"/>
    <n v="18.62"/>
    <s v="Kelly Lampkin"/>
    <s v="West Glamorgan"/>
    <s v="Corporate"/>
    <x v="0"/>
    <s v="Appliances"/>
    <s v="Small Box"/>
    <d v="2014-04-10T00:00:00"/>
    <x v="0"/>
  </r>
  <r>
    <n v="5511"/>
    <s v="N"/>
    <d v="2014-04-08T00:00:00"/>
    <s v="Low"/>
    <x v="0"/>
    <n v="40.159999999999997"/>
    <n v="0.06"/>
    <s v="Express"/>
    <n v="16.690000000000001"/>
    <n v="18.3"/>
    <n v="14.5"/>
    <s v="Marc Crier"/>
    <s v="Mid Glamorgan"/>
    <s v="Corporate"/>
    <x v="0"/>
    <s v="Labels"/>
    <s v="Small Box"/>
    <d v="2014-04-17T00:00:00"/>
    <x v="0"/>
  </r>
  <r>
    <n v="5512"/>
    <s v="N"/>
    <d v="2014-04-09T00:00:00"/>
    <s v="High"/>
    <x v="4"/>
    <n v="93.25"/>
    <n v="0.03"/>
    <s v="Regular"/>
    <n v="-322.25"/>
    <n v="16.48"/>
    <n v="63"/>
    <s v="Emily Ducich"/>
    <s v="Mid Glamorgan"/>
    <s v="Consumer"/>
    <x v="0"/>
    <s v="Appliances"/>
    <s v="Large Box"/>
    <d v="2014-04-11T00:00:00"/>
    <x v="0"/>
  </r>
  <r>
    <n v="5513"/>
    <s v="N"/>
    <d v="2014-04-09T00:00:00"/>
    <s v="High"/>
    <x v="11"/>
    <n v="14385.18"/>
    <n v="0.06"/>
    <s v="Delivery Van"/>
    <n v="4167.38"/>
    <n v="362.99"/>
    <n v="53"/>
    <s v="Emily Ducich"/>
    <s v="Mid Glamorgan"/>
    <s v="Consumer"/>
    <x v="2"/>
    <s v="Chairs &amp; Chairmats"/>
    <s v="Jumbo Drum"/>
    <d v="2014-04-11T00:00:00"/>
    <x v="0"/>
  </r>
  <r>
    <n v="5514"/>
    <s v="N"/>
    <d v="2014-04-09T00:00:00"/>
    <s v="High"/>
    <x v="37"/>
    <n v="1001.67"/>
    <n v="0.09"/>
    <s v="Express"/>
    <n v="-121.71"/>
    <n v="52.98"/>
    <n v="20.5"/>
    <s v="Emily Ducich"/>
    <s v="Mid Glamorgan"/>
    <s v="Consumer"/>
    <x v="1"/>
    <s v="Computer Peripherals"/>
    <s v="Small Box"/>
    <d v="2014-04-11T00:00:00"/>
    <x v="0"/>
  </r>
  <r>
    <n v="5515"/>
    <s v="N"/>
    <d v="2014-04-09T00:00:00"/>
    <s v="High"/>
    <x v="5"/>
    <n v="9566.0499999999993"/>
    <n v="0.09"/>
    <s v="Delivery Van"/>
    <n v="2159.4699999999998"/>
    <n v="361.45"/>
    <n v="74"/>
    <s v="Emily Ducich"/>
    <s v="Mid Glamorgan"/>
    <s v="Consumer"/>
    <x v="2"/>
    <s v="Tables"/>
    <s v="Jumbo Drum"/>
    <d v="2014-04-10T00:00:00"/>
    <x v="0"/>
  </r>
  <r>
    <n v="5516"/>
    <s v="N"/>
    <d v="2014-04-09T00:00:00"/>
    <s v="Medium"/>
    <x v="18"/>
    <n v="3204.4029999999998"/>
    <n v="7.0000000000000007E-2"/>
    <s v="Regular"/>
    <n v="608.86"/>
    <n v="137.99"/>
    <n v="21.69"/>
    <s v="Evan Henry"/>
    <s v="Mid Glamorgan"/>
    <s v="Corporate"/>
    <x v="1"/>
    <s v="Telephones and Communication"/>
    <s v="Small Box"/>
    <d v="2014-04-10T00:00:00"/>
    <x v="0"/>
  </r>
  <r>
    <n v="5517"/>
    <s v="N"/>
    <d v="2014-04-09T00:00:00"/>
    <s v="Not Specified"/>
    <x v="19"/>
    <n v="992.41"/>
    <n v="0.04"/>
    <s v="Regular"/>
    <n v="191.45"/>
    <n v="102.48"/>
    <n v="33.99"/>
    <s v="Roy Jones"/>
    <s v="Mid Glamorgan"/>
    <s v="Corporate"/>
    <x v="0"/>
    <s v="Envelopes"/>
    <s v="Small Box"/>
    <d v="2014-04-11T00:00:00"/>
    <x v="0"/>
  </r>
  <r>
    <n v="5518"/>
    <s v="N"/>
    <d v="2014-04-09T00:00:00"/>
    <s v="Not Specified"/>
    <x v="40"/>
    <n v="358.11"/>
    <n v="0.02"/>
    <s v="Regular"/>
    <n v="-9.9"/>
    <n v="21.77"/>
    <n v="20.02"/>
    <s v="Roy Jones"/>
    <s v="Mid Glamorgan"/>
    <s v="Corporate"/>
    <x v="2"/>
    <s v="Office Furnishings"/>
    <s v="Medium Box"/>
    <d v="2014-04-10T00:00:00"/>
    <x v="0"/>
  </r>
  <r>
    <n v="5519"/>
    <s v="N"/>
    <d v="2014-04-09T00:00:00"/>
    <s v="Not Specified"/>
    <x v="17"/>
    <n v="82.63"/>
    <n v="0.09"/>
    <s v="Regular"/>
    <n v="-46.1"/>
    <n v="46.99"/>
    <n v="21.73"/>
    <s v="Roy Jones"/>
    <s v="Mid Glamorgan"/>
    <s v="Corporate"/>
    <x v="0"/>
    <s v="Pens &amp; Art Supplies"/>
    <s v="Small Box"/>
    <d v="2014-04-11T00:00:00"/>
    <x v="0"/>
  </r>
  <r>
    <n v="5520"/>
    <s v="N"/>
    <d v="2014-04-09T00:00:00"/>
    <s v="Low"/>
    <x v="9"/>
    <n v="4082.7759999999998"/>
    <n v="0.05"/>
    <s v="Regular"/>
    <n v="847.13"/>
    <n v="127.99"/>
    <n v="22.99"/>
    <s v="Roy French"/>
    <s v="West Glamorgan"/>
    <s v="Consumer"/>
    <x v="1"/>
    <s v="Telephones and Communication"/>
    <s v="Small Box"/>
    <d v="2014-04-13T00:00:00"/>
    <x v="0"/>
  </r>
  <r>
    <n v="5521"/>
    <s v="N"/>
    <d v="2014-04-09T00:00:00"/>
    <s v="Not Specified"/>
    <x v="25"/>
    <n v="456.87"/>
    <n v="0.05"/>
    <s v="Regular"/>
    <n v="-185.09"/>
    <n v="26.81"/>
    <n v="27.32"/>
    <s v="Michelle Ellison"/>
    <s v="West Glamorgan"/>
    <s v="Small Business"/>
    <x v="0"/>
    <s v="Appliances"/>
    <s v="Small Box"/>
    <d v="2014-04-11T00:00:00"/>
    <x v="0"/>
  </r>
  <r>
    <n v="5522"/>
    <s v="N"/>
    <d v="2014-04-09T00:00:00"/>
    <s v="Not Specified"/>
    <x v="5"/>
    <n v="88.01"/>
    <n v="0.08"/>
    <s v="Regular"/>
    <n v="-3.37"/>
    <n v="14.78"/>
    <n v="15.25"/>
    <s v="Michelle Ellison"/>
    <s v="West Glamorgan"/>
    <s v="Small Business"/>
    <x v="0"/>
    <s v="Pens &amp; Art Supplies"/>
    <s v="Wrap Bag"/>
    <d v="2014-04-10T00:00:00"/>
    <x v="0"/>
  </r>
  <r>
    <n v="5523"/>
    <s v="N"/>
    <d v="2014-04-10T00:00:00"/>
    <s v="Not Specified"/>
    <x v="12"/>
    <n v="369.57"/>
    <n v="0.08"/>
    <s v="Regular"/>
    <n v="-78.56"/>
    <n v="23.7"/>
    <n v="20.96"/>
    <s v="Emily Phan"/>
    <s v="Dyfed"/>
    <s v="Consumer"/>
    <x v="0"/>
    <s v="Appliances"/>
    <s v="Medium Box"/>
    <d v="2014-04-13T00:00:00"/>
    <x v="0"/>
  </r>
  <r>
    <n v="5524"/>
    <s v="N"/>
    <d v="2014-04-10T00:00:00"/>
    <s v="High"/>
    <x v="48"/>
    <n v="131.59"/>
    <n v="0.03"/>
    <s v="Regular"/>
    <n v="-47.9"/>
    <n v="27.99"/>
    <n v="25.28"/>
    <s v="Brad Thomas"/>
    <s v="Mid Glamorgan"/>
    <s v="Home Office"/>
    <x v="1"/>
    <s v="Office Machines"/>
    <s v="Medium Box"/>
    <d v="2014-04-11T00:00:00"/>
    <x v="0"/>
  </r>
  <r>
    <n v="5525"/>
    <s v="N"/>
    <d v="2014-04-10T00:00:00"/>
    <s v="Not Specified"/>
    <x v="5"/>
    <n v="9500.32"/>
    <n v="0.05"/>
    <s v="Delivery Van"/>
    <n v="777.44"/>
    <n v="340.14"/>
    <n v="105.05"/>
    <s v="Duane Benoit"/>
    <s v="West Glamorgan"/>
    <s v="Home Office"/>
    <x v="0"/>
    <s v="Appliances"/>
    <s v="Jumbo Drum"/>
    <d v="2014-04-11T00:00:00"/>
    <x v="0"/>
  </r>
  <r>
    <n v="5526"/>
    <s v="N"/>
    <d v="2014-04-10T00:00:00"/>
    <s v="Not Specified"/>
    <x v="5"/>
    <n v="210.8"/>
    <n v="0.04"/>
    <s v="Regular"/>
    <n v="29.99"/>
    <n v="19.079999999999998"/>
    <n v="16.350000000000001"/>
    <s v="Nat Carroll"/>
    <s v="West Glamorgan"/>
    <s v="Home Office"/>
    <x v="0"/>
    <s v="Pens &amp; Art Supplies"/>
    <s v="Wrap Bag"/>
    <d v="2014-04-11T00:00:00"/>
    <x v="0"/>
  </r>
  <r>
    <n v="5527"/>
    <s v="N"/>
    <d v="2014-04-10T00:00:00"/>
    <s v="Medium"/>
    <x v="26"/>
    <n v="6456.4560000000001"/>
    <n v="0.01"/>
    <s v="Delivery Van"/>
    <n v="1121.42"/>
    <n v="412.98"/>
    <n v="56.52"/>
    <s v="David Kendrick"/>
    <s v="Mid Glamorgan"/>
    <s v="Home Office"/>
    <x v="2"/>
    <s v="Tables"/>
    <s v="Jumbo Box"/>
    <d v="2014-04-12T00:00:00"/>
    <x v="0"/>
  </r>
  <r>
    <n v="5528"/>
    <s v="N"/>
    <d v="2014-04-10T00:00:00"/>
    <s v="Critical"/>
    <x v="22"/>
    <n v="3985.42"/>
    <n v="0.08"/>
    <s v="Regular"/>
    <n v="1342.36"/>
    <n v="177.98"/>
    <n v="33.99"/>
    <s v="James Lanier"/>
    <s v="West Glamorgan"/>
    <s v="Corporate"/>
    <x v="0"/>
    <s v="Binders and Binder Accessories"/>
    <s v="Small Box"/>
    <d v="2014-04-12T00:00:00"/>
    <x v="0"/>
  </r>
  <r>
    <n v="5529"/>
    <s v="Y"/>
    <d v="2014-04-10T00:00:00"/>
    <s v="Critical"/>
    <x v="45"/>
    <n v="850.55"/>
    <n v="0"/>
    <s v="Regular"/>
    <n v="360.4"/>
    <n v="60.91"/>
    <n v="19.809999999999999"/>
    <s v="James Lanier"/>
    <s v="West Glamorgan"/>
    <s v="Corporate"/>
    <x v="0"/>
    <s v="Paper"/>
    <s v="Small Box"/>
    <d v="2014-04-12T00:00:00"/>
    <x v="0"/>
  </r>
  <r>
    <n v="5530"/>
    <s v="N"/>
    <d v="2014-04-11T00:00:00"/>
    <s v="Not Specified"/>
    <x v="23"/>
    <n v="894.85"/>
    <n v="0.1"/>
    <s v="Regular"/>
    <n v="371.19"/>
    <n v="32.979999999999997"/>
    <n v="15.49"/>
    <s v="Brad Eason"/>
    <s v="West Glamorgan"/>
    <s v="Small Business"/>
    <x v="0"/>
    <s v="Binders and Binder Accessories"/>
    <s v="Small Box"/>
    <d v="2014-04-13T00:00:00"/>
    <x v="0"/>
  </r>
  <r>
    <n v="5531"/>
    <s v="N"/>
    <d v="2014-04-11T00:00:00"/>
    <s v="Not Specified"/>
    <x v="48"/>
    <n v="363.37"/>
    <n v="0.03"/>
    <s v="Regular"/>
    <n v="0.94"/>
    <n v="60.04"/>
    <n v="33.99"/>
    <s v="Brad Eason"/>
    <s v="West Glamorgan"/>
    <s v="Small Business"/>
    <x v="0"/>
    <s v="Paper"/>
    <s v="Small Box"/>
    <d v="2014-04-13T00:00:00"/>
    <x v="0"/>
  </r>
  <r>
    <n v="5532"/>
    <s v="N"/>
    <d v="2014-04-14T00:00:00"/>
    <s v="Medium"/>
    <x v="28"/>
    <n v="4220.152"/>
    <n v="0.06"/>
    <s v="Delivery Van"/>
    <n v="-710.38"/>
    <n v="308.18"/>
    <n v="68.12"/>
    <s v="Becky Martin"/>
    <s v="Dyfed"/>
    <s v="Home Office"/>
    <x v="2"/>
    <s v="Tables"/>
    <s v="Jumbo Box"/>
    <d v="2014-04-15T00:00:00"/>
    <x v="0"/>
  </r>
  <r>
    <n v="5533"/>
    <s v="N"/>
    <d v="2014-04-14T00:00:00"/>
    <s v="Low"/>
    <x v="34"/>
    <n v="1394.05"/>
    <n v="0.09"/>
    <s v="Delivery Van"/>
    <n v="-188.18"/>
    <n v="112.98"/>
    <n v="49.84"/>
    <s v="David Flashing"/>
    <s v="Dyfed"/>
    <s v="Home Office"/>
    <x v="2"/>
    <s v="Bookcases"/>
    <s v="Jumbo Box"/>
    <d v="2014-04-19T00:00:00"/>
    <x v="0"/>
  </r>
  <r>
    <n v="5534"/>
    <s v="N"/>
    <d v="2014-04-15T00:00:00"/>
    <s v="Not Specified"/>
    <x v="2"/>
    <n v="3298.53"/>
    <n v="0.09"/>
    <s v="Regular"/>
    <n v="931.35"/>
    <n v="82.97"/>
    <n v="17.5"/>
    <s v="Carl Weiss"/>
    <s v="Mid Glamorgan"/>
    <s v="Consumer"/>
    <x v="0"/>
    <s v="Appliances"/>
    <s v="Small Box"/>
    <d v="2014-04-15T00:00:00"/>
    <x v="0"/>
  </r>
  <r>
    <n v="5535"/>
    <s v="N"/>
    <d v="2014-04-15T00:00:00"/>
    <s v="Not Specified"/>
    <x v="29"/>
    <n v="744.36"/>
    <n v="0.1"/>
    <s v="Regular"/>
    <n v="-28.89"/>
    <n v="31.98"/>
    <n v="24.49"/>
    <s v="Carl Weiss"/>
    <s v="Mid Glamorgan"/>
    <s v="Consumer"/>
    <x v="2"/>
    <s v="Office Furnishings"/>
    <s v="Small Box"/>
    <d v="2014-04-18T00:00:00"/>
    <x v="0"/>
  </r>
  <r>
    <n v="5536"/>
    <s v="N"/>
    <d v="2014-04-16T00:00:00"/>
    <s v="High"/>
    <x v="36"/>
    <n v="4165.5235000000002"/>
    <n v="0.01"/>
    <s v="Regular"/>
    <n v="1234.29"/>
    <n v="137.99"/>
    <n v="22.99"/>
    <s v="Keith Dawkins"/>
    <s v="Mid Glamorgan"/>
    <s v="Home Office"/>
    <x v="1"/>
    <s v="Telephones and Communication"/>
    <s v="Small Box"/>
    <d v="2014-04-18T00:00:00"/>
    <x v="0"/>
  </r>
  <r>
    <n v="5537"/>
    <s v="N"/>
    <d v="2014-04-16T00:00:00"/>
    <s v="Critical"/>
    <x v="20"/>
    <n v="14543.2"/>
    <n v="0.05"/>
    <s v="Delivery Van"/>
    <n v="-3965.66"/>
    <n v="2562.14"/>
    <n v="43.7"/>
    <s v="Maria Zettner"/>
    <s v="West Glamorgan"/>
    <s v="Corporate"/>
    <x v="1"/>
    <s v="Office Machines"/>
    <s v="Jumbo Drum"/>
    <d v="2014-04-17T00:00:00"/>
    <x v="0"/>
  </r>
  <r>
    <n v="5538"/>
    <s v="N"/>
    <d v="2014-04-17T00:00:00"/>
    <s v="Critical"/>
    <x v="35"/>
    <n v="1352.28"/>
    <n v="0.06"/>
    <s v="Regular"/>
    <n v="-8.3699999999999992"/>
    <n v="67.94"/>
    <n v="18"/>
    <s v="Denny Ordway"/>
    <s v="Mid Glamorgan"/>
    <s v="Small Business"/>
    <x v="1"/>
    <s v="Computer Peripherals"/>
    <s v="Small Box"/>
    <d v="2014-04-18T00:00:00"/>
    <x v="0"/>
  </r>
  <r>
    <n v="5539"/>
    <s v="N"/>
    <d v="2014-04-17T00:00:00"/>
    <s v="Critical"/>
    <x v="8"/>
    <n v="255.94"/>
    <n v="7.0000000000000007E-2"/>
    <s v="Regular"/>
    <n v="117.15"/>
    <n v="18.3"/>
    <n v="14.5"/>
    <s v="Denny Ordway"/>
    <s v="Mid Glamorgan"/>
    <s v="Small Business"/>
    <x v="0"/>
    <s v="Labels"/>
    <s v="Small Box"/>
    <d v="2014-04-17T00:00:00"/>
    <x v="0"/>
  </r>
  <r>
    <n v="5540"/>
    <s v="N"/>
    <d v="2014-04-17T00:00:00"/>
    <s v="Low"/>
    <x v="11"/>
    <n v="17861.04"/>
    <n v="0.02"/>
    <s v="Regular"/>
    <n v="6232.73"/>
    <n v="431.19"/>
    <n v="33.99"/>
    <s v="Patrick Ryan"/>
    <s v="Mid Glamorgan"/>
    <s v="Corporate"/>
    <x v="0"/>
    <s v="Storage &amp; Organization"/>
    <s v="Small Box"/>
    <d v="2014-04-17T00:00:00"/>
    <x v="0"/>
  </r>
  <r>
    <n v="5541"/>
    <s v="N"/>
    <d v="2014-04-18T00:00:00"/>
    <s v="Medium"/>
    <x v="34"/>
    <n v="3837.54"/>
    <n v="0.1"/>
    <s v="Regular"/>
    <n v="207.65"/>
    <n v="312.97000000000003"/>
    <n v="21.18"/>
    <s v="Luke Schmidt"/>
    <s v="Mid Glamorgan"/>
    <s v="Home Office"/>
    <x v="1"/>
    <s v="Computer Peripherals"/>
    <s v="Small Box"/>
    <d v="2014-04-19T00:00:00"/>
    <x v="0"/>
  </r>
  <r>
    <n v="5542"/>
    <s v="N"/>
    <d v="2014-04-18T00:00:00"/>
    <s v="Medium"/>
    <x v="29"/>
    <n v="1567.26"/>
    <n v="0.06"/>
    <s v="Regular"/>
    <n v="677.77"/>
    <n v="51.89"/>
    <n v="17.04"/>
    <s v="Luke Schmidt"/>
    <s v="Mid Glamorgan"/>
    <s v="Home Office"/>
    <x v="2"/>
    <s v="Office Furnishings"/>
    <s v="Wrap Bag"/>
    <d v="2014-04-20T00:00:00"/>
    <x v="0"/>
  </r>
  <r>
    <n v="5543"/>
    <s v="N"/>
    <d v="2014-04-18T00:00:00"/>
    <s v="Critical"/>
    <x v="15"/>
    <n v="3048.73"/>
    <n v="0.02"/>
    <s v="Delivery Van"/>
    <n v="-255.01"/>
    <n v="142.97999999999999"/>
    <n v="44"/>
    <s v="Christina Anderson"/>
    <s v="Mid Glamorgan"/>
    <s v="Corporate"/>
    <x v="2"/>
    <s v="Chairs &amp; Chairmats"/>
    <s v="Jumbo Drum"/>
    <d v="2014-04-19T00:00:00"/>
    <x v="0"/>
  </r>
  <r>
    <n v="5544"/>
    <s v="N"/>
    <d v="2014-04-18T00:00:00"/>
    <s v="Medium"/>
    <x v="35"/>
    <n v="2137.62"/>
    <n v="0.09"/>
    <s v="Delivery Van"/>
    <n v="-579.20000000000005"/>
    <n v="101.99"/>
    <n v="56"/>
    <s v="Peter Fuller"/>
    <s v="Mid Glamorgan"/>
    <s v="Consumer"/>
    <x v="2"/>
    <s v="Chairs &amp; Chairmats"/>
    <s v="Jumbo Drum"/>
    <d v="2014-04-18T00:00:00"/>
    <x v="0"/>
  </r>
  <r>
    <n v="5545"/>
    <s v="N"/>
    <d v="2014-04-19T00:00:00"/>
    <s v="Low"/>
    <x v="42"/>
    <n v="139.47"/>
    <n v="0.06"/>
    <s v="Regular"/>
    <n v="19.399999999999999"/>
    <n v="15.58"/>
    <n v="15.63"/>
    <s v="Kelly Lampkin"/>
    <s v="West Glamorgan"/>
    <s v="Corporate"/>
    <x v="0"/>
    <s v="Rubber Bands"/>
    <s v="Wrap Bag"/>
    <d v="2014-04-23T00:00:00"/>
    <x v="0"/>
  </r>
  <r>
    <n v="5546"/>
    <s v="N"/>
    <d v="2014-04-19T00:00:00"/>
    <s v="Low"/>
    <x v="18"/>
    <n v="2511.81"/>
    <n v="0.01"/>
    <s v="Regular"/>
    <n v="-542.49"/>
    <n v="91.52"/>
    <n v="62.2"/>
    <s v="Amy Hunt"/>
    <s v="Mid Glamorgan"/>
    <s v="Home Office"/>
    <x v="2"/>
    <s v="Office Furnishings"/>
    <s v="Medium Box"/>
    <d v="2014-04-26T00:00:00"/>
    <x v="0"/>
  </r>
  <r>
    <n v="5547"/>
    <s v="N"/>
    <d v="2014-04-20T00:00:00"/>
    <s v="High"/>
    <x v="26"/>
    <n v="119.82"/>
    <n v="0.09"/>
    <s v="Regular"/>
    <n v="12.8"/>
    <n v="17.98"/>
    <n v="16.5"/>
    <s v="Amy Hunt"/>
    <s v="Mid Glamorgan"/>
    <s v="Home Office"/>
    <x v="0"/>
    <s v="Envelopes"/>
    <s v="Small Box"/>
    <d v="2014-04-22T00:00:00"/>
    <x v="0"/>
  </r>
  <r>
    <n v="5548"/>
    <s v="N"/>
    <d v="2014-04-21T00:00:00"/>
    <s v="Critical"/>
    <x v="10"/>
    <n v="7848.97"/>
    <n v="0.05"/>
    <s v="Express"/>
    <n v="2352.58"/>
    <n v="375.25"/>
    <n v="33.99"/>
    <s v="Tracy Jones"/>
    <s v="Mid Glamorgan"/>
    <s v="Corporate"/>
    <x v="0"/>
    <s v="Appliances"/>
    <s v="Small Box"/>
    <d v="2014-04-21T00:00:00"/>
    <x v="0"/>
  </r>
  <r>
    <n v="5549"/>
    <s v="N"/>
    <d v="2014-04-21T00:00:00"/>
    <s v="Critical"/>
    <x v="10"/>
    <n v="163.71"/>
    <n v="0.06"/>
    <s v="Express"/>
    <n v="-4.41"/>
    <n v="19.59"/>
    <n v="18"/>
    <s v="Tracy Jones"/>
    <s v="Mid Glamorgan"/>
    <s v="Corporate"/>
    <x v="2"/>
    <s v="Office Furnishings"/>
    <s v="Wrap Bag"/>
    <d v="2014-04-21T00:00:00"/>
    <x v="0"/>
  </r>
  <r>
    <n v="5550"/>
    <s v="N"/>
    <d v="2014-04-22T00:00:00"/>
    <s v="Low"/>
    <x v="5"/>
    <n v="166.51"/>
    <n v="7.0000000000000007E-2"/>
    <s v="Regular"/>
    <n v="69.41"/>
    <n v="17.43"/>
    <n v="14.95"/>
    <s v="Joy Smith"/>
    <s v="Dyfed"/>
    <s v="Consumer"/>
    <x v="0"/>
    <s v="Paper"/>
    <s v="Wrap Bag"/>
    <d v="2014-04-26T00:00:00"/>
    <x v="0"/>
  </r>
  <r>
    <n v="5551"/>
    <s v="N"/>
    <d v="2014-04-22T00:00:00"/>
    <s v="Medium"/>
    <x v="9"/>
    <n v="953.3"/>
    <n v="0.08"/>
    <s v="Regular"/>
    <n v="111.1"/>
    <n v="34.01"/>
    <n v="19.53"/>
    <s v="Rick Duston"/>
    <s v="Dyfed"/>
    <s v="Corporate"/>
    <x v="0"/>
    <s v="Pens &amp; Art Supplies"/>
    <s v="Small Pack"/>
    <d v="2014-04-24T00:00:00"/>
    <x v="0"/>
  </r>
  <r>
    <n v="5552"/>
    <s v="N"/>
    <d v="2014-04-23T00:00:00"/>
    <s v="Low"/>
    <x v="33"/>
    <n v="2356.06"/>
    <n v="0.02"/>
    <s v="Regular"/>
    <n v="926.81"/>
    <n v="58.89"/>
    <n v="19.100000000000001"/>
    <s v="Eugene Hildebrand"/>
    <s v="West Glamorgan"/>
    <s v="Home Office"/>
    <x v="0"/>
    <s v="Appliances"/>
    <s v="Medium Box"/>
    <d v="2014-04-23T00:00:00"/>
    <x v="0"/>
  </r>
  <r>
    <n v="5553"/>
    <s v="N"/>
    <d v="2014-04-23T00:00:00"/>
    <s v="Low"/>
    <x v="14"/>
    <n v="2664.52"/>
    <n v="0.05"/>
    <s v="Delivery Van"/>
    <n v="-367.69"/>
    <n v="152.97999999999999"/>
    <n v="50.09"/>
    <s v="Eugene Hildebrand"/>
    <s v="West Glamorgan"/>
    <s v="Home Office"/>
    <x v="2"/>
    <s v="Bookcases"/>
    <s v="Jumbo Box"/>
    <d v="2014-04-25T00:00:00"/>
    <x v="0"/>
  </r>
  <r>
    <n v="5554"/>
    <s v="N"/>
    <d v="2014-04-23T00:00:00"/>
    <s v="Low"/>
    <x v="2"/>
    <n v="9587.02"/>
    <n v="0.1"/>
    <s v="Delivery Van"/>
    <n v="-3459.67"/>
    <n v="224.6"/>
    <n v="124.2"/>
    <s v="Eugene Hildebrand"/>
    <s v="West Glamorgan"/>
    <s v="Home Office"/>
    <x v="2"/>
    <s v="Tables"/>
    <s v="Jumbo Box"/>
    <d v="2014-04-25T00:00:00"/>
    <x v="0"/>
  </r>
  <r>
    <n v="5555"/>
    <s v="Y"/>
    <d v="2014-04-24T00:00:00"/>
    <s v="Not Specified"/>
    <x v="13"/>
    <n v="15.36"/>
    <n v="0"/>
    <s v="Express"/>
    <n v="5.29"/>
    <n v="14.88"/>
    <n v="14.7"/>
    <s v="Giulietta Dortch"/>
    <s v="Mid Glamorgan"/>
    <s v="Consumer"/>
    <x v="0"/>
    <s v="Pens &amp; Art Supplies"/>
    <s v="Wrap Bag"/>
    <d v="2014-04-24T00:00:00"/>
    <x v="0"/>
  </r>
  <r>
    <n v="5556"/>
    <s v="N"/>
    <d v="2014-04-26T00:00:00"/>
    <s v="Medium"/>
    <x v="26"/>
    <n v="8055.85"/>
    <n v="0.04"/>
    <s v="Regular"/>
    <n v="1953.07"/>
    <n v="431.19"/>
    <n v="33.99"/>
    <s v="Nicole Brennan"/>
    <s v="Mid Glamorgan"/>
    <s v="Home Office"/>
    <x v="0"/>
    <s v="Storage &amp; Organization"/>
    <s v="Small Box"/>
    <d v="2014-04-27T00:00:00"/>
    <x v="0"/>
  </r>
  <r>
    <n v="5557"/>
    <s v="N"/>
    <d v="2014-04-26T00:00:00"/>
    <s v="Low"/>
    <x v="28"/>
    <n v="3351.51"/>
    <n v="0.03"/>
    <s v="Delivery Van"/>
    <n v="593.94000000000005"/>
    <n v="192.98"/>
    <n v="40.200000000000003"/>
    <s v="Katrina Bavinger"/>
    <s v="West Glamorgan"/>
    <s v="Consumer"/>
    <x v="2"/>
    <s v="Chairs &amp; Chairmats"/>
    <s v="Jumbo Drum"/>
    <d v="2014-04-30T00:00:00"/>
    <x v="0"/>
  </r>
  <r>
    <n v="5558"/>
    <s v="N"/>
    <d v="2014-04-27T00:00:00"/>
    <s v="Critical"/>
    <x v="30"/>
    <n v="572.25"/>
    <n v="0.09"/>
    <s v="Express"/>
    <n v="186.42"/>
    <n v="70.099999999999994"/>
    <n v="15.49"/>
    <s v="Neil Knudson"/>
    <s v="Mid Glamorgan"/>
    <s v="Home Office"/>
    <x v="0"/>
    <s v="Binders and Binder Accessories"/>
    <s v="Small Box"/>
    <d v="2014-04-29T00:00:00"/>
    <x v="0"/>
  </r>
  <r>
    <n v="5559"/>
    <s v="N"/>
    <d v="2014-04-27T00:00:00"/>
    <s v="Critical"/>
    <x v="34"/>
    <n v="579.73"/>
    <n v="0.01"/>
    <s v="Regular"/>
    <n v="-56.88"/>
    <n v="51.98"/>
    <n v="21.12"/>
    <s v="Neil Knudson"/>
    <s v="Mid Glamorgan"/>
    <s v="Home Office"/>
    <x v="1"/>
    <s v="Computer Peripherals"/>
    <s v="Small Box"/>
    <d v="2014-04-29T00:00:00"/>
    <x v="0"/>
  </r>
  <r>
    <n v="5560"/>
    <s v="N"/>
    <d v="2014-04-27T00:00:00"/>
    <s v="Low"/>
    <x v="42"/>
    <n v="10831.24"/>
    <n v="0.09"/>
    <s v="Regular"/>
    <n v="3862.83"/>
    <n v="312.97000000000003"/>
    <n v="21.18"/>
    <s v="Deborah Brumfield"/>
    <s v="Mid Glamorgan"/>
    <s v="Corporate"/>
    <x v="1"/>
    <s v="Computer Peripherals"/>
    <s v="Small Box"/>
    <d v="2014-04-27T00:00:00"/>
    <x v="0"/>
  </r>
  <r>
    <n v="5561"/>
    <s v="Y"/>
    <d v="2014-04-27T00:00:00"/>
    <s v="Not Specified"/>
    <x v="32"/>
    <n v="157.53"/>
    <n v="0.09"/>
    <s v="Regular"/>
    <n v="7.13"/>
    <n v="24.28"/>
    <n v="18.86"/>
    <s v="Anna Gayman"/>
    <s v="West Glamorgan"/>
    <s v="Corporate"/>
    <x v="0"/>
    <s v="Paper"/>
    <s v="Small Box"/>
    <d v="2014-04-28T00:00:00"/>
    <x v="0"/>
  </r>
  <r>
    <n v="5562"/>
    <s v="N"/>
    <d v="2014-04-27T00:00:00"/>
    <s v="Not Specified"/>
    <x v="29"/>
    <n v="2213.1585"/>
    <n v="0.03"/>
    <s v="Regular"/>
    <n v="342.44"/>
    <n v="77.989999999999995"/>
    <n v="22.99"/>
    <s v="Fred Wasserman"/>
    <s v="South Glamorgan"/>
    <s v="Home Office"/>
    <x v="1"/>
    <s v="Telephones and Communication"/>
    <s v="Small Box"/>
    <d v="2014-04-28T00:00:00"/>
    <x v="0"/>
  </r>
  <r>
    <n v="5563"/>
    <s v="N"/>
    <d v="2014-04-28T00:00:00"/>
    <s v="High"/>
    <x v="47"/>
    <n v="136.72999999999999"/>
    <n v="0.04"/>
    <s v="Express"/>
    <n v="53.65"/>
    <n v="16.13"/>
    <n v="14.99"/>
    <s v="Sandra Glassco"/>
    <s v="West Glamorgan"/>
    <s v="Home Office"/>
    <x v="0"/>
    <s v="Labels"/>
    <s v="Small Box"/>
    <d v="2014-04-30T00:00:00"/>
    <x v="0"/>
  </r>
  <r>
    <n v="5564"/>
    <s v="N"/>
    <d v="2014-04-28T00:00:00"/>
    <s v="High"/>
    <x v="16"/>
    <n v="2468.63"/>
    <n v="0.06"/>
    <s v="Regular"/>
    <n v="753.6"/>
    <n v="67.48"/>
    <n v="28.3"/>
    <s v="Sandra Glassco"/>
    <s v="West Glamorgan"/>
    <s v="Home Office"/>
    <x v="0"/>
    <s v="Paper"/>
    <s v="Small Box"/>
    <d v="2014-04-30T00:00:00"/>
    <x v="0"/>
  </r>
  <r>
    <n v="5565"/>
    <s v="N"/>
    <d v="2014-04-29T00:00:00"/>
    <s v="High"/>
    <x v="41"/>
    <n v="1123.43"/>
    <n v="0.04"/>
    <s v="Regular"/>
    <n v="208.84"/>
    <n v="46.76"/>
    <n v="19.489999999999998"/>
    <s v="Corey Roper"/>
    <s v="Mid Glamorgan"/>
    <s v="Small Business"/>
    <x v="0"/>
    <s v="Storage &amp; Organization"/>
    <s v="Small Box"/>
    <d v="2014-04-30T00:00:00"/>
    <x v="0"/>
  </r>
  <r>
    <n v="5566"/>
    <s v="N"/>
    <d v="2014-05-01T00:00:00"/>
    <s v="Low"/>
    <x v="14"/>
    <n v="603.61"/>
    <n v="0.1"/>
    <s v="Regular"/>
    <n v="216.99"/>
    <n v="46.23"/>
    <n v="19.02"/>
    <s v="Evan Henry"/>
    <s v="Mid Glamorgan"/>
    <s v="Corporate"/>
    <x v="2"/>
    <s v="Office Furnishings"/>
    <s v="Small Box"/>
    <d v="2014-05-06T00:00:00"/>
    <x v="0"/>
  </r>
  <r>
    <n v="5567"/>
    <s v="N"/>
    <d v="2014-05-01T00:00:00"/>
    <s v="Critical"/>
    <x v="47"/>
    <n v="156.4"/>
    <n v="0.06"/>
    <s v="Regular"/>
    <n v="-114.08"/>
    <n v="16.98"/>
    <n v="21.44"/>
    <s v="Randy Ferguson"/>
    <s v="Mid Glamorgan"/>
    <s v="Home Office"/>
    <x v="0"/>
    <s v="Paper"/>
    <s v="Small Box"/>
    <d v="2014-05-02T00:00:00"/>
    <x v="0"/>
  </r>
  <r>
    <n v="5568"/>
    <s v="N"/>
    <d v="2014-05-01T00:00:00"/>
    <s v="Critical"/>
    <x v="2"/>
    <n v="341.69"/>
    <n v="0.01"/>
    <s v="Regular"/>
    <n v="-151.88"/>
    <n v="18.48"/>
    <n v="21.37"/>
    <s v="Randy Ferguson"/>
    <s v="Mid Glamorgan"/>
    <s v="Home Office"/>
    <x v="0"/>
    <s v="Paper"/>
    <s v="Small Box"/>
    <d v="2014-05-03T00:00:00"/>
    <x v="0"/>
  </r>
  <r>
    <n v="5569"/>
    <s v="N"/>
    <d v="2014-05-01T00:00:00"/>
    <s v="Critical"/>
    <x v="9"/>
    <n v="536"/>
    <n v="0.01"/>
    <s v="Regular"/>
    <n v="57.99"/>
    <n v="23.7"/>
    <n v="19.63"/>
    <s v="Mitch Willingham"/>
    <s v="Mid Glamorgan"/>
    <s v="Corporate"/>
    <x v="0"/>
    <s v="Binders and Binder Accessories"/>
    <s v="Small Box"/>
    <d v="2014-05-03T00:00:00"/>
    <x v="0"/>
  </r>
  <r>
    <n v="5570"/>
    <s v="N"/>
    <d v="2014-05-01T00:00:00"/>
    <s v="Critical"/>
    <x v="22"/>
    <n v="114.81"/>
    <n v="0.03"/>
    <s v="Regular"/>
    <n v="26.08"/>
    <n v="16.55"/>
    <n v="15.49"/>
    <s v="Mitch Willingham"/>
    <s v="Mid Glamorgan"/>
    <s v="Corporate"/>
    <x v="0"/>
    <s v="Binders and Binder Accessories"/>
    <s v="Small Box"/>
    <d v="2014-05-01T00:00:00"/>
    <x v="0"/>
  </r>
  <r>
    <n v="5571"/>
    <s v="N"/>
    <d v="2014-05-01T00:00:00"/>
    <s v="Not Specified"/>
    <x v="17"/>
    <n v="796.41"/>
    <n v="7.0000000000000007E-2"/>
    <s v="Regular"/>
    <n v="-534.19000000000005"/>
    <n v="427.88"/>
    <n v="25.37"/>
    <s v="Beth Thompson"/>
    <s v="South Glamorgan"/>
    <s v="Corporate"/>
    <x v="0"/>
    <s v="Storage &amp; Organization"/>
    <s v="Small Box"/>
    <d v="2014-05-01T00:00:00"/>
    <x v="0"/>
  </r>
  <r>
    <n v="5572"/>
    <s v="N"/>
    <d v="2014-05-03T00:00:00"/>
    <s v="Medium"/>
    <x v="3"/>
    <n v="1772.85"/>
    <n v="0.09"/>
    <s v="Express"/>
    <n v="380.22"/>
    <n v="132.97999999999999"/>
    <n v="17.989999999999998"/>
    <s v="Robert Dilbeck"/>
    <s v="Mid Glamorgan"/>
    <s v="Corporate"/>
    <x v="0"/>
    <s v="Appliances"/>
    <s v="Small Box"/>
    <d v="2014-05-05T00:00:00"/>
    <x v="0"/>
  </r>
  <r>
    <n v="5573"/>
    <s v="N"/>
    <d v="2014-05-04T00:00:00"/>
    <s v="High"/>
    <x v="35"/>
    <n v="4261.05"/>
    <n v="0.05"/>
    <s v="Express"/>
    <n v="948.4"/>
    <n v="190.47"/>
    <n v="33.99"/>
    <s v="Bill Tyler"/>
    <s v="Mid Glamorgan"/>
    <s v="Consumer"/>
    <x v="0"/>
    <s v="Storage &amp; Organization"/>
    <s v="Small Box"/>
    <d v="2014-05-07T00:00:00"/>
    <x v="0"/>
  </r>
  <r>
    <n v="5574"/>
    <s v="N"/>
    <d v="2014-05-05T00:00:00"/>
    <s v="Medium"/>
    <x v="29"/>
    <n v="1240.9100000000001"/>
    <n v="0.05"/>
    <s v="Regular"/>
    <n v="314.07"/>
    <n v="42.98"/>
    <n v="23.18"/>
    <s v="Noel Staavos"/>
    <s v="Dyfed"/>
    <s v="Home Office"/>
    <x v="0"/>
    <s v="Paper"/>
    <s v="Small Box"/>
    <d v="2014-05-05T00:00:00"/>
    <x v="0"/>
  </r>
  <r>
    <n v="5575"/>
    <s v="N"/>
    <d v="2014-05-05T00:00:00"/>
    <s v="Low"/>
    <x v="23"/>
    <n v="5575.19"/>
    <n v="0.04"/>
    <s v="Regular"/>
    <n v="1732.06"/>
    <n v="132.97999999999999"/>
    <n v="17.989999999999998"/>
    <s v="Melanie Page"/>
    <s v="West Glamorgan"/>
    <s v="Corporate"/>
    <x v="0"/>
    <s v="Appliances"/>
    <s v="Small Box"/>
    <d v="2014-05-05T00:00:00"/>
    <x v="0"/>
  </r>
  <r>
    <n v="5576"/>
    <s v="N"/>
    <d v="2014-05-05T00:00:00"/>
    <s v="Low"/>
    <x v="30"/>
    <n v="510.69349999999997"/>
    <n v="0.02"/>
    <s v="Regular"/>
    <n v="-217.42"/>
    <n v="67.989999999999995"/>
    <n v="19"/>
    <s v="Melanie Page"/>
    <s v="West Glamorgan"/>
    <s v="Corporate"/>
    <x v="1"/>
    <s v="Telephones and Communication"/>
    <s v="Small Pack"/>
    <d v="2014-05-05T00:00:00"/>
    <x v="0"/>
  </r>
  <r>
    <n v="5577"/>
    <s v="N"/>
    <d v="2014-05-05T00:00:00"/>
    <s v="Low"/>
    <x v="41"/>
    <n v="803.43"/>
    <n v="0.05"/>
    <s v="Delivery Van"/>
    <n v="-128.31"/>
    <n v="35.99"/>
    <n v="29.68"/>
    <s v="Melanie Page"/>
    <s v="West Glamorgan"/>
    <s v="Corporate"/>
    <x v="2"/>
    <s v="Office Furnishings"/>
    <s v="Jumbo Drum"/>
    <d v="2014-05-09T00:00:00"/>
    <x v="0"/>
  </r>
  <r>
    <n v="5578"/>
    <s v="N"/>
    <d v="2014-05-07T00:00:00"/>
    <s v="High"/>
    <x v="49"/>
    <n v="140.44"/>
    <n v="7.0000000000000007E-2"/>
    <s v="Regular"/>
    <n v="12.13"/>
    <n v="14.78"/>
    <n v="15.49"/>
    <s v="Tom Stivers"/>
    <s v="Mid Glamorgan"/>
    <s v="Small Business"/>
    <x v="0"/>
    <s v="Binders and Binder Accessories"/>
    <s v="Small Box"/>
    <d v="2014-05-08T00:00:00"/>
    <x v="0"/>
  </r>
  <r>
    <n v="5579"/>
    <s v="Y"/>
    <d v="2014-05-07T00:00:00"/>
    <s v="Medium"/>
    <x v="14"/>
    <n v="341.08"/>
    <n v="0.01"/>
    <s v="Regular"/>
    <n v="87.36"/>
    <n v="28.48"/>
    <n v="15.99"/>
    <s v="Laurel Beltran"/>
    <s v="Mid Glamorgan"/>
    <s v="Consumer"/>
    <x v="1"/>
    <s v="Computer Peripherals"/>
    <s v="Small Pack"/>
    <d v="2014-05-08T00:00:00"/>
    <x v="0"/>
  </r>
  <r>
    <n v="5580"/>
    <s v="N"/>
    <d v="2014-05-07T00:00:00"/>
    <s v="High"/>
    <x v="28"/>
    <n v="123.11"/>
    <n v="0.08"/>
    <s v="Regular"/>
    <n v="-86.21"/>
    <n v="18.48"/>
    <n v="22.4"/>
    <s v="Valerie Takahito"/>
    <s v="Mid Glamorgan"/>
    <s v="Consumer"/>
    <x v="0"/>
    <s v="Paper"/>
    <s v="Small Box"/>
    <d v="2014-05-07T00:00:00"/>
    <x v="0"/>
  </r>
  <r>
    <n v="5581"/>
    <s v="Y"/>
    <d v="2014-05-08T00:00:00"/>
    <s v="High"/>
    <x v="3"/>
    <n v="267.79000000000002"/>
    <n v="0.09"/>
    <s v="Regular"/>
    <n v="-43.17"/>
    <n v="28.98"/>
    <n v="26.39"/>
    <s v="Mary Zewe"/>
    <s v="Mid Glamorgan"/>
    <s v="Corporate"/>
    <x v="0"/>
    <s v="Envelopes"/>
    <s v="Small Box"/>
    <d v="2014-05-10T00:00:00"/>
    <x v="0"/>
  </r>
  <r>
    <n v="5582"/>
    <s v="N"/>
    <d v="2014-05-08T00:00:00"/>
    <s v="Not Specified"/>
    <x v="17"/>
    <n v="72.19"/>
    <n v="0.03"/>
    <s v="Regular"/>
    <n v="-35.92"/>
    <n v="41.34"/>
    <n v="21.87"/>
    <s v="Brad Thomas"/>
    <s v="Mid Glamorgan"/>
    <s v="Corporate"/>
    <x v="2"/>
    <s v="Office Furnishings"/>
    <s v="Small Box"/>
    <d v="2014-05-10T00:00:00"/>
    <x v="0"/>
  </r>
  <r>
    <n v="5583"/>
    <s v="N"/>
    <d v="2014-05-09T00:00:00"/>
    <s v="High"/>
    <x v="11"/>
    <n v="265.06"/>
    <n v="0.05"/>
    <s v="Regular"/>
    <n v="-63.83"/>
    <n v="18.48"/>
    <n v="16.739999999999998"/>
    <s v="Jeremy Lonsdale"/>
    <s v="Mid Glamorgan"/>
    <s v="Corporate"/>
    <x v="1"/>
    <s v="Computer Peripherals"/>
    <s v="Small Pack"/>
    <d v="2014-05-09T00:00:00"/>
    <x v="0"/>
  </r>
  <r>
    <n v="5584"/>
    <s v="N"/>
    <d v="2014-05-09T00:00:00"/>
    <s v="High"/>
    <x v="28"/>
    <n v="218.8"/>
    <n v="0.09"/>
    <s v="Regular"/>
    <n v="97.03"/>
    <n v="24.53"/>
    <n v="14.5"/>
    <s v="Jeremy Lonsdale"/>
    <s v="Mid Glamorgan"/>
    <s v="Corporate"/>
    <x v="0"/>
    <s v="Labels"/>
    <s v="Small Box"/>
    <d v="2014-05-10T00:00:00"/>
    <x v="0"/>
  </r>
  <r>
    <n v="5585"/>
    <s v="N"/>
    <d v="2014-05-09T00:00:00"/>
    <s v="High"/>
    <x v="27"/>
    <n v="294.62"/>
    <n v="0.06"/>
    <s v="Regular"/>
    <n v="-67.53"/>
    <n v="18.68"/>
    <n v="19.41"/>
    <s v="Jeremy Lonsdale"/>
    <s v="Mid Glamorgan"/>
    <s v="Corporate"/>
    <x v="0"/>
    <s v="Paper"/>
    <s v="Small Box"/>
    <d v="2014-05-10T00:00:00"/>
    <x v="0"/>
  </r>
  <r>
    <n v="5586"/>
    <s v="N"/>
    <d v="2014-05-09T00:00:00"/>
    <s v="High"/>
    <x v="44"/>
    <n v="1155.4355"/>
    <n v="0.08"/>
    <s v="Express"/>
    <n v="27.38"/>
    <n v="77.989999999999995"/>
    <n v="22.99"/>
    <s v="Jeremy Lonsdale"/>
    <s v="Mid Glamorgan"/>
    <s v="Corporate"/>
    <x v="1"/>
    <s v="Telephones and Communication"/>
    <s v="Small Box"/>
    <d v="2014-05-11T00:00:00"/>
    <x v="0"/>
  </r>
  <r>
    <n v="5587"/>
    <s v="N"/>
    <d v="2014-05-10T00:00:00"/>
    <s v="Low"/>
    <x v="15"/>
    <n v="761.15"/>
    <n v="0.1"/>
    <s v="Regular"/>
    <n v="36.57"/>
    <n v="46.99"/>
    <n v="21.73"/>
    <s v="Neil Knudson"/>
    <s v="Mid Glamorgan"/>
    <s v="Home Office"/>
    <x v="0"/>
    <s v="Pens &amp; Art Supplies"/>
    <s v="Small Box"/>
    <d v="2014-05-12T00:00:00"/>
    <x v="0"/>
  </r>
  <r>
    <n v="5588"/>
    <s v="N"/>
    <d v="2014-05-10T00:00:00"/>
    <s v="Low"/>
    <x v="2"/>
    <n v="316.86"/>
    <n v="0.08"/>
    <s v="Regular"/>
    <n v="-77.239999999999995"/>
    <n v="18.48"/>
    <n v="16.739999999999998"/>
    <s v="Robert Waldorf"/>
    <s v="West Glamorgan"/>
    <s v="Home Office"/>
    <x v="1"/>
    <s v="Computer Peripherals"/>
    <s v="Small Pack"/>
    <d v="2014-05-12T00:00:00"/>
    <x v="0"/>
  </r>
  <r>
    <n v="5589"/>
    <s v="N"/>
    <d v="2014-05-12T00:00:00"/>
    <s v="Not Specified"/>
    <x v="48"/>
    <n v="862.43"/>
    <n v="0.08"/>
    <s v="Regular"/>
    <n v="3.72"/>
    <n v="140.24"/>
    <n v="26.65"/>
    <s v="Evan Bailliet"/>
    <s v="Mid Glamorgan"/>
    <s v="Corporate"/>
    <x v="2"/>
    <s v="Chairs &amp; Chairmats"/>
    <s v="Medium Box"/>
    <d v="2014-05-13T00:00:00"/>
    <x v="0"/>
  </r>
  <r>
    <n v="5590"/>
    <s v="N"/>
    <d v="2014-05-12T00:00:00"/>
    <s v="Not Specified"/>
    <x v="25"/>
    <n v="203.98"/>
    <n v="0.04"/>
    <s v="Regular"/>
    <n v="-96.76"/>
    <n v="17.98"/>
    <n v="18.38"/>
    <s v="Evan Bailliet"/>
    <s v="Mid Glamorgan"/>
    <s v="Corporate"/>
    <x v="1"/>
    <s v="Computer Peripherals"/>
    <s v="Small Pack"/>
    <d v="2014-05-14T00:00:00"/>
    <x v="0"/>
  </r>
  <r>
    <n v="5591"/>
    <s v="N"/>
    <d v="2014-05-13T00:00:00"/>
    <s v="Medium"/>
    <x v="48"/>
    <n v="1211.1300000000001"/>
    <n v="0.03"/>
    <s v="Regular"/>
    <n v="298.54000000000002"/>
    <n v="174.93"/>
    <n v="33.99"/>
    <s v="Carlos Meador"/>
    <s v="Dyfed"/>
    <s v="Corporate"/>
    <x v="0"/>
    <s v="Envelopes"/>
    <s v="Small Box"/>
    <d v="2014-05-14T00:00:00"/>
    <x v="0"/>
  </r>
  <r>
    <n v="5592"/>
    <s v="N"/>
    <d v="2014-05-13T00:00:00"/>
    <s v="Medium"/>
    <x v="20"/>
    <n v="82.59"/>
    <n v="0.01"/>
    <s v="Regular"/>
    <n v="-1.21"/>
    <n v="23.58"/>
    <n v="19.72"/>
    <s v="Carlos Meador"/>
    <s v="Dyfed"/>
    <s v="Corporate"/>
    <x v="0"/>
    <s v="Envelopes"/>
    <s v="Small Box"/>
    <d v="2014-05-15T00:00:00"/>
    <x v="0"/>
  </r>
  <r>
    <n v="5593"/>
    <s v="N"/>
    <d v="2014-05-13T00:00:00"/>
    <s v="Medium"/>
    <x v="12"/>
    <n v="1597.5630000000001"/>
    <n v="0.01"/>
    <s v="Regular"/>
    <n v="-52.14"/>
    <n v="67.989999999999995"/>
    <n v="19"/>
    <s v="Carlos Meador"/>
    <s v="Dyfed"/>
    <s v="Corporate"/>
    <x v="1"/>
    <s v="Telephones and Communication"/>
    <s v="Small Pack"/>
    <d v="2014-05-14T00:00:00"/>
    <x v="0"/>
  </r>
  <r>
    <n v="5594"/>
    <s v="N"/>
    <d v="2014-05-13T00:00:00"/>
    <s v="High"/>
    <x v="43"/>
    <n v="96.8"/>
    <n v="0.08"/>
    <s v="Express"/>
    <n v="27.62"/>
    <n v="14.62"/>
    <n v="14.8"/>
    <s v="Giulietta Dortch"/>
    <s v="Mid Glamorgan"/>
    <s v="Small Business"/>
    <x v="0"/>
    <s v="Rubber Bands"/>
    <s v="Wrap Bag"/>
    <d v="2014-05-15T00:00:00"/>
    <x v="0"/>
  </r>
  <r>
    <n v="5595"/>
    <s v="N"/>
    <d v="2014-05-14T00:00:00"/>
    <s v="Low"/>
    <x v="16"/>
    <n v="236.75"/>
    <n v="0.08"/>
    <s v="Express"/>
    <n v="-160.05000000000001"/>
    <n v="16.89"/>
    <n v="18.93"/>
    <s v="Benjamin Farhat"/>
    <s v="Mid Glamorgan"/>
    <s v="Home Office"/>
    <x v="1"/>
    <s v="Computer Peripherals"/>
    <s v="Small Pack"/>
    <d v="2014-05-14T00:00:00"/>
    <x v="0"/>
  </r>
  <r>
    <n v="5596"/>
    <s v="N"/>
    <d v="2014-05-14T00:00:00"/>
    <s v="Low"/>
    <x v="46"/>
    <n v="302.26"/>
    <n v="7.0000000000000007E-2"/>
    <s v="Regular"/>
    <n v="-135.72"/>
    <n v="18.68"/>
    <n v="20.92"/>
    <s v="Benjamin Farhat"/>
    <s v="Mid Glamorgan"/>
    <s v="Home Office"/>
    <x v="0"/>
    <s v="Paper"/>
    <s v="Small Box"/>
    <d v="2014-05-21T00:00:00"/>
    <x v="0"/>
  </r>
  <r>
    <n v="5597"/>
    <s v="N"/>
    <d v="2014-05-14T00:00:00"/>
    <s v="Critical"/>
    <x v="29"/>
    <n v="234.77"/>
    <n v="0"/>
    <s v="Regular"/>
    <n v="-86.67"/>
    <n v="17.28"/>
    <n v="19.61"/>
    <s v="Dave Brooks"/>
    <s v="Mid Glamorgan"/>
    <s v="Corporate"/>
    <x v="0"/>
    <s v="Paper"/>
    <s v="Small Box"/>
    <d v="2014-05-14T00:00:00"/>
    <x v="0"/>
  </r>
  <r>
    <n v="5598"/>
    <s v="N"/>
    <d v="2014-05-14T00:00:00"/>
    <s v="Not Specified"/>
    <x v="4"/>
    <n v="53.13"/>
    <n v="0"/>
    <s v="Regular"/>
    <n v="-17.89"/>
    <n v="16.98"/>
    <n v="19.489999999999998"/>
    <s v="Brad Thomas"/>
    <s v="Dyfed"/>
    <s v="Home Office"/>
    <x v="0"/>
    <s v="Paper"/>
    <s v="Small Box"/>
    <d v="2014-05-16T00:00:00"/>
    <x v="0"/>
  </r>
  <r>
    <n v="5599"/>
    <s v="N"/>
    <d v="2014-05-16T00:00:00"/>
    <s v="High"/>
    <x v="35"/>
    <n v="144.16999999999999"/>
    <n v="0.09"/>
    <s v="Regular"/>
    <n v="-130.85"/>
    <n v="17.399999999999999"/>
    <n v="21.78"/>
    <s v="Paul Lucas"/>
    <s v="Mid Glamorgan"/>
    <s v="Corporate"/>
    <x v="0"/>
    <s v="Binders and Binder Accessories"/>
    <s v="Small Box"/>
    <d v="2014-05-17T00:00:00"/>
    <x v="0"/>
  </r>
  <r>
    <n v="5600"/>
    <s v="Y"/>
    <d v="2014-05-16T00:00:00"/>
    <s v="High"/>
    <x v="28"/>
    <n v="520.48"/>
    <n v="0.03"/>
    <s v="Regular"/>
    <n v="204.34"/>
    <n v="40.53"/>
    <n v="15.49"/>
    <s v="Victoria Pisteka"/>
    <s v="Mid Glamorgan"/>
    <s v="Corporate"/>
    <x v="0"/>
    <s v="Binders and Binder Accessories"/>
    <s v="Small Box"/>
    <d v="2014-05-17T00:00:00"/>
    <x v="0"/>
  </r>
  <r>
    <n v="5601"/>
    <s v="Y"/>
    <d v="2014-05-16T00:00:00"/>
    <s v="High"/>
    <x v="45"/>
    <n v="106.2"/>
    <n v="7.0000000000000007E-2"/>
    <s v="Regular"/>
    <n v="-56.6"/>
    <n v="17.98"/>
    <n v="21.15"/>
    <s v="Victoria Pisteka"/>
    <s v="Mid Glamorgan"/>
    <s v="Corporate"/>
    <x v="0"/>
    <s v="Paper"/>
    <s v="Small Box"/>
    <d v="2014-05-18T00:00:00"/>
    <x v="0"/>
  </r>
  <r>
    <n v="5602"/>
    <s v="Y"/>
    <d v="2014-05-16T00:00:00"/>
    <s v="Critical"/>
    <x v="7"/>
    <n v="287.79000000000002"/>
    <n v="0"/>
    <s v="Express"/>
    <n v="14.73"/>
    <n v="26.42"/>
    <n v="20.75"/>
    <s v="Denny Ordway"/>
    <s v="Mid Glamorgan"/>
    <s v="Small Business"/>
    <x v="0"/>
    <s v="Appliances"/>
    <s v="Medium Box"/>
    <d v="2014-05-17T00:00:00"/>
    <x v="0"/>
  </r>
  <r>
    <n v="5603"/>
    <s v="N"/>
    <d v="2014-05-16T00:00:00"/>
    <s v="Critical"/>
    <x v="31"/>
    <n v="7340.85"/>
    <n v="7.0000000000000007E-2"/>
    <s v="Regular"/>
    <n v="-201.88"/>
    <n v="291.48"/>
    <n v="49"/>
    <s v="Christine Sundaresam"/>
    <s v="Mid Glamorgan"/>
    <s v="Small Business"/>
    <x v="0"/>
    <s v="Storage &amp; Organization"/>
    <s v="Large Box"/>
    <d v="2014-05-16T00:00:00"/>
    <x v="0"/>
  </r>
  <r>
    <n v="5604"/>
    <s v="N"/>
    <d v="2014-05-17T00:00:00"/>
    <s v="Medium"/>
    <x v="48"/>
    <n v="27.9"/>
    <n v="0.06"/>
    <s v="Regular"/>
    <n v="1.36"/>
    <n v="14.94"/>
    <n v="14.96"/>
    <s v="Roy Skaria"/>
    <s v="Mid Glamorgan"/>
    <s v="Corporate"/>
    <x v="0"/>
    <s v="Pens &amp; Art Supplies"/>
    <s v="Wrap Bag"/>
    <d v="2014-05-18T00:00:00"/>
    <x v="0"/>
  </r>
  <r>
    <n v="5605"/>
    <s v="N"/>
    <d v="2014-05-17T00:00:00"/>
    <s v="High"/>
    <x v="9"/>
    <n v="362.36"/>
    <n v="7.0000000000000007E-2"/>
    <s v="Regular"/>
    <n v="156.66999999999999"/>
    <n v="20.34"/>
    <n v="15.43"/>
    <s v="Alexander Gannaway"/>
    <s v="Mid Glamorgan"/>
    <s v="Home Office"/>
    <x v="0"/>
    <s v="Paper"/>
    <s v="Wrap Bag"/>
    <d v="2014-05-19T00:00:00"/>
    <x v="0"/>
  </r>
  <r>
    <n v="5606"/>
    <s v="N"/>
    <d v="2014-05-17T00:00:00"/>
    <s v="High"/>
    <x v="37"/>
    <n v="138.37"/>
    <n v="0.09"/>
    <s v="Regular"/>
    <n v="-78.02"/>
    <n v="16.98"/>
    <n v="20.07"/>
    <s v="Alexander Gannaway"/>
    <s v="Mid Glamorgan"/>
    <s v="Home Office"/>
    <x v="0"/>
    <s v="Paper"/>
    <s v="Small Box"/>
    <d v="2014-05-18T00:00:00"/>
    <x v="0"/>
  </r>
  <r>
    <n v="5607"/>
    <s v="N"/>
    <d v="2014-05-18T00:00:00"/>
    <s v="Not Specified"/>
    <x v="23"/>
    <n v="3603.76"/>
    <n v="0"/>
    <s v="Express"/>
    <n v="331.65"/>
    <n v="85.98"/>
    <n v="26.14"/>
    <s v="Arthur Wiediger"/>
    <s v="West Glamorgan"/>
    <s v="Corporate"/>
    <x v="1"/>
    <s v="Computer Peripherals"/>
    <s v="Small Box"/>
    <d v="2014-05-20T00:00:00"/>
    <x v="0"/>
  </r>
  <r>
    <n v="5608"/>
    <s v="N"/>
    <d v="2014-05-18T00:00:00"/>
    <s v="Medium"/>
    <x v="42"/>
    <n v="630.52650000000006"/>
    <n v="0.09"/>
    <s v="Regular"/>
    <n v="127.69"/>
    <n v="32.99"/>
    <n v="14.99"/>
    <s v="Brendan Murry"/>
    <s v="Dyfed"/>
    <s v="Corporate"/>
    <x v="1"/>
    <s v="Telephones and Communication"/>
    <s v="Wrap Bag"/>
    <d v="2014-05-18T00:00:00"/>
    <x v="0"/>
  </r>
  <r>
    <n v="5609"/>
    <s v="N"/>
    <d v="2014-05-18T00:00:00"/>
    <s v="Medium"/>
    <x v="3"/>
    <n v="70.02"/>
    <n v="0.1"/>
    <s v="Express"/>
    <n v="-61.66"/>
    <n v="15.36"/>
    <n v="20.27"/>
    <s v="Brendan Murry"/>
    <s v="Dyfed"/>
    <s v="Corporate"/>
    <x v="0"/>
    <s v="Binders and Binder Accessories"/>
    <s v="Small Box"/>
    <d v="2014-05-19T00:00:00"/>
    <x v="0"/>
  </r>
  <r>
    <n v="5610"/>
    <s v="N"/>
    <d v="2014-05-18T00:00:00"/>
    <s v="Medium"/>
    <x v="39"/>
    <n v="71.650000000000006"/>
    <n v="7.0000000000000007E-2"/>
    <s v="Regular"/>
    <n v="-2.54"/>
    <n v="24.28"/>
    <n v="18.86"/>
    <s v="Brendan Murry"/>
    <s v="Dyfed"/>
    <s v="Corporate"/>
    <x v="0"/>
    <s v="Paper"/>
    <s v="Small Box"/>
    <d v="2014-05-20T00:00:00"/>
    <x v="0"/>
  </r>
  <r>
    <n v="5611"/>
    <s v="N"/>
    <d v="2014-05-19T00:00:00"/>
    <s v="Medium"/>
    <x v="34"/>
    <n v="153.26"/>
    <n v="0.04"/>
    <s v="Regular"/>
    <n v="-86.92"/>
    <n v="21.99"/>
    <n v="25.59"/>
    <s v="Tony Molinari"/>
    <s v="Mid Glamorgan"/>
    <s v="Corporate"/>
    <x v="0"/>
    <s v="Paper"/>
    <s v="Small Box"/>
    <d v="2014-05-21T00:00:00"/>
    <x v="0"/>
  </r>
  <r>
    <n v="5612"/>
    <s v="N"/>
    <d v="2014-05-20T00:00:00"/>
    <s v="Not Specified"/>
    <x v="38"/>
    <n v="2185.8310000000001"/>
    <n v="0.01"/>
    <s v="Express"/>
    <n v="402.37"/>
    <n v="77.989999999999995"/>
    <n v="22.99"/>
    <s v="Dave Poirier"/>
    <s v="Mid Glamorgan"/>
    <s v="Small Business"/>
    <x v="1"/>
    <s v="Telephones and Communication"/>
    <s v="Small Box"/>
    <d v="2014-05-21T00:00:00"/>
    <x v="0"/>
  </r>
  <r>
    <n v="5613"/>
    <s v="N"/>
    <d v="2014-05-20T00:00:00"/>
    <s v="Medium"/>
    <x v="35"/>
    <n v="758.92"/>
    <n v="0.09"/>
    <s v="Express"/>
    <n v="72.510000000000005"/>
    <n v="43.74"/>
    <n v="26.62"/>
    <s v="Duane Huffman"/>
    <s v="West Glamorgan"/>
    <s v="Small Business"/>
    <x v="0"/>
    <s v="Binders and Binder Accessories"/>
    <s v="Small Box"/>
    <d v="2014-05-20T00:00:00"/>
    <x v="0"/>
  </r>
  <r>
    <n v="5614"/>
    <s v="N"/>
    <d v="2014-05-20T00:00:00"/>
    <s v="Medium"/>
    <x v="40"/>
    <n v="227.88"/>
    <n v="0.04"/>
    <s v="Regular"/>
    <n v="87.31"/>
    <n v="18.350000000000001"/>
    <n v="15.02"/>
    <s v="Duane Huffman"/>
    <s v="West Glamorgan"/>
    <s v="Small Business"/>
    <x v="0"/>
    <s v="Paper"/>
    <s v="Wrap Bag"/>
    <d v="2014-05-23T00:00:00"/>
    <x v="0"/>
  </r>
  <r>
    <n v="5615"/>
    <s v="N"/>
    <d v="2014-05-20T00:00:00"/>
    <s v="Medium"/>
    <x v="10"/>
    <n v="1266.8534999999999"/>
    <n v="0.02"/>
    <s v="Express"/>
    <n v="173.64"/>
    <n v="77.989999999999995"/>
    <n v="22.99"/>
    <s v="Duane Huffman"/>
    <s v="West Glamorgan"/>
    <s v="Small Business"/>
    <x v="1"/>
    <s v="Telephones and Communication"/>
    <s v="Small Box"/>
    <d v="2014-05-21T00:00:00"/>
    <x v="0"/>
  </r>
  <r>
    <n v="5616"/>
    <s v="N"/>
    <d v="2014-05-21T00:00:00"/>
    <s v="Medium"/>
    <x v="40"/>
    <n v="289.11"/>
    <n v="0.02"/>
    <s v="Regular"/>
    <n v="122.78"/>
    <n v="19.64"/>
    <n v="15.39"/>
    <s v="Edward Becker"/>
    <s v="West Glamorgan"/>
    <s v="Home Office"/>
    <x v="0"/>
    <s v="Envelopes"/>
    <s v="Small Box"/>
    <d v="2014-05-23T00:00:00"/>
    <x v="0"/>
  </r>
  <r>
    <n v="5617"/>
    <s v="N"/>
    <d v="2014-05-21T00:00:00"/>
    <s v="Medium"/>
    <x v="27"/>
    <n v="100.26"/>
    <n v="0.04"/>
    <s v="Regular"/>
    <n v="-5.88"/>
    <n v="14.08"/>
    <n v="15.49"/>
    <s v="Eugene Hildebrand"/>
    <s v="West Glamorgan"/>
    <s v="Home Office"/>
    <x v="0"/>
    <s v="Binders and Binder Accessories"/>
    <s v="Small Box"/>
    <d v="2014-05-23T00:00:00"/>
    <x v="0"/>
  </r>
  <r>
    <n v="5618"/>
    <s v="N"/>
    <d v="2014-05-21T00:00:00"/>
    <s v="Critical"/>
    <x v="48"/>
    <n v="26.76"/>
    <n v="0.04"/>
    <s v="Express"/>
    <n v="4.4000000000000004"/>
    <n v="13.98"/>
    <n v="14.7"/>
    <s v="Astrea Jones"/>
    <s v="Dyfed"/>
    <s v="Corporate"/>
    <x v="0"/>
    <s v="Rubber Bands"/>
    <s v="Wrap Bag"/>
    <d v="2014-05-22T00:00:00"/>
    <x v="0"/>
  </r>
  <r>
    <n v="5619"/>
    <s v="N"/>
    <d v="2014-05-22T00:00:00"/>
    <s v="Critical"/>
    <x v="9"/>
    <n v="219.68"/>
    <n v="0.06"/>
    <s v="Regular"/>
    <n v="-97.82"/>
    <n v="16.98"/>
    <n v="18.95"/>
    <s v="Quincy Jones"/>
    <s v="Mid Glamorgan"/>
    <s v="Corporate"/>
    <x v="0"/>
    <s v="Binders and Binder Accessories"/>
    <s v="Small Box"/>
    <d v="2014-05-24T00:00:00"/>
    <x v="0"/>
  </r>
  <r>
    <n v="5620"/>
    <s v="N"/>
    <d v="2014-05-23T00:00:00"/>
    <s v="Not Specified"/>
    <x v="6"/>
    <n v="24.22"/>
    <n v="0.08"/>
    <s v="Regular"/>
    <n v="-0.14000000000000001"/>
    <n v="16.13"/>
    <n v="15.17"/>
    <s v="Nathan Gelder"/>
    <s v="West Glamorgan"/>
    <s v="Home Office"/>
    <x v="0"/>
    <s v="Pens &amp; Art Supplies"/>
    <s v="Wrap Bag"/>
    <d v="2014-05-25T00:00:00"/>
    <x v="0"/>
  </r>
  <r>
    <n v="5621"/>
    <s v="N"/>
    <d v="2014-05-23T00:00:00"/>
    <s v="Not Specified"/>
    <x v="16"/>
    <n v="3526.52"/>
    <n v="0.09"/>
    <s v="Express"/>
    <n v="320.73"/>
    <n v="89.51"/>
    <n v="18"/>
    <s v="Justin Ellison"/>
    <s v="Mid Glamorgan"/>
    <s v="Home Office"/>
    <x v="1"/>
    <s v="Computer Peripherals"/>
    <s v="Small Box"/>
    <d v="2014-05-25T00:00:00"/>
    <x v="0"/>
  </r>
  <r>
    <n v="5622"/>
    <s v="N"/>
    <d v="2014-05-23T00:00:00"/>
    <s v="Not Specified"/>
    <x v="36"/>
    <n v="115.73"/>
    <n v="0"/>
    <s v="Regular"/>
    <n v="22.4"/>
    <n v="14.88"/>
    <n v="14.7"/>
    <s v="Justin Ellison"/>
    <s v="Mid Glamorgan"/>
    <s v="Home Office"/>
    <x v="0"/>
    <s v="Pens &amp; Art Supplies"/>
    <s v="Wrap Bag"/>
    <d v="2014-05-25T00:00:00"/>
    <x v="0"/>
  </r>
  <r>
    <n v="5623"/>
    <s v="N"/>
    <d v="2014-05-24T00:00:00"/>
    <s v="Not Specified"/>
    <x v="43"/>
    <n v="5269.13"/>
    <n v="0.05"/>
    <s v="Delivery Van"/>
    <n v="655.7"/>
    <n v="162.97999999999999"/>
    <n v="57.71"/>
    <s v="Nancy Lomonaco"/>
    <s v="West Glamorgan"/>
    <s v="Home Office"/>
    <x v="2"/>
    <s v="Chairs &amp; Chairmats"/>
    <s v="Jumbo Drum"/>
    <d v="2014-05-25T00:00:00"/>
    <x v="0"/>
  </r>
  <r>
    <n v="5624"/>
    <s v="Y"/>
    <d v="2014-05-25T00:00:00"/>
    <s v="High"/>
    <x v="15"/>
    <n v="80.33"/>
    <n v="0.01"/>
    <s v="Regular"/>
    <n v="33.950000000000003"/>
    <n v="15.15"/>
    <n v="14.49"/>
    <s v="Denise Leinenbach"/>
    <s v="Dyfed"/>
    <s v="Home Office"/>
    <x v="0"/>
    <s v="Labels"/>
    <s v="Small Box"/>
    <d v="2014-05-27T00:00:00"/>
    <x v="0"/>
  </r>
  <r>
    <n v="5625"/>
    <s v="N"/>
    <d v="2014-05-25T00:00:00"/>
    <s v="Medium"/>
    <x v="39"/>
    <n v="242.89"/>
    <n v="0.06"/>
    <s v="Regular"/>
    <n v="27.18"/>
    <n v="59.9"/>
    <n v="19.86"/>
    <s v="Peter Buhler"/>
    <s v="Mid Glamorgan"/>
    <s v="Consumer"/>
    <x v="0"/>
    <s v="Paper"/>
    <s v="Small Box"/>
    <d v="2014-05-27T00:00:00"/>
    <x v="0"/>
  </r>
  <r>
    <n v="5626"/>
    <s v="N"/>
    <d v="2014-05-25T00:00:00"/>
    <s v="Low"/>
    <x v="49"/>
    <n v="1451.4"/>
    <n v="0.08"/>
    <s v="Regular"/>
    <n v="622.46"/>
    <n v="42.56"/>
    <n v="16.989999999999998"/>
    <s v="Tracy Hopkins"/>
    <s v="Mid Glamorgan"/>
    <s v="Small Business"/>
    <x v="0"/>
    <s v="Binders and Binder Accessories"/>
    <s v="Small Box"/>
    <d v="2014-05-27T00:00:00"/>
    <x v="0"/>
  </r>
  <r>
    <n v="5627"/>
    <s v="N"/>
    <d v="2014-05-25T00:00:00"/>
    <s v="High"/>
    <x v="43"/>
    <n v="605.59"/>
    <n v="0.09"/>
    <s v="Regular"/>
    <n v="-1.21"/>
    <n v="29.98"/>
    <n v="22.51"/>
    <s v="Bruce Degenhardt"/>
    <s v="Mid Glamorgan"/>
    <s v="Home Office"/>
    <x v="1"/>
    <s v="Office Machines"/>
    <s v="Medium Box"/>
    <d v="2014-05-27T00:00:00"/>
    <x v="0"/>
  </r>
  <r>
    <n v="5628"/>
    <s v="N"/>
    <d v="2014-05-27T00:00:00"/>
    <s v="Not Specified"/>
    <x v="37"/>
    <n v="157.1"/>
    <n v="0.05"/>
    <s v="Express"/>
    <n v="-127.23"/>
    <n v="17.399999999999999"/>
    <n v="21.78"/>
    <s v="Berenike Kampe"/>
    <s v="Dyfed"/>
    <s v="Corporate"/>
    <x v="0"/>
    <s v="Binders and Binder Accessories"/>
    <s v="Small Box"/>
    <d v="2014-05-29T00:00:00"/>
    <x v="0"/>
  </r>
  <r>
    <n v="5629"/>
    <s v="N"/>
    <d v="2014-05-27T00:00:00"/>
    <s v="Not Specified"/>
    <x v="11"/>
    <n v="735.52700000000004"/>
    <n v="0.02"/>
    <s v="Regular"/>
    <n v="55.19"/>
    <n v="32.99"/>
    <n v="18.809999999999999"/>
    <s v="Berenike Kampe"/>
    <s v="Dyfed"/>
    <s v="Corporate"/>
    <x v="1"/>
    <s v="Telephones and Communication"/>
    <s v="Medium Box"/>
    <d v="2014-05-29T00:00:00"/>
    <x v="0"/>
  </r>
  <r>
    <n v="5630"/>
    <s v="Y"/>
    <d v="2014-05-27T00:00:00"/>
    <s v="Critical"/>
    <x v="12"/>
    <n v="1201.74"/>
    <n v="0.04"/>
    <s v="Regular"/>
    <n v="502.51"/>
    <n v="49.7"/>
    <n v="16.989999999999998"/>
    <s v="Brad Thomas"/>
    <s v="Mid Glamorgan"/>
    <s v="Home Office"/>
    <x v="0"/>
    <s v="Binders and Binder Accessories"/>
    <s v="Small Box"/>
    <d v="2014-05-28T00:00:00"/>
    <x v="0"/>
  </r>
  <r>
    <n v="5631"/>
    <s v="Y"/>
    <d v="2014-05-27T00:00:00"/>
    <s v="Critical"/>
    <x v="13"/>
    <n v="59.232999999999997"/>
    <n v="0.01"/>
    <s v="Regular"/>
    <n v="-230.5"/>
    <n v="67.989999999999995"/>
    <n v="19"/>
    <s v="Brad Thomas"/>
    <s v="Mid Glamorgan"/>
    <s v="Home Office"/>
    <x v="1"/>
    <s v="Telephones and Communication"/>
    <s v="Small Pack"/>
    <d v="2014-05-28T00:00:00"/>
    <x v="0"/>
  </r>
  <r>
    <n v="5632"/>
    <s v="Y"/>
    <d v="2014-05-27T00:00:00"/>
    <s v="Critical"/>
    <x v="33"/>
    <n v="749.61"/>
    <n v="0.03"/>
    <s v="Regular"/>
    <n v="127.61"/>
    <n v="26.2"/>
    <n v="19.3"/>
    <s v="Dan Reichenbach"/>
    <s v="Dyfed"/>
    <s v="Corporate"/>
    <x v="2"/>
    <s v="Office Furnishings"/>
    <s v="Wrap Bag"/>
    <d v="2014-05-28T00:00:00"/>
    <x v="0"/>
  </r>
  <r>
    <n v="5633"/>
    <s v="N"/>
    <d v="2014-05-28T00:00:00"/>
    <s v="Critical"/>
    <x v="18"/>
    <n v="557.69000000000005"/>
    <n v="0.03"/>
    <s v="Regular"/>
    <n v="-77.099999999999994"/>
    <n v="29.7"/>
    <n v="23.47"/>
    <s v="Tanja Norvell"/>
    <s v="Mid Glamorgan"/>
    <s v="Consumer"/>
    <x v="0"/>
    <s v="Storage &amp; Organization"/>
    <s v="Small Box"/>
    <d v="2014-05-30T00:00:00"/>
    <x v="0"/>
  </r>
  <r>
    <n v="5634"/>
    <s v="N"/>
    <d v="2014-05-29T00:00:00"/>
    <s v="Medium"/>
    <x v="39"/>
    <n v="48.65"/>
    <n v="0.02"/>
    <s v="Regular"/>
    <n v="-17.850000000000001"/>
    <n v="18.48"/>
    <n v="21.91"/>
    <s v="Mitch Willingham"/>
    <s v="Mid Glamorgan"/>
    <s v="Corporate"/>
    <x v="0"/>
    <s v="Paper"/>
    <s v="Small Box"/>
    <d v="2014-05-31T00:00:00"/>
    <x v="0"/>
  </r>
  <r>
    <n v="5635"/>
    <s v="N"/>
    <d v="2014-05-29T00:00:00"/>
    <s v="Low"/>
    <x v="32"/>
    <n v="249.10599999999999"/>
    <n v="0"/>
    <s v="Regular"/>
    <n v="-87.56"/>
    <n v="32.99"/>
    <n v="17.3"/>
    <s v="Claudia Miner"/>
    <s v="South Glamorgan"/>
    <s v="Small Business"/>
    <x v="1"/>
    <s v="Telephones and Communication"/>
    <s v="Small Pack"/>
    <d v="2014-06-05T00:00:00"/>
    <x v="0"/>
  </r>
  <r>
    <n v="5636"/>
    <s v="N"/>
    <d v="2014-05-30T00:00:00"/>
    <s v="Critical"/>
    <x v="6"/>
    <n v="3518.22"/>
    <n v="0.05"/>
    <s v="Regular"/>
    <n v="237.84"/>
    <n v="908.99"/>
    <n v="33.99"/>
    <s v="Susan Vickery"/>
    <s v="South Glamorgan"/>
    <s v="Home Office"/>
    <x v="0"/>
    <s v="Binders and Binder Accessories"/>
    <s v="Small Box"/>
    <d v="2014-06-01T00:00:00"/>
    <x v="0"/>
  </r>
  <r>
    <n v="5637"/>
    <s v="N"/>
    <d v="2014-06-01T00:00:00"/>
    <s v="High"/>
    <x v="11"/>
    <n v="5185.57"/>
    <n v="0.03"/>
    <s v="Delivery Van"/>
    <n v="537.09"/>
    <n v="132.97999999999999"/>
    <n v="44"/>
    <s v="Steve Carroll"/>
    <s v="Dyfed"/>
    <s v="Consumer"/>
    <x v="2"/>
    <s v="Chairs &amp; Chairmats"/>
    <s v="Jumbo Drum"/>
    <d v="2014-06-03T00:00:00"/>
    <x v="0"/>
  </r>
  <r>
    <n v="5638"/>
    <s v="N"/>
    <d v="2014-06-01T00:00:00"/>
    <s v="High"/>
    <x v="41"/>
    <n v="542.64"/>
    <n v="0.01"/>
    <s v="Regular"/>
    <n v="221.83"/>
    <n v="27.68"/>
    <n v="17.73"/>
    <s v="Steve Carroll"/>
    <s v="Dyfed"/>
    <s v="Consumer"/>
    <x v="2"/>
    <s v="Office Furnishings"/>
    <s v="Small Pack"/>
    <d v="2014-06-03T00:00:00"/>
    <x v="0"/>
  </r>
  <r>
    <n v="5639"/>
    <s v="N"/>
    <d v="2014-06-01T00:00:00"/>
    <s v="Critical"/>
    <x v="19"/>
    <n v="56.15"/>
    <n v="0.08"/>
    <s v="Regular"/>
    <n v="8.9"/>
    <n v="16.489999999999998"/>
    <n v="15.49"/>
    <s v="Julie Kriz"/>
    <s v="Mid Glamorgan"/>
    <s v="Corporate"/>
    <x v="0"/>
    <s v="Binders and Binder Accessories"/>
    <s v="Small Box"/>
    <d v="2014-06-01T00:00:00"/>
    <x v="0"/>
  </r>
  <r>
    <n v="5640"/>
    <s v="N"/>
    <d v="2014-06-01T00:00:00"/>
    <s v="Critical"/>
    <x v="18"/>
    <n v="120"/>
    <n v="0.04"/>
    <s v="Regular"/>
    <n v="-20.59"/>
    <n v="15.68"/>
    <n v="15.32"/>
    <s v="Julie Kriz"/>
    <s v="Mid Glamorgan"/>
    <s v="Corporate"/>
    <x v="0"/>
    <s v="Scissors Rulers and Trimmers"/>
    <s v="Wrap Bag"/>
    <d v="2014-06-02T00:00:00"/>
    <x v="0"/>
  </r>
  <r>
    <n v="5641"/>
    <s v="N"/>
    <d v="2014-06-02T00:00:00"/>
    <s v="Not Specified"/>
    <x v="33"/>
    <n v="484.93"/>
    <n v="0.09"/>
    <s v="Regular"/>
    <n v="203.16"/>
    <n v="21.78"/>
    <n v="15.39"/>
    <s v="Elpida Rittenbach"/>
    <s v="Dyfed"/>
    <s v="Consumer"/>
    <x v="0"/>
    <s v="Envelopes"/>
    <s v="Small Box"/>
    <d v="2014-06-03T00:00:00"/>
    <x v="0"/>
  </r>
  <r>
    <n v="5642"/>
    <s v="N"/>
    <d v="2014-06-02T00:00:00"/>
    <s v="Not Specified"/>
    <x v="3"/>
    <n v="2698.1514999999999"/>
    <n v="0"/>
    <s v="Regular"/>
    <n v="240.01"/>
    <n v="212.99"/>
    <n v="22.08"/>
    <s v="Elpida Rittenbach"/>
    <s v="Dyfed"/>
    <s v="Consumer"/>
    <x v="1"/>
    <s v="Telephones and Communication"/>
    <s v="Small Box"/>
    <d v="2014-06-04T00:00:00"/>
    <x v="0"/>
  </r>
  <r>
    <n v="5643"/>
    <s v="N"/>
    <d v="2014-06-03T00:00:00"/>
    <s v="Not Specified"/>
    <x v="47"/>
    <n v="58.93"/>
    <n v="0.03"/>
    <s v="Express"/>
    <n v="5.75"/>
    <n v="13.68"/>
    <n v="14.7"/>
    <s v="Jonathan Doherty"/>
    <s v="Mid Glamorgan"/>
    <s v="Corporate"/>
    <x v="0"/>
    <s v="Pens &amp; Art Supplies"/>
    <s v="Wrap Bag"/>
    <d v="2014-06-05T00:00:00"/>
    <x v="0"/>
  </r>
  <r>
    <n v="5644"/>
    <s v="Y"/>
    <d v="2014-06-03T00:00:00"/>
    <s v="Not Specified"/>
    <x v="8"/>
    <n v="1193.46"/>
    <n v="0.09"/>
    <s v="Regular"/>
    <n v="517.09"/>
    <n v="42.93"/>
    <n v="17.920000000000002"/>
    <s v="Jonathan Doherty"/>
    <s v="Mid Glamorgan"/>
    <s v="Corporate"/>
    <x v="2"/>
    <s v="Office Furnishings"/>
    <s v="Small Pack"/>
    <d v="2014-06-05T00:00:00"/>
    <x v="0"/>
  </r>
  <r>
    <n v="5645"/>
    <s v="N"/>
    <d v="2014-06-03T00:00:00"/>
    <s v="Medium"/>
    <x v="15"/>
    <n v="2516.0729999999999"/>
    <n v="0.03"/>
    <s v="Regular"/>
    <n v="422.87"/>
    <n v="137.99"/>
    <n v="21.69"/>
    <s v="Gary Zandusky"/>
    <s v="West Glamorgan"/>
    <s v="Home Office"/>
    <x v="1"/>
    <s v="Telephones and Communication"/>
    <s v="Small Box"/>
    <d v="2014-06-05T00:00:00"/>
    <x v="0"/>
  </r>
  <r>
    <n v="5646"/>
    <s v="N"/>
    <d v="2014-06-03T00:00:00"/>
    <s v="Low"/>
    <x v="16"/>
    <n v="11065"/>
    <n v="0.08"/>
    <s v="Delivery Van"/>
    <n v="189.3"/>
    <n v="271.70999999999998"/>
    <n v="80.67"/>
    <s v="Meg Tillman"/>
    <s v="Mid Glamorgan"/>
    <s v="Small Business"/>
    <x v="2"/>
    <s v="Tables"/>
    <s v="Jumbo Box"/>
    <d v="2014-06-07T00:00:00"/>
    <x v="0"/>
  </r>
  <r>
    <n v="5647"/>
    <s v="N"/>
    <d v="2014-06-03T00:00:00"/>
    <s v="High"/>
    <x v="46"/>
    <n v="120.12"/>
    <n v="0.09"/>
    <s v="Regular"/>
    <n v="44.59"/>
    <n v="14.61"/>
    <n v="14.5"/>
    <s v="Giulietta Dortch"/>
    <s v="Mid Glamorgan"/>
    <s v="Consumer"/>
    <x v="0"/>
    <s v="Labels"/>
    <s v="Small Box"/>
    <d v="2014-06-05T00:00:00"/>
    <x v="0"/>
  </r>
  <r>
    <n v="5648"/>
    <s v="N"/>
    <d v="2014-06-03T00:00:00"/>
    <s v="Not Specified"/>
    <x v="15"/>
    <n v="3510.52"/>
    <n v="0.01"/>
    <s v="Delivery Van"/>
    <n v="-162.74"/>
    <n v="157.97999999999999"/>
    <n v="60.2"/>
    <s v="Tamara Willingham"/>
    <s v="Mid Glamorgan"/>
    <s v="Corporate"/>
    <x v="2"/>
    <s v="Tables"/>
    <s v="Jumbo Box"/>
    <d v="2014-06-03T00:00:00"/>
    <x v="0"/>
  </r>
  <r>
    <n v="5649"/>
    <s v="Y"/>
    <d v="2014-06-07T00:00:00"/>
    <s v="Low"/>
    <x v="28"/>
    <n v="23800.33"/>
    <n v="0"/>
    <s v="Regular"/>
    <n v="10956.71"/>
    <n v="1282.99"/>
    <n v="33.99"/>
    <s v="Grant Carroll"/>
    <s v="South Glamorgan"/>
    <s v="Small Business"/>
    <x v="0"/>
    <s v="Binders and Binder Accessories"/>
    <s v="Small Box"/>
    <d v="2014-06-09T00:00:00"/>
    <x v="0"/>
  </r>
  <r>
    <n v="5650"/>
    <s v="N"/>
    <d v="2014-06-07T00:00:00"/>
    <s v="Low"/>
    <x v="49"/>
    <n v="2215.71"/>
    <n v="0.04"/>
    <s v="Regular"/>
    <n v="574.48"/>
    <n v="57.98"/>
    <n v="18.8"/>
    <s v="Chuck Sachs"/>
    <s v="Dyfed"/>
    <s v="Consumer"/>
    <x v="2"/>
    <s v="Office Furnishings"/>
    <s v="Wrap Bag"/>
    <d v="2014-06-09T00:00:00"/>
    <x v="0"/>
  </r>
  <r>
    <n v="5651"/>
    <s v="N"/>
    <d v="2014-06-10T00:00:00"/>
    <s v="Not Specified"/>
    <x v="34"/>
    <n v="140.12"/>
    <n v="0.05"/>
    <s v="Regular"/>
    <n v="-3.78"/>
    <n v="20.85"/>
    <n v="19.600000000000001"/>
    <s v="Nat Gilpin"/>
    <s v="West Glamorgan"/>
    <s v="Consumer"/>
    <x v="0"/>
    <s v="Binders and Binder Accessories"/>
    <s v="Small Box"/>
    <d v="2014-06-11T00:00:00"/>
    <x v="0"/>
  </r>
  <r>
    <n v="5652"/>
    <s v="N"/>
    <d v="2014-06-10T00:00:00"/>
    <s v="High"/>
    <x v="48"/>
    <n v="64.430000000000007"/>
    <n v="0"/>
    <s v="Regular"/>
    <n v="-25.98"/>
    <n v="19.28"/>
    <n v="17.52"/>
    <s v="Tom Prescott"/>
    <s v="Dyfed"/>
    <s v="Small Business"/>
    <x v="1"/>
    <s v="Computer Peripherals"/>
    <s v="Small Pack"/>
    <d v="2014-06-10T00:00:00"/>
    <x v="0"/>
  </r>
  <r>
    <n v="5653"/>
    <s v="N"/>
    <d v="2014-06-11T00:00:00"/>
    <s v="Critical"/>
    <x v="5"/>
    <n v="917.12099999999998"/>
    <n v="0.01"/>
    <s v="Regular"/>
    <n v="293.39"/>
    <n v="47.99"/>
    <n v="19.989999999999998"/>
    <s v="Rick Wilson"/>
    <s v="Mid Glamorgan"/>
    <s v="Corporate"/>
    <x v="1"/>
    <s v="Telephones and Communication"/>
    <s v="Wrap Bag"/>
    <d v="2014-06-12T00:00:00"/>
    <x v="0"/>
  </r>
  <r>
    <n v="5654"/>
    <s v="N"/>
    <d v="2014-06-11T00:00:00"/>
    <s v="High"/>
    <x v="37"/>
    <n v="1502.5840000000001"/>
    <n v="0"/>
    <s v="Regular"/>
    <n v="216.49"/>
    <n v="77.989999999999995"/>
    <n v="22.99"/>
    <s v="Harold Pawlan"/>
    <s v="West Glamorgan"/>
    <s v="Small Business"/>
    <x v="1"/>
    <s v="Telephones and Communication"/>
    <s v="Small Box"/>
    <d v="2014-06-13T00:00:00"/>
    <x v="0"/>
  </r>
  <r>
    <n v="5655"/>
    <s v="N"/>
    <d v="2014-06-12T00:00:00"/>
    <s v="High"/>
    <x v="47"/>
    <n v="1683.88"/>
    <n v="0"/>
    <s v="Regular"/>
    <n v="595.75"/>
    <n v="67.48"/>
    <n v="28.3"/>
    <s v="Julia Barnett"/>
    <s v="Mid Glamorgan"/>
    <s v="Corporate"/>
    <x v="0"/>
    <s v="Paper"/>
    <s v="Small Box"/>
    <d v="2014-06-14T00:00:00"/>
    <x v="0"/>
  </r>
  <r>
    <n v="5656"/>
    <s v="N"/>
    <d v="2014-06-12T00:00:00"/>
    <s v="Low"/>
    <x v="47"/>
    <n v="974.67"/>
    <n v="7.0000000000000007E-2"/>
    <s v="Regular"/>
    <n v="314.70999999999998"/>
    <n v="47.44"/>
    <n v="21.5"/>
    <s v="Theone Pippenger"/>
    <s v="Dyfed"/>
    <s v="Corporate"/>
    <x v="0"/>
    <s v="Paper"/>
    <s v="Small Box"/>
    <d v="2014-06-19T00:00:00"/>
    <x v="0"/>
  </r>
  <r>
    <n v="5657"/>
    <s v="N"/>
    <d v="2014-06-13T00:00:00"/>
    <s v="Low"/>
    <x v="45"/>
    <n v="1247.0315000000001"/>
    <n v="0"/>
    <s v="Regular"/>
    <n v="-167.15"/>
    <n v="97.99"/>
    <n v="14.99"/>
    <s v="Henry MacAllister"/>
    <s v="West Glamorgan"/>
    <s v="Small Business"/>
    <x v="1"/>
    <s v="Telephones and Communication"/>
    <s v="Wrap Bag"/>
    <d v="2014-06-18T00:00:00"/>
    <x v="0"/>
  </r>
  <r>
    <n v="5658"/>
    <s v="N"/>
    <d v="2014-06-13T00:00:00"/>
    <s v="Low"/>
    <x v="5"/>
    <n v="885.37"/>
    <n v="0.03"/>
    <s v="Regular"/>
    <n v="-138.80000000000001"/>
    <n v="42.98"/>
    <n v="20.5"/>
    <s v="Edward Becker"/>
    <s v="West Glamorgan"/>
    <s v="Corporate"/>
    <x v="1"/>
    <s v="Computer Peripherals"/>
    <s v="Small Box"/>
    <d v="2014-06-17T00:00:00"/>
    <x v="0"/>
  </r>
  <r>
    <n v="5659"/>
    <s v="N"/>
    <d v="2014-06-14T00:00:00"/>
    <s v="Not Specified"/>
    <x v="19"/>
    <n v="73.099999999999994"/>
    <n v="0.01"/>
    <s v="Regular"/>
    <n v="18.809999999999999"/>
    <n v="17.84"/>
    <n v="14.83"/>
    <s v="Sean ODonnell"/>
    <s v="West Glamorgan"/>
    <s v="Corporate"/>
    <x v="0"/>
    <s v="Pens &amp; Art Supplies"/>
    <s v="Wrap Bag"/>
    <d v="2014-06-16T00:00:00"/>
    <x v="0"/>
  </r>
  <r>
    <n v="5660"/>
    <s v="N"/>
    <d v="2014-06-15T00:00:00"/>
    <s v="Critical"/>
    <x v="34"/>
    <n v="85.84"/>
    <n v="0.09"/>
    <s v="Regular"/>
    <n v="16.420000000000002"/>
    <n v="17.98"/>
    <n v="15.49"/>
    <s v="Karl Brown"/>
    <s v="Dyfed"/>
    <s v="Home Office"/>
    <x v="0"/>
    <s v="Binders and Binder Accessories"/>
    <s v="Small Box"/>
    <d v="2014-06-17T00:00:00"/>
    <x v="0"/>
  </r>
  <r>
    <n v="5661"/>
    <s v="N"/>
    <d v="2014-06-15T00:00:00"/>
    <s v="Not Specified"/>
    <x v="33"/>
    <n v="337.31"/>
    <n v="0.04"/>
    <s v="Regular"/>
    <n v="-274.52999999999997"/>
    <n v="18.48"/>
    <n v="23.54"/>
    <s v="Noel Staavos"/>
    <s v="Dyfed"/>
    <s v="Home Office"/>
    <x v="0"/>
    <s v="Paper"/>
    <s v="Small Box"/>
    <d v="2014-06-17T00:00:00"/>
    <x v="0"/>
  </r>
  <r>
    <n v="5662"/>
    <s v="N"/>
    <d v="2014-06-16T00:00:00"/>
    <s v="Critical"/>
    <x v="45"/>
    <n v="713.93"/>
    <n v="0"/>
    <s v="Regular"/>
    <n v="-309.02"/>
    <n v="52.48"/>
    <n v="33.99"/>
    <s v="Randy Bradley"/>
    <s v="Mid Glamorgan"/>
    <s v="Small Business"/>
    <x v="1"/>
    <s v="Computer Peripherals"/>
    <s v="Small Box"/>
    <d v="2014-06-17T00:00:00"/>
    <x v="0"/>
  </r>
  <r>
    <n v="5663"/>
    <s v="N"/>
    <d v="2014-06-17T00:00:00"/>
    <s v="Not Specified"/>
    <x v="35"/>
    <n v="192.26"/>
    <n v="0.09"/>
    <s v="Regular"/>
    <n v="-28.55"/>
    <n v="19.38"/>
    <n v="19.21"/>
    <s v="Bart Folk"/>
    <s v="Mid Glamorgan"/>
    <s v="Corporate"/>
    <x v="2"/>
    <s v="Office Furnishings"/>
    <s v="Small Box"/>
    <d v="2014-06-18T00:00:00"/>
    <x v="0"/>
  </r>
  <r>
    <n v="5664"/>
    <s v="N"/>
    <d v="2014-06-17T00:00:00"/>
    <s v="Not Specified"/>
    <x v="27"/>
    <n v="275.25"/>
    <n v="0.04"/>
    <s v="Regular"/>
    <n v="-60.03"/>
    <n v="17.98"/>
    <n v="19.149999999999999"/>
    <s v="Bart Folk"/>
    <s v="Mid Glamorgan"/>
    <s v="Corporate"/>
    <x v="0"/>
    <s v="Paper"/>
    <s v="Small Box"/>
    <d v="2014-06-18T00:00:00"/>
    <x v="0"/>
  </r>
  <r>
    <n v="5665"/>
    <s v="N"/>
    <d v="2014-06-17T00:00:00"/>
    <s v="Not Specified"/>
    <x v="12"/>
    <n v="535.9"/>
    <n v="0.04"/>
    <s v="Regular"/>
    <n v="-144.52000000000001"/>
    <n v="27.42"/>
    <n v="24.68"/>
    <s v="Bart Folk"/>
    <s v="Mid Glamorgan"/>
    <s v="Corporate"/>
    <x v="0"/>
    <s v="Storage &amp; Organization"/>
    <s v="Small Box"/>
    <d v="2014-06-18T00:00:00"/>
    <x v="0"/>
  </r>
  <r>
    <n v="5666"/>
    <s v="N"/>
    <d v="2014-06-17T00:00:00"/>
    <s v="Low"/>
    <x v="36"/>
    <n v="402.02"/>
    <n v="0.06"/>
    <s v="Regular"/>
    <n v="-25.99"/>
    <n v="22.89"/>
    <n v="18.5"/>
    <s v="Eric Barreto"/>
    <s v="Mid Glamorgan"/>
    <s v="Consumer"/>
    <x v="0"/>
    <s v="Appliances"/>
    <s v="Small Box"/>
    <d v="2014-06-22T00:00:00"/>
    <x v="0"/>
  </r>
  <r>
    <n v="5667"/>
    <s v="N"/>
    <d v="2014-06-17T00:00:00"/>
    <s v="Low"/>
    <x v="8"/>
    <n v="472.04"/>
    <n v="0.03"/>
    <s v="Regular"/>
    <n v="19.88"/>
    <n v="22.64"/>
    <n v="19.16"/>
    <s v="Eric Barreto"/>
    <s v="Mid Glamorgan"/>
    <s v="Consumer"/>
    <x v="2"/>
    <s v="Office Furnishings"/>
    <s v="Small Box"/>
    <d v="2014-06-22T00:00:00"/>
    <x v="0"/>
  </r>
  <r>
    <n v="5668"/>
    <s v="N"/>
    <d v="2014-06-17T00:00:00"/>
    <s v="Low"/>
    <x v="19"/>
    <n v="104.08"/>
    <n v="0.03"/>
    <s v="Regular"/>
    <n v="27.65"/>
    <n v="19.96"/>
    <n v="18.95"/>
    <s v="Eric Barreto"/>
    <s v="Mid Glamorgan"/>
    <s v="Consumer"/>
    <x v="2"/>
    <s v="Office Furnishings"/>
    <s v="Small Box"/>
    <d v="2014-06-19T00:00:00"/>
    <x v="0"/>
  </r>
  <r>
    <n v="5669"/>
    <s v="N"/>
    <d v="2014-06-19T00:00:00"/>
    <s v="Not Specified"/>
    <x v="0"/>
    <n v="53.86"/>
    <n v="0.1"/>
    <s v="Regular"/>
    <n v="-19.73"/>
    <n v="26.42"/>
    <n v="20.75"/>
    <s v="Craig Carroll"/>
    <s v="West Glamorgan"/>
    <s v="Corporate"/>
    <x v="0"/>
    <s v="Appliances"/>
    <s v="Medium Box"/>
    <d v="2014-06-22T00:00:00"/>
    <x v="0"/>
  </r>
  <r>
    <n v="5670"/>
    <s v="N"/>
    <d v="2014-06-19T00:00:00"/>
    <s v="Not Specified"/>
    <x v="40"/>
    <n v="10130.120000000001"/>
    <n v="7.0000000000000007E-2"/>
    <s v="Delivery Van"/>
    <n v="-375.76"/>
    <n v="292.98"/>
    <n v="71"/>
    <s v="Thais Sissman"/>
    <s v="Mid Glamorgan"/>
    <s v="Corporate"/>
    <x v="2"/>
    <s v="Chairs &amp; Chairmats"/>
    <s v="Jumbo Drum"/>
    <d v="2014-06-20T00:00:00"/>
    <x v="0"/>
  </r>
  <r>
    <n v="5671"/>
    <s v="N"/>
    <d v="2014-06-19T00:00:00"/>
    <s v="Not Specified"/>
    <x v="38"/>
    <n v="211"/>
    <n v="0"/>
    <s v="Regular"/>
    <n v="-161.04"/>
    <n v="16.98"/>
    <n v="21.44"/>
    <s v="Thais Sissman"/>
    <s v="Mid Glamorgan"/>
    <s v="Corporate"/>
    <x v="0"/>
    <s v="Paper"/>
    <s v="Small Box"/>
    <d v="2014-06-21T00:00:00"/>
    <x v="0"/>
  </r>
  <r>
    <n v="5672"/>
    <s v="N"/>
    <d v="2014-06-19T00:00:00"/>
    <s v="Not Specified"/>
    <x v="18"/>
    <n v="123.21"/>
    <n v="0.1"/>
    <s v="Regular"/>
    <n v="27.46"/>
    <n v="15.98"/>
    <n v="14.83"/>
    <s v="Thais Sissman"/>
    <s v="Mid Glamorgan"/>
    <s v="Corporate"/>
    <x v="0"/>
    <s v="Pens &amp; Art Supplies"/>
    <s v="Wrap Bag"/>
    <d v="2014-06-21T00:00:00"/>
    <x v="0"/>
  </r>
  <r>
    <n v="5673"/>
    <s v="N"/>
    <d v="2014-06-20T00:00:00"/>
    <s v="Low"/>
    <x v="8"/>
    <n v="441.08"/>
    <n v="7.0000000000000007E-2"/>
    <s v="Regular"/>
    <n v="49.5"/>
    <n v="22.98"/>
    <n v="18.8"/>
    <s v="Guy Armstrong"/>
    <s v="Dyfed"/>
    <s v="Corporate"/>
    <x v="0"/>
    <s v="Envelopes"/>
    <s v="Small Box"/>
    <d v="2014-06-27T00:00:00"/>
    <x v="0"/>
  </r>
  <r>
    <n v="5674"/>
    <s v="N"/>
    <d v="2014-06-20T00:00:00"/>
    <s v="Not Specified"/>
    <x v="42"/>
    <n v="125.24"/>
    <n v="0.04"/>
    <s v="Regular"/>
    <n v="36.159999999999997"/>
    <n v="15.08"/>
    <n v="14.99"/>
    <s v="Nick Zandusky"/>
    <s v="Mid Glamorgan"/>
    <s v="Small Business"/>
    <x v="0"/>
    <s v="Labels"/>
    <s v="Small Box"/>
    <d v="2014-06-21T00:00:00"/>
    <x v="0"/>
  </r>
  <r>
    <n v="5675"/>
    <s v="N"/>
    <d v="2014-06-20T00:00:00"/>
    <s v="Not Specified"/>
    <x v="23"/>
    <n v="128.6"/>
    <n v="0.1"/>
    <s v="Regular"/>
    <n v="-14.8"/>
    <n v="14.78"/>
    <n v="15.25"/>
    <s v="Nick Zandusky"/>
    <s v="Mid Glamorgan"/>
    <s v="Small Business"/>
    <x v="0"/>
    <s v="Pens &amp; Art Supplies"/>
    <s v="Wrap Bag"/>
    <d v="2014-06-21T00:00:00"/>
    <x v="0"/>
  </r>
  <r>
    <n v="5676"/>
    <s v="N"/>
    <d v="2014-06-21T00:00:00"/>
    <s v="Not Specified"/>
    <x v="13"/>
    <n v="41.51"/>
    <n v="0.02"/>
    <s v="Regular"/>
    <n v="-7.55"/>
    <n v="37.380000000000003"/>
    <n v="22.99"/>
    <s v="Charlotte Melton"/>
    <s v="South Glamorgan"/>
    <s v="Home Office"/>
    <x v="2"/>
    <s v="Office Furnishings"/>
    <s v="Small Pack"/>
    <d v="2014-06-22T00:00:00"/>
    <x v="0"/>
  </r>
  <r>
    <n v="5677"/>
    <s v="N"/>
    <d v="2014-06-22T00:00:00"/>
    <s v="Medium"/>
    <x v="9"/>
    <n v="823.29"/>
    <n v="0.1"/>
    <s v="Regular"/>
    <n v="-14.85"/>
    <n v="31.98"/>
    <n v="18"/>
    <s v="Alex Grayson"/>
    <s v="Dyfed"/>
    <s v="Consumer"/>
    <x v="1"/>
    <s v="Computer Peripherals"/>
    <s v="Small Box"/>
    <d v="2014-06-24T00:00:00"/>
    <x v="0"/>
  </r>
  <r>
    <n v="5678"/>
    <s v="N"/>
    <d v="2014-06-22T00:00:00"/>
    <s v="Critical"/>
    <x v="33"/>
    <n v="15391.1"/>
    <n v="0.03"/>
    <s v="Regular"/>
    <n v="6528.66"/>
    <n v="316.99"/>
    <n v="33.99"/>
    <s v="Russell Applegate"/>
    <s v="West Glamorgan"/>
    <s v="Home Office"/>
    <x v="0"/>
    <s v="Binders and Binder Accessories"/>
    <s v="Small Box"/>
    <d v="2014-06-24T00:00:00"/>
    <x v="0"/>
  </r>
  <r>
    <n v="5679"/>
    <s v="N"/>
    <d v="2014-06-22T00:00:00"/>
    <s v="Critical"/>
    <x v="25"/>
    <n v="1644.857"/>
    <n v="0.09"/>
    <s v="Regular"/>
    <n v="123.55"/>
    <n v="77.989999999999995"/>
    <n v="22.99"/>
    <s v="Russell Applegate"/>
    <s v="West Glamorgan"/>
    <s v="Home Office"/>
    <x v="1"/>
    <s v="Telephones and Communication"/>
    <s v="Small Box"/>
    <d v="2014-06-24T00:00:00"/>
    <x v="0"/>
  </r>
  <r>
    <n v="5680"/>
    <s v="N"/>
    <d v="2014-06-22T00:00:00"/>
    <s v="Low"/>
    <x v="15"/>
    <n v="2440.9499999999998"/>
    <n v="0.05"/>
    <s v="Regular"/>
    <n v="361.33"/>
    <n v="137.99"/>
    <n v="22.08"/>
    <s v="Bobby Trafton"/>
    <s v="Dyfed"/>
    <s v="Small Business"/>
    <x v="1"/>
    <s v="Telephones and Communication"/>
    <s v="Small Box"/>
    <d v="2014-06-27T00:00:00"/>
    <x v="0"/>
  </r>
  <r>
    <n v="5681"/>
    <s v="N"/>
    <d v="2014-06-22T00:00:00"/>
    <s v="High"/>
    <x v="48"/>
    <n v="1219.3800000000001"/>
    <n v="0.1"/>
    <s v="Delivery Van"/>
    <n v="-75.430000000000007"/>
    <n v="192.98"/>
    <n v="40.200000000000003"/>
    <s v="Sylvia Foulston"/>
    <s v="South Glamorgan"/>
    <s v="Corporate"/>
    <x v="2"/>
    <s v="Chairs &amp; Chairmats"/>
    <s v="Jumbo Drum"/>
    <d v="2014-06-23T00:00:00"/>
    <x v="0"/>
  </r>
  <r>
    <n v="5682"/>
    <s v="N"/>
    <d v="2014-06-23T00:00:00"/>
    <s v="High"/>
    <x v="15"/>
    <n v="4522.26"/>
    <n v="0.09"/>
    <s v="Delivery Van"/>
    <n v="-635.69000000000005"/>
    <n v="212.98"/>
    <n v="69.959999999999994"/>
    <s v="Brad Eason"/>
    <s v="West Glamorgan"/>
    <s v="Small Business"/>
    <x v="2"/>
    <s v="Bookcases"/>
    <s v="Jumbo Box"/>
    <d v="2014-06-24T00:00:00"/>
    <x v="0"/>
  </r>
  <r>
    <n v="5683"/>
    <s v="N"/>
    <d v="2014-06-23T00:00:00"/>
    <s v="High"/>
    <x v="18"/>
    <n v="86.54"/>
    <n v="0.09"/>
    <s v="Regular"/>
    <n v="0.67"/>
    <n v="14.78"/>
    <n v="14.97"/>
    <s v="Brad Eason"/>
    <s v="West Glamorgan"/>
    <s v="Small Business"/>
    <x v="0"/>
    <s v="Pens &amp; Art Supplies"/>
    <s v="Wrap Bag"/>
    <d v="2014-06-24T00:00:00"/>
    <x v="0"/>
  </r>
  <r>
    <n v="5684"/>
    <s v="N"/>
    <d v="2014-06-23T00:00:00"/>
    <s v="High"/>
    <x v="10"/>
    <n v="1138.2059999999999"/>
    <n v="0.04"/>
    <s v="Regular"/>
    <n v="100.55"/>
    <n v="77.989999999999995"/>
    <n v="18.989999999999998"/>
    <s v="Jonathan Doherty"/>
    <s v="Mid Glamorgan"/>
    <s v="Corporate"/>
    <x v="1"/>
    <s v="Telephones and Communication"/>
    <s v="Small Box"/>
    <d v="2014-06-24T00:00:00"/>
    <x v="0"/>
  </r>
  <r>
    <n v="5685"/>
    <s v="N"/>
    <d v="2014-06-24T00:00:00"/>
    <s v="Not Specified"/>
    <x v="45"/>
    <n v="185.8"/>
    <n v="0.04"/>
    <s v="Regular"/>
    <n v="25.48"/>
    <n v="22.64"/>
    <n v="19.16"/>
    <s v="Chuck Magee"/>
    <s v="Dyfed"/>
    <s v="Corporate"/>
    <x v="2"/>
    <s v="Office Furnishings"/>
    <s v="Small Box"/>
    <d v="2014-06-25T00:00:00"/>
    <x v="0"/>
  </r>
  <r>
    <n v="5686"/>
    <s v="N"/>
    <d v="2014-06-24T00:00:00"/>
    <s v="Not Specified"/>
    <x v="29"/>
    <n v="122.41"/>
    <n v="0.03"/>
    <s v="Express"/>
    <n v="11.21"/>
    <n v="14.78"/>
    <n v="15.34"/>
    <s v="Chuck Magee"/>
    <s v="Dyfed"/>
    <s v="Corporate"/>
    <x v="0"/>
    <s v="Pens &amp; Art Supplies"/>
    <s v="Wrap Bag"/>
    <d v="2014-06-26T00:00:00"/>
    <x v="0"/>
  </r>
  <r>
    <n v="5687"/>
    <s v="N"/>
    <d v="2014-06-25T00:00:00"/>
    <s v="Not Specified"/>
    <x v="13"/>
    <n v="166.91"/>
    <n v="0.04"/>
    <s v="Delivery Van"/>
    <n v="-98.23"/>
    <n v="142.97999999999999"/>
    <n v="44"/>
    <s v="Brad Norvell"/>
    <s v="Dyfed"/>
    <s v="Corporate"/>
    <x v="2"/>
    <s v="Chairs &amp; Chairmats"/>
    <s v="Jumbo Drum"/>
    <d v="2014-06-28T00:00:00"/>
    <x v="0"/>
  </r>
  <r>
    <n v="5688"/>
    <s v="N"/>
    <d v="2014-06-25T00:00:00"/>
    <s v="Not Specified"/>
    <x v="18"/>
    <n v="5022.451"/>
    <n v="0.05"/>
    <s v="Regular"/>
    <n v="1095.83"/>
    <n v="212.99"/>
    <n v="18.2"/>
    <s v="Brad Norvell"/>
    <s v="Dyfed"/>
    <s v="Corporate"/>
    <x v="1"/>
    <s v="Telephones and Communication"/>
    <s v="Small Box"/>
    <d v="2014-06-25T00:00:00"/>
    <x v="0"/>
  </r>
  <r>
    <n v="5689"/>
    <s v="N"/>
    <d v="2014-06-25T00:00:00"/>
    <s v="Not Specified"/>
    <x v="29"/>
    <n v="7388.59"/>
    <n v="0.04"/>
    <s v="Regular"/>
    <n v="3004.28"/>
    <n v="189.98"/>
    <n v="14.99"/>
    <s v="Guy Thornton"/>
    <s v="West Glamorgan"/>
    <s v="Corporate"/>
    <x v="0"/>
    <s v="Appliances"/>
    <s v="Small Box"/>
    <d v="2014-06-27T00:00:00"/>
    <x v="0"/>
  </r>
  <r>
    <n v="5690"/>
    <s v="Y"/>
    <d v="2014-06-28T00:00:00"/>
    <s v="Low"/>
    <x v="38"/>
    <n v="746.68"/>
    <n v="0"/>
    <s v="Regular"/>
    <n v="49.37"/>
    <n v="29.52"/>
    <n v="22.17"/>
    <s v="Rob Williams"/>
    <s v="Mid Glamorgan"/>
    <s v="Home Office"/>
    <x v="0"/>
    <s v="Appliances"/>
    <s v="Medium Box"/>
    <d v="2014-07-03T00:00:00"/>
    <x v="0"/>
  </r>
  <r>
    <n v="5691"/>
    <s v="N"/>
    <d v="2014-06-29T00:00:00"/>
    <s v="Medium"/>
    <x v="43"/>
    <n v="292.45999999999998"/>
    <n v="0.08"/>
    <s v="Regular"/>
    <n v="-206.14"/>
    <n v="20.37"/>
    <n v="24.16"/>
    <s v="Duane Huffman"/>
    <s v="West Glamorgan"/>
    <s v="Consumer"/>
    <x v="2"/>
    <s v="Office Furnishings"/>
    <s v="Large Box"/>
    <d v="2014-06-29T00:00:00"/>
    <x v="0"/>
  </r>
  <r>
    <n v="5692"/>
    <s v="N"/>
    <d v="2014-06-30T00:00:00"/>
    <s v="Critical"/>
    <x v="27"/>
    <n v="122.64"/>
    <n v="0.03"/>
    <s v="Regular"/>
    <n v="48.63"/>
    <n v="14.61"/>
    <n v="14.5"/>
    <s v="Susan MacKendrick"/>
    <s v="Mid Glamorgan"/>
    <s v="Corporate"/>
    <x v="0"/>
    <s v="Labels"/>
    <s v="Small Box"/>
    <d v="2014-06-30T00:00:00"/>
    <x v="0"/>
  </r>
  <r>
    <n v="5693"/>
    <s v="N"/>
    <d v="2014-06-30T00:00:00"/>
    <s v="Critical"/>
    <x v="47"/>
    <n v="9609.34"/>
    <n v="0.08"/>
    <s v="Delivery Van"/>
    <n v="2433.9899999999998"/>
    <n v="361.45"/>
    <n v="74"/>
    <s v="Susan MacKendrick"/>
    <s v="Mid Glamorgan"/>
    <s v="Corporate"/>
    <x v="2"/>
    <s v="Tables"/>
    <s v="Jumbo Drum"/>
    <d v="2014-07-02T00:00:00"/>
    <x v="0"/>
  </r>
  <r>
    <n v="5694"/>
    <s v="N"/>
    <d v="2014-07-01T00:00:00"/>
    <s v="Critical"/>
    <x v="20"/>
    <n v="2178.0100000000002"/>
    <n v="0.01"/>
    <s v="Delivery Van"/>
    <n v="-56.89"/>
    <n v="360.21"/>
    <n v="54.19"/>
    <s v="Jack OBriant"/>
    <s v="Mid Glamorgan"/>
    <s v="Small Business"/>
    <x v="2"/>
    <s v="Tables"/>
    <s v="Jumbo Box"/>
    <d v="2014-07-04T00:00:00"/>
    <x v="0"/>
  </r>
  <r>
    <n v="5695"/>
    <s v="N"/>
    <d v="2014-07-01T00:00:00"/>
    <s v="Low"/>
    <x v="31"/>
    <n v="130.86000000000001"/>
    <n v="7.0000000000000007E-2"/>
    <s v="Regular"/>
    <n v="32.06"/>
    <n v="16.84"/>
    <n v="14.71"/>
    <s v="Greg Guthrie"/>
    <s v="Dyfed"/>
    <s v="Small Business"/>
    <x v="0"/>
    <s v="Pens &amp; Art Supplies"/>
    <s v="Wrap Bag"/>
    <d v="2014-07-03T00:00:00"/>
    <x v="0"/>
  </r>
  <r>
    <n v="5696"/>
    <s v="N"/>
    <d v="2014-07-01T00:00:00"/>
    <s v="Not Specified"/>
    <x v="4"/>
    <n v="260.66000000000003"/>
    <n v="0.02"/>
    <s v="Regular"/>
    <n v="55.06"/>
    <n v="41.17"/>
    <n v="20.27"/>
    <s v="Kean Takahito"/>
    <s v="Mid Glamorgan"/>
    <s v="Home Office"/>
    <x v="0"/>
    <s v="Binders and Binder Accessories"/>
    <s v="Small Box"/>
    <d v="2014-07-02T00:00:00"/>
    <x v="0"/>
  </r>
  <r>
    <n v="5697"/>
    <s v="Y"/>
    <d v="2014-07-01T00:00:00"/>
    <s v="Not Specified"/>
    <x v="46"/>
    <n v="6872.4719999999998"/>
    <n v="0"/>
    <s v="Delivery Van"/>
    <n v="1122.6400000000001"/>
    <n v="191.29"/>
    <n v="43.21"/>
    <s v="Kean Takahito"/>
    <s v="Mid Glamorgan"/>
    <s v="Home Office"/>
    <x v="2"/>
    <s v="Tables"/>
    <s v="Jumbo Box"/>
    <d v="2014-07-03T00:00:00"/>
    <x v="0"/>
  </r>
  <r>
    <n v="5698"/>
    <s v="N"/>
    <d v="2014-07-02T00:00:00"/>
    <s v="Critical"/>
    <x v="26"/>
    <n v="1213.1300000000001"/>
    <n v="7.0000000000000007E-2"/>
    <s v="Express"/>
    <n v="316.33"/>
    <n v="72.97"/>
    <n v="18.5"/>
    <s v="Maxwell Schwartz"/>
    <s v="Mid Glamorgan"/>
    <s v="Corporate"/>
    <x v="0"/>
    <s v="Appliances"/>
    <s v="Small Box"/>
    <d v="2014-07-04T00:00:00"/>
    <x v="0"/>
  </r>
  <r>
    <n v="5699"/>
    <s v="N"/>
    <d v="2014-07-02T00:00:00"/>
    <s v="High"/>
    <x v="33"/>
    <n v="288.79000000000002"/>
    <n v="0.1"/>
    <s v="Regular"/>
    <n v="-101"/>
    <n v="17.739999999999998"/>
    <n v="19.010000000000002"/>
    <s v="Edward Hooks"/>
    <s v="South Glamorgan"/>
    <s v="Consumer"/>
    <x v="0"/>
    <s v="Binders and Binder Accessories"/>
    <s v="Small Box"/>
    <d v="2014-07-04T00:00:00"/>
    <x v="0"/>
  </r>
  <r>
    <n v="5700"/>
    <s v="N"/>
    <d v="2014-07-02T00:00:00"/>
    <s v="High"/>
    <x v="2"/>
    <n v="12601.31"/>
    <n v="0.09"/>
    <s v="Delivery Van"/>
    <n v="2705.07"/>
    <n v="282.97000000000003"/>
    <n v="42.06"/>
    <s v="Edward Hooks"/>
    <s v="South Glamorgan"/>
    <s v="Consumer"/>
    <x v="1"/>
    <s v="Office Machines"/>
    <s v="Jumbo Drum"/>
    <d v="2014-07-04T00:00:00"/>
    <x v="0"/>
  </r>
  <r>
    <n v="5701"/>
    <s v="N"/>
    <d v="2014-07-03T00:00:00"/>
    <s v="Low"/>
    <x v="27"/>
    <n v="451.92"/>
    <n v="0.02"/>
    <s v="Regular"/>
    <n v="166.53"/>
    <n v="22.06"/>
    <n v="16.059999999999999"/>
    <s v="Joy Smith"/>
    <s v="Dyfed"/>
    <s v="Consumer"/>
    <x v="0"/>
    <s v="Paper"/>
    <s v="Wrap Bag"/>
    <d v="2014-07-08T00:00:00"/>
    <x v="0"/>
  </r>
  <r>
    <n v="5702"/>
    <s v="N"/>
    <d v="2014-07-03T00:00:00"/>
    <s v="High"/>
    <x v="4"/>
    <n v="1216.77"/>
    <n v="0.09"/>
    <s v="Delivery Van"/>
    <n v="-402.45"/>
    <n v="162.97999999999999"/>
    <n v="80.27"/>
    <s v="Maria Bertelson"/>
    <s v="West Glamorgan"/>
    <s v="Home Office"/>
    <x v="2"/>
    <s v="Bookcases"/>
    <s v="Jumbo Box"/>
    <d v="2014-07-04T00:00:00"/>
    <x v="0"/>
  </r>
  <r>
    <n v="5703"/>
    <s v="N"/>
    <d v="2014-07-03T00:00:00"/>
    <s v="High"/>
    <x v="37"/>
    <n v="306.47000000000003"/>
    <n v="0.1"/>
    <s v="Regular"/>
    <n v="142.87"/>
    <n v="24.53"/>
    <n v="14.49"/>
    <s v="Michael Moore"/>
    <s v="Mid Glamorgan"/>
    <s v="Corporate"/>
    <x v="0"/>
    <s v="Labels"/>
    <s v="Small Box"/>
    <d v="2014-07-04T00:00:00"/>
    <x v="0"/>
  </r>
  <r>
    <n v="5704"/>
    <s v="N"/>
    <d v="2014-07-03T00:00:00"/>
    <s v="High"/>
    <x v="39"/>
    <n v="716.27"/>
    <n v="0.1"/>
    <s v="Delivery Van"/>
    <n v="-265.45"/>
    <n v="158.34"/>
    <n v="57.75"/>
    <s v="Michael Moore"/>
    <s v="Mid Glamorgan"/>
    <s v="Corporate"/>
    <x v="2"/>
    <s v="Tables"/>
    <s v="Jumbo Box"/>
    <d v="2014-07-04T00:00:00"/>
    <x v="0"/>
  </r>
  <r>
    <n v="5705"/>
    <s v="N"/>
    <d v="2014-07-04T00:00:00"/>
    <s v="High"/>
    <x v="38"/>
    <n v="3916.05"/>
    <n v="0.06"/>
    <s v="Regular"/>
    <n v="485.97"/>
    <n v="117.29"/>
    <n v="24.12"/>
    <s v="Mitch Willingham"/>
    <s v="Mid Glamorgan"/>
    <s v="Corporate"/>
    <x v="2"/>
    <s v="Office Furnishings"/>
    <s v="Large Box"/>
    <d v="2014-07-06T00:00:00"/>
    <x v="0"/>
  </r>
  <r>
    <n v="5706"/>
    <s v="N"/>
    <d v="2014-07-04T00:00:00"/>
    <s v="Medium"/>
    <x v="38"/>
    <n v="923.45"/>
    <n v="0.08"/>
    <s v="Regular"/>
    <n v="-16.5"/>
    <n v="36.92"/>
    <n v="26.98"/>
    <s v="Eileen Kiefer"/>
    <s v="West Glamorgan"/>
    <s v="Consumer"/>
    <x v="0"/>
    <s v="Binders and Binder Accessories"/>
    <s v="Small Box"/>
    <d v="2014-07-06T00:00:00"/>
    <x v="0"/>
  </r>
  <r>
    <n v="5707"/>
    <s v="N"/>
    <d v="2014-07-05T00:00:00"/>
    <s v="Low"/>
    <x v="4"/>
    <n v="86.82"/>
    <n v="0.01"/>
    <s v="Regular"/>
    <n v="-10.06"/>
    <n v="20.88"/>
    <n v="20.28"/>
    <s v="Brad Thomas"/>
    <s v="Mid Glamorgan"/>
    <s v="Home Office"/>
    <x v="0"/>
    <s v="Binders and Binder Accessories"/>
    <s v="Small Box"/>
    <d v="2014-07-10T00:00:00"/>
    <x v="0"/>
  </r>
  <r>
    <n v="5708"/>
    <s v="N"/>
    <d v="2014-07-05T00:00:00"/>
    <s v="Low"/>
    <x v="37"/>
    <n v="83"/>
    <n v="0.06"/>
    <s v="Regular"/>
    <n v="22.54"/>
    <n v="14.88"/>
    <n v="14.99"/>
    <s v="Brad Thomas"/>
    <s v="Mid Glamorgan"/>
    <s v="Home Office"/>
    <x v="0"/>
    <s v="Labels"/>
    <s v="Small Box"/>
    <d v="2014-07-14T00:00:00"/>
    <x v="0"/>
  </r>
  <r>
    <n v="5709"/>
    <s v="N"/>
    <d v="2014-07-06T00:00:00"/>
    <s v="Not Specified"/>
    <x v="29"/>
    <n v="1868.76"/>
    <n v="0"/>
    <s v="Regular"/>
    <n v="633.25"/>
    <n v="54.98"/>
    <n v="18.62"/>
    <s v="Michael Granlund"/>
    <s v="Dyfed"/>
    <s v="Home Office"/>
    <x v="0"/>
    <s v="Appliances"/>
    <s v="Small Box"/>
    <d v="2014-07-08T00:00:00"/>
    <x v="0"/>
  </r>
  <r>
    <n v="5710"/>
    <s v="N"/>
    <d v="2014-07-06T00:00:00"/>
    <s v="Not Specified"/>
    <x v="8"/>
    <n v="945.02"/>
    <n v="0.03"/>
    <s v="Regular"/>
    <n v="192.6"/>
    <n v="33.78"/>
    <n v="19.940000000000001"/>
    <s v="Michael Granlund"/>
    <s v="Dyfed"/>
    <s v="Home Office"/>
    <x v="0"/>
    <s v="Appliances"/>
    <s v="Medium Box"/>
    <d v="2014-07-08T00:00:00"/>
    <x v="0"/>
  </r>
  <r>
    <n v="5711"/>
    <s v="N"/>
    <d v="2014-07-06T00:00:00"/>
    <s v="Not Specified"/>
    <x v="19"/>
    <n v="40.42"/>
    <n v="0.08"/>
    <s v="Regular"/>
    <n v="13.8"/>
    <n v="15.15"/>
    <n v="14.5"/>
    <s v="Michael Granlund"/>
    <s v="Dyfed"/>
    <s v="Home Office"/>
    <x v="0"/>
    <s v="Labels"/>
    <s v="Small Box"/>
    <d v="2014-07-07T00:00:00"/>
    <x v="0"/>
  </r>
  <r>
    <n v="5712"/>
    <s v="N"/>
    <d v="2014-07-07T00:00:00"/>
    <s v="Low"/>
    <x v="1"/>
    <n v="73.290000000000006"/>
    <n v="0.03"/>
    <s v="Regular"/>
    <n v="26"/>
    <n v="17.079999999999998"/>
    <n v="16.03"/>
    <s v="Julia Barnett"/>
    <s v="Mid Glamorgan"/>
    <s v="Home Office"/>
    <x v="2"/>
    <s v="Office Furnishings"/>
    <s v="Wrap Bag"/>
    <d v="2014-07-12T00:00:00"/>
    <x v="0"/>
  </r>
  <r>
    <n v="5713"/>
    <s v="Y"/>
    <d v="2014-07-07T00:00:00"/>
    <s v="Low"/>
    <x v="26"/>
    <n v="676.2"/>
    <n v="0.04"/>
    <s v="Regular"/>
    <n v="97.74"/>
    <n v="45.89"/>
    <n v="19.100000000000001"/>
    <s v="Troy Blackwell"/>
    <s v="Mid Glamorgan"/>
    <s v="Home Office"/>
    <x v="0"/>
    <s v="Storage &amp; Organization"/>
    <s v="Small Box"/>
    <d v="2014-07-12T00:00:00"/>
    <x v="0"/>
  </r>
  <r>
    <n v="5714"/>
    <s v="N"/>
    <d v="2014-07-07T00:00:00"/>
    <s v="Low"/>
    <x v="35"/>
    <n v="199.58"/>
    <n v="0.02"/>
    <s v="Regular"/>
    <n v="-43.48"/>
    <n v="19.100000000000001"/>
    <n v="20.05"/>
    <s v="Susan Vickery"/>
    <s v="South Glamorgan"/>
    <s v="Home Office"/>
    <x v="0"/>
    <s v="Binders and Binder Accessories"/>
    <s v="Small Box"/>
    <d v="2014-07-09T00:00:00"/>
    <x v="0"/>
  </r>
  <r>
    <n v="5715"/>
    <s v="N"/>
    <d v="2014-07-08T00:00:00"/>
    <s v="Low"/>
    <x v="15"/>
    <n v="146.85"/>
    <n v="0.02"/>
    <s v="Regular"/>
    <n v="-132.09"/>
    <n v="17.809999999999999"/>
    <n v="22.49"/>
    <s v="Noel Staavos"/>
    <s v="Dyfed"/>
    <s v="Home Office"/>
    <x v="0"/>
    <s v="Binders and Binder Accessories"/>
    <s v="Small Box"/>
    <d v="2014-07-12T00:00:00"/>
    <x v="0"/>
  </r>
  <r>
    <n v="5716"/>
    <s v="N"/>
    <d v="2014-07-09T00:00:00"/>
    <s v="Critical"/>
    <x v="13"/>
    <n v="18.559999999999999"/>
    <n v="0.01"/>
    <s v="Regular"/>
    <n v="-1.85"/>
    <n v="17.579999999999998"/>
    <n v="19.3"/>
    <s v="Shirley Jackson"/>
    <s v="Mid Glamorgan"/>
    <s v="Corporate"/>
    <x v="0"/>
    <s v="Envelopes"/>
    <s v="Small Box"/>
    <d v="2014-07-10T00:00:00"/>
    <x v="0"/>
  </r>
  <r>
    <n v="5717"/>
    <s v="N"/>
    <d v="2014-07-09T00:00:00"/>
    <s v="Critical"/>
    <x v="42"/>
    <n v="163.6"/>
    <n v="0.03"/>
    <s v="Regular"/>
    <n v="48.4"/>
    <n v="15.98"/>
    <n v="14.7"/>
    <s v="Shirley Jackson"/>
    <s v="Mid Glamorgan"/>
    <s v="Corporate"/>
    <x v="0"/>
    <s v="Pens &amp; Art Supplies"/>
    <s v="Wrap Bag"/>
    <d v="2014-07-10T00:00:00"/>
    <x v="0"/>
  </r>
  <r>
    <n v="5718"/>
    <s v="N"/>
    <d v="2014-07-09T00:00:00"/>
    <s v="Not Specified"/>
    <x v="39"/>
    <n v="31.49"/>
    <n v="0.04"/>
    <s v="Regular"/>
    <n v="-14.83"/>
    <n v="15.81"/>
    <n v="19.440000000000001"/>
    <s v="Valerie Tossell"/>
    <s v="Mid Glamorgan"/>
    <s v="Corporate"/>
    <x v="0"/>
    <s v="Binders and Binder Accessories"/>
    <s v="Small Box"/>
    <d v="2014-07-11T00:00:00"/>
    <x v="0"/>
  </r>
  <r>
    <n v="5719"/>
    <s v="N"/>
    <d v="2014-07-09T00:00:00"/>
    <s v="Not Specified"/>
    <x v="11"/>
    <n v="180.67"/>
    <n v="0.02"/>
    <s v="Regular"/>
    <n v="56.69"/>
    <n v="16"/>
    <n v="15.3"/>
    <s v="Valerie Tossell"/>
    <s v="Mid Glamorgan"/>
    <s v="Corporate"/>
    <x v="0"/>
    <s v="Paper"/>
    <s v="Wrap Bag"/>
    <d v="2014-07-09T00:00:00"/>
    <x v="0"/>
  </r>
  <r>
    <n v="5720"/>
    <s v="N"/>
    <d v="2014-07-09T00:00:00"/>
    <s v="Critical"/>
    <x v="46"/>
    <n v="6951.4920000000002"/>
    <n v="0.06"/>
    <s v="Express"/>
    <n v="1826.35"/>
    <n v="191.99"/>
    <n v="27.99"/>
    <s v="Craig Rider"/>
    <s v="Mid Glamorgan"/>
    <s v="Small Business"/>
    <x v="1"/>
    <s v="Telephones and Communication"/>
    <s v="Medium Box"/>
    <d v="2014-07-11T00:00:00"/>
    <x v="0"/>
  </r>
  <r>
    <n v="5721"/>
    <s v="N"/>
    <d v="2014-07-12T00:00:00"/>
    <s v="Low"/>
    <x v="9"/>
    <n v="272.77999999999997"/>
    <n v="0.04"/>
    <s v="Regular"/>
    <n v="-102.19"/>
    <n v="18.239999999999998"/>
    <n v="19.22"/>
    <s v="Cynthia Arntzen"/>
    <s v="Mid Glamorgan"/>
    <s v="Small Business"/>
    <x v="2"/>
    <s v="Office Furnishings"/>
    <s v="Small Box"/>
    <d v="2014-07-17T00:00:00"/>
    <x v="0"/>
  </r>
  <r>
    <n v="5722"/>
    <s v="N"/>
    <d v="2014-07-12T00:00:00"/>
    <s v="Low"/>
    <x v="39"/>
    <n v="40.81"/>
    <n v="0.09"/>
    <s v="Regular"/>
    <n v="1.92"/>
    <n v="18.68"/>
    <n v="15.5"/>
    <s v="Cynthia Arntzen"/>
    <s v="Mid Glamorgan"/>
    <s v="Small Business"/>
    <x v="0"/>
    <s v="Pens &amp; Art Supplies"/>
    <s v="Wrap Bag"/>
    <d v="2014-07-14T00:00:00"/>
    <x v="0"/>
  </r>
  <r>
    <n v="5723"/>
    <s v="N"/>
    <d v="2014-07-12T00:00:00"/>
    <s v="Low"/>
    <x v="47"/>
    <n v="7164.56"/>
    <n v="0.09"/>
    <s v="Delivery Van"/>
    <n v="1155.73"/>
    <n v="272.98"/>
    <n v="55.91"/>
    <s v="Cynthia Arntzen"/>
    <s v="Mid Glamorgan"/>
    <s v="Small Business"/>
    <x v="2"/>
    <s v="Bookcases"/>
    <s v="Jumbo Box"/>
    <d v="2014-07-19T00:00:00"/>
    <x v="0"/>
  </r>
  <r>
    <n v="5724"/>
    <s v="N"/>
    <d v="2014-07-12T00:00:00"/>
    <s v="High"/>
    <x v="11"/>
    <n v="5590.67"/>
    <n v="0.04"/>
    <s v="Express"/>
    <n v="1544.99"/>
    <n v="148.97999999999999"/>
    <n v="38.49"/>
    <s v="Jennifer Patt"/>
    <s v="Mid Glamorgan"/>
    <s v="Home Office"/>
    <x v="2"/>
    <s v="Office Furnishings"/>
    <s v="Large Box"/>
    <d v="2014-07-14T00:00:00"/>
    <x v="0"/>
  </r>
  <r>
    <n v="5725"/>
    <s v="N"/>
    <d v="2014-07-12T00:00:00"/>
    <s v="Not Specified"/>
    <x v="25"/>
    <n v="1631.9965"/>
    <n v="7.0000000000000007E-2"/>
    <s v="Regular"/>
    <n v="115.24"/>
    <n v="77.989999999999995"/>
    <n v="22.8"/>
    <s v="Nicole Brennan"/>
    <s v="Mid Glamorgan"/>
    <s v="Home Office"/>
    <x v="1"/>
    <s v="Telephones and Communication"/>
    <s v="Small Box"/>
    <d v="2014-07-12T00:00:00"/>
    <x v="0"/>
  </r>
  <r>
    <n v="5726"/>
    <s v="N"/>
    <d v="2014-07-12T00:00:00"/>
    <s v="Not Specified"/>
    <x v="24"/>
    <n v="388.76"/>
    <n v="0"/>
    <s v="Express"/>
    <n v="133.43"/>
    <n v="22.01"/>
    <n v="15.99"/>
    <s v="Nicole Brennan"/>
    <s v="Mid Glamorgan"/>
    <s v="Home Office"/>
    <x v="1"/>
    <s v="Computer Peripherals"/>
    <s v="Small Pack"/>
    <d v="2014-07-14T00:00:00"/>
    <x v="0"/>
  </r>
  <r>
    <n v="5727"/>
    <s v="N"/>
    <d v="2014-07-13T00:00:00"/>
    <s v="Low"/>
    <x v="32"/>
    <n v="113.34"/>
    <n v="0.06"/>
    <s v="Regular"/>
    <n v="-560.6"/>
    <n v="16.48"/>
    <n v="63"/>
    <s v="Carlos Meador"/>
    <s v="Mid Glamorgan"/>
    <s v="Corporate"/>
    <x v="0"/>
    <s v="Appliances"/>
    <s v="Large Box"/>
    <d v="2014-07-17T00:00:00"/>
    <x v="0"/>
  </r>
  <r>
    <n v="5728"/>
    <s v="N"/>
    <d v="2014-07-13T00:00:00"/>
    <s v="Not Specified"/>
    <x v="46"/>
    <n v="244.68"/>
    <n v="0.03"/>
    <s v="Express"/>
    <n v="-2083.2800000000002"/>
    <n v="16.48"/>
    <n v="63"/>
    <s v="Bryan Mills"/>
    <s v="South Glamorgan"/>
    <s v="Small Business"/>
    <x v="0"/>
    <s v="Appliances"/>
    <s v="Large Box"/>
    <d v="2014-07-15T00:00:00"/>
    <x v="0"/>
  </r>
  <r>
    <n v="5729"/>
    <s v="N"/>
    <d v="2014-07-14T00:00:00"/>
    <s v="Low"/>
    <x v="15"/>
    <n v="3561.02"/>
    <n v="7.0000000000000007E-2"/>
    <s v="Regular"/>
    <n v="527.09"/>
    <n v="177.2"/>
    <n v="33.99"/>
    <s v="Bradley Drucker"/>
    <s v="Mid Glamorgan"/>
    <s v="Small Business"/>
    <x v="0"/>
    <s v="Storage &amp; Organization"/>
    <s v="Small Box"/>
    <d v="2014-07-16T00:00:00"/>
    <x v="0"/>
  </r>
  <r>
    <n v="5730"/>
    <s v="N"/>
    <d v="2014-07-15T00:00:00"/>
    <s v="High"/>
    <x v="29"/>
    <n v="203.9"/>
    <n v="0.08"/>
    <s v="Regular"/>
    <n v="-94.36"/>
    <n v="16.91"/>
    <n v="18.97"/>
    <s v="Erica Bern"/>
    <s v="Dyfed"/>
    <s v="Corporate"/>
    <x v="0"/>
    <s v="Binders and Binder Accessories"/>
    <s v="Small Box"/>
    <d v="2014-07-16T00:00:00"/>
    <x v="0"/>
  </r>
  <r>
    <n v="5731"/>
    <s v="N"/>
    <d v="2014-07-15T00:00:00"/>
    <s v="High"/>
    <x v="13"/>
    <n v="3680.29"/>
    <n v="0.01"/>
    <s v="Regular"/>
    <n v="-3056.42"/>
    <n v="3511.99"/>
    <n v="38.49"/>
    <s v="Erica Bern"/>
    <s v="Dyfed"/>
    <s v="Corporate"/>
    <x v="1"/>
    <s v="Copiers and Fax"/>
    <s v="Large Box"/>
    <d v="2014-07-16T00:00:00"/>
    <x v="0"/>
  </r>
  <r>
    <n v="5732"/>
    <s v="N"/>
    <d v="2014-07-15T00:00:00"/>
    <s v="High"/>
    <x v="4"/>
    <n v="54.37"/>
    <n v="0.03"/>
    <s v="Regular"/>
    <n v="5.39"/>
    <n v="17.84"/>
    <n v="15.2"/>
    <s v="Erica Bern"/>
    <s v="Dyfed"/>
    <s v="Corporate"/>
    <x v="0"/>
    <s v="Pens &amp; Art Supplies"/>
    <s v="Wrap Bag"/>
    <d v="2014-07-17T00:00:00"/>
    <x v="0"/>
  </r>
  <r>
    <n v="5733"/>
    <s v="N"/>
    <d v="2014-07-16T00:00:00"/>
    <s v="High"/>
    <x v="36"/>
    <n v="295.95"/>
    <n v="0.03"/>
    <s v="Regular"/>
    <n v="-128.30000000000001"/>
    <n v="19.37"/>
    <n v="19.53"/>
    <s v="Anna Gayman"/>
    <s v="West Glamorgan"/>
    <s v="Corporate"/>
    <x v="1"/>
    <s v="Computer Peripherals"/>
    <s v="Small Pack"/>
    <d v="2014-07-18T00:00:00"/>
    <x v="0"/>
  </r>
  <r>
    <n v="5734"/>
    <s v="N"/>
    <d v="2014-07-16T00:00:00"/>
    <s v="Not Specified"/>
    <x v="23"/>
    <n v="1028.01"/>
    <n v="0.04"/>
    <s v="Regular"/>
    <n v="-204.21"/>
    <n v="33.659999999999997"/>
    <n v="27.99"/>
    <s v="Skye Norling"/>
    <s v="South Glamorgan"/>
    <s v="Home Office"/>
    <x v="0"/>
    <s v="Appliances"/>
    <s v="Medium Box"/>
    <d v="2014-07-17T00:00:00"/>
    <x v="0"/>
  </r>
  <r>
    <n v="5735"/>
    <s v="N"/>
    <d v="2014-07-16T00:00:00"/>
    <s v="Not Specified"/>
    <x v="28"/>
    <n v="250.91"/>
    <n v="0.02"/>
    <s v="Regular"/>
    <n v="-154.46"/>
    <n v="24.99"/>
    <n v="28.37"/>
    <s v="Skye Norling"/>
    <s v="West Glamorgan"/>
    <s v="Home Office"/>
    <x v="2"/>
    <s v="Office Furnishings"/>
    <s v="Large Box"/>
    <d v="2014-07-18T00:00:00"/>
    <x v="0"/>
  </r>
  <r>
    <n v="5736"/>
    <s v="N"/>
    <d v="2014-07-16T00:00:00"/>
    <s v="Not Specified"/>
    <x v="44"/>
    <n v="763"/>
    <n v="0.05"/>
    <s v="Regular"/>
    <n v="228.84"/>
    <n v="47.44"/>
    <n v="21.5"/>
    <s v="Skye Norling"/>
    <s v="West Glamorgan"/>
    <s v="Home Office"/>
    <x v="0"/>
    <s v="Paper"/>
    <s v="Small Box"/>
    <d v="2014-07-18T00:00:00"/>
    <x v="0"/>
  </r>
  <r>
    <n v="5737"/>
    <s v="N"/>
    <d v="2014-07-16T00:00:00"/>
    <s v="Not Specified"/>
    <x v="46"/>
    <n v="600.13"/>
    <n v="0.02"/>
    <s v="Regular"/>
    <n v="80.41"/>
    <n v="24.98"/>
    <n v="17.14"/>
    <s v="Skye Norling"/>
    <s v="West Glamorgan"/>
    <s v="Home Office"/>
    <x v="0"/>
    <s v="Scissors Rulers and Trimmers"/>
    <s v="Small Pack"/>
    <d v="2014-07-19T00:00:00"/>
    <x v="0"/>
  </r>
  <r>
    <n v="5738"/>
    <s v="N"/>
    <d v="2014-07-17T00:00:00"/>
    <s v="Medium"/>
    <x v="23"/>
    <n v="1512.97"/>
    <n v="0.02"/>
    <s v="Express"/>
    <n v="-49.23"/>
    <n v="42.53"/>
    <n v="33.99"/>
    <s v="Pauline Chand"/>
    <s v="West Glamorgan"/>
    <s v="Corporate"/>
    <x v="0"/>
    <s v="Labels"/>
    <s v="Small Box"/>
    <d v="2014-07-19T00:00:00"/>
    <x v="0"/>
  </r>
  <r>
    <n v="5739"/>
    <s v="N"/>
    <d v="2014-07-17T00:00:00"/>
    <s v="Medium"/>
    <x v="8"/>
    <n v="5000.82"/>
    <n v="0.03"/>
    <s v="Delivery Van"/>
    <n v="195.54"/>
    <n v="131.99"/>
    <n v="70.14"/>
    <s v="Cindy Chapman"/>
    <s v="Mid Glamorgan"/>
    <s v="Consumer"/>
    <x v="1"/>
    <s v="Office Machines"/>
    <s v="Jumbo Box"/>
    <d v="2014-07-19T00:00:00"/>
    <x v="0"/>
  </r>
  <r>
    <n v="5740"/>
    <s v="N"/>
    <d v="2014-07-17T00:00:00"/>
    <s v="Medium"/>
    <x v="21"/>
    <n v="1066.7"/>
    <n v="0.05"/>
    <s v="Regular"/>
    <n v="73"/>
    <n v="127.79"/>
    <n v="15.99"/>
    <s v="Cindy Chapman"/>
    <s v="Mid Glamorgan"/>
    <s v="Consumer"/>
    <x v="1"/>
    <s v="Computer Peripherals"/>
    <s v="Small Pack"/>
    <d v="2014-07-19T00:00:00"/>
    <x v="0"/>
  </r>
  <r>
    <n v="5741"/>
    <s v="N"/>
    <d v="2014-07-17T00:00:00"/>
    <s v="Not Specified"/>
    <x v="8"/>
    <n v="89.43"/>
    <n v="0"/>
    <s v="Regular"/>
    <n v="-10.16"/>
    <n v="13.88"/>
    <n v="15.49"/>
    <s v="Bruce Degenhardt"/>
    <s v="Mid Glamorgan"/>
    <s v="Home Office"/>
    <x v="0"/>
    <s v="Binders and Binder Accessories"/>
    <s v="Small Box"/>
    <d v="2014-07-18T00:00:00"/>
    <x v="0"/>
  </r>
  <r>
    <n v="5742"/>
    <s v="N"/>
    <d v="2014-07-17T00:00:00"/>
    <s v="Not Specified"/>
    <x v="33"/>
    <n v="298.31"/>
    <n v="0.06"/>
    <s v="Regular"/>
    <n v="-102.79"/>
    <n v="17.78"/>
    <n v="19.670000000000002"/>
    <s v="Bruce Degenhardt"/>
    <s v="Mid Glamorgan"/>
    <s v="Home Office"/>
    <x v="0"/>
    <s v="Paper"/>
    <s v="Small Box"/>
    <d v="2014-07-18T00:00:00"/>
    <x v="0"/>
  </r>
  <r>
    <n v="5743"/>
    <s v="N"/>
    <d v="2014-07-17T00:00:00"/>
    <s v="Critical"/>
    <x v="10"/>
    <n v="106.17"/>
    <n v="7.0000000000000007E-2"/>
    <s v="Regular"/>
    <n v="46.73"/>
    <n v="16.91"/>
    <n v="14.5"/>
    <s v="Irene Maddox"/>
    <s v="Mid Glamorgan"/>
    <s v="Consumer"/>
    <x v="0"/>
    <s v="Labels"/>
    <s v="Small Box"/>
    <d v="2014-07-18T00:00:00"/>
    <x v="0"/>
  </r>
  <r>
    <n v="5744"/>
    <s v="N"/>
    <d v="2014-07-17T00:00:00"/>
    <s v="Medium"/>
    <x v="33"/>
    <n v="94.1"/>
    <n v="7.0000000000000007E-2"/>
    <s v="Regular"/>
    <n v="-179.94"/>
    <n v="13.76"/>
    <n v="18.86"/>
    <s v="Patrick Jones"/>
    <s v="Dyfed"/>
    <s v="Home Office"/>
    <x v="2"/>
    <s v="Office Furnishings"/>
    <s v="Small Box"/>
    <d v="2014-07-17T00:00:00"/>
    <x v="0"/>
  </r>
  <r>
    <n v="5745"/>
    <s v="N"/>
    <d v="2014-07-17T00:00:00"/>
    <s v="Not Specified"/>
    <x v="9"/>
    <n v="1121.82"/>
    <n v="0.09"/>
    <s v="Regular"/>
    <n v="430.47"/>
    <n v="40.479999999999997"/>
    <n v="15.99"/>
    <s v="Liz Carlisle"/>
    <s v="Mid Glamorgan"/>
    <s v="Corporate"/>
    <x v="1"/>
    <s v="Computer Peripherals"/>
    <s v="Small Pack"/>
    <d v="2014-07-18T00:00:00"/>
    <x v="0"/>
  </r>
  <r>
    <n v="5746"/>
    <s v="N"/>
    <d v="2014-07-20T00:00:00"/>
    <s v="Not Specified"/>
    <x v="20"/>
    <n v="7774.42"/>
    <n v="0.03"/>
    <s v="Regular"/>
    <n v="2076.02"/>
    <n v="1282.99"/>
    <n v="33.99"/>
    <s v="Brosina Hoffman"/>
    <s v="Mid Glamorgan"/>
    <s v="Consumer"/>
    <x v="0"/>
    <s v="Binders and Binder Accessories"/>
    <s v="Small Box"/>
    <d v="2014-07-22T00:00:00"/>
    <x v="0"/>
  </r>
  <r>
    <n v="5747"/>
    <s v="N"/>
    <d v="2014-07-20T00:00:00"/>
    <s v="Not Specified"/>
    <x v="13"/>
    <n v="1901.33"/>
    <n v="7.0000000000000007E-2"/>
    <s v="Delivery Van"/>
    <n v="-4649.33"/>
    <n v="2048.48"/>
    <n v="28.7"/>
    <s v="Brosina Hoffman"/>
    <s v="Mid Glamorgan"/>
    <s v="Consumer"/>
    <x v="1"/>
    <s v="Office Machines"/>
    <s v="Jumbo Drum"/>
    <d v="2014-07-22T00:00:00"/>
    <x v="0"/>
  </r>
  <r>
    <n v="5748"/>
    <s v="N"/>
    <d v="2014-07-21T00:00:00"/>
    <s v="Not Specified"/>
    <x v="33"/>
    <n v="1270.1199999999999"/>
    <n v="0.01"/>
    <s v="Regular"/>
    <n v="495.68"/>
    <n v="36.950000000000003"/>
    <n v="16.989999999999998"/>
    <s v="Todd Boyes"/>
    <s v="West Glamorgan"/>
    <s v="Small Business"/>
    <x v="0"/>
    <s v="Binders and Binder Accessories"/>
    <s v="Small Box"/>
    <d v="2014-07-22T00:00:00"/>
    <x v="0"/>
  </r>
  <r>
    <n v="5749"/>
    <s v="N"/>
    <d v="2014-07-21T00:00:00"/>
    <s v="Not Specified"/>
    <x v="25"/>
    <n v="531.59"/>
    <n v="0"/>
    <s v="Regular"/>
    <n v="-130.06"/>
    <n v="27.98"/>
    <n v="22.99"/>
    <s v="Todd Boyes"/>
    <s v="West Glamorgan"/>
    <s v="Small Business"/>
    <x v="1"/>
    <s v="Computer Peripherals"/>
    <s v="Small Pack"/>
    <d v="2014-07-23T00:00:00"/>
    <x v="0"/>
  </r>
  <r>
    <n v="5750"/>
    <s v="N"/>
    <d v="2014-07-21T00:00:00"/>
    <s v="Not Specified"/>
    <x v="13"/>
    <n v="1793.44"/>
    <n v="0.1"/>
    <s v="Regular"/>
    <n v="-919.59"/>
    <n v="1901.99"/>
    <n v="33.99"/>
    <s v="Kelly Andreada"/>
    <s v="Mid Glamorgan"/>
    <s v="Home Office"/>
    <x v="0"/>
    <s v="Binders and Binder Accessories"/>
    <s v="Small Box"/>
    <d v="2014-07-21T00:00:00"/>
    <x v="0"/>
  </r>
  <r>
    <n v="5751"/>
    <s v="N"/>
    <d v="2014-07-21T00:00:00"/>
    <s v="Critical"/>
    <x v="26"/>
    <n v="3369.1585"/>
    <n v="0.04"/>
    <s v="Regular"/>
    <n v="399.75"/>
    <n v="217.99"/>
    <n v="22.99"/>
    <s v="Julia Dunbar"/>
    <s v="Mid Glamorgan"/>
    <s v="Consumer"/>
    <x v="1"/>
    <s v="Telephones and Communication"/>
    <s v="Small Box"/>
    <d v="2014-07-22T00:00:00"/>
    <x v="0"/>
  </r>
  <r>
    <n v="5752"/>
    <s v="N"/>
    <d v="2014-07-21T00:00:00"/>
    <s v="Not Specified"/>
    <x v="15"/>
    <n v="391.61"/>
    <n v="0.04"/>
    <s v="Regular"/>
    <n v="-260.82"/>
    <n v="27.51"/>
    <n v="31.78"/>
    <s v="Carlos Meador"/>
    <s v="Dyfed"/>
    <s v="Corporate"/>
    <x v="0"/>
    <s v="Storage &amp; Organization"/>
    <s v="Small Box"/>
    <d v="2014-07-23T00:00:00"/>
    <x v="0"/>
  </r>
  <r>
    <n v="5753"/>
    <s v="N"/>
    <d v="2014-07-22T00:00:00"/>
    <s v="Medium"/>
    <x v="41"/>
    <n v="143.6"/>
    <n v="0.09"/>
    <s v="Express"/>
    <n v="-148.91"/>
    <n v="15.89"/>
    <n v="21.01"/>
    <s v="Nancy Lomonaco"/>
    <s v="West Glamorgan"/>
    <s v="Home Office"/>
    <x v="0"/>
    <s v="Binders and Binder Accessories"/>
    <s v="Small Box"/>
    <d v="2014-07-24T00:00:00"/>
    <x v="0"/>
  </r>
  <r>
    <n v="5754"/>
    <s v="N"/>
    <d v="2014-07-22T00:00:00"/>
    <s v="Not Specified"/>
    <x v="21"/>
    <n v="260.19"/>
    <n v="0.09"/>
    <s v="Regular"/>
    <n v="63.63"/>
    <n v="42.56"/>
    <n v="16.989999999999998"/>
    <s v="Don Jones"/>
    <s v="South Glamorgan"/>
    <s v="Corporate"/>
    <x v="0"/>
    <s v="Binders and Binder Accessories"/>
    <s v="Small Box"/>
    <d v="2014-07-23T00:00:00"/>
    <x v="0"/>
  </r>
  <r>
    <n v="5755"/>
    <s v="N"/>
    <d v="2014-07-22T00:00:00"/>
    <s v="Low"/>
    <x v="27"/>
    <n v="512.41"/>
    <n v="0.06"/>
    <s v="Regular"/>
    <n v="-38.119999999999997"/>
    <n v="23.97"/>
    <n v="18.98"/>
    <s v="Matt Collister"/>
    <s v="Mid Glamorgan"/>
    <s v="Home Office"/>
    <x v="0"/>
    <s v="Appliances"/>
    <s v="Small Box"/>
    <d v="2014-07-24T00:00:00"/>
    <x v="0"/>
  </r>
  <r>
    <n v="5756"/>
    <s v="N"/>
    <d v="2014-07-22T00:00:00"/>
    <s v="Low"/>
    <x v="11"/>
    <n v="294.14999999999998"/>
    <n v="0.06"/>
    <s v="Regular"/>
    <n v="103.84"/>
    <n v="18.98"/>
    <n v="15.6"/>
    <s v="Matt Collister"/>
    <s v="Mid Glamorgan"/>
    <s v="Home Office"/>
    <x v="0"/>
    <s v="Paper"/>
    <s v="Wrap Bag"/>
    <d v="2014-07-29T00:00:00"/>
    <x v="0"/>
  </r>
  <r>
    <n v="5757"/>
    <s v="N"/>
    <d v="2014-07-24T00:00:00"/>
    <s v="Not Specified"/>
    <x v="12"/>
    <n v="3651.64"/>
    <n v="0"/>
    <s v="Express"/>
    <n v="-452.33"/>
    <n v="113.41"/>
    <n v="49"/>
    <s v="Jeremy Pistek"/>
    <s v="Mid Glamorgan"/>
    <s v="Corporate"/>
    <x v="0"/>
    <s v="Storage &amp; Organization"/>
    <s v="Large Box"/>
    <d v="2014-07-25T00:00:00"/>
    <x v="0"/>
  </r>
  <r>
    <n v="5758"/>
    <s v="N"/>
    <d v="2014-07-24T00:00:00"/>
    <s v="Not Specified"/>
    <x v="4"/>
    <n v="606.60749999999996"/>
    <n v="0.1"/>
    <s v="Regular"/>
    <n v="-263.26"/>
    <n v="107.99"/>
    <n v="18.899999999999999"/>
    <s v="Jeremy Pistek"/>
    <s v="Mid Glamorgan"/>
    <s v="Corporate"/>
    <x v="1"/>
    <s v="Telephones and Communication"/>
    <s v="Small Box"/>
    <d v="2014-07-25T00:00:00"/>
    <x v="0"/>
  </r>
  <r>
    <n v="5759"/>
    <s v="N"/>
    <d v="2014-07-24T00:00:00"/>
    <s v="Not Specified"/>
    <x v="34"/>
    <n v="222.71"/>
    <n v="0.09"/>
    <s v="Regular"/>
    <n v="-46.35"/>
    <n v="27.28"/>
    <n v="24.91"/>
    <s v="Astrea Jones"/>
    <s v="Dyfed"/>
    <s v="Corporate"/>
    <x v="0"/>
    <s v="Binders and Binder Accessories"/>
    <s v="Small Box"/>
    <d v="2014-07-25T00:00:00"/>
    <x v="0"/>
  </r>
  <r>
    <n v="5760"/>
    <s v="Y"/>
    <d v="2014-07-26T00:00:00"/>
    <s v="Not Specified"/>
    <x v="30"/>
    <n v="1933.23"/>
    <n v="0.09"/>
    <s v="Regular"/>
    <n v="365.23"/>
    <n v="219.48"/>
    <n v="14.99"/>
    <s v="Meg OConnel"/>
    <s v="Mid Glamorgan"/>
    <s v="Corporate"/>
    <x v="0"/>
    <s v="Appliances"/>
    <s v="Small Box"/>
    <d v="2014-07-29T00:00:00"/>
    <x v="0"/>
  </r>
  <r>
    <n v="5761"/>
    <s v="N"/>
    <d v="2014-07-26T00:00:00"/>
    <s v="Low"/>
    <x v="28"/>
    <n v="297.47000000000003"/>
    <n v="7.0000000000000007E-2"/>
    <s v="Regular"/>
    <n v="-108.8"/>
    <n v="28.74"/>
    <n v="21.04"/>
    <s v="Troy Staebel"/>
    <s v="Dyfed"/>
    <s v="Small Business"/>
    <x v="0"/>
    <s v="Storage &amp; Organization"/>
    <s v="Small Box"/>
    <d v="2014-08-02T00:00:00"/>
    <x v="0"/>
  </r>
  <r>
    <n v="5762"/>
    <s v="N"/>
    <d v="2014-07-26T00:00:00"/>
    <s v="Low"/>
    <x v="25"/>
    <n v="204.21"/>
    <n v="0.06"/>
    <s v="Regular"/>
    <n v="75.790000000000006"/>
    <n v="18.45"/>
    <n v="15.34"/>
    <s v="Troy Staebel"/>
    <s v="Dyfed"/>
    <s v="Small Business"/>
    <x v="0"/>
    <s v="Paper"/>
    <s v="Wrap Bag"/>
    <d v="2014-07-31T00:00:00"/>
    <x v="0"/>
  </r>
  <r>
    <n v="5763"/>
    <s v="N"/>
    <d v="2014-07-27T00:00:00"/>
    <s v="Not Specified"/>
    <x v="22"/>
    <n v="2159.8040000000001"/>
    <n v="0.1"/>
    <s v="Express"/>
    <n v="224.27"/>
    <n v="122.99"/>
    <n v="22.99"/>
    <s v="Gary McGarr"/>
    <s v="Mid Glamorgan"/>
    <s v="Home Office"/>
    <x v="1"/>
    <s v="Telephones and Communication"/>
    <s v="Small Box"/>
    <d v="2014-07-29T00:00:00"/>
    <x v="0"/>
  </r>
  <r>
    <n v="5764"/>
    <s v="Y"/>
    <d v="2014-07-27T00:00:00"/>
    <s v="Critical"/>
    <x v="10"/>
    <n v="263.52"/>
    <n v="0.03"/>
    <s v="Regular"/>
    <n v="-12.79"/>
    <n v="23.97"/>
    <n v="18.98"/>
    <s v="Brendan Dodson"/>
    <s v="South Glamorgan"/>
    <s v="Corporate"/>
    <x v="0"/>
    <s v="Appliances"/>
    <s v="Small Box"/>
    <d v="2014-07-28T00:00:00"/>
    <x v="0"/>
  </r>
  <r>
    <n v="5765"/>
    <s v="N"/>
    <d v="2014-07-27T00:00:00"/>
    <s v="Medium"/>
    <x v="25"/>
    <n v="94.72"/>
    <n v="0.08"/>
    <s v="Regular"/>
    <n v="4.22"/>
    <n v="14.94"/>
    <n v="14.96"/>
    <s v="Mark Packer"/>
    <s v="Dyfed"/>
    <s v="Small Business"/>
    <x v="0"/>
    <s v="Pens &amp; Art Supplies"/>
    <s v="Wrap Bag"/>
    <d v="2014-07-29T00:00:00"/>
    <x v="0"/>
  </r>
  <r>
    <n v="5766"/>
    <s v="N"/>
    <d v="2014-07-27T00:00:00"/>
    <s v="Not Specified"/>
    <x v="3"/>
    <n v="38.08"/>
    <n v="0.02"/>
    <s v="Regular"/>
    <n v="-31.99"/>
    <n v="13.74"/>
    <n v="18.079999999999998"/>
    <s v="Allen Rosenblatt"/>
    <s v="South Glamorgan"/>
    <s v="Small Business"/>
    <x v="2"/>
    <s v="Office Furnishings"/>
    <s v="Small Pack"/>
    <d v="2014-07-28T00:00:00"/>
    <x v="0"/>
  </r>
  <r>
    <n v="5767"/>
    <s v="N"/>
    <d v="2014-07-28T00:00:00"/>
    <s v="Critical"/>
    <x v="16"/>
    <n v="5904.87"/>
    <n v="0"/>
    <s v="Delivery Van"/>
    <n v="-1758.89"/>
    <n v="134.99"/>
    <n v="84.2"/>
    <s v="Tony Molinari"/>
    <s v="Dyfed"/>
    <s v="Corporate"/>
    <x v="2"/>
    <s v="Chairs &amp; Chairmats"/>
    <s v="Jumbo Drum"/>
    <d v="2014-07-29T00:00:00"/>
    <x v="0"/>
  </r>
  <r>
    <n v="5768"/>
    <s v="N"/>
    <d v="2014-07-29T00:00:00"/>
    <s v="Critical"/>
    <x v="35"/>
    <n v="193.04"/>
    <n v="0.1"/>
    <s v="Regular"/>
    <n v="-64.47"/>
    <n v="19.45"/>
    <n v="20.28"/>
    <s v="Meg OConnel"/>
    <s v="Mid Glamorgan"/>
    <s v="Corporate"/>
    <x v="0"/>
    <s v="Binders and Binder Accessories"/>
    <s v="Small Box"/>
    <d v="2014-08-01T00:00:00"/>
    <x v="0"/>
  </r>
  <r>
    <n v="5769"/>
    <s v="N"/>
    <d v="2014-07-29T00:00:00"/>
    <s v="Critical"/>
    <x v="43"/>
    <n v="233.38"/>
    <n v="0.01"/>
    <s v="Regular"/>
    <n v="-130.34"/>
    <n v="18.48"/>
    <n v="21.86"/>
    <s v="Meg OConnel"/>
    <s v="Mid Glamorgan"/>
    <s v="Corporate"/>
    <x v="0"/>
    <s v="Paper"/>
    <s v="Small Box"/>
    <d v="2014-07-31T00:00:00"/>
    <x v="0"/>
  </r>
  <r>
    <n v="5770"/>
    <s v="N"/>
    <d v="2014-07-29T00:00:00"/>
    <s v="Medium"/>
    <x v="24"/>
    <n v="182.48"/>
    <n v="7.0000000000000007E-2"/>
    <s v="Regular"/>
    <n v="-163.32"/>
    <n v="17.02"/>
    <n v="19.14"/>
    <s v="Christy Brittain"/>
    <s v="Dyfed"/>
    <s v="Consumer"/>
    <x v="1"/>
    <s v="Computer Peripherals"/>
    <s v="Small Pack"/>
    <d v="2014-07-31T00:00:00"/>
    <x v="0"/>
  </r>
  <r>
    <n v="5771"/>
    <s v="N"/>
    <d v="2014-07-29T00:00:00"/>
    <s v="Medium"/>
    <x v="14"/>
    <n v="5376.86"/>
    <n v="7.0000000000000007E-2"/>
    <s v="Delivery Van"/>
    <n v="-434.22"/>
    <n v="292.98"/>
    <n v="71"/>
    <s v="Christy Brittain"/>
    <s v="Dyfed"/>
    <s v="Consumer"/>
    <x v="2"/>
    <s v="Chairs &amp; Chairmats"/>
    <s v="Jumbo Drum"/>
    <d v="2014-07-31T00:00:00"/>
    <x v="0"/>
  </r>
  <r>
    <n v="5772"/>
    <s v="N"/>
    <d v="2014-07-30T00:00:00"/>
    <s v="Not Specified"/>
    <x v="48"/>
    <n v="219.14349999999999"/>
    <n v="0.04"/>
    <s v="Regular"/>
    <n v="-27.91"/>
    <n v="47.99"/>
    <n v="15.25"/>
    <s v="Edward Nazzal"/>
    <s v="West Glamorgan"/>
    <s v="Home Office"/>
    <x v="1"/>
    <s v="Telephones and Communication"/>
    <s v="Small Pack"/>
    <d v="2014-08-01T00:00:00"/>
    <x v="0"/>
  </r>
  <r>
    <n v="5773"/>
    <s v="N"/>
    <d v="2014-07-30T00:00:00"/>
    <s v="Low"/>
    <x v="15"/>
    <n v="411.64"/>
    <n v="0.02"/>
    <s v="Express"/>
    <n v="-71.59"/>
    <n v="27.99"/>
    <n v="27.18"/>
    <s v="Guy Thornton"/>
    <s v="West Glamorgan"/>
    <s v="Corporate"/>
    <x v="0"/>
    <s v="Binders and Binder Accessories"/>
    <s v="Small Box"/>
    <d v="2014-08-03T00:00:00"/>
    <x v="0"/>
  </r>
  <r>
    <n v="5774"/>
    <s v="N"/>
    <d v="2014-07-30T00:00:00"/>
    <s v="Low"/>
    <x v="41"/>
    <n v="1389.28"/>
    <n v="0.09"/>
    <s v="Express"/>
    <n v="603.6"/>
    <n v="58.94"/>
    <n v="20.77"/>
    <s v="Guy Thornton"/>
    <s v="West Glamorgan"/>
    <s v="Corporate"/>
    <x v="2"/>
    <s v="Office Furnishings"/>
    <s v="Small Box"/>
    <d v="2014-07-30T00:00:00"/>
    <x v="0"/>
  </r>
  <r>
    <n v="5775"/>
    <s v="N"/>
    <d v="2014-07-30T00:00:00"/>
    <s v="High"/>
    <x v="24"/>
    <n v="67.06"/>
    <n v="0.05"/>
    <s v="Regular"/>
    <n v="-27.94"/>
    <n v="13.68"/>
    <n v="15.57"/>
    <s v="Cari MacIntyre"/>
    <s v="West Glamorgan"/>
    <s v="Corporate"/>
    <x v="0"/>
    <s v="Pens &amp; Art Supplies"/>
    <s v="Wrap Bag"/>
    <d v="2014-07-31T00:00:00"/>
    <x v="0"/>
  </r>
  <r>
    <n v="5776"/>
    <s v="N"/>
    <d v="2014-07-30T00:00:00"/>
    <s v="High"/>
    <x v="17"/>
    <n v="384.416"/>
    <n v="0.1"/>
    <s v="Delivery Van"/>
    <n v="-195.88"/>
    <n v="230.75"/>
    <n v="83.64"/>
    <s v="Cari MacIntyre"/>
    <s v="West Glamorgan"/>
    <s v="Corporate"/>
    <x v="2"/>
    <s v="Tables"/>
    <s v="Jumbo Box"/>
    <d v="2014-08-01T00:00:00"/>
    <x v="0"/>
  </r>
  <r>
    <n v="5777"/>
    <s v="N"/>
    <d v="2014-07-30T00:00:00"/>
    <s v="High"/>
    <x v="4"/>
    <n v="132.1"/>
    <n v="0"/>
    <s v="Regular"/>
    <n v="37.340000000000003"/>
    <n v="27.04"/>
    <n v="15.97"/>
    <s v="Cari MacIntyre"/>
    <s v="West Glamorgan"/>
    <s v="Corporate"/>
    <x v="0"/>
    <s v="Paper"/>
    <s v="Wrap Bag"/>
    <d v="2014-08-01T00:00:00"/>
    <x v="0"/>
  </r>
  <r>
    <n v="5778"/>
    <s v="Y"/>
    <d v="2014-07-31T00:00:00"/>
    <s v="Medium"/>
    <x v="25"/>
    <n v="3953.35"/>
    <n v="0.03"/>
    <s v="Regular"/>
    <n v="1036.72"/>
    <n v="140.24"/>
    <n v="26.65"/>
    <s v="Erin Creighton"/>
    <s v="West Glamorgan"/>
    <s v="Corporate"/>
    <x v="2"/>
    <s v="Chairs &amp; Chairmats"/>
    <s v="Medium Box"/>
    <d v="2014-08-02T00:00:00"/>
    <x v="0"/>
  </r>
  <r>
    <n v="5779"/>
    <s v="Y"/>
    <d v="2014-07-31T00:00:00"/>
    <s v="Medium"/>
    <x v="12"/>
    <n v="5401.8"/>
    <n v="0.01"/>
    <s v="Delivery Van"/>
    <n v="794.19"/>
    <n v="172.98"/>
    <n v="44"/>
    <s v="Erin Creighton"/>
    <s v="West Glamorgan"/>
    <s v="Corporate"/>
    <x v="2"/>
    <s v="Chairs &amp; Chairmats"/>
    <s v="Jumbo Drum"/>
    <d v="2014-08-02T00:00:00"/>
    <x v="0"/>
  </r>
  <r>
    <n v="5780"/>
    <s v="N"/>
    <d v="2014-07-31T00:00:00"/>
    <s v="Critical"/>
    <x v="15"/>
    <n v="374.93"/>
    <n v="0.03"/>
    <s v="Delivery Van"/>
    <n v="17.05"/>
    <n v="27.23"/>
    <n v="41.75"/>
    <s v="Ben Peterman"/>
    <s v="Dyfed"/>
    <s v="Corporate"/>
    <x v="2"/>
    <s v="Tables"/>
    <s v="Jumbo Box"/>
    <d v="2014-08-01T00:00:00"/>
    <x v="0"/>
  </r>
  <r>
    <n v="5781"/>
    <s v="N"/>
    <d v="2014-08-01T00:00:00"/>
    <s v="Critical"/>
    <x v="18"/>
    <n v="199.81"/>
    <n v="0.03"/>
    <s v="Regular"/>
    <n v="-50.55"/>
    <n v="18.37"/>
    <n v="19.190000000000001"/>
    <s v="Brian Stugart"/>
    <s v="Mid Glamorgan"/>
    <s v="Corporate"/>
    <x v="0"/>
    <s v="Binders and Binder Accessories"/>
    <s v="Small Box"/>
    <d v="2014-08-02T00:00:00"/>
    <x v="0"/>
  </r>
  <r>
    <n v="5782"/>
    <s v="N"/>
    <d v="2014-08-02T00:00:00"/>
    <s v="Not Specified"/>
    <x v="22"/>
    <n v="4873.12"/>
    <n v="0.03"/>
    <s v="Delivery Van"/>
    <n v="1956.7"/>
    <n v="212.97"/>
    <n v="29.59"/>
    <s v="Thomas Selby"/>
    <s v="South Glamorgan"/>
    <s v="Home Office"/>
    <x v="1"/>
    <s v="Office Machines"/>
    <s v="Jumbo Drum"/>
    <d v="2014-08-03T00:00:00"/>
    <x v="0"/>
  </r>
  <r>
    <n v="5783"/>
    <s v="N"/>
    <d v="2014-08-02T00:00:00"/>
    <s v="Critical"/>
    <x v="8"/>
    <n v="584.82000000000005"/>
    <n v="0"/>
    <s v="Regular"/>
    <n v="258.89999999999998"/>
    <n v="24.97"/>
    <n v="15.49"/>
    <s v="Olvera Toch"/>
    <s v="West Glamorgan"/>
    <s v="Home Office"/>
    <x v="0"/>
    <s v="Binders and Binder Accessories"/>
    <s v="Small Box"/>
    <d v="2014-08-03T00:00:00"/>
    <x v="0"/>
  </r>
  <r>
    <n v="5784"/>
    <s v="N"/>
    <d v="2014-08-02T00:00:00"/>
    <s v="Critical"/>
    <x v="26"/>
    <n v="102.48"/>
    <n v="0.06"/>
    <s v="Regular"/>
    <n v="45.31"/>
    <n v="16.91"/>
    <n v="14.5"/>
    <s v="Olvera Toch"/>
    <s v="West Glamorgan"/>
    <s v="Home Office"/>
    <x v="0"/>
    <s v="Labels"/>
    <s v="Small Box"/>
    <d v="2014-08-02T00:00:00"/>
    <x v="0"/>
  </r>
  <r>
    <n v="5785"/>
    <s v="N"/>
    <d v="2014-08-03T00:00:00"/>
    <s v="Low"/>
    <x v="22"/>
    <n v="4554.66"/>
    <n v="0"/>
    <s v="Delivery Van"/>
    <n v="473.67"/>
    <n v="192.98"/>
    <n v="44"/>
    <s v="Nick Zandusky"/>
    <s v="Mid Glamorgan"/>
    <s v="Small Business"/>
    <x v="2"/>
    <s v="Chairs &amp; Chairmats"/>
    <s v="Jumbo Drum"/>
    <d v="2014-08-05T00:00:00"/>
    <x v="0"/>
  </r>
  <r>
    <n v="5786"/>
    <s v="N"/>
    <d v="2014-08-04T00:00:00"/>
    <s v="Critical"/>
    <x v="13"/>
    <n v="3509.19"/>
    <n v="0.01"/>
    <s v="Delivery Van"/>
    <n v="-7832.93"/>
    <n v="3514.14"/>
    <n v="22.73"/>
    <s v="Tamara Willingham"/>
    <s v="Mid Glamorgan"/>
    <s v="Corporate"/>
    <x v="1"/>
    <s v="Office Machines"/>
    <s v="Jumbo Box"/>
    <d v="2014-08-05T00:00:00"/>
    <x v="0"/>
  </r>
  <r>
    <n v="5787"/>
    <s v="N"/>
    <d v="2014-08-04T00:00:00"/>
    <s v="Critical"/>
    <x v="21"/>
    <n v="149.22999999999999"/>
    <n v="0.06"/>
    <s v="Regular"/>
    <n v="-30.29"/>
    <n v="27.73"/>
    <n v="21.42"/>
    <s v="Tamara Willingham"/>
    <s v="Mid Glamorgan"/>
    <s v="Corporate"/>
    <x v="0"/>
    <s v="Scissors Rulers and Trimmers"/>
    <s v="Small Pack"/>
    <d v="2014-08-05T00:00:00"/>
    <x v="0"/>
  </r>
  <r>
    <n v="5788"/>
    <s v="N"/>
    <d v="2014-08-04T00:00:00"/>
    <s v="Medium"/>
    <x v="43"/>
    <n v="2567.9899999999998"/>
    <n v="7.0000000000000007E-2"/>
    <s v="Regular"/>
    <n v="676.36"/>
    <n v="92.98"/>
    <n v="21.18"/>
    <s v="Michael Granlund"/>
    <s v="Dyfed"/>
    <s v="Corporate"/>
    <x v="1"/>
    <s v="Computer Peripherals"/>
    <s v="Small Box"/>
    <d v="2014-08-06T00:00:00"/>
    <x v="0"/>
  </r>
  <r>
    <n v="5789"/>
    <s v="N"/>
    <d v="2014-08-04T00:00:00"/>
    <s v="Medium"/>
    <x v="45"/>
    <n v="196.44"/>
    <n v="0.08"/>
    <s v="Regular"/>
    <n v="-69.37"/>
    <n v="23.35"/>
    <n v="22.6"/>
    <s v="Michael Granlund"/>
    <s v="Dyfed"/>
    <s v="Corporate"/>
    <x v="0"/>
    <s v="Storage &amp; Organization"/>
    <s v="Small Box"/>
    <d v="2014-08-05T00:00:00"/>
    <x v="0"/>
  </r>
  <r>
    <n v="5790"/>
    <s v="N"/>
    <d v="2014-08-04T00:00:00"/>
    <s v="Not Specified"/>
    <x v="9"/>
    <n v="248.59"/>
    <n v="0.08"/>
    <s v="Regular"/>
    <n v="-98.25"/>
    <n v="17.78"/>
    <n v="19.670000000000002"/>
    <s v="Joy Smith"/>
    <s v="Dyfed"/>
    <s v="Consumer"/>
    <x v="0"/>
    <s v="Paper"/>
    <s v="Small Box"/>
    <d v="2014-08-05T00:00:00"/>
    <x v="0"/>
  </r>
  <r>
    <n v="5791"/>
    <s v="N"/>
    <d v="2014-08-05T00:00:00"/>
    <s v="Medium"/>
    <x v="27"/>
    <n v="17255.490000000002"/>
    <n v="0.08"/>
    <s v="Delivery Van"/>
    <n v="2054.0300000000002"/>
    <n v="412.98"/>
    <n v="56.52"/>
    <s v="Luke Foster"/>
    <s v="Mid Glamorgan"/>
    <s v="Corporate"/>
    <x v="2"/>
    <s v="Tables"/>
    <s v="Jumbo Box"/>
    <d v="2014-08-06T00:00:00"/>
    <x v="0"/>
  </r>
  <r>
    <n v="5792"/>
    <s v="N"/>
    <d v="2014-08-05T00:00:00"/>
    <s v="Not Specified"/>
    <x v="2"/>
    <n v="90.01"/>
    <n v="0.08"/>
    <s v="Regular"/>
    <n v="-40.85"/>
    <n v="13.68"/>
    <n v="15.57"/>
    <s v="Nicole Hansen"/>
    <s v="South Glamorgan"/>
    <s v="Small Business"/>
    <x v="0"/>
    <s v="Pens &amp; Art Supplies"/>
    <s v="Wrap Bag"/>
    <d v="2014-08-06T00:00:00"/>
    <x v="0"/>
  </r>
  <r>
    <n v="5793"/>
    <s v="N"/>
    <d v="2014-08-05T00:00:00"/>
    <s v="Medium"/>
    <x v="27"/>
    <n v="641.52"/>
    <n v="0.04"/>
    <s v="Regular"/>
    <n v="-16.25"/>
    <n v="26.42"/>
    <n v="20.75"/>
    <s v="Michael Tossell"/>
    <s v="West Glamorgan"/>
    <s v="Home Office"/>
    <x v="0"/>
    <s v="Appliances"/>
    <s v="Medium Box"/>
    <d v="2014-08-06T00:00:00"/>
    <x v="0"/>
  </r>
  <r>
    <n v="5794"/>
    <s v="N"/>
    <d v="2014-08-05T00:00:00"/>
    <s v="Medium"/>
    <x v="41"/>
    <n v="204.24"/>
    <n v="0.04"/>
    <s v="Regular"/>
    <n v="-63.89"/>
    <n v="17.98"/>
    <n v="19.79"/>
    <s v="Michael Tossell"/>
    <s v="West Glamorgan"/>
    <s v="Home Office"/>
    <x v="0"/>
    <s v="Paper"/>
    <s v="Small Box"/>
    <d v="2014-08-07T00:00:00"/>
    <x v="0"/>
  </r>
  <r>
    <n v="5795"/>
    <s v="N"/>
    <d v="2014-08-05T00:00:00"/>
    <s v="Medium"/>
    <x v="45"/>
    <n v="894.29"/>
    <n v="0.03"/>
    <s v="Regular"/>
    <n v="-18.43"/>
    <n v="77.989999999999995"/>
    <n v="22.99"/>
    <s v="Michael Tossell"/>
    <s v="West Glamorgan"/>
    <s v="Home Office"/>
    <x v="1"/>
    <s v="Telephones and Communication"/>
    <s v="Small Box"/>
    <d v="2014-08-06T00:00:00"/>
    <x v="0"/>
  </r>
  <r>
    <n v="5796"/>
    <s v="N"/>
    <d v="2014-08-05T00:00:00"/>
    <s v="Not Specified"/>
    <x v="4"/>
    <n v="562.6"/>
    <n v="0.06"/>
    <s v="Regular"/>
    <n v="-262.45999999999998"/>
    <n v="76.650000000000006"/>
    <n v="49"/>
    <s v="Ed Braxton"/>
    <s v="Mid Glamorgan"/>
    <s v="Home Office"/>
    <x v="0"/>
    <s v="Storage &amp; Organization"/>
    <s v="Large Box"/>
    <d v="2014-08-06T00:00:00"/>
    <x v="0"/>
  </r>
  <r>
    <n v="5797"/>
    <s v="N"/>
    <d v="2014-08-06T00:00:00"/>
    <s v="High"/>
    <x v="25"/>
    <n v="171.29"/>
    <n v="0.02"/>
    <s v="Regular"/>
    <n v="-103.15"/>
    <n v="16.89"/>
    <n v="18.93"/>
    <s v="Ivan Gibson"/>
    <s v="Mid Glamorgan"/>
    <s v="Corporate"/>
    <x v="1"/>
    <s v="Computer Peripherals"/>
    <s v="Small Pack"/>
    <d v="2014-08-07T00:00:00"/>
    <x v="0"/>
  </r>
  <r>
    <n v="5798"/>
    <s v="N"/>
    <d v="2014-08-06T00:00:00"/>
    <s v="High"/>
    <x v="1"/>
    <n v="122.85"/>
    <n v="7.0000000000000007E-2"/>
    <s v="Regular"/>
    <n v="28.93"/>
    <n v="22.06"/>
    <n v="16.059999999999999"/>
    <s v="Ivan Gibson"/>
    <s v="Mid Glamorgan"/>
    <s v="Corporate"/>
    <x v="0"/>
    <s v="Paper"/>
    <s v="Wrap Bag"/>
    <d v="2014-08-07T00:00:00"/>
    <x v="0"/>
  </r>
  <r>
    <n v="5799"/>
    <s v="N"/>
    <d v="2014-08-06T00:00:00"/>
    <s v="Low"/>
    <x v="11"/>
    <n v="861.63"/>
    <n v="0.01"/>
    <s v="Regular"/>
    <n v="72.540000000000006"/>
    <n v="32.479999999999997"/>
    <n v="20.32"/>
    <s v="Meg Tillman"/>
    <s v="Mid Glamorgan"/>
    <s v="Small Business"/>
    <x v="0"/>
    <s v="Appliances"/>
    <s v="Small Box"/>
    <d v="2014-08-08T00:00:00"/>
    <x v="0"/>
  </r>
  <r>
    <n v="5800"/>
    <s v="N"/>
    <d v="2014-08-06T00:00:00"/>
    <s v="Low"/>
    <x v="37"/>
    <n v="55.31"/>
    <n v="0.09"/>
    <s v="Regular"/>
    <n v="-53.43"/>
    <n v="13.86"/>
    <n v="16.579999999999998"/>
    <s v="Meg Tillman"/>
    <s v="Mid Glamorgan"/>
    <s v="Small Business"/>
    <x v="0"/>
    <s v="Rubber Bands"/>
    <s v="Wrap Bag"/>
    <d v="2014-08-11T00:00:00"/>
    <x v="0"/>
  </r>
  <r>
    <n v="5801"/>
    <s v="N"/>
    <d v="2014-08-06T00:00:00"/>
    <s v="Low"/>
    <x v="42"/>
    <n v="6434.6580000000004"/>
    <n v="0.08"/>
    <s v="Regular"/>
    <n v="1641.81"/>
    <n v="217.99"/>
    <n v="16.5"/>
    <s v="Meg Tillman"/>
    <s v="Mid Glamorgan"/>
    <s v="Small Business"/>
    <x v="1"/>
    <s v="Telephones and Communication"/>
    <s v="Small Box"/>
    <d v="2014-08-11T00:00:00"/>
    <x v="0"/>
  </r>
  <r>
    <n v="5802"/>
    <s v="N"/>
    <d v="2014-08-09T00:00:00"/>
    <s v="Not Specified"/>
    <x v="4"/>
    <n v="246.14"/>
    <n v="0.1"/>
    <s v="Regular"/>
    <n v="-33.49"/>
    <n v="42.98"/>
    <n v="22.99"/>
    <s v="Paul Prost"/>
    <s v="West Glamorgan"/>
    <s v="Corporate"/>
    <x v="0"/>
    <s v="Pens &amp; Art Supplies"/>
    <s v="Small Pack"/>
    <d v="2014-08-11T00:00:00"/>
    <x v="0"/>
  </r>
  <r>
    <n v="5803"/>
    <s v="N"/>
    <d v="2014-08-09T00:00:00"/>
    <s v="Medium"/>
    <x v="8"/>
    <n v="872.61"/>
    <n v="7.0000000000000007E-2"/>
    <s v="Regular"/>
    <n v="-36.700000000000003"/>
    <n v="32.950000000000003"/>
    <n v="19.989999999999998"/>
    <s v="Janet Lee"/>
    <s v="Mid Glamorgan"/>
    <s v="Consumer"/>
    <x v="1"/>
    <s v="Computer Peripherals"/>
    <s v="Small Box"/>
    <d v="2014-08-10T00:00:00"/>
    <x v="0"/>
  </r>
  <r>
    <n v="5804"/>
    <s v="N"/>
    <d v="2014-08-10T00:00:00"/>
    <s v="Low"/>
    <x v="24"/>
    <n v="1672.4395"/>
    <n v="0.02"/>
    <s v="Regular"/>
    <n v="371.91"/>
    <n v="67.989999999999995"/>
    <n v="17.3"/>
    <s v="Fred Wasserman"/>
    <s v="South Glamorgan"/>
    <s v="Home Office"/>
    <x v="1"/>
    <s v="Telephones and Communication"/>
    <s v="Small Pack"/>
    <d v="2014-08-10T00:00:00"/>
    <x v="0"/>
  </r>
  <r>
    <n v="5805"/>
    <s v="N"/>
    <d v="2014-08-10T00:00:00"/>
    <s v="Critical"/>
    <x v="14"/>
    <n v="154.03"/>
    <n v="0.01"/>
    <s v="Express"/>
    <n v="-24.66"/>
    <n v="18.48"/>
    <n v="20.22"/>
    <s v="Gene Hale"/>
    <s v="Dyfed"/>
    <s v="Consumer"/>
    <x v="0"/>
    <s v="Paper"/>
    <s v="Small Box"/>
    <d v="2014-08-11T00:00:00"/>
    <x v="0"/>
  </r>
  <r>
    <n v="5806"/>
    <s v="N"/>
    <d v="2014-08-10T00:00:00"/>
    <s v="Critical"/>
    <x v="24"/>
    <n v="2513.6675"/>
    <n v="0.03"/>
    <s v="Regular"/>
    <n v="1165.98"/>
    <n v="97.99"/>
    <n v="17.3"/>
    <s v="Gene Hale"/>
    <s v="Dyfed"/>
    <s v="Consumer"/>
    <x v="1"/>
    <s v="Telephones and Communication"/>
    <s v="Small Pack"/>
    <d v="2014-08-12T00:00:00"/>
    <x v="0"/>
  </r>
  <r>
    <n v="5807"/>
    <s v="N"/>
    <d v="2014-08-10T00:00:00"/>
    <s v="Critical"/>
    <x v="27"/>
    <n v="12697.27"/>
    <n v="0.04"/>
    <s v="Delivery Van"/>
    <n v="-163.83000000000001"/>
    <n v="308.18"/>
    <n v="168.12"/>
    <s v="Matt Abelman"/>
    <s v="Mid Glamorgan"/>
    <s v="Consumer"/>
    <x v="2"/>
    <s v="Tables"/>
    <s v="Jumbo Box"/>
    <d v="2014-08-11T00:00:00"/>
    <x v="0"/>
  </r>
  <r>
    <n v="5808"/>
    <s v="N"/>
    <d v="2014-08-11T00:00:00"/>
    <s v="High"/>
    <x v="6"/>
    <n v="24"/>
    <n v="0.1"/>
    <s v="Regular"/>
    <n v="3.34"/>
    <n v="16.13"/>
    <n v="14.99"/>
    <s v="Gary Mitchum"/>
    <s v="West Glamorgan"/>
    <s v="Consumer"/>
    <x v="0"/>
    <s v="Labels"/>
    <s v="Small Box"/>
    <d v="2014-08-11T00:00:00"/>
    <x v="0"/>
  </r>
  <r>
    <n v="5809"/>
    <s v="N"/>
    <d v="2014-08-11T00:00:00"/>
    <s v="High"/>
    <x v="39"/>
    <n v="32.5"/>
    <n v="0.04"/>
    <s v="Regular"/>
    <n v="8.3800000000000008"/>
    <n v="16.98"/>
    <n v="14.49"/>
    <s v="Gary Mitchum"/>
    <s v="West Glamorgan"/>
    <s v="Consumer"/>
    <x v="0"/>
    <s v="Labels"/>
    <s v="Small Box"/>
    <d v="2014-08-13T00:00:00"/>
    <x v="0"/>
  </r>
  <r>
    <n v="5810"/>
    <s v="N"/>
    <d v="2014-08-12T00:00:00"/>
    <s v="Medium"/>
    <x v="13"/>
    <n v="59.496499999999997"/>
    <n v="0"/>
    <s v="Regular"/>
    <n v="-227.4"/>
    <n v="67.989999999999995"/>
    <n v="16.5"/>
    <s v="Jonathan Howell"/>
    <s v="West Glamorgan"/>
    <s v="Consumer"/>
    <x v="1"/>
    <s v="Telephones and Communication"/>
    <s v="Small Pack"/>
    <d v="2014-08-14T00:00:00"/>
    <x v="0"/>
  </r>
  <r>
    <n v="5811"/>
    <s v="N"/>
    <d v="2014-08-13T00:00:00"/>
    <s v="Medium"/>
    <x v="30"/>
    <n v="72.92"/>
    <n v="7.0000000000000007E-2"/>
    <s v="Regular"/>
    <n v="-17.170000000000002"/>
    <n v="17.98"/>
    <n v="19.46"/>
    <s v="Liz Carlisle"/>
    <s v="Mid Glamorgan"/>
    <s v="Corporate"/>
    <x v="0"/>
    <s v="Paper"/>
    <s v="Small Box"/>
    <d v="2014-08-15T00:00:00"/>
    <x v="0"/>
  </r>
  <r>
    <n v="5812"/>
    <s v="N"/>
    <d v="2014-08-14T00:00:00"/>
    <s v="Critical"/>
    <x v="9"/>
    <n v="100.03"/>
    <n v="0.05"/>
    <s v="Regular"/>
    <n v="-65.400000000000006"/>
    <n v="14.08"/>
    <n v="16.559999999999999"/>
    <s v="Mick Crebagga"/>
    <s v="Mid Glamorgan"/>
    <s v="Home Office"/>
    <x v="0"/>
    <s v="Scissors Rulers and Trimmers"/>
    <s v="Small Pack"/>
    <d v="2014-08-16T00:00:00"/>
    <x v="0"/>
  </r>
  <r>
    <n v="5813"/>
    <s v="N"/>
    <d v="2014-08-14T00:00:00"/>
    <s v="Not Specified"/>
    <x v="22"/>
    <n v="166.18"/>
    <n v="0.04"/>
    <s v="Regular"/>
    <n v="-32.979999999999997"/>
    <n v="18.28"/>
    <n v="19.41"/>
    <s v="Jim Mitchum"/>
    <s v="West Glamorgan"/>
    <s v="Consumer"/>
    <x v="2"/>
    <s v="Office Furnishings"/>
    <s v="Small Box"/>
    <d v="2014-08-16T00:00:00"/>
    <x v="0"/>
  </r>
  <r>
    <n v="5814"/>
    <s v="N"/>
    <d v="2014-08-14T00:00:00"/>
    <s v="Not Specified"/>
    <x v="16"/>
    <n v="3303.462"/>
    <n v="0.06"/>
    <s v="Regular"/>
    <n v="597.30999999999995"/>
    <n v="97.99"/>
    <n v="24.78"/>
    <s v="Jim Mitchum"/>
    <s v="West Glamorgan"/>
    <s v="Consumer"/>
    <x v="1"/>
    <s v="Telephones and Communication"/>
    <s v="Small Box"/>
    <d v="2014-08-16T00:00:00"/>
    <x v="0"/>
  </r>
  <r>
    <n v="5815"/>
    <s v="N"/>
    <d v="2014-08-14T00:00:00"/>
    <s v="High"/>
    <x v="3"/>
    <n v="2179.915"/>
    <n v="0.06"/>
    <s v="Regular"/>
    <n v="38.15"/>
    <n v="187.99"/>
    <n v="22.99"/>
    <s v="Elizabeth Moffitt"/>
    <s v="Dyfed"/>
    <s v="Consumer"/>
    <x v="1"/>
    <s v="Telephones and Communication"/>
    <s v="Small Box"/>
    <d v="2014-08-15T00:00:00"/>
    <x v="0"/>
  </r>
  <r>
    <n v="5816"/>
    <s v="N"/>
    <d v="2014-08-14T00:00:00"/>
    <s v="Critical"/>
    <x v="23"/>
    <n v="5301.88"/>
    <n v="0.03"/>
    <s v="Regular"/>
    <n v="1526.71"/>
    <n v="119.53"/>
    <n v="19.809999999999999"/>
    <s v="MaryBeth Skach"/>
    <s v="Mid Glamorgan"/>
    <s v="Home Office"/>
    <x v="2"/>
    <s v="Office Furnishings"/>
    <s v="Medium Box"/>
    <d v="2014-08-15T00:00:00"/>
    <x v="0"/>
  </r>
  <r>
    <n v="5817"/>
    <s v="N"/>
    <d v="2014-08-14T00:00:00"/>
    <s v="Critical"/>
    <x v="35"/>
    <n v="430.55"/>
    <n v="0.05"/>
    <s v="Regular"/>
    <n v="-41.88"/>
    <n v="28.98"/>
    <n v="21.78"/>
    <s v="MaryBeth Skach"/>
    <s v="Mid Glamorgan"/>
    <s v="Home Office"/>
    <x v="0"/>
    <s v="Pens &amp; Art Supplies"/>
    <s v="Small Pack"/>
    <d v="2014-08-16T00:00:00"/>
    <x v="0"/>
  </r>
  <r>
    <n v="5818"/>
    <s v="N"/>
    <d v="2014-08-14T00:00:00"/>
    <s v="Critical"/>
    <x v="31"/>
    <n v="2770.2570000000001"/>
    <n v="0.03"/>
    <s v="Regular"/>
    <n v="727.64"/>
    <n v="127.99"/>
    <n v="18.23"/>
    <s v="MaryBeth Skach"/>
    <s v="Mid Glamorgan"/>
    <s v="Home Office"/>
    <x v="1"/>
    <s v="Telephones and Communication"/>
    <s v="Small Box"/>
    <d v="2014-08-16T00:00:00"/>
    <x v="0"/>
  </r>
  <r>
    <n v="5819"/>
    <s v="N"/>
    <d v="2014-08-15T00:00:00"/>
    <s v="Critical"/>
    <x v="36"/>
    <n v="197"/>
    <n v="0.02"/>
    <s v="Regular"/>
    <n v="95.05"/>
    <n v="16.98"/>
    <n v="14.49"/>
    <s v="Maya Herman"/>
    <s v="Mid Glamorgan"/>
    <s v="Corporate"/>
    <x v="0"/>
    <s v="Labels"/>
    <s v="Small Box"/>
    <d v="2014-08-16T00:00:00"/>
    <x v="0"/>
  </r>
  <r>
    <n v="5820"/>
    <s v="N"/>
    <d v="2014-08-15T00:00:00"/>
    <s v="Critical"/>
    <x v="10"/>
    <n v="405.13200000000001"/>
    <n v="0.01"/>
    <s v="Regular"/>
    <n v="-20.65"/>
    <n v="32.99"/>
    <n v="14.99"/>
    <s v="Maya Herman"/>
    <s v="Mid Glamorgan"/>
    <s v="Corporate"/>
    <x v="1"/>
    <s v="Telephones and Communication"/>
    <s v="Small Pack"/>
    <d v="2014-08-16T00:00:00"/>
    <x v="0"/>
  </r>
  <r>
    <n v="5821"/>
    <s v="N"/>
    <d v="2014-08-15T00:00:00"/>
    <s v="High"/>
    <x v="32"/>
    <n v="41.82"/>
    <n v="0.02"/>
    <s v="Regular"/>
    <n v="14.87"/>
    <n v="14.61"/>
    <n v="14.5"/>
    <s v="Toby Braunhardt"/>
    <s v="South Glamorgan"/>
    <s v="Corporate"/>
    <x v="0"/>
    <s v="Labels"/>
    <s v="Small Box"/>
    <d v="2014-08-18T00:00:00"/>
    <x v="0"/>
  </r>
  <r>
    <n v="5822"/>
    <s v="N"/>
    <d v="2014-08-15T00:00:00"/>
    <s v="High"/>
    <x v="37"/>
    <n v="180.16"/>
    <n v="0.1"/>
    <s v="Regular"/>
    <n v="78.58"/>
    <n v="19.309999999999999"/>
    <n v="14.49"/>
    <s v="Toby Braunhardt"/>
    <s v="South Glamorgan"/>
    <s v="Corporate"/>
    <x v="0"/>
    <s v="Labels"/>
    <s v="Small Box"/>
    <d v="2014-08-16T00:00:00"/>
    <x v="0"/>
  </r>
  <r>
    <n v="5823"/>
    <s v="N"/>
    <d v="2014-08-15T00:00:00"/>
    <s v="High"/>
    <x v="33"/>
    <n v="860.56200000000001"/>
    <n v="0.1"/>
    <s v="Regular"/>
    <n v="-78.55"/>
    <n v="32.99"/>
    <n v="16.5"/>
    <s v="Toby Braunhardt"/>
    <s v="South Glamorgan"/>
    <s v="Corporate"/>
    <x v="1"/>
    <s v="Telephones and Communication"/>
    <s v="Wrap Bag"/>
    <d v="2014-08-16T00:00:00"/>
    <x v="0"/>
  </r>
  <r>
    <n v="5824"/>
    <s v="N"/>
    <d v="2014-08-16T00:00:00"/>
    <s v="Medium"/>
    <x v="13"/>
    <n v="199.89"/>
    <n v="0.02"/>
    <s v="Delivery Van"/>
    <n v="-92.9"/>
    <n v="172.98"/>
    <n v="44"/>
    <s v="Edward Nazzal"/>
    <s v="West Glamorgan"/>
    <s v="Home Office"/>
    <x v="2"/>
    <s v="Chairs &amp; Chairmats"/>
    <s v="Jumbo Drum"/>
    <d v="2014-08-19T00:00:00"/>
    <x v="0"/>
  </r>
  <r>
    <n v="5825"/>
    <s v="N"/>
    <d v="2014-08-16T00:00:00"/>
    <s v="Low"/>
    <x v="17"/>
    <n v="36.46"/>
    <n v="0.1"/>
    <s v="Regular"/>
    <n v="-10.75"/>
    <n v="23.58"/>
    <n v="20.97"/>
    <s v="Janet Martin"/>
    <s v="Dyfed"/>
    <s v="Corporate"/>
    <x v="0"/>
    <s v="Envelopes"/>
    <s v="Small Box"/>
    <d v="2014-08-20T00:00:00"/>
    <x v="0"/>
  </r>
  <r>
    <n v="5826"/>
    <s v="N"/>
    <d v="2014-08-17T00:00:00"/>
    <s v="High"/>
    <x v="23"/>
    <n v="1989.56"/>
    <n v="0.03"/>
    <s v="Regular"/>
    <n v="272.5"/>
    <n v="52.99"/>
    <n v="33.99"/>
    <s v="Naresj Patel"/>
    <s v="West Glamorgan"/>
    <s v="Corporate"/>
    <x v="0"/>
    <s v="Paper"/>
    <s v="Small Box"/>
    <d v="2014-08-18T00:00:00"/>
    <x v="0"/>
  </r>
  <r>
    <n v="5827"/>
    <s v="N"/>
    <d v="2014-08-18T00:00:00"/>
    <s v="Critical"/>
    <x v="33"/>
    <n v="827.92"/>
    <n v="0.01"/>
    <s v="Regular"/>
    <n v="-185.82"/>
    <n v="27.99"/>
    <n v="27.18"/>
    <s v="Don Jones"/>
    <s v="South Glamorgan"/>
    <s v="Corporate"/>
    <x v="0"/>
    <s v="Binders and Binder Accessories"/>
    <s v="Small Box"/>
    <d v="2014-08-20T00:00:00"/>
    <x v="0"/>
  </r>
  <r>
    <n v="5828"/>
    <s v="N"/>
    <d v="2014-08-18T00:00:00"/>
    <s v="Medium"/>
    <x v="15"/>
    <n v="130.55000000000001"/>
    <n v="0.05"/>
    <s v="Regular"/>
    <n v="28.38"/>
    <n v="17.18"/>
    <n v="16.04"/>
    <s v="Alexander Gannaway"/>
    <s v="Mid Glamorgan"/>
    <s v="Home Office"/>
    <x v="0"/>
    <s v="Paper"/>
    <s v="Wrap Bag"/>
    <d v="2014-08-20T00:00:00"/>
    <x v="0"/>
  </r>
  <r>
    <n v="5829"/>
    <s v="N"/>
    <d v="2014-08-18T00:00:00"/>
    <s v="Critical"/>
    <x v="39"/>
    <n v="252.3"/>
    <n v="0.06"/>
    <s v="Regular"/>
    <n v="-130"/>
    <n v="59.98"/>
    <n v="17.61"/>
    <s v="Tom Zandusky"/>
    <s v="Mid Glamorgan"/>
    <s v="Home Office"/>
    <x v="1"/>
    <s v="Computer Peripherals"/>
    <s v="Small Pack"/>
    <d v="2014-08-20T00:00:00"/>
    <x v="0"/>
  </r>
  <r>
    <n v="5830"/>
    <s v="N"/>
    <d v="2014-08-19T00:00:00"/>
    <s v="Low"/>
    <x v="14"/>
    <n v="998.76"/>
    <n v="0.1"/>
    <s v="Regular"/>
    <n v="-97.71"/>
    <n v="66.099999999999994"/>
    <n v="33.99"/>
    <s v="Michael Grace"/>
    <s v="Mid Glamorgan"/>
    <s v="Corporate"/>
    <x v="0"/>
    <s v="Storage &amp; Organization"/>
    <s v="Small Box"/>
    <d v="2014-08-24T00:00:00"/>
    <x v="0"/>
  </r>
  <r>
    <n v="5831"/>
    <s v="N"/>
    <d v="2014-08-20T00:00:00"/>
    <s v="Not Specified"/>
    <x v="25"/>
    <n v="356.83"/>
    <n v="0.04"/>
    <s v="Regular"/>
    <n v="-39.520000000000003"/>
    <n v="23.5"/>
    <n v="21.19"/>
    <s v="Heather Kirkland"/>
    <s v="South Glamorgan"/>
    <s v="Home Office"/>
    <x v="0"/>
    <s v="Binders and Binder Accessories"/>
    <s v="Small Box"/>
    <d v="2014-08-23T00:00:00"/>
    <x v="0"/>
  </r>
  <r>
    <n v="5832"/>
    <s v="N"/>
    <d v="2014-08-20T00:00:00"/>
    <s v="Not Specified"/>
    <x v="0"/>
    <n v="65.73"/>
    <n v="0.02"/>
    <s v="Regular"/>
    <n v="-29.68"/>
    <n v="27.7"/>
    <n v="25.25"/>
    <s v="Heather Kirkland"/>
    <s v="South Glamorgan"/>
    <s v="Home Office"/>
    <x v="0"/>
    <s v="Storage &amp; Organization"/>
    <s v="Small Box"/>
    <d v="2014-08-21T00:00:00"/>
    <x v="0"/>
  </r>
  <r>
    <n v="5833"/>
    <s v="N"/>
    <d v="2014-08-20T00:00:00"/>
    <s v="Not Specified"/>
    <x v="23"/>
    <n v="10384.620000000001"/>
    <n v="0.05"/>
    <s v="Delivery Van"/>
    <n v="970.88"/>
    <n v="237.02"/>
    <n v="42.66"/>
    <s v="Heather Kirkland"/>
    <s v="South Glamorgan"/>
    <s v="Home Office"/>
    <x v="0"/>
    <s v="Storage &amp; Organization"/>
    <s v="Jumbo Drum"/>
    <d v="2014-08-22T00:00:00"/>
    <x v="0"/>
  </r>
  <r>
    <n v="5834"/>
    <s v="N"/>
    <d v="2014-08-22T00:00:00"/>
    <s v="Not Specified"/>
    <x v="13"/>
    <n v="18.34"/>
    <n v="0.08"/>
    <s v="Regular"/>
    <n v="1.05"/>
    <n v="21.68"/>
    <n v="16.03"/>
    <s v="Sean Braxton"/>
    <s v="Mid Glamorgan"/>
    <s v="Small Business"/>
    <x v="0"/>
    <s v="Paper"/>
    <s v="Wrap Bag"/>
    <d v="2014-08-24T00:00:00"/>
    <x v="0"/>
  </r>
  <r>
    <n v="5835"/>
    <s v="N"/>
    <d v="2014-08-22T00:00:00"/>
    <s v="Not Specified"/>
    <x v="1"/>
    <n v="1762.7"/>
    <n v="0.04"/>
    <s v="Delivery Van"/>
    <n v="-1.61"/>
    <n v="162.97999999999999"/>
    <n v="30.01"/>
    <s v="Sean Braxton"/>
    <s v="Mid Glamorgan"/>
    <s v="Small Business"/>
    <x v="2"/>
    <s v="Tables"/>
    <s v="Jumbo Box"/>
    <d v="2014-08-23T00:00:00"/>
    <x v="0"/>
  </r>
  <r>
    <n v="5836"/>
    <s v="N"/>
    <d v="2014-08-22T00:00:00"/>
    <s v="Critical"/>
    <x v="9"/>
    <n v="3284.79"/>
    <n v="0.02"/>
    <s v="Regular"/>
    <n v="291.41000000000003"/>
    <n v="85.98"/>
    <n v="18"/>
    <s v="Patrick Gardner"/>
    <s v="Dyfed"/>
    <s v="Consumer"/>
    <x v="1"/>
    <s v="Computer Peripherals"/>
    <s v="Small Box"/>
    <d v="2014-08-23T00:00:00"/>
    <x v="0"/>
  </r>
  <r>
    <n v="5837"/>
    <s v="N"/>
    <d v="2014-08-22T00:00:00"/>
    <s v="Critical"/>
    <x v="33"/>
    <n v="7824.85"/>
    <n v="0.03"/>
    <s v="Delivery Van"/>
    <n v="-1298.2"/>
    <n v="162.88999999999999"/>
    <n v="74.2"/>
    <s v="Sylvia Foulston"/>
    <s v="Dyfed"/>
    <s v="Consumer"/>
    <x v="2"/>
    <s v="Chairs &amp; Chairmats"/>
    <s v="Jumbo Drum"/>
    <d v="2014-08-22T00:00:00"/>
    <x v="0"/>
  </r>
  <r>
    <n v="5838"/>
    <s v="N"/>
    <d v="2014-08-22T00:00:00"/>
    <s v="Not Specified"/>
    <x v="30"/>
    <n v="64.31"/>
    <n v="0.01"/>
    <s v="Regular"/>
    <n v="12.9"/>
    <n v="17.18"/>
    <n v="16.04"/>
    <s v="Cynthia Delaney"/>
    <s v="Mid Glamorgan"/>
    <s v="Corporate"/>
    <x v="0"/>
    <s v="Paper"/>
    <s v="Wrap Bag"/>
    <d v="2014-08-24T00:00:00"/>
    <x v="0"/>
  </r>
  <r>
    <n v="5839"/>
    <s v="N"/>
    <d v="2014-08-23T00:00:00"/>
    <s v="Medium"/>
    <x v="30"/>
    <n v="1604.77"/>
    <n v="0.02"/>
    <s v="Delivery Van"/>
    <n v="-528.29"/>
    <n v="158.05000000000001"/>
    <n v="94.2"/>
    <s v="Arianne Irving"/>
    <s v="Mid Glamorgan"/>
    <s v="Corporate"/>
    <x v="2"/>
    <s v="Tables"/>
    <s v="Jumbo Box"/>
    <d v="2014-08-23T00:00:00"/>
    <x v="0"/>
  </r>
  <r>
    <n v="5840"/>
    <s v="N"/>
    <d v="2014-08-23T00:00:00"/>
    <s v="Medium"/>
    <x v="25"/>
    <n v="1761.3579999999999"/>
    <n v="0.06"/>
    <s v="Regular"/>
    <n v="387.79"/>
    <n v="77.989999999999995"/>
    <n v="19.920000000000002"/>
    <s v="Arianne Irving"/>
    <s v="Mid Glamorgan"/>
    <s v="Corporate"/>
    <x v="1"/>
    <s v="Telephones and Communication"/>
    <s v="Small Box"/>
    <d v="2014-08-24T00:00:00"/>
    <x v="0"/>
  </r>
  <r>
    <n v="5841"/>
    <s v="N"/>
    <d v="2014-08-23T00:00:00"/>
    <s v="Critical"/>
    <x v="40"/>
    <n v="72.819999999999993"/>
    <n v="0.04"/>
    <s v="Regular"/>
    <n v="-107.52"/>
    <n v="13.74"/>
    <n v="18.079999999999998"/>
    <s v="Quincy Jones"/>
    <s v="Dyfed"/>
    <s v="Corporate"/>
    <x v="2"/>
    <s v="Office Furnishings"/>
    <s v="Small Pack"/>
    <d v="2014-08-25T00:00:00"/>
    <x v="0"/>
  </r>
  <r>
    <n v="5842"/>
    <s v="N"/>
    <d v="2014-08-23T00:00:00"/>
    <s v="Critical"/>
    <x v="23"/>
    <n v="5758.34"/>
    <n v="0.01"/>
    <s v="Delivery Van"/>
    <n v="438.38"/>
    <n v="131.99"/>
    <n v="70.14"/>
    <s v="Quincy Jones"/>
    <s v="Dyfed"/>
    <s v="Corporate"/>
    <x v="1"/>
    <s v="Office Machines"/>
    <s v="Jumbo Box"/>
    <d v="2014-08-24T00:00:00"/>
    <x v="0"/>
  </r>
  <r>
    <n v="5843"/>
    <s v="N"/>
    <d v="2014-08-23T00:00:00"/>
    <s v="Medium"/>
    <x v="45"/>
    <n v="595.28"/>
    <n v="0"/>
    <s v="Express"/>
    <n v="140.77000000000001"/>
    <n v="47.41"/>
    <n v="15.99"/>
    <s v="John Dryer"/>
    <s v="Mid Glamorgan"/>
    <s v="Corporate"/>
    <x v="1"/>
    <s v="Computer Peripherals"/>
    <s v="Small Pack"/>
    <d v="2014-08-24T00:00:00"/>
    <x v="0"/>
  </r>
  <r>
    <n v="5844"/>
    <s v="N"/>
    <d v="2014-08-24T00:00:00"/>
    <s v="Not Specified"/>
    <x v="17"/>
    <n v="247.64"/>
    <n v="0.05"/>
    <s v="Delivery Van"/>
    <n v="-79.53"/>
    <n v="136.49"/>
    <n v="65.94"/>
    <s v="Dean Katz"/>
    <s v="Mid Glamorgan"/>
    <s v="Home Office"/>
    <x v="2"/>
    <s v="Tables"/>
    <s v="Jumbo Box"/>
    <d v="2014-08-24T00:00:00"/>
    <x v="0"/>
  </r>
  <r>
    <n v="5845"/>
    <s v="N"/>
    <d v="2014-08-24T00:00:00"/>
    <s v="Medium"/>
    <x v="24"/>
    <n v="153.55000000000001"/>
    <n v="0.02"/>
    <s v="Regular"/>
    <n v="-174.86"/>
    <n v="16.059999999999999"/>
    <n v="20.89"/>
    <s v="Ed Ludwig"/>
    <s v="West Glamorgan"/>
    <s v="Consumer"/>
    <x v="0"/>
    <s v="Appliances"/>
    <s v="Small Box"/>
    <d v="2014-08-26T00:00:00"/>
    <x v="0"/>
  </r>
  <r>
    <n v="5846"/>
    <s v="N"/>
    <d v="2014-08-24T00:00:00"/>
    <s v="Medium"/>
    <x v="34"/>
    <n v="884.87"/>
    <n v="7.0000000000000007E-2"/>
    <s v="Regular"/>
    <n v="156.63999999999999"/>
    <n v="72.98"/>
    <n v="33.99"/>
    <s v="Ed Ludwig"/>
    <s v="West Glamorgan"/>
    <s v="Consumer"/>
    <x v="0"/>
    <s v="Envelopes"/>
    <s v="Small Box"/>
    <d v="2014-08-26T00:00:00"/>
    <x v="0"/>
  </r>
  <r>
    <n v="5847"/>
    <s v="N"/>
    <d v="2014-08-24T00:00:00"/>
    <s v="Not Specified"/>
    <x v="31"/>
    <n v="225.33"/>
    <n v="0.03"/>
    <s v="Regular"/>
    <n v="-23.62"/>
    <n v="19.64"/>
    <n v="19.829999999999998"/>
    <s v="Monica Federle"/>
    <s v="South Glamorgan"/>
    <s v="Corporate"/>
    <x v="0"/>
    <s v="Paper"/>
    <s v="Wrap Bag"/>
    <d v="2014-08-26T00:00:00"/>
    <x v="0"/>
  </r>
  <r>
    <n v="5848"/>
    <s v="N"/>
    <d v="2014-08-26T00:00:00"/>
    <s v="Low"/>
    <x v="37"/>
    <n v="195.45"/>
    <n v="0.04"/>
    <s v="Express"/>
    <n v="-16.010000000000002"/>
    <n v="18.48"/>
    <n v="19.16"/>
    <s v="Dan Reichenbach"/>
    <s v="Dyfed"/>
    <s v="Corporate"/>
    <x v="0"/>
    <s v="Paper"/>
    <s v="Small Box"/>
    <d v="2014-09-02T00:00:00"/>
    <x v="0"/>
  </r>
  <r>
    <n v="5849"/>
    <s v="N"/>
    <d v="2014-08-26T00:00:00"/>
    <s v="High"/>
    <x v="17"/>
    <n v="818.53"/>
    <n v="0.08"/>
    <s v="Regular"/>
    <n v="-512.07000000000005"/>
    <n v="427.88"/>
    <n v="25.37"/>
    <s v="Carlos Daly"/>
    <s v="South Glamorgan"/>
    <s v="Corporate"/>
    <x v="0"/>
    <s v="Storage &amp; Organization"/>
    <s v="Small Box"/>
    <d v="2014-08-27T00:00:00"/>
    <x v="0"/>
  </r>
  <r>
    <n v="5850"/>
    <s v="N"/>
    <d v="2014-08-27T00:00:00"/>
    <s v="Low"/>
    <x v="25"/>
    <n v="269.94"/>
    <n v="0.04"/>
    <s v="Regular"/>
    <n v="34.64"/>
    <n v="20.5"/>
    <n v="15.99"/>
    <s v="Joni Wasserman"/>
    <s v="Mid Glamorgan"/>
    <s v="Consumer"/>
    <x v="1"/>
    <s v="Computer Peripherals"/>
    <s v="Small Pack"/>
    <d v="2014-08-31T00:00:00"/>
    <x v="0"/>
  </r>
  <r>
    <n v="5851"/>
    <s v="N"/>
    <d v="2014-08-27T00:00:00"/>
    <s v="Low"/>
    <x v="1"/>
    <n v="198.13"/>
    <n v="0.1"/>
    <s v="Regular"/>
    <n v="-64.239999999999995"/>
    <n v="27.99"/>
    <n v="23.4"/>
    <s v="Joni Wasserman"/>
    <s v="Mid Glamorgan"/>
    <s v="Consumer"/>
    <x v="1"/>
    <s v="Office Machines"/>
    <s v="Small Box"/>
    <d v="2014-08-27T00:00:00"/>
    <x v="0"/>
  </r>
  <r>
    <n v="5852"/>
    <s v="N"/>
    <d v="2014-08-27T00:00:00"/>
    <s v="Low"/>
    <x v="7"/>
    <n v="1340.37"/>
    <n v="0.09"/>
    <s v="Regular"/>
    <n v="10.15"/>
    <n v="107.99"/>
    <n v="22.99"/>
    <s v="Joni Wasserman"/>
    <s v="Mid Glamorgan"/>
    <s v="Consumer"/>
    <x v="1"/>
    <s v="Telephones and Communication"/>
    <s v="Small Box"/>
    <d v="2014-09-03T00:00:00"/>
    <x v="0"/>
  </r>
  <r>
    <n v="5853"/>
    <s v="N"/>
    <d v="2014-08-27T00:00:00"/>
    <s v="High"/>
    <x v="33"/>
    <n v="2073.56"/>
    <n v="0.02"/>
    <s v="Regular"/>
    <n v="377.76"/>
    <n v="52.99"/>
    <n v="31.48"/>
    <s v="Delfina Latchford"/>
    <s v="South Glamorgan"/>
    <s v="Small Business"/>
    <x v="0"/>
    <s v="Paper"/>
    <s v="Small Box"/>
    <d v="2014-08-29T00:00:00"/>
    <x v="0"/>
  </r>
  <r>
    <n v="5854"/>
    <s v="N"/>
    <d v="2014-08-28T00:00:00"/>
    <s v="Medium"/>
    <x v="11"/>
    <n v="298.56"/>
    <n v="0.01"/>
    <s v="Express"/>
    <n v="-84.07"/>
    <n v="18.48"/>
    <n v="20.57"/>
    <s v="Patrick ODonnell"/>
    <s v="West Glamorgan"/>
    <s v="Home Office"/>
    <x v="0"/>
    <s v="Paper"/>
    <s v="Small Box"/>
    <d v="2014-08-29T00:00:00"/>
    <x v="0"/>
  </r>
  <r>
    <n v="5855"/>
    <s v="N"/>
    <d v="2014-08-28T00:00:00"/>
    <s v="Low"/>
    <x v="21"/>
    <n v="131.32"/>
    <n v="0.09"/>
    <s v="Regular"/>
    <n v="51.23"/>
    <n v="26.2"/>
    <n v="19.3"/>
    <s v="Matthew Clasen"/>
    <s v="Mid Glamorgan"/>
    <s v="Consumer"/>
    <x v="2"/>
    <s v="Office Furnishings"/>
    <s v="Wrap Bag"/>
    <d v="2014-09-01T00:00:00"/>
    <x v="0"/>
  </r>
  <r>
    <n v="5856"/>
    <s v="N"/>
    <d v="2014-08-29T00:00:00"/>
    <s v="Low"/>
    <x v="39"/>
    <n v="1555.85"/>
    <n v="0.03"/>
    <s v="Delivery Van"/>
    <n v="-218.8"/>
    <n v="296.98"/>
    <n v="83.55"/>
    <s v="Deanra Eno"/>
    <s v="Mid Glamorgan"/>
    <s v="Corporate"/>
    <x v="2"/>
    <s v="Chairs &amp; Chairmats"/>
    <s v="Jumbo Drum"/>
    <d v="2014-09-05T00:00:00"/>
    <x v="0"/>
  </r>
  <r>
    <n v="5857"/>
    <s v="N"/>
    <d v="2014-08-29T00:00:00"/>
    <s v="Low"/>
    <x v="0"/>
    <n v="63.47"/>
    <n v="0"/>
    <s v="Regular"/>
    <n v="15.89"/>
    <n v="24.99"/>
    <n v="28.37"/>
    <s v="Deanra Eno"/>
    <s v="Mid Glamorgan"/>
    <s v="Corporate"/>
    <x v="2"/>
    <s v="Office Furnishings"/>
    <s v="Large Box"/>
    <d v="2014-08-29T00:00:00"/>
    <x v="0"/>
  </r>
  <r>
    <n v="5858"/>
    <s v="N"/>
    <d v="2014-08-30T00:00:00"/>
    <s v="Not Specified"/>
    <x v="31"/>
    <n v="312.88"/>
    <n v="0.1"/>
    <s v="Regular"/>
    <n v="52.54"/>
    <n v="23.55"/>
    <n v="16.36"/>
    <s v="Sara Luxemburg"/>
    <s v="Mid Glamorgan"/>
    <s v="Small Business"/>
    <x v="0"/>
    <s v="Pens &amp; Art Supplies"/>
    <s v="Wrap Bag"/>
    <d v="2014-08-30T00:00:00"/>
    <x v="0"/>
  </r>
  <r>
    <n v="5859"/>
    <s v="N"/>
    <d v="2014-08-31T00:00:00"/>
    <s v="Low"/>
    <x v="17"/>
    <n v="49.7"/>
    <n v="0.06"/>
    <s v="Regular"/>
    <n v="-19.98"/>
    <n v="31.23"/>
    <n v="20.149999999999999"/>
    <s v="Steve Chapman"/>
    <s v="Mid Glamorgan"/>
    <s v="Corporate"/>
    <x v="2"/>
    <s v="Office Furnishings"/>
    <s v="Small Pack"/>
    <d v="2014-08-31T00:00:00"/>
    <x v="0"/>
  </r>
  <r>
    <n v="5860"/>
    <s v="N"/>
    <d v="2014-09-01T00:00:00"/>
    <s v="High"/>
    <x v="10"/>
    <n v="449.1"/>
    <n v="0.08"/>
    <s v="Regular"/>
    <n v="172.58"/>
    <n v="34.229999999999997"/>
    <n v="17.63"/>
    <s v="Keith Dawkins"/>
    <s v="Mid Glamorgan"/>
    <s v="Home Office"/>
    <x v="2"/>
    <s v="Office Furnishings"/>
    <s v="Small Pack"/>
    <d v="2014-09-03T00:00:00"/>
    <x v="0"/>
  </r>
  <r>
    <n v="5861"/>
    <s v="N"/>
    <d v="2014-09-01T00:00:00"/>
    <s v="Critical"/>
    <x v="41"/>
    <n v="216.82"/>
    <n v="0.1"/>
    <s v="Regular"/>
    <n v="70.81"/>
    <n v="18.739999999999998"/>
    <n v="15.72"/>
    <s v="Ralph Knight"/>
    <s v="South Glamorgan"/>
    <s v="Consumer"/>
    <x v="0"/>
    <s v="Paper"/>
    <s v="Wrap Bag"/>
    <d v="2014-09-03T00:00:00"/>
    <x v="0"/>
  </r>
  <r>
    <n v="5862"/>
    <s v="N"/>
    <d v="2014-09-04T00:00:00"/>
    <s v="Medium"/>
    <x v="33"/>
    <n v="7319.4314999999997"/>
    <n v="0.06"/>
    <s v="Regular"/>
    <n v="2036.91"/>
    <n v="187.99"/>
    <n v="22.99"/>
    <s v="Alexander Gannaway"/>
    <s v="Mid Glamorgan"/>
    <s v="Corporate"/>
    <x v="1"/>
    <s v="Telephones and Communication"/>
    <s v="Small Box"/>
    <d v="2014-09-06T00:00:00"/>
    <x v="0"/>
  </r>
  <r>
    <n v="5863"/>
    <s v="N"/>
    <d v="2014-09-04T00:00:00"/>
    <s v="Critical"/>
    <x v="4"/>
    <n v="58.1"/>
    <n v="0.08"/>
    <s v="Regular"/>
    <n v="-38.67"/>
    <n v="17.399999999999999"/>
    <n v="21.78"/>
    <s v="Sylvia Foulston"/>
    <s v="South Glamorgan"/>
    <s v="Corporate"/>
    <x v="0"/>
    <s v="Binders and Binder Accessories"/>
    <s v="Small Box"/>
    <d v="2014-09-04T00:00:00"/>
    <x v="0"/>
  </r>
  <r>
    <n v="5864"/>
    <s v="N"/>
    <d v="2014-09-04T00:00:00"/>
    <s v="Critical"/>
    <x v="30"/>
    <n v="97.46"/>
    <n v="0.09"/>
    <s v="Express"/>
    <n v="-95.11"/>
    <n v="20.46"/>
    <n v="22.99"/>
    <s v="Sylvia Foulston"/>
    <s v="South Glamorgan"/>
    <s v="Corporate"/>
    <x v="1"/>
    <s v="Computer Peripherals"/>
    <s v="Small Pack"/>
    <d v="2014-09-07T00:00:00"/>
    <x v="0"/>
  </r>
  <r>
    <n v="5865"/>
    <s v="N"/>
    <d v="2014-09-04T00:00:00"/>
    <s v="Critical"/>
    <x v="44"/>
    <n v="345.92"/>
    <n v="0.21"/>
    <s v="Regular"/>
    <n v="-12.35"/>
    <n v="26.98"/>
    <n v="22.99"/>
    <s v="Sylvia Foulston"/>
    <s v="South Glamorgan"/>
    <s v="Corporate"/>
    <x v="2"/>
    <s v="Office Furnishings"/>
    <s v="Small Pack"/>
    <d v="2014-09-05T00:00:00"/>
    <x v="0"/>
  </r>
  <r>
    <n v="5866"/>
    <s v="N"/>
    <d v="2014-09-04T00:00:00"/>
    <s v="Critical"/>
    <x v="49"/>
    <n v="6117.2169999999996"/>
    <n v="0.04"/>
    <s v="Regular"/>
    <n v="1380.35"/>
    <n v="167.99"/>
    <n v="22.08"/>
    <s v="Sylvia Foulston"/>
    <s v="South Glamorgan"/>
    <s v="Corporate"/>
    <x v="1"/>
    <s v="Telephones and Communication"/>
    <s v="Small Box"/>
    <d v="2014-09-05T00:00:00"/>
    <x v="0"/>
  </r>
  <r>
    <n v="5867"/>
    <s v="Y"/>
    <d v="2014-09-04T00:00:00"/>
    <s v="Not Specified"/>
    <x v="9"/>
    <n v="9509.0239999999994"/>
    <n v="7.0000000000000007E-2"/>
    <s v="Delivery Van"/>
    <n v="-681.05"/>
    <n v="298.85000000000002"/>
    <n v="75.760000000000005"/>
    <s v="Bill Eplett"/>
    <s v="Mid Glamorgan"/>
    <s v="Corporate"/>
    <x v="2"/>
    <s v="Tables"/>
    <s v="Jumbo Box"/>
    <d v="2014-09-06T00:00:00"/>
    <x v="0"/>
  </r>
  <r>
    <n v="5868"/>
    <s v="N"/>
    <d v="2014-09-06T00:00:00"/>
    <s v="Low"/>
    <x v="30"/>
    <n v="50.07"/>
    <n v="0.06"/>
    <s v="Regular"/>
    <n v="-7.32"/>
    <n v="16.18"/>
    <n v="16.989999999999998"/>
    <s v="Christine Sundaresam"/>
    <s v="Mid Glamorgan"/>
    <s v="Small Business"/>
    <x v="0"/>
    <s v="Binders and Binder Accessories"/>
    <s v="Small Box"/>
    <d v="2014-09-08T00:00:00"/>
    <x v="0"/>
  </r>
  <r>
    <n v="5869"/>
    <s v="N"/>
    <d v="2014-09-07T00:00:00"/>
    <s v="Not Specified"/>
    <x v="45"/>
    <n v="103.3"/>
    <n v="7.0000000000000007E-2"/>
    <s v="Regular"/>
    <n v="24.97"/>
    <n v="18.079999999999998"/>
    <n v="14.91"/>
    <s v="Dan Campbell"/>
    <s v="Mid Glamorgan"/>
    <s v="Corporate"/>
    <x v="0"/>
    <s v="Pens &amp; Art Supplies"/>
    <s v="Wrap Bag"/>
    <d v="2014-09-08T00:00:00"/>
    <x v="0"/>
  </r>
  <r>
    <n v="5870"/>
    <s v="N"/>
    <d v="2014-09-07T00:00:00"/>
    <s v="Not Specified"/>
    <x v="47"/>
    <n v="525.30999999999995"/>
    <n v="0.08"/>
    <s v="Regular"/>
    <n v="112.51"/>
    <n v="31.9"/>
    <n v="19.29"/>
    <s v="Dan Campbell"/>
    <s v="Mid Glamorgan"/>
    <s v="Corporate"/>
    <x v="0"/>
    <s v="Appliances"/>
    <s v="Medium Box"/>
    <d v="2014-09-09T00:00:00"/>
    <x v="0"/>
  </r>
  <r>
    <n v="5871"/>
    <s v="N"/>
    <d v="2014-09-07T00:00:00"/>
    <s v="Not Specified"/>
    <x v="16"/>
    <n v="169.68"/>
    <n v="0.02"/>
    <s v="Regular"/>
    <n v="-210.75"/>
    <n v="15.36"/>
    <n v="20.27"/>
    <s v="Dan Campbell"/>
    <s v="Mid Glamorgan"/>
    <s v="Corporate"/>
    <x v="0"/>
    <s v="Binders and Binder Accessories"/>
    <s v="Small Box"/>
    <d v="2014-09-09T00:00:00"/>
    <x v="0"/>
  </r>
  <r>
    <n v="5872"/>
    <s v="N"/>
    <d v="2014-09-08T00:00:00"/>
    <s v="Critical"/>
    <x v="25"/>
    <n v="360.65"/>
    <n v="0.02"/>
    <s v="Regular"/>
    <n v="65.459999999999994"/>
    <n v="23.55"/>
    <n v="16.36"/>
    <s v="Rick Hansen"/>
    <s v="Mid Glamorgan"/>
    <s v="Corporate"/>
    <x v="0"/>
    <s v="Pens &amp; Art Supplies"/>
    <s v="Wrap Bag"/>
    <d v="2014-09-10T00:00:00"/>
    <x v="0"/>
  </r>
  <r>
    <n v="5873"/>
    <s v="N"/>
    <d v="2014-09-11T00:00:00"/>
    <s v="Critical"/>
    <x v="13"/>
    <n v="24.99"/>
    <n v="0.06"/>
    <s v="Express"/>
    <n v="16.25"/>
    <n v="14.61"/>
    <n v="14.5"/>
    <s v="Cindy Stewart"/>
    <s v="Mid Glamorgan"/>
    <s v="Corporate"/>
    <x v="0"/>
    <s v="Labels"/>
    <s v="Small Box"/>
    <d v="2014-09-11T00:00:00"/>
    <x v="0"/>
  </r>
  <r>
    <n v="5874"/>
    <s v="N"/>
    <d v="2014-09-11T00:00:00"/>
    <s v="Critical"/>
    <x v="49"/>
    <n v="316.20999999999998"/>
    <n v="0.01"/>
    <s v="Regular"/>
    <n v="133.68"/>
    <n v="18.350000000000001"/>
    <n v="15.02"/>
    <s v="Cindy Stewart"/>
    <s v="Mid Glamorgan"/>
    <s v="Corporate"/>
    <x v="0"/>
    <s v="Paper"/>
    <s v="Wrap Bag"/>
    <d v="2014-09-13T00:00:00"/>
    <x v="0"/>
  </r>
  <r>
    <n v="5875"/>
    <s v="N"/>
    <d v="2014-09-11T00:00:00"/>
    <s v="High"/>
    <x v="29"/>
    <n v="468.08"/>
    <n v="0.01"/>
    <s v="Regular"/>
    <n v="-111.36"/>
    <n v="22.9"/>
    <n v="21.46"/>
    <s v="Grant Carroll"/>
    <s v="South Glamorgan"/>
    <s v="Small Business"/>
    <x v="0"/>
    <s v="Storage &amp; Organization"/>
    <s v="Small Box"/>
    <d v="2014-09-12T00:00:00"/>
    <x v="0"/>
  </r>
  <r>
    <n v="5876"/>
    <s v="N"/>
    <d v="2014-09-11T00:00:00"/>
    <s v="High"/>
    <x v="2"/>
    <n v="326.1585"/>
    <n v="0.1"/>
    <s v="Regular"/>
    <n v="-155.55000000000001"/>
    <n v="19.989999999999998"/>
    <n v="19.03"/>
    <s v="Grant Carroll"/>
    <s v="South Glamorgan"/>
    <s v="Small Business"/>
    <x v="1"/>
    <s v="Telephones and Communication"/>
    <s v="Medium Box"/>
    <d v="2014-09-12T00:00:00"/>
    <x v="0"/>
  </r>
  <r>
    <n v="5877"/>
    <s v="N"/>
    <d v="2014-09-12T00:00:00"/>
    <s v="Critical"/>
    <x v="43"/>
    <n v="847.47"/>
    <n v="0"/>
    <s v="Regular"/>
    <n v="-78.349999999999994"/>
    <n v="34.840000000000003"/>
    <n v="30.92"/>
    <s v="Sally Matthias"/>
    <s v="Dyfed"/>
    <s v="Home Office"/>
    <x v="0"/>
    <s v="Paper"/>
    <s v="Small Box"/>
    <d v="2014-09-14T00:00:00"/>
    <x v="0"/>
  </r>
  <r>
    <n v="5878"/>
    <s v="N"/>
    <d v="2014-09-12T00:00:00"/>
    <s v="Not Specified"/>
    <x v="12"/>
    <n v="68.319999999999993"/>
    <n v="7.0000000000000007E-2"/>
    <s v="Regular"/>
    <n v="-11.8"/>
    <n v="13.88"/>
    <n v="15.49"/>
    <s v="Amy Cox"/>
    <s v="West Glamorgan"/>
    <s v="Small Business"/>
    <x v="0"/>
    <s v="Binders and Binder Accessories"/>
    <s v="Small Box"/>
    <d v="2014-09-14T00:00:00"/>
    <x v="0"/>
  </r>
  <r>
    <n v="5879"/>
    <s v="N"/>
    <d v="2014-09-12T00:00:00"/>
    <s v="Not Specified"/>
    <x v="4"/>
    <n v="394.57"/>
    <n v="0.01"/>
    <s v="Regular"/>
    <n v="196"/>
    <n v="57.98"/>
    <n v="18.8"/>
    <s v="Amy Cox"/>
    <s v="West Glamorgan"/>
    <s v="Small Business"/>
    <x v="2"/>
    <s v="Office Furnishings"/>
    <s v="Wrap Bag"/>
    <d v="2014-09-13T00:00:00"/>
    <x v="0"/>
  </r>
  <r>
    <n v="5880"/>
    <s v="N"/>
    <d v="2014-09-12T00:00:00"/>
    <s v="Low"/>
    <x v="6"/>
    <n v="299.7405"/>
    <n v="0.01"/>
    <s v="Regular"/>
    <n v="-415.19"/>
    <n v="97.99"/>
    <n v="14.99"/>
    <s v="Patrick Ryan"/>
    <s v="Mid Glamorgan"/>
    <s v="Corporate"/>
    <x v="1"/>
    <s v="Telephones and Communication"/>
    <s v="Wrap Bag"/>
    <d v="2014-09-17T00:00:00"/>
    <x v="0"/>
  </r>
  <r>
    <n v="5881"/>
    <s v="N"/>
    <d v="2014-09-12T00:00:00"/>
    <s v="Critical"/>
    <x v="6"/>
    <n v="352.97"/>
    <n v="0.06"/>
    <s v="Regular"/>
    <n v="-213.37"/>
    <n v="92.98"/>
    <n v="49"/>
    <s v="Eugene Hildebrand"/>
    <s v="West Glamorgan"/>
    <s v="Home Office"/>
    <x v="0"/>
    <s v="Storage &amp; Organization"/>
    <s v="Large Box"/>
    <d v="2014-09-13T00:00:00"/>
    <x v="0"/>
  </r>
  <r>
    <n v="5882"/>
    <s v="N"/>
    <d v="2014-09-13T00:00:00"/>
    <s v="Critical"/>
    <x v="47"/>
    <n v="1568.0170000000001"/>
    <n v="0.04"/>
    <s v="Regular"/>
    <n v="219.69"/>
    <n v="77.989999999999995"/>
    <n v="22.99"/>
    <s v="Neil Knudson"/>
    <s v="Mid Glamorgan"/>
    <s v="Corporate"/>
    <x v="1"/>
    <s v="Telephones and Communication"/>
    <s v="Small Box"/>
    <d v="2014-09-14T00:00:00"/>
    <x v="0"/>
  </r>
  <r>
    <n v="5883"/>
    <s v="N"/>
    <d v="2014-09-13T00:00:00"/>
    <s v="Medium"/>
    <x v="23"/>
    <n v="845.8"/>
    <n v="0.02"/>
    <s v="Express"/>
    <n v="-127.51"/>
    <n v="29.7"/>
    <n v="23.47"/>
    <s v="Michael Grace"/>
    <s v="Mid Glamorgan"/>
    <s v="Corporate"/>
    <x v="0"/>
    <s v="Storage &amp; Organization"/>
    <s v="Small Box"/>
    <d v="2014-09-15T00:00:00"/>
    <x v="0"/>
  </r>
  <r>
    <n v="5884"/>
    <s v="N"/>
    <d v="2014-09-13T00:00:00"/>
    <s v="Critical"/>
    <x v="49"/>
    <n v="8302.69"/>
    <n v="0.08"/>
    <s v="Regular"/>
    <n v="2272.62"/>
    <n v="190.47"/>
    <n v="33.99"/>
    <s v="Skye Norling"/>
    <s v="West Glamorgan"/>
    <s v="Home Office"/>
    <x v="0"/>
    <s v="Storage &amp; Organization"/>
    <s v="Small Box"/>
    <d v="2014-09-16T00:00:00"/>
    <x v="0"/>
  </r>
  <r>
    <n v="5885"/>
    <s v="N"/>
    <d v="2014-09-14T00:00:00"/>
    <s v="High"/>
    <x v="6"/>
    <n v="1628.34"/>
    <n v="0.1"/>
    <s v="Delivery Van"/>
    <n v="-963.65"/>
    <n v="412.98"/>
    <n v="90.37"/>
    <s v="Debra Catini"/>
    <s v="Dyfed"/>
    <s v="Small Business"/>
    <x v="2"/>
    <s v="Tables"/>
    <s v="Jumbo Box"/>
    <d v="2014-09-15T00:00:00"/>
    <x v="0"/>
  </r>
  <r>
    <n v="5886"/>
    <s v="N"/>
    <d v="2014-09-14T00:00:00"/>
    <s v="Medium"/>
    <x v="20"/>
    <n v="257.77600000000001"/>
    <n v="0.01"/>
    <s v="Regular"/>
    <n v="-126.45"/>
    <n v="57.99"/>
    <n v="18.989999999999998"/>
    <s v="Tracy Blumstein"/>
    <s v="Mid Glamorgan"/>
    <s v="Home Office"/>
    <x v="1"/>
    <s v="Telephones and Communication"/>
    <s v="Small Box"/>
    <d v="2014-09-16T00:00:00"/>
    <x v="0"/>
  </r>
  <r>
    <n v="5887"/>
    <s v="N"/>
    <d v="2014-09-14T00:00:00"/>
    <s v="Not Specified"/>
    <x v="37"/>
    <n v="132.41"/>
    <n v="0.08"/>
    <s v="Regular"/>
    <n v="-50.95"/>
    <n v="16.98"/>
    <n v="18.7"/>
    <s v="Jim Mitchum"/>
    <s v="West Glamorgan"/>
    <s v="Consumer"/>
    <x v="0"/>
    <s v="Paper"/>
    <s v="Small Box"/>
    <d v="2014-09-15T00:00:00"/>
    <x v="0"/>
  </r>
  <r>
    <n v="5888"/>
    <s v="N"/>
    <d v="2014-09-15T00:00:00"/>
    <s v="High"/>
    <x v="25"/>
    <n v="236.83"/>
    <n v="0.03"/>
    <s v="Regular"/>
    <n v="-121.65"/>
    <n v="19.3"/>
    <n v="21.72"/>
    <s v="Ed Jacobs"/>
    <s v="Mid Glamorgan"/>
    <s v="Small Business"/>
    <x v="0"/>
    <s v="Binders and Binder Accessories"/>
    <s v="Small Box"/>
    <d v="2014-09-18T00:00:00"/>
    <x v="0"/>
  </r>
  <r>
    <n v="5889"/>
    <s v="N"/>
    <d v="2014-09-15T00:00:00"/>
    <s v="Critical"/>
    <x v="17"/>
    <n v="42.28"/>
    <n v="0.09"/>
    <s v="Regular"/>
    <n v="-16.72"/>
    <n v="25.79"/>
    <n v="22.78"/>
    <s v="Carlos Soltero"/>
    <s v="Dyfed"/>
    <s v="Consumer"/>
    <x v="2"/>
    <s v="Office Furnishings"/>
    <s v="Small Box"/>
    <d v="2014-09-17T00:00:00"/>
    <x v="0"/>
  </r>
  <r>
    <n v="5890"/>
    <s v="N"/>
    <d v="2014-09-16T00:00:00"/>
    <s v="High"/>
    <x v="30"/>
    <n v="163.55000000000001"/>
    <n v="0.08"/>
    <s v="Express"/>
    <n v="-32.200000000000003"/>
    <n v="27.73"/>
    <n v="21.42"/>
    <s v="Melanie Page"/>
    <s v="West Glamorgan"/>
    <s v="Corporate"/>
    <x v="0"/>
    <s v="Scissors Rulers and Trimmers"/>
    <s v="Small Pack"/>
    <d v="2014-09-18T00:00:00"/>
    <x v="0"/>
  </r>
  <r>
    <n v="5891"/>
    <s v="N"/>
    <d v="2014-09-16T00:00:00"/>
    <s v="Low"/>
    <x v="31"/>
    <n v="651.79999999999995"/>
    <n v="0.04"/>
    <s v="Regular"/>
    <n v="-91.88"/>
    <n v="34.840000000000003"/>
    <n v="30.87"/>
    <s v="Don Miller"/>
    <s v="South Glamorgan"/>
    <s v="Home Office"/>
    <x v="0"/>
    <s v="Paper"/>
    <s v="Small Box"/>
    <d v="2014-09-16T00:00:00"/>
    <x v="0"/>
  </r>
  <r>
    <n v="5892"/>
    <s v="N"/>
    <d v="2014-09-16T00:00:00"/>
    <s v="Not Specified"/>
    <x v="33"/>
    <n v="20182.88"/>
    <n v="0"/>
    <s v="Regular"/>
    <n v="9379.36"/>
    <n v="399.99"/>
    <n v="33.99"/>
    <s v="Erin Mull"/>
    <s v="Dyfed"/>
    <s v="Corporate"/>
    <x v="0"/>
    <s v="Binders and Binder Accessories"/>
    <s v="Small Box"/>
    <d v="2014-09-17T00:00:00"/>
    <x v="0"/>
  </r>
  <r>
    <n v="5893"/>
    <s v="N"/>
    <d v="2014-09-16T00:00:00"/>
    <s v="High"/>
    <x v="27"/>
    <n v="291.77999999999997"/>
    <n v="0.04"/>
    <s v="Regular"/>
    <n v="-57.03"/>
    <n v="18.48"/>
    <n v="19.190000000000001"/>
    <s v="Philip Brown"/>
    <s v="Dyfed"/>
    <s v="Home Office"/>
    <x v="0"/>
    <s v="Paper"/>
    <s v="Small Box"/>
    <d v="2014-09-17T00:00:00"/>
    <x v="0"/>
  </r>
  <r>
    <n v="5894"/>
    <s v="Y"/>
    <d v="2014-09-17T00:00:00"/>
    <s v="Critical"/>
    <x v="24"/>
    <n v="4193.93"/>
    <n v="0.04"/>
    <s v="Regular"/>
    <n v="1934.98"/>
    <n v="132.97"/>
    <n v="21.11"/>
    <s v="Linda Cazamias"/>
    <s v="West Glamorgan"/>
    <s v="Corporate"/>
    <x v="1"/>
    <s v="Office Machines"/>
    <s v="Medium Box"/>
    <d v="2014-09-17T00:00:00"/>
    <x v="0"/>
  </r>
  <r>
    <n v="5895"/>
    <s v="Y"/>
    <d v="2014-09-17T00:00:00"/>
    <s v="Critical"/>
    <x v="40"/>
    <n v="6064.67"/>
    <n v="0"/>
    <s v="Regular"/>
    <n v="1590.9"/>
    <n v="207.99"/>
    <n v="18.2"/>
    <s v="Linda Cazamias"/>
    <s v="West Glamorgan"/>
    <s v="Corporate"/>
    <x v="1"/>
    <s v="Telephones and Communication"/>
    <s v="Small Box"/>
    <d v="2014-09-19T00:00:00"/>
    <x v="0"/>
  </r>
  <r>
    <n v="5896"/>
    <s v="N"/>
    <d v="2014-09-17T00:00:00"/>
    <s v="Low"/>
    <x v="19"/>
    <n v="122.27"/>
    <n v="0.1"/>
    <s v="Regular"/>
    <n v="-15.63"/>
    <n v="22.98"/>
    <n v="17.989999999999998"/>
    <s v="Pete Kriz"/>
    <s v="Mid Glamorgan"/>
    <s v="Corporate"/>
    <x v="0"/>
    <s v="Appliances"/>
    <s v="Small Box"/>
    <d v="2014-09-24T00:00:00"/>
    <x v="0"/>
  </r>
  <r>
    <n v="5897"/>
    <s v="N"/>
    <d v="2014-09-18T00:00:00"/>
    <s v="Medium"/>
    <x v="18"/>
    <n v="1401.76"/>
    <n v="0"/>
    <s v="Regular"/>
    <n v="276.85000000000002"/>
    <n v="55.98"/>
    <n v="22.99"/>
    <s v="Denise Monton"/>
    <s v="Mid Glamorgan"/>
    <s v="Home Office"/>
    <x v="0"/>
    <s v="Pens &amp; Art Supplies"/>
    <s v="Small Pack"/>
    <d v="2014-09-18T00:00:00"/>
    <x v="0"/>
  </r>
  <r>
    <n v="5898"/>
    <s v="N"/>
    <d v="2014-09-18T00:00:00"/>
    <s v="Medium"/>
    <x v="31"/>
    <n v="241.32"/>
    <n v="0.1"/>
    <s v="Regular"/>
    <n v="-75.349999999999994"/>
    <n v="20.75"/>
    <n v="22.54"/>
    <s v="Linda Cazamias"/>
    <s v="West Glamorgan"/>
    <s v="Corporate"/>
    <x v="2"/>
    <s v="Office Furnishings"/>
    <s v="Small Pack"/>
    <d v="2014-09-19T00:00:00"/>
    <x v="0"/>
  </r>
  <r>
    <n v="5899"/>
    <s v="N"/>
    <d v="2014-09-18T00:00:00"/>
    <s v="Medium"/>
    <x v="47"/>
    <n v="1649.45"/>
    <n v="0.03"/>
    <s v="Regular"/>
    <n v="835.13"/>
    <n v="67.98"/>
    <n v="18.86"/>
    <s v="Linda Cazamias"/>
    <s v="West Glamorgan"/>
    <s v="Corporate"/>
    <x v="0"/>
    <s v="Paper"/>
    <s v="Small Box"/>
    <d v="2014-09-20T00:00:00"/>
    <x v="0"/>
  </r>
  <r>
    <n v="5900"/>
    <s v="N"/>
    <d v="2014-09-18T00:00:00"/>
    <s v="High"/>
    <x v="47"/>
    <n v="747.34"/>
    <n v="0.01"/>
    <s v="Regular"/>
    <n v="375.63"/>
    <n v="38.17"/>
    <n v="15.39"/>
    <s v="Katrina Bavinger"/>
    <s v="West Glamorgan"/>
    <s v="Consumer"/>
    <x v="0"/>
    <s v="Envelopes"/>
    <s v="Small Box"/>
    <d v="2014-09-19T00:00:00"/>
    <x v="0"/>
  </r>
  <r>
    <n v="5901"/>
    <s v="N"/>
    <d v="2014-09-19T00:00:00"/>
    <s v="High"/>
    <x v="24"/>
    <n v="794.96"/>
    <n v="0"/>
    <s v="Regular"/>
    <n v="225.44"/>
    <n v="33.979999999999997"/>
    <n v="16.87"/>
    <s v="Ross Baird"/>
    <s v="Mid Glamorgan"/>
    <s v="Corporate"/>
    <x v="0"/>
    <s v="Pens &amp; Art Supplies"/>
    <s v="Small Pack"/>
    <d v="2014-09-20T00:00:00"/>
    <x v="0"/>
  </r>
  <r>
    <n v="5902"/>
    <s v="N"/>
    <d v="2014-09-19T00:00:00"/>
    <s v="Not Specified"/>
    <x v="24"/>
    <n v="1149.76"/>
    <n v="0.02"/>
    <s v="Regular"/>
    <n v="78.180000000000007"/>
    <n v="42.73"/>
    <n v="18"/>
    <s v="Karl Brown"/>
    <s v="Dyfed"/>
    <s v="Home Office"/>
    <x v="1"/>
    <s v="Computer Peripherals"/>
    <s v="Small Box"/>
    <d v="2014-09-22T00:00:00"/>
    <x v="0"/>
  </r>
  <r>
    <n v="5903"/>
    <s v="N"/>
    <d v="2014-09-19T00:00:00"/>
    <s v="Not Specified"/>
    <x v="44"/>
    <n v="157.74"/>
    <n v="0.06"/>
    <s v="Express"/>
    <n v="-23.05"/>
    <n v="18.48"/>
    <n v="19.14"/>
    <s v="Karl Brown"/>
    <s v="Mid Glamorgan"/>
    <s v="Home Office"/>
    <x v="0"/>
    <s v="Paper"/>
    <s v="Small Box"/>
    <d v="2014-09-21T00:00:00"/>
    <x v="0"/>
  </r>
  <r>
    <n v="5904"/>
    <s v="N"/>
    <d v="2014-09-20T00:00:00"/>
    <s v="Critical"/>
    <x v="11"/>
    <n v="136.88999999999999"/>
    <n v="0.04"/>
    <s v="Regular"/>
    <n v="41.42"/>
    <n v="15.08"/>
    <n v="14.99"/>
    <s v="Sung Chung"/>
    <s v="Mid Glamorgan"/>
    <s v="Home Office"/>
    <x v="0"/>
    <s v="Labels"/>
    <s v="Small Box"/>
    <d v="2014-09-21T00:00:00"/>
    <x v="0"/>
  </r>
  <r>
    <n v="5905"/>
    <s v="N"/>
    <d v="2014-09-20T00:00:00"/>
    <s v="Critical"/>
    <x v="5"/>
    <n v="210.35"/>
    <n v="0.02"/>
    <s v="Regular"/>
    <n v="-45.24"/>
    <n v="18.48"/>
    <n v="19.899999999999999"/>
    <s v="Sung Chung"/>
    <s v="Mid Glamorgan"/>
    <s v="Home Office"/>
    <x v="0"/>
    <s v="Paper"/>
    <s v="Small Box"/>
    <d v="2014-09-21T00:00:00"/>
    <x v="0"/>
  </r>
  <r>
    <n v="5906"/>
    <s v="N"/>
    <d v="2014-09-20T00:00:00"/>
    <s v="Critical"/>
    <x v="37"/>
    <n v="2760.5925000000002"/>
    <n v="0.04"/>
    <s v="Regular"/>
    <n v="515.89"/>
    <n v="137.99"/>
    <n v="18.2"/>
    <s v="Sung Chung"/>
    <s v="Mid Glamorgan"/>
    <s v="Home Office"/>
    <x v="1"/>
    <s v="Telephones and Communication"/>
    <s v="Small Box"/>
    <d v="2014-09-22T00:00:00"/>
    <x v="0"/>
  </r>
  <r>
    <n v="5907"/>
    <s v="N"/>
    <d v="2014-09-21T00:00:00"/>
    <s v="Medium"/>
    <x v="15"/>
    <n v="73.489999999999995"/>
    <n v="0.09"/>
    <s v="Regular"/>
    <n v="19.11"/>
    <n v="14.88"/>
    <n v="14.99"/>
    <s v="Arianne Irving"/>
    <s v="Mid Glamorgan"/>
    <s v="Corporate"/>
    <x v="0"/>
    <s v="Labels"/>
    <s v="Small Box"/>
    <d v="2014-09-23T00:00:00"/>
    <x v="0"/>
  </r>
  <r>
    <n v="5908"/>
    <s v="N"/>
    <d v="2014-09-24T00:00:00"/>
    <s v="Medium"/>
    <x v="27"/>
    <n v="3029.04"/>
    <n v="7.0000000000000007E-2"/>
    <s v="Delivery Van"/>
    <n v="-714.8"/>
    <n v="82.98"/>
    <n v="44"/>
    <s v="Maxwell Schwartz"/>
    <s v="Mid Glamorgan"/>
    <s v="Corporate"/>
    <x v="2"/>
    <s v="Chairs &amp; Chairmats"/>
    <s v="Jumbo Drum"/>
    <d v="2014-09-26T00:00:00"/>
    <x v="0"/>
  </r>
  <r>
    <n v="5909"/>
    <s v="N"/>
    <d v="2014-09-24T00:00:00"/>
    <s v="Low"/>
    <x v="17"/>
    <n v="53.04"/>
    <n v="0.08"/>
    <s v="Express"/>
    <n v="5.29"/>
    <n v="27.57"/>
    <n v="15.39"/>
    <s v="Bill Donatelli"/>
    <s v="West Glamorgan"/>
    <s v="Corporate"/>
    <x v="0"/>
    <s v="Envelopes"/>
    <s v="Small Box"/>
    <d v="2014-09-24T00:00:00"/>
    <x v="0"/>
  </r>
  <r>
    <n v="5910"/>
    <s v="N"/>
    <d v="2014-09-24T00:00:00"/>
    <s v="Medium"/>
    <x v="46"/>
    <n v="346.25"/>
    <n v="0.04"/>
    <s v="Regular"/>
    <n v="-164.78"/>
    <n v="19.3"/>
    <n v="21.72"/>
    <s v="Eugene Hildebrand"/>
    <s v="West Glamorgan"/>
    <s v="Home Office"/>
    <x v="0"/>
    <s v="Binders and Binder Accessories"/>
    <s v="Small Box"/>
    <d v="2014-09-25T00:00:00"/>
    <x v="0"/>
  </r>
  <r>
    <n v="5911"/>
    <s v="N"/>
    <d v="2014-09-24T00:00:00"/>
    <s v="Medium"/>
    <x v="19"/>
    <n v="50.65"/>
    <n v="0.06"/>
    <s v="Regular"/>
    <n v="-4.28"/>
    <n v="15.95"/>
    <n v="16"/>
    <s v="Eugene Hildebrand"/>
    <s v="West Glamorgan"/>
    <s v="Home Office"/>
    <x v="0"/>
    <s v="Rubber Bands"/>
    <s v="Wrap Bag"/>
    <d v="2014-09-25T00:00:00"/>
    <x v="0"/>
  </r>
  <r>
    <n v="5912"/>
    <s v="Y"/>
    <d v="2014-09-25T00:00:00"/>
    <s v="Critical"/>
    <x v="17"/>
    <n v="70.826999999999998"/>
    <n v="7.0000000000000007E-2"/>
    <s v="Regular"/>
    <n v="-186.39"/>
    <n v="47.99"/>
    <n v="19"/>
    <s v="Sue Ann Reed"/>
    <s v="Mid Glamorgan"/>
    <s v="Consumer"/>
    <x v="1"/>
    <s v="Telephones and Communication"/>
    <s v="Wrap Bag"/>
    <d v="2014-09-27T00:00:00"/>
    <x v="0"/>
  </r>
  <r>
    <n v="5913"/>
    <s v="N"/>
    <d v="2014-09-25T00:00:00"/>
    <s v="Critical"/>
    <x v="45"/>
    <n v="3090.44"/>
    <n v="0.06"/>
    <s v="Delivery Van"/>
    <n v="877.53"/>
    <n v="212.97"/>
    <n v="29.59"/>
    <s v="Erin Mull"/>
    <s v="Dyfed"/>
    <s v="Small Business"/>
    <x v="1"/>
    <s v="Office Machines"/>
    <s v="Jumbo Drum"/>
    <d v="2014-09-25T00:00:00"/>
    <x v="0"/>
  </r>
  <r>
    <n v="5914"/>
    <s v="N"/>
    <d v="2014-09-25T00:00:00"/>
    <s v="Critical"/>
    <x v="13"/>
    <n v="35.36"/>
    <n v="0.17"/>
    <s v="Regular"/>
    <n v="-3.73"/>
    <n v="26.89"/>
    <n v="27.56"/>
    <s v="Matt Abelman"/>
    <s v="Dyfed"/>
    <s v="Small Business"/>
    <x v="2"/>
    <s v="Office Furnishings"/>
    <s v="Large Box"/>
    <d v="2014-09-27T00:00:00"/>
    <x v="0"/>
  </r>
  <r>
    <n v="5915"/>
    <s v="N"/>
    <d v="2014-09-25T00:00:00"/>
    <s v="Not Specified"/>
    <x v="4"/>
    <n v="1225.02"/>
    <n v="0.03"/>
    <s v="Delivery Van"/>
    <n v="-216.1"/>
    <n v="152.97999999999999"/>
    <n v="50.09"/>
    <s v="Roland Black"/>
    <s v="Dyfed"/>
    <s v="Small Business"/>
    <x v="2"/>
    <s v="Bookcases"/>
    <s v="Jumbo Box"/>
    <d v="2014-09-27T00:00:00"/>
    <x v="0"/>
  </r>
  <r>
    <n v="5916"/>
    <s v="N"/>
    <d v="2014-09-25T00:00:00"/>
    <s v="Not Specified"/>
    <x v="41"/>
    <n v="1732.4324999999999"/>
    <n v="0.08"/>
    <s v="Regular"/>
    <n v="211.75"/>
    <n v="77.989999999999995"/>
    <n v="22.99"/>
    <s v="Roland Black"/>
    <s v="Dyfed"/>
    <s v="Small Business"/>
    <x v="1"/>
    <s v="Telephones and Communication"/>
    <s v="Small Box"/>
    <d v="2014-09-26T00:00:00"/>
    <x v="0"/>
  </r>
  <r>
    <n v="5917"/>
    <s v="N"/>
    <d v="2014-09-25T00:00:00"/>
    <s v="Critical"/>
    <x v="36"/>
    <n v="1608.64"/>
    <n v="0.08"/>
    <s v="Regular"/>
    <n v="526.09"/>
    <n v="58.89"/>
    <n v="19.100000000000001"/>
    <s v="Jeremy Lonsdale"/>
    <s v="South Glamorgan"/>
    <s v="Corporate"/>
    <x v="0"/>
    <s v="Appliances"/>
    <s v="Medium Box"/>
    <d v="2014-09-27T00:00:00"/>
    <x v="0"/>
  </r>
  <r>
    <n v="5918"/>
    <s v="N"/>
    <d v="2014-09-25T00:00:00"/>
    <s v="Critical"/>
    <x v="29"/>
    <n v="508.71"/>
    <n v="0.05"/>
    <s v="Regular"/>
    <n v="43.63"/>
    <n v="24.98"/>
    <n v="17.14"/>
    <s v="Jeremy Lonsdale"/>
    <s v="South Glamorgan"/>
    <s v="Corporate"/>
    <x v="0"/>
    <s v="Scissors Rulers and Trimmers"/>
    <s v="Small Pack"/>
    <d v="2014-09-25T00:00:00"/>
    <x v="0"/>
  </r>
  <r>
    <n v="5919"/>
    <s v="N"/>
    <d v="2014-09-26T00:00:00"/>
    <s v="Critical"/>
    <x v="40"/>
    <n v="1849"/>
    <n v="0.01"/>
    <s v="Regular"/>
    <n v="18.350000000000001"/>
    <n v="62.98"/>
    <n v="20.5"/>
    <s v="Joseph Holt"/>
    <s v="Mid Glamorgan"/>
    <s v="Home Office"/>
    <x v="1"/>
    <s v="Computer Peripherals"/>
    <s v="Small Box"/>
    <d v="2014-09-27T00:00:00"/>
    <x v="0"/>
  </r>
  <r>
    <n v="5920"/>
    <s v="N"/>
    <d v="2014-09-26T00:00:00"/>
    <s v="Critical"/>
    <x v="20"/>
    <n v="254.55"/>
    <n v="7.0000000000000007E-2"/>
    <s v="Regular"/>
    <n v="-82.95"/>
    <n v="52.89"/>
    <n v="32.979999999999997"/>
    <s v="Jack Garza"/>
    <s v="Mid Glamorgan"/>
    <s v="Corporate"/>
    <x v="2"/>
    <s v="Office Furnishings"/>
    <s v="Small Box"/>
    <d v="2014-09-28T00:00:00"/>
    <x v="0"/>
  </r>
  <r>
    <n v="5921"/>
    <s v="N"/>
    <d v="2014-09-26T00:00:00"/>
    <s v="Critical"/>
    <x v="37"/>
    <n v="547.05999999999995"/>
    <n v="0"/>
    <s v="Express"/>
    <n v="152.47999999999999"/>
    <n v="31.98"/>
    <n v="19.97"/>
    <s v="William Brown"/>
    <s v="Mid Glamorgan"/>
    <s v="Corporate"/>
    <x v="0"/>
    <s v="Paper"/>
    <s v="Small Box"/>
    <d v="2014-09-29T00:00:00"/>
    <x v="0"/>
  </r>
  <r>
    <n v="5922"/>
    <s v="N"/>
    <d v="2014-09-26T00:00:00"/>
    <s v="High"/>
    <x v="23"/>
    <n v="6188.88"/>
    <n v="0.03"/>
    <s v="Delivery Van"/>
    <n v="-189.43"/>
    <n v="136.49"/>
    <n v="65.94"/>
    <s v="Marc Crier"/>
    <s v="Mid Glamorgan"/>
    <s v="Corporate"/>
    <x v="2"/>
    <s v="Tables"/>
    <s v="Jumbo Box"/>
    <d v="2014-09-27T00:00:00"/>
    <x v="0"/>
  </r>
  <r>
    <n v="5923"/>
    <s v="N"/>
    <d v="2014-09-27T00:00:00"/>
    <s v="Not Specified"/>
    <x v="8"/>
    <n v="159.66"/>
    <n v="0.04"/>
    <s v="Regular"/>
    <n v="70.39"/>
    <n v="15.69"/>
    <n v="14.5"/>
    <s v="Victoria Pisteka"/>
    <s v="Mid Glamorgan"/>
    <s v="Corporate"/>
    <x v="0"/>
    <s v="Labels"/>
    <s v="Small Box"/>
    <d v="2014-09-29T00:00:00"/>
    <x v="0"/>
  </r>
  <r>
    <n v="5924"/>
    <s v="N"/>
    <d v="2014-09-27T00:00:00"/>
    <s v="Critical"/>
    <x v="31"/>
    <n v="265.94"/>
    <n v="0.1"/>
    <s v="Regular"/>
    <n v="-10.9"/>
    <n v="21.85"/>
    <n v="18.82"/>
    <s v="Liz Carlisle"/>
    <s v="Mid Glamorgan"/>
    <s v="Corporate"/>
    <x v="0"/>
    <s v="Pens &amp; Art Supplies"/>
    <s v="Wrap Bag"/>
    <d v="2014-09-28T00:00:00"/>
    <x v="0"/>
  </r>
  <r>
    <n v="5925"/>
    <s v="N"/>
    <d v="2014-09-27T00:00:00"/>
    <s v="Critical"/>
    <x v="14"/>
    <n v="1980.2840000000001"/>
    <n v="0.04"/>
    <s v="Regular"/>
    <n v="146.31"/>
    <n v="137.99"/>
    <n v="21.69"/>
    <s v="Liz Carlisle"/>
    <s v="Mid Glamorgan"/>
    <s v="Corporate"/>
    <x v="1"/>
    <s v="Telephones and Communication"/>
    <s v="Small Box"/>
    <d v="2014-09-28T00:00:00"/>
    <x v="0"/>
  </r>
  <r>
    <n v="5926"/>
    <s v="N"/>
    <d v="2014-09-28T00:00:00"/>
    <s v="High"/>
    <x v="17"/>
    <n v="697.14"/>
    <n v="0.06"/>
    <s v="Regular"/>
    <n v="-485.44"/>
    <n v="375.25"/>
    <n v="33.99"/>
    <s v="Sean Braxton"/>
    <s v="Mid Glamorgan"/>
    <s v="Small Business"/>
    <x v="0"/>
    <s v="Appliances"/>
    <s v="Small Box"/>
    <d v="2014-09-30T00:00:00"/>
    <x v="0"/>
  </r>
  <r>
    <n v="5927"/>
    <s v="N"/>
    <d v="2014-09-28T00:00:00"/>
    <s v="High"/>
    <x v="8"/>
    <n v="1744.46"/>
    <n v="0.02"/>
    <s v="Regular"/>
    <n v="344.57"/>
    <n v="51.98"/>
    <n v="23.2"/>
    <s v="Dan Lawera"/>
    <s v="West Glamorgan"/>
    <s v="Corporate"/>
    <x v="2"/>
    <s v="Office Furnishings"/>
    <s v="Wrap Bag"/>
    <d v="2014-09-30T00:00:00"/>
    <x v="0"/>
  </r>
  <r>
    <n v="5928"/>
    <s v="N"/>
    <d v="2014-09-29T00:00:00"/>
    <s v="Not Specified"/>
    <x v="20"/>
    <n v="56.44"/>
    <n v="0.02"/>
    <s v="Regular"/>
    <n v="13.14"/>
    <n v="19.38"/>
    <n v="19.21"/>
    <s v="Erin Creighton"/>
    <s v="West Glamorgan"/>
    <s v="Corporate"/>
    <x v="2"/>
    <s v="Office Furnishings"/>
    <s v="Small Box"/>
    <d v="2014-09-30T00:00:00"/>
    <x v="0"/>
  </r>
  <r>
    <n v="5929"/>
    <s v="N"/>
    <d v="2014-09-29T00:00:00"/>
    <s v="Low"/>
    <x v="39"/>
    <n v="623.50549999999998"/>
    <n v="0.03"/>
    <s v="Regular"/>
    <n v="-453.34"/>
    <n v="152.99"/>
    <n v="18.2"/>
    <s v="Nat Carroll"/>
    <s v="West Glamorgan"/>
    <s v="Home Office"/>
    <x v="1"/>
    <s v="Telephones and Communication"/>
    <s v="Small Box"/>
    <d v="2014-10-06T00:00:00"/>
    <x v="0"/>
  </r>
  <r>
    <n v="5930"/>
    <s v="N"/>
    <d v="2014-09-29T00:00:00"/>
    <s v="High"/>
    <x v="17"/>
    <n v="205.84"/>
    <n v="0.01"/>
    <s v="Regular"/>
    <n v="-82.06"/>
    <n v="111.23"/>
    <n v="22.99"/>
    <s v="Tamara Willingham"/>
    <s v="Mid Glamorgan"/>
    <s v="Corporate"/>
    <x v="2"/>
    <s v="Office Furnishings"/>
    <s v="Small Pack"/>
    <d v="2014-10-02T00:00:00"/>
    <x v="0"/>
  </r>
  <r>
    <n v="5931"/>
    <s v="N"/>
    <d v="2014-09-29T00:00:00"/>
    <s v="High"/>
    <x v="19"/>
    <n v="650.31449999999995"/>
    <n v="0.01"/>
    <s v="Regular"/>
    <n v="-113.4"/>
    <n v="77.989999999999995"/>
    <n v="22.99"/>
    <s v="Amy Hunt"/>
    <s v="Mid Glamorgan"/>
    <s v="Consumer"/>
    <x v="1"/>
    <s v="Telephones and Communication"/>
    <s v="Small Box"/>
    <d v="2014-10-01T00:00:00"/>
    <x v="0"/>
  </r>
  <r>
    <n v="5932"/>
    <s v="N"/>
    <d v="2014-09-30T00:00:00"/>
    <s v="Not Specified"/>
    <x v="5"/>
    <n v="1201.05"/>
    <n v="7.0000000000000007E-2"/>
    <s v="Regular"/>
    <n v="512.98"/>
    <n v="52.98"/>
    <n v="16.989999999999998"/>
    <s v="Karen Carlisle"/>
    <s v="Dyfed"/>
    <s v="Home Office"/>
    <x v="0"/>
    <s v="Binders and Binder Accessories"/>
    <s v="Small Box"/>
    <d v="2014-10-01T00:00:00"/>
    <x v="0"/>
  </r>
  <r>
    <n v="5933"/>
    <s v="N"/>
    <d v="2014-09-30T00:00:00"/>
    <s v="Critical"/>
    <x v="23"/>
    <n v="1000.35"/>
    <n v="0.04"/>
    <s v="Regular"/>
    <n v="-59.81"/>
    <n v="33.380000000000003"/>
    <n v="22.99"/>
    <s v="Tanja Norvell"/>
    <s v="Mid Glamorgan"/>
    <s v="Corporate"/>
    <x v="0"/>
    <s v="Pens &amp; Art Supplies"/>
    <s v="Small Pack"/>
    <d v="2014-09-30T00:00:00"/>
    <x v="0"/>
  </r>
  <r>
    <n v="5934"/>
    <s v="N"/>
    <d v="2014-09-30T00:00:00"/>
    <s v="Low"/>
    <x v="33"/>
    <n v="2868.33"/>
    <n v="0.03"/>
    <s v="Regular"/>
    <n v="838.02"/>
    <n v="77.989999999999995"/>
    <n v="19.260000000000002"/>
    <s v="Ionia McGrath"/>
    <s v="Dyfed"/>
    <s v="Home Office"/>
    <x v="1"/>
    <s v="Telephones and Communication"/>
    <s v="Small Box"/>
    <d v="2014-10-09T00:00:00"/>
    <x v="0"/>
  </r>
  <r>
    <n v="5935"/>
    <s v="N"/>
    <d v="2014-10-01T00:00:00"/>
    <s v="Not Specified"/>
    <x v="33"/>
    <n v="7163.96"/>
    <n v="0.03"/>
    <s v="Regular"/>
    <n v="1876.66"/>
    <n v="154.86000000000001"/>
    <n v="33.99"/>
    <s v="Roy Skaria"/>
    <s v="Mid Glamorgan"/>
    <s v="Corporate"/>
    <x v="0"/>
    <s v="Storage &amp; Organization"/>
    <s v="Small Box"/>
    <d v="2014-10-03T00:00:00"/>
    <x v="0"/>
  </r>
  <r>
    <n v="5936"/>
    <s v="N"/>
    <d v="2014-10-01T00:00:00"/>
    <s v="Medium"/>
    <x v="24"/>
    <n v="2340.46"/>
    <n v="0.08"/>
    <s v="Express"/>
    <n v="478.79"/>
    <n v="79.28"/>
    <n v="33.99"/>
    <s v="Carl Weiss"/>
    <s v="Mid Glamorgan"/>
    <s v="Consumer"/>
    <x v="0"/>
    <s v="Binders and Binder Accessories"/>
    <s v="Small Box"/>
    <d v="2014-10-03T00:00:00"/>
    <x v="0"/>
  </r>
  <r>
    <n v="5937"/>
    <s v="N"/>
    <d v="2014-10-02T00:00:00"/>
    <s v="Not Specified"/>
    <x v="31"/>
    <n v="7944.99"/>
    <n v="0.03"/>
    <s v="Delivery Van"/>
    <n v="1388.64"/>
    <n v="312.98"/>
    <n v="68.92"/>
    <s v="Duane Noonan"/>
    <s v="Mid Glamorgan"/>
    <s v="Corporate"/>
    <x v="2"/>
    <s v="Bookcases"/>
    <s v="Jumbo Box"/>
    <d v="2014-10-04T00:00:00"/>
    <x v="0"/>
  </r>
  <r>
    <n v="5938"/>
    <s v="N"/>
    <d v="2014-10-02T00:00:00"/>
    <s v="Not Specified"/>
    <x v="6"/>
    <n v="9403.81"/>
    <n v="0.02"/>
    <s v="Delivery Van"/>
    <n v="-4986.0200000000004"/>
    <n v="2562.14"/>
    <n v="43.7"/>
    <s v="Duane Noonan"/>
    <s v="Mid Glamorgan"/>
    <s v="Corporate"/>
    <x v="1"/>
    <s v="Office Machines"/>
    <s v="Jumbo Drum"/>
    <d v="2014-10-04T00:00:00"/>
    <x v="0"/>
  </r>
  <r>
    <n v="5939"/>
    <s v="N"/>
    <d v="2014-10-02T00:00:00"/>
    <s v="Not Specified"/>
    <x v="31"/>
    <n v="573.52"/>
    <n v="0.03"/>
    <s v="Regular"/>
    <n v="-13.93"/>
    <n v="31.99"/>
    <n v="25.17"/>
    <s v="Joy Smith"/>
    <s v="Dyfed"/>
    <s v="Corporate"/>
    <x v="2"/>
    <s v="Office Furnishings"/>
    <s v="Large Box"/>
    <d v="2014-10-03T00:00:00"/>
    <x v="0"/>
  </r>
  <r>
    <n v="5940"/>
    <s v="N"/>
    <d v="2014-10-04T00:00:00"/>
    <s v="Medium"/>
    <x v="22"/>
    <n v="1555.83"/>
    <n v="0.02"/>
    <s v="Regular"/>
    <n v="628.29"/>
    <n v="75.94"/>
    <n v="28.48"/>
    <s v="Natalie Webber"/>
    <s v="Mid Glamorgan"/>
    <s v="Consumer"/>
    <x v="2"/>
    <s v="Office Furnishings"/>
    <s v="Small Box"/>
    <d v="2014-10-04T00:00:00"/>
    <x v="0"/>
  </r>
  <r>
    <n v="5941"/>
    <s v="N"/>
    <d v="2014-10-04T00:00:00"/>
    <s v="Medium"/>
    <x v="30"/>
    <n v="62.24"/>
    <n v="0.01"/>
    <s v="Regular"/>
    <n v="-50.9"/>
    <n v="17.02"/>
    <n v="19.14"/>
    <s v="Natalie Webber"/>
    <s v="Mid Glamorgan"/>
    <s v="Consumer"/>
    <x v="1"/>
    <s v="Computer Peripherals"/>
    <s v="Small Pack"/>
    <d v="2014-10-06T00:00:00"/>
    <x v="0"/>
  </r>
  <r>
    <n v="5942"/>
    <s v="N"/>
    <d v="2014-10-04T00:00:00"/>
    <s v="Low"/>
    <x v="42"/>
    <n v="383.01"/>
    <n v="0.1"/>
    <s v="Express"/>
    <n v="-15.86"/>
    <n v="22.44"/>
    <n v="19.75"/>
    <s v="Keith Dawkins"/>
    <s v="Mid Glamorgan"/>
    <s v="Home Office"/>
    <x v="0"/>
    <s v="Binders and Binder Accessories"/>
    <s v="Small Box"/>
    <d v="2014-10-11T00:00:00"/>
    <x v="0"/>
  </r>
  <r>
    <n v="5943"/>
    <s v="Y"/>
    <d v="2014-10-04T00:00:00"/>
    <s v="Low"/>
    <x v="20"/>
    <n v="24.99"/>
    <n v="0.1"/>
    <s v="Regular"/>
    <n v="-14.34"/>
    <n v="14.22"/>
    <n v="19"/>
    <s v="Deanra Eno"/>
    <s v="Dyfed"/>
    <s v="Corporate"/>
    <x v="0"/>
    <s v="Appliances"/>
    <s v="Small Box"/>
    <d v="2014-10-09T00:00:00"/>
    <x v="0"/>
  </r>
  <r>
    <n v="5944"/>
    <s v="Y"/>
    <d v="2014-10-05T00:00:00"/>
    <s v="High"/>
    <x v="31"/>
    <n v="71.11"/>
    <n v="0.01"/>
    <s v="Regular"/>
    <n v="-90.63"/>
    <n v="14.08"/>
    <n v="19.329999999999998"/>
    <s v="Chad Sievert"/>
    <s v="Dyfed"/>
    <s v="Corporate"/>
    <x v="2"/>
    <s v="Office Furnishings"/>
    <s v="Small Box"/>
    <d v="2014-10-05T00:00:00"/>
    <x v="0"/>
  </r>
  <r>
    <n v="5945"/>
    <s v="Y"/>
    <d v="2014-10-05T00:00:00"/>
    <s v="High"/>
    <x v="34"/>
    <n v="5396.2"/>
    <n v="0.03"/>
    <s v="Delivery Van"/>
    <n v="-109.68"/>
    <n v="382.98"/>
    <n v="113"/>
    <s v="Chad Sievert"/>
    <s v="Dyfed"/>
    <s v="Corporate"/>
    <x v="0"/>
    <s v="Storage &amp; Organization"/>
    <s v="Jumbo Drum"/>
    <d v="2014-10-06T00:00:00"/>
    <x v="0"/>
  </r>
  <r>
    <n v="5946"/>
    <s v="N"/>
    <d v="2014-10-07T00:00:00"/>
    <s v="High"/>
    <x v="17"/>
    <n v="162.34"/>
    <n v="0.09"/>
    <s v="Regular"/>
    <n v="-353.03"/>
    <n v="89.51"/>
    <n v="18"/>
    <s v="Ken Lonsdale"/>
    <s v="Mid Glamorgan"/>
    <s v="Consumer"/>
    <x v="1"/>
    <s v="Computer Peripherals"/>
    <s v="Small Box"/>
    <d v="2014-10-09T00:00:00"/>
    <x v="0"/>
  </r>
  <r>
    <n v="5947"/>
    <s v="N"/>
    <d v="2014-10-07T00:00:00"/>
    <s v="High"/>
    <x v="27"/>
    <n v="1650.0419999999999"/>
    <n v="0.08"/>
    <s v="Express"/>
    <n v="320.24"/>
    <n v="57.99"/>
    <n v="18.989999999999998"/>
    <s v="Ken Lonsdale"/>
    <s v="Mid Glamorgan"/>
    <s v="Consumer"/>
    <x v="1"/>
    <s v="Telephones and Communication"/>
    <s v="Small Box"/>
    <d v="2014-10-09T00:00:00"/>
    <x v="0"/>
  </r>
  <r>
    <n v="5948"/>
    <s v="N"/>
    <d v="2014-10-08T00:00:00"/>
    <s v="Not Specified"/>
    <x v="9"/>
    <n v="3052.1"/>
    <n v="0.04"/>
    <s v="Delivery Van"/>
    <n v="-72.959999999999994"/>
    <n v="82.98"/>
    <n v="40.74"/>
    <s v="Quincy Jones"/>
    <s v="Mid Glamorgan"/>
    <s v="Corporate"/>
    <x v="2"/>
    <s v="Bookcases"/>
    <s v="Jumbo Box"/>
    <d v="2014-10-10T00:00:00"/>
    <x v="0"/>
  </r>
  <r>
    <n v="5949"/>
    <s v="N"/>
    <d v="2014-10-08T00:00:00"/>
    <s v="Critical"/>
    <x v="3"/>
    <n v="830.24249999999995"/>
    <n v="0.1"/>
    <s v="Regular"/>
    <n v="9.7899999999999991"/>
    <n v="77.989999999999995"/>
    <n v="19.920000000000002"/>
    <s v="Ralph Knight"/>
    <s v="South Glamorgan"/>
    <s v="Consumer"/>
    <x v="1"/>
    <s v="Telephones and Communication"/>
    <s v="Small Box"/>
    <d v="2014-10-09T00:00:00"/>
    <x v="0"/>
  </r>
  <r>
    <n v="5950"/>
    <s v="N"/>
    <d v="2014-10-08T00:00:00"/>
    <s v="Critical"/>
    <x v="15"/>
    <n v="76.13"/>
    <n v="7.0000000000000007E-2"/>
    <s v="Regular"/>
    <n v="22.57"/>
    <n v="14.94"/>
    <n v="14.81"/>
    <s v="Peter Fuller"/>
    <s v="Mid Glamorgan"/>
    <s v="Corporate"/>
    <x v="0"/>
    <s v="Pens &amp; Art Supplies"/>
    <s v="Wrap Bag"/>
    <d v="2014-10-09T00:00:00"/>
    <x v="0"/>
  </r>
  <r>
    <n v="5951"/>
    <s v="N"/>
    <d v="2014-10-09T00:00:00"/>
    <s v="High"/>
    <x v="26"/>
    <n v="102.26"/>
    <n v="0.08"/>
    <s v="Regular"/>
    <n v="45.09"/>
    <n v="16.91"/>
    <n v="14.5"/>
    <s v="Nicole Brennan"/>
    <s v="Mid Glamorgan"/>
    <s v="Consumer"/>
    <x v="0"/>
    <s v="Labels"/>
    <s v="Small Box"/>
    <d v="2014-10-09T00:00:00"/>
    <x v="0"/>
  </r>
  <r>
    <n v="5952"/>
    <s v="N"/>
    <d v="2014-10-09T00:00:00"/>
    <s v="High"/>
    <x v="35"/>
    <n v="751.52"/>
    <n v="0.02"/>
    <s v="Regular"/>
    <n v="151.91"/>
    <n v="40.15"/>
    <n v="20.170000000000002"/>
    <s v="Nicole Brennan"/>
    <s v="Mid Glamorgan"/>
    <s v="Consumer"/>
    <x v="0"/>
    <s v="Pens &amp; Art Supplies"/>
    <s v="Small Pack"/>
    <d v="2014-10-10T00:00:00"/>
    <x v="0"/>
  </r>
  <r>
    <n v="5953"/>
    <s v="N"/>
    <d v="2014-10-09T00:00:00"/>
    <s v="Not Specified"/>
    <x v="18"/>
    <n v="121.52"/>
    <n v="0.05"/>
    <s v="Regular"/>
    <n v="21.13"/>
    <n v="15.8"/>
    <n v="15.49"/>
    <s v="Ann Chong"/>
    <s v="South Glamorgan"/>
    <s v="Corporate"/>
    <x v="0"/>
    <s v="Binders and Binder Accessories"/>
    <s v="Small Box"/>
    <d v="2014-10-11T00:00:00"/>
    <x v="0"/>
  </r>
  <r>
    <n v="5954"/>
    <s v="N"/>
    <d v="2014-10-09T00:00:00"/>
    <s v="Not Specified"/>
    <x v="3"/>
    <n v="443.45"/>
    <n v="0.09"/>
    <s v="Regular"/>
    <n v="-87.18"/>
    <n v="42.73"/>
    <n v="18"/>
    <s v="Ann Chong"/>
    <s v="South Glamorgan"/>
    <s v="Corporate"/>
    <x v="1"/>
    <s v="Computer Peripherals"/>
    <s v="Small Box"/>
    <d v="2014-10-09T00:00:00"/>
    <x v="0"/>
  </r>
  <r>
    <n v="5955"/>
    <s v="N"/>
    <d v="2014-10-09T00:00:00"/>
    <s v="Not Specified"/>
    <x v="2"/>
    <n v="5254.8834999999999"/>
    <n v="0"/>
    <s v="Regular"/>
    <n v="1471.27"/>
    <n v="137.99"/>
    <n v="22.08"/>
    <s v="Ann Chong"/>
    <s v="South Glamorgan"/>
    <s v="Corporate"/>
    <x v="1"/>
    <s v="Telephones and Communication"/>
    <s v="Small Box"/>
    <d v="2014-10-10T00:00:00"/>
    <x v="0"/>
  </r>
  <r>
    <n v="5956"/>
    <s v="N"/>
    <d v="2014-10-09T00:00:00"/>
    <s v="Critical"/>
    <x v="30"/>
    <n v="1143.8699999999999"/>
    <n v="0.1"/>
    <s v="Express"/>
    <n v="328.72"/>
    <n v="132.97999999999999"/>
    <n v="23.07"/>
    <s v="Erin Ashbrook"/>
    <s v="West Glamorgan"/>
    <s v="Consumer"/>
    <x v="0"/>
    <s v="Binders and Binder Accessories"/>
    <s v="Small Box"/>
    <d v="2014-10-11T00:00:00"/>
    <x v="0"/>
  </r>
  <r>
    <n v="5957"/>
    <s v="N"/>
    <d v="2014-10-09T00:00:00"/>
    <s v="Critical"/>
    <x v="17"/>
    <n v="333.21"/>
    <n v="0.02"/>
    <s v="Express"/>
    <n v="-517.38"/>
    <n v="164.48"/>
    <n v="20.5"/>
    <s v="Erin Ashbrook"/>
    <s v="West Glamorgan"/>
    <s v="Consumer"/>
    <x v="1"/>
    <s v="Computer Peripherals"/>
    <s v="Small Box"/>
    <d v="2014-10-11T00:00:00"/>
    <x v="0"/>
  </r>
  <r>
    <n v="5958"/>
    <s v="N"/>
    <d v="2014-10-10T00:00:00"/>
    <s v="High"/>
    <x v="14"/>
    <n v="666.53"/>
    <n v="0.09"/>
    <s v="Regular"/>
    <n v="192.97"/>
    <n v="47.94"/>
    <n v="20.66"/>
    <s v="Thomas Boland"/>
    <s v="West Glamorgan"/>
    <s v="Corporate"/>
    <x v="0"/>
    <s v="Envelopes"/>
    <s v="Small Box"/>
    <d v="2014-10-12T00:00:00"/>
    <x v="0"/>
  </r>
  <r>
    <n v="5959"/>
    <s v="N"/>
    <d v="2014-10-11T00:00:00"/>
    <s v="Low"/>
    <x v="32"/>
    <n v="1359.16"/>
    <n v="0.03"/>
    <s v="Regular"/>
    <n v="112.71"/>
    <n v="116.65"/>
    <n v="32.93"/>
    <s v="John Dryer"/>
    <s v="Mid Glamorgan"/>
    <s v="Corporate"/>
    <x v="0"/>
    <s v="Appliances"/>
    <s v="Small Box"/>
    <d v="2014-10-18T00:00:00"/>
    <x v="0"/>
  </r>
  <r>
    <n v="5960"/>
    <s v="N"/>
    <d v="2014-10-11T00:00:00"/>
    <s v="Low"/>
    <x v="2"/>
    <n v="602.79999999999995"/>
    <n v="0.03"/>
    <s v="Regular"/>
    <n v="-143.44999999999999"/>
    <n v="23.66"/>
    <n v="21.95"/>
    <s v="John Dryer"/>
    <s v="Mid Glamorgan"/>
    <s v="Corporate"/>
    <x v="0"/>
    <s v="Pens &amp; Art Supplies"/>
    <s v="Small Pack"/>
    <d v="2014-10-20T00:00:00"/>
    <x v="0"/>
  </r>
  <r>
    <n v="5961"/>
    <s v="N"/>
    <d v="2014-10-12T00:00:00"/>
    <s v="Not Specified"/>
    <x v="3"/>
    <n v="110.95"/>
    <n v="0.03"/>
    <s v="Regular"/>
    <n v="24.99"/>
    <n v="18.68"/>
    <n v="15.5"/>
    <s v="Toby Knight"/>
    <s v="Mid Glamorgan"/>
    <s v="Corporate"/>
    <x v="0"/>
    <s v="Pens &amp; Art Supplies"/>
    <s v="Wrap Bag"/>
    <d v="2014-10-13T00:00:00"/>
    <x v="0"/>
  </r>
  <r>
    <n v="5962"/>
    <s v="N"/>
    <d v="2014-10-13T00:00:00"/>
    <s v="Critical"/>
    <x v="1"/>
    <n v="160.84"/>
    <n v="0.05"/>
    <s v="Regular"/>
    <n v="-0.75"/>
    <n v="24.2"/>
    <n v="20.02"/>
    <s v="James Lanier"/>
    <s v="West Glamorgan"/>
    <s v="Corporate"/>
    <x v="2"/>
    <s v="Office Furnishings"/>
    <s v="Small Pack"/>
    <d v="2014-10-14T00:00:00"/>
    <x v="0"/>
  </r>
  <r>
    <n v="5963"/>
    <s v="N"/>
    <d v="2014-10-13T00:00:00"/>
    <s v="Medium"/>
    <x v="25"/>
    <n v="1409.15"/>
    <n v="0.02"/>
    <s v="Regular"/>
    <n v="431.84"/>
    <n v="54.98"/>
    <n v="18.62"/>
    <s v="Tamara Dahlen"/>
    <s v="West Glamorgan"/>
    <s v="Corporate"/>
    <x v="0"/>
    <s v="Appliances"/>
    <s v="Small Box"/>
    <d v="2014-10-15T00:00:00"/>
    <x v="0"/>
  </r>
  <r>
    <n v="5964"/>
    <s v="N"/>
    <d v="2014-10-13T00:00:00"/>
    <s v="High"/>
    <x v="36"/>
    <n v="1145.83"/>
    <n v="0.01"/>
    <s v="Regular"/>
    <n v="23.99"/>
    <n v="42.97"/>
    <n v="18"/>
    <s v="Sean Christensen"/>
    <s v="West Glamorgan"/>
    <s v="Home Office"/>
    <x v="1"/>
    <s v="Computer Peripherals"/>
    <s v="Small Box"/>
    <d v="2014-10-15T00:00:00"/>
    <x v="0"/>
  </r>
  <r>
    <n v="5965"/>
    <s v="N"/>
    <d v="2014-10-13T00:00:00"/>
    <s v="High"/>
    <x v="33"/>
    <n v="5278.4454999999998"/>
    <n v="0.08"/>
    <s v="Regular"/>
    <n v="1385.16"/>
    <n v="137.99"/>
    <n v="21.69"/>
    <s v="Sean Christensen"/>
    <s v="West Glamorgan"/>
    <s v="Home Office"/>
    <x v="1"/>
    <s v="Telephones and Communication"/>
    <s v="Small Box"/>
    <d v="2014-10-15T00:00:00"/>
    <x v="0"/>
  </r>
  <r>
    <n v="5966"/>
    <s v="N"/>
    <d v="2014-10-15T00:00:00"/>
    <s v="High"/>
    <x v="14"/>
    <n v="520.9"/>
    <n v="0.02"/>
    <s v="Regular"/>
    <n v="88.36"/>
    <n v="37.99"/>
    <n v="19.37"/>
    <s v="Jennifer Jackson"/>
    <s v="Mid Glamorgan"/>
    <s v="Home Office"/>
    <x v="0"/>
    <s v="Pens &amp; Art Supplies"/>
    <s v="Small Box"/>
    <d v="2014-10-17T00:00:00"/>
    <x v="0"/>
  </r>
  <r>
    <n v="5967"/>
    <s v="Y"/>
    <d v="2014-10-15T00:00:00"/>
    <s v="Critical"/>
    <x v="15"/>
    <n v="1411.62"/>
    <n v="0.1"/>
    <s v="Regular"/>
    <n v="208.27"/>
    <n v="75.94"/>
    <n v="28.48"/>
    <s v="Julia West"/>
    <s v="South Glamorgan"/>
    <s v="Consumer"/>
    <x v="2"/>
    <s v="Office Furnishings"/>
    <s v="Small Box"/>
    <d v="2014-10-16T00:00:00"/>
    <x v="0"/>
  </r>
  <r>
    <n v="5968"/>
    <s v="N"/>
    <d v="2014-10-17T00:00:00"/>
    <s v="High"/>
    <x v="4"/>
    <n v="119.87"/>
    <n v="0"/>
    <s v="Express"/>
    <n v="52.14"/>
    <n v="24.2"/>
    <n v="20.02"/>
    <s v="Gary McGarr"/>
    <s v="Mid Glamorgan"/>
    <s v="Home Office"/>
    <x v="2"/>
    <s v="Office Furnishings"/>
    <s v="Small Pack"/>
    <d v="2014-10-18T00:00:00"/>
    <x v="0"/>
  </r>
  <r>
    <n v="5969"/>
    <s v="N"/>
    <d v="2014-10-18T00:00:00"/>
    <s v="Critical"/>
    <x v="22"/>
    <n v="1418.98"/>
    <n v="0.01"/>
    <s v="Express"/>
    <n v="704.71"/>
    <n v="67.98"/>
    <n v="18.86"/>
    <s v="Brian Moss"/>
    <s v="Mid Glamorgan"/>
    <s v="Corporate"/>
    <x v="0"/>
    <s v="Paper"/>
    <s v="Small Box"/>
    <d v="2014-10-20T00:00:00"/>
    <x v="0"/>
  </r>
  <r>
    <n v="5970"/>
    <s v="N"/>
    <d v="2014-10-18T00:00:00"/>
    <s v="Critical"/>
    <x v="42"/>
    <n v="2122.6419999999998"/>
    <n v="0.04"/>
    <s v="Regular"/>
    <n v="376.81"/>
    <n v="77.989999999999995"/>
    <n v="22.99"/>
    <s v="Brian Moss"/>
    <s v="Mid Glamorgan"/>
    <s v="Corporate"/>
    <x v="1"/>
    <s v="Telephones and Communication"/>
    <s v="Small Box"/>
    <d v="2014-10-19T00:00:00"/>
    <x v="0"/>
  </r>
  <r>
    <n v="5971"/>
    <s v="N"/>
    <d v="2014-10-18T00:00:00"/>
    <s v="Critical"/>
    <x v="21"/>
    <n v="1254.08"/>
    <n v="0.01"/>
    <s v="Regular"/>
    <n v="223.88"/>
    <n v="140.24"/>
    <n v="26.65"/>
    <s v="Brian Moss"/>
    <s v="Mid Glamorgan"/>
    <s v="Corporate"/>
    <x v="2"/>
    <s v="Chairs &amp; Chairmats"/>
    <s v="Medium Box"/>
    <d v="2014-10-21T00:00:00"/>
    <x v="0"/>
  </r>
  <r>
    <n v="5972"/>
    <s v="N"/>
    <d v="2014-10-19T00:00:00"/>
    <s v="Critical"/>
    <x v="33"/>
    <n v="7834.91"/>
    <n v="0.05"/>
    <s v="Regular"/>
    <n v="2998.2"/>
    <n v="171.99"/>
    <n v="19.5"/>
    <s v="Tanja Norvell"/>
    <s v="Mid Glamorgan"/>
    <s v="Consumer"/>
    <x v="1"/>
    <s v="Computer Peripherals"/>
    <s v="Small Box"/>
    <d v="2014-10-21T00:00:00"/>
    <x v="0"/>
  </r>
  <r>
    <n v="5973"/>
    <s v="N"/>
    <d v="2014-10-20T00:00:00"/>
    <s v="High"/>
    <x v="27"/>
    <n v="14528.79"/>
    <n v="0.03"/>
    <s v="Regular"/>
    <n v="5039.55"/>
    <n v="332.98"/>
    <n v="38.49"/>
    <s v="Magdelene Morse"/>
    <s v="West Glamorgan"/>
    <s v="Home Office"/>
    <x v="2"/>
    <s v="Chairs &amp; Chairmats"/>
    <s v="Large Box"/>
    <d v="2014-10-22T00:00:00"/>
    <x v="0"/>
  </r>
  <r>
    <n v="5974"/>
    <s v="N"/>
    <d v="2014-10-20T00:00:00"/>
    <s v="High"/>
    <x v="38"/>
    <n v="3933.3715000000002"/>
    <n v="0.06"/>
    <s v="Regular"/>
    <n v="677.35"/>
    <n v="137.99"/>
    <n v="22.8"/>
    <s v="Magdelene Morse"/>
    <s v="West Glamorgan"/>
    <s v="Home Office"/>
    <x v="1"/>
    <s v="Telephones and Communication"/>
    <s v="Small Box"/>
    <d v="2014-10-21T00:00:00"/>
    <x v="0"/>
  </r>
  <r>
    <n v="5975"/>
    <s v="N"/>
    <d v="2014-10-20T00:00:00"/>
    <s v="Critical"/>
    <x v="38"/>
    <n v="12080.46"/>
    <n v="0.03"/>
    <s v="Regular"/>
    <n v="5087.2700000000004"/>
    <n v="327.98"/>
    <n v="33.99"/>
    <s v="William Brown"/>
    <s v="Mid Glamorgan"/>
    <s v="Home Office"/>
    <x v="0"/>
    <s v="Binders and Binder Accessories"/>
    <s v="Small Box"/>
    <d v="2014-10-22T00:00:00"/>
    <x v="0"/>
  </r>
  <r>
    <n v="5976"/>
    <s v="N"/>
    <d v="2014-10-20T00:00:00"/>
    <s v="Critical"/>
    <x v="35"/>
    <n v="6692.45"/>
    <n v="0.09"/>
    <s v="Regular"/>
    <n v="1659"/>
    <n v="288.2"/>
    <n v="38.49"/>
    <s v="William Brown"/>
    <s v="Mid Glamorgan"/>
    <s v="Home Office"/>
    <x v="2"/>
    <s v="Chairs &amp; Chairmats"/>
    <s v="Large Box"/>
    <d v="2014-10-21T00:00:00"/>
    <x v="0"/>
  </r>
  <r>
    <n v="5977"/>
    <s v="N"/>
    <d v="2014-10-20T00:00:00"/>
    <s v="Critical"/>
    <x v="28"/>
    <n v="1182.93"/>
    <n v="0.03"/>
    <s v="Regular"/>
    <n v="262.99"/>
    <n v="75.94"/>
    <n v="28.48"/>
    <s v="William Brown"/>
    <s v="Mid Glamorgan"/>
    <s v="Home Office"/>
    <x v="2"/>
    <s v="Office Furnishings"/>
    <s v="Small Box"/>
    <d v="2014-10-21T00:00:00"/>
    <x v="0"/>
  </r>
  <r>
    <n v="5978"/>
    <s v="N"/>
    <d v="2014-10-21T00:00:00"/>
    <s v="Not Specified"/>
    <x v="32"/>
    <n v="59.78"/>
    <n v="0.06"/>
    <s v="Regular"/>
    <n v="17.12"/>
    <n v="15.93"/>
    <n v="14.99"/>
    <s v="Philip Brown"/>
    <s v="West Glamorgan"/>
    <s v="Home Office"/>
    <x v="0"/>
    <s v="Rubber Bands"/>
    <s v="Wrap Bag"/>
    <d v="2014-10-23T00:00:00"/>
    <x v="0"/>
  </r>
  <r>
    <n v="5979"/>
    <s v="N"/>
    <d v="2014-10-21T00:00:00"/>
    <s v="High"/>
    <x v="0"/>
    <n v="22.24"/>
    <n v="0.08"/>
    <s v="Regular"/>
    <n v="2.98"/>
    <n v="16.98"/>
    <n v="14.49"/>
    <s v="Maya Herman"/>
    <s v="Mid Glamorgan"/>
    <s v="Corporate"/>
    <x v="0"/>
    <s v="Labels"/>
    <s v="Small Box"/>
    <d v="2014-10-22T00:00:00"/>
    <x v="0"/>
  </r>
  <r>
    <n v="5980"/>
    <s v="N"/>
    <d v="2014-10-21T00:00:00"/>
    <s v="High"/>
    <x v="4"/>
    <n v="929.87"/>
    <n v="0.09"/>
    <s v="Delivery Van"/>
    <n v="-7.7"/>
    <n v="131.99"/>
    <n v="28"/>
    <s v="Maya Herman"/>
    <s v="Mid Glamorgan"/>
    <s v="Corporate"/>
    <x v="1"/>
    <s v="Office Machines"/>
    <s v="Jumbo Drum"/>
    <d v="2014-10-23T00:00:00"/>
    <x v="0"/>
  </r>
  <r>
    <n v="5981"/>
    <s v="N"/>
    <d v="2014-10-23T00:00:00"/>
    <s v="Not Specified"/>
    <x v="39"/>
    <n v="29.46"/>
    <n v="0.06"/>
    <s v="Regular"/>
    <n v="-16.88"/>
    <n v="15.36"/>
    <n v="20.27"/>
    <s v="Brendan Dodson"/>
    <s v="South Glamorgan"/>
    <s v="Corporate"/>
    <x v="0"/>
    <s v="Binders and Binder Accessories"/>
    <s v="Small Box"/>
    <d v="2014-10-24T00:00:00"/>
    <x v="0"/>
  </r>
  <r>
    <n v="5982"/>
    <s v="N"/>
    <d v="2014-10-23T00:00:00"/>
    <s v="Not Specified"/>
    <x v="14"/>
    <n v="12623.6"/>
    <n v="7.0000000000000007E-2"/>
    <s v="Regular"/>
    <n v="2813.62"/>
    <n v="711.99"/>
    <n v="38.49"/>
    <s v="Brendan Dodson"/>
    <s v="South Glamorgan"/>
    <s v="Corporate"/>
    <x v="1"/>
    <s v="Copiers and Fax"/>
    <s v="Large Box"/>
    <d v="2014-10-25T00:00:00"/>
    <x v="0"/>
  </r>
  <r>
    <n v="5983"/>
    <s v="N"/>
    <d v="2014-10-23T00:00:00"/>
    <s v="Medium"/>
    <x v="1"/>
    <n v="2238.37"/>
    <n v="0.06"/>
    <s v="Delivery Van"/>
    <n v="278.67"/>
    <n v="192.98"/>
    <n v="40.200000000000003"/>
    <s v="Amy Cox"/>
    <s v="West Glamorgan"/>
    <s v="Corporate"/>
    <x v="2"/>
    <s v="Chairs &amp; Chairmats"/>
    <s v="Jumbo Drum"/>
    <d v="2014-10-24T00:00:00"/>
    <x v="0"/>
  </r>
  <r>
    <n v="5984"/>
    <s v="N"/>
    <d v="2014-10-23T00:00:00"/>
    <s v="Medium"/>
    <x v="35"/>
    <n v="208.17"/>
    <n v="0.01"/>
    <s v="Regular"/>
    <n v="-55.21"/>
    <n v="19.28"/>
    <n v="21.98"/>
    <s v="Amy Cox"/>
    <s v="West Glamorgan"/>
    <s v="Corporate"/>
    <x v="2"/>
    <s v="Office Furnishings"/>
    <s v="Wrap Bag"/>
    <d v="2014-10-25T00:00:00"/>
    <x v="0"/>
  </r>
  <r>
    <n v="5985"/>
    <s v="N"/>
    <d v="2014-10-25T00:00:00"/>
    <s v="Critical"/>
    <x v="38"/>
    <n v="135.71"/>
    <n v="0.05"/>
    <s v="Express"/>
    <n v="-50.32"/>
    <n v="15.14"/>
    <n v="15.92"/>
    <s v="William Brown"/>
    <s v="Mid Glamorgan"/>
    <s v="Home Office"/>
    <x v="0"/>
    <s v="Scissors Rulers and Trimmers"/>
    <s v="Wrap Bag"/>
    <d v="2014-10-26T00:00:00"/>
    <x v="0"/>
  </r>
  <r>
    <n v="5986"/>
    <s v="N"/>
    <d v="2014-10-26T00:00:00"/>
    <s v="High"/>
    <x v="31"/>
    <n v="2658.63"/>
    <n v="0.09"/>
    <s v="Regular"/>
    <n v="-736.41"/>
    <n v="113.41"/>
    <n v="49"/>
    <s v="Chuck Sachs"/>
    <s v="Dyfed"/>
    <s v="Consumer"/>
    <x v="0"/>
    <s v="Storage &amp; Organization"/>
    <s v="Large Box"/>
    <d v="2014-10-27T00:00:00"/>
    <x v="0"/>
  </r>
  <r>
    <n v="5987"/>
    <s v="N"/>
    <d v="2014-10-27T00:00:00"/>
    <s v="Not Specified"/>
    <x v="38"/>
    <n v="131.41"/>
    <n v="0.08"/>
    <s v="Regular"/>
    <n v="-103.62"/>
    <n v="15.28"/>
    <n v="17.97"/>
    <s v="Trudy Brown"/>
    <s v="Mid Glamorgan"/>
    <s v="Small Business"/>
    <x v="0"/>
    <s v="Pens &amp; Art Supplies"/>
    <s v="Wrap Bag"/>
    <d v="2014-10-28T00:00:00"/>
    <x v="0"/>
  </r>
  <r>
    <n v="5988"/>
    <s v="N"/>
    <d v="2014-10-27T00:00:00"/>
    <s v="Not Specified"/>
    <x v="2"/>
    <n v="1844.24"/>
    <n v="0.09"/>
    <s v="Express"/>
    <n v="135.35"/>
    <n v="52.97"/>
    <n v="22.99"/>
    <s v="Trudy Brown"/>
    <s v="Mid Glamorgan"/>
    <s v="Small Business"/>
    <x v="0"/>
    <s v="Pens &amp; Art Supplies"/>
    <s v="Small Pack"/>
    <d v="2014-10-29T00:00:00"/>
    <x v="0"/>
  </r>
  <r>
    <n v="5989"/>
    <s v="N"/>
    <d v="2014-10-28T00:00:00"/>
    <s v="High"/>
    <x v="25"/>
    <n v="1377.96"/>
    <n v="0.1"/>
    <s v="Regular"/>
    <n v="516.91"/>
    <n v="60.91"/>
    <n v="19.97"/>
    <s v="Max Ludwig"/>
    <s v="Mid Glamorgan"/>
    <s v="Corporate"/>
    <x v="0"/>
    <s v="Paper"/>
    <s v="Small Box"/>
    <d v="2014-10-30T00:00:00"/>
    <x v="0"/>
  </r>
  <r>
    <n v="5990"/>
    <s v="N"/>
    <d v="2014-10-28T00:00:00"/>
    <s v="High"/>
    <x v="5"/>
    <n v="180.38"/>
    <n v="0.08"/>
    <s v="Regular"/>
    <n v="-54.35"/>
    <n v="17.98"/>
    <n v="19.46"/>
    <s v="Max Ludwig"/>
    <s v="Mid Glamorgan"/>
    <s v="Corporate"/>
    <x v="0"/>
    <s v="Paper"/>
    <s v="Small Box"/>
    <d v="2014-10-28T00:00:00"/>
    <x v="0"/>
  </r>
  <r>
    <n v="5991"/>
    <s v="N"/>
    <d v="2014-10-28T00:00:00"/>
    <s v="High"/>
    <x v="34"/>
    <n v="374.51"/>
    <n v="0.09"/>
    <s v="Regular"/>
    <n v="122.2"/>
    <n v="40.53"/>
    <n v="15.49"/>
    <s v="Victoria Wilson"/>
    <s v="West Glamorgan"/>
    <s v="Home Office"/>
    <x v="0"/>
    <s v="Binders and Binder Accessories"/>
    <s v="Small Box"/>
    <d v="2014-10-30T00:00:00"/>
    <x v="0"/>
  </r>
  <r>
    <n v="5992"/>
    <s v="N"/>
    <d v="2014-10-29T00:00:00"/>
    <s v="Medium"/>
    <x v="20"/>
    <n v="195.03749999999999"/>
    <n v="0.03"/>
    <s v="Regular"/>
    <n v="-184.63"/>
    <n v="47.99"/>
    <n v="19"/>
    <s v="Craig Molinari"/>
    <s v="Mid Glamorgan"/>
    <s v="Small Business"/>
    <x v="1"/>
    <s v="Telephones and Communication"/>
    <s v="Small Box"/>
    <d v="2014-10-30T00:00:00"/>
    <x v="0"/>
  </r>
  <r>
    <n v="5993"/>
    <s v="N"/>
    <d v="2014-10-30T00:00:00"/>
    <s v="Low"/>
    <x v="23"/>
    <n v="123.46"/>
    <n v="0.1"/>
    <s v="Regular"/>
    <n v="30.6"/>
    <n v="14.62"/>
    <n v="14.8"/>
    <s v="Gary Jenkins"/>
    <s v="Mid Glamorgan"/>
    <s v="Home Office"/>
    <x v="0"/>
    <s v="Rubber Bands"/>
    <s v="Wrap Bag"/>
    <d v="2014-11-06T00:00:00"/>
    <x v="0"/>
  </r>
  <r>
    <n v="5994"/>
    <s v="N"/>
    <d v="2014-10-30T00:00:00"/>
    <s v="Critical"/>
    <x v="21"/>
    <n v="41.58"/>
    <n v="0.06"/>
    <s v="Regular"/>
    <n v="-0.06"/>
    <n v="15.6"/>
    <n v="16.2"/>
    <s v="Rachel Payne"/>
    <s v="Mid Glamorgan"/>
    <s v="Consumer"/>
    <x v="0"/>
    <s v="Paper"/>
    <s v="Wrap Bag"/>
    <d v="2014-11-02T00:00:00"/>
    <x v="0"/>
  </r>
  <r>
    <n v="5995"/>
    <s v="N"/>
    <d v="2014-10-31T00:00:00"/>
    <s v="Critical"/>
    <x v="2"/>
    <n v="94.84"/>
    <n v="0.06"/>
    <s v="Regular"/>
    <n v="6.73"/>
    <n v="13.76"/>
    <n v="14.7"/>
    <s v="Dan Campbell"/>
    <s v="Dyfed"/>
    <s v="Corporate"/>
    <x v="0"/>
    <s v="Pens &amp; Art Supplies"/>
    <s v="Wrap Bag"/>
    <d v="2014-11-02T00:00:00"/>
    <x v="0"/>
  </r>
  <r>
    <n v="5996"/>
    <s v="N"/>
    <d v="2014-10-31T00:00:00"/>
    <s v="Critical"/>
    <x v="33"/>
    <n v="1325.89"/>
    <n v="0.02"/>
    <s v="Regular"/>
    <n v="10.09"/>
    <n v="36.979999999999997"/>
    <n v="22.79"/>
    <s v="Dan Campbell"/>
    <s v="Dyfed"/>
    <s v="Corporate"/>
    <x v="0"/>
    <s v="Storage &amp; Organization"/>
    <s v="Small Box"/>
    <d v="2014-11-01T00:00:00"/>
    <x v="0"/>
  </r>
  <r>
    <n v="5997"/>
    <s v="N"/>
    <d v="2014-10-31T00:00:00"/>
    <s v="Critical"/>
    <x v="6"/>
    <n v="137.1865"/>
    <n v="0.05"/>
    <s v="Express"/>
    <n v="-111.11"/>
    <n v="47.99"/>
    <n v="19.989999999999998"/>
    <s v="Dan Campbell"/>
    <s v="Dyfed"/>
    <s v="Corporate"/>
    <x v="1"/>
    <s v="Telephones and Communication"/>
    <s v="Wrap Bag"/>
    <d v="2014-11-02T00:00:00"/>
    <x v="0"/>
  </r>
  <r>
    <n v="5998"/>
    <s v="N"/>
    <d v="2014-10-31T00:00:00"/>
    <s v="Critical"/>
    <x v="21"/>
    <n v="19.29"/>
    <n v="0.06"/>
    <s v="Regular"/>
    <n v="-0.72"/>
    <n v="13.26"/>
    <n v="14.7"/>
    <s v="Dan Campbell"/>
    <s v="Mid Glamorgan"/>
    <s v="Corporate"/>
    <x v="0"/>
    <s v="Rubber Bands"/>
    <s v="Wrap Bag"/>
    <d v="2014-10-31T00:00:00"/>
    <x v="0"/>
  </r>
  <r>
    <n v="5999"/>
    <s v="Y"/>
    <d v="2014-10-31T00:00:00"/>
    <s v="Low"/>
    <x v="21"/>
    <n v="141.25"/>
    <n v="0.03"/>
    <s v="Express"/>
    <n v="0.12"/>
    <n v="25.48"/>
    <n v="18.510000000000002"/>
    <s v="Rachel Payne"/>
    <s v="Mid Glamorgan"/>
    <s v="Consumer"/>
    <x v="0"/>
    <s v="Storage &amp; Organization"/>
    <s v="Small Box"/>
    <d v="2014-11-04T00:00:00"/>
    <x v="0"/>
  </r>
  <r>
    <n v="6000"/>
    <s v="N"/>
    <d v="2014-11-01T00:00:00"/>
    <s v="Not Specified"/>
    <x v="35"/>
    <n v="159.71"/>
    <n v="0.03"/>
    <s v="Regular"/>
    <n v="43.48"/>
    <n v="17.98"/>
    <n v="15.49"/>
    <s v="Eric Barreto"/>
    <s v="Mid Glamorgan"/>
    <s v="Small Business"/>
    <x v="0"/>
    <s v="Binders and Binder Accessories"/>
    <s v="Small Box"/>
    <d v="2014-11-03T00:00:00"/>
    <x v="0"/>
  </r>
  <r>
    <n v="6001"/>
    <s v="N"/>
    <d v="2014-11-02T00:00:00"/>
    <s v="Low"/>
    <x v="45"/>
    <n v="465.08"/>
    <n v="7.0000000000000007E-2"/>
    <s v="Regular"/>
    <n v="112.78"/>
    <n v="41.17"/>
    <n v="20.27"/>
    <s v="Bill Stewart"/>
    <s v="West Glamorgan"/>
    <s v="Corporate"/>
    <x v="0"/>
    <s v="Binders and Binder Accessories"/>
    <s v="Small Box"/>
    <d v="2014-11-06T00:00:00"/>
    <x v="0"/>
  </r>
  <r>
    <n v="6002"/>
    <s v="N"/>
    <d v="2014-11-02T00:00:00"/>
    <s v="Low"/>
    <x v="9"/>
    <n v="242.49"/>
    <n v="0.08"/>
    <s v="Regular"/>
    <n v="-1982.09"/>
    <n v="16.48"/>
    <n v="63"/>
    <s v="Naresj Patel"/>
    <s v="West Glamorgan"/>
    <s v="Small Business"/>
    <x v="0"/>
    <s v="Appliances"/>
    <s v="Large Box"/>
    <d v="2014-11-02T00:00:00"/>
    <x v="0"/>
  </r>
  <r>
    <n v="6003"/>
    <s v="N"/>
    <d v="2014-11-02T00:00:00"/>
    <s v="Low"/>
    <x v="30"/>
    <n v="194.86"/>
    <n v="0"/>
    <s v="Regular"/>
    <n v="55.25"/>
    <n v="29.67"/>
    <n v="22.99"/>
    <s v="Naresj Patel"/>
    <s v="West Glamorgan"/>
    <s v="Small Business"/>
    <x v="2"/>
    <s v="Office Furnishings"/>
    <s v="Small Pack"/>
    <d v="2014-11-09T00:00:00"/>
    <x v="0"/>
  </r>
  <r>
    <n v="6004"/>
    <s v="N"/>
    <d v="2014-11-02T00:00:00"/>
    <s v="Low"/>
    <x v="20"/>
    <n v="63.62"/>
    <n v="0.04"/>
    <s v="Regular"/>
    <n v="-14.99"/>
    <n v="20.6"/>
    <n v="20.190000000000001"/>
    <s v="Patrick Jones"/>
    <s v="Dyfed"/>
    <s v="Home Office"/>
    <x v="0"/>
    <s v="Binders and Binder Accessories"/>
    <s v="Small Box"/>
    <d v="2014-11-04T00:00:00"/>
    <x v="0"/>
  </r>
  <r>
    <n v="6005"/>
    <s v="N"/>
    <d v="2014-11-02T00:00:00"/>
    <s v="Low"/>
    <x v="18"/>
    <n v="115.36"/>
    <n v="0.01"/>
    <s v="Regular"/>
    <n v="18.64"/>
    <n v="15.58"/>
    <n v="15.63"/>
    <s v="Patrick Jones"/>
    <s v="Dyfed"/>
    <s v="Home Office"/>
    <x v="0"/>
    <s v="Rubber Bands"/>
    <s v="Wrap Bag"/>
    <d v="2014-11-06T00:00:00"/>
    <x v="0"/>
  </r>
  <r>
    <n v="6006"/>
    <s v="N"/>
    <d v="2014-11-02T00:00:00"/>
    <s v="Low"/>
    <x v="29"/>
    <n v="3177.3919999999998"/>
    <n v="0.08"/>
    <s v="Delivery Van"/>
    <n v="-967.9"/>
    <n v="117.49"/>
    <n v="55.64"/>
    <s v="Patrick Jones"/>
    <s v="Dyfed"/>
    <s v="Home Office"/>
    <x v="2"/>
    <s v="Tables"/>
    <s v="Jumbo Box"/>
    <d v="2014-11-09T00:00:00"/>
    <x v="0"/>
  </r>
  <r>
    <n v="6007"/>
    <s v="N"/>
    <d v="2014-11-03T00:00:00"/>
    <s v="Low"/>
    <x v="38"/>
    <n v="467.83"/>
    <n v="7.0000000000000007E-2"/>
    <s v="Regular"/>
    <n v="-70.78"/>
    <n v="24.28"/>
    <n v="20.13"/>
    <s v="Giulietta Dortch"/>
    <s v="Mid Glamorgan"/>
    <s v="Small Business"/>
    <x v="0"/>
    <s v="Storage &amp; Organization"/>
    <s v="Small Box"/>
    <d v="2014-11-10T00:00:00"/>
    <x v="0"/>
  </r>
  <r>
    <n v="6008"/>
    <s v="N"/>
    <d v="2014-11-03T00:00:00"/>
    <s v="High"/>
    <x v="26"/>
    <n v="6872.59"/>
    <n v="0.09"/>
    <s v="Delivery Van"/>
    <n v="1547.08"/>
    <n v="361.45"/>
    <n v="74"/>
    <s v="Jonathan Doherty"/>
    <s v="Mid Glamorgan"/>
    <s v="Corporate"/>
    <x v="2"/>
    <s v="Tables"/>
    <s v="Jumbo Drum"/>
    <d v="2014-11-04T00:00:00"/>
    <x v="0"/>
  </r>
  <r>
    <n v="6009"/>
    <s v="N"/>
    <d v="2014-11-04T00:00:00"/>
    <s v="Critical"/>
    <x v="20"/>
    <n v="29.59"/>
    <n v="0.01"/>
    <s v="Regular"/>
    <n v="1.89"/>
    <n v="15.26"/>
    <n v="15.86"/>
    <s v="Ben Peterman"/>
    <s v="Dyfed"/>
    <s v="Corporate"/>
    <x v="0"/>
    <s v="Pens &amp; Art Supplies"/>
    <s v="Wrap Bag"/>
    <d v="2014-11-06T00:00:00"/>
    <x v="0"/>
  </r>
  <r>
    <n v="6010"/>
    <s v="N"/>
    <d v="2014-11-04T00:00:00"/>
    <s v="Critical"/>
    <x v="26"/>
    <n v="167.69"/>
    <n v="0.01"/>
    <s v="Regular"/>
    <n v="6.75"/>
    <n v="19.59"/>
    <n v="18"/>
    <s v="Michael Granlund"/>
    <s v="Dyfed"/>
    <s v="Home Office"/>
    <x v="2"/>
    <s v="Office Furnishings"/>
    <s v="Wrap Bag"/>
    <d v="2014-11-04T00:00:00"/>
    <x v="0"/>
  </r>
  <r>
    <n v="6011"/>
    <s v="N"/>
    <d v="2014-11-04T00:00:00"/>
    <s v="High"/>
    <x v="44"/>
    <n v="256.64"/>
    <n v="0.06"/>
    <s v="Regular"/>
    <n v="-86.7"/>
    <n v="22.97"/>
    <n v="20.5"/>
    <s v="Thea Hudgings"/>
    <s v="Mid Glamorgan"/>
    <s v="Consumer"/>
    <x v="1"/>
    <s v="Computer Peripherals"/>
    <s v="Small Box"/>
    <d v="2014-11-06T00:00:00"/>
    <x v="0"/>
  </r>
  <r>
    <n v="6012"/>
    <s v="N"/>
    <d v="2014-11-04T00:00:00"/>
    <s v="Critical"/>
    <x v="40"/>
    <n v="338.77"/>
    <n v="0.03"/>
    <s v="Express"/>
    <n v="-166.77"/>
    <n v="21.06"/>
    <n v="23.86"/>
    <s v="Evan Bailliet"/>
    <s v="Mid Glamorgan"/>
    <s v="Corporate"/>
    <x v="0"/>
    <s v="Paper"/>
    <s v="Small Box"/>
    <d v="2014-11-06T00:00:00"/>
    <x v="0"/>
  </r>
  <r>
    <n v="6013"/>
    <s v="N"/>
    <d v="2014-11-04T00:00:00"/>
    <s v="Critical"/>
    <x v="37"/>
    <n v="85.43"/>
    <n v="0.05"/>
    <s v="Regular"/>
    <n v="5.91"/>
    <n v="14.94"/>
    <n v="15.05"/>
    <s v="Evan Bailliet"/>
    <s v="Mid Glamorgan"/>
    <s v="Corporate"/>
    <x v="0"/>
    <s v="Pens &amp; Art Supplies"/>
    <s v="Wrap Bag"/>
    <d v="2014-11-06T00:00:00"/>
    <x v="0"/>
  </r>
  <r>
    <n v="6014"/>
    <s v="Y"/>
    <d v="2014-11-06T00:00:00"/>
    <s v="Not Specified"/>
    <x v="31"/>
    <n v="449.97"/>
    <n v="0.01"/>
    <s v="Regular"/>
    <n v="-55.33"/>
    <n v="27.31"/>
    <n v="22.78"/>
    <s v="Larry Hughes"/>
    <s v="West Glamorgan"/>
    <s v="Home Office"/>
    <x v="0"/>
    <s v="Storage &amp; Organization"/>
    <s v="Small Box"/>
    <d v="2014-11-07T00:00:00"/>
    <x v="0"/>
  </r>
  <r>
    <n v="6015"/>
    <s v="Y"/>
    <d v="2014-11-06T00:00:00"/>
    <s v="Not Specified"/>
    <x v="39"/>
    <n v="61.137"/>
    <n v="0.05"/>
    <s v="Express"/>
    <n v="-23.04"/>
    <n v="19.989999999999998"/>
    <n v="19.03"/>
    <s v="Larry Hughes"/>
    <s v="West Glamorgan"/>
    <s v="Home Office"/>
    <x v="1"/>
    <s v="Telephones and Communication"/>
    <s v="Medium Box"/>
    <d v="2014-11-08T00:00:00"/>
    <x v="0"/>
  </r>
  <r>
    <n v="6016"/>
    <s v="N"/>
    <d v="2014-11-07T00:00:00"/>
    <s v="Critical"/>
    <x v="46"/>
    <n v="160.66999999999999"/>
    <n v="0.08"/>
    <s v="Regular"/>
    <n v="65.69"/>
    <n v="15.69"/>
    <n v="14.5"/>
    <s v="Henry Goldwyn"/>
    <s v="Mid Glamorgan"/>
    <s v="Small Business"/>
    <x v="0"/>
    <s v="Labels"/>
    <s v="Small Box"/>
    <d v="2014-11-10T00:00:00"/>
    <x v="0"/>
  </r>
  <r>
    <n v="6017"/>
    <s v="Y"/>
    <d v="2014-11-08T00:00:00"/>
    <s v="Low"/>
    <x v="5"/>
    <n v="6489.35"/>
    <n v="0.09"/>
    <s v="Delivery Van"/>
    <n v="851.63"/>
    <n v="255.98"/>
    <n v="57.32"/>
    <s v="Ryan Crowe"/>
    <s v="Mid Glamorgan"/>
    <s v="Small Business"/>
    <x v="2"/>
    <s v="Chairs &amp; Chairmats"/>
    <s v="Jumbo Drum"/>
    <d v="2014-11-13T00:00:00"/>
    <x v="0"/>
  </r>
  <r>
    <n v="6018"/>
    <s v="N"/>
    <d v="2014-11-08T00:00:00"/>
    <s v="Low"/>
    <x v="17"/>
    <n v="148.99"/>
    <n v="0.05"/>
    <s v="Regular"/>
    <n v="-85.69"/>
    <n v="82.97"/>
    <n v="17.5"/>
    <s v="Shahid Collister"/>
    <s v="West Glamorgan"/>
    <s v="Home Office"/>
    <x v="0"/>
    <s v="Appliances"/>
    <s v="Small Box"/>
    <d v="2014-11-13T00:00:00"/>
    <x v="0"/>
  </r>
  <r>
    <n v="6019"/>
    <s v="N"/>
    <d v="2014-11-08T00:00:00"/>
    <s v="Low"/>
    <x v="34"/>
    <n v="2472.9014999999999"/>
    <n v="0.06"/>
    <s v="Regular"/>
    <n v="18.41"/>
    <n v="217.99"/>
    <n v="22.99"/>
    <s v="Shahid Collister"/>
    <s v="West Glamorgan"/>
    <s v="Home Office"/>
    <x v="1"/>
    <s v="Telephones and Communication"/>
    <s v="Small Box"/>
    <d v="2014-11-15T00:00:00"/>
    <x v="0"/>
  </r>
  <r>
    <n v="6020"/>
    <s v="N"/>
    <d v="2014-11-08T00:00:00"/>
    <s v="Low"/>
    <x v="33"/>
    <n v="8565.8714999999993"/>
    <n v="0.06"/>
    <s v="Regular"/>
    <n v="2544.86"/>
    <n v="217.99"/>
    <n v="22.99"/>
    <s v="Shahid Collister"/>
    <s v="West Glamorgan"/>
    <s v="Home Office"/>
    <x v="1"/>
    <s v="Telephones and Communication"/>
    <s v="Small Box"/>
    <d v="2014-11-15T00:00:00"/>
    <x v="0"/>
  </r>
  <r>
    <n v="6021"/>
    <s v="N"/>
    <d v="2014-11-08T00:00:00"/>
    <s v="Low"/>
    <x v="8"/>
    <n v="244.29"/>
    <n v="0"/>
    <s v="Regular"/>
    <n v="-119.89"/>
    <n v="17.28"/>
    <n v="20.260000000000002"/>
    <s v="Shahid Collister"/>
    <s v="West Glamorgan"/>
    <s v="Home Office"/>
    <x v="0"/>
    <s v="Paper"/>
    <s v="Small Box"/>
    <d v="2014-11-15T00:00:00"/>
    <x v="0"/>
  </r>
  <r>
    <n v="6022"/>
    <s v="N"/>
    <d v="2014-11-08T00:00:00"/>
    <s v="Not Specified"/>
    <x v="45"/>
    <n v="231.87"/>
    <n v="0.08"/>
    <s v="Regular"/>
    <n v="-43.91"/>
    <n v="25.9"/>
    <n v="21.59"/>
    <s v="Dorothy Wardle"/>
    <s v="South Glamorgan"/>
    <s v="Corporate"/>
    <x v="0"/>
    <s v="Scissors Rulers and Trimmers"/>
    <s v="Small Pack"/>
    <d v="2014-11-09T00:00:00"/>
    <x v="0"/>
  </r>
  <r>
    <n v="6023"/>
    <s v="N"/>
    <d v="2014-11-09T00:00:00"/>
    <s v="High"/>
    <x v="6"/>
    <n v="37.869999999999997"/>
    <n v="0.02"/>
    <s v="Regular"/>
    <n v="-5.3"/>
    <n v="17.98"/>
    <n v="19.149999999999999"/>
    <s v="Alan Jenkins"/>
    <s v="West Glamorgan"/>
    <s v="Corporate"/>
    <x v="0"/>
    <s v="Paper"/>
    <s v="Small Box"/>
    <d v="2014-11-11T00:00:00"/>
    <x v="0"/>
  </r>
  <r>
    <n v="6024"/>
    <s v="N"/>
    <d v="2014-11-10T00:00:00"/>
    <s v="High"/>
    <x v="36"/>
    <n v="649.29"/>
    <n v="0.03"/>
    <s v="Regular"/>
    <n v="212.7"/>
    <n v="29.48"/>
    <n v="15.99"/>
    <s v="Tracy Jones"/>
    <s v="Mid Glamorgan"/>
    <s v="Corporate"/>
    <x v="1"/>
    <s v="Computer Peripherals"/>
    <s v="Small Pack"/>
    <d v="2014-11-11T00:00:00"/>
    <x v="0"/>
  </r>
  <r>
    <n v="6025"/>
    <s v="N"/>
    <d v="2014-11-10T00:00:00"/>
    <s v="Low"/>
    <x v="30"/>
    <n v="88.32"/>
    <n v="0.09"/>
    <s v="Regular"/>
    <n v="-14.76"/>
    <n v="19.64"/>
    <n v="19.829999999999998"/>
    <s v="Debra Catini"/>
    <s v="Dyfed"/>
    <s v="Small Business"/>
    <x v="0"/>
    <s v="Paper"/>
    <s v="Wrap Bag"/>
    <d v="2014-11-15T00:00:00"/>
    <x v="0"/>
  </r>
  <r>
    <n v="6026"/>
    <s v="N"/>
    <d v="2014-11-11T00:00:00"/>
    <s v="Not Specified"/>
    <x v="30"/>
    <n v="1001.44"/>
    <n v="0.03"/>
    <s v="Regular"/>
    <n v="-329.66"/>
    <n v="107.99"/>
    <n v="49"/>
    <s v="Yana Sorensen"/>
    <s v="Mid Glamorgan"/>
    <s v="Corporate"/>
    <x v="0"/>
    <s v="Storage &amp; Organization"/>
    <s v="Large Box"/>
    <d v="2014-11-12T00:00:00"/>
    <x v="0"/>
  </r>
  <r>
    <n v="6027"/>
    <s v="N"/>
    <d v="2014-11-14T00:00:00"/>
    <s v="Medium"/>
    <x v="4"/>
    <n v="481.1"/>
    <n v="0.05"/>
    <s v="Regular"/>
    <n v="77.91"/>
    <n v="71.78"/>
    <n v="24.29"/>
    <s v="Bryan Mills"/>
    <s v="South Glamorgan"/>
    <s v="Small Business"/>
    <x v="0"/>
    <s v="Binders and Binder Accessories"/>
    <s v="Small Box"/>
    <d v="2014-11-15T00:00:00"/>
    <x v="0"/>
  </r>
  <r>
    <n v="6028"/>
    <s v="N"/>
    <d v="2014-11-14T00:00:00"/>
    <s v="Medium"/>
    <x v="12"/>
    <n v="560.96249999999998"/>
    <n v="0.08"/>
    <s v="Regular"/>
    <n v="-71.459999999999994"/>
    <n v="32.99"/>
    <n v="15.25"/>
    <s v="Bryan Mills"/>
    <s v="South Glamorgan"/>
    <s v="Small Business"/>
    <x v="1"/>
    <s v="Telephones and Communication"/>
    <s v="Small Pack"/>
    <d v="2014-11-16T00:00:00"/>
    <x v="0"/>
  </r>
  <r>
    <n v="6029"/>
    <s v="Y"/>
    <d v="2014-11-15T00:00:00"/>
    <s v="Medium"/>
    <x v="1"/>
    <n v="88.83"/>
    <n v="0.08"/>
    <s v="Regular"/>
    <n v="-39.26"/>
    <n v="18.48"/>
    <n v="21.03"/>
    <s v="Arthur Wiediger"/>
    <s v="West Glamorgan"/>
    <s v="Corporate"/>
    <x v="0"/>
    <s v="Paper"/>
    <s v="Small Box"/>
    <d v="2014-11-16T00:00:00"/>
    <x v="0"/>
  </r>
  <r>
    <n v="6030"/>
    <s v="Y"/>
    <d v="2014-11-15T00:00:00"/>
    <s v="Medium"/>
    <x v="38"/>
    <n v="890.55"/>
    <n v="0.01"/>
    <s v="Regular"/>
    <n v="-1142.79"/>
    <n v="32.340000000000003"/>
    <n v="49"/>
    <s v="Arthur Wiediger"/>
    <s v="West Glamorgan"/>
    <s v="Corporate"/>
    <x v="0"/>
    <s v="Storage &amp; Organization"/>
    <s v="Large Box"/>
    <d v="2014-11-16T00:00:00"/>
    <x v="0"/>
  </r>
  <r>
    <n v="6031"/>
    <s v="N"/>
    <d v="2014-11-16T00:00:00"/>
    <s v="Critical"/>
    <x v="44"/>
    <n v="175.71"/>
    <n v="0.1"/>
    <s v="Regular"/>
    <n v="51.89"/>
    <n v="20.170000000000002"/>
    <n v="15.69"/>
    <s v="Giulietta Dortch"/>
    <s v="Mid Glamorgan"/>
    <s v="Corporate"/>
    <x v="0"/>
    <s v="Paper"/>
    <s v="Wrap Bag"/>
    <d v="2014-11-16T00:00:00"/>
    <x v="0"/>
  </r>
  <r>
    <n v="6032"/>
    <s v="N"/>
    <d v="2014-11-16T00:00:00"/>
    <s v="Critical"/>
    <x v="46"/>
    <n v="4290.125"/>
    <n v="0.03"/>
    <s v="Regular"/>
    <n v="1377.14"/>
    <n v="122.99"/>
    <n v="16.5"/>
    <s v="Giulietta Dortch"/>
    <s v="Mid Glamorgan"/>
    <s v="Corporate"/>
    <x v="1"/>
    <s v="Telephones and Communication"/>
    <s v="Small Box"/>
    <d v="2014-11-18T00:00:00"/>
    <x v="0"/>
  </r>
  <r>
    <n v="6033"/>
    <s v="N"/>
    <d v="2014-11-16T00:00:00"/>
    <s v="High"/>
    <x v="9"/>
    <n v="547.73"/>
    <n v="0.04"/>
    <s v="Regular"/>
    <n v="-53.66"/>
    <n v="24.44"/>
    <n v="20.27"/>
    <s v="John Lee"/>
    <s v="Mid Glamorgan"/>
    <s v="Corporate"/>
    <x v="0"/>
    <s v="Storage &amp; Organization"/>
    <s v="Medium Box"/>
    <d v="2014-11-17T00:00:00"/>
    <x v="0"/>
  </r>
  <r>
    <n v="6034"/>
    <s v="N"/>
    <d v="2014-11-17T00:00:00"/>
    <s v="Medium"/>
    <x v="23"/>
    <n v="2807.1"/>
    <n v="0.04"/>
    <s v="Regular"/>
    <n v="889.48"/>
    <n v="74.05"/>
    <n v="17.989999999999998"/>
    <s v="Sylvia Foulston"/>
    <s v="South Glamorgan"/>
    <s v="Corporate"/>
    <x v="0"/>
    <s v="Appliances"/>
    <s v="Small Box"/>
    <d v="2014-11-18T00:00:00"/>
    <x v="0"/>
  </r>
  <r>
    <n v="6035"/>
    <s v="N"/>
    <d v="2014-11-17T00:00:00"/>
    <s v="Not Specified"/>
    <x v="26"/>
    <n v="683.84"/>
    <n v="7.0000000000000007E-2"/>
    <s v="Regular"/>
    <n v="54.16"/>
    <n v="46.54"/>
    <n v="28.72"/>
    <s v="Sung Shariari"/>
    <s v="Mid Glamorgan"/>
    <s v="Corporate"/>
    <x v="0"/>
    <s v="Binders and Binder Accessories"/>
    <s v="Small Box"/>
    <d v="2014-11-18T00:00:00"/>
    <x v="0"/>
  </r>
  <r>
    <n v="6036"/>
    <s v="N"/>
    <d v="2014-11-17T00:00:00"/>
    <s v="Not Specified"/>
    <x v="30"/>
    <n v="135.41999999999999"/>
    <n v="0.02"/>
    <s v="Regular"/>
    <n v="-2.5"/>
    <n v="24.28"/>
    <n v="20.47"/>
    <s v="Sung Shariari"/>
    <s v="Mid Glamorgan"/>
    <s v="Corporate"/>
    <x v="0"/>
    <s v="Paper"/>
    <s v="Small Box"/>
    <d v="2014-11-17T00:00:00"/>
    <x v="0"/>
  </r>
  <r>
    <n v="6037"/>
    <s v="N"/>
    <d v="2014-11-17T00:00:00"/>
    <s v="Not Specified"/>
    <x v="3"/>
    <n v="534.22"/>
    <n v="0.06"/>
    <s v="Express"/>
    <n v="37.74"/>
    <n v="46.58"/>
    <n v="22.99"/>
    <s v="Sung Shariari"/>
    <s v="Mid Glamorgan"/>
    <s v="Corporate"/>
    <x v="0"/>
    <s v="Pens &amp; Art Supplies"/>
    <s v="Small Pack"/>
    <d v="2014-11-19T00:00:00"/>
    <x v="0"/>
  </r>
  <r>
    <n v="6038"/>
    <s v="N"/>
    <d v="2014-11-18T00:00:00"/>
    <s v="High"/>
    <x v="6"/>
    <n v="181.95"/>
    <n v="0.05"/>
    <s v="Express"/>
    <n v="-108.99"/>
    <n v="51.99"/>
    <n v="24.25"/>
    <s v="Steven Ward"/>
    <s v="Mid Glamorgan"/>
    <s v="Consumer"/>
    <x v="1"/>
    <s v="Computer Peripherals"/>
    <s v="Small Box"/>
    <d v="2014-11-19T00:00:00"/>
    <x v="0"/>
  </r>
  <r>
    <n v="6039"/>
    <s v="Y"/>
    <d v="2014-11-18T00:00:00"/>
    <s v="Low"/>
    <x v="36"/>
    <n v="995.82"/>
    <n v="0.09"/>
    <s v="Regular"/>
    <n v="259.33999999999997"/>
    <n v="41.17"/>
    <n v="20.27"/>
    <s v="Denise Monton"/>
    <s v="Mid Glamorgan"/>
    <s v="Home Office"/>
    <x v="0"/>
    <s v="Binders and Binder Accessories"/>
    <s v="Small Box"/>
    <d v="2014-11-20T00:00:00"/>
    <x v="0"/>
  </r>
  <r>
    <n v="6040"/>
    <s v="N"/>
    <d v="2014-11-19T00:00:00"/>
    <s v="High"/>
    <x v="6"/>
    <n v="589.99"/>
    <n v="7.0000000000000007E-2"/>
    <s v="Regular"/>
    <n v="-116.35"/>
    <n v="167.06"/>
    <n v="21.07"/>
    <s v="Nat Gilpin"/>
    <s v="West Glamorgan"/>
    <s v="Consumer"/>
    <x v="0"/>
    <s v="Storage &amp; Organization"/>
    <s v="Small Box"/>
    <d v="2014-11-19T00:00:00"/>
    <x v="0"/>
  </r>
  <r>
    <n v="6041"/>
    <s v="N"/>
    <d v="2014-11-19T00:00:00"/>
    <s v="High"/>
    <x v="7"/>
    <n v="5211.3"/>
    <n v="7.0000000000000007E-2"/>
    <s v="Delivery Van"/>
    <n v="641.6"/>
    <n v="312.98"/>
    <n v="78.73"/>
    <s v="Guy Armstrong"/>
    <s v="Dyfed"/>
    <s v="Corporate"/>
    <x v="2"/>
    <s v="Chairs &amp; Chairmats"/>
    <s v="Jumbo Drum"/>
    <d v="2014-11-21T00:00:00"/>
    <x v="0"/>
  </r>
  <r>
    <n v="6042"/>
    <s v="N"/>
    <d v="2014-11-19T00:00:00"/>
    <s v="High"/>
    <x v="12"/>
    <n v="751.52"/>
    <n v="0.01"/>
    <s v="Delivery Van"/>
    <n v="-1157.81"/>
    <n v="32.979999999999997"/>
    <n v="59"/>
    <s v="Guy Armstrong"/>
    <s v="Dyfed"/>
    <s v="Corporate"/>
    <x v="0"/>
    <s v="Storage &amp; Organization"/>
    <s v="Jumbo Drum"/>
    <d v="2014-11-19T00:00:00"/>
    <x v="0"/>
  </r>
  <r>
    <n v="6043"/>
    <s v="N"/>
    <d v="2014-11-20T00:00:00"/>
    <s v="Medium"/>
    <x v="37"/>
    <n v="111.27"/>
    <n v="0.1"/>
    <s v="Regular"/>
    <n v="20.82"/>
    <n v="16.260000000000002"/>
    <n v="15.2"/>
    <s v="Christy Brittain"/>
    <s v="Mid Glamorgan"/>
    <s v="Consumer"/>
    <x v="0"/>
    <s v="Pens &amp; Art Supplies"/>
    <s v="Wrap Bag"/>
    <d v="2014-11-21T00:00:00"/>
    <x v="0"/>
  </r>
  <r>
    <n v="6044"/>
    <s v="Y"/>
    <d v="2014-11-20T00:00:00"/>
    <s v="Critical"/>
    <x v="16"/>
    <n v="2502.09"/>
    <n v="0.09"/>
    <s v="Delivery Van"/>
    <n v="-931.66"/>
    <n v="70.14"/>
    <n v="50.61"/>
    <s v="Dave Kipp"/>
    <s v="Mid Glamorgan"/>
    <s v="Corporate"/>
    <x v="2"/>
    <s v="Bookcases"/>
    <s v="Jumbo Box"/>
    <d v="2014-11-21T00:00:00"/>
    <x v="0"/>
  </r>
  <r>
    <n v="6045"/>
    <s v="N"/>
    <d v="2014-11-20T00:00:00"/>
    <s v="High"/>
    <x v="26"/>
    <n v="3307.616"/>
    <n v="0.1"/>
    <s v="Delivery Van"/>
    <n v="-849.63"/>
    <n v="230.75"/>
    <n v="83.64"/>
    <s v="Michelle Moray"/>
    <s v="Mid Glamorgan"/>
    <s v="Corporate"/>
    <x v="2"/>
    <s v="Tables"/>
    <s v="Jumbo Box"/>
    <d v="2014-11-21T00:00:00"/>
    <x v="0"/>
  </r>
  <r>
    <n v="6046"/>
    <s v="N"/>
    <d v="2014-11-20T00:00:00"/>
    <s v="High"/>
    <x v="15"/>
    <n v="338.94"/>
    <n v="0.05"/>
    <s v="Regular"/>
    <n v="14.81"/>
    <n v="26.27"/>
    <n v="21.27"/>
    <s v="Michelle Moray"/>
    <s v="Mid Glamorgan"/>
    <s v="Corporate"/>
    <x v="0"/>
    <s v="Binders and Binder Accessories"/>
    <s v="Small Box"/>
    <d v="2014-11-22T00:00:00"/>
    <x v="0"/>
  </r>
  <r>
    <n v="6047"/>
    <s v="N"/>
    <d v="2014-11-21T00:00:00"/>
    <s v="High"/>
    <x v="28"/>
    <n v="180.6"/>
    <n v="0.01"/>
    <s v="Regular"/>
    <n v="-5.5"/>
    <n v="21.31"/>
    <n v="17.98"/>
    <s v="Duane Huffman"/>
    <s v="West Glamorgan"/>
    <s v="Small Business"/>
    <x v="0"/>
    <s v="Scissors Rulers and Trimmers"/>
    <s v="Small Pack"/>
    <d v="2014-11-22T00:00:00"/>
    <x v="0"/>
  </r>
  <r>
    <n v="6048"/>
    <s v="N"/>
    <d v="2014-11-21T00:00:00"/>
    <s v="Low"/>
    <x v="15"/>
    <n v="503.55"/>
    <n v="0.03"/>
    <s v="Regular"/>
    <n v="218.78"/>
    <n v="32.979999999999997"/>
    <n v="15.49"/>
    <s v="Trudy Brown"/>
    <s v="Mid Glamorgan"/>
    <s v="Small Business"/>
    <x v="0"/>
    <s v="Binders and Binder Accessories"/>
    <s v="Small Box"/>
    <d v="2014-11-21T00:00:00"/>
    <x v="0"/>
  </r>
  <r>
    <n v="6049"/>
    <s v="N"/>
    <d v="2014-11-21T00:00:00"/>
    <s v="Critical"/>
    <x v="39"/>
    <n v="74.03"/>
    <n v="0"/>
    <s v="Regular"/>
    <n v="-11.52"/>
    <n v="23.97"/>
    <n v="18.98"/>
    <s v="Cynthia Arntzen"/>
    <s v="West Glamorgan"/>
    <s v="Home Office"/>
    <x v="0"/>
    <s v="Appliances"/>
    <s v="Small Box"/>
    <d v="2014-11-24T00:00:00"/>
    <x v="0"/>
  </r>
  <r>
    <n v="6050"/>
    <s v="N"/>
    <d v="2014-11-21T00:00:00"/>
    <s v="Low"/>
    <x v="12"/>
    <n v="1651.99"/>
    <n v="0.09"/>
    <s v="Regular"/>
    <n v="-47.52"/>
    <n v="62.98"/>
    <n v="20.5"/>
    <s v="Ionia McGrath"/>
    <s v="Dyfed"/>
    <s v="Home Office"/>
    <x v="1"/>
    <s v="Computer Peripherals"/>
    <s v="Small Box"/>
    <d v="2014-11-28T00:00:00"/>
    <x v="0"/>
  </r>
  <r>
    <n v="6051"/>
    <s v="N"/>
    <d v="2014-11-22T00:00:00"/>
    <s v="High"/>
    <x v="31"/>
    <n v="267.12"/>
    <n v="7.0000000000000007E-2"/>
    <s v="Regular"/>
    <n v="83.45"/>
    <n v="22.06"/>
    <n v="16.059999999999999"/>
    <s v="Ann Blume"/>
    <s v="West Glamorgan"/>
    <s v="Corporate"/>
    <x v="0"/>
    <s v="Paper"/>
    <s v="Wrap Bag"/>
    <d v="2014-11-22T00:00:00"/>
    <x v="0"/>
  </r>
  <r>
    <n v="6052"/>
    <s v="N"/>
    <d v="2014-11-22T00:00:00"/>
    <s v="High"/>
    <x v="43"/>
    <n v="62.09"/>
    <n v="7.0000000000000007E-2"/>
    <s v="Regular"/>
    <n v="-30.35"/>
    <n v="13.68"/>
    <n v="15.57"/>
    <s v="Ann Blume"/>
    <s v="West Glamorgan"/>
    <s v="Corporate"/>
    <x v="0"/>
    <s v="Pens &amp; Art Supplies"/>
    <s v="Wrap Bag"/>
    <d v="2014-11-23T00:00:00"/>
    <x v="0"/>
  </r>
  <r>
    <n v="6053"/>
    <s v="N"/>
    <d v="2014-11-22T00:00:00"/>
    <s v="Medium"/>
    <x v="49"/>
    <n v="1504.7175"/>
    <n v="0.01"/>
    <s v="Regular"/>
    <n v="841.91"/>
    <n v="47.99"/>
    <n v="14.99"/>
    <s v="Sean Miller"/>
    <s v="West Glamorgan"/>
    <s v="Small Business"/>
    <x v="1"/>
    <s v="Telephones and Communication"/>
    <s v="Small Pack"/>
    <d v="2014-11-23T00:00:00"/>
    <x v="0"/>
  </r>
  <r>
    <n v="6054"/>
    <s v="N"/>
    <d v="2014-11-23T00:00:00"/>
    <s v="Low"/>
    <x v="24"/>
    <n v="2401.0300000000002"/>
    <n v="0.04"/>
    <s v="Regular"/>
    <n v="530.28"/>
    <n v="79.28"/>
    <n v="33.99"/>
    <s v="Roy Skaria"/>
    <s v="Mid Glamorgan"/>
    <s v="Corporate"/>
    <x v="0"/>
    <s v="Binders and Binder Accessories"/>
    <s v="Small Box"/>
    <d v="2014-11-28T00:00:00"/>
    <x v="0"/>
  </r>
  <r>
    <n v="6055"/>
    <s v="N"/>
    <d v="2014-11-23T00:00:00"/>
    <s v="Low"/>
    <x v="2"/>
    <n v="6184.93"/>
    <n v="0.1"/>
    <s v="Delivery Van"/>
    <n v="-1189.72"/>
    <n v="142.97999999999999"/>
    <n v="68.739999999999995"/>
    <s v="Roy Skaria"/>
    <s v="Mid Glamorgan"/>
    <s v="Corporate"/>
    <x v="2"/>
    <s v="Bookcases"/>
    <s v="Jumbo Box"/>
    <d v="2014-11-23T00:00:00"/>
    <x v="0"/>
  </r>
  <r>
    <n v="6056"/>
    <s v="N"/>
    <d v="2014-11-23T00:00:00"/>
    <s v="Low"/>
    <x v="12"/>
    <n v="102"/>
    <n v="0.04"/>
    <s v="Regular"/>
    <n v="-0.94"/>
    <n v="14.78"/>
    <n v="15.25"/>
    <s v="Roy Skaria"/>
    <s v="Mid Glamorgan"/>
    <s v="Corporate"/>
    <x v="0"/>
    <s v="Pens &amp; Art Supplies"/>
    <s v="Wrap Bag"/>
    <d v="2014-11-23T00:00:00"/>
    <x v="0"/>
  </r>
  <r>
    <n v="6057"/>
    <s v="N"/>
    <d v="2014-11-23T00:00:00"/>
    <s v="Critical"/>
    <x v="47"/>
    <n v="75.12"/>
    <n v="0.01"/>
    <s v="Regular"/>
    <n v="-137.27000000000001"/>
    <n v="14.16"/>
    <n v="20.05"/>
    <s v="Nona Balk"/>
    <s v="Mid Glamorgan"/>
    <s v="Corporate"/>
    <x v="0"/>
    <s v="Binders and Binder Accessories"/>
    <s v="Small Box"/>
    <d v="2014-11-25T00:00:00"/>
    <x v="0"/>
  </r>
  <r>
    <n v="6058"/>
    <s v="N"/>
    <d v="2014-11-23T00:00:00"/>
    <s v="Critical"/>
    <x v="0"/>
    <n v="76.040000000000006"/>
    <n v="7.0000000000000007E-2"/>
    <s v="Regular"/>
    <n v="-33.53"/>
    <n v="33.380000000000003"/>
    <n v="22.99"/>
    <s v="Nona Balk"/>
    <s v="Mid Glamorgan"/>
    <s v="Corporate"/>
    <x v="0"/>
    <s v="Pens &amp; Art Supplies"/>
    <s v="Small Pack"/>
    <d v="2014-11-25T00:00:00"/>
    <x v="0"/>
  </r>
  <r>
    <n v="6059"/>
    <s v="N"/>
    <d v="2014-11-23T00:00:00"/>
    <s v="Medium"/>
    <x v="6"/>
    <n v="63.87"/>
    <n v="0.05"/>
    <s v="Regular"/>
    <n v="-24.5"/>
    <n v="24.88"/>
    <n v="18.59"/>
    <s v="Neil Ducich"/>
    <s v="Dyfed"/>
    <s v="Home Office"/>
    <x v="0"/>
    <s v="Scissors Rulers and Trimmers"/>
    <s v="Wrap Bag"/>
    <d v="2014-11-25T00:00:00"/>
    <x v="0"/>
  </r>
  <r>
    <n v="6060"/>
    <s v="N"/>
    <d v="2014-11-24T00:00:00"/>
    <s v="Critical"/>
    <x v="49"/>
    <n v="1217.42"/>
    <n v="0.06"/>
    <s v="Delivery Van"/>
    <n v="-274.04000000000002"/>
    <n v="37.979999999999997"/>
    <n v="28.36"/>
    <s v="Darren Budd"/>
    <s v="West Glamorgan"/>
    <s v="Corporate"/>
    <x v="2"/>
    <s v="Chairs &amp; Chairmats"/>
    <s v="Jumbo Drum"/>
    <d v="2014-11-25T00:00:00"/>
    <x v="0"/>
  </r>
  <r>
    <n v="6061"/>
    <s v="N"/>
    <d v="2014-11-24T00:00:00"/>
    <s v="Critical"/>
    <x v="45"/>
    <n v="1967.32"/>
    <n v="7.0000000000000007E-2"/>
    <s v="Delivery Van"/>
    <n v="-369.56"/>
    <n v="136.49"/>
    <n v="65.94"/>
    <s v="Benjamin Patterson"/>
    <s v="Mid Glamorgan"/>
    <s v="Corporate"/>
    <x v="2"/>
    <s v="Tables"/>
    <s v="Jumbo Box"/>
    <d v="2014-11-25T00:00:00"/>
    <x v="0"/>
  </r>
  <r>
    <n v="6062"/>
    <s v="N"/>
    <d v="2014-11-24T00:00:00"/>
    <s v="High"/>
    <x v="37"/>
    <n v="400.99"/>
    <n v="0.06"/>
    <s v="Regular"/>
    <n v="-2.68"/>
    <n v="27.01"/>
    <n v="22.4"/>
    <s v="Jennifer Braxton"/>
    <s v="Dyfed"/>
    <s v="Small Business"/>
    <x v="0"/>
    <s v="Binders and Binder Accessories"/>
    <s v="Small Box"/>
    <d v="2014-11-26T00:00:00"/>
    <x v="0"/>
  </r>
  <r>
    <n v="6063"/>
    <s v="N"/>
    <d v="2014-11-24T00:00:00"/>
    <s v="High"/>
    <x v="34"/>
    <n v="558.58000000000004"/>
    <n v="0.09"/>
    <s v="Regular"/>
    <n v="-321.57"/>
    <n v="52.48"/>
    <n v="33.99"/>
    <s v="Jennifer Braxton"/>
    <s v="Dyfed"/>
    <s v="Small Business"/>
    <x v="1"/>
    <s v="Computer Peripherals"/>
    <s v="Small Box"/>
    <d v="2014-11-26T00:00:00"/>
    <x v="0"/>
  </r>
  <r>
    <n v="6064"/>
    <s v="N"/>
    <d v="2014-11-24T00:00:00"/>
    <s v="High"/>
    <x v="13"/>
    <n v="26.13"/>
    <n v="0.05"/>
    <s v="Regular"/>
    <n v="-1.28"/>
    <n v="24.28"/>
    <n v="20.13"/>
    <s v="Jennifer Braxton"/>
    <s v="Dyfed"/>
    <s v="Small Business"/>
    <x v="0"/>
    <s v="Storage &amp; Organization"/>
    <s v="Small Box"/>
    <d v="2014-11-25T00:00:00"/>
    <x v="0"/>
  </r>
  <r>
    <n v="6065"/>
    <s v="N"/>
    <d v="2014-11-25T00:00:00"/>
    <s v="Low"/>
    <x v="22"/>
    <n v="2533.3874999999998"/>
    <n v="0.09"/>
    <s v="Regular"/>
    <n v="422.07"/>
    <n v="137.99"/>
    <n v="22.99"/>
    <s v="Cindy Chapman"/>
    <s v="Mid Glamorgan"/>
    <s v="Consumer"/>
    <x v="1"/>
    <s v="Telephones and Communication"/>
    <s v="Small Box"/>
    <d v="2014-12-02T00:00:00"/>
    <x v="0"/>
  </r>
  <r>
    <n v="6066"/>
    <s v="Y"/>
    <d v="2014-11-25T00:00:00"/>
    <s v="Medium"/>
    <x v="2"/>
    <n v="856.32"/>
    <n v="0.04"/>
    <s v="Regular"/>
    <n v="301.45999999999998"/>
    <n v="29.48"/>
    <n v="15.99"/>
    <s v="Erin Creighton"/>
    <s v="West Glamorgan"/>
    <s v="Corporate"/>
    <x v="1"/>
    <s v="Computer Peripherals"/>
    <s v="Small Pack"/>
    <d v="2014-11-27T00:00:00"/>
    <x v="0"/>
  </r>
  <r>
    <n v="6067"/>
    <s v="Y"/>
    <d v="2014-11-25T00:00:00"/>
    <s v="Medium"/>
    <x v="22"/>
    <n v="6938.37"/>
    <n v="0.05"/>
    <s v="Regular"/>
    <n v="2579.52"/>
    <n v="312.98"/>
    <n v="27.99"/>
    <s v="Erin Creighton"/>
    <s v="West Glamorgan"/>
    <s v="Corporate"/>
    <x v="1"/>
    <s v="Office Machines"/>
    <s v="Medium Box"/>
    <d v="2014-11-26T00:00:00"/>
    <x v="0"/>
  </r>
  <r>
    <n v="6068"/>
    <s v="Y"/>
    <d v="2014-11-25T00:00:00"/>
    <s v="Medium"/>
    <x v="32"/>
    <n v="2227.1325000000002"/>
    <n v="0.04"/>
    <s v="Express"/>
    <n v="-64.38"/>
    <n v="217.99"/>
    <n v="19"/>
    <s v="Erin Creighton"/>
    <s v="West Glamorgan"/>
    <s v="Corporate"/>
    <x v="1"/>
    <s v="Telephones and Communication"/>
    <s v="Small Box"/>
    <d v="2014-11-26T00:00:00"/>
    <x v="0"/>
  </r>
  <r>
    <n v="6069"/>
    <s v="N"/>
    <d v="2014-11-25T00:00:00"/>
    <s v="Medium"/>
    <x v="48"/>
    <n v="93.69"/>
    <n v="0.05"/>
    <s v="Regular"/>
    <n v="-8.6300000000000008"/>
    <n v="23.58"/>
    <n v="20.97"/>
    <s v="Michelle Huthwaite"/>
    <s v="West Glamorgan"/>
    <s v="Home Office"/>
    <x v="0"/>
    <s v="Envelopes"/>
    <s v="Small Box"/>
    <d v="2014-11-28T00:00:00"/>
    <x v="0"/>
  </r>
  <r>
    <n v="6070"/>
    <s v="Y"/>
    <d v="2014-11-28T00:00:00"/>
    <s v="Critical"/>
    <x v="16"/>
    <n v="136.84"/>
    <n v="0.02"/>
    <s v="Express"/>
    <n v="-0.14000000000000001"/>
    <n v="14.58"/>
    <n v="15.3"/>
    <s v="Art Ferguson"/>
    <s v="Dyfed"/>
    <s v="Corporate"/>
    <x v="0"/>
    <s v="Pens &amp; Art Supplies"/>
    <s v="Wrap Bag"/>
    <d v="2014-11-29T00:00:00"/>
    <x v="0"/>
  </r>
  <r>
    <n v="6071"/>
    <s v="Y"/>
    <d v="2014-11-28T00:00:00"/>
    <s v="Critical"/>
    <x v="41"/>
    <n v="1836.787"/>
    <n v="0.02"/>
    <s v="Regular"/>
    <n v="487.85"/>
    <n v="77.989999999999995"/>
    <n v="17.899999999999999"/>
    <s v="Art Ferguson"/>
    <s v="Dyfed"/>
    <s v="Corporate"/>
    <x v="1"/>
    <s v="Telephones and Communication"/>
    <s v="Small Box"/>
    <d v="2014-11-29T00:00:00"/>
    <x v="0"/>
  </r>
  <r>
    <n v="6072"/>
    <s v="N"/>
    <d v="2014-11-28T00:00:00"/>
    <s v="High"/>
    <x v="26"/>
    <n v="842.88"/>
    <n v="0.06"/>
    <s v="Regular"/>
    <n v="-52.73"/>
    <n v="55.57"/>
    <n v="30.36"/>
    <s v="Jennifer Ferguson"/>
    <s v="Mid Glamorgan"/>
    <s v="Corporate"/>
    <x v="0"/>
    <s v="Storage &amp; Organization"/>
    <s v="Small Box"/>
    <d v="2014-11-30T00:00:00"/>
    <x v="0"/>
  </r>
  <r>
    <n v="6073"/>
    <s v="Y"/>
    <d v="2014-11-29T00:00:00"/>
    <s v="Medium"/>
    <x v="23"/>
    <n v="189.18"/>
    <n v="0.02"/>
    <s v="Regular"/>
    <n v="76.959999999999994"/>
    <n v="15.78"/>
    <n v="14.71"/>
    <s v="Charlotte Melton"/>
    <s v="South Glamorgan"/>
    <s v="Home Office"/>
    <x v="0"/>
    <s v="Rubber Bands"/>
    <s v="Wrap Bag"/>
    <d v="2014-11-30T00:00:00"/>
    <x v="0"/>
  </r>
  <r>
    <n v="6074"/>
    <s v="Y"/>
    <d v="2014-11-29T00:00:00"/>
    <s v="High"/>
    <x v="2"/>
    <n v="8101.95"/>
    <n v="0.05"/>
    <s v="Regular"/>
    <n v="2014.11"/>
    <n v="177.2"/>
    <n v="33.99"/>
    <s v="Philip Fox"/>
    <s v="Mid Glamorgan"/>
    <s v="Home Office"/>
    <x v="0"/>
    <s v="Storage &amp; Organization"/>
    <s v="Small Box"/>
    <d v="2014-11-29T00:00:00"/>
    <x v="0"/>
  </r>
  <r>
    <n v="6075"/>
    <s v="N"/>
    <d v="2014-11-30T00:00:00"/>
    <s v="Low"/>
    <x v="0"/>
    <n v="569.04999999999995"/>
    <n v="0.04"/>
    <s v="Delivery Van"/>
    <n v="-259.54000000000002"/>
    <n v="192.98"/>
    <n v="44"/>
    <s v="Kelly Lampkin"/>
    <s v="West Glamorgan"/>
    <s v="Home Office"/>
    <x v="2"/>
    <s v="Chairs &amp; Chairmats"/>
    <s v="Jumbo Drum"/>
    <d v="2014-11-30T00:00:00"/>
    <x v="0"/>
  </r>
  <r>
    <n v="6076"/>
    <s v="N"/>
    <d v="2014-11-30T00:00:00"/>
    <s v="Low"/>
    <x v="17"/>
    <n v="63"/>
    <n v="0.06"/>
    <s v="Regular"/>
    <n v="-47.14"/>
    <n v="15.25"/>
    <n v="63"/>
    <s v="Kelly Lampkin"/>
    <s v="West Glamorgan"/>
    <s v="Home Office"/>
    <x v="0"/>
    <s v="Appliances"/>
    <s v="Large Box"/>
    <d v="2014-12-05T00:00:00"/>
    <x v="0"/>
  </r>
  <r>
    <n v="6077"/>
    <s v="N"/>
    <d v="2014-11-30T00:00:00"/>
    <s v="Low"/>
    <x v="44"/>
    <n v="2438.5300000000002"/>
    <n v="0.01"/>
    <s v="Regular"/>
    <n v="666.03"/>
    <n v="122.98"/>
    <n v="27.99"/>
    <s v="Kelly Lampkin"/>
    <s v="West Glamorgan"/>
    <s v="Home Office"/>
    <x v="2"/>
    <s v="Office Furnishings"/>
    <s v="Medium Box"/>
    <d v="2014-12-04T00:00:00"/>
    <x v="0"/>
  </r>
  <r>
    <n v="6078"/>
    <s v="N"/>
    <d v="2014-11-30T00:00:00"/>
    <s v="Low"/>
    <x v="31"/>
    <n v="120.8"/>
    <n v="0.05"/>
    <s v="Express"/>
    <n v="0.38"/>
    <n v="15.95"/>
    <n v="16"/>
    <s v="Kelly Lampkin"/>
    <s v="West Glamorgan"/>
    <s v="Home Office"/>
    <x v="0"/>
    <s v="Rubber Bands"/>
    <s v="Wrap Bag"/>
    <d v="2014-12-07T00:00:00"/>
    <x v="0"/>
  </r>
  <r>
    <n v="6079"/>
    <s v="N"/>
    <d v="2014-12-01T00:00:00"/>
    <s v="Low"/>
    <x v="5"/>
    <n v="201.69"/>
    <n v="0.09"/>
    <s v="Regular"/>
    <n v="-171.77"/>
    <n v="18.84"/>
    <n v="22.37"/>
    <s v="Tamara Chand"/>
    <s v="West Glamorgan"/>
    <s v="Consumer"/>
    <x v="0"/>
    <s v="Scissors Rulers and Trimmers"/>
    <s v="Small Pack"/>
    <d v="2014-12-08T00:00:00"/>
    <x v="0"/>
  </r>
  <r>
    <n v="6080"/>
    <s v="N"/>
    <d v="2014-12-01T00:00:00"/>
    <s v="Low"/>
    <x v="12"/>
    <n v="1628.5"/>
    <n v="7.0000000000000007E-2"/>
    <s v="Express"/>
    <n v="-965.96"/>
    <n v="60.91"/>
    <n v="49"/>
    <s v="Tamara Chand"/>
    <s v="West Glamorgan"/>
    <s v="Consumer"/>
    <x v="0"/>
    <s v="Storage &amp; Organization"/>
    <s v="Large Box"/>
    <d v="2014-12-03T00:00:00"/>
    <x v="0"/>
  </r>
  <r>
    <n v="6081"/>
    <s v="N"/>
    <d v="2014-12-02T00:00:00"/>
    <s v="High"/>
    <x v="8"/>
    <n v="565.25"/>
    <n v="0.05"/>
    <s v="Regular"/>
    <n v="94.85"/>
    <n v="24.95"/>
    <n v="18.98"/>
    <s v="Harold Engle"/>
    <s v="Dyfed"/>
    <s v="Consumer"/>
    <x v="0"/>
    <s v="Binders and Binder Accessories"/>
    <s v="Small Box"/>
    <d v="2014-12-04T00:00:00"/>
    <x v="0"/>
  </r>
  <r>
    <n v="6082"/>
    <s v="N"/>
    <d v="2014-12-02T00:00:00"/>
    <s v="Low"/>
    <x v="17"/>
    <n v="72.709999999999994"/>
    <n v="0"/>
    <s v="Regular"/>
    <n v="-29.02"/>
    <n v="36.92"/>
    <n v="26.98"/>
    <s v="Laurel Beltran"/>
    <s v="Mid Glamorgan"/>
    <s v="Consumer"/>
    <x v="0"/>
    <s v="Binders and Binder Accessories"/>
    <s v="Small Box"/>
    <d v="2014-12-02T00:00:00"/>
    <x v="0"/>
  </r>
  <r>
    <n v="6083"/>
    <s v="N"/>
    <d v="2014-12-04T00:00:00"/>
    <s v="High"/>
    <x v="0"/>
    <n v="300.36"/>
    <n v="0.09"/>
    <s v="Regular"/>
    <n v="-317.55"/>
    <n v="111.99"/>
    <n v="33.99"/>
    <s v="Erin Ashbrook"/>
    <s v="West Glamorgan"/>
    <s v="Consumer"/>
    <x v="1"/>
    <s v="Computer Peripherals"/>
    <s v="Small Box"/>
    <d v="2014-12-06T00:00:00"/>
    <x v="0"/>
  </r>
  <r>
    <n v="6084"/>
    <s v="N"/>
    <d v="2014-12-04T00:00:00"/>
    <s v="High"/>
    <x v="32"/>
    <n v="2214.3910000000001"/>
    <n v="0.04"/>
    <s v="Regular"/>
    <n v="3.77"/>
    <n v="217.99"/>
    <n v="19.260000000000002"/>
    <s v="Erin Ashbrook"/>
    <s v="West Glamorgan"/>
    <s v="Consumer"/>
    <x v="1"/>
    <s v="Telephones and Communication"/>
    <s v="Small Box"/>
    <d v="2014-12-05T00:00:00"/>
    <x v="0"/>
  </r>
  <r>
    <n v="6085"/>
    <s v="N"/>
    <d v="2014-12-04T00:00:00"/>
    <s v="Low"/>
    <x v="49"/>
    <n v="417.75"/>
    <n v="0.1"/>
    <s v="Express"/>
    <n v="119.42"/>
    <n v="21.11"/>
    <n v="16.149999999999999"/>
    <s v="Carl Weiss"/>
    <s v="Mid Glamorgan"/>
    <s v="Consumer"/>
    <x v="0"/>
    <s v="Paper"/>
    <s v="Wrap Bag"/>
    <d v="2014-12-08T00:00:00"/>
    <x v="0"/>
  </r>
  <r>
    <n v="6086"/>
    <s v="N"/>
    <d v="2014-12-05T00:00:00"/>
    <s v="Medium"/>
    <x v="17"/>
    <n v="28.84"/>
    <n v="0.02"/>
    <s v="Regular"/>
    <n v="-8.27"/>
    <n v="18.48"/>
    <n v="22.74"/>
    <s v="Noel Staavos"/>
    <s v="Dyfed"/>
    <s v="Home Office"/>
    <x v="0"/>
    <s v="Paper"/>
    <s v="Small Box"/>
    <d v="2014-12-07T00:00:00"/>
    <x v="0"/>
  </r>
  <r>
    <n v="6087"/>
    <s v="N"/>
    <d v="2014-12-05T00:00:00"/>
    <s v="Medium"/>
    <x v="41"/>
    <n v="21724.76"/>
    <n v="0.06"/>
    <s v="Express"/>
    <n v="8255.26"/>
    <n v="711.99"/>
    <n v="38.49"/>
    <s v="Noel Staavos"/>
    <s v="Dyfed"/>
    <s v="Home Office"/>
    <x v="1"/>
    <s v="Copiers and Fax"/>
    <s v="Large Box"/>
    <d v="2014-12-07T00:00:00"/>
    <x v="0"/>
  </r>
  <r>
    <n v="6088"/>
    <s v="N"/>
    <d v="2014-12-05T00:00:00"/>
    <s v="Low"/>
    <x v="24"/>
    <n v="444.38"/>
    <n v="7.0000000000000007E-2"/>
    <s v="Regular"/>
    <n v="81.010000000000005"/>
    <n v="24.64"/>
    <n v="18.98"/>
    <s v="Brian Thompson"/>
    <s v="Mid Glamorgan"/>
    <s v="Home Office"/>
    <x v="2"/>
    <s v="Office Furnishings"/>
    <s v="Small Pack"/>
    <d v="2014-12-12T00:00:00"/>
    <x v="0"/>
  </r>
  <r>
    <n v="6089"/>
    <s v="N"/>
    <d v="2014-12-05T00:00:00"/>
    <s v="Low"/>
    <x v="32"/>
    <n v="460.49"/>
    <n v="0.09"/>
    <s v="Regular"/>
    <n v="113.14"/>
    <n v="47.94"/>
    <n v="20.66"/>
    <s v="Ashley Jarvis"/>
    <s v="Mid Glamorgan"/>
    <s v="Home Office"/>
    <x v="0"/>
    <s v="Envelopes"/>
    <s v="Small Box"/>
    <d v="2014-12-10T00:00:00"/>
    <x v="0"/>
  </r>
  <r>
    <n v="6090"/>
    <s v="N"/>
    <d v="2014-12-05T00:00:00"/>
    <s v="Low"/>
    <x v="3"/>
    <n v="2765.62"/>
    <n v="0"/>
    <s v="Regular"/>
    <n v="972.21"/>
    <n v="182.98"/>
    <n v="27.99"/>
    <s v="Ashley Jarvis"/>
    <s v="Mid Glamorgan"/>
    <s v="Home Office"/>
    <x v="2"/>
    <s v="Office Furnishings"/>
    <s v="Medium Box"/>
    <d v="2014-12-12T00:00:00"/>
    <x v="0"/>
  </r>
  <r>
    <n v="6091"/>
    <s v="N"/>
    <d v="2014-12-05T00:00:00"/>
    <s v="Low"/>
    <x v="26"/>
    <n v="110.01"/>
    <n v="0.09"/>
    <s v="Regular"/>
    <n v="-86.61"/>
    <n v="16.98"/>
    <n v="21.44"/>
    <s v="Ashley Jarvis"/>
    <s v="Mid Glamorgan"/>
    <s v="Home Office"/>
    <x v="0"/>
    <s v="Paper"/>
    <s v="Small Box"/>
    <d v="2014-12-07T00:00:00"/>
    <x v="0"/>
  </r>
  <r>
    <n v="6092"/>
    <s v="N"/>
    <d v="2014-12-06T00:00:00"/>
    <s v="Not Specified"/>
    <x v="34"/>
    <n v="94.63"/>
    <n v="0.09"/>
    <s v="Express"/>
    <n v="-64.13"/>
    <n v="17.399999999999999"/>
    <n v="21.78"/>
    <s v="Nat Gilpin"/>
    <s v="West Glamorgan"/>
    <s v="Consumer"/>
    <x v="0"/>
    <s v="Binders and Binder Accessories"/>
    <s v="Small Box"/>
    <d v="2014-12-08T00:00:00"/>
    <x v="0"/>
  </r>
  <r>
    <n v="6093"/>
    <s v="N"/>
    <d v="2014-12-06T00:00:00"/>
    <s v="Medium"/>
    <x v="32"/>
    <n v="5243.54"/>
    <n v="0.05"/>
    <s v="Delivery Van"/>
    <n v="572.99"/>
    <n v="411.98"/>
    <n v="26.06"/>
    <s v="Lycoris Saunders"/>
    <s v="West Glamorgan"/>
    <s v="Corporate"/>
    <x v="1"/>
    <s v="Office Machines"/>
    <s v="Jumbo Box"/>
    <d v="2014-12-06T00:00:00"/>
    <x v="0"/>
  </r>
  <r>
    <n v="6094"/>
    <s v="N"/>
    <d v="2014-12-06T00:00:00"/>
    <s v="Medium"/>
    <x v="19"/>
    <n v="81.42"/>
    <n v="7.0000000000000007E-2"/>
    <s v="Regular"/>
    <n v="-23.05"/>
    <n v="18.48"/>
    <n v="19.739999999999998"/>
    <s v="Lycoris Saunders"/>
    <s v="West Glamorgan"/>
    <s v="Corporate"/>
    <x v="0"/>
    <s v="Paper"/>
    <s v="Small Box"/>
    <d v="2014-12-06T00:00:00"/>
    <x v="0"/>
  </r>
  <r>
    <n v="6095"/>
    <s v="N"/>
    <d v="2014-12-06T00:00:00"/>
    <s v="Not Specified"/>
    <x v="27"/>
    <n v="6130.88"/>
    <n v="0.08"/>
    <s v="Regular"/>
    <n v="1238.19"/>
    <n v="152.81"/>
    <n v="38.49"/>
    <s v="Duane Huffman"/>
    <s v="West Glamorgan"/>
    <s v="Consumer"/>
    <x v="2"/>
    <s v="Chairs &amp; Chairmats"/>
    <s v="Large Box"/>
    <d v="2014-12-08T00:00:00"/>
    <x v="0"/>
  </r>
  <r>
    <n v="6096"/>
    <s v="N"/>
    <d v="2014-12-07T00:00:00"/>
    <s v="Medium"/>
    <x v="43"/>
    <n v="466.48"/>
    <n v="0.04"/>
    <s v="Express"/>
    <n v="66.97"/>
    <n v="24.98"/>
    <n v="17.14"/>
    <s v="Alexander Gannaway"/>
    <s v="Mid Glamorgan"/>
    <s v="Corporate"/>
    <x v="0"/>
    <s v="Scissors Rulers and Trimmers"/>
    <s v="Small Pack"/>
    <d v="2014-12-09T00:00:00"/>
    <x v="0"/>
  </r>
  <r>
    <n v="6097"/>
    <s v="N"/>
    <d v="2014-12-09T00:00:00"/>
    <s v="Medium"/>
    <x v="11"/>
    <n v="212.39"/>
    <n v="0.03"/>
    <s v="Regular"/>
    <n v="-90.59"/>
    <n v="16.98"/>
    <n v="18.95"/>
    <s v="Victoria Wilson"/>
    <s v="West Glamorgan"/>
    <s v="Home Office"/>
    <x v="0"/>
    <s v="Binders and Binder Accessories"/>
    <s v="Small Box"/>
    <d v="2014-12-11T00:00:00"/>
    <x v="0"/>
  </r>
  <r>
    <n v="6098"/>
    <s v="N"/>
    <d v="2014-12-11T00:00:00"/>
    <s v="Medium"/>
    <x v="36"/>
    <n v="573.30999999999995"/>
    <n v="0.05"/>
    <s v="Regular"/>
    <n v="197.79"/>
    <n v="27.68"/>
    <n v="17.73"/>
    <s v="Ross Baird"/>
    <s v="Mid Glamorgan"/>
    <s v="Corporate"/>
    <x v="2"/>
    <s v="Office Furnishings"/>
    <s v="Small Pack"/>
    <d v="2014-12-13T00:00:00"/>
    <x v="0"/>
  </r>
  <r>
    <n v="6099"/>
    <s v="N"/>
    <d v="2014-12-11T00:00:00"/>
    <s v="Medium"/>
    <x v="38"/>
    <n v="600.61"/>
    <n v="0"/>
    <s v="Regular"/>
    <n v="50.11"/>
    <n v="26.98"/>
    <n v="22.99"/>
    <s v="Ross Baird"/>
    <s v="Mid Glamorgan"/>
    <s v="Corporate"/>
    <x v="2"/>
    <s v="Office Furnishings"/>
    <s v="Small Pack"/>
    <d v="2014-12-12T00:00:00"/>
    <x v="0"/>
  </r>
  <r>
    <n v="6100"/>
    <s v="N"/>
    <d v="2014-12-11T00:00:00"/>
    <s v="Medium"/>
    <x v="17"/>
    <n v="96.63"/>
    <n v="0.02"/>
    <s v="Regular"/>
    <n v="-37.32"/>
    <n v="50.76"/>
    <n v="27.26"/>
    <s v="Ross Baird"/>
    <s v="Mid Glamorgan"/>
    <s v="Corporate"/>
    <x v="0"/>
    <s v="Paper"/>
    <s v="Small Box"/>
    <d v="2014-12-12T00:00:00"/>
    <x v="0"/>
  </r>
  <r>
    <n v="6101"/>
    <s v="N"/>
    <d v="2014-12-12T00:00:00"/>
    <s v="High"/>
    <x v="17"/>
    <n v="310.31"/>
    <n v="0.04"/>
    <s v="Delivery Van"/>
    <n v="-180.73"/>
    <n v="136.49"/>
    <n v="65.94"/>
    <s v="Joni Blumstein"/>
    <s v="West Glamorgan"/>
    <s v="Consumer"/>
    <x v="2"/>
    <s v="Tables"/>
    <s v="Jumbo Box"/>
    <d v="2014-12-14T00:00:00"/>
    <x v="0"/>
  </r>
  <r>
    <n v="6102"/>
    <s v="N"/>
    <d v="2014-12-12T00:00:00"/>
    <s v="High"/>
    <x v="5"/>
    <n v="850.01350000000002"/>
    <n v="0.1"/>
    <s v="Regular"/>
    <n v="-203.03"/>
    <n v="47.99"/>
    <n v="19"/>
    <s v="Joni Blumstein"/>
    <s v="West Glamorgan"/>
    <s v="Consumer"/>
    <x v="1"/>
    <s v="Telephones and Communication"/>
    <s v="Wrap Bag"/>
    <d v="2014-12-12T00:00:00"/>
    <x v="0"/>
  </r>
  <r>
    <n v="6103"/>
    <s v="N"/>
    <d v="2014-12-12T00:00:00"/>
    <s v="High"/>
    <x v="41"/>
    <n v="278.13"/>
    <n v="0.1"/>
    <s v="Express"/>
    <n v="-49.17"/>
    <n v="20.88"/>
    <n v="20.28"/>
    <s v="Bill Donatelli"/>
    <s v="West Glamorgan"/>
    <s v="Corporate"/>
    <x v="0"/>
    <s v="Binders and Binder Accessories"/>
    <s v="Small Box"/>
    <d v="2014-12-14T00:00:00"/>
    <x v="0"/>
  </r>
  <r>
    <n v="6104"/>
    <s v="Y"/>
    <d v="2014-12-12T00:00:00"/>
    <s v="High"/>
    <x v="25"/>
    <n v="210.93"/>
    <n v="0.06"/>
    <s v="Regular"/>
    <n v="-95.88"/>
    <n v="18.68"/>
    <n v="20.93"/>
    <s v="Maxwell Schwartz"/>
    <s v="Mid Glamorgan"/>
    <s v="Corporate"/>
    <x v="0"/>
    <s v="Paper"/>
    <s v="Small Box"/>
    <d v="2014-12-13T00:00:00"/>
    <x v="0"/>
  </r>
  <r>
    <n v="6105"/>
    <s v="Y"/>
    <d v="2014-12-12T00:00:00"/>
    <s v="Medium"/>
    <x v="47"/>
    <n v="14483.14"/>
    <n v="0.06"/>
    <s v="Delivery Van"/>
    <n v="4969.29"/>
    <n v="561.99"/>
    <n v="63"/>
    <s v="Cari MacIntyre"/>
    <s v="West Glamorgan"/>
    <s v="Corporate"/>
    <x v="1"/>
    <s v="Copiers and Fax"/>
    <s v="Jumbo Drum"/>
    <d v="2014-12-13T00:00:00"/>
    <x v="0"/>
  </r>
  <r>
    <n v="6106"/>
    <s v="Y"/>
    <d v="2014-12-12T00:00:00"/>
    <s v="Medium"/>
    <x v="0"/>
    <n v="314.02050000000003"/>
    <n v="0.08"/>
    <s v="Express"/>
    <n v="-473.68"/>
    <n v="127.99"/>
    <n v="19.989999999999998"/>
    <s v="Cari MacIntyre"/>
    <s v="West Glamorgan"/>
    <s v="Corporate"/>
    <x v="1"/>
    <s v="Telephones and Communication"/>
    <s v="Small Box"/>
    <d v="2014-12-13T00:00:00"/>
    <x v="0"/>
  </r>
  <r>
    <n v="6107"/>
    <s v="Y"/>
    <d v="2014-12-13T00:00:00"/>
    <s v="Critical"/>
    <x v="44"/>
    <n v="125.96"/>
    <n v="0.06"/>
    <s v="Express"/>
    <n v="-57.98"/>
    <n v="16.91"/>
    <n v="19.68"/>
    <s v="Todd Boyes"/>
    <s v="West Glamorgan"/>
    <s v="Small Business"/>
    <x v="0"/>
    <s v="Binders and Binder Accessories"/>
    <s v="Small Box"/>
    <d v="2014-12-13T00:00:00"/>
    <x v="0"/>
  </r>
  <r>
    <n v="6108"/>
    <s v="Y"/>
    <d v="2014-12-13T00:00:00"/>
    <s v="Critical"/>
    <x v="46"/>
    <n v="2152.4499999999998"/>
    <n v="7.0000000000000007E-2"/>
    <s v="Express"/>
    <n v="1018.07"/>
    <n v="60.94"/>
    <n v="19.86"/>
    <s v="Todd Boyes"/>
    <s v="West Glamorgan"/>
    <s v="Small Business"/>
    <x v="0"/>
    <s v="Paper"/>
    <s v="Small Box"/>
    <d v="2014-12-14T00:00:00"/>
    <x v="0"/>
  </r>
  <r>
    <n v="6109"/>
    <s v="N"/>
    <d v="2014-12-13T00:00:00"/>
    <s v="Not Specified"/>
    <x v="35"/>
    <n v="13263.33"/>
    <n v="0.02"/>
    <s v="Delivery Van"/>
    <n v="4094.67"/>
    <n v="512.98"/>
    <n v="40"/>
    <s v="Aaron Hawkins"/>
    <s v="Mid Glamorgan"/>
    <s v="Home Office"/>
    <x v="2"/>
    <s v="Chairs &amp; Chairmats"/>
    <s v="Jumbo Drum"/>
    <d v="2014-12-15T00:00:00"/>
    <x v="0"/>
  </r>
  <r>
    <n v="6110"/>
    <s v="N"/>
    <d v="2014-12-14T00:00:00"/>
    <s v="Low"/>
    <x v="0"/>
    <n v="309.76"/>
    <n v="0.09"/>
    <s v="Regular"/>
    <n v="295.70999999999998"/>
    <n v="119.53"/>
    <n v="19.809999999999999"/>
    <s v="Jeremy Ellison"/>
    <s v="West Glamorgan"/>
    <s v="Small Business"/>
    <x v="2"/>
    <s v="Office Furnishings"/>
    <s v="Medium Box"/>
    <d v="2014-12-16T00:00:00"/>
    <x v="0"/>
  </r>
  <r>
    <n v="6111"/>
    <s v="N"/>
    <d v="2014-12-14T00:00:00"/>
    <s v="Low"/>
    <x v="15"/>
    <n v="856.86"/>
    <n v="0.04"/>
    <s v="Regular"/>
    <n v="14.46"/>
    <n v="47.44"/>
    <n v="33.99"/>
    <s v="Jonathan Doherty"/>
    <s v="Mid Glamorgan"/>
    <s v="Corporate"/>
    <x v="0"/>
    <s v="Paper"/>
    <s v="Small Box"/>
    <d v="2014-12-21T00:00:00"/>
    <x v="0"/>
  </r>
  <r>
    <n v="6112"/>
    <s v="N"/>
    <d v="2014-12-14T00:00:00"/>
    <s v="Low"/>
    <x v="16"/>
    <n v="597.83000000000004"/>
    <n v="0.09"/>
    <s v="Regular"/>
    <n v="87.99"/>
    <n v="24.95"/>
    <n v="18.98"/>
    <s v="Joy Smith"/>
    <s v="Dyfed"/>
    <s v="Consumer"/>
    <x v="0"/>
    <s v="Binders and Binder Accessories"/>
    <s v="Small Box"/>
    <d v="2014-12-21T00:00:00"/>
    <x v="0"/>
  </r>
  <r>
    <n v="6113"/>
    <s v="N"/>
    <d v="2014-12-14T00:00:00"/>
    <s v="Low"/>
    <x v="4"/>
    <n v="223.73"/>
    <n v="0"/>
    <s v="Regular"/>
    <n v="-11.97"/>
    <n v="36.92"/>
    <n v="26.98"/>
    <s v="Joy Smith"/>
    <s v="Dyfed"/>
    <s v="Consumer"/>
    <x v="0"/>
    <s v="Binders and Binder Accessories"/>
    <s v="Small Box"/>
    <d v="2014-12-14T00:00:00"/>
    <x v="0"/>
  </r>
  <r>
    <n v="6114"/>
    <s v="N"/>
    <d v="2014-12-14T00:00:00"/>
    <s v="Critical"/>
    <x v="29"/>
    <n v="2176.89"/>
    <n v="0.06"/>
    <s v="Regular"/>
    <n v="1048.83"/>
    <n v="67.48"/>
    <n v="18.850000000000001"/>
    <s v="Hunter Lopez"/>
    <s v="Dyfed"/>
    <s v="Consumer"/>
    <x v="0"/>
    <s v="Paper"/>
    <s v="Small Box"/>
    <d v="2014-12-14T00:00:00"/>
    <x v="0"/>
  </r>
  <r>
    <n v="6115"/>
    <s v="N"/>
    <d v="2014-12-16T00:00:00"/>
    <s v="High"/>
    <x v="32"/>
    <n v="1608.72"/>
    <n v="0.04"/>
    <s v="Delivery Van"/>
    <n v="383.21"/>
    <n v="131.99"/>
    <n v="28"/>
    <s v="Helen Andreada"/>
    <s v="Mid Glamorgan"/>
    <s v="Corporate"/>
    <x v="1"/>
    <s v="Office Machines"/>
    <s v="Jumbo Drum"/>
    <d v="2014-12-18T00:00:00"/>
    <x v="0"/>
  </r>
  <r>
    <n v="6116"/>
    <s v="N"/>
    <d v="2014-12-16T00:00:00"/>
    <s v="Critical"/>
    <x v="30"/>
    <n v="86.12"/>
    <n v="0.1"/>
    <s v="Regular"/>
    <n v="-16.96"/>
    <n v="19.64"/>
    <n v="19.829999999999998"/>
    <s v="Denny Joy"/>
    <s v="Mid Glamorgan"/>
    <s v="Corporate"/>
    <x v="0"/>
    <s v="Paper"/>
    <s v="Wrap Bag"/>
    <d v="2014-12-17T00:00:00"/>
    <x v="0"/>
  </r>
  <r>
    <n v="6117"/>
    <s v="N"/>
    <d v="2014-12-16T00:00:00"/>
    <s v="Medium"/>
    <x v="35"/>
    <n v="3593.31"/>
    <n v="0.06"/>
    <s v="Delivery Van"/>
    <n v="-173.14"/>
    <n v="158.34"/>
    <n v="57.75"/>
    <s v="Mick Brown"/>
    <s v="Mid Glamorgan"/>
    <s v="Consumer"/>
    <x v="2"/>
    <s v="Tables"/>
    <s v="Jumbo Box"/>
    <d v="2014-12-18T00:00:00"/>
    <x v="0"/>
  </r>
  <r>
    <n v="6118"/>
    <s v="N"/>
    <d v="2014-12-17T00:00:00"/>
    <s v="Not Specified"/>
    <x v="32"/>
    <n v="977.87"/>
    <n v="0.1"/>
    <s v="Regular"/>
    <n v="197.78"/>
    <n v="93.32"/>
    <n v="14.99"/>
    <s v="Juliana Krohn"/>
    <s v="Mid Glamorgan"/>
    <s v="Corporate"/>
    <x v="0"/>
    <s v="Appliances"/>
    <s v="Small Box"/>
    <d v="2014-12-19T00:00:00"/>
    <x v="0"/>
  </r>
  <r>
    <n v="6119"/>
    <s v="N"/>
    <d v="2014-12-17T00:00:00"/>
    <s v="Medium"/>
    <x v="31"/>
    <n v="78.790000000000006"/>
    <n v="0.09"/>
    <s v="Regular"/>
    <n v="-33.93"/>
    <n v="14.6"/>
    <n v="16.399999999999999"/>
    <s v="Darrin Van Huff"/>
    <s v="Mid Glamorgan"/>
    <s v="Home Office"/>
    <x v="0"/>
    <s v="Pens &amp; Art Supplies"/>
    <s v="Wrap Bag"/>
    <d v="2014-12-19T00:00:00"/>
    <x v="0"/>
  </r>
  <r>
    <n v="6120"/>
    <s v="Y"/>
    <d v="2014-12-18T00:00:00"/>
    <s v="Low"/>
    <x v="14"/>
    <n v="223.65"/>
    <n v="0.09"/>
    <s v="Regular"/>
    <n v="64.239999999999995"/>
    <n v="24.22"/>
    <n v="16.850000000000001"/>
    <s v="Sarah Jordon"/>
    <s v="Dyfed"/>
    <s v="Consumer"/>
    <x v="2"/>
    <s v="Office Furnishings"/>
    <s v="Small Pack"/>
    <d v="2014-12-25T00:00:00"/>
    <x v="0"/>
  </r>
  <r>
    <n v="6121"/>
    <s v="N"/>
    <d v="2014-12-18T00:00:00"/>
    <s v="Low"/>
    <x v="16"/>
    <n v="1699.68"/>
    <n v="0.1"/>
    <s v="Regular"/>
    <n v="66.400000000000006"/>
    <n v="51.98"/>
    <n v="18"/>
    <s v="Amy Hunt"/>
    <s v="Mid Glamorgan"/>
    <s v="Small Business"/>
    <x v="1"/>
    <s v="Computer Peripherals"/>
    <s v="Small Box"/>
    <d v="2014-12-22T00:00:00"/>
    <x v="0"/>
  </r>
  <r>
    <n v="6122"/>
    <s v="N"/>
    <d v="2014-12-19T00:00:00"/>
    <s v="High"/>
    <x v="18"/>
    <n v="14929.56"/>
    <n v="0.1"/>
    <s v="Delivery Van"/>
    <n v="551.1"/>
    <n v="562.98"/>
    <n v="59.7"/>
    <s v="Denise Leinenbach"/>
    <s v="Dyfed"/>
    <s v="Corporate"/>
    <x v="2"/>
    <s v="Tables"/>
    <s v="Jumbo Box"/>
    <d v="2014-12-21T00:00:00"/>
    <x v="0"/>
  </r>
  <r>
    <n v="6123"/>
    <s v="Y"/>
    <d v="2014-12-19T00:00:00"/>
    <s v="Critical"/>
    <x v="42"/>
    <n v="1490.84"/>
    <n v="0.04"/>
    <s v="Regular"/>
    <n v="445.17"/>
    <n v="51.48"/>
    <n v="15.99"/>
    <s v="Carlos Soltero"/>
    <s v="Dyfed"/>
    <s v="Consumer"/>
    <x v="1"/>
    <s v="Computer Peripherals"/>
    <s v="Small Pack"/>
    <d v="2014-12-22T00:00:00"/>
    <x v="0"/>
  </r>
  <r>
    <n v="6124"/>
    <s v="Y"/>
    <d v="2014-12-19T00:00:00"/>
    <s v="Critical"/>
    <x v="38"/>
    <n v="153.08000000000001"/>
    <n v="0.04"/>
    <s v="Regular"/>
    <n v="17.399999999999999"/>
    <n v="15.7"/>
    <n v="15.61"/>
    <s v="Carlos Soltero"/>
    <s v="Dyfed"/>
    <s v="Consumer"/>
    <x v="2"/>
    <s v="Office Furnishings"/>
    <s v="Wrap Bag"/>
    <d v="2014-12-20T00:00:00"/>
    <x v="0"/>
  </r>
  <r>
    <n v="6125"/>
    <s v="Y"/>
    <d v="2014-12-19T00:00:00"/>
    <s v="High"/>
    <x v="6"/>
    <n v="48.93"/>
    <n v="0.04"/>
    <s v="Regular"/>
    <n v="-10.130000000000001"/>
    <n v="20.6"/>
    <n v="20.190000000000001"/>
    <s v="Ken Lonsdale"/>
    <s v="West Glamorgan"/>
    <s v="Consumer"/>
    <x v="0"/>
    <s v="Binders and Binder Accessories"/>
    <s v="Small Box"/>
    <d v="2014-12-19T00:00:00"/>
    <x v="0"/>
  </r>
  <r>
    <n v="6126"/>
    <s v="N"/>
    <d v="2014-12-19T00:00:00"/>
    <s v="Medium"/>
    <x v="40"/>
    <n v="4123.1400000000003"/>
    <n v="0.1"/>
    <s v="Regular"/>
    <n v="1724.87"/>
    <n v="132.97999999999999"/>
    <n v="23.07"/>
    <s v="Barry Franz"/>
    <s v="Dyfed"/>
    <s v="Corporate"/>
    <x v="0"/>
    <s v="Binders and Binder Accessories"/>
    <s v="Small Box"/>
    <d v="2014-12-21T00:00:00"/>
    <x v="0"/>
  </r>
  <r>
    <n v="6127"/>
    <s v="N"/>
    <d v="2014-12-20T00:00:00"/>
    <s v="High"/>
    <x v="38"/>
    <n v="5755.6"/>
    <n v="0.09"/>
    <s v="Delivery Van"/>
    <n v="-454.46"/>
    <n v="172.98"/>
    <n v="49.02"/>
    <s v="Ed Jacobs"/>
    <s v="Dyfed"/>
    <s v="Small Business"/>
    <x v="2"/>
    <s v="Bookcases"/>
    <s v="Jumbo Box"/>
    <d v="2014-12-21T00:00:00"/>
    <x v="0"/>
  </r>
  <r>
    <n v="6128"/>
    <s v="N"/>
    <d v="2014-12-20T00:00:00"/>
    <s v="High"/>
    <x v="23"/>
    <n v="6725.3325000000004"/>
    <n v="0.09"/>
    <s v="Regular"/>
    <n v="1723.29"/>
    <n v="187.99"/>
    <n v="18.989999999999998"/>
    <s v="Ed Jacobs"/>
    <s v="Mid Glamorgan"/>
    <s v="Small Business"/>
    <x v="1"/>
    <s v="Telephones and Communication"/>
    <s v="Small Box"/>
    <d v="2014-12-22T00:00:00"/>
    <x v="0"/>
  </r>
  <r>
    <n v="6129"/>
    <s v="N"/>
    <d v="2014-12-20T00:00:00"/>
    <s v="Critical"/>
    <x v="15"/>
    <n v="1089.83"/>
    <n v="0.06"/>
    <s v="Regular"/>
    <n v="29.37"/>
    <n v="59.98"/>
    <n v="17.61"/>
    <s v="Darren Powers"/>
    <s v="West Glamorgan"/>
    <s v="Corporate"/>
    <x v="1"/>
    <s v="Computer Peripherals"/>
    <s v="Small Pack"/>
    <d v="2014-12-22T00:00:00"/>
    <x v="0"/>
  </r>
  <r>
    <n v="6130"/>
    <s v="N"/>
    <d v="2014-12-21T00:00:00"/>
    <s v="High"/>
    <x v="31"/>
    <n v="2616.9299999999998"/>
    <n v="0"/>
    <s v="Regular"/>
    <n v="917.06"/>
    <n v="102.48"/>
    <n v="33.99"/>
    <s v="Michael Nguyen"/>
    <s v="West Glamorgan"/>
    <s v="Small Business"/>
    <x v="0"/>
    <s v="Envelopes"/>
    <s v="Small Box"/>
    <d v="2014-12-24T00:00:00"/>
    <x v="0"/>
  </r>
  <r>
    <n v="6131"/>
    <s v="N"/>
    <d v="2014-12-22T00:00:00"/>
    <s v="Not Specified"/>
    <x v="9"/>
    <n v="2471"/>
    <n v="0.03"/>
    <s v="Regular"/>
    <n v="1046.05"/>
    <n v="66.959999999999994"/>
    <n v="24.75"/>
    <s v="Lena Radford"/>
    <s v="West Glamorgan"/>
    <s v="Small Business"/>
    <x v="0"/>
    <s v="Paper"/>
    <s v="Small Box"/>
    <d v="2014-12-25T00:00:00"/>
    <x v="0"/>
  </r>
  <r>
    <n v="6132"/>
    <s v="N"/>
    <d v="2014-12-22T00:00:00"/>
    <s v="Critical"/>
    <x v="25"/>
    <n v="646.59"/>
    <n v="0.09"/>
    <s v="Regular"/>
    <n v="280.3"/>
    <n v="32.979999999999997"/>
    <n v="15.49"/>
    <s v="Hilary Holden"/>
    <s v="Dyfed"/>
    <s v="Corporate"/>
    <x v="0"/>
    <s v="Binders and Binder Accessories"/>
    <s v="Small Box"/>
    <d v="2014-12-24T00:00:00"/>
    <x v="0"/>
  </r>
  <r>
    <n v="6133"/>
    <s v="N"/>
    <d v="2014-12-23T00:00:00"/>
    <s v="High"/>
    <x v="17"/>
    <n v="390.85"/>
    <n v="0.06"/>
    <s v="Delivery Van"/>
    <n v="-239.07"/>
    <n v="192.98"/>
    <n v="40.200000000000003"/>
    <s v="Michelle Ellison"/>
    <s v="West Glamorgan"/>
    <s v="Small Business"/>
    <x v="2"/>
    <s v="Chairs &amp; Chairmats"/>
    <s v="Jumbo Drum"/>
    <d v="2014-12-24T00:00:00"/>
    <x v="0"/>
  </r>
  <r>
    <n v="6134"/>
    <s v="N"/>
    <d v="2014-12-23T00:00:00"/>
    <s v="Low"/>
    <x v="42"/>
    <n v="23263.01"/>
    <n v="0"/>
    <s v="Regular"/>
    <n v="-728.93"/>
    <n v="611.99"/>
    <n v="38.49"/>
    <s v="Jack Lebron"/>
    <s v="Dyfed"/>
    <s v="Corporate"/>
    <x v="1"/>
    <s v="Copiers and Fax"/>
    <s v="Large Box"/>
    <d v="2014-12-25T00:00:00"/>
    <x v="0"/>
  </r>
  <r>
    <n v="6135"/>
    <s v="N"/>
    <d v="2014-12-25T00:00:00"/>
    <s v="Low"/>
    <x v="38"/>
    <n v="658.85"/>
    <n v="7.0000000000000007E-2"/>
    <s v="Regular"/>
    <n v="-155.16"/>
    <n v="29.7"/>
    <n v="23.47"/>
    <s v="Jack OBriant"/>
    <s v="Mid Glamorgan"/>
    <s v="Consumer"/>
    <x v="0"/>
    <s v="Storage &amp; Organization"/>
    <s v="Small Box"/>
    <d v="2015-01-01T00:00:00"/>
    <x v="0"/>
  </r>
  <r>
    <n v="6136"/>
    <s v="N"/>
    <d v="2014-12-25T00:00:00"/>
    <s v="Low"/>
    <x v="49"/>
    <n v="2970.36"/>
    <n v="0.02"/>
    <s v="Delivery Van"/>
    <n v="-607.54"/>
    <n v="70.14"/>
    <n v="50.61"/>
    <s v="Thea Hudgings"/>
    <s v="Mid Glamorgan"/>
    <s v="Consumer"/>
    <x v="2"/>
    <s v="Bookcases"/>
    <s v="Jumbo Box"/>
    <d v="2015-01-01T00:00:00"/>
    <x v="0"/>
  </r>
  <r>
    <n v="6137"/>
    <s v="N"/>
    <d v="2014-12-25T00:00:00"/>
    <s v="Low"/>
    <x v="49"/>
    <n v="790.33"/>
    <n v="0.03"/>
    <s v="Regular"/>
    <n v="406.47"/>
    <n v="27.57"/>
    <n v="15.39"/>
    <s v="Thea Hudgings"/>
    <s v="Mid Glamorgan"/>
    <s v="Consumer"/>
    <x v="0"/>
    <s v="Envelopes"/>
    <s v="Small Box"/>
    <d v="2015-01-01T00:00:00"/>
    <x v="0"/>
  </r>
  <r>
    <n v="6138"/>
    <s v="N"/>
    <d v="2014-12-25T00:00:00"/>
    <s v="Not Specified"/>
    <x v="42"/>
    <n v="5023.6499999999996"/>
    <n v="0.01"/>
    <s v="Delivery Van"/>
    <n v="-183.95"/>
    <n v="136.49"/>
    <n v="65.94"/>
    <s v="Greg Guthrie"/>
    <s v="Dyfed"/>
    <s v="Small Business"/>
    <x v="2"/>
    <s v="Tables"/>
    <s v="Jumbo Box"/>
    <d v="2014-12-26T00:00:00"/>
    <x v="0"/>
  </r>
  <r>
    <n v="6139"/>
    <s v="N"/>
    <d v="2014-12-26T00:00:00"/>
    <s v="Not Specified"/>
    <x v="31"/>
    <n v="659.64"/>
    <n v="0.02"/>
    <s v="Regular"/>
    <n v="190.44"/>
    <n v="34.72"/>
    <n v="22.99"/>
    <s v="Patrick ODonnell"/>
    <s v="West Glamorgan"/>
    <s v="Home Office"/>
    <x v="2"/>
    <s v="Office Furnishings"/>
    <s v="Small Pack"/>
    <d v="2014-12-26T00:00:00"/>
    <x v="0"/>
  </r>
  <r>
    <n v="6140"/>
    <s v="N"/>
    <d v="2014-12-28T00:00:00"/>
    <s v="High"/>
    <x v="41"/>
    <n v="3737.94"/>
    <n v="7.0000000000000007E-2"/>
    <s v="Delivery Van"/>
    <n v="1374.49"/>
    <n v="131.99"/>
    <n v="30.8"/>
    <s v="Gary Zandusky"/>
    <s v="West Glamorgan"/>
    <s v="Home Office"/>
    <x v="1"/>
    <s v="Office Machines"/>
    <s v="Jumbo Box"/>
    <d v="2014-12-30T00:00:00"/>
    <x v="0"/>
  </r>
  <r>
    <n v="6141"/>
    <s v="N"/>
    <d v="2014-12-28T00:00:00"/>
    <s v="Low"/>
    <x v="20"/>
    <n v="185.07"/>
    <n v="0.03"/>
    <s v="Regular"/>
    <n v="45.03"/>
    <n v="40.53"/>
    <n v="15.49"/>
    <s v="Eric Barreto"/>
    <s v="Dyfed"/>
    <s v="Small Business"/>
    <x v="0"/>
    <s v="Binders and Binder Accessories"/>
    <s v="Small Box"/>
    <d v="2015-01-01T00:00:00"/>
    <x v="0"/>
  </r>
  <r>
    <n v="6142"/>
    <s v="Y"/>
    <d v="2014-12-28T00:00:00"/>
    <s v="Medium"/>
    <x v="31"/>
    <n v="583.14"/>
    <n v="0.06"/>
    <s v="Regular"/>
    <n v="158"/>
    <n v="34.24"/>
    <n v="15.99"/>
    <s v="Toby Swindell"/>
    <s v="Mid Glamorgan"/>
    <s v="Small Business"/>
    <x v="1"/>
    <s v="Computer Peripherals"/>
    <s v="Small Pack"/>
    <d v="2014-12-30T00:00:00"/>
    <x v="0"/>
  </r>
  <r>
    <n v="6143"/>
    <s v="Y"/>
    <d v="2014-12-29T00:00:00"/>
    <s v="Low"/>
    <x v="22"/>
    <n v="141.34"/>
    <n v="0.08"/>
    <s v="Express"/>
    <n v="50.4"/>
    <n v="17.84"/>
    <n v="15"/>
    <s v="Henry Goldwyn"/>
    <s v="Mid Glamorgan"/>
    <s v="Small Business"/>
    <x v="0"/>
    <s v="Pens &amp; Art Supplies"/>
    <s v="Wrap Bag"/>
    <d v="2015-01-03T00:00:00"/>
    <x v="0"/>
  </r>
  <r>
    <n v="6144"/>
    <s v="Y"/>
    <d v="2014-12-29T00:00:00"/>
    <s v="Low"/>
    <x v="5"/>
    <n v="5440.4894999999997"/>
    <n v="0"/>
    <s v="Regular"/>
    <n v="1370.68"/>
    <n v="217.99"/>
    <n v="22.99"/>
    <s v="Henry Goldwyn"/>
    <s v="Mid Glamorgan"/>
    <s v="Small Business"/>
    <x v="1"/>
    <s v="Telephones and Communication"/>
    <s v="Small Box"/>
    <d v="2015-01-02T00:00:00"/>
    <x v="0"/>
  </r>
  <r>
    <n v="6145"/>
    <s v="Y"/>
    <d v="2015-01-01T00:00:00"/>
    <s v="Low"/>
    <x v="8"/>
    <n v="169.17"/>
    <n v="0.01"/>
    <s v="Regular"/>
    <n v="-144.97"/>
    <n v="15.58"/>
    <n v="19.47"/>
    <s v="Susan MacKendrick"/>
    <s v="Mid Glamorgan"/>
    <s v="Corporate"/>
    <x v="0"/>
    <s v="Binders and Binder Accessories"/>
    <s v="Small Box"/>
    <d v="2015-01-05T00:00:00"/>
    <x v="1"/>
  </r>
  <r>
    <n v="6146"/>
    <s v="Y"/>
    <d v="2015-01-01T00:00:00"/>
    <s v="Low"/>
    <x v="19"/>
    <n v="454.49"/>
    <n v="0.09"/>
    <s v="Regular"/>
    <n v="94.43"/>
    <n v="53.32"/>
    <n v="22.66"/>
    <s v="Susan MacKendrick"/>
    <s v="Mid Glamorgan"/>
    <s v="Corporate"/>
    <x v="2"/>
    <s v="Office Furnishings"/>
    <s v="Medium Box"/>
    <d v="2015-01-03T00:00:00"/>
    <x v="1"/>
  </r>
  <r>
    <n v="6147"/>
    <s v="Y"/>
    <d v="2015-01-01T00:00:00"/>
    <s v="Low"/>
    <x v="5"/>
    <n v="4200.28"/>
    <n v="0.02"/>
    <s v="Delivery Van"/>
    <n v="736.72"/>
    <n v="157.44999999999999"/>
    <n v="31.85"/>
    <s v="Susan MacKendrick"/>
    <s v="Mid Glamorgan"/>
    <s v="Corporate"/>
    <x v="1"/>
    <s v="Office Machines"/>
    <s v="Jumbo Drum"/>
    <d v="2015-01-05T00:00:00"/>
    <x v="1"/>
  </r>
  <r>
    <n v="6148"/>
    <s v="N"/>
    <d v="2015-01-02T00:00:00"/>
    <s v="Low"/>
    <x v="21"/>
    <n v="747.6"/>
    <n v="0.05"/>
    <s v="Express"/>
    <n v="245.34"/>
    <n v="95.98"/>
    <n v="19.010000000000002"/>
    <s v="Elpida Rittenbach"/>
    <s v="Dyfed"/>
    <s v="Consumer"/>
    <x v="0"/>
    <s v="Envelopes"/>
    <s v="Small Box"/>
    <d v="2015-01-04T00:00:00"/>
    <x v="1"/>
  </r>
  <r>
    <n v="6149"/>
    <s v="N"/>
    <d v="2015-01-02T00:00:00"/>
    <s v="Low"/>
    <x v="15"/>
    <n v="1296.1785"/>
    <n v="7.0000000000000007E-2"/>
    <s v="Regular"/>
    <n v="-180.49"/>
    <n v="77.989999999999995"/>
    <n v="33.99"/>
    <s v="Elpida Rittenbach"/>
    <s v="Dyfed"/>
    <s v="Consumer"/>
    <x v="1"/>
    <s v="Telephones and Communication"/>
    <s v="Small Box"/>
    <d v="2015-01-11T00:00:00"/>
    <x v="1"/>
  </r>
  <r>
    <n v="6150"/>
    <s v="N"/>
    <d v="2015-01-02T00:00:00"/>
    <s v="Critical"/>
    <x v="8"/>
    <n v="764.12950000000001"/>
    <n v="7.0000000000000007E-2"/>
    <s v="Regular"/>
    <n v="70.180000000000007"/>
    <n v="32.99"/>
    <n v="18.809999999999999"/>
    <s v="Dennis Pardue"/>
    <s v="Mid Glamorgan"/>
    <s v="Small Business"/>
    <x v="1"/>
    <s v="Telephones and Communication"/>
    <s v="Medium Box"/>
    <d v="2015-01-03T00:00:00"/>
    <x v="1"/>
  </r>
  <r>
    <n v="6151"/>
    <s v="N"/>
    <d v="2015-01-02T00:00:00"/>
    <s v="Critical"/>
    <x v="42"/>
    <n v="3684.36"/>
    <n v="0.09"/>
    <s v="Express"/>
    <n v="1238.8499999999999"/>
    <n v="116.85"/>
    <n v="33.99"/>
    <s v="Dennis Pardue"/>
    <s v="Mid Glamorgan"/>
    <s v="Small Business"/>
    <x v="0"/>
    <s v="Paper"/>
    <s v="Small Box"/>
    <d v="2015-01-04T00:00:00"/>
    <x v="1"/>
  </r>
  <r>
    <n v="6152"/>
    <s v="N"/>
    <d v="2015-01-03T00:00:00"/>
    <s v="Low"/>
    <x v="36"/>
    <n v="1775.28"/>
    <n v="7.0000000000000007E-2"/>
    <s v="Regular"/>
    <n v="71.87"/>
    <n v="62.98"/>
    <n v="27.66"/>
    <s v="Linda Southworth"/>
    <s v="Mid Glamorgan"/>
    <s v="Consumer"/>
    <x v="0"/>
    <s v="Appliances"/>
    <s v="Small Box"/>
    <d v="2015-01-07T00:00:00"/>
    <x v="1"/>
  </r>
  <r>
    <n v="6153"/>
    <s v="N"/>
    <d v="2015-01-03T00:00:00"/>
    <s v="Low"/>
    <x v="1"/>
    <n v="284.82"/>
    <n v="0.01"/>
    <s v="Regular"/>
    <n v="55.22"/>
    <n v="34.24"/>
    <n v="15.99"/>
    <s v="Linda Southworth"/>
    <s v="Mid Glamorgan"/>
    <s v="Consumer"/>
    <x v="1"/>
    <s v="Computer Peripherals"/>
    <s v="Small Pack"/>
    <d v="2015-01-05T00:00:00"/>
    <x v="1"/>
  </r>
  <r>
    <n v="6154"/>
    <s v="N"/>
    <d v="2015-01-03T00:00:00"/>
    <s v="Low"/>
    <x v="32"/>
    <n v="185.53"/>
    <n v="0.04"/>
    <s v="Regular"/>
    <n v="-14.35"/>
    <n v="25.43"/>
    <n v="19.5"/>
    <s v="Linda Southworth"/>
    <s v="Mid Glamorgan"/>
    <s v="Consumer"/>
    <x v="0"/>
    <s v="Storage &amp; Organization"/>
    <s v="Small Box"/>
    <d v="2015-01-08T00:00:00"/>
    <x v="1"/>
  </r>
  <r>
    <n v="6155"/>
    <s v="N"/>
    <d v="2015-01-03T00:00:00"/>
    <s v="Medium"/>
    <x v="14"/>
    <n v="1223.9000000000001"/>
    <n v="0.1"/>
    <s v="Regular"/>
    <n v="167.58"/>
    <n v="79.28"/>
    <n v="33.99"/>
    <s v="Nora Paige"/>
    <s v="Dyfed"/>
    <s v="Small Business"/>
    <x v="0"/>
    <s v="Binders and Binder Accessories"/>
    <s v="Small Box"/>
    <d v="2015-01-04T00:00:00"/>
    <x v="1"/>
  </r>
  <r>
    <n v="6156"/>
    <s v="N"/>
    <d v="2015-01-03T00:00:00"/>
    <s v="High"/>
    <x v="9"/>
    <n v="295.01"/>
    <n v="0.02"/>
    <s v="Regular"/>
    <n v="-96.1"/>
    <n v="18.48"/>
    <n v="20.350000000000001"/>
    <s v="Valerie Takahito"/>
    <s v="Mid Glamorgan"/>
    <s v="Consumer"/>
    <x v="0"/>
    <s v="Paper"/>
    <s v="Small Box"/>
    <d v="2015-01-05T00:00:00"/>
    <x v="1"/>
  </r>
  <r>
    <n v="6157"/>
    <s v="N"/>
    <d v="2015-01-03T00:00:00"/>
    <s v="High"/>
    <x v="15"/>
    <n v="135.91999999999999"/>
    <n v="0.06"/>
    <s v="Regular"/>
    <n v="48.2"/>
    <n v="17.84"/>
    <n v="15"/>
    <s v="Valerie Takahito"/>
    <s v="Mid Glamorgan"/>
    <s v="Consumer"/>
    <x v="0"/>
    <s v="Pens &amp; Art Supplies"/>
    <s v="Wrap Bag"/>
    <d v="2015-01-04T00:00:00"/>
    <x v="1"/>
  </r>
  <r>
    <n v="6158"/>
    <s v="N"/>
    <d v="2015-01-03T00:00:00"/>
    <s v="High"/>
    <x v="11"/>
    <n v="1019.07"/>
    <n v="0.04"/>
    <s v="Regular"/>
    <n v="-69.239999999999995"/>
    <n v="36.979999999999997"/>
    <n v="22.79"/>
    <s v="Valerie Takahito"/>
    <s v="Mid Glamorgan"/>
    <s v="Consumer"/>
    <x v="0"/>
    <s v="Storage &amp; Organization"/>
    <s v="Small Box"/>
    <d v="2015-01-03T00:00:00"/>
    <x v="1"/>
  </r>
  <r>
    <n v="6159"/>
    <s v="N"/>
    <d v="2015-01-06T00:00:00"/>
    <s v="Not Specified"/>
    <x v="35"/>
    <n v="121.2"/>
    <n v="7.0000000000000007E-2"/>
    <s v="Regular"/>
    <n v="-78.680000000000007"/>
    <n v="16.57"/>
    <n v="19.420000000000002"/>
    <s v="Eric Hoffmann"/>
    <s v="Mid Glamorgan"/>
    <s v="Small Business"/>
    <x v="0"/>
    <s v="Binders and Binder Accessories"/>
    <s v="Small Box"/>
    <d v="2015-01-08T00:00:00"/>
    <x v="1"/>
  </r>
  <r>
    <n v="6160"/>
    <s v="N"/>
    <d v="2015-01-06T00:00:00"/>
    <s v="Not Specified"/>
    <x v="5"/>
    <n v="487.53"/>
    <n v="0.04"/>
    <s v="Regular"/>
    <n v="59.07"/>
    <n v="28.16"/>
    <n v="21.74"/>
    <s v="Eric Hoffmann"/>
    <s v="Mid Glamorgan"/>
    <s v="Small Business"/>
    <x v="2"/>
    <s v="Office Furnishings"/>
    <s v="Small Box"/>
    <d v="2015-01-07T00:00:00"/>
    <x v="1"/>
  </r>
  <r>
    <n v="6161"/>
    <s v="N"/>
    <d v="2015-01-07T00:00:00"/>
    <s v="Medium"/>
    <x v="1"/>
    <n v="123.78"/>
    <n v="0.08"/>
    <s v="Regular"/>
    <n v="35.08"/>
    <n v="21.68"/>
    <n v="16.03"/>
    <s v="Denise Leinenbach"/>
    <s v="Dyfed"/>
    <s v="Home Office"/>
    <x v="0"/>
    <s v="Paper"/>
    <s v="Wrap Bag"/>
    <d v="2015-01-10T00:00:00"/>
    <x v="1"/>
  </r>
  <r>
    <n v="6162"/>
    <s v="N"/>
    <d v="2015-01-07T00:00:00"/>
    <s v="Low"/>
    <x v="27"/>
    <n v="166.81"/>
    <n v="0"/>
    <s v="Express"/>
    <n v="40.08"/>
    <n v="15.28"/>
    <n v="14.98"/>
    <s v="Yana Sorensen"/>
    <s v="Mid Glamorgan"/>
    <s v="Corporate"/>
    <x v="0"/>
    <s v="Pens &amp; Art Supplies"/>
    <s v="Wrap Bag"/>
    <d v="2015-01-12T00:00:00"/>
    <x v="1"/>
  </r>
  <r>
    <n v="6163"/>
    <s v="N"/>
    <d v="2015-01-08T00:00:00"/>
    <s v="Critical"/>
    <x v="14"/>
    <n v="96.01"/>
    <n v="0.01"/>
    <s v="Express"/>
    <n v="26.87"/>
    <n v="15.8"/>
    <n v="15.49"/>
    <s v="Elpida Rittenbach"/>
    <s v="Dyfed"/>
    <s v="Consumer"/>
    <x v="0"/>
    <s v="Binders and Binder Accessories"/>
    <s v="Small Box"/>
    <d v="2015-01-10T00:00:00"/>
    <x v="1"/>
  </r>
  <r>
    <n v="6164"/>
    <s v="N"/>
    <d v="2015-01-09T00:00:00"/>
    <s v="High"/>
    <x v="41"/>
    <n v="16179.84"/>
    <n v="0.03"/>
    <s v="Delivery Van"/>
    <n v="7181.52"/>
    <n v="512.98"/>
    <n v="42.14"/>
    <s v="Steven Ward"/>
    <s v="Mid Glamorgan"/>
    <s v="Consumer"/>
    <x v="1"/>
    <s v="Office Machines"/>
    <s v="Jumbo Drum"/>
    <d v="2015-01-09T00:00:00"/>
    <x v="1"/>
  </r>
  <r>
    <n v="6165"/>
    <s v="N"/>
    <d v="2015-01-10T00:00:00"/>
    <s v="Medium"/>
    <x v="10"/>
    <n v="119.06"/>
    <n v="0.06"/>
    <s v="Regular"/>
    <n v="-47.93"/>
    <n v="16.98"/>
    <n v="19.489999999999998"/>
    <s v="Edward Becker"/>
    <s v="West Glamorgan"/>
    <s v="Home Office"/>
    <x v="0"/>
    <s v="Paper"/>
    <s v="Small Box"/>
    <d v="2015-01-11T00:00:00"/>
    <x v="1"/>
  </r>
  <r>
    <n v="6166"/>
    <s v="N"/>
    <d v="2015-01-10T00:00:00"/>
    <s v="Medium"/>
    <x v="22"/>
    <n v="239.35"/>
    <n v="0.03"/>
    <s v="Regular"/>
    <n v="49.54"/>
    <n v="21.78"/>
    <n v="15.99"/>
    <s v="Edward Becker"/>
    <s v="West Glamorgan"/>
    <s v="Home Office"/>
    <x v="1"/>
    <s v="Computer Peripherals"/>
    <s v="Small Pack"/>
    <d v="2015-01-12T00:00:00"/>
    <x v="1"/>
  </r>
  <r>
    <n v="6167"/>
    <s v="N"/>
    <d v="2015-01-13T00:00:00"/>
    <s v="Low"/>
    <x v="33"/>
    <n v="8045.48"/>
    <n v="0.1"/>
    <s v="Regular"/>
    <n v="2826.81"/>
    <n v="184.99"/>
    <n v="33.99"/>
    <s v="Dave Poirier"/>
    <s v="Mid Glamorgan"/>
    <s v="Small Business"/>
    <x v="0"/>
    <s v="Binders and Binder Accessories"/>
    <s v="Small Box"/>
    <d v="2015-01-15T00:00:00"/>
    <x v="1"/>
  </r>
  <r>
    <n v="6168"/>
    <s v="N"/>
    <d v="2015-01-13T00:00:00"/>
    <s v="Not Specified"/>
    <x v="37"/>
    <n v="989.3"/>
    <n v="0.06"/>
    <s v="Regular"/>
    <n v="16.78"/>
    <n v="49.76"/>
    <n v="26.9"/>
    <s v="Larry Hughes"/>
    <s v="West Glamorgan"/>
    <s v="Home Office"/>
    <x v="0"/>
    <s v="Storage &amp; Organization"/>
    <s v="Small Box"/>
    <d v="2015-01-16T00:00:00"/>
    <x v="1"/>
  </r>
  <r>
    <n v="6169"/>
    <s v="N"/>
    <d v="2015-01-14T00:00:00"/>
    <s v="Critical"/>
    <x v="21"/>
    <n v="99.42"/>
    <n v="7.0000000000000007E-2"/>
    <s v="Regular"/>
    <n v="-19.48"/>
    <n v="22.23"/>
    <n v="18.68"/>
    <s v="Amy Cox"/>
    <s v="Mid Glamorgan"/>
    <s v="Corporate"/>
    <x v="0"/>
    <s v="Scissors Rulers and Trimmers"/>
    <s v="Small Pack"/>
    <d v="2015-01-15T00:00:00"/>
    <x v="1"/>
  </r>
  <r>
    <n v="6170"/>
    <s v="N"/>
    <d v="2015-01-14T00:00:00"/>
    <s v="Medium"/>
    <x v="41"/>
    <n v="218.3"/>
    <n v="0.03"/>
    <s v="Regular"/>
    <n v="-57.06"/>
    <n v="18.48"/>
    <n v="19.739999999999998"/>
    <s v="Anthony Garverick"/>
    <s v="Mid Glamorgan"/>
    <s v="Small Business"/>
    <x v="0"/>
    <s v="Paper"/>
    <s v="Small Box"/>
    <d v="2015-01-17T00:00:00"/>
    <x v="1"/>
  </r>
  <r>
    <n v="6171"/>
    <s v="N"/>
    <d v="2015-01-14T00:00:00"/>
    <s v="High"/>
    <x v="25"/>
    <n v="174.16"/>
    <n v="0.01"/>
    <s v="Regular"/>
    <n v="-40.630000000000003"/>
    <n v="16.98"/>
    <n v="18.75"/>
    <s v="Carl Ludwig"/>
    <s v="South Glamorgan"/>
    <s v="Corporate"/>
    <x v="0"/>
    <s v="Paper"/>
    <s v="Small Box"/>
    <d v="2015-01-15T00:00:00"/>
    <x v="1"/>
  </r>
  <r>
    <n v="6172"/>
    <s v="N"/>
    <d v="2015-01-15T00:00:00"/>
    <s v="Critical"/>
    <x v="30"/>
    <n v="82.27"/>
    <n v="0.02"/>
    <s v="Regular"/>
    <n v="-38.57"/>
    <n v="18.48"/>
    <n v="22.19"/>
    <s v="Luke Schmidt"/>
    <s v="Mid Glamorgan"/>
    <s v="Home Office"/>
    <x v="0"/>
    <s v="Paper"/>
    <s v="Small Box"/>
    <d v="2015-01-15T00:00:00"/>
    <x v="1"/>
  </r>
  <r>
    <n v="6173"/>
    <s v="N"/>
    <d v="2015-01-15T00:00:00"/>
    <s v="Critical"/>
    <x v="8"/>
    <n v="3938.7179999999998"/>
    <n v="0.06"/>
    <s v="Regular"/>
    <n v="1030.8499999999999"/>
    <n v="127.99"/>
    <n v="18.23"/>
    <s v="Luke Schmidt"/>
    <s v="Mid Glamorgan"/>
    <s v="Home Office"/>
    <x v="1"/>
    <s v="Telephones and Communication"/>
    <s v="Small Box"/>
    <d v="2015-01-16T00:00:00"/>
    <x v="1"/>
  </r>
  <r>
    <n v="6174"/>
    <s v="N"/>
    <d v="2015-01-15T00:00:00"/>
    <s v="Critical"/>
    <x v="12"/>
    <n v="84.95"/>
    <n v="0"/>
    <s v="Regular"/>
    <n v="-31.8"/>
    <n v="14.12"/>
    <n v="15.99"/>
    <s v="Eric Barreto"/>
    <s v="Dyfed"/>
    <s v="Small Business"/>
    <x v="1"/>
    <s v="Computer Peripherals"/>
    <s v="Small Pack"/>
    <d v="2015-01-16T00:00:00"/>
    <x v="1"/>
  </r>
  <r>
    <n v="6175"/>
    <s v="N"/>
    <d v="2015-01-16T00:00:00"/>
    <s v="Not Specified"/>
    <x v="12"/>
    <n v="133.78"/>
    <n v="0.08"/>
    <s v="Regular"/>
    <n v="32.04"/>
    <n v="16"/>
    <n v="15.3"/>
    <s v="Pauline Chand"/>
    <s v="West Glamorgan"/>
    <s v="Small Business"/>
    <x v="0"/>
    <s v="Paper"/>
    <s v="Wrap Bag"/>
    <d v="2015-01-18T00:00:00"/>
    <x v="1"/>
  </r>
  <r>
    <n v="6176"/>
    <s v="N"/>
    <d v="2015-01-16T00:00:00"/>
    <s v="Not Specified"/>
    <x v="6"/>
    <n v="40.5"/>
    <n v="0.06"/>
    <s v="Regular"/>
    <n v="-18.75"/>
    <n v="18.48"/>
    <n v="22.74"/>
    <s v="Pauline Chand"/>
    <s v="West Glamorgan"/>
    <s v="Small Business"/>
    <x v="0"/>
    <s v="Paper"/>
    <s v="Small Box"/>
    <d v="2015-01-17T00:00:00"/>
    <x v="1"/>
  </r>
  <r>
    <n v="6177"/>
    <s v="N"/>
    <d v="2015-01-16T00:00:00"/>
    <s v="High"/>
    <x v="37"/>
    <n v="158.44999999999999"/>
    <n v="0.09"/>
    <s v="Regular"/>
    <n v="-70.739999999999995"/>
    <n v="17.8"/>
    <n v="19.59"/>
    <s v="Patrick Ryan"/>
    <s v="Mid Glamorgan"/>
    <s v="Corporate"/>
    <x v="0"/>
    <s v="Binders and Binder Accessories"/>
    <s v="Small Box"/>
    <d v="2015-01-17T00:00:00"/>
    <x v="1"/>
  </r>
  <r>
    <n v="6178"/>
    <s v="N"/>
    <d v="2015-01-16T00:00:00"/>
    <s v="High"/>
    <x v="32"/>
    <n v="140.44"/>
    <n v="0.04"/>
    <s v="Regular"/>
    <n v="55.09"/>
    <n v="22.35"/>
    <n v="14.99"/>
    <s v="Patrick Ryan"/>
    <s v="Mid Glamorgan"/>
    <s v="Corporate"/>
    <x v="0"/>
    <s v="Labels"/>
    <s v="Small Box"/>
    <d v="2015-01-17T00:00:00"/>
    <x v="1"/>
  </r>
  <r>
    <n v="6179"/>
    <s v="N"/>
    <d v="2015-01-16T00:00:00"/>
    <s v="Not Specified"/>
    <x v="18"/>
    <n v="4692.3"/>
    <n v="0.01"/>
    <s v="Delivery Van"/>
    <n v="-543.87"/>
    <n v="162.97999999999999"/>
    <n v="80.27"/>
    <s v="Doug Bickford"/>
    <s v="South Glamorgan"/>
    <s v="Corporate"/>
    <x v="2"/>
    <s v="Bookcases"/>
    <s v="Jumbo Box"/>
    <d v="2015-01-19T00:00:00"/>
    <x v="1"/>
  </r>
  <r>
    <n v="6180"/>
    <s v="N"/>
    <d v="2015-01-16T00:00:00"/>
    <s v="Not Specified"/>
    <x v="6"/>
    <n v="778.16"/>
    <n v="0.08"/>
    <s v="Delivery Van"/>
    <n v="-187.11"/>
    <n v="212.98"/>
    <n v="37.76"/>
    <s v="Doug Bickford"/>
    <s v="West Glamorgan"/>
    <s v="Corporate"/>
    <x v="2"/>
    <s v="Chairs &amp; Chairmats"/>
    <s v="Jumbo Drum"/>
    <d v="2015-01-16T00:00:00"/>
    <x v="1"/>
  </r>
  <r>
    <n v="6181"/>
    <s v="N"/>
    <d v="2015-01-17T00:00:00"/>
    <s v="Critical"/>
    <x v="12"/>
    <n v="231.28"/>
    <n v="0.03"/>
    <s v="Regular"/>
    <n v="60.61"/>
    <n v="18.68"/>
    <n v="15.5"/>
    <s v="Gary Jenkins"/>
    <s v="Mid Glamorgan"/>
    <s v="Home Office"/>
    <x v="0"/>
    <s v="Pens &amp; Art Supplies"/>
    <s v="Wrap Bag"/>
    <d v="2015-01-19T00:00:00"/>
    <x v="1"/>
  </r>
  <r>
    <n v="6182"/>
    <s v="N"/>
    <d v="2015-01-18T00:00:00"/>
    <s v="Not Specified"/>
    <x v="6"/>
    <n v="890.71"/>
    <n v="0.01"/>
    <s v="Delivery Van"/>
    <n v="-74.56"/>
    <n v="212.98"/>
    <n v="37.76"/>
    <s v="Dean Katz"/>
    <s v="Mid Glamorgan"/>
    <s v="Home Office"/>
    <x v="2"/>
    <s v="Chairs &amp; Chairmats"/>
    <s v="Jumbo Drum"/>
    <d v="2015-01-20T00:00:00"/>
    <x v="1"/>
  </r>
  <r>
    <n v="6183"/>
    <s v="N"/>
    <d v="2015-01-18T00:00:00"/>
    <s v="High"/>
    <x v="37"/>
    <n v="437.73"/>
    <n v="0.08"/>
    <s v="Regular"/>
    <n v="90.88"/>
    <n v="29.78"/>
    <n v="19.03"/>
    <s v="Sam Craven"/>
    <s v="Mid Glamorgan"/>
    <s v="Home Office"/>
    <x v="2"/>
    <s v="Office Furnishings"/>
    <s v="Small Box"/>
    <d v="2015-01-20T00:00:00"/>
    <x v="1"/>
  </r>
  <r>
    <n v="6184"/>
    <s v="N"/>
    <d v="2015-01-18T00:00:00"/>
    <s v="High"/>
    <x v="16"/>
    <n v="1228.8699999999999"/>
    <n v="0.09"/>
    <s v="Regular"/>
    <n v="-227.74"/>
    <n v="40.28"/>
    <n v="27.99"/>
    <s v="Sam Craven"/>
    <s v="Mid Glamorgan"/>
    <s v="Home Office"/>
    <x v="0"/>
    <s v="Storage &amp; Organization"/>
    <s v="Medium Box"/>
    <d v="2015-01-19T00:00:00"/>
    <x v="1"/>
  </r>
  <r>
    <n v="6185"/>
    <s v="N"/>
    <d v="2015-01-20T00:00:00"/>
    <s v="Low"/>
    <x v="49"/>
    <n v="1046.3900000000001"/>
    <n v="0"/>
    <s v="Regular"/>
    <n v="-175.05"/>
    <n v="31.94"/>
    <n v="28.87"/>
    <s v="John Dryer"/>
    <s v="Mid Glamorgan"/>
    <s v="Corporate"/>
    <x v="2"/>
    <s v="Office Furnishings"/>
    <s v="Large Box"/>
    <d v="2015-01-27T00:00:00"/>
    <x v="1"/>
  </r>
  <r>
    <n v="6186"/>
    <s v="N"/>
    <d v="2015-01-20T00:00:00"/>
    <s v="Low"/>
    <x v="7"/>
    <n v="121.41"/>
    <n v="0.08"/>
    <s v="Regular"/>
    <n v="12.39"/>
    <n v="18.690000000000001"/>
    <n v="17.100000000000001"/>
    <s v="John Dryer"/>
    <s v="Mid Glamorgan"/>
    <s v="Corporate"/>
    <x v="0"/>
    <s v="Paper"/>
    <s v="Wrap Bag"/>
    <d v="2015-01-27T00:00:00"/>
    <x v="1"/>
  </r>
  <r>
    <n v="6187"/>
    <s v="N"/>
    <d v="2015-01-20T00:00:00"/>
    <s v="Low"/>
    <x v="0"/>
    <n v="37.770000000000003"/>
    <n v="0.01"/>
    <s v="Express"/>
    <n v="3.66"/>
    <n v="16.98"/>
    <n v="19.489999999999998"/>
    <s v="John Dryer"/>
    <s v="Mid Glamorgan"/>
    <s v="Corporate"/>
    <x v="0"/>
    <s v="Paper"/>
    <s v="Small Box"/>
    <d v="2015-01-25T00:00:00"/>
    <x v="1"/>
  </r>
  <r>
    <n v="6188"/>
    <s v="Y"/>
    <d v="2015-01-20T00:00:00"/>
    <s v="Critical"/>
    <x v="37"/>
    <n v="871.56"/>
    <n v="0.09"/>
    <s v="Regular"/>
    <n v="-170.07"/>
    <n v="45.98"/>
    <n v="33.99"/>
    <s v="Nathan Mautz"/>
    <s v="Dyfed"/>
    <s v="Corporate"/>
    <x v="2"/>
    <s v="Office Furnishings"/>
    <s v="Small Box"/>
    <d v="2015-01-22T00:00:00"/>
    <x v="1"/>
  </r>
  <r>
    <n v="6189"/>
    <s v="N"/>
    <d v="2015-01-21T00:00:00"/>
    <s v="High"/>
    <x v="32"/>
    <n v="89.08"/>
    <n v="0.08"/>
    <s v="Regular"/>
    <n v="-19.82"/>
    <n v="17.98"/>
    <n v="19.149999999999999"/>
    <s v="Skye Norling"/>
    <s v="West Glamorgan"/>
    <s v="Home Office"/>
    <x v="0"/>
    <s v="Paper"/>
    <s v="Small Box"/>
    <d v="2015-01-23T00:00:00"/>
    <x v="1"/>
  </r>
  <r>
    <n v="6190"/>
    <s v="N"/>
    <d v="2015-01-22T00:00:00"/>
    <s v="High"/>
    <x v="38"/>
    <n v="4921.09"/>
    <n v="0.02"/>
    <s v="Delivery Van"/>
    <n v="-1148.5"/>
    <n v="132.97999999999999"/>
    <n v="72.64"/>
    <s v="Tamara Chand"/>
    <s v="West Glamorgan"/>
    <s v="Consumer"/>
    <x v="2"/>
    <s v="Bookcases"/>
    <s v="Jumbo Box"/>
    <d v="2015-01-23T00:00:00"/>
    <x v="1"/>
  </r>
  <r>
    <n v="6191"/>
    <s v="N"/>
    <d v="2015-01-22T00:00:00"/>
    <s v="High"/>
    <x v="22"/>
    <n v="472.17"/>
    <n v="0.01"/>
    <s v="Regular"/>
    <n v="34.82"/>
    <n v="30.97"/>
    <n v="23.54"/>
    <s v="Tamara Chand"/>
    <s v="West Glamorgan"/>
    <s v="Consumer"/>
    <x v="0"/>
    <s v="Paper"/>
    <s v="Small Box"/>
    <d v="2015-01-23T00:00:00"/>
    <x v="1"/>
  </r>
  <r>
    <n v="6192"/>
    <s v="N"/>
    <d v="2015-01-22T00:00:00"/>
    <s v="Low"/>
    <x v="1"/>
    <n v="352.59"/>
    <n v="0.1"/>
    <s v="Regular"/>
    <n v="116.99"/>
    <n v="42.44"/>
    <n v="15.49"/>
    <s v="Ed Ludwig"/>
    <s v="West Glamorgan"/>
    <s v="Consumer"/>
    <x v="0"/>
    <s v="Binders and Binder Accessories"/>
    <s v="Small Box"/>
    <d v="2015-01-24T00:00:00"/>
    <x v="1"/>
  </r>
  <r>
    <n v="6193"/>
    <s v="N"/>
    <d v="2015-01-23T00:00:00"/>
    <s v="Low"/>
    <x v="19"/>
    <n v="816.07299999999998"/>
    <n v="0.06"/>
    <s v="Regular"/>
    <n v="-5.27"/>
    <n v="97.99"/>
    <n v="14.99"/>
    <s v="Jill Matthias"/>
    <s v="Mid Glamorgan"/>
    <s v="Consumer"/>
    <x v="1"/>
    <s v="Telephones and Communication"/>
    <s v="Wrap Bag"/>
    <d v="2015-02-01T00:00:00"/>
    <x v="1"/>
  </r>
  <r>
    <n v="6194"/>
    <s v="N"/>
    <d v="2015-01-25T00:00:00"/>
    <s v="Critical"/>
    <x v="3"/>
    <n v="501.74"/>
    <n v="0.05"/>
    <s v="Regular"/>
    <n v="-24.79"/>
    <n v="43.98"/>
    <n v="20.72"/>
    <s v="Tanja Norvell"/>
    <s v="Mid Glamorgan"/>
    <s v="Consumer"/>
    <x v="0"/>
    <s v="Storage &amp; Organization"/>
    <s v="Small Box"/>
    <d v="2015-01-25T00:00:00"/>
    <x v="1"/>
  </r>
  <r>
    <n v="6195"/>
    <s v="N"/>
    <d v="2015-01-25T00:00:00"/>
    <s v="Not Specified"/>
    <x v="49"/>
    <n v="9070.1299999999992"/>
    <n v="0.09"/>
    <s v="Regular"/>
    <n v="3128.18"/>
    <n v="219.48"/>
    <n v="14.99"/>
    <s v="Carl Jackson"/>
    <s v="South Glamorgan"/>
    <s v="Home Office"/>
    <x v="0"/>
    <s v="Appliances"/>
    <s v="Small Box"/>
    <d v="2015-01-27T00:00:00"/>
    <x v="1"/>
  </r>
  <r>
    <n v="6196"/>
    <s v="N"/>
    <d v="2015-01-25T00:00:00"/>
    <s v="Not Specified"/>
    <x v="31"/>
    <n v="1591.5"/>
    <n v="7.0000000000000007E-2"/>
    <s v="Delivery Van"/>
    <n v="-472.82"/>
    <n v="70.14"/>
    <n v="50.61"/>
    <s v="Carl Jackson"/>
    <s v="South Glamorgan"/>
    <s v="Home Office"/>
    <x v="2"/>
    <s v="Bookcases"/>
    <s v="Jumbo Box"/>
    <d v="2015-01-26T00:00:00"/>
    <x v="1"/>
  </r>
  <r>
    <n v="6197"/>
    <s v="N"/>
    <d v="2015-01-26T00:00:00"/>
    <s v="Low"/>
    <x v="4"/>
    <n v="494.99"/>
    <n v="0.04"/>
    <s v="Delivery Van"/>
    <n v="-199.89"/>
    <n v="70.14"/>
    <n v="50.61"/>
    <s v="Ken Black"/>
    <s v="Mid Glamorgan"/>
    <s v="Consumer"/>
    <x v="2"/>
    <s v="Bookcases"/>
    <s v="Jumbo Box"/>
    <d v="2015-02-02T00:00:00"/>
    <x v="1"/>
  </r>
  <r>
    <n v="6198"/>
    <s v="N"/>
    <d v="2015-01-26T00:00:00"/>
    <s v="Critical"/>
    <x v="41"/>
    <n v="331.8"/>
    <n v="0.1"/>
    <s v="Regular"/>
    <n v="-41.58"/>
    <n v="22.89"/>
    <n v="18.5"/>
    <s v="Delfina Latchford"/>
    <s v="South Glamorgan"/>
    <s v="Small Business"/>
    <x v="0"/>
    <s v="Appliances"/>
    <s v="Small Box"/>
    <d v="2015-01-27T00:00:00"/>
    <x v="1"/>
  </r>
  <r>
    <n v="6199"/>
    <s v="N"/>
    <d v="2015-01-26T00:00:00"/>
    <s v="Critical"/>
    <x v="14"/>
    <n v="144.41999999999999"/>
    <n v="0.01"/>
    <s v="Regular"/>
    <n v="-41.49"/>
    <n v="18.48"/>
    <n v="20.6"/>
    <s v="Delfina Latchford"/>
    <s v="South Glamorgan"/>
    <s v="Small Business"/>
    <x v="0"/>
    <s v="Paper"/>
    <s v="Small Box"/>
    <d v="2015-01-27T00:00:00"/>
    <x v="1"/>
  </r>
  <r>
    <n v="6200"/>
    <s v="N"/>
    <d v="2015-01-26T00:00:00"/>
    <s v="Low"/>
    <x v="21"/>
    <n v="203.52"/>
    <n v="0.01"/>
    <s v="Express"/>
    <n v="9.81"/>
    <n v="32.89"/>
    <n v="15.99"/>
    <s v="Michelle Ellison"/>
    <s v="West Glamorgan"/>
    <s v="Consumer"/>
    <x v="1"/>
    <s v="Computer Peripherals"/>
    <s v="Small Pack"/>
    <d v="2015-02-02T00:00:00"/>
    <x v="1"/>
  </r>
  <r>
    <n v="6201"/>
    <s v="N"/>
    <d v="2015-01-28T00:00:00"/>
    <s v="Medium"/>
    <x v="37"/>
    <n v="82.97"/>
    <n v="0.03"/>
    <s v="Regular"/>
    <n v="33.64"/>
    <n v="14.89"/>
    <n v="14.5"/>
    <s v="Craig Yedwab"/>
    <s v="Mid Glamorgan"/>
    <s v="Consumer"/>
    <x v="0"/>
    <s v="Labels"/>
    <s v="Small Box"/>
    <d v="2015-01-29T00:00:00"/>
    <x v="1"/>
  </r>
  <r>
    <n v="6202"/>
    <s v="Y"/>
    <d v="2015-01-28T00:00:00"/>
    <s v="Low"/>
    <x v="23"/>
    <n v="4895.54"/>
    <n v="7.0000000000000007E-2"/>
    <s v="Regular"/>
    <n v="1550.49"/>
    <n v="119.53"/>
    <n v="19.809999999999999"/>
    <s v="Edward Nazzal"/>
    <s v="West Glamorgan"/>
    <s v="Home Office"/>
    <x v="2"/>
    <s v="Office Furnishings"/>
    <s v="Medium Box"/>
    <d v="2015-02-04T00:00:00"/>
    <x v="1"/>
  </r>
  <r>
    <n v="6203"/>
    <s v="Y"/>
    <d v="2015-01-28T00:00:00"/>
    <s v="Low"/>
    <x v="31"/>
    <n v="71.27"/>
    <n v="0.09"/>
    <s v="Regular"/>
    <n v="-144.53"/>
    <n v="14.18"/>
    <n v="21.09"/>
    <s v="Edward Nazzal"/>
    <s v="West Glamorgan"/>
    <s v="Home Office"/>
    <x v="0"/>
    <s v="Paper"/>
    <s v="Wrap Bag"/>
    <d v="2015-02-04T00:00:00"/>
    <x v="1"/>
  </r>
  <r>
    <n v="6204"/>
    <s v="N"/>
    <d v="2015-01-28T00:00:00"/>
    <s v="High"/>
    <x v="41"/>
    <n v="223.91"/>
    <n v="0.02"/>
    <s v="Express"/>
    <n v="114.69"/>
    <n v="18.3"/>
    <n v="14.5"/>
    <s v="Julia Dunbar"/>
    <s v="Mid Glamorgan"/>
    <s v="Consumer"/>
    <x v="0"/>
    <s v="Labels"/>
    <s v="Small Box"/>
    <d v="2015-01-30T00:00:00"/>
    <x v="1"/>
  </r>
  <r>
    <n v="6205"/>
    <s v="N"/>
    <d v="2015-01-29T00:00:00"/>
    <s v="Medium"/>
    <x v="7"/>
    <n v="741.65"/>
    <n v="0.08"/>
    <s v="Express"/>
    <n v="165.98"/>
    <n v="54.98"/>
    <n v="18.62"/>
    <s v="Max Ludwig"/>
    <s v="Mid Glamorgan"/>
    <s v="Corporate"/>
    <x v="0"/>
    <s v="Appliances"/>
    <s v="Small Box"/>
    <d v="2015-01-31T00:00:00"/>
    <x v="1"/>
  </r>
  <r>
    <n v="6206"/>
    <s v="N"/>
    <d v="2015-01-30T00:00:00"/>
    <s v="Critical"/>
    <x v="23"/>
    <n v="2060.779"/>
    <n v="0.1"/>
    <s v="Regular"/>
    <n v="1045.8"/>
    <n v="67.989999999999995"/>
    <n v="15.25"/>
    <s v="Susan Gilcrest"/>
    <s v="Mid Glamorgan"/>
    <s v="Home Office"/>
    <x v="1"/>
    <s v="Telephones and Communication"/>
    <s v="Small Pack"/>
    <d v="2015-02-01T00:00:00"/>
    <x v="1"/>
  </r>
  <r>
    <n v="6207"/>
    <s v="N"/>
    <d v="2015-01-30T00:00:00"/>
    <s v="Critical"/>
    <x v="24"/>
    <n v="3213.7955000000002"/>
    <n v="0.08"/>
    <s v="Regular"/>
    <n v="790.17"/>
    <n v="127.99"/>
    <n v="16.5"/>
    <s v="Susan Gilcrest"/>
    <s v="Mid Glamorgan"/>
    <s v="Home Office"/>
    <x v="1"/>
    <s v="Telephones and Communication"/>
    <s v="Small Box"/>
    <d v="2015-02-01T00:00:00"/>
    <x v="1"/>
  </r>
  <r>
    <n v="6208"/>
    <s v="N"/>
    <d v="2015-01-31T00:00:00"/>
    <s v="Low"/>
    <x v="43"/>
    <n v="6587.56"/>
    <n v="0.1"/>
    <s v="Delivery Van"/>
    <n v="2791.75"/>
    <n v="212.97"/>
    <n v="29.59"/>
    <s v="Mike Kennedy"/>
    <s v="Dyfed"/>
    <s v="Small Business"/>
    <x v="1"/>
    <s v="Office Machines"/>
    <s v="Jumbo Drum"/>
    <d v="2015-02-07T00:00:00"/>
    <x v="1"/>
  </r>
  <r>
    <n v="6209"/>
    <s v="N"/>
    <d v="2015-01-31T00:00:00"/>
    <s v="Medium"/>
    <x v="33"/>
    <n v="3879.78"/>
    <n v="0.1"/>
    <s v="Regular"/>
    <n v="1115.75"/>
    <n v="95.93"/>
    <n v="33.99"/>
    <s v="Rick Duston"/>
    <s v="Dyfed"/>
    <s v="Corporate"/>
    <x v="0"/>
    <s v="Envelopes"/>
    <s v="Small Box"/>
    <d v="2015-02-01T00:00:00"/>
    <x v="1"/>
  </r>
  <r>
    <n v="6210"/>
    <s v="N"/>
    <d v="2015-02-01T00:00:00"/>
    <s v="Not Specified"/>
    <x v="33"/>
    <n v="351.34"/>
    <n v="0.02"/>
    <s v="Regular"/>
    <n v="-152"/>
    <n v="18.48"/>
    <n v="21.37"/>
    <s v="Jay Fine"/>
    <s v="Mid Glamorgan"/>
    <s v="Consumer"/>
    <x v="0"/>
    <s v="Paper"/>
    <s v="Small Box"/>
    <d v="2015-02-03T00:00:00"/>
    <x v="1"/>
  </r>
  <r>
    <n v="6211"/>
    <s v="N"/>
    <d v="2015-02-02T00:00:00"/>
    <s v="Low"/>
    <x v="15"/>
    <n v="449.39"/>
    <n v="0.08"/>
    <s v="Express"/>
    <n v="37.76"/>
    <n v="31.98"/>
    <n v="22.68"/>
    <s v="Dennis Pardue"/>
    <s v="Mid Glamorgan"/>
    <s v="Corporate"/>
    <x v="0"/>
    <s v="Paper"/>
    <s v="Small Box"/>
    <d v="2015-02-06T00:00:00"/>
    <x v="1"/>
  </r>
  <r>
    <n v="6212"/>
    <s v="N"/>
    <d v="2015-02-02T00:00:00"/>
    <s v="Low"/>
    <x v="43"/>
    <n v="252.59"/>
    <n v="0.03"/>
    <s v="Regular"/>
    <n v="43.39"/>
    <n v="19.079999999999998"/>
    <n v="16.350000000000001"/>
    <s v="Dennis Pardue"/>
    <s v="Mid Glamorgan"/>
    <s v="Corporate"/>
    <x v="0"/>
    <s v="Pens &amp; Art Supplies"/>
    <s v="Wrap Bag"/>
    <d v="2015-02-02T00:00:00"/>
    <x v="1"/>
  </r>
  <r>
    <n v="6213"/>
    <s v="N"/>
    <d v="2015-02-02T00:00:00"/>
    <s v="Not Specified"/>
    <x v="46"/>
    <n v="504.54"/>
    <n v="0.05"/>
    <s v="Regular"/>
    <n v="245.81"/>
    <n v="22.94"/>
    <n v="15.39"/>
    <s v="Claudia Miner"/>
    <s v="South Glamorgan"/>
    <s v="Small Business"/>
    <x v="0"/>
    <s v="Envelopes"/>
    <s v="Small Box"/>
    <d v="2015-02-02T00:00:00"/>
    <x v="1"/>
  </r>
  <r>
    <n v="6214"/>
    <s v="N"/>
    <d v="2015-02-02T00:00:00"/>
    <s v="Not Specified"/>
    <x v="10"/>
    <n v="924.79"/>
    <n v="0.02"/>
    <s v="Express"/>
    <n v="398.81"/>
    <n v="52.98"/>
    <n v="16.989999999999998"/>
    <s v="Claudia Miner"/>
    <s v="South Glamorgan"/>
    <s v="Small Business"/>
    <x v="0"/>
    <s v="Binders and Binder Accessories"/>
    <s v="Small Box"/>
    <d v="2015-02-03T00:00:00"/>
    <x v="1"/>
  </r>
  <r>
    <n v="6215"/>
    <s v="N"/>
    <d v="2015-02-03T00:00:00"/>
    <s v="Low"/>
    <x v="11"/>
    <n v="2361.8000000000002"/>
    <n v="0"/>
    <s v="Express"/>
    <n v="251.94"/>
    <n v="67.94"/>
    <n v="20.55"/>
    <s v="David Smith"/>
    <s v="West Glamorgan"/>
    <s v="Small Business"/>
    <x v="1"/>
    <s v="Computer Peripherals"/>
    <s v="Small Box"/>
    <d v="2015-02-10T00:00:00"/>
    <x v="1"/>
  </r>
  <r>
    <n v="6216"/>
    <s v="N"/>
    <d v="2015-02-03T00:00:00"/>
    <s v="Low"/>
    <x v="17"/>
    <n v="43.040500000000002"/>
    <n v="0.05"/>
    <s v="Regular"/>
    <n v="-105"/>
    <n v="32.99"/>
    <n v="15.25"/>
    <s v="David Smith"/>
    <s v="West Glamorgan"/>
    <s v="Small Business"/>
    <x v="1"/>
    <s v="Telephones and Communication"/>
    <s v="Small Pack"/>
    <d v="2015-02-10T00:00:00"/>
    <x v="1"/>
  </r>
  <r>
    <n v="6217"/>
    <s v="Y"/>
    <d v="2015-02-04T00:00:00"/>
    <s v="Critical"/>
    <x v="46"/>
    <n v="278.45999999999998"/>
    <n v="0"/>
    <s v="Regular"/>
    <n v="-71.2"/>
    <n v="17.739999999999998"/>
    <n v="19.010000000000002"/>
    <s v="Toby Swindell"/>
    <s v="Mid Glamorgan"/>
    <s v="Small Business"/>
    <x v="0"/>
    <s v="Binders and Binder Accessories"/>
    <s v="Small Box"/>
    <d v="2015-02-04T00:00:00"/>
    <x v="1"/>
  </r>
  <r>
    <n v="6218"/>
    <s v="Y"/>
    <d v="2015-02-04T00:00:00"/>
    <s v="Critical"/>
    <x v="20"/>
    <n v="66.239999999999995"/>
    <n v="0.05"/>
    <s v="Regular"/>
    <n v="9.69"/>
    <n v="21.48"/>
    <n v="17.72"/>
    <s v="Toby Swindell"/>
    <s v="Mid Glamorgan"/>
    <s v="Small Business"/>
    <x v="2"/>
    <s v="Office Furnishings"/>
    <s v="Small Pack"/>
    <d v="2015-02-05T00:00:00"/>
    <x v="1"/>
  </r>
  <r>
    <n v="6219"/>
    <s v="Y"/>
    <d v="2015-02-04T00:00:00"/>
    <s v="Critical"/>
    <x v="1"/>
    <n v="1219.1199999999999"/>
    <n v="0.04"/>
    <s v="Regular"/>
    <n v="593.24"/>
    <n v="111.23"/>
    <n v="22.99"/>
    <s v="Toby Swindell"/>
    <s v="Mid Glamorgan"/>
    <s v="Small Business"/>
    <x v="2"/>
    <s v="Office Furnishings"/>
    <s v="Small Pack"/>
    <d v="2015-02-05T00:00:00"/>
    <x v="1"/>
  </r>
  <r>
    <n v="6220"/>
    <s v="Y"/>
    <d v="2015-02-04T00:00:00"/>
    <s v="Critical"/>
    <x v="21"/>
    <n v="82.66"/>
    <n v="0.01"/>
    <s v="Regular"/>
    <n v="-11.84"/>
    <n v="19.64"/>
    <n v="19.829999999999998"/>
    <s v="Toby Swindell"/>
    <s v="Mid Glamorgan"/>
    <s v="Small Business"/>
    <x v="0"/>
    <s v="Paper"/>
    <s v="Wrap Bag"/>
    <d v="2015-02-05T00:00:00"/>
    <x v="1"/>
  </r>
  <r>
    <n v="6221"/>
    <s v="Y"/>
    <d v="2015-02-04T00:00:00"/>
    <s v="Critical"/>
    <x v="48"/>
    <n v="414.51600000000002"/>
    <n v="0.08"/>
    <s v="Regular"/>
    <n v="-284.41000000000003"/>
    <n v="77.989999999999995"/>
    <n v="33.99"/>
    <s v="Toby Swindell"/>
    <s v="Mid Glamorgan"/>
    <s v="Small Business"/>
    <x v="1"/>
    <s v="Telephones and Communication"/>
    <s v="Small Box"/>
    <d v="2015-02-05T00:00:00"/>
    <x v="1"/>
  </r>
  <r>
    <n v="6222"/>
    <s v="N"/>
    <d v="2015-02-04T00:00:00"/>
    <s v="Not Specified"/>
    <x v="35"/>
    <n v="503.2"/>
    <n v="0.03"/>
    <s v="Regular"/>
    <n v="113.22"/>
    <n v="31.04"/>
    <n v="20.38"/>
    <s v="Patrick Ryan"/>
    <s v="Mid Glamorgan"/>
    <s v="Corporate"/>
    <x v="2"/>
    <s v="Office Furnishings"/>
    <s v="Small Box"/>
    <d v="2015-02-05T00:00:00"/>
    <x v="1"/>
  </r>
  <r>
    <n v="6223"/>
    <s v="N"/>
    <d v="2015-02-04T00:00:00"/>
    <s v="Not Specified"/>
    <x v="47"/>
    <n v="1652.91"/>
    <n v="0.06"/>
    <s v="Regular"/>
    <n v="305.74"/>
    <n v="71.760000000000005"/>
    <n v="23.71"/>
    <s v="Patrick Ryan"/>
    <s v="Mid Glamorgan"/>
    <s v="Corporate"/>
    <x v="0"/>
    <s v="Storage &amp; Organization"/>
    <s v="Small Box"/>
    <d v="2015-02-05T00:00:00"/>
    <x v="1"/>
  </r>
  <r>
    <n v="6224"/>
    <s v="N"/>
    <d v="2015-02-06T00:00:00"/>
    <s v="Not Specified"/>
    <x v="6"/>
    <n v="249.76"/>
    <n v="0.08"/>
    <s v="Regular"/>
    <n v="-126.08"/>
    <n v="72.98"/>
    <n v="15.99"/>
    <s v="Carl Ludwig"/>
    <s v="South Glamorgan"/>
    <s v="Corporate"/>
    <x v="1"/>
    <s v="Computer Peripherals"/>
    <s v="Small Pack"/>
    <d v="2015-02-07T00:00:00"/>
    <x v="1"/>
  </r>
  <r>
    <n v="6225"/>
    <s v="N"/>
    <d v="2015-02-06T00:00:00"/>
    <s v="Not Specified"/>
    <x v="35"/>
    <n v="809.59"/>
    <n v="0"/>
    <s v="Regular"/>
    <n v="61.66"/>
    <n v="41.74"/>
    <n v="20.64"/>
    <s v="Carl Ludwig"/>
    <s v="South Glamorgan"/>
    <s v="Corporate"/>
    <x v="0"/>
    <s v="Storage &amp; Organization"/>
    <s v="Small Box"/>
    <d v="2015-02-07T00:00:00"/>
    <x v="1"/>
  </r>
  <r>
    <n v="6226"/>
    <s v="N"/>
    <d v="2015-02-06T00:00:00"/>
    <s v="Not Specified"/>
    <x v="6"/>
    <n v="70.92"/>
    <n v="0.08"/>
    <s v="Express"/>
    <n v="-3.07"/>
    <n v="24.21"/>
    <n v="18.809999999999999"/>
    <s v="Carl Ludwig"/>
    <s v="South Glamorgan"/>
    <s v="Corporate"/>
    <x v="0"/>
    <s v="Storage &amp; Organization"/>
    <s v="Small Box"/>
    <d v="2015-02-08T00:00:00"/>
    <x v="1"/>
  </r>
  <r>
    <n v="6227"/>
    <s v="N"/>
    <d v="2015-02-06T00:00:00"/>
    <s v="Low"/>
    <x v="3"/>
    <n v="1070.3589999999999"/>
    <n v="7.0000000000000007E-2"/>
    <s v="Express"/>
    <n v="303.88"/>
    <n v="97.99"/>
    <n v="16.5"/>
    <s v="Beth Paige"/>
    <s v="South Glamorgan"/>
    <s v="Consumer"/>
    <x v="1"/>
    <s v="Telephones and Communication"/>
    <s v="Small Box"/>
    <d v="2015-02-08T00:00:00"/>
    <x v="1"/>
  </r>
  <r>
    <n v="6228"/>
    <s v="N"/>
    <d v="2015-02-07T00:00:00"/>
    <s v="Critical"/>
    <x v="30"/>
    <n v="755.65"/>
    <n v="0.05"/>
    <s v="Delivery Van"/>
    <n v="-81.59"/>
    <n v="82.98"/>
    <n v="40.74"/>
    <s v="Helen Andreada"/>
    <s v="Mid Glamorgan"/>
    <s v="Corporate"/>
    <x v="2"/>
    <s v="Bookcases"/>
    <s v="Jumbo Box"/>
    <d v="2015-02-09T00:00:00"/>
    <x v="1"/>
  </r>
  <r>
    <n v="6229"/>
    <s v="Y"/>
    <d v="2015-02-09T00:00:00"/>
    <s v="Low"/>
    <x v="27"/>
    <n v="21514.17"/>
    <n v="0.06"/>
    <s v="Regular"/>
    <n v="1265.9100000000001"/>
    <n v="511.99"/>
    <n v="38.49"/>
    <s v="Carlos Soltero"/>
    <s v="South Glamorgan"/>
    <s v="Small Business"/>
    <x v="1"/>
    <s v="Copiers and Fax"/>
    <s v="Large Box"/>
    <d v="2015-02-09T00:00:00"/>
    <x v="1"/>
  </r>
  <r>
    <n v="6230"/>
    <s v="Y"/>
    <d v="2015-02-09T00:00:00"/>
    <s v="Low"/>
    <x v="47"/>
    <n v="676.42"/>
    <n v="0.02"/>
    <s v="Delivery Van"/>
    <n v="-1268.6199999999999"/>
    <n v="32.979999999999997"/>
    <n v="67.03"/>
    <s v="Carlos Soltero"/>
    <s v="South Glamorgan"/>
    <s v="Small Business"/>
    <x v="0"/>
    <s v="Storage &amp; Organization"/>
    <s v="Jumbo Drum"/>
    <d v="2015-02-11T00:00:00"/>
    <x v="1"/>
  </r>
  <r>
    <n v="6231"/>
    <s v="N"/>
    <d v="2015-02-09T00:00:00"/>
    <s v="Critical"/>
    <x v="3"/>
    <n v="619.08000000000004"/>
    <n v="0.05"/>
    <s v="Regular"/>
    <n v="140.15"/>
    <n v="51.06"/>
    <n v="24.55"/>
    <s v="Patrick ODonnell"/>
    <s v="West Glamorgan"/>
    <s v="Home Office"/>
    <x v="0"/>
    <s v="Binders and Binder Accessories"/>
    <s v="Small Box"/>
    <d v="2015-02-11T00:00:00"/>
    <x v="1"/>
  </r>
  <r>
    <n v="6232"/>
    <s v="N"/>
    <d v="2015-02-09T00:00:00"/>
    <s v="Medium"/>
    <x v="6"/>
    <n v="54.43"/>
    <n v="0.08"/>
    <s v="Regular"/>
    <n v="-6.63"/>
    <n v="23.19"/>
    <n v="19.03"/>
    <s v="Joni Sundaresam"/>
    <s v="West Glamorgan"/>
    <s v="Home Office"/>
    <x v="0"/>
    <s v="Paper"/>
    <s v="Small Box"/>
    <d v="2015-02-10T00:00:00"/>
    <x v="1"/>
  </r>
  <r>
    <n v="6233"/>
    <s v="N"/>
    <d v="2015-02-10T00:00:00"/>
    <s v="Medium"/>
    <x v="28"/>
    <n v="1304.8485000000001"/>
    <n v="0.04"/>
    <s v="Regular"/>
    <n v="9.61"/>
    <n v="97.99"/>
    <n v="24.78"/>
    <s v="Anna Gayman"/>
    <s v="West Glamorgan"/>
    <s v="Corporate"/>
    <x v="1"/>
    <s v="Telephones and Communication"/>
    <s v="Small Box"/>
    <d v="2015-02-13T00:00:00"/>
    <x v="1"/>
  </r>
  <r>
    <n v="6234"/>
    <s v="N"/>
    <d v="2015-02-10T00:00:00"/>
    <s v="Medium"/>
    <x v="30"/>
    <n v="640.53"/>
    <n v="0.05"/>
    <s v="Delivery Van"/>
    <n v="-198.5"/>
    <n v="70.14"/>
    <n v="50.61"/>
    <s v="Ted Trevino"/>
    <s v="West Glamorgan"/>
    <s v="Corporate"/>
    <x v="2"/>
    <s v="Bookcases"/>
    <s v="Jumbo Box"/>
    <d v="2015-02-13T00:00:00"/>
    <x v="1"/>
  </r>
  <r>
    <n v="6235"/>
    <s v="Y"/>
    <d v="2015-02-10T00:00:00"/>
    <s v="Low"/>
    <x v="13"/>
    <n v="13.03"/>
    <n v="0.03"/>
    <s v="Regular"/>
    <n v="1.85"/>
    <n v="16.71"/>
    <n v="14.7"/>
    <s v="Justin Ellison"/>
    <s v="Mid Glamorgan"/>
    <s v="Home Office"/>
    <x v="0"/>
    <s v="Rubber Bands"/>
    <s v="Wrap Bag"/>
    <d v="2015-02-10T00:00:00"/>
    <x v="1"/>
  </r>
  <r>
    <n v="6236"/>
    <s v="Y"/>
    <d v="2015-02-10T00:00:00"/>
    <s v="Low"/>
    <x v="39"/>
    <n v="23.88"/>
    <n v="0.06"/>
    <s v="Regular"/>
    <n v="5.07"/>
    <n v="15.08"/>
    <n v="14.99"/>
    <s v="Justin Ellison"/>
    <s v="Mid Glamorgan"/>
    <s v="Home Office"/>
    <x v="0"/>
    <s v="Labels"/>
    <s v="Small Box"/>
    <d v="2015-02-15T00:00:00"/>
    <x v="1"/>
  </r>
  <r>
    <n v="6237"/>
    <s v="Y"/>
    <d v="2015-02-10T00:00:00"/>
    <s v="Low"/>
    <x v="42"/>
    <n v="15662.64"/>
    <n v="0.09"/>
    <s v="Regular"/>
    <n v="4823.6899999999996"/>
    <n v="431.19"/>
    <n v="33.99"/>
    <s v="Justin Ellison"/>
    <s v="Mid Glamorgan"/>
    <s v="Home Office"/>
    <x v="0"/>
    <s v="Storage &amp; Organization"/>
    <s v="Small Box"/>
    <d v="2015-02-15T00:00:00"/>
    <x v="1"/>
  </r>
  <r>
    <n v="6238"/>
    <s v="N"/>
    <d v="2015-02-11T00:00:00"/>
    <s v="High"/>
    <x v="13"/>
    <n v="324.01"/>
    <n v="0.1"/>
    <s v="Delivery Van"/>
    <n v="-181.89"/>
    <n v="303.73"/>
    <n v="62.8"/>
    <s v="Paul Lucas"/>
    <s v="Dyfed"/>
    <s v="Corporate"/>
    <x v="2"/>
    <s v="Chairs &amp; Chairmats"/>
    <s v="Jumbo Drum"/>
    <d v="2015-02-13T00:00:00"/>
    <x v="1"/>
  </r>
  <r>
    <n v="6239"/>
    <s v="N"/>
    <d v="2015-02-11T00:00:00"/>
    <s v="High"/>
    <x v="1"/>
    <n v="41.26"/>
    <n v="0.05"/>
    <s v="Regular"/>
    <n v="5.75"/>
    <n v="14.88"/>
    <n v="14.7"/>
    <s v="Paul Lucas"/>
    <s v="Mid Glamorgan"/>
    <s v="Corporate"/>
    <x v="0"/>
    <s v="Pens &amp; Art Supplies"/>
    <s v="Wrap Bag"/>
    <d v="2015-02-12T00:00:00"/>
    <x v="1"/>
  </r>
  <r>
    <n v="6240"/>
    <s v="N"/>
    <d v="2015-02-11T00:00:00"/>
    <s v="Critical"/>
    <x v="7"/>
    <n v="461.49"/>
    <n v="0.1"/>
    <s v="Regular"/>
    <n v="35.1"/>
    <n v="40.15"/>
    <n v="20.170000000000002"/>
    <s v="Brian Dahlen"/>
    <s v="Mid Glamorgan"/>
    <s v="Small Business"/>
    <x v="0"/>
    <s v="Pens &amp; Art Supplies"/>
    <s v="Small Pack"/>
    <d v="2015-02-12T00:00:00"/>
    <x v="1"/>
  </r>
  <r>
    <n v="6241"/>
    <s v="N"/>
    <d v="2015-02-11T00:00:00"/>
    <s v="Medium"/>
    <x v="18"/>
    <n v="322.33"/>
    <n v="0"/>
    <s v="Regular"/>
    <n v="-12.1"/>
    <n v="21.99"/>
    <n v="20.239999999999998"/>
    <s v="Thais Sissman"/>
    <s v="Mid Glamorgan"/>
    <s v="Small Business"/>
    <x v="1"/>
    <s v="Office Machines"/>
    <s v="Medium Box"/>
    <d v="2015-02-12T00:00:00"/>
    <x v="1"/>
  </r>
  <r>
    <n v="6242"/>
    <s v="N"/>
    <d v="2015-02-11T00:00:00"/>
    <s v="Medium"/>
    <x v="35"/>
    <n v="734.22"/>
    <n v="0.1"/>
    <s v="Express"/>
    <n v="-168.48"/>
    <n v="42.42"/>
    <n v="22.65"/>
    <s v="Thais Sissman"/>
    <s v="Mid Glamorgan"/>
    <s v="Small Business"/>
    <x v="1"/>
    <s v="Computer Peripherals"/>
    <s v="Small Box"/>
    <d v="2015-02-13T00:00:00"/>
    <x v="1"/>
  </r>
  <r>
    <n v="6243"/>
    <s v="N"/>
    <d v="2015-02-12T00:00:00"/>
    <s v="Low"/>
    <x v="26"/>
    <n v="644.44000000000005"/>
    <n v="0"/>
    <s v="Regular"/>
    <n v="-21.43"/>
    <n v="42.73"/>
    <n v="18"/>
    <s v="Grant Thornton"/>
    <s v="Mid Glamorgan"/>
    <s v="Corporate"/>
    <x v="1"/>
    <s v="Computer Peripherals"/>
    <s v="Small Box"/>
    <d v="2015-02-19T00:00:00"/>
    <x v="1"/>
  </r>
  <r>
    <n v="6244"/>
    <s v="N"/>
    <d v="2015-02-14T00:00:00"/>
    <s v="Medium"/>
    <x v="5"/>
    <n v="1583.623"/>
    <n v="0.05"/>
    <s v="Regular"/>
    <n v="291.52"/>
    <n v="77.989999999999995"/>
    <n v="17.989999999999998"/>
    <s v="Lisa DeCherney"/>
    <s v="West Glamorgan"/>
    <s v="Consumer"/>
    <x v="1"/>
    <s v="Telephones and Communication"/>
    <s v="Small Box"/>
    <d v="2015-02-15T00:00:00"/>
    <x v="1"/>
  </r>
  <r>
    <n v="6245"/>
    <s v="N"/>
    <d v="2015-02-15T00:00:00"/>
    <s v="Critical"/>
    <x v="4"/>
    <n v="639.13"/>
    <n v="0.03"/>
    <s v="Express"/>
    <n v="127.83"/>
    <n v="90.69"/>
    <n v="33.99"/>
    <s v="Bill Stewart"/>
    <s v="West Glamorgan"/>
    <s v="Corporate"/>
    <x v="2"/>
    <s v="Office Furnishings"/>
    <s v="Small Box"/>
    <d v="2015-02-17T00:00:00"/>
    <x v="1"/>
  </r>
  <r>
    <n v="6246"/>
    <s v="N"/>
    <d v="2015-02-16T00:00:00"/>
    <s v="Low"/>
    <x v="31"/>
    <n v="148.96"/>
    <n v="0.1"/>
    <s v="Regular"/>
    <n v="2.5499999999999998"/>
    <n v="17.28"/>
    <n v="16.989999999999998"/>
    <s v="Ted Trevino"/>
    <s v="West Glamorgan"/>
    <s v="Corporate"/>
    <x v="0"/>
    <s v="Binders and Binder Accessories"/>
    <s v="Small Box"/>
    <d v="2015-02-23T00:00:00"/>
    <x v="1"/>
  </r>
  <r>
    <n v="6247"/>
    <s v="Y"/>
    <d v="2015-02-17T00:00:00"/>
    <s v="Critical"/>
    <x v="25"/>
    <n v="8962.74"/>
    <n v="0.1"/>
    <s v="Regular"/>
    <n v="2086.88"/>
    <n v="332.98"/>
    <n v="38.49"/>
    <s v="Michelle Ellison"/>
    <s v="West Glamorgan"/>
    <s v="Consumer"/>
    <x v="2"/>
    <s v="Chairs &amp; Chairmats"/>
    <s v="Large Box"/>
    <d v="2015-02-19T00:00:00"/>
    <x v="1"/>
  </r>
  <r>
    <n v="6248"/>
    <s v="Y"/>
    <d v="2015-02-17T00:00:00"/>
    <s v="Critical"/>
    <x v="28"/>
    <n v="102.62"/>
    <n v="0.01"/>
    <s v="Regular"/>
    <n v="-28"/>
    <n v="16.98"/>
    <n v="18.7"/>
    <s v="Michelle Ellison"/>
    <s v="West Glamorgan"/>
    <s v="Consumer"/>
    <x v="0"/>
    <s v="Paper"/>
    <s v="Small Box"/>
    <d v="2015-02-17T00:00:00"/>
    <x v="1"/>
  </r>
  <r>
    <n v="6249"/>
    <s v="N"/>
    <d v="2015-02-19T00:00:00"/>
    <s v="Medium"/>
    <x v="39"/>
    <n v="199.52"/>
    <n v="0.04"/>
    <s v="Regular"/>
    <n v="-69.45"/>
    <n v="51.24"/>
    <n v="15.99"/>
    <s v="Sarah Jordon"/>
    <s v="Dyfed"/>
    <s v="Consumer"/>
    <x v="1"/>
    <s v="Computer Peripherals"/>
    <s v="Small Pack"/>
    <d v="2015-02-20T00:00:00"/>
    <x v="1"/>
  </r>
  <r>
    <n v="6250"/>
    <s v="N"/>
    <d v="2015-02-19T00:00:00"/>
    <s v="Medium"/>
    <x v="12"/>
    <n v="3925.01"/>
    <n v="0.08"/>
    <s v="Delivery Van"/>
    <n v="46.16"/>
    <n v="131.99"/>
    <n v="70.14"/>
    <s v="Sarah Jordon"/>
    <s v="Dyfed"/>
    <s v="Consumer"/>
    <x v="1"/>
    <s v="Office Machines"/>
    <s v="Jumbo Box"/>
    <d v="2015-02-21T00:00:00"/>
    <x v="1"/>
  </r>
  <r>
    <n v="6251"/>
    <s v="N"/>
    <d v="2015-02-19T00:00:00"/>
    <s v="Medium"/>
    <x v="43"/>
    <n v="2795.44"/>
    <n v="0.01"/>
    <s v="Regular"/>
    <n v="-843.78"/>
    <n v="92.98"/>
    <n v="49"/>
    <s v="Sarah Jordon"/>
    <s v="Dyfed"/>
    <s v="Consumer"/>
    <x v="0"/>
    <s v="Storage &amp; Organization"/>
    <s v="Large Box"/>
    <d v="2015-02-20T00:00:00"/>
    <x v="1"/>
  </r>
  <r>
    <n v="6252"/>
    <s v="N"/>
    <d v="2015-02-19T00:00:00"/>
    <s v="High"/>
    <x v="0"/>
    <n v="23.28"/>
    <n v="0.05"/>
    <s v="Regular"/>
    <n v="-5.64"/>
    <n v="15.74"/>
    <n v="18.690000000000001"/>
    <s v="Keith Dawkins"/>
    <s v="Mid Glamorgan"/>
    <s v="Home Office"/>
    <x v="0"/>
    <s v="Binders and Binder Accessories"/>
    <s v="Small Box"/>
    <d v="2015-02-20T00:00:00"/>
    <x v="1"/>
  </r>
  <r>
    <n v="6253"/>
    <s v="N"/>
    <d v="2015-02-20T00:00:00"/>
    <s v="Not Specified"/>
    <x v="40"/>
    <n v="718.5"/>
    <n v="0.08"/>
    <s v="Regular"/>
    <n v="246.48"/>
    <n v="33.380000000000003"/>
    <n v="16.989999999999998"/>
    <s v="Edward Becker"/>
    <s v="West Glamorgan"/>
    <s v="Corporate"/>
    <x v="0"/>
    <s v="Binders and Binder Accessories"/>
    <s v="Small Box"/>
    <d v="2015-02-22T00:00:00"/>
    <x v="1"/>
  </r>
  <r>
    <n v="6254"/>
    <s v="N"/>
    <d v="2015-02-20T00:00:00"/>
    <s v="Not Specified"/>
    <x v="49"/>
    <n v="505.56"/>
    <n v="0.03"/>
    <s v="Regular"/>
    <n v="46.01"/>
    <n v="21.99"/>
    <n v="19.12"/>
    <s v="Edward Becker"/>
    <s v="West Glamorgan"/>
    <s v="Corporate"/>
    <x v="0"/>
    <s v="Paper"/>
    <s v="Small Box"/>
    <d v="2015-02-21T00:00:00"/>
    <x v="1"/>
  </r>
  <r>
    <n v="6255"/>
    <s v="N"/>
    <d v="2015-02-20T00:00:00"/>
    <s v="High"/>
    <x v="38"/>
    <n v="220.4"/>
    <n v="0.01"/>
    <s v="Regular"/>
    <n v="-65.69"/>
    <n v="17.28"/>
    <n v="19.059999999999999"/>
    <s v="Nathan Mautz"/>
    <s v="Dyfed"/>
    <s v="Home Office"/>
    <x v="0"/>
    <s v="Paper"/>
    <s v="Small Box"/>
    <d v="2015-02-22T00:00:00"/>
    <x v="1"/>
  </r>
  <r>
    <n v="6256"/>
    <s v="N"/>
    <d v="2015-02-20T00:00:00"/>
    <s v="Critical"/>
    <x v="15"/>
    <n v="123.97"/>
    <n v="7.0000000000000007E-2"/>
    <s v="Regular"/>
    <n v="-37.78"/>
    <n v="16.98"/>
    <n v="18.72"/>
    <s v="Pauline Chand"/>
    <s v="West Glamorgan"/>
    <s v="Corporate"/>
    <x v="0"/>
    <s v="Paper"/>
    <s v="Small Box"/>
    <d v="2015-02-22T00:00:00"/>
    <x v="1"/>
  </r>
  <r>
    <n v="6257"/>
    <s v="N"/>
    <d v="2015-02-21T00:00:00"/>
    <s v="Medium"/>
    <x v="42"/>
    <n v="78.52"/>
    <n v="0.1"/>
    <s v="Regular"/>
    <n v="-16.489999999999998"/>
    <n v="13.98"/>
    <n v="14.7"/>
    <s v="Liz Thompson"/>
    <s v="Mid Glamorgan"/>
    <s v="Corporate"/>
    <x v="0"/>
    <s v="Rubber Bands"/>
    <s v="Wrap Bag"/>
    <d v="2015-02-22T00:00:00"/>
    <x v="1"/>
  </r>
  <r>
    <n v="6258"/>
    <s v="N"/>
    <d v="2015-02-21T00:00:00"/>
    <s v="Medium"/>
    <x v="19"/>
    <n v="39.799999999999997"/>
    <n v="0.05"/>
    <s v="Regular"/>
    <n v="14.18"/>
    <n v="14.88"/>
    <n v="14.5"/>
    <s v="Sylvia Foulston"/>
    <s v="South Glamorgan"/>
    <s v="Corporate"/>
    <x v="0"/>
    <s v="Labels"/>
    <s v="Small Box"/>
    <d v="2015-02-22T00:00:00"/>
    <x v="1"/>
  </r>
  <r>
    <n v="6259"/>
    <s v="N"/>
    <d v="2015-02-21T00:00:00"/>
    <s v="Not Specified"/>
    <x v="5"/>
    <n v="68.62"/>
    <n v="0.06"/>
    <s v="Express"/>
    <n v="-71.48"/>
    <n v="13.74"/>
    <n v="18.079999999999998"/>
    <s v="Darren Budd"/>
    <s v="West Glamorgan"/>
    <s v="Home Office"/>
    <x v="2"/>
    <s v="Office Furnishings"/>
    <s v="Small Pack"/>
    <d v="2015-02-23T00:00:00"/>
    <x v="1"/>
  </r>
  <r>
    <n v="6260"/>
    <s v="N"/>
    <d v="2015-02-22T00:00:00"/>
    <s v="Medium"/>
    <x v="33"/>
    <n v="332.64"/>
    <n v="0.05"/>
    <s v="Regular"/>
    <n v="-74.02"/>
    <n v="18.54"/>
    <n v="19.27"/>
    <s v="Scott Williamson"/>
    <s v="Dyfed"/>
    <s v="Small Business"/>
    <x v="0"/>
    <s v="Binders and Binder Accessories"/>
    <s v="Small Box"/>
    <d v="2015-02-23T00:00:00"/>
    <x v="1"/>
  </r>
  <r>
    <n v="6261"/>
    <s v="N"/>
    <d v="2015-02-22T00:00:00"/>
    <s v="High"/>
    <x v="2"/>
    <n v="242.52"/>
    <n v="0.09"/>
    <s v="Regular"/>
    <n v="-24.22"/>
    <n v="16.91"/>
    <n v="17.05"/>
    <s v="Gary Zandusky"/>
    <s v="West Glamorgan"/>
    <s v="Home Office"/>
    <x v="2"/>
    <s v="Office Furnishings"/>
    <s v="Small Pack"/>
    <d v="2015-02-24T00:00:00"/>
    <x v="1"/>
  </r>
  <r>
    <n v="6262"/>
    <s v="N"/>
    <d v="2015-02-22T00:00:00"/>
    <s v="High"/>
    <x v="17"/>
    <n v="1822.22"/>
    <n v="0"/>
    <s v="Delivery Van"/>
    <n v="-1123.26"/>
    <n v="892.98"/>
    <n v="58.55"/>
    <s v="Gary Zandusky"/>
    <s v="West Glamorgan"/>
    <s v="Home Office"/>
    <x v="2"/>
    <s v="Bookcases"/>
    <s v="Jumbo Box"/>
    <d v="2015-02-25T00:00:00"/>
    <x v="1"/>
  </r>
  <r>
    <n v="6263"/>
    <s v="N"/>
    <d v="2015-02-22T00:00:00"/>
    <s v="Critical"/>
    <x v="39"/>
    <n v="23.64"/>
    <n v="0.01"/>
    <s v="Regular"/>
    <n v="5.75"/>
    <n v="14.88"/>
    <n v="14.99"/>
    <s v="Sandra Glassco"/>
    <s v="West Glamorgan"/>
    <s v="Home Office"/>
    <x v="0"/>
    <s v="Labels"/>
    <s v="Small Box"/>
    <d v="2015-02-23T00:00:00"/>
    <x v="1"/>
  </r>
  <r>
    <n v="6264"/>
    <s v="N"/>
    <d v="2015-02-23T00:00:00"/>
    <s v="Low"/>
    <x v="11"/>
    <n v="446.06"/>
    <n v="0.01"/>
    <s v="Regular"/>
    <n v="64.260000000000005"/>
    <n v="21.99"/>
    <n v="18.78"/>
    <s v="William Brown"/>
    <s v="Mid Glamorgan"/>
    <s v="Home Office"/>
    <x v="0"/>
    <s v="Paper"/>
    <s v="Small Box"/>
    <d v="2015-02-25T00:00:00"/>
    <x v="1"/>
  </r>
  <r>
    <n v="6265"/>
    <s v="N"/>
    <d v="2015-02-23T00:00:00"/>
    <s v="Low"/>
    <x v="41"/>
    <n v="424.39"/>
    <n v="0.02"/>
    <s v="Express"/>
    <n v="-88.22"/>
    <n v="24.88"/>
    <n v="18.59"/>
    <s v="William Brown"/>
    <s v="Mid Glamorgan"/>
    <s v="Home Office"/>
    <x v="0"/>
    <s v="Scissors Rulers and Trimmers"/>
    <s v="Wrap Bag"/>
    <d v="2015-03-02T00:00:00"/>
    <x v="1"/>
  </r>
  <r>
    <n v="6266"/>
    <s v="N"/>
    <d v="2015-02-23T00:00:00"/>
    <s v="Medium"/>
    <x v="16"/>
    <n v="168.68"/>
    <n v="0.01"/>
    <s v="Regular"/>
    <n v="62.13"/>
    <n v="15.49"/>
    <n v="14.76"/>
    <s v="Alex Grayson"/>
    <s v="Dyfed"/>
    <s v="Consumer"/>
    <x v="0"/>
    <s v="Rubber Bands"/>
    <s v="Wrap Bag"/>
    <d v="2015-02-25T00:00:00"/>
    <x v="1"/>
  </r>
  <r>
    <n v="6267"/>
    <s v="N"/>
    <d v="2015-02-23T00:00:00"/>
    <s v="Medium"/>
    <x v="36"/>
    <n v="1363.85"/>
    <n v="0.02"/>
    <s v="Regular"/>
    <n v="53.05"/>
    <n v="47.44"/>
    <n v="33.99"/>
    <s v="Alex Grayson"/>
    <s v="Dyfed"/>
    <s v="Consumer"/>
    <x v="0"/>
    <s v="Paper"/>
    <s v="Small Box"/>
    <d v="2015-02-25T00:00:00"/>
    <x v="1"/>
  </r>
  <r>
    <n v="6268"/>
    <s v="N"/>
    <d v="2015-02-23T00:00:00"/>
    <s v="Medium"/>
    <x v="32"/>
    <n v="258.14999999999998"/>
    <n v="0.02"/>
    <s v="Regular"/>
    <n v="-38.119999999999997"/>
    <n v="29.7"/>
    <n v="23.47"/>
    <s v="Alex Grayson"/>
    <s v="Dyfed"/>
    <s v="Consumer"/>
    <x v="0"/>
    <s v="Storage &amp; Organization"/>
    <s v="Small Box"/>
    <d v="2015-02-24T00:00:00"/>
    <x v="1"/>
  </r>
  <r>
    <n v="6269"/>
    <s v="N"/>
    <d v="2015-02-23T00:00:00"/>
    <s v="Medium"/>
    <x v="25"/>
    <n v="320.45"/>
    <n v="0.02"/>
    <s v="Express"/>
    <n v="87.27"/>
    <n v="21.78"/>
    <n v="15.99"/>
    <s v="Alex Grayson"/>
    <s v="Dyfed"/>
    <s v="Consumer"/>
    <x v="1"/>
    <s v="Computer Peripherals"/>
    <s v="Small Pack"/>
    <d v="2015-02-24T00:00:00"/>
    <x v="1"/>
  </r>
  <r>
    <n v="6270"/>
    <s v="N"/>
    <d v="2015-02-24T00:00:00"/>
    <s v="Not Specified"/>
    <x v="28"/>
    <n v="109.46"/>
    <n v="0.1"/>
    <s v="Regular"/>
    <n v="41.63"/>
    <n v="18.3"/>
    <n v="14.5"/>
    <s v="Jesus Ocampo"/>
    <s v="West Glamorgan"/>
    <s v="Small Business"/>
    <x v="0"/>
    <s v="Labels"/>
    <s v="Small Box"/>
    <d v="2015-02-25T00:00:00"/>
    <x v="1"/>
  </r>
  <r>
    <n v="6271"/>
    <s v="N"/>
    <d v="2015-02-24T00:00:00"/>
    <s v="Not Specified"/>
    <x v="3"/>
    <n v="109.22"/>
    <n v="0.08"/>
    <s v="Regular"/>
    <n v="-47.15"/>
    <n v="18.48"/>
    <n v="21.03"/>
    <s v="Jesus Ocampo"/>
    <s v="West Glamorgan"/>
    <s v="Small Business"/>
    <x v="0"/>
    <s v="Paper"/>
    <s v="Small Box"/>
    <d v="2015-02-25T00:00:00"/>
    <x v="1"/>
  </r>
  <r>
    <n v="6272"/>
    <s v="N"/>
    <d v="2015-02-24T00:00:00"/>
    <s v="Low"/>
    <x v="30"/>
    <n v="216.17"/>
    <n v="7.0000000000000007E-2"/>
    <s v="Regular"/>
    <n v="-71.180000000000007"/>
    <n v="32.97"/>
    <n v="18"/>
    <s v="Denise Monton"/>
    <s v="Mid Glamorgan"/>
    <s v="Home Office"/>
    <x v="1"/>
    <s v="Computer Peripherals"/>
    <s v="Small Box"/>
    <d v="2015-03-01T00:00:00"/>
    <x v="1"/>
  </r>
  <r>
    <n v="6273"/>
    <s v="N"/>
    <d v="2015-02-25T00:00:00"/>
    <s v="Low"/>
    <x v="34"/>
    <n v="1386.7375"/>
    <n v="0.08"/>
    <s v="Regular"/>
    <n v="-73.14"/>
    <n v="137.99"/>
    <n v="18.2"/>
    <s v="Natalie Webber"/>
    <s v="Dyfed"/>
    <s v="Consumer"/>
    <x v="1"/>
    <s v="Telephones and Communication"/>
    <s v="Small Box"/>
    <d v="2015-03-04T00:00:00"/>
    <x v="1"/>
  </r>
  <r>
    <n v="6274"/>
    <s v="N"/>
    <d v="2015-02-25T00:00:00"/>
    <s v="Low"/>
    <x v="14"/>
    <n v="435.54"/>
    <n v="0.04"/>
    <s v="Regular"/>
    <n v="-0.64"/>
    <n v="34.840000000000003"/>
    <n v="25.54"/>
    <s v="Natalie Webber"/>
    <s v="Dyfed"/>
    <s v="Consumer"/>
    <x v="0"/>
    <s v="Paper"/>
    <s v="Small Box"/>
    <d v="2015-02-27T00:00:00"/>
    <x v="1"/>
  </r>
  <r>
    <n v="6275"/>
    <s v="N"/>
    <d v="2015-02-25T00:00:00"/>
    <s v="Medium"/>
    <x v="0"/>
    <n v="322.68"/>
    <n v="0.08"/>
    <s v="Regular"/>
    <n v="-256.14999999999998"/>
    <n v="111.99"/>
    <n v="33.99"/>
    <s v="David Wiener"/>
    <s v="Dyfed"/>
    <s v="Consumer"/>
    <x v="1"/>
    <s v="Office Machines"/>
    <s v="Small Box"/>
    <d v="2015-02-25T00:00:00"/>
    <x v="1"/>
  </r>
  <r>
    <n v="6276"/>
    <s v="N"/>
    <d v="2015-02-25T00:00:00"/>
    <s v="Not Specified"/>
    <x v="41"/>
    <n v="391.21"/>
    <n v="0.03"/>
    <s v="Regular"/>
    <n v="-15.75"/>
    <n v="24.21"/>
    <n v="18.809999999999999"/>
    <s v="Patrick Jones"/>
    <s v="Dyfed"/>
    <s v="Home Office"/>
    <x v="0"/>
    <s v="Storage &amp; Organization"/>
    <s v="Small Box"/>
    <d v="2015-02-27T00:00:00"/>
    <x v="1"/>
  </r>
  <r>
    <n v="6277"/>
    <s v="N"/>
    <d v="2015-02-26T00:00:00"/>
    <s v="Medium"/>
    <x v="0"/>
    <n v="79.34"/>
    <n v="0.01"/>
    <s v="Regular"/>
    <n v="-65.28"/>
    <n v="32.950000000000003"/>
    <n v="19.989999999999998"/>
    <s v="Claudia Miner"/>
    <s v="South Glamorgan"/>
    <s v="Small Business"/>
    <x v="1"/>
    <s v="Computer Peripherals"/>
    <s v="Small Box"/>
    <d v="2015-02-28T00:00:00"/>
    <x v="1"/>
  </r>
  <r>
    <n v="6278"/>
    <s v="N"/>
    <d v="2015-02-26T00:00:00"/>
    <s v="Medium"/>
    <x v="30"/>
    <n v="558.01"/>
    <n v="0.08"/>
    <s v="Express"/>
    <n v="103.72"/>
    <n v="67.98"/>
    <n v="27.88"/>
    <s v="Claudia Miner"/>
    <s v="South Glamorgan"/>
    <s v="Small Business"/>
    <x v="0"/>
    <s v="Paper"/>
    <s v="Small Box"/>
    <d v="2015-02-27T00:00:00"/>
    <x v="1"/>
  </r>
  <r>
    <n v="6279"/>
    <s v="N"/>
    <d v="2015-02-26T00:00:00"/>
    <s v="Medium"/>
    <x v="28"/>
    <n v="1380.51"/>
    <n v="0.1"/>
    <s v="Regular"/>
    <n v="-594.14"/>
    <n v="92.98"/>
    <n v="49"/>
    <s v="Claudia Miner"/>
    <s v="South Glamorgan"/>
    <s v="Small Business"/>
    <x v="0"/>
    <s v="Storage &amp; Organization"/>
    <s v="Large Box"/>
    <d v="2015-02-28T00:00:00"/>
    <x v="1"/>
  </r>
  <r>
    <n v="6280"/>
    <s v="N"/>
    <d v="2015-02-26T00:00:00"/>
    <s v="Low"/>
    <x v="49"/>
    <n v="3362.5"/>
    <n v="7.0000000000000007E-2"/>
    <s v="Delivery Van"/>
    <n v="-1696.56"/>
    <n v="82.98"/>
    <n v="73.81"/>
    <s v="Steve Chapman"/>
    <s v="Mid Glamorgan"/>
    <s v="Corporate"/>
    <x v="2"/>
    <s v="Chairs &amp; Chairmats"/>
    <s v="Jumbo Drum"/>
    <d v="2015-02-26T00:00:00"/>
    <x v="1"/>
  </r>
  <r>
    <n v="6281"/>
    <s v="N"/>
    <d v="2015-02-26T00:00:00"/>
    <s v="Low"/>
    <x v="43"/>
    <n v="2871.95"/>
    <n v="0.06"/>
    <s v="Regular"/>
    <n v="1026.47"/>
    <n v="94.99"/>
    <n v="19.5"/>
    <s v="Steve Chapman"/>
    <s v="Mid Glamorgan"/>
    <s v="Corporate"/>
    <x v="1"/>
    <s v="Computer Peripherals"/>
    <s v="Small Box"/>
    <d v="2015-03-03T00:00:00"/>
    <x v="1"/>
  </r>
  <r>
    <n v="6282"/>
    <s v="N"/>
    <d v="2015-02-26T00:00:00"/>
    <s v="Low"/>
    <x v="25"/>
    <n v="73.010000000000005"/>
    <n v="0.02"/>
    <s v="Regular"/>
    <n v="-11.23"/>
    <n v="13.95"/>
    <n v="15.63"/>
    <s v="Steve Chapman"/>
    <s v="Mid Glamorgan"/>
    <s v="Corporate"/>
    <x v="0"/>
    <s v="Pens &amp; Art Supplies"/>
    <s v="Wrap Bag"/>
    <d v="2015-03-03T00:00:00"/>
    <x v="1"/>
  </r>
  <r>
    <n v="6283"/>
    <s v="N"/>
    <d v="2015-02-27T00:00:00"/>
    <s v="Low"/>
    <x v="14"/>
    <n v="146.25"/>
    <n v="0.08"/>
    <s v="Regular"/>
    <n v="-43.95"/>
    <n v="19.100000000000001"/>
    <n v="20.05"/>
    <s v="Patrick Ryan"/>
    <s v="Mid Glamorgan"/>
    <s v="Corporate"/>
    <x v="0"/>
    <s v="Binders and Binder Accessories"/>
    <s v="Small Box"/>
    <d v="2015-02-27T00:00:00"/>
    <x v="1"/>
  </r>
  <r>
    <n v="6284"/>
    <s v="Y"/>
    <d v="2015-02-27T00:00:00"/>
    <s v="High"/>
    <x v="12"/>
    <n v="504.8"/>
    <n v="0.05"/>
    <s v="Regular"/>
    <n v="43.3"/>
    <n v="26.98"/>
    <n v="22.99"/>
    <s v="Randy Ferguson"/>
    <s v="Mid Glamorgan"/>
    <s v="Corporate"/>
    <x v="2"/>
    <s v="Office Furnishings"/>
    <s v="Small Pack"/>
    <d v="2015-03-01T00:00:00"/>
    <x v="1"/>
  </r>
  <r>
    <n v="6285"/>
    <s v="Y"/>
    <d v="2015-02-27T00:00:00"/>
    <s v="High"/>
    <x v="49"/>
    <n v="4972.7839999999997"/>
    <n v="0"/>
    <s v="Delivery Van"/>
    <n v="-170.06"/>
    <n v="136.49"/>
    <n v="65.94"/>
    <s v="Randy Ferguson"/>
    <s v="Mid Glamorgan"/>
    <s v="Corporate"/>
    <x v="2"/>
    <s v="Tables"/>
    <s v="Jumbo Box"/>
    <d v="2015-03-01T00:00:00"/>
    <x v="1"/>
  </r>
  <r>
    <n v="6286"/>
    <s v="Y"/>
    <d v="2015-02-27T00:00:00"/>
    <s v="High"/>
    <x v="4"/>
    <n v="365.81950000000001"/>
    <n v="0.09"/>
    <s v="Express"/>
    <n v="-269.66000000000003"/>
    <n v="67.989999999999995"/>
    <n v="16.5"/>
    <s v="Randy Ferguson"/>
    <s v="Mid Glamorgan"/>
    <s v="Corporate"/>
    <x v="1"/>
    <s v="Telephones and Communication"/>
    <s v="Small Pack"/>
    <d v="2015-03-01T00:00:00"/>
    <x v="1"/>
  </r>
  <r>
    <n v="6287"/>
    <s v="Y"/>
    <d v="2015-02-27T00:00:00"/>
    <s v="High"/>
    <x v="25"/>
    <n v="3240.08"/>
    <n v="0.03"/>
    <s v="Regular"/>
    <n v="880.85"/>
    <n v="117.98"/>
    <n v="27.99"/>
    <s v="Randy Ferguson"/>
    <s v="Mid Glamorgan"/>
    <s v="Corporate"/>
    <x v="2"/>
    <s v="Office Furnishings"/>
    <s v="Medium Box"/>
    <d v="2015-03-01T00:00:00"/>
    <x v="1"/>
  </r>
  <r>
    <n v="6288"/>
    <s v="N"/>
    <d v="2015-02-27T00:00:00"/>
    <s v="Critical"/>
    <x v="24"/>
    <n v="48.63"/>
    <n v="0.09"/>
    <s v="Regular"/>
    <n v="-16.11"/>
    <n v="13.26"/>
    <n v="14.7"/>
    <s v="Mike Kennedy"/>
    <s v="Dyfed"/>
    <s v="Corporate"/>
    <x v="0"/>
    <s v="Rubber Bands"/>
    <s v="Wrap Bag"/>
    <d v="2015-02-27T00:00:00"/>
    <x v="1"/>
  </r>
  <r>
    <n v="6289"/>
    <s v="N"/>
    <d v="2015-02-27T00:00:00"/>
    <s v="Not Specified"/>
    <x v="25"/>
    <n v="15258.9"/>
    <n v="0.06"/>
    <s v="Delivery Van"/>
    <n v="5358.59"/>
    <n v="512.97"/>
    <n v="83.3"/>
    <s v="Carlos Daly"/>
    <s v="South Glamorgan"/>
    <s v="Home Office"/>
    <x v="1"/>
    <s v="Office Machines"/>
    <s v="Jumbo Drum"/>
    <d v="2015-02-27T00:00:00"/>
    <x v="1"/>
  </r>
  <r>
    <n v="6290"/>
    <s v="N"/>
    <d v="2015-02-28T00:00:00"/>
    <s v="Low"/>
    <x v="12"/>
    <n v="9480.7099999999991"/>
    <n v="0.03"/>
    <s v="Delivery Van"/>
    <n v="1944.51"/>
    <n v="306.62"/>
    <n v="56.52"/>
    <s v="Susan Vickery"/>
    <s v="West Glamorgan"/>
    <s v="Home Office"/>
    <x v="0"/>
    <s v="Appliances"/>
    <s v="Jumbo Drum"/>
    <d v="2015-03-04T00:00:00"/>
    <x v="1"/>
  </r>
  <r>
    <n v="6291"/>
    <s v="N"/>
    <d v="2015-03-01T00:00:00"/>
    <s v="Medium"/>
    <x v="4"/>
    <n v="188.19"/>
    <n v="0.05"/>
    <s v="Regular"/>
    <n v="25.49"/>
    <n v="34.840000000000003"/>
    <n v="19.47"/>
    <s v="Steve Chapman"/>
    <s v="Mid Glamorgan"/>
    <s v="Corporate"/>
    <x v="0"/>
    <s v="Paper"/>
    <s v="Small Box"/>
    <d v="2015-03-02T00:00:00"/>
    <x v="1"/>
  </r>
  <r>
    <n v="6292"/>
    <s v="N"/>
    <d v="2015-03-02T00:00:00"/>
    <s v="Medium"/>
    <x v="41"/>
    <n v="310.99"/>
    <n v="0.1"/>
    <s v="Regular"/>
    <n v="-40.590000000000003"/>
    <n v="21.65"/>
    <n v="20.22"/>
    <s v="Liz MacKendrick"/>
    <s v="West Glamorgan"/>
    <s v="Corporate"/>
    <x v="2"/>
    <s v="Office Furnishings"/>
    <s v="Small Box"/>
    <d v="2015-03-04T00:00:00"/>
    <x v="1"/>
  </r>
  <r>
    <n v="6293"/>
    <s v="N"/>
    <d v="2015-03-02T00:00:00"/>
    <s v="Medium"/>
    <x v="40"/>
    <n v="199"/>
    <n v="0.04"/>
    <s v="Regular"/>
    <n v="-145.34"/>
    <n v="16.98"/>
    <n v="21.44"/>
    <s v="Liz MacKendrick"/>
    <s v="West Glamorgan"/>
    <s v="Corporate"/>
    <x v="0"/>
    <s v="Paper"/>
    <s v="Small Box"/>
    <d v="2015-03-03T00:00:00"/>
    <x v="1"/>
  </r>
  <r>
    <n v="6294"/>
    <s v="N"/>
    <d v="2015-03-02T00:00:00"/>
    <s v="Medium"/>
    <x v="0"/>
    <n v="70.28"/>
    <n v="0.09"/>
    <s v="Regular"/>
    <n v="-19.34"/>
    <n v="30.97"/>
    <n v="23.54"/>
    <s v="Maureen Gastineau"/>
    <s v="Mid Glamorgan"/>
    <s v="Consumer"/>
    <x v="0"/>
    <s v="Paper"/>
    <s v="Small Box"/>
    <d v="2015-03-03T00:00:00"/>
    <x v="1"/>
  </r>
  <r>
    <n v="6295"/>
    <s v="N"/>
    <d v="2015-03-02T00:00:00"/>
    <s v="Critical"/>
    <x v="10"/>
    <n v="223.16"/>
    <n v="0.09"/>
    <s v="Regular"/>
    <n v="-92.35"/>
    <n v="22.9"/>
    <n v="21.46"/>
    <s v="Kelly Andreada"/>
    <s v="Mid Glamorgan"/>
    <s v="Home Office"/>
    <x v="0"/>
    <s v="Storage &amp; Organization"/>
    <s v="Small Box"/>
    <d v="2015-03-04T00:00:00"/>
    <x v="1"/>
  </r>
  <r>
    <n v="6296"/>
    <s v="N"/>
    <d v="2015-03-02T00:00:00"/>
    <s v="High"/>
    <x v="26"/>
    <n v="400.71"/>
    <n v="0.04"/>
    <s v="Regular"/>
    <n v="89.7"/>
    <n v="31.98"/>
    <n v="19.86"/>
    <s v="Alan Jenkins"/>
    <s v="West Glamorgan"/>
    <s v="Small Business"/>
    <x v="0"/>
    <s v="Paper"/>
    <s v="Small Box"/>
    <d v="2015-03-03T00:00:00"/>
    <x v="1"/>
  </r>
  <r>
    <n v="6297"/>
    <s v="N"/>
    <d v="2015-03-02T00:00:00"/>
    <s v="Medium"/>
    <x v="30"/>
    <n v="36.21"/>
    <n v="0.02"/>
    <s v="Regular"/>
    <n v="12.55"/>
    <n v="14.89"/>
    <n v="14.49"/>
    <s v="Dan Reichenbach"/>
    <s v="Dyfed"/>
    <s v="Corporate"/>
    <x v="0"/>
    <s v="Labels"/>
    <s v="Small Box"/>
    <d v="2015-03-03T00:00:00"/>
    <x v="1"/>
  </r>
  <r>
    <n v="6298"/>
    <s v="N"/>
    <d v="2015-03-02T00:00:00"/>
    <s v="Medium"/>
    <x v="24"/>
    <n v="1453"/>
    <n v="0.08"/>
    <s v="Regular"/>
    <n v="131.43"/>
    <n v="53.32"/>
    <n v="22.66"/>
    <s v="Dan Reichenbach"/>
    <s v="Dyfed"/>
    <s v="Corporate"/>
    <x v="2"/>
    <s v="Office Furnishings"/>
    <s v="Medium Box"/>
    <d v="2015-03-05T00:00:00"/>
    <x v="1"/>
  </r>
  <r>
    <n v="6299"/>
    <s v="N"/>
    <d v="2015-03-02T00:00:00"/>
    <s v="Medium"/>
    <x v="32"/>
    <n v="126.43"/>
    <n v="0.06"/>
    <s v="Regular"/>
    <n v="35.020000000000003"/>
    <n v="20.95"/>
    <n v="16.010000000000002"/>
    <s v="Dan Reichenbach"/>
    <s v="Dyfed"/>
    <s v="Corporate"/>
    <x v="0"/>
    <s v="Paper"/>
    <s v="Wrap Bag"/>
    <d v="2015-03-03T00:00:00"/>
    <x v="1"/>
  </r>
  <r>
    <n v="6300"/>
    <s v="N"/>
    <d v="2015-03-03T00:00:00"/>
    <s v="Medium"/>
    <x v="9"/>
    <n v="475.88"/>
    <n v="7.0000000000000007E-2"/>
    <s v="Express"/>
    <n v="-208.09"/>
    <n v="23.34"/>
    <n v="25.25"/>
    <s v="Theresa Swint"/>
    <s v="Mid Glamorgan"/>
    <s v="Consumer"/>
    <x v="0"/>
    <s v="Paper"/>
    <s v="Small Box"/>
    <d v="2015-03-05T00:00:00"/>
    <x v="1"/>
  </r>
  <r>
    <n v="6301"/>
    <s v="N"/>
    <d v="2015-03-03T00:00:00"/>
    <s v="Medium"/>
    <x v="15"/>
    <n v="291.54000000000002"/>
    <n v="0.05"/>
    <s v="Regular"/>
    <n v="-98.78"/>
    <n v="23.66"/>
    <n v="22.99"/>
    <s v="Theresa Swint"/>
    <s v="Mid Glamorgan"/>
    <s v="Consumer"/>
    <x v="0"/>
    <s v="Pens &amp; Art Supplies"/>
    <s v="Small Pack"/>
    <d v="2015-03-06T00:00:00"/>
    <x v="1"/>
  </r>
  <r>
    <n v="6302"/>
    <s v="N"/>
    <d v="2015-03-04T00:00:00"/>
    <s v="Medium"/>
    <x v="24"/>
    <n v="3499.11"/>
    <n v="0.04"/>
    <s v="Delivery Van"/>
    <n v="-1211.24"/>
    <n v="107.95"/>
    <n v="88.35"/>
    <s v="Maureen Gastineau"/>
    <s v="Mid Glamorgan"/>
    <s v="Consumer"/>
    <x v="2"/>
    <s v="Chairs &amp; Chairmats"/>
    <s v="Jumbo Drum"/>
    <d v="2015-03-06T00:00:00"/>
    <x v="1"/>
  </r>
  <r>
    <n v="6303"/>
    <s v="N"/>
    <d v="2015-03-04T00:00:00"/>
    <s v="Medium"/>
    <x v="3"/>
    <n v="492.56"/>
    <n v="0.1"/>
    <s v="Regular"/>
    <n v="-3.92"/>
    <n v="46.58"/>
    <n v="22.99"/>
    <s v="Maureen Gastineau"/>
    <s v="Mid Glamorgan"/>
    <s v="Consumer"/>
    <x v="0"/>
    <s v="Pens &amp; Art Supplies"/>
    <s v="Small Pack"/>
    <d v="2015-03-06T00:00:00"/>
    <x v="1"/>
  </r>
  <r>
    <n v="6304"/>
    <s v="Y"/>
    <d v="2015-03-04T00:00:00"/>
    <s v="Low"/>
    <x v="26"/>
    <n v="254.03"/>
    <n v="0.08"/>
    <s v="Regular"/>
    <n v="36.94"/>
    <n v="24.28"/>
    <n v="18.86"/>
    <s v="Speros Goranitis"/>
    <s v="Mid Glamorgan"/>
    <s v="Corporate"/>
    <x v="0"/>
    <s v="Paper"/>
    <s v="Small Box"/>
    <d v="2015-03-11T00:00:00"/>
    <x v="1"/>
  </r>
  <r>
    <n v="6305"/>
    <s v="N"/>
    <d v="2015-03-07T00:00:00"/>
    <s v="Not Specified"/>
    <x v="4"/>
    <n v="358.89"/>
    <n v="0.03"/>
    <s v="Regular"/>
    <n v="112.72"/>
    <n v="53.94"/>
    <n v="16.989999999999998"/>
    <s v="Theresa Coyne"/>
    <s v="West Glamorgan"/>
    <s v="Home Office"/>
    <x v="0"/>
    <s v="Binders and Binder Accessories"/>
    <s v="Small Box"/>
    <d v="2015-03-10T00:00:00"/>
    <x v="1"/>
  </r>
  <r>
    <n v="6306"/>
    <s v="N"/>
    <d v="2015-03-07T00:00:00"/>
    <s v="Not Specified"/>
    <x v="45"/>
    <n v="81.53"/>
    <n v="0.08"/>
    <s v="Regular"/>
    <n v="-63.94"/>
    <n v="16.28"/>
    <n v="20.72"/>
    <s v="Theresa Coyne"/>
    <s v="West Glamorgan"/>
    <s v="Home Office"/>
    <x v="0"/>
    <s v="Paper"/>
    <s v="Small Box"/>
    <d v="2015-03-08T00:00:00"/>
    <x v="1"/>
  </r>
  <r>
    <n v="6307"/>
    <s v="N"/>
    <d v="2015-03-07T00:00:00"/>
    <s v="Not Specified"/>
    <x v="46"/>
    <n v="202.43"/>
    <n v="0.09"/>
    <s v="Regular"/>
    <n v="-143.47"/>
    <n v="16.28"/>
    <n v="19.739999999999998"/>
    <s v="Theresa Coyne"/>
    <s v="West Glamorgan"/>
    <s v="Home Office"/>
    <x v="0"/>
    <s v="Paper"/>
    <s v="Small Box"/>
    <d v="2015-03-09T00:00:00"/>
    <x v="1"/>
  </r>
  <r>
    <n v="6308"/>
    <s v="N"/>
    <d v="2015-03-07T00:00:00"/>
    <s v="Medium"/>
    <x v="8"/>
    <n v="2483.23"/>
    <n v="0.09"/>
    <s v="Regular"/>
    <n v="757.77"/>
    <n v="71.98"/>
    <n v="17.989999999999998"/>
    <s v="Doug Bickford"/>
    <s v="South Glamorgan"/>
    <s v="Corporate"/>
    <x v="0"/>
    <s v="Appliances"/>
    <s v="Small Box"/>
    <d v="2015-03-10T00:00:00"/>
    <x v="1"/>
  </r>
  <r>
    <n v="6309"/>
    <s v="N"/>
    <d v="2015-03-08T00:00:00"/>
    <s v="Critical"/>
    <x v="33"/>
    <n v="1253.92"/>
    <n v="0.01"/>
    <s v="Regular"/>
    <n v="57.88"/>
    <n v="36.92"/>
    <n v="26.98"/>
    <s v="Edward Nazzal"/>
    <s v="West Glamorgan"/>
    <s v="Home Office"/>
    <x v="0"/>
    <s v="Binders and Binder Accessories"/>
    <s v="Small Box"/>
    <d v="2015-03-08T00:00:00"/>
    <x v="1"/>
  </r>
  <r>
    <n v="6310"/>
    <s v="N"/>
    <d v="2015-03-08T00:00:00"/>
    <s v="Low"/>
    <x v="17"/>
    <n v="32.92"/>
    <n v="0.01"/>
    <s v="Regular"/>
    <n v="27.17"/>
    <n v="21.65"/>
    <n v="20.22"/>
    <s v="Henry MacAllister"/>
    <s v="West Glamorgan"/>
    <s v="Small Business"/>
    <x v="2"/>
    <s v="Office Furnishings"/>
    <s v="Small Box"/>
    <d v="2015-03-15T00:00:00"/>
    <x v="1"/>
  </r>
  <r>
    <n v="6311"/>
    <s v="Y"/>
    <d v="2015-03-08T00:00:00"/>
    <s v="Medium"/>
    <x v="36"/>
    <n v="5618.24"/>
    <n v="7.0000000000000007E-2"/>
    <s v="Regular"/>
    <n v="2371.91"/>
    <n v="162.97999999999999"/>
    <n v="27.99"/>
    <s v="Charles Sheldon"/>
    <s v="Dyfed"/>
    <s v="Corporate"/>
    <x v="1"/>
    <s v="Office Machines"/>
    <s v="Medium Box"/>
    <d v="2015-03-10T00:00:00"/>
    <x v="1"/>
  </r>
  <r>
    <n v="6312"/>
    <s v="Y"/>
    <d v="2015-03-08T00:00:00"/>
    <s v="Medium"/>
    <x v="26"/>
    <n v="462.74"/>
    <n v="0.06"/>
    <s v="Delivery Van"/>
    <n v="-927.15"/>
    <n v="32.979999999999997"/>
    <n v="67.03"/>
    <s v="Charles Sheldon"/>
    <s v="Dyfed"/>
    <s v="Corporate"/>
    <x v="0"/>
    <s v="Storage &amp; Organization"/>
    <s v="Jumbo Drum"/>
    <d v="2015-03-10T00:00:00"/>
    <x v="1"/>
  </r>
  <r>
    <n v="6313"/>
    <s v="Y"/>
    <d v="2015-03-08T00:00:00"/>
    <s v="Medium"/>
    <x v="24"/>
    <n v="2337.0459999999998"/>
    <n v="0.1"/>
    <s v="Express"/>
    <n v="-304.83999999999997"/>
    <n v="97.99"/>
    <n v="14.99"/>
    <s v="Charles Sheldon"/>
    <s v="Dyfed"/>
    <s v="Corporate"/>
    <x v="1"/>
    <s v="Telephones and Communication"/>
    <s v="Wrap Bag"/>
    <d v="2015-03-10T00:00:00"/>
    <x v="1"/>
  </r>
  <r>
    <n v="6314"/>
    <s v="N"/>
    <d v="2015-03-08T00:00:00"/>
    <s v="Critical"/>
    <x v="44"/>
    <n v="127.03"/>
    <n v="0.03"/>
    <s v="Regular"/>
    <n v="-21.99"/>
    <n v="17.079999999999998"/>
    <n v="17.63"/>
    <s v="Jennifer Halladay"/>
    <s v="West Glamorgan"/>
    <s v="Home Office"/>
    <x v="2"/>
    <s v="Office Furnishings"/>
    <s v="Wrap Bag"/>
    <d v="2015-03-10T00:00:00"/>
    <x v="1"/>
  </r>
  <r>
    <n v="6315"/>
    <s v="N"/>
    <d v="2015-03-08T00:00:00"/>
    <s v="Critical"/>
    <x v="29"/>
    <n v="185.32"/>
    <n v="0"/>
    <s v="Regular"/>
    <n v="-162.52000000000001"/>
    <n v="16.28"/>
    <n v="20.72"/>
    <s v="Jennifer Halladay"/>
    <s v="West Glamorgan"/>
    <s v="Home Office"/>
    <x v="0"/>
    <s v="Paper"/>
    <s v="Small Box"/>
    <d v="2015-03-08T00:00:00"/>
    <x v="1"/>
  </r>
  <r>
    <n v="6316"/>
    <s v="Y"/>
    <d v="2015-03-09T00:00:00"/>
    <s v="Low"/>
    <x v="8"/>
    <n v="3194.17"/>
    <n v="0.09"/>
    <s v="Regular"/>
    <n v="460.82"/>
    <n v="88.72"/>
    <n v="33.950000000000003"/>
    <s v="Carlos Meador"/>
    <s v="Dyfed"/>
    <s v="Corporate"/>
    <x v="0"/>
    <s v="Appliances"/>
    <s v="Large Box"/>
    <d v="2015-03-18T00:00:00"/>
    <x v="1"/>
  </r>
  <r>
    <n v="6317"/>
    <s v="N"/>
    <d v="2015-03-09T00:00:00"/>
    <s v="Critical"/>
    <x v="0"/>
    <n v="30.78"/>
    <n v="0.08"/>
    <s v="Regular"/>
    <n v="-6.79"/>
    <n v="18.48"/>
    <n v="19.14"/>
    <s v="Anemone Ratner"/>
    <s v="West Glamorgan"/>
    <s v="Small Business"/>
    <x v="0"/>
    <s v="Paper"/>
    <s v="Small Box"/>
    <d v="2015-03-12T00:00:00"/>
    <x v="1"/>
  </r>
  <r>
    <n v="6318"/>
    <s v="N"/>
    <d v="2015-03-09T00:00:00"/>
    <s v="Critical"/>
    <x v="45"/>
    <n v="146.77000000000001"/>
    <n v="0.04"/>
    <s v="Express"/>
    <n v="7.12"/>
    <n v="20.34"/>
    <n v="16.64"/>
    <s v="Anemone Ratner"/>
    <s v="West Glamorgan"/>
    <s v="Small Business"/>
    <x v="0"/>
    <s v="Scissors Rulers and Trimmers"/>
    <s v="Small Pack"/>
    <d v="2015-03-10T00:00:00"/>
    <x v="1"/>
  </r>
  <r>
    <n v="6319"/>
    <s v="N"/>
    <d v="2015-03-09T00:00:00"/>
    <s v="Critical"/>
    <x v="28"/>
    <n v="1229.02"/>
    <n v="0.01"/>
    <s v="Regular"/>
    <n v="-463.24"/>
    <n v="76.650000000000006"/>
    <n v="49"/>
    <s v="Anemone Ratner"/>
    <s v="West Glamorgan"/>
    <s v="Small Business"/>
    <x v="0"/>
    <s v="Storage &amp; Organization"/>
    <s v="Large Box"/>
    <d v="2015-03-09T00:00:00"/>
    <x v="1"/>
  </r>
  <r>
    <n v="6320"/>
    <s v="N"/>
    <d v="2015-03-09T00:00:00"/>
    <s v="High"/>
    <x v="19"/>
    <n v="93.02"/>
    <n v="7.0000000000000007E-2"/>
    <s v="Regular"/>
    <n v="-75.819999999999993"/>
    <n v="19.28"/>
    <n v="25.15"/>
    <s v="Kelly Collister"/>
    <s v="Mid Glamorgan"/>
    <s v="Consumer"/>
    <x v="0"/>
    <s v="Paper"/>
    <s v="Small Box"/>
    <d v="2015-03-11T00:00:00"/>
    <x v="1"/>
  </r>
  <r>
    <n v="6321"/>
    <s v="N"/>
    <d v="2015-03-10T00:00:00"/>
    <s v="Not Specified"/>
    <x v="2"/>
    <n v="321.61"/>
    <n v="0"/>
    <s v="Regular"/>
    <n v="55.17"/>
    <n v="17.88"/>
    <n v="17.04"/>
    <s v="Roy Jones"/>
    <s v="Mid Glamorgan"/>
    <s v="Corporate"/>
    <x v="0"/>
    <s v="Paper"/>
    <s v="Wrap Bag"/>
    <d v="2015-03-11T00:00:00"/>
    <x v="1"/>
  </r>
  <r>
    <n v="6322"/>
    <s v="N"/>
    <d v="2015-03-11T00:00:00"/>
    <s v="High"/>
    <x v="40"/>
    <n v="1568.6205"/>
    <n v="0.09"/>
    <s v="Regular"/>
    <n v="-221.42"/>
    <n v="67.989999999999995"/>
    <n v="16.5"/>
    <s v="Beth Fritzler"/>
    <s v="Mid Glamorgan"/>
    <s v="Small Business"/>
    <x v="1"/>
    <s v="Telephones and Communication"/>
    <s v="Small Pack"/>
    <d v="2015-03-13T00:00:00"/>
    <x v="1"/>
  </r>
  <r>
    <n v="6323"/>
    <s v="N"/>
    <d v="2015-03-12T00:00:00"/>
    <s v="Low"/>
    <x v="6"/>
    <n v="50.96"/>
    <n v="0.01"/>
    <s v="Regular"/>
    <n v="26.61"/>
    <n v="21.38"/>
    <n v="18.93"/>
    <s v="Lori Olson"/>
    <s v="Dyfed"/>
    <s v="Consumer"/>
    <x v="2"/>
    <s v="Office Furnishings"/>
    <s v="Small Box"/>
    <d v="2015-03-16T00:00:00"/>
    <x v="1"/>
  </r>
  <r>
    <n v="6324"/>
    <s v="N"/>
    <d v="2015-03-12T00:00:00"/>
    <s v="Not Specified"/>
    <x v="10"/>
    <n v="2193.3535000000002"/>
    <n v="0.1"/>
    <s v="Regular"/>
    <n v="273.41000000000003"/>
    <n v="137.99"/>
    <n v="22.99"/>
    <s v="Toby Knight"/>
    <s v="Mid Glamorgan"/>
    <s v="Consumer"/>
    <x v="1"/>
    <s v="Telephones and Communication"/>
    <s v="Small Box"/>
    <d v="2015-03-13T00:00:00"/>
    <x v="1"/>
  </r>
  <r>
    <n v="6325"/>
    <s v="N"/>
    <d v="2015-03-12T00:00:00"/>
    <s v="Not Specified"/>
    <x v="1"/>
    <n v="1330.9435000000001"/>
    <n v="0"/>
    <s v="Express"/>
    <n v="-29.33"/>
    <n v="137.99"/>
    <n v="22.08"/>
    <s v="Toby Knight"/>
    <s v="Mid Glamorgan"/>
    <s v="Consumer"/>
    <x v="1"/>
    <s v="Telephones and Communication"/>
    <s v="Small Box"/>
    <d v="2015-03-13T00:00:00"/>
    <x v="1"/>
  </r>
  <r>
    <n v="6326"/>
    <s v="N"/>
    <d v="2015-03-12T00:00:00"/>
    <s v="Medium"/>
    <x v="40"/>
    <n v="4281.2"/>
    <n v="0.06"/>
    <s v="Delivery Van"/>
    <n v="-1770.43"/>
    <n v="134.99"/>
    <n v="84.2"/>
    <s v="Barry French"/>
    <s v="South Glamorgan"/>
    <s v="Consumer"/>
    <x v="2"/>
    <s v="Chairs &amp; Chairmats"/>
    <s v="Jumbo Drum"/>
    <d v="2015-03-14T00:00:00"/>
    <x v="1"/>
  </r>
  <r>
    <n v="6327"/>
    <s v="N"/>
    <d v="2015-03-12T00:00:00"/>
    <s v="Not Specified"/>
    <x v="5"/>
    <n v="12106.27"/>
    <n v="0.04"/>
    <s v="Delivery Van"/>
    <n v="-963.65"/>
    <n v="412.98"/>
    <n v="56.52"/>
    <s v="Muhammed Yedwab"/>
    <s v="Dyfed"/>
    <s v="Consumer"/>
    <x v="2"/>
    <s v="Tables"/>
    <s v="Jumbo Box"/>
    <d v="2015-03-12T00:00:00"/>
    <x v="1"/>
  </r>
  <r>
    <n v="6328"/>
    <s v="N"/>
    <d v="2015-03-13T00:00:00"/>
    <s v="Medium"/>
    <x v="43"/>
    <n v="342.06"/>
    <n v="0.05"/>
    <s v="Regular"/>
    <n v="137.96"/>
    <n v="21.93"/>
    <n v="15.09"/>
    <s v="Carlos Meador"/>
    <s v="Dyfed"/>
    <s v="Corporate"/>
    <x v="0"/>
    <s v="Pens &amp; Art Supplies"/>
    <s v="Wrap Bag"/>
    <d v="2015-03-14T00:00:00"/>
    <x v="1"/>
  </r>
  <r>
    <n v="6329"/>
    <s v="N"/>
    <d v="2015-03-13T00:00:00"/>
    <s v="Medium"/>
    <x v="45"/>
    <n v="2033.45"/>
    <n v="0.1"/>
    <s v="Delivery Van"/>
    <n v="-352.25"/>
    <n v="147.99"/>
    <n v="42.63"/>
    <s v="Carlos Meador"/>
    <s v="Mid Glamorgan"/>
    <s v="Corporate"/>
    <x v="2"/>
    <s v="Chairs &amp; Chairmats"/>
    <s v="Jumbo Drum"/>
    <d v="2015-03-15T00:00:00"/>
    <x v="1"/>
  </r>
  <r>
    <n v="6330"/>
    <s v="N"/>
    <d v="2015-03-13T00:00:00"/>
    <s v="Critical"/>
    <x v="47"/>
    <n v="2562.77"/>
    <n v="0.08"/>
    <s v="Delivery Van"/>
    <n v="-819.51"/>
    <n v="107.98"/>
    <n v="72.2"/>
    <s v="Dave Brooks"/>
    <s v="Mid Glamorgan"/>
    <s v="Corporate"/>
    <x v="2"/>
    <s v="Chairs &amp; Chairmats"/>
    <s v="Jumbo Drum"/>
    <d v="2015-03-14T00:00:00"/>
    <x v="1"/>
  </r>
  <r>
    <n v="6331"/>
    <s v="N"/>
    <d v="2015-03-13T00:00:00"/>
    <s v="Critical"/>
    <x v="8"/>
    <n v="678.05"/>
    <n v="0.08"/>
    <s v="Regular"/>
    <n v="47.06"/>
    <n v="27.94"/>
    <n v="19.45"/>
    <s v="Carl Weiss"/>
    <s v="Mid Glamorgan"/>
    <s v="Consumer"/>
    <x v="0"/>
    <s v="Pens &amp; Art Supplies"/>
    <s v="Small Pack"/>
    <d v="2015-03-14T00:00:00"/>
    <x v="1"/>
  </r>
  <r>
    <n v="6332"/>
    <s v="N"/>
    <d v="2015-03-14T00:00:00"/>
    <s v="Medium"/>
    <x v="11"/>
    <n v="485.78"/>
    <n v="0.09"/>
    <s v="Regular"/>
    <n v="-28.99"/>
    <n v="23.97"/>
    <n v="18.98"/>
    <s v="Natalie Webber"/>
    <s v="Mid Glamorgan"/>
    <s v="Consumer"/>
    <x v="0"/>
    <s v="Appliances"/>
    <s v="Small Box"/>
    <d v="2015-03-16T00:00:00"/>
    <x v="1"/>
  </r>
  <r>
    <n v="6333"/>
    <s v="N"/>
    <d v="2015-03-15T00:00:00"/>
    <s v="Critical"/>
    <x v="19"/>
    <n v="1620.33"/>
    <n v="0"/>
    <s v="Regular"/>
    <n v="326.64999999999998"/>
    <n v="152.99"/>
    <n v="27.99"/>
    <s v="Frank Carlisle"/>
    <s v="West Glamorgan"/>
    <s v="Small Business"/>
    <x v="1"/>
    <s v="Office Machines"/>
    <s v="Medium Box"/>
    <d v="2015-03-17T00:00:00"/>
    <x v="1"/>
  </r>
  <r>
    <n v="6334"/>
    <s v="N"/>
    <d v="2015-03-15T00:00:00"/>
    <s v="Not Specified"/>
    <x v="37"/>
    <n v="1469.5615"/>
    <n v="0.03"/>
    <s v="Regular"/>
    <n v="220.83"/>
    <n v="77.989999999999995"/>
    <n v="19.989999999999998"/>
    <s v="Harold Dahlen"/>
    <s v="Dyfed"/>
    <s v="Consumer"/>
    <x v="1"/>
    <s v="Telephones and Communication"/>
    <s v="Small Box"/>
    <d v="2015-03-16T00:00:00"/>
    <x v="1"/>
  </r>
  <r>
    <n v="6335"/>
    <s v="N"/>
    <d v="2015-03-16T00:00:00"/>
    <s v="High"/>
    <x v="45"/>
    <n v="700.13"/>
    <n v="0.01"/>
    <s v="Regular"/>
    <n v="100.37"/>
    <n v="52.99"/>
    <n v="31.48"/>
    <s v="Andy Rees"/>
    <s v="Dyfed"/>
    <s v="Corporate"/>
    <x v="0"/>
    <s v="Paper"/>
    <s v="Small Box"/>
    <d v="2015-03-18T00:00:00"/>
    <x v="1"/>
  </r>
  <r>
    <n v="6336"/>
    <s v="N"/>
    <d v="2015-03-16T00:00:00"/>
    <s v="Low"/>
    <x v="1"/>
    <n v="721.79100000000005"/>
    <n v="0"/>
    <s v="Regular"/>
    <n v="-56.93"/>
    <n v="77.989999999999995"/>
    <n v="22.99"/>
    <s v="Chris Cortes"/>
    <s v="Dyfed"/>
    <s v="Consumer"/>
    <x v="1"/>
    <s v="Telephones and Communication"/>
    <s v="Small Box"/>
    <d v="2015-03-18T00:00:00"/>
    <x v="1"/>
  </r>
  <r>
    <n v="6337"/>
    <s v="N"/>
    <d v="2015-03-17T00:00:00"/>
    <s v="Low"/>
    <x v="48"/>
    <n v="55.44"/>
    <n v="0.09"/>
    <s v="Regular"/>
    <n v="-17.88"/>
    <n v="18.48"/>
    <n v="19.940000000000001"/>
    <s v="Saphhira Shifley"/>
    <s v="Mid Glamorgan"/>
    <s v="Corporate"/>
    <x v="0"/>
    <s v="Paper"/>
    <s v="Small Box"/>
    <d v="2015-03-19T00:00:00"/>
    <x v="1"/>
  </r>
  <r>
    <n v="6338"/>
    <s v="N"/>
    <d v="2015-03-21T00:00:00"/>
    <s v="Medium"/>
    <x v="3"/>
    <n v="37.78"/>
    <n v="0.08"/>
    <s v="Regular"/>
    <n v="-53.78"/>
    <n v="13.8"/>
    <n v="18.79"/>
    <s v="George Bell"/>
    <s v="West Glamorgan"/>
    <s v="Corporate"/>
    <x v="0"/>
    <s v="Binders and Binder Accessories"/>
    <s v="Small Box"/>
    <d v="2015-03-22T00:00:00"/>
    <x v="1"/>
  </r>
  <r>
    <n v="6339"/>
    <s v="N"/>
    <d v="2015-03-21T00:00:00"/>
    <s v="Critical"/>
    <x v="1"/>
    <n v="716.94"/>
    <n v="7.0000000000000007E-2"/>
    <s v="Regular"/>
    <n v="136.84"/>
    <n v="71.98"/>
    <n v="17.989999999999998"/>
    <s v="Michelle Moray"/>
    <s v="Mid Glamorgan"/>
    <s v="Corporate"/>
    <x v="0"/>
    <s v="Appliances"/>
    <s v="Small Box"/>
    <d v="2015-03-22T00:00:00"/>
    <x v="1"/>
  </r>
  <r>
    <n v="6340"/>
    <s v="N"/>
    <d v="2015-03-21T00:00:00"/>
    <s v="Critical"/>
    <x v="8"/>
    <n v="1227.48"/>
    <n v="0"/>
    <s v="Regular"/>
    <n v="521.04"/>
    <n v="40.479999999999997"/>
    <n v="15.99"/>
    <s v="Michelle Moray"/>
    <s v="Mid Glamorgan"/>
    <s v="Corporate"/>
    <x v="1"/>
    <s v="Computer Peripherals"/>
    <s v="Small Pack"/>
    <d v="2015-03-22T00:00:00"/>
    <x v="1"/>
  </r>
  <r>
    <n v="6341"/>
    <s v="N"/>
    <d v="2015-03-21T00:00:00"/>
    <s v="Medium"/>
    <x v="2"/>
    <n v="515.78"/>
    <n v="0.06"/>
    <s v="Regular"/>
    <n v="10.08"/>
    <n v="22.4"/>
    <n v="19.399999999999999"/>
    <s v="Peter Fuller"/>
    <s v="Mid Glamorgan"/>
    <s v="Corporate"/>
    <x v="2"/>
    <s v="Office Furnishings"/>
    <s v="Small Pack"/>
    <d v="2015-03-23T00:00:00"/>
    <x v="1"/>
  </r>
  <r>
    <n v="6342"/>
    <s v="N"/>
    <d v="2015-03-21T00:00:00"/>
    <s v="Medium"/>
    <x v="47"/>
    <n v="288.49"/>
    <n v="0.01"/>
    <s v="Regular"/>
    <n v="-109.18"/>
    <n v="21.06"/>
    <n v="23.86"/>
    <s v="Peter Fuller"/>
    <s v="Mid Glamorgan"/>
    <s v="Corporate"/>
    <x v="0"/>
    <s v="Paper"/>
    <s v="Small Box"/>
    <d v="2015-03-23T00:00:00"/>
    <x v="1"/>
  </r>
  <r>
    <n v="6343"/>
    <s v="N"/>
    <d v="2015-03-21T00:00:00"/>
    <s v="Medium"/>
    <x v="11"/>
    <n v="284.05"/>
    <n v="0.02"/>
    <s v="Regular"/>
    <n v="-69.88"/>
    <n v="18.48"/>
    <n v="19.87"/>
    <s v="Peter Fuller"/>
    <s v="Mid Glamorgan"/>
    <s v="Corporate"/>
    <x v="0"/>
    <s v="Paper"/>
    <s v="Small Box"/>
    <d v="2015-03-23T00:00:00"/>
    <x v="1"/>
  </r>
  <r>
    <n v="6344"/>
    <s v="N"/>
    <d v="2015-03-22T00:00:00"/>
    <s v="Critical"/>
    <x v="9"/>
    <n v="1519.1"/>
    <n v="0.02"/>
    <s v="Regular"/>
    <n v="227.03"/>
    <n v="46.99"/>
    <n v="21.73"/>
    <s v="Duane Huffman"/>
    <s v="West Glamorgan"/>
    <s v="Consumer"/>
    <x v="0"/>
    <s v="Pens &amp; Art Supplies"/>
    <s v="Small Box"/>
    <d v="2015-03-23T00:00:00"/>
    <x v="1"/>
  </r>
  <r>
    <n v="6345"/>
    <s v="Y"/>
    <d v="2015-03-23T00:00:00"/>
    <s v="High"/>
    <x v="31"/>
    <n v="195.47"/>
    <n v="0"/>
    <s v="Regular"/>
    <n v="-96.45"/>
    <n v="18.48"/>
    <n v="21.86"/>
    <s v="Bruce Stewart"/>
    <s v="Mid Glamorgan"/>
    <s v="Corporate"/>
    <x v="0"/>
    <s v="Paper"/>
    <s v="Small Box"/>
    <d v="2015-03-24T00:00:00"/>
    <x v="1"/>
  </r>
  <r>
    <n v="6346"/>
    <s v="N"/>
    <d v="2015-03-24T00:00:00"/>
    <s v="Medium"/>
    <x v="2"/>
    <n v="2019.54"/>
    <n v="7.0000000000000007E-2"/>
    <s v="Regular"/>
    <n v="247.14"/>
    <n v="52.97"/>
    <n v="28.45"/>
    <s v="Shirley Jackson"/>
    <s v="Dyfed"/>
    <s v="Corporate"/>
    <x v="2"/>
    <s v="Office Furnishings"/>
    <s v="Large Box"/>
    <d v="2015-03-25T00:00:00"/>
    <x v="1"/>
  </r>
  <r>
    <n v="6347"/>
    <s v="N"/>
    <d v="2015-03-24T00:00:00"/>
    <s v="Low"/>
    <x v="41"/>
    <n v="6253.16"/>
    <n v="0.1"/>
    <s v="Regular"/>
    <n v="1467.82"/>
    <n v="222.55"/>
    <n v="23.99"/>
    <s v="Brian Stugart"/>
    <s v="West Glamorgan"/>
    <s v="Consumer"/>
    <x v="0"/>
    <s v="Storage &amp; Organization"/>
    <s v="Small Box"/>
    <d v="2015-03-26T00:00:00"/>
    <x v="1"/>
  </r>
  <r>
    <n v="6348"/>
    <s v="N"/>
    <d v="2015-03-25T00:00:00"/>
    <s v="Not Specified"/>
    <x v="12"/>
    <n v="174.47"/>
    <n v="0.03"/>
    <s v="Regular"/>
    <n v="-96.96"/>
    <n v="16.98"/>
    <n v="20.07"/>
    <s v="Karen Carlisle"/>
    <s v="Mid Glamorgan"/>
    <s v="Home Office"/>
    <x v="0"/>
    <s v="Paper"/>
    <s v="Small Box"/>
    <d v="2015-03-28T00:00:00"/>
    <x v="1"/>
  </r>
  <r>
    <n v="6349"/>
    <s v="N"/>
    <d v="2015-03-25T00:00:00"/>
    <s v="Medium"/>
    <x v="39"/>
    <n v="37.06"/>
    <n v="0.04"/>
    <s v="Regular"/>
    <n v="-27.38"/>
    <n v="16.98"/>
    <n v="18.32"/>
    <s v="Paul Prost"/>
    <s v="West Glamorgan"/>
    <s v="Corporate"/>
    <x v="1"/>
    <s v="Computer Peripherals"/>
    <s v="Small Pack"/>
    <d v="2015-03-27T00:00:00"/>
    <x v="1"/>
  </r>
  <r>
    <n v="6350"/>
    <s v="N"/>
    <d v="2015-03-27T00:00:00"/>
    <s v="Not Specified"/>
    <x v="5"/>
    <n v="205.83"/>
    <n v="0.01"/>
    <s v="Regular"/>
    <n v="-74.27"/>
    <n v="18.48"/>
    <n v="20.81"/>
    <s v="Paul Stevenson"/>
    <s v="Mid Glamorgan"/>
    <s v="Corporate"/>
    <x v="0"/>
    <s v="Paper"/>
    <s v="Small Box"/>
    <d v="2015-03-28T00:00:00"/>
    <x v="1"/>
  </r>
  <r>
    <n v="6351"/>
    <s v="N"/>
    <d v="2015-03-28T00:00:00"/>
    <s v="Not Specified"/>
    <x v="17"/>
    <n v="86.98"/>
    <n v="0.06"/>
    <s v="Regular"/>
    <n v="-32.880000000000003"/>
    <n v="49.44"/>
    <n v="18.27"/>
    <s v="Mark Haberlin"/>
    <s v="Mid Glamorgan"/>
    <s v="Small Business"/>
    <x v="0"/>
    <s v="Pens &amp; Art Supplies"/>
    <s v="Wrap Bag"/>
    <d v="2015-03-30T00:00:00"/>
    <x v="1"/>
  </r>
  <r>
    <n v="6352"/>
    <s v="N"/>
    <d v="2015-03-28T00:00:00"/>
    <s v="Medium"/>
    <x v="6"/>
    <n v="1344.59"/>
    <n v="0.06"/>
    <s v="Delivery Van"/>
    <n v="-426.05"/>
    <n v="340.14"/>
    <n v="105.05"/>
    <s v="Jeremy Pistek"/>
    <s v="Mid Glamorgan"/>
    <s v="Corporate"/>
    <x v="0"/>
    <s v="Appliances"/>
    <s v="Jumbo Drum"/>
    <d v="2015-03-30T00:00:00"/>
    <x v="1"/>
  </r>
  <r>
    <n v="6353"/>
    <s v="N"/>
    <d v="2015-03-28T00:00:00"/>
    <s v="Not Specified"/>
    <x v="35"/>
    <n v="107.74"/>
    <n v="0"/>
    <s v="Regular"/>
    <n v="-82.79"/>
    <n v="15.58"/>
    <n v="19.47"/>
    <s v="Tracy Blumstein"/>
    <s v="Mid Glamorgan"/>
    <s v="Home Office"/>
    <x v="0"/>
    <s v="Binders and Binder Accessories"/>
    <s v="Small Box"/>
    <d v="2015-03-30T00:00:00"/>
    <x v="1"/>
  </r>
  <r>
    <n v="6354"/>
    <s v="N"/>
    <d v="2015-03-28T00:00:00"/>
    <s v="Not Specified"/>
    <x v="46"/>
    <n v="83.08"/>
    <n v="0.08"/>
    <s v="Regular"/>
    <n v="1.36"/>
    <n v="13.81"/>
    <n v="14.75"/>
    <s v="Tracy Blumstein"/>
    <s v="Mid Glamorgan"/>
    <s v="Home Office"/>
    <x v="0"/>
    <s v="Rubber Bands"/>
    <s v="Wrap Bag"/>
    <d v="2015-03-30T00:00:00"/>
    <x v="1"/>
  </r>
  <r>
    <n v="6355"/>
    <s v="N"/>
    <d v="2015-03-29T00:00:00"/>
    <s v="High"/>
    <x v="44"/>
    <n v="454.63"/>
    <n v="0.03"/>
    <s v="Regular"/>
    <n v="128.18"/>
    <n v="32.24"/>
    <n v="20.67"/>
    <s v="Erin Mull"/>
    <s v="Dyfed"/>
    <s v="Small Business"/>
    <x v="2"/>
    <s v="Office Furnishings"/>
    <s v="Small Pack"/>
    <d v="2015-03-30T00:00:00"/>
    <x v="1"/>
  </r>
  <r>
    <n v="6356"/>
    <s v="N"/>
    <d v="2015-03-29T00:00:00"/>
    <s v="High"/>
    <x v="39"/>
    <n v="331.95"/>
    <n v="0.08"/>
    <s v="Regular"/>
    <n v="-7.42"/>
    <n v="79.84"/>
    <n v="14.99"/>
    <s v="Alan Barnes"/>
    <s v="South Glamorgan"/>
    <s v="Corporate"/>
    <x v="0"/>
    <s v="Appliances"/>
    <s v="Small Box"/>
    <d v="2015-03-29T00:00:00"/>
    <x v="1"/>
  </r>
  <r>
    <n v="6357"/>
    <s v="N"/>
    <d v="2015-03-29T00:00:00"/>
    <s v="High"/>
    <x v="25"/>
    <n v="8909.18"/>
    <n v="0.04"/>
    <s v="Regular"/>
    <n v="2800.76"/>
    <n v="288.2"/>
    <n v="38.49"/>
    <s v="Alan Barnes"/>
    <s v="South Glamorgan"/>
    <s v="Corporate"/>
    <x v="2"/>
    <s v="Chairs &amp; Chairmats"/>
    <s v="Large Box"/>
    <d v="2015-04-01T00:00:00"/>
    <x v="1"/>
  </r>
  <r>
    <n v="6358"/>
    <s v="N"/>
    <d v="2015-03-30T00:00:00"/>
    <s v="Low"/>
    <x v="5"/>
    <n v="359.95"/>
    <n v="0.09"/>
    <s v="Regular"/>
    <n v="134.38999999999999"/>
    <n v="24.97"/>
    <n v="15.49"/>
    <s v="Gary Zandusky"/>
    <s v="West Glamorgan"/>
    <s v="Home Office"/>
    <x v="0"/>
    <s v="Binders and Binder Accessories"/>
    <s v="Small Box"/>
    <d v="2015-04-03T00:00:00"/>
    <x v="1"/>
  </r>
  <r>
    <n v="6359"/>
    <s v="N"/>
    <d v="2015-03-30T00:00:00"/>
    <s v="Low"/>
    <x v="41"/>
    <n v="727.04"/>
    <n v="0.01"/>
    <s v="Regular"/>
    <n v="-240.22"/>
    <n v="32.89"/>
    <n v="25.52"/>
    <s v="Gary Zandusky"/>
    <s v="West Glamorgan"/>
    <s v="Home Office"/>
    <x v="0"/>
    <s v="Storage &amp; Organization"/>
    <s v="Small Box"/>
    <d v="2015-04-06T00:00:00"/>
    <x v="1"/>
  </r>
  <r>
    <n v="6360"/>
    <s v="N"/>
    <d v="2015-03-30T00:00:00"/>
    <s v="Low"/>
    <x v="29"/>
    <n v="95.42"/>
    <n v="0"/>
    <s v="Regular"/>
    <n v="-1.1399999999999999"/>
    <n v="14.08"/>
    <n v="15.49"/>
    <s v="Michelle Moray"/>
    <s v="Mid Glamorgan"/>
    <s v="Corporate"/>
    <x v="0"/>
    <s v="Binders and Binder Accessories"/>
    <s v="Small Box"/>
    <d v="2015-04-03T00:00:00"/>
    <x v="1"/>
  </r>
  <r>
    <n v="6361"/>
    <s v="N"/>
    <d v="2015-03-30T00:00:00"/>
    <s v="Low"/>
    <x v="41"/>
    <n v="807.4"/>
    <n v="0.1"/>
    <s v="Delivery Van"/>
    <n v="-204.9"/>
    <n v="37.979999999999997"/>
    <n v="28.36"/>
    <s v="Michelle Moray"/>
    <s v="Mid Glamorgan"/>
    <s v="Corporate"/>
    <x v="2"/>
    <s v="Chairs &amp; Chairmats"/>
    <s v="Jumbo Drum"/>
    <d v="2015-04-01T00:00:00"/>
    <x v="1"/>
  </r>
  <r>
    <n v="6362"/>
    <s v="N"/>
    <d v="2015-03-30T00:00:00"/>
    <s v="Low"/>
    <x v="49"/>
    <n v="3989.82"/>
    <n v="0.04"/>
    <s v="Regular"/>
    <n v="1566.22"/>
    <n v="95.1"/>
    <n v="20.13"/>
    <s v="Jonathan Doherty"/>
    <s v="Mid Glamorgan"/>
    <s v="Corporate"/>
    <x v="1"/>
    <s v="Computer Peripherals"/>
    <s v="Small Box"/>
    <d v="2015-04-03T00:00:00"/>
    <x v="1"/>
  </r>
  <r>
    <n v="6363"/>
    <s v="N"/>
    <d v="2015-03-30T00:00:00"/>
    <s v="Low"/>
    <x v="41"/>
    <n v="4033.06"/>
    <n v="0.05"/>
    <s v="Delivery Van"/>
    <n v="-389.72"/>
    <n v="136.49"/>
    <n v="65.94"/>
    <s v="Jonathan Doherty"/>
    <s v="Mid Glamorgan"/>
    <s v="Corporate"/>
    <x v="2"/>
    <s v="Tables"/>
    <s v="Jumbo Box"/>
    <d v="2015-04-06T00:00:00"/>
    <x v="1"/>
  </r>
  <r>
    <n v="6364"/>
    <s v="N"/>
    <d v="2015-03-30T00:00:00"/>
    <s v="Low"/>
    <x v="28"/>
    <n v="7564.01"/>
    <n v="0.08"/>
    <s v="Delivery Van"/>
    <n v="-346.84"/>
    <n v="436.21"/>
    <n v="124.2"/>
    <s v="Ritsa Hightower"/>
    <s v="West Glamorgan"/>
    <s v="Corporate"/>
    <x v="2"/>
    <s v="Tables"/>
    <s v="Jumbo Box"/>
    <d v="2015-04-01T00:00:00"/>
    <x v="1"/>
  </r>
  <r>
    <n v="6365"/>
    <s v="N"/>
    <d v="2015-03-30T00:00:00"/>
    <s v="Low"/>
    <x v="12"/>
    <n v="54.88"/>
    <n v="7.0000000000000007E-2"/>
    <s v="Regular"/>
    <n v="8.75"/>
    <n v="13.48"/>
    <n v="14.7"/>
    <s v="Ritsa Hightower"/>
    <s v="West Glamorgan"/>
    <s v="Corporate"/>
    <x v="0"/>
    <s v="Rubber Bands"/>
    <s v="Wrap Bag"/>
    <d v="2015-04-04T00:00:00"/>
    <x v="1"/>
  </r>
  <r>
    <n v="6366"/>
    <s v="N"/>
    <d v="2015-03-31T00:00:00"/>
    <s v="Not Specified"/>
    <x v="35"/>
    <n v="2983.59"/>
    <n v="0.05"/>
    <s v="Delivery Van"/>
    <n v="-39.119999999999997"/>
    <n v="127.99"/>
    <n v="70.14"/>
    <s v="Bradley Drucker"/>
    <s v="Mid Glamorgan"/>
    <s v="Small Business"/>
    <x v="1"/>
    <s v="Office Machines"/>
    <s v="Jumbo Drum"/>
    <d v="2015-04-02T00:00:00"/>
    <x v="1"/>
  </r>
  <r>
    <n v="6367"/>
    <s v="N"/>
    <d v="2015-04-01T00:00:00"/>
    <s v="Low"/>
    <x v="10"/>
    <n v="1057.19"/>
    <n v="0.08"/>
    <s v="Regular"/>
    <n v="141.19"/>
    <n v="63.75"/>
    <n v="33.99"/>
    <s v="Becky Castell"/>
    <s v="South Glamorgan"/>
    <s v="Consumer"/>
    <x v="2"/>
    <s v="Office Furnishings"/>
    <s v="Small Box"/>
    <d v="2015-04-08T00:00:00"/>
    <x v="1"/>
  </r>
  <r>
    <n v="6368"/>
    <s v="N"/>
    <d v="2015-04-01T00:00:00"/>
    <s v="Low"/>
    <x v="45"/>
    <n v="824.58"/>
    <n v="0.1"/>
    <s v="Regular"/>
    <n v="108.78"/>
    <n v="67.290000000000006"/>
    <n v="19.079999999999998"/>
    <s v="Becky Castell"/>
    <s v="South Glamorgan"/>
    <s v="Consumer"/>
    <x v="0"/>
    <s v="Storage &amp; Organization"/>
    <s v="Small Box"/>
    <d v="2015-04-03T00:00:00"/>
    <x v="1"/>
  </r>
  <r>
    <n v="6369"/>
    <s v="Y"/>
    <d v="2015-04-02T00:00:00"/>
    <s v="Medium"/>
    <x v="26"/>
    <n v="201.1"/>
    <n v="0.06"/>
    <s v="Regular"/>
    <n v="-9.59"/>
    <n v="21.85"/>
    <n v="18.82"/>
    <s v="Alexander Gannaway"/>
    <s v="Mid Glamorgan"/>
    <s v="Corporate"/>
    <x v="0"/>
    <s v="Pens &amp; Art Supplies"/>
    <s v="Wrap Bag"/>
    <d v="2015-04-03T00:00:00"/>
    <x v="1"/>
  </r>
  <r>
    <n v="6370"/>
    <s v="N"/>
    <d v="2015-04-03T00:00:00"/>
    <s v="Critical"/>
    <x v="13"/>
    <n v="1417.26"/>
    <n v="7.0000000000000007E-2"/>
    <s v="Delivery Van"/>
    <n v="-3455.72"/>
    <n v="1512.97"/>
    <n v="43.7"/>
    <s v="Hallie Redmond"/>
    <s v="Mid Glamorgan"/>
    <s v="Small Business"/>
    <x v="1"/>
    <s v="Office Machines"/>
    <s v="Jumbo Drum"/>
    <d v="2015-04-04T00:00:00"/>
    <x v="1"/>
  </r>
  <r>
    <n v="6371"/>
    <s v="Y"/>
    <d v="2015-04-03T00:00:00"/>
    <s v="Low"/>
    <x v="12"/>
    <n v="1942"/>
    <n v="0.09"/>
    <s v="Regular"/>
    <n v="619.42999999999995"/>
    <n v="75.94"/>
    <n v="28.48"/>
    <s v="Bill Shonely"/>
    <s v="Dyfed"/>
    <s v="Small Business"/>
    <x v="2"/>
    <s v="Office Furnishings"/>
    <s v="Small Box"/>
    <d v="2015-04-08T00:00:00"/>
    <x v="1"/>
  </r>
  <r>
    <n v="6372"/>
    <s v="Y"/>
    <d v="2015-04-03T00:00:00"/>
    <s v="Low"/>
    <x v="16"/>
    <n v="6810.4"/>
    <n v="0.03"/>
    <s v="Delivery Van"/>
    <n v="-1056.28"/>
    <n v="162.97999999999999"/>
    <n v="80.27"/>
    <s v="Bill Shonely"/>
    <s v="Mid Glamorgan"/>
    <s v="Small Business"/>
    <x v="2"/>
    <s v="Bookcases"/>
    <s v="Jumbo Box"/>
    <d v="2015-04-03T00:00:00"/>
    <x v="1"/>
  </r>
  <r>
    <n v="6373"/>
    <s v="N"/>
    <d v="2015-04-04T00:00:00"/>
    <s v="Low"/>
    <x v="7"/>
    <n v="176.88"/>
    <n v="0.03"/>
    <s v="Regular"/>
    <n v="53.95"/>
    <n v="22.14"/>
    <n v="16.27"/>
    <s v="Ashley Jarvis"/>
    <s v="Mid Glamorgan"/>
    <s v="Home Office"/>
    <x v="0"/>
    <s v="Paper"/>
    <s v="Wrap Bag"/>
    <d v="2015-04-11T00:00:00"/>
    <x v="1"/>
  </r>
  <r>
    <n v="6374"/>
    <s v="N"/>
    <d v="2015-04-06T00:00:00"/>
    <s v="Medium"/>
    <x v="12"/>
    <n v="483.46"/>
    <n v="0.04"/>
    <s v="Regular"/>
    <n v="-115.08"/>
    <n v="26.03"/>
    <n v="23.37"/>
    <s v="Melanie Page"/>
    <s v="West Glamorgan"/>
    <s v="Corporate"/>
    <x v="0"/>
    <s v="Storage &amp; Organization"/>
    <s v="Small Box"/>
    <d v="2015-04-07T00:00:00"/>
    <x v="1"/>
  </r>
  <r>
    <n v="6375"/>
    <s v="N"/>
    <d v="2015-04-07T00:00:00"/>
    <s v="Critical"/>
    <x v="21"/>
    <n v="71.31"/>
    <n v="0.06"/>
    <s v="Regular"/>
    <n v="-22.38"/>
    <n v="18.48"/>
    <n v="20.350000000000001"/>
    <s v="Eric Murdock"/>
    <s v="Mid Glamorgan"/>
    <s v="Home Office"/>
    <x v="0"/>
    <s v="Paper"/>
    <s v="Small Box"/>
    <d v="2015-04-08T00:00:00"/>
    <x v="1"/>
  </r>
  <r>
    <n v="6376"/>
    <s v="N"/>
    <d v="2015-04-07T00:00:00"/>
    <s v="Medium"/>
    <x v="5"/>
    <n v="304.33999999999997"/>
    <n v="0.08"/>
    <s v="Regular"/>
    <n v="-20.010000000000002"/>
    <n v="22.98"/>
    <n v="17.989999999999998"/>
    <s v="Evan Henry"/>
    <s v="Mid Glamorgan"/>
    <s v="Corporate"/>
    <x v="0"/>
    <s v="Appliances"/>
    <s v="Small Box"/>
    <d v="2015-04-08T00:00:00"/>
    <x v="1"/>
  </r>
  <r>
    <n v="6377"/>
    <s v="N"/>
    <d v="2015-04-08T00:00:00"/>
    <s v="Not Specified"/>
    <x v="0"/>
    <n v="459.21"/>
    <n v="0.05"/>
    <s v="Regular"/>
    <n v="-313.19"/>
    <n v="162.97999999999999"/>
    <n v="27.99"/>
    <s v="Kean Takahito"/>
    <s v="Mid Glamorgan"/>
    <s v="Home Office"/>
    <x v="1"/>
    <s v="Office Machines"/>
    <s v="Medium Box"/>
    <d v="2015-04-09T00:00:00"/>
    <x v="1"/>
  </r>
  <r>
    <n v="6378"/>
    <s v="N"/>
    <d v="2015-04-08T00:00:00"/>
    <s v="Not Specified"/>
    <x v="15"/>
    <n v="136.37"/>
    <n v="0.03"/>
    <s v="Regular"/>
    <n v="-1039.8499999999999"/>
    <n v="15.48"/>
    <n v="63"/>
    <s v="Deborah Brumfield"/>
    <s v="Mid Glamorgan"/>
    <s v="Small Business"/>
    <x v="0"/>
    <s v="Appliances"/>
    <s v="Large Box"/>
    <d v="2015-04-09T00:00:00"/>
    <x v="1"/>
  </r>
  <r>
    <n v="6379"/>
    <s v="N"/>
    <d v="2015-04-08T00:00:00"/>
    <s v="Not Specified"/>
    <x v="26"/>
    <n v="246.17"/>
    <n v="0.02"/>
    <s v="Regular"/>
    <n v="-73.41"/>
    <n v="23.66"/>
    <n v="21.95"/>
    <s v="Deborah Brumfield"/>
    <s v="Mid Glamorgan"/>
    <s v="Small Business"/>
    <x v="0"/>
    <s v="Pens &amp; Art Supplies"/>
    <s v="Small Pack"/>
    <d v="2015-04-09T00:00:00"/>
    <x v="1"/>
  </r>
  <r>
    <n v="6380"/>
    <s v="N"/>
    <d v="2015-04-08T00:00:00"/>
    <s v="Not Specified"/>
    <x v="26"/>
    <n v="264.74"/>
    <n v="0.04"/>
    <s v="Regular"/>
    <n v="18.22"/>
    <n v="24.98"/>
    <n v="17.14"/>
    <s v="Deborah Brumfield"/>
    <s v="Mid Glamorgan"/>
    <s v="Small Business"/>
    <x v="0"/>
    <s v="Scissors Rulers and Trimmers"/>
    <s v="Small Pack"/>
    <d v="2015-04-09T00:00:00"/>
    <x v="1"/>
  </r>
  <r>
    <n v="6381"/>
    <s v="N"/>
    <d v="2015-04-09T00:00:00"/>
    <s v="High"/>
    <x v="4"/>
    <n v="45.96"/>
    <n v="0.03"/>
    <s v="Regular"/>
    <n v="9.48"/>
    <n v="16.55"/>
    <n v="15.49"/>
    <s v="George Ashbrook"/>
    <s v="West Glamorgan"/>
    <s v="Consumer"/>
    <x v="0"/>
    <s v="Binders and Binder Accessories"/>
    <s v="Small Box"/>
    <d v="2015-04-10T00:00:00"/>
    <x v="1"/>
  </r>
  <r>
    <n v="6382"/>
    <s v="N"/>
    <d v="2015-04-09T00:00:00"/>
    <s v="High"/>
    <x v="3"/>
    <n v="280.29250000000002"/>
    <n v="0.01"/>
    <s v="Regular"/>
    <n v="25.01"/>
    <n v="32.99"/>
    <n v="14.99"/>
    <s v="Russell DAscenzo"/>
    <s v="Mid Glamorgan"/>
    <s v="Consumer"/>
    <x v="1"/>
    <s v="Telephones and Communication"/>
    <s v="Wrap Bag"/>
    <d v="2015-04-12T00:00:00"/>
    <x v="1"/>
  </r>
  <r>
    <n v="6383"/>
    <s v="N"/>
    <d v="2015-04-10T00:00:00"/>
    <s v="Low"/>
    <x v="41"/>
    <n v="223.48"/>
    <n v="0"/>
    <s v="Regular"/>
    <n v="-78.930000000000007"/>
    <n v="18.48"/>
    <n v="20.65"/>
    <s v="Karl Brown"/>
    <s v="Mid Glamorgan"/>
    <s v="Corporate"/>
    <x v="0"/>
    <s v="Paper"/>
    <s v="Small Box"/>
    <d v="2015-04-12T00:00:00"/>
    <x v="1"/>
  </r>
  <r>
    <n v="6384"/>
    <s v="N"/>
    <d v="2015-04-10T00:00:00"/>
    <s v="Low"/>
    <x v="31"/>
    <n v="346.43"/>
    <n v="0.09"/>
    <s v="Regular"/>
    <n v="-19.04"/>
    <n v="25.48"/>
    <n v="18.510000000000002"/>
    <s v="Karl Brown"/>
    <s v="Mid Glamorgan"/>
    <s v="Corporate"/>
    <x v="0"/>
    <s v="Storage &amp; Organization"/>
    <s v="Small Box"/>
    <d v="2015-04-14T00:00:00"/>
    <x v="1"/>
  </r>
  <r>
    <n v="6385"/>
    <s v="N"/>
    <d v="2015-04-10T00:00:00"/>
    <s v="Low"/>
    <x v="1"/>
    <n v="1105.549"/>
    <n v="0.09"/>
    <s v="Regular"/>
    <n v="-177.57"/>
    <n v="127.99"/>
    <n v="19.920000000000002"/>
    <s v="Karl Brown"/>
    <s v="Mid Glamorgan"/>
    <s v="Corporate"/>
    <x v="1"/>
    <s v="Telephones and Communication"/>
    <s v="Small Box"/>
    <d v="2015-04-12T00:00:00"/>
    <x v="1"/>
  </r>
  <r>
    <n v="6386"/>
    <s v="Y"/>
    <d v="2015-04-10T00:00:00"/>
    <s v="Medium"/>
    <x v="0"/>
    <n v="23.04"/>
    <n v="0.08"/>
    <s v="Regular"/>
    <n v="-10.61"/>
    <n v="15.36"/>
    <n v="20.27"/>
    <s v="Richard Eichhorn"/>
    <s v="Mid Glamorgan"/>
    <s v="Consumer"/>
    <x v="0"/>
    <s v="Binders and Binder Accessories"/>
    <s v="Small Box"/>
    <d v="2015-04-13T00:00:00"/>
    <x v="1"/>
  </r>
  <r>
    <n v="6387"/>
    <s v="Y"/>
    <d v="2015-04-10T00:00:00"/>
    <s v="Medium"/>
    <x v="47"/>
    <n v="1758.48"/>
    <n v="0"/>
    <s v="Regular"/>
    <n v="592.41"/>
    <n v="71.78"/>
    <n v="24.29"/>
    <s v="Richard Eichhorn"/>
    <s v="Mid Glamorgan"/>
    <s v="Consumer"/>
    <x v="0"/>
    <s v="Binders and Binder Accessories"/>
    <s v="Small Box"/>
    <d v="2015-04-11T00:00:00"/>
    <x v="1"/>
  </r>
  <r>
    <n v="6388"/>
    <s v="Y"/>
    <d v="2015-04-10T00:00:00"/>
    <s v="Medium"/>
    <x v="28"/>
    <n v="232.77"/>
    <n v="0.04"/>
    <s v="Express"/>
    <n v="82.93"/>
    <n v="24.22"/>
    <n v="16.850000000000001"/>
    <s v="Richard Eichhorn"/>
    <s v="Mid Glamorgan"/>
    <s v="Consumer"/>
    <x v="2"/>
    <s v="Office Furnishings"/>
    <s v="Small Pack"/>
    <d v="2015-04-11T00:00:00"/>
    <x v="1"/>
  </r>
  <r>
    <n v="6389"/>
    <s v="N"/>
    <d v="2015-04-10T00:00:00"/>
    <s v="High"/>
    <x v="9"/>
    <n v="83.13"/>
    <n v="0.04"/>
    <s v="Express"/>
    <n v="-32.36"/>
    <n v="13.68"/>
    <n v="15.57"/>
    <s v="Eric Murdock"/>
    <s v="Mid Glamorgan"/>
    <s v="Home Office"/>
    <x v="0"/>
    <s v="Pens &amp; Art Supplies"/>
    <s v="Wrap Bag"/>
    <d v="2015-04-12T00:00:00"/>
    <x v="1"/>
  </r>
  <r>
    <n v="6390"/>
    <s v="N"/>
    <d v="2015-04-11T00:00:00"/>
    <s v="Medium"/>
    <x v="32"/>
    <n v="105.79"/>
    <n v="0.01"/>
    <s v="Express"/>
    <n v="-26.14"/>
    <n v="18.48"/>
    <n v="20.6"/>
    <s v="Tracy Zic"/>
    <s v="Mid Glamorgan"/>
    <s v="Consumer"/>
    <x v="0"/>
    <s v="Paper"/>
    <s v="Small Box"/>
    <d v="2015-04-12T00:00:00"/>
    <x v="1"/>
  </r>
  <r>
    <n v="6391"/>
    <s v="N"/>
    <d v="2015-04-11T00:00:00"/>
    <s v="Low"/>
    <x v="29"/>
    <n v="320.02999999999997"/>
    <n v="0.01"/>
    <s v="Regular"/>
    <n v="172.7"/>
    <n v="19.309999999999999"/>
    <n v="14.49"/>
    <s v="Quincy Jones"/>
    <s v="Mid Glamorgan"/>
    <s v="Home Office"/>
    <x v="0"/>
    <s v="Labels"/>
    <s v="Small Box"/>
    <d v="2015-04-15T00:00:00"/>
    <x v="1"/>
  </r>
  <r>
    <n v="6392"/>
    <s v="N"/>
    <d v="2015-04-11T00:00:00"/>
    <s v="Low"/>
    <x v="16"/>
    <n v="448.8"/>
    <n v="0.06"/>
    <s v="Regular"/>
    <n v="151.44"/>
    <n v="22.06"/>
    <n v="16.059999999999999"/>
    <s v="Quincy Jones"/>
    <s v="Mid Glamorgan"/>
    <s v="Home Office"/>
    <x v="0"/>
    <s v="Paper"/>
    <s v="Wrap Bag"/>
    <d v="2015-04-15T00:00:00"/>
    <x v="1"/>
  </r>
  <r>
    <n v="6393"/>
    <s v="N"/>
    <d v="2015-04-11T00:00:00"/>
    <s v="Medium"/>
    <x v="25"/>
    <n v="3214.3649999999998"/>
    <n v="0.08"/>
    <s v="Regular"/>
    <n v="580.73"/>
    <n v="137.99"/>
    <n v="21.69"/>
    <s v="Jack Lebron"/>
    <s v="Dyfed"/>
    <s v="Corporate"/>
    <x v="1"/>
    <s v="Telephones and Communication"/>
    <s v="Small Box"/>
    <d v="2015-04-13T00:00:00"/>
    <x v="1"/>
  </r>
  <r>
    <n v="6394"/>
    <s v="N"/>
    <d v="2015-04-12T00:00:00"/>
    <s v="Low"/>
    <x v="3"/>
    <n v="1527.3"/>
    <n v="0.09"/>
    <s v="Regular"/>
    <n v="404.77"/>
    <n v="117.34"/>
    <n v="38.49"/>
    <s v="Doug Bickford"/>
    <s v="South Glamorgan"/>
    <s v="Corporate"/>
    <x v="2"/>
    <s v="Office Furnishings"/>
    <s v="Large Box"/>
    <d v="2015-04-19T00:00:00"/>
    <x v="1"/>
  </r>
  <r>
    <n v="6395"/>
    <s v="N"/>
    <d v="2015-04-15T00:00:00"/>
    <s v="Critical"/>
    <x v="35"/>
    <n v="152.24"/>
    <n v="0.09"/>
    <s v="Regular"/>
    <n v="-115.59"/>
    <n v="17.78"/>
    <n v="22.09"/>
    <s v="Carlos Soltero"/>
    <s v="South Glamorgan"/>
    <s v="Consumer"/>
    <x v="0"/>
    <s v="Paper"/>
    <s v="Small Box"/>
    <d v="2015-04-16T00:00:00"/>
    <x v="1"/>
  </r>
  <r>
    <n v="6396"/>
    <s v="N"/>
    <d v="2015-04-15T00:00:00"/>
    <s v="Critical"/>
    <x v="26"/>
    <n v="134.56"/>
    <n v="0.09"/>
    <s v="Regular"/>
    <n v="18.28"/>
    <n v="18.7"/>
    <n v="15.56"/>
    <s v="Carlos Soltero"/>
    <s v="South Glamorgan"/>
    <s v="Consumer"/>
    <x v="0"/>
    <s v="Pens &amp; Art Supplies"/>
    <s v="Wrap Bag"/>
    <d v="2015-04-15T00:00:00"/>
    <x v="1"/>
  </r>
  <r>
    <n v="6397"/>
    <s v="N"/>
    <d v="2015-04-15T00:00:00"/>
    <s v="Medium"/>
    <x v="41"/>
    <n v="1038.6300000000001"/>
    <n v="7.0000000000000007E-2"/>
    <s v="Regular"/>
    <n v="-133.13999999999999"/>
    <n v="45.98"/>
    <n v="33.99"/>
    <s v="Nat Gilpin"/>
    <s v="West Glamorgan"/>
    <s v="Consumer"/>
    <x v="2"/>
    <s v="Office Furnishings"/>
    <s v="Small Box"/>
    <d v="2015-04-17T00:00:00"/>
    <x v="1"/>
  </r>
  <r>
    <n v="6398"/>
    <s v="N"/>
    <d v="2015-04-15T00:00:00"/>
    <s v="Not Specified"/>
    <x v="33"/>
    <n v="2876.84"/>
    <n v="0.08"/>
    <s v="Regular"/>
    <n v="845.95"/>
    <n v="71.98"/>
    <n v="17.989999999999998"/>
    <s v="Mark Packer"/>
    <s v="Dyfed"/>
    <s v="Small Business"/>
    <x v="0"/>
    <s v="Appliances"/>
    <s v="Small Box"/>
    <d v="2015-04-15T00:00:00"/>
    <x v="1"/>
  </r>
  <r>
    <n v="6399"/>
    <s v="N"/>
    <d v="2015-04-16T00:00:00"/>
    <s v="High"/>
    <x v="3"/>
    <n v="621.54999999999995"/>
    <n v="0.03"/>
    <s v="Express"/>
    <n v="-48.97"/>
    <n v="51.98"/>
    <n v="21.12"/>
    <s v="Penelope Sewall"/>
    <s v="Mid Glamorgan"/>
    <s v="Home Office"/>
    <x v="1"/>
    <s v="Computer Peripherals"/>
    <s v="Small Box"/>
    <d v="2015-04-17T00:00:00"/>
    <x v="1"/>
  </r>
  <r>
    <n v="6400"/>
    <s v="N"/>
    <d v="2015-04-16T00:00:00"/>
    <s v="High"/>
    <x v="25"/>
    <n v="161.63999999999999"/>
    <n v="0.03"/>
    <s v="Regular"/>
    <n v="74.28"/>
    <n v="16.98"/>
    <n v="14.49"/>
    <s v="Penelope Sewall"/>
    <s v="Mid Glamorgan"/>
    <s v="Home Office"/>
    <x v="0"/>
    <s v="Labels"/>
    <s v="Small Box"/>
    <d v="2015-04-17T00:00:00"/>
    <x v="1"/>
  </r>
  <r>
    <n v="6401"/>
    <s v="N"/>
    <d v="2015-04-16T00:00:00"/>
    <s v="High"/>
    <x v="26"/>
    <n v="147.71"/>
    <n v="0.06"/>
    <s v="Regular"/>
    <n v="-88.71"/>
    <n v="18.48"/>
    <n v="22.74"/>
    <s v="Penelope Sewall"/>
    <s v="Mid Glamorgan"/>
    <s v="Home Office"/>
    <x v="0"/>
    <s v="Paper"/>
    <s v="Small Box"/>
    <d v="2015-04-16T00:00:00"/>
    <x v="1"/>
  </r>
  <r>
    <n v="6402"/>
    <s v="N"/>
    <d v="2015-04-19T00:00:00"/>
    <s v="Medium"/>
    <x v="6"/>
    <n v="134.27000000000001"/>
    <n v="0.08"/>
    <s v="Regular"/>
    <n v="-120.59"/>
    <n v="44.98"/>
    <n v="19.5"/>
    <s v="Lindsay Williams"/>
    <s v="Mid Glamorgan"/>
    <s v="Corporate"/>
    <x v="1"/>
    <s v="Computer Peripherals"/>
    <s v="Small Box"/>
    <d v="2015-04-20T00:00:00"/>
    <x v="1"/>
  </r>
  <r>
    <n v="6403"/>
    <s v="Y"/>
    <d v="2015-04-19T00:00:00"/>
    <s v="Low"/>
    <x v="37"/>
    <n v="3669.56"/>
    <n v="0.01"/>
    <s v="Delivery Van"/>
    <n v="-367.42"/>
    <n v="142.97999999999999"/>
    <n v="68.739999999999995"/>
    <s v="Thais Sissman"/>
    <s v="Mid Glamorgan"/>
    <s v="Small Business"/>
    <x v="2"/>
    <s v="Bookcases"/>
    <s v="Jumbo Box"/>
    <d v="2015-04-21T00:00:00"/>
    <x v="1"/>
  </r>
  <r>
    <n v="6404"/>
    <s v="Y"/>
    <d v="2015-04-19T00:00:00"/>
    <s v="Low"/>
    <x v="10"/>
    <n v="336.77"/>
    <n v="0.04"/>
    <s v="Express"/>
    <n v="-48.17"/>
    <n v="27.14"/>
    <n v="18.53"/>
    <s v="Thais Sissman"/>
    <s v="Mid Glamorgan"/>
    <s v="Small Business"/>
    <x v="0"/>
    <s v="Storage &amp; Organization"/>
    <s v="Small Box"/>
    <d v="2015-04-21T00:00:00"/>
    <x v="1"/>
  </r>
  <r>
    <n v="6405"/>
    <s v="N"/>
    <d v="2015-04-20T00:00:00"/>
    <s v="Medium"/>
    <x v="27"/>
    <n v="2346.92"/>
    <n v="0.1"/>
    <s v="Regular"/>
    <n v="891.43"/>
    <n v="66.959999999999994"/>
    <n v="24.75"/>
    <s v="Melanie Page"/>
    <s v="West Glamorgan"/>
    <s v="Corporate"/>
    <x v="0"/>
    <s v="Paper"/>
    <s v="Small Box"/>
    <d v="2015-04-22T00:00:00"/>
    <x v="1"/>
  </r>
  <r>
    <n v="6406"/>
    <s v="N"/>
    <d v="2015-04-20T00:00:00"/>
    <s v="Medium"/>
    <x v="16"/>
    <n v="540.65"/>
    <n v="7.0000000000000007E-2"/>
    <s v="Regular"/>
    <n v="-82.92"/>
    <n v="23.97"/>
    <n v="19.809999999999999"/>
    <s v="Melanie Page"/>
    <s v="West Glamorgan"/>
    <s v="Corporate"/>
    <x v="0"/>
    <s v="Pens &amp; Art Supplies"/>
    <s v="Small Pack"/>
    <d v="2015-04-20T00:00:00"/>
    <x v="1"/>
  </r>
  <r>
    <n v="6407"/>
    <s v="N"/>
    <d v="2015-04-22T00:00:00"/>
    <s v="Medium"/>
    <x v="42"/>
    <n v="258.7"/>
    <n v="0.1"/>
    <s v="Regular"/>
    <n v="-107.32"/>
    <n v="19.100000000000001"/>
    <n v="20.05"/>
    <s v="Maribeth Yedwab"/>
    <s v="Mid Glamorgan"/>
    <s v="Home Office"/>
    <x v="0"/>
    <s v="Binders and Binder Accessories"/>
    <s v="Small Box"/>
    <d v="2015-04-24T00:00:00"/>
    <x v="1"/>
  </r>
  <r>
    <n v="6408"/>
    <s v="N"/>
    <d v="2015-04-22T00:00:00"/>
    <s v="Low"/>
    <x v="19"/>
    <n v="238.67"/>
    <n v="0.03"/>
    <s v="Regular"/>
    <n v="94.69"/>
    <n v="32.24"/>
    <n v="20.67"/>
    <s v="Joel Jenkins"/>
    <s v="West Glamorgan"/>
    <s v="Corporate"/>
    <x v="2"/>
    <s v="Office Furnishings"/>
    <s v="Small Pack"/>
    <d v="2015-04-24T00:00:00"/>
    <x v="1"/>
  </r>
  <r>
    <n v="6409"/>
    <s v="N"/>
    <d v="2015-04-22T00:00:00"/>
    <s v="Medium"/>
    <x v="26"/>
    <n v="594.01900000000001"/>
    <n v="0.06"/>
    <s v="Regular"/>
    <n v="88.47"/>
    <n v="47.99"/>
    <n v="15.1"/>
    <s v="Arianne Irving"/>
    <s v="Mid Glamorgan"/>
    <s v="Corporate"/>
    <x v="1"/>
    <s v="Telephones and Communication"/>
    <s v="Small Box"/>
    <d v="2015-04-23T00:00:00"/>
    <x v="1"/>
  </r>
  <r>
    <n v="6410"/>
    <s v="N"/>
    <d v="2015-04-27T00:00:00"/>
    <s v="Medium"/>
    <x v="19"/>
    <n v="331.31"/>
    <n v="0.09"/>
    <s v="Regular"/>
    <n v="-91.13"/>
    <n v="42.73"/>
    <n v="18"/>
    <s v="Lindsay Castell"/>
    <s v="Mid Glamorgan"/>
    <s v="Corporate"/>
    <x v="1"/>
    <s v="Computer Peripherals"/>
    <s v="Small Box"/>
    <d v="2015-04-28T00:00:00"/>
    <x v="1"/>
  </r>
  <r>
    <n v="6411"/>
    <s v="N"/>
    <d v="2015-04-27T00:00:00"/>
    <s v="Medium"/>
    <x v="30"/>
    <n v="192.99"/>
    <n v="0.1"/>
    <s v="Regular"/>
    <n v="17.41"/>
    <n v="31.98"/>
    <n v="19.77"/>
    <s v="Lindsay Castell"/>
    <s v="Mid Glamorgan"/>
    <s v="Corporate"/>
    <x v="0"/>
    <s v="Paper"/>
    <s v="Small Box"/>
    <d v="2015-04-29T00:00:00"/>
    <x v="1"/>
  </r>
  <r>
    <n v="6412"/>
    <s v="N"/>
    <d v="2015-04-27T00:00:00"/>
    <s v="Medium"/>
    <x v="28"/>
    <n v="7175.55"/>
    <n v="0.05"/>
    <s v="Regular"/>
    <n v="1599.01"/>
    <n v="431.19"/>
    <n v="33.99"/>
    <s v="Lindsay Castell"/>
    <s v="Mid Glamorgan"/>
    <s v="Corporate"/>
    <x v="0"/>
    <s v="Storage &amp; Organization"/>
    <s v="Small Box"/>
    <d v="2015-04-29T00:00:00"/>
    <x v="1"/>
  </r>
  <r>
    <n v="6413"/>
    <s v="N"/>
    <d v="2015-04-27T00:00:00"/>
    <s v="Not Specified"/>
    <x v="45"/>
    <n v="666.9"/>
    <n v="0.09"/>
    <s v="Regular"/>
    <n v="254.38"/>
    <n v="53.94"/>
    <n v="16.989999999999998"/>
    <s v="Thomas Thornton"/>
    <s v="Mid Glamorgan"/>
    <s v="Consumer"/>
    <x v="0"/>
    <s v="Binders and Binder Accessories"/>
    <s v="Small Box"/>
    <d v="2015-04-28T00:00:00"/>
    <x v="1"/>
  </r>
  <r>
    <n v="6414"/>
    <s v="N"/>
    <d v="2015-04-28T00:00:00"/>
    <s v="Low"/>
    <x v="18"/>
    <n v="4184.92"/>
    <n v="0.04"/>
    <s v="Delivery Van"/>
    <n v="-438.38"/>
    <n v="152.97999999999999"/>
    <n v="50.09"/>
    <s v="Greg Guthrie"/>
    <s v="Dyfed"/>
    <s v="Corporate"/>
    <x v="2"/>
    <s v="Bookcases"/>
    <s v="Jumbo Box"/>
    <d v="2015-04-30T00:00:00"/>
    <x v="1"/>
  </r>
  <r>
    <n v="6415"/>
    <s v="N"/>
    <d v="2015-04-28T00:00:00"/>
    <s v="Low"/>
    <x v="37"/>
    <n v="3358.48"/>
    <n v="0.05"/>
    <s v="Delivery Van"/>
    <n v="-1081.03"/>
    <n v="134.99"/>
    <n v="84.2"/>
    <s v="Greg Guthrie"/>
    <s v="Dyfed"/>
    <s v="Corporate"/>
    <x v="2"/>
    <s v="Chairs &amp; Chairmats"/>
    <s v="Jumbo Drum"/>
    <d v="2015-05-03T00:00:00"/>
    <x v="1"/>
  </r>
  <r>
    <n v="6416"/>
    <s v="N"/>
    <d v="2015-04-29T00:00:00"/>
    <s v="Medium"/>
    <x v="39"/>
    <n v="2368.5"/>
    <n v="0.01"/>
    <s v="Delivery Van"/>
    <n v="-1037.31"/>
    <n v="461.99"/>
    <n v="63"/>
    <s v="Chuck Sachs"/>
    <s v="Dyfed"/>
    <s v="Consumer"/>
    <x v="1"/>
    <s v="Copiers and Fax"/>
    <s v="Jumbo Drum"/>
    <d v="2015-04-30T00:00:00"/>
    <x v="1"/>
  </r>
  <r>
    <n v="6417"/>
    <s v="N"/>
    <d v="2015-04-29T00:00:00"/>
    <s v="Medium"/>
    <x v="19"/>
    <n v="174.93"/>
    <n v="0.03"/>
    <s v="Regular"/>
    <n v="-35.54"/>
    <n v="26.98"/>
    <n v="21.69"/>
    <s v="Chuck Sachs"/>
    <s v="Dyfed"/>
    <s v="Consumer"/>
    <x v="0"/>
    <s v="Storage &amp; Organization"/>
    <s v="Small Box"/>
    <d v="2015-05-02T00:00:00"/>
    <x v="1"/>
  </r>
  <r>
    <n v="6418"/>
    <s v="N"/>
    <d v="2015-04-29T00:00:00"/>
    <s v="Medium"/>
    <x v="8"/>
    <n v="1067.74"/>
    <n v="0.04"/>
    <s v="Delivery Van"/>
    <n v="-169.54"/>
    <n v="35.99"/>
    <n v="29.68"/>
    <s v="Chuck Sachs"/>
    <s v="Dyfed"/>
    <s v="Consumer"/>
    <x v="2"/>
    <s v="Office Furnishings"/>
    <s v="Jumbo Drum"/>
    <d v="2015-04-30T00:00:00"/>
    <x v="1"/>
  </r>
  <r>
    <n v="6419"/>
    <s v="N"/>
    <d v="2015-04-29T00:00:00"/>
    <s v="Critical"/>
    <x v="28"/>
    <n v="137.56"/>
    <n v="0"/>
    <s v="Regular"/>
    <n v="34.270000000000003"/>
    <n v="19.04"/>
    <n v="16.170000000000002"/>
    <s v="Troy Blackwell"/>
    <s v="Mid Glamorgan"/>
    <s v="Home Office"/>
    <x v="0"/>
    <s v="Paper"/>
    <s v="Wrap Bag"/>
    <d v="2015-04-30T00:00:00"/>
    <x v="1"/>
  </r>
  <r>
    <n v="6420"/>
    <s v="N"/>
    <d v="2015-04-30T00:00:00"/>
    <s v="Not Specified"/>
    <x v="27"/>
    <n v="182.3"/>
    <n v="0.06"/>
    <s v="Express"/>
    <n v="-145.5"/>
    <n v="15.58"/>
    <n v="19.47"/>
    <s v="John Lee"/>
    <s v="Mid Glamorgan"/>
    <s v="Corporate"/>
    <x v="0"/>
    <s v="Binders and Binder Accessories"/>
    <s v="Small Box"/>
    <d v="2015-05-02T00:00:00"/>
    <x v="1"/>
  </r>
  <r>
    <n v="6421"/>
    <s v="N"/>
    <d v="2015-04-30T00:00:00"/>
    <s v="Not Specified"/>
    <x v="49"/>
    <n v="111.2"/>
    <n v="0.1"/>
    <s v="Regular"/>
    <n v="-145.13"/>
    <n v="14.23"/>
    <n v="18.57"/>
    <s v="John Lee"/>
    <s v="Mid Glamorgan"/>
    <s v="Corporate"/>
    <x v="2"/>
    <s v="Office Furnishings"/>
    <s v="Small Pack"/>
    <d v="2015-05-02T00:00:00"/>
    <x v="1"/>
  </r>
  <r>
    <n v="6422"/>
    <s v="N"/>
    <d v="2015-04-30T00:00:00"/>
    <s v="Not Specified"/>
    <x v="14"/>
    <n v="2564.91"/>
    <n v="0.01"/>
    <s v="Delivery Van"/>
    <n v="-163.08000000000001"/>
    <n v="136.49"/>
    <n v="65.94"/>
    <s v="John Lee"/>
    <s v="Mid Glamorgan"/>
    <s v="Corporate"/>
    <x v="2"/>
    <s v="Tables"/>
    <s v="Jumbo Box"/>
    <d v="2015-05-02T00:00:00"/>
    <x v="1"/>
  </r>
  <r>
    <n v="6423"/>
    <s v="N"/>
    <d v="2015-04-30T00:00:00"/>
    <s v="Low"/>
    <x v="0"/>
    <n v="192.56"/>
    <n v="0.02"/>
    <s v="Regular"/>
    <n v="-43.94"/>
    <n v="71.98"/>
    <n v="17.989999999999998"/>
    <s v="Nora Pelletier"/>
    <s v="Mid Glamorgan"/>
    <s v="Corporate"/>
    <x v="0"/>
    <s v="Appliances"/>
    <s v="Small Box"/>
    <d v="2015-05-02T00:00:00"/>
    <x v="1"/>
  </r>
  <r>
    <n v="6424"/>
    <s v="N"/>
    <d v="2015-04-30T00:00:00"/>
    <s v="Low"/>
    <x v="44"/>
    <n v="5152.34"/>
    <n v="0.09"/>
    <s v="Regular"/>
    <n v="734.46"/>
    <n v="268.99"/>
    <n v="25.25"/>
    <s v="Nora Pelletier"/>
    <s v="Mid Glamorgan"/>
    <s v="Corporate"/>
    <x v="1"/>
    <s v="Computer Peripherals"/>
    <s v="Small Box"/>
    <d v="2015-04-30T00:00:00"/>
    <x v="1"/>
  </r>
  <r>
    <n v="6425"/>
    <s v="N"/>
    <d v="2015-04-30T00:00:00"/>
    <s v="Low"/>
    <x v="16"/>
    <n v="1404.7829999999999"/>
    <n v="0.01"/>
    <s v="Regular"/>
    <n v="-130.46"/>
    <n v="47.99"/>
    <n v="19"/>
    <s v="Nora Pelletier"/>
    <s v="Mid Glamorgan"/>
    <s v="Corporate"/>
    <x v="1"/>
    <s v="Telephones and Communication"/>
    <s v="Wrap Bag"/>
    <d v="2015-05-02T00:00:00"/>
    <x v="1"/>
  </r>
  <r>
    <n v="6426"/>
    <s v="N"/>
    <d v="2015-05-01T00:00:00"/>
    <s v="Not Specified"/>
    <x v="9"/>
    <n v="421.23"/>
    <n v="0.08"/>
    <s v="Regular"/>
    <n v="117.14"/>
    <n v="22.01"/>
    <n v="15.99"/>
    <s v="Michael Oakman"/>
    <s v="Mid Glamorgan"/>
    <s v="Small Business"/>
    <x v="1"/>
    <s v="Computer Peripherals"/>
    <s v="Small Pack"/>
    <d v="2015-05-03T00:00:00"/>
    <x v="1"/>
  </r>
  <r>
    <n v="6427"/>
    <s v="N"/>
    <d v="2015-05-01T00:00:00"/>
    <s v="Not Specified"/>
    <x v="18"/>
    <n v="3347.05"/>
    <n v="0.01"/>
    <s v="Regular"/>
    <n v="793.91"/>
    <n v="137.99"/>
    <n v="21.69"/>
    <s v="Michael Oakman"/>
    <s v="Mid Glamorgan"/>
    <s v="Small Business"/>
    <x v="1"/>
    <s v="Telephones and Communication"/>
    <s v="Small Box"/>
    <d v="2015-05-02T00:00:00"/>
    <x v="1"/>
  </r>
  <r>
    <n v="6428"/>
    <s v="N"/>
    <d v="2015-05-02T00:00:00"/>
    <s v="High"/>
    <x v="42"/>
    <n v="3024.25"/>
    <n v="0.05"/>
    <s v="Regular"/>
    <n v="-962.27"/>
    <n v="92.98"/>
    <n v="49"/>
    <s v="Mitch Willingham"/>
    <s v="Mid Glamorgan"/>
    <s v="Corporate"/>
    <x v="0"/>
    <s v="Storage &amp; Organization"/>
    <s v="Large Box"/>
    <d v="2015-05-04T00:00:00"/>
    <x v="1"/>
  </r>
  <r>
    <n v="6429"/>
    <s v="N"/>
    <d v="2015-05-02T00:00:00"/>
    <s v="High"/>
    <x v="19"/>
    <n v="55.9"/>
    <n v="7.0000000000000007E-2"/>
    <s v="Express"/>
    <n v="29.28"/>
    <n v="15.15"/>
    <n v="14.5"/>
    <s v="Mitch Willingham"/>
    <s v="Mid Glamorgan"/>
    <s v="Corporate"/>
    <x v="0"/>
    <s v="Labels"/>
    <s v="Small Box"/>
    <d v="2015-05-05T00:00:00"/>
    <x v="1"/>
  </r>
  <r>
    <n v="6430"/>
    <s v="N"/>
    <d v="2015-05-03T00:00:00"/>
    <s v="Critical"/>
    <x v="0"/>
    <n v="530.51"/>
    <n v="0.05"/>
    <s v="Delivery Van"/>
    <n v="-209.13"/>
    <n v="171.31"/>
    <n v="74"/>
    <s v="Nathan Cano"/>
    <s v="Dyfed"/>
    <s v="Consumer"/>
    <x v="2"/>
    <s v="Tables"/>
    <s v="Jumbo Drum"/>
    <d v="2015-05-04T00:00:00"/>
    <x v="1"/>
  </r>
  <r>
    <n v="6431"/>
    <s v="N"/>
    <d v="2015-05-03T00:00:00"/>
    <s v="Critical"/>
    <x v="5"/>
    <n v="920.81"/>
    <n v="0.01"/>
    <s v="Regular"/>
    <n v="242.54"/>
    <n v="47.99"/>
    <n v="15.25"/>
    <s v="Nathan Cano"/>
    <s v="Dyfed"/>
    <s v="Consumer"/>
    <x v="1"/>
    <s v="Telephones and Communication"/>
    <s v="Small Pack"/>
    <d v="2015-05-05T00:00:00"/>
    <x v="1"/>
  </r>
  <r>
    <n v="6432"/>
    <s v="N"/>
    <d v="2015-05-03T00:00:00"/>
    <s v="Critical"/>
    <x v="22"/>
    <n v="724.69"/>
    <n v="0.01"/>
    <s v="Regular"/>
    <n v="196.69"/>
    <n v="41.89"/>
    <n v="15.99"/>
    <s v="Helen Abelman"/>
    <s v="Dyfed"/>
    <s v="Home Office"/>
    <x v="1"/>
    <s v="Computer Peripherals"/>
    <s v="Small Pack"/>
    <d v="2015-05-03T00:00:00"/>
    <x v="1"/>
  </r>
  <r>
    <n v="6433"/>
    <s v="N"/>
    <d v="2015-05-04T00:00:00"/>
    <s v="Critical"/>
    <x v="11"/>
    <n v="127.43"/>
    <n v="0"/>
    <s v="Regular"/>
    <n v="15.9"/>
    <n v="14.78"/>
    <n v="15.49"/>
    <s v="Maxwell Schwartz"/>
    <s v="Mid Glamorgan"/>
    <s v="Corporate"/>
    <x v="0"/>
    <s v="Binders and Binder Accessories"/>
    <s v="Small Box"/>
    <d v="2015-05-06T00:00:00"/>
    <x v="1"/>
  </r>
  <r>
    <n v="6434"/>
    <s v="N"/>
    <d v="2015-05-04T00:00:00"/>
    <s v="Critical"/>
    <x v="41"/>
    <n v="210.29"/>
    <n v="7.0000000000000007E-2"/>
    <s v="Regular"/>
    <n v="-196.51"/>
    <n v="18.48"/>
    <n v="24.05"/>
    <s v="Kelly Andreada"/>
    <s v="Mid Glamorgan"/>
    <s v="Home Office"/>
    <x v="0"/>
    <s v="Paper"/>
    <s v="Small Box"/>
    <d v="2015-05-04T00:00:00"/>
    <x v="1"/>
  </r>
  <r>
    <n v="6435"/>
    <s v="N"/>
    <d v="2015-05-04T00:00:00"/>
    <s v="Low"/>
    <x v="11"/>
    <n v="234.08"/>
    <n v="0.04"/>
    <s v="Express"/>
    <n v="-153.94999999999999"/>
    <n v="16.98"/>
    <n v="21.28"/>
    <s v="Liz Price"/>
    <s v="Mid Glamorgan"/>
    <s v="Corporate"/>
    <x v="0"/>
    <s v="Paper"/>
    <s v="Small Box"/>
    <d v="2015-05-08T00:00:00"/>
    <x v="1"/>
  </r>
  <r>
    <n v="6436"/>
    <s v="Y"/>
    <d v="2015-05-04T00:00:00"/>
    <s v="Not Specified"/>
    <x v="6"/>
    <n v="59.99"/>
    <n v="0.05"/>
    <s v="Regular"/>
    <n v="-24.99"/>
    <n v="23.35"/>
    <n v="22.6"/>
    <s v="Craig Molinari"/>
    <s v="Mid Glamorgan"/>
    <s v="Small Business"/>
    <x v="0"/>
    <s v="Storage &amp; Organization"/>
    <s v="Small Box"/>
    <d v="2015-05-06T00:00:00"/>
    <x v="1"/>
  </r>
  <r>
    <n v="6437"/>
    <s v="N"/>
    <d v="2015-05-05T00:00:00"/>
    <s v="Medium"/>
    <x v="34"/>
    <n v="91.27"/>
    <n v="0.06"/>
    <s v="Regular"/>
    <n v="-23.43"/>
    <n v="17.579999999999998"/>
    <n v="19.3"/>
    <s v="Eric Barreto"/>
    <s v="Mid Glamorgan"/>
    <s v="Small Business"/>
    <x v="0"/>
    <s v="Envelopes"/>
    <s v="Small Box"/>
    <d v="2015-05-06T00:00:00"/>
    <x v="1"/>
  </r>
  <r>
    <n v="6438"/>
    <s v="N"/>
    <d v="2015-05-05T00:00:00"/>
    <s v="High"/>
    <x v="36"/>
    <n v="4943.12"/>
    <n v="7.0000000000000007E-2"/>
    <s v="Delivery Van"/>
    <n v="-692.69"/>
    <n v="152.97999999999999"/>
    <n v="50.09"/>
    <s v="Meg Tillman"/>
    <s v="Mid Glamorgan"/>
    <s v="Small Business"/>
    <x v="2"/>
    <s v="Bookcases"/>
    <s v="Jumbo Box"/>
    <d v="2015-05-06T00:00:00"/>
    <x v="1"/>
  </r>
  <r>
    <n v="6439"/>
    <s v="N"/>
    <d v="2015-05-05T00:00:00"/>
    <s v="Critical"/>
    <x v="27"/>
    <n v="2442.7199999999998"/>
    <n v="0.09"/>
    <s v="Regular"/>
    <n v="655.96"/>
    <n v="72.22"/>
    <n v="17.5"/>
    <s v="Hilary Holden"/>
    <s v="Dyfed"/>
    <s v="Corporate"/>
    <x v="0"/>
    <s v="Appliances"/>
    <s v="Small Box"/>
    <d v="2015-05-07T00:00:00"/>
    <x v="1"/>
  </r>
  <r>
    <n v="6440"/>
    <s v="N"/>
    <d v="2015-05-05T00:00:00"/>
    <s v="Critical"/>
    <x v="10"/>
    <n v="4250.16"/>
    <n v="7.0000000000000007E-2"/>
    <s v="Regular"/>
    <n v="346.28"/>
    <n v="211.99"/>
    <n v="38.49"/>
    <s v="Hilary Holden"/>
    <s v="Dyfed"/>
    <s v="Corporate"/>
    <x v="1"/>
    <s v="Copiers and Fax"/>
    <s v="Large Box"/>
    <d v="2015-05-07T00:00:00"/>
    <x v="1"/>
  </r>
  <r>
    <n v="6441"/>
    <s v="N"/>
    <d v="2015-05-06T00:00:00"/>
    <s v="Critical"/>
    <x v="11"/>
    <n v="3058.67"/>
    <n v="0.1"/>
    <s v="Delivery Van"/>
    <n v="126.88"/>
    <n v="92.97"/>
    <n v="47.6"/>
    <s v="Eugene Barchas"/>
    <s v="South Glamorgan"/>
    <s v="Home Office"/>
    <x v="1"/>
    <s v="Office Machines"/>
    <s v="Jumbo Drum"/>
    <d v="2015-05-08T00:00:00"/>
    <x v="1"/>
  </r>
  <r>
    <n v="6442"/>
    <s v="N"/>
    <d v="2015-05-06T00:00:00"/>
    <s v="Low"/>
    <x v="10"/>
    <n v="136.26"/>
    <n v="0.1"/>
    <s v="Regular"/>
    <n v="-37.409999999999997"/>
    <n v="18.48"/>
    <n v="19.16"/>
    <s v="George Zrebassa"/>
    <s v="Dyfed"/>
    <s v="Home Office"/>
    <x v="0"/>
    <s v="Paper"/>
    <s v="Small Box"/>
    <d v="2015-05-13T00:00:00"/>
    <x v="1"/>
  </r>
  <r>
    <n v="6443"/>
    <s v="N"/>
    <d v="2015-05-07T00:00:00"/>
    <s v="Critical"/>
    <x v="14"/>
    <n v="3556.07"/>
    <n v="0.01"/>
    <s v="Regular"/>
    <n v="1285.5899999999999"/>
    <n v="189.98"/>
    <n v="14.99"/>
    <s v="Grant Carroll"/>
    <s v="South Glamorgan"/>
    <s v="Corporate"/>
    <x v="0"/>
    <s v="Appliances"/>
    <s v="Small Box"/>
    <d v="2015-05-09T00:00:00"/>
    <x v="1"/>
  </r>
  <r>
    <n v="6444"/>
    <s v="N"/>
    <d v="2015-05-07T00:00:00"/>
    <s v="Critical"/>
    <x v="23"/>
    <n v="205.48"/>
    <n v="0.02"/>
    <s v="Regular"/>
    <n v="38.090000000000003"/>
    <n v="16.28"/>
    <n v="14.94"/>
    <s v="Dorothy Dickinson"/>
    <s v="West Glamorgan"/>
    <s v="Corporate"/>
    <x v="0"/>
    <s v="Pens &amp; Art Supplies"/>
    <s v="Wrap Bag"/>
    <d v="2015-05-08T00:00:00"/>
    <x v="1"/>
  </r>
  <r>
    <n v="6445"/>
    <s v="N"/>
    <d v="2015-05-07T00:00:00"/>
    <s v="High"/>
    <x v="36"/>
    <n v="2529.61"/>
    <n v="0"/>
    <s v="Regular"/>
    <n v="1031.47"/>
    <n v="75.94"/>
    <n v="28.48"/>
    <s v="Charlotte Melton"/>
    <s v="South Glamorgan"/>
    <s v="Home Office"/>
    <x v="2"/>
    <s v="Office Furnishings"/>
    <s v="Small Box"/>
    <d v="2015-05-09T00:00:00"/>
    <x v="1"/>
  </r>
  <r>
    <n v="6446"/>
    <s v="N"/>
    <d v="2015-05-07T00:00:00"/>
    <s v="High"/>
    <x v="47"/>
    <n v="4189.22"/>
    <n v="0.01"/>
    <s v="Regular"/>
    <n v="1770.88"/>
    <n v="152.99"/>
    <n v="27.99"/>
    <s v="Charlotte Melton"/>
    <s v="South Glamorgan"/>
    <s v="Home Office"/>
    <x v="1"/>
    <s v="Office Machines"/>
    <s v="Medium Box"/>
    <d v="2015-05-08T00:00:00"/>
    <x v="1"/>
  </r>
  <r>
    <n v="6447"/>
    <s v="N"/>
    <d v="2015-05-09T00:00:00"/>
    <s v="Not Specified"/>
    <x v="30"/>
    <n v="58.37"/>
    <n v="0.09"/>
    <s v="Regular"/>
    <n v="9.85"/>
    <n v="17.16"/>
    <n v="14.73"/>
    <s v="Carlos Soltero"/>
    <s v="South Glamorgan"/>
    <s v="Small Business"/>
    <x v="0"/>
    <s v="Pens &amp; Art Supplies"/>
    <s v="Wrap Bag"/>
    <d v="2015-05-11T00:00:00"/>
    <x v="1"/>
  </r>
  <r>
    <n v="6448"/>
    <s v="N"/>
    <d v="2015-05-09T00:00:00"/>
    <s v="Not Specified"/>
    <x v="13"/>
    <n v="12.39"/>
    <n v="0.04"/>
    <s v="Regular"/>
    <n v="2.34"/>
    <n v="15.68"/>
    <n v="15.32"/>
    <s v="Carlos Soltero"/>
    <s v="South Glamorgan"/>
    <s v="Small Business"/>
    <x v="0"/>
    <s v="Scissors Rulers and Trimmers"/>
    <s v="Wrap Bag"/>
    <d v="2015-05-11T00:00:00"/>
    <x v="1"/>
  </r>
  <r>
    <n v="6449"/>
    <s v="N"/>
    <d v="2015-05-09T00:00:00"/>
    <s v="Medium"/>
    <x v="14"/>
    <n v="43.77"/>
    <n v="7.0000000000000007E-2"/>
    <s v="Regular"/>
    <n v="-4.8600000000000003"/>
    <n v="13.88"/>
    <n v="15.49"/>
    <s v="Edward Becker"/>
    <s v="West Glamorgan"/>
    <s v="Home Office"/>
    <x v="0"/>
    <s v="Binders and Binder Accessories"/>
    <s v="Small Box"/>
    <d v="2015-05-10T00:00:00"/>
    <x v="1"/>
  </r>
  <r>
    <n v="6450"/>
    <s v="N"/>
    <d v="2015-05-10T00:00:00"/>
    <s v="Critical"/>
    <x v="42"/>
    <n v="975.18"/>
    <n v="0.04"/>
    <s v="Regular"/>
    <n v="374.73"/>
    <n v="36.950000000000003"/>
    <n v="16.989999999999998"/>
    <s v="Sarah Brown"/>
    <s v="Mid Glamorgan"/>
    <s v="Consumer"/>
    <x v="0"/>
    <s v="Binders and Binder Accessories"/>
    <s v="Small Box"/>
    <d v="2015-05-12T00:00:00"/>
    <x v="1"/>
  </r>
  <r>
    <n v="6451"/>
    <s v="N"/>
    <d v="2015-05-10T00:00:00"/>
    <s v="High"/>
    <x v="38"/>
    <n v="1545.73"/>
    <n v="0.03"/>
    <s v="Regular"/>
    <n v="476.75"/>
    <n v="51.48"/>
    <n v="15.99"/>
    <s v="Bill Donatelli"/>
    <s v="West Glamorgan"/>
    <s v="Corporate"/>
    <x v="1"/>
    <s v="Computer Peripherals"/>
    <s v="Small Pack"/>
    <d v="2015-05-12T00:00:00"/>
    <x v="1"/>
  </r>
  <r>
    <n v="6452"/>
    <s v="N"/>
    <d v="2015-05-10T00:00:00"/>
    <s v="High"/>
    <x v="38"/>
    <n v="154.86000000000001"/>
    <n v="0.06"/>
    <s v="Regular"/>
    <n v="19.53"/>
    <n v="15.71"/>
    <n v="15.93"/>
    <s v="Bill Donatelli"/>
    <s v="West Glamorgan"/>
    <s v="Corporate"/>
    <x v="0"/>
    <s v="Paper"/>
    <s v="Wrap Bag"/>
    <d v="2015-05-10T00:00:00"/>
    <x v="1"/>
  </r>
  <r>
    <n v="6453"/>
    <s v="Y"/>
    <d v="2015-05-10T00:00:00"/>
    <s v="High"/>
    <x v="12"/>
    <n v="1216.568"/>
    <n v="0.03"/>
    <s v="Delivery Van"/>
    <n v="-1047.3900000000001"/>
    <n v="56.43"/>
    <n v="60.59"/>
    <s v="Bryan Spruell"/>
    <s v="Mid Glamorgan"/>
    <s v="Home Office"/>
    <x v="2"/>
    <s v="Tables"/>
    <s v="Jumbo Box"/>
    <d v="2015-05-11T00:00:00"/>
    <x v="1"/>
  </r>
  <r>
    <n v="6454"/>
    <s v="N"/>
    <d v="2015-05-10T00:00:00"/>
    <s v="Critical"/>
    <x v="41"/>
    <n v="110.88"/>
    <n v="0.03"/>
    <s v="Regular"/>
    <n v="25.93"/>
    <n v="15.14"/>
    <n v="15.14"/>
    <s v="Toby Swindell"/>
    <s v="Mid Glamorgan"/>
    <s v="Small Business"/>
    <x v="0"/>
    <s v="Paper"/>
    <s v="Wrap Bag"/>
    <d v="2015-05-10T00:00:00"/>
    <x v="1"/>
  </r>
  <r>
    <n v="6455"/>
    <s v="N"/>
    <d v="2015-05-10T00:00:00"/>
    <s v="Not Specified"/>
    <x v="33"/>
    <n v="449.71"/>
    <n v="0.02"/>
    <s v="Regular"/>
    <n v="237.08"/>
    <n v="20.34"/>
    <n v="14.96"/>
    <s v="Michelle Ellison"/>
    <s v="West Glamorgan"/>
    <s v="Small Business"/>
    <x v="2"/>
    <s v="Office Furnishings"/>
    <s v="Wrap Bag"/>
    <d v="2015-05-11T00:00:00"/>
    <x v="1"/>
  </r>
  <r>
    <n v="6456"/>
    <s v="N"/>
    <d v="2015-05-11T00:00:00"/>
    <s v="High"/>
    <x v="33"/>
    <n v="3623.2404999999999"/>
    <n v="0.03"/>
    <s v="Regular"/>
    <n v="1866.75"/>
    <n v="97.99"/>
    <n v="17.3"/>
    <s v="Bruce Degenhardt"/>
    <s v="Mid Glamorgan"/>
    <s v="Home Office"/>
    <x v="1"/>
    <s v="Telephones and Communication"/>
    <s v="Small Pack"/>
    <d v="2015-05-13T00:00:00"/>
    <x v="1"/>
  </r>
  <r>
    <n v="6457"/>
    <s v="N"/>
    <d v="2015-05-12T00:00:00"/>
    <s v="High"/>
    <x v="21"/>
    <n v="305.92"/>
    <n v="0"/>
    <s v="Regular"/>
    <n v="78.59"/>
    <n v="42.98"/>
    <n v="19.760000000000002"/>
    <s v="Hilary Holden"/>
    <s v="Dyfed"/>
    <s v="Corporate"/>
    <x v="0"/>
    <s v="Paper"/>
    <s v="Small Box"/>
    <d v="2015-05-13T00:00:00"/>
    <x v="1"/>
  </r>
  <r>
    <n v="6458"/>
    <s v="N"/>
    <d v="2015-05-12T00:00:00"/>
    <s v="High"/>
    <x v="43"/>
    <n v="674.75"/>
    <n v="0.04"/>
    <s v="Regular"/>
    <n v="86.32"/>
    <n v="31.98"/>
    <n v="22.68"/>
    <s v="Hilary Holden"/>
    <s v="Dyfed"/>
    <s v="Corporate"/>
    <x v="0"/>
    <s v="Paper"/>
    <s v="Small Box"/>
    <d v="2015-05-13T00:00:00"/>
    <x v="1"/>
  </r>
  <r>
    <n v="6459"/>
    <s v="N"/>
    <d v="2015-05-12T00:00:00"/>
    <s v="Low"/>
    <x v="40"/>
    <n v="1456.85"/>
    <n v="0.04"/>
    <s v="Regular"/>
    <n v="625.47"/>
    <n v="53.94"/>
    <n v="16.989999999999998"/>
    <s v="Fred McMath"/>
    <s v="Dyfed"/>
    <s v="Small Business"/>
    <x v="0"/>
    <s v="Binders and Binder Accessories"/>
    <s v="Small Box"/>
    <d v="2015-05-19T00:00:00"/>
    <x v="1"/>
  </r>
  <r>
    <n v="6460"/>
    <s v="N"/>
    <d v="2015-05-14T00:00:00"/>
    <s v="Medium"/>
    <x v="22"/>
    <n v="139.05000000000001"/>
    <n v="0.01"/>
    <s v="Express"/>
    <n v="72.81"/>
    <n v="16.91"/>
    <n v="14.5"/>
    <s v="Craig Leslie"/>
    <s v="Mid Glamorgan"/>
    <s v="Consumer"/>
    <x v="0"/>
    <s v="Labels"/>
    <s v="Small Box"/>
    <d v="2015-05-16T00:00:00"/>
    <x v="1"/>
  </r>
  <r>
    <n v="6461"/>
    <s v="N"/>
    <d v="2015-05-14T00:00:00"/>
    <s v="Not Specified"/>
    <x v="12"/>
    <n v="7876.62"/>
    <n v="0.1"/>
    <s v="Delivery Van"/>
    <n v="1528.86"/>
    <n v="255.98"/>
    <n v="57.32"/>
    <s v="Karen Selby"/>
    <s v="Dyfed"/>
    <s v="Consumer"/>
    <x v="2"/>
    <s v="Chairs &amp; Chairmats"/>
    <s v="Jumbo Drum"/>
    <d v="2015-05-15T00:00:00"/>
    <x v="1"/>
  </r>
  <r>
    <n v="6462"/>
    <s v="N"/>
    <d v="2015-05-14T00:00:00"/>
    <s v="Not Specified"/>
    <x v="40"/>
    <n v="919.84"/>
    <n v="0.04"/>
    <s v="Regular"/>
    <n v="188.12"/>
    <n v="37.380000000000003"/>
    <n v="22.99"/>
    <s v="Karen Selby"/>
    <s v="Dyfed"/>
    <s v="Consumer"/>
    <x v="2"/>
    <s v="Office Furnishings"/>
    <s v="Small Pack"/>
    <d v="2015-05-16T00:00:00"/>
    <x v="1"/>
  </r>
  <r>
    <n v="6463"/>
    <s v="N"/>
    <d v="2015-05-14T00:00:00"/>
    <s v="Medium"/>
    <x v="40"/>
    <n v="207.48"/>
    <n v="0.05"/>
    <s v="Regular"/>
    <n v="-57.57"/>
    <n v="17.28"/>
    <n v="19.059999999999999"/>
    <s v="Bill Tyler"/>
    <s v="Dyfed"/>
    <s v="Consumer"/>
    <x v="0"/>
    <s v="Paper"/>
    <s v="Small Box"/>
    <d v="2015-05-15T00:00:00"/>
    <x v="1"/>
  </r>
  <r>
    <n v="6464"/>
    <s v="N"/>
    <d v="2015-05-14T00:00:00"/>
    <s v="Medium"/>
    <x v="38"/>
    <n v="193.09"/>
    <n v="0.02"/>
    <s v="Regular"/>
    <n v="55.56"/>
    <n v="16.84"/>
    <n v="14.71"/>
    <s v="Erin Smith"/>
    <s v="West Glamorgan"/>
    <s v="Home Office"/>
    <x v="0"/>
    <s v="Pens &amp; Art Supplies"/>
    <s v="Wrap Bag"/>
    <d v="2015-05-14T00:00:00"/>
    <x v="1"/>
  </r>
  <r>
    <n v="6465"/>
    <s v="N"/>
    <d v="2015-05-15T00:00:00"/>
    <s v="Medium"/>
    <x v="5"/>
    <n v="365.36"/>
    <n v="0.06"/>
    <s v="Regular"/>
    <n v="15.84"/>
    <n v="24.28"/>
    <n v="20.47"/>
    <s v="Joni Blumstein"/>
    <s v="West Glamorgan"/>
    <s v="Consumer"/>
    <x v="0"/>
    <s v="Paper"/>
    <s v="Small Box"/>
    <d v="2015-05-16T00:00:00"/>
    <x v="1"/>
  </r>
  <r>
    <n v="6466"/>
    <s v="N"/>
    <d v="2015-05-15T00:00:00"/>
    <s v="High"/>
    <x v="12"/>
    <n v="318.39"/>
    <n v="7.0000000000000007E-2"/>
    <s v="Regular"/>
    <n v="111.85"/>
    <n v="21.68"/>
    <n v="16.03"/>
    <s v="Dean Percer"/>
    <s v="Dyfed"/>
    <s v="Consumer"/>
    <x v="0"/>
    <s v="Paper"/>
    <s v="Wrap Bag"/>
    <d v="2015-05-16T00:00:00"/>
    <x v="1"/>
  </r>
  <r>
    <n v="6467"/>
    <s v="N"/>
    <d v="2015-05-16T00:00:00"/>
    <s v="Not Specified"/>
    <x v="48"/>
    <n v="83.12"/>
    <n v="0.02"/>
    <s v="Regular"/>
    <n v="25.69"/>
    <n v="21.77"/>
    <n v="20.02"/>
    <s v="Anna Haberlin"/>
    <s v="West Glamorgan"/>
    <s v="Corporate"/>
    <x v="2"/>
    <s v="Office Furnishings"/>
    <s v="Medium Box"/>
    <d v="2015-05-16T00:00:00"/>
    <x v="1"/>
  </r>
  <r>
    <n v="6468"/>
    <s v="N"/>
    <d v="2015-05-16T00:00:00"/>
    <s v="Not Specified"/>
    <x v="42"/>
    <n v="232.61"/>
    <n v="0.06"/>
    <s v="Regular"/>
    <n v="-60.76"/>
    <n v="17.98"/>
    <n v="19.2"/>
    <s v="Anna Haberlin"/>
    <s v="West Glamorgan"/>
    <s v="Corporate"/>
    <x v="0"/>
    <s v="Paper"/>
    <s v="Small Box"/>
    <d v="2015-05-17T00:00:00"/>
    <x v="1"/>
  </r>
  <r>
    <n v="6469"/>
    <s v="N"/>
    <d v="2015-05-17T00:00:00"/>
    <s v="Not Specified"/>
    <x v="23"/>
    <n v="1844.55"/>
    <n v="0.06"/>
    <s v="Regular"/>
    <n v="201.98"/>
    <n v="52.97"/>
    <n v="22.99"/>
    <s v="Nora Paige"/>
    <s v="Mid Glamorgan"/>
    <s v="Small Business"/>
    <x v="0"/>
    <s v="Pens &amp; Art Supplies"/>
    <s v="Small Pack"/>
    <d v="2015-05-17T00:00:00"/>
    <x v="1"/>
  </r>
  <r>
    <n v="6470"/>
    <s v="N"/>
    <d v="2015-05-17T00:00:00"/>
    <s v="Not Specified"/>
    <x v="39"/>
    <n v="547.62"/>
    <n v="0.06"/>
    <s v="Regular"/>
    <n v="-247.98"/>
    <n v="113.41"/>
    <n v="49"/>
    <s v="Nora Paige"/>
    <s v="Mid Glamorgan"/>
    <s v="Small Business"/>
    <x v="0"/>
    <s v="Storage &amp; Organization"/>
    <s v="Large Box"/>
    <d v="2015-05-19T00:00:00"/>
    <x v="1"/>
  </r>
  <r>
    <n v="6471"/>
    <s v="N"/>
    <d v="2015-05-17T00:00:00"/>
    <s v="Not Specified"/>
    <x v="29"/>
    <n v="2042.7929999999999"/>
    <n v="0.01"/>
    <s v="Regular"/>
    <n v="1158.0899999999999"/>
    <n v="67.989999999999995"/>
    <n v="15.25"/>
    <s v="Nora Paige"/>
    <s v="Mid Glamorgan"/>
    <s v="Small Business"/>
    <x v="1"/>
    <s v="Telephones and Communication"/>
    <s v="Small Pack"/>
    <d v="2015-05-19T00:00:00"/>
    <x v="1"/>
  </r>
  <r>
    <n v="6472"/>
    <s v="N"/>
    <d v="2015-05-17T00:00:00"/>
    <s v="Low"/>
    <x v="18"/>
    <n v="8727.09"/>
    <n v="0.01"/>
    <s v="Delivery Van"/>
    <n v="2247.11"/>
    <n v="282.97000000000003"/>
    <n v="42.06"/>
    <s v="Darrin Sayre"/>
    <s v="Mid Glamorgan"/>
    <s v="Consumer"/>
    <x v="1"/>
    <s v="Office Machines"/>
    <s v="Jumbo Drum"/>
    <d v="2015-05-24T00:00:00"/>
    <x v="1"/>
  </r>
  <r>
    <n v="6473"/>
    <s v="N"/>
    <d v="2015-05-17T00:00:00"/>
    <s v="Critical"/>
    <x v="36"/>
    <n v="505.68"/>
    <n v="0.01"/>
    <s v="Regular"/>
    <n v="15.58"/>
    <n v="25.48"/>
    <n v="18.510000000000002"/>
    <s v="Harold Dahlen"/>
    <s v="Dyfed"/>
    <s v="Corporate"/>
    <x v="0"/>
    <s v="Storage &amp; Organization"/>
    <s v="Small Box"/>
    <d v="2015-05-18T00:00:00"/>
    <x v="1"/>
  </r>
  <r>
    <n v="6474"/>
    <s v="N"/>
    <d v="2015-05-18T00:00:00"/>
    <s v="High"/>
    <x v="17"/>
    <n v="38.229999999999997"/>
    <n v="0.04"/>
    <s v="Express"/>
    <n v="12.67"/>
    <n v="19.64"/>
    <n v="15.39"/>
    <s v="Alan Barnes"/>
    <s v="South Glamorgan"/>
    <s v="Corporate"/>
    <x v="0"/>
    <s v="Envelopes"/>
    <s v="Small Box"/>
    <d v="2015-05-19T00:00:00"/>
    <x v="1"/>
  </r>
  <r>
    <n v="6475"/>
    <s v="N"/>
    <d v="2015-05-19T00:00:00"/>
    <s v="High"/>
    <x v="49"/>
    <n v="231.98"/>
    <n v="0.03"/>
    <s v="Regular"/>
    <n v="-139.36000000000001"/>
    <n v="16.57"/>
    <n v="19.420000000000002"/>
    <s v="Dorothy Wardle"/>
    <s v="South Glamorgan"/>
    <s v="Corporate"/>
    <x v="0"/>
    <s v="Binders and Binder Accessories"/>
    <s v="Small Box"/>
    <d v="2015-05-20T00:00:00"/>
    <x v="1"/>
  </r>
  <r>
    <n v="6476"/>
    <s v="N"/>
    <d v="2015-05-19T00:00:00"/>
    <s v="High"/>
    <x v="43"/>
    <n v="373.17"/>
    <n v="7.0000000000000007E-2"/>
    <s v="Regular"/>
    <n v="161.09"/>
    <n v="22.67"/>
    <n v="15.39"/>
    <s v="Dorothy Wardle"/>
    <s v="South Glamorgan"/>
    <s v="Corporate"/>
    <x v="0"/>
    <s v="Envelopes"/>
    <s v="Small Box"/>
    <d v="2015-05-20T00:00:00"/>
    <x v="1"/>
  </r>
  <r>
    <n v="6477"/>
    <s v="N"/>
    <d v="2015-05-19T00:00:00"/>
    <s v="High"/>
    <x v="43"/>
    <n v="16080.43"/>
    <n v="0.01"/>
    <s v="Delivery Van"/>
    <n v="5391.72"/>
    <n v="454.14"/>
    <n v="28.7"/>
    <s v="Dorothy Wardle"/>
    <s v="South Glamorgan"/>
    <s v="Corporate"/>
    <x v="1"/>
    <s v="Office Machines"/>
    <s v="Jumbo Drum"/>
    <d v="2015-05-20T00:00:00"/>
    <x v="1"/>
  </r>
  <r>
    <n v="6478"/>
    <s v="N"/>
    <d v="2015-05-20T00:00:00"/>
    <s v="High"/>
    <x v="25"/>
    <n v="160.68"/>
    <n v="0.05"/>
    <s v="Regular"/>
    <n v="78.56"/>
    <n v="16.91"/>
    <n v="14.5"/>
    <s v="Neil Knudson"/>
    <s v="Mid Glamorgan"/>
    <s v="Corporate"/>
    <x v="0"/>
    <s v="Labels"/>
    <s v="Small Box"/>
    <d v="2015-05-21T00:00:00"/>
    <x v="1"/>
  </r>
  <r>
    <n v="6479"/>
    <s v="N"/>
    <d v="2015-05-20T00:00:00"/>
    <s v="Not Specified"/>
    <x v="40"/>
    <n v="468.8"/>
    <n v="0.03"/>
    <s v="Regular"/>
    <n v="41.79"/>
    <n v="24.07"/>
    <n v="20.2"/>
    <s v="Gene McClure"/>
    <s v="Mid Glamorgan"/>
    <s v="Consumer"/>
    <x v="2"/>
    <s v="Office Furnishings"/>
    <s v="Wrap Bag"/>
    <d v="2015-05-21T00:00:00"/>
    <x v="1"/>
  </r>
  <r>
    <n v="6480"/>
    <s v="N"/>
    <d v="2015-05-21T00:00:00"/>
    <s v="Critical"/>
    <x v="39"/>
    <n v="2551.35"/>
    <n v="0.04"/>
    <s v="Regular"/>
    <n v="-1005.92"/>
    <n v="511.99"/>
    <n v="38.49"/>
    <s v="Jack Lebron"/>
    <s v="Dyfed"/>
    <s v="Corporate"/>
    <x v="1"/>
    <s v="Copiers and Fax"/>
    <s v="Large Box"/>
    <d v="2015-05-23T00:00:00"/>
    <x v="1"/>
  </r>
  <r>
    <n v="6481"/>
    <s v="N"/>
    <d v="2015-05-23T00:00:00"/>
    <s v="Not Specified"/>
    <x v="14"/>
    <n v="803.54"/>
    <n v="0.03"/>
    <s v="Regular"/>
    <n v="325.47000000000003"/>
    <n v="53.94"/>
    <n v="16.989999999999998"/>
    <s v="David Wiener"/>
    <s v="Dyfed"/>
    <s v="Consumer"/>
    <x v="0"/>
    <s v="Binders and Binder Accessories"/>
    <s v="Small Box"/>
    <d v="2015-05-24T00:00:00"/>
    <x v="1"/>
  </r>
  <r>
    <n v="6482"/>
    <s v="N"/>
    <d v="2015-05-23T00:00:00"/>
    <s v="Not Specified"/>
    <x v="25"/>
    <n v="150.36000000000001"/>
    <n v="0.09"/>
    <s v="Regular"/>
    <n v="38.99"/>
    <n v="16.73"/>
    <n v="15.52"/>
    <s v="David Wiener"/>
    <s v="Dyfed"/>
    <s v="Consumer"/>
    <x v="0"/>
    <s v="Paper"/>
    <s v="Wrap Bag"/>
    <d v="2015-05-25T00:00:00"/>
    <x v="1"/>
  </r>
  <r>
    <n v="6483"/>
    <s v="N"/>
    <d v="2015-05-23T00:00:00"/>
    <s v="High"/>
    <x v="25"/>
    <n v="266.99"/>
    <n v="0.06"/>
    <s v="Regular"/>
    <n v="40.19"/>
    <n v="20.5"/>
    <n v="15.99"/>
    <s v="Theresa Swint"/>
    <s v="Mid Glamorgan"/>
    <s v="Consumer"/>
    <x v="1"/>
    <s v="Computer Peripherals"/>
    <s v="Small Pack"/>
    <d v="2015-05-23T00:00:00"/>
    <x v="1"/>
  </r>
  <r>
    <n v="6484"/>
    <s v="N"/>
    <d v="2015-05-23T00:00:00"/>
    <s v="High"/>
    <x v="45"/>
    <n v="42.33"/>
    <n v="0.04"/>
    <s v="Regular"/>
    <n v="5.35"/>
    <n v="14.18"/>
    <n v="14.78"/>
    <s v="Theresa Swint"/>
    <s v="Mid Glamorgan"/>
    <s v="Consumer"/>
    <x v="0"/>
    <s v="Rubber Bands"/>
    <s v="Wrap Bag"/>
    <d v="2015-05-23T00:00:00"/>
    <x v="1"/>
  </r>
  <r>
    <n v="6485"/>
    <s v="N"/>
    <d v="2015-05-23T00:00:00"/>
    <s v="High"/>
    <x v="12"/>
    <n v="438.46"/>
    <n v="0.02"/>
    <s v="Regular"/>
    <n v="-21.38"/>
    <n v="24.28"/>
    <n v="20.13"/>
    <s v="Theresa Swint"/>
    <s v="Mid Glamorgan"/>
    <s v="Consumer"/>
    <x v="0"/>
    <s v="Storage &amp; Organization"/>
    <s v="Small Box"/>
    <d v="2015-05-23T00:00:00"/>
    <x v="1"/>
  </r>
  <r>
    <n v="6486"/>
    <s v="N"/>
    <d v="2015-05-24T00:00:00"/>
    <s v="Low"/>
    <x v="20"/>
    <n v="90.12"/>
    <n v="0.08"/>
    <s v="Regular"/>
    <n v="-24.31"/>
    <n v="26.48"/>
    <n v="15.99"/>
    <s v="Roland Fjeld"/>
    <s v="Mid Glamorgan"/>
    <s v="Corporate"/>
    <x v="1"/>
    <s v="Computer Peripherals"/>
    <s v="Small Pack"/>
    <d v="2015-05-26T00:00:00"/>
    <x v="1"/>
  </r>
  <r>
    <n v="6487"/>
    <s v="N"/>
    <d v="2015-05-24T00:00:00"/>
    <s v="Critical"/>
    <x v="35"/>
    <n v="8277.9699999999993"/>
    <n v="0.08"/>
    <s v="Delivery Van"/>
    <n v="2856.86"/>
    <n v="412.97"/>
    <n v="62.26"/>
    <s v="Dianna Vickery"/>
    <s v="Mid Glamorgan"/>
    <s v="Corporate"/>
    <x v="1"/>
    <s v="Office Machines"/>
    <s v="Jumbo Box"/>
    <d v="2015-05-27T00:00:00"/>
    <x v="1"/>
  </r>
  <r>
    <n v="6488"/>
    <s v="N"/>
    <d v="2015-05-25T00:00:00"/>
    <s v="Not Specified"/>
    <x v="39"/>
    <n v="1394"/>
    <n v="0.09"/>
    <s v="Delivery Van"/>
    <n v="-550.78"/>
    <n v="292.98"/>
    <n v="71"/>
    <s v="Marc Crier"/>
    <s v="Mid Glamorgan"/>
    <s v="Corporate"/>
    <x v="2"/>
    <s v="Chairs &amp; Chairmats"/>
    <s v="Jumbo Drum"/>
    <d v="2015-05-27T00:00:00"/>
    <x v="1"/>
  </r>
  <r>
    <n v="6489"/>
    <s v="Y"/>
    <d v="2015-05-25T00:00:00"/>
    <s v="Not Specified"/>
    <x v="22"/>
    <n v="552.78"/>
    <n v="0.02"/>
    <s v="Regular"/>
    <n v="95"/>
    <n v="34.840000000000003"/>
    <n v="22.18"/>
    <s v="Tony Molinari"/>
    <s v="Mid Glamorgan"/>
    <s v="Corporate"/>
    <x v="0"/>
    <s v="Paper"/>
    <s v="Small Box"/>
    <d v="2015-05-27T00:00:00"/>
    <x v="1"/>
  </r>
  <r>
    <n v="6490"/>
    <s v="Y"/>
    <d v="2015-05-25T00:00:00"/>
    <s v="High"/>
    <x v="18"/>
    <n v="137.11000000000001"/>
    <n v="0.08"/>
    <s v="Regular"/>
    <n v="-95.21"/>
    <n v="16.28"/>
    <n v="19.68"/>
    <s v="Erin Creighton"/>
    <s v="West Glamorgan"/>
    <s v="Corporate"/>
    <x v="0"/>
    <s v="Paper"/>
    <s v="Small Box"/>
    <d v="2015-05-28T00:00:00"/>
    <x v="1"/>
  </r>
  <r>
    <n v="6491"/>
    <s v="N"/>
    <d v="2015-05-26T00:00:00"/>
    <s v="Critical"/>
    <x v="48"/>
    <n v="190.29"/>
    <n v="7.0000000000000007E-2"/>
    <s v="Regular"/>
    <n v="-93.9"/>
    <n v="39.479999999999997"/>
    <n v="18"/>
    <s v="Jack OBriant"/>
    <s v="Mid Glamorgan"/>
    <s v="Consumer"/>
    <x v="1"/>
    <s v="Computer Peripherals"/>
    <s v="Small Box"/>
    <d v="2015-05-28T00:00:00"/>
    <x v="1"/>
  </r>
  <r>
    <n v="6492"/>
    <s v="Y"/>
    <d v="2015-05-26T00:00:00"/>
    <s v="High"/>
    <x v="9"/>
    <n v="231.98"/>
    <n v="0.03"/>
    <s v="Regular"/>
    <n v="51.71"/>
    <n v="17.18"/>
    <n v="16.04"/>
    <s v="Mike Gockenbach"/>
    <s v="Mid Glamorgan"/>
    <s v="Consumer"/>
    <x v="0"/>
    <s v="Paper"/>
    <s v="Wrap Bag"/>
    <d v="2015-05-28T00:00:00"/>
    <x v="1"/>
  </r>
  <r>
    <n v="6493"/>
    <s v="N"/>
    <d v="2015-05-27T00:00:00"/>
    <s v="Critical"/>
    <x v="34"/>
    <n v="12051.28"/>
    <n v="7.0000000000000007E-2"/>
    <s v="Delivery Van"/>
    <n v="2016.71"/>
    <n v="892.98"/>
    <n v="58.55"/>
    <s v="Randy Bradley"/>
    <s v="Mid Glamorgan"/>
    <s v="Corporate"/>
    <x v="2"/>
    <s v="Bookcases"/>
    <s v="Jumbo Box"/>
    <d v="2015-05-28T00:00:00"/>
    <x v="1"/>
  </r>
  <r>
    <n v="6494"/>
    <s v="N"/>
    <d v="2015-05-27T00:00:00"/>
    <s v="Critical"/>
    <x v="34"/>
    <n v="202.52"/>
    <n v="0"/>
    <s v="Regular"/>
    <n v="-0.92"/>
    <n v="25.48"/>
    <n v="18.510000000000002"/>
    <s v="Randy Bradley"/>
    <s v="Mid Glamorgan"/>
    <s v="Corporate"/>
    <x v="0"/>
    <s v="Storage &amp; Organization"/>
    <s v="Small Box"/>
    <d v="2015-05-28T00:00:00"/>
    <x v="1"/>
  </r>
  <r>
    <n v="6495"/>
    <s v="N"/>
    <d v="2015-05-29T00:00:00"/>
    <s v="Low"/>
    <x v="5"/>
    <n v="164.89"/>
    <n v="0.09"/>
    <s v="Regular"/>
    <n v="-52.85"/>
    <n v="17.78"/>
    <n v="18.96"/>
    <s v="Sara Luxemburg"/>
    <s v="Mid Glamorgan"/>
    <s v="Small Business"/>
    <x v="0"/>
    <s v="Paper"/>
    <s v="Small Box"/>
    <d v="2015-06-05T00:00:00"/>
    <x v="1"/>
  </r>
  <r>
    <n v="6496"/>
    <s v="N"/>
    <d v="2015-05-29T00:00:00"/>
    <s v="Low"/>
    <x v="9"/>
    <n v="3689.1495"/>
    <n v="0.01"/>
    <s v="Regular"/>
    <n v="1201.8399999999999"/>
    <n v="107.99"/>
    <n v="18.899999999999999"/>
    <s v="Maureen Grace"/>
    <s v="Mid Glamorgan"/>
    <s v="Corporate"/>
    <x v="1"/>
    <s v="Telephones and Communication"/>
    <s v="Small Box"/>
    <d v="2015-06-03T00:00:00"/>
    <x v="1"/>
  </r>
  <r>
    <n v="6497"/>
    <s v="N"/>
    <d v="2015-05-29T00:00:00"/>
    <s v="High"/>
    <x v="40"/>
    <n v="180.48"/>
    <n v="0.04"/>
    <s v="Regular"/>
    <n v="87.03"/>
    <n v="16.91"/>
    <n v="14.5"/>
    <s v="Ashley Jarvis"/>
    <s v="Mid Glamorgan"/>
    <s v="Home Office"/>
    <x v="0"/>
    <s v="Labels"/>
    <s v="Small Box"/>
    <d v="2015-05-30T00:00:00"/>
    <x v="1"/>
  </r>
  <r>
    <n v="6498"/>
    <s v="N"/>
    <d v="2015-05-29T00:00:00"/>
    <s v="High"/>
    <x v="2"/>
    <n v="3500.0585000000001"/>
    <n v="0.08"/>
    <s v="Regular"/>
    <n v="1187.21"/>
    <n v="97.99"/>
    <n v="14.99"/>
    <s v="Ashley Jarvis"/>
    <s v="Mid Glamorgan"/>
    <s v="Home Office"/>
    <x v="1"/>
    <s v="Telephones and Communication"/>
    <s v="Wrap Bag"/>
    <d v="2015-05-31T00:00:00"/>
    <x v="1"/>
  </r>
  <r>
    <n v="6499"/>
    <s v="N"/>
    <d v="2015-05-30T00:00:00"/>
    <s v="Not Specified"/>
    <x v="20"/>
    <n v="329.11"/>
    <n v="0.1"/>
    <s v="Regular"/>
    <n v="2.67"/>
    <n v="64.400000000000006"/>
    <n v="30.11"/>
    <s v="Maria Bertelson"/>
    <s v="Mid Glamorgan"/>
    <s v="Home Office"/>
    <x v="0"/>
    <s v="Binders and Binder Accessories"/>
    <s v="Small Box"/>
    <d v="2015-06-01T00:00:00"/>
    <x v="1"/>
  </r>
  <r>
    <n v="6500"/>
    <s v="N"/>
    <d v="2015-05-30T00:00:00"/>
    <s v="Medium"/>
    <x v="32"/>
    <n v="32.36"/>
    <n v="0.01"/>
    <s v="Regular"/>
    <n v="-15.28"/>
    <n v="13.7"/>
    <n v="15.99"/>
    <s v="Bradley Talbott"/>
    <s v="Dyfed"/>
    <s v="Small Business"/>
    <x v="1"/>
    <s v="Computer Peripherals"/>
    <s v="Small Pack"/>
    <d v="2015-06-02T00:00:00"/>
    <x v="1"/>
  </r>
  <r>
    <n v="6501"/>
    <s v="Y"/>
    <d v="2015-05-30T00:00:00"/>
    <s v="Medium"/>
    <x v="1"/>
    <n v="261.52"/>
    <n v="0.06"/>
    <s v="Regular"/>
    <n v="-59.57"/>
    <n v="32.950000000000003"/>
    <n v="19.989999999999998"/>
    <s v="Jack OBriant"/>
    <s v="Mid Glamorgan"/>
    <s v="Small Business"/>
    <x v="1"/>
    <s v="Computer Peripherals"/>
    <s v="Small Box"/>
    <d v="2015-06-01T00:00:00"/>
    <x v="1"/>
  </r>
  <r>
    <n v="6502"/>
    <s v="Y"/>
    <d v="2015-05-30T00:00:00"/>
    <s v="Medium"/>
    <x v="36"/>
    <n v="774.44"/>
    <n v="0.02"/>
    <s v="Regular"/>
    <n v="244.24"/>
    <n v="32.89"/>
    <n v="15.99"/>
    <s v="Jack OBriant"/>
    <s v="Mid Glamorgan"/>
    <s v="Small Business"/>
    <x v="1"/>
    <s v="Computer Peripherals"/>
    <s v="Small Pack"/>
    <d v="2015-05-31T00:00:00"/>
    <x v="1"/>
  </r>
  <r>
    <n v="6503"/>
    <s v="Y"/>
    <d v="2015-05-31T00:00:00"/>
    <s v="Low"/>
    <x v="26"/>
    <n v="5426.08"/>
    <n v="7.0000000000000007E-2"/>
    <s v="Delivery Van"/>
    <n v="337.7"/>
    <n v="292.98"/>
    <n v="49.67"/>
    <s v="George Zrebassa"/>
    <s v="Dyfed"/>
    <s v="Small Business"/>
    <x v="2"/>
    <s v="Tables"/>
    <s v="Jumbo Box"/>
    <d v="2015-06-04T00:00:00"/>
    <x v="1"/>
  </r>
  <r>
    <n v="6504"/>
    <s v="N"/>
    <d v="2015-06-01T00:00:00"/>
    <s v="Medium"/>
    <x v="36"/>
    <n v="4269.34"/>
    <n v="0.02"/>
    <s v="Delivery Van"/>
    <n v="9.5500000000000007"/>
    <n v="127.99"/>
    <n v="70.14"/>
    <s v="Roy French"/>
    <s v="Dyfed"/>
    <s v="Consumer"/>
    <x v="1"/>
    <s v="Office Machines"/>
    <s v="Jumbo Drum"/>
    <d v="2015-06-02T00:00:00"/>
    <x v="1"/>
  </r>
  <r>
    <n v="6505"/>
    <s v="N"/>
    <d v="2015-06-01T00:00:00"/>
    <s v="Low"/>
    <x v="42"/>
    <n v="19276.45"/>
    <n v="0"/>
    <s v="Delivery Van"/>
    <n v="4133.1899999999996"/>
    <n v="512.98"/>
    <n v="55.44"/>
    <s v="Bill Tyler"/>
    <s v="Dyfed"/>
    <s v="Consumer"/>
    <x v="2"/>
    <s v="Bookcases"/>
    <s v="Jumbo Box"/>
    <d v="2015-06-08T00:00:00"/>
    <x v="1"/>
  </r>
  <r>
    <n v="6506"/>
    <s v="N"/>
    <d v="2015-06-01T00:00:00"/>
    <s v="High"/>
    <x v="17"/>
    <n v="20.9"/>
    <n v="0.04"/>
    <s v="Regular"/>
    <n v="-2.5"/>
    <n v="17.98"/>
    <n v="15.67"/>
    <s v="Paul Stevenson"/>
    <s v="Mid Glamorgan"/>
    <s v="Corporate"/>
    <x v="0"/>
    <s v="Pens &amp; Art Supplies"/>
    <s v="Wrap Bag"/>
    <d v="2015-06-02T00:00:00"/>
    <x v="1"/>
  </r>
  <r>
    <n v="6507"/>
    <s v="N"/>
    <d v="2015-06-01T00:00:00"/>
    <s v="High"/>
    <x v="42"/>
    <n v="548.04"/>
    <n v="0.02"/>
    <s v="Regular"/>
    <n v="19.29"/>
    <n v="25.43"/>
    <n v="19.5"/>
    <s v="Paul Stevenson"/>
    <s v="Mid Glamorgan"/>
    <s v="Corporate"/>
    <x v="0"/>
    <s v="Storage &amp; Organization"/>
    <s v="Small Box"/>
    <d v="2015-06-02T00:00:00"/>
    <x v="1"/>
  </r>
  <r>
    <n v="6508"/>
    <s v="N"/>
    <d v="2015-06-02T00:00:00"/>
    <s v="Not Specified"/>
    <x v="41"/>
    <n v="606.91999999999996"/>
    <n v="0.04"/>
    <s v="Regular"/>
    <n v="30.54"/>
    <n v="29.98"/>
    <n v="22.51"/>
    <s v="Tracy Zic"/>
    <s v="Mid Glamorgan"/>
    <s v="Consumer"/>
    <x v="1"/>
    <s v="Office Machines"/>
    <s v="Medium Box"/>
    <d v="2015-06-03T00:00:00"/>
    <x v="1"/>
  </r>
  <r>
    <n v="6509"/>
    <s v="N"/>
    <d v="2015-06-02T00:00:00"/>
    <s v="Not Specified"/>
    <x v="35"/>
    <n v="10338.34"/>
    <n v="7.0000000000000007E-2"/>
    <s v="Regular"/>
    <n v="2919.96"/>
    <n v="431.19"/>
    <n v="33.99"/>
    <s v="Tracy Zic"/>
    <s v="Mid Glamorgan"/>
    <s v="Consumer"/>
    <x v="0"/>
    <s v="Storage &amp; Organization"/>
    <s v="Small Box"/>
    <d v="2015-06-02T00:00:00"/>
    <x v="1"/>
  </r>
  <r>
    <n v="6510"/>
    <s v="N"/>
    <d v="2015-06-03T00:00:00"/>
    <s v="Not Specified"/>
    <x v="3"/>
    <n v="183.64"/>
    <n v="0.02"/>
    <s v="Express"/>
    <n v="15.25"/>
    <n v="22.98"/>
    <n v="17.37"/>
    <s v="Sean Christensen"/>
    <s v="West Glamorgan"/>
    <s v="Home Office"/>
    <x v="0"/>
    <s v="Scissors Rulers and Trimmers"/>
    <s v="Small Pack"/>
    <d v="2015-06-05T00:00:00"/>
    <x v="1"/>
  </r>
  <r>
    <n v="6511"/>
    <s v="N"/>
    <d v="2015-06-05T00:00:00"/>
    <s v="Medium"/>
    <x v="16"/>
    <n v="4342.74"/>
    <n v="7.0000000000000007E-2"/>
    <s v="Express"/>
    <n v="529.49"/>
    <n v="111.99"/>
    <n v="33.99"/>
    <s v="Christine Phan"/>
    <s v="West Glamorgan"/>
    <s v="Small Business"/>
    <x v="1"/>
    <s v="Computer Peripherals"/>
    <s v="Small Box"/>
    <d v="2015-06-07T00:00:00"/>
    <x v="1"/>
  </r>
  <r>
    <n v="6512"/>
    <s v="N"/>
    <d v="2015-06-05T00:00:00"/>
    <s v="Medium"/>
    <x v="3"/>
    <n v="1157.9345000000001"/>
    <n v="0.01"/>
    <s v="Regular"/>
    <n v="367.05"/>
    <n v="97.99"/>
    <n v="15.25"/>
    <s v="Christine Phan"/>
    <s v="West Glamorgan"/>
    <s v="Small Business"/>
    <x v="1"/>
    <s v="Telephones and Communication"/>
    <s v="Small Pack"/>
    <d v="2015-06-07T00:00:00"/>
    <x v="1"/>
  </r>
  <r>
    <n v="6513"/>
    <s v="N"/>
    <d v="2015-06-05T00:00:00"/>
    <s v="Critical"/>
    <x v="39"/>
    <n v="50.89"/>
    <n v="0.06"/>
    <s v="Regular"/>
    <n v="-16.04"/>
    <n v="20.329999999999998"/>
    <n v="15.99"/>
    <s v="Luke Foster"/>
    <s v="Mid Glamorgan"/>
    <s v="Corporate"/>
    <x v="1"/>
    <s v="Computer Peripherals"/>
    <s v="Small Pack"/>
    <d v="2015-06-06T00:00:00"/>
    <x v="1"/>
  </r>
  <r>
    <n v="6514"/>
    <s v="N"/>
    <d v="2015-06-05T00:00:00"/>
    <s v="Critical"/>
    <x v="31"/>
    <n v="2862.16"/>
    <n v="0.06"/>
    <s v="Regular"/>
    <n v="66.53"/>
    <n v="123.03"/>
    <n v="22.64"/>
    <s v="Luke Foster"/>
    <s v="Mid Glamorgan"/>
    <s v="Corporate"/>
    <x v="0"/>
    <s v="Storage &amp; Organization"/>
    <s v="Small Box"/>
    <d v="2015-06-07T00:00:00"/>
    <x v="1"/>
  </r>
  <r>
    <n v="6515"/>
    <s v="Y"/>
    <d v="2015-06-06T00:00:00"/>
    <s v="Not Specified"/>
    <x v="6"/>
    <n v="41.04"/>
    <n v="7.0000000000000007E-2"/>
    <s v="Regular"/>
    <n v="-29.77"/>
    <n v="20.12"/>
    <n v="16.829999999999998"/>
    <s v="Bobby Odegard"/>
    <s v="West Glamorgan"/>
    <s v="Corporate"/>
    <x v="1"/>
    <s v="Computer Peripherals"/>
    <s v="Small Pack"/>
    <d v="2015-06-08T00:00:00"/>
    <x v="1"/>
  </r>
  <r>
    <n v="6516"/>
    <s v="Y"/>
    <d v="2015-06-06T00:00:00"/>
    <s v="Not Specified"/>
    <x v="5"/>
    <n v="709.34"/>
    <n v="0.01"/>
    <s v="Regular"/>
    <n v="164.31"/>
    <n v="35.99"/>
    <n v="20.3"/>
    <s v="Bobby Odegard"/>
    <s v="West Glamorgan"/>
    <s v="Corporate"/>
    <x v="1"/>
    <s v="Office Machines"/>
    <s v="Medium Box"/>
    <d v="2015-06-07T00:00:00"/>
    <x v="1"/>
  </r>
  <r>
    <n v="6517"/>
    <s v="N"/>
    <d v="2015-06-06T00:00:00"/>
    <s v="Not Specified"/>
    <x v="9"/>
    <n v="374.51"/>
    <n v="0.01"/>
    <s v="Regular"/>
    <n v="168.82"/>
    <n v="20.34"/>
    <n v="15.43"/>
    <s v="Justin Deggeller"/>
    <s v="Dyfed"/>
    <s v="Corporate"/>
    <x v="0"/>
    <s v="Paper"/>
    <s v="Wrap Bag"/>
    <d v="2015-06-08T00:00:00"/>
    <x v="1"/>
  </r>
  <r>
    <n v="6518"/>
    <s v="N"/>
    <d v="2015-06-07T00:00:00"/>
    <s v="Not Specified"/>
    <x v="30"/>
    <n v="575.7355"/>
    <n v="0.02"/>
    <s v="Regular"/>
    <n v="-141.96"/>
    <n v="77.989999999999995"/>
    <n v="22.99"/>
    <s v="Heather Kirkland"/>
    <s v="South Glamorgan"/>
    <s v="Home Office"/>
    <x v="1"/>
    <s v="Telephones and Communication"/>
    <s v="Small Box"/>
    <d v="2015-06-08T00:00:00"/>
    <x v="1"/>
  </r>
  <r>
    <n v="6519"/>
    <s v="N"/>
    <d v="2015-06-08T00:00:00"/>
    <s v="Low"/>
    <x v="15"/>
    <n v="329.03"/>
    <n v="0.04"/>
    <s v="Regular"/>
    <n v="79.099999999999994"/>
    <n v="26.34"/>
    <n v="19"/>
    <s v="Chris McAfee"/>
    <s v="Mid Glamorgan"/>
    <s v="Consumer"/>
    <x v="2"/>
    <s v="Office Furnishings"/>
    <s v="Small Pack"/>
    <d v="2015-06-10T00:00:00"/>
    <x v="1"/>
  </r>
  <r>
    <n v="6520"/>
    <s v="N"/>
    <d v="2015-06-08T00:00:00"/>
    <s v="Low"/>
    <x v="9"/>
    <n v="5685.27"/>
    <n v="0.04"/>
    <s v="Delivery Van"/>
    <n v="-818.69"/>
    <n v="142.97999999999999"/>
    <n v="68.739999999999995"/>
    <s v="Ed Braxton"/>
    <s v="Mid Glamorgan"/>
    <s v="Home Office"/>
    <x v="2"/>
    <s v="Bookcases"/>
    <s v="Jumbo Box"/>
    <d v="2015-06-15T00:00:00"/>
    <x v="1"/>
  </r>
  <r>
    <n v="6521"/>
    <s v="N"/>
    <d v="2015-06-08T00:00:00"/>
    <s v="Low"/>
    <x v="21"/>
    <n v="740.12"/>
    <n v="0.03"/>
    <s v="Regular"/>
    <n v="14"/>
    <n v="95.1"/>
    <n v="20.13"/>
    <s v="Ed Braxton"/>
    <s v="Mid Glamorgan"/>
    <s v="Home Office"/>
    <x v="1"/>
    <s v="Computer Peripherals"/>
    <s v="Small Box"/>
    <d v="2015-06-12T00:00:00"/>
    <x v="1"/>
  </r>
  <r>
    <n v="6522"/>
    <s v="N"/>
    <d v="2015-06-08T00:00:00"/>
    <s v="Low"/>
    <x v="41"/>
    <n v="694.87"/>
    <n v="0.1"/>
    <s v="Delivery Van"/>
    <n v="-1527.75"/>
    <n v="32.979999999999997"/>
    <n v="67.03"/>
    <s v="Ed Braxton"/>
    <s v="Mid Glamorgan"/>
    <s v="Home Office"/>
    <x v="0"/>
    <s v="Storage &amp; Organization"/>
    <s v="Jumbo Drum"/>
    <d v="2015-06-13T00:00:00"/>
    <x v="1"/>
  </r>
  <r>
    <n v="6523"/>
    <s v="N"/>
    <d v="2015-06-08T00:00:00"/>
    <s v="Medium"/>
    <x v="22"/>
    <n v="1175.55"/>
    <n v="0.04"/>
    <s v="Express"/>
    <n v="-738.56"/>
    <n v="60.91"/>
    <n v="49"/>
    <s v="Muhammed MacIntyre"/>
    <s v="South Glamorgan"/>
    <s v="Small Business"/>
    <x v="0"/>
    <s v="Storage &amp; Organization"/>
    <s v="Large Box"/>
    <d v="2015-06-09T00:00:00"/>
    <x v="1"/>
  </r>
  <r>
    <n v="6524"/>
    <s v="N"/>
    <d v="2015-06-08T00:00:00"/>
    <s v="High"/>
    <x v="28"/>
    <n v="93.14"/>
    <n v="0.03"/>
    <s v="Regular"/>
    <n v="-68.17"/>
    <n v="16.38"/>
    <n v="20.21"/>
    <s v="Eric Barreto"/>
    <s v="Mid Glamorgan"/>
    <s v="Small Business"/>
    <x v="0"/>
    <s v="Binders and Binder Accessories"/>
    <s v="Small Box"/>
    <d v="2015-06-09T00:00:00"/>
    <x v="1"/>
  </r>
  <r>
    <n v="6525"/>
    <s v="N"/>
    <d v="2015-06-08T00:00:00"/>
    <s v="High"/>
    <x v="7"/>
    <n v="2039.38"/>
    <n v="0.05"/>
    <s v="Regular"/>
    <n v="784"/>
    <n v="132.97999999999999"/>
    <n v="23.07"/>
    <s v="Eric Barreto"/>
    <s v="Mid Glamorgan"/>
    <s v="Small Business"/>
    <x v="0"/>
    <s v="Binders and Binder Accessories"/>
    <s v="Small Box"/>
    <d v="2015-06-09T00:00:00"/>
    <x v="1"/>
  </r>
  <r>
    <n v="6526"/>
    <s v="N"/>
    <d v="2015-06-08T00:00:00"/>
    <s v="High"/>
    <x v="22"/>
    <n v="139.34"/>
    <n v="0.04"/>
    <s v="Regular"/>
    <n v="7.72"/>
    <n v="17.28"/>
    <n v="16.989999999999998"/>
    <s v="Eric Barreto"/>
    <s v="Mid Glamorgan"/>
    <s v="Small Business"/>
    <x v="0"/>
    <s v="Binders and Binder Accessories"/>
    <s v="Small Box"/>
    <d v="2015-06-08T00:00:00"/>
    <x v="1"/>
  </r>
  <r>
    <n v="6527"/>
    <s v="N"/>
    <d v="2015-06-09T00:00:00"/>
    <s v="Medium"/>
    <x v="7"/>
    <n v="260.77999999999997"/>
    <n v="0"/>
    <s v="Express"/>
    <n v="-30.38"/>
    <n v="25.9"/>
    <n v="21.59"/>
    <s v="Nathan Gelder"/>
    <s v="West Glamorgan"/>
    <s v="Home Office"/>
    <x v="0"/>
    <s v="Scissors Rulers and Trimmers"/>
    <s v="Small Pack"/>
    <d v="2015-06-09T00:00:00"/>
    <x v="1"/>
  </r>
  <r>
    <n v="6528"/>
    <s v="Y"/>
    <d v="2015-06-09T00:00:00"/>
    <s v="Medium"/>
    <x v="25"/>
    <n v="155.57"/>
    <n v="0"/>
    <s v="Regular"/>
    <n v="-1.66"/>
    <n v="16.71"/>
    <n v="14.7"/>
    <s v="Charlotte Melton"/>
    <s v="South Glamorgan"/>
    <s v="Home Office"/>
    <x v="0"/>
    <s v="Rubber Bands"/>
    <s v="Wrap Bag"/>
    <d v="2015-06-11T00:00:00"/>
    <x v="1"/>
  </r>
  <r>
    <n v="6529"/>
    <s v="N"/>
    <d v="2015-06-09T00:00:00"/>
    <s v="Low"/>
    <x v="46"/>
    <n v="2215.3000000000002"/>
    <n v="0.02"/>
    <s v="Regular"/>
    <n v="585.16"/>
    <n v="61.34"/>
    <n v="24.25"/>
    <s v="Julia Dunbar"/>
    <s v="Mid Glamorgan"/>
    <s v="Consumer"/>
    <x v="2"/>
    <s v="Office Furnishings"/>
    <s v="Large Box"/>
    <d v="2015-06-13T00:00:00"/>
    <x v="1"/>
  </r>
  <r>
    <n v="6530"/>
    <s v="N"/>
    <d v="2015-06-09T00:00:00"/>
    <s v="Low"/>
    <x v="11"/>
    <n v="147.33000000000001"/>
    <n v="0.05"/>
    <s v="Regular"/>
    <n v="2.34"/>
    <n v="15.28"/>
    <n v="15.95"/>
    <s v="Julia Dunbar"/>
    <s v="Mid Glamorgan"/>
    <s v="Consumer"/>
    <x v="0"/>
    <s v="Pens &amp; Art Supplies"/>
    <s v="Wrap Bag"/>
    <d v="2015-06-16T00:00:00"/>
    <x v="1"/>
  </r>
  <r>
    <n v="6531"/>
    <s v="N"/>
    <d v="2015-06-09T00:00:00"/>
    <s v="Low"/>
    <x v="4"/>
    <n v="22.85"/>
    <n v="0.05"/>
    <s v="Regular"/>
    <n v="-2.35"/>
    <n v="13.81"/>
    <n v="15.56"/>
    <s v="Julia Dunbar"/>
    <s v="Mid Glamorgan"/>
    <s v="Consumer"/>
    <x v="0"/>
    <s v="Rubber Bands"/>
    <s v="Wrap Bag"/>
    <d v="2015-06-11T00:00:00"/>
    <x v="1"/>
  </r>
  <r>
    <n v="6532"/>
    <s v="N"/>
    <d v="2015-06-10T00:00:00"/>
    <s v="Medium"/>
    <x v="18"/>
    <n v="4019.05"/>
    <n v="0.05"/>
    <s v="Delivery Van"/>
    <n v="-598.4"/>
    <n v="142.97999999999999"/>
    <n v="68.739999999999995"/>
    <s v="Emily Phan"/>
    <s v="Dyfed"/>
    <s v="Consumer"/>
    <x v="2"/>
    <s v="Bookcases"/>
    <s v="Jumbo Box"/>
    <d v="2015-06-13T00:00:00"/>
    <x v="1"/>
  </r>
  <r>
    <n v="6533"/>
    <s v="N"/>
    <d v="2015-06-10T00:00:00"/>
    <s v="High"/>
    <x v="16"/>
    <n v="2533.94"/>
    <n v="0.04"/>
    <s v="Regular"/>
    <n v="777.51"/>
    <n v="77.989999999999995"/>
    <n v="16.5"/>
    <s v="Bobby Trafton"/>
    <s v="Dyfed"/>
    <s v="Small Business"/>
    <x v="1"/>
    <s v="Telephones and Communication"/>
    <s v="Small Box"/>
    <d v="2015-06-12T00:00:00"/>
    <x v="1"/>
  </r>
  <r>
    <n v="6534"/>
    <s v="N"/>
    <d v="2015-06-14T00:00:00"/>
    <s v="Critical"/>
    <x v="34"/>
    <n v="148.06"/>
    <n v="0"/>
    <s v="Regular"/>
    <n v="16.739999999999998"/>
    <n v="21.27"/>
    <n v="18.39"/>
    <s v="Doug Bickford"/>
    <s v="South Glamorgan"/>
    <s v="Corporate"/>
    <x v="0"/>
    <s v="Paper"/>
    <s v="Wrap Bag"/>
    <d v="2015-06-17T00:00:00"/>
    <x v="1"/>
  </r>
  <r>
    <n v="6535"/>
    <s v="N"/>
    <d v="2015-06-14T00:00:00"/>
    <s v="Critical"/>
    <x v="39"/>
    <n v="50.29"/>
    <n v="0.02"/>
    <s v="Regular"/>
    <n v="-27.08"/>
    <n v="18.84"/>
    <n v="22.37"/>
    <s v="Doug Bickford"/>
    <s v="South Glamorgan"/>
    <s v="Corporate"/>
    <x v="0"/>
    <s v="Scissors Rulers and Trimmers"/>
    <s v="Small Pack"/>
    <d v="2015-06-15T00:00:00"/>
    <x v="1"/>
  </r>
  <r>
    <n v="6536"/>
    <s v="N"/>
    <d v="2015-06-14T00:00:00"/>
    <s v="Critical"/>
    <x v="49"/>
    <n v="233.9"/>
    <n v="0.09"/>
    <s v="Regular"/>
    <n v="-167.75"/>
    <n v="16.98"/>
    <n v="18.62"/>
    <s v="Doug Bickford"/>
    <s v="South Glamorgan"/>
    <s v="Corporate"/>
    <x v="1"/>
    <s v="Computer Peripherals"/>
    <s v="Small Pack"/>
    <d v="2015-06-16T00:00:00"/>
    <x v="1"/>
  </r>
  <r>
    <n v="6537"/>
    <s v="N"/>
    <d v="2015-06-14T00:00:00"/>
    <s v="Critical"/>
    <x v="32"/>
    <n v="446.33"/>
    <n v="0.04"/>
    <s v="Express"/>
    <n v="-113.62"/>
    <n v="44.98"/>
    <n v="19.5"/>
    <s v="Doug Bickford"/>
    <s v="South Glamorgan"/>
    <s v="Corporate"/>
    <x v="1"/>
    <s v="Computer Peripherals"/>
    <s v="Small Box"/>
    <d v="2015-06-16T00:00:00"/>
    <x v="1"/>
  </r>
  <r>
    <n v="6538"/>
    <s v="N"/>
    <d v="2015-06-14T00:00:00"/>
    <s v="Low"/>
    <x v="28"/>
    <n v="62.75"/>
    <n v="0"/>
    <s v="Express"/>
    <n v="-51.23"/>
    <n v="14.22"/>
    <n v="19"/>
    <s v="George Bell"/>
    <s v="West Glamorgan"/>
    <s v="Corporate"/>
    <x v="0"/>
    <s v="Appliances"/>
    <s v="Small Box"/>
    <d v="2015-06-18T00:00:00"/>
    <x v="1"/>
  </r>
  <r>
    <n v="6539"/>
    <s v="N"/>
    <d v="2015-06-14T00:00:00"/>
    <s v="Low"/>
    <x v="31"/>
    <n v="707.75"/>
    <n v="0.06"/>
    <s v="Regular"/>
    <n v="-117.61"/>
    <n v="38.31"/>
    <n v="19.89"/>
    <s v="George Bell"/>
    <s v="West Glamorgan"/>
    <s v="Corporate"/>
    <x v="1"/>
    <s v="Computer Peripherals"/>
    <s v="Small Box"/>
    <d v="2015-06-23T00:00:00"/>
    <x v="1"/>
  </r>
  <r>
    <n v="6540"/>
    <s v="N"/>
    <d v="2015-06-15T00:00:00"/>
    <s v="Low"/>
    <x v="39"/>
    <n v="759.34"/>
    <n v="0.02"/>
    <s v="Delivery Van"/>
    <n v="-278.54000000000002"/>
    <n v="157.44999999999999"/>
    <n v="31.85"/>
    <s v="Eric Barreto"/>
    <s v="Dyfed"/>
    <s v="Consumer"/>
    <x v="1"/>
    <s v="Office Machines"/>
    <s v="Jumbo Drum"/>
    <d v="2015-06-15T00:00:00"/>
    <x v="1"/>
  </r>
  <r>
    <n v="6541"/>
    <s v="N"/>
    <d v="2015-06-16T00:00:00"/>
    <s v="Low"/>
    <x v="16"/>
    <n v="142.21"/>
    <n v="0.1"/>
    <s v="Regular"/>
    <n v="57.76"/>
    <n v="15.15"/>
    <n v="14.49"/>
    <s v="Philip Brown"/>
    <s v="West Glamorgan"/>
    <s v="Home Office"/>
    <x v="0"/>
    <s v="Labels"/>
    <s v="Small Box"/>
    <d v="2015-06-18T00:00:00"/>
    <x v="1"/>
  </r>
  <r>
    <n v="6542"/>
    <s v="N"/>
    <d v="2015-06-16T00:00:00"/>
    <s v="Low"/>
    <x v="43"/>
    <n v="5495.9264999999996"/>
    <n v="0.05"/>
    <s v="Regular"/>
    <n v="1387.85"/>
    <n v="207.99"/>
    <n v="18.2"/>
    <s v="Philip Brown"/>
    <s v="West Glamorgan"/>
    <s v="Home Office"/>
    <x v="1"/>
    <s v="Telephones and Communication"/>
    <s v="Small Box"/>
    <d v="2015-06-23T00:00:00"/>
    <x v="1"/>
  </r>
  <r>
    <n v="6543"/>
    <s v="N"/>
    <d v="2015-06-16T00:00:00"/>
    <s v="High"/>
    <x v="32"/>
    <n v="2055.9679999999998"/>
    <n v="0.1"/>
    <s v="Regular"/>
    <n v="-254.59"/>
    <n v="217.99"/>
    <n v="22.99"/>
    <s v="Carlos Meador"/>
    <s v="Mid Glamorgan"/>
    <s v="Corporate"/>
    <x v="1"/>
    <s v="Telephones and Communication"/>
    <s v="Small Box"/>
    <d v="2015-06-18T00:00:00"/>
    <x v="1"/>
  </r>
  <r>
    <n v="6544"/>
    <s v="N"/>
    <d v="2015-06-17T00:00:00"/>
    <s v="High"/>
    <x v="28"/>
    <n v="1045.8"/>
    <n v="0.01"/>
    <s v="Regular"/>
    <n v="117.76"/>
    <n v="68.959999999999994"/>
    <n v="27.22"/>
    <s v="Jack Lebron"/>
    <s v="Dyfed"/>
    <s v="Corporate"/>
    <x v="0"/>
    <s v="Appliances"/>
    <s v="Small Box"/>
    <d v="2015-06-18T00:00:00"/>
    <x v="1"/>
  </r>
  <r>
    <n v="6545"/>
    <s v="N"/>
    <d v="2015-06-17T00:00:00"/>
    <s v="High"/>
    <x v="13"/>
    <n v="313.22000000000003"/>
    <n v="0.05"/>
    <s v="Regular"/>
    <n v="-226.84"/>
    <n v="291.48"/>
    <n v="49"/>
    <s v="Jack Lebron"/>
    <s v="Dyfed"/>
    <s v="Corporate"/>
    <x v="0"/>
    <s v="Storage &amp; Organization"/>
    <s v="Large Box"/>
    <d v="2015-06-18T00:00:00"/>
    <x v="1"/>
  </r>
  <r>
    <n v="6546"/>
    <s v="N"/>
    <d v="2015-06-17T00:00:00"/>
    <s v="Low"/>
    <x v="35"/>
    <n v="194.95"/>
    <n v="0.1"/>
    <s v="Regular"/>
    <n v="-166.01"/>
    <n v="19.77"/>
    <n v="23.23"/>
    <s v="Lena Creighton"/>
    <s v="West Glamorgan"/>
    <s v="Corporate"/>
    <x v="0"/>
    <s v="Appliances"/>
    <s v="Small Box"/>
    <d v="2015-06-24T00:00:00"/>
    <x v="1"/>
  </r>
  <r>
    <n v="6547"/>
    <s v="N"/>
    <d v="2015-06-17T00:00:00"/>
    <s v="Low"/>
    <x v="35"/>
    <n v="14654.66"/>
    <n v="7.0000000000000007E-2"/>
    <s v="Regular"/>
    <n v="5490.55"/>
    <n v="611.99"/>
    <n v="38.49"/>
    <s v="Victoria Wilson"/>
    <s v="West Glamorgan"/>
    <s v="Home Office"/>
    <x v="1"/>
    <s v="Copiers and Fax"/>
    <s v="Large Box"/>
    <d v="2015-06-26T00:00:00"/>
    <x v="1"/>
  </r>
  <r>
    <n v="6548"/>
    <s v="N"/>
    <d v="2015-06-17T00:00:00"/>
    <s v="Low"/>
    <x v="30"/>
    <n v="33.51"/>
    <n v="0.08"/>
    <s v="Regular"/>
    <n v="8.0500000000000007"/>
    <n v="14.62"/>
    <n v="14.8"/>
    <s v="Victoria Wilson"/>
    <s v="West Glamorgan"/>
    <s v="Home Office"/>
    <x v="0"/>
    <s v="Rubber Bands"/>
    <s v="Wrap Bag"/>
    <d v="2015-06-24T00:00:00"/>
    <x v="1"/>
  </r>
  <r>
    <n v="6549"/>
    <s v="N"/>
    <d v="2015-06-18T00:00:00"/>
    <s v="Low"/>
    <x v="18"/>
    <n v="11488.43"/>
    <n v="0.08"/>
    <s v="Delivery Van"/>
    <n v="2805.05"/>
    <n v="411.98"/>
    <n v="26.06"/>
    <s v="Quincy Jones"/>
    <s v="Mid Glamorgan"/>
    <s v="Home Office"/>
    <x v="1"/>
    <s v="Office Machines"/>
    <s v="Jumbo Box"/>
    <d v="2015-06-20T00:00:00"/>
    <x v="1"/>
  </r>
  <r>
    <n v="6550"/>
    <s v="N"/>
    <d v="2015-06-19T00:00:00"/>
    <s v="Not Specified"/>
    <x v="15"/>
    <n v="1668.44"/>
    <n v="0.04"/>
    <s v="Regular"/>
    <n v="480.94"/>
    <n v="82.97"/>
    <n v="17.5"/>
    <s v="Valerie Tossell"/>
    <s v="Mid Glamorgan"/>
    <s v="Corporate"/>
    <x v="0"/>
    <s v="Appliances"/>
    <s v="Small Box"/>
    <d v="2015-06-19T00:00:00"/>
    <x v="1"/>
  </r>
  <r>
    <n v="6551"/>
    <s v="N"/>
    <d v="2015-06-20T00:00:00"/>
    <s v="Medium"/>
    <x v="8"/>
    <n v="221.15"/>
    <n v="0.03"/>
    <s v="Regular"/>
    <n v="-183.37"/>
    <n v="17.02"/>
    <n v="19.14"/>
    <s v="Sandra Glassco"/>
    <s v="West Glamorgan"/>
    <s v="Home Office"/>
    <x v="1"/>
    <s v="Computer Peripherals"/>
    <s v="Small Pack"/>
    <d v="2015-06-22T00:00:00"/>
    <x v="1"/>
  </r>
  <r>
    <n v="6552"/>
    <s v="N"/>
    <d v="2015-06-21T00:00:00"/>
    <s v="Low"/>
    <x v="7"/>
    <n v="84.59"/>
    <n v="0.03"/>
    <s v="Regular"/>
    <n v="-75.95"/>
    <n v="16.059999999999999"/>
    <n v="20.89"/>
    <s v="Brian Moss"/>
    <s v="Mid Glamorgan"/>
    <s v="Corporate"/>
    <x v="0"/>
    <s v="Appliances"/>
    <s v="Small Box"/>
    <d v="2015-06-28T00:00:00"/>
    <x v="1"/>
  </r>
  <r>
    <n v="6553"/>
    <s v="N"/>
    <d v="2015-06-21T00:00:00"/>
    <s v="Medium"/>
    <x v="4"/>
    <n v="62.4"/>
    <n v="0.05"/>
    <s v="Regular"/>
    <n v="-18.22"/>
    <n v="18.28"/>
    <n v="19.36"/>
    <s v="Denny Joy"/>
    <s v="Mid Glamorgan"/>
    <s v="Corporate"/>
    <x v="0"/>
    <s v="Binders and Binder Accessories"/>
    <s v="Small Box"/>
    <d v="2015-06-24T00:00:00"/>
    <x v="1"/>
  </r>
  <r>
    <n v="6554"/>
    <s v="N"/>
    <d v="2015-06-21T00:00:00"/>
    <s v="Medium"/>
    <x v="48"/>
    <n v="59.06"/>
    <n v="0.06"/>
    <s v="Regular"/>
    <n v="12.8"/>
    <n v="19.64"/>
    <n v="15.39"/>
    <s v="Denny Joy"/>
    <s v="Mid Glamorgan"/>
    <s v="Corporate"/>
    <x v="0"/>
    <s v="Envelopes"/>
    <s v="Small Box"/>
    <d v="2015-06-23T00:00:00"/>
    <x v="1"/>
  </r>
  <r>
    <n v="6555"/>
    <s v="N"/>
    <d v="2015-06-21T00:00:00"/>
    <s v="Medium"/>
    <x v="36"/>
    <n v="115.13"/>
    <n v="0.08"/>
    <s v="Regular"/>
    <n v="45.21"/>
    <n v="15.15"/>
    <n v="14.5"/>
    <s v="Denny Joy"/>
    <s v="Mid Glamorgan"/>
    <s v="Corporate"/>
    <x v="0"/>
    <s v="Labels"/>
    <s v="Small Box"/>
    <d v="2015-06-23T00:00:00"/>
    <x v="1"/>
  </r>
  <r>
    <n v="6556"/>
    <s v="N"/>
    <d v="2015-06-21T00:00:00"/>
    <s v="High"/>
    <x v="22"/>
    <n v="241.64"/>
    <n v="0.09"/>
    <s v="Regular"/>
    <n v="-146.4"/>
    <n v="21.71"/>
    <n v="23.45"/>
    <s v="Victoria Pisteka"/>
    <s v="Mid Glamorgan"/>
    <s v="Corporate"/>
    <x v="0"/>
    <s v="Storage &amp; Organization"/>
    <s v="Small Box"/>
    <d v="2015-06-22T00:00:00"/>
    <x v="1"/>
  </r>
  <r>
    <n v="6557"/>
    <s v="N"/>
    <d v="2015-06-21T00:00:00"/>
    <s v="High"/>
    <x v="19"/>
    <n v="45.64"/>
    <n v="0.02"/>
    <s v="Regular"/>
    <n v="-32.15"/>
    <n v="14.88"/>
    <n v="19.329999999999998"/>
    <s v="Keith Herrera"/>
    <s v="Dyfed"/>
    <s v="Small Business"/>
    <x v="0"/>
    <s v="Labels"/>
    <s v="Small Box"/>
    <d v="2015-06-22T00:00:00"/>
    <x v="1"/>
  </r>
  <r>
    <n v="6558"/>
    <s v="N"/>
    <d v="2015-06-23T00:00:00"/>
    <s v="Not Specified"/>
    <x v="25"/>
    <n v="302.85000000000002"/>
    <n v="0.03"/>
    <s v="Regular"/>
    <n v="1.04"/>
    <n v="21.38"/>
    <n v="18.93"/>
    <s v="Rick Wilson"/>
    <s v="West Glamorgan"/>
    <s v="Corporate"/>
    <x v="2"/>
    <s v="Office Furnishings"/>
    <s v="Small Box"/>
    <d v="2015-06-25T00:00:00"/>
    <x v="1"/>
  </r>
  <r>
    <n v="6559"/>
    <s v="N"/>
    <d v="2015-06-23T00:00:00"/>
    <s v="High"/>
    <x v="15"/>
    <n v="1491.89"/>
    <n v="0.09"/>
    <s v="Regular"/>
    <n v="235.9"/>
    <n v="79.28"/>
    <n v="33.99"/>
    <s v="Andy Griffiths"/>
    <s v="Mid Glamorgan"/>
    <s v="Consumer"/>
    <x v="0"/>
    <s v="Binders and Binder Accessories"/>
    <s v="Small Box"/>
    <d v="2015-06-25T00:00:00"/>
    <x v="1"/>
  </r>
  <r>
    <n v="6560"/>
    <s v="N"/>
    <d v="2015-06-23T00:00:00"/>
    <s v="High"/>
    <x v="28"/>
    <n v="747.89"/>
    <n v="0.1"/>
    <s v="Regular"/>
    <n v="94.3"/>
    <n v="54.76"/>
    <n v="20.22"/>
    <s v="Andy Griffiths"/>
    <s v="Mid Glamorgan"/>
    <s v="Consumer"/>
    <x v="0"/>
    <s v="Storage &amp; Organization"/>
    <s v="Small Box"/>
    <d v="2015-06-24T00:00:00"/>
    <x v="1"/>
  </r>
  <r>
    <n v="6561"/>
    <s v="N"/>
    <d v="2015-06-24T00:00:00"/>
    <s v="Critical"/>
    <x v="6"/>
    <n v="80.47"/>
    <n v="0.08"/>
    <s v="Regular"/>
    <n v="-35.61"/>
    <n v="27.7"/>
    <n v="25.25"/>
    <s v="Jamie Kunitz"/>
    <s v="South Glamorgan"/>
    <s v="Corporate"/>
    <x v="0"/>
    <s v="Storage &amp; Organization"/>
    <s v="Small Box"/>
    <d v="2015-06-25T00:00:00"/>
    <x v="1"/>
  </r>
  <r>
    <n v="6562"/>
    <s v="N"/>
    <d v="2015-06-24T00:00:00"/>
    <s v="Critical"/>
    <x v="37"/>
    <n v="4686.5"/>
    <n v="0.05"/>
    <s v="Delivery Van"/>
    <n v="116.92"/>
    <n v="191.29"/>
    <n v="43.21"/>
    <s v="Jamie Kunitz"/>
    <s v="South Glamorgan"/>
    <s v="Corporate"/>
    <x v="2"/>
    <s v="Tables"/>
    <s v="Jumbo Box"/>
    <d v="2015-06-25T00:00:00"/>
    <x v="1"/>
  </r>
  <r>
    <n v="6563"/>
    <s v="N"/>
    <d v="2015-06-24T00:00:00"/>
    <s v="Critical"/>
    <x v="14"/>
    <n v="115.61"/>
    <n v="0.08"/>
    <s v="Express"/>
    <n v="-44.62"/>
    <n v="17.28"/>
    <n v="19.66"/>
    <s v="Russell Applegate"/>
    <s v="West Glamorgan"/>
    <s v="Home Office"/>
    <x v="0"/>
    <s v="Paper"/>
    <s v="Small Box"/>
    <d v="2015-06-25T00:00:00"/>
    <x v="1"/>
  </r>
  <r>
    <n v="6564"/>
    <s v="N"/>
    <d v="2015-06-25T00:00:00"/>
    <s v="Medium"/>
    <x v="48"/>
    <n v="52.14"/>
    <n v="0.04"/>
    <s v="Regular"/>
    <n v="-14.7"/>
    <n v="17.739999999999998"/>
    <n v="19.010000000000002"/>
    <s v="Shirley Jackson"/>
    <s v="Mid Glamorgan"/>
    <s v="Corporate"/>
    <x v="0"/>
    <s v="Binders and Binder Accessories"/>
    <s v="Small Box"/>
    <d v="2015-06-26T00:00:00"/>
    <x v="1"/>
  </r>
  <r>
    <n v="6565"/>
    <s v="N"/>
    <d v="2015-06-25T00:00:00"/>
    <s v="Medium"/>
    <x v="10"/>
    <n v="98.18"/>
    <n v="0.06"/>
    <s v="Regular"/>
    <n v="-66.44"/>
    <n v="16.239999999999998"/>
    <n v="19.41"/>
    <s v="Shirley Jackson"/>
    <s v="Mid Glamorgan"/>
    <s v="Corporate"/>
    <x v="0"/>
    <s v="Binders and Binder Accessories"/>
    <s v="Small Box"/>
    <d v="2015-06-26T00:00:00"/>
    <x v="1"/>
  </r>
  <r>
    <n v="6566"/>
    <s v="N"/>
    <d v="2015-06-25T00:00:00"/>
    <s v="Critical"/>
    <x v="41"/>
    <n v="184.17"/>
    <n v="0.06"/>
    <s v="Express"/>
    <n v="-36.200000000000003"/>
    <n v="16.98"/>
    <n v="18.72"/>
    <s v="Giulietta Dortch"/>
    <s v="Mid Glamorgan"/>
    <s v="Corporate"/>
    <x v="0"/>
    <s v="Paper"/>
    <s v="Small Box"/>
    <d v="2015-06-26T00:00:00"/>
    <x v="1"/>
  </r>
  <r>
    <n v="6567"/>
    <s v="N"/>
    <d v="2015-06-25T00:00:00"/>
    <s v="Critical"/>
    <x v="22"/>
    <n v="6575.424"/>
    <n v="0.06"/>
    <s v="Delivery Van"/>
    <n v="1721.3"/>
    <n v="360.21"/>
    <n v="54.19"/>
    <s v="Giulietta Dortch"/>
    <s v="Mid Glamorgan"/>
    <s v="Corporate"/>
    <x v="2"/>
    <s v="Tables"/>
    <s v="Jumbo Box"/>
    <d v="2015-06-28T00:00:00"/>
    <x v="1"/>
  </r>
  <r>
    <n v="6568"/>
    <s v="N"/>
    <d v="2015-06-25T00:00:00"/>
    <s v="Critical"/>
    <x v="33"/>
    <n v="1586.4280000000001"/>
    <n v="0.02"/>
    <s v="Regular"/>
    <n v="630.38"/>
    <n v="47.99"/>
    <n v="19.989999999999998"/>
    <s v="Giulietta Dortch"/>
    <s v="Mid Glamorgan"/>
    <s v="Corporate"/>
    <x v="1"/>
    <s v="Telephones and Communication"/>
    <s v="Wrap Bag"/>
    <d v="2015-06-26T00:00:00"/>
    <x v="1"/>
  </r>
  <r>
    <n v="6569"/>
    <s v="N"/>
    <d v="2015-06-25T00:00:00"/>
    <s v="Low"/>
    <x v="42"/>
    <n v="9020.98"/>
    <n v="0.04"/>
    <s v="Regular"/>
    <n v="2579.7600000000002"/>
    <n v="244.58"/>
    <n v="33.99"/>
    <s v="Nancy Lomonaco"/>
    <s v="West Glamorgan"/>
    <s v="Home Office"/>
    <x v="0"/>
    <s v="Appliances"/>
    <s v="Small Box"/>
    <d v="2015-07-02T00:00:00"/>
    <x v="1"/>
  </r>
  <r>
    <n v="6570"/>
    <s v="N"/>
    <d v="2015-06-25T00:00:00"/>
    <s v="Low"/>
    <x v="37"/>
    <n v="182.82"/>
    <n v="0"/>
    <s v="Regular"/>
    <n v="-88.33"/>
    <n v="17.98"/>
    <n v="21.5"/>
    <s v="Nancy Lomonaco"/>
    <s v="West Glamorgan"/>
    <s v="Home Office"/>
    <x v="0"/>
    <s v="Paper"/>
    <s v="Small Box"/>
    <d v="2015-07-02T00:00:00"/>
    <x v="1"/>
  </r>
  <r>
    <n v="6571"/>
    <s v="N"/>
    <d v="2015-06-25T00:00:00"/>
    <s v="Medium"/>
    <x v="4"/>
    <n v="56.54"/>
    <n v="0.05"/>
    <s v="Express"/>
    <n v="-17.16"/>
    <n v="16.28"/>
    <n v="20.18"/>
    <s v="Steve Chapman"/>
    <s v="Mid Glamorgan"/>
    <s v="Corporate"/>
    <x v="0"/>
    <s v="Paper"/>
    <s v="Small Box"/>
    <d v="2015-06-27T00:00:00"/>
    <x v="1"/>
  </r>
  <r>
    <n v="6572"/>
    <s v="N"/>
    <d v="2015-06-26T00:00:00"/>
    <s v="High"/>
    <x v="33"/>
    <n v="749.45"/>
    <n v="0.05"/>
    <s v="Regular"/>
    <n v="-332.58"/>
    <n v="26.89"/>
    <n v="27.56"/>
    <s v="Mark Packer"/>
    <s v="Dyfed"/>
    <s v="Small Business"/>
    <x v="2"/>
    <s v="Office Furnishings"/>
    <s v="Large Box"/>
    <d v="2015-06-28T00:00:00"/>
    <x v="1"/>
  </r>
  <r>
    <n v="6573"/>
    <s v="N"/>
    <d v="2015-06-27T00:00:00"/>
    <s v="Not Specified"/>
    <x v="44"/>
    <n v="1567.1755000000001"/>
    <n v="0.03"/>
    <s v="Regular"/>
    <n v="-241.78"/>
    <n v="97.99"/>
    <n v="14.99"/>
    <s v="Keith Herrera"/>
    <s v="Dyfed"/>
    <s v="Small Business"/>
    <x v="1"/>
    <s v="Telephones and Communication"/>
    <s v="Wrap Bag"/>
    <d v="2015-06-28T00:00:00"/>
    <x v="1"/>
  </r>
  <r>
    <n v="6574"/>
    <s v="N"/>
    <d v="2015-06-27T00:00:00"/>
    <s v="Not Specified"/>
    <x v="19"/>
    <n v="232.54"/>
    <n v="0.08"/>
    <s v="Regular"/>
    <n v="-37.21"/>
    <n v="32.15"/>
    <n v="22.99"/>
    <s v="Keith Herrera"/>
    <s v="Dyfed"/>
    <s v="Small Business"/>
    <x v="0"/>
    <s v="Pens &amp; Art Supplies"/>
    <s v="Small Pack"/>
    <d v="2015-06-28T00:00:00"/>
    <x v="1"/>
  </r>
  <r>
    <n v="6575"/>
    <s v="N"/>
    <d v="2015-06-27T00:00:00"/>
    <s v="Not Specified"/>
    <x v="44"/>
    <n v="803.14"/>
    <n v="0"/>
    <s v="Delivery Van"/>
    <n v="-121.99"/>
    <n v="45.94"/>
    <n v="33.19"/>
    <s v="Annie Cyprus"/>
    <s v="South Glamorgan"/>
    <s v="Home Office"/>
    <x v="2"/>
    <s v="Chairs &amp; Chairmats"/>
    <s v="Jumbo Drum"/>
    <d v="2015-06-29T00:00:00"/>
    <x v="1"/>
  </r>
  <r>
    <n v="6576"/>
    <s v="N"/>
    <d v="2015-06-27T00:00:00"/>
    <s v="Not Specified"/>
    <x v="25"/>
    <n v="259.14999999999998"/>
    <n v="7.0000000000000007E-2"/>
    <s v="Regular"/>
    <n v="27.86"/>
    <n v="20.329999999999998"/>
    <n v="15.99"/>
    <s v="Annie Cyprus"/>
    <s v="South Glamorgan"/>
    <s v="Home Office"/>
    <x v="1"/>
    <s v="Computer Peripherals"/>
    <s v="Small Pack"/>
    <d v="2015-06-28T00:00:00"/>
    <x v="1"/>
  </r>
  <r>
    <n v="6577"/>
    <s v="N"/>
    <d v="2015-06-27T00:00:00"/>
    <s v="High"/>
    <x v="34"/>
    <n v="132.71"/>
    <n v="0"/>
    <s v="Regular"/>
    <n v="31.64"/>
    <n v="19.96"/>
    <n v="18.95"/>
    <s v="Ed Ludwig"/>
    <s v="West Glamorgan"/>
    <s v="Consumer"/>
    <x v="2"/>
    <s v="Office Furnishings"/>
    <s v="Small Box"/>
    <d v="2015-06-29T00:00:00"/>
    <x v="1"/>
  </r>
  <r>
    <n v="6578"/>
    <s v="N"/>
    <d v="2015-06-27T00:00:00"/>
    <s v="High"/>
    <x v="46"/>
    <n v="11284.45"/>
    <n v="0.01"/>
    <s v="Delivery Van"/>
    <n v="3502.85"/>
    <n v="276.98"/>
    <n v="31.86"/>
    <s v="Ed Ludwig"/>
    <s v="West Glamorgan"/>
    <s v="Consumer"/>
    <x v="1"/>
    <s v="Office Machines"/>
    <s v="Jumbo Drum"/>
    <d v="2015-06-29T00:00:00"/>
    <x v="1"/>
  </r>
  <r>
    <n v="6579"/>
    <s v="N"/>
    <d v="2015-06-27T00:00:00"/>
    <s v="High"/>
    <x v="9"/>
    <n v="118.04"/>
    <n v="0.06"/>
    <s v="Regular"/>
    <n v="-57.2"/>
    <n v="14.6"/>
    <n v="16.399999999999999"/>
    <s v="Ed Ludwig"/>
    <s v="West Glamorgan"/>
    <s v="Consumer"/>
    <x v="0"/>
    <s v="Pens &amp; Art Supplies"/>
    <s v="Wrap Bag"/>
    <d v="2015-06-29T00:00:00"/>
    <x v="1"/>
  </r>
  <r>
    <n v="6580"/>
    <s v="N"/>
    <d v="2015-06-28T00:00:00"/>
    <s v="Critical"/>
    <x v="48"/>
    <n v="388.59949999999998"/>
    <n v="0.08"/>
    <s v="Express"/>
    <n v="-228.16"/>
    <n v="77.989999999999995"/>
    <n v="22.99"/>
    <s v="Dana Kaydos"/>
    <s v="Dyfed"/>
    <s v="Corporate"/>
    <x v="1"/>
    <s v="Telephones and Communication"/>
    <s v="Small Box"/>
    <d v="2015-06-29T00:00:00"/>
    <x v="1"/>
  </r>
  <r>
    <n v="6581"/>
    <s v="N"/>
    <d v="2015-06-30T00:00:00"/>
    <s v="High"/>
    <x v="12"/>
    <n v="758.26"/>
    <n v="0"/>
    <s v="Regular"/>
    <n v="307.52"/>
    <n v="33.380000000000003"/>
    <n v="16.989999999999998"/>
    <s v="Frank Atkinson"/>
    <s v="Dyfed"/>
    <s v="Corporate"/>
    <x v="0"/>
    <s v="Binders and Binder Accessories"/>
    <s v="Small Box"/>
    <d v="2015-07-01T00:00:00"/>
    <x v="1"/>
  </r>
  <r>
    <n v="6582"/>
    <s v="N"/>
    <d v="2015-06-30T00:00:00"/>
    <s v="High"/>
    <x v="49"/>
    <n v="387.18"/>
    <n v="0.1"/>
    <s v="Regular"/>
    <n v="-66.19"/>
    <n v="20.32"/>
    <n v="16.38"/>
    <s v="Frank Atkinson"/>
    <s v="Dyfed"/>
    <s v="Corporate"/>
    <x v="1"/>
    <s v="Computer Peripherals"/>
    <s v="Small Pack"/>
    <d v="2015-07-02T00:00:00"/>
    <x v="1"/>
  </r>
  <r>
    <n v="6583"/>
    <s v="N"/>
    <d v="2015-07-03T00:00:00"/>
    <s v="Critical"/>
    <x v="24"/>
    <n v="4050.69"/>
    <n v="0.06"/>
    <s v="Delivery Van"/>
    <n v="-28.9"/>
    <n v="131.99"/>
    <n v="70.14"/>
    <s v="Sara Luxemburg"/>
    <s v="Mid Glamorgan"/>
    <s v="Small Business"/>
    <x v="1"/>
    <s v="Office Machines"/>
    <s v="Jumbo Box"/>
    <d v="2015-07-05T00:00:00"/>
    <x v="1"/>
  </r>
  <r>
    <n v="6584"/>
    <s v="N"/>
    <d v="2015-07-03T00:00:00"/>
    <s v="Critical"/>
    <x v="22"/>
    <n v="877.88"/>
    <n v="7.0000000000000007E-2"/>
    <s v="Regular"/>
    <n v="109.77"/>
    <n v="48.55"/>
    <n v="27.89"/>
    <s v="Sara Luxemburg"/>
    <s v="Mid Glamorgan"/>
    <s v="Small Business"/>
    <x v="0"/>
    <s v="Pens &amp; Art Supplies"/>
    <s v="Wrap Bag"/>
    <d v="2015-07-06T00:00:00"/>
    <x v="1"/>
  </r>
  <r>
    <n v="6585"/>
    <s v="N"/>
    <d v="2015-07-03T00:00:00"/>
    <s v="Medium"/>
    <x v="41"/>
    <n v="62.18"/>
    <n v="0.02"/>
    <s v="Regular"/>
    <n v="-25.14"/>
    <n v="13.68"/>
    <n v="15.57"/>
    <s v="Adrian Hane"/>
    <s v="South Glamorgan"/>
    <s v="Corporate"/>
    <x v="0"/>
    <s v="Pens &amp; Art Supplies"/>
    <s v="Wrap Bag"/>
    <d v="2015-07-04T00:00:00"/>
    <x v="1"/>
  </r>
  <r>
    <n v="6586"/>
    <s v="N"/>
    <d v="2015-07-03T00:00:00"/>
    <s v="Medium"/>
    <x v="23"/>
    <n v="312.23"/>
    <n v="0.1"/>
    <s v="Regular"/>
    <n v="29.22"/>
    <n v="19.079999999999998"/>
    <n v="16.350000000000001"/>
    <s v="Adrian Hane"/>
    <s v="South Glamorgan"/>
    <s v="Corporate"/>
    <x v="0"/>
    <s v="Pens &amp; Art Supplies"/>
    <s v="Wrap Bag"/>
    <d v="2015-07-05T00:00:00"/>
    <x v="1"/>
  </r>
  <r>
    <n v="6587"/>
    <s v="N"/>
    <d v="2015-07-03T00:00:00"/>
    <s v="Critical"/>
    <x v="17"/>
    <n v="10.63"/>
    <n v="0.06"/>
    <s v="Regular"/>
    <n v="2.67"/>
    <n v="13.26"/>
    <n v="14.7"/>
    <s v="Benjamin Patterson"/>
    <s v="Mid Glamorgan"/>
    <s v="Corporate"/>
    <x v="0"/>
    <s v="Rubber Bands"/>
    <s v="Wrap Bag"/>
    <d v="2015-07-04T00:00:00"/>
    <x v="1"/>
  </r>
  <r>
    <n v="6588"/>
    <s v="N"/>
    <d v="2015-07-03T00:00:00"/>
    <s v="Critical"/>
    <x v="40"/>
    <n v="2869.06"/>
    <n v="0.04"/>
    <s v="Regular"/>
    <n v="-916.28"/>
    <n v="92.98"/>
    <n v="49"/>
    <s v="Benjamin Patterson"/>
    <s v="Mid Glamorgan"/>
    <s v="Corporate"/>
    <x v="0"/>
    <s v="Storage &amp; Organization"/>
    <s v="Large Box"/>
    <d v="2015-07-04T00:00:00"/>
    <x v="1"/>
  </r>
  <r>
    <n v="6589"/>
    <s v="N"/>
    <d v="2015-07-03T00:00:00"/>
    <s v="Critical"/>
    <x v="48"/>
    <n v="380.67750000000001"/>
    <n v="7.0000000000000007E-2"/>
    <s v="Regular"/>
    <n v="-199.53"/>
    <n v="77.989999999999995"/>
    <n v="19.260000000000002"/>
    <s v="Benjamin Patterson"/>
    <s v="Mid Glamorgan"/>
    <s v="Corporate"/>
    <x v="1"/>
    <s v="Telephones and Communication"/>
    <s v="Small Box"/>
    <d v="2015-07-03T00:00:00"/>
    <x v="1"/>
  </r>
  <r>
    <n v="6590"/>
    <s v="N"/>
    <d v="2015-07-03T00:00:00"/>
    <s v="Not Specified"/>
    <x v="26"/>
    <n v="212.73"/>
    <n v="0"/>
    <s v="Regular"/>
    <n v="16.079999999999998"/>
    <n v="21.77"/>
    <n v="20.02"/>
    <s v="Jamie Kunitz"/>
    <s v="South Glamorgan"/>
    <s v="Corporate"/>
    <x v="2"/>
    <s v="Office Furnishings"/>
    <s v="Medium Box"/>
    <d v="2015-07-05T00:00:00"/>
    <x v="1"/>
  </r>
  <r>
    <n v="6591"/>
    <s v="Y"/>
    <d v="2015-07-04T00:00:00"/>
    <s v="Low"/>
    <x v="39"/>
    <n v="109.58"/>
    <n v="0.09"/>
    <s v="Regular"/>
    <n v="-60.27"/>
    <n v="31.98"/>
    <n v="18"/>
    <s v="Brad Thomas"/>
    <s v="Mid Glamorgan"/>
    <s v="Home Office"/>
    <x v="1"/>
    <s v="Computer Peripherals"/>
    <s v="Small Box"/>
    <d v="2015-07-11T00:00:00"/>
    <x v="1"/>
  </r>
  <r>
    <n v="6592"/>
    <s v="N"/>
    <d v="2015-07-07T00:00:00"/>
    <s v="Critical"/>
    <x v="27"/>
    <n v="4364.5169999999998"/>
    <n v="7.0000000000000007E-2"/>
    <s v="Regular"/>
    <n v="1198.3800000000001"/>
    <n v="127.99"/>
    <n v="19.920000000000002"/>
    <s v="Brad Thomas"/>
    <s v="Mid Glamorgan"/>
    <s v="Home Office"/>
    <x v="1"/>
    <s v="Telephones and Communication"/>
    <s v="Small Box"/>
    <d v="2015-07-07T00:00:00"/>
    <x v="1"/>
  </r>
  <r>
    <n v="6593"/>
    <s v="Y"/>
    <d v="2015-07-09T00:00:00"/>
    <s v="High"/>
    <x v="40"/>
    <n v="1348.33"/>
    <n v="0.09"/>
    <s v="Express"/>
    <n v="159.56"/>
    <n v="51.98"/>
    <n v="23.2"/>
    <s v="Darrin Sayre"/>
    <s v="Mid Glamorgan"/>
    <s v="Consumer"/>
    <x v="2"/>
    <s v="Office Furnishings"/>
    <s v="Wrap Bag"/>
    <d v="2015-07-11T00:00:00"/>
    <x v="1"/>
  </r>
  <r>
    <n v="6594"/>
    <s v="N"/>
    <d v="2015-07-09T00:00:00"/>
    <s v="Medium"/>
    <x v="28"/>
    <n v="395.53"/>
    <n v="0.04"/>
    <s v="Regular"/>
    <n v="45.51"/>
    <n v="33.979999999999997"/>
    <n v="22.32"/>
    <s v="Christy Brittain"/>
    <s v="Mid Glamorgan"/>
    <s v="Consumer"/>
    <x v="0"/>
    <s v="Paper"/>
    <s v="Wrap Bag"/>
    <d v="2015-07-10T00:00:00"/>
    <x v="1"/>
  </r>
  <r>
    <n v="6595"/>
    <s v="N"/>
    <d v="2015-07-09T00:00:00"/>
    <s v="Medium"/>
    <x v="38"/>
    <n v="2347.2399999999998"/>
    <n v="0.05"/>
    <s v="Regular"/>
    <n v="-1724.9"/>
    <n v="83.37"/>
    <n v="83"/>
    <s v="Christy Brittain"/>
    <s v="Mid Glamorgan"/>
    <s v="Consumer"/>
    <x v="2"/>
    <s v="Tables"/>
    <s v="Large Box"/>
    <d v="2015-07-09T00:00:00"/>
    <x v="1"/>
  </r>
  <r>
    <n v="6596"/>
    <s v="N"/>
    <d v="2015-07-14T00:00:00"/>
    <s v="Low"/>
    <x v="7"/>
    <n v="698.99"/>
    <n v="0.03"/>
    <s v="Regular"/>
    <n v="266.64"/>
    <n v="53.94"/>
    <n v="16.989999999999998"/>
    <s v="Charles McCrossin"/>
    <s v="South Glamorgan"/>
    <s v="Corporate"/>
    <x v="0"/>
    <s v="Binders and Binder Accessories"/>
    <s v="Small Box"/>
    <d v="2015-07-18T00:00:00"/>
    <x v="1"/>
  </r>
  <r>
    <n v="6597"/>
    <s v="N"/>
    <d v="2015-07-14T00:00:00"/>
    <s v="Low"/>
    <x v="46"/>
    <n v="352.6"/>
    <n v="0.01"/>
    <s v="Regular"/>
    <n v="188.93"/>
    <n v="19.309999999999999"/>
    <n v="14.49"/>
    <s v="Charles McCrossin"/>
    <s v="South Glamorgan"/>
    <s v="Corporate"/>
    <x v="0"/>
    <s v="Labels"/>
    <s v="Small Box"/>
    <d v="2015-07-18T00:00:00"/>
    <x v="1"/>
  </r>
  <r>
    <n v="6598"/>
    <s v="N"/>
    <d v="2015-07-14T00:00:00"/>
    <s v="Critical"/>
    <x v="49"/>
    <n v="421.82"/>
    <n v="0.04"/>
    <s v="Regular"/>
    <n v="-374.8"/>
    <n v="20.46"/>
    <n v="22.99"/>
    <s v="Andy Rees"/>
    <s v="West Glamorgan"/>
    <s v="Corporate"/>
    <x v="1"/>
    <s v="Computer Peripherals"/>
    <s v="Small Pack"/>
    <d v="2015-07-16T00:00:00"/>
    <x v="1"/>
  </r>
  <r>
    <n v="6599"/>
    <s v="N"/>
    <d v="2015-07-16T00:00:00"/>
    <s v="Low"/>
    <x v="23"/>
    <n v="630.22"/>
    <n v="0"/>
    <s v="Regular"/>
    <n v="134.28"/>
    <n v="24.64"/>
    <n v="18.98"/>
    <s v="Rick Wilson"/>
    <s v="Mid Glamorgan"/>
    <s v="Consumer"/>
    <x v="2"/>
    <s v="Office Furnishings"/>
    <s v="Small Pack"/>
    <d v="2015-07-16T00:00:00"/>
    <x v="1"/>
  </r>
  <r>
    <n v="6600"/>
    <s v="N"/>
    <d v="2015-07-16T00:00:00"/>
    <s v="Medium"/>
    <x v="24"/>
    <n v="5319.3729999999996"/>
    <n v="0.02"/>
    <s v="Regular"/>
    <n v="1147.48"/>
    <n v="191.99"/>
    <n v="27.99"/>
    <s v="Fred McMath"/>
    <s v="Dyfed"/>
    <s v="Small Business"/>
    <x v="1"/>
    <s v="Telephones and Communication"/>
    <s v="Medium Box"/>
    <d v="2015-07-18T00:00:00"/>
    <x v="1"/>
  </r>
  <r>
    <n v="6601"/>
    <s v="N"/>
    <d v="2015-07-16T00:00:00"/>
    <s v="Medium"/>
    <x v="14"/>
    <n v="1069.3050000000001"/>
    <n v="0.06"/>
    <s v="Regular"/>
    <n v="158.15"/>
    <n v="77.989999999999995"/>
    <n v="16.5"/>
    <s v="Fred McMath"/>
    <s v="Dyfed"/>
    <s v="Small Business"/>
    <x v="1"/>
    <s v="Telephones and Communication"/>
    <s v="Small Box"/>
    <d v="2015-07-17T00:00:00"/>
    <x v="1"/>
  </r>
  <r>
    <n v="6602"/>
    <s v="N"/>
    <d v="2015-07-16T00:00:00"/>
    <s v="Medium"/>
    <x v="49"/>
    <n v="1638.44"/>
    <n v="0"/>
    <s v="Regular"/>
    <n v="671.03"/>
    <n v="45.98"/>
    <n v="15.99"/>
    <s v="Fred McMath"/>
    <s v="Dyfed"/>
    <s v="Small Business"/>
    <x v="1"/>
    <s v="Computer Peripherals"/>
    <s v="Small Pack"/>
    <d v="2015-07-18T00:00:00"/>
    <x v="1"/>
  </r>
  <r>
    <n v="6603"/>
    <s v="N"/>
    <d v="2015-07-16T00:00:00"/>
    <s v="Medium"/>
    <x v="2"/>
    <n v="222.02"/>
    <n v="0.05"/>
    <s v="Regular"/>
    <n v="-146.02000000000001"/>
    <n v="16.239999999999998"/>
    <n v="19.41"/>
    <s v="Fred McMath"/>
    <s v="Dyfed"/>
    <s v="Small Business"/>
    <x v="0"/>
    <s v="Binders and Binder Accessories"/>
    <s v="Small Box"/>
    <d v="2015-07-18T00:00:00"/>
    <x v="1"/>
  </r>
  <r>
    <n v="6604"/>
    <s v="N"/>
    <d v="2015-07-16T00:00:00"/>
    <s v="Medium"/>
    <x v="21"/>
    <n v="164.66"/>
    <n v="0.06"/>
    <s v="Regular"/>
    <n v="-13.44"/>
    <n v="29.48"/>
    <n v="15.99"/>
    <s v="Joy Daniels"/>
    <s v="Mid Glamorgan"/>
    <s v="Corporate"/>
    <x v="1"/>
    <s v="Computer Peripherals"/>
    <s v="Small Pack"/>
    <d v="2015-07-17T00:00:00"/>
    <x v="1"/>
  </r>
  <r>
    <n v="6605"/>
    <s v="N"/>
    <d v="2015-07-17T00:00:00"/>
    <s v="High"/>
    <x v="8"/>
    <n v="195.63"/>
    <n v="0.05"/>
    <s v="Regular"/>
    <n v="-139.69999999999999"/>
    <n v="16.37"/>
    <n v="19.149999999999999"/>
    <s v="Jill Fjeld"/>
    <s v="Mid Glamorgan"/>
    <s v="Home Office"/>
    <x v="0"/>
    <s v="Appliances"/>
    <s v="Small Box"/>
    <d v="2015-07-19T00:00:00"/>
    <x v="1"/>
  </r>
  <r>
    <n v="6606"/>
    <s v="N"/>
    <d v="2015-07-17T00:00:00"/>
    <s v="High"/>
    <x v="47"/>
    <n v="549.35"/>
    <n v="0.06"/>
    <s v="Regular"/>
    <n v="148.44"/>
    <n v="31.84"/>
    <n v="18.100000000000001"/>
    <s v="Jill Fjeld"/>
    <s v="Mid Glamorgan"/>
    <s v="Home Office"/>
    <x v="0"/>
    <s v="Pens &amp; Art Supplies"/>
    <s v="Wrap Bag"/>
    <d v="2015-07-19T00:00:00"/>
    <x v="1"/>
  </r>
  <r>
    <n v="6607"/>
    <s v="N"/>
    <d v="2015-07-17T00:00:00"/>
    <s v="High"/>
    <x v="36"/>
    <n v="434.04"/>
    <n v="0.09"/>
    <s v="Regular"/>
    <n v="102.35"/>
    <n v="24.22"/>
    <n v="16.850000000000001"/>
    <s v="John Lee"/>
    <s v="Dyfed"/>
    <s v="Corporate"/>
    <x v="2"/>
    <s v="Office Furnishings"/>
    <s v="Small Pack"/>
    <d v="2015-07-19T00:00:00"/>
    <x v="1"/>
  </r>
  <r>
    <n v="6608"/>
    <s v="N"/>
    <d v="2015-07-17T00:00:00"/>
    <s v="High"/>
    <x v="2"/>
    <n v="5618.0119999999997"/>
    <n v="0.01"/>
    <s v="Regular"/>
    <n v="2046.27"/>
    <n v="137.99"/>
    <n v="16.5"/>
    <s v="John Lee"/>
    <s v="Mid Glamorgan"/>
    <s v="Corporate"/>
    <x v="1"/>
    <s v="Telephones and Communication"/>
    <s v="Small Box"/>
    <d v="2015-07-19T00:00:00"/>
    <x v="1"/>
  </r>
  <r>
    <n v="6609"/>
    <s v="Y"/>
    <d v="2015-07-17T00:00:00"/>
    <s v="High"/>
    <x v="11"/>
    <n v="232.46"/>
    <n v="0.05"/>
    <s v="Express"/>
    <n v="12.7"/>
    <n v="17.34"/>
    <n v="16.989999999999998"/>
    <s v="Joe Elijah"/>
    <s v="Mid Glamorgan"/>
    <s v="Home Office"/>
    <x v="0"/>
    <s v="Binders and Binder Accessories"/>
    <s v="Small Box"/>
    <d v="2015-07-19T00:00:00"/>
    <x v="1"/>
  </r>
  <r>
    <n v="6610"/>
    <s v="Y"/>
    <d v="2015-07-17T00:00:00"/>
    <s v="High"/>
    <x v="23"/>
    <n v="1049.18"/>
    <n v="0.1"/>
    <s v="Regular"/>
    <n v="289.19"/>
    <n v="35.99"/>
    <n v="20.71"/>
    <s v="Joe Elijah"/>
    <s v="Mid Glamorgan"/>
    <s v="Home Office"/>
    <x v="0"/>
    <s v="Envelopes"/>
    <s v="Small Box"/>
    <d v="2015-07-20T00:00:00"/>
    <x v="1"/>
  </r>
  <r>
    <n v="6611"/>
    <s v="N"/>
    <d v="2015-07-17T00:00:00"/>
    <s v="Critical"/>
    <x v="5"/>
    <n v="192.17"/>
    <n v="0"/>
    <s v="Express"/>
    <n v="-66.56"/>
    <n v="17.739999999999998"/>
    <n v="19.3"/>
    <s v="Andy Yotov"/>
    <s v="West Glamorgan"/>
    <s v="Corporate"/>
    <x v="0"/>
    <s v="Scissors Rulers and Trimmers"/>
    <s v="Small Pack"/>
    <d v="2015-07-18T00:00:00"/>
    <x v="1"/>
  </r>
  <r>
    <n v="6612"/>
    <s v="Y"/>
    <d v="2015-07-18T00:00:00"/>
    <s v="Medium"/>
    <x v="16"/>
    <n v="753.39"/>
    <n v="0.02"/>
    <s v="Regular"/>
    <n v="231.49"/>
    <n v="27.98"/>
    <n v="18"/>
    <s v="Valerie Tossell"/>
    <s v="Mid Glamorgan"/>
    <s v="Corporate"/>
    <x v="1"/>
    <s v="Computer Peripherals"/>
    <s v="Small Box"/>
    <d v="2015-07-18T00:00:00"/>
    <x v="1"/>
  </r>
  <r>
    <n v="6613"/>
    <s v="Y"/>
    <d v="2015-07-18T00:00:00"/>
    <s v="Low"/>
    <x v="34"/>
    <n v="433.07"/>
    <n v="0.03"/>
    <s v="Express"/>
    <n v="171.97"/>
    <n v="40.53"/>
    <n v="15.49"/>
    <s v="Cynthia Arntzen"/>
    <s v="Mid Glamorgan"/>
    <s v="Home Office"/>
    <x v="0"/>
    <s v="Binders and Binder Accessories"/>
    <s v="Small Box"/>
    <d v="2015-07-25T00:00:00"/>
    <x v="1"/>
  </r>
  <r>
    <n v="6614"/>
    <s v="Y"/>
    <d v="2015-07-18T00:00:00"/>
    <s v="Low"/>
    <x v="21"/>
    <n v="180.84"/>
    <n v="0.02"/>
    <s v="Regular"/>
    <n v="-29.23"/>
    <n v="29.98"/>
    <n v="22.51"/>
    <s v="Cynthia Arntzen"/>
    <s v="Mid Glamorgan"/>
    <s v="Home Office"/>
    <x v="1"/>
    <s v="Office Machines"/>
    <s v="Medium Box"/>
    <d v="2015-07-23T00:00:00"/>
    <x v="1"/>
  </r>
  <r>
    <n v="6615"/>
    <s v="N"/>
    <d v="2015-07-18T00:00:00"/>
    <s v="Medium"/>
    <x v="17"/>
    <n v="563.08000000000004"/>
    <n v="0.01"/>
    <s v="Delivery Van"/>
    <n v="-330.9"/>
    <n v="255.98"/>
    <n v="76.94"/>
    <s v="Joel Eaton"/>
    <s v="Mid Glamorgan"/>
    <s v="Home Office"/>
    <x v="2"/>
    <s v="Chairs &amp; Chairmats"/>
    <s v="Jumbo Drum"/>
    <d v="2015-07-19T00:00:00"/>
    <x v="1"/>
  </r>
  <r>
    <n v="6616"/>
    <s v="N"/>
    <d v="2015-07-19T00:00:00"/>
    <s v="Not Specified"/>
    <x v="46"/>
    <n v="132.61000000000001"/>
    <n v="0.01"/>
    <s v="Express"/>
    <n v="43.39"/>
    <n v="14.62"/>
    <n v="14.8"/>
    <s v="Maribeth Yedwab"/>
    <s v="Mid Glamorgan"/>
    <s v="Home Office"/>
    <x v="0"/>
    <s v="Rubber Bands"/>
    <s v="Wrap Bag"/>
    <d v="2015-07-20T00:00:00"/>
    <x v="1"/>
  </r>
  <r>
    <n v="6617"/>
    <s v="N"/>
    <d v="2015-07-19T00:00:00"/>
    <s v="Not Specified"/>
    <x v="21"/>
    <n v="931.51149999999996"/>
    <n v="0.06"/>
    <s v="Regular"/>
    <n v="-282.58999999999997"/>
    <n v="137.99"/>
    <n v="22.08"/>
    <s v="Maribeth Yedwab"/>
    <s v="Mid Glamorgan"/>
    <s v="Home Office"/>
    <x v="1"/>
    <s v="Telephones and Communication"/>
    <s v="Small Box"/>
    <d v="2015-07-20T00:00:00"/>
    <x v="1"/>
  </r>
  <r>
    <n v="6618"/>
    <s v="N"/>
    <d v="2015-07-20T00:00:00"/>
    <s v="High"/>
    <x v="3"/>
    <n v="6940.85"/>
    <n v="0.04"/>
    <s v="Delivery Van"/>
    <n v="1205.6099999999999"/>
    <n v="461.99"/>
    <n v="63"/>
    <s v="Ruben Ausman"/>
    <s v="West Glamorgan"/>
    <s v="Corporate"/>
    <x v="1"/>
    <s v="Copiers and Fax"/>
    <s v="Jumbo Drum"/>
    <d v="2015-07-20T00:00:00"/>
    <x v="1"/>
  </r>
  <r>
    <n v="6619"/>
    <s v="N"/>
    <d v="2015-07-20T00:00:00"/>
    <s v="High"/>
    <x v="34"/>
    <n v="62.39"/>
    <n v="0.06"/>
    <s v="Regular"/>
    <n v="13.47"/>
    <n v="16"/>
    <n v="15.3"/>
    <s v="Ruben Ausman"/>
    <s v="West Glamorgan"/>
    <s v="Corporate"/>
    <x v="0"/>
    <s v="Paper"/>
    <s v="Wrap Bag"/>
    <d v="2015-07-21T00:00:00"/>
    <x v="1"/>
  </r>
  <r>
    <n v="6620"/>
    <s v="N"/>
    <d v="2015-07-20T00:00:00"/>
    <s v="Low"/>
    <x v="10"/>
    <n v="181.1"/>
    <n v="0.02"/>
    <s v="Regular"/>
    <n v="-26.19"/>
    <n v="19.68"/>
    <n v="20.16"/>
    <s v="Tracy Zic"/>
    <s v="Mid Glamorgan"/>
    <s v="Consumer"/>
    <x v="0"/>
    <s v="Binders and Binder Accessories"/>
    <s v="Small Box"/>
    <d v="2015-07-27T00:00:00"/>
    <x v="1"/>
  </r>
  <r>
    <n v="6621"/>
    <s v="N"/>
    <d v="2015-07-20T00:00:00"/>
    <s v="Low"/>
    <x v="39"/>
    <n v="1818.65"/>
    <n v="0.08"/>
    <s v="Regular"/>
    <n v="208.84"/>
    <n v="379.99"/>
    <n v="33.99"/>
    <s v="Tracy Zic"/>
    <s v="Mid Glamorgan"/>
    <s v="Consumer"/>
    <x v="0"/>
    <s v="Binders and Binder Accessories"/>
    <s v="Small Box"/>
    <d v="2015-07-22T00:00:00"/>
    <x v="1"/>
  </r>
  <r>
    <n v="6622"/>
    <s v="N"/>
    <d v="2015-07-20T00:00:00"/>
    <s v="Low"/>
    <x v="30"/>
    <n v="2650.35"/>
    <n v="0.08"/>
    <s v="Delivery Van"/>
    <n v="-469.09"/>
    <n v="274.11"/>
    <n v="76.739999999999995"/>
    <s v="Tracy Zic"/>
    <s v="Mid Glamorgan"/>
    <s v="Consumer"/>
    <x v="2"/>
    <s v="Tables"/>
    <s v="Jumbo Box"/>
    <d v="2015-07-27T00:00:00"/>
    <x v="1"/>
  </r>
  <r>
    <n v="6623"/>
    <s v="N"/>
    <d v="2015-07-21T00:00:00"/>
    <s v="Low"/>
    <x v="22"/>
    <n v="276.97000000000003"/>
    <n v="0"/>
    <s v="Express"/>
    <n v="38.869999999999997"/>
    <n v="22.4"/>
    <n v="19.399999999999999"/>
    <s v="Gary Mitchum"/>
    <s v="West Glamorgan"/>
    <s v="Consumer"/>
    <x v="2"/>
    <s v="Office Furnishings"/>
    <s v="Small Pack"/>
    <d v="2015-07-21T00:00:00"/>
    <x v="1"/>
  </r>
  <r>
    <n v="6624"/>
    <s v="N"/>
    <d v="2015-07-21T00:00:00"/>
    <s v="Low"/>
    <x v="28"/>
    <n v="106.34"/>
    <n v="0.1"/>
    <s v="Regular"/>
    <n v="-7.19"/>
    <n v="17.850000000000001"/>
    <n v="16.27"/>
    <s v="Gary Mitchum"/>
    <s v="West Glamorgan"/>
    <s v="Consumer"/>
    <x v="0"/>
    <s v="Pens &amp; Art Supplies"/>
    <s v="Wrap Bag"/>
    <d v="2015-07-28T00:00:00"/>
    <x v="1"/>
  </r>
  <r>
    <n v="6625"/>
    <s v="N"/>
    <d v="2015-07-22T00:00:00"/>
    <s v="Not Specified"/>
    <x v="6"/>
    <n v="144.08000000000001"/>
    <n v="0.01"/>
    <s v="Express"/>
    <n v="-119.76"/>
    <n v="42.73"/>
    <n v="18"/>
    <s v="Hallie Redmond"/>
    <s v="Mid Glamorgan"/>
    <s v="Small Business"/>
    <x v="1"/>
    <s v="Computer Peripherals"/>
    <s v="Small Box"/>
    <d v="2015-07-24T00:00:00"/>
    <x v="1"/>
  </r>
  <r>
    <n v="6626"/>
    <s v="N"/>
    <d v="2015-07-22T00:00:00"/>
    <s v="Not Specified"/>
    <x v="22"/>
    <n v="1459.88"/>
    <n v="7.0000000000000007E-2"/>
    <s v="Express"/>
    <n v="381.92"/>
    <n v="74.180000000000007"/>
    <n v="24.84"/>
    <s v="Hallie Redmond"/>
    <s v="Mid Glamorgan"/>
    <s v="Small Business"/>
    <x v="2"/>
    <s v="Office Furnishings"/>
    <s v="Medium Box"/>
    <d v="2015-07-23T00:00:00"/>
    <x v="1"/>
  </r>
  <r>
    <n v="6627"/>
    <s v="N"/>
    <d v="2015-07-22T00:00:00"/>
    <s v="Not Specified"/>
    <x v="14"/>
    <n v="3562.69"/>
    <n v="0.09"/>
    <s v="Express"/>
    <n v="188.68"/>
    <n v="205.17"/>
    <n v="33.99"/>
    <s v="Hallie Redmond"/>
    <s v="Mid Glamorgan"/>
    <s v="Small Business"/>
    <x v="0"/>
    <s v="Storage &amp; Organization"/>
    <s v="Small Box"/>
    <d v="2015-07-22T00:00:00"/>
    <x v="1"/>
  </r>
  <r>
    <n v="6628"/>
    <s v="N"/>
    <d v="2015-07-22T00:00:00"/>
    <s v="High"/>
    <x v="28"/>
    <n v="57.55"/>
    <n v="0.09"/>
    <s v="Regular"/>
    <n v="3.01"/>
    <n v="14.78"/>
    <n v="14.97"/>
    <s v="Erin Smith"/>
    <s v="West Glamorgan"/>
    <s v="Home Office"/>
    <x v="0"/>
    <s v="Pens &amp; Art Supplies"/>
    <s v="Wrap Bag"/>
    <d v="2015-07-23T00:00:00"/>
    <x v="1"/>
  </r>
  <r>
    <n v="6629"/>
    <s v="N"/>
    <d v="2015-07-23T00:00:00"/>
    <s v="Low"/>
    <x v="23"/>
    <n v="1013.14"/>
    <n v="0.1"/>
    <s v="Regular"/>
    <n v="204.7"/>
    <n v="34.229999999999997"/>
    <n v="22.99"/>
    <s v="Liz MacKendrick"/>
    <s v="West Glamorgan"/>
    <s v="Corporate"/>
    <x v="2"/>
    <s v="Office Furnishings"/>
    <s v="Small Pack"/>
    <d v="2015-07-30T00:00:00"/>
    <x v="1"/>
  </r>
  <r>
    <n v="6630"/>
    <s v="N"/>
    <d v="2015-07-23T00:00:00"/>
    <s v="Low"/>
    <x v="36"/>
    <n v="6485.1395000000002"/>
    <n v="0.01"/>
    <s v="Regular"/>
    <n v="1659.37"/>
    <n v="217.99"/>
    <n v="22.99"/>
    <s v="Liz MacKendrick"/>
    <s v="West Glamorgan"/>
    <s v="Corporate"/>
    <x v="1"/>
    <s v="Telephones and Communication"/>
    <s v="Small Box"/>
    <d v="2015-07-30T00:00:00"/>
    <x v="1"/>
  </r>
  <r>
    <n v="6631"/>
    <s v="N"/>
    <d v="2015-07-24T00:00:00"/>
    <s v="Low"/>
    <x v="49"/>
    <n v="300.7"/>
    <n v="0.04"/>
    <s v="Express"/>
    <n v="-188.08"/>
    <n v="17.98"/>
    <n v="21.5"/>
    <s v="Evan Minnotte"/>
    <s v="Dyfed"/>
    <s v="Corporate"/>
    <x v="0"/>
    <s v="Paper"/>
    <s v="Small Box"/>
    <d v="2015-07-26T00:00:00"/>
    <x v="1"/>
  </r>
  <r>
    <n v="6632"/>
    <s v="N"/>
    <d v="2015-07-25T00:00:00"/>
    <s v="Low"/>
    <x v="6"/>
    <n v="36.82"/>
    <n v="0.06"/>
    <s v="Express"/>
    <n v="19.829999999999998"/>
    <n v="15.69"/>
    <n v="14.5"/>
    <s v="Michael Tossell"/>
    <s v="West Glamorgan"/>
    <s v="Home Office"/>
    <x v="0"/>
    <s v="Labels"/>
    <s v="Small Box"/>
    <d v="2015-07-30T00:00:00"/>
    <x v="1"/>
  </r>
  <r>
    <n v="6633"/>
    <s v="N"/>
    <d v="2015-07-25T00:00:00"/>
    <s v="Low"/>
    <x v="21"/>
    <n v="53.88"/>
    <n v="0.01"/>
    <s v="Regular"/>
    <n v="3.58"/>
    <n v="16.63"/>
    <n v="15.93"/>
    <s v="Michael Tossell"/>
    <s v="West Glamorgan"/>
    <s v="Home Office"/>
    <x v="0"/>
    <s v="Pens &amp; Art Supplies"/>
    <s v="Wrap Bag"/>
    <d v="2015-08-01T00:00:00"/>
    <x v="1"/>
  </r>
  <r>
    <n v="6634"/>
    <s v="N"/>
    <d v="2015-07-25T00:00:00"/>
    <s v="Critical"/>
    <x v="28"/>
    <n v="2396.6999999999998"/>
    <n v="0.01"/>
    <s v="Regular"/>
    <n v="594.78"/>
    <n v="140.24"/>
    <n v="26.65"/>
    <s v="Elpida Rittenbach"/>
    <s v="Dyfed"/>
    <s v="Consumer"/>
    <x v="2"/>
    <s v="Chairs &amp; Chairmats"/>
    <s v="Medium Box"/>
    <d v="2015-07-25T00:00:00"/>
    <x v="1"/>
  </r>
  <r>
    <n v="6635"/>
    <s v="N"/>
    <d v="2015-07-25T00:00:00"/>
    <s v="Critical"/>
    <x v="48"/>
    <n v="229.65799999999999"/>
    <n v="0.03"/>
    <s v="Regular"/>
    <n v="-72.5"/>
    <n v="47.99"/>
    <n v="15.25"/>
    <s v="Elpida Rittenbach"/>
    <s v="Dyfed"/>
    <s v="Consumer"/>
    <x v="1"/>
    <s v="Telephones and Communication"/>
    <s v="Small Pack"/>
    <d v="2015-07-25T00:00:00"/>
    <x v="1"/>
  </r>
  <r>
    <n v="6636"/>
    <s v="N"/>
    <d v="2015-07-25T00:00:00"/>
    <s v="Critical"/>
    <x v="7"/>
    <n v="130.13999999999999"/>
    <n v="0.08"/>
    <s v="Regular"/>
    <n v="-22.73"/>
    <n v="19.28"/>
    <n v="19.47"/>
    <s v="Brian Stugart"/>
    <s v="Mid Glamorgan"/>
    <s v="Consumer"/>
    <x v="0"/>
    <s v="Paper"/>
    <s v="Small Box"/>
    <d v="2015-07-27T00:00:00"/>
    <x v="1"/>
  </r>
  <r>
    <n v="6637"/>
    <s v="N"/>
    <d v="2015-07-25T00:00:00"/>
    <s v="High"/>
    <x v="26"/>
    <n v="881.22"/>
    <n v="0.1"/>
    <s v="Regular"/>
    <n v="249.85"/>
    <n v="57.98"/>
    <n v="18.8"/>
    <s v="Mark Packer"/>
    <s v="Dyfed"/>
    <s v="Small Business"/>
    <x v="2"/>
    <s v="Office Furnishings"/>
    <s v="Wrap Bag"/>
    <d v="2015-07-28T00:00:00"/>
    <x v="1"/>
  </r>
  <r>
    <n v="6638"/>
    <s v="N"/>
    <d v="2015-07-26T00:00:00"/>
    <s v="Not Specified"/>
    <x v="3"/>
    <n v="157.6"/>
    <n v="0.02"/>
    <s v="Regular"/>
    <n v="18.37"/>
    <n v="21.27"/>
    <n v="18.39"/>
    <s v="David Bremer"/>
    <s v="Mid Glamorgan"/>
    <s v="Corporate"/>
    <x v="0"/>
    <s v="Paper"/>
    <s v="Wrap Bag"/>
    <d v="2015-07-27T00:00:00"/>
    <x v="1"/>
  </r>
  <r>
    <n v="6639"/>
    <s v="N"/>
    <d v="2015-07-26T00:00:00"/>
    <s v="Low"/>
    <x v="12"/>
    <n v="132.18"/>
    <n v="0.09"/>
    <s v="Regular"/>
    <n v="-117.27"/>
    <n v="15.98"/>
    <n v="19.260000000000002"/>
    <s v="Kean Thornton"/>
    <s v="Mid Glamorgan"/>
    <s v="Corporate"/>
    <x v="0"/>
    <s v="Binders and Binder Accessories"/>
    <s v="Small Box"/>
    <d v="2015-08-02T00:00:00"/>
    <x v="1"/>
  </r>
  <r>
    <n v="6640"/>
    <s v="N"/>
    <d v="2015-07-26T00:00:00"/>
    <s v="Low"/>
    <x v="44"/>
    <n v="130.80000000000001"/>
    <n v="0.1"/>
    <s v="Regular"/>
    <n v="35.9"/>
    <n v="17.84"/>
    <n v="14.83"/>
    <s v="Kean Thornton"/>
    <s v="Mid Glamorgan"/>
    <s v="Corporate"/>
    <x v="0"/>
    <s v="Pens &amp; Art Supplies"/>
    <s v="Wrap Bag"/>
    <d v="2015-08-02T00:00:00"/>
    <x v="1"/>
  </r>
  <r>
    <n v="6641"/>
    <s v="N"/>
    <d v="2015-07-26T00:00:00"/>
    <s v="High"/>
    <x v="14"/>
    <n v="1090.8015"/>
    <n v="0.02"/>
    <s v="Regular"/>
    <n v="69.930000000000007"/>
    <n v="77.989999999999995"/>
    <n v="22.99"/>
    <s v="Dean Percer"/>
    <s v="Dyfed"/>
    <s v="Home Office"/>
    <x v="1"/>
    <s v="Telephones and Communication"/>
    <s v="Small Box"/>
    <d v="2015-07-27T00:00:00"/>
    <x v="1"/>
  </r>
  <r>
    <n v="6642"/>
    <s v="N"/>
    <d v="2015-07-29T00:00:00"/>
    <s v="Medium"/>
    <x v="41"/>
    <n v="224.19"/>
    <n v="7.0000000000000007E-2"/>
    <s v="Regular"/>
    <n v="62.95"/>
    <n v="18.98"/>
    <n v="16.829999999999998"/>
    <s v="Candace McMahon"/>
    <s v="West Glamorgan"/>
    <s v="Corporate"/>
    <x v="2"/>
    <s v="Office Furnishings"/>
    <s v="Small Pack"/>
    <d v="2015-07-31T00:00:00"/>
    <x v="1"/>
  </r>
  <r>
    <n v="6643"/>
    <s v="N"/>
    <d v="2015-07-29T00:00:00"/>
    <s v="Not Specified"/>
    <x v="5"/>
    <n v="600.72"/>
    <n v="0.03"/>
    <s v="Regular"/>
    <n v="34.39"/>
    <n v="32.950000000000003"/>
    <n v="18"/>
    <s v="Mike Pelletier"/>
    <s v="South Glamorgan"/>
    <s v="Corporate"/>
    <x v="1"/>
    <s v="Computer Peripherals"/>
    <s v="Small Box"/>
    <d v="2015-08-01T00:00:00"/>
    <x v="1"/>
  </r>
  <r>
    <n v="6644"/>
    <s v="N"/>
    <d v="2015-07-29T00:00:00"/>
    <s v="Not Specified"/>
    <x v="37"/>
    <n v="633.47"/>
    <n v="0.03"/>
    <s v="Express"/>
    <n v="190.72"/>
    <n v="35.99"/>
    <n v="20.71"/>
    <s v="Mike Pelletier"/>
    <s v="South Glamorgan"/>
    <s v="Corporate"/>
    <x v="0"/>
    <s v="Envelopes"/>
    <s v="Small Box"/>
    <d v="2015-07-30T00:00:00"/>
    <x v="1"/>
  </r>
  <r>
    <n v="6645"/>
    <s v="N"/>
    <d v="2015-07-30T00:00:00"/>
    <s v="Not Specified"/>
    <x v="23"/>
    <n v="96.1"/>
    <n v="0.06"/>
    <s v="Regular"/>
    <n v="-15.05"/>
    <n v="13.88"/>
    <n v="15.49"/>
    <s v="Eugene Moren"/>
    <s v="Mid Glamorgan"/>
    <s v="Home Office"/>
    <x v="0"/>
    <s v="Binders and Binder Accessories"/>
    <s v="Small Box"/>
    <d v="2015-07-30T00:00:00"/>
    <x v="1"/>
  </r>
  <r>
    <n v="6646"/>
    <s v="N"/>
    <d v="2015-07-30T00:00:00"/>
    <s v="Not Specified"/>
    <x v="38"/>
    <n v="113.29"/>
    <n v="0.08"/>
    <s v="Regular"/>
    <n v="9.5299999999999994"/>
    <n v="14.84"/>
    <n v="14.93"/>
    <s v="Eugene Moren"/>
    <s v="Mid Glamorgan"/>
    <s v="Home Office"/>
    <x v="0"/>
    <s v="Pens &amp; Art Supplies"/>
    <s v="Wrap Bag"/>
    <d v="2015-08-01T00:00:00"/>
    <x v="1"/>
  </r>
  <r>
    <n v="6647"/>
    <s v="N"/>
    <d v="2015-07-30T00:00:00"/>
    <s v="High"/>
    <x v="17"/>
    <n v="20.84"/>
    <n v="0.08"/>
    <s v="Regular"/>
    <n v="-3.48"/>
    <n v="16.28"/>
    <n v="19.170000000000002"/>
    <s v="Nat Carroll"/>
    <s v="West Glamorgan"/>
    <s v="Home Office"/>
    <x v="0"/>
    <s v="Paper"/>
    <s v="Small Box"/>
    <d v="2015-07-31T00:00:00"/>
    <x v="1"/>
  </r>
  <r>
    <n v="6648"/>
    <s v="N"/>
    <d v="2015-07-30T00:00:00"/>
    <s v="High"/>
    <x v="22"/>
    <n v="1056.8900000000001"/>
    <n v="0.05"/>
    <s v="Regular"/>
    <n v="-0.01"/>
    <n v="55.57"/>
    <n v="30.36"/>
    <s v="Nat Carroll"/>
    <s v="West Glamorgan"/>
    <s v="Home Office"/>
    <x v="0"/>
    <s v="Storage &amp; Organization"/>
    <s v="Small Box"/>
    <d v="2015-08-01T00:00:00"/>
    <x v="1"/>
  </r>
  <r>
    <n v="6649"/>
    <s v="N"/>
    <d v="2015-07-31T00:00:00"/>
    <s v="Medium"/>
    <x v="32"/>
    <n v="958.71"/>
    <n v="0.06"/>
    <s v="Delivery Van"/>
    <n v="-327.67"/>
    <n v="80.81"/>
    <n v="74"/>
    <s v="Sam Craven"/>
    <s v="Mid Glamorgan"/>
    <s v="Home Office"/>
    <x v="0"/>
    <s v="Appliances"/>
    <s v="Jumbo Drum"/>
    <d v="2015-08-03T00:00:00"/>
    <x v="1"/>
  </r>
  <r>
    <n v="6650"/>
    <s v="N"/>
    <d v="2015-07-31T00:00:00"/>
    <s v="High"/>
    <x v="2"/>
    <n v="473.23"/>
    <n v="0.1"/>
    <s v="Regular"/>
    <n v="-74.319999999999993"/>
    <n v="21.65"/>
    <n v="20.22"/>
    <s v="Beth Thompson"/>
    <s v="South Glamorgan"/>
    <s v="Corporate"/>
    <x v="2"/>
    <s v="Office Furnishings"/>
    <s v="Small Box"/>
    <d v="2015-07-31T00:00:00"/>
    <x v="1"/>
  </r>
  <r>
    <n v="6651"/>
    <s v="N"/>
    <d v="2015-07-31T00:00:00"/>
    <s v="Low"/>
    <x v="11"/>
    <n v="1492.29"/>
    <n v="0.03"/>
    <s v="Regular"/>
    <n v="226.39"/>
    <n v="47.89"/>
    <n v="28.72"/>
    <s v="Rachel Payne"/>
    <s v="Mid Glamorgan"/>
    <s v="Consumer"/>
    <x v="0"/>
    <s v="Envelopes"/>
    <s v="Small Box"/>
    <d v="2015-07-31T00:00:00"/>
    <x v="1"/>
  </r>
  <r>
    <n v="6652"/>
    <s v="N"/>
    <d v="2015-08-03T00:00:00"/>
    <s v="High"/>
    <x v="45"/>
    <n v="139.12"/>
    <n v="0.09"/>
    <s v="Regular"/>
    <n v="-37.21"/>
    <n v="20.46"/>
    <n v="17.62"/>
    <s v="Michael Tossell"/>
    <s v="West Glamorgan"/>
    <s v="Home Office"/>
    <x v="1"/>
    <s v="Computer Peripherals"/>
    <s v="Small Pack"/>
    <d v="2015-08-05T00:00:00"/>
    <x v="1"/>
  </r>
  <r>
    <n v="6653"/>
    <s v="Y"/>
    <d v="2015-08-03T00:00:00"/>
    <s v="Critical"/>
    <x v="44"/>
    <n v="114.09"/>
    <n v="0.01"/>
    <s v="Regular"/>
    <n v="-71.2"/>
    <n v="16.54"/>
    <n v="19.829999999999998"/>
    <s v="Pete Kriz"/>
    <s v="Mid Glamorgan"/>
    <s v="Corporate"/>
    <x v="0"/>
    <s v="Binders and Binder Accessories"/>
    <s v="Small Box"/>
    <d v="2015-08-04T00:00:00"/>
    <x v="1"/>
  </r>
  <r>
    <n v="6654"/>
    <s v="N"/>
    <d v="2015-08-03T00:00:00"/>
    <s v="Critical"/>
    <x v="3"/>
    <n v="29.85"/>
    <n v="0.03"/>
    <s v="Regular"/>
    <n v="6.18"/>
    <n v="13.48"/>
    <n v="14.7"/>
    <s v="Philip Brown"/>
    <s v="Dyfed"/>
    <s v="Home Office"/>
    <x v="0"/>
    <s v="Rubber Bands"/>
    <s v="Wrap Bag"/>
    <d v="2015-08-05T00:00:00"/>
    <x v="1"/>
  </r>
  <r>
    <n v="6655"/>
    <s v="N"/>
    <d v="2015-08-03T00:00:00"/>
    <s v="Critical"/>
    <x v="12"/>
    <n v="3275.96"/>
    <n v="0.03"/>
    <s v="Delivery Van"/>
    <n v="-1176.31"/>
    <n v="107.95"/>
    <n v="88.35"/>
    <s v="Philip Brown"/>
    <s v="West Glamorgan"/>
    <s v="Home Office"/>
    <x v="2"/>
    <s v="Chairs &amp; Chairmats"/>
    <s v="Jumbo Drum"/>
    <d v="2015-08-04T00:00:00"/>
    <x v="1"/>
  </r>
  <r>
    <n v="6656"/>
    <s v="N"/>
    <d v="2015-08-04T00:00:00"/>
    <s v="Critical"/>
    <x v="40"/>
    <n v="72.790000000000006"/>
    <n v="0.09"/>
    <s v="Regular"/>
    <n v="4.9400000000000004"/>
    <n v="13.82"/>
    <n v="15"/>
    <s v="Jack Garza"/>
    <s v="Mid Glamorgan"/>
    <s v="Corporate"/>
    <x v="0"/>
    <s v="Pens &amp; Art Supplies"/>
    <s v="Wrap Bag"/>
    <d v="2015-08-05T00:00:00"/>
    <x v="1"/>
  </r>
  <r>
    <n v="6657"/>
    <s v="Y"/>
    <d v="2015-08-04T00:00:00"/>
    <s v="Critical"/>
    <x v="34"/>
    <n v="1683.84"/>
    <n v="0.02"/>
    <s v="Regular"/>
    <n v="612.9"/>
    <n v="132.97999999999999"/>
    <n v="23.07"/>
    <s v="Tom Zandusky"/>
    <s v="Mid Glamorgan"/>
    <s v="Home Office"/>
    <x v="0"/>
    <s v="Binders and Binder Accessories"/>
    <s v="Small Box"/>
    <d v="2015-08-04T00:00:00"/>
    <x v="1"/>
  </r>
  <r>
    <n v="6658"/>
    <s v="Y"/>
    <d v="2015-08-04T00:00:00"/>
    <s v="Critical"/>
    <x v="34"/>
    <n v="1413.47"/>
    <n v="0.1"/>
    <s v="Delivery Van"/>
    <n v="-696.51"/>
    <n v="112.98"/>
    <n v="71.38"/>
    <s v="Tom Zandusky"/>
    <s v="Mid Glamorgan"/>
    <s v="Home Office"/>
    <x v="2"/>
    <s v="Bookcases"/>
    <s v="Jumbo Box"/>
    <d v="2015-08-06T00:00:00"/>
    <x v="1"/>
  </r>
  <r>
    <n v="6659"/>
    <s v="Y"/>
    <d v="2015-08-04T00:00:00"/>
    <s v="Critical"/>
    <x v="18"/>
    <n v="1779.07"/>
    <n v="0.09"/>
    <s v="Regular"/>
    <n v="344.35"/>
    <n v="71.760000000000005"/>
    <n v="23.71"/>
    <s v="Tom Zandusky"/>
    <s v="Mid Glamorgan"/>
    <s v="Home Office"/>
    <x v="0"/>
    <s v="Storage &amp; Organization"/>
    <s v="Small Box"/>
    <d v="2015-08-05T00:00:00"/>
    <x v="1"/>
  </r>
  <r>
    <n v="6660"/>
    <s v="N"/>
    <d v="2015-08-04T00:00:00"/>
    <s v="Medium"/>
    <x v="21"/>
    <n v="58.33"/>
    <n v="0.06"/>
    <s v="Regular"/>
    <n v="-29.58"/>
    <n v="17.28"/>
    <n v="20.260000000000002"/>
    <s v="Joy Smith"/>
    <s v="Dyfed"/>
    <s v="Consumer"/>
    <x v="0"/>
    <s v="Paper"/>
    <s v="Small Box"/>
    <d v="2015-08-07T00:00:00"/>
    <x v="1"/>
  </r>
  <r>
    <n v="6661"/>
    <s v="N"/>
    <d v="2015-08-04T00:00:00"/>
    <s v="Medium"/>
    <x v="27"/>
    <n v="800.2"/>
    <n v="0.08"/>
    <s v="Regular"/>
    <n v="31.67"/>
    <n v="30.97"/>
    <n v="23.54"/>
    <s v="Joy Smith"/>
    <s v="Dyfed"/>
    <s v="Consumer"/>
    <x v="0"/>
    <s v="Paper"/>
    <s v="Small Box"/>
    <d v="2015-08-06T00:00:00"/>
    <x v="1"/>
  </r>
  <r>
    <n v="6662"/>
    <s v="N"/>
    <d v="2015-08-04T00:00:00"/>
    <s v="Medium"/>
    <x v="34"/>
    <n v="789.85050000000001"/>
    <n v="0.06"/>
    <s v="Regular"/>
    <n v="-6"/>
    <n v="77.989999999999995"/>
    <n v="17.989999999999998"/>
    <s v="Joy Smith"/>
    <s v="Dyfed"/>
    <s v="Consumer"/>
    <x v="1"/>
    <s v="Telephones and Communication"/>
    <s v="Small Box"/>
    <d v="2015-08-06T00:00:00"/>
    <x v="1"/>
  </r>
  <r>
    <n v="6663"/>
    <s v="N"/>
    <d v="2015-08-04T00:00:00"/>
    <s v="Not Specified"/>
    <x v="27"/>
    <n v="1380.3454999999999"/>
    <n v="0"/>
    <s v="Regular"/>
    <n v="435.29"/>
    <n v="47.99"/>
    <n v="15.25"/>
    <s v="Michelle Moray"/>
    <s v="Mid Glamorgan"/>
    <s v="Corporate"/>
    <x v="1"/>
    <s v="Telephones and Communication"/>
    <s v="Small Pack"/>
    <d v="2015-08-06T00:00:00"/>
    <x v="1"/>
  </r>
  <r>
    <n v="6664"/>
    <s v="N"/>
    <d v="2015-08-04T00:00:00"/>
    <s v="Not Specified"/>
    <x v="20"/>
    <n v="132.05000000000001"/>
    <n v="0.01"/>
    <s v="Regular"/>
    <n v="18.739999999999998"/>
    <n v="30.97"/>
    <n v="19.21"/>
    <s v="Maxwell Schwartz"/>
    <s v="Mid Glamorgan"/>
    <s v="Corporate"/>
    <x v="0"/>
    <s v="Paper"/>
    <s v="Small Box"/>
    <d v="2015-08-05T00:00:00"/>
    <x v="1"/>
  </r>
  <r>
    <n v="6665"/>
    <s v="N"/>
    <d v="2015-08-04T00:00:00"/>
    <s v="High"/>
    <x v="13"/>
    <n v="24.59"/>
    <n v="0"/>
    <s v="Regular"/>
    <n v="-29.94"/>
    <n v="26.48"/>
    <n v="15.99"/>
    <s v="Anthony Johnson"/>
    <s v="South Glamorgan"/>
    <s v="Small Business"/>
    <x v="1"/>
    <s v="Computer Peripherals"/>
    <s v="Small Pack"/>
    <d v="2015-08-04T00:00:00"/>
    <x v="1"/>
  </r>
  <r>
    <n v="6666"/>
    <s v="N"/>
    <d v="2015-08-04T00:00:00"/>
    <s v="High"/>
    <x v="31"/>
    <n v="2696.88"/>
    <n v="0.04"/>
    <s v="Regular"/>
    <n v="405.33"/>
    <n v="111.99"/>
    <n v="33.99"/>
    <s v="Anthony Johnson"/>
    <s v="South Glamorgan"/>
    <s v="Small Business"/>
    <x v="1"/>
    <s v="Computer Peripherals"/>
    <s v="Small Box"/>
    <d v="2015-08-06T00:00:00"/>
    <x v="1"/>
  </r>
  <r>
    <n v="6667"/>
    <s v="N"/>
    <d v="2015-08-04T00:00:00"/>
    <s v="High"/>
    <x v="17"/>
    <n v="22.71"/>
    <n v="0.01"/>
    <s v="Regular"/>
    <n v="-2.75"/>
    <n v="16.98"/>
    <n v="18.86"/>
    <s v="Anthony Johnson"/>
    <s v="South Glamorgan"/>
    <s v="Small Business"/>
    <x v="0"/>
    <s v="Paper"/>
    <s v="Small Box"/>
    <d v="2015-08-06T00:00:00"/>
    <x v="1"/>
  </r>
  <r>
    <n v="6668"/>
    <s v="N"/>
    <d v="2015-08-04T00:00:00"/>
    <s v="Low"/>
    <x v="26"/>
    <n v="198.83"/>
    <n v="0.06"/>
    <s v="Express"/>
    <n v="44.9"/>
    <n v="20.69"/>
    <n v="16.989999999999998"/>
    <s v="Gary Hansen"/>
    <s v="West Glamorgan"/>
    <s v="Consumer"/>
    <x v="0"/>
    <s v="Binders and Binder Accessories"/>
    <s v="Small Box"/>
    <d v="2015-08-08T00:00:00"/>
    <x v="1"/>
  </r>
  <r>
    <n v="6669"/>
    <s v="N"/>
    <d v="2015-08-04T00:00:00"/>
    <s v="Low"/>
    <x v="43"/>
    <n v="1242.25"/>
    <n v="0.03"/>
    <s v="Regular"/>
    <n v="217.6"/>
    <n v="46.76"/>
    <n v="22.22"/>
    <s v="Gary Hansen"/>
    <s v="West Glamorgan"/>
    <s v="Consumer"/>
    <x v="0"/>
    <s v="Storage &amp; Organization"/>
    <s v="Small Box"/>
    <d v="2015-08-11T00:00:00"/>
    <x v="1"/>
  </r>
  <r>
    <n v="6670"/>
    <s v="N"/>
    <d v="2015-08-05T00:00:00"/>
    <s v="Critical"/>
    <x v="29"/>
    <n v="1574.91"/>
    <n v="0.01"/>
    <s v="Express"/>
    <n v="717.14"/>
    <n v="49.94"/>
    <n v="19.079999999999998"/>
    <s v="Kelly Lampkin"/>
    <s v="West Glamorgan"/>
    <s v="Corporate"/>
    <x v="0"/>
    <s v="Paper"/>
    <s v="Wrap Bag"/>
    <d v="2015-08-08T00:00:00"/>
    <x v="1"/>
  </r>
  <r>
    <n v="6671"/>
    <s v="N"/>
    <d v="2015-08-05T00:00:00"/>
    <s v="Critical"/>
    <x v="7"/>
    <n v="1922.05"/>
    <n v="0.01"/>
    <s v="Regular"/>
    <n v="78.849999999999994"/>
    <n v="123.03"/>
    <n v="22.64"/>
    <s v="Kelly Lampkin"/>
    <s v="West Glamorgan"/>
    <s v="Corporate"/>
    <x v="0"/>
    <s v="Storage &amp; Organization"/>
    <s v="Small Box"/>
    <d v="2015-08-06T00:00:00"/>
    <x v="1"/>
  </r>
  <r>
    <n v="6672"/>
    <s v="N"/>
    <d v="2015-08-05T00:00:00"/>
    <s v="Critical"/>
    <x v="27"/>
    <n v="793.66"/>
    <n v="0.01"/>
    <s v="Regular"/>
    <n v="280.38"/>
    <n v="29.48"/>
    <n v="15.99"/>
    <s v="Patricia Hirasaki"/>
    <s v="West Glamorgan"/>
    <s v="Home Office"/>
    <x v="1"/>
    <s v="Computer Peripherals"/>
    <s v="Small Pack"/>
    <d v="2015-08-06T00:00:00"/>
    <x v="1"/>
  </r>
  <r>
    <n v="6673"/>
    <s v="N"/>
    <d v="2015-08-06T00:00:00"/>
    <s v="Low"/>
    <x v="17"/>
    <n v="29.47"/>
    <n v="7.0000000000000007E-2"/>
    <s v="Regular"/>
    <n v="-10.050000000000001"/>
    <n v="17.98"/>
    <n v="24.39"/>
    <s v="Nicole Fjeld"/>
    <s v="Mid Glamorgan"/>
    <s v="Small Business"/>
    <x v="0"/>
    <s v="Paper"/>
    <s v="Small Box"/>
    <d v="2015-08-10T00:00:00"/>
    <x v="1"/>
  </r>
  <r>
    <n v="6674"/>
    <s v="N"/>
    <d v="2015-08-06T00:00:00"/>
    <s v="Not Specified"/>
    <x v="31"/>
    <n v="9301.2199999999993"/>
    <n v="0.08"/>
    <s v="Regular"/>
    <n v="2442.5700000000002"/>
    <n v="375.25"/>
    <n v="33.99"/>
    <s v="Greg Guthrie"/>
    <s v="Dyfed"/>
    <s v="Small Business"/>
    <x v="0"/>
    <s v="Appliances"/>
    <s v="Small Box"/>
    <d v="2015-08-07T00:00:00"/>
    <x v="1"/>
  </r>
  <r>
    <n v="6675"/>
    <s v="N"/>
    <d v="2015-08-06T00:00:00"/>
    <s v="Not Specified"/>
    <x v="31"/>
    <n v="88.19"/>
    <n v="0"/>
    <s v="Regular"/>
    <n v="17.98"/>
    <n v="14.88"/>
    <n v="14.7"/>
    <s v="Greg Guthrie"/>
    <s v="Dyfed"/>
    <s v="Small Business"/>
    <x v="0"/>
    <s v="Pens &amp; Art Supplies"/>
    <s v="Wrap Bag"/>
    <d v="2015-08-07T00:00:00"/>
    <x v="1"/>
  </r>
  <r>
    <n v="6676"/>
    <s v="N"/>
    <d v="2015-08-07T00:00:00"/>
    <s v="Not Specified"/>
    <x v="2"/>
    <n v="1065.83"/>
    <n v="0.02"/>
    <s v="Regular"/>
    <n v="250.4"/>
    <n v="32.28"/>
    <n v="20.68"/>
    <s v="Sanjit Engle"/>
    <s v="Mid Glamorgan"/>
    <s v="Home Office"/>
    <x v="2"/>
    <s v="Office Furnishings"/>
    <s v="Small Box"/>
    <d v="2015-08-08T00:00:00"/>
    <x v="1"/>
  </r>
  <r>
    <n v="6677"/>
    <s v="N"/>
    <d v="2015-08-07T00:00:00"/>
    <s v="Critical"/>
    <x v="22"/>
    <n v="5414.71"/>
    <n v="0.04"/>
    <s v="Delivery Van"/>
    <n v="1073.8800000000001"/>
    <n v="238.67"/>
    <n v="42.16"/>
    <s v="Eugene Barchas"/>
    <s v="South Glamorgan"/>
    <s v="Home Office"/>
    <x v="2"/>
    <s v="Chairs &amp; Chairmats"/>
    <s v="Jumbo Drum"/>
    <d v="2015-08-08T00:00:00"/>
    <x v="1"/>
  </r>
  <r>
    <n v="6678"/>
    <s v="N"/>
    <d v="2015-08-09T00:00:00"/>
    <s v="Critical"/>
    <x v="19"/>
    <n v="116.77"/>
    <n v="7.0000000000000007E-2"/>
    <s v="Regular"/>
    <n v="31.36"/>
    <n v="22.31"/>
    <n v="15.79"/>
    <s v="Bobby Odegard"/>
    <s v="West Glamorgan"/>
    <s v="Corporate"/>
    <x v="0"/>
    <s v="Paper"/>
    <s v="Wrap Bag"/>
    <d v="2015-08-11T00:00:00"/>
    <x v="1"/>
  </r>
  <r>
    <n v="6679"/>
    <s v="N"/>
    <d v="2015-08-09T00:00:00"/>
    <s v="High"/>
    <x v="41"/>
    <n v="206.1"/>
    <n v="0.1"/>
    <s v="Regular"/>
    <n v="-56.73"/>
    <n v="18.48"/>
    <n v="16.739999999999998"/>
    <s v="Natalie Webber"/>
    <s v="Mid Glamorgan"/>
    <s v="Corporate"/>
    <x v="1"/>
    <s v="Computer Peripherals"/>
    <s v="Small Pack"/>
    <d v="2015-08-10T00:00:00"/>
    <x v="1"/>
  </r>
  <r>
    <n v="6680"/>
    <s v="N"/>
    <d v="2015-08-09T00:00:00"/>
    <s v="Critical"/>
    <x v="14"/>
    <n v="84.97"/>
    <n v="0"/>
    <s v="Regular"/>
    <n v="-62.09"/>
    <n v="15.58"/>
    <n v="19.47"/>
    <s v="Bart Watters"/>
    <s v="Mid Glamorgan"/>
    <s v="Corporate"/>
    <x v="0"/>
    <s v="Binders and Binder Accessories"/>
    <s v="Small Box"/>
    <d v="2015-08-10T00:00:00"/>
    <x v="1"/>
  </r>
  <r>
    <n v="6681"/>
    <s v="N"/>
    <d v="2015-08-10T00:00:00"/>
    <s v="Medium"/>
    <x v="42"/>
    <n v="878.65"/>
    <n v="0.06"/>
    <s v="Regular"/>
    <n v="-8.91"/>
    <n v="34.99"/>
    <n v="22.99"/>
    <s v="Evan Minnotte"/>
    <s v="Dyfed"/>
    <s v="Corporate"/>
    <x v="0"/>
    <s v="Pens &amp; Art Supplies"/>
    <s v="Small Pack"/>
    <d v="2015-08-12T00:00:00"/>
    <x v="1"/>
  </r>
  <r>
    <n v="6682"/>
    <s v="N"/>
    <d v="2015-08-10T00:00:00"/>
    <s v="Medium"/>
    <x v="16"/>
    <n v="545.27"/>
    <n v="0.05"/>
    <s v="Regular"/>
    <n v="-156.84"/>
    <n v="23.66"/>
    <n v="21.95"/>
    <s v="Evan Minnotte"/>
    <s v="Dyfed"/>
    <s v="Corporate"/>
    <x v="0"/>
    <s v="Pens &amp; Art Supplies"/>
    <s v="Small Pack"/>
    <d v="2015-08-11T00:00:00"/>
    <x v="1"/>
  </r>
  <r>
    <n v="6683"/>
    <s v="N"/>
    <d v="2015-08-10T00:00:00"/>
    <s v="High"/>
    <x v="49"/>
    <n v="5093.3069999999998"/>
    <n v="0.03"/>
    <s v="Regular"/>
    <n v="1372.09"/>
    <n v="137.99"/>
    <n v="22.08"/>
    <s v="Quincy Jones"/>
    <s v="Mid Glamorgan"/>
    <s v="Small Business"/>
    <x v="1"/>
    <s v="Telephones and Communication"/>
    <s v="Small Box"/>
    <d v="2015-08-12T00:00:00"/>
    <x v="1"/>
  </r>
  <r>
    <n v="6684"/>
    <s v="N"/>
    <d v="2015-08-11T00:00:00"/>
    <s v="High"/>
    <x v="48"/>
    <n v="44.7"/>
    <n v="0"/>
    <s v="Regular"/>
    <n v="10.43"/>
    <n v="16.84"/>
    <n v="14.71"/>
    <s v="Andy Yotov"/>
    <s v="West Glamorgan"/>
    <s v="Corporate"/>
    <x v="0"/>
    <s v="Pens &amp; Art Supplies"/>
    <s v="Wrap Bag"/>
    <d v="2015-08-11T00:00:00"/>
    <x v="1"/>
  </r>
  <r>
    <n v="6685"/>
    <s v="N"/>
    <d v="2015-08-12T00:00:00"/>
    <s v="Critical"/>
    <x v="45"/>
    <n v="588.91999999999996"/>
    <n v="0.03"/>
    <s v="Express"/>
    <n v="180.56"/>
    <n v="47.44"/>
    <n v="21.5"/>
    <s v="Rick Hansen"/>
    <s v="Mid Glamorgan"/>
    <s v="Home Office"/>
    <x v="0"/>
    <s v="Paper"/>
    <s v="Small Box"/>
    <d v="2015-08-13T00:00:00"/>
    <x v="1"/>
  </r>
  <r>
    <n v="6686"/>
    <s v="N"/>
    <d v="2015-08-12T00:00:00"/>
    <s v="Critical"/>
    <x v="39"/>
    <n v="26.57"/>
    <n v="0.1"/>
    <s v="Regular"/>
    <n v="-11.02"/>
    <n v="15.28"/>
    <n v="17.97"/>
    <s v="Rick Hansen"/>
    <s v="Mid Glamorgan"/>
    <s v="Home Office"/>
    <x v="0"/>
    <s v="Pens &amp; Art Supplies"/>
    <s v="Wrap Bag"/>
    <d v="2015-08-15T00:00:00"/>
    <x v="1"/>
  </r>
  <r>
    <n v="6687"/>
    <s v="Y"/>
    <d v="2015-08-13T00:00:00"/>
    <s v="Critical"/>
    <x v="6"/>
    <n v="20.2"/>
    <n v="0"/>
    <s v="Regular"/>
    <n v="3.19"/>
    <n v="14.88"/>
    <n v="14.7"/>
    <s v="Sean Wendt"/>
    <s v="Dyfed"/>
    <s v="Corporate"/>
    <x v="0"/>
    <s v="Pens &amp; Art Supplies"/>
    <s v="Wrap Bag"/>
    <d v="2015-08-15T00:00:00"/>
    <x v="1"/>
  </r>
  <r>
    <n v="6688"/>
    <s v="N"/>
    <d v="2015-08-13T00:00:00"/>
    <s v="Medium"/>
    <x v="12"/>
    <n v="55.39"/>
    <n v="0.06"/>
    <s v="Regular"/>
    <n v="9.26"/>
    <n v="13.48"/>
    <n v="14.7"/>
    <s v="George Ashbrook"/>
    <s v="West Glamorgan"/>
    <s v="Consumer"/>
    <x v="0"/>
    <s v="Rubber Bands"/>
    <s v="Wrap Bag"/>
    <d v="2015-08-14T00:00:00"/>
    <x v="1"/>
  </r>
  <r>
    <n v="6689"/>
    <s v="N"/>
    <d v="2015-08-13T00:00:00"/>
    <s v="Medium"/>
    <x v="15"/>
    <n v="837.01700000000005"/>
    <n v="0.1"/>
    <s v="Regular"/>
    <n v="30.93"/>
    <n v="57.99"/>
    <n v="18.989999999999998"/>
    <s v="George Ashbrook"/>
    <s v="West Glamorgan"/>
    <s v="Consumer"/>
    <x v="1"/>
    <s v="Telephones and Communication"/>
    <s v="Small Box"/>
    <d v="2015-08-15T00:00:00"/>
    <x v="1"/>
  </r>
  <r>
    <n v="6690"/>
    <s v="N"/>
    <d v="2015-08-13T00:00:00"/>
    <s v="Medium"/>
    <x v="37"/>
    <n v="52.78"/>
    <n v="7.0000000000000007E-2"/>
    <s v="Regular"/>
    <n v="3.43"/>
    <n v="13.76"/>
    <n v="14.7"/>
    <s v="Mick Crebagga"/>
    <s v="Mid Glamorgan"/>
    <s v="Corporate"/>
    <x v="0"/>
    <s v="Pens &amp; Art Supplies"/>
    <s v="Wrap Bag"/>
    <d v="2015-08-15T00:00:00"/>
    <x v="1"/>
  </r>
  <r>
    <n v="6691"/>
    <s v="N"/>
    <d v="2015-08-13T00:00:00"/>
    <s v="Medium"/>
    <x v="21"/>
    <n v="170.7105"/>
    <n v="0.02"/>
    <s v="Regular"/>
    <n v="-99.69"/>
    <n v="32.99"/>
    <n v="17.3"/>
    <s v="Mick Crebagga"/>
    <s v="Mid Glamorgan"/>
    <s v="Corporate"/>
    <x v="1"/>
    <s v="Telephones and Communication"/>
    <s v="Small Pack"/>
    <d v="2015-08-14T00:00:00"/>
    <x v="1"/>
  </r>
  <r>
    <n v="6692"/>
    <s v="N"/>
    <d v="2015-08-13T00:00:00"/>
    <s v="Medium"/>
    <x v="46"/>
    <n v="169.07"/>
    <n v="0.08"/>
    <s v="Regular"/>
    <n v="-2.31"/>
    <n v="15.6"/>
    <n v="16.2"/>
    <s v="Cari MacIntyre"/>
    <s v="West Glamorgan"/>
    <s v="Corporate"/>
    <x v="0"/>
    <s v="Paper"/>
    <s v="Wrap Bag"/>
    <d v="2015-08-15T00:00:00"/>
    <x v="1"/>
  </r>
  <r>
    <n v="6693"/>
    <s v="N"/>
    <d v="2015-08-14T00:00:00"/>
    <s v="High"/>
    <x v="47"/>
    <n v="108.65"/>
    <n v="0.05"/>
    <s v="Regular"/>
    <n v="46.3"/>
    <n v="15.75"/>
    <n v="14.5"/>
    <s v="Rick Wilson"/>
    <s v="Mid Glamorgan"/>
    <s v="Corporate"/>
    <x v="0"/>
    <s v="Labels"/>
    <s v="Small Box"/>
    <d v="2015-08-15T00:00:00"/>
    <x v="1"/>
  </r>
  <r>
    <n v="6694"/>
    <s v="N"/>
    <d v="2015-08-14T00:00:00"/>
    <s v="Medium"/>
    <x v="41"/>
    <n v="4984"/>
    <n v="0.06"/>
    <s v="Regular"/>
    <n v="607.28"/>
    <n v="173.55"/>
    <n v="33.99"/>
    <s v="Tracy Hopkins"/>
    <s v="Mid Glamorgan"/>
    <s v="Small Business"/>
    <x v="0"/>
    <s v="Storage &amp; Organization"/>
    <s v="Small Box"/>
    <d v="2015-08-14T00:00:00"/>
    <x v="1"/>
  </r>
  <r>
    <n v="6695"/>
    <s v="N"/>
    <d v="2015-08-14T00:00:00"/>
    <s v="High"/>
    <x v="32"/>
    <n v="78.97"/>
    <n v="0.02"/>
    <s v="Regular"/>
    <n v="-25.29"/>
    <n v="16.98"/>
    <n v="18.95"/>
    <s v="Darren Budd"/>
    <s v="West Glamorgan"/>
    <s v="Consumer"/>
    <x v="2"/>
    <s v="Bookcases"/>
    <s v="Jumbo Box"/>
    <d v="2015-08-16T00:00:00"/>
    <x v="1"/>
  </r>
  <r>
    <n v="6696"/>
    <s v="N"/>
    <d v="2015-08-14T00:00:00"/>
    <s v="High"/>
    <x v="41"/>
    <n v="2070.15"/>
    <n v="0.01"/>
    <s v="Express"/>
    <n v="564.99"/>
    <n v="72.98"/>
    <n v="33.99"/>
    <s v="Darren Budd"/>
    <s v="West Glamorgan"/>
    <s v="Consumer"/>
    <x v="2"/>
    <s v="Tables"/>
    <s v="Large Box"/>
    <d v="2015-08-16T00:00:00"/>
    <x v="1"/>
  </r>
  <r>
    <n v="6697"/>
    <s v="N"/>
    <d v="2015-08-15T00:00:00"/>
    <s v="High"/>
    <x v="15"/>
    <n v="21070.31"/>
    <n v="0.01"/>
    <s v="Delivery Van"/>
    <n v="5718.93"/>
    <n v="892.98"/>
    <n v="58.55"/>
    <s v="Roy Skaria"/>
    <s v="Mid Glamorgan"/>
    <s v="Corporate"/>
    <x v="2"/>
    <s v="Bookcases"/>
    <s v="Jumbo Box"/>
    <d v="2015-08-17T00:00:00"/>
    <x v="1"/>
  </r>
  <r>
    <n v="6698"/>
    <s v="N"/>
    <d v="2015-08-15T00:00:00"/>
    <s v="Medium"/>
    <x v="17"/>
    <n v="49.71"/>
    <n v="0.06"/>
    <s v="Regular"/>
    <n v="-47.68"/>
    <n v="29.98"/>
    <n v="22.51"/>
    <s v="Alan Barnes"/>
    <s v="South Glamorgan"/>
    <s v="Corporate"/>
    <x v="1"/>
    <s v="Office Machines"/>
    <s v="Medium Box"/>
    <d v="2015-08-15T00:00:00"/>
    <x v="1"/>
  </r>
  <r>
    <n v="6699"/>
    <s v="N"/>
    <d v="2015-08-15T00:00:00"/>
    <s v="Medium"/>
    <x v="19"/>
    <n v="160.07"/>
    <n v="0.04"/>
    <s v="Regular"/>
    <n v="18.16"/>
    <n v="24.95"/>
    <n v="18.98"/>
    <s v="Alan Barnes"/>
    <s v="South Glamorgan"/>
    <s v="Corporate"/>
    <x v="0"/>
    <s v="Binders and Binder Accessories"/>
    <s v="Small Box"/>
    <d v="2015-08-17T00:00:00"/>
    <x v="1"/>
  </r>
  <r>
    <n v="6700"/>
    <s v="N"/>
    <d v="2015-08-15T00:00:00"/>
    <s v="High"/>
    <x v="38"/>
    <n v="238.48"/>
    <n v="0.01"/>
    <s v="Express"/>
    <n v="-73.680000000000007"/>
    <n v="17.28"/>
    <n v="19.57"/>
    <s v="Nathan Mautz"/>
    <s v="Dyfed"/>
    <s v="Corporate"/>
    <x v="0"/>
    <s v="Paper"/>
    <s v="Small Box"/>
    <d v="2015-08-16T00:00:00"/>
    <x v="1"/>
  </r>
  <r>
    <n v="6701"/>
    <s v="N"/>
    <d v="2015-08-15T00:00:00"/>
    <s v="High"/>
    <x v="49"/>
    <n v="435.76"/>
    <n v="0.06"/>
    <s v="Express"/>
    <n v="80.150000000000006"/>
    <n v="21.11"/>
    <n v="16.25"/>
    <s v="Nathan Mautz"/>
    <s v="Dyfed"/>
    <s v="Corporate"/>
    <x v="0"/>
    <s v="Pens &amp; Art Supplies"/>
    <s v="Wrap Bag"/>
    <d v="2015-08-17T00:00:00"/>
    <x v="1"/>
  </r>
  <r>
    <n v="6702"/>
    <s v="Y"/>
    <d v="2015-08-16T00:00:00"/>
    <s v="Low"/>
    <x v="39"/>
    <n v="96.734999999999999"/>
    <n v="0.06"/>
    <s v="Regular"/>
    <n v="-101.7"/>
    <n v="32.99"/>
    <n v="16.5"/>
    <s v="Corey Catlett"/>
    <s v="Dyfed"/>
    <s v="Home Office"/>
    <x v="1"/>
    <s v="Telephones and Communication"/>
    <s v="Wrap Bag"/>
    <d v="2015-08-20T00:00:00"/>
    <x v="1"/>
  </r>
  <r>
    <n v="6703"/>
    <s v="Y"/>
    <d v="2015-08-16T00:00:00"/>
    <s v="Low"/>
    <x v="38"/>
    <n v="165.86"/>
    <n v="0.06"/>
    <s v="Regular"/>
    <n v="-125.26"/>
    <n v="15.98"/>
    <n v="19.260000000000002"/>
    <s v="Corey Catlett"/>
    <s v="Dyfed"/>
    <s v="Home Office"/>
    <x v="0"/>
    <s v="Binders and Binder Accessories"/>
    <s v="Small Box"/>
    <d v="2015-08-23T00:00:00"/>
    <x v="1"/>
  </r>
  <r>
    <n v="6704"/>
    <s v="Y"/>
    <d v="2015-08-16T00:00:00"/>
    <s v="Low"/>
    <x v="25"/>
    <n v="7188.23"/>
    <n v="0.02"/>
    <s v="Delivery Van"/>
    <n v="492.57"/>
    <n v="232.98"/>
    <n v="78.66"/>
    <s v="Corey Catlett"/>
    <s v="Dyfed"/>
    <s v="Home Office"/>
    <x v="2"/>
    <s v="Bookcases"/>
    <s v="Jumbo Box"/>
    <d v="2015-08-23T00:00:00"/>
    <x v="1"/>
  </r>
  <r>
    <n v="6705"/>
    <s v="N"/>
    <d v="2015-08-16T00:00:00"/>
    <s v="Medium"/>
    <x v="22"/>
    <n v="1848.2535"/>
    <n v="0.01"/>
    <s v="Regular"/>
    <n v="430.04"/>
    <n v="97.99"/>
    <n v="16.79"/>
    <s v="Karen Selby"/>
    <s v="Dyfed"/>
    <s v="Consumer"/>
    <x v="1"/>
    <s v="Telephones and Communication"/>
    <s v="Small Box"/>
    <d v="2015-08-18T00:00:00"/>
    <x v="1"/>
  </r>
  <r>
    <n v="6706"/>
    <s v="N"/>
    <d v="2015-08-17T00:00:00"/>
    <s v="Critical"/>
    <x v="9"/>
    <n v="272.14999999999998"/>
    <n v="0.08"/>
    <s v="Regular"/>
    <n v="-207.11"/>
    <n v="18.48"/>
    <n v="22.4"/>
    <s v="Julia Dunbar"/>
    <s v="Mid Glamorgan"/>
    <s v="Consumer"/>
    <x v="0"/>
    <s v="Paper"/>
    <s v="Small Box"/>
    <d v="2015-08-18T00:00:00"/>
    <x v="1"/>
  </r>
  <r>
    <n v="6707"/>
    <s v="N"/>
    <d v="2015-08-17T00:00:00"/>
    <s v="Low"/>
    <x v="37"/>
    <n v="172.77"/>
    <n v="0.06"/>
    <s v="Regular"/>
    <n v="-74.709999999999994"/>
    <n v="18.600000000000001"/>
    <n v="18.07"/>
    <s v="Darren Budd"/>
    <s v="West Glamorgan"/>
    <s v="Home Office"/>
    <x v="1"/>
    <s v="Computer Peripherals"/>
    <s v="Small Pack"/>
    <d v="2015-08-26T00:00:00"/>
    <x v="1"/>
  </r>
  <r>
    <n v="6708"/>
    <s v="N"/>
    <d v="2015-08-17T00:00:00"/>
    <s v="Low"/>
    <x v="42"/>
    <n v="1793.14"/>
    <n v="0.03"/>
    <s v="Express"/>
    <n v="744.88"/>
    <n v="60.04"/>
    <n v="21.23"/>
    <s v="Darren Budd"/>
    <s v="West Glamorgan"/>
    <s v="Home Office"/>
    <x v="2"/>
    <s v="Office Furnishings"/>
    <s v="Small Box"/>
    <d v="2015-08-19T00:00:00"/>
    <x v="1"/>
  </r>
  <r>
    <n v="6709"/>
    <s v="Y"/>
    <d v="2015-08-17T00:00:00"/>
    <s v="Critical"/>
    <x v="36"/>
    <n v="2124.02"/>
    <n v="0.06"/>
    <s v="Regular"/>
    <n v="750.85"/>
    <n v="67.98"/>
    <n v="27.88"/>
    <s v="John Castell"/>
    <s v="Dyfed"/>
    <s v="Small Business"/>
    <x v="0"/>
    <s v="Paper"/>
    <s v="Small Box"/>
    <d v="2015-08-17T00:00:00"/>
    <x v="1"/>
  </r>
  <r>
    <n v="6710"/>
    <s v="N"/>
    <d v="2015-08-17T00:00:00"/>
    <s v="Not Specified"/>
    <x v="25"/>
    <n v="640.96"/>
    <n v="0.09"/>
    <s v="Regular"/>
    <n v="-153.47"/>
    <n v="32.97"/>
    <n v="20.5"/>
    <s v="Muhammed MacIntyre"/>
    <s v="South Glamorgan"/>
    <s v="Small Business"/>
    <x v="1"/>
    <s v="Computer Peripherals"/>
    <s v="Small Box"/>
    <d v="2015-08-19T00:00:00"/>
    <x v="1"/>
  </r>
  <r>
    <n v="6711"/>
    <s v="Y"/>
    <d v="2015-08-17T00:00:00"/>
    <s v="High"/>
    <x v="28"/>
    <n v="152.24"/>
    <n v="0"/>
    <s v="Regular"/>
    <n v="26.89"/>
    <n v="19.89"/>
    <n v="16.82"/>
    <s v="Craig Yedwab"/>
    <s v="Dyfed"/>
    <s v="Consumer"/>
    <x v="0"/>
    <s v="Rubber Bands"/>
    <s v="Wrap Bag"/>
    <d v="2015-08-20T00:00:00"/>
    <x v="1"/>
  </r>
  <r>
    <n v="6712"/>
    <s v="N"/>
    <d v="2015-08-18T00:00:00"/>
    <s v="Not Specified"/>
    <x v="48"/>
    <n v="290.97000000000003"/>
    <n v="0.02"/>
    <s v="Regular"/>
    <n v="76.61"/>
    <n v="49.94"/>
    <n v="19.079999999999998"/>
    <s v="Craig Leslie"/>
    <s v="Mid Glamorgan"/>
    <s v="Consumer"/>
    <x v="0"/>
    <s v="Paper"/>
    <s v="Wrap Bag"/>
    <d v="2015-08-19T00:00:00"/>
    <x v="1"/>
  </r>
  <r>
    <n v="6713"/>
    <s v="Y"/>
    <d v="2015-08-20T00:00:00"/>
    <s v="Not Specified"/>
    <x v="9"/>
    <n v="300.20800000000003"/>
    <n v="0.05"/>
    <s v="Regular"/>
    <n v="-124.29"/>
    <n v="19.989999999999998"/>
    <n v="19.03"/>
    <s v="Steven Cartwright"/>
    <s v="Mid Glamorgan"/>
    <s v="Home Office"/>
    <x v="1"/>
    <s v="Telephones and Communication"/>
    <s v="Medium Box"/>
    <d v="2015-08-20T00:00:00"/>
    <x v="1"/>
  </r>
  <r>
    <n v="6714"/>
    <s v="N"/>
    <d v="2015-08-20T00:00:00"/>
    <s v="Not Specified"/>
    <x v="19"/>
    <n v="1386.12"/>
    <n v="7.0000000000000007E-2"/>
    <s v="Delivery Van"/>
    <n v="-635.20000000000005"/>
    <n v="134.99"/>
    <n v="84.2"/>
    <s v="Logan Currie"/>
    <s v="Mid Glamorgan"/>
    <s v="Small Business"/>
    <x v="2"/>
    <s v="Chairs &amp; Chairmats"/>
    <s v="Jumbo Drum"/>
    <d v="2015-08-22T00:00:00"/>
    <x v="1"/>
  </r>
  <r>
    <n v="6715"/>
    <s v="N"/>
    <d v="2015-08-20T00:00:00"/>
    <s v="High"/>
    <x v="45"/>
    <n v="109.9"/>
    <n v="0.1"/>
    <s v="Regular"/>
    <n v="19.239999999999998"/>
    <n v="18.68"/>
    <n v="15.5"/>
    <s v="Giulietta Baptist"/>
    <s v="Dyfed"/>
    <s v="Home Office"/>
    <x v="0"/>
    <s v="Pens &amp; Art Supplies"/>
    <s v="Wrap Bag"/>
    <d v="2015-08-21T00:00:00"/>
    <x v="1"/>
  </r>
  <r>
    <n v="6716"/>
    <s v="N"/>
    <d v="2015-08-20T00:00:00"/>
    <s v="High"/>
    <x v="2"/>
    <n v="128.16999999999999"/>
    <n v="0.03"/>
    <s v="Regular"/>
    <n v="25.26"/>
    <n v="14.47"/>
    <n v="15.02"/>
    <s v="Charles McCrossin"/>
    <s v="South Glamorgan"/>
    <s v="Corporate"/>
    <x v="0"/>
    <s v="Rubber Bands"/>
    <s v="Wrap Bag"/>
    <d v="2015-08-21T00:00:00"/>
    <x v="1"/>
  </r>
  <r>
    <n v="6717"/>
    <s v="N"/>
    <d v="2015-08-21T00:00:00"/>
    <s v="Critical"/>
    <x v="41"/>
    <n v="570.48"/>
    <n v="0.1"/>
    <s v="Regular"/>
    <n v="118.37"/>
    <n v="30.99"/>
    <n v="19.23"/>
    <s v="Sean Wendt"/>
    <s v="Dyfed"/>
    <s v="Corporate"/>
    <x v="0"/>
    <s v="Binders and Binder Accessories"/>
    <s v="Small Box"/>
    <d v="2015-08-23T00:00:00"/>
    <x v="1"/>
  </r>
  <r>
    <n v="6718"/>
    <s v="N"/>
    <d v="2015-08-21T00:00:00"/>
    <s v="Medium"/>
    <x v="27"/>
    <n v="2102.3780000000002"/>
    <n v="0.06"/>
    <s v="Express"/>
    <n v="702.69"/>
    <n v="67.989999999999995"/>
    <n v="15.25"/>
    <s v="William Brown"/>
    <s v="Mid Glamorgan"/>
    <s v="Corporate"/>
    <x v="1"/>
    <s v="Telephones and Communication"/>
    <s v="Small Pack"/>
    <d v="2015-08-23T00:00:00"/>
    <x v="1"/>
  </r>
  <r>
    <n v="6719"/>
    <s v="N"/>
    <d v="2015-08-21T00:00:00"/>
    <s v="Not Specified"/>
    <x v="22"/>
    <n v="3208.56"/>
    <n v="0.06"/>
    <s v="Regular"/>
    <n v="410.9"/>
    <n v="152.81"/>
    <n v="38.49"/>
    <s v="Brosina Hoffman"/>
    <s v="Mid Glamorgan"/>
    <s v="Consumer"/>
    <x v="2"/>
    <s v="Chairs &amp; Chairmats"/>
    <s v="Large Box"/>
    <d v="2015-08-22T00:00:00"/>
    <x v="1"/>
  </r>
  <r>
    <n v="6720"/>
    <s v="N"/>
    <d v="2015-08-22T00:00:00"/>
    <s v="Medium"/>
    <x v="10"/>
    <n v="7519.43"/>
    <n v="0.09"/>
    <s v="Express"/>
    <n v="2023.04"/>
    <n v="375.25"/>
    <n v="33.99"/>
    <s v="Joseph Airdo"/>
    <s v="West Glamorgan"/>
    <s v="Corporate"/>
    <x v="0"/>
    <s v="Appliances"/>
    <s v="Small Box"/>
    <d v="2015-08-24T00:00:00"/>
    <x v="1"/>
  </r>
  <r>
    <n v="6721"/>
    <s v="N"/>
    <d v="2015-08-23T00:00:00"/>
    <s v="High"/>
    <x v="49"/>
    <n v="7525.52"/>
    <n v="0.04"/>
    <s v="Regular"/>
    <n v="1033.03"/>
    <n v="164.48"/>
    <n v="20.5"/>
    <s v="Patrick Jones"/>
    <s v="Dyfed"/>
    <s v="Home Office"/>
    <x v="1"/>
    <s v="Computer Peripherals"/>
    <s v="Small Box"/>
    <d v="2015-08-25T00:00:00"/>
    <x v="1"/>
  </r>
  <r>
    <n v="6722"/>
    <s v="N"/>
    <d v="2015-08-23T00:00:00"/>
    <s v="Not Specified"/>
    <x v="3"/>
    <n v="315.94"/>
    <n v="0"/>
    <s v="Express"/>
    <n v="81.819999999999993"/>
    <n v="31.84"/>
    <n v="18.100000000000001"/>
    <s v="Jamie Kunitz"/>
    <s v="South Glamorgan"/>
    <s v="Corporate"/>
    <x v="0"/>
    <s v="Pens &amp; Art Supplies"/>
    <s v="Wrap Bag"/>
    <d v="2015-08-24T00:00:00"/>
    <x v="1"/>
  </r>
  <r>
    <n v="6723"/>
    <s v="N"/>
    <d v="2015-08-24T00:00:00"/>
    <s v="High"/>
    <x v="18"/>
    <n v="109.64"/>
    <n v="0.09"/>
    <s v="Regular"/>
    <n v="43.19"/>
    <n v="15.69"/>
    <n v="14.5"/>
    <s v="Carl Jackson"/>
    <s v="South Glamorgan"/>
    <s v="Home Office"/>
    <x v="0"/>
    <s v="Labels"/>
    <s v="Small Box"/>
    <d v="2015-08-26T00:00:00"/>
    <x v="1"/>
  </r>
  <r>
    <n v="6724"/>
    <s v="Y"/>
    <d v="2015-08-24T00:00:00"/>
    <s v="High"/>
    <x v="49"/>
    <n v="712.84"/>
    <n v="0.04"/>
    <s v="Regular"/>
    <n v="171.3"/>
    <n v="26.2"/>
    <n v="19.3"/>
    <s v="Ritsa Hightower"/>
    <s v="West Glamorgan"/>
    <s v="Corporate"/>
    <x v="2"/>
    <s v="Office Furnishings"/>
    <s v="Wrap Bag"/>
    <d v="2015-08-26T00:00:00"/>
    <x v="1"/>
  </r>
  <r>
    <n v="6725"/>
    <s v="Y"/>
    <d v="2015-08-24T00:00:00"/>
    <s v="High"/>
    <x v="5"/>
    <n v="1049.1199999999999"/>
    <n v="0.03"/>
    <s v="Regular"/>
    <n v="443.01"/>
    <n v="47.44"/>
    <n v="18.920000000000002"/>
    <s v="Ritsa Hightower"/>
    <s v="West Glamorgan"/>
    <s v="Corporate"/>
    <x v="0"/>
    <s v="Paper"/>
    <s v="Small Box"/>
    <d v="2015-08-26T00:00:00"/>
    <x v="1"/>
  </r>
  <r>
    <n v="6726"/>
    <s v="N"/>
    <d v="2015-08-24T00:00:00"/>
    <s v="Critical"/>
    <x v="25"/>
    <n v="349.11"/>
    <n v="0.04"/>
    <s v="Regular"/>
    <n v="37.590000000000003"/>
    <n v="22.98"/>
    <n v="19.14"/>
    <s v="Paul Gonzalez"/>
    <s v="Dyfed"/>
    <s v="Corporate"/>
    <x v="0"/>
    <s v="Binders and Binder Accessories"/>
    <s v="Small Box"/>
    <d v="2015-08-25T00:00:00"/>
    <x v="1"/>
  </r>
  <r>
    <n v="6727"/>
    <s v="N"/>
    <d v="2015-08-25T00:00:00"/>
    <s v="Not Specified"/>
    <x v="6"/>
    <n v="12.71"/>
    <n v="0"/>
    <s v="Regular"/>
    <n v="3.9"/>
    <n v="13.14"/>
    <n v="14.7"/>
    <s v="Nathan Mautz"/>
    <s v="Dyfed"/>
    <s v="Corporate"/>
    <x v="0"/>
    <s v="Rubber Bands"/>
    <s v="Wrap Bag"/>
    <d v="2015-08-27T00:00:00"/>
    <x v="1"/>
  </r>
  <r>
    <n v="6728"/>
    <s v="N"/>
    <d v="2015-08-26T00:00:00"/>
    <s v="High"/>
    <x v="1"/>
    <n v="2058.1120000000001"/>
    <n v="0.05"/>
    <s v="Delivery Van"/>
    <n v="-375.64"/>
    <n v="230.75"/>
    <n v="83.64"/>
    <s v="Nona Balk"/>
    <s v="Dyfed"/>
    <s v="Corporate"/>
    <x v="2"/>
    <s v="Tables"/>
    <s v="Jumbo Box"/>
    <d v="2015-08-28T00:00:00"/>
    <x v="1"/>
  </r>
  <r>
    <n v="6729"/>
    <s v="N"/>
    <d v="2015-08-26T00:00:00"/>
    <s v="High"/>
    <x v="5"/>
    <n v="605.05999999999995"/>
    <n v="0.08"/>
    <s v="Regular"/>
    <n v="-172.6"/>
    <n v="33.659999999999997"/>
    <n v="27.99"/>
    <s v="Nona Balk"/>
    <s v="Mid Glamorgan"/>
    <s v="Corporate"/>
    <x v="0"/>
    <s v="Appliances"/>
    <s v="Medium Box"/>
    <d v="2015-08-28T00:00:00"/>
    <x v="1"/>
  </r>
  <r>
    <n v="6730"/>
    <s v="N"/>
    <d v="2015-08-26T00:00:00"/>
    <s v="High"/>
    <x v="46"/>
    <n v="1411.1410000000001"/>
    <n v="0.01"/>
    <s v="Regular"/>
    <n v="627.65"/>
    <n v="47.99"/>
    <n v="17.3"/>
    <s v="Nona Balk"/>
    <s v="Mid Glamorgan"/>
    <s v="Corporate"/>
    <x v="1"/>
    <s v="Telephones and Communication"/>
    <s v="Small Pack"/>
    <d v="2015-08-28T00:00:00"/>
    <x v="1"/>
  </r>
  <r>
    <n v="6731"/>
    <s v="N"/>
    <d v="2015-08-26T00:00:00"/>
    <s v="High"/>
    <x v="30"/>
    <n v="1253.7635"/>
    <n v="0.06"/>
    <s v="Regular"/>
    <n v="-333.71"/>
    <n v="167.99"/>
    <n v="22.99"/>
    <s v="Nona Balk"/>
    <s v="Mid Glamorgan"/>
    <s v="Corporate"/>
    <x v="1"/>
    <s v="Telephones and Communication"/>
    <s v="Small Box"/>
    <d v="2015-08-27T00:00:00"/>
    <x v="1"/>
  </r>
  <r>
    <n v="6732"/>
    <s v="N"/>
    <d v="2015-08-26T00:00:00"/>
    <s v="Low"/>
    <x v="37"/>
    <n v="539.05999999999995"/>
    <n v="0.08"/>
    <s v="Regular"/>
    <n v="141.05000000000001"/>
    <n v="32.89"/>
    <n v="15.99"/>
    <s v="Joy Bell"/>
    <s v="South Glamorgan"/>
    <s v="Home Office"/>
    <x v="1"/>
    <s v="Computer Peripherals"/>
    <s v="Small Pack"/>
    <d v="2015-09-02T00:00:00"/>
    <x v="1"/>
  </r>
  <r>
    <n v="6733"/>
    <s v="N"/>
    <d v="2015-08-26T00:00:00"/>
    <s v="Low"/>
    <x v="47"/>
    <n v="325.25"/>
    <n v="0.06"/>
    <s v="Regular"/>
    <n v="-8.5500000000000007"/>
    <n v="23.58"/>
    <n v="20.97"/>
    <s v="Joy Bell"/>
    <s v="South Glamorgan"/>
    <s v="Home Office"/>
    <x v="0"/>
    <s v="Envelopes"/>
    <s v="Small Box"/>
    <d v="2015-09-02T00:00:00"/>
    <x v="1"/>
  </r>
  <r>
    <n v="6734"/>
    <s v="N"/>
    <d v="2015-08-26T00:00:00"/>
    <s v="Low"/>
    <x v="8"/>
    <n v="170.48"/>
    <n v="0.09"/>
    <s v="Regular"/>
    <n v="71.569999999999993"/>
    <n v="16.13"/>
    <n v="14.5"/>
    <s v="Joy Bell"/>
    <s v="South Glamorgan"/>
    <s v="Home Office"/>
    <x v="0"/>
    <s v="Labels"/>
    <s v="Small Box"/>
    <d v="2015-08-30T00:00:00"/>
    <x v="1"/>
  </r>
  <r>
    <n v="6735"/>
    <s v="N"/>
    <d v="2015-08-27T00:00:00"/>
    <s v="Medium"/>
    <x v="46"/>
    <n v="859.45"/>
    <n v="0.1"/>
    <s v="Regular"/>
    <n v="-15.2"/>
    <n v="31.98"/>
    <n v="24.49"/>
    <s v="Randy Bradley"/>
    <s v="Mid Glamorgan"/>
    <s v="Small Business"/>
    <x v="2"/>
    <s v="Office Furnishings"/>
    <s v="Small Box"/>
    <d v="2015-08-29T00:00:00"/>
    <x v="1"/>
  </r>
  <r>
    <n v="6736"/>
    <s v="N"/>
    <d v="2015-08-27T00:00:00"/>
    <s v="Critical"/>
    <x v="38"/>
    <n v="3467.9625000000001"/>
    <n v="0.1"/>
    <s v="Regular"/>
    <n v="578.46"/>
    <n v="127.99"/>
    <n v="19.920000000000002"/>
    <s v="Noah Childs"/>
    <s v="West Glamorgan"/>
    <s v="Home Office"/>
    <x v="1"/>
    <s v="Telephones and Communication"/>
    <s v="Small Box"/>
    <d v="2015-08-28T00:00:00"/>
    <x v="1"/>
  </r>
  <r>
    <n v="6737"/>
    <s v="Y"/>
    <d v="2015-08-27T00:00:00"/>
    <s v="Medium"/>
    <x v="13"/>
    <n v="112.25"/>
    <n v="7.0000000000000007E-2"/>
    <s v="Regular"/>
    <n v="-92.91"/>
    <n v="67.5"/>
    <n v="66.2"/>
    <s v="Mike Pelletier"/>
    <s v="South Glamorgan"/>
    <s v="Corporate"/>
    <x v="2"/>
    <s v="Office Furnishings"/>
    <s v="Medium Box"/>
    <d v="2015-08-29T00:00:00"/>
    <x v="1"/>
  </r>
  <r>
    <n v="6738"/>
    <s v="N"/>
    <d v="2015-08-28T00:00:00"/>
    <s v="Low"/>
    <x v="20"/>
    <n v="203.15"/>
    <n v="0.02"/>
    <s v="Regular"/>
    <n v="-25.84"/>
    <n v="45.29"/>
    <n v="15.99"/>
    <s v="Mike Gockenbach"/>
    <s v="Mid Glamorgan"/>
    <s v="Consumer"/>
    <x v="1"/>
    <s v="Computer Peripherals"/>
    <s v="Small Pack"/>
    <d v="2015-08-28T00:00:00"/>
    <x v="1"/>
  </r>
  <r>
    <n v="6739"/>
    <s v="N"/>
    <d v="2015-08-29T00:00:00"/>
    <s v="Medium"/>
    <x v="42"/>
    <n v="3640"/>
    <n v="0"/>
    <s v="Delivery Van"/>
    <n v="-394.93"/>
    <n v="101.99"/>
    <n v="56"/>
    <s v="Giulietta Dortch"/>
    <s v="Mid Glamorgan"/>
    <s v="Corporate"/>
    <x v="2"/>
    <s v="Chairs &amp; Chairmats"/>
    <s v="Jumbo Drum"/>
    <d v="2015-08-31T00:00:00"/>
    <x v="1"/>
  </r>
  <r>
    <n v="6740"/>
    <s v="N"/>
    <d v="2015-08-30T00:00:00"/>
    <s v="Critical"/>
    <x v="14"/>
    <n v="5304.87"/>
    <n v="0.02"/>
    <s v="Delivery Van"/>
    <n v="-153.53"/>
    <n v="282.98"/>
    <n v="64"/>
    <s v="Jim Radford"/>
    <s v="South Glamorgan"/>
    <s v="Corporate"/>
    <x v="2"/>
    <s v="Chairs &amp; Chairmats"/>
    <s v="Jumbo Drum"/>
    <d v="2015-08-31T00:00:00"/>
    <x v="1"/>
  </r>
  <r>
    <n v="6741"/>
    <s v="N"/>
    <d v="2015-08-30T00:00:00"/>
    <s v="Critical"/>
    <x v="26"/>
    <n v="102.7"/>
    <n v="0"/>
    <s v="Regular"/>
    <n v="35.08"/>
    <n v="16.48"/>
    <n v="15.22"/>
    <s v="Jim Radford"/>
    <s v="South Glamorgan"/>
    <s v="Corporate"/>
    <x v="0"/>
    <s v="Paper"/>
    <s v="Wrap Bag"/>
    <d v="2015-08-31T00:00:00"/>
    <x v="1"/>
  </r>
  <r>
    <n v="6742"/>
    <s v="N"/>
    <d v="2015-08-30T00:00:00"/>
    <s v="High"/>
    <x v="13"/>
    <n v="21.8"/>
    <n v="0.1"/>
    <s v="Regular"/>
    <n v="-1.99"/>
    <n v="24.22"/>
    <n v="16.850000000000001"/>
    <s v="Christopher Schild"/>
    <s v="Dyfed"/>
    <s v="Corporate"/>
    <x v="2"/>
    <s v="Office Furnishings"/>
    <s v="Small Pack"/>
    <d v="2015-09-01T00:00:00"/>
    <x v="1"/>
  </r>
  <r>
    <n v="6743"/>
    <s v="N"/>
    <d v="2015-08-30T00:00:00"/>
    <s v="High"/>
    <x v="4"/>
    <n v="1226.5899999999999"/>
    <n v="0.02"/>
    <s v="Regular"/>
    <n v="49.77"/>
    <n v="162.97999999999999"/>
    <n v="27.99"/>
    <s v="Carlos Daly"/>
    <s v="South Glamorgan"/>
    <s v="Corporate"/>
    <x v="1"/>
    <s v="Office Machines"/>
    <s v="Medium Box"/>
    <d v="2015-08-30T00:00:00"/>
    <x v="1"/>
  </r>
  <r>
    <n v="6744"/>
    <s v="N"/>
    <d v="2015-08-30T00:00:00"/>
    <s v="High"/>
    <x v="3"/>
    <n v="36.08"/>
    <n v="0"/>
    <s v="Regular"/>
    <n v="5.28"/>
    <n v="13.76"/>
    <n v="14.7"/>
    <s v="Carlos Daly"/>
    <s v="South Glamorgan"/>
    <s v="Corporate"/>
    <x v="0"/>
    <s v="Pens &amp; Art Supplies"/>
    <s v="Wrap Bag"/>
    <d v="2015-08-31T00:00:00"/>
    <x v="1"/>
  </r>
  <r>
    <n v="6745"/>
    <s v="N"/>
    <d v="2015-08-30T00:00:00"/>
    <s v="High"/>
    <x v="43"/>
    <n v="1919.09"/>
    <n v="7.0000000000000007E-2"/>
    <s v="Regular"/>
    <n v="944.83"/>
    <n v="67.98"/>
    <n v="19.149999999999999"/>
    <s v="Neoma Murray"/>
    <s v="Mid Glamorgan"/>
    <s v="Small Business"/>
    <x v="0"/>
    <s v="Paper"/>
    <s v="Small Box"/>
    <d v="2015-08-31T00:00:00"/>
    <x v="1"/>
  </r>
  <r>
    <n v="6746"/>
    <s v="N"/>
    <d v="2015-08-30T00:00:00"/>
    <s v="High"/>
    <x v="7"/>
    <n v="128.15100000000001"/>
    <n v="0.03"/>
    <s v="Regular"/>
    <n v="-65.989999999999995"/>
    <n v="19.989999999999998"/>
    <n v="19.03"/>
    <s v="Neoma Murray"/>
    <s v="Mid Glamorgan"/>
    <s v="Small Business"/>
    <x v="1"/>
    <s v="Telephones and Communication"/>
    <s v="Medium Box"/>
    <d v="2015-08-31T00:00:00"/>
    <x v="1"/>
  </r>
  <r>
    <n v="6747"/>
    <s v="N"/>
    <d v="2015-08-30T00:00:00"/>
    <s v="High"/>
    <x v="46"/>
    <n v="252.95"/>
    <n v="0.03"/>
    <s v="Regular"/>
    <n v="-221.85"/>
    <n v="17.28"/>
    <n v="22.16"/>
    <s v="Neoma Murray"/>
    <s v="Mid Glamorgan"/>
    <s v="Small Business"/>
    <x v="0"/>
    <s v="Paper"/>
    <s v="Small Box"/>
    <d v="2015-08-31T00:00:00"/>
    <x v="1"/>
  </r>
  <r>
    <n v="6748"/>
    <s v="N"/>
    <d v="2015-08-31T00:00:00"/>
    <s v="Low"/>
    <x v="36"/>
    <n v="113.39"/>
    <n v="0.01"/>
    <s v="Regular"/>
    <n v="48.77"/>
    <n v="14.88"/>
    <n v="14.5"/>
    <s v="Charles Crestani"/>
    <s v="Mid Glamorgan"/>
    <s v="Consumer"/>
    <x v="0"/>
    <s v="Labels"/>
    <s v="Small Box"/>
    <d v="2015-09-02T00:00:00"/>
    <x v="1"/>
  </r>
  <r>
    <n v="6749"/>
    <s v="N"/>
    <d v="2015-09-01T00:00:00"/>
    <s v="Low"/>
    <x v="39"/>
    <n v="292.07350000000002"/>
    <n v="0.04"/>
    <s v="Express"/>
    <n v="-241.84"/>
    <n v="77.989999999999995"/>
    <n v="22.99"/>
    <s v="Noel Staavos"/>
    <s v="Dyfed"/>
    <s v="Home Office"/>
    <x v="1"/>
    <s v="Telephones and Communication"/>
    <s v="Small Box"/>
    <d v="2015-09-06T00:00:00"/>
    <x v="1"/>
  </r>
  <r>
    <n v="6750"/>
    <s v="N"/>
    <d v="2015-09-01T00:00:00"/>
    <s v="Not Specified"/>
    <x v="29"/>
    <n v="6797.3275000000003"/>
    <n v="0.08"/>
    <s v="Regular"/>
    <n v="1870.06"/>
    <n v="212.99"/>
    <n v="18.2"/>
    <s v="Ralph Knight"/>
    <s v="South Glamorgan"/>
    <s v="Consumer"/>
    <x v="1"/>
    <s v="Telephones and Communication"/>
    <s v="Small Box"/>
    <d v="2015-09-02T00:00:00"/>
    <x v="1"/>
  </r>
  <r>
    <n v="6751"/>
    <s v="Y"/>
    <d v="2015-09-03T00:00:00"/>
    <s v="Critical"/>
    <x v="48"/>
    <n v="73.81"/>
    <n v="0.05"/>
    <s v="Regular"/>
    <n v="-26.95"/>
    <n v="20.74"/>
    <n v="22.29"/>
    <s v="Nora Paige"/>
    <s v="Mid Glamorgan"/>
    <s v="Small Business"/>
    <x v="0"/>
    <s v="Envelopes"/>
    <s v="Small Box"/>
    <d v="2015-09-05T00:00:00"/>
    <x v="1"/>
  </r>
  <r>
    <n v="6752"/>
    <s v="N"/>
    <d v="2015-09-03T00:00:00"/>
    <s v="High"/>
    <x v="39"/>
    <n v="2011.52"/>
    <n v="0.1"/>
    <s v="Express"/>
    <n v="282.08"/>
    <n v="432.98"/>
    <n v="33.99"/>
    <s v="John Dryer"/>
    <s v="Mid Glamorgan"/>
    <s v="Corporate"/>
    <x v="0"/>
    <s v="Binders and Binder Accessories"/>
    <s v="Small Box"/>
    <d v="2015-09-05T00:00:00"/>
    <x v="1"/>
  </r>
  <r>
    <n v="6753"/>
    <s v="N"/>
    <d v="2015-09-03T00:00:00"/>
    <s v="High"/>
    <x v="3"/>
    <n v="3849.12"/>
    <n v="0.03"/>
    <s v="Delivery Van"/>
    <n v="696.53"/>
    <n v="255.98"/>
    <n v="57.32"/>
    <s v="John Dryer"/>
    <s v="Mid Glamorgan"/>
    <s v="Corporate"/>
    <x v="2"/>
    <s v="Chairs &amp; Chairmats"/>
    <s v="Jumbo Drum"/>
    <d v="2015-09-04T00:00:00"/>
    <x v="1"/>
  </r>
  <r>
    <n v="6754"/>
    <s v="Y"/>
    <d v="2015-09-04T00:00:00"/>
    <s v="High"/>
    <x v="33"/>
    <n v="2871.5005000000001"/>
    <n v="0.03"/>
    <s v="Regular"/>
    <n v="703.22"/>
    <n v="77.989999999999995"/>
    <n v="22.99"/>
    <s v="Ed Braxton"/>
    <s v="Mid Glamorgan"/>
    <s v="Home Office"/>
    <x v="1"/>
    <s v="Telephones and Communication"/>
    <s v="Small Box"/>
    <d v="2015-09-05T00:00:00"/>
    <x v="1"/>
  </r>
  <r>
    <n v="6755"/>
    <s v="N"/>
    <d v="2015-09-04T00:00:00"/>
    <s v="Medium"/>
    <x v="30"/>
    <n v="285.5"/>
    <n v="0.09"/>
    <s v="Regular"/>
    <n v="73.5"/>
    <n v="42.56"/>
    <n v="16.989999999999998"/>
    <s v="Nora Pelletier"/>
    <s v="Mid Glamorgan"/>
    <s v="Corporate"/>
    <x v="0"/>
    <s v="Binders and Binder Accessories"/>
    <s v="Small Box"/>
    <d v="2015-09-06T00:00:00"/>
    <x v="1"/>
  </r>
  <r>
    <n v="6756"/>
    <s v="Y"/>
    <d v="2015-09-05T00:00:00"/>
    <s v="Not Specified"/>
    <x v="20"/>
    <n v="98.15"/>
    <n v="0.02"/>
    <s v="Regular"/>
    <n v="-20.99"/>
    <n v="24.99"/>
    <n v="28.37"/>
    <s v="Bruce Stewart"/>
    <s v="West Glamorgan"/>
    <s v="Corporate"/>
    <x v="2"/>
    <s v="Office Furnishings"/>
    <s v="Large Box"/>
    <d v="2015-09-05T00:00:00"/>
    <x v="1"/>
  </r>
  <r>
    <n v="6757"/>
    <s v="N"/>
    <d v="2015-09-06T00:00:00"/>
    <s v="Not Specified"/>
    <x v="26"/>
    <n v="2046.79"/>
    <n v="0.01"/>
    <s v="Regular"/>
    <n v="205.13"/>
    <n v="111.99"/>
    <n v="33.99"/>
    <s v="Grant Thornton"/>
    <s v="Mid Glamorgan"/>
    <s v="Corporate"/>
    <x v="1"/>
    <s v="Computer Peripherals"/>
    <s v="Small Box"/>
    <d v="2015-09-08T00:00:00"/>
    <x v="1"/>
  </r>
  <r>
    <n v="6758"/>
    <s v="N"/>
    <d v="2015-09-06T00:00:00"/>
    <s v="Not Specified"/>
    <x v="26"/>
    <n v="119.43"/>
    <n v="0.05"/>
    <s v="Regular"/>
    <n v="-52.59"/>
    <n v="17.18"/>
    <n v="19.739999999999998"/>
    <s v="Filia McAdams"/>
    <s v="Dyfed"/>
    <s v="Small Business"/>
    <x v="0"/>
    <s v="Binders and Binder Accessories"/>
    <s v="Small Box"/>
    <d v="2015-09-08T00:00:00"/>
    <x v="1"/>
  </r>
  <r>
    <n v="6759"/>
    <s v="N"/>
    <d v="2015-09-07T00:00:00"/>
    <s v="High"/>
    <x v="32"/>
    <n v="166.19"/>
    <n v="0.05"/>
    <s v="Regular"/>
    <n v="6.56"/>
    <n v="23.7"/>
    <n v="19.63"/>
    <s v="Victoria Pisteka"/>
    <s v="Mid Glamorgan"/>
    <s v="Corporate"/>
    <x v="0"/>
    <s v="Binders and Binder Accessories"/>
    <s v="Small Box"/>
    <d v="2015-09-09T00:00:00"/>
    <x v="1"/>
  </r>
  <r>
    <n v="6760"/>
    <s v="N"/>
    <d v="2015-09-08T00:00:00"/>
    <s v="Medium"/>
    <x v="14"/>
    <n v="89.96"/>
    <n v="0.01"/>
    <s v="Regular"/>
    <n v="27.14"/>
    <n v="16"/>
    <n v="15.3"/>
    <s v="Sam Craven"/>
    <s v="Mid Glamorgan"/>
    <s v="Home Office"/>
    <x v="0"/>
    <s v="Paper"/>
    <s v="Wrap Bag"/>
    <d v="2015-09-10T00:00:00"/>
    <x v="1"/>
  </r>
  <r>
    <n v="6761"/>
    <s v="N"/>
    <d v="2015-09-08T00:00:00"/>
    <s v="Medium"/>
    <x v="19"/>
    <n v="148.47"/>
    <n v="0.08"/>
    <s v="Regular"/>
    <n v="0.3"/>
    <n v="24.98"/>
    <n v="17.14"/>
    <s v="Sam Craven"/>
    <s v="Mid Glamorgan"/>
    <s v="Home Office"/>
    <x v="0"/>
    <s v="Scissors Rulers and Trimmers"/>
    <s v="Small Pack"/>
    <d v="2015-09-08T00:00:00"/>
    <x v="1"/>
  </r>
  <r>
    <n v="6762"/>
    <s v="N"/>
    <d v="2015-09-08T00:00:00"/>
    <s v="Critical"/>
    <x v="24"/>
    <n v="144.12"/>
    <n v="0.09"/>
    <s v="Regular"/>
    <n v="11.31"/>
    <n v="16.13"/>
    <n v="15.23"/>
    <s v="Dianna Arnett"/>
    <s v="Dyfed"/>
    <s v="Home Office"/>
    <x v="0"/>
    <s v="Pens &amp; Art Supplies"/>
    <s v="Wrap Bag"/>
    <d v="2015-09-10T00:00:00"/>
    <x v="1"/>
  </r>
  <r>
    <n v="6763"/>
    <s v="N"/>
    <d v="2015-09-09T00:00:00"/>
    <s v="Not Specified"/>
    <x v="25"/>
    <n v="172.02"/>
    <n v="0.03"/>
    <s v="Regular"/>
    <n v="-88.31"/>
    <n v="17.18"/>
    <n v="19.739999999999998"/>
    <s v="Patrick Jones"/>
    <s v="Dyfed"/>
    <s v="Home Office"/>
    <x v="0"/>
    <s v="Binders and Binder Accessories"/>
    <s v="Small Box"/>
    <d v="2015-09-10T00:00:00"/>
    <x v="1"/>
  </r>
  <r>
    <n v="6764"/>
    <s v="N"/>
    <d v="2015-09-09T00:00:00"/>
    <s v="Not Specified"/>
    <x v="40"/>
    <n v="4233.17"/>
    <n v="0.08"/>
    <s v="Delivery Van"/>
    <n v="-1388.29"/>
    <n v="132.97999999999999"/>
    <n v="72.64"/>
    <s v="Patrick Jones"/>
    <s v="Dyfed"/>
    <s v="Home Office"/>
    <x v="2"/>
    <s v="Bookcases"/>
    <s v="Jumbo Box"/>
    <d v="2015-09-12T00:00:00"/>
    <x v="1"/>
  </r>
  <r>
    <n v="6765"/>
    <s v="N"/>
    <d v="2015-09-09T00:00:00"/>
    <s v="Not Specified"/>
    <x v="4"/>
    <n v="61.29"/>
    <n v="0.01"/>
    <s v="Regular"/>
    <n v="23.03"/>
    <n v="18.3"/>
    <n v="14.5"/>
    <s v="Patrick Jones"/>
    <s v="Dyfed"/>
    <s v="Home Office"/>
    <x v="0"/>
    <s v="Labels"/>
    <s v="Small Box"/>
    <d v="2015-09-11T00:00:00"/>
    <x v="1"/>
  </r>
  <r>
    <n v="6766"/>
    <s v="N"/>
    <d v="2015-09-10T00:00:00"/>
    <s v="Medium"/>
    <x v="20"/>
    <n v="44.05"/>
    <n v="0.03"/>
    <s v="Regular"/>
    <n v="5.83"/>
    <n v="18.079999999999998"/>
    <n v="14.91"/>
    <s v="Allen Golden"/>
    <s v="West Glamorgan"/>
    <s v="Consumer"/>
    <x v="0"/>
    <s v="Pens &amp; Art Supplies"/>
    <s v="Wrap Bag"/>
    <d v="2015-09-10T00:00:00"/>
    <x v="1"/>
  </r>
  <r>
    <n v="6767"/>
    <s v="N"/>
    <d v="2015-09-10T00:00:00"/>
    <s v="Medium"/>
    <x v="27"/>
    <n v="971.49"/>
    <n v="0.02"/>
    <s v="Regular"/>
    <n v="110.77"/>
    <n v="34.01"/>
    <n v="19.53"/>
    <s v="Allen Golden"/>
    <s v="West Glamorgan"/>
    <s v="Consumer"/>
    <x v="0"/>
    <s v="Pens &amp; Art Supplies"/>
    <s v="Small Pack"/>
    <d v="2015-09-11T00:00:00"/>
    <x v="1"/>
  </r>
  <r>
    <n v="6768"/>
    <s v="N"/>
    <d v="2015-09-10T00:00:00"/>
    <s v="High"/>
    <x v="6"/>
    <n v="65.84"/>
    <n v="0.05"/>
    <s v="Express"/>
    <n v="-1.64"/>
    <n v="22.89"/>
    <n v="18.5"/>
    <s v="Barry Franz"/>
    <s v="Dyfed"/>
    <s v="Corporate"/>
    <x v="0"/>
    <s v="Appliances"/>
    <s v="Small Box"/>
    <d v="2015-09-11T00:00:00"/>
    <x v="1"/>
  </r>
  <r>
    <n v="6769"/>
    <s v="N"/>
    <d v="2015-09-11T00:00:00"/>
    <s v="Not Specified"/>
    <x v="42"/>
    <n v="560.41999999999996"/>
    <n v="0.1"/>
    <s v="Regular"/>
    <n v="-43.98"/>
    <n v="27.98"/>
    <n v="20.5"/>
    <s v="George Ashbrook"/>
    <s v="West Glamorgan"/>
    <s v="Small Business"/>
    <x v="1"/>
    <s v="Computer Peripherals"/>
    <s v="Small Box"/>
    <d v="2015-09-13T00:00:00"/>
    <x v="1"/>
  </r>
  <r>
    <n v="6770"/>
    <s v="N"/>
    <d v="2015-09-11T00:00:00"/>
    <s v="Medium"/>
    <x v="5"/>
    <n v="2054.21"/>
    <n v="0.02"/>
    <s v="Regular"/>
    <n v="474.68"/>
    <n v="79.28"/>
    <n v="33.99"/>
    <s v="Jennifer Braxton"/>
    <s v="Dyfed"/>
    <s v="Small Business"/>
    <x v="0"/>
    <s v="Binders and Binder Accessories"/>
    <s v="Small Box"/>
    <d v="2015-09-12T00:00:00"/>
    <x v="1"/>
  </r>
  <r>
    <n v="6771"/>
    <s v="N"/>
    <d v="2015-09-12T00:00:00"/>
    <s v="Low"/>
    <x v="10"/>
    <n v="3692.78"/>
    <n v="0"/>
    <s v="Express"/>
    <n v="1046.02"/>
    <n v="182.98"/>
    <n v="27.99"/>
    <s v="Janet Martin"/>
    <s v="Dyfed"/>
    <s v="Corporate"/>
    <x v="2"/>
    <s v="Office Furnishings"/>
    <s v="Medium Box"/>
    <d v="2015-09-19T00:00:00"/>
    <x v="1"/>
  </r>
  <r>
    <n v="6772"/>
    <s v="N"/>
    <d v="2015-09-13T00:00:00"/>
    <s v="High"/>
    <x v="44"/>
    <n v="124.24"/>
    <n v="0.1"/>
    <s v="Regular"/>
    <n v="-120.04"/>
    <n v="17.399999999999999"/>
    <n v="21.78"/>
    <s v="Kelly Collister"/>
    <s v="Mid Glamorgan"/>
    <s v="Consumer"/>
    <x v="0"/>
    <s v="Binders and Binder Accessories"/>
    <s v="Small Box"/>
    <d v="2015-09-14T00:00:00"/>
    <x v="1"/>
  </r>
  <r>
    <n v="6773"/>
    <s v="N"/>
    <d v="2015-09-13T00:00:00"/>
    <s v="Critical"/>
    <x v="30"/>
    <n v="78.64"/>
    <n v="0.03"/>
    <s v="Regular"/>
    <n v="8.18"/>
    <n v="18.690000000000001"/>
    <n v="17.100000000000001"/>
    <s v="Luke Schmidt"/>
    <s v="Mid Glamorgan"/>
    <s v="Home Office"/>
    <x v="0"/>
    <s v="Paper"/>
    <s v="Wrap Bag"/>
    <d v="2015-09-15T00:00:00"/>
    <x v="1"/>
  </r>
  <r>
    <n v="6774"/>
    <s v="N"/>
    <d v="2015-09-14T00:00:00"/>
    <s v="Medium"/>
    <x v="23"/>
    <n v="2157.65"/>
    <n v="0.06"/>
    <s v="Regular"/>
    <n v="592.33000000000004"/>
    <n v="60.58"/>
    <n v="17.989999999999998"/>
    <s v="Linda Southworth"/>
    <s v="Mid Glamorgan"/>
    <s v="Consumer"/>
    <x v="0"/>
    <s v="Appliances"/>
    <s v="Small Box"/>
    <d v="2015-09-16T00:00:00"/>
    <x v="1"/>
  </r>
  <r>
    <n v="6775"/>
    <s v="N"/>
    <d v="2015-09-14T00:00:00"/>
    <s v="Medium"/>
    <x v="32"/>
    <n v="455.4"/>
    <n v="0.08"/>
    <s v="Regular"/>
    <n v="32.6"/>
    <n v="47.51"/>
    <n v="20.309999999999999"/>
    <s v="Linda Southworth"/>
    <s v="Mid Glamorgan"/>
    <s v="Consumer"/>
    <x v="0"/>
    <s v="Storage &amp; Organization"/>
    <s v="Small Box"/>
    <d v="2015-09-16T00:00:00"/>
    <x v="1"/>
  </r>
  <r>
    <n v="6776"/>
    <s v="N"/>
    <d v="2015-09-14T00:00:00"/>
    <s v="High"/>
    <x v="45"/>
    <n v="2834.3"/>
    <n v="7.0000000000000007E-2"/>
    <s v="Delivery Van"/>
    <n v="342.69"/>
    <n v="192.98"/>
    <n v="40.200000000000003"/>
    <s v="Dan Lawera"/>
    <s v="West Glamorgan"/>
    <s v="Corporate"/>
    <x v="2"/>
    <s v="Chairs &amp; Chairmats"/>
    <s v="Jumbo Drum"/>
    <d v="2015-09-16T00:00:00"/>
    <x v="1"/>
  </r>
  <r>
    <n v="6777"/>
    <s v="N"/>
    <d v="2015-09-14T00:00:00"/>
    <s v="High"/>
    <x v="36"/>
    <n v="7842.17"/>
    <n v="0.04"/>
    <s v="Delivery Van"/>
    <n v="303.19"/>
    <n v="228.6"/>
    <n v="78.2"/>
    <s v="Dan Lawera"/>
    <s v="West Glamorgan"/>
    <s v="Corporate"/>
    <x v="2"/>
    <s v="Chairs &amp; Chairmats"/>
    <s v="Jumbo Drum"/>
    <d v="2015-09-16T00:00:00"/>
    <x v="1"/>
  </r>
  <r>
    <n v="6778"/>
    <s v="N"/>
    <d v="2015-09-14T00:00:00"/>
    <s v="High"/>
    <x v="28"/>
    <n v="134.96"/>
    <n v="0.01"/>
    <s v="Regular"/>
    <n v="-51.71"/>
    <n v="18.600000000000001"/>
    <n v="18.07"/>
    <s v="Dan Lawera"/>
    <s v="West Glamorgan"/>
    <s v="Corporate"/>
    <x v="1"/>
    <s v="Computer Peripherals"/>
    <s v="Small Pack"/>
    <d v="2015-09-17T00:00:00"/>
    <x v="1"/>
  </r>
  <r>
    <n v="6779"/>
    <s v="Y"/>
    <d v="2015-09-14T00:00:00"/>
    <s v="Medium"/>
    <x v="37"/>
    <n v="370.56"/>
    <n v="0.08"/>
    <s v="Express"/>
    <n v="9.32"/>
    <n v="26.27"/>
    <n v="21.27"/>
    <s v="Lycoris Saunders"/>
    <s v="West Glamorgan"/>
    <s v="Corporate"/>
    <x v="0"/>
    <s v="Binders and Binder Accessories"/>
    <s v="Small Box"/>
    <d v="2015-09-14T00:00:00"/>
    <x v="1"/>
  </r>
  <r>
    <n v="6780"/>
    <s v="Y"/>
    <d v="2015-09-14T00:00:00"/>
    <s v="Medium"/>
    <x v="46"/>
    <n v="12579.03"/>
    <n v="0.09"/>
    <s v="Regular"/>
    <n v="5461.36"/>
    <n v="312.98"/>
    <n v="27.99"/>
    <s v="Lycoris Saunders"/>
    <s v="West Glamorgan"/>
    <s v="Corporate"/>
    <x v="1"/>
    <s v="Office Machines"/>
    <s v="Medium Box"/>
    <d v="2015-09-15T00:00:00"/>
    <x v="1"/>
  </r>
  <r>
    <n v="6781"/>
    <s v="Y"/>
    <d v="2015-09-14T00:00:00"/>
    <s v="Medium"/>
    <x v="10"/>
    <n v="136.26"/>
    <n v="0"/>
    <s v="Express"/>
    <n v="29.93"/>
    <n v="17.84"/>
    <n v="15.2"/>
    <s v="Lycoris Saunders"/>
    <s v="West Glamorgan"/>
    <s v="Corporate"/>
    <x v="0"/>
    <s v="Pens &amp; Art Supplies"/>
    <s v="Wrap Bag"/>
    <d v="2015-09-16T00:00:00"/>
    <x v="1"/>
  </r>
  <r>
    <n v="6782"/>
    <s v="Y"/>
    <d v="2015-09-14T00:00:00"/>
    <s v="Medium"/>
    <x v="46"/>
    <n v="17891.93"/>
    <n v="0.04"/>
    <s v="Delivery Van"/>
    <n v="2363.2600000000002"/>
    <n v="412.98"/>
    <n v="56.52"/>
    <s v="Lycoris Saunders"/>
    <s v="West Glamorgan"/>
    <s v="Corporate"/>
    <x v="2"/>
    <s v="Tables"/>
    <s v="Jumbo Box"/>
    <d v="2015-09-15T00:00:00"/>
    <x v="1"/>
  </r>
  <r>
    <n v="6783"/>
    <s v="N"/>
    <d v="2015-09-15T00:00:00"/>
    <s v="Medium"/>
    <x v="33"/>
    <n v="343.46"/>
    <n v="0.01"/>
    <s v="Regular"/>
    <n v="-235.38"/>
    <n v="18.48"/>
    <n v="22.88"/>
    <s v="David Wiener"/>
    <s v="Dyfed"/>
    <s v="Consumer"/>
    <x v="0"/>
    <s v="Paper"/>
    <s v="Small Box"/>
    <d v="2015-09-17T00:00:00"/>
    <x v="1"/>
  </r>
  <r>
    <n v="6784"/>
    <s v="N"/>
    <d v="2015-09-15T00:00:00"/>
    <s v="Medium"/>
    <x v="22"/>
    <n v="387.78"/>
    <n v="0.06"/>
    <s v="Express"/>
    <n v="12.69"/>
    <n v="27.94"/>
    <n v="19.45"/>
    <s v="David Wiener"/>
    <s v="Dyfed"/>
    <s v="Consumer"/>
    <x v="0"/>
    <s v="Pens &amp; Art Supplies"/>
    <s v="Small Pack"/>
    <d v="2015-09-15T00:00:00"/>
    <x v="1"/>
  </r>
  <r>
    <n v="6785"/>
    <s v="N"/>
    <d v="2015-09-15T00:00:00"/>
    <s v="Low"/>
    <x v="38"/>
    <n v="124.03"/>
    <n v="0.03"/>
    <s v="Regular"/>
    <n v="12.21"/>
    <n v="14.94"/>
    <n v="14.96"/>
    <s v="Trudy Brown"/>
    <s v="Mid Glamorgan"/>
    <s v="Small Business"/>
    <x v="0"/>
    <s v="Pens &amp; Art Supplies"/>
    <s v="Wrap Bag"/>
    <d v="2015-09-17T00:00:00"/>
    <x v="1"/>
  </r>
  <r>
    <n v="6786"/>
    <s v="Y"/>
    <d v="2015-09-15T00:00:00"/>
    <s v="Low"/>
    <x v="16"/>
    <n v="23956.91"/>
    <n v="0"/>
    <s v="Express"/>
    <n v="-1307.44"/>
    <n v="511.99"/>
    <n v="38.49"/>
    <s v="Darren Budd"/>
    <s v="Mid Glamorgan"/>
    <s v="Home Office"/>
    <x v="1"/>
    <s v="Copiers and Fax"/>
    <s v="Large Box"/>
    <d v="2015-09-22T00:00:00"/>
    <x v="1"/>
  </r>
  <r>
    <n v="6787"/>
    <s v="N"/>
    <d v="2015-09-17T00:00:00"/>
    <s v="Medium"/>
    <x v="37"/>
    <n v="773.36"/>
    <n v="0.1"/>
    <s v="Regular"/>
    <n v="245.46"/>
    <n v="43.78"/>
    <n v="15.99"/>
    <s v="Thea Hudgings"/>
    <s v="Mid Glamorgan"/>
    <s v="Consumer"/>
    <x v="1"/>
    <s v="Computer Peripherals"/>
    <s v="Small Pack"/>
    <d v="2015-09-19T00:00:00"/>
    <x v="1"/>
  </r>
  <r>
    <n v="6788"/>
    <s v="N"/>
    <d v="2015-09-17T00:00:00"/>
    <s v="Critical"/>
    <x v="24"/>
    <n v="307.08"/>
    <n v="0.06"/>
    <s v="Regular"/>
    <n v="-23.96"/>
    <n v="20.85"/>
    <n v="19.600000000000001"/>
    <s v="Christine Phan"/>
    <s v="West Glamorgan"/>
    <s v="Small Business"/>
    <x v="0"/>
    <s v="Binders and Binder Accessories"/>
    <s v="Small Box"/>
    <d v="2015-09-19T00:00:00"/>
    <x v="1"/>
  </r>
  <r>
    <n v="6789"/>
    <s v="N"/>
    <d v="2015-09-17T00:00:00"/>
    <s v="Low"/>
    <x v="13"/>
    <n v="37.049999999999997"/>
    <n v="0.05"/>
    <s v="Express"/>
    <n v="-11.14"/>
    <n v="26.98"/>
    <n v="21.69"/>
    <s v="Fred McMath"/>
    <s v="Dyfed"/>
    <s v="Small Business"/>
    <x v="0"/>
    <s v="Storage &amp; Organization"/>
    <s v="Small Box"/>
    <d v="2015-09-21T00:00:00"/>
    <x v="1"/>
  </r>
  <r>
    <n v="6790"/>
    <s v="N"/>
    <d v="2015-09-17T00:00:00"/>
    <s v="Medium"/>
    <x v="11"/>
    <n v="413.23"/>
    <n v="0.06"/>
    <s v="Regular"/>
    <n v="184.26"/>
    <n v="21.9"/>
    <n v="15.39"/>
    <s v="Greg Hansen"/>
    <s v="Mid Glamorgan"/>
    <s v="Home Office"/>
    <x v="0"/>
    <s v="Envelopes"/>
    <s v="Small Box"/>
    <d v="2015-09-18T00:00:00"/>
    <x v="1"/>
  </r>
  <r>
    <n v="6791"/>
    <s v="N"/>
    <d v="2015-09-18T00:00:00"/>
    <s v="Low"/>
    <x v="30"/>
    <n v="46.82"/>
    <n v="0.06"/>
    <s v="Regular"/>
    <n v="13.18"/>
    <n v="15.85"/>
    <n v="14.7"/>
    <s v="Mike Gockenbach"/>
    <s v="Mid Glamorgan"/>
    <s v="Consumer"/>
    <x v="0"/>
    <s v="Pens &amp; Art Supplies"/>
    <s v="Wrap Bag"/>
    <d v="2015-09-22T00:00:00"/>
    <x v="1"/>
  </r>
  <r>
    <n v="6792"/>
    <s v="N"/>
    <d v="2015-09-18T00:00:00"/>
    <s v="Low"/>
    <x v="24"/>
    <n v="808.84"/>
    <n v="0.01"/>
    <s v="Regular"/>
    <n v="313.52"/>
    <n v="34.24"/>
    <n v="15.99"/>
    <s v="Mike Gockenbach"/>
    <s v="Mid Glamorgan"/>
    <s v="Consumer"/>
    <x v="1"/>
    <s v="Computer Peripherals"/>
    <s v="Small Pack"/>
    <d v="2015-09-22T00:00:00"/>
    <x v="1"/>
  </r>
  <r>
    <n v="6793"/>
    <s v="N"/>
    <d v="2015-09-18T00:00:00"/>
    <s v="Low"/>
    <x v="44"/>
    <n v="1201.46"/>
    <n v="0.04"/>
    <s v="Regular"/>
    <n v="332.37"/>
    <n v="66.739999999999995"/>
    <n v="28.83"/>
    <s v="Mike Gockenbach"/>
    <s v="Mid Glamorgan"/>
    <s v="Consumer"/>
    <x v="2"/>
    <s v="Office Furnishings"/>
    <s v="Small Box"/>
    <d v="2015-09-25T00:00:00"/>
    <x v="1"/>
  </r>
  <r>
    <n v="6794"/>
    <s v="N"/>
    <d v="2015-09-19T00:00:00"/>
    <s v="Low"/>
    <x v="39"/>
    <n v="853.01400000000001"/>
    <n v="0.01"/>
    <s v="Express"/>
    <n v="-648.09"/>
    <n v="207.99"/>
    <n v="18.2"/>
    <s v="Patrick Jones"/>
    <s v="Dyfed"/>
    <s v="Home Office"/>
    <x v="1"/>
    <s v="Telephones and Communication"/>
    <s v="Small Box"/>
    <d v="2015-09-23T00:00:00"/>
    <x v="1"/>
  </r>
  <r>
    <n v="6795"/>
    <s v="N"/>
    <d v="2015-09-20T00:00:00"/>
    <s v="Low"/>
    <x v="11"/>
    <n v="6134.33"/>
    <n v="0.01"/>
    <s v="Delivery Van"/>
    <n v="-1699.49"/>
    <n v="158.05000000000001"/>
    <n v="94.2"/>
    <s v="Brad Thomas"/>
    <s v="Mid Glamorgan"/>
    <s v="Home Office"/>
    <x v="2"/>
    <s v="Tables"/>
    <s v="Jumbo Box"/>
    <d v="2015-09-24T00:00:00"/>
    <x v="1"/>
  </r>
  <r>
    <n v="6796"/>
    <s v="N"/>
    <d v="2015-09-21T00:00:00"/>
    <s v="Critical"/>
    <x v="48"/>
    <n v="61.63"/>
    <n v="0.08"/>
    <s v="Regular"/>
    <n v="-11.06"/>
    <n v="19.28"/>
    <n v="19.47"/>
    <s v="Tom Prescott"/>
    <s v="Mid Glamorgan"/>
    <s v="Small Business"/>
    <x v="0"/>
    <s v="Paper"/>
    <s v="Small Box"/>
    <d v="2015-09-22T00:00:00"/>
    <x v="1"/>
  </r>
  <r>
    <n v="6797"/>
    <s v="N"/>
    <d v="2015-09-21T00:00:00"/>
    <s v="High"/>
    <x v="48"/>
    <n v="1818.07"/>
    <n v="0.09"/>
    <s v="Delivery Van"/>
    <n v="-536.47"/>
    <n v="282.98"/>
    <n v="64"/>
    <s v="Muhammed MacIntyre"/>
    <s v="South Glamorgan"/>
    <s v="Small Business"/>
    <x v="2"/>
    <s v="Chairs &amp; Chairmats"/>
    <s v="Jumbo Drum"/>
    <d v="2015-09-22T00:00:00"/>
    <x v="1"/>
  </r>
  <r>
    <n v="6798"/>
    <s v="N"/>
    <d v="2015-09-21T00:00:00"/>
    <s v="Not Specified"/>
    <x v="11"/>
    <n v="302.52"/>
    <n v="0"/>
    <s v="Regular"/>
    <n v="-146.53"/>
    <n v="18.48"/>
    <n v="22.19"/>
    <s v="Phillip Breyer"/>
    <s v="West Glamorgan"/>
    <s v="Corporate"/>
    <x v="0"/>
    <s v="Paper"/>
    <s v="Small Box"/>
    <d v="2015-09-23T00:00:00"/>
    <x v="1"/>
  </r>
  <r>
    <n v="6799"/>
    <s v="N"/>
    <d v="2015-09-21T00:00:00"/>
    <s v="Low"/>
    <x v="45"/>
    <n v="343.69"/>
    <n v="0.08"/>
    <s v="Regular"/>
    <n v="-46.74"/>
    <n v="33.380000000000003"/>
    <n v="22.99"/>
    <s v="Emily Phan"/>
    <s v="Dyfed"/>
    <s v="Consumer"/>
    <x v="0"/>
    <s v="Pens &amp; Art Supplies"/>
    <s v="Small Pack"/>
    <d v="2015-09-25T00:00:00"/>
    <x v="1"/>
  </r>
  <r>
    <n v="6800"/>
    <s v="Y"/>
    <d v="2015-09-22T00:00:00"/>
    <s v="Low"/>
    <x v="16"/>
    <n v="2668.0104999999999"/>
    <n v="0.03"/>
    <s v="Regular"/>
    <n v="623.47"/>
    <n v="77.989999999999995"/>
    <n v="22.99"/>
    <s v="Anthony Garverick"/>
    <s v="Mid Glamorgan"/>
    <s v="Small Business"/>
    <x v="1"/>
    <s v="Telephones and Communication"/>
    <s v="Small Box"/>
    <d v="2015-09-24T00:00:00"/>
    <x v="1"/>
  </r>
  <r>
    <n v="6801"/>
    <s v="N"/>
    <d v="2015-09-22T00:00:00"/>
    <s v="Low"/>
    <x v="12"/>
    <n v="291.2"/>
    <n v="0.04"/>
    <s v="Regular"/>
    <n v="52.92"/>
    <n v="20.69"/>
    <n v="16.989999999999998"/>
    <s v="Joe Elijah"/>
    <s v="Mid Glamorgan"/>
    <s v="Home Office"/>
    <x v="0"/>
    <s v="Binders and Binder Accessories"/>
    <s v="Small Box"/>
    <d v="2015-09-29T00:00:00"/>
    <x v="1"/>
  </r>
  <r>
    <n v="6802"/>
    <s v="N"/>
    <d v="2015-09-23T00:00:00"/>
    <s v="High"/>
    <x v="9"/>
    <n v="4627.93"/>
    <n v="0"/>
    <s v="Regular"/>
    <n v="1030.6300000000001"/>
    <n v="111.99"/>
    <n v="33.99"/>
    <s v="Peter Fuller"/>
    <s v="Mid Glamorgan"/>
    <s v="Corporate"/>
    <x v="1"/>
    <s v="Computer Peripherals"/>
    <s v="Small Box"/>
    <d v="2015-09-24T00:00:00"/>
    <x v="1"/>
  </r>
  <r>
    <n v="6803"/>
    <s v="N"/>
    <d v="2015-09-23T00:00:00"/>
    <s v="Not Specified"/>
    <x v="15"/>
    <n v="10798.78"/>
    <n v="0.08"/>
    <s v="Regular"/>
    <n v="-229.39"/>
    <n v="511.99"/>
    <n v="38.49"/>
    <s v="Evan Minnotte"/>
    <s v="Dyfed"/>
    <s v="Corporate"/>
    <x v="1"/>
    <s v="Copiers and Fax"/>
    <s v="Large Box"/>
    <d v="2015-09-25T00:00:00"/>
    <x v="1"/>
  </r>
  <r>
    <n v="6804"/>
    <s v="N"/>
    <d v="2015-09-24T00:00:00"/>
    <s v="Medium"/>
    <x v="16"/>
    <n v="1508.24"/>
    <n v="0.1"/>
    <s v="Express"/>
    <n v="96.96"/>
    <n v="47.89"/>
    <n v="28.72"/>
    <s v="Dave Kipp"/>
    <s v="Mid Glamorgan"/>
    <s v="Corporate"/>
    <x v="0"/>
    <s v="Envelopes"/>
    <s v="Small Box"/>
    <d v="2015-09-25T00:00:00"/>
    <x v="1"/>
  </r>
  <r>
    <n v="6805"/>
    <s v="N"/>
    <d v="2015-09-24T00:00:00"/>
    <s v="Medium"/>
    <x v="46"/>
    <n v="106.04"/>
    <n v="0.03"/>
    <s v="Regular"/>
    <n v="-3.96"/>
    <n v="14.08"/>
    <n v="15.49"/>
    <s v="Dave Kipp"/>
    <s v="Mid Glamorgan"/>
    <s v="Corporate"/>
    <x v="0"/>
    <s v="Binders and Binder Accessories"/>
    <s v="Small Box"/>
    <d v="2015-09-26T00:00:00"/>
    <x v="1"/>
  </r>
  <r>
    <n v="6806"/>
    <s v="N"/>
    <d v="2015-09-25T00:00:00"/>
    <s v="Medium"/>
    <x v="42"/>
    <n v="2078.7395000000001"/>
    <n v="0.06"/>
    <s v="Regular"/>
    <n v="330.33"/>
    <n v="77.989999999999995"/>
    <n v="22.99"/>
    <s v="Helen Abelman"/>
    <s v="Dyfed"/>
    <s v="Home Office"/>
    <x v="1"/>
    <s v="Telephones and Communication"/>
    <s v="Small Box"/>
    <d v="2015-09-26T00:00:00"/>
    <x v="1"/>
  </r>
  <r>
    <n v="6807"/>
    <s v="Y"/>
    <d v="2015-09-25T00:00:00"/>
    <s v="Medium"/>
    <x v="10"/>
    <n v="194.54"/>
    <n v="0.02"/>
    <s v="Regular"/>
    <n v="26.47"/>
    <n v="20.329999999999998"/>
    <n v="15.99"/>
    <s v="Becky Castell"/>
    <s v="West Glamorgan"/>
    <s v="Consumer"/>
    <x v="1"/>
    <s v="Computer Peripherals"/>
    <s v="Small Pack"/>
    <d v="2015-09-27T00:00:00"/>
    <x v="1"/>
  </r>
  <r>
    <n v="6808"/>
    <s v="Y"/>
    <d v="2015-09-25T00:00:00"/>
    <s v="Medium"/>
    <x v="1"/>
    <n v="393.1"/>
    <n v="0"/>
    <s v="Regular"/>
    <n v="-104.51"/>
    <n v="42.98"/>
    <n v="20.5"/>
    <s v="Becky Castell"/>
    <s v="West Glamorgan"/>
    <s v="Consumer"/>
    <x v="1"/>
    <s v="Computer Peripherals"/>
    <s v="Small Box"/>
    <d v="2015-09-26T00:00:00"/>
    <x v="1"/>
  </r>
  <r>
    <n v="6809"/>
    <s v="Y"/>
    <d v="2015-09-25T00:00:00"/>
    <s v="Medium"/>
    <x v="16"/>
    <n v="1055.79"/>
    <n v="0.06"/>
    <s v="Express"/>
    <n v="211.96"/>
    <n v="34.979999999999997"/>
    <n v="21.58"/>
    <s v="Becky Castell"/>
    <s v="West Glamorgan"/>
    <s v="Consumer"/>
    <x v="2"/>
    <s v="Office Furnishings"/>
    <s v="Small Box"/>
    <d v="2015-09-26T00:00:00"/>
    <x v="1"/>
  </r>
  <r>
    <n v="6810"/>
    <s v="N"/>
    <d v="2015-09-25T00:00:00"/>
    <s v="Low"/>
    <x v="41"/>
    <n v="125.18"/>
    <n v="0.09"/>
    <s v="Regular"/>
    <n v="26.22"/>
    <n v="16"/>
    <n v="15.3"/>
    <s v="Pete Armstrong"/>
    <s v="West Glamorgan"/>
    <s v="Consumer"/>
    <x v="0"/>
    <s v="Paper"/>
    <s v="Wrap Bag"/>
    <d v="2015-09-29T00:00:00"/>
    <x v="1"/>
  </r>
  <r>
    <n v="6811"/>
    <s v="N"/>
    <d v="2015-09-25T00:00:00"/>
    <s v="Low"/>
    <x v="24"/>
    <n v="2470.6405"/>
    <n v="7.0000000000000007E-2"/>
    <s v="Express"/>
    <n v="315.97000000000003"/>
    <n v="97.99"/>
    <n v="24.78"/>
    <s v="Pete Armstrong"/>
    <s v="West Glamorgan"/>
    <s v="Consumer"/>
    <x v="1"/>
    <s v="Telephones and Communication"/>
    <s v="Small Box"/>
    <d v="2015-09-25T00:00:00"/>
    <x v="1"/>
  </r>
  <r>
    <n v="6812"/>
    <s v="N"/>
    <d v="2015-09-26T00:00:00"/>
    <s v="Low"/>
    <x v="48"/>
    <n v="60.54"/>
    <n v="0.04"/>
    <s v="Regular"/>
    <n v="19.97"/>
    <n v="18.64"/>
    <n v="18.95"/>
    <s v="Robert Barroso"/>
    <s v="Mid Glamorgan"/>
    <s v="Small Business"/>
    <x v="2"/>
    <s v="Office Furnishings"/>
    <s v="Small Pack"/>
    <d v="2015-09-28T00:00:00"/>
    <x v="1"/>
  </r>
  <r>
    <n v="6813"/>
    <s v="N"/>
    <d v="2015-09-26T00:00:00"/>
    <s v="Low"/>
    <x v="49"/>
    <n v="532.4"/>
    <n v="0.03"/>
    <s v="Regular"/>
    <n v="68.900000000000006"/>
    <n v="22.48"/>
    <n v="16.89"/>
    <s v="Giulietta Dortch"/>
    <s v="Mid Glamorgan"/>
    <s v="Small Business"/>
    <x v="0"/>
    <s v="Pens &amp; Art Supplies"/>
    <s v="Small Pack"/>
    <d v="2015-09-26T00:00:00"/>
    <x v="1"/>
  </r>
  <r>
    <n v="6814"/>
    <s v="N"/>
    <d v="2015-09-26T00:00:00"/>
    <s v="Medium"/>
    <x v="36"/>
    <n v="108.6"/>
    <n v="0.1"/>
    <s v="Regular"/>
    <n v="43.98"/>
    <n v="14.88"/>
    <n v="14.5"/>
    <s v="Andy Griffiths"/>
    <s v="Mid Glamorgan"/>
    <s v="Consumer"/>
    <x v="0"/>
    <s v="Labels"/>
    <s v="Small Box"/>
    <d v="2015-09-27T00:00:00"/>
    <x v="1"/>
  </r>
  <r>
    <n v="6815"/>
    <s v="Y"/>
    <d v="2015-09-26T00:00:00"/>
    <s v="Not Specified"/>
    <x v="19"/>
    <n v="25.66"/>
    <n v="0.05"/>
    <s v="Regular"/>
    <n v="1.51"/>
    <n v="13.68"/>
    <n v="14.7"/>
    <s v="Dianna Vickery"/>
    <s v="Mid Glamorgan"/>
    <s v="Corporate"/>
    <x v="0"/>
    <s v="Pens &amp; Art Supplies"/>
    <s v="Wrap Bag"/>
    <d v="2015-09-29T00:00:00"/>
    <x v="1"/>
  </r>
  <r>
    <n v="6816"/>
    <s v="N"/>
    <d v="2015-09-26T00:00:00"/>
    <s v="Low"/>
    <x v="20"/>
    <n v="770.84799999999996"/>
    <n v="0.05"/>
    <s v="Delivery Van"/>
    <n v="-347.56"/>
    <n v="158.05000000000001"/>
    <n v="94.2"/>
    <s v="Carlos Meador"/>
    <s v="Dyfed"/>
    <s v="Corporate"/>
    <x v="2"/>
    <s v="Tables"/>
    <s v="Jumbo Box"/>
    <d v="2015-10-01T00:00:00"/>
    <x v="1"/>
  </r>
  <r>
    <n v="6817"/>
    <s v="N"/>
    <d v="2015-09-27T00:00:00"/>
    <s v="Low"/>
    <x v="4"/>
    <n v="2182.36"/>
    <n v="0.05"/>
    <s v="Delivery Van"/>
    <n v="-218.49"/>
    <n v="276.98"/>
    <n v="31.86"/>
    <s v="Ross Baird"/>
    <s v="Mid Glamorgan"/>
    <s v="Corporate"/>
    <x v="1"/>
    <s v="Office Machines"/>
    <s v="Jumbo Drum"/>
    <d v="2015-09-29T00:00:00"/>
    <x v="1"/>
  </r>
  <r>
    <n v="6818"/>
    <s v="N"/>
    <d v="2015-09-28T00:00:00"/>
    <s v="Low"/>
    <x v="42"/>
    <n v="1150.75"/>
    <n v="0.04"/>
    <s v="Express"/>
    <n v="416.5"/>
    <n v="41.18"/>
    <n v="22.55"/>
    <s v="Erin Smith"/>
    <s v="West Glamorgan"/>
    <s v="Home Office"/>
    <x v="2"/>
    <s v="Office Furnishings"/>
    <s v="Small Box"/>
    <d v="2015-09-30T00:00:00"/>
    <x v="1"/>
  </r>
  <r>
    <n v="6819"/>
    <s v="N"/>
    <d v="2015-09-28T00:00:00"/>
    <s v="Low"/>
    <x v="27"/>
    <n v="18704.64"/>
    <n v="0.02"/>
    <s v="Regular"/>
    <n v="8924.14"/>
    <n v="432.98"/>
    <n v="33.99"/>
    <s v="Olvera Toch"/>
    <s v="West Glamorgan"/>
    <s v="Home Office"/>
    <x v="0"/>
    <s v="Binders and Binder Accessories"/>
    <s v="Small Box"/>
    <d v="2015-10-02T00:00:00"/>
    <x v="1"/>
  </r>
  <r>
    <n v="6820"/>
    <s v="N"/>
    <d v="2015-09-28T00:00:00"/>
    <s v="Low"/>
    <x v="49"/>
    <n v="793.53"/>
    <n v="0.04"/>
    <s v="Regular"/>
    <n v="-230.72"/>
    <n v="28.74"/>
    <n v="21.04"/>
    <s v="Olvera Toch"/>
    <s v="West Glamorgan"/>
    <s v="Home Office"/>
    <x v="0"/>
    <s v="Storage &amp; Organization"/>
    <s v="Small Box"/>
    <d v="2015-10-02T00:00:00"/>
    <x v="1"/>
  </r>
  <r>
    <n v="6821"/>
    <s v="N"/>
    <d v="2015-09-29T00:00:00"/>
    <s v="Critical"/>
    <x v="42"/>
    <n v="10230.59"/>
    <n v="0.08"/>
    <s v="Regular"/>
    <n v="2728.71"/>
    <n v="301.52999999999997"/>
    <n v="33.99"/>
    <s v="Julia Barnett"/>
    <s v="Mid Glamorgan"/>
    <s v="Corporate"/>
    <x v="0"/>
    <s v="Appliances"/>
    <s v="Small Box"/>
    <d v="2015-09-30T00:00:00"/>
    <x v="1"/>
  </r>
  <r>
    <n v="6822"/>
    <s v="N"/>
    <d v="2015-09-29T00:00:00"/>
    <s v="Critical"/>
    <x v="33"/>
    <n v="319.82"/>
    <n v="0.08"/>
    <s v="Regular"/>
    <n v="-85.02"/>
    <n v="18.48"/>
    <n v="19.399999999999999"/>
    <s v="Julia Barnett"/>
    <s v="Mid Glamorgan"/>
    <s v="Corporate"/>
    <x v="0"/>
    <s v="Paper"/>
    <s v="Small Box"/>
    <d v="2015-10-01T00:00:00"/>
    <x v="1"/>
  </r>
  <r>
    <n v="6823"/>
    <s v="N"/>
    <d v="2015-09-29T00:00:00"/>
    <s v="High"/>
    <x v="47"/>
    <n v="2538.75"/>
    <n v="0.09"/>
    <s v="Delivery Van"/>
    <n v="420.95"/>
    <n v="102.97"/>
    <n v="42"/>
    <s v="Harold Engle"/>
    <s v="Dyfed"/>
    <s v="Consumer"/>
    <x v="1"/>
    <s v="Office Machines"/>
    <s v="Jumbo Drum"/>
    <d v="2015-10-01T00:00:00"/>
    <x v="1"/>
  </r>
  <r>
    <n v="6824"/>
    <s v="Y"/>
    <d v="2015-09-29T00:00:00"/>
    <s v="Not Specified"/>
    <x v="32"/>
    <n v="1671.23"/>
    <n v="0.1"/>
    <s v="Delivery Van"/>
    <n v="-479.24"/>
    <n v="142.97999999999999"/>
    <n v="68.739999999999995"/>
    <s v="Guy Thornton"/>
    <s v="West Glamorgan"/>
    <s v="Corporate"/>
    <x v="2"/>
    <s v="Bookcases"/>
    <s v="Jumbo Box"/>
    <d v="2015-09-30T00:00:00"/>
    <x v="1"/>
  </r>
  <r>
    <n v="6825"/>
    <s v="N"/>
    <d v="2015-09-29T00:00:00"/>
    <s v="Low"/>
    <x v="35"/>
    <n v="212.7"/>
    <n v="0"/>
    <s v="Express"/>
    <n v="-84.16"/>
    <n v="19.37"/>
    <n v="19.53"/>
    <s v="Duane Huffman"/>
    <s v="West Glamorgan"/>
    <s v="Consumer"/>
    <x v="1"/>
    <s v="Computer Peripherals"/>
    <s v="Small Pack"/>
    <d v="2015-10-08T00:00:00"/>
    <x v="1"/>
  </r>
  <r>
    <n v="6826"/>
    <s v="N"/>
    <d v="2015-09-29T00:00:00"/>
    <s v="Low"/>
    <x v="6"/>
    <n v="133.1"/>
    <n v="0.04"/>
    <s v="Regular"/>
    <n v="-57.37"/>
    <n v="43.78"/>
    <n v="15.99"/>
    <s v="Duane Huffman"/>
    <s v="West Glamorgan"/>
    <s v="Consumer"/>
    <x v="1"/>
    <s v="Computer Peripherals"/>
    <s v="Small Pack"/>
    <d v="2015-10-01T00:00:00"/>
    <x v="1"/>
  </r>
  <r>
    <n v="6827"/>
    <s v="N"/>
    <d v="2015-09-29T00:00:00"/>
    <s v="Not Specified"/>
    <x v="47"/>
    <n v="265.3"/>
    <n v="0"/>
    <s v="Regular"/>
    <n v="-79.290000000000006"/>
    <n v="20.74"/>
    <n v="22.29"/>
    <s v="Eleni McCrary"/>
    <s v="Dyfed"/>
    <s v="Corporate"/>
    <x v="0"/>
    <s v="Envelopes"/>
    <s v="Small Box"/>
    <d v="2015-10-01T00:00:00"/>
    <x v="1"/>
  </r>
  <r>
    <n v="6828"/>
    <s v="N"/>
    <d v="2015-09-29T00:00:00"/>
    <s v="Medium"/>
    <x v="30"/>
    <n v="8711.48"/>
    <n v="0.05"/>
    <s v="Delivery Van"/>
    <n v="1039.94"/>
    <n v="892.98"/>
    <n v="58.55"/>
    <s v="Ritsa Hightower"/>
    <s v="West Glamorgan"/>
    <s v="Corporate"/>
    <x v="2"/>
    <s v="Bookcases"/>
    <s v="Jumbo Box"/>
    <d v="2015-09-30T00:00:00"/>
    <x v="1"/>
  </r>
  <r>
    <n v="6829"/>
    <s v="N"/>
    <d v="2015-09-29T00:00:00"/>
    <s v="Medium"/>
    <x v="11"/>
    <n v="24058.89"/>
    <n v="7.0000000000000007E-2"/>
    <s v="Express"/>
    <n v="9796.44"/>
    <n v="611.99"/>
    <n v="38.49"/>
    <s v="Ritsa Hightower"/>
    <s v="West Glamorgan"/>
    <s v="Corporate"/>
    <x v="1"/>
    <s v="Copiers and Fax"/>
    <s v="Large Box"/>
    <d v="2015-10-01T00:00:00"/>
    <x v="1"/>
  </r>
  <r>
    <n v="6830"/>
    <s v="N"/>
    <d v="2015-09-30T00:00:00"/>
    <s v="Not Specified"/>
    <x v="40"/>
    <n v="2307.85"/>
    <n v="0.02"/>
    <s v="Regular"/>
    <n v="630.04"/>
    <n v="72.98"/>
    <n v="33.99"/>
    <s v="Eric Hoffmann"/>
    <s v="Mid Glamorgan"/>
    <s v="Small Business"/>
    <x v="0"/>
    <s v="Envelopes"/>
    <s v="Small Box"/>
    <d v="2015-10-03T00:00:00"/>
    <x v="1"/>
  </r>
  <r>
    <n v="6831"/>
    <s v="N"/>
    <d v="2015-09-30T00:00:00"/>
    <s v="Not Specified"/>
    <x v="16"/>
    <n v="555.51"/>
    <n v="0.04"/>
    <s v="Regular"/>
    <n v="129.63999999999999"/>
    <n v="23.55"/>
    <n v="16.36"/>
    <s v="Eric Hoffmann"/>
    <s v="Mid Glamorgan"/>
    <s v="Small Business"/>
    <x v="0"/>
    <s v="Pens &amp; Art Supplies"/>
    <s v="Wrap Bag"/>
    <d v="2015-10-02T00:00:00"/>
    <x v="1"/>
  </r>
  <r>
    <n v="6832"/>
    <s v="N"/>
    <d v="2015-09-30T00:00:00"/>
    <s v="Medium"/>
    <x v="20"/>
    <n v="165.37"/>
    <n v="0.01"/>
    <s v="Regular"/>
    <n v="-36.979999999999997"/>
    <n v="34.840000000000003"/>
    <n v="30.87"/>
    <s v="Nicole Hansen"/>
    <s v="South Glamorgan"/>
    <s v="Small Business"/>
    <x v="0"/>
    <s v="Paper"/>
    <s v="Small Box"/>
    <d v="2015-10-01T00:00:00"/>
    <x v="1"/>
  </r>
  <r>
    <n v="6833"/>
    <s v="N"/>
    <d v="2015-09-30T00:00:00"/>
    <s v="Low"/>
    <x v="0"/>
    <n v="29.46"/>
    <n v="0.05"/>
    <s v="Regular"/>
    <n v="-10.199999999999999"/>
    <n v="16.98"/>
    <n v="21.44"/>
    <s v="Jonathan Howell"/>
    <s v="West Glamorgan"/>
    <s v="Consumer"/>
    <x v="0"/>
    <s v="Paper"/>
    <s v="Small Box"/>
    <d v="2015-10-04T00:00:00"/>
    <x v="1"/>
  </r>
  <r>
    <n v="6834"/>
    <s v="N"/>
    <d v="2015-09-30T00:00:00"/>
    <s v="Low"/>
    <x v="21"/>
    <n v="60.33"/>
    <n v="0"/>
    <s v="Regular"/>
    <n v="10.74"/>
    <n v="17.579999999999998"/>
    <n v="14.7"/>
    <s v="Edward Nazzal"/>
    <s v="West Glamorgan"/>
    <s v="Small Business"/>
    <x v="0"/>
    <s v="Pens &amp; Art Supplies"/>
    <s v="Wrap Bag"/>
    <d v="2015-09-30T00:00:00"/>
    <x v="1"/>
  </r>
  <r>
    <n v="6835"/>
    <s v="N"/>
    <d v="2015-09-30T00:00:00"/>
    <s v="Low"/>
    <x v="35"/>
    <n v="152.53"/>
    <n v="0.03"/>
    <s v="Regular"/>
    <n v="-37.049999999999997"/>
    <n v="17.78"/>
    <n v="18.96"/>
    <s v="Edward Nazzal"/>
    <s v="West Glamorgan"/>
    <s v="Small Business"/>
    <x v="0"/>
    <s v="Paper"/>
    <s v="Small Box"/>
    <d v="2015-10-04T00:00:00"/>
    <x v="1"/>
  </r>
  <r>
    <n v="6836"/>
    <s v="N"/>
    <d v="2015-10-02T00:00:00"/>
    <s v="High"/>
    <x v="14"/>
    <n v="185.84"/>
    <n v="0.03"/>
    <s v="Regular"/>
    <n v="55.53"/>
    <n v="21.11"/>
    <n v="16.149999999999999"/>
    <s v="John Dryer"/>
    <s v="Mid Glamorgan"/>
    <s v="Corporate"/>
    <x v="0"/>
    <s v="Paper"/>
    <s v="Wrap Bag"/>
    <d v="2015-10-03T00:00:00"/>
    <x v="1"/>
  </r>
  <r>
    <n v="6837"/>
    <s v="N"/>
    <d v="2015-10-06T00:00:00"/>
    <s v="Low"/>
    <x v="24"/>
    <n v="1632.07"/>
    <n v="0.04"/>
    <s v="Regular"/>
    <n v="509.75"/>
    <n v="57.19"/>
    <n v="15.99"/>
    <s v="Henia Zydlo"/>
    <s v="Mid Glamorgan"/>
    <s v="Home Office"/>
    <x v="1"/>
    <s v="Computer Peripherals"/>
    <s v="Small Pack"/>
    <d v="2015-10-13T00:00:00"/>
    <x v="1"/>
  </r>
  <r>
    <n v="6838"/>
    <s v="N"/>
    <d v="2015-10-07T00:00:00"/>
    <s v="High"/>
    <x v="36"/>
    <n v="1527.66"/>
    <n v="0.04"/>
    <s v="Regular"/>
    <n v="646.24"/>
    <n v="54.8"/>
    <n v="16.989999999999998"/>
    <s v="Lori Olson"/>
    <s v="Dyfed"/>
    <s v="Consumer"/>
    <x v="0"/>
    <s v="Binders and Binder Accessories"/>
    <s v="Small Box"/>
    <d v="2015-10-08T00:00:00"/>
    <x v="1"/>
  </r>
  <r>
    <n v="6839"/>
    <s v="N"/>
    <d v="2015-10-07T00:00:00"/>
    <s v="High"/>
    <x v="18"/>
    <n v="695.42"/>
    <n v="0.06"/>
    <s v="Regular"/>
    <n v="160.38999999999999"/>
    <n v="34.979999999999997"/>
    <n v="21.58"/>
    <s v="Lori Olson"/>
    <s v="Dyfed"/>
    <s v="Consumer"/>
    <x v="2"/>
    <s v="Office Furnishings"/>
    <s v="Small Box"/>
    <d v="2015-10-09T00:00:00"/>
    <x v="1"/>
  </r>
  <r>
    <n v="6840"/>
    <s v="N"/>
    <d v="2015-10-07T00:00:00"/>
    <s v="Not Specified"/>
    <x v="22"/>
    <n v="2442.9135000000001"/>
    <n v="0.08"/>
    <s v="Regular"/>
    <n v="320.89"/>
    <n v="137.99"/>
    <n v="18.2"/>
    <s v="Benjamin Venier"/>
    <s v="Dyfed"/>
    <s v="Small Business"/>
    <x v="1"/>
    <s v="Telephones and Communication"/>
    <s v="Small Box"/>
    <d v="2015-10-09T00:00:00"/>
    <x v="1"/>
  </r>
  <r>
    <n v="6841"/>
    <s v="N"/>
    <d v="2015-10-07T00:00:00"/>
    <s v="Critical"/>
    <x v="2"/>
    <n v="207.26"/>
    <n v="0.03"/>
    <s v="Regular"/>
    <n v="-251.71"/>
    <n v="16.059999999999999"/>
    <n v="20.89"/>
    <s v="Thomas Selby"/>
    <s v="South Glamorgan"/>
    <s v="Home Office"/>
    <x v="0"/>
    <s v="Appliances"/>
    <s v="Small Box"/>
    <d v="2015-10-08T00:00:00"/>
    <x v="1"/>
  </r>
  <r>
    <n v="6842"/>
    <s v="N"/>
    <d v="2015-10-07T00:00:00"/>
    <s v="Critical"/>
    <x v="28"/>
    <n v="1895.42"/>
    <n v="0.03"/>
    <s v="Regular"/>
    <n v="197.73"/>
    <n v="111.99"/>
    <n v="33.99"/>
    <s v="Thomas Selby"/>
    <s v="South Glamorgan"/>
    <s v="Home Office"/>
    <x v="1"/>
    <s v="Office Machines"/>
    <s v="Small Box"/>
    <d v="2015-10-08T00:00:00"/>
    <x v="1"/>
  </r>
  <r>
    <n v="6843"/>
    <s v="N"/>
    <d v="2015-10-07T00:00:00"/>
    <s v="Critical"/>
    <x v="31"/>
    <n v="330.09"/>
    <n v="0.01"/>
    <s v="Regular"/>
    <n v="7.31"/>
    <n v="23.58"/>
    <n v="20.97"/>
    <s v="Thomas Selby"/>
    <s v="South Glamorgan"/>
    <s v="Home Office"/>
    <x v="0"/>
    <s v="Envelopes"/>
    <s v="Small Box"/>
    <d v="2015-10-09T00:00:00"/>
    <x v="1"/>
  </r>
  <r>
    <n v="6844"/>
    <s v="N"/>
    <d v="2015-10-08T00:00:00"/>
    <s v="Not Specified"/>
    <x v="25"/>
    <n v="520.27"/>
    <n v="0"/>
    <s v="Regular"/>
    <n v="176.09"/>
    <n v="28.48"/>
    <n v="15.99"/>
    <s v="Brad Thomas"/>
    <s v="Mid Glamorgan"/>
    <s v="Home Office"/>
    <x v="1"/>
    <s v="Computer Peripherals"/>
    <s v="Small Pack"/>
    <d v="2015-10-09T00:00:00"/>
    <x v="1"/>
  </r>
  <r>
    <n v="6845"/>
    <s v="N"/>
    <d v="2015-10-08T00:00:00"/>
    <s v="Low"/>
    <x v="4"/>
    <n v="92.76"/>
    <n v="0.09"/>
    <s v="Regular"/>
    <n v="-18.420000000000002"/>
    <n v="22.89"/>
    <n v="18.5"/>
    <s v="Jill Stevenson"/>
    <s v="Mid Glamorgan"/>
    <s v="Consumer"/>
    <x v="0"/>
    <s v="Appliances"/>
    <s v="Small Box"/>
    <d v="2015-10-13T00:00:00"/>
    <x v="1"/>
  </r>
  <r>
    <n v="6846"/>
    <s v="N"/>
    <d v="2015-10-09T00:00:00"/>
    <s v="Low"/>
    <x v="33"/>
    <n v="7024.82"/>
    <n v="0.08"/>
    <s v="Regular"/>
    <n v="600.6"/>
    <n v="152.85"/>
    <n v="33.99"/>
    <s v="Carl Weiss"/>
    <s v="Mid Glamorgan"/>
    <s v="Consumer"/>
    <x v="0"/>
    <s v="Storage &amp; Organization"/>
    <s v="Small Box"/>
    <d v="2015-10-16T00:00:00"/>
    <x v="1"/>
  </r>
  <r>
    <n v="6847"/>
    <s v="N"/>
    <d v="2015-10-09T00:00:00"/>
    <s v="High"/>
    <x v="44"/>
    <n v="104.15"/>
    <n v="0.04"/>
    <s v="Regular"/>
    <n v="-67.510000000000005"/>
    <n v="16.239999999999998"/>
    <n v="19.41"/>
    <s v="Jennifer Halladay"/>
    <s v="West Glamorgan"/>
    <s v="Home Office"/>
    <x v="0"/>
    <s v="Binders and Binder Accessories"/>
    <s v="Small Box"/>
    <d v="2015-10-10T00:00:00"/>
    <x v="1"/>
  </r>
  <r>
    <n v="6848"/>
    <s v="N"/>
    <d v="2015-10-09T00:00:00"/>
    <s v="Not Specified"/>
    <x v="13"/>
    <n v="369.34"/>
    <n v="0.05"/>
    <s v="Delivery Van"/>
    <n v="-158.18"/>
    <n v="296.98"/>
    <n v="83.55"/>
    <s v="Sean Miller"/>
    <s v="West Glamorgan"/>
    <s v="Small Business"/>
    <x v="2"/>
    <s v="Chairs &amp; Chairmats"/>
    <s v="Jumbo Drum"/>
    <d v="2015-10-10T00:00:00"/>
    <x v="1"/>
  </r>
  <r>
    <n v="6849"/>
    <s v="N"/>
    <d v="2015-10-09T00:00:00"/>
    <s v="Not Specified"/>
    <x v="25"/>
    <n v="1283.44"/>
    <n v="0.02"/>
    <s v="Regular"/>
    <n v="560.35"/>
    <n v="52.99"/>
    <n v="19.86"/>
    <s v="Sean Miller"/>
    <s v="West Glamorgan"/>
    <s v="Small Business"/>
    <x v="0"/>
    <s v="Paper"/>
    <s v="Small Box"/>
    <d v="2015-10-11T00:00:00"/>
    <x v="1"/>
  </r>
  <r>
    <n v="6850"/>
    <s v="N"/>
    <d v="2015-10-09T00:00:00"/>
    <s v="Not Specified"/>
    <x v="29"/>
    <n v="2902.08"/>
    <n v="0.02"/>
    <s v="Regular"/>
    <n v="-1748.99"/>
    <n v="83.37"/>
    <n v="83"/>
    <s v="Sean Miller"/>
    <s v="West Glamorgan"/>
    <s v="Small Business"/>
    <x v="2"/>
    <s v="Tables"/>
    <s v="Large Box"/>
    <d v="2015-10-11T00:00:00"/>
    <x v="1"/>
  </r>
  <r>
    <n v="6851"/>
    <s v="N"/>
    <d v="2015-10-09T00:00:00"/>
    <s v="Low"/>
    <x v="21"/>
    <n v="1616.59"/>
    <n v="0.03"/>
    <s v="Regular"/>
    <n v="194.31"/>
    <n v="190.47"/>
    <n v="33.99"/>
    <s v="Rob Williams"/>
    <s v="Mid Glamorgan"/>
    <s v="Home Office"/>
    <x v="0"/>
    <s v="Storage &amp; Organization"/>
    <s v="Small Box"/>
    <d v="2015-10-16T00:00:00"/>
    <x v="1"/>
  </r>
  <r>
    <n v="6852"/>
    <s v="N"/>
    <d v="2015-10-11T00:00:00"/>
    <s v="High"/>
    <x v="27"/>
    <n v="283.31"/>
    <n v="0.1"/>
    <s v="Regular"/>
    <n v="-156.97"/>
    <n v="19.989999999999998"/>
    <n v="19.03"/>
    <s v="Jack Lebron"/>
    <s v="South Glamorgan"/>
    <s v="Corporate"/>
    <x v="1"/>
    <s v="Telephones and Communication"/>
    <s v="Medium Box"/>
    <d v="2015-10-13T00:00:00"/>
    <x v="1"/>
  </r>
  <r>
    <n v="6853"/>
    <s v="N"/>
    <d v="2015-10-11T00:00:00"/>
    <s v="High"/>
    <x v="22"/>
    <n v="1490.21"/>
    <n v="0.03"/>
    <s v="Regular"/>
    <n v="-673.23"/>
    <n v="72.98"/>
    <n v="63"/>
    <s v="Jack Lebron"/>
    <s v="Dyfed"/>
    <s v="Corporate"/>
    <x v="0"/>
    <s v="Appliances"/>
    <s v="Large Box"/>
    <d v="2015-10-13T00:00:00"/>
    <x v="1"/>
  </r>
  <r>
    <n v="6854"/>
    <s v="N"/>
    <d v="2015-10-11T00:00:00"/>
    <s v="High"/>
    <x v="15"/>
    <n v="6700.68"/>
    <n v="0.02"/>
    <s v="Regular"/>
    <n v="45.72"/>
    <n v="302.98"/>
    <n v="83"/>
    <s v="Jack Lebron"/>
    <s v="Dyfed"/>
    <s v="Corporate"/>
    <x v="2"/>
    <s v="Tables"/>
    <s v="Large Box"/>
    <d v="2015-10-13T00:00:00"/>
    <x v="1"/>
  </r>
  <r>
    <n v="6855"/>
    <s v="N"/>
    <d v="2015-10-12T00:00:00"/>
    <s v="Not Specified"/>
    <x v="23"/>
    <n v="1888.2"/>
    <n v="7.0000000000000007E-2"/>
    <s v="Regular"/>
    <n v="781.28"/>
    <n v="52.98"/>
    <n v="15.99"/>
    <s v="Matt Abelman"/>
    <s v="Dyfed"/>
    <s v="Home Office"/>
    <x v="1"/>
    <s v="Computer Peripherals"/>
    <s v="Small Pack"/>
    <d v="2015-10-14T00:00:00"/>
    <x v="1"/>
  </r>
  <r>
    <n v="6856"/>
    <s v="N"/>
    <d v="2015-10-12T00:00:00"/>
    <s v="Not Specified"/>
    <x v="8"/>
    <n v="7151.3270000000002"/>
    <n v="0.02"/>
    <s v="Express"/>
    <n v="2380.13"/>
    <n v="207.99"/>
    <n v="18.2"/>
    <s v="Matt Abelman"/>
    <s v="Dyfed"/>
    <s v="Home Office"/>
    <x v="1"/>
    <s v="Telephones and Communication"/>
    <s v="Small Box"/>
    <d v="2015-10-13T00:00:00"/>
    <x v="1"/>
  </r>
  <r>
    <n v="6857"/>
    <s v="N"/>
    <d v="2015-10-12T00:00:00"/>
    <s v="Critical"/>
    <x v="21"/>
    <n v="97.77"/>
    <n v="0.05"/>
    <s v="Regular"/>
    <n v="-369.42"/>
    <n v="16.48"/>
    <n v="63"/>
    <s v="Patrick Ryan"/>
    <s v="Mid Glamorgan"/>
    <s v="Corporate"/>
    <x v="0"/>
    <s v="Appliances"/>
    <s v="Large Box"/>
    <d v="2015-10-14T00:00:00"/>
    <x v="1"/>
  </r>
  <r>
    <n v="6858"/>
    <s v="N"/>
    <d v="2015-10-12T00:00:00"/>
    <s v="Critical"/>
    <x v="38"/>
    <n v="813.45"/>
    <n v="0.04"/>
    <s v="Regular"/>
    <n v="-57.99"/>
    <n v="32.950000000000003"/>
    <n v="19.989999999999998"/>
    <s v="Patrick Ryan"/>
    <s v="Mid Glamorgan"/>
    <s v="Corporate"/>
    <x v="1"/>
    <s v="Computer Peripherals"/>
    <s v="Small Box"/>
    <d v="2015-10-13T00:00:00"/>
    <x v="1"/>
  </r>
  <r>
    <n v="6859"/>
    <s v="N"/>
    <d v="2015-10-12T00:00:00"/>
    <s v="Critical"/>
    <x v="0"/>
    <n v="19.16"/>
    <n v="0.1"/>
    <s v="Regular"/>
    <n v="2.57"/>
    <n v="16.13"/>
    <n v="14.5"/>
    <s v="Lycoris Saunders"/>
    <s v="Mid Glamorgan"/>
    <s v="Home Office"/>
    <x v="0"/>
    <s v="Labels"/>
    <s v="Small Box"/>
    <d v="2015-10-14T00:00:00"/>
    <x v="1"/>
  </r>
  <r>
    <n v="6860"/>
    <s v="N"/>
    <d v="2015-10-12T00:00:00"/>
    <s v="Critical"/>
    <x v="44"/>
    <n v="107.53"/>
    <n v="0.08"/>
    <s v="Regular"/>
    <n v="25.17"/>
    <n v="16.73"/>
    <n v="15.52"/>
    <s v="Lycoris Saunders"/>
    <s v="Mid Glamorgan"/>
    <s v="Home Office"/>
    <x v="0"/>
    <s v="Paper"/>
    <s v="Wrap Bag"/>
    <d v="2015-10-13T00:00:00"/>
    <x v="1"/>
  </r>
  <r>
    <n v="6861"/>
    <s v="N"/>
    <d v="2015-10-12T00:00:00"/>
    <s v="Critical"/>
    <x v="0"/>
    <n v="1200.33"/>
    <n v="7.0000000000000007E-2"/>
    <s v="Regular"/>
    <n v="-429.41"/>
    <n v="431.19"/>
    <n v="33.99"/>
    <s v="Lycoris Saunders"/>
    <s v="Mid Glamorgan"/>
    <s v="Home Office"/>
    <x v="0"/>
    <s v="Storage &amp; Organization"/>
    <s v="Small Box"/>
    <d v="2015-10-13T00:00:00"/>
    <x v="1"/>
  </r>
  <r>
    <n v="6862"/>
    <s v="N"/>
    <d v="2015-10-13T00:00:00"/>
    <s v="Not Specified"/>
    <x v="44"/>
    <n v="979.22"/>
    <n v="7.0000000000000007E-2"/>
    <s v="Regular"/>
    <n v="331.79"/>
    <n v="55.98"/>
    <n v="15.99"/>
    <s v="Jim Mitchum"/>
    <s v="West Glamorgan"/>
    <s v="Consumer"/>
    <x v="1"/>
    <s v="Computer Peripherals"/>
    <s v="Small Pack"/>
    <d v="2015-10-15T00:00:00"/>
    <x v="1"/>
  </r>
  <r>
    <n v="6863"/>
    <s v="N"/>
    <d v="2015-10-13T00:00:00"/>
    <s v="Medium"/>
    <x v="13"/>
    <n v="422.4"/>
    <n v="7.0000000000000007E-2"/>
    <s v="Regular"/>
    <n v="-193.91"/>
    <n v="432.98"/>
    <n v="33.99"/>
    <s v="Dave Poirier"/>
    <s v="Dyfed"/>
    <s v="Small Business"/>
    <x v="0"/>
    <s v="Binders and Binder Accessories"/>
    <s v="Small Box"/>
    <d v="2015-10-15T00:00:00"/>
    <x v="1"/>
  </r>
  <r>
    <n v="6864"/>
    <s v="N"/>
    <d v="2015-10-15T00:00:00"/>
    <s v="Low"/>
    <x v="34"/>
    <n v="164.73"/>
    <n v="0.1"/>
    <s v="Regular"/>
    <n v="-70.94"/>
    <n v="23.35"/>
    <n v="22.6"/>
    <s v="Giulietta Dortch"/>
    <s v="Dyfed"/>
    <s v="Consumer"/>
    <x v="0"/>
    <s v="Storage &amp; Organization"/>
    <s v="Small Box"/>
    <d v="2015-10-24T00:00:00"/>
    <x v="1"/>
  </r>
  <r>
    <n v="6865"/>
    <s v="N"/>
    <d v="2015-10-15T00:00:00"/>
    <s v="Low"/>
    <x v="47"/>
    <n v="10261.15"/>
    <n v="0.1"/>
    <s v="Delivery Van"/>
    <n v="3262.21"/>
    <n v="412.97"/>
    <n v="62.26"/>
    <s v="Giulietta Dortch"/>
    <s v="Dyfed"/>
    <s v="Consumer"/>
    <x v="1"/>
    <s v="Office Machines"/>
    <s v="Jumbo Box"/>
    <d v="2015-10-17T00:00:00"/>
    <x v="1"/>
  </r>
  <r>
    <n v="6866"/>
    <s v="N"/>
    <d v="2015-10-15T00:00:00"/>
    <s v="Low"/>
    <x v="40"/>
    <n v="847.64"/>
    <n v="0"/>
    <s v="Regular"/>
    <n v="25.13"/>
    <n v="33.380000000000003"/>
    <n v="22.99"/>
    <s v="Giulietta Dortch"/>
    <s v="Dyfed"/>
    <s v="Consumer"/>
    <x v="0"/>
    <s v="Pens &amp; Art Supplies"/>
    <s v="Small Pack"/>
    <d v="2015-10-15T00:00:00"/>
    <x v="1"/>
  </r>
  <r>
    <n v="6867"/>
    <s v="N"/>
    <d v="2015-10-15T00:00:00"/>
    <s v="Critical"/>
    <x v="37"/>
    <n v="329.08"/>
    <n v="0.04"/>
    <s v="Regular"/>
    <n v="-6.85"/>
    <n v="23.97"/>
    <n v="18.98"/>
    <s v="Nicole Hansen"/>
    <s v="South Glamorgan"/>
    <s v="Small Business"/>
    <x v="0"/>
    <s v="Appliances"/>
    <s v="Small Box"/>
    <d v="2015-10-17T00:00:00"/>
    <x v="1"/>
  </r>
  <r>
    <n v="6868"/>
    <s v="N"/>
    <d v="2015-10-15T00:00:00"/>
    <s v="Critical"/>
    <x v="43"/>
    <n v="979.35"/>
    <n v="0.09"/>
    <s v="Express"/>
    <n v="-15.7"/>
    <n v="41.74"/>
    <n v="20.64"/>
    <s v="Nicole Hansen"/>
    <s v="South Glamorgan"/>
    <s v="Small Business"/>
    <x v="0"/>
    <s v="Storage &amp; Organization"/>
    <s v="Small Box"/>
    <d v="2015-10-18T00:00:00"/>
    <x v="1"/>
  </r>
  <r>
    <n v="6869"/>
    <s v="N"/>
    <d v="2015-10-15T00:00:00"/>
    <s v="Critical"/>
    <x v="15"/>
    <n v="2156.4299999999998"/>
    <n v="0.03"/>
    <s v="Regular"/>
    <n v="-230.16"/>
    <n v="107.43"/>
    <n v="33.99"/>
    <s v="Nicole Hansen"/>
    <s v="South Glamorgan"/>
    <s v="Small Business"/>
    <x v="0"/>
    <s v="Storage &amp; Organization"/>
    <s v="Small Box"/>
    <d v="2015-10-16T00:00:00"/>
    <x v="1"/>
  </r>
  <r>
    <n v="6870"/>
    <s v="N"/>
    <d v="2015-10-16T00:00:00"/>
    <s v="Low"/>
    <x v="21"/>
    <n v="891.52750000000003"/>
    <n v="0.06"/>
    <s v="Regular"/>
    <n v="-173.31"/>
    <n v="127.99"/>
    <n v="18.23"/>
    <s v="Craig Yedwab"/>
    <s v="Dyfed"/>
    <s v="Corporate"/>
    <x v="1"/>
    <s v="Telephones and Communication"/>
    <s v="Small Box"/>
    <d v="2015-10-20T00:00:00"/>
    <x v="1"/>
  </r>
  <r>
    <n v="6871"/>
    <s v="N"/>
    <d v="2015-10-16T00:00:00"/>
    <s v="Not Specified"/>
    <x v="0"/>
    <n v="180.73"/>
    <n v="0.09"/>
    <s v="Regular"/>
    <n v="-115.99"/>
    <n v="64.989999999999995"/>
    <n v="33.99"/>
    <s v="Noel Staavos"/>
    <s v="Dyfed"/>
    <s v="Home Office"/>
    <x v="0"/>
    <s v="Storage &amp; Organization"/>
    <s v="Small Box"/>
    <d v="2015-10-17T00:00:00"/>
    <x v="1"/>
  </r>
  <r>
    <n v="6872"/>
    <s v="N"/>
    <d v="2015-10-16T00:00:00"/>
    <s v="Low"/>
    <x v="12"/>
    <n v="10175.629999999999"/>
    <n v="0.03"/>
    <s v="Express"/>
    <n v="4147.2"/>
    <n v="316.99"/>
    <n v="33.99"/>
    <s v="Juliana Krohn"/>
    <s v="Mid Glamorgan"/>
    <s v="Corporate"/>
    <x v="0"/>
    <s v="Binders and Binder Accessories"/>
    <s v="Small Box"/>
    <d v="2015-10-20T00:00:00"/>
    <x v="1"/>
  </r>
  <r>
    <n v="6873"/>
    <s v="N"/>
    <d v="2015-10-16T00:00:00"/>
    <s v="Medium"/>
    <x v="6"/>
    <n v="71.33"/>
    <n v="0.03"/>
    <s v="Express"/>
    <n v="46.03"/>
    <n v="21.77"/>
    <n v="20.02"/>
    <s v="Chuck Sachs"/>
    <s v="Dyfed"/>
    <s v="Consumer"/>
    <x v="2"/>
    <s v="Office Furnishings"/>
    <s v="Medium Box"/>
    <d v="2015-10-18T00:00:00"/>
    <x v="1"/>
  </r>
  <r>
    <n v="6874"/>
    <s v="N"/>
    <d v="2015-10-18T00:00:00"/>
    <s v="Low"/>
    <x v="25"/>
    <n v="117.18"/>
    <n v="0.06"/>
    <s v="Regular"/>
    <n v="49.17"/>
    <n v="15.75"/>
    <n v="14.5"/>
    <s v="Duane Huffman"/>
    <s v="West Glamorgan"/>
    <s v="Consumer"/>
    <x v="0"/>
    <s v="Labels"/>
    <s v="Small Box"/>
    <d v="2015-10-20T00:00:00"/>
    <x v="1"/>
  </r>
  <r>
    <n v="6875"/>
    <s v="N"/>
    <d v="2015-10-18T00:00:00"/>
    <s v="High"/>
    <x v="39"/>
    <n v="93.29"/>
    <n v="0.08"/>
    <s v="Regular"/>
    <n v="-43.48"/>
    <n v="27.98"/>
    <n v="20.5"/>
    <s v="Maurice Satty"/>
    <s v="Mid Glamorgan"/>
    <s v="Corporate"/>
    <x v="1"/>
    <s v="Computer Peripherals"/>
    <s v="Small Box"/>
    <d v="2015-10-20T00:00:00"/>
    <x v="1"/>
  </r>
  <r>
    <n v="6876"/>
    <s v="N"/>
    <d v="2015-10-19T00:00:00"/>
    <s v="Low"/>
    <x v="12"/>
    <n v="1653.87"/>
    <n v="0.05"/>
    <s v="Regular"/>
    <n v="748.99"/>
    <n v="60.91"/>
    <n v="19.809999999999999"/>
    <s v="Paul Prost"/>
    <s v="West Glamorgan"/>
    <s v="Corporate"/>
    <x v="0"/>
    <s v="Paper"/>
    <s v="Small Box"/>
    <d v="2015-10-26T00:00:00"/>
    <x v="1"/>
  </r>
  <r>
    <n v="6877"/>
    <s v="N"/>
    <d v="2015-10-20T00:00:00"/>
    <s v="Low"/>
    <x v="34"/>
    <n v="1076.19"/>
    <n v="7.0000000000000007E-2"/>
    <s v="Regular"/>
    <n v="61.45"/>
    <n v="88.72"/>
    <n v="33.950000000000003"/>
    <s v="Paul Lucas"/>
    <s v="Dyfed"/>
    <s v="Corporate"/>
    <x v="0"/>
    <s v="Appliances"/>
    <s v="Large Box"/>
    <d v="2015-10-20T00:00:00"/>
    <x v="1"/>
  </r>
  <r>
    <n v="6878"/>
    <s v="N"/>
    <d v="2015-10-20T00:00:00"/>
    <s v="Medium"/>
    <x v="9"/>
    <n v="7294.05"/>
    <n v="0.03"/>
    <s v="Delivery Van"/>
    <n v="480.29"/>
    <n v="172.98"/>
    <n v="49.02"/>
    <s v="Theresa Coyne"/>
    <s v="West Glamorgan"/>
    <s v="Home Office"/>
    <x v="2"/>
    <s v="Bookcases"/>
    <s v="Jumbo Box"/>
    <d v="2015-10-21T00:00:00"/>
    <x v="1"/>
  </r>
  <r>
    <n v="6879"/>
    <s v="N"/>
    <d v="2015-10-20T00:00:00"/>
    <s v="Low"/>
    <x v="6"/>
    <n v="48.12"/>
    <n v="0.1"/>
    <s v="Express"/>
    <n v="-4.8499999999999996"/>
    <n v="18.68"/>
    <n v="20.93"/>
    <s v="Chad Cunningham"/>
    <s v="South Glamorgan"/>
    <s v="Small Business"/>
    <x v="0"/>
    <s v="Paper"/>
    <s v="Small Box"/>
    <d v="2015-10-22T00:00:00"/>
    <x v="1"/>
  </r>
  <r>
    <n v="6880"/>
    <s v="N"/>
    <d v="2015-10-20T00:00:00"/>
    <s v="Low"/>
    <x v="31"/>
    <n v="120.7"/>
    <n v="0.02"/>
    <s v="Regular"/>
    <n v="42.73"/>
    <n v="15.93"/>
    <n v="14.99"/>
    <s v="Chad Cunningham"/>
    <s v="South Glamorgan"/>
    <s v="Small Business"/>
    <x v="0"/>
    <s v="Rubber Bands"/>
    <s v="Wrap Bag"/>
    <d v="2015-10-25T00:00:00"/>
    <x v="1"/>
  </r>
  <r>
    <n v="6881"/>
    <s v="N"/>
    <d v="2015-10-21T00:00:00"/>
    <s v="Low"/>
    <x v="34"/>
    <n v="41.99"/>
    <n v="0.04"/>
    <s v="Regular"/>
    <n v="-54.73"/>
    <n v="14.18"/>
    <n v="19"/>
    <s v="Eileen Kiefer"/>
    <s v="West Glamorgan"/>
    <s v="Consumer"/>
    <x v="0"/>
    <s v="Scissors Rulers and Trimmers"/>
    <s v="Wrap Bag"/>
    <d v="2015-10-26T00:00:00"/>
    <x v="1"/>
  </r>
  <r>
    <n v="6882"/>
    <s v="N"/>
    <d v="2015-10-21T00:00:00"/>
    <s v="Low"/>
    <x v="5"/>
    <n v="5036.616"/>
    <n v="0.02"/>
    <s v="Delivery Van"/>
    <n v="-747.43"/>
    <n v="230.75"/>
    <n v="83.64"/>
    <s v="Eileen Kiefer"/>
    <s v="West Glamorgan"/>
    <s v="Consumer"/>
    <x v="2"/>
    <s v="Tables"/>
    <s v="Jumbo Box"/>
    <d v="2015-10-30T00:00:00"/>
    <x v="1"/>
  </r>
  <r>
    <n v="6883"/>
    <s v="N"/>
    <d v="2015-10-21T00:00:00"/>
    <s v="Medium"/>
    <x v="34"/>
    <n v="285.67"/>
    <n v="0.02"/>
    <s v="Regular"/>
    <n v="-46.51"/>
    <n v="31.35"/>
    <n v="26.79"/>
    <s v="Marc Crier"/>
    <s v="Mid Glamorgan"/>
    <s v="Consumer"/>
    <x v="0"/>
    <s v="Binders and Binder Accessories"/>
    <s v="Small Box"/>
    <d v="2015-10-22T00:00:00"/>
    <x v="1"/>
  </r>
  <r>
    <n v="6884"/>
    <s v="Y"/>
    <d v="2015-10-23T00:00:00"/>
    <s v="Low"/>
    <x v="23"/>
    <n v="1975.87"/>
    <n v="0.04"/>
    <s v="Regular"/>
    <n v="333.3"/>
    <n v="52.97"/>
    <n v="22.99"/>
    <s v="Jesus Ocampo"/>
    <s v="West Glamorgan"/>
    <s v="Small Business"/>
    <x v="0"/>
    <s v="Pens &amp; Art Supplies"/>
    <s v="Small Pack"/>
    <d v="2015-10-30T00:00:00"/>
    <x v="1"/>
  </r>
  <r>
    <n v="6885"/>
    <s v="N"/>
    <d v="2015-10-23T00:00:00"/>
    <s v="Low"/>
    <x v="1"/>
    <n v="2245.16"/>
    <n v="0.1"/>
    <s v="Delivery Van"/>
    <n v="157.26"/>
    <n v="212.98"/>
    <n v="37.76"/>
    <s v="Ritsa Hightower"/>
    <s v="West Glamorgan"/>
    <s v="Corporate"/>
    <x v="2"/>
    <s v="Chairs &amp; Chairmats"/>
    <s v="Jumbo Drum"/>
    <d v="2015-10-28T00:00:00"/>
    <x v="1"/>
  </r>
  <r>
    <n v="6886"/>
    <s v="N"/>
    <d v="2015-10-23T00:00:00"/>
    <s v="Low"/>
    <x v="6"/>
    <n v="27.99"/>
    <n v="0.02"/>
    <s v="Express"/>
    <n v="6.59"/>
    <n v="15.98"/>
    <n v="14.83"/>
    <s v="Ritsa Hightower"/>
    <s v="West Glamorgan"/>
    <s v="Corporate"/>
    <x v="0"/>
    <s v="Pens &amp; Art Supplies"/>
    <s v="Wrap Bag"/>
    <d v="2015-10-27T00:00:00"/>
    <x v="1"/>
  </r>
  <r>
    <n v="6887"/>
    <s v="N"/>
    <d v="2015-10-23T00:00:00"/>
    <s v="Low"/>
    <x v="14"/>
    <n v="289.14"/>
    <n v="0.06"/>
    <s v="Regular"/>
    <n v="31.07"/>
    <n v="26.56"/>
    <n v="17.5"/>
    <s v="Ritsa Hightower"/>
    <s v="West Glamorgan"/>
    <s v="Corporate"/>
    <x v="0"/>
    <s v="Appliances"/>
    <s v="Small Box"/>
    <d v="2015-10-28T00:00:00"/>
    <x v="1"/>
  </r>
  <r>
    <n v="6888"/>
    <s v="N"/>
    <d v="2015-10-23T00:00:00"/>
    <s v="Low"/>
    <x v="15"/>
    <n v="224.75"/>
    <n v="0"/>
    <s v="Regular"/>
    <n v="-61.79"/>
    <n v="20.74"/>
    <n v="22.29"/>
    <s v="Ritsa Hightower"/>
    <s v="West Glamorgan"/>
    <s v="Corporate"/>
    <x v="0"/>
    <s v="Envelopes"/>
    <s v="Small Box"/>
    <d v="2015-10-30T00:00:00"/>
    <x v="1"/>
  </r>
  <r>
    <n v="6889"/>
    <s v="N"/>
    <d v="2015-10-23T00:00:00"/>
    <s v="Low"/>
    <x v="3"/>
    <n v="2753.97"/>
    <n v="0.03"/>
    <s v="Regular"/>
    <n v="622.79999999999995"/>
    <n v="190.47"/>
    <n v="33.99"/>
    <s v="Ritsa Hightower"/>
    <s v="West Glamorgan"/>
    <s v="Corporate"/>
    <x v="0"/>
    <s v="Storage &amp; Organization"/>
    <s v="Small Box"/>
    <d v="2015-10-28T00:00:00"/>
    <x v="1"/>
  </r>
  <r>
    <n v="6890"/>
    <s v="N"/>
    <d v="2015-10-23T00:00:00"/>
    <s v="Low"/>
    <x v="12"/>
    <n v="470.82"/>
    <n v="0.08"/>
    <s v="Regular"/>
    <n v="19.600000000000001"/>
    <n v="26.45"/>
    <n v="21.17"/>
    <s v="Sue Ann Reed"/>
    <s v="Mid Glamorgan"/>
    <s v="Consumer"/>
    <x v="0"/>
    <s v="Binders and Binder Accessories"/>
    <s v="Small Box"/>
    <d v="2015-10-25T00:00:00"/>
    <x v="1"/>
  </r>
  <r>
    <n v="6891"/>
    <s v="N"/>
    <d v="2015-10-23T00:00:00"/>
    <s v="Not Specified"/>
    <x v="40"/>
    <n v="1962.4765"/>
    <n v="0.06"/>
    <s v="Regular"/>
    <n v="476.23"/>
    <n v="77.989999999999995"/>
    <n v="17.899999999999999"/>
    <s v="Bryan Mills"/>
    <s v="South Glamorgan"/>
    <s v="Small Business"/>
    <x v="1"/>
    <s v="Telephones and Communication"/>
    <s v="Small Box"/>
    <d v="2015-10-25T00:00:00"/>
    <x v="1"/>
  </r>
  <r>
    <n v="6892"/>
    <s v="N"/>
    <d v="2015-10-24T00:00:00"/>
    <s v="High"/>
    <x v="33"/>
    <n v="8228.6934999999994"/>
    <n v="0.06"/>
    <s v="Regular"/>
    <n v="2347.61"/>
    <n v="207.99"/>
    <n v="18.2"/>
    <s v="Erica Bern"/>
    <s v="Dyfed"/>
    <s v="Corporate"/>
    <x v="1"/>
    <s v="Telephones and Communication"/>
    <s v="Small Box"/>
    <d v="2015-10-25T00:00:00"/>
    <x v="1"/>
  </r>
  <r>
    <n v="6893"/>
    <s v="N"/>
    <d v="2015-10-24T00:00:00"/>
    <s v="High"/>
    <x v="48"/>
    <n v="1165.6600000000001"/>
    <n v="0.06"/>
    <s v="Regular"/>
    <n v="175.48"/>
    <n v="184.99"/>
    <n v="33.99"/>
    <s v="Erica Bern"/>
    <s v="Dyfed"/>
    <s v="Corporate"/>
    <x v="0"/>
    <s v="Binders and Binder Accessories"/>
    <s v="Small Box"/>
    <d v="2015-10-26T00:00:00"/>
    <x v="1"/>
  </r>
  <r>
    <n v="6894"/>
    <s v="Y"/>
    <d v="2015-10-26T00:00:00"/>
    <s v="Critical"/>
    <x v="23"/>
    <n v="2037.15"/>
    <n v="0.06"/>
    <s v="Regular"/>
    <n v="325.77"/>
    <n v="55.98"/>
    <n v="22.99"/>
    <s v="Erin Creighton"/>
    <s v="West Glamorgan"/>
    <s v="Corporate"/>
    <x v="0"/>
    <s v="Pens &amp; Art Supplies"/>
    <s v="Small Pack"/>
    <d v="2015-10-28T00:00:00"/>
    <x v="1"/>
  </r>
  <r>
    <n v="6895"/>
    <s v="Y"/>
    <d v="2015-10-26T00:00:00"/>
    <s v="Critical"/>
    <x v="19"/>
    <n v="1125.796"/>
    <n v="0.06"/>
    <s v="Regular"/>
    <n v="-206.93"/>
    <n v="137.99"/>
    <n v="22.08"/>
    <s v="Erin Creighton"/>
    <s v="West Glamorgan"/>
    <s v="Corporate"/>
    <x v="1"/>
    <s v="Telephones and Communication"/>
    <s v="Small Box"/>
    <d v="2015-10-28T00:00:00"/>
    <x v="1"/>
  </r>
  <r>
    <n v="6896"/>
    <s v="N"/>
    <d v="2015-10-26T00:00:00"/>
    <s v="High"/>
    <x v="7"/>
    <n v="293.24"/>
    <n v="0.02"/>
    <s v="Regular"/>
    <n v="-21.86"/>
    <n v="27.28"/>
    <n v="24.91"/>
    <s v="Harold Engle"/>
    <s v="Dyfed"/>
    <s v="Home Office"/>
    <x v="0"/>
    <s v="Binders and Binder Accessories"/>
    <s v="Small Box"/>
    <d v="2015-10-28T00:00:00"/>
    <x v="1"/>
  </r>
  <r>
    <n v="6897"/>
    <s v="N"/>
    <d v="2015-10-26T00:00:00"/>
    <s v="High"/>
    <x v="29"/>
    <n v="12457.88"/>
    <n v="0.01"/>
    <s v="Delivery Van"/>
    <n v="3035.56"/>
    <n v="312.98"/>
    <n v="68.92"/>
    <s v="Harold Engle"/>
    <s v="Dyfed"/>
    <s v="Home Office"/>
    <x v="2"/>
    <s v="Bookcases"/>
    <s v="Jumbo Box"/>
    <d v="2015-10-27T00:00:00"/>
    <x v="1"/>
  </r>
  <r>
    <n v="6898"/>
    <s v="N"/>
    <d v="2015-10-26T00:00:00"/>
    <s v="Medium"/>
    <x v="4"/>
    <n v="287.17"/>
    <n v="7.0000000000000007E-2"/>
    <s v="Regular"/>
    <n v="-8.6199999999999992"/>
    <n v="46.76"/>
    <n v="22.22"/>
    <s v="Ed Braxton"/>
    <s v="Mid Glamorgan"/>
    <s v="Home Office"/>
    <x v="0"/>
    <s v="Storage &amp; Organization"/>
    <s v="Small Box"/>
    <d v="2015-10-27T00:00:00"/>
    <x v="1"/>
  </r>
  <r>
    <n v="6899"/>
    <s v="N"/>
    <d v="2015-10-26T00:00:00"/>
    <s v="Medium"/>
    <x v="4"/>
    <n v="161.61000000000001"/>
    <n v="0.03"/>
    <s v="Delivery Van"/>
    <n v="-154.99"/>
    <n v="27.23"/>
    <n v="41.75"/>
    <s v="Ed Braxton"/>
    <s v="Mid Glamorgan"/>
    <s v="Home Office"/>
    <x v="2"/>
    <s v="Tables"/>
    <s v="Jumbo Box"/>
    <d v="2015-10-28T00:00:00"/>
    <x v="1"/>
  </r>
  <r>
    <n v="6900"/>
    <s v="Y"/>
    <d v="2015-10-26T00:00:00"/>
    <s v="Not Specified"/>
    <x v="25"/>
    <n v="194.58"/>
    <n v="0.09"/>
    <s v="Express"/>
    <n v="34.31"/>
    <n v="17.98"/>
    <n v="15.67"/>
    <s v="Luke Schmidt"/>
    <s v="Mid Glamorgan"/>
    <s v="Home Office"/>
    <x v="0"/>
    <s v="Pens &amp; Art Supplies"/>
    <s v="Wrap Bag"/>
    <d v="2015-10-27T00:00:00"/>
    <x v="1"/>
  </r>
  <r>
    <n v="6901"/>
    <s v="Y"/>
    <d v="2015-10-26T00:00:00"/>
    <s v="Not Specified"/>
    <x v="40"/>
    <n v="111.61"/>
    <n v="0.04"/>
    <s v="Regular"/>
    <n v="20.59"/>
    <n v="14.88"/>
    <n v="14.7"/>
    <s v="Luke Schmidt"/>
    <s v="Mid Glamorgan"/>
    <s v="Home Office"/>
    <x v="0"/>
    <s v="Pens &amp; Art Supplies"/>
    <s v="Wrap Bag"/>
    <d v="2015-10-28T00:00:00"/>
    <x v="1"/>
  </r>
  <r>
    <n v="6902"/>
    <s v="Y"/>
    <d v="2015-10-26T00:00:00"/>
    <s v="Not Specified"/>
    <x v="34"/>
    <n v="1338.624"/>
    <n v="0.04"/>
    <s v="Regular"/>
    <n v="-396.02"/>
    <n v="123.96"/>
    <n v="83"/>
    <s v="Luke Schmidt"/>
    <s v="Mid Glamorgan"/>
    <s v="Home Office"/>
    <x v="2"/>
    <s v="Tables"/>
    <s v="Large Box"/>
    <d v="2015-10-28T00:00:00"/>
    <x v="1"/>
  </r>
  <r>
    <n v="6903"/>
    <s v="N"/>
    <d v="2015-10-30T00:00:00"/>
    <s v="Not Specified"/>
    <x v="42"/>
    <n v="1271.8599999999999"/>
    <n v="0"/>
    <s v="Delivery Van"/>
    <n v="-1243.99"/>
    <n v="43.76"/>
    <n v="59.51"/>
    <s v="Kean Thornton"/>
    <s v="Mid Glamorgan"/>
    <s v="Corporate"/>
    <x v="2"/>
    <s v="Tables"/>
    <s v="Jumbo Box"/>
    <d v="2015-10-30T00:00:00"/>
    <x v="1"/>
  </r>
  <r>
    <n v="6904"/>
    <s v="N"/>
    <d v="2015-10-30T00:00:00"/>
    <s v="Not Specified"/>
    <x v="24"/>
    <n v="165.65"/>
    <n v="0.09"/>
    <s v="Regular"/>
    <n v="-109.34"/>
    <n v="16.57"/>
    <n v="19.420000000000002"/>
    <s v="Kean Thornton"/>
    <s v="Mid Glamorgan"/>
    <s v="Corporate"/>
    <x v="0"/>
    <s v="Binders and Binder Accessories"/>
    <s v="Small Box"/>
    <d v="2015-10-31T00:00:00"/>
    <x v="1"/>
  </r>
  <r>
    <n v="6905"/>
    <s v="N"/>
    <d v="2015-10-30T00:00:00"/>
    <s v="High"/>
    <x v="46"/>
    <n v="305.97000000000003"/>
    <n v="7.0000000000000007E-2"/>
    <s v="Regular"/>
    <n v="79.47"/>
    <n v="18.88"/>
    <n v="16"/>
    <s v="Robert Barroso"/>
    <s v="Mid Glamorgan"/>
    <s v="Small Business"/>
    <x v="0"/>
    <s v="Paper"/>
    <s v="Wrap Bag"/>
    <d v="2015-10-30T00:00:00"/>
    <x v="1"/>
  </r>
  <r>
    <n v="6906"/>
    <s v="N"/>
    <d v="2015-10-30T00:00:00"/>
    <s v="High"/>
    <x v="3"/>
    <n v="51.72"/>
    <n v="0.01"/>
    <s v="Regular"/>
    <n v="-36.15"/>
    <n v="14.52"/>
    <n v="18.28"/>
    <s v="Robert Barroso"/>
    <s v="Mid Glamorgan"/>
    <s v="Small Business"/>
    <x v="0"/>
    <s v="Pens &amp; Art Supplies"/>
    <s v="Wrap Bag"/>
    <d v="2015-10-30T00:00:00"/>
    <x v="1"/>
  </r>
  <r>
    <n v="6907"/>
    <s v="N"/>
    <d v="2015-10-31T00:00:00"/>
    <s v="Medium"/>
    <x v="15"/>
    <n v="941.47"/>
    <n v="7.0000000000000007E-2"/>
    <s v="Regular"/>
    <n v="-2.1"/>
    <n v="51.99"/>
    <n v="24.25"/>
    <s v="Dave Poirier"/>
    <s v="Dyfed"/>
    <s v="Small Business"/>
    <x v="1"/>
    <s v="Computer Peripherals"/>
    <s v="Small Box"/>
    <d v="2015-11-02T00:00:00"/>
    <x v="1"/>
  </r>
  <r>
    <n v="6908"/>
    <s v="N"/>
    <d v="2015-10-31T00:00:00"/>
    <s v="Medium"/>
    <x v="29"/>
    <n v="214.82"/>
    <n v="0.04"/>
    <s v="Regular"/>
    <n v="-109.95"/>
    <n v="16.91"/>
    <n v="19.68"/>
    <s v="Linda Southworth"/>
    <s v="Mid Glamorgan"/>
    <s v="Consumer"/>
    <x v="0"/>
    <s v="Binders and Binder Accessories"/>
    <s v="Small Box"/>
    <d v="2015-11-02T00:00:00"/>
    <x v="1"/>
  </r>
  <r>
    <n v="6909"/>
    <s v="N"/>
    <d v="2015-10-31T00:00:00"/>
    <s v="Medium"/>
    <x v="49"/>
    <n v="1038.58"/>
    <n v="0.01"/>
    <s v="Regular"/>
    <n v="355.22"/>
    <n v="31.98"/>
    <n v="19.77"/>
    <s v="Linda Southworth"/>
    <s v="Mid Glamorgan"/>
    <s v="Consumer"/>
    <x v="0"/>
    <s v="Paper"/>
    <s v="Small Box"/>
    <d v="2015-11-02T00:00:00"/>
    <x v="1"/>
  </r>
  <r>
    <n v="6910"/>
    <s v="N"/>
    <d v="2015-11-01T00:00:00"/>
    <s v="Critical"/>
    <x v="36"/>
    <n v="239.05"/>
    <n v="0"/>
    <s v="Regular"/>
    <n v="-235.88"/>
    <n v="17.98"/>
    <n v="24.39"/>
    <s v="Jeremy Pistek"/>
    <s v="Mid Glamorgan"/>
    <s v="Corporate"/>
    <x v="0"/>
    <s v="Paper"/>
    <s v="Small Box"/>
    <d v="2015-11-01T00:00:00"/>
    <x v="1"/>
  </r>
  <r>
    <n v="6911"/>
    <s v="N"/>
    <d v="2015-11-01T00:00:00"/>
    <s v="Low"/>
    <x v="19"/>
    <n v="94.19"/>
    <n v="0.06"/>
    <s v="Regular"/>
    <n v="-40.200000000000003"/>
    <n v="20.12"/>
    <n v="16.829999999999998"/>
    <s v="Marc Crier"/>
    <s v="Mid Glamorgan"/>
    <s v="Corporate"/>
    <x v="1"/>
    <s v="Computer Peripherals"/>
    <s v="Small Pack"/>
    <d v="2015-11-03T00:00:00"/>
    <x v="1"/>
  </r>
  <r>
    <n v="6912"/>
    <s v="N"/>
    <d v="2015-11-01T00:00:00"/>
    <s v="Low"/>
    <x v="4"/>
    <n v="761.2"/>
    <n v="0.06"/>
    <s v="Regular"/>
    <n v="-26.9"/>
    <n v="108.45"/>
    <n v="27.99"/>
    <s v="Marc Crier"/>
    <s v="Mid Glamorgan"/>
    <s v="Corporate"/>
    <x v="1"/>
    <s v="Office Machines"/>
    <s v="Medium Box"/>
    <d v="2015-11-05T00:00:00"/>
    <x v="1"/>
  </r>
  <r>
    <n v="6913"/>
    <s v="N"/>
    <d v="2015-11-03T00:00:00"/>
    <s v="High"/>
    <x v="34"/>
    <n v="3838.24"/>
    <n v="0.1"/>
    <s v="Delivery Van"/>
    <n v="640.73"/>
    <n v="291.81"/>
    <n v="37.19"/>
    <s v="Rick Wilson"/>
    <s v="Mid Glamorgan"/>
    <s v="Corporate"/>
    <x v="0"/>
    <s v="Appliances"/>
    <s v="Jumbo Drum"/>
    <d v="2015-11-05T00:00:00"/>
    <x v="1"/>
  </r>
  <r>
    <n v="6914"/>
    <s v="N"/>
    <d v="2015-11-03T00:00:00"/>
    <s v="High"/>
    <x v="44"/>
    <n v="274.83"/>
    <n v="7.0000000000000007E-2"/>
    <s v="Regular"/>
    <n v="-40.58"/>
    <n v="24.28"/>
    <n v="20.13"/>
    <s v="Rick Wilson"/>
    <s v="Mid Glamorgan"/>
    <s v="Corporate"/>
    <x v="0"/>
    <s v="Storage &amp; Organization"/>
    <s v="Small Box"/>
    <d v="2015-11-05T00:00:00"/>
    <x v="1"/>
  </r>
  <r>
    <n v="6915"/>
    <s v="N"/>
    <d v="2015-11-03T00:00:00"/>
    <s v="High"/>
    <x v="13"/>
    <n v="801.98"/>
    <n v="0.09"/>
    <s v="Delivery Van"/>
    <n v="-1742.94"/>
    <n v="820.49"/>
    <n v="69.3"/>
    <s v="Ann Blume"/>
    <s v="Dyfed"/>
    <s v="Small Business"/>
    <x v="1"/>
    <s v="Office Machines"/>
    <s v="Jumbo Drum"/>
    <d v="2015-11-04T00:00:00"/>
    <x v="1"/>
  </r>
  <r>
    <n v="6916"/>
    <s v="Y"/>
    <d v="2015-11-04T00:00:00"/>
    <s v="Low"/>
    <x v="24"/>
    <n v="5294.56"/>
    <n v="0.05"/>
    <s v="Delivery Van"/>
    <n v="-763.65"/>
    <n v="162.97999999999999"/>
    <n v="80.27"/>
    <s v="Rob Lucas"/>
    <s v="Mid Glamorgan"/>
    <s v="Small Business"/>
    <x v="2"/>
    <s v="Bookcases"/>
    <s v="Jumbo Box"/>
    <d v="2015-11-09T00:00:00"/>
    <x v="1"/>
  </r>
  <r>
    <n v="6917"/>
    <s v="N"/>
    <d v="2015-11-04T00:00:00"/>
    <s v="High"/>
    <x v="40"/>
    <n v="282.45999999999998"/>
    <n v="0.05"/>
    <s v="Regular"/>
    <n v="-232.47"/>
    <n v="19.28"/>
    <n v="25.15"/>
    <s v="Mike Kennedy"/>
    <s v="Dyfed"/>
    <s v="Corporate"/>
    <x v="0"/>
    <s v="Paper"/>
    <s v="Small Box"/>
    <d v="2015-11-06T00:00:00"/>
    <x v="1"/>
  </r>
  <r>
    <n v="6918"/>
    <s v="N"/>
    <d v="2015-11-06T00:00:00"/>
    <s v="Not Specified"/>
    <x v="4"/>
    <n v="2036.896"/>
    <n v="0.1"/>
    <s v="Delivery Van"/>
    <n v="257.04000000000002"/>
    <n v="332.64"/>
    <n v="57.57"/>
    <s v="Ivan Liston"/>
    <s v="Mid Glamorgan"/>
    <s v="Consumer"/>
    <x v="2"/>
    <s v="Tables"/>
    <s v="Jumbo Box"/>
    <d v="2015-11-07T00:00:00"/>
    <x v="1"/>
  </r>
  <r>
    <n v="6919"/>
    <s v="N"/>
    <d v="2015-11-06T00:00:00"/>
    <s v="Low"/>
    <x v="15"/>
    <n v="74.87"/>
    <n v="0.03"/>
    <s v="Regular"/>
    <n v="-95.2"/>
    <n v="14.66"/>
    <n v="20.350000000000001"/>
    <s v="Karl Brown"/>
    <s v="Dyfed"/>
    <s v="Corporate"/>
    <x v="0"/>
    <s v="Envelopes"/>
    <s v="Small Box"/>
    <d v="2015-11-06T00:00:00"/>
    <x v="1"/>
  </r>
  <r>
    <n v="6920"/>
    <s v="N"/>
    <d v="2015-11-06T00:00:00"/>
    <s v="Low"/>
    <x v="16"/>
    <n v="9053.73"/>
    <n v="0"/>
    <s v="Delivery Van"/>
    <n v="1403.43"/>
    <n v="192.98"/>
    <n v="69.239999999999995"/>
    <s v="Christina Vanderzanden"/>
    <s v="West Glamorgan"/>
    <s v="Small Business"/>
    <x v="0"/>
    <s v="Appliances"/>
    <s v="Jumbo Drum"/>
    <d v="2015-11-11T00:00:00"/>
    <x v="1"/>
  </r>
  <r>
    <n v="6921"/>
    <s v="N"/>
    <d v="2015-11-06T00:00:00"/>
    <s v="Low"/>
    <x v="9"/>
    <n v="375.36"/>
    <n v="0.06"/>
    <s v="Regular"/>
    <n v="-10.71"/>
    <n v="20.67"/>
    <n v="17.5"/>
    <s v="Christina Vanderzanden"/>
    <s v="West Glamorgan"/>
    <s v="Small Business"/>
    <x v="0"/>
    <s v="Appliances"/>
    <s v="Small Box"/>
    <d v="2015-11-13T00:00:00"/>
    <x v="1"/>
  </r>
  <r>
    <n v="6922"/>
    <s v="N"/>
    <d v="2015-11-06T00:00:00"/>
    <s v="Low"/>
    <x v="31"/>
    <n v="166.45"/>
    <n v="0.04"/>
    <s v="Regular"/>
    <n v="26.86"/>
    <n v="17.98"/>
    <n v="16.5"/>
    <s v="Christina Vanderzanden"/>
    <s v="West Glamorgan"/>
    <s v="Small Business"/>
    <x v="0"/>
    <s v="Envelopes"/>
    <s v="Small Box"/>
    <d v="2015-11-10T00:00:00"/>
    <x v="1"/>
  </r>
  <r>
    <n v="6923"/>
    <s v="N"/>
    <d v="2015-11-06T00:00:00"/>
    <s v="Low"/>
    <x v="38"/>
    <n v="123.54"/>
    <n v="0.01"/>
    <s v="Regular"/>
    <n v="55.84"/>
    <n v="14.88"/>
    <n v="14.5"/>
    <s v="Christina Vanderzanden"/>
    <s v="West Glamorgan"/>
    <s v="Small Business"/>
    <x v="0"/>
    <s v="Labels"/>
    <s v="Small Box"/>
    <d v="2015-11-08T00:00:00"/>
    <x v="1"/>
  </r>
  <r>
    <n v="6924"/>
    <s v="N"/>
    <d v="2015-11-08T00:00:00"/>
    <s v="High"/>
    <x v="13"/>
    <n v="24.13"/>
    <n v="0.08"/>
    <s v="Regular"/>
    <n v="-1.56"/>
    <n v="24.64"/>
    <n v="18.98"/>
    <s v="Ken Lonsdale"/>
    <s v="Mid Glamorgan"/>
    <s v="Consumer"/>
    <x v="2"/>
    <s v="Office Furnishings"/>
    <s v="Small Pack"/>
    <d v="2015-11-09T00:00:00"/>
    <x v="1"/>
  </r>
  <r>
    <n v="6925"/>
    <s v="N"/>
    <d v="2015-11-08T00:00:00"/>
    <s v="High"/>
    <x v="46"/>
    <n v="6695.51"/>
    <n v="0.08"/>
    <s v="Regular"/>
    <n v="2878.28"/>
    <n v="162.97999999999999"/>
    <n v="27.99"/>
    <s v="Ken Lonsdale"/>
    <s v="Dyfed"/>
    <s v="Consumer"/>
    <x v="1"/>
    <s v="Office Machines"/>
    <s v="Medium Box"/>
    <d v="2015-11-09T00:00:00"/>
    <x v="1"/>
  </r>
  <r>
    <n v="6926"/>
    <s v="Y"/>
    <d v="2015-11-09T00:00:00"/>
    <s v="High"/>
    <x v="39"/>
    <n v="48.58"/>
    <n v="0.1"/>
    <s v="Express"/>
    <n v="-13.91"/>
    <n v="17.440000000000001"/>
    <n v="21.46"/>
    <s v="Randy Bradley"/>
    <s v="Mid Glamorgan"/>
    <s v="Small Business"/>
    <x v="0"/>
    <s v="Binders and Binder Accessories"/>
    <s v="Small Box"/>
    <d v="2015-11-11T00:00:00"/>
    <x v="1"/>
  </r>
  <r>
    <n v="6927"/>
    <s v="N"/>
    <d v="2015-11-09T00:00:00"/>
    <s v="Medium"/>
    <x v="22"/>
    <n v="882.92"/>
    <n v="0.09"/>
    <s v="Regular"/>
    <n v="11.11"/>
    <n v="49.93"/>
    <n v="27.99"/>
    <s v="Sung Shariari"/>
    <s v="Mid Glamorgan"/>
    <s v="Corporate"/>
    <x v="2"/>
    <s v="Office Furnishings"/>
    <s v="Wrap Bag"/>
    <d v="2015-11-11T00:00:00"/>
    <x v="1"/>
  </r>
  <r>
    <n v="6928"/>
    <s v="N"/>
    <d v="2015-11-09T00:00:00"/>
    <s v="Critical"/>
    <x v="21"/>
    <n v="57.29"/>
    <n v="0.06"/>
    <s v="Regular"/>
    <n v="-25.44"/>
    <n v="16.98"/>
    <n v="20.07"/>
    <s v="Tanja Norvell"/>
    <s v="Mid Glamorgan"/>
    <s v="Consumer"/>
    <x v="0"/>
    <s v="Paper"/>
    <s v="Small Box"/>
    <d v="2015-11-11T00:00:00"/>
    <x v="1"/>
  </r>
  <r>
    <n v="6929"/>
    <s v="N"/>
    <d v="2015-11-09T00:00:00"/>
    <s v="Critical"/>
    <x v="35"/>
    <n v="1838.9290000000001"/>
    <n v="0"/>
    <s v="Express"/>
    <n v="-134.58000000000001"/>
    <n v="97.99"/>
    <n v="14.99"/>
    <s v="Tanja Norvell"/>
    <s v="Mid Glamorgan"/>
    <s v="Consumer"/>
    <x v="1"/>
    <s v="Telephones and Communication"/>
    <s v="Wrap Bag"/>
    <d v="2015-11-09T00:00:00"/>
    <x v="1"/>
  </r>
  <r>
    <n v="6930"/>
    <s v="Y"/>
    <d v="2015-11-10T00:00:00"/>
    <s v="Critical"/>
    <x v="35"/>
    <n v="405.24"/>
    <n v="0"/>
    <s v="Regular"/>
    <n v="-9.35"/>
    <n v="27.22"/>
    <n v="23.73"/>
    <s v="Edward Hooks"/>
    <s v="South Glamorgan"/>
    <s v="Consumer"/>
    <x v="0"/>
    <s v="Binders and Binder Accessories"/>
    <s v="Small Box"/>
    <d v="2015-11-12T00:00:00"/>
    <x v="1"/>
  </r>
  <r>
    <n v="6931"/>
    <s v="N"/>
    <d v="2015-11-11T00:00:00"/>
    <s v="High"/>
    <x v="8"/>
    <n v="613.16999999999996"/>
    <n v="0.05"/>
    <s v="Regular"/>
    <n v="134.72999999999999"/>
    <n v="26.34"/>
    <n v="19"/>
    <s v="Adam Hart"/>
    <s v="Mid Glamorgan"/>
    <s v="Corporate"/>
    <x v="2"/>
    <s v="Office Furnishings"/>
    <s v="Small Pack"/>
    <d v="2015-11-12T00:00:00"/>
    <x v="1"/>
  </r>
  <r>
    <n v="6932"/>
    <s v="N"/>
    <d v="2015-11-11T00:00:00"/>
    <s v="High"/>
    <x v="27"/>
    <n v="1488.31"/>
    <n v="0"/>
    <s v="Regular"/>
    <n v="494.54"/>
    <n v="42.98"/>
    <n v="22.74"/>
    <s v="Adam Hart"/>
    <s v="Mid Glamorgan"/>
    <s v="Corporate"/>
    <x v="0"/>
    <s v="Paper"/>
    <s v="Small Box"/>
    <d v="2015-11-12T00:00:00"/>
    <x v="1"/>
  </r>
  <r>
    <n v="6933"/>
    <s v="N"/>
    <d v="2015-11-13T00:00:00"/>
    <s v="Not Specified"/>
    <x v="27"/>
    <n v="3374.64"/>
    <n v="7.0000000000000007E-2"/>
    <s v="Regular"/>
    <n v="-1178.29"/>
    <n v="91.52"/>
    <n v="62.2"/>
    <s v="Christine Sundaresam"/>
    <s v="Mid Glamorgan"/>
    <s v="Small Business"/>
    <x v="2"/>
    <s v="Office Furnishings"/>
    <s v="Medium Box"/>
    <d v="2015-11-14T00:00:00"/>
    <x v="1"/>
  </r>
  <r>
    <n v="6934"/>
    <s v="N"/>
    <d v="2015-11-13T00:00:00"/>
    <s v="Not Specified"/>
    <x v="36"/>
    <n v="5730.64"/>
    <n v="0"/>
    <s v="Delivery Van"/>
    <n v="-189.57"/>
    <n v="157.97999999999999"/>
    <n v="65.92"/>
    <s v="Christine Sundaresam"/>
    <s v="Mid Glamorgan"/>
    <s v="Small Business"/>
    <x v="2"/>
    <s v="Tables"/>
    <s v="Jumbo Box"/>
    <d v="2015-11-14T00:00:00"/>
    <x v="1"/>
  </r>
  <r>
    <n v="6935"/>
    <s v="N"/>
    <d v="2015-11-13T00:00:00"/>
    <s v="Critical"/>
    <x v="38"/>
    <n v="6749.89"/>
    <n v="0.03"/>
    <s v="Regular"/>
    <n v="-496.65"/>
    <n v="179.27"/>
    <n v="49"/>
    <s v="Helen Andreada"/>
    <s v="Mid Glamorgan"/>
    <s v="Corporate"/>
    <x v="0"/>
    <s v="Storage &amp; Organization"/>
    <s v="Large Box"/>
    <d v="2015-11-15T00:00:00"/>
    <x v="1"/>
  </r>
  <r>
    <n v="6936"/>
    <s v="N"/>
    <d v="2015-11-13T00:00:00"/>
    <s v="Not Specified"/>
    <x v="20"/>
    <n v="634.85299999999995"/>
    <n v="7.0000000000000007E-2"/>
    <s v="Regular"/>
    <n v="-402.85"/>
    <n v="137.99"/>
    <n v="22.08"/>
    <s v="Ed Braxton"/>
    <s v="Mid Glamorgan"/>
    <s v="Home Office"/>
    <x v="1"/>
    <s v="Telephones and Communication"/>
    <s v="Small Box"/>
    <d v="2015-11-13T00:00:00"/>
    <x v="1"/>
  </r>
  <r>
    <n v="6937"/>
    <s v="N"/>
    <d v="2015-11-13T00:00:00"/>
    <s v="Not Specified"/>
    <x v="33"/>
    <n v="3008.28"/>
    <n v="0.01"/>
    <s v="Delivery Van"/>
    <n v="-713.77"/>
    <n v="70.14"/>
    <n v="50.61"/>
    <s v="Ed Braxton"/>
    <s v="Mid Glamorgan"/>
    <s v="Home Office"/>
    <x v="2"/>
    <s v="Bookcases"/>
    <s v="Jumbo Box"/>
    <d v="2015-11-15T00:00:00"/>
    <x v="1"/>
  </r>
  <r>
    <n v="6938"/>
    <s v="N"/>
    <d v="2015-11-13T00:00:00"/>
    <s v="Not Specified"/>
    <x v="25"/>
    <n v="6125.78"/>
    <n v="0.09"/>
    <s v="Regular"/>
    <n v="2047.98"/>
    <n v="221.84"/>
    <n v="35.21"/>
    <s v="Ed Braxton"/>
    <s v="Mid Glamorgan"/>
    <s v="Home Office"/>
    <x v="2"/>
    <s v="Office Furnishings"/>
    <s v="Large Box"/>
    <d v="2015-11-15T00:00:00"/>
    <x v="1"/>
  </r>
  <r>
    <n v="6939"/>
    <s v="N"/>
    <d v="2015-11-13T00:00:00"/>
    <s v="Medium"/>
    <x v="31"/>
    <n v="201.75"/>
    <n v="0"/>
    <s v="Regular"/>
    <n v="36.28"/>
    <n v="18.75"/>
    <n v="16.989999999999998"/>
    <s v="Rick Bensley"/>
    <s v="Mid Glamorgan"/>
    <s v="Consumer"/>
    <x v="0"/>
    <s v="Binders and Binder Accessories"/>
    <s v="Small Box"/>
    <d v="2015-11-15T00:00:00"/>
    <x v="1"/>
  </r>
  <r>
    <n v="6940"/>
    <s v="N"/>
    <d v="2015-11-16T00:00:00"/>
    <s v="Medium"/>
    <x v="20"/>
    <n v="71.77"/>
    <n v="7.0000000000000007E-2"/>
    <s v="Express"/>
    <n v="-1.56"/>
    <n v="20.85"/>
    <n v="19.600000000000001"/>
    <s v="Brian Stugart"/>
    <s v="Mid Glamorgan"/>
    <s v="Consumer"/>
    <x v="0"/>
    <s v="Binders and Binder Accessories"/>
    <s v="Small Box"/>
    <d v="2015-11-17T00:00:00"/>
    <x v="1"/>
  </r>
  <r>
    <n v="6941"/>
    <s v="N"/>
    <d v="2015-11-16T00:00:00"/>
    <s v="Medium"/>
    <x v="30"/>
    <n v="4595.95"/>
    <n v="0.01"/>
    <s v="Regular"/>
    <n v="-261.22000000000003"/>
    <n v="461.99"/>
    <n v="38.49"/>
    <s v="Brian Stugart"/>
    <s v="Mid Glamorgan"/>
    <s v="Consumer"/>
    <x v="1"/>
    <s v="Copiers and Fax"/>
    <s v="Large Box"/>
    <d v="2015-11-18T00:00:00"/>
    <x v="1"/>
  </r>
  <r>
    <n v="6942"/>
    <s v="N"/>
    <d v="2015-11-16T00:00:00"/>
    <s v="Not Specified"/>
    <x v="5"/>
    <n v="6258.3360000000002"/>
    <n v="0.01"/>
    <s v="Delivery Van"/>
    <n v="36.61"/>
    <n v="274.11"/>
    <n v="76.739999999999995"/>
    <s v="Doug Bickford"/>
    <s v="South Glamorgan"/>
    <s v="Corporate"/>
    <x v="2"/>
    <s v="Tables"/>
    <s v="Jumbo Box"/>
    <d v="2015-11-17T00:00:00"/>
    <x v="1"/>
  </r>
  <r>
    <n v="6943"/>
    <s v="N"/>
    <d v="2015-11-16T00:00:00"/>
    <s v="Low"/>
    <x v="24"/>
    <n v="7272.04"/>
    <n v="0.06"/>
    <s v="Regular"/>
    <n v="1851.08"/>
    <n v="230.08"/>
    <n v="32.06"/>
    <s v="Joseph Holt"/>
    <s v="Mid Glamorgan"/>
    <s v="Home Office"/>
    <x v="2"/>
    <s v="Chairs &amp; Chairmats"/>
    <s v="Large Box"/>
    <d v="2015-11-23T00:00:00"/>
    <x v="1"/>
  </r>
  <r>
    <n v="6944"/>
    <s v="N"/>
    <d v="2015-11-17T00:00:00"/>
    <s v="High"/>
    <x v="8"/>
    <n v="246.75"/>
    <n v="0.05"/>
    <s v="Regular"/>
    <n v="84.36"/>
    <n v="17.68"/>
    <n v="15.39"/>
    <s v="Greg Guthrie"/>
    <s v="Dyfed"/>
    <s v="Small Business"/>
    <x v="0"/>
    <s v="Envelopes"/>
    <s v="Small Box"/>
    <d v="2015-11-20T00:00:00"/>
    <x v="1"/>
  </r>
  <r>
    <n v="6945"/>
    <s v="N"/>
    <d v="2015-11-17T00:00:00"/>
    <s v="High"/>
    <x v="43"/>
    <n v="692.06"/>
    <n v="7.0000000000000007E-2"/>
    <s v="Express"/>
    <n v="40.49"/>
    <n v="31.98"/>
    <n v="24.49"/>
    <s v="Greg Guthrie"/>
    <s v="Dyfed"/>
    <s v="Small Business"/>
    <x v="2"/>
    <s v="Office Furnishings"/>
    <s v="Small Box"/>
    <d v="2015-11-19T00:00:00"/>
    <x v="1"/>
  </r>
  <r>
    <n v="6946"/>
    <s v="N"/>
    <d v="2015-11-17T00:00:00"/>
    <s v="Not Specified"/>
    <x v="15"/>
    <n v="225.69"/>
    <n v="0.09"/>
    <s v="Regular"/>
    <n v="-27.03"/>
    <n v="21.49"/>
    <n v="19.760000000000002"/>
    <s v="Troy Staebel"/>
    <s v="Dyfed"/>
    <s v="Small Business"/>
    <x v="1"/>
    <s v="Office Machines"/>
    <s v="Medium Box"/>
    <d v="2015-11-19T00:00:00"/>
    <x v="1"/>
  </r>
  <r>
    <n v="6947"/>
    <s v="N"/>
    <d v="2015-11-17T00:00:00"/>
    <s v="High"/>
    <x v="36"/>
    <n v="107.05"/>
    <n v="0.01"/>
    <s v="Regular"/>
    <n v="32.4"/>
    <n v="14.62"/>
    <n v="14.8"/>
    <s v="Arthur Gainer"/>
    <s v="Mid Glamorgan"/>
    <s v="Consumer"/>
    <x v="0"/>
    <s v="Rubber Bands"/>
    <s v="Wrap Bag"/>
    <d v="2015-11-20T00:00:00"/>
    <x v="1"/>
  </r>
  <r>
    <n v="6948"/>
    <s v="N"/>
    <d v="2015-11-18T00:00:00"/>
    <s v="Not Specified"/>
    <x v="1"/>
    <n v="39.17"/>
    <n v="0.04"/>
    <s v="Regular"/>
    <n v="13.74"/>
    <n v="14.61"/>
    <n v="14.5"/>
    <s v="Brenda Bowman"/>
    <s v="Mid Glamorgan"/>
    <s v="Small Business"/>
    <x v="0"/>
    <s v="Labels"/>
    <s v="Small Box"/>
    <d v="2015-11-19T00:00:00"/>
    <x v="1"/>
  </r>
  <r>
    <n v="6949"/>
    <s v="N"/>
    <d v="2015-11-18T00:00:00"/>
    <s v="Not Specified"/>
    <x v="12"/>
    <n v="215.45"/>
    <n v="0.01"/>
    <s v="Regular"/>
    <n v="51.41"/>
    <n v="17.98"/>
    <n v="14.96"/>
    <s v="Brenda Bowman"/>
    <s v="Mid Glamorgan"/>
    <s v="Small Business"/>
    <x v="0"/>
    <s v="Pens &amp; Art Supplies"/>
    <s v="Wrap Bag"/>
    <d v="2015-11-19T00:00:00"/>
    <x v="1"/>
  </r>
  <r>
    <n v="6950"/>
    <s v="N"/>
    <d v="2015-11-18T00:00:00"/>
    <s v="High"/>
    <x v="18"/>
    <n v="702.87"/>
    <n v="0.03"/>
    <s v="Regular"/>
    <n v="232.13"/>
    <n v="34.979999999999997"/>
    <n v="15.99"/>
    <s v="Todd Boyes"/>
    <s v="West Glamorgan"/>
    <s v="Small Business"/>
    <x v="1"/>
    <s v="Computer Peripherals"/>
    <s v="Small Pack"/>
    <d v="2015-11-20T00:00:00"/>
    <x v="1"/>
  </r>
  <r>
    <n v="6951"/>
    <s v="N"/>
    <d v="2015-11-18T00:00:00"/>
    <s v="High"/>
    <x v="11"/>
    <n v="159.99"/>
    <n v="0.02"/>
    <s v="Regular"/>
    <n v="60.88"/>
    <n v="15.78"/>
    <n v="14.71"/>
    <s v="Todd Boyes"/>
    <s v="West Glamorgan"/>
    <s v="Small Business"/>
    <x v="0"/>
    <s v="Rubber Bands"/>
    <s v="Wrap Bag"/>
    <d v="2015-11-20T00:00:00"/>
    <x v="1"/>
  </r>
  <r>
    <n v="6952"/>
    <s v="N"/>
    <d v="2015-11-18T00:00:00"/>
    <s v="High"/>
    <x v="30"/>
    <n v="373.02"/>
    <n v="0.03"/>
    <s v="Regular"/>
    <n v="21.17"/>
    <n v="46.76"/>
    <n v="22.22"/>
    <s v="Todd Boyes"/>
    <s v="West Glamorgan"/>
    <s v="Small Business"/>
    <x v="0"/>
    <s v="Storage &amp; Organization"/>
    <s v="Small Box"/>
    <d v="2015-11-18T00:00:00"/>
    <x v="1"/>
  </r>
  <r>
    <n v="6953"/>
    <s v="N"/>
    <d v="2015-11-18T00:00:00"/>
    <s v="High"/>
    <x v="30"/>
    <n v="582.96900000000005"/>
    <n v="0.04"/>
    <s v="Regular"/>
    <n v="-81.12"/>
    <n v="77.989999999999995"/>
    <n v="19.63"/>
    <s v="Todd Boyes"/>
    <s v="West Glamorgan"/>
    <s v="Small Business"/>
    <x v="1"/>
    <s v="Telephones and Communication"/>
    <s v="Small Box"/>
    <d v="2015-11-20T00:00:00"/>
    <x v="1"/>
  </r>
  <r>
    <n v="6954"/>
    <s v="N"/>
    <d v="2015-11-18T00:00:00"/>
    <s v="Not Specified"/>
    <x v="43"/>
    <n v="9114.67"/>
    <n v="7.0000000000000007E-2"/>
    <s v="Regular"/>
    <n v="2468.7600000000002"/>
    <n v="288.2"/>
    <n v="38.49"/>
    <s v="Eugene Moren"/>
    <s v="Mid Glamorgan"/>
    <s v="Home Office"/>
    <x v="2"/>
    <s v="Chairs &amp; Chairmats"/>
    <s v="Large Box"/>
    <d v="2015-11-19T00:00:00"/>
    <x v="1"/>
  </r>
  <r>
    <n v="6955"/>
    <s v="Y"/>
    <d v="2015-11-18T00:00:00"/>
    <s v="Medium"/>
    <x v="12"/>
    <n v="2709.09"/>
    <n v="0.05"/>
    <s v="Delivery Van"/>
    <n v="-920.93"/>
    <n v="93.94"/>
    <n v="69.81"/>
    <s v="Alan Jenkins"/>
    <s v="West Glamorgan"/>
    <s v="Small Business"/>
    <x v="2"/>
    <s v="Bookcases"/>
    <s v="Jumbo Box"/>
    <d v="2015-11-18T00:00:00"/>
    <x v="1"/>
  </r>
  <r>
    <n v="6956"/>
    <s v="N"/>
    <d v="2015-11-19T00:00:00"/>
    <s v="High"/>
    <x v="3"/>
    <n v="45.1"/>
    <n v="0.1"/>
    <s v="Regular"/>
    <n v="-75.680000000000007"/>
    <n v="14.18"/>
    <n v="21.09"/>
    <s v="Charles Crestani"/>
    <s v="Mid Glamorgan"/>
    <s v="Consumer"/>
    <x v="0"/>
    <s v="Paper"/>
    <s v="Wrap Bag"/>
    <d v="2015-11-21T00:00:00"/>
    <x v="1"/>
  </r>
  <r>
    <n v="6957"/>
    <s v="N"/>
    <d v="2015-11-19T00:00:00"/>
    <s v="High"/>
    <x v="23"/>
    <n v="1067.1199999999999"/>
    <n v="0.01"/>
    <s v="Regular"/>
    <n v="117.62"/>
    <n v="32.979999999999997"/>
    <n v="19.420000000000002"/>
    <s v="Charles Crestani"/>
    <s v="Mid Glamorgan"/>
    <s v="Consumer"/>
    <x v="0"/>
    <s v="Storage &amp; Organization"/>
    <s v="Small Box"/>
    <d v="2015-11-21T00:00:00"/>
    <x v="1"/>
  </r>
  <r>
    <n v="6958"/>
    <s v="N"/>
    <d v="2015-11-19T00:00:00"/>
    <s v="Not Specified"/>
    <x v="1"/>
    <n v="143.5"/>
    <n v="0.06"/>
    <s v="Regular"/>
    <n v="1.62"/>
    <n v="22.52"/>
    <n v="21.94"/>
    <s v="Tim Taslimi"/>
    <s v="Mid Glamorgan"/>
    <s v="Corporate"/>
    <x v="2"/>
    <s v="Office Furnishings"/>
    <s v="Small Pack"/>
    <d v="2015-11-21T00:00:00"/>
    <x v="1"/>
  </r>
  <r>
    <n v="6959"/>
    <s v="N"/>
    <d v="2015-11-19T00:00:00"/>
    <s v="Not Specified"/>
    <x v="39"/>
    <n v="305.25"/>
    <n v="0.04"/>
    <s v="Regular"/>
    <n v="-64.489999999999995"/>
    <n v="66.099999999999994"/>
    <n v="33.99"/>
    <s v="Tim Taslimi"/>
    <s v="Mid Glamorgan"/>
    <s v="Corporate"/>
    <x v="0"/>
    <s v="Storage &amp; Organization"/>
    <s v="Small Box"/>
    <d v="2015-11-19T00:00:00"/>
    <x v="1"/>
  </r>
  <r>
    <n v="6960"/>
    <s v="N"/>
    <d v="2015-11-19T00:00:00"/>
    <s v="High"/>
    <x v="32"/>
    <n v="2092.36"/>
    <n v="0"/>
    <s v="Delivery Van"/>
    <n v="140.66"/>
    <n v="162.97999999999999"/>
    <n v="57.71"/>
    <s v="George Ashbrook"/>
    <s v="West Glamorgan"/>
    <s v="Small Business"/>
    <x v="2"/>
    <s v="Chairs &amp; Chairmats"/>
    <s v="Jumbo Drum"/>
    <d v="2015-11-19T00:00:00"/>
    <x v="1"/>
  </r>
  <r>
    <n v="6961"/>
    <s v="N"/>
    <d v="2015-11-20T00:00:00"/>
    <s v="Low"/>
    <x v="3"/>
    <n v="1563.95"/>
    <n v="0.04"/>
    <s v="Regular"/>
    <n v="441.42"/>
    <n v="117.34"/>
    <n v="38.49"/>
    <s v="David Kendrick"/>
    <s v="Mid Glamorgan"/>
    <s v="Home Office"/>
    <x v="2"/>
    <s v="Office Furnishings"/>
    <s v="Large Box"/>
    <d v="2015-11-20T00:00:00"/>
    <x v="1"/>
  </r>
  <r>
    <n v="6962"/>
    <s v="N"/>
    <d v="2015-11-20T00:00:00"/>
    <s v="High"/>
    <x v="27"/>
    <n v="621.74"/>
    <n v="0.02"/>
    <s v="Regular"/>
    <n v="-166.3"/>
    <n v="26.03"/>
    <n v="23.37"/>
    <s v="Michelle Ellison"/>
    <s v="West Glamorgan"/>
    <s v="Small Business"/>
    <x v="0"/>
    <s v="Storage &amp; Organization"/>
    <s v="Small Box"/>
    <d v="2015-11-20T00:00:00"/>
    <x v="1"/>
  </r>
  <r>
    <n v="6963"/>
    <s v="N"/>
    <d v="2015-11-21T00:00:00"/>
    <s v="Medium"/>
    <x v="29"/>
    <n v="940.61"/>
    <n v="0.05"/>
    <s v="Regular"/>
    <n v="212.58"/>
    <n v="34.979999999999997"/>
    <n v="21.58"/>
    <s v="Guy Thornton"/>
    <s v="Mid Glamorgan"/>
    <s v="Corporate"/>
    <x v="2"/>
    <s v="Office Furnishings"/>
    <s v="Small Box"/>
    <d v="2015-11-22T00:00:00"/>
    <x v="1"/>
  </r>
  <r>
    <n v="6964"/>
    <s v="N"/>
    <d v="2015-11-21T00:00:00"/>
    <s v="Not Specified"/>
    <x v="31"/>
    <n v="93.17"/>
    <n v="0.03"/>
    <s v="Regular"/>
    <n v="-96.62"/>
    <n v="14.84"/>
    <n v="19.440000000000001"/>
    <s v="Christine Sundaresam"/>
    <s v="Mid Glamorgan"/>
    <s v="Small Business"/>
    <x v="0"/>
    <s v="Binders and Binder Accessories"/>
    <s v="Small Box"/>
    <d v="2015-11-22T00:00:00"/>
    <x v="1"/>
  </r>
  <r>
    <n v="6965"/>
    <s v="N"/>
    <d v="2015-11-21T00:00:00"/>
    <s v="Not Specified"/>
    <x v="32"/>
    <n v="156.71"/>
    <n v="0"/>
    <s v="Regular"/>
    <n v="13.17"/>
    <n v="22.98"/>
    <n v="19.14"/>
    <s v="Christine Sundaresam"/>
    <s v="Mid Glamorgan"/>
    <s v="Small Business"/>
    <x v="0"/>
    <s v="Binders and Binder Accessories"/>
    <s v="Small Box"/>
    <d v="2015-11-22T00:00:00"/>
    <x v="1"/>
  </r>
  <r>
    <n v="6966"/>
    <s v="N"/>
    <d v="2015-11-21T00:00:00"/>
    <s v="Low"/>
    <x v="19"/>
    <n v="625.59649999999999"/>
    <n v="0.02"/>
    <s v="Regular"/>
    <n v="-127.13"/>
    <n v="77.989999999999995"/>
    <n v="22.8"/>
    <s v="Joseph Airdo"/>
    <s v="West Glamorgan"/>
    <s v="Consumer"/>
    <x v="1"/>
    <s v="Telephones and Communication"/>
    <s v="Small Box"/>
    <d v="2015-11-28T00:00:00"/>
    <x v="1"/>
  </r>
  <r>
    <n v="6967"/>
    <s v="N"/>
    <d v="2015-11-22T00:00:00"/>
    <s v="High"/>
    <x v="35"/>
    <n v="14248.16"/>
    <n v="0.06"/>
    <s v="Regular"/>
    <n v="3134.09"/>
    <n v="611.99"/>
    <n v="38.49"/>
    <s v="Patrick Bzostek"/>
    <s v="West Glamorgan"/>
    <s v="Consumer"/>
    <x v="1"/>
    <s v="Copiers and Fax"/>
    <s v="Large Box"/>
    <d v="2015-11-23T00:00:00"/>
    <x v="1"/>
  </r>
  <r>
    <n v="6968"/>
    <s v="N"/>
    <d v="2015-11-22T00:00:00"/>
    <s v="High"/>
    <x v="42"/>
    <n v="174.81"/>
    <n v="0.05"/>
    <s v="Regular"/>
    <n v="-156.16999999999999"/>
    <n v="16.28"/>
    <n v="20.72"/>
    <s v="Patrick Bzostek"/>
    <s v="West Glamorgan"/>
    <s v="Consumer"/>
    <x v="0"/>
    <s v="Paper"/>
    <s v="Small Box"/>
    <d v="2015-11-23T00:00:00"/>
    <x v="1"/>
  </r>
  <r>
    <n v="6969"/>
    <s v="N"/>
    <d v="2015-11-22T00:00:00"/>
    <s v="Low"/>
    <x v="20"/>
    <n v="834.37350000000004"/>
    <n v="0.01"/>
    <s v="Regular"/>
    <n v="-407.93"/>
    <n v="167.99"/>
    <n v="22.99"/>
    <s v="Grant Carroll"/>
    <s v="South Glamorgan"/>
    <s v="Corporate"/>
    <x v="1"/>
    <s v="Telephones and Communication"/>
    <s v="Small Box"/>
    <d v="2015-11-22T00:00:00"/>
    <x v="1"/>
  </r>
  <r>
    <n v="6970"/>
    <s v="Y"/>
    <d v="2015-11-22T00:00:00"/>
    <s v="High"/>
    <x v="12"/>
    <n v="560.74149999999997"/>
    <n v="0.08"/>
    <s v="Regular"/>
    <n v="-62.31"/>
    <n v="32.99"/>
    <n v="14.99"/>
    <s v="Alexander Gannaway"/>
    <s v="Mid Glamorgan"/>
    <s v="Corporate"/>
    <x v="1"/>
    <s v="Telephones and Communication"/>
    <s v="Small Pack"/>
    <d v="2015-11-23T00:00:00"/>
    <x v="1"/>
  </r>
  <r>
    <n v="6971"/>
    <s v="N"/>
    <d v="2015-11-23T00:00:00"/>
    <s v="High"/>
    <x v="32"/>
    <n v="278.02999999999997"/>
    <n v="0.1"/>
    <s v="Regular"/>
    <n v="12.47"/>
    <n v="33.979999999999997"/>
    <n v="22.32"/>
    <s v="Eugene Barchas"/>
    <s v="South Glamorgan"/>
    <s v="Corporate"/>
    <x v="0"/>
    <s v="Paper"/>
    <s v="Wrap Bag"/>
    <d v="2015-11-25T00:00:00"/>
    <x v="1"/>
  </r>
  <r>
    <n v="6972"/>
    <s v="N"/>
    <d v="2015-11-23T00:00:00"/>
    <s v="High"/>
    <x v="9"/>
    <n v="6591.3130000000001"/>
    <n v="0.09"/>
    <s v="Regular"/>
    <n v="1465.19"/>
    <n v="207.99"/>
    <n v="17.989999999999998"/>
    <s v="Eugene Barchas"/>
    <s v="South Glamorgan"/>
    <s v="Corporate"/>
    <x v="1"/>
    <s v="Telephones and Communication"/>
    <s v="Small Box"/>
    <d v="2015-11-25T00:00:00"/>
    <x v="1"/>
  </r>
  <r>
    <n v="6973"/>
    <s v="Y"/>
    <d v="2015-11-23T00:00:00"/>
    <s v="Not Specified"/>
    <x v="24"/>
    <n v="248.83"/>
    <n v="0.01"/>
    <s v="Regular"/>
    <n v="-60.4"/>
    <n v="18.84"/>
    <n v="18.420000000000002"/>
    <s v="Michael Oakman"/>
    <s v="Mid Glamorgan"/>
    <s v="Small Business"/>
    <x v="0"/>
    <s v="Scissors Rulers and Trimmers"/>
    <s v="Small Pack"/>
    <d v="2015-11-25T00:00:00"/>
    <x v="1"/>
  </r>
  <r>
    <n v="6974"/>
    <s v="Y"/>
    <d v="2015-11-23T00:00:00"/>
    <s v="Not Specified"/>
    <x v="5"/>
    <n v="170.44"/>
    <n v="0.08"/>
    <s v="Regular"/>
    <n v="63.4"/>
    <n v="17.84"/>
    <n v="15"/>
    <s v="Michael Oakman"/>
    <s v="Mid Glamorgan"/>
    <s v="Small Business"/>
    <x v="0"/>
    <s v="Pens &amp; Art Supplies"/>
    <s v="Wrap Bag"/>
    <d v="2015-11-24T00:00:00"/>
    <x v="1"/>
  </r>
  <r>
    <n v="6975"/>
    <s v="Y"/>
    <d v="2015-11-23T00:00:00"/>
    <s v="Not Specified"/>
    <x v="25"/>
    <n v="9048.66"/>
    <n v="0.01"/>
    <s v="Delivery Van"/>
    <n v="-377.63"/>
    <n v="298.85000000000002"/>
    <n v="75.760000000000005"/>
    <s v="Michael Oakman"/>
    <s v="Mid Glamorgan"/>
    <s v="Small Business"/>
    <x v="2"/>
    <s v="Tables"/>
    <s v="Jumbo Box"/>
    <d v="2015-11-23T00:00:00"/>
    <x v="1"/>
  </r>
  <r>
    <n v="6976"/>
    <s v="N"/>
    <d v="2015-11-24T00:00:00"/>
    <s v="Not Specified"/>
    <x v="35"/>
    <n v="834.87"/>
    <n v="0"/>
    <s v="Regular"/>
    <n v="50.77"/>
    <n v="42.98"/>
    <n v="20.5"/>
    <s v="Brenda Bowman"/>
    <s v="Mid Glamorgan"/>
    <s v="Small Business"/>
    <x v="1"/>
    <s v="Computer Peripherals"/>
    <s v="Small Box"/>
    <d v="2015-11-26T00:00:00"/>
    <x v="1"/>
  </r>
  <r>
    <n v="6977"/>
    <s v="N"/>
    <d v="2015-11-24T00:00:00"/>
    <s v="Not Specified"/>
    <x v="6"/>
    <n v="25.29"/>
    <n v="0"/>
    <s v="Regular"/>
    <n v="4.25"/>
    <n v="15.98"/>
    <n v="14.7"/>
    <s v="Rick Wilson"/>
    <s v="Mid Glamorgan"/>
    <s v="Consumer"/>
    <x v="0"/>
    <s v="Pens &amp; Art Supplies"/>
    <s v="Wrap Bag"/>
    <d v="2015-11-26T00:00:00"/>
    <x v="1"/>
  </r>
  <r>
    <n v="6978"/>
    <s v="N"/>
    <d v="2015-11-24T00:00:00"/>
    <s v="Medium"/>
    <x v="48"/>
    <n v="45.2"/>
    <n v="0.06"/>
    <s v="Regular"/>
    <n v="-12.91"/>
    <n v="16.98"/>
    <n v="18.7"/>
    <s v="Dave Hallsten"/>
    <s v="West Glamorgan"/>
    <s v="Home Office"/>
    <x v="0"/>
    <s v="Paper"/>
    <s v="Small Box"/>
    <d v="2015-11-25T00:00:00"/>
    <x v="1"/>
  </r>
  <r>
    <n v="6979"/>
    <s v="N"/>
    <d v="2015-11-24T00:00:00"/>
    <s v="Medium"/>
    <x v="18"/>
    <n v="190.68"/>
    <n v="0.04"/>
    <s v="Regular"/>
    <n v="39.28"/>
    <n v="18.079999999999998"/>
    <n v="15.17"/>
    <s v="Dave Hallsten"/>
    <s v="West Glamorgan"/>
    <s v="Home Office"/>
    <x v="0"/>
    <s v="Pens &amp; Art Supplies"/>
    <s v="Wrap Bag"/>
    <d v="2015-11-26T00:00:00"/>
    <x v="1"/>
  </r>
  <r>
    <n v="6980"/>
    <s v="N"/>
    <d v="2015-11-24T00:00:00"/>
    <s v="Medium"/>
    <x v="11"/>
    <n v="6053.38"/>
    <n v="0.08"/>
    <s v="Delivery Van"/>
    <n v="-991.27"/>
    <n v="162.97999999999999"/>
    <n v="80.27"/>
    <s v="Roy Skaria"/>
    <s v="South Glamorgan"/>
    <s v="Corporate"/>
    <x v="2"/>
    <s v="Bookcases"/>
    <s v="Jumbo Box"/>
    <d v="2015-11-26T00:00:00"/>
    <x v="1"/>
  </r>
  <r>
    <n v="6981"/>
    <s v="Y"/>
    <d v="2015-11-24T00:00:00"/>
    <s v="High"/>
    <x v="47"/>
    <n v="888.90099999999995"/>
    <n v="0.02"/>
    <s v="Express"/>
    <n v="339.93"/>
    <n v="47.99"/>
    <n v="17.3"/>
    <s v="Kristen Hastings"/>
    <s v="Mid Glamorgan"/>
    <s v="Corporate"/>
    <x v="1"/>
    <s v="Telephones and Communication"/>
    <s v="Small Pack"/>
    <d v="2015-11-25T00:00:00"/>
    <x v="1"/>
  </r>
  <r>
    <n v="6982"/>
    <s v="Y"/>
    <d v="2015-11-24T00:00:00"/>
    <s v="High"/>
    <x v="35"/>
    <n v="169.12"/>
    <n v="0.09"/>
    <s v="Regular"/>
    <n v="-115.78"/>
    <n v="18.48"/>
    <n v="22.4"/>
    <s v="Kristen Hastings"/>
    <s v="Mid Glamorgan"/>
    <s v="Corporate"/>
    <x v="0"/>
    <s v="Paper"/>
    <s v="Small Box"/>
    <d v="2015-11-26T00:00:00"/>
    <x v="1"/>
  </r>
  <r>
    <n v="6983"/>
    <s v="Y"/>
    <d v="2015-11-24T00:00:00"/>
    <s v="High"/>
    <x v="40"/>
    <n v="667.45899999999995"/>
    <n v="0.05"/>
    <s v="Regular"/>
    <n v="4.75"/>
    <n v="32.99"/>
    <n v="15.25"/>
    <s v="Kristen Hastings"/>
    <s v="Mid Glamorgan"/>
    <s v="Corporate"/>
    <x v="1"/>
    <s v="Telephones and Communication"/>
    <s v="Small Pack"/>
    <d v="2015-11-26T00:00:00"/>
    <x v="1"/>
  </r>
  <r>
    <n v="6984"/>
    <s v="N"/>
    <d v="2015-11-24T00:00:00"/>
    <s v="Medium"/>
    <x v="33"/>
    <n v="2447.66"/>
    <n v="0"/>
    <s v="Regular"/>
    <n v="922.68"/>
    <n v="57.19"/>
    <n v="15.99"/>
    <s v="Liz Price"/>
    <s v="Mid Glamorgan"/>
    <s v="Consumer"/>
    <x v="1"/>
    <s v="Computer Peripherals"/>
    <s v="Small Pack"/>
    <d v="2015-11-26T00:00:00"/>
    <x v="1"/>
  </r>
  <r>
    <n v="6985"/>
    <s v="N"/>
    <d v="2015-11-24T00:00:00"/>
    <s v="Medium"/>
    <x v="15"/>
    <n v="1015.59"/>
    <n v="0.03"/>
    <s v="Regular"/>
    <n v="215.41"/>
    <n v="57.19"/>
    <n v="15.99"/>
    <s v="Liz Price"/>
    <s v="Mid Glamorgan"/>
    <s v="Consumer"/>
    <x v="1"/>
    <s v="Computer Peripherals"/>
    <s v="Small Pack"/>
    <d v="2015-11-26T00:00:00"/>
    <x v="1"/>
  </r>
  <r>
    <n v="6986"/>
    <s v="Y"/>
    <d v="2015-11-25T00:00:00"/>
    <s v="Low"/>
    <x v="1"/>
    <n v="907.46"/>
    <n v="0.05"/>
    <s v="Regular"/>
    <n v="-215.72"/>
    <n v="85.98"/>
    <n v="28.52"/>
    <s v="Evan Henry"/>
    <s v="Mid Glamorgan"/>
    <s v="Corporate"/>
    <x v="1"/>
    <s v="Computer Peripherals"/>
    <s v="Small Box"/>
    <d v="2015-12-02T00:00:00"/>
    <x v="1"/>
  </r>
  <r>
    <n v="6987"/>
    <s v="Y"/>
    <d v="2015-11-25T00:00:00"/>
    <s v="Low"/>
    <x v="4"/>
    <n v="32.119999999999997"/>
    <n v="0.06"/>
    <s v="Regular"/>
    <n v="-16.07"/>
    <n v="14.74"/>
    <n v="17.5"/>
    <s v="Evan Henry"/>
    <s v="Dyfed"/>
    <s v="Corporate"/>
    <x v="0"/>
    <s v="Pens &amp; Art Supplies"/>
    <s v="Small Pack"/>
    <d v="2015-11-27T00:00:00"/>
    <x v="1"/>
  </r>
  <r>
    <n v="6988"/>
    <s v="N"/>
    <d v="2015-11-25T00:00:00"/>
    <s v="High"/>
    <x v="36"/>
    <n v="1582.54"/>
    <n v="0"/>
    <s v="Regular"/>
    <n v="166.08"/>
    <n v="51.98"/>
    <n v="21.12"/>
    <s v="Magdelene Morse"/>
    <s v="West Glamorgan"/>
    <s v="Home Office"/>
    <x v="1"/>
    <s v="Computer Peripherals"/>
    <s v="Small Box"/>
    <d v="2015-11-27T00:00:00"/>
    <x v="1"/>
  </r>
  <r>
    <n v="6989"/>
    <s v="N"/>
    <d v="2015-11-25T00:00:00"/>
    <s v="High"/>
    <x v="45"/>
    <n v="195.18"/>
    <n v="0.08"/>
    <s v="Regular"/>
    <n v="-16.420000000000002"/>
    <n v="23.99"/>
    <n v="19.989999999999998"/>
    <s v="Magdelene Morse"/>
    <s v="West Glamorgan"/>
    <s v="Home Office"/>
    <x v="1"/>
    <s v="Office Machines"/>
    <s v="Medium Box"/>
    <d v="2015-11-27T00:00:00"/>
    <x v="1"/>
  </r>
  <r>
    <n v="6990"/>
    <s v="N"/>
    <d v="2015-11-27T00:00:00"/>
    <s v="Low"/>
    <x v="22"/>
    <n v="1398.0934999999999"/>
    <n v="0.03"/>
    <s v="Regular"/>
    <n v="173.86"/>
    <n v="77.989999999999995"/>
    <n v="21.69"/>
    <s v="Nona Balk"/>
    <s v="Dyfed"/>
    <s v="Corporate"/>
    <x v="1"/>
    <s v="Telephones and Communication"/>
    <s v="Small Box"/>
    <d v="2015-12-01T00:00:00"/>
    <x v="1"/>
  </r>
  <r>
    <n v="6991"/>
    <s v="N"/>
    <d v="2015-11-27T00:00:00"/>
    <s v="Low"/>
    <x v="26"/>
    <n v="1024.6885"/>
    <n v="0.1"/>
    <s v="Regular"/>
    <n v="-109.9"/>
    <n v="77.989999999999995"/>
    <n v="22.99"/>
    <s v="Nona Balk"/>
    <s v="Dyfed"/>
    <s v="Corporate"/>
    <x v="1"/>
    <s v="Telephones and Communication"/>
    <s v="Small Box"/>
    <d v="2015-12-04T00:00:00"/>
    <x v="1"/>
  </r>
  <r>
    <n v="6992"/>
    <s v="N"/>
    <d v="2015-11-27T00:00:00"/>
    <s v="Low"/>
    <x v="22"/>
    <n v="1162.9835"/>
    <n v="0.04"/>
    <s v="Regular"/>
    <n v="-121.6"/>
    <n v="67.989999999999995"/>
    <n v="19"/>
    <s v="Roland Black"/>
    <s v="Mid Glamorgan"/>
    <s v="Small Business"/>
    <x v="1"/>
    <s v="Telephones and Communication"/>
    <s v="Small Pack"/>
    <d v="2015-12-02T00:00:00"/>
    <x v="1"/>
  </r>
  <r>
    <n v="6993"/>
    <s v="N"/>
    <d v="2015-11-29T00:00:00"/>
    <s v="Medium"/>
    <x v="34"/>
    <n v="468.95"/>
    <n v="0.09"/>
    <s v="Regular"/>
    <n v="-6.6"/>
    <n v="45.98"/>
    <n v="33.99"/>
    <s v="Barry Franz"/>
    <s v="Dyfed"/>
    <s v="Corporate"/>
    <x v="2"/>
    <s v="Office Furnishings"/>
    <s v="Small Box"/>
    <d v="2015-11-29T00:00:00"/>
    <x v="1"/>
  </r>
  <r>
    <n v="6994"/>
    <s v="N"/>
    <d v="2015-11-29T00:00:00"/>
    <s v="Medium"/>
    <x v="49"/>
    <n v="426.22"/>
    <n v="0.02"/>
    <s v="Regular"/>
    <n v="-54.81"/>
    <n v="20.6"/>
    <n v="20.190000000000001"/>
    <s v="Barry Franz"/>
    <s v="Dyfed"/>
    <s v="Corporate"/>
    <x v="0"/>
    <s v="Binders and Binder Accessories"/>
    <s v="Small Box"/>
    <d v="2015-12-01T00:00:00"/>
    <x v="1"/>
  </r>
  <r>
    <n v="6995"/>
    <s v="N"/>
    <d v="2015-11-29T00:00:00"/>
    <s v="Not Specified"/>
    <x v="6"/>
    <n v="133.18"/>
    <n v="0.02"/>
    <s v="Regular"/>
    <n v="13.83"/>
    <n v="42.56"/>
    <n v="16.989999999999998"/>
    <s v="Sean Braxton"/>
    <s v="Mid Glamorgan"/>
    <s v="Small Business"/>
    <x v="0"/>
    <s v="Binders and Binder Accessories"/>
    <s v="Small Box"/>
    <d v="2015-11-30T00:00:00"/>
    <x v="1"/>
  </r>
  <r>
    <n v="6996"/>
    <s v="N"/>
    <d v="2015-11-29T00:00:00"/>
    <s v="Not Specified"/>
    <x v="45"/>
    <n v="584.4"/>
    <n v="0.04"/>
    <s v="Delivery Van"/>
    <n v="-107.48"/>
    <n v="45.94"/>
    <n v="33.19"/>
    <s v="Sean Braxton"/>
    <s v="Mid Glamorgan"/>
    <s v="Small Business"/>
    <x v="2"/>
    <s v="Chairs &amp; Chairmats"/>
    <s v="Jumbo Drum"/>
    <d v="2015-11-30T00:00:00"/>
    <x v="1"/>
  </r>
  <r>
    <n v="6997"/>
    <s v="N"/>
    <d v="2015-11-29T00:00:00"/>
    <s v="Not Specified"/>
    <x v="17"/>
    <n v="31.93"/>
    <n v="0.04"/>
    <s v="Regular"/>
    <n v="-22.74"/>
    <n v="21.49"/>
    <n v="19.760000000000002"/>
    <s v="Sean Braxton"/>
    <s v="Mid Glamorgan"/>
    <s v="Small Business"/>
    <x v="1"/>
    <s v="Office Machines"/>
    <s v="Medium Box"/>
    <d v="2015-12-01T00:00:00"/>
    <x v="1"/>
  </r>
  <r>
    <n v="6998"/>
    <s v="N"/>
    <d v="2015-11-29T00:00:00"/>
    <s v="High"/>
    <x v="14"/>
    <n v="120.6"/>
    <n v="0.1"/>
    <s v="Regular"/>
    <n v="30.23"/>
    <n v="18.079999999999998"/>
    <n v="14.91"/>
    <s v="Keith Dawkins"/>
    <s v="Mid Glamorgan"/>
    <s v="Home Office"/>
    <x v="0"/>
    <s v="Pens &amp; Art Supplies"/>
    <s v="Wrap Bag"/>
    <d v="2015-12-01T00:00:00"/>
    <x v="1"/>
  </r>
  <r>
    <n v="6999"/>
    <s v="N"/>
    <d v="2015-11-30T00:00:00"/>
    <s v="Not Specified"/>
    <x v="25"/>
    <n v="82.15"/>
    <n v="0.06"/>
    <s v="Express"/>
    <n v="-110.03"/>
    <n v="14.28"/>
    <n v="19.2"/>
    <s v="Suzanne McNair"/>
    <s v="Mid Glamorgan"/>
    <s v="Corporate"/>
    <x v="0"/>
    <s v="Pens &amp; Art Supplies"/>
    <s v="Wrap Bag"/>
    <d v="2015-12-01T00:00:00"/>
    <x v="1"/>
  </r>
  <r>
    <n v="7000"/>
    <s v="N"/>
    <d v="2015-11-30T00:00:00"/>
    <s v="Critical"/>
    <x v="33"/>
    <n v="1851.66"/>
    <n v="0.03"/>
    <s v="Regular"/>
    <n v="52.98"/>
    <n v="49.76"/>
    <n v="26.9"/>
    <s v="Fred McMath"/>
    <s v="Dyfed"/>
    <s v="Small Business"/>
    <x v="0"/>
    <s v="Storage &amp; Organization"/>
    <s v="Small Box"/>
    <d v="2015-12-01T00:00:00"/>
    <x v="1"/>
  </r>
  <r>
    <n v="7001"/>
    <s v="N"/>
    <d v="2015-11-30T00:00:00"/>
    <s v="High"/>
    <x v="22"/>
    <n v="534.65"/>
    <n v="0.01"/>
    <s v="Regular"/>
    <n v="79.41"/>
    <n v="32.979999999999997"/>
    <n v="22.83"/>
    <s v="Eudokia Martin"/>
    <s v="West Glamorgan"/>
    <s v="Home Office"/>
    <x v="0"/>
    <s v="Binders and Binder Accessories"/>
    <s v="Small Box"/>
    <d v="2015-12-01T00:00:00"/>
    <x v="1"/>
  </r>
  <r>
    <n v="7002"/>
    <s v="N"/>
    <d v="2015-12-01T00:00:00"/>
    <s v="High"/>
    <x v="20"/>
    <n v="148.66999999999999"/>
    <n v="0.08"/>
    <s v="Express"/>
    <n v="33.54"/>
    <n v="33.380000000000003"/>
    <n v="16.989999999999998"/>
    <s v="Katrina Willman"/>
    <s v="Dyfed"/>
    <s v="Consumer"/>
    <x v="0"/>
    <s v="Binders and Binder Accessories"/>
    <s v="Small Box"/>
    <d v="2015-12-03T00:00:00"/>
    <x v="1"/>
  </r>
  <r>
    <n v="7003"/>
    <s v="N"/>
    <d v="2015-12-01T00:00:00"/>
    <s v="High"/>
    <x v="21"/>
    <n v="23.42"/>
    <n v="0.09"/>
    <s v="Regular"/>
    <n v="2.58"/>
    <n v="13.81"/>
    <n v="14.75"/>
    <s v="Katrina Willman"/>
    <s v="Dyfed"/>
    <s v="Consumer"/>
    <x v="0"/>
    <s v="Rubber Bands"/>
    <s v="Wrap Bag"/>
    <d v="2015-12-03T00:00:00"/>
    <x v="1"/>
  </r>
  <r>
    <n v="7004"/>
    <s v="N"/>
    <d v="2015-12-01T00:00:00"/>
    <s v="Low"/>
    <x v="43"/>
    <n v="1548.8579999999999"/>
    <n v="0.05"/>
    <s v="Regular"/>
    <n v="-232.76"/>
    <n v="67.989999999999995"/>
    <n v="19"/>
    <s v="Patrick Jones"/>
    <s v="Dyfed"/>
    <s v="Home Office"/>
    <x v="1"/>
    <s v="Telephones and Communication"/>
    <s v="Small Pack"/>
    <d v="2015-12-08T00:00:00"/>
    <x v="1"/>
  </r>
  <r>
    <n v="7005"/>
    <s v="N"/>
    <d v="2015-12-02T00:00:00"/>
    <s v="Low"/>
    <x v="40"/>
    <n v="7790.76"/>
    <n v="7.0000000000000007E-2"/>
    <s v="Express"/>
    <n v="3511.64"/>
    <n v="237.04"/>
    <n v="25.79"/>
    <s v="Joy Smith"/>
    <s v="Dyfed"/>
    <s v="Consumer"/>
    <x v="0"/>
    <s v="Appliances"/>
    <s v="Medium Box"/>
    <d v="2015-12-02T00:00:00"/>
    <x v="1"/>
  </r>
  <r>
    <n v="7006"/>
    <s v="N"/>
    <d v="2015-12-02T00:00:00"/>
    <s v="Low"/>
    <x v="10"/>
    <n v="69.16"/>
    <n v="0"/>
    <s v="Regular"/>
    <n v="9.74"/>
    <n v="14.84"/>
    <n v="14.93"/>
    <s v="Joy Smith"/>
    <s v="Dyfed"/>
    <s v="Consumer"/>
    <x v="0"/>
    <s v="Pens &amp; Art Supplies"/>
    <s v="Wrap Bag"/>
    <d v="2015-12-02T00:00:00"/>
    <x v="1"/>
  </r>
  <r>
    <n v="7007"/>
    <s v="N"/>
    <d v="2015-12-02T00:00:00"/>
    <s v="Low"/>
    <x v="40"/>
    <n v="1287.74"/>
    <n v="0"/>
    <s v="Delivery Van"/>
    <n v="-1042.8499999999999"/>
    <n v="43.76"/>
    <n v="59.51"/>
    <s v="Joy Smith"/>
    <s v="Dyfed"/>
    <s v="Consumer"/>
    <x v="2"/>
    <s v="Tables"/>
    <s v="Jumbo Box"/>
    <d v="2015-12-04T00:00:00"/>
    <x v="1"/>
  </r>
  <r>
    <n v="7008"/>
    <s v="N"/>
    <d v="2015-12-02T00:00:00"/>
    <s v="Not Specified"/>
    <x v="15"/>
    <n v="1204.26"/>
    <n v="0.06"/>
    <s v="Regular"/>
    <n v="-7.11"/>
    <n v="62.98"/>
    <n v="20.5"/>
    <s v="Michael Tossell"/>
    <s v="West Glamorgan"/>
    <s v="Home Office"/>
    <x v="1"/>
    <s v="Computer Peripherals"/>
    <s v="Small Box"/>
    <d v="2015-12-03T00:00:00"/>
    <x v="1"/>
  </r>
  <r>
    <n v="7009"/>
    <s v="N"/>
    <d v="2015-12-03T00:00:00"/>
    <s v="Not Specified"/>
    <x v="18"/>
    <n v="2485.39"/>
    <n v="0"/>
    <s v="Regular"/>
    <n v="753.08"/>
    <n v="92.98"/>
    <n v="18.5"/>
    <s v="Troy Blackwell"/>
    <s v="Mid Glamorgan"/>
    <s v="Home Office"/>
    <x v="0"/>
    <s v="Appliances"/>
    <s v="Small Box"/>
    <d v="2015-12-05T00:00:00"/>
    <x v="1"/>
  </r>
  <r>
    <n v="7010"/>
    <s v="N"/>
    <d v="2015-12-03T00:00:00"/>
    <s v="Not Specified"/>
    <x v="15"/>
    <n v="56.23"/>
    <n v="0.06"/>
    <s v="Regular"/>
    <n v="6.4"/>
    <n v="14.1"/>
    <n v="14.7"/>
    <s v="Troy Blackwell"/>
    <s v="Mid Glamorgan"/>
    <s v="Home Office"/>
    <x v="0"/>
    <s v="Pens &amp; Art Supplies"/>
    <s v="Wrap Bag"/>
    <d v="2015-12-05T00:00:00"/>
    <x v="1"/>
  </r>
  <r>
    <n v="7011"/>
    <s v="N"/>
    <d v="2015-12-03T00:00:00"/>
    <s v="Not Specified"/>
    <x v="22"/>
    <n v="2297.3200000000002"/>
    <n v="0.09"/>
    <s v="Regular"/>
    <n v="1042.95"/>
    <n v="116.85"/>
    <n v="18.649999999999999"/>
    <s v="Harold Engle"/>
    <s v="Dyfed"/>
    <s v="Consumer"/>
    <x v="0"/>
    <s v="Paper"/>
    <s v="Small Box"/>
    <d v="2015-12-05T00:00:00"/>
    <x v="1"/>
  </r>
  <r>
    <n v="7012"/>
    <s v="N"/>
    <d v="2015-12-03T00:00:00"/>
    <s v="Not Specified"/>
    <x v="41"/>
    <n v="3241.5"/>
    <n v="0.03"/>
    <s v="Regular"/>
    <n v="2038.9"/>
    <n v="111.23"/>
    <n v="22.99"/>
    <s v="Noel Staavos"/>
    <s v="West Glamorgan"/>
    <s v="Home Office"/>
    <x v="2"/>
    <s v="Office Furnishings"/>
    <s v="Small Pack"/>
    <d v="2015-12-05T00:00:00"/>
    <x v="1"/>
  </r>
  <r>
    <n v="7013"/>
    <s v="N"/>
    <d v="2015-12-04T00:00:00"/>
    <s v="Not Specified"/>
    <x v="28"/>
    <n v="108.74"/>
    <n v="0.06"/>
    <s v="Regular"/>
    <n v="31.51"/>
    <n v="17.68"/>
    <n v="15.39"/>
    <s v="Jim Sink"/>
    <s v="Dyfed"/>
    <s v="Corporate"/>
    <x v="0"/>
    <s v="Envelopes"/>
    <s v="Small Box"/>
    <d v="2015-12-06T00:00:00"/>
    <x v="1"/>
  </r>
  <r>
    <n v="7014"/>
    <s v="Y"/>
    <d v="2015-12-05T00:00:00"/>
    <s v="Not Specified"/>
    <x v="19"/>
    <n v="99.54"/>
    <n v="0.01"/>
    <s v="Regular"/>
    <n v="-34.85"/>
    <n v="20.12"/>
    <n v="16.829999999999998"/>
    <s v="Jonathan Doherty"/>
    <s v="Mid Glamorgan"/>
    <s v="Corporate"/>
    <x v="1"/>
    <s v="Computer Peripherals"/>
    <s v="Small Pack"/>
    <d v="2015-12-05T00:00:00"/>
    <x v="1"/>
  </r>
  <r>
    <n v="7015"/>
    <s v="Y"/>
    <d v="2015-12-05T00:00:00"/>
    <s v="Not Specified"/>
    <x v="29"/>
    <n v="264.83"/>
    <n v="0.05"/>
    <s v="Regular"/>
    <n v="-195.23"/>
    <n v="18.48"/>
    <n v="22.73"/>
    <s v="Jonathan Doherty"/>
    <s v="Mid Glamorgan"/>
    <s v="Corporate"/>
    <x v="0"/>
    <s v="Paper"/>
    <s v="Small Box"/>
    <d v="2015-12-07T00:00:00"/>
    <x v="1"/>
  </r>
  <r>
    <n v="7016"/>
    <s v="N"/>
    <d v="2015-12-05T00:00:00"/>
    <s v="Not Specified"/>
    <x v="21"/>
    <n v="180.81700000000001"/>
    <n v="0"/>
    <s v="Regular"/>
    <n v="23.63"/>
    <n v="32.99"/>
    <n v="14.99"/>
    <s v="Clay Rozendal"/>
    <s v="South Glamorgan"/>
    <s v="Corporate"/>
    <x v="1"/>
    <s v="Telephones and Communication"/>
    <s v="Wrap Bag"/>
    <d v="2015-12-07T00:00:00"/>
    <x v="1"/>
  </r>
  <r>
    <n v="7017"/>
    <s v="Y"/>
    <d v="2015-12-05T00:00:00"/>
    <s v="Not Specified"/>
    <x v="47"/>
    <n v="4379.32"/>
    <n v="0.03"/>
    <s v="Delivery Van"/>
    <n v="-528.04"/>
    <n v="162.97999999999999"/>
    <n v="80.27"/>
    <s v="John Lee"/>
    <s v="Mid Glamorgan"/>
    <s v="Corporate"/>
    <x v="2"/>
    <s v="Bookcases"/>
    <s v="Jumbo Box"/>
    <d v="2015-12-08T00:00:00"/>
    <x v="1"/>
  </r>
  <r>
    <n v="7018"/>
    <s v="Y"/>
    <d v="2015-12-05T00:00:00"/>
    <s v="Not Specified"/>
    <x v="10"/>
    <n v="1752.518"/>
    <n v="0.03"/>
    <s v="Regular"/>
    <n v="312.64999999999998"/>
    <n v="107.99"/>
    <n v="18.899999999999999"/>
    <s v="John Lee"/>
    <s v="Mid Glamorgan"/>
    <s v="Corporate"/>
    <x v="1"/>
    <s v="Telephones and Communication"/>
    <s v="Small Box"/>
    <d v="2015-12-07T00:00:00"/>
    <x v="1"/>
  </r>
  <r>
    <n v="7019"/>
    <s v="Y"/>
    <d v="2015-12-05T00:00:00"/>
    <s v="Not Specified"/>
    <x v="35"/>
    <n v="297.86"/>
    <n v="0.1"/>
    <s v="Regular"/>
    <n v="-26.15"/>
    <n v="23.97"/>
    <n v="18.98"/>
    <s v="John Lee"/>
    <s v="Dyfed"/>
    <s v="Corporate"/>
    <x v="0"/>
    <s v="Appliances"/>
    <s v="Small Box"/>
    <d v="2015-12-05T00:00:00"/>
    <x v="1"/>
  </r>
  <r>
    <n v="7020"/>
    <s v="Y"/>
    <d v="2015-12-05T00:00:00"/>
    <s v="Not Specified"/>
    <x v="27"/>
    <n v="1214.8"/>
    <n v="0.03"/>
    <s v="Regular"/>
    <n v="-19.829999999999998"/>
    <n v="38.31"/>
    <n v="19.89"/>
    <s v="John Lee"/>
    <s v="Dyfed"/>
    <s v="Corporate"/>
    <x v="1"/>
    <s v="Computer Peripherals"/>
    <s v="Small Box"/>
    <d v="2015-12-07T00:00:00"/>
    <x v="1"/>
  </r>
  <r>
    <n v="7021"/>
    <s v="N"/>
    <d v="2015-12-06T00:00:00"/>
    <s v="Critical"/>
    <x v="38"/>
    <n v="858.57"/>
    <n v="7.0000000000000007E-2"/>
    <s v="Regular"/>
    <n v="-125.88"/>
    <n v="34.380000000000003"/>
    <n v="29.1"/>
    <s v="Maya Herman"/>
    <s v="Mid Glamorgan"/>
    <s v="Corporate"/>
    <x v="0"/>
    <s v="Binders and Binder Accessories"/>
    <s v="Small Box"/>
    <d v="2015-12-07T00:00:00"/>
    <x v="1"/>
  </r>
  <r>
    <n v="7022"/>
    <s v="N"/>
    <d v="2015-12-07T00:00:00"/>
    <s v="Medium"/>
    <x v="13"/>
    <n v="364.35"/>
    <n v="0.08"/>
    <s v="Regular"/>
    <n v="-222.84"/>
    <n v="399.99"/>
    <n v="33.99"/>
    <s v="Bill Donatelli"/>
    <s v="West Glamorgan"/>
    <s v="Corporate"/>
    <x v="0"/>
    <s v="Binders and Binder Accessories"/>
    <s v="Small Box"/>
    <d v="2015-12-08T00:00:00"/>
    <x v="1"/>
  </r>
  <r>
    <n v="7023"/>
    <s v="N"/>
    <d v="2015-12-07T00:00:00"/>
    <s v="Medium"/>
    <x v="7"/>
    <n v="120.26"/>
    <n v="0.04"/>
    <s v="Regular"/>
    <n v="-51.38"/>
    <n v="18.600000000000001"/>
    <n v="18.07"/>
    <s v="Bill Donatelli"/>
    <s v="West Glamorgan"/>
    <s v="Corporate"/>
    <x v="1"/>
    <s v="Computer Peripherals"/>
    <s v="Small Pack"/>
    <d v="2015-12-09T00:00:00"/>
    <x v="1"/>
  </r>
  <r>
    <n v="7024"/>
    <s v="N"/>
    <d v="2015-12-07T00:00:00"/>
    <s v="Medium"/>
    <x v="42"/>
    <n v="2070.8200000000002"/>
    <n v="0.03"/>
    <s v="Regular"/>
    <n v="995.35"/>
    <n v="67.98"/>
    <n v="19.149999999999999"/>
    <s v="Bill Donatelli"/>
    <s v="West Glamorgan"/>
    <s v="Corporate"/>
    <x v="0"/>
    <s v="Paper"/>
    <s v="Small Box"/>
    <d v="2015-12-09T00:00:00"/>
    <x v="1"/>
  </r>
  <r>
    <n v="7025"/>
    <s v="N"/>
    <d v="2015-12-07T00:00:00"/>
    <s v="Critical"/>
    <x v="45"/>
    <n v="115.82"/>
    <n v="0.02"/>
    <s v="Regular"/>
    <n v="-45.42"/>
    <n v="18.48"/>
    <n v="20.81"/>
    <s v="Clay Rozendal"/>
    <s v="South Glamorgan"/>
    <s v="Corporate"/>
    <x v="0"/>
    <s v="Paper"/>
    <s v="Small Box"/>
    <d v="2015-12-09T00:00:00"/>
    <x v="1"/>
  </r>
  <r>
    <n v="7026"/>
    <s v="N"/>
    <d v="2015-12-07T00:00:00"/>
    <s v="Critical"/>
    <x v="31"/>
    <n v="85.87"/>
    <n v="0.06"/>
    <s v="Regular"/>
    <n v="23.39"/>
    <n v="14.88"/>
    <n v="14.99"/>
    <s v="Clay Rozendal"/>
    <s v="South Glamorgan"/>
    <s v="Corporate"/>
    <x v="0"/>
    <s v="Labels"/>
    <s v="Small Box"/>
    <d v="2015-12-09T00:00:00"/>
    <x v="1"/>
  </r>
  <r>
    <n v="7027"/>
    <s v="N"/>
    <d v="2015-12-08T00:00:00"/>
    <s v="High"/>
    <x v="36"/>
    <n v="17724.740000000002"/>
    <n v="0"/>
    <s v="Delivery Van"/>
    <n v="8296.48"/>
    <n v="512.97"/>
    <n v="83.3"/>
    <s v="Philip Brown"/>
    <s v="West Glamorgan"/>
    <s v="Corporate"/>
    <x v="1"/>
    <s v="Office Machines"/>
    <s v="Jumbo Drum"/>
    <d v="2015-12-09T00:00:00"/>
    <x v="1"/>
  </r>
  <r>
    <n v="7028"/>
    <s v="N"/>
    <d v="2015-12-09T00:00:00"/>
    <s v="Not Specified"/>
    <x v="3"/>
    <n v="1151.28"/>
    <n v="0.04"/>
    <s v="Regular"/>
    <n v="-83.3"/>
    <n v="85.98"/>
    <n v="18"/>
    <s v="Phillip Breyer"/>
    <s v="West Glamorgan"/>
    <s v="Corporate"/>
    <x v="1"/>
    <s v="Computer Peripherals"/>
    <s v="Small Box"/>
    <d v="2015-12-10T00:00:00"/>
    <x v="1"/>
  </r>
  <r>
    <n v="7029"/>
    <s v="N"/>
    <d v="2015-12-10T00:00:00"/>
    <s v="Low"/>
    <x v="31"/>
    <n v="1998.66"/>
    <n v="0.01"/>
    <s v="Delivery Van"/>
    <n v="-522.69000000000005"/>
    <n v="80.81"/>
    <n v="74"/>
    <s v="Ionia McGrath"/>
    <s v="Dyfed"/>
    <s v="Home Office"/>
    <x v="0"/>
    <s v="Appliances"/>
    <s v="Jumbo Drum"/>
    <d v="2015-12-17T00:00:00"/>
    <x v="1"/>
  </r>
  <r>
    <n v="7030"/>
    <s v="N"/>
    <d v="2015-12-10T00:00:00"/>
    <s v="Low"/>
    <x v="22"/>
    <n v="10487.672"/>
    <n v="7.0000000000000007E-2"/>
    <s v="Delivery Van"/>
    <n v="2277.08"/>
    <n v="562.98"/>
    <n v="78.59"/>
    <s v="Ionia McGrath"/>
    <s v="Dyfed"/>
    <s v="Home Office"/>
    <x v="2"/>
    <s v="Tables"/>
    <s v="Jumbo Box"/>
    <d v="2015-12-12T00:00:00"/>
    <x v="1"/>
  </r>
  <r>
    <n v="7031"/>
    <s v="N"/>
    <d v="2015-12-11T00:00:00"/>
    <s v="High"/>
    <x v="47"/>
    <n v="595.94000000000005"/>
    <n v="0.04"/>
    <s v="Regular"/>
    <n v="-25.32"/>
    <n v="32.15"/>
    <n v="22.99"/>
    <s v="Harold Engle"/>
    <s v="Dyfed"/>
    <s v="Consumer"/>
    <x v="0"/>
    <s v="Pens &amp; Art Supplies"/>
    <s v="Small Pack"/>
    <d v="2015-12-12T00:00:00"/>
    <x v="1"/>
  </r>
  <r>
    <n v="7032"/>
    <s v="N"/>
    <d v="2015-12-12T00:00:00"/>
    <s v="Medium"/>
    <x v="41"/>
    <n v="698.28"/>
    <n v="0.08"/>
    <s v="Regular"/>
    <n v="124.65"/>
    <n v="34.979999999999997"/>
    <n v="21.58"/>
    <s v="Maria Bertelson"/>
    <s v="Mid Glamorgan"/>
    <s v="Home Office"/>
    <x v="2"/>
    <s v="Office Furnishings"/>
    <s v="Small Box"/>
    <d v="2015-12-13T00:00:00"/>
    <x v="1"/>
  </r>
  <r>
    <n v="7033"/>
    <s v="N"/>
    <d v="2015-12-12T00:00:00"/>
    <s v="Low"/>
    <x v="49"/>
    <n v="10348.870000000001"/>
    <n v="0.03"/>
    <s v="Delivery Van"/>
    <n v="870.42"/>
    <n v="220.16"/>
    <n v="82.02"/>
    <s v="Darren Budd"/>
    <s v="West Glamorgan"/>
    <s v="Corporate"/>
    <x v="2"/>
    <s v="Chairs &amp; Chairmats"/>
    <s v="Jumbo Drum"/>
    <d v="2015-12-17T00:00:00"/>
    <x v="1"/>
  </r>
  <r>
    <n v="7034"/>
    <s v="N"/>
    <d v="2015-12-12T00:00:00"/>
    <s v="Low"/>
    <x v="17"/>
    <n v="62.61"/>
    <n v="0.08"/>
    <s v="Regular"/>
    <n v="-39.9"/>
    <n v="36.979999999999997"/>
    <n v="22.79"/>
    <s v="Darren Budd"/>
    <s v="West Glamorgan"/>
    <s v="Corporate"/>
    <x v="2"/>
    <s v="Chairs &amp; Chairmats"/>
    <s v="Jumbo Drum"/>
    <d v="2015-12-16T00:00:00"/>
    <x v="1"/>
  </r>
  <r>
    <n v="7035"/>
    <s v="N"/>
    <d v="2015-12-12T00:00:00"/>
    <s v="Low"/>
    <x v="21"/>
    <n v="45.7"/>
    <n v="0.01"/>
    <s v="Regular"/>
    <n v="-37.090000000000003"/>
    <n v="15.36"/>
    <n v="20.27"/>
    <s v="Darren Budd"/>
    <s v="West Glamorgan"/>
    <s v="Corporate"/>
    <x v="2"/>
    <s v="Office Furnishings"/>
    <s v="Large Box"/>
    <d v="2015-12-17T00:00:00"/>
    <x v="1"/>
  </r>
  <r>
    <n v="7036"/>
    <s v="N"/>
    <d v="2015-12-12T00:00:00"/>
    <s v="Not Specified"/>
    <x v="12"/>
    <n v="71.36"/>
    <n v="0.05"/>
    <s v="Regular"/>
    <n v="-8.31"/>
    <n v="13.88"/>
    <n v="15.49"/>
    <s v="Saphhira Shifley"/>
    <s v="Mid Glamorgan"/>
    <s v="Consumer"/>
    <x v="0"/>
    <s v="Binders and Binder Accessories"/>
    <s v="Small Box"/>
    <d v="2015-12-13T00:00:00"/>
    <x v="1"/>
  </r>
  <r>
    <n v="7037"/>
    <s v="N"/>
    <d v="2015-12-12T00:00:00"/>
    <s v="Not Specified"/>
    <x v="15"/>
    <n v="184.63"/>
    <n v="7.0000000000000007E-2"/>
    <s v="Regular"/>
    <n v="10.34"/>
    <n v="20.14"/>
    <n v="17.12"/>
    <s v="Saphhira Shifley"/>
    <s v="Mid Glamorgan"/>
    <s v="Consumer"/>
    <x v="0"/>
    <s v="Pens &amp; Art Supplies"/>
    <s v="Wrap Bag"/>
    <d v="2015-12-13T00:00:00"/>
    <x v="1"/>
  </r>
  <r>
    <n v="7038"/>
    <s v="N"/>
    <d v="2015-12-12T00:00:00"/>
    <s v="High"/>
    <x v="3"/>
    <n v="134.13999999999999"/>
    <n v="0.08"/>
    <s v="Regular"/>
    <n v="-13.13"/>
    <n v="20.67"/>
    <n v="17.5"/>
    <s v="Ed Jacobs"/>
    <s v="Mid Glamorgan"/>
    <s v="Small Business"/>
    <x v="0"/>
    <s v="Appliances"/>
    <s v="Small Box"/>
    <d v="2015-12-13T00:00:00"/>
    <x v="1"/>
  </r>
  <r>
    <n v="7039"/>
    <s v="N"/>
    <d v="2015-12-12T00:00:00"/>
    <s v="High"/>
    <x v="21"/>
    <n v="698.49"/>
    <n v="0.08"/>
    <s v="Regular"/>
    <n v="369.43"/>
    <n v="90.69"/>
    <n v="33.99"/>
    <s v="Jason Gross"/>
    <s v="Mid Glamorgan"/>
    <s v="Small Business"/>
    <x v="2"/>
    <s v="Office Furnishings"/>
    <s v="Small Box"/>
    <d v="2015-12-14T00:00:00"/>
    <x v="1"/>
  </r>
  <r>
    <n v="7040"/>
    <s v="N"/>
    <d v="2015-12-12T00:00:00"/>
    <s v="High"/>
    <x v="12"/>
    <n v="721.1"/>
    <n v="0.02"/>
    <s v="Regular"/>
    <n v="181.49"/>
    <n v="33.979999999999997"/>
    <n v="16.87"/>
    <s v="Jason Gross"/>
    <s v="Mid Glamorgan"/>
    <s v="Small Business"/>
    <x v="0"/>
    <s v="Pens &amp; Art Supplies"/>
    <s v="Small Pack"/>
    <d v="2015-12-13T00:00:00"/>
    <x v="1"/>
  </r>
  <r>
    <n v="7041"/>
    <s v="N"/>
    <d v="2015-12-12T00:00:00"/>
    <s v="Not Specified"/>
    <x v="29"/>
    <n v="247.58"/>
    <n v="0.06"/>
    <s v="Regular"/>
    <n v="-154.81"/>
    <n v="17.78"/>
    <n v="21.64"/>
    <s v="Brad Eason"/>
    <s v="West Glamorgan"/>
    <s v="Small Business"/>
    <x v="0"/>
    <s v="Paper"/>
    <s v="Small Box"/>
    <d v="2015-12-14T00:00:00"/>
    <x v="1"/>
  </r>
  <r>
    <n v="7042"/>
    <s v="N"/>
    <d v="2015-12-12T00:00:00"/>
    <s v="Not Specified"/>
    <x v="46"/>
    <n v="536.67999999999995"/>
    <n v="0.1"/>
    <s v="Express"/>
    <n v="-24.87"/>
    <n v="24.21"/>
    <n v="18.809999999999999"/>
    <s v="Brad Eason"/>
    <s v="West Glamorgan"/>
    <s v="Small Business"/>
    <x v="0"/>
    <s v="Storage &amp; Organization"/>
    <s v="Small Box"/>
    <d v="2015-12-13T00:00:00"/>
    <x v="1"/>
  </r>
  <r>
    <n v="7043"/>
    <s v="N"/>
    <d v="2015-12-14T00:00:00"/>
    <s v="Low"/>
    <x v="1"/>
    <n v="1642.38"/>
    <n v="0.09"/>
    <s v="Regular"/>
    <n v="-115.05"/>
    <n v="152.85"/>
    <n v="33.99"/>
    <s v="Jennifer Braxton"/>
    <s v="Dyfed"/>
    <s v="Small Business"/>
    <x v="0"/>
    <s v="Storage &amp; Organization"/>
    <s v="Small Box"/>
    <d v="2015-12-16T00:00:00"/>
    <x v="1"/>
  </r>
  <r>
    <n v="7044"/>
    <s v="N"/>
    <d v="2015-12-14T00:00:00"/>
    <s v="Not Specified"/>
    <x v="19"/>
    <n v="238.12"/>
    <n v="0.08"/>
    <s v="Regular"/>
    <n v="-63.36"/>
    <n v="32.950000000000003"/>
    <n v="19.989999999999998"/>
    <s v="Maria Bertelson"/>
    <s v="Mid Glamorgan"/>
    <s v="Home Office"/>
    <x v="1"/>
    <s v="Computer Peripherals"/>
    <s v="Small Box"/>
    <d v="2015-12-17T00:00:00"/>
    <x v="1"/>
  </r>
  <r>
    <n v="7045"/>
    <s v="N"/>
    <d v="2015-12-14T00:00:00"/>
    <s v="Not Specified"/>
    <x v="46"/>
    <n v="300.87"/>
    <n v="0.06"/>
    <s v="Regular"/>
    <n v="-199.98"/>
    <n v="18.48"/>
    <n v="22.4"/>
    <s v="Maria Bertelson"/>
    <s v="Mid Glamorgan"/>
    <s v="Home Office"/>
    <x v="0"/>
    <s v="Paper"/>
    <s v="Small Box"/>
    <d v="2015-12-16T00:00:00"/>
    <x v="1"/>
  </r>
  <r>
    <n v="7046"/>
    <s v="N"/>
    <d v="2015-12-14T00:00:00"/>
    <s v="Not Specified"/>
    <x v="12"/>
    <n v="96.1"/>
    <n v="0.06"/>
    <s v="Regular"/>
    <n v="-83.73"/>
    <n v="14.52"/>
    <n v="18.28"/>
    <s v="Maria Bertelson"/>
    <s v="Mid Glamorgan"/>
    <s v="Home Office"/>
    <x v="0"/>
    <s v="Pens &amp; Art Supplies"/>
    <s v="Wrap Bag"/>
    <d v="2015-12-16T00:00:00"/>
    <x v="1"/>
  </r>
  <r>
    <n v="7047"/>
    <s v="N"/>
    <d v="2015-12-14T00:00:00"/>
    <s v="Not Specified"/>
    <x v="15"/>
    <n v="270.18"/>
    <n v="0.04"/>
    <s v="Regular"/>
    <n v="24.76"/>
    <n v="22.98"/>
    <n v="17.37"/>
    <s v="Maria Bertelson"/>
    <s v="Mid Glamorgan"/>
    <s v="Home Office"/>
    <x v="0"/>
    <s v="Scissors Rulers and Trimmers"/>
    <s v="Small Pack"/>
    <d v="2015-12-15T00:00:00"/>
    <x v="1"/>
  </r>
  <r>
    <n v="7048"/>
    <s v="N"/>
    <d v="2015-12-14T00:00:00"/>
    <s v="Not Specified"/>
    <x v="30"/>
    <n v="149.55000000000001"/>
    <n v="0.09"/>
    <s v="Regular"/>
    <n v="-52.78"/>
    <n v="26.03"/>
    <n v="23.37"/>
    <s v="Maria Bertelson"/>
    <s v="Mid Glamorgan"/>
    <s v="Home Office"/>
    <x v="0"/>
    <s v="Storage &amp; Organization"/>
    <s v="Small Box"/>
    <d v="2015-12-16T00:00:00"/>
    <x v="1"/>
  </r>
  <r>
    <n v="7049"/>
    <s v="N"/>
    <d v="2015-12-14T00:00:00"/>
    <s v="Critical"/>
    <x v="12"/>
    <n v="134.28"/>
    <n v="0.05"/>
    <s v="Regular"/>
    <n v="18.03"/>
    <n v="15.7"/>
    <n v="15.61"/>
    <s v="Bill Donatelli"/>
    <s v="West Glamorgan"/>
    <s v="Corporate"/>
    <x v="2"/>
    <s v="Office Furnishings"/>
    <s v="Wrap Bag"/>
    <d v="2015-12-14T00:00:00"/>
    <x v="1"/>
  </r>
  <r>
    <n v="7050"/>
    <s v="N"/>
    <d v="2015-12-14T00:00:00"/>
    <s v="Critical"/>
    <x v="8"/>
    <n v="914.04"/>
    <n v="7.0000000000000007E-2"/>
    <s v="Express"/>
    <n v="-143.53"/>
    <n v="34.380000000000003"/>
    <n v="29.1"/>
    <s v="Bill Donatelli"/>
    <s v="West Glamorgan"/>
    <s v="Corporate"/>
    <x v="0"/>
    <s v="Binders and Binder Accessories"/>
    <s v="Small Box"/>
    <d v="2015-12-14T00:00:00"/>
    <x v="1"/>
  </r>
  <r>
    <n v="7051"/>
    <s v="N"/>
    <d v="2015-12-14T00:00:00"/>
    <s v="Critical"/>
    <x v="46"/>
    <n v="890.36"/>
    <n v="0.06"/>
    <s v="Regular"/>
    <n v="17.05"/>
    <n v="31.98"/>
    <n v="18"/>
    <s v="Bill Donatelli"/>
    <s v="West Glamorgan"/>
    <s v="Corporate"/>
    <x v="1"/>
    <s v="Computer Peripherals"/>
    <s v="Small Box"/>
    <d v="2015-12-16T00:00:00"/>
    <x v="1"/>
  </r>
  <r>
    <n v="7052"/>
    <s v="N"/>
    <d v="2015-12-14T00:00:00"/>
    <s v="Critical"/>
    <x v="0"/>
    <n v="65.540000000000006"/>
    <n v="0.01"/>
    <s v="Regular"/>
    <n v="-90.85"/>
    <n v="32.99"/>
    <n v="18.809999999999999"/>
    <s v="Bill Donatelli"/>
    <s v="West Glamorgan"/>
    <s v="Corporate"/>
    <x v="1"/>
    <s v="Telephones and Communication"/>
    <s v="Medium Box"/>
    <d v="2015-12-15T00:00:00"/>
    <x v="1"/>
  </r>
  <r>
    <n v="7053"/>
    <s v="N"/>
    <d v="2015-12-17T00:00:00"/>
    <s v="Not Specified"/>
    <x v="29"/>
    <n v="5240.2299999999996"/>
    <n v="0.01"/>
    <s v="Delivery Van"/>
    <n v="-1456.25"/>
    <n v="134.99"/>
    <n v="84.2"/>
    <s v="Nathan Mautz"/>
    <s v="Dyfed"/>
    <s v="Home Office"/>
    <x v="2"/>
    <s v="Chairs &amp; Chairmats"/>
    <s v="Jumbo Drum"/>
    <d v="2015-12-18T00:00:00"/>
    <x v="1"/>
  </r>
  <r>
    <n v="7054"/>
    <s v="Y"/>
    <d v="2015-12-17T00:00:00"/>
    <s v="Critical"/>
    <x v="3"/>
    <n v="269.69"/>
    <n v="0.09"/>
    <s v="Regular"/>
    <n v="12.66"/>
    <n v="29.78"/>
    <n v="19.03"/>
    <s v="Janet Lee"/>
    <s v="Mid Glamorgan"/>
    <s v="Consumer"/>
    <x v="2"/>
    <s v="Office Furnishings"/>
    <s v="Small Box"/>
    <d v="2015-12-20T00:00:00"/>
    <x v="1"/>
  </r>
  <r>
    <n v="7055"/>
    <s v="Y"/>
    <d v="2015-12-17T00:00:00"/>
    <s v="Critical"/>
    <x v="17"/>
    <n v="123.714"/>
    <n v="0.04"/>
    <s v="Regular"/>
    <n v="-295.45"/>
    <n v="77.989999999999995"/>
    <n v="17.899999999999999"/>
    <s v="Janet Lee"/>
    <s v="Mid Glamorgan"/>
    <s v="Consumer"/>
    <x v="1"/>
    <s v="Telephones and Communication"/>
    <s v="Small Box"/>
    <d v="2015-12-19T00:00:00"/>
    <x v="1"/>
  </r>
  <r>
    <n v="7056"/>
    <s v="N"/>
    <d v="2015-12-18T00:00:00"/>
    <s v="Not Specified"/>
    <x v="8"/>
    <n v="55.81"/>
    <n v="0.06"/>
    <s v="Regular"/>
    <n v="3.94"/>
    <n v="13.14"/>
    <n v="14.7"/>
    <s v="Darrin Sayre"/>
    <s v="Mid Glamorgan"/>
    <s v="Consumer"/>
    <x v="0"/>
    <s v="Rubber Bands"/>
    <s v="Wrap Bag"/>
    <d v="2015-12-20T00:00:00"/>
    <x v="1"/>
  </r>
  <r>
    <n v="7057"/>
    <s v="N"/>
    <d v="2015-12-19T00:00:00"/>
    <s v="Low"/>
    <x v="32"/>
    <n v="193.23"/>
    <n v="0.03"/>
    <s v="Regular"/>
    <n v="63.56"/>
    <n v="26.34"/>
    <n v="19"/>
    <s v="Ashley Jarvis"/>
    <s v="Mid Glamorgan"/>
    <s v="Small Business"/>
    <x v="2"/>
    <s v="Office Furnishings"/>
    <s v="Small Pack"/>
    <d v="2015-12-23T00:00:00"/>
    <x v="1"/>
  </r>
  <r>
    <n v="7058"/>
    <s v="N"/>
    <d v="2015-12-19T00:00:00"/>
    <s v="Critical"/>
    <x v="37"/>
    <n v="148.80000000000001"/>
    <n v="0.08"/>
    <s v="Regular"/>
    <n v="39.880000000000003"/>
    <n v="17.68"/>
    <n v="15.46"/>
    <s v="Fred Hopkins"/>
    <s v="West Glamorgan"/>
    <s v="Home Office"/>
    <x v="0"/>
    <s v="Paper"/>
    <s v="Wrap Bag"/>
    <d v="2015-12-22T00:00:00"/>
    <x v="1"/>
  </r>
  <r>
    <n v="7059"/>
    <s v="N"/>
    <d v="2015-12-19T00:00:00"/>
    <s v="Critical"/>
    <x v="20"/>
    <n v="311.30900000000003"/>
    <n v="0.01"/>
    <s v="Regular"/>
    <n v="-248.96"/>
    <n v="67.989999999999995"/>
    <n v="19"/>
    <s v="Fred Hopkins"/>
    <s v="West Glamorgan"/>
    <s v="Home Office"/>
    <x v="1"/>
    <s v="Telephones and Communication"/>
    <s v="Small Pack"/>
    <d v="2015-12-21T00:00:00"/>
    <x v="1"/>
  </r>
  <r>
    <n v="7060"/>
    <s v="N"/>
    <d v="2015-12-19T00:00:00"/>
    <s v="Medium"/>
    <x v="42"/>
    <n v="1561.61"/>
    <n v="0.08"/>
    <s v="Express"/>
    <n v="119.85"/>
    <n v="53.32"/>
    <n v="22.66"/>
    <s v="Chris Cortes"/>
    <s v="Dyfed"/>
    <s v="Consumer"/>
    <x v="2"/>
    <s v="Office Furnishings"/>
    <s v="Medium Box"/>
    <d v="2015-12-19T00:00:00"/>
    <x v="1"/>
  </r>
  <r>
    <n v="7061"/>
    <s v="N"/>
    <d v="2015-12-19T00:00:00"/>
    <s v="Medium"/>
    <x v="44"/>
    <n v="1302.902"/>
    <n v="0.01"/>
    <s v="Express"/>
    <n v="230.26"/>
    <n v="77.989999999999995"/>
    <n v="17.989999999999998"/>
    <s v="Chris Cortes"/>
    <s v="Dyfed"/>
    <s v="Consumer"/>
    <x v="1"/>
    <s v="Telephones and Communication"/>
    <s v="Small Box"/>
    <d v="2015-12-20T00:00:00"/>
    <x v="1"/>
  </r>
  <r>
    <n v="7062"/>
    <s v="N"/>
    <d v="2015-12-20T00:00:00"/>
    <s v="Medium"/>
    <x v="48"/>
    <n v="42.98"/>
    <n v="0.04"/>
    <s v="Regular"/>
    <n v="-14.55"/>
    <n v="16.420000000000002"/>
    <n v="18.989999999999998"/>
    <s v="Liz Carlisle"/>
    <s v="Mid Glamorgan"/>
    <s v="Corporate"/>
    <x v="0"/>
    <s v="Envelopes"/>
    <s v="Small Box"/>
    <d v="2015-12-21T00:00:00"/>
    <x v="1"/>
  </r>
  <r>
    <n v="7063"/>
    <s v="N"/>
    <d v="2015-12-20T00:00:00"/>
    <s v="Not Specified"/>
    <x v="8"/>
    <n v="2545.2800000000002"/>
    <n v="0.03"/>
    <s v="Delivery Van"/>
    <n v="-371.85"/>
    <n v="72.89"/>
    <n v="46.41"/>
    <s v="Muhammed Lee"/>
    <s v="Dyfed"/>
    <s v="Consumer"/>
    <x v="2"/>
    <s v="Chairs &amp; Chairmats"/>
    <s v="Jumbo Drum"/>
    <d v="2015-12-21T00:00:00"/>
    <x v="1"/>
  </r>
  <r>
    <n v="7064"/>
    <s v="N"/>
    <d v="2015-12-21T00:00:00"/>
    <s v="Low"/>
    <x v="49"/>
    <n v="14564.07"/>
    <n v="0.04"/>
    <s v="Delivery Van"/>
    <n v="3835.03"/>
    <n v="318.14"/>
    <n v="40.53"/>
    <s v="Michael Nguyen"/>
    <s v="West Glamorgan"/>
    <s v="Small Business"/>
    <x v="1"/>
    <s v="Office Machines"/>
    <s v="Jumbo Drum"/>
    <d v="2015-12-25T00:00:00"/>
    <x v="1"/>
  </r>
  <r>
    <n v="7065"/>
    <s v="N"/>
    <d v="2015-12-21T00:00:00"/>
    <s v="Low"/>
    <x v="5"/>
    <n v="2368.38"/>
    <n v="0.02"/>
    <s v="Regular"/>
    <n v="617.33000000000004"/>
    <n v="90.65"/>
    <n v="27.99"/>
    <s v="Julia Barnett"/>
    <s v="Mid Glamorgan"/>
    <s v="Home Office"/>
    <x v="0"/>
    <s v="Appliances"/>
    <s v="Medium Box"/>
    <d v="2015-12-21T00:00:00"/>
    <x v="1"/>
  </r>
  <r>
    <n v="7066"/>
    <s v="N"/>
    <d v="2015-12-21T00:00:00"/>
    <s v="Low"/>
    <x v="2"/>
    <n v="189.6"/>
    <n v="0.09"/>
    <s v="Express"/>
    <n v="87.61"/>
    <n v="15.75"/>
    <n v="14.5"/>
    <s v="Julia Barnett"/>
    <s v="Mid Glamorgan"/>
    <s v="Home Office"/>
    <x v="0"/>
    <s v="Labels"/>
    <s v="Small Box"/>
    <d v="2015-12-26T00:00:00"/>
    <x v="1"/>
  </r>
  <r>
    <n v="7067"/>
    <s v="Y"/>
    <d v="2015-12-21T00:00:00"/>
    <s v="Low"/>
    <x v="43"/>
    <n v="1957.4359999999999"/>
    <n v="0.03"/>
    <s v="Regular"/>
    <n v="367.29"/>
    <n v="77.989999999999995"/>
    <n v="22.99"/>
    <s v="Cynthia Arntzen"/>
    <s v="Mid Glamorgan"/>
    <s v="Small Business"/>
    <x v="1"/>
    <s v="Telephones and Communication"/>
    <s v="Small Box"/>
    <d v="2015-12-30T00:00:00"/>
    <x v="1"/>
  </r>
  <r>
    <n v="7068"/>
    <s v="N"/>
    <d v="2015-12-21T00:00:00"/>
    <s v="Medium"/>
    <x v="3"/>
    <n v="109.72"/>
    <n v="0.08"/>
    <s v="Regular"/>
    <n v="-27.3"/>
    <n v="18.48"/>
    <n v="19.739999999999998"/>
    <s v="Tamara Dahlen"/>
    <s v="West Glamorgan"/>
    <s v="Corporate"/>
    <x v="0"/>
    <s v="Paper"/>
    <s v="Small Box"/>
    <d v="2015-12-22T00:00:00"/>
    <x v="1"/>
  </r>
  <r>
    <n v="7069"/>
    <s v="Y"/>
    <d v="2015-12-22T00:00:00"/>
    <s v="Not Specified"/>
    <x v="30"/>
    <n v="316.7"/>
    <n v="0.05"/>
    <s v="Express"/>
    <n v="-72.489999999999995"/>
    <n v="42.98"/>
    <n v="20.5"/>
    <s v="Evan Minnotte"/>
    <s v="Dyfed"/>
    <s v="Corporate"/>
    <x v="1"/>
    <s v="Computer Peripherals"/>
    <s v="Small Box"/>
    <d v="2015-12-24T00:00:00"/>
    <x v="1"/>
  </r>
  <r>
    <n v="7070"/>
    <s v="Y"/>
    <d v="2015-12-22T00:00:00"/>
    <s v="Not Specified"/>
    <x v="34"/>
    <n v="58.2"/>
    <n v="0.09"/>
    <s v="Regular"/>
    <n v="22.19"/>
    <n v="15.69"/>
    <n v="14.5"/>
    <s v="Luke Schmidt"/>
    <s v="Mid Glamorgan"/>
    <s v="Home Office"/>
    <x v="0"/>
    <s v="Labels"/>
    <s v="Small Box"/>
    <d v="2015-12-23T00:00:00"/>
    <x v="1"/>
  </r>
  <r>
    <n v="7071"/>
    <s v="Y"/>
    <d v="2015-12-22T00:00:00"/>
    <s v="Not Specified"/>
    <x v="36"/>
    <n v="758.29"/>
    <n v="7.0000000000000007E-2"/>
    <s v="Express"/>
    <n v="-1170.8800000000001"/>
    <n v="32.340000000000003"/>
    <n v="49"/>
    <s v="Luke Schmidt"/>
    <s v="Mid Glamorgan"/>
    <s v="Home Office"/>
    <x v="0"/>
    <s v="Storage &amp; Organization"/>
    <s v="Large Box"/>
    <d v="2015-12-23T00:00:00"/>
    <x v="1"/>
  </r>
  <r>
    <n v="7072"/>
    <s v="N"/>
    <d v="2015-12-22T00:00:00"/>
    <s v="Not Specified"/>
    <x v="10"/>
    <n v="3330.84"/>
    <n v="0.03"/>
    <s v="Regular"/>
    <n v="105.28"/>
    <n v="164.48"/>
    <n v="18"/>
    <s v="Corinna Mitchell"/>
    <s v="West Glamorgan"/>
    <s v="Corporate"/>
    <x v="1"/>
    <s v="Computer Peripherals"/>
    <s v="Small Box"/>
    <d v="2015-12-23T00:00:00"/>
    <x v="1"/>
  </r>
  <r>
    <n v="7073"/>
    <s v="N"/>
    <d v="2015-12-22T00:00:00"/>
    <s v="Not Specified"/>
    <x v="39"/>
    <n v="35.299999999999997"/>
    <n v="0.02"/>
    <s v="Regular"/>
    <n v="-17.420000000000002"/>
    <n v="16.28"/>
    <n v="20.72"/>
    <s v="Corinna Mitchell"/>
    <s v="West Glamorgan"/>
    <s v="Corporate"/>
    <x v="0"/>
    <s v="Paper"/>
    <s v="Small Box"/>
    <d v="2015-12-24T00:00:00"/>
    <x v="1"/>
  </r>
  <r>
    <n v="7074"/>
    <s v="N"/>
    <d v="2015-12-22T00:00:00"/>
    <s v="Not Specified"/>
    <x v="1"/>
    <n v="717.72799999999995"/>
    <n v="0.02"/>
    <s v="Regular"/>
    <n v="-4.9000000000000004"/>
    <n v="77.989999999999995"/>
    <n v="19.309999999999999"/>
    <s v="Delfina Latchford"/>
    <s v="South Glamorgan"/>
    <s v="Small Business"/>
    <x v="1"/>
    <s v="Telephones and Communication"/>
    <s v="Small Box"/>
    <d v="2015-12-24T00:00:00"/>
    <x v="1"/>
  </r>
  <r>
    <n v="7075"/>
    <s v="N"/>
    <d v="2015-12-24T00:00:00"/>
    <s v="Critical"/>
    <x v="9"/>
    <n v="1288.68"/>
    <n v="0.05"/>
    <s v="Regular"/>
    <n v="421.25"/>
    <n v="41.17"/>
    <n v="20.27"/>
    <s v="Julia Dunbar"/>
    <s v="Mid Glamorgan"/>
    <s v="Consumer"/>
    <x v="0"/>
    <s v="Binders and Binder Accessories"/>
    <s v="Small Box"/>
    <d v="2015-12-26T00:00:00"/>
    <x v="1"/>
  </r>
  <r>
    <n v="7076"/>
    <s v="N"/>
    <d v="2015-12-24T00:00:00"/>
    <s v="Critical"/>
    <x v="32"/>
    <n v="1947.71"/>
    <n v="0.03"/>
    <s v="Delivery Van"/>
    <n v="-662.79"/>
    <n v="158.05000000000001"/>
    <n v="94.2"/>
    <s v="Julia Dunbar"/>
    <s v="Mid Glamorgan"/>
    <s v="Consumer"/>
    <x v="2"/>
    <s v="Tables"/>
    <s v="Jumbo Box"/>
    <d v="2015-12-25T00:00:00"/>
    <x v="1"/>
  </r>
  <r>
    <n v="7077"/>
    <s v="N"/>
    <d v="2015-12-24T00:00:00"/>
    <s v="Critical"/>
    <x v="6"/>
    <n v="438.24799999999999"/>
    <n v="0.06"/>
    <s v="Regular"/>
    <n v="-487.37"/>
    <n v="137.99"/>
    <n v="19.63"/>
    <s v="Julia Dunbar"/>
    <s v="Mid Glamorgan"/>
    <s v="Consumer"/>
    <x v="1"/>
    <s v="Telephones and Communication"/>
    <s v="Small Box"/>
    <d v="2015-12-27T00:00:00"/>
    <x v="1"/>
  </r>
  <r>
    <n v="7078"/>
    <s v="N"/>
    <d v="2015-12-24T00:00:00"/>
    <s v="High"/>
    <x v="47"/>
    <n v="58.54"/>
    <n v="0.08"/>
    <s v="Regular"/>
    <n v="-76.56"/>
    <n v="13.74"/>
    <n v="18.079999999999998"/>
    <s v="Nancy Lomonaco"/>
    <s v="West Glamorgan"/>
    <s v="Home Office"/>
    <x v="2"/>
    <s v="Office Furnishings"/>
    <s v="Small Pack"/>
    <d v="2015-12-26T00:00:00"/>
    <x v="1"/>
  </r>
  <r>
    <n v="7079"/>
    <s v="N"/>
    <d v="2015-12-25T00:00:00"/>
    <s v="Critical"/>
    <x v="45"/>
    <n v="6821.33"/>
    <n v="0.09"/>
    <s v="Delivery Van"/>
    <n v="363.59"/>
    <n v="461.99"/>
    <n v="63"/>
    <s v="Paul Knutson"/>
    <s v="Dyfed"/>
    <s v="Corporate"/>
    <x v="1"/>
    <s v="Copiers and Fax"/>
    <s v="Jumbo Drum"/>
    <d v="2015-12-26T00:00:00"/>
    <x v="1"/>
  </r>
  <r>
    <n v="7080"/>
    <s v="N"/>
    <d v="2015-12-26T00:00:00"/>
    <s v="High"/>
    <x v="3"/>
    <n v="75.72"/>
    <n v="0.05"/>
    <s v="Regular"/>
    <n v="-61.32"/>
    <n v="16.28"/>
    <n v="20.72"/>
    <s v="Ionia McGrath"/>
    <s v="Dyfed"/>
    <s v="Small Business"/>
    <x v="0"/>
    <s v="Paper"/>
    <s v="Small Box"/>
    <d v="2015-12-27T00:00:00"/>
    <x v="1"/>
  </r>
  <r>
    <n v="7081"/>
    <s v="N"/>
    <d v="2015-12-26T00:00:00"/>
    <s v="High"/>
    <x v="0"/>
    <n v="543.78"/>
    <n v="0.03"/>
    <s v="Delivery Van"/>
    <n v="-253.4"/>
    <n v="162.97999999999999"/>
    <n v="80.27"/>
    <s v="Ionia McGrath"/>
    <s v="Dyfed"/>
    <s v="Small Business"/>
    <x v="2"/>
    <s v="Bookcases"/>
    <s v="Jumbo Box"/>
    <d v="2015-12-28T00:00:00"/>
    <x v="1"/>
  </r>
  <r>
    <n v="7082"/>
    <s v="N"/>
    <d v="2015-12-26T00:00:00"/>
    <s v="High"/>
    <x v="15"/>
    <n v="399.27550000000002"/>
    <n v="0.1"/>
    <s v="Regular"/>
    <n v="-32.619999999999997"/>
    <n v="32.99"/>
    <n v="18.809999999999999"/>
    <s v="Ionia McGrath"/>
    <s v="Dyfed"/>
    <s v="Small Business"/>
    <x v="1"/>
    <s v="Telephones and Communication"/>
    <s v="Medium Box"/>
    <d v="2015-12-29T00:00:00"/>
    <x v="1"/>
  </r>
  <r>
    <n v="7083"/>
    <s v="N"/>
    <d v="2015-12-26T00:00:00"/>
    <s v="Medium"/>
    <x v="43"/>
    <n v="543.65"/>
    <n v="0.06"/>
    <s v="Express"/>
    <n v="-161.35"/>
    <n v="27.99"/>
    <n v="27.18"/>
    <s v="Joel Eaton"/>
    <s v="Mid Glamorgan"/>
    <s v="Home Office"/>
    <x v="0"/>
    <s v="Binders and Binder Accessories"/>
    <s v="Small Box"/>
    <d v="2015-12-26T00:00:00"/>
    <x v="1"/>
  </r>
  <r>
    <n v="7084"/>
    <s v="N"/>
    <d v="2015-12-26T00:00:00"/>
    <s v="Medium"/>
    <x v="13"/>
    <n v="13.13"/>
    <n v="0.01"/>
    <s v="Regular"/>
    <n v="3.56"/>
    <n v="16.98"/>
    <n v="14.8"/>
    <s v="Joel Eaton"/>
    <s v="Mid Glamorgan"/>
    <s v="Home Office"/>
    <x v="0"/>
    <s v="Paper"/>
    <s v="Wrap Bag"/>
    <d v="2015-12-27T00:00:00"/>
    <x v="1"/>
  </r>
  <r>
    <n v="7085"/>
    <s v="N"/>
    <d v="2015-12-26T00:00:00"/>
    <s v="Low"/>
    <x v="9"/>
    <n v="4695.0735000000004"/>
    <n v="0.06"/>
    <s v="Express"/>
    <n v="1309.96"/>
    <n v="137.99"/>
    <n v="22.08"/>
    <s v="Tom Stivers"/>
    <s v="Mid Glamorgan"/>
    <s v="Corporate"/>
    <x v="1"/>
    <s v="Telephones and Communication"/>
    <s v="Small Box"/>
    <d v="2016-01-14T00:00:00"/>
    <x v="1"/>
  </r>
  <r>
    <n v="7086"/>
    <s v="N"/>
    <d v="2015-12-26T00:00:00"/>
    <s v="Low"/>
    <x v="6"/>
    <n v="38.518500000000003"/>
    <n v="0.05"/>
    <s v="Regular"/>
    <n v="-41.5"/>
    <n v="19.989999999999998"/>
    <n v="19.03"/>
    <s v="Maris LaWare"/>
    <s v="Mid Glamorgan"/>
    <s v="Home Office"/>
    <x v="1"/>
    <s v="Telephones and Communication"/>
    <s v="Medium Box"/>
    <d v="2016-01-19T00:00:00"/>
    <x v="1"/>
  </r>
  <r>
    <n v="7087"/>
    <s v="N"/>
    <d v="2015-12-26T00:00:00"/>
    <s v="Low"/>
    <x v="23"/>
    <n v="4836.8535000000002"/>
    <n v="0.05"/>
    <s v="Regular"/>
    <n v="1240.55"/>
    <n v="137.99"/>
    <n v="22.99"/>
    <s v="Maris LaWare"/>
    <s v="Mid Glamorgan"/>
    <s v="Home Office"/>
    <x v="1"/>
    <s v="Telephones and Communication"/>
    <s v="Small Box"/>
    <d v="2015-12-30T00:00:00"/>
    <x v="1"/>
  </r>
  <r>
    <n v="7088"/>
    <s v="N"/>
    <d v="2015-12-27T00:00:00"/>
    <s v="Medium"/>
    <x v="43"/>
    <n v="1323.14"/>
    <n v="0.03"/>
    <s v="Regular"/>
    <n v="266.27"/>
    <n v="48.55"/>
    <n v="27.89"/>
    <s v="Brad Thomas"/>
    <s v="Mid Glamorgan"/>
    <s v="Home Office"/>
    <x v="0"/>
    <s v="Pens &amp; Art Supplies"/>
    <s v="Wrap Bag"/>
    <d v="2015-12-29T00:00:00"/>
    <x v="1"/>
  </r>
  <r>
    <n v="7089"/>
    <s v="N"/>
    <d v="2015-12-27T00:00:00"/>
    <s v="Critical"/>
    <x v="43"/>
    <n v="134.02000000000001"/>
    <n v="0.03"/>
    <s v="Regular"/>
    <n v="50.2"/>
    <n v="15.78"/>
    <n v="14.71"/>
    <s v="David Smith"/>
    <s v="West Glamorgan"/>
    <s v="Small Business"/>
    <x v="0"/>
    <s v="Rubber Bands"/>
    <s v="Wrap Bag"/>
    <d v="2015-12-29T00:00:00"/>
    <x v="1"/>
  </r>
  <r>
    <n v="7090"/>
    <s v="N"/>
    <d v="2015-12-28T00:00:00"/>
    <s v="Critical"/>
    <x v="9"/>
    <n v="593.51"/>
    <n v="0.11"/>
    <s v="Regular"/>
    <n v="103.84"/>
    <n v="24.64"/>
    <n v="18.98"/>
    <s v="Matt Abelman"/>
    <s v="Dyfed"/>
    <s v="Consumer"/>
    <x v="2"/>
    <s v="Office Furnishings"/>
    <s v="Small Pack"/>
    <d v="2015-12-30T00:00:00"/>
    <x v="1"/>
  </r>
  <r>
    <n v="7091"/>
    <s v="N"/>
    <d v="2015-12-28T00:00:00"/>
    <s v="Critical"/>
    <x v="22"/>
    <n v="606.5"/>
    <n v="0.02"/>
    <s v="Regular"/>
    <n v="9.2200000000000006"/>
    <n v="36.92"/>
    <n v="26.98"/>
    <s v="Peter Fuller"/>
    <s v="Mid Glamorgan"/>
    <s v="Consumer"/>
    <x v="0"/>
    <s v="Binders and Binder Accessories"/>
    <s v="Small Box"/>
    <d v="2015-12-29T00:00:00"/>
    <x v="1"/>
  </r>
  <r>
    <n v="7092"/>
    <s v="N"/>
    <d v="2015-12-28T00:00:00"/>
    <s v="Critical"/>
    <x v="10"/>
    <n v="161.75"/>
    <n v="0"/>
    <s v="Regular"/>
    <n v="-85.74"/>
    <n v="18.48"/>
    <n v="22.74"/>
    <s v="Liz Willingham"/>
    <s v="Dyfed"/>
    <s v="Home Office"/>
    <x v="0"/>
    <s v="Paper"/>
    <s v="Small Box"/>
    <d v="2015-12-30T00:00:00"/>
    <x v="1"/>
  </r>
  <r>
    <n v="7093"/>
    <s v="N"/>
    <d v="2015-12-28T00:00:00"/>
    <s v="Critical"/>
    <x v="48"/>
    <n v="208.76"/>
    <n v="0"/>
    <s v="Delivery Van"/>
    <n v="-279"/>
    <n v="32.979999999999997"/>
    <n v="67.03"/>
    <s v="Liz Willingham"/>
    <s v="Dyfed"/>
    <s v="Home Office"/>
    <x v="0"/>
    <s v="Storage &amp; Organization"/>
    <s v="Jumbo Drum"/>
    <d v="2015-12-29T00:00:00"/>
    <x v="1"/>
  </r>
  <r>
    <n v="7094"/>
    <s v="N"/>
    <d v="2015-12-29T00:00:00"/>
    <s v="Critical"/>
    <x v="29"/>
    <n v="438.28"/>
    <n v="0.05"/>
    <s v="Regular"/>
    <n v="44.4"/>
    <n v="23.09"/>
    <n v="19.25"/>
    <s v="Art Ferguson"/>
    <s v="Dyfed"/>
    <s v="Corporate"/>
    <x v="0"/>
    <s v="Envelopes"/>
    <s v="Small Box"/>
    <d v="2016-03-22T00:00:00"/>
    <x v="1"/>
  </r>
  <r>
    <n v="7095"/>
    <s v="N"/>
    <d v="2015-12-29T00:00:00"/>
    <s v="High"/>
    <x v="34"/>
    <n v="216.7"/>
    <n v="0.01"/>
    <s v="Express"/>
    <n v="13.26"/>
    <n v="25.48"/>
    <n v="18.510000000000002"/>
    <s v="Randy Bradley"/>
    <s v="Mid Glamorgan"/>
    <s v="Small Business"/>
    <x v="0"/>
    <s v="Storage &amp; Organization"/>
    <s v="Small Box"/>
    <d v="2015-12-29T00:00:00"/>
    <x v="1"/>
  </r>
  <r>
    <n v="7096"/>
    <s v="N"/>
    <d v="2015-12-30T00:00:00"/>
    <s v="Low"/>
    <x v="10"/>
    <n v="54.34"/>
    <n v="0.02"/>
    <s v="Regular"/>
    <n v="9.2799999999999994"/>
    <n v="14.21"/>
    <n v="15"/>
    <s v="Dean Percer"/>
    <s v="Mid Glamorgan"/>
    <s v="Home Office"/>
    <x v="0"/>
    <s v="Pens &amp; Art Supplies"/>
    <s v="Wrap Bag"/>
    <d v="2016-03-31T00:00:00"/>
    <x v="1"/>
  </r>
  <r>
    <n v="7097"/>
    <s v="N"/>
    <d v="2015-12-30T00:00:00"/>
    <s v="Not Specified"/>
    <x v="46"/>
    <n v="5792.99"/>
    <n v="7.0000000000000007E-2"/>
    <s v="Delivery Van"/>
    <n v="-418.37"/>
    <n v="142.97999999999999"/>
    <n v="44"/>
    <s v="Charles Crestani"/>
    <s v="Mid Glamorgan"/>
    <s v="Consumer"/>
    <x v="2"/>
    <s v="Chairs &amp; Chairmats"/>
    <s v="Jumbo Drum"/>
    <d v="2016-01-16T00:00:00"/>
    <x v="1"/>
  </r>
  <r>
    <n v="7098"/>
    <s v="N"/>
    <d v="2015-12-30T00:00:00"/>
    <s v="Not Specified"/>
    <x v="44"/>
    <n v="1139.33"/>
    <n v="0.09"/>
    <s v="Regular"/>
    <n v="475.09"/>
    <n v="67.98"/>
    <n v="18.86"/>
    <s v="Charles Crestani"/>
    <s v="Mid Glamorgan"/>
    <s v="Consumer"/>
    <x v="0"/>
    <s v="Paper"/>
    <s v="Small Box"/>
    <d v="2016-01-10T00:00:00"/>
    <x v="1"/>
  </r>
  <r>
    <n v="7099"/>
    <s v="N"/>
    <d v="2015-12-30T00:00:00"/>
    <s v="Not Specified"/>
    <x v="24"/>
    <n v="3245.5430000000001"/>
    <n v="0.08"/>
    <s v="Regular"/>
    <n v="732.76"/>
    <n v="127.99"/>
    <n v="18.23"/>
    <s v="Charles Crestani"/>
    <s v="Mid Glamorgan"/>
    <s v="Consumer"/>
    <x v="1"/>
    <s v="Telephones and Communication"/>
    <s v="Small Box"/>
    <d v="2016-01-27T00:00:00"/>
    <x v="1"/>
  </r>
  <r>
    <n v="7100"/>
    <s v="Y"/>
    <d v="2015-12-30T00:00:00"/>
    <s v="Not Specified"/>
    <x v="46"/>
    <n v="267.77"/>
    <n v="0.02"/>
    <s v="Regular"/>
    <n v="49.55"/>
    <n v="17.579999999999998"/>
    <n v="15.99"/>
    <s v="Lisa DeCherney"/>
    <s v="West Glamorgan"/>
    <s v="Consumer"/>
    <x v="0"/>
    <s v="Pens &amp; Art Supplies"/>
    <s v="Wrap Bag"/>
    <d v="2016-01-13T00:00:00"/>
    <x v="1"/>
  </r>
  <r>
    <n v="7101"/>
    <s v="N"/>
    <d v="2015-12-30T00:00:00"/>
    <s v="Medium"/>
    <x v="32"/>
    <n v="1280.23"/>
    <n v="0.04"/>
    <s v="Regular"/>
    <n v="255.87"/>
    <n v="112.98"/>
    <n v="21.18"/>
    <s v="Carlos Soltero"/>
    <s v="Dyfed"/>
    <s v="Small Business"/>
    <x v="1"/>
    <s v="Computer Peripherals"/>
    <s v="Small Box"/>
    <d v="2016-01-10T00:00:00"/>
    <x v="1"/>
  </r>
  <r>
    <n v="7102"/>
    <s v="N"/>
    <d v="2015-12-30T00:00:00"/>
    <s v="Medium"/>
    <x v="35"/>
    <n v="172.76"/>
    <n v="0.09"/>
    <s v="Express"/>
    <n v="-89.39"/>
    <n v="18.48"/>
    <n v="21.49"/>
    <s v="Carlos Soltero"/>
    <s v="Dyfed"/>
    <s v="Small Business"/>
    <x v="0"/>
    <s v="Paper"/>
    <s v="Small Box"/>
    <d v="2016-01-14T00:00:00"/>
    <x v="1"/>
  </r>
  <r>
    <n v="7103"/>
    <s v="N"/>
    <d v="2015-12-31T00:00:00"/>
    <s v="Not Specified"/>
    <x v="17"/>
    <n v="63.53"/>
    <n v="0.02"/>
    <s v="Regular"/>
    <n v="54.25"/>
    <n v="32.28"/>
    <n v="28.39"/>
    <s v="Grant Thornton"/>
    <s v="Mid Glamorgan"/>
    <s v="Corporate"/>
    <x v="2"/>
    <s v="Office Furnishings"/>
    <s v="Small Box"/>
    <d v="2015-12-31T00:00:00"/>
    <x v="1"/>
  </r>
  <r>
    <n v="7104"/>
    <s v="N"/>
    <d v="2015-12-31T00:00:00"/>
    <s v="Not Specified"/>
    <x v="35"/>
    <n v="1498.9204999999999"/>
    <n v="0"/>
    <s v="Regular"/>
    <n v="291.76"/>
    <n v="77.989999999999995"/>
    <n v="19.989999999999998"/>
    <s v="Grant Thornton"/>
    <s v="Mid Glamorgan"/>
    <s v="Corporate"/>
    <x v="1"/>
    <s v="Telephones and Communication"/>
    <s v="Small Box"/>
    <d v="2016-01-02T00:00:00"/>
    <x v="1"/>
  </r>
  <r>
    <n v="7105"/>
    <s v="N"/>
    <d v="2015-12-31T00:00:00"/>
    <s v="Medium"/>
    <x v="38"/>
    <n v="6560.85"/>
    <n v="0.03"/>
    <s v="Regular"/>
    <n v="2975.21"/>
    <n v="174.93"/>
    <n v="33.99"/>
    <s v="Doug Bickford"/>
    <s v="South Glamorgan"/>
    <s v="Small Business"/>
    <x v="0"/>
    <s v="Envelopes"/>
    <s v="Small Box"/>
    <d v="2016-01-02T00:00:00"/>
    <x v="1"/>
  </r>
  <r>
    <n v="7106"/>
    <s v="N"/>
    <d v="2016-01-01T00:00:00"/>
    <s v="Low"/>
    <x v="19"/>
    <n v="70.239999999999995"/>
    <n v="0.06"/>
    <s v="Express"/>
    <n v="14.93"/>
    <n v="17.18"/>
    <n v="16.04"/>
    <s v="Linda Southworth"/>
    <s v="Mid Glamorgan"/>
    <s v="Consumer"/>
    <x v="0"/>
    <s v="Paper"/>
    <s v="Wrap Bag"/>
    <d v="2016-01-08T00:00:00"/>
    <x v="2"/>
  </r>
  <r>
    <n v="7107"/>
    <s v="Y"/>
    <d v="2016-01-01T00:00:00"/>
    <s v="High"/>
    <x v="3"/>
    <n v="80.069999999999993"/>
    <n v="0.04"/>
    <s v="Regular"/>
    <n v="-56.97"/>
    <n v="16.28"/>
    <n v="20.72"/>
    <s v="Gary Jenkins"/>
    <s v="Mid Glamorgan"/>
    <s v="Home Office"/>
    <x v="0"/>
    <s v="Paper"/>
    <s v="Small Box"/>
    <d v="2016-01-02T00:00:00"/>
    <x v="2"/>
  </r>
  <r>
    <n v="7108"/>
    <s v="N"/>
    <d v="2016-01-02T00:00:00"/>
    <s v="High"/>
    <x v="33"/>
    <n v="1234.58"/>
    <n v="0"/>
    <s v="Delivery Van"/>
    <n v="-247.13"/>
    <n v="35.99"/>
    <n v="29.68"/>
    <s v="Steven Ward"/>
    <s v="Mid Glamorgan"/>
    <s v="Consumer"/>
    <x v="2"/>
    <s v="Office Furnishings"/>
    <s v="Jumbo Drum"/>
    <d v="2016-01-04T00:00:00"/>
    <x v="2"/>
  </r>
  <r>
    <n v="7109"/>
    <s v="N"/>
    <d v="2016-01-04T00:00:00"/>
    <s v="Low"/>
    <x v="26"/>
    <n v="176.58"/>
    <n v="0.09"/>
    <s v="Regular"/>
    <n v="-13.33"/>
    <n v="20.67"/>
    <n v="17.5"/>
    <s v="Max Ludwig"/>
    <s v="Mid Glamorgan"/>
    <s v="Corporate"/>
    <x v="0"/>
    <s v="Appliances"/>
    <s v="Small Box"/>
    <d v="2016-01-08T00:00:00"/>
    <x v="2"/>
  </r>
  <r>
    <n v="7110"/>
    <s v="N"/>
    <d v="2016-01-04T00:00:00"/>
    <s v="Low"/>
    <x v="36"/>
    <n v="8259.7919999999995"/>
    <n v="0.04"/>
    <s v="Delivery Van"/>
    <n v="1858.59"/>
    <n v="292.98"/>
    <n v="49.67"/>
    <s v="Max Ludwig"/>
    <s v="Mid Glamorgan"/>
    <s v="Corporate"/>
    <x v="2"/>
    <s v="Tables"/>
    <s v="Jumbo Box"/>
    <d v="2016-01-09T00:00:00"/>
    <x v="2"/>
  </r>
  <r>
    <n v="7111"/>
    <s v="N"/>
    <d v="2016-01-04T00:00:00"/>
    <s v="Low"/>
    <x v="33"/>
    <n v="607.62"/>
    <n v="0.08"/>
    <s v="Regular"/>
    <n v="33.26"/>
    <n v="24.98"/>
    <n v="17.14"/>
    <s v="Michelle Moray"/>
    <s v="Mid Glamorgan"/>
    <s v="Corporate"/>
    <x v="0"/>
    <s v="Scissors Rulers and Trimmers"/>
    <s v="Small Pack"/>
    <d v="2016-01-04T00:00:00"/>
    <x v="2"/>
  </r>
  <r>
    <n v="7112"/>
    <s v="N"/>
    <d v="2016-01-06T00:00:00"/>
    <s v="Low"/>
    <x v="45"/>
    <n v="116.13"/>
    <n v="0.04"/>
    <s v="Regular"/>
    <n v="-16.809999999999999"/>
    <n v="18.239999999999998"/>
    <n v="19.22"/>
    <s v="Christine Sundaresam"/>
    <s v="West Glamorgan"/>
    <s v="Small Business"/>
    <x v="2"/>
    <s v="Office Furnishings"/>
    <s v="Small Box"/>
    <d v="2016-01-13T00:00:00"/>
    <x v="2"/>
  </r>
  <r>
    <n v="7113"/>
    <s v="N"/>
    <d v="2016-01-07T00:00:00"/>
    <s v="Medium"/>
    <x v="38"/>
    <n v="4676.59"/>
    <n v="0.06"/>
    <s v="Delivery Van"/>
    <n v="-1858.68"/>
    <n v="134.99"/>
    <n v="84.2"/>
    <s v="Mick Crebagga"/>
    <s v="Mid Glamorgan"/>
    <s v="Home Office"/>
    <x v="2"/>
    <s v="Chairs &amp; Chairmats"/>
    <s v="Jumbo Drum"/>
    <d v="2016-01-10T00:00:00"/>
    <x v="2"/>
  </r>
  <r>
    <n v="7114"/>
    <s v="N"/>
    <d v="2016-01-07T00:00:00"/>
    <s v="Medium"/>
    <x v="20"/>
    <n v="140.80000000000001"/>
    <n v="0.02"/>
    <s v="Regular"/>
    <n v="5.09"/>
    <n v="33.979999999999997"/>
    <n v="16.87"/>
    <s v="Mick Crebagga"/>
    <s v="Mid Glamorgan"/>
    <s v="Home Office"/>
    <x v="0"/>
    <s v="Pens &amp; Art Supplies"/>
    <s v="Small Pack"/>
    <d v="2016-01-08T00:00:00"/>
    <x v="2"/>
  </r>
  <r>
    <n v="7115"/>
    <s v="N"/>
    <d v="2016-01-08T00:00:00"/>
    <s v="Low"/>
    <x v="43"/>
    <n v="164.96"/>
    <n v="0.1"/>
    <s v="Regular"/>
    <n v="-133.94999999999999"/>
    <n v="16.89"/>
    <n v="18.93"/>
    <s v="Peter Buhler"/>
    <s v="Mid Glamorgan"/>
    <s v="Consumer"/>
    <x v="1"/>
    <s v="Computer Peripherals"/>
    <s v="Small Pack"/>
    <d v="2016-01-12T00:00:00"/>
    <x v="2"/>
  </r>
  <r>
    <n v="7116"/>
    <s v="N"/>
    <d v="2016-01-09T00:00:00"/>
    <s v="Critical"/>
    <x v="38"/>
    <n v="276.33999999999997"/>
    <n v="0.02"/>
    <s v="Regular"/>
    <n v="-82.12"/>
    <n v="18.48"/>
    <n v="20.41"/>
    <s v="Darren Powers"/>
    <s v="West Glamorgan"/>
    <s v="Corporate"/>
    <x v="0"/>
    <s v="Paper"/>
    <s v="Small Box"/>
    <d v="2016-01-11T00:00:00"/>
    <x v="2"/>
  </r>
  <r>
    <n v="7117"/>
    <s v="N"/>
    <d v="2016-01-09T00:00:00"/>
    <s v="Critical"/>
    <x v="42"/>
    <n v="855.22"/>
    <n v="0.05"/>
    <s v="Delivery Van"/>
    <n v="-1343.1"/>
    <n v="32.979999999999997"/>
    <n v="59"/>
    <s v="Darren Powers"/>
    <s v="West Glamorgan"/>
    <s v="Corporate"/>
    <x v="0"/>
    <s v="Storage &amp; Organization"/>
    <s v="Jumbo Drum"/>
    <d v="2016-01-11T00:00:00"/>
    <x v="2"/>
  </r>
  <r>
    <n v="7118"/>
    <s v="N"/>
    <d v="2016-01-09T00:00:00"/>
    <s v="High"/>
    <x v="4"/>
    <n v="389.09"/>
    <n v="0.04"/>
    <s v="Regular"/>
    <n v="261.58"/>
    <n v="58.94"/>
    <n v="20.77"/>
    <s v="Maribeth Yedwab"/>
    <s v="Mid Glamorgan"/>
    <s v="Home Office"/>
    <x v="2"/>
    <s v="Office Furnishings"/>
    <s v="Small Box"/>
    <d v="2016-01-09T00:00:00"/>
    <x v="2"/>
  </r>
  <r>
    <n v="7119"/>
    <s v="N"/>
    <d v="2016-01-09T00:00:00"/>
    <s v="Medium"/>
    <x v="43"/>
    <n v="11755.37"/>
    <n v="0.05"/>
    <s v="Express"/>
    <n v="3307.43"/>
    <n v="375.25"/>
    <n v="33.99"/>
    <s v="Patrick Gardner"/>
    <s v="Dyfed"/>
    <s v="Consumer"/>
    <x v="0"/>
    <s v="Appliances"/>
    <s v="Small Box"/>
    <d v="2016-01-10T00:00:00"/>
    <x v="2"/>
  </r>
  <r>
    <n v="7120"/>
    <s v="N"/>
    <d v="2016-01-09T00:00:00"/>
    <s v="Low"/>
    <x v="33"/>
    <n v="846.47"/>
    <n v="0.06"/>
    <s v="Regular"/>
    <n v="218.13"/>
    <n v="28.74"/>
    <n v="19.079999999999998"/>
    <s v="Frank Gastineau"/>
    <s v="Mid Glamorgan"/>
    <s v="Small Business"/>
    <x v="0"/>
    <s v="Binders and Binder Accessories"/>
    <s v="Small Box"/>
    <d v="2016-01-16T00:00:00"/>
    <x v="2"/>
  </r>
  <r>
    <n v="7121"/>
    <s v="N"/>
    <d v="2016-01-09T00:00:00"/>
    <s v="Low"/>
    <x v="46"/>
    <n v="5650.89"/>
    <n v="0.05"/>
    <s v="Delivery Van"/>
    <n v="-1851.66"/>
    <n v="134.99"/>
    <n v="84.2"/>
    <s v="Frank Gastineau"/>
    <s v="Mid Glamorgan"/>
    <s v="Small Business"/>
    <x v="2"/>
    <s v="Chairs &amp; Chairmats"/>
    <s v="Jumbo Drum"/>
    <d v="2016-01-11T00:00:00"/>
    <x v="2"/>
  </r>
  <r>
    <n v="7122"/>
    <s v="N"/>
    <d v="2016-01-10T00:00:00"/>
    <s v="High"/>
    <x v="1"/>
    <n v="77.38"/>
    <n v="0.06"/>
    <s v="Regular"/>
    <n v="-52.93"/>
    <n v="17.53"/>
    <n v="20.98"/>
    <s v="Sandra Glassco"/>
    <s v="West Glamorgan"/>
    <s v="Home Office"/>
    <x v="0"/>
    <s v="Binders and Binder Accessories"/>
    <s v="Small Box"/>
    <d v="2016-01-13T00:00:00"/>
    <x v="2"/>
  </r>
  <r>
    <n v="7123"/>
    <s v="N"/>
    <d v="2016-01-10T00:00:00"/>
    <s v="High"/>
    <x v="24"/>
    <n v="425.74"/>
    <n v="0.08"/>
    <s v="Regular"/>
    <n v="78.97"/>
    <n v="24.58"/>
    <n v="19.16"/>
    <s v="Sandra Glassco"/>
    <s v="West Glamorgan"/>
    <s v="Home Office"/>
    <x v="2"/>
    <s v="Office Furnishings"/>
    <s v="Small Box"/>
    <d v="2016-01-12T00:00:00"/>
    <x v="2"/>
  </r>
  <r>
    <n v="7124"/>
    <s v="N"/>
    <d v="2016-01-10T00:00:00"/>
    <s v="High"/>
    <x v="0"/>
    <n v="25.1"/>
    <n v="0.06"/>
    <s v="Regular"/>
    <n v="-4.97"/>
    <n v="16.28"/>
    <n v="18.79"/>
    <s v="Sandra Glassco"/>
    <s v="West Glamorgan"/>
    <s v="Home Office"/>
    <x v="0"/>
    <s v="Paper"/>
    <s v="Small Box"/>
    <d v="2016-01-11T00:00:00"/>
    <x v="2"/>
  </r>
  <r>
    <n v="7125"/>
    <s v="N"/>
    <d v="2016-01-10T00:00:00"/>
    <s v="High"/>
    <x v="1"/>
    <n v="53.01"/>
    <n v="0.1"/>
    <s v="Regular"/>
    <n v="14.58"/>
    <n v="15.85"/>
    <n v="14.7"/>
    <s v="Sandra Glassco"/>
    <s v="West Glamorgan"/>
    <s v="Home Office"/>
    <x v="0"/>
    <s v="Pens &amp; Art Supplies"/>
    <s v="Wrap Bag"/>
    <d v="2016-01-11T00:00:00"/>
    <x v="2"/>
  </r>
  <r>
    <n v="7126"/>
    <s v="N"/>
    <d v="2016-01-10T00:00:00"/>
    <s v="Not Specified"/>
    <x v="38"/>
    <n v="224.65"/>
    <n v="7.0000000000000007E-2"/>
    <s v="Regular"/>
    <n v="38.9"/>
    <n v="17.84"/>
    <n v="15.2"/>
    <s v="Beth Thompson"/>
    <s v="South Glamorgan"/>
    <s v="Corporate"/>
    <x v="0"/>
    <s v="Pens &amp; Art Supplies"/>
    <s v="Wrap Bag"/>
    <d v="2016-01-10T00:00:00"/>
    <x v="2"/>
  </r>
  <r>
    <n v="7127"/>
    <s v="N"/>
    <d v="2016-01-10T00:00:00"/>
    <s v="Not Specified"/>
    <x v="47"/>
    <n v="6001.14"/>
    <n v="7.0000000000000007E-2"/>
    <s v="Delivery Van"/>
    <n v="-993.54"/>
    <n v="230.75"/>
    <n v="83.64"/>
    <s v="Beth Thompson"/>
    <s v="South Glamorgan"/>
    <s v="Corporate"/>
    <x v="2"/>
    <s v="Tables"/>
    <s v="Jumbo Box"/>
    <d v="2016-01-12T00:00:00"/>
    <x v="2"/>
  </r>
  <r>
    <n v="7128"/>
    <s v="N"/>
    <d v="2016-01-10T00:00:00"/>
    <s v="Low"/>
    <x v="40"/>
    <n v="195.74"/>
    <n v="0.04"/>
    <s v="Regular"/>
    <n v="-104.76"/>
    <n v="17.18"/>
    <n v="19.739999999999998"/>
    <s v="Christine Phan"/>
    <s v="West Glamorgan"/>
    <s v="Small Business"/>
    <x v="0"/>
    <s v="Binders and Binder Accessories"/>
    <s v="Small Box"/>
    <d v="2016-01-15T00:00:00"/>
    <x v="2"/>
  </r>
  <r>
    <n v="7129"/>
    <s v="N"/>
    <d v="2016-01-10T00:00:00"/>
    <s v="Low"/>
    <x v="0"/>
    <n v="39.89"/>
    <n v="0.08"/>
    <s v="Regular"/>
    <n v="0.35"/>
    <n v="22.94"/>
    <n v="15.39"/>
    <s v="Christine Phan"/>
    <s v="West Glamorgan"/>
    <s v="Small Business"/>
    <x v="0"/>
    <s v="Envelopes"/>
    <s v="Small Box"/>
    <d v="2016-01-12T00:00:00"/>
    <x v="2"/>
  </r>
  <r>
    <n v="7130"/>
    <s v="N"/>
    <d v="2016-01-10T00:00:00"/>
    <s v="Low"/>
    <x v="37"/>
    <n v="1501.258"/>
    <n v="0.02"/>
    <s v="Regular"/>
    <n v="188.64"/>
    <n v="77.989999999999995"/>
    <n v="22.8"/>
    <s v="Christine Phan"/>
    <s v="West Glamorgan"/>
    <s v="Small Business"/>
    <x v="1"/>
    <s v="Telephones and Communication"/>
    <s v="Small Box"/>
    <d v="2016-01-15T00:00:00"/>
    <x v="2"/>
  </r>
  <r>
    <n v="7131"/>
    <s v="N"/>
    <d v="2016-01-11T00:00:00"/>
    <s v="Critical"/>
    <x v="49"/>
    <n v="6410.79"/>
    <n v="0.01"/>
    <s v="Delivery Van"/>
    <n v="-818.75"/>
    <n v="142.97999999999999"/>
    <n v="68.739999999999995"/>
    <s v="Anthony Garverick"/>
    <s v="Mid Glamorgan"/>
    <s v="Small Business"/>
    <x v="2"/>
    <s v="Bookcases"/>
    <s v="Jumbo Box"/>
    <d v="2016-01-13T00:00:00"/>
    <x v="2"/>
  </r>
  <r>
    <n v="7132"/>
    <s v="N"/>
    <d v="2016-01-11T00:00:00"/>
    <s v="Critical"/>
    <x v="15"/>
    <n v="765.31"/>
    <n v="0.02"/>
    <s v="Regular"/>
    <n v="-10.65"/>
    <n v="42.97"/>
    <n v="18"/>
    <s v="Anthony Garverick"/>
    <s v="Mid Glamorgan"/>
    <s v="Small Business"/>
    <x v="1"/>
    <s v="Computer Peripherals"/>
    <s v="Small Box"/>
    <d v="2016-01-11T00:00:00"/>
    <x v="2"/>
  </r>
  <r>
    <n v="7133"/>
    <s v="N"/>
    <d v="2016-01-11T00:00:00"/>
    <s v="Low"/>
    <x v="20"/>
    <n v="24.4"/>
    <n v="7.0000000000000007E-2"/>
    <s v="Regular"/>
    <n v="0.79"/>
    <n v="14.78"/>
    <n v="15.49"/>
    <s v="Greg Guthrie"/>
    <s v="Dyfed"/>
    <s v="Corporate"/>
    <x v="0"/>
    <s v="Binders and Binder Accessories"/>
    <s v="Small Box"/>
    <d v="2016-01-13T00:00:00"/>
    <x v="2"/>
  </r>
  <r>
    <n v="7134"/>
    <s v="N"/>
    <d v="2016-01-11T00:00:00"/>
    <s v="Low"/>
    <x v="3"/>
    <n v="74.81"/>
    <n v="0.04"/>
    <s v="Regular"/>
    <n v="-44.2"/>
    <n v="16.14"/>
    <n v="20.6"/>
    <s v="Greg Guthrie"/>
    <s v="Dyfed"/>
    <s v="Corporate"/>
    <x v="2"/>
    <s v="Office Furnishings"/>
    <s v="Small Box"/>
    <d v="2016-01-20T00:00:00"/>
    <x v="2"/>
  </r>
  <r>
    <n v="7135"/>
    <s v="N"/>
    <d v="2016-01-11T00:00:00"/>
    <s v="Low"/>
    <x v="14"/>
    <n v="138.07"/>
    <n v="0.05"/>
    <s v="Regular"/>
    <n v="-71.78"/>
    <n v="18.48"/>
    <n v="21.86"/>
    <s v="Greg Guthrie"/>
    <s v="Dyfed"/>
    <s v="Corporate"/>
    <x v="0"/>
    <s v="Paper"/>
    <s v="Small Box"/>
    <d v="2016-01-16T00:00:00"/>
    <x v="2"/>
  </r>
  <r>
    <n v="7136"/>
    <s v="N"/>
    <d v="2016-01-11T00:00:00"/>
    <s v="Low"/>
    <x v="10"/>
    <n v="85.02"/>
    <n v="0.01"/>
    <s v="Regular"/>
    <n v="-45.48"/>
    <n v="15.28"/>
    <n v="17.97"/>
    <s v="Greg Guthrie"/>
    <s v="Dyfed"/>
    <s v="Corporate"/>
    <x v="0"/>
    <s v="Pens &amp; Art Supplies"/>
    <s v="Wrap Bag"/>
    <d v="2016-01-16T00:00:00"/>
    <x v="2"/>
  </r>
  <r>
    <n v="7137"/>
    <s v="N"/>
    <d v="2016-01-11T00:00:00"/>
    <s v="High"/>
    <x v="22"/>
    <n v="1972.61"/>
    <n v="0"/>
    <s v="Regular"/>
    <n v="836.15"/>
    <n v="90.69"/>
    <n v="33.99"/>
    <s v="Joni Blumstein"/>
    <s v="West Glamorgan"/>
    <s v="Home Office"/>
    <x v="2"/>
    <s v="Office Furnishings"/>
    <s v="Small Box"/>
    <d v="2016-01-12T00:00:00"/>
    <x v="2"/>
  </r>
  <r>
    <n v="7138"/>
    <s v="N"/>
    <d v="2016-01-13T00:00:00"/>
    <s v="Low"/>
    <x v="11"/>
    <n v="1278.4475"/>
    <n v="0"/>
    <s v="Regular"/>
    <n v="-152.84"/>
    <n v="47.99"/>
    <n v="19"/>
    <s v="Rick Wilson"/>
    <s v="Mid Glamorgan"/>
    <s v="Consumer"/>
    <x v="1"/>
    <s v="Telephones and Communication"/>
    <s v="Small Box"/>
    <d v="2016-01-17T00:00:00"/>
    <x v="2"/>
  </r>
  <r>
    <n v="7139"/>
    <s v="N"/>
    <d v="2016-01-14T00:00:00"/>
    <s v="High"/>
    <x v="24"/>
    <n v="5435.89"/>
    <n v="0.05"/>
    <s v="Delivery Van"/>
    <n v="-1041.3800000000001"/>
    <n v="162.88999999999999"/>
    <n v="74.2"/>
    <s v="Charles Sheldon"/>
    <s v="Dyfed"/>
    <s v="Corporate"/>
    <x v="2"/>
    <s v="Chairs &amp; Chairmats"/>
    <s v="Jumbo Drum"/>
    <d v="2016-01-16T00:00:00"/>
    <x v="2"/>
  </r>
  <r>
    <n v="7140"/>
    <s v="N"/>
    <d v="2016-01-16T00:00:00"/>
    <s v="Medium"/>
    <x v="5"/>
    <n v="189.23"/>
    <n v="0.03"/>
    <s v="Regular"/>
    <n v="-37.96"/>
    <n v="17.98"/>
    <n v="19.2"/>
    <s v="Filia McAdams"/>
    <s v="Dyfed"/>
    <s v="Small Business"/>
    <x v="0"/>
    <s v="Paper"/>
    <s v="Small Box"/>
    <d v="2016-01-17T00:00:00"/>
    <x v="2"/>
  </r>
  <r>
    <n v="7141"/>
    <s v="N"/>
    <d v="2016-01-16T00:00:00"/>
    <s v="Critical"/>
    <x v="1"/>
    <n v="53.03"/>
    <n v="0.02"/>
    <s v="Regular"/>
    <n v="20.82"/>
    <n v="15.69"/>
    <n v="14.5"/>
    <s v="Ann Blume"/>
    <s v="Dyfed"/>
    <s v="Small Business"/>
    <x v="0"/>
    <s v="Labels"/>
    <s v="Small Box"/>
    <d v="2016-01-16T00:00:00"/>
    <x v="2"/>
  </r>
  <r>
    <n v="7142"/>
    <s v="N"/>
    <d v="2016-01-18T00:00:00"/>
    <s v="High"/>
    <x v="11"/>
    <n v="237.69"/>
    <n v="0"/>
    <s v="Regular"/>
    <n v="19.88"/>
    <n v="17.28"/>
    <n v="16.989999999999998"/>
    <s v="Pauline Chand"/>
    <s v="West Glamorgan"/>
    <s v="Corporate"/>
    <x v="0"/>
    <s v="Binders and Binder Accessories"/>
    <s v="Small Box"/>
    <d v="2016-01-20T00:00:00"/>
    <x v="2"/>
  </r>
  <r>
    <n v="7143"/>
    <s v="N"/>
    <d v="2016-01-18T00:00:00"/>
    <s v="High"/>
    <x v="31"/>
    <n v="1599.4414999999999"/>
    <n v="0"/>
    <s v="Regular"/>
    <n v="-47.3"/>
    <n v="77.989999999999995"/>
    <n v="33.99"/>
    <s v="Pauline Chand"/>
    <s v="West Glamorgan"/>
    <s v="Corporate"/>
    <x v="1"/>
    <s v="Telephones and Communication"/>
    <s v="Small Box"/>
    <d v="2016-01-20T00:00:00"/>
    <x v="2"/>
  </r>
  <r>
    <n v="7144"/>
    <s v="N"/>
    <d v="2016-01-19T00:00:00"/>
    <s v="High"/>
    <x v="21"/>
    <n v="49.61"/>
    <n v="0"/>
    <s v="Express"/>
    <n v="23.61"/>
    <n v="14.88"/>
    <n v="14.99"/>
    <s v="Roy French"/>
    <s v="West Glamorgan"/>
    <s v="Consumer"/>
    <x v="0"/>
    <s v="Labels"/>
    <s v="Small Box"/>
    <d v="2016-01-20T00:00:00"/>
    <x v="2"/>
  </r>
  <r>
    <n v="7145"/>
    <s v="N"/>
    <d v="2016-01-19T00:00:00"/>
    <s v="Not Specified"/>
    <x v="16"/>
    <n v="187.96"/>
    <n v="0.1"/>
    <s v="Regular"/>
    <n v="-10.39"/>
    <n v="16.28"/>
    <n v="15.6"/>
    <s v="Ashley Jarvis"/>
    <s v="Mid Glamorgan"/>
    <s v="Home Office"/>
    <x v="0"/>
    <s v="Pens &amp; Art Supplies"/>
    <s v="Wrap Bag"/>
    <d v="2016-01-19T00:00:00"/>
    <x v="2"/>
  </r>
  <r>
    <n v="7146"/>
    <s v="N"/>
    <d v="2016-01-20T00:00:00"/>
    <s v="Critical"/>
    <x v="48"/>
    <n v="136.02000000000001"/>
    <n v="7.0000000000000007E-2"/>
    <s v="Regular"/>
    <n v="-22.38"/>
    <n v="29.67"/>
    <n v="22.99"/>
    <s v="David Wiener"/>
    <s v="Dyfed"/>
    <s v="Consumer"/>
    <x v="2"/>
    <s v="Office Furnishings"/>
    <s v="Small Pack"/>
    <d v="2016-01-22T00:00:00"/>
    <x v="2"/>
  </r>
  <r>
    <n v="7147"/>
    <s v="N"/>
    <d v="2016-01-20T00:00:00"/>
    <s v="Critical"/>
    <x v="33"/>
    <n v="431.4"/>
    <n v="0.03"/>
    <s v="Regular"/>
    <n v="-14.37"/>
    <n v="20.67"/>
    <n v="17.5"/>
    <s v="David Wiener"/>
    <s v="Dyfed"/>
    <s v="Consumer"/>
    <x v="0"/>
    <s v="Appliances"/>
    <s v="Small Box"/>
    <d v="2016-01-22T00:00:00"/>
    <x v="2"/>
  </r>
  <r>
    <n v="7148"/>
    <s v="N"/>
    <d v="2016-01-20T00:00:00"/>
    <s v="Critical"/>
    <x v="39"/>
    <n v="512.19000000000005"/>
    <n v="0.03"/>
    <s v="Express"/>
    <n v="-239.69"/>
    <n v="111.99"/>
    <n v="33.99"/>
    <s v="David Wiener"/>
    <s v="Dyfed"/>
    <s v="Consumer"/>
    <x v="1"/>
    <s v="Computer Peripherals"/>
    <s v="Small Box"/>
    <d v="2016-01-22T00:00:00"/>
    <x v="2"/>
  </r>
  <r>
    <n v="7149"/>
    <s v="N"/>
    <d v="2016-01-21T00:00:00"/>
    <s v="Low"/>
    <x v="37"/>
    <n v="455.63"/>
    <n v="0.01"/>
    <s v="Regular"/>
    <n v="116"/>
    <n v="27.98"/>
    <n v="18"/>
    <s v="Anne McFarland"/>
    <s v="Mid Glamorgan"/>
    <s v="Consumer"/>
    <x v="1"/>
    <s v="Computer Peripherals"/>
    <s v="Small Box"/>
    <d v="2016-01-21T00:00:00"/>
    <x v="2"/>
  </r>
  <r>
    <n v="7150"/>
    <s v="N"/>
    <d v="2016-01-21T00:00:00"/>
    <s v="Not Specified"/>
    <x v="6"/>
    <n v="1004.4"/>
    <n v="0.09"/>
    <s v="Delivery Van"/>
    <n v="-302.56"/>
    <n v="270.98"/>
    <n v="68.31"/>
    <s v="Jill Stevenson"/>
    <s v="Mid Glamorgan"/>
    <s v="Consumer"/>
    <x v="2"/>
    <s v="Chairs &amp; Chairmats"/>
    <s v="Jumbo Drum"/>
    <d v="2016-01-22T00:00:00"/>
    <x v="2"/>
  </r>
  <r>
    <n v="7151"/>
    <s v="N"/>
    <d v="2016-01-21T00:00:00"/>
    <s v="Low"/>
    <x v="42"/>
    <n v="195.78"/>
    <n v="0.04"/>
    <s v="Regular"/>
    <n v="-114.72"/>
    <n v="16.91"/>
    <n v="19.68"/>
    <s v="Karen Bern"/>
    <s v="Mid Glamorgan"/>
    <s v="Corporate"/>
    <x v="0"/>
    <s v="Binders and Binder Accessories"/>
    <s v="Small Box"/>
    <d v="2016-01-23T00:00:00"/>
    <x v="2"/>
  </r>
  <r>
    <n v="7152"/>
    <s v="N"/>
    <d v="2016-01-22T00:00:00"/>
    <s v="Critical"/>
    <x v="38"/>
    <n v="1947.06"/>
    <n v="0.03"/>
    <s v="Express"/>
    <n v="546.07000000000005"/>
    <n v="60.92"/>
    <n v="18.5"/>
    <s v="Thomas Thornton"/>
    <s v="Mid Glamorgan"/>
    <s v="Consumer"/>
    <x v="0"/>
    <s v="Appliances"/>
    <s v="Small Box"/>
    <d v="2016-01-24T00:00:00"/>
    <x v="2"/>
  </r>
  <r>
    <n v="7153"/>
    <s v="N"/>
    <d v="2016-01-22T00:00:00"/>
    <s v="Critical"/>
    <x v="39"/>
    <n v="28.96"/>
    <n v="0"/>
    <s v="Regular"/>
    <n v="8.15"/>
    <n v="16.13"/>
    <n v="14.5"/>
    <s v="Thomas Thornton"/>
    <s v="Mid Glamorgan"/>
    <s v="Consumer"/>
    <x v="0"/>
    <s v="Labels"/>
    <s v="Small Box"/>
    <d v="2016-01-24T00:00:00"/>
    <x v="2"/>
  </r>
  <r>
    <n v="7154"/>
    <s v="N"/>
    <d v="2016-01-22T00:00:00"/>
    <s v="Critical"/>
    <x v="9"/>
    <n v="123.21"/>
    <n v="0.1"/>
    <s v="Regular"/>
    <n v="3.91"/>
    <n v="14.88"/>
    <n v="15.01"/>
    <s v="Thomas Thornton"/>
    <s v="Mid Glamorgan"/>
    <s v="Consumer"/>
    <x v="0"/>
    <s v="Pens &amp; Art Supplies"/>
    <s v="Wrap Bag"/>
    <d v="2016-01-24T00:00:00"/>
    <x v="2"/>
  </r>
  <r>
    <n v="7155"/>
    <s v="Y"/>
    <d v="2016-01-24T00:00:00"/>
    <s v="Not Specified"/>
    <x v="31"/>
    <n v="89.3"/>
    <n v="0.01"/>
    <s v="Regular"/>
    <n v="9.4600000000000009"/>
    <n v="14.94"/>
    <n v="14.96"/>
    <s v="Amy Cox"/>
    <s v="Dyfed"/>
    <s v="Small Business"/>
    <x v="0"/>
    <s v="Pens &amp; Art Supplies"/>
    <s v="Wrap Bag"/>
    <d v="2016-01-26T00:00:00"/>
    <x v="2"/>
  </r>
  <r>
    <n v="7156"/>
    <s v="Y"/>
    <d v="2016-01-24T00:00:00"/>
    <s v="Not Specified"/>
    <x v="27"/>
    <n v="502.9"/>
    <n v="0.06"/>
    <s v="Regular"/>
    <n v="-7.27"/>
    <n v="23.58"/>
    <n v="20.97"/>
    <s v="Amy Cox"/>
    <s v="Mid Glamorgan"/>
    <s v="Small Business"/>
    <x v="0"/>
    <s v="Envelopes"/>
    <s v="Small Box"/>
    <d v="2016-01-26T00:00:00"/>
    <x v="2"/>
  </r>
  <r>
    <n v="7157"/>
    <s v="Y"/>
    <d v="2016-01-25T00:00:00"/>
    <s v="Low"/>
    <x v="28"/>
    <n v="700.46"/>
    <n v="0.06"/>
    <s v="Regular"/>
    <n v="153.69999999999999"/>
    <n v="51.98"/>
    <n v="23.83"/>
    <s v="Brian Stugart"/>
    <s v="West Glamorgan"/>
    <s v="Consumer"/>
    <x v="0"/>
    <s v="Envelopes"/>
    <s v="Small Box"/>
    <d v="2016-01-30T00:00:00"/>
    <x v="2"/>
  </r>
  <r>
    <n v="7158"/>
    <s v="Y"/>
    <d v="2016-01-25T00:00:00"/>
    <s v="Low"/>
    <x v="11"/>
    <n v="4482.43"/>
    <n v="0.08"/>
    <s v="Delivery Van"/>
    <n v="-162.43"/>
    <n v="127.99"/>
    <n v="70.14"/>
    <s v="Brian Stugart"/>
    <s v="West Glamorgan"/>
    <s v="Consumer"/>
    <x v="1"/>
    <s v="Office Machines"/>
    <s v="Jumbo Drum"/>
    <d v="2016-01-25T00:00:00"/>
    <x v="2"/>
  </r>
  <r>
    <n v="7159"/>
    <s v="N"/>
    <d v="2016-01-25T00:00:00"/>
    <s v="High"/>
    <x v="22"/>
    <n v="272.75"/>
    <n v="0.02"/>
    <s v="Regular"/>
    <n v="-123.29"/>
    <n v="21.99"/>
    <n v="25.59"/>
    <s v="Robert Waldorf"/>
    <s v="West Glamorgan"/>
    <s v="Home Office"/>
    <x v="0"/>
    <s v="Paper"/>
    <s v="Small Box"/>
    <d v="2016-01-27T00:00:00"/>
    <x v="2"/>
  </r>
  <r>
    <n v="7160"/>
    <s v="N"/>
    <d v="2016-01-26T00:00:00"/>
    <s v="Critical"/>
    <x v="3"/>
    <n v="8669.74"/>
    <n v="0"/>
    <s v="Delivery Van"/>
    <n v="-699.26"/>
    <n v="561.99"/>
    <n v="63"/>
    <s v="Erica Bern"/>
    <s v="Dyfed"/>
    <s v="Corporate"/>
    <x v="1"/>
    <s v="Copiers and Fax"/>
    <s v="Jumbo Drum"/>
    <d v="2016-01-27T00:00:00"/>
    <x v="2"/>
  </r>
  <r>
    <n v="7161"/>
    <s v="Y"/>
    <d v="2016-01-27T00:00:00"/>
    <s v="Not Specified"/>
    <x v="8"/>
    <n v="290.98"/>
    <n v="0.03"/>
    <s v="Regular"/>
    <n v="-8.83"/>
    <n v="18.64"/>
    <n v="18.95"/>
    <s v="Dorothy Badders"/>
    <s v="South Glamorgan"/>
    <s v="Home Office"/>
    <x v="2"/>
    <s v="Office Furnishings"/>
    <s v="Small Pack"/>
    <d v="2016-01-29T00:00:00"/>
    <x v="2"/>
  </r>
  <r>
    <n v="7162"/>
    <s v="Y"/>
    <d v="2016-01-27T00:00:00"/>
    <s v="Not Specified"/>
    <x v="38"/>
    <n v="5410.77"/>
    <n v="0.06"/>
    <s v="Delivery Van"/>
    <n v="954.19"/>
    <n v="157.44999999999999"/>
    <n v="31.85"/>
    <s v="Dorothy Badders"/>
    <s v="South Glamorgan"/>
    <s v="Home Office"/>
    <x v="1"/>
    <s v="Office Machines"/>
    <s v="Jumbo Drum"/>
    <d v="2016-01-27T00:00:00"/>
    <x v="2"/>
  </r>
  <r>
    <n v="7163"/>
    <s v="Y"/>
    <d v="2016-01-27T00:00:00"/>
    <s v="Not Specified"/>
    <x v="24"/>
    <n v="89.55"/>
    <n v="0.03"/>
    <s v="Regular"/>
    <n v="-0.93"/>
    <n v="14.21"/>
    <n v="15.12"/>
    <s v="Dorothy Badders"/>
    <s v="South Glamorgan"/>
    <s v="Home Office"/>
    <x v="0"/>
    <s v="Pens &amp; Art Supplies"/>
    <s v="Wrap Bag"/>
    <d v="2016-01-29T00:00:00"/>
    <x v="2"/>
  </r>
  <r>
    <n v="7164"/>
    <s v="N"/>
    <d v="2016-01-27T00:00:00"/>
    <s v="High"/>
    <x v="49"/>
    <n v="1767.75"/>
    <n v="0.01"/>
    <s v="Express"/>
    <n v="-11.68"/>
    <n v="46.98"/>
    <n v="21.53"/>
    <s v="Cynthia Arntzen"/>
    <s v="West Glamorgan"/>
    <s v="Small Business"/>
    <x v="1"/>
    <s v="Computer Peripherals"/>
    <s v="Small Box"/>
    <d v="2016-01-28T00:00:00"/>
    <x v="2"/>
  </r>
  <r>
    <n v="7165"/>
    <s v="N"/>
    <d v="2016-01-27T00:00:00"/>
    <s v="High"/>
    <x v="36"/>
    <n v="1444.34"/>
    <n v="0"/>
    <s v="Regular"/>
    <n v="645.05999999999995"/>
    <n v="49.94"/>
    <n v="19.079999999999998"/>
    <s v="Cynthia Arntzen"/>
    <s v="West Glamorgan"/>
    <s v="Small Business"/>
    <x v="0"/>
    <s v="Paper"/>
    <s v="Wrap Bag"/>
    <d v="2016-01-28T00:00:00"/>
    <x v="2"/>
  </r>
  <r>
    <n v="7166"/>
    <s v="N"/>
    <d v="2016-01-27T00:00:00"/>
    <s v="High"/>
    <x v="28"/>
    <n v="133.19999999999999"/>
    <n v="0.03"/>
    <s v="Regular"/>
    <n v="-30.58"/>
    <n v="18.48"/>
    <n v="19.87"/>
    <s v="Cynthia Arntzen"/>
    <s v="West Glamorgan"/>
    <s v="Small Business"/>
    <x v="0"/>
    <s v="Paper"/>
    <s v="Small Box"/>
    <d v="2016-01-29T00:00:00"/>
    <x v="2"/>
  </r>
  <r>
    <n v="7167"/>
    <s v="N"/>
    <d v="2016-01-27T00:00:00"/>
    <s v="High"/>
    <x v="24"/>
    <n v="5805.08"/>
    <n v="0.04"/>
    <s v="Regular"/>
    <n v="1371.97"/>
    <n v="212.99"/>
    <n v="18.2"/>
    <s v="Cynthia Arntzen"/>
    <s v="West Glamorgan"/>
    <s v="Small Business"/>
    <x v="1"/>
    <s v="Telephones and Communication"/>
    <s v="Small Box"/>
    <d v="2016-01-28T00:00:00"/>
    <x v="2"/>
  </r>
  <r>
    <n v="7168"/>
    <s v="N"/>
    <d v="2016-01-28T00:00:00"/>
    <s v="Low"/>
    <x v="11"/>
    <n v="12132.54"/>
    <n v="0.08"/>
    <s v="Delivery Van"/>
    <n v="3381.43"/>
    <n v="309.64"/>
    <n v="28.7"/>
    <s v="Pauline Webber"/>
    <s v="Mid Glamorgan"/>
    <s v="Consumer"/>
    <x v="1"/>
    <s v="Office Machines"/>
    <s v="Jumbo Drum"/>
    <d v="2016-02-01T00:00:00"/>
    <x v="2"/>
  </r>
  <r>
    <n v="7169"/>
    <s v="N"/>
    <d v="2016-01-29T00:00:00"/>
    <s v="Medium"/>
    <x v="1"/>
    <n v="1387.38"/>
    <n v="0.06"/>
    <s v="Delivery Van"/>
    <n v="-146.33000000000001"/>
    <n v="125.98"/>
    <n v="44"/>
    <s v="Patrick ODonnell"/>
    <s v="West Glamorgan"/>
    <s v="Home Office"/>
    <x v="2"/>
    <s v="Chairs &amp; Chairmats"/>
    <s v="Jumbo Drum"/>
    <d v="2016-01-30T00:00:00"/>
    <x v="2"/>
  </r>
  <r>
    <n v="7170"/>
    <s v="N"/>
    <d v="2016-01-30T00:00:00"/>
    <s v="Not Specified"/>
    <x v="21"/>
    <n v="78.599999999999994"/>
    <n v="0.08"/>
    <s v="Regular"/>
    <n v="7.27"/>
    <n v="19.38"/>
    <n v="19.21"/>
    <s v="Nicole Brennan"/>
    <s v="Mid Glamorgan"/>
    <s v="Home Office"/>
    <x v="2"/>
    <s v="Office Furnishings"/>
    <s v="Small Box"/>
    <d v="2016-01-31T00:00:00"/>
    <x v="2"/>
  </r>
  <r>
    <n v="7171"/>
    <s v="N"/>
    <d v="2016-01-31T00:00:00"/>
    <s v="Medium"/>
    <x v="3"/>
    <n v="1873.52"/>
    <n v="7.0000000000000007E-2"/>
    <s v="Regular"/>
    <n v="406.09"/>
    <n v="135.38"/>
    <n v="38.49"/>
    <s v="Suzanne McNair"/>
    <s v="Mid Glamorgan"/>
    <s v="Small Business"/>
    <x v="0"/>
    <s v="Appliances"/>
    <s v="Large Box"/>
    <d v="2016-02-02T00:00:00"/>
    <x v="2"/>
  </r>
  <r>
    <n v="7172"/>
    <s v="N"/>
    <d v="2016-01-31T00:00:00"/>
    <s v="High"/>
    <x v="0"/>
    <n v="322.67"/>
    <n v="0.08"/>
    <s v="Regular"/>
    <n v="284"/>
    <n v="117.98"/>
    <n v="27.99"/>
    <s v="Anthony Garverick"/>
    <s v="Dyfed"/>
    <s v="Small Business"/>
    <x v="2"/>
    <s v="Office Furnishings"/>
    <s v="Medium Box"/>
    <d v="2016-02-01T00:00:00"/>
    <x v="2"/>
  </r>
  <r>
    <n v="7173"/>
    <s v="N"/>
    <d v="2016-02-01T00:00:00"/>
    <s v="High"/>
    <x v="17"/>
    <n v="132.673"/>
    <n v="0.02"/>
    <s v="Regular"/>
    <n v="-296.51"/>
    <n v="77.989999999999995"/>
    <n v="22.99"/>
    <s v="Natalie Webber"/>
    <s v="Mid Glamorgan"/>
    <s v="Consumer"/>
    <x v="1"/>
    <s v="Telephones and Communication"/>
    <s v="Small Box"/>
    <d v="2016-02-03T00:00:00"/>
    <x v="2"/>
  </r>
  <r>
    <n v="7174"/>
    <s v="N"/>
    <d v="2016-02-01T00:00:00"/>
    <s v="Medium"/>
    <x v="27"/>
    <n v="3651.9960000000001"/>
    <n v="0.06"/>
    <s v="Regular"/>
    <n v="1109.72"/>
    <n v="107.99"/>
    <n v="18.899999999999999"/>
    <s v="Amy Hunt"/>
    <s v="Mid Glamorgan"/>
    <s v="Home Office"/>
    <x v="1"/>
    <s v="Telephones and Communication"/>
    <s v="Small Box"/>
    <d v="2016-02-02T00:00:00"/>
    <x v="2"/>
  </r>
  <r>
    <n v="7175"/>
    <s v="N"/>
    <d v="2016-02-01T00:00:00"/>
    <s v="Critical"/>
    <x v="6"/>
    <n v="20.82"/>
    <n v="0.03"/>
    <s v="Regular"/>
    <n v="4.1399999999999997"/>
    <n v="15.08"/>
    <n v="14.99"/>
    <s v="Susan Pistek"/>
    <s v="Mid Glamorgan"/>
    <s v="Home Office"/>
    <x v="0"/>
    <s v="Labels"/>
    <s v="Small Box"/>
    <d v="2016-02-02T00:00:00"/>
    <x v="2"/>
  </r>
  <r>
    <n v="7176"/>
    <s v="N"/>
    <d v="2016-02-02T00:00:00"/>
    <s v="Not Specified"/>
    <x v="22"/>
    <n v="152.55000000000001"/>
    <n v="7.0000000000000007E-2"/>
    <s v="Regular"/>
    <n v="-163.77000000000001"/>
    <n v="17.940000000000001"/>
    <n v="23.92"/>
    <s v="Tom Ashbrook"/>
    <s v="Mid Glamorgan"/>
    <s v="Home Office"/>
    <x v="0"/>
    <s v="Binders and Binder Accessories"/>
    <s v="Small Box"/>
    <d v="2016-02-04T00:00:00"/>
    <x v="2"/>
  </r>
  <r>
    <n v="7177"/>
    <s v="N"/>
    <d v="2016-02-02T00:00:00"/>
    <s v="Not Specified"/>
    <x v="0"/>
    <n v="138.9"/>
    <n v="0.01"/>
    <s v="Regular"/>
    <n v="111.3"/>
    <n v="51.98"/>
    <n v="23.2"/>
    <s v="Tom Ashbrook"/>
    <s v="Mid Glamorgan"/>
    <s v="Home Office"/>
    <x v="2"/>
    <s v="Office Furnishings"/>
    <s v="Wrap Bag"/>
    <d v="2016-02-03T00:00:00"/>
    <x v="2"/>
  </r>
  <r>
    <n v="7178"/>
    <s v="N"/>
    <d v="2016-02-02T00:00:00"/>
    <s v="Not Specified"/>
    <x v="42"/>
    <n v="7821.99"/>
    <n v="0.02"/>
    <s v="Regular"/>
    <n v="3413.86"/>
    <n v="206.3"/>
    <n v="25.54"/>
    <s v="Tom Ashbrook"/>
    <s v="Mid Glamorgan"/>
    <s v="Home Office"/>
    <x v="2"/>
    <s v="Office Furnishings"/>
    <s v="Large Box"/>
    <d v="2016-02-02T00:00:00"/>
    <x v="2"/>
  </r>
  <r>
    <n v="7179"/>
    <s v="N"/>
    <d v="2016-02-02T00:00:00"/>
    <s v="Not Specified"/>
    <x v="15"/>
    <n v="166.39"/>
    <n v="7.0000000000000007E-2"/>
    <s v="Regular"/>
    <n v="-191.73"/>
    <n v="18.98"/>
    <n v="23.69"/>
    <s v="Tom Ashbrook"/>
    <s v="Mid Glamorgan"/>
    <s v="Home Office"/>
    <x v="0"/>
    <s v="Storage &amp; Organization"/>
    <s v="Small Box"/>
    <d v="2016-02-02T00:00:00"/>
    <x v="2"/>
  </r>
  <r>
    <n v="7180"/>
    <s v="N"/>
    <d v="2016-02-02T00:00:00"/>
    <s v="Critical"/>
    <x v="31"/>
    <n v="469.76600000000002"/>
    <n v="0.1"/>
    <s v="Regular"/>
    <n v="-114.65"/>
    <n v="32.99"/>
    <n v="17.3"/>
    <s v="Mark Haberlin"/>
    <s v="Dyfed"/>
    <s v="Small Business"/>
    <x v="1"/>
    <s v="Telephones and Communication"/>
    <s v="Small Pack"/>
    <d v="2016-02-04T00:00:00"/>
    <x v="2"/>
  </r>
  <r>
    <n v="7181"/>
    <s v="N"/>
    <d v="2016-02-02T00:00:00"/>
    <s v="Critical"/>
    <x v="34"/>
    <n v="343.88"/>
    <n v="0.09"/>
    <s v="Regular"/>
    <n v="10.96"/>
    <n v="37.99"/>
    <n v="19.37"/>
    <s v="Mark Haberlin"/>
    <s v="Dyfed"/>
    <s v="Small Business"/>
    <x v="0"/>
    <s v="Pens &amp; Art Supplies"/>
    <s v="Small Box"/>
    <d v="2016-02-04T00:00:00"/>
    <x v="2"/>
  </r>
  <r>
    <n v="7182"/>
    <s v="N"/>
    <d v="2016-02-03T00:00:00"/>
    <s v="Not Specified"/>
    <x v="24"/>
    <n v="1334.99"/>
    <n v="0.05"/>
    <s v="Express"/>
    <n v="376.68"/>
    <n v="49.74"/>
    <n v="16.899999999999999"/>
    <s v="Tony Chapman"/>
    <s v="Dyfed"/>
    <s v="Consumer"/>
    <x v="0"/>
    <s v="Pens &amp; Art Supplies"/>
    <s v="Small Pack"/>
    <d v="2016-02-04T00:00:00"/>
    <x v="2"/>
  </r>
  <r>
    <n v="7183"/>
    <s v="N"/>
    <d v="2016-02-03T00:00:00"/>
    <s v="Not Specified"/>
    <x v="38"/>
    <n v="3409.2"/>
    <n v="0.09"/>
    <s v="Express"/>
    <n v="-503.47"/>
    <n v="107.43"/>
    <n v="33.99"/>
    <s v="Tony Chapman"/>
    <s v="Dyfed"/>
    <s v="Consumer"/>
    <x v="0"/>
    <s v="Storage &amp; Organization"/>
    <s v="Small Box"/>
    <d v="2016-02-05T00:00:00"/>
    <x v="2"/>
  </r>
  <r>
    <n v="7184"/>
    <s v="N"/>
    <d v="2016-02-04T00:00:00"/>
    <s v="Not Specified"/>
    <x v="21"/>
    <n v="2510.0700000000002"/>
    <n v="0.1"/>
    <s v="Delivery Van"/>
    <n v="-193.4"/>
    <n v="312.98"/>
    <n v="78.73"/>
    <s v="William Brown"/>
    <s v="Mid Glamorgan"/>
    <s v="Corporate"/>
    <x v="2"/>
    <s v="Chairs &amp; Chairmats"/>
    <s v="Jumbo Drum"/>
    <d v="2016-02-05T00:00:00"/>
    <x v="2"/>
  </r>
  <r>
    <n v="7185"/>
    <s v="N"/>
    <d v="2016-02-04T00:00:00"/>
    <s v="High"/>
    <x v="2"/>
    <n v="172.91"/>
    <n v="0.08"/>
    <s v="Regular"/>
    <n v="-264.51"/>
    <n v="15.52"/>
    <n v="20.83"/>
    <s v="Carlos Soltero"/>
    <s v="Dyfed"/>
    <s v="Consumer"/>
    <x v="0"/>
    <s v="Binders and Binder Accessories"/>
    <s v="Small Box"/>
    <d v="2016-02-06T00:00:00"/>
    <x v="2"/>
  </r>
  <r>
    <n v="7186"/>
    <s v="N"/>
    <d v="2016-02-05T00:00:00"/>
    <s v="Not Specified"/>
    <x v="0"/>
    <n v="1574.2"/>
    <n v="0.06"/>
    <s v="Delivery Van"/>
    <n v="-1039.52"/>
    <n v="512.97"/>
    <n v="83.3"/>
    <s v="Keith Dawkins"/>
    <s v="Mid Glamorgan"/>
    <s v="Home Office"/>
    <x v="1"/>
    <s v="Office Machines"/>
    <s v="Jumbo Drum"/>
    <d v="2016-02-06T00:00:00"/>
    <x v="2"/>
  </r>
  <r>
    <n v="7187"/>
    <s v="N"/>
    <d v="2016-02-05T00:00:00"/>
    <s v="Not Specified"/>
    <x v="18"/>
    <n v="623.41"/>
    <n v="0.09"/>
    <s v="Regular"/>
    <n v="-69.48"/>
    <n v="33.380000000000003"/>
    <n v="22.99"/>
    <s v="Keith Dawkins"/>
    <s v="Mid Glamorgan"/>
    <s v="Home Office"/>
    <x v="0"/>
    <s v="Pens &amp; Art Supplies"/>
    <s v="Small Pack"/>
    <d v="2016-02-05T00:00:00"/>
    <x v="2"/>
  </r>
  <r>
    <n v="7188"/>
    <s v="N"/>
    <d v="2016-02-05T00:00:00"/>
    <s v="Not Specified"/>
    <x v="7"/>
    <n v="446.00850000000003"/>
    <n v="0.01"/>
    <s v="Regular"/>
    <n v="-50.65"/>
    <n v="40.99"/>
    <n v="22.59"/>
    <s v="Keith Dawkins"/>
    <s v="Mid Glamorgan"/>
    <s v="Home Office"/>
    <x v="1"/>
    <s v="Telephones and Communication"/>
    <s v="Medium Box"/>
    <d v="2016-02-05T00:00:00"/>
    <x v="2"/>
  </r>
  <r>
    <n v="7189"/>
    <s v="N"/>
    <d v="2016-02-05T00:00:00"/>
    <s v="Not Specified"/>
    <x v="34"/>
    <n v="445.87"/>
    <n v="0.02"/>
    <s v="Express"/>
    <n v="163.29"/>
    <n v="42.56"/>
    <n v="16.989999999999998"/>
    <s v="Bruce Stewart"/>
    <s v="Mid Glamorgan"/>
    <s v="Corporate"/>
    <x v="0"/>
    <s v="Binders and Binder Accessories"/>
    <s v="Small Box"/>
    <d v="2016-02-06T00:00:00"/>
    <x v="2"/>
  </r>
  <r>
    <n v="7190"/>
    <s v="N"/>
    <d v="2016-02-05T00:00:00"/>
    <s v="Critical"/>
    <x v="9"/>
    <n v="17138.759999999998"/>
    <n v="0.08"/>
    <s v="Delivery Van"/>
    <n v="4728.17"/>
    <n v="412.97"/>
    <n v="28.7"/>
    <s v="Marc Crier"/>
    <s v="Mid Glamorgan"/>
    <s v="Corporate"/>
    <x v="1"/>
    <s v="Office Machines"/>
    <s v="Jumbo Drum"/>
    <d v="2016-02-07T00:00:00"/>
    <x v="2"/>
  </r>
  <r>
    <n v="7191"/>
    <s v="N"/>
    <d v="2016-02-05T00:00:00"/>
    <s v="High"/>
    <x v="7"/>
    <n v="119.97"/>
    <n v="0.08"/>
    <s v="Regular"/>
    <n v="-23.13"/>
    <n v="18.48"/>
    <n v="19.14"/>
    <s v="Harold Pawlan"/>
    <s v="West Glamorgan"/>
    <s v="Small Business"/>
    <x v="0"/>
    <s v="Paper"/>
    <s v="Small Box"/>
    <d v="2016-02-06T00:00:00"/>
    <x v="2"/>
  </r>
  <r>
    <n v="7192"/>
    <s v="N"/>
    <d v="2016-02-05T00:00:00"/>
    <s v="High"/>
    <x v="9"/>
    <n v="1570.09"/>
    <n v="0"/>
    <s v="Regular"/>
    <n v="293.14"/>
    <n v="46.76"/>
    <n v="22.22"/>
    <s v="Harold Pawlan"/>
    <s v="West Glamorgan"/>
    <s v="Small Business"/>
    <x v="0"/>
    <s v="Storage &amp; Organization"/>
    <s v="Small Box"/>
    <d v="2016-02-05T00:00:00"/>
    <x v="2"/>
  </r>
  <r>
    <n v="7193"/>
    <s v="N"/>
    <d v="2016-02-06T00:00:00"/>
    <s v="Critical"/>
    <x v="38"/>
    <n v="19350.240000000002"/>
    <n v="0.01"/>
    <s v="Delivery Van"/>
    <n v="5609.35"/>
    <n v="512.98"/>
    <n v="140"/>
    <s v="Todd Boyes"/>
    <s v="West Glamorgan"/>
    <s v="Consumer"/>
    <x v="2"/>
    <s v="Chairs &amp; Chairmats"/>
    <s v="Jumbo Drum"/>
    <d v="2016-02-07T00:00:00"/>
    <x v="2"/>
  </r>
  <r>
    <n v="7194"/>
    <s v="N"/>
    <d v="2016-02-06T00:00:00"/>
    <s v="Critical"/>
    <x v="48"/>
    <n v="779.18299999999999"/>
    <n v="0.08"/>
    <s v="Regular"/>
    <n v="-444.13"/>
    <n v="152.99"/>
    <n v="18.2"/>
    <s v="Todd Boyes"/>
    <s v="West Glamorgan"/>
    <s v="Consumer"/>
    <x v="1"/>
    <s v="Telephones and Communication"/>
    <s v="Small Box"/>
    <d v="2016-02-08T00:00:00"/>
    <x v="2"/>
  </r>
  <r>
    <n v="7195"/>
    <s v="N"/>
    <d v="2016-02-06T00:00:00"/>
    <s v="Medium"/>
    <x v="31"/>
    <n v="4449.4489999999996"/>
    <n v="0.1"/>
    <s v="Regular"/>
    <n v="726.35"/>
    <n v="212.99"/>
    <n v="22.08"/>
    <s v="Denny Ordway"/>
    <s v="Mid Glamorgan"/>
    <s v="Small Business"/>
    <x v="1"/>
    <s v="Telephones and Communication"/>
    <s v="Small Box"/>
    <d v="2016-02-07T00:00:00"/>
    <x v="2"/>
  </r>
  <r>
    <n v="7196"/>
    <s v="N"/>
    <d v="2016-02-06T00:00:00"/>
    <s v="Critical"/>
    <x v="43"/>
    <n v="714.31"/>
    <n v="0.03"/>
    <s v="Express"/>
    <n v="91.08"/>
    <n v="32.979999999999997"/>
    <n v="22.83"/>
    <s v="Steve Chapman"/>
    <s v="Mid Glamorgan"/>
    <s v="Corporate"/>
    <x v="0"/>
    <s v="Binders and Binder Accessories"/>
    <s v="Small Box"/>
    <d v="2016-02-08T00:00:00"/>
    <x v="2"/>
  </r>
  <r>
    <n v="7197"/>
    <s v="N"/>
    <d v="2016-02-06T00:00:00"/>
    <s v="Critical"/>
    <x v="25"/>
    <n v="197.46"/>
    <n v="0.06"/>
    <s v="Regular"/>
    <n v="-56.5"/>
    <n v="17.98"/>
    <n v="19.350000000000001"/>
    <s v="Steve Chapman"/>
    <s v="Mid Glamorgan"/>
    <s v="Corporate"/>
    <x v="0"/>
    <s v="Paper"/>
    <s v="Small Box"/>
    <d v="2016-02-08T00:00:00"/>
    <x v="2"/>
  </r>
  <r>
    <n v="7198"/>
    <s v="N"/>
    <d v="2016-02-06T00:00:00"/>
    <s v="High"/>
    <x v="0"/>
    <n v="28.41"/>
    <n v="0"/>
    <s v="Regular"/>
    <n v="-4.29"/>
    <n v="16.98"/>
    <n v="19.02"/>
    <s v="Maxwell Schwartz"/>
    <s v="Mid Glamorgan"/>
    <s v="Corporate"/>
    <x v="0"/>
    <s v="Paper"/>
    <s v="Small Box"/>
    <d v="2016-02-06T00:00:00"/>
    <x v="2"/>
  </r>
  <r>
    <n v="7199"/>
    <s v="N"/>
    <d v="2016-02-06T00:00:00"/>
    <s v="High"/>
    <x v="13"/>
    <n v="3465.39"/>
    <n v="0.05"/>
    <s v="Regular"/>
    <n v="-11856.06"/>
    <n v="3511.99"/>
    <n v="38.49"/>
    <s v="Maxwell Schwartz"/>
    <s v="Mid Glamorgan"/>
    <s v="Corporate"/>
    <x v="1"/>
    <s v="Copiers and Fax"/>
    <s v="Large Box"/>
    <d v="2016-02-08T00:00:00"/>
    <x v="2"/>
  </r>
  <r>
    <n v="7200"/>
    <s v="N"/>
    <d v="2016-02-07T00:00:00"/>
    <s v="Not Specified"/>
    <x v="40"/>
    <n v="1232.92"/>
    <n v="0.1"/>
    <s v="Express"/>
    <n v="-1185.73"/>
    <n v="47.48"/>
    <n v="49"/>
    <s v="Alexander Gannaway"/>
    <s v="Mid Glamorgan"/>
    <s v="Corporate"/>
    <x v="0"/>
    <s v="Storage &amp; Organization"/>
    <s v="Large Box"/>
    <d v="2016-02-07T00:00:00"/>
    <x v="2"/>
  </r>
  <r>
    <n v="7201"/>
    <s v="N"/>
    <d v="2016-02-07T00:00:00"/>
    <s v="Not Specified"/>
    <x v="30"/>
    <n v="1031.69"/>
    <n v="7.0000000000000007E-2"/>
    <s v="Regular"/>
    <n v="-90.12"/>
    <n v="111.99"/>
    <n v="33.99"/>
    <s v="Alexander Gannaway"/>
    <s v="Mid Glamorgan"/>
    <s v="Corporate"/>
    <x v="1"/>
    <s v="Computer Peripherals"/>
    <s v="Small Box"/>
    <d v="2016-02-07T00:00:00"/>
    <x v="2"/>
  </r>
  <r>
    <n v="7202"/>
    <s v="N"/>
    <d v="2016-02-07T00:00:00"/>
    <s v="Not Specified"/>
    <x v="23"/>
    <n v="1355.97"/>
    <n v="0.08"/>
    <s v="Regular"/>
    <n v="24.97"/>
    <n v="42.98"/>
    <n v="22.99"/>
    <s v="Alexander Gannaway"/>
    <s v="Mid Glamorgan"/>
    <s v="Corporate"/>
    <x v="0"/>
    <s v="Pens &amp; Art Supplies"/>
    <s v="Small Pack"/>
    <d v="2016-02-09T00:00:00"/>
    <x v="2"/>
  </r>
  <r>
    <n v="7203"/>
    <s v="Y"/>
    <d v="2016-02-07T00:00:00"/>
    <s v="Low"/>
    <x v="36"/>
    <n v="3358.95"/>
    <n v="0.04"/>
    <s v="Express"/>
    <n v="-1031.52"/>
    <n v="102.98"/>
    <n v="70.2"/>
    <s v="Dave Hallsten"/>
    <s v="West Glamorgan"/>
    <s v="Home Office"/>
    <x v="2"/>
    <s v="Office Furnishings"/>
    <s v="Medium Box"/>
    <d v="2016-02-14T00:00:00"/>
    <x v="2"/>
  </r>
  <r>
    <n v="7204"/>
    <s v="N"/>
    <d v="2016-02-07T00:00:00"/>
    <s v="Critical"/>
    <x v="8"/>
    <n v="627.16999999999996"/>
    <n v="0.02"/>
    <s v="Regular"/>
    <n v="55.64"/>
    <n v="26.45"/>
    <n v="21.17"/>
    <s v="Brian Thompson"/>
    <s v="West Glamorgan"/>
    <s v="Home Office"/>
    <x v="0"/>
    <s v="Binders and Binder Accessories"/>
    <s v="Small Box"/>
    <d v="2016-02-10T00:00:00"/>
    <x v="2"/>
  </r>
  <r>
    <n v="7205"/>
    <s v="N"/>
    <d v="2016-02-07T00:00:00"/>
    <s v="Critical"/>
    <x v="8"/>
    <n v="3907.931"/>
    <n v="0.08"/>
    <s v="Regular"/>
    <n v="1150.03"/>
    <n v="122.99"/>
    <n v="16.5"/>
    <s v="Erin Creighton"/>
    <s v="West Glamorgan"/>
    <s v="Corporate"/>
    <x v="1"/>
    <s v="Telephones and Communication"/>
    <s v="Small Box"/>
    <d v="2016-02-08T00:00:00"/>
    <x v="2"/>
  </r>
  <r>
    <n v="7206"/>
    <s v="N"/>
    <d v="2016-02-07T00:00:00"/>
    <s v="Critical"/>
    <x v="24"/>
    <n v="255.82"/>
    <n v="0.02"/>
    <s v="Regular"/>
    <n v="-53.41"/>
    <n v="18.84"/>
    <n v="18.420000000000002"/>
    <s v="Erin Creighton"/>
    <s v="West Glamorgan"/>
    <s v="Corporate"/>
    <x v="0"/>
    <s v="Scissors Rulers and Trimmers"/>
    <s v="Small Pack"/>
    <d v="2016-02-10T00:00:00"/>
    <x v="2"/>
  </r>
  <r>
    <n v="7207"/>
    <s v="N"/>
    <d v="2016-02-08T00:00:00"/>
    <s v="Critical"/>
    <x v="32"/>
    <n v="129.06"/>
    <n v="0.03"/>
    <s v="Regular"/>
    <n v="-6.4"/>
    <n v="20.85"/>
    <n v="19.600000000000001"/>
    <s v="Carlos Soltero"/>
    <s v="South Glamorgan"/>
    <s v="Consumer"/>
    <x v="0"/>
    <s v="Binders and Binder Accessories"/>
    <s v="Small Box"/>
    <d v="2016-02-08T00:00:00"/>
    <x v="2"/>
  </r>
  <r>
    <n v="7208"/>
    <s v="N"/>
    <d v="2016-02-12T00:00:00"/>
    <s v="Low"/>
    <x v="18"/>
    <n v="670.64"/>
    <n v="0.01"/>
    <s v="Regular"/>
    <n v="81.73"/>
    <n v="32.479999999999997"/>
    <n v="20.32"/>
    <s v="Luke Schmidt"/>
    <s v="Mid Glamorgan"/>
    <s v="Home Office"/>
    <x v="0"/>
    <s v="Appliances"/>
    <s v="Small Box"/>
    <d v="2016-02-12T00:00:00"/>
    <x v="2"/>
  </r>
  <r>
    <n v="7209"/>
    <s v="N"/>
    <d v="2016-02-12T00:00:00"/>
    <s v="Low"/>
    <x v="24"/>
    <n v="245.48"/>
    <n v="7.0000000000000007E-2"/>
    <s v="Regular"/>
    <n v="37.049999999999997"/>
    <n v="18.75"/>
    <n v="16.989999999999998"/>
    <s v="Luke Schmidt"/>
    <s v="Mid Glamorgan"/>
    <s v="Home Office"/>
    <x v="0"/>
    <s v="Binders and Binder Accessories"/>
    <s v="Small Box"/>
    <d v="2016-02-19T00:00:00"/>
    <x v="2"/>
  </r>
  <r>
    <n v="7210"/>
    <s v="N"/>
    <d v="2016-02-12T00:00:00"/>
    <s v="Low"/>
    <x v="34"/>
    <n v="181.7"/>
    <n v="0.08"/>
    <s v="Regular"/>
    <n v="80.98"/>
    <n v="24.53"/>
    <n v="14.5"/>
    <s v="Luke Schmidt"/>
    <s v="Mid Glamorgan"/>
    <s v="Home Office"/>
    <x v="0"/>
    <s v="Labels"/>
    <s v="Small Box"/>
    <d v="2016-02-17T00:00:00"/>
    <x v="2"/>
  </r>
  <r>
    <n v="7211"/>
    <s v="N"/>
    <d v="2016-02-13T00:00:00"/>
    <s v="Medium"/>
    <x v="47"/>
    <n v="1711.2505000000001"/>
    <n v="0"/>
    <s v="Regular"/>
    <n v="321.45999999999998"/>
    <n v="77.989999999999995"/>
    <n v="22.99"/>
    <s v="Andy Griffiths"/>
    <s v="Mid Glamorgan"/>
    <s v="Consumer"/>
    <x v="1"/>
    <s v="Telephones and Communication"/>
    <s v="Small Box"/>
    <d v="2016-02-15T00:00:00"/>
    <x v="2"/>
  </r>
  <r>
    <n v="7212"/>
    <s v="N"/>
    <d v="2016-02-13T00:00:00"/>
    <s v="Medium"/>
    <x v="7"/>
    <n v="310.5865"/>
    <n v="0.02"/>
    <s v="Regular"/>
    <n v="97.99"/>
    <n v="32.99"/>
    <n v="14.99"/>
    <s v="Andy Griffiths"/>
    <s v="Mid Glamorgan"/>
    <s v="Consumer"/>
    <x v="1"/>
    <s v="Telephones and Communication"/>
    <s v="Wrap Bag"/>
    <d v="2016-02-15T00:00:00"/>
    <x v="2"/>
  </r>
  <r>
    <n v="7213"/>
    <s v="N"/>
    <d v="2016-02-13T00:00:00"/>
    <s v="Not Specified"/>
    <x v="20"/>
    <n v="913.42"/>
    <n v="0.1"/>
    <s v="Delivery Van"/>
    <n v="-376.98"/>
    <n v="162.97999999999999"/>
    <n v="80.27"/>
    <s v="Jennifer Braxton"/>
    <s v="Dyfed"/>
    <s v="Small Business"/>
    <x v="2"/>
    <s v="Bookcases"/>
    <s v="Jumbo Box"/>
    <d v="2016-02-15T00:00:00"/>
    <x v="2"/>
  </r>
  <r>
    <n v="7214"/>
    <s v="N"/>
    <d v="2016-02-13T00:00:00"/>
    <s v="Not Specified"/>
    <x v="9"/>
    <n v="178.28"/>
    <n v="0.01"/>
    <s v="Regular"/>
    <n v="-143.69"/>
    <n v="15.81"/>
    <n v="19.440000000000001"/>
    <s v="Jennifer Braxton"/>
    <s v="Dyfed"/>
    <s v="Small Business"/>
    <x v="0"/>
    <s v="Binders and Binder Accessories"/>
    <s v="Small Box"/>
    <d v="2016-02-15T00:00:00"/>
    <x v="2"/>
  </r>
  <r>
    <n v="7215"/>
    <s v="N"/>
    <d v="2016-02-13T00:00:00"/>
    <s v="Medium"/>
    <x v="15"/>
    <n v="134.57"/>
    <n v="0.1"/>
    <s v="Regular"/>
    <n v="-102.73"/>
    <n v="17.53"/>
    <n v="20.98"/>
    <s v="Astrea Jones"/>
    <s v="Dyfed"/>
    <s v="Corporate"/>
    <x v="0"/>
    <s v="Binders and Binder Accessories"/>
    <s v="Small Box"/>
    <d v="2016-02-15T00:00:00"/>
    <x v="2"/>
  </r>
  <r>
    <n v="7216"/>
    <s v="N"/>
    <d v="2016-02-13T00:00:00"/>
    <s v="Medium"/>
    <x v="31"/>
    <n v="2653.28"/>
    <n v="0.06"/>
    <s v="Delivery Van"/>
    <n v="-1226.58"/>
    <n v="112.98"/>
    <n v="71.38"/>
    <s v="Astrea Jones"/>
    <s v="Mid Glamorgan"/>
    <s v="Corporate"/>
    <x v="2"/>
    <s v="Bookcases"/>
    <s v="Jumbo Box"/>
    <d v="2016-02-14T00:00:00"/>
    <x v="2"/>
  </r>
  <r>
    <n v="7217"/>
    <s v="N"/>
    <d v="2016-02-14T00:00:00"/>
    <s v="Not Specified"/>
    <x v="31"/>
    <n v="312.38"/>
    <n v="0.08"/>
    <s v="Regular"/>
    <n v="8.1300000000000008"/>
    <n v="23.7"/>
    <n v="19.63"/>
    <s v="Erin Creighton"/>
    <s v="West Glamorgan"/>
    <s v="Corporate"/>
    <x v="0"/>
    <s v="Binders and Binder Accessories"/>
    <s v="Small Box"/>
    <d v="2016-02-15T00:00:00"/>
    <x v="2"/>
  </r>
  <r>
    <n v="7218"/>
    <s v="N"/>
    <d v="2016-02-14T00:00:00"/>
    <s v="Not Specified"/>
    <x v="43"/>
    <n v="111.64"/>
    <n v="0"/>
    <s v="Express"/>
    <n v="15.99"/>
    <n v="14.78"/>
    <n v="15.34"/>
    <s v="Erin Creighton"/>
    <s v="West Glamorgan"/>
    <s v="Corporate"/>
    <x v="0"/>
    <s v="Pens &amp; Art Supplies"/>
    <s v="Wrap Bag"/>
    <d v="2016-02-16T00:00:00"/>
    <x v="2"/>
  </r>
  <r>
    <n v="7219"/>
    <s v="N"/>
    <d v="2016-02-14T00:00:00"/>
    <s v="Not Specified"/>
    <x v="31"/>
    <n v="205.53"/>
    <n v="0.01"/>
    <s v="Regular"/>
    <n v="-214.52"/>
    <n v="18.98"/>
    <n v="23.69"/>
    <s v="Erin Creighton"/>
    <s v="West Glamorgan"/>
    <s v="Corporate"/>
    <x v="0"/>
    <s v="Storage &amp; Organization"/>
    <s v="Small Box"/>
    <d v="2016-02-16T00:00:00"/>
    <x v="2"/>
  </r>
  <r>
    <n v="7220"/>
    <s v="N"/>
    <d v="2016-02-14T00:00:00"/>
    <s v="Not Specified"/>
    <x v="35"/>
    <n v="4373.7479999999996"/>
    <n v="0.05"/>
    <s v="Regular"/>
    <n v="945.97"/>
    <n v="217.99"/>
    <n v="17"/>
    <s v="Erin Creighton"/>
    <s v="West Glamorgan"/>
    <s v="Corporate"/>
    <x v="1"/>
    <s v="Telephones and Communication"/>
    <s v="Small Box"/>
    <d v="2016-02-16T00:00:00"/>
    <x v="2"/>
  </r>
  <r>
    <n v="7221"/>
    <s v="N"/>
    <d v="2016-02-15T00:00:00"/>
    <s v="Not Specified"/>
    <x v="38"/>
    <n v="4741.28"/>
    <n v="0.02"/>
    <s v="Delivery Van"/>
    <n v="244.81"/>
    <n v="131.99"/>
    <n v="70.14"/>
    <s v="Tim Taslimi"/>
    <s v="Mid Glamorgan"/>
    <s v="Corporate"/>
    <x v="1"/>
    <s v="Office Machines"/>
    <s v="Jumbo Box"/>
    <d v="2016-02-17T00:00:00"/>
    <x v="2"/>
  </r>
  <r>
    <n v="7222"/>
    <s v="N"/>
    <d v="2016-02-15T00:00:00"/>
    <s v="Low"/>
    <x v="5"/>
    <n v="7844.84"/>
    <n v="0.1"/>
    <s v="Delivery Van"/>
    <n v="1823.16"/>
    <n v="291.81"/>
    <n v="37.19"/>
    <s v="Nathan Gelder"/>
    <s v="West Glamorgan"/>
    <s v="Home Office"/>
    <x v="0"/>
    <s v="Appliances"/>
    <s v="Jumbo Drum"/>
    <d v="2016-02-19T00:00:00"/>
    <x v="2"/>
  </r>
  <r>
    <n v="7223"/>
    <s v="N"/>
    <d v="2016-02-15T00:00:00"/>
    <s v="Low"/>
    <x v="44"/>
    <n v="3660.62"/>
    <n v="0.09"/>
    <s v="Delivery Van"/>
    <n v="-110.62"/>
    <n v="192.98"/>
    <n v="44"/>
    <s v="Nathan Gelder"/>
    <s v="West Glamorgan"/>
    <s v="Home Office"/>
    <x v="2"/>
    <s v="Chairs &amp; Chairmats"/>
    <s v="Jumbo Drum"/>
    <d v="2016-02-17T00:00:00"/>
    <x v="2"/>
  </r>
  <r>
    <n v="7224"/>
    <s v="N"/>
    <d v="2016-02-15T00:00:00"/>
    <s v="Low"/>
    <x v="27"/>
    <n v="189.01"/>
    <n v="0.03"/>
    <s v="Regular"/>
    <n v="-144.86000000000001"/>
    <n v="16.13"/>
    <n v="19.34"/>
    <s v="Ralph Kennedy"/>
    <s v="Dyfed"/>
    <s v="Corporate"/>
    <x v="0"/>
    <s v="Binders and Binder Accessories"/>
    <s v="Small Box"/>
    <d v="2016-02-22T00:00:00"/>
    <x v="2"/>
  </r>
  <r>
    <n v="7225"/>
    <s v="N"/>
    <d v="2016-02-15T00:00:00"/>
    <s v="Low"/>
    <x v="24"/>
    <n v="118.95"/>
    <n v="0.05"/>
    <s v="Regular"/>
    <n v="-48.85"/>
    <n v="15.14"/>
    <n v="15.92"/>
    <s v="Ralph Kennedy"/>
    <s v="Dyfed"/>
    <s v="Corporate"/>
    <x v="0"/>
    <s v="Scissors Rulers and Trimmers"/>
    <s v="Wrap Bag"/>
    <d v="2016-02-15T00:00:00"/>
    <x v="2"/>
  </r>
  <r>
    <n v="7226"/>
    <s v="N"/>
    <d v="2016-02-16T00:00:00"/>
    <s v="Critical"/>
    <x v="46"/>
    <n v="1017.2"/>
    <n v="7.0000000000000007E-2"/>
    <s v="Regular"/>
    <n v="358.04"/>
    <n v="34.979999999999997"/>
    <n v="15.99"/>
    <s v="Erin Ashbrook"/>
    <s v="West Glamorgan"/>
    <s v="Consumer"/>
    <x v="1"/>
    <s v="Computer Peripherals"/>
    <s v="Small Pack"/>
    <d v="2016-02-18T00:00:00"/>
    <x v="2"/>
  </r>
  <r>
    <n v="7227"/>
    <s v="N"/>
    <d v="2016-02-16T00:00:00"/>
    <s v="Critical"/>
    <x v="1"/>
    <n v="37.11"/>
    <n v="0.09"/>
    <s v="Regular"/>
    <n v="-17.77"/>
    <n v="14.52"/>
    <n v="15.92"/>
    <s v="Erin Ashbrook"/>
    <s v="West Glamorgan"/>
    <s v="Consumer"/>
    <x v="0"/>
    <s v="Scissors Rulers and Trimmers"/>
    <s v="Wrap Bag"/>
    <d v="2016-02-17T00:00:00"/>
    <x v="2"/>
  </r>
  <r>
    <n v="7228"/>
    <s v="N"/>
    <d v="2016-02-17T00:00:00"/>
    <s v="High"/>
    <x v="1"/>
    <n v="471.97"/>
    <n v="0.04"/>
    <s v="Regular"/>
    <n v="-73.78"/>
    <n v="51.98"/>
    <n v="18"/>
    <s v="Dianna Vickery"/>
    <s v="Mid Glamorgan"/>
    <s v="Corporate"/>
    <x v="1"/>
    <s v="Computer Peripherals"/>
    <s v="Small Box"/>
    <d v="2016-02-19T00:00:00"/>
    <x v="2"/>
  </r>
  <r>
    <n v="7229"/>
    <s v="N"/>
    <d v="2016-02-18T00:00:00"/>
    <s v="Low"/>
    <x v="33"/>
    <n v="3096.46"/>
    <n v="0"/>
    <s v="Regular"/>
    <n v="724.66"/>
    <n v="68.959999999999994"/>
    <n v="27.22"/>
    <s v="Paul Van Hugh"/>
    <s v="Mid Glamorgan"/>
    <s v="Corporate"/>
    <x v="0"/>
    <s v="Appliances"/>
    <s v="Small Box"/>
    <d v="2016-02-23T00:00:00"/>
    <x v="2"/>
  </r>
  <r>
    <n v="7230"/>
    <s v="N"/>
    <d v="2016-02-18T00:00:00"/>
    <s v="Low"/>
    <x v="23"/>
    <n v="20272.62"/>
    <n v="0.08"/>
    <s v="Delivery Van"/>
    <n v="6174.04"/>
    <n v="454.14"/>
    <n v="28.7"/>
    <s v="Paul Van Hugh"/>
    <s v="Mid Glamorgan"/>
    <s v="Corporate"/>
    <x v="1"/>
    <s v="Office Machines"/>
    <s v="Jumbo Drum"/>
    <d v="2016-02-23T00:00:00"/>
    <x v="2"/>
  </r>
  <r>
    <n v="7231"/>
    <s v="N"/>
    <d v="2016-02-18T00:00:00"/>
    <s v="Critical"/>
    <x v="4"/>
    <n v="76.97"/>
    <n v="0.05"/>
    <s v="Regular"/>
    <n v="-30.66"/>
    <n v="19.98"/>
    <n v="20.5"/>
    <s v="Anthony Garverick"/>
    <s v="Dyfed"/>
    <s v="Small Business"/>
    <x v="0"/>
    <s v="Storage &amp; Organization"/>
    <s v="Medium Box"/>
    <d v="2016-02-21T00:00:00"/>
    <x v="2"/>
  </r>
  <r>
    <n v="7232"/>
    <s v="N"/>
    <d v="2016-02-18T00:00:00"/>
    <s v="High"/>
    <x v="47"/>
    <n v="2912.7"/>
    <n v="0"/>
    <s v="Express"/>
    <n v="1709.4"/>
    <n v="110.31"/>
    <n v="14.49"/>
    <s v="Jesus Ocampo"/>
    <s v="West Glamorgan"/>
    <s v="Small Business"/>
    <x v="0"/>
    <s v="Labels"/>
    <s v="Small Box"/>
    <d v="2016-02-20T00:00:00"/>
    <x v="2"/>
  </r>
  <r>
    <n v="7233"/>
    <s v="N"/>
    <d v="2016-02-20T00:00:00"/>
    <s v="High"/>
    <x v="0"/>
    <n v="80.03"/>
    <n v="7.0000000000000007E-2"/>
    <s v="Express"/>
    <n v="-21.54"/>
    <n v="34.01"/>
    <n v="19.53"/>
    <s v="Lena Radford"/>
    <s v="West Glamorgan"/>
    <s v="Small Business"/>
    <x v="0"/>
    <s v="Pens &amp; Art Supplies"/>
    <s v="Small Pack"/>
    <d v="2016-02-21T00:00:00"/>
    <x v="2"/>
  </r>
  <r>
    <n v="7234"/>
    <s v="N"/>
    <d v="2016-02-20T00:00:00"/>
    <s v="High"/>
    <x v="25"/>
    <n v="3088.73"/>
    <n v="0.08"/>
    <s v="Delivery Van"/>
    <n v="-1335.71"/>
    <n v="112.98"/>
    <n v="71.38"/>
    <s v="Dave Kipp"/>
    <s v="Mid Glamorgan"/>
    <s v="Corporate"/>
    <x v="2"/>
    <s v="Bookcases"/>
    <s v="Jumbo Box"/>
    <d v="2016-02-21T00:00:00"/>
    <x v="2"/>
  </r>
  <r>
    <n v="7235"/>
    <s v="N"/>
    <d v="2016-02-20T00:00:00"/>
    <s v="High"/>
    <x v="8"/>
    <n v="1699.96"/>
    <n v="0.04"/>
    <s v="Regular"/>
    <n v="280.89999999999998"/>
    <n v="52.98"/>
    <n v="21.2"/>
    <s v="Dave Kipp"/>
    <s v="Mid Glamorgan"/>
    <s v="Corporate"/>
    <x v="0"/>
    <s v="Appliances"/>
    <s v="Small Box"/>
    <d v="2016-02-21T00:00:00"/>
    <x v="2"/>
  </r>
  <r>
    <n v="7236"/>
    <s v="N"/>
    <d v="2016-02-20T00:00:00"/>
    <s v="Critical"/>
    <x v="38"/>
    <n v="545.54"/>
    <n v="0.06"/>
    <s v="Regular"/>
    <n v="116.82"/>
    <n v="26.48"/>
    <n v="15.99"/>
    <s v="Giulietta Dortch"/>
    <s v="Mid Glamorgan"/>
    <s v="Consumer"/>
    <x v="1"/>
    <s v="Computer Peripherals"/>
    <s v="Small Pack"/>
    <d v="2016-02-22T00:00:00"/>
    <x v="2"/>
  </r>
  <r>
    <n v="7237"/>
    <s v="N"/>
    <d v="2016-02-20T00:00:00"/>
    <s v="Critical"/>
    <x v="3"/>
    <n v="4964.1840000000002"/>
    <n v="0.06"/>
    <s v="Delivery Van"/>
    <n v="-290.66000000000003"/>
    <n v="429.4"/>
    <n v="89.23"/>
    <s v="Giulietta Dortch"/>
    <s v="Mid Glamorgan"/>
    <s v="Consumer"/>
    <x v="2"/>
    <s v="Tables"/>
    <s v="Jumbo Box"/>
    <d v="2016-02-21T00:00:00"/>
    <x v="2"/>
  </r>
  <r>
    <n v="7238"/>
    <s v="N"/>
    <d v="2016-02-20T00:00:00"/>
    <s v="Critical"/>
    <x v="47"/>
    <n v="1561.06"/>
    <n v="0.03"/>
    <s v="Regular"/>
    <n v="552.88"/>
    <n v="66.48"/>
    <n v="14.99"/>
    <s v="Mary Zewe"/>
    <s v="West Glamorgan"/>
    <s v="Corporate"/>
    <x v="0"/>
    <s v="Appliances"/>
    <s v="Small Box"/>
    <d v="2016-02-21T00:00:00"/>
    <x v="2"/>
  </r>
  <r>
    <n v="7239"/>
    <s v="N"/>
    <d v="2016-02-20T00:00:00"/>
    <s v="Critical"/>
    <x v="18"/>
    <n v="3284.3964999999998"/>
    <n v="0"/>
    <s v="Regular"/>
    <n v="658.46"/>
    <n v="137.99"/>
    <n v="22.99"/>
    <s v="Mary Zewe"/>
    <s v="West Glamorgan"/>
    <s v="Corporate"/>
    <x v="1"/>
    <s v="Telephones and Communication"/>
    <s v="Small Box"/>
    <d v="2016-02-21T00:00:00"/>
    <x v="2"/>
  </r>
  <r>
    <n v="7240"/>
    <s v="N"/>
    <d v="2016-02-21T00:00:00"/>
    <s v="Low"/>
    <x v="9"/>
    <n v="1232.81"/>
    <n v="0.04"/>
    <s v="Express"/>
    <n v="-132.62"/>
    <n v="40.28"/>
    <n v="27.99"/>
    <s v="Thomas Thornton"/>
    <s v="Mid Glamorgan"/>
    <s v="Consumer"/>
    <x v="0"/>
    <s v="Storage &amp; Organization"/>
    <s v="Medium Box"/>
    <d v="2016-02-27T00:00:00"/>
    <x v="2"/>
  </r>
  <r>
    <n v="7241"/>
    <s v="N"/>
    <d v="2016-02-22T00:00:00"/>
    <s v="Critical"/>
    <x v="28"/>
    <n v="100.17"/>
    <n v="0.06"/>
    <s v="Regular"/>
    <n v="-12.51"/>
    <n v="16.91"/>
    <n v="17.05"/>
    <s v="Ryan Crowe"/>
    <s v="Mid Glamorgan"/>
    <s v="Small Business"/>
    <x v="2"/>
    <s v="Office Furnishings"/>
    <s v="Small Pack"/>
    <d v="2016-02-24T00:00:00"/>
    <x v="2"/>
  </r>
  <r>
    <n v="7242"/>
    <s v="N"/>
    <d v="2016-02-23T00:00:00"/>
    <s v="Medium"/>
    <x v="31"/>
    <n v="361.02"/>
    <n v="0.01"/>
    <s v="Regular"/>
    <n v="145.55000000000001"/>
    <n v="24.97"/>
    <n v="15.49"/>
    <s v="Ken Black"/>
    <s v="Mid Glamorgan"/>
    <s v="Consumer"/>
    <x v="0"/>
    <s v="Binders and Binder Accessories"/>
    <s v="Small Box"/>
    <d v="2016-02-25T00:00:00"/>
    <x v="2"/>
  </r>
  <r>
    <n v="7243"/>
    <s v="Y"/>
    <d v="2016-02-24T00:00:00"/>
    <s v="Low"/>
    <x v="42"/>
    <n v="143.9"/>
    <n v="0.05"/>
    <s v="Regular"/>
    <n v="-211.26"/>
    <n v="15.34"/>
    <n v="21.49"/>
    <s v="Saphhira Shifley"/>
    <s v="Mid Glamorgan"/>
    <s v="Corporate"/>
    <x v="0"/>
    <s v="Pens &amp; Art Supplies"/>
    <s v="Wrap Bag"/>
    <d v="2016-02-27T00:00:00"/>
    <x v="2"/>
  </r>
  <r>
    <n v="7244"/>
    <s v="N"/>
    <d v="2016-02-24T00:00:00"/>
    <s v="High"/>
    <x v="17"/>
    <n v="18.55"/>
    <n v="0.04"/>
    <s v="Regular"/>
    <n v="-0.14000000000000001"/>
    <n v="15.98"/>
    <n v="16.97"/>
    <s v="Michael Paige"/>
    <s v="Dyfed"/>
    <s v="Small Business"/>
    <x v="0"/>
    <s v="Paper"/>
    <s v="Wrap Bag"/>
    <d v="2016-02-25T00:00:00"/>
    <x v="2"/>
  </r>
  <r>
    <n v="7245"/>
    <s v="N"/>
    <d v="2016-02-24T00:00:00"/>
    <s v="Medium"/>
    <x v="16"/>
    <n v="1743.93"/>
    <n v="0.1"/>
    <s v="Regular"/>
    <n v="462.43"/>
    <n v="51.48"/>
    <n v="17.989999999999998"/>
    <s v="Aimee Bixby"/>
    <s v="West Glamorgan"/>
    <s v="Home Office"/>
    <x v="0"/>
    <s v="Appliances"/>
    <s v="Small Box"/>
    <d v="2016-02-26T00:00:00"/>
    <x v="2"/>
  </r>
  <r>
    <n v="7246"/>
    <s v="Y"/>
    <d v="2016-02-25T00:00:00"/>
    <s v="Low"/>
    <x v="18"/>
    <n v="8371.0499999999993"/>
    <n v="0.09"/>
    <s v="Delivery Van"/>
    <n v="768.73"/>
    <n v="312.98"/>
    <n v="78.73"/>
    <s v="Corinna Mitchell"/>
    <s v="Dyfed"/>
    <s v="Corporate"/>
    <x v="2"/>
    <s v="Chairs &amp; Chairmats"/>
    <s v="Jumbo Drum"/>
    <d v="2016-02-29T00:00:00"/>
    <x v="2"/>
  </r>
  <r>
    <n v="7247"/>
    <s v="Y"/>
    <d v="2016-02-26T00:00:00"/>
    <s v="Medium"/>
    <x v="19"/>
    <n v="412.93"/>
    <n v="0.04"/>
    <s v="Regular"/>
    <n v="135.91999999999999"/>
    <n v="47.44"/>
    <n v="19.09"/>
    <s v="Neil French"/>
    <s v="Mid Glamorgan"/>
    <s v="Corporate"/>
    <x v="0"/>
    <s v="Paper"/>
    <s v="Small Box"/>
    <d v="2016-02-27T00:00:00"/>
    <x v="2"/>
  </r>
  <r>
    <n v="7248"/>
    <s v="N"/>
    <d v="2016-02-26T00:00:00"/>
    <s v="Critical"/>
    <x v="26"/>
    <n v="870.04"/>
    <n v="0.08"/>
    <s v="Regular"/>
    <n v="326.20999999999998"/>
    <n v="55.41"/>
    <n v="16.989999999999998"/>
    <s v="Luke Schmidt"/>
    <s v="Mid Glamorgan"/>
    <s v="Home Office"/>
    <x v="0"/>
    <s v="Binders and Binder Accessories"/>
    <s v="Small Box"/>
    <d v="2016-02-27T00:00:00"/>
    <x v="2"/>
  </r>
  <r>
    <n v="7249"/>
    <s v="N"/>
    <d v="2016-02-26T00:00:00"/>
    <s v="Not Specified"/>
    <x v="7"/>
    <n v="162.57"/>
    <n v="0.08"/>
    <s v="Regular"/>
    <n v="7.52"/>
    <n v="21.27"/>
    <n v="18.39"/>
    <s v="Matt Hagelstein"/>
    <s v="West Glamorgan"/>
    <s v="Home Office"/>
    <x v="0"/>
    <s v="Paper"/>
    <s v="Wrap Bag"/>
    <d v="2016-02-27T00:00:00"/>
    <x v="2"/>
  </r>
  <r>
    <n v="7250"/>
    <s v="N"/>
    <d v="2016-02-26T00:00:00"/>
    <s v="High"/>
    <x v="29"/>
    <n v="6076.45"/>
    <n v="0.05"/>
    <s v="Regular"/>
    <n v="1822.11"/>
    <n v="167.06"/>
    <n v="21.07"/>
    <s v="Linda Southworth"/>
    <s v="Mid Glamorgan"/>
    <s v="Consumer"/>
    <x v="0"/>
    <s v="Storage &amp; Organization"/>
    <s v="Small Box"/>
    <d v="2016-02-27T00:00:00"/>
    <x v="2"/>
  </r>
  <r>
    <n v="7251"/>
    <s v="N"/>
    <d v="2016-02-28T00:00:00"/>
    <s v="Not Specified"/>
    <x v="32"/>
    <n v="77.53"/>
    <n v="0.02"/>
    <s v="Regular"/>
    <n v="26.91"/>
    <n v="17.43"/>
    <n v="14.95"/>
    <s v="Craig Molinari"/>
    <s v="Mid Glamorgan"/>
    <s v="Small Business"/>
    <x v="0"/>
    <s v="Paper"/>
    <s v="Wrap Bag"/>
    <d v="2016-02-29T00:00:00"/>
    <x v="2"/>
  </r>
  <r>
    <n v="7252"/>
    <s v="N"/>
    <d v="2016-02-28T00:00:00"/>
    <s v="Not Specified"/>
    <x v="39"/>
    <n v="67.16"/>
    <n v="0.04"/>
    <s v="Regular"/>
    <n v="-4.9400000000000004"/>
    <n v="22.98"/>
    <n v="17.37"/>
    <s v="Craig Molinari"/>
    <s v="Mid Glamorgan"/>
    <s v="Small Business"/>
    <x v="0"/>
    <s v="Scissors Rulers and Trimmers"/>
    <s v="Small Pack"/>
    <d v="2016-02-29T00:00:00"/>
    <x v="2"/>
  </r>
  <r>
    <n v="7253"/>
    <s v="N"/>
    <d v="2016-02-29T00:00:00"/>
    <s v="Not Specified"/>
    <x v="22"/>
    <n v="200.2"/>
    <n v="0.05"/>
    <s v="Regular"/>
    <n v="36.4"/>
    <n v="20.010000000000002"/>
    <n v="16.87"/>
    <s v="Bradley Drucker"/>
    <s v="Mid Glamorgan"/>
    <s v="Small Business"/>
    <x v="0"/>
    <s v="Paper"/>
    <s v="Wrap Bag"/>
    <d v="2016-03-03T00:00:00"/>
    <x v="2"/>
  </r>
  <r>
    <n v="7254"/>
    <s v="N"/>
    <d v="2016-02-29T00:00:00"/>
    <s v="Critical"/>
    <x v="14"/>
    <n v="3362.5540000000001"/>
    <n v="0"/>
    <s v="Regular"/>
    <n v="663.9"/>
    <n v="207.99"/>
    <n v="17.989999999999998"/>
    <s v="Maxwell Schwartz"/>
    <s v="Mid Glamorgan"/>
    <s v="Corporate"/>
    <x v="1"/>
    <s v="Telephones and Communication"/>
    <s v="Small Box"/>
    <d v="2016-03-01T00:00:00"/>
    <x v="2"/>
  </r>
  <r>
    <n v="7255"/>
    <s v="N"/>
    <d v="2016-02-29T00:00:00"/>
    <s v="Critical"/>
    <x v="17"/>
    <n v="16.77"/>
    <n v="0.09"/>
    <s v="Regular"/>
    <n v="0.14000000000000001"/>
    <n v="16.48"/>
    <n v="15.22"/>
    <s v="Muhammed Lee"/>
    <s v="Dyfed"/>
    <s v="Consumer"/>
    <x v="0"/>
    <s v="Paper"/>
    <s v="Wrap Bag"/>
    <d v="2016-03-02T00:00:00"/>
    <x v="2"/>
  </r>
  <r>
    <n v="7256"/>
    <s v="N"/>
    <d v="2016-03-01T00:00:00"/>
    <s v="Not Specified"/>
    <x v="16"/>
    <n v="7647.625"/>
    <n v="7.0000000000000007E-2"/>
    <s v="Regular"/>
    <n v="2033.08"/>
    <n v="217.99"/>
    <n v="16.5"/>
    <s v="Adam Hart"/>
    <s v="Mid Glamorgan"/>
    <s v="Corporate"/>
    <x v="1"/>
    <s v="Telephones and Communication"/>
    <s v="Small Box"/>
    <d v="2016-03-03T00:00:00"/>
    <x v="2"/>
  </r>
  <r>
    <n v="7257"/>
    <s v="N"/>
    <d v="2016-03-02T00:00:00"/>
    <s v="Critical"/>
    <x v="27"/>
    <n v="805.38"/>
    <n v="0.05"/>
    <s v="Regular"/>
    <n v="242.87"/>
    <n v="32.99"/>
    <n v="14.99"/>
    <s v="Bryan Spruell"/>
    <s v="Mid Glamorgan"/>
    <s v="Home Office"/>
    <x v="1"/>
    <s v="Telephones and Communication"/>
    <s v="Wrap Bag"/>
    <d v="2016-03-04T00:00:00"/>
    <x v="2"/>
  </r>
  <r>
    <n v="7258"/>
    <s v="N"/>
    <d v="2016-03-03T00:00:00"/>
    <s v="Medium"/>
    <x v="33"/>
    <n v="11273.8"/>
    <n v="0.08"/>
    <s v="Delivery Van"/>
    <n v="1908.39"/>
    <n v="255.98"/>
    <n v="57.32"/>
    <s v="James Lanier"/>
    <s v="West Glamorgan"/>
    <s v="Corporate"/>
    <x v="2"/>
    <s v="Chairs &amp; Chairmats"/>
    <s v="Jumbo Drum"/>
    <d v="2016-03-04T00:00:00"/>
    <x v="2"/>
  </r>
  <r>
    <n v="7259"/>
    <s v="N"/>
    <d v="2016-03-03T00:00:00"/>
    <s v="Medium"/>
    <x v="3"/>
    <n v="79.010000000000005"/>
    <n v="0.1"/>
    <s v="Regular"/>
    <n v="-64.91"/>
    <n v="16.89"/>
    <n v="18.93"/>
    <s v="James Lanier"/>
    <s v="West Glamorgan"/>
    <s v="Corporate"/>
    <x v="1"/>
    <s v="Computer Peripherals"/>
    <s v="Small Pack"/>
    <d v="2016-03-05T00:00:00"/>
    <x v="2"/>
  </r>
  <r>
    <n v="7260"/>
    <s v="N"/>
    <d v="2016-03-03T00:00:00"/>
    <s v="Medium"/>
    <x v="17"/>
    <n v="17.829999999999998"/>
    <n v="7.0000000000000007E-2"/>
    <s v="Regular"/>
    <n v="0.68"/>
    <n v="16.98"/>
    <n v="14.8"/>
    <s v="James Lanier"/>
    <s v="West Glamorgan"/>
    <s v="Corporate"/>
    <x v="0"/>
    <s v="Paper"/>
    <s v="Wrap Bag"/>
    <d v="2016-03-03T00:00:00"/>
    <x v="2"/>
  </r>
  <r>
    <n v="7261"/>
    <s v="N"/>
    <d v="2016-03-06T00:00:00"/>
    <s v="High"/>
    <x v="1"/>
    <n v="34.450000000000003"/>
    <n v="0"/>
    <s v="Express"/>
    <n v="6.4"/>
    <n v="13.82"/>
    <n v="14.83"/>
    <s v="Ken Heidel"/>
    <s v="Dyfed"/>
    <s v="Corporate"/>
    <x v="0"/>
    <s v="Pens &amp; Art Supplies"/>
    <s v="Wrap Bag"/>
    <d v="2016-03-07T00:00:00"/>
    <x v="2"/>
  </r>
  <r>
    <n v="7262"/>
    <s v="N"/>
    <d v="2016-03-06T00:00:00"/>
    <s v="Medium"/>
    <x v="27"/>
    <n v="233.58"/>
    <n v="0.01"/>
    <s v="Regular"/>
    <n v="-110.14"/>
    <n v="16.82"/>
    <n v="19.72"/>
    <s v="Paul Gonzalez"/>
    <s v="Dyfed"/>
    <s v="Corporate"/>
    <x v="2"/>
    <s v="Office Furnishings"/>
    <s v="Small Pack"/>
    <d v="2016-03-07T00:00:00"/>
    <x v="2"/>
  </r>
  <r>
    <n v="7263"/>
    <s v="Y"/>
    <d v="2016-03-07T00:00:00"/>
    <s v="Not Specified"/>
    <x v="29"/>
    <n v="299.07"/>
    <n v="0.01"/>
    <s v="Regular"/>
    <n v="59.86"/>
    <n v="18.75"/>
    <n v="16.989999999999998"/>
    <s v="Delfina Latchford"/>
    <s v="South Glamorgan"/>
    <s v="Small Business"/>
    <x v="0"/>
    <s v="Binders and Binder Accessories"/>
    <s v="Small Box"/>
    <d v="2016-03-08T00:00:00"/>
    <x v="2"/>
  </r>
  <r>
    <n v="7264"/>
    <s v="N"/>
    <d v="2016-03-09T00:00:00"/>
    <s v="Medium"/>
    <x v="7"/>
    <n v="1200.5195000000001"/>
    <n v="0.08"/>
    <s v="Express"/>
    <n v="142.99"/>
    <n v="97.99"/>
    <n v="14.99"/>
    <s v="Magdelene Morse"/>
    <s v="West Glamorgan"/>
    <s v="Home Office"/>
    <x v="1"/>
    <s v="Telephones and Communication"/>
    <s v="Wrap Bag"/>
    <d v="2016-03-11T00:00:00"/>
    <x v="2"/>
  </r>
  <r>
    <n v="7265"/>
    <s v="Y"/>
    <d v="2016-03-09T00:00:00"/>
    <s v="Medium"/>
    <x v="15"/>
    <n v="457.79"/>
    <n v="7.0000000000000007E-2"/>
    <s v="Regular"/>
    <n v="158.19"/>
    <n v="31.23"/>
    <n v="20.149999999999999"/>
    <s v="Magdelene Morse"/>
    <s v="West Glamorgan"/>
    <s v="Home Office"/>
    <x v="2"/>
    <s v="Office Furnishings"/>
    <s v="Small Pack"/>
    <d v="2016-03-11T00:00:00"/>
    <x v="2"/>
  </r>
  <r>
    <n v="7266"/>
    <s v="N"/>
    <d v="2016-03-09T00:00:00"/>
    <s v="Critical"/>
    <x v="46"/>
    <n v="12692.944"/>
    <n v="0.02"/>
    <s v="Delivery Van"/>
    <n v="3990.51"/>
    <n v="360.21"/>
    <n v="54.19"/>
    <s v="Benjamin Venier"/>
    <s v="Mid Glamorgan"/>
    <s v="Small Business"/>
    <x v="2"/>
    <s v="Tables"/>
    <s v="Jumbo Box"/>
    <d v="2016-03-11T00:00:00"/>
    <x v="2"/>
  </r>
  <r>
    <n v="7267"/>
    <s v="N"/>
    <d v="2016-03-10T00:00:00"/>
    <s v="Not Specified"/>
    <x v="20"/>
    <n v="134.88999999999999"/>
    <n v="0.08"/>
    <s v="Express"/>
    <n v="-52.55"/>
    <n v="31.98"/>
    <n v="18"/>
    <s v="Thais Sissman"/>
    <s v="Mid Glamorgan"/>
    <s v="Corporate"/>
    <x v="1"/>
    <s v="Computer Peripherals"/>
    <s v="Small Box"/>
    <d v="2016-03-10T00:00:00"/>
    <x v="2"/>
  </r>
  <r>
    <n v="7268"/>
    <s v="N"/>
    <d v="2016-03-11T00:00:00"/>
    <s v="High"/>
    <x v="8"/>
    <n v="458.72"/>
    <n v="0.04"/>
    <s v="Regular"/>
    <n v="6.56"/>
    <n v="22.64"/>
    <n v="19.16"/>
    <s v="Art Ferguson"/>
    <s v="Dyfed"/>
    <s v="Corporate"/>
    <x v="2"/>
    <s v="Office Furnishings"/>
    <s v="Small Box"/>
    <d v="2016-03-11T00:00:00"/>
    <x v="2"/>
  </r>
  <r>
    <n v="7269"/>
    <s v="N"/>
    <d v="2016-03-11T00:00:00"/>
    <s v="High"/>
    <x v="3"/>
    <n v="225.06"/>
    <n v="0.1"/>
    <s v="Express"/>
    <n v="-19.510000000000002"/>
    <n v="26.42"/>
    <n v="20.75"/>
    <s v="Art Ferguson"/>
    <s v="Dyfed"/>
    <s v="Corporate"/>
    <x v="0"/>
    <s v="Appliances"/>
    <s v="Medium Box"/>
    <d v="2016-03-11T00:00:00"/>
    <x v="2"/>
  </r>
  <r>
    <n v="7270"/>
    <s v="N"/>
    <d v="2016-03-11T00:00:00"/>
    <s v="High"/>
    <x v="39"/>
    <n v="1382.07"/>
    <n v="0.08"/>
    <s v="Delivery Van"/>
    <n v="-120.94"/>
    <n v="291.81"/>
    <n v="37.19"/>
    <s v="Art Ferguson"/>
    <s v="Dyfed"/>
    <s v="Corporate"/>
    <x v="0"/>
    <s v="Appliances"/>
    <s v="Jumbo Drum"/>
    <d v="2016-03-13T00:00:00"/>
    <x v="2"/>
  </r>
  <r>
    <n v="7271"/>
    <s v="N"/>
    <d v="2016-03-11T00:00:00"/>
    <s v="High"/>
    <x v="1"/>
    <n v="83.82"/>
    <n v="0.02"/>
    <s v="Express"/>
    <n v="25.84"/>
    <n v="17.84"/>
    <n v="14.83"/>
    <s v="Art Ferguson"/>
    <s v="Dyfed"/>
    <s v="Corporate"/>
    <x v="0"/>
    <s v="Pens &amp; Art Supplies"/>
    <s v="Wrap Bag"/>
    <d v="2016-03-13T00:00:00"/>
    <x v="2"/>
  </r>
  <r>
    <n v="7272"/>
    <s v="Y"/>
    <d v="2016-03-11T00:00:00"/>
    <s v="Low"/>
    <x v="37"/>
    <n v="590.96"/>
    <n v="0.02"/>
    <s v="Regular"/>
    <n v="-89.19"/>
    <n v="32.97"/>
    <n v="20.5"/>
    <s v="James Lanier"/>
    <s v="West Glamorgan"/>
    <s v="Corporate"/>
    <x v="1"/>
    <s v="Computer Peripherals"/>
    <s v="Small Box"/>
    <d v="2016-03-15T00:00:00"/>
    <x v="2"/>
  </r>
  <r>
    <n v="7273"/>
    <s v="Y"/>
    <d v="2016-03-11T00:00:00"/>
    <s v="Low"/>
    <x v="23"/>
    <n v="288.87"/>
    <n v="0.1"/>
    <s v="Regular"/>
    <n v="-185.17"/>
    <n v="18.48"/>
    <n v="21.37"/>
    <s v="James Lanier"/>
    <s v="West Glamorgan"/>
    <s v="Corporate"/>
    <x v="0"/>
    <s v="Paper"/>
    <s v="Small Box"/>
    <d v="2016-03-18T00:00:00"/>
    <x v="2"/>
  </r>
  <r>
    <n v="7274"/>
    <s v="N"/>
    <d v="2016-03-12T00:00:00"/>
    <s v="Low"/>
    <x v="26"/>
    <n v="1467.82"/>
    <n v="0.04"/>
    <s v="Delivery Van"/>
    <n v="-436.04"/>
    <n v="80.81"/>
    <n v="74"/>
    <s v="Mick Crebagga"/>
    <s v="Mid Glamorgan"/>
    <s v="Home Office"/>
    <x v="0"/>
    <s v="Appliances"/>
    <s v="Jumbo Drum"/>
    <d v="2016-03-16T00:00:00"/>
    <x v="2"/>
  </r>
  <r>
    <n v="7275"/>
    <s v="N"/>
    <d v="2016-03-12T00:00:00"/>
    <s v="Low"/>
    <x v="8"/>
    <n v="6667.1414999999997"/>
    <n v="0.05"/>
    <s v="Express"/>
    <n v="1653.15"/>
    <n v="207.99"/>
    <n v="17.989999999999998"/>
    <s v="Mick Crebagga"/>
    <s v="Mid Glamorgan"/>
    <s v="Home Office"/>
    <x v="1"/>
    <s v="Telephones and Communication"/>
    <s v="Small Box"/>
    <d v="2016-03-17T00:00:00"/>
    <x v="2"/>
  </r>
  <r>
    <n v="7276"/>
    <s v="N"/>
    <d v="2016-03-12T00:00:00"/>
    <s v="High"/>
    <x v="20"/>
    <n v="436.12299999999999"/>
    <n v="0.06"/>
    <s v="Regular"/>
    <n v="-142.32"/>
    <n v="97.99"/>
    <n v="15.25"/>
    <s v="Dean Braden"/>
    <s v="West Glamorgan"/>
    <s v="Corporate"/>
    <x v="1"/>
    <s v="Telephones and Communication"/>
    <s v="Small Pack"/>
    <d v="2016-03-14T00:00:00"/>
    <x v="2"/>
  </r>
  <r>
    <n v="7277"/>
    <s v="N"/>
    <d v="2016-03-13T00:00:00"/>
    <s v="High"/>
    <x v="41"/>
    <n v="276.7"/>
    <n v="0.04"/>
    <s v="Express"/>
    <n v="27.78"/>
    <n v="19.96"/>
    <n v="18.95"/>
    <s v="Deanra Eno"/>
    <s v="Mid Glamorgan"/>
    <s v="Corporate"/>
    <x v="2"/>
    <s v="Office Furnishings"/>
    <s v="Small Box"/>
    <d v="2016-03-14T00:00:00"/>
    <x v="2"/>
  </r>
  <r>
    <n v="7278"/>
    <s v="N"/>
    <d v="2016-03-14T00:00:00"/>
    <s v="Low"/>
    <x v="26"/>
    <n v="253.46"/>
    <n v="0.08"/>
    <s v="Regular"/>
    <n v="26.07"/>
    <n v="24.07"/>
    <n v="20.2"/>
    <s v="Tom Prescott"/>
    <s v="Mid Glamorgan"/>
    <s v="Small Business"/>
    <x v="2"/>
    <s v="Office Furnishings"/>
    <s v="Wrap Bag"/>
    <d v="2016-03-16T00:00:00"/>
    <x v="2"/>
  </r>
  <r>
    <n v="7279"/>
    <s v="N"/>
    <d v="2016-03-14T00:00:00"/>
    <s v="Medium"/>
    <x v="28"/>
    <n v="137.78"/>
    <n v="0.08"/>
    <s v="Regular"/>
    <n v="36.92"/>
    <n v="19.399999999999999"/>
    <n v="15.71"/>
    <s v="Saphhira Shifley"/>
    <s v="Mid Glamorgan"/>
    <s v="Consumer"/>
    <x v="0"/>
    <s v="Paper"/>
    <s v="Wrap Bag"/>
    <d v="2016-03-15T00:00:00"/>
    <x v="2"/>
  </r>
  <r>
    <n v="7280"/>
    <s v="N"/>
    <d v="2016-03-14T00:00:00"/>
    <s v="High"/>
    <x v="33"/>
    <n v="28671.919999999998"/>
    <n v="0.09"/>
    <s v="Regular"/>
    <n v="13345.66"/>
    <n v="611.99"/>
    <n v="38.49"/>
    <s v="Deborah Brumfield"/>
    <s v="Mid Glamorgan"/>
    <s v="Small Business"/>
    <x v="1"/>
    <s v="Copiers and Fax"/>
    <s v="Large Box"/>
    <d v="2016-03-14T00:00:00"/>
    <x v="2"/>
  </r>
  <r>
    <n v="7281"/>
    <s v="N"/>
    <d v="2016-03-14T00:00:00"/>
    <s v="High"/>
    <x v="20"/>
    <n v="643.14049999999997"/>
    <n v="0.03"/>
    <s v="Regular"/>
    <n v="-392.13"/>
    <n v="137.99"/>
    <n v="22.08"/>
    <s v="Deborah Brumfield"/>
    <s v="Mid Glamorgan"/>
    <s v="Small Business"/>
    <x v="1"/>
    <s v="Telephones and Communication"/>
    <s v="Small Box"/>
    <d v="2016-03-15T00:00:00"/>
    <x v="2"/>
  </r>
  <r>
    <n v="7282"/>
    <s v="N"/>
    <d v="2016-03-14T00:00:00"/>
    <s v="Not Specified"/>
    <x v="27"/>
    <n v="9506.7000000000007"/>
    <n v="0.01"/>
    <s v="Delivery Van"/>
    <n v="623.76"/>
    <n v="228.6"/>
    <n v="78.2"/>
    <s v="Bill Donatelli"/>
    <s v="West Glamorgan"/>
    <s v="Corporate"/>
    <x v="2"/>
    <s v="Chairs &amp; Chairmats"/>
    <s v="Jumbo Drum"/>
    <d v="2016-03-15T00:00:00"/>
    <x v="2"/>
  </r>
  <r>
    <n v="7283"/>
    <s v="N"/>
    <d v="2016-03-15T00:00:00"/>
    <s v="Low"/>
    <x v="6"/>
    <n v="24.52"/>
    <n v="0.03"/>
    <s v="Regular"/>
    <n v="2.85"/>
    <n v="15.8"/>
    <n v="15.49"/>
    <s v="Edward Becker"/>
    <s v="West Glamorgan"/>
    <s v="Corporate"/>
    <x v="0"/>
    <s v="Binders and Binder Accessories"/>
    <s v="Small Box"/>
    <d v="2016-03-19T00:00:00"/>
    <x v="2"/>
  </r>
  <r>
    <n v="7284"/>
    <s v="N"/>
    <d v="2016-03-15T00:00:00"/>
    <s v="Not Specified"/>
    <x v="22"/>
    <n v="378.12"/>
    <n v="0.1"/>
    <s v="Regular"/>
    <n v="-151.36000000000001"/>
    <n v="27.7"/>
    <n v="25.25"/>
    <s v="Bobby Elias"/>
    <s v="Mid Glamorgan"/>
    <s v="Small Business"/>
    <x v="0"/>
    <s v="Storage &amp; Organization"/>
    <s v="Small Box"/>
    <d v="2016-03-15T00:00:00"/>
    <x v="2"/>
  </r>
  <r>
    <n v="7285"/>
    <s v="N"/>
    <d v="2016-03-15T00:00:00"/>
    <s v="Low"/>
    <x v="25"/>
    <n v="116.89"/>
    <n v="0.04"/>
    <s v="Regular"/>
    <n v="31.49"/>
    <n v="15.38"/>
    <n v="14.85"/>
    <s v="Christopher Schild"/>
    <s v="Dyfed"/>
    <s v="Corporate"/>
    <x v="0"/>
    <s v="Pens &amp; Art Supplies"/>
    <s v="Wrap Bag"/>
    <d v="2016-03-15T00:00:00"/>
    <x v="2"/>
  </r>
  <r>
    <n v="7286"/>
    <s v="N"/>
    <d v="2016-03-15T00:00:00"/>
    <s v="High"/>
    <x v="33"/>
    <n v="1565.58"/>
    <n v="0"/>
    <s v="Regular"/>
    <n v="423.02"/>
    <n v="42.98"/>
    <n v="23.18"/>
    <s v="Craig Rider"/>
    <s v="Mid Glamorgan"/>
    <s v="Small Business"/>
    <x v="0"/>
    <s v="Paper"/>
    <s v="Small Box"/>
    <d v="2016-03-17T00:00:00"/>
    <x v="2"/>
  </r>
  <r>
    <n v="7287"/>
    <s v="N"/>
    <d v="2016-03-15T00:00:00"/>
    <s v="Not Specified"/>
    <x v="34"/>
    <n v="277.64999999999998"/>
    <n v="0.02"/>
    <s v="Regular"/>
    <n v="106.3"/>
    <n v="30.94"/>
    <n v="15.49"/>
    <s v="Lycoris Saunders"/>
    <s v="Mid Glamorgan"/>
    <s v="Home Office"/>
    <x v="0"/>
    <s v="Binders and Binder Accessories"/>
    <s v="Small Box"/>
    <d v="2016-03-17T00:00:00"/>
    <x v="2"/>
  </r>
  <r>
    <n v="7288"/>
    <s v="Y"/>
    <d v="2016-03-16T00:00:00"/>
    <s v="Critical"/>
    <x v="41"/>
    <n v="3820.13"/>
    <n v="0.02"/>
    <s v="Regular"/>
    <n v="1475.7"/>
    <n v="127.79"/>
    <n v="15.99"/>
    <s v="Tamara Dahlen"/>
    <s v="West Glamorgan"/>
    <s v="Corporate"/>
    <x v="1"/>
    <s v="Computer Peripherals"/>
    <s v="Small Pack"/>
    <d v="2016-03-17T00:00:00"/>
    <x v="2"/>
  </r>
  <r>
    <n v="7289"/>
    <s v="Y"/>
    <d v="2016-03-16T00:00:00"/>
    <s v="Critical"/>
    <x v="24"/>
    <n v="50.97"/>
    <n v="0.1"/>
    <s v="Regular"/>
    <n v="-13.77"/>
    <n v="13.26"/>
    <n v="14.7"/>
    <s v="Peter McVee"/>
    <s v="Dyfed"/>
    <s v="Small Business"/>
    <x v="0"/>
    <s v="Rubber Bands"/>
    <s v="Wrap Bag"/>
    <d v="2016-03-17T00:00:00"/>
    <x v="2"/>
  </r>
  <r>
    <n v="7290"/>
    <s v="Y"/>
    <d v="2016-03-16T00:00:00"/>
    <s v="Critical"/>
    <x v="4"/>
    <n v="39.270000000000003"/>
    <n v="0.1"/>
    <s v="Regular"/>
    <n v="4.1500000000000004"/>
    <n v="16.260000000000002"/>
    <n v="15.2"/>
    <s v="Peter McVee"/>
    <s v="Dyfed"/>
    <s v="Small Business"/>
    <x v="0"/>
    <s v="Pens &amp; Art Supplies"/>
    <s v="Wrap Bag"/>
    <d v="2016-03-18T00:00:00"/>
    <x v="2"/>
  </r>
  <r>
    <n v="7291"/>
    <s v="N"/>
    <d v="2016-03-16T00:00:00"/>
    <s v="Critical"/>
    <x v="17"/>
    <n v="893.34"/>
    <n v="0.08"/>
    <s v="Regular"/>
    <n v="-2018.68"/>
    <n v="461.99"/>
    <n v="38.49"/>
    <s v="Frank Carlisle"/>
    <s v="West Glamorgan"/>
    <s v="Small Business"/>
    <x v="1"/>
    <s v="Copiers and Fax"/>
    <s v="Large Box"/>
    <d v="2016-03-18T00:00:00"/>
    <x v="2"/>
  </r>
  <r>
    <n v="7292"/>
    <s v="N"/>
    <d v="2016-03-16T00:00:00"/>
    <s v="Critical"/>
    <x v="28"/>
    <n v="4612.76"/>
    <n v="0.02"/>
    <s v="Delivery Van"/>
    <n v="683.66"/>
    <n v="255.98"/>
    <n v="57.32"/>
    <s v="Julia West"/>
    <s v="South Glamorgan"/>
    <s v="Corporate"/>
    <x v="2"/>
    <s v="Chairs &amp; Chairmats"/>
    <s v="Jumbo Drum"/>
    <d v="2016-03-18T00:00:00"/>
    <x v="2"/>
  </r>
  <r>
    <n v="7293"/>
    <s v="N"/>
    <d v="2016-03-16T00:00:00"/>
    <s v="Critical"/>
    <x v="8"/>
    <n v="1760.91"/>
    <n v="0.02"/>
    <s v="Regular"/>
    <n v="161.12"/>
    <n v="51.98"/>
    <n v="23.2"/>
    <s v="Julia West"/>
    <s v="South Glamorgan"/>
    <s v="Corporate"/>
    <x v="2"/>
    <s v="Office Furnishings"/>
    <s v="Wrap Bag"/>
    <d v="2016-03-17T00:00:00"/>
    <x v="2"/>
  </r>
  <r>
    <n v="7294"/>
    <s v="N"/>
    <d v="2016-03-17T00:00:00"/>
    <s v="Not Specified"/>
    <x v="8"/>
    <n v="381.78"/>
    <n v="0.03"/>
    <s v="Regular"/>
    <n v="4.24"/>
    <n v="20.67"/>
    <n v="17.5"/>
    <s v="Patrick Jones"/>
    <s v="Dyfed"/>
    <s v="Home Office"/>
    <x v="0"/>
    <s v="Appliances"/>
    <s v="Small Box"/>
    <d v="2016-03-18T00:00:00"/>
    <x v="2"/>
  </r>
  <r>
    <n v="7295"/>
    <s v="N"/>
    <d v="2016-03-17T00:00:00"/>
    <s v="Not Specified"/>
    <x v="10"/>
    <n v="1564.82"/>
    <n v="0.01"/>
    <s v="Regular"/>
    <n v="-118.41"/>
    <n v="85.98"/>
    <n v="18"/>
    <s v="Patrick Jones"/>
    <s v="Dyfed"/>
    <s v="Home Office"/>
    <x v="1"/>
    <s v="Computer Peripherals"/>
    <s v="Small Box"/>
    <d v="2016-03-19T00:00:00"/>
    <x v="2"/>
  </r>
  <r>
    <n v="7296"/>
    <s v="N"/>
    <d v="2016-03-17T00:00:00"/>
    <s v="Not Specified"/>
    <x v="34"/>
    <n v="417.67"/>
    <n v="0.08"/>
    <s v="Regular"/>
    <n v="232.12"/>
    <n v="42.93"/>
    <n v="17.920000000000002"/>
    <s v="Patrick Jones"/>
    <s v="Dyfed"/>
    <s v="Home Office"/>
    <x v="2"/>
    <s v="Office Furnishings"/>
    <s v="Small Pack"/>
    <d v="2016-03-19T00:00:00"/>
    <x v="2"/>
  </r>
  <r>
    <n v="7297"/>
    <s v="N"/>
    <d v="2016-03-17T00:00:00"/>
    <s v="Not Specified"/>
    <x v="28"/>
    <n v="1539.33"/>
    <n v="0.1"/>
    <s v="Delivery Van"/>
    <n v="331.96"/>
    <n v="102.97"/>
    <n v="28"/>
    <s v="Patrick Jones"/>
    <s v="Dyfed"/>
    <s v="Home Office"/>
    <x v="1"/>
    <s v="Office Machines"/>
    <s v="Jumbo Drum"/>
    <d v="2016-03-17T00:00:00"/>
    <x v="2"/>
  </r>
  <r>
    <n v="7298"/>
    <s v="N"/>
    <d v="2016-03-18T00:00:00"/>
    <s v="Medium"/>
    <x v="9"/>
    <n v="7459.5370000000003"/>
    <n v="0.02"/>
    <s v="Regular"/>
    <n v="2033.76"/>
    <n v="217.99"/>
    <n v="19.989999999999998"/>
    <s v="Art Ferguson"/>
    <s v="Dyfed"/>
    <s v="Corporate"/>
    <x v="1"/>
    <s v="Telephones and Communication"/>
    <s v="Small Box"/>
    <d v="2016-03-19T00:00:00"/>
    <x v="2"/>
  </r>
  <r>
    <n v="7299"/>
    <s v="Y"/>
    <d v="2016-03-18T00:00:00"/>
    <s v="Critical"/>
    <x v="25"/>
    <n v="165.19"/>
    <n v="0.09"/>
    <s v="Regular"/>
    <n v="-90.52"/>
    <n v="16.98"/>
    <n v="20.07"/>
    <s v="Charles McCrossin"/>
    <s v="South Glamorgan"/>
    <s v="Corporate"/>
    <x v="0"/>
    <s v="Paper"/>
    <s v="Small Box"/>
    <d v="2016-03-20T00:00:00"/>
    <x v="2"/>
  </r>
  <r>
    <n v="7300"/>
    <s v="N"/>
    <d v="2016-03-19T00:00:00"/>
    <s v="High"/>
    <x v="14"/>
    <n v="1832.82"/>
    <n v="0.06"/>
    <s v="Regular"/>
    <n v="1198.5899999999999"/>
    <n v="111.23"/>
    <n v="22.99"/>
    <s v="Eric Barreto"/>
    <s v="Dyfed"/>
    <s v="Consumer"/>
    <x v="2"/>
    <s v="Office Furnishings"/>
    <s v="Small Pack"/>
    <d v="2016-03-22T00:00:00"/>
    <x v="2"/>
  </r>
  <r>
    <n v="7301"/>
    <s v="N"/>
    <d v="2016-03-19T00:00:00"/>
    <s v="High"/>
    <x v="41"/>
    <n v="126.6"/>
    <n v="0.06"/>
    <s v="Regular"/>
    <n v="36.01"/>
    <n v="15.93"/>
    <n v="14.99"/>
    <s v="Eric Barreto"/>
    <s v="Dyfed"/>
    <s v="Consumer"/>
    <x v="0"/>
    <s v="Rubber Bands"/>
    <s v="Wrap Bag"/>
    <d v="2016-03-20T00:00:00"/>
    <x v="2"/>
  </r>
  <r>
    <n v="7302"/>
    <s v="N"/>
    <d v="2016-03-19T00:00:00"/>
    <s v="Not Specified"/>
    <x v="27"/>
    <n v="21539.66"/>
    <n v="0.09"/>
    <s v="Delivery Van"/>
    <n v="8328.7900000000009"/>
    <n v="512.97"/>
    <n v="83.3"/>
    <s v="Cindy Schnelling"/>
    <s v="Mid Glamorgan"/>
    <s v="Corporate"/>
    <x v="1"/>
    <s v="Office Machines"/>
    <s v="Jumbo Drum"/>
    <d v="2016-03-22T00:00:00"/>
    <x v="2"/>
  </r>
  <r>
    <n v="7303"/>
    <s v="N"/>
    <d v="2016-03-19T00:00:00"/>
    <s v="Not Specified"/>
    <x v="13"/>
    <n v="15.04"/>
    <n v="0.1"/>
    <s v="Regular"/>
    <n v="-1.2"/>
    <n v="16.760000000000002"/>
    <n v="17.010000000000002"/>
    <s v="Cindy Schnelling"/>
    <s v="Mid Glamorgan"/>
    <s v="Corporate"/>
    <x v="0"/>
    <s v="Paper"/>
    <s v="Wrap Bag"/>
    <d v="2016-03-20T00:00:00"/>
    <x v="2"/>
  </r>
  <r>
    <n v="7304"/>
    <s v="Y"/>
    <d v="2016-03-19T00:00:00"/>
    <s v="Low"/>
    <x v="33"/>
    <n v="313.52999999999997"/>
    <n v="0.09"/>
    <s v="Express"/>
    <n v="93"/>
    <n v="17.98"/>
    <n v="15.49"/>
    <s v="Dianna Arnett"/>
    <s v="Dyfed"/>
    <s v="Home Office"/>
    <x v="0"/>
    <s v="Binders and Binder Accessories"/>
    <s v="Small Box"/>
    <d v="2016-03-21T00:00:00"/>
    <x v="2"/>
  </r>
  <r>
    <n v="7305"/>
    <s v="N"/>
    <d v="2016-03-20T00:00:00"/>
    <s v="Critical"/>
    <x v="16"/>
    <n v="118.36"/>
    <n v="0.08"/>
    <s v="Regular"/>
    <n v="41.32"/>
    <n v="14.61"/>
    <n v="14.5"/>
    <s v="Ann Blume"/>
    <s v="Dyfed"/>
    <s v="Small Business"/>
    <x v="0"/>
    <s v="Labels"/>
    <s v="Small Box"/>
    <d v="2016-03-22T00:00:00"/>
    <x v="2"/>
  </r>
  <r>
    <n v="7306"/>
    <s v="N"/>
    <d v="2016-03-21T00:00:00"/>
    <s v="High"/>
    <x v="1"/>
    <n v="158.88999999999999"/>
    <n v="0"/>
    <s v="Regular"/>
    <n v="1.45"/>
    <n v="23.58"/>
    <n v="20.97"/>
    <s v="Joseph Airdo"/>
    <s v="Mid Glamorgan"/>
    <s v="Consumer"/>
    <x v="0"/>
    <s v="Envelopes"/>
    <s v="Small Box"/>
    <d v="2016-03-21T00:00:00"/>
    <x v="2"/>
  </r>
  <r>
    <n v="7307"/>
    <s v="N"/>
    <d v="2016-03-21T00:00:00"/>
    <s v="High"/>
    <x v="36"/>
    <n v="315.62"/>
    <n v="0"/>
    <s v="Regular"/>
    <n v="-210.17"/>
    <n v="19.77"/>
    <n v="23.23"/>
    <s v="Joseph Airdo"/>
    <s v="Mid Glamorgan"/>
    <s v="Consumer"/>
    <x v="0"/>
    <s v="Appliances"/>
    <s v="Small Box"/>
    <d v="2016-03-22T00:00:00"/>
    <x v="2"/>
  </r>
  <r>
    <n v="7308"/>
    <s v="N"/>
    <d v="2016-03-21T00:00:00"/>
    <s v="High"/>
    <x v="48"/>
    <n v="37.5"/>
    <n v="0.09"/>
    <s v="Regular"/>
    <n v="-22.91"/>
    <n v="15.58"/>
    <n v="19.47"/>
    <s v="Pauline Webber"/>
    <s v="Mid Glamorgan"/>
    <s v="Consumer"/>
    <x v="0"/>
    <s v="Binders and Binder Accessories"/>
    <s v="Small Box"/>
    <d v="2016-03-23T00:00:00"/>
    <x v="2"/>
  </r>
  <r>
    <n v="7309"/>
    <s v="N"/>
    <d v="2016-03-22T00:00:00"/>
    <s v="Medium"/>
    <x v="20"/>
    <n v="151.18"/>
    <n v="0.04"/>
    <s v="Regular"/>
    <n v="80.7"/>
    <n v="34.72"/>
    <n v="22.99"/>
    <s v="Carl Ludwig"/>
    <s v="South Glamorgan"/>
    <s v="Corporate"/>
    <x v="2"/>
    <s v="Office Furnishings"/>
    <s v="Small Pack"/>
    <d v="2016-03-23T00:00:00"/>
    <x v="2"/>
  </r>
  <r>
    <n v="7310"/>
    <s v="N"/>
    <d v="2016-03-25T00:00:00"/>
    <s v="Medium"/>
    <x v="27"/>
    <n v="212.51"/>
    <n v="0.06"/>
    <s v="Regular"/>
    <n v="100.92"/>
    <n v="16.91"/>
    <n v="14.5"/>
    <s v="Linda Southworth"/>
    <s v="Mid Glamorgan"/>
    <s v="Consumer"/>
    <x v="0"/>
    <s v="Labels"/>
    <s v="Small Box"/>
    <d v="2016-03-27T00:00:00"/>
    <x v="2"/>
  </r>
  <r>
    <n v="7311"/>
    <s v="N"/>
    <d v="2016-03-25T00:00:00"/>
    <s v="Medium"/>
    <x v="10"/>
    <n v="3988.63"/>
    <n v="7.0000000000000007E-2"/>
    <s v="Regular"/>
    <n v="300.33999999999997"/>
    <n v="205.17"/>
    <n v="33.99"/>
    <s v="Linda Southworth"/>
    <s v="Mid Glamorgan"/>
    <s v="Consumer"/>
    <x v="0"/>
    <s v="Storage &amp; Organization"/>
    <s v="Small Box"/>
    <d v="2016-03-27T00:00:00"/>
    <x v="2"/>
  </r>
  <r>
    <n v="7312"/>
    <s v="N"/>
    <d v="2016-03-25T00:00:00"/>
    <s v="Medium"/>
    <x v="26"/>
    <n v="2465.6424999999999"/>
    <n v="0.1"/>
    <s v="Regular"/>
    <n v="115.94"/>
    <n v="167.99"/>
    <n v="22.99"/>
    <s v="Linda Southworth"/>
    <s v="Mid Glamorgan"/>
    <s v="Consumer"/>
    <x v="1"/>
    <s v="Telephones and Communication"/>
    <s v="Small Box"/>
    <d v="2016-03-27T00:00:00"/>
    <x v="2"/>
  </r>
  <r>
    <n v="7313"/>
    <s v="N"/>
    <d v="2016-03-25T00:00:00"/>
    <s v="Critical"/>
    <x v="1"/>
    <n v="84.01"/>
    <n v="0.09"/>
    <s v="Regular"/>
    <n v="-26.43"/>
    <n v="18.28"/>
    <n v="19.29"/>
    <s v="Greg Guthrie"/>
    <s v="Dyfed"/>
    <s v="Corporate"/>
    <x v="2"/>
    <s v="Office Furnishings"/>
    <s v="Small Box"/>
    <d v="2016-03-26T00:00:00"/>
    <x v="2"/>
  </r>
  <r>
    <n v="7314"/>
    <s v="N"/>
    <d v="2016-03-25T00:00:00"/>
    <s v="Medium"/>
    <x v="24"/>
    <n v="17395.05"/>
    <n v="0.08"/>
    <s v="Regular"/>
    <n v="6913.01"/>
    <n v="511.99"/>
    <n v="38.49"/>
    <s v="Charles McCrossin"/>
    <s v="South Glamorgan"/>
    <s v="Corporate"/>
    <x v="1"/>
    <s v="Copiers and Fax"/>
    <s v="Large Box"/>
    <d v="2016-03-26T00:00:00"/>
    <x v="2"/>
  </r>
  <r>
    <n v="7315"/>
    <s v="N"/>
    <d v="2016-03-25T00:00:00"/>
    <s v="Medium"/>
    <x v="27"/>
    <n v="6047.62"/>
    <n v="0.05"/>
    <s v="Regular"/>
    <n v="-937.1"/>
    <n v="150.13999999999999"/>
    <n v="49"/>
    <s v="Charles McCrossin"/>
    <s v="South Glamorgan"/>
    <s v="Corporate"/>
    <x v="0"/>
    <s v="Storage &amp; Organization"/>
    <s v="Large Box"/>
    <d v="2016-03-27T00:00:00"/>
    <x v="2"/>
  </r>
  <r>
    <n v="7316"/>
    <s v="N"/>
    <d v="2016-03-27T00:00:00"/>
    <s v="Low"/>
    <x v="13"/>
    <n v="34.08"/>
    <n v="0.04"/>
    <s v="Regular"/>
    <n v="-5.34"/>
    <n v="34.229999999999997"/>
    <n v="17.63"/>
    <s v="Christopher Schild"/>
    <s v="Dyfed"/>
    <s v="Corporate"/>
    <x v="2"/>
    <s v="Office Furnishings"/>
    <s v="Small Pack"/>
    <d v="2016-03-29T00:00:00"/>
    <x v="2"/>
  </r>
  <r>
    <n v="7317"/>
    <s v="N"/>
    <d v="2016-03-27T00:00:00"/>
    <s v="Low"/>
    <x v="46"/>
    <n v="1046.22"/>
    <n v="0.05"/>
    <s v="Regular"/>
    <n v="-72.959999999999994"/>
    <n v="34.380000000000003"/>
    <n v="29.1"/>
    <s v="Michelle Lonsdale"/>
    <s v="South Glamorgan"/>
    <s v="Home Office"/>
    <x v="0"/>
    <s v="Binders and Binder Accessories"/>
    <s v="Small Box"/>
    <d v="2016-03-29T00:00:00"/>
    <x v="2"/>
  </r>
  <r>
    <n v="7318"/>
    <s v="N"/>
    <d v="2016-03-27T00:00:00"/>
    <s v="Low"/>
    <x v="23"/>
    <n v="571.79"/>
    <n v="0.09"/>
    <s v="Regular"/>
    <n v="57.22"/>
    <n v="24.95"/>
    <n v="18.98"/>
    <s v="Michelle Lonsdale"/>
    <s v="South Glamorgan"/>
    <s v="Home Office"/>
    <x v="0"/>
    <s v="Binders and Binder Accessories"/>
    <s v="Small Box"/>
    <d v="2016-03-31T00:00:00"/>
    <x v="2"/>
  </r>
  <r>
    <n v="7319"/>
    <s v="N"/>
    <d v="2016-03-28T00:00:00"/>
    <s v="Low"/>
    <x v="20"/>
    <n v="2535.89"/>
    <n v="7.0000000000000007E-2"/>
    <s v="Express"/>
    <n v="585.54999999999995"/>
    <n v="432.98"/>
    <n v="33.99"/>
    <s v="Jack Lebron"/>
    <s v="Dyfed"/>
    <s v="Corporate"/>
    <x v="0"/>
    <s v="Binders and Binder Accessories"/>
    <s v="Small Box"/>
    <d v="2016-04-02T00:00:00"/>
    <x v="2"/>
  </r>
  <r>
    <n v="7320"/>
    <s v="N"/>
    <d v="2016-03-28T00:00:00"/>
    <s v="Low"/>
    <x v="8"/>
    <n v="1153.51"/>
    <n v="0.09"/>
    <s v="Regular"/>
    <n v="336.03"/>
    <n v="41.18"/>
    <n v="22.55"/>
    <s v="Jack Lebron"/>
    <s v="Dyfed"/>
    <s v="Corporate"/>
    <x v="2"/>
    <s v="Office Furnishings"/>
    <s v="Small Box"/>
    <d v="2016-03-28T00:00:00"/>
    <x v="2"/>
  </r>
  <r>
    <n v="7321"/>
    <s v="N"/>
    <d v="2016-03-29T00:00:00"/>
    <s v="Medium"/>
    <x v="48"/>
    <n v="31.24"/>
    <n v="0.02"/>
    <s v="Regular"/>
    <n v="11.28"/>
    <n v="15.15"/>
    <n v="14.5"/>
    <s v="Bill Donatelli"/>
    <s v="West Glamorgan"/>
    <s v="Corporate"/>
    <x v="0"/>
    <s v="Labels"/>
    <s v="Small Box"/>
    <d v="2016-03-30T00:00:00"/>
    <x v="2"/>
  </r>
  <r>
    <n v="7322"/>
    <s v="N"/>
    <d v="2016-03-30T00:00:00"/>
    <s v="High"/>
    <x v="21"/>
    <n v="66.75"/>
    <n v="0.02"/>
    <s v="Express"/>
    <n v="-37.21"/>
    <n v="16.98"/>
    <n v="22.33"/>
    <s v="Patrick Bzostek"/>
    <s v="Mid Glamorgan"/>
    <s v="Consumer"/>
    <x v="0"/>
    <s v="Paper"/>
    <s v="Small Box"/>
    <d v="2016-03-31T00:00:00"/>
    <x v="2"/>
  </r>
  <r>
    <n v="7323"/>
    <s v="N"/>
    <d v="2016-04-01T00:00:00"/>
    <s v="Not Specified"/>
    <x v="41"/>
    <n v="521.14"/>
    <n v="0.02"/>
    <s v="Regular"/>
    <n v="-23.28"/>
    <n v="27.15"/>
    <n v="24.13"/>
    <s v="Lisa DeCherney"/>
    <s v="West Glamorgan"/>
    <s v="Corporate"/>
    <x v="0"/>
    <s v="Binders and Binder Accessories"/>
    <s v="Small Box"/>
    <d v="2016-04-02T00:00:00"/>
    <x v="2"/>
  </r>
  <r>
    <n v="7324"/>
    <s v="N"/>
    <d v="2016-04-01T00:00:00"/>
    <s v="Not Specified"/>
    <x v="6"/>
    <n v="44.2"/>
    <n v="0"/>
    <s v="Regular"/>
    <n v="19.59"/>
    <n v="19.38"/>
    <n v="19.21"/>
    <s v="Lisa DeCherney"/>
    <s v="West Glamorgan"/>
    <s v="Corporate"/>
    <x v="2"/>
    <s v="Office Furnishings"/>
    <s v="Small Box"/>
    <d v="2016-04-03T00:00:00"/>
    <x v="2"/>
  </r>
  <r>
    <n v="7325"/>
    <s v="N"/>
    <d v="2016-04-01T00:00:00"/>
    <s v="Medium"/>
    <x v="34"/>
    <n v="105.33"/>
    <n v="7.0000000000000007E-2"/>
    <s v="Regular"/>
    <n v="-611.41"/>
    <n v="15.48"/>
    <n v="63"/>
    <s v="Bill Stewart"/>
    <s v="West Glamorgan"/>
    <s v="Corporate"/>
    <x v="0"/>
    <s v="Appliances"/>
    <s v="Large Box"/>
    <d v="2016-04-03T00:00:00"/>
    <x v="2"/>
  </r>
  <r>
    <n v="7326"/>
    <s v="N"/>
    <d v="2016-04-01T00:00:00"/>
    <s v="Medium"/>
    <x v="6"/>
    <n v="32.92"/>
    <n v="7.0000000000000007E-2"/>
    <s v="Regular"/>
    <n v="3.41"/>
    <n v="17.98"/>
    <n v="15.49"/>
    <s v="Bill Stewart"/>
    <s v="West Glamorgan"/>
    <s v="Corporate"/>
    <x v="0"/>
    <s v="Binders and Binder Accessories"/>
    <s v="Small Box"/>
    <d v="2016-04-03T00:00:00"/>
    <x v="2"/>
  </r>
  <r>
    <n v="7327"/>
    <s v="N"/>
    <d v="2016-04-01T00:00:00"/>
    <s v="Medium"/>
    <x v="16"/>
    <n v="494.9"/>
    <n v="0.05"/>
    <s v="Regular"/>
    <n v="-20.48"/>
    <n v="22.23"/>
    <n v="18.68"/>
    <s v="Bill Stewart"/>
    <s v="West Glamorgan"/>
    <s v="Corporate"/>
    <x v="0"/>
    <s v="Scissors Rulers and Trimmers"/>
    <s v="Small Pack"/>
    <d v="2016-04-03T00:00:00"/>
    <x v="2"/>
  </r>
  <r>
    <n v="7328"/>
    <s v="N"/>
    <d v="2016-04-02T00:00:00"/>
    <s v="Not Specified"/>
    <x v="22"/>
    <n v="6415.7"/>
    <n v="0.1"/>
    <s v="Delivery Van"/>
    <n v="544.94000000000005"/>
    <n v="292.98"/>
    <n v="49.67"/>
    <s v="Jack OBriant"/>
    <s v="Dyfed"/>
    <s v="Consumer"/>
    <x v="2"/>
    <s v="Tables"/>
    <s v="Jumbo Box"/>
    <d v="2016-04-03T00:00:00"/>
    <x v="2"/>
  </r>
  <r>
    <n v="7329"/>
    <s v="N"/>
    <d v="2016-04-02T00:00:00"/>
    <s v="Not Specified"/>
    <x v="37"/>
    <n v="1083.31"/>
    <n v="0.03"/>
    <s v="Regular"/>
    <n v="39.82"/>
    <n v="51.98"/>
    <n v="21.12"/>
    <s v="Jack OBriant"/>
    <s v="Mid Glamorgan"/>
    <s v="Consumer"/>
    <x v="1"/>
    <s v="Computer Peripherals"/>
    <s v="Small Box"/>
    <d v="2016-04-03T00:00:00"/>
    <x v="2"/>
  </r>
  <r>
    <n v="7330"/>
    <s v="N"/>
    <d v="2016-04-02T00:00:00"/>
    <s v="Not Specified"/>
    <x v="10"/>
    <n v="1184.259"/>
    <n v="0.03"/>
    <s v="Regular"/>
    <n v="143.26"/>
    <n v="77.989999999999995"/>
    <n v="17.989999999999998"/>
    <s v="Jack OBriant"/>
    <s v="Mid Glamorgan"/>
    <s v="Consumer"/>
    <x v="1"/>
    <s v="Telephones and Communication"/>
    <s v="Small Box"/>
    <d v="2016-04-03T00:00:00"/>
    <x v="2"/>
  </r>
  <r>
    <n v="7331"/>
    <s v="N"/>
    <d v="2016-04-05T00:00:00"/>
    <s v="High"/>
    <x v="15"/>
    <n v="317.92"/>
    <n v="0.01"/>
    <s v="Regular"/>
    <n v="38.619999999999997"/>
    <n v="24.98"/>
    <n v="17.14"/>
    <s v="Penelope Sewall"/>
    <s v="Mid Glamorgan"/>
    <s v="Home Office"/>
    <x v="0"/>
    <s v="Scissors Rulers and Trimmers"/>
    <s v="Small Pack"/>
    <d v="2016-04-07T00:00:00"/>
    <x v="2"/>
  </r>
  <r>
    <n v="7332"/>
    <s v="N"/>
    <d v="2016-04-05T00:00:00"/>
    <s v="Low"/>
    <x v="26"/>
    <n v="2234.7399999999998"/>
    <n v="0.09"/>
    <s v="Regular"/>
    <n v="-603.69000000000005"/>
    <n v="125.64"/>
    <n v="49"/>
    <s v="Nat Gilpin"/>
    <s v="West Glamorgan"/>
    <s v="Consumer"/>
    <x v="0"/>
    <s v="Storage &amp; Organization"/>
    <s v="Large Box"/>
    <d v="2016-04-05T00:00:00"/>
    <x v="2"/>
  </r>
  <r>
    <n v="7333"/>
    <s v="N"/>
    <d v="2016-04-07T00:00:00"/>
    <s v="Not Specified"/>
    <x v="25"/>
    <n v="902.04"/>
    <n v="0.01"/>
    <s v="Regular"/>
    <n v="-22.39"/>
    <n v="39.42"/>
    <n v="33.46"/>
    <s v="Gary Hansen"/>
    <s v="West Glamorgan"/>
    <s v="Consumer"/>
    <x v="2"/>
    <s v="Office Furnishings"/>
    <s v="Small Box"/>
    <d v="2016-04-08T00:00:00"/>
    <x v="2"/>
  </r>
  <r>
    <n v="7334"/>
    <s v="N"/>
    <d v="2016-04-08T00:00:00"/>
    <s v="Medium"/>
    <x v="0"/>
    <n v="38.32"/>
    <n v="0.02"/>
    <s v="Express"/>
    <n v="34.04"/>
    <n v="18.98"/>
    <n v="16.829999999999998"/>
    <s v="Trudy Brown"/>
    <s v="Mid Glamorgan"/>
    <s v="Small Business"/>
    <x v="2"/>
    <s v="Office Furnishings"/>
    <s v="Small Pack"/>
    <d v="2016-04-09T00:00:00"/>
    <x v="2"/>
  </r>
  <r>
    <n v="7335"/>
    <s v="N"/>
    <d v="2016-04-08T00:00:00"/>
    <s v="Medium"/>
    <x v="22"/>
    <n v="150.19999999999999"/>
    <n v="0.01"/>
    <s v="Regular"/>
    <n v="-19.600000000000001"/>
    <n v="17.809999999999999"/>
    <n v="17.37"/>
    <s v="Trudy Brown"/>
    <s v="Mid Glamorgan"/>
    <s v="Small Business"/>
    <x v="0"/>
    <s v="Rubber Bands"/>
    <s v="Wrap Bag"/>
    <d v="2016-04-11T00:00:00"/>
    <x v="2"/>
  </r>
  <r>
    <n v="7336"/>
    <s v="N"/>
    <d v="2016-04-08T00:00:00"/>
    <s v="Critical"/>
    <x v="10"/>
    <n v="55.41"/>
    <n v="0.1"/>
    <s v="Express"/>
    <n v="-1.45"/>
    <n v="14.21"/>
    <n v="15.12"/>
    <s v="Cynthia Arntzen"/>
    <s v="West Glamorgan"/>
    <s v="Small Business"/>
    <x v="0"/>
    <s v="Pens &amp; Art Supplies"/>
    <s v="Wrap Bag"/>
    <d v="2016-04-09T00:00:00"/>
    <x v="2"/>
  </r>
  <r>
    <n v="7337"/>
    <s v="N"/>
    <d v="2016-04-09T00:00:00"/>
    <s v="Critical"/>
    <x v="32"/>
    <n v="570.58000000000004"/>
    <n v="0.02"/>
    <s v="Express"/>
    <n v="73.38"/>
    <n v="52.98"/>
    <n v="21.2"/>
    <s v="Carlos Meador"/>
    <s v="Mid Glamorgan"/>
    <s v="Corporate"/>
    <x v="0"/>
    <s v="Appliances"/>
    <s v="Small Box"/>
    <d v="2016-04-11T00:00:00"/>
    <x v="2"/>
  </r>
  <r>
    <n v="7338"/>
    <s v="N"/>
    <d v="2016-04-09T00:00:00"/>
    <s v="Critical"/>
    <x v="45"/>
    <n v="54.85"/>
    <n v="0.05"/>
    <s v="Regular"/>
    <n v="6.47"/>
    <n v="14.88"/>
    <n v="15.49"/>
    <s v="Carlos Meador"/>
    <s v="Mid Glamorgan"/>
    <s v="Corporate"/>
    <x v="0"/>
    <s v="Binders and Binder Accessories"/>
    <s v="Small Box"/>
    <d v="2016-04-10T00:00:00"/>
    <x v="2"/>
  </r>
  <r>
    <n v="7339"/>
    <s v="N"/>
    <d v="2016-04-09T00:00:00"/>
    <s v="Not Specified"/>
    <x v="18"/>
    <n v="508.72"/>
    <n v="0.04"/>
    <s v="Regular"/>
    <n v="-113.68"/>
    <n v="27.99"/>
    <n v="27.18"/>
    <s v="Muhammed MacIntyre"/>
    <s v="South Glamorgan"/>
    <s v="Small Business"/>
    <x v="0"/>
    <s v="Binders and Binder Accessories"/>
    <s v="Small Box"/>
    <d v="2016-04-12T00:00:00"/>
    <x v="2"/>
  </r>
  <r>
    <n v="7340"/>
    <s v="N"/>
    <d v="2016-04-09T00:00:00"/>
    <s v="Not Specified"/>
    <x v="15"/>
    <n v="282.56"/>
    <n v="0.05"/>
    <s v="Express"/>
    <n v="48.75"/>
    <n v="23.34"/>
    <n v="19.010000000000002"/>
    <s v="Muhammed MacIntyre"/>
    <s v="South Glamorgan"/>
    <s v="Small Business"/>
    <x v="0"/>
    <s v="Paper"/>
    <s v="Small Box"/>
    <d v="2016-04-12T00:00:00"/>
    <x v="2"/>
  </r>
  <r>
    <n v="7341"/>
    <s v="N"/>
    <d v="2016-04-09T00:00:00"/>
    <s v="Not Specified"/>
    <x v="36"/>
    <n v="1310.3900000000001"/>
    <n v="0.02"/>
    <s v="Regular"/>
    <n v="550.89"/>
    <n v="47.44"/>
    <n v="19.09"/>
    <s v="Muhammed MacIntyre"/>
    <s v="South Glamorgan"/>
    <s v="Small Business"/>
    <x v="0"/>
    <s v="Paper"/>
    <s v="Small Box"/>
    <d v="2016-04-10T00:00:00"/>
    <x v="2"/>
  </r>
  <r>
    <n v="7342"/>
    <s v="N"/>
    <d v="2016-04-09T00:00:00"/>
    <s v="Medium"/>
    <x v="46"/>
    <n v="4606.13"/>
    <n v="0.04"/>
    <s v="Regular"/>
    <n v="1054.8499999999999"/>
    <n v="111.99"/>
    <n v="33.99"/>
    <s v="Anna Haberlin"/>
    <s v="West Glamorgan"/>
    <s v="Corporate"/>
    <x v="1"/>
    <s v="Computer Peripherals"/>
    <s v="Small Box"/>
    <d v="2016-04-11T00:00:00"/>
    <x v="2"/>
  </r>
  <r>
    <n v="7343"/>
    <s v="N"/>
    <d v="2016-04-09T00:00:00"/>
    <s v="Medium"/>
    <x v="46"/>
    <n v="2680.48"/>
    <n v="0.01"/>
    <s v="Regular"/>
    <n v="-1357.72"/>
    <n v="67.5"/>
    <n v="66.2"/>
    <s v="Anna Haberlin"/>
    <s v="West Glamorgan"/>
    <s v="Corporate"/>
    <x v="2"/>
    <s v="Office Furnishings"/>
    <s v="Medium Box"/>
    <d v="2016-04-10T00:00:00"/>
    <x v="2"/>
  </r>
  <r>
    <n v="7344"/>
    <s v="N"/>
    <d v="2016-04-09T00:00:00"/>
    <s v="Medium"/>
    <x v="1"/>
    <n v="404.09"/>
    <n v="0.09"/>
    <s v="Express"/>
    <n v="-13.05"/>
    <n v="45.29"/>
    <n v="22.74"/>
    <s v="Anna Haberlin"/>
    <s v="West Glamorgan"/>
    <s v="Corporate"/>
    <x v="0"/>
    <s v="Storage &amp; Organization"/>
    <s v="Small Box"/>
    <d v="2016-04-11T00:00:00"/>
    <x v="2"/>
  </r>
  <r>
    <n v="7345"/>
    <s v="N"/>
    <d v="2016-04-10T00:00:00"/>
    <s v="Medium"/>
    <x v="42"/>
    <n v="3828.4389999999999"/>
    <n v="0.05"/>
    <s v="Express"/>
    <n v="1063.29"/>
    <n v="127.99"/>
    <n v="19.989999999999998"/>
    <s v="Tamara Dahlen"/>
    <s v="West Glamorgan"/>
    <s v="Corporate"/>
    <x v="1"/>
    <s v="Telephones and Communication"/>
    <s v="Small Box"/>
    <d v="2016-04-12T00:00:00"/>
    <x v="2"/>
  </r>
  <r>
    <n v="7346"/>
    <s v="N"/>
    <d v="2016-04-10T00:00:00"/>
    <s v="High"/>
    <x v="40"/>
    <n v="1844.84"/>
    <n v="0.01"/>
    <s v="Delivery Van"/>
    <n v="-1409.01"/>
    <n v="60.58"/>
    <n v="68.11"/>
    <s v="Thomas Selby"/>
    <s v="South Glamorgan"/>
    <s v="Home Office"/>
    <x v="2"/>
    <s v="Bookcases"/>
    <s v="Jumbo Box"/>
    <d v="2016-04-12T00:00:00"/>
    <x v="2"/>
  </r>
  <r>
    <n v="7347"/>
    <s v="N"/>
    <d v="2016-04-10T00:00:00"/>
    <s v="High"/>
    <x v="40"/>
    <n v="3729.69"/>
    <n v="0.04"/>
    <s v="Express"/>
    <n v="956.08"/>
    <n v="117.98"/>
    <n v="27.99"/>
    <s v="Thomas Selby"/>
    <s v="South Glamorgan"/>
    <s v="Home Office"/>
    <x v="2"/>
    <s v="Office Furnishings"/>
    <s v="Medium Box"/>
    <d v="2016-04-13T00:00:00"/>
    <x v="2"/>
  </r>
  <r>
    <n v="7348"/>
    <s v="N"/>
    <d v="2016-04-10T00:00:00"/>
    <s v="High"/>
    <x v="6"/>
    <n v="35.450000000000003"/>
    <n v="0.09"/>
    <s v="Regular"/>
    <n v="-0.01"/>
    <n v="19.04"/>
    <n v="16.170000000000002"/>
    <s v="Thomas Selby"/>
    <s v="South Glamorgan"/>
    <s v="Home Office"/>
    <x v="0"/>
    <s v="Paper"/>
    <s v="Wrap Bag"/>
    <d v="2016-04-11T00:00:00"/>
    <x v="2"/>
  </r>
  <r>
    <n v="7349"/>
    <s v="N"/>
    <d v="2016-04-10T00:00:00"/>
    <s v="High"/>
    <x v="37"/>
    <n v="81.22"/>
    <n v="0.08"/>
    <s v="Regular"/>
    <n v="7.41"/>
    <n v="14.88"/>
    <n v="15.49"/>
    <s v="Mike Kennedy"/>
    <s v="Mid Glamorgan"/>
    <s v="Corporate"/>
    <x v="0"/>
    <s v="Binders and Binder Accessories"/>
    <s v="Small Box"/>
    <d v="2016-04-13T00:00:00"/>
    <x v="2"/>
  </r>
  <r>
    <n v="7350"/>
    <s v="Y"/>
    <d v="2016-04-11T00:00:00"/>
    <s v="Medium"/>
    <x v="6"/>
    <n v="481.28"/>
    <n v="0.01"/>
    <s v="Delivery Van"/>
    <n v="-177.86"/>
    <n v="122.98"/>
    <n v="44"/>
    <s v="Duane Benoit"/>
    <s v="West Glamorgan"/>
    <s v="Home Office"/>
    <x v="2"/>
    <s v="Chairs &amp; Chairmats"/>
    <s v="Jumbo Drum"/>
    <d v="2016-04-12T00:00:00"/>
    <x v="2"/>
  </r>
  <r>
    <n v="7351"/>
    <s v="Y"/>
    <d v="2016-04-11T00:00:00"/>
    <s v="Medium"/>
    <x v="33"/>
    <n v="856.43100000000004"/>
    <n v="7.0000000000000007E-2"/>
    <s v="Regular"/>
    <n v="-127.91"/>
    <n v="32.99"/>
    <n v="17.3"/>
    <s v="Duane Benoit"/>
    <s v="West Glamorgan"/>
    <s v="Home Office"/>
    <x v="1"/>
    <s v="Telephones and Communication"/>
    <s v="Small Pack"/>
    <d v="2016-04-13T00:00:00"/>
    <x v="2"/>
  </r>
  <r>
    <n v="7352"/>
    <s v="N"/>
    <d v="2016-04-11T00:00:00"/>
    <s v="Not Specified"/>
    <x v="29"/>
    <n v="174.86"/>
    <n v="0.09"/>
    <s v="Regular"/>
    <n v="-128.9"/>
    <n v="16.239999999999998"/>
    <n v="19.41"/>
    <s v="Edward Becker"/>
    <s v="West Glamorgan"/>
    <s v="Home Office"/>
    <x v="0"/>
    <s v="Binders and Binder Accessories"/>
    <s v="Small Box"/>
    <d v="2016-04-14T00:00:00"/>
    <x v="2"/>
  </r>
  <r>
    <n v="7353"/>
    <s v="N"/>
    <d v="2016-04-12T00:00:00"/>
    <s v="Critical"/>
    <x v="14"/>
    <n v="79.17"/>
    <n v="0.03"/>
    <s v="Regular"/>
    <n v="28.11"/>
    <n v="15.78"/>
    <n v="14.71"/>
    <s v="Thomas Boland"/>
    <s v="West Glamorgan"/>
    <s v="Corporate"/>
    <x v="0"/>
    <s v="Rubber Bands"/>
    <s v="Wrap Bag"/>
    <d v="2016-04-14T00:00:00"/>
    <x v="2"/>
  </r>
  <r>
    <n v="7354"/>
    <s v="N"/>
    <d v="2016-04-13T00:00:00"/>
    <s v="Medium"/>
    <x v="40"/>
    <n v="5985.03"/>
    <n v="0.1"/>
    <s v="Delivery Van"/>
    <n v="-81.28"/>
    <n v="192.98"/>
    <n v="69.239999999999995"/>
    <s v="Roy French"/>
    <s v="Dyfed"/>
    <s v="Consumer"/>
    <x v="0"/>
    <s v="Appliances"/>
    <s v="Jumbo Drum"/>
    <d v="2016-04-15T00:00:00"/>
    <x v="2"/>
  </r>
  <r>
    <n v="7355"/>
    <s v="N"/>
    <d v="2016-04-14T00:00:00"/>
    <s v="Low"/>
    <x v="2"/>
    <n v="384.42"/>
    <n v="0"/>
    <s v="Regular"/>
    <n v="90.06"/>
    <n v="19.079999999999998"/>
    <n v="16.350000000000001"/>
    <s v="Mike Gockenbach"/>
    <s v="Mid Glamorgan"/>
    <s v="Consumer"/>
    <x v="0"/>
    <s v="Pens &amp; Art Supplies"/>
    <s v="Wrap Bag"/>
    <d v="2016-04-18T00:00:00"/>
    <x v="2"/>
  </r>
  <r>
    <n v="7356"/>
    <s v="N"/>
    <d v="2016-04-14T00:00:00"/>
    <s v="Low"/>
    <x v="49"/>
    <n v="7346.64"/>
    <n v="0"/>
    <s v="Delivery Van"/>
    <n v="-274.33999999999997"/>
    <n v="157.97999999999999"/>
    <n v="65.92"/>
    <s v="Mike Gockenbach"/>
    <s v="Mid Glamorgan"/>
    <s v="Consumer"/>
    <x v="2"/>
    <s v="Tables"/>
    <s v="Jumbo Box"/>
    <d v="2016-04-14T00:00:00"/>
    <x v="2"/>
  </r>
  <r>
    <n v="7357"/>
    <s v="N"/>
    <d v="2016-04-14T00:00:00"/>
    <s v="Medium"/>
    <x v="7"/>
    <n v="41.56"/>
    <n v="0.09"/>
    <s v="Regular"/>
    <n v="3.11"/>
    <n v="14.1"/>
    <n v="14.7"/>
    <s v="Maurice Satty"/>
    <s v="Mid Glamorgan"/>
    <s v="Corporate"/>
    <x v="0"/>
    <s v="Pens &amp; Art Supplies"/>
    <s v="Wrap Bag"/>
    <d v="2016-04-15T00:00:00"/>
    <x v="2"/>
  </r>
  <r>
    <n v="7358"/>
    <s v="N"/>
    <d v="2016-04-14T00:00:00"/>
    <s v="Not Specified"/>
    <x v="16"/>
    <n v="669.91"/>
    <n v="0.09"/>
    <s v="Regular"/>
    <n v="298.72000000000003"/>
    <n v="27.67"/>
    <n v="15.39"/>
    <s v="Trudy Brown"/>
    <s v="Mid Glamorgan"/>
    <s v="Small Business"/>
    <x v="0"/>
    <s v="Envelopes"/>
    <s v="Small Box"/>
    <d v="2016-04-15T00:00:00"/>
    <x v="2"/>
  </r>
  <r>
    <n v="7359"/>
    <s v="N"/>
    <d v="2016-04-14T00:00:00"/>
    <s v="Not Specified"/>
    <x v="10"/>
    <n v="68.58"/>
    <n v="0"/>
    <s v="Regular"/>
    <n v="12.25"/>
    <n v="14.88"/>
    <n v="14.7"/>
    <s v="Trudy Brown"/>
    <s v="Mid Glamorgan"/>
    <s v="Small Business"/>
    <x v="0"/>
    <s v="Pens &amp; Art Supplies"/>
    <s v="Wrap Bag"/>
    <d v="2016-04-16T00:00:00"/>
    <x v="2"/>
  </r>
  <r>
    <n v="7360"/>
    <s v="N"/>
    <d v="2016-04-14T00:00:00"/>
    <s v="Critical"/>
    <x v="44"/>
    <n v="6131.34"/>
    <n v="0.01"/>
    <s v="Delivery Van"/>
    <n v="1297.8399999999999"/>
    <n v="272.98"/>
    <n v="55.91"/>
    <s v="Don Miller"/>
    <s v="South Glamorgan"/>
    <s v="Home Office"/>
    <x v="2"/>
    <s v="Bookcases"/>
    <s v="Jumbo Box"/>
    <d v="2016-04-16T00:00:00"/>
    <x v="2"/>
  </r>
  <r>
    <n v="7361"/>
    <s v="N"/>
    <d v="2016-04-15T00:00:00"/>
    <s v="Medium"/>
    <x v="42"/>
    <n v="162.25"/>
    <n v="0.05"/>
    <s v="Regular"/>
    <n v="-131.15"/>
    <n v="15.95"/>
    <n v="19.13"/>
    <s v="Mark Cousins"/>
    <s v="Mid Glamorgan"/>
    <s v="Corporate"/>
    <x v="0"/>
    <s v="Appliances"/>
    <s v="Small Box"/>
    <d v="2016-04-17T00:00:00"/>
    <x v="2"/>
  </r>
  <r>
    <n v="7362"/>
    <s v="N"/>
    <d v="2016-04-15T00:00:00"/>
    <s v="Medium"/>
    <x v="41"/>
    <n v="4949.1724999999997"/>
    <n v="0.1"/>
    <s v="Regular"/>
    <n v="710.29"/>
    <n v="207.99"/>
    <n v="22.99"/>
    <s v="Mark Cousins"/>
    <s v="Mid Glamorgan"/>
    <s v="Corporate"/>
    <x v="1"/>
    <s v="Telephones and Communication"/>
    <s v="Small Box"/>
    <d v="2016-04-17T00:00:00"/>
    <x v="2"/>
  </r>
  <r>
    <n v="7363"/>
    <s v="N"/>
    <d v="2016-04-16T00:00:00"/>
    <s v="Critical"/>
    <x v="4"/>
    <n v="29.77"/>
    <n v="0.04"/>
    <s v="Regular"/>
    <n v="-8.69"/>
    <n v="14.6"/>
    <n v="16.399999999999999"/>
    <s v="Patrick Ryan"/>
    <s v="Mid Glamorgan"/>
    <s v="Corporate"/>
    <x v="0"/>
    <s v="Pens &amp; Art Supplies"/>
    <s v="Wrap Bag"/>
    <d v="2016-04-18T00:00:00"/>
    <x v="2"/>
  </r>
  <r>
    <n v="7364"/>
    <s v="N"/>
    <d v="2016-04-16T00:00:00"/>
    <s v="Critical"/>
    <x v="32"/>
    <n v="650.05999999999995"/>
    <n v="0.05"/>
    <s v="Regular"/>
    <n v="-76.95"/>
    <n v="61.43"/>
    <n v="33.99"/>
    <s v="Dave Hallsten"/>
    <s v="West Glamorgan"/>
    <s v="Home Office"/>
    <x v="0"/>
    <s v="Appliances"/>
    <s v="Small Box"/>
    <d v="2016-04-16T00:00:00"/>
    <x v="2"/>
  </r>
  <r>
    <n v="7365"/>
    <s v="Y"/>
    <d v="2016-04-16T00:00:00"/>
    <s v="Critical"/>
    <x v="23"/>
    <n v="1987.77"/>
    <n v="0.03"/>
    <s v="Regular"/>
    <n v="910.23"/>
    <n v="52.98"/>
    <n v="16.989999999999998"/>
    <s v="Dave Hallsten"/>
    <s v="West Glamorgan"/>
    <s v="Home Office"/>
    <x v="0"/>
    <s v="Binders and Binder Accessories"/>
    <s v="Small Box"/>
    <d v="2016-04-16T00:00:00"/>
    <x v="2"/>
  </r>
  <r>
    <n v="7366"/>
    <s v="N"/>
    <d v="2016-04-17T00:00:00"/>
    <s v="High"/>
    <x v="6"/>
    <n v="35.86"/>
    <n v="0.02"/>
    <s v="Regular"/>
    <n v="-21.73"/>
    <n v="17.98"/>
    <n v="17.850000000000001"/>
    <s v="Adam Hart"/>
    <s v="Mid Glamorgan"/>
    <s v="Corporate"/>
    <x v="1"/>
    <s v="Computer Peripherals"/>
    <s v="Small Pack"/>
    <d v="2016-04-19T00:00:00"/>
    <x v="2"/>
  </r>
  <r>
    <n v="7367"/>
    <s v="N"/>
    <d v="2016-04-17T00:00:00"/>
    <s v="High"/>
    <x v="0"/>
    <n v="30.84"/>
    <n v="0.05"/>
    <s v="Regular"/>
    <n v="-5.18"/>
    <n v="17.98"/>
    <n v="19.2"/>
    <s v="Adam Hart"/>
    <s v="Mid Glamorgan"/>
    <s v="Corporate"/>
    <x v="0"/>
    <s v="Paper"/>
    <s v="Small Box"/>
    <d v="2016-04-19T00:00:00"/>
    <x v="2"/>
  </r>
  <r>
    <n v="7368"/>
    <s v="N"/>
    <d v="2016-04-17T00:00:00"/>
    <s v="Not Specified"/>
    <x v="48"/>
    <n v="146.31"/>
    <n v="0.09"/>
    <s v="Regular"/>
    <n v="-58.71"/>
    <n v="31.98"/>
    <n v="18"/>
    <s v="Jack OBriant"/>
    <s v="Mid Glamorgan"/>
    <s v="Small Business"/>
    <x v="1"/>
    <s v="Computer Peripherals"/>
    <s v="Small Box"/>
    <d v="2016-04-19T00:00:00"/>
    <x v="2"/>
  </r>
  <r>
    <n v="7369"/>
    <s v="N"/>
    <d v="2016-04-18T00:00:00"/>
    <s v="Medium"/>
    <x v="4"/>
    <n v="716.77"/>
    <n v="0.1"/>
    <s v="Delivery Van"/>
    <n v="-276.36"/>
    <n v="101.99"/>
    <n v="56"/>
    <s v="Duane Benoit"/>
    <s v="West Glamorgan"/>
    <s v="Home Office"/>
    <x v="2"/>
    <s v="Chairs &amp; Chairmats"/>
    <s v="Jumbo Drum"/>
    <d v="2016-04-19T00:00:00"/>
    <x v="2"/>
  </r>
  <r>
    <n v="7370"/>
    <s v="N"/>
    <d v="2016-04-18T00:00:00"/>
    <s v="Medium"/>
    <x v="14"/>
    <n v="67.16"/>
    <n v="0.1"/>
    <s v="Express"/>
    <n v="-27.71"/>
    <n v="15.14"/>
    <n v="15.92"/>
    <s v="Duane Benoit"/>
    <s v="West Glamorgan"/>
    <s v="Home Office"/>
    <x v="0"/>
    <s v="Scissors Rulers and Trimmers"/>
    <s v="Wrap Bag"/>
    <d v="2016-04-18T00:00:00"/>
    <x v="2"/>
  </r>
  <r>
    <n v="7371"/>
    <s v="Y"/>
    <d v="2016-04-19T00:00:00"/>
    <s v="Low"/>
    <x v="7"/>
    <n v="483.3"/>
    <n v="0.04"/>
    <s v="Regular"/>
    <n v="0.22"/>
    <n v="39.42"/>
    <n v="33.46"/>
    <s v="Karl Brown"/>
    <s v="Mid Glamorgan"/>
    <s v="Corporate"/>
    <x v="2"/>
    <s v="Office Furnishings"/>
    <s v="Small Box"/>
    <d v="2016-04-26T00:00:00"/>
    <x v="2"/>
  </r>
  <r>
    <n v="7372"/>
    <s v="Y"/>
    <d v="2016-04-19T00:00:00"/>
    <s v="Low"/>
    <x v="1"/>
    <n v="3643.03"/>
    <n v="0.09"/>
    <s v="Delivery Van"/>
    <n v="109.88"/>
    <n v="332.64"/>
    <n v="43.2"/>
    <s v="Karl Brown"/>
    <s v="Mid Glamorgan"/>
    <s v="Corporate"/>
    <x v="2"/>
    <s v="Tables"/>
    <s v="Jumbo Box"/>
    <d v="2016-04-21T00:00:00"/>
    <x v="2"/>
  </r>
  <r>
    <n v="7373"/>
    <s v="N"/>
    <d v="2016-04-19T00:00:00"/>
    <s v="High"/>
    <x v="29"/>
    <n v="5561.4359999999997"/>
    <n v="0.09"/>
    <s v="Regular"/>
    <n v="1159.24"/>
    <n v="187.99"/>
    <n v="22.99"/>
    <s v="Dennis Pardue"/>
    <s v="Mid Glamorgan"/>
    <s v="Small Business"/>
    <x v="1"/>
    <s v="Telephones and Communication"/>
    <s v="Small Box"/>
    <d v="2016-04-21T00:00:00"/>
    <x v="2"/>
  </r>
  <r>
    <n v="7374"/>
    <s v="N"/>
    <d v="2016-04-19T00:00:00"/>
    <s v="Low"/>
    <x v="15"/>
    <n v="497.57"/>
    <n v="0.04"/>
    <s v="Regular"/>
    <n v="-51.69"/>
    <n v="32.97"/>
    <n v="18"/>
    <s v="Mike Caudle"/>
    <s v="West Glamorgan"/>
    <s v="Corporate"/>
    <x v="1"/>
    <s v="Computer Peripherals"/>
    <s v="Small Box"/>
    <d v="2016-04-24T00:00:00"/>
    <x v="2"/>
  </r>
  <r>
    <n v="7375"/>
    <s v="N"/>
    <d v="2016-04-19T00:00:00"/>
    <s v="Low"/>
    <x v="8"/>
    <n v="213.6"/>
    <n v="0.01"/>
    <s v="Regular"/>
    <n v="106.54"/>
    <n v="16.91"/>
    <n v="14.5"/>
    <s v="Mike Caudle"/>
    <s v="West Glamorgan"/>
    <s v="Corporate"/>
    <x v="0"/>
    <s v="Labels"/>
    <s v="Small Box"/>
    <d v="2016-04-21T00:00:00"/>
    <x v="2"/>
  </r>
  <r>
    <n v="7376"/>
    <s v="N"/>
    <d v="2016-04-20T00:00:00"/>
    <s v="Medium"/>
    <x v="23"/>
    <n v="679.18"/>
    <n v="0.1"/>
    <s v="Regular"/>
    <n v="302.63"/>
    <n v="27.57"/>
    <n v="15.39"/>
    <s v="Thais Sissman"/>
    <s v="Mid Glamorgan"/>
    <s v="Small Business"/>
    <x v="0"/>
    <s v="Envelopes"/>
    <s v="Small Box"/>
    <d v="2016-04-22T00:00:00"/>
    <x v="2"/>
  </r>
  <r>
    <n v="7377"/>
    <s v="N"/>
    <d v="2016-04-20T00:00:00"/>
    <s v="Medium"/>
    <x v="1"/>
    <n v="269.49"/>
    <n v="0.01"/>
    <s v="Regular"/>
    <n v="64.09"/>
    <n v="31.98"/>
    <n v="24.49"/>
    <s v="Thais Sissman"/>
    <s v="Mid Glamorgan"/>
    <s v="Small Business"/>
    <x v="2"/>
    <s v="Office Furnishings"/>
    <s v="Small Box"/>
    <d v="2016-04-21T00:00:00"/>
    <x v="2"/>
  </r>
  <r>
    <n v="7378"/>
    <s v="N"/>
    <d v="2016-04-21T00:00:00"/>
    <s v="Medium"/>
    <x v="0"/>
    <n v="35.51"/>
    <n v="0.03"/>
    <s v="Regular"/>
    <n v="-26.22"/>
    <n v="20.12"/>
    <n v="16.829999999999998"/>
    <s v="Pete Armstrong"/>
    <s v="West Glamorgan"/>
    <s v="Consumer"/>
    <x v="1"/>
    <s v="Computer Peripherals"/>
    <s v="Small Pack"/>
    <d v="2016-04-22T00:00:00"/>
    <x v="2"/>
  </r>
  <r>
    <n v="7379"/>
    <s v="N"/>
    <d v="2016-04-21T00:00:00"/>
    <s v="Medium"/>
    <x v="34"/>
    <n v="34.46"/>
    <n v="0"/>
    <s v="Regular"/>
    <n v="5.34"/>
    <n v="13.76"/>
    <n v="14.7"/>
    <s v="Pete Armstrong"/>
    <s v="West Glamorgan"/>
    <s v="Consumer"/>
    <x v="0"/>
    <s v="Pens &amp; Art Supplies"/>
    <s v="Wrap Bag"/>
    <d v="2016-04-22T00:00:00"/>
    <x v="2"/>
  </r>
  <r>
    <n v="7380"/>
    <s v="N"/>
    <d v="2016-04-21T00:00:00"/>
    <s v="Not Specified"/>
    <x v="28"/>
    <n v="348.08850000000001"/>
    <n v="0"/>
    <s v="Express"/>
    <n v="-5.45"/>
    <n v="32.99"/>
    <n v="18.809999999999999"/>
    <s v="George Bell"/>
    <s v="West Glamorgan"/>
    <s v="Corporate"/>
    <x v="1"/>
    <s v="Telephones and Communication"/>
    <s v="Medium Box"/>
    <d v="2016-04-23T00:00:00"/>
    <x v="2"/>
  </r>
  <r>
    <n v="7381"/>
    <s v="N"/>
    <d v="2016-04-22T00:00:00"/>
    <s v="Low"/>
    <x v="24"/>
    <n v="380.73"/>
    <n v="0.01"/>
    <s v="Regular"/>
    <n v="-16.78"/>
    <n v="22.23"/>
    <n v="18.68"/>
    <s v="Nathan Mautz"/>
    <s v="Dyfed"/>
    <s v="Corporate"/>
    <x v="0"/>
    <s v="Scissors Rulers and Trimmers"/>
    <s v="Small Pack"/>
    <d v="2016-04-27T00:00:00"/>
    <x v="2"/>
  </r>
  <r>
    <n v="7382"/>
    <s v="N"/>
    <d v="2016-04-22T00:00:00"/>
    <s v="High"/>
    <x v="22"/>
    <n v="230.6"/>
    <n v="0.1"/>
    <s v="Regular"/>
    <n v="84.14"/>
    <n v="21.78"/>
    <n v="15.39"/>
    <s v="Neil French"/>
    <s v="Mid Glamorgan"/>
    <s v="Corporate"/>
    <x v="0"/>
    <s v="Envelopes"/>
    <s v="Small Box"/>
    <d v="2016-04-23T00:00:00"/>
    <x v="2"/>
  </r>
  <r>
    <n v="7383"/>
    <s v="N"/>
    <d v="2016-04-22T00:00:00"/>
    <s v="Medium"/>
    <x v="46"/>
    <n v="333.2"/>
    <n v="0.03"/>
    <s v="Regular"/>
    <n v="-79.45"/>
    <n v="18.78"/>
    <n v="20.18"/>
    <s v="Amy Hunt"/>
    <s v="Mid Glamorgan"/>
    <s v="Consumer"/>
    <x v="0"/>
    <s v="Paper"/>
    <s v="Small Box"/>
    <d v="2016-04-24T00:00:00"/>
    <x v="2"/>
  </r>
  <r>
    <n v="7384"/>
    <s v="N"/>
    <d v="2016-04-23T00:00:00"/>
    <s v="High"/>
    <x v="23"/>
    <n v="5557.19"/>
    <n v="0.09"/>
    <s v="Delivery Van"/>
    <n v="1306.2"/>
    <n v="157.44999999999999"/>
    <n v="31.85"/>
    <s v="Alex Grayson"/>
    <s v="Dyfed"/>
    <s v="Consumer"/>
    <x v="1"/>
    <s v="Office Machines"/>
    <s v="Jumbo Drum"/>
    <d v="2016-04-25T00:00:00"/>
    <x v="2"/>
  </r>
  <r>
    <n v="7385"/>
    <s v="N"/>
    <d v="2016-04-23T00:00:00"/>
    <s v="Not Specified"/>
    <x v="30"/>
    <n v="1608.25"/>
    <n v="7.0000000000000007E-2"/>
    <s v="Delivery Van"/>
    <n v="-188.57"/>
    <n v="171.31"/>
    <n v="74"/>
    <s v="John Lee"/>
    <s v="Mid Glamorgan"/>
    <s v="Corporate"/>
    <x v="2"/>
    <s v="Tables"/>
    <s v="Jumbo Drum"/>
    <d v="2016-04-24T00:00:00"/>
    <x v="2"/>
  </r>
  <r>
    <n v="7386"/>
    <s v="N"/>
    <d v="2016-04-24T00:00:00"/>
    <s v="Critical"/>
    <x v="4"/>
    <n v="64.44"/>
    <n v="0.05"/>
    <s v="Regular"/>
    <n v="-23.66"/>
    <n v="18.48"/>
    <n v="20.81"/>
    <s v="Pete Armstrong"/>
    <s v="West Glamorgan"/>
    <s v="Consumer"/>
    <x v="0"/>
    <s v="Paper"/>
    <s v="Small Box"/>
    <d v="2016-04-26T00:00:00"/>
    <x v="2"/>
  </r>
  <r>
    <n v="7387"/>
    <s v="N"/>
    <d v="2016-04-24T00:00:00"/>
    <s v="Critical"/>
    <x v="15"/>
    <n v="228.22"/>
    <n v="0.1"/>
    <s v="Express"/>
    <n v="83.08"/>
    <n v="21.93"/>
    <n v="15.09"/>
    <s v="Nathan Mautz"/>
    <s v="Dyfed"/>
    <s v="Corporate"/>
    <x v="0"/>
    <s v="Pens &amp; Art Supplies"/>
    <s v="Wrap Bag"/>
    <d v="2016-04-25T00:00:00"/>
    <x v="2"/>
  </r>
  <r>
    <n v="7388"/>
    <s v="N"/>
    <d v="2016-04-25T00:00:00"/>
    <s v="Low"/>
    <x v="16"/>
    <n v="407.65"/>
    <n v="0.02"/>
    <s v="Regular"/>
    <n v="-32.1"/>
    <n v="20.46"/>
    <n v="17.62"/>
    <s v="Joni Blumstein"/>
    <s v="West Glamorgan"/>
    <s v="Consumer"/>
    <x v="1"/>
    <s v="Computer Peripherals"/>
    <s v="Small Pack"/>
    <d v="2016-04-25T00:00:00"/>
    <x v="2"/>
  </r>
  <r>
    <n v="7389"/>
    <s v="N"/>
    <d v="2016-04-27T00:00:00"/>
    <s v="Low"/>
    <x v="31"/>
    <n v="1410.4269999999999"/>
    <n v="0.1"/>
    <s v="Express"/>
    <n v="159.19999999999999"/>
    <n v="77.989999999999995"/>
    <n v="19.63"/>
    <s v="Jack OBriant"/>
    <s v="Mid Glamorgan"/>
    <s v="Small Business"/>
    <x v="1"/>
    <s v="Telephones and Communication"/>
    <s v="Small Box"/>
    <d v="2016-04-27T00:00:00"/>
    <x v="2"/>
  </r>
  <r>
    <n v="7390"/>
    <s v="N"/>
    <d v="2016-04-27T00:00:00"/>
    <s v="Not Specified"/>
    <x v="47"/>
    <n v="3590.19"/>
    <n v="0"/>
    <s v="Delivery Van"/>
    <n v="-1171.74"/>
    <n v="134.99"/>
    <n v="84.2"/>
    <s v="Nick Radford"/>
    <s v="Mid Glamorgan"/>
    <s v="Corporate"/>
    <x v="2"/>
    <s v="Chairs &amp; Chairmats"/>
    <s v="Jumbo Drum"/>
    <d v="2016-04-29T00:00:00"/>
    <x v="2"/>
  </r>
  <r>
    <n v="7391"/>
    <s v="N"/>
    <d v="2016-04-28T00:00:00"/>
    <s v="Low"/>
    <x v="2"/>
    <n v="1966.83"/>
    <n v="0.09"/>
    <s v="Regular"/>
    <n v="473.12"/>
    <n v="54.98"/>
    <n v="18.62"/>
    <s v="Robert Barroso"/>
    <s v="Dyfed"/>
    <s v="Small Business"/>
    <x v="0"/>
    <s v="Appliances"/>
    <s v="Small Box"/>
    <d v="2016-05-05T00:00:00"/>
    <x v="2"/>
  </r>
  <r>
    <n v="7392"/>
    <s v="N"/>
    <d v="2016-04-28T00:00:00"/>
    <s v="Low"/>
    <x v="38"/>
    <n v="14080.04"/>
    <n v="0.02"/>
    <s v="Delivery Van"/>
    <n v="2182.94"/>
    <n v="367.98"/>
    <n v="72.92"/>
    <s v="Robert Barroso"/>
    <s v="Dyfed"/>
    <s v="Small Business"/>
    <x v="2"/>
    <s v="Chairs &amp; Chairmats"/>
    <s v="Jumbo Drum"/>
    <d v="2016-05-07T00:00:00"/>
    <x v="2"/>
  </r>
  <r>
    <n v="7393"/>
    <s v="N"/>
    <d v="2016-04-28T00:00:00"/>
    <s v="Not Specified"/>
    <x v="49"/>
    <n v="2290.62"/>
    <n v="0.03"/>
    <s v="Regular"/>
    <n v="1012.12"/>
    <n v="60.91"/>
    <n v="19.97"/>
    <s v="Ivan Liston"/>
    <s v="West Glamorgan"/>
    <s v="Consumer"/>
    <x v="0"/>
    <s v="Paper"/>
    <s v="Small Box"/>
    <d v="2016-04-29T00:00:00"/>
    <x v="2"/>
  </r>
  <r>
    <n v="7394"/>
    <s v="N"/>
    <d v="2016-04-28T00:00:00"/>
    <s v="Not Specified"/>
    <x v="2"/>
    <n v="11373.016"/>
    <n v="0.08"/>
    <s v="Delivery Van"/>
    <n v="234.62"/>
    <n v="308.18"/>
    <n v="68.12"/>
    <s v="Ivan Liston"/>
    <s v="West Glamorgan"/>
    <s v="Consumer"/>
    <x v="2"/>
    <s v="Tables"/>
    <s v="Jumbo Box"/>
    <d v="2016-04-30T00:00:00"/>
    <x v="2"/>
  </r>
  <r>
    <n v="7395"/>
    <s v="N"/>
    <d v="2016-04-28T00:00:00"/>
    <s v="Low"/>
    <x v="46"/>
    <n v="507.88"/>
    <n v="0.08"/>
    <s v="Regular"/>
    <n v="-42.8"/>
    <n v="23.29"/>
    <n v="19.03"/>
    <s v="Harold Engle"/>
    <s v="Dyfed"/>
    <s v="Home Office"/>
    <x v="0"/>
    <s v="Storage &amp; Organization"/>
    <s v="Small Box"/>
    <d v="2016-05-05T00:00:00"/>
    <x v="2"/>
  </r>
  <r>
    <n v="7396"/>
    <s v="N"/>
    <d v="2016-04-28T00:00:00"/>
    <s v="Not Specified"/>
    <x v="19"/>
    <n v="5517.63"/>
    <n v="0.01"/>
    <s v="Delivery Van"/>
    <n v="921.2"/>
    <n v="512.98"/>
    <n v="40"/>
    <s v="Saphhira Shifley"/>
    <s v="Mid Glamorgan"/>
    <s v="Consumer"/>
    <x v="2"/>
    <s v="Chairs &amp; Chairmats"/>
    <s v="Jumbo Drum"/>
    <d v="2016-04-29T00:00:00"/>
    <x v="2"/>
  </r>
  <r>
    <n v="7397"/>
    <s v="N"/>
    <d v="2016-04-28T00:00:00"/>
    <s v="Not Specified"/>
    <x v="10"/>
    <n v="184.46"/>
    <n v="0.1"/>
    <s v="Regular"/>
    <n v="-95.21"/>
    <n v="20.45"/>
    <n v="21.77"/>
    <s v="Saphhira Shifley"/>
    <s v="Mid Glamorgan"/>
    <s v="Consumer"/>
    <x v="0"/>
    <s v="Scissors Rulers and Trimmers"/>
    <s v="Small Pack"/>
    <d v="2016-04-29T00:00:00"/>
    <x v="2"/>
  </r>
  <r>
    <n v="7398"/>
    <s v="N"/>
    <d v="2016-04-29T00:00:00"/>
    <s v="Not Specified"/>
    <x v="48"/>
    <n v="89.46"/>
    <n v="7.0000000000000007E-2"/>
    <s v="Regular"/>
    <n v="-21.59"/>
    <n v="23.5"/>
    <n v="21.19"/>
    <s v="Jack OBriant"/>
    <s v="Dyfed"/>
    <s v="Home Office"/>
    <x v="0"/>
    <s v="Binders and Binder Accessories"/>
    <s v="Small Box"/>
    <d v="2016-05-01T00:00:00"/>
    <x v="2"/>
  </r>
  <r>
    <n v="7399"/>
    <s v="N"/>
    <d v="2016-04-29T00:00:00"/>
    <s v="Not Specified"/>
    <x v="11"/>
    <n v="23288.45"/>
    <n v="0.09"/>
    <s v="Regular"/>
    <n v="9103.0499999999993"/>
    <n v="611.99"/>
    <n v="38.49"/>
    <s v="Jack OBriant"/>
    <s v="Dyfed"/>
    <s v="Home Office"/>
    <x v="1"/>
    <s v="Copiers and Fax"/>
    <s v="Large Box"/>
    <d v="2016-04-30T00:00:00"/>
    <x v="2"/>
  </r>
  <r>
    <n v="7400"/>
    <s v="N"/>
    <d v="2016-04-29T00:00:00"/>
    <s v="Medium"/>
    <x v="6"/>
    <n v="112.53"/>
    <n v="0.08"/>
    <s v="Regular"/>
    <n v="-97.83"/>
    <n v="39.479999999999997"/>
    <n v="18"/>
    <s v="Allen Armold"/>
    <s v="Mid Glamorgan"/>
    <s v="Home Office"/>
    <x v="1"/>
    <s v="Computer Peripherals"/>
    <s v="Small Box"/>
    <d v="2016-04-30T00:00:00"/>
    <x v="2"/>
  </r>
  <r>
    <n v="7401"/>
    <s v="N"/>
    <d v="2016-04-30T00:00:00"/>
    <s v="High"/>
    <x v="26"/>
    <n v="163.87"/>
    <n v="0.01"/>
    <s v="Regular"/>
    <n v="-33.83"/>
    <n v="19.100000000000001"/>
    <n v="20.05"/>
    <s v="Kelly Lampkin"/>
    <s v="West Glamorgan"/>
    <s v="Home Office"/>
    <x v="0"/>
    <s v="Binders and Binder Accessories"/>
    <s v="Small Box"/>
    <d v="2016-05-02T00:00:00"/>
    <x v="2"/>
  </r>
  <r>
    <n v="7402"/>
    <s v="N"/>
    <d v="2016-04-30T00:00:00"/>
    <s v="Critical"/>
    <x v="33"/>
    <n v="3911.52"/>
    <n v="7.0000000000000007E-2"/>
    <s v="Delivery Van"/>
    <n v="-1503.06"/>
    <n v="93.94"/>
    <n v="69.81"/>
    <s v="Meg OConnel"/>
    <s v="Mid Glamorgan"/>
    <s v="Corporate"/>
    <x v="2"/>
    <s v="Bookcases"/>
    <s v="Jumbo Box"/>
    <d v="2016-05-05T00:00:00"/>
    <x v="2"/>
  </r>
  <r>
    <n v="7403"/>
    <s v="N"/>
    <d v="2016-04-30T00:00:00"/>
    <s v="Critical"/>
    <x v="11"/>
    <n v="351.04"/>
    <n v="0.06"/>
    <s v="Regular"/>
    <n v="18.690000000000001"/>
    <n v="20.57"/>
    <n v="17.440000000000001"/>
    <s v="Meg OConnel"/>
    <s v="Mid Glamorgan"/>
    <s v="Corporate"/>
    <x v="2"/>
    <s v="Office Furnishings"/>
    <s v="Small Pack"/>
    <d v="2016-05-02T00:00:00"/>
    <x v="2"/>
  </r>
  <r>
    <n v="7404"/>
    <s v="N"/>
    <d v="2016-04-30T00:00:00"/>
    <s v="Low"/>
    <x v="8"/>
    <n v="264.04000000000002"/>
    <n v="0.03"/>
    <s v="Regular"/>
    <n v="-22.89"/>
    <n v="17.809999999999999"/>
    <n v="17.37"/>
    <s v="Meg OConnel"/>
    <s v="Mid Glamorgan"/>
    <s v="Corporate"/>
    <x v="0"/>
    <s v="Rubber Bands"/>
    <s v="Wrap Bag"/>
    <d v="2016-05-07T00:00:00"/>
    <x v="2"/>
  </r>
  <r>
    <n v="7405"/>
    <s v="N"/>
    <d v="2016-04-30T00:00:00"/>
    <s v="Medium"/>
    <x v="32"/>
    <n v="4331.6899999999996"/>
    <n v="0.09"/>
    <s v="Delivery Van"/>
    <n v="304.23"/>
    <n v="360.21"/>
    <n v="54.19"/>
    <s v="Speros Goranitis"/>
    <s v="Mid Glamorgan"/>
    <s v="Corporate"/>
    <x v="2"/>
    <s v="Tables"/>
    <s v="Jumbo Box"/>
    <d v="2016-05-02T00:00:00"/>
    <x v="2"/>
  </r>
  <r>
    <n v="7406"/>
    <s v="N"/>
    <d v="2016-04-30T00:00:00"/>
    <s v="Not Specified"/>
    <x v="5"/>
    <n v="2778.19"/>
    <n v="0.02"/>
    <s v="Delivery Van"/>
    <n v="114.79"/>
    <n v="102.98"/>
    <n v="44"/>
    <s v="Maxwell Schwartz"/>
    <s v="Mid Glamorgan"/>
    <s v="Corporate"/>
    <x v="2"/>
    <s v="Chairs &amp; Chairmats"/>
    <s v="Jumbo Drum"/>
    <d v="2016-05-02T00:00:00"/>
    <x v="2"/>
  </r>
  <r>
    <n v="7407"/>
    <s v="N"/>
    <d v="2016-05-01T00:00:00"/>
    <s v="Critical"/>
    <x v="43"/>
    <n v="6271.5855000000001"/>
    <n v="0.01"/>
    <s v="Regular"/>
    <n v="1317.44"/>
    <n v="217.99"/>
    <n v="33.99"/>
    <s v="Alan Smyth"/>
    <s v="Mid Glamorgan"/>
    <s v="Corporate"/>
    <x v="1"/>
    <s v="Telephones and Communication"/>
    <s v="Small Box"/>
    <d v="2016-05-02T00:00:00"/>
    <x v="2"/>
  </r>
  <r>
    <n v="7408"/>
    <s v="N"/>
    <d v="2016-05-01T00:00:00"/>
    <s v="Critical"/>
    <x v="40"/>
    <n v="5418.35"/>
    <n v="0.09"/>
    <s v="Regular"/>
    <n v="2083.31"/>
    <n v="174.93"/>
    <n v="33.99"/>
    <s v="Alan Smyth"/>
    <s v="Mid Glamorgan"/>
    <s v="Corporate"/>
    <x v="0"/>
    <s v="Envelopes"/>
    <s v="Small Box"/>
    <d v="2016-05-03T00:00:00"/>
    <x v="2"/>
  </r>
  <r>
    <n v="7409"/>
    <s v="N"/>
    <d v="2016-05-01T00:00:00"/>
    <s v="High"/>
    <x v="38"/>
    <n v="6337.4859999999999"/>
    <n v="0.1"/>
    <s v="Regular"/>
    <n v="1427.29"/>
    <n v="217.99"/>
    <n v="16.5"/>
    <s v="Deborah Brumfield"/>
    <s v="Mid Glamorgan"/>
    <s v="Corporate"/>
    <x v="1"/>
    <s v="Telephones and Communication"/>
    <s v="Small Box"/>
    <d v="2016-05-02T00:00:00"/>
    <x v="2"/>
  </r>
  <r>
    <n v="7410"/>
    <s v="N"/>
    <d v="2016-05-02T00:00:00"/>
    <s v="Critical"/>
    <x v="6"/>
    <n v="2213.5700000000002"/>
    <n v="0.02"/>
    <s v="Regular"/>
    <n v="256.83"/>
    <n v="537.98"/>
    <n v="33.99"/>
    <s v="Theresa Swint"/>
    <s v="Mid Glamorgan"/>
    <s v="Consumer"/>
    <x v="0"/>
    <s v="Binders and Binder Accessories"/>
    <s v="Small Box"/>
    <d v="2016-05-04T00:00:00"/>
    <x v="2"/>
  </r>
  <r>
    <n v="7411"/>
    <s v="N"/>
    <d v="2016-05-02T00:00:00"/>
    <s v="Critical"/>
    <x v="29"/>
    <n v="628.52"/>
    <n v="0.1"/>
    <s v="Regular"/>
    <n v="195.93"/>
    <n v="28.51"/>
    <n v="16.989999999999998"/>
    <s v="Theresa Swint"/>
    <s v="Mid Glamorgan"/>
    <s v="Consumer"/>
    <x v="0"/>
    <s v="Binders and Binder Accessories"/>
    <s v="Small Box"/>
    <d v="2016-05-04T00:00:00"/>
    <x v="2"/>
  </r>
  <r>
    <n v="7412"/>
    <s v="N"/>
    <d v="2016-05-02T00:00:00"/>
    <s v="Critical"/>
    <x v="25"/>
    <n v="183.32"/>
    <n v="0.09"/>
    <s v="Regular"/>
    <n v="-88.01"/>
    <n v="17.98"/>
    <n v="17.850000000000001"/>
    <s v="Theresa Swint"/>
    <s v="Mid Glamorgan"/>
    <s v="Consumer"/>
    <x v="1"/>
    <s v="Computer Peripherals"/>
    <s v="Small Pack"/>
    <d v="2016-05-04T00:00:00"/>
    <x v="2"/>
  </r>
  <r>
    <n v="7413"/>
    <s v="N"/>
    <d v="2016-05-02T00:00:00"/>
    <s v="Medium"/>
    <x v="3"/>
    <n v="157.72999999999999"/>
    <n v="0.08"/>
    <s v="Express"/>
    <n v="-92.83"/>
    <n v="21.71"/>
    <n v="23.45"/>
    <s v="Joel Jenkins"/>
    <s v="West Glamorgan"/>
    <s v="Corporate"/>
    <x v="0"/>
    <s v="Storage &amp; Organization"/>
    <s v="Small Box"/>
    <d v="2016-05-02T00:00:00"/>
    <x v="2"/>
  </r>
  <r>
    <n v="7414"/>
    <s v="N"/>
    <d v="2016-05-02T00:00:00"/>
    <s v="Critical"/>
    <x v="31"/>
    <n v="101.86"/>
    <n v="0.02"/>
    <s v="Regular"/>
    <n v="-69.69"/>
    <n v="15.28"/>
    <n v="18.2"/>
    <s v="Denise Monton"/>
    <s v="Mid Glamorgan"/>
    <s v="Home Office"/>
    <x v="0"/>
    <s v="Pens &amp; Art Supplies"/>
    <s v="Wrap Bag"/>
    <d v="2016-05-04T00:00:00"/>
    <x v="2"/>
  </r>
  <r>
    <n v="7415"/>
    <s v="N"/>
    <d v="2016-05-02T00:00:00"/>
    <s v="Low"/>
    <x v="45"/>
    <n v="120.31"/>
    <n v="0.04"/>
    <s v="Regular"/>
    <n v="-67.41"/>
    <n v="18.48"/>
    <n v="22.4"/>
    <s v="Tamara Chand"/>
    <s v="West Glamorgan"/>
    <s v="Consumer"/>
    <x v="0"/>
    <s v="Paper"/>
    <s v="Small Box"/>
    <d v="2016-05-04T00:00:00"/>
    <x v="2"/>
  </r>
  <r>
    <n v="7416"/>
    <s v="N"/>
    <d v="2016-05-02T00:00:00"/>
    <s v="Low"/>
    <x v="44"/>
    <n v="188.32"/>
    <n v="0.1"/>
    <s v="Regular"/>
    <n v="-77.14"/>
    <n v="20.57"/>
    <n v="20.14"/>
    <s v="Tamara Chand"/>
    <s v="West Glamorgan"/>
    <s v="Consumer"/>
    <x v="0"/>
    <s v="Scissors Rulers and Trimmers"/>
    <s v="Small Pack"/>
    <d v="2016-05-02T00:00:00"/>
    <x v="2"/>
  </r>
  <r>
    <n v="7417"/>
    <s v="N"/>
    <d v="2016-05-02T00:00:00"/>
    <s v="Low"/>
    <x v="7"/>
    <n v="39.08"/>
    <n v="0.04"/>
    <s v="Regular"/>
    <n v="-18.29"/>
    <n v="13.7"/>
    <n v="15.99"/>
    <s v="Tamara Chand"/>
    <s v="West Glamorgan"/>
    <s v="Consumer"/>
    <x v="1"/>
    <s v="Computer Peripherals"/>
    <s v="Small Pack"/>
    <d v="2016-05-06T00:00:00"/>
    <x v="2"/>
  </r>
  <r>
    <n v="7418"/>
    <s v="N"/>
    <d v="2016-05-03T00:00:00"/>
    <s v="High"/>
    <x v="35"/>
    <n v="383.14"/>
    <n v="0.05"/>
    <s v="Express"/>
    <n v="-3.91"/>
    <n v="26.42"/>
    <n v="20.75"/>
    <s v="Janet Lee"/>
    <s v="Mid Glamorgan"/>
    <s v="Consumer"/>
    <x v="0"/>
    <s v="Appliances"/>
    <s v="Medium Box"/>
    <d v="2016-05-05T00:00:00"/>
    <x v="2"/>
  </r>
  <r>
    <n v="7419"/>
    <s v="N"/>
    <d v="2016-05-03T00:00:00"/>
    <s v="High"/>
    <x v="40"/>
    <n v="1102.51"/>
    <n v="0.1"/>
    <s v="Delivery Van"/>
    <n v="-1281.03"/>
    <n v="43.76"/>
    <n v="59.51"/>
    <s v="Janet Lee"/>
    <s v="Mid Glamorgan"/>
    <s v="Consumer"/>
    <x v="2"/>
    <s v="Tables"/>
    <s v="Jumbo Box"/>
    <d v="2016-05-04T00:00:00"/>
    <x v="2"/>
  </r>
  <r>
    <n v="7420"/>
    <s v="N"/>
    <d v="2016-05-03T00:00:00"/>
    <s v="Critical"/>
    <x v="43"/>
    <n v="125.31"/>
    <n v="0.05"/>
    <s v="Regular"/>
    <n v="34.67"/>
    <n v="15.38"/>
    <n v="15.09"/>
    <s v="Harry Marie"/>
    <s v="West Glamorgan"/>
    <s v="Consumer"/>
    <x v="0"/>
    <s v="Paper"/>
    <s v="Wrap Bag"/>
    <d v="2016-05-05T00:00:00"/>
    <x v="2"/>
  </r>
  <r>
    <n v="7421"/>
    <s v="N"/>
    <d v="2016-05-03T00:00:00"/>
    <s v="Critical"/>
    <x v="16"/>
    <n v="3652"/>
    <n v="0.05"/>
    <s v="Regular"/>
    <n v="-1139.27"/>
    <n v="92.98"/>
    <n v="49"/>
    <s v="Harry Marie"/>
    <s v="West Glamorgan"/>
    <s v="Consumer"/>
    <x v="0"/>
    <s v="Storage &amp; Organization"/>
    <s v="Large Box"/>
    <d v="2016-05-05T00:00:00"/>
    <x v="2"/>
  </r>
  <r>
    <n v="7422"/>
    <s v="N"/>
    <d v="2016-05-03T00:00:00"/>
    <s v="Critical"/>
    <x v="12"/>
    <n v="3499.0129999999999"/>
    <n v="0.05"/>
    <s v="Regular"/>
    <n v="723.1"/>
    <n v="137.99"/>
    <n v="19.63"/>
    <s v="Harry Marie"/>
    <s v="West Glamorgan"/>
    <s v="Consumer"/>
    <x v="1"/>
    <s v="Telephones and Communication"/>
    <s v="Small Box"/>
    <d v="2016-05-04T00:00:00"/>
    <x v="2"/>
  </r>
  <r>
    <n v="7423"/>
    <s v="N"/>
    <d v="2016-05-03T00:00:00"/>
    <s v="Medium"/>
    <x v="10"/>
    <n v="218.26"/>
    <n v="0.04"/>
    <s v="Regular"/>
    <n v="10.9"/>
    <n v="21.77"/>
    <n v="20.02"/>
    <s v="Michelle Huthwaite"/>
    <s v="West Glamorgan"/>
    <s v="Home Office"/>
    <x v="2"/>
    <s v="Office Furnishings"/>
    <s v="Medium Box"/>
    <d v="2016-05-04T00:00:00"/>
    <x v="2"/>
  </r>
  <r>
    <n v="7424"/>
    <s v="N"/>
    <d v="2016-05-04T00:00:00"/>
    <s v="Not Specified"/>
    <x v="20"/>
    <n v="254.74"/>
    <n v="0.04"/>
    <s v="Express"/>
    <n v="69.010000000000005"/>
    <n v="49.7"/>
    <n v="16.989999999999998"/>
    <s v="Christy Brittain"/>
    <s v="Mid Glamorgan"/>
    <s v="Consumer"/>
    <x v="0"/>
    <s v="Binders and Binder Accessories"/>
    <s v="Small Box"/>
    <d v="2016-05-06T00:00:00"/>
    <x v="2"/>
  </r>
  <r>
    <n v="7425"/>
    <s v="N"/>
    <d v="2016-05-05T00:00:00"/>
    <s v="Low"/>
    <x v="46"/>
    <n v="468.45"/>
    <n v="0.04"/>
    <s v="Express"/>
    <n v="-32.99"/>
    <n v="21.65"/>
    <n v="20.22"/>
    <s v="Lycoris Saunders"/>
    <s v="Mid Glamorgan"/>
    <s v="Home Office"/>
    <x v="2"/>
    <s v="Office Furnishings"/>
    <s v="Small Box"/>
    <d v="2016-05-10T00:00:00"/>
    <x v="2"/>
  </r>
  <r>
    <n v="7426"/>
    <s v="N"/>
    <d v="2016-05-06T00:00:00"/>
    <s v="High"/>
    <x v="4"/>
    <n v="748.89"/>
    <n v="0.08"/>
    <s v="Regular"/>
    <n v="-354.78"/>
    <n v="107.99"/>
    <n v="49"/>
    <s v="Brian Moss"/>
    <s v="Mid Glamorgan"/>
    <s v="Corporate"/>
    <x v="0"/>
    <s v="Storage &amp; Organization"/>
    <s v="Large Box"/>
    <d v="2016-05-07T00:00:00"/>
    <x v="2"/>
  </r>
  <r>
    <n v="7427"/>
    <s v="Y"/>
    <d v="2016-05-07T00:00:00"/>
    <s v="High"/>
    <x v="24"/>
    <n v="1085.98"/>
    <n v="0.03"/>
    <s v="Regular"/>
    <n v="14.4"/>
    <n v="42.73"/>
    <n v="18"/>
    <s v="Dennis Pardue"/>
    <s v="Mid Glamorgan"/>
    <s v="Corporate"/>
    <x v="1"/>
    <s v="Computer Peripherals"/>
    <s v="Small Box"/>
    <d v="2016-05-09T00:00:00"/>
    <x v="2"/>
  </r>
  <r>
    <n v="7428"/>
    <s v="N"/>
    <d v="2016-05-07T00:00:00"/>
    <s v="High"/>
    <x v="16"/>
    <n v="2976.06"/>
    <n v="7.0000000000000007E-2"/>
    <s v="Regular"/>
    <n v="1082.8900000000001"/>
    <n v="75.94"/>
    <n v="28.48"/>
    <s v="Michael Grace"/>
    <s v="Mid Glamorgan"/>
    <s v="Corporate"/>
    <x v="2"/>
    <s v="Office Furnishings"/>
    <s v="Small Box"/>
    <d v="2016-05-07T00:00:00"/>
    <x v="2"/>
  </r>
  <r>
    <n v="7429"/>
    <s v="N"/>
    <d v="2016-05-07T00:00:00"/>
    <s v="Not Specified"/>
    <x v="14"/>
    <n v="383.61"/>
    <n v="0.03"/>
    <s v="Regular"/>
    <n v="94.96"/>
    <n v="30.99"/>
    <n v="19.23"/>
    <s v="Don Miller"/>
    <s v="South Glamorgan"/>
    <s v="Home Office"/>
    <x v="0"/>
    <s v="Binders and Binder Accessories"/>
    <s v="Small Box"/>
    <d v="2016-05-09T00:00:00"/>
    <x v="2"/>
  </r>
  <r>
    <n v="7430"/>
    <s v="N"/>
    <d v="2016-05-08T00:00:00"/>
    <s v="Critical"/>
    <x v="44"/>
    <n v="1345.21"/>
    <n v="0.02"/>
    <s v="Regular"/>
    <n v="412.52"/>
    <n v="71.78"/>
    <n v="24.29"/>
    <s v="Marc Crier"/>
    <s v="Mid Glamorgan"/>
    <s v="Corporate"/>
    <x v="0"/>
    <s v="Binders and Binder Accessories"/>
    <s v="Small Box"/>
    <d v="2016-05-09T00:00:00"/>
    <x v="2"/>
  </r>
  <r>
    <n v="7431"/>
    <s v="N"/>
    <d v="2016-05-09T00:00:00"/>
    <s v="High"/>
    <x v="20"/>
    <n v="280.77999999999997"/>
    <n v="0.06"/>
    <s v="Express"/>
    <n v="-165.51"/>
    <n v="55.22"/>
    <n v="30.71"/>
    <s v="Paul Stevenson"/>
    <s v="Mid Glamorgan"/>
    <s v="Corporate"/>
    <x v="1"/>
    <s v="Computer Peripherals"/>
    <s v="Small Box"/>
    <d v="2016-05-10T00:00:00"/>
    <x v="2"/>
  </r>
  <r>
    <n v="7432"/>
    <s v="N"/>
    <d v="2016-05-09T00:00:00"/>
    <s v="High"/>
    <x v="4"/>
    <n v="187.06"/>
    <n v="0.01"/>
    <s v="Regular"/>
    <n v="3.67"/>
    <n v="34.24"/>
    <n v="15.99"/>
    <s v="Paul Stevenson"/>
    <s v="Mid Glamorgan"/>
    <s v="Corporate"/>
    <x v="1"/>
    <s v="Computer Peripherals"/>
    <s v="Small Pack"/>
    <d v="2016-05-11T00:00:00"/>
    <x v="2"/>
  </r>
  <r>
    <n v="7433"/>
    <s v="N"/>
    <d v="2016-05-11T00:00:00"/>
    <s v="High"/>
    <x v="27"/>
    <n v="10453.35"/>
    <n v="7.0000000000000007E-2"/>
    <s v="Delivery Van"/>
    <n v="1075.01"/>
    <n v="255.98"/>
    <n v="76.94"/>
    <s v="Gary McGarr"/>
    <s v="Mid Glamorgan"/>
    <s v="Home Office"/>
    <x v="2"/>
    <s v="Chairs &amp; Chairmats"/>
    <s v="Jumbo Drum"/>
    <d v="2016-05-12T00:00:00"/>
    <x v="2"/>
  </r>
  <r>
    <n v="7434"/>
    <s v="Y"/>
    <d v="2016-05-11T00:00:00"/>
    <s v="Low"/>
    <x v="46"/>
    <n v="290.52999999999997"/>
    <n v="0.08"/>
    <s v="Regular"/>
    <n v="-135.86000000000001"/>
    <n v="18.48"/>
    <n v="20.81"/>
    <s v="Aaron Hawkins"/>
    <s v="Mid Glamorgan"/>
    <s v="Home Office"/>
    <x v="0"/>
    <s v="Paper"/>
    <s v="Small Box"/>
    <d v="2016-05-20T00:00:00"/>
    <x v="2"/>
  </r>
  <r>
    <n v="7435"/>
    <s v="N"/>
    <d v="2016-05-12T00:00:00"/>
    <s v="Medium"/>
    <x v="8"/>
    <n v="159.94999999999999"/>
    <n v="0.06"/>
    <s v="Regular"/>
    <n v="-14.87"/>
    <n v="15.69"/>
    <n v="16.5"/>
    <s v="Erica Bern"/>
    <s v="Dyfed"/>
    <s v="Corporate"/>
    <x v="0"/>
    <s v="Envelopes"/>
    <s v="Small Box"/>
    <d v="2016-05-14T00:00:00"/>
    <x v="2"/>
  </r>
  <r>
    <n v="7436"/>
    <s v="N"/>
    <d v="2016-05-12T00:00:00"/>
    <s v="Medium"/>
    <x v="40"/>
    <n v="160.36000000000001"/>
    <n v="0.09"/>
    <s v="Regular"/>
    <n v="-118.47"/>
    <n v="16.28"/>
    <n v="19.739999999999998"/>
    <s v="Erica Bern"/>
    <s v="Dyfed"/>
    <s v="Corporate"/>
    <x v="0"/>
    <s v="Paper"/>
    <s v="Small Box"/>
    <d v="2016-05-14T00:00:00"/>
    <x v="2"/>
  </r>
  <r>
    <n v="7437"/>
    <s v="N"/>
    <d v="2016-05-13T00:00:00"/>
    <s v="Low"/>
    <x v="15"/>
    <n v="363.49"/>
    <n v="0.05"/>
    <s v="Regular"/>
    <n v="161.22"/>
    <n v="27.67"/>
    <n v="15.39"/>
    <s v="Amy Hunt"/>
    <s v="Mid Glamorgan"/>
    <s v="Home Office"/>
    <x v="0"/>
    <s v="Envelopes"/>
    <s v="Small Box"/>
    <d v="2016-05-13T00:00:00"/>
    <x v="2"/>
  </r>
  <r>
    <n v="7438"/>
    <s v="N"/>
    <d v="2016-05-13T00:00:00"/>
    <s v="High"/>
    <x v="20"/>
    <n v="43.05"/>
    <n v="0.02"/>
    <s v="Regular"/>
    <n v="-0.52"/>
    <n v="17.34"/>
    <n v="16.989999999999998"/>
    <s v="Cari Schnelling"/>
    <s v="South Glamorgan"/>
    <s v="Home Office"/>
    <x v="0"/>
    <s v="Binders and Binder Accessories"/>
    <s v="Small Box"/>
    <d v="2016-05-14T00:00:00"/>
    <x v="2"/>
  </r>
  <r>
    <n v="7439"/>
    <s v="N"/>
    <d v="2016-05-13T00:00:00"/>
    <s v="Low"/>
    <x v="21"/>
    <n v="86.65"/>
    <n v="0"/>
    <s v="Express"/>
    <n v="-7.85"/>
    <n v="19.64"/>
    <n v="19.829999999999998"/>
    <s v="Jason Gross"/>
    <s v="West Glamorgan"/>
    <s v="Small Business"/>
    <x v="0"/>
    <s v="Paper"/>
    <s v="Wrap Bag"/>
    <d v="2016-05-20T00:00:00"/>
    <x v="2"/>
  </r>
  <r>
    <n v="7440"/>
    <s v="N"/>
    <d v="2016-05-15T00:00:00"/>
    <s v="Critical"/>
    <x v="7"/>
    <n v="1375.54"/>
    <n v="0.05"/>
    <s v="Express"/>
    <n v="176.66"/>
    <n v="88.72"/>
    <n v="33.950000000000003"/>
    <s v="Fred Wasserman"/>
    <s v="South Glamorgan"/>
    <s v="Home Office"/>
    <x v="0"/>
    <s v="Appliances"/>
    <s v="Large Box"/>
    <d v="2016-05-17T00:00:00"/>
    <x v="2"/>
  </r>
  <r>
    <n v="7441"/>
    <s v="N"/>
    <d v="2016-05-16T00:00:00"/>
    <s v="High"/>
    <x v="11"/>
    <n v="278.24"/>
    <n v="0.1"/>
    <s v="Express"/>
    <n v="-72.62"/>
    <n v="18.48"/>
    <n v="19.86"/>
    <s v="Beth Paige"/>
    <s v="South Glamorgan"/>
    <s v="Consumer"/>
    <x v="0"/>
    <s v="Paper"/>
    <s v="Small Box"/>
    <d v="2016-05-17T00:00:00"/>
    <x v="2"/>
  </r>
  <r>
    <n v="7442"/>
    <s v="N"/>
    <d v="2016-05-16T00:00:00"/>
    <s v="High"/>
    <x v="24"/>
    <n v="3397.33"/>
    <n v="0.08"/>
    <s v="Express"/>
    <n v="743.34"/>
    <n v="114.3"/>
    <n v="35.26"/>
    <s v="Beth Paige"/>
    <s v="South Glamorgan"/>
    <s v="Consumer"/>
    <x v="2"/>
    <s v="Office Furnishings"/>
    <s v="Large Box"/>
    <d v="2016-05-17T00:00:00"/>
    <x v="2"/>
  </r>
  <r>
    <n v="7443"/>
    <s v="N"/>
    <d v="2016-05-16T00:00:00"/>
    <s v="High"/>
    <x v="8"/>
    <n v="273.76"/>
    <n v="7.0000000000000007E-2"/>
    <s v="Regular"/>
    <n v="-185.88"/>
    <n v="18.48"/>
    <n v="22.19"/>
    <s v="Beth Paige"/>
    <s v="South Glamorgan"/>
    <s v="Consumer"/>
    <x v="0"/>
    <s v="Paper"/>
    <s v="Small Box"/>
    <d v="2016-05-17T00:00:00"/>
    <x v="2"/>
  </r>
  <r>
    <n v="7444"/>
    <s v="N"/>
    <d v="2016-05-16T00:00:00"/>
    <s v="High"/>
    <x v="16"/>
    <n v="96.81"/>
    <n v="0.01"/>
    <s v="Regular"/>
    <n v="-16.09"/>
    <n v="13.89"/>
    <n v="14.76"/>
    <s v="Beth Paige"/>
    <s v="South Glamorgan"/>
    <s v="Consumer"/>
    <x v="0"/>
    <s v="Rubber Bands"/>
    <s v="Wrap Bag"/>
    <d v="2016-05-18T00:00:00"/>
    <x v="2"/>
  </r>
  <r>
    <n v="7445"/>
    <s v="Y"/>
    <d v="2016-05-16T00:00:00"/>
    <s v="Medium"/>
    <x v="43"/>
    <n v="2786.6"/>
    <n v="0.02"/>
    <s v="Regular"/>
    <n v="894.97"/>
    <n v="92.98"/>
    <n v="21.18"/>
    <s v="Denise Monton"/>
    <s v="Mid Glamorgan"/>
    <s v="Home Office"/>
    <x v="1"/>
    <s v="Computer Peripherals"/>
    <s v="Small Box"/>
    <d v="2016-05-18T00:00:00"/>
    <x v="2"/>
  </r>
  <r>
    <n v="7446"/>
    <s v="Y"/>
    <d v="2016-05-16T00:00:00"/>
    <s v="Medium"/>
    <x v="37"/>
    <n v="72.61"/>
    <n v="0.08"/>
    <s v="Regular"/>
    <n v="-36.200000000000003"/>
    <n v="14.6"/>
    <n v="16.399999999999999"/>
    <s v="Denise Monton"/>
    <s v="Mid Glamorgan"/>
    <s v="Home Office"/>
    <x v="0"/>
    <s v="Pens &amp; Art Supplies"/>
    <s v="Wrap Bag"/>
    <d v="2016-05-16T00:00:00"/>
    <x v="2"/>
  </r>
  <r>
    <n v="7447"/>
    <s v="Y"/>
    <d v="2016-05-17T00:00:00"/>
    <s v="High"/>
    <x v="27"/>
    <n v="530.82000000000005"/>
    <n v="0.06"/>
    <s v="Regular"/>
    <n v="44.82"/>
    <n v="23.7"/>
    <n v="19.63"/>
    <s v="Janet Lee"/>
    <s v="Mid Glamorgan"/>
    <s v="Consumer"/>
    <x v="0"/>
    <s v="Binders and Binder Accessories"/>
    <s v="Small Box"/>
    <d v="2016-05-19T00:00:00"/>
    <x v="2"/>
  </r>
  <r>
    <n v="7448"/>
    <s v="Y"/>
    <d v="2016-05-17T00:00:00"/>
    <s v="High"/>
    <x v="29"/>
    <n v="199.94"/>
    <n v="0.08"/>
    <s v="Regular"/>
    <n v="-181.33"/>
    <n v="16.98"/>
    <n v="21.44"/>
    <s v="Janet Lee"/>
    <s v="Mid Glamorgan"/>
    <s v="Consumer"/>
    <x v="0"/>
    <s v="Paper"/>
    <s v="Small Box"/>
    <d v="2016-05-18T00:00:00"/>
    <x v="2"/>
  </r>
  <r>
    <n v="7449"/>
    <s v="Y"/>
    <d v="2016-05-17T00:00:00"/>
    <s v="High"/>
    <x v="5"/>
    <n v="164.1"/>
    <n v="0.06"/>
    <s v="Regular"/>
    <n v="-71.239999999999995"/>
    <n v="17.28"/>
    <n v="19.57"/>
    <s v="Janet Lee"/>
    <s v="Mid Glamorgan"/>
    <s v="Consumer"/>
    <x v="0"/>
    <s v="Paper"/>
    <s v="Small Box"/>
    <d v="2016-05-19T00:00:00"/>
    <x v="2"/>
  </r>
  <r>
    <n v="7450"/>
    <s v="N"/>
    <d v="2016-05-18T00:00:00"/>
    <s v="Low"/>
    <x v="20"/>
    <n v="1316.93"/>
    <n v="0.06"/>
    <s v="Regular"/>
    <n v="24.58"/>
    <n v="230.08"/>
    <n v="32.06"/>
    <s v="Sam Craven"/>
    <s v="Mid Glamorgan"/>
    <s v="Home Office"/>
    <x v="2"/>
    <s v="Chairs &amp; Chairmats"/>
    <s v="Large Box"/>
    <d v="2016-05-18T00:00:00"/>
    <x v="2"/>
  </r>
  <r>
    <n v="7451"/>
    <s v="N"/>
    <d v="2016-05-18T00:00:00"/>
    <s v="Low"/>
    <x v="49"/>
    <n v="813.77"/>
    <n v="0.01"/>
    <s v="Express"/>
    <n v="-161"/>
    <n v="27.42"/>
    <n v="24.68"/>
    <s v="Sam Craven"/>
    <s v="Mid Glamorgan"/>
    <s v="Home Office"/>
    <x v="0"/>
    <s v="Storage &amp; Organization"/>
    <s v="Small Box"/>
    <d v="2016-05-20T00:00:00"/>
    <x v="2"/>
  </r>
  <r>
    <n v="7452"/>
    <s v="N"/>
    <d v="2016-05-18T00:00:00"/>
    <s v="Medium"/>
    <x v="6"/>
    <n v="47.42"/>
    <n v="0.02"/>
    <s v="Regular"/>
    <n v="4.12"/>
    <n v="21.93"/>
    <n v="15.09"/>
    <s v="Stefania Perrino"/>
    <s v="Dyfed"/>
    <s v="Corporate"/>
    <x v="0"/>
    <s v="Pens &amp; Art Supplies"/>
    <s v="Wrap Bag"/>
    <d v="2016-05-20T00:00:00"/>
    <x v="2"/>
  </r>
  <r>
    <n v="7453"/>
    <s v="N"/>
    <d v="2016-05-18T00:00:00"/>
    <s v="High"/>
    <x v="27"/>
    <n v="130.46"/>
    <n v="7.0000000000000007E-2"/>
    <s v="Regular"/>
    <n v="8.9"/>
    <n v="14.78"/>
    <n v="15.34"/>
    <s v="Arianne Irving"/>
    <s v="Mid Glamorgan"/>
    <s v="Corporate"/>
    <x v="0"/>
    <s v="Pens &amp; Art Supplies"/>
    <s v="Wrap Bag"/>
    <d v="2016-05-18T00:00:00"/>
    <x v="2"/>
  </r>
  <r>
    <n v="7454"/>
    <s v="N"/>
    <d v="2016-05-19T00:00:00"/>
    <s v="Not Specified"/>
    <x v="36"/>
    <n v="265.94"/>
    <n v="0.05"/>
    <s v="Regular"/>
    <n v="-110.97"/>
    <n v="18.68"/>
    <n v="21.3"/>
    <s v="Nancy Lomonaco"/>
    <s v="West Glamorgan"/>
    <s v="Home Office"/>
    <x v="0"/>
    <s v="Paper"/>
    <s v="Small Box"/>
    <d v="2016-05-20T00:00:00"/>
    <x v="2"/>
  </r>
  <r>
    <n v="7455"/>
    <s v="N"/>
    <d v="2016-05-19T00:00:00"/>
    <s v="Not Specified"/>
    <x v="11"/>
    <n v="4617.6895000000004"/>
    <n v="0"/>
    <s v="Regular"/>
    <n v="1438.26"/>
    <n v="137.99"/>
    <n v="16.5"/>
    <s v="Nancy Lomonaco"/>
    <s v="West Glamorgan"/>
    <s v="Home Office"/>
    <x v="1"/>
    <s v="Telephones and Communication"/>
    <s v="Small Box"/>
    <d v="2016-05-20T00:00:00"/>
    <x v="2"/>
  </r>
  <r>
    <n v="7456"/>
    <s v="N"/>
    <d v="2016-05-19T00:00:00"/>
    <s v="Not Specified"/>
    <x v="27"/>
    <n v="737.15"/>
    <n v="0.02"/>
    <s v="Regular"/>
    <n v="380.65"/>
    <n v="27.67"/>
    <n v="15.39"/>
    <s v="Thea Hendricks"/>
    <s v="Mid Glamorgan"/>
    <s v="Home Office"/>
    <x v="0"/>
    <s v="Envelopes"/>
    <s v="Small Box"/>
    <d v="2016-05-20T00:00:00"/>
    <x v="2"/>
  </r>
  <r>
    <n v="7457"/>
    <s v="N"/>
    <d v="2016-05-19T00:00:00"/>
    <s v="Not Specified"/>
    <x v="47"/>
    <n v="1424.61"/>
    <n v="7.0000000000000007E-2"/>
    <s v="Regular"/>
    <n v="69.28"/>
    <n v="63.65"/>
    <n v="32.450000000000003"/>
    <s v="Thea Hendricks"/>
    <s v="Mid Glamorgan"/>
    <s v="Home Office"/>
    <x v="2"/>
    <s v="Office Furnishings"/>
    <s v="Medium Box"/>
    <d v="2016-05-21T00:00:00"/>
    <x v="2"/>
  </r>
  <r>
    <n v="7458"/>
    <s v="N"/>
    <d v="2016-05-19T00:00:00"/>
    <s v="Not Specified"/>
    <x v="19"/>
    <n v="1162.3375000000001"/>
    <n v="0.04"/>
    <s v="Express"/>
    <n v="-170.66"/>
    <n v="137.99"/>
    <n v="22.99"/>
    <s v="Thea Hendricks"/>
    <s v="Mid Glamorgan"/>
    <s v="Home Office"/>
    <x v="1"/>
    <s v="Telephones and Communication"/>
    <s v="Small Box"/>
    <d v="2016-05-20T00:00:00"/>
    <x v="2"/>
  </r>
  <r>
    <n v="7459"/>
    <s v="N"/>
    <d v="2016-05-19T00:00:00"/>
    <s v="Medium"/>
    <x v="35"/>
    <n v="81.47"/>
    <n v="0.04"/>
    <s v="Regular"/>
    <n v="9.77"/>
    <n v="14.88"/>
    <n v="15.49"/>
    <s v="Joseph Airdo"/>
    <s v="Mid Glamorgan"/>
    <s v="Corporate"/>
    <x v="0"/>
    <s v="Binders and Binder Accessories"/>
    <s v="Small Box"/>
    <d v="2016-05-21T00:00:00"/>
    <x v="2"/>
  </r>
  <r>
    <n v="7460"/>
    <s v="N"/>
    <d v="2016-05-19T00:00:00"/>
    <s v="Medium"/>
    <x v="5"/>
    <n v="1536.4565"/>
    <n v="0.06"/>
    <s v="Regular"/>
    <n v="207.13"/>
    <n v="77.989999999999995"/>
    <n v="17.989999999999998"/>
    <s v="Joseph Airdo"/>
    <s v="Mid Glamorgan"/>
    <s v="Corporate"/>
    <x v="1"/>
    <s v="Telephones and Communication"/>
    <s v="Small Box"/>
    <d v="2016-05-21T00:00:00"/>
    <x v="2"/>
  </r>
  <r>
    <n v="7461"/>
    <s v="N"/>
    <d v="2016-05-20T00:00:00"/>
    <s v="Critical"/>
    <x v="10"/>
    <n v="756.23"/>
    <n v="0.01"/>
    <s v="Regular"/>
    <n v="255.41"/>
    <n v="45.98"/>
    <n v="15.99"/>
    <s v="Kean Thornton"/>
    <s v="Mid Glamorgan"/>
    <s v="Corporate"/>
    <x v="1"/>
    <s v="Computer Peripherals"/>
    <s v="Small Pack"/>
    <d v="2016-05-20T00:00:00"/>
    <x v="2"/>
  </r>
  <r>
    <n v="7462"/>
    <s v="N"/>
    <d v="2016-05-20T00:00:00"/>
    <s v="Low"/>
    <x v="48"/>
    <n v="197.13"/>
    <n v="0.01"/>
    <s v="Regular"/>
    <n v="48.57"/>
    <n v="36.950000000000003"/>
    <n v="16.989999999999998"/>
    <s v="Jennifer Jackson"/>
    <s v="Mid Glamorgan"/>
    <s v="Home Office"/>
    <x v="0"/>
    <s v="Binders and Binder Accessories"/>
    <s v="Small Box"/>
    <d v="2016-05-20T00:00:00"/>
    <x v="2"/>
  </r>
  <r>
    <n v="7463"/>
    <s v="N"/>
    <d v="2016-05-20T00:00:00"/>
    <s v="Low"/>
    <x v="29"/>
    <n v="286.2"/>
    <n v="0.06"/>
    <s v="Regular"/>
    <n v="83.11"/>
    <n v="18.88"/>
    <n v="16"/>
    <s v="Jennifer Jackson"/>
    <s v="Mid Glamorgan"/>
    <s v="Home Office"/>
    <x v="0"/>
    <s v="Paper"/>
    <s v="Wrap Bag"/>
    <d v="2016-05-22T00:00:00"/>
    <x v="2"/>
  </r>
  <r>
    <n v="7464"/>
    <s v="N"/>
    <d v="2016-05-20T00:00:00"/>
    <s v="High"/>
    <x v="28"/>
    <n v="411.7"/>
    <n v="0.04"/>
    <s v="Regular"/>
    <n v="-21.94"/>
    <n v="33.380000000000003"/>
    <n v="22.99"/>
    <s v="Frank Atkinson"/>
    <s v="Dyfed"/>
    <s v="Corporate"/>
    <x v="0"/>
    <s v="Pens &amp; Art Supplies"/>
    <s v="Small Pack"/>
    <d v="2016-05-21T00:00:00"/>
    <x v="2"/>
  </r>
  <r>
    <n v="7465"/>
    <s v="N"/>
    <d v="2016-05-20T00:00:00"/>
    <s v="High"/>
    <x v="9"/>
    <n v="11682.368"/>
    <n v="0.05"/>
    <s v="Delivery Van"/>
    <n v="720.58"/>
    <n v="360.21"/>
    <n v="98.84"/>
    <s v="Frank Atkinson"/>
    <s v="Dyfed"/>
    <s v="Corporate"/>
    <x v="2"/>
    <s v="Tables"/>
    <s v="Jumbo Box"/>
    <d v="2016-05-21T00:00:00"/>
    <x v="2"/>
  </r>
  <r>
    <n v="7466"/>
    <s v="N"/>
    <d v="2016-05-20T00:00:00"/>
    <s v="Not Specified"/>
    <x v="23"/>
    <n v="210.04"/>
    <n v="0.03"/>
    <s v="Regular"/>
    <n v="34.15"/>
    <n v="16.13"/>
    <n v="15.17"/>
    <s v="Stefania Perrino"/>
    <s v="Dyfed"/>
    <s v="Corporate"/>
    <x v="0"/>
    <s v="Pens &amp; Art Supplies"/>
    <s v="Wrap Bag"/>
    <d v="2016-05-21T00:00:00"/>
    <x v="2"/>
  </r>
  <r>
    <n v="7467"/>
    <s v="N"/>
    <d v="2016-05-21T00:00:00"/>
    <s v="Medium"/>
    <x v="38"/>
    <n v="4655.09"/>
    <n v="0.02"/>
    <s v="Delivery Van"/>
    <n v="187.93"/>
    <n v="125.98"/>
    <n v="44"/>
    <s v="Thomas Boland"/>
    <s v="West Glamorgan"/>
    <s v="Corporate"/>
    <x v="2"/>
    <s v="Chairs &amp; Chairmats"/>
    <s v="Jumbo Drum"/>
    <d v="2016-05-23T00:00:00"/>
    <x v="2"/>
  </r>
  <r>
    <n v="7468"/>
    <s v="N"/>
    <d v="2016-05-21T00:00:00"/>
    <s v="Medium"/>
    <x v="46"/>
    <n v="2510.7265000000002"/>
    <n v="0.04"/>
    <s v="Regular"/>
    <n v="452.52"/>
    <n v="77.989999999999995"/>
    <n v="22.8"/>
    <s v="Thomas Boland"/>
    <s v="West Glamorgan"/>
    <s v="Corporate"/>
    <x v="1"/>
    <s v="Telephones and Communication"/>
    <s v="Small Box"/>
    <d v="2016-05-23T00:00:00"/>
    <x v="2"/>
  </r>
  <r>
    <n v="7469"/>
    <s v="N"/>
    <d v="2016-05-21T00:00:00"/>
    <s v="High"/>
    <x v="44"/>
    <n v="853.99"/>
    <n v="0.08"/>
    <s v="Regular"/>
    <n v="3.45"/>
    <n v="52.89"/>
    <n v="32.979999999999997"/>
    <s v="Tamara Dahlen"/>
    <s v="West Glamorgan"/>
    <s v="Corporate"/>
    <x v="2"/>
    <s v="Office Furnishings"/>
    <s v="Small Box"/>
    <d v="2016-05-22T00:00:00"/>
    <x v="2"/>
  </r>
  <r>
    <n v="7470"/>
    <s v="N"/>
    <d v="2016-05-21T00:00:00"/>
    <s v="High"/>
    <x v="16"/>
    <n v="655.66"/>
    <n v="7.0000000000000007E-2"/>
    <s v="Regular"/>
    <n v="35.880000000000003"/>
    <n v="26.27"/>
    <n v="21.27"/>
    <s v="Logan Haushalter"/>
    <s v="Dyfed"/>
    <s v="Corporate"/>
    <x v="0"/>
    <s v="Binders and Binder Accessories"/>
    <s v="Small Box"/>
    <d v="2016-05-23T00:00:00"/>
    <x v="2"/>
  </r>
  <r>
    <n v="7471"/>
    <s v="N"/>
    <d v="2016-05-21T00:00:00"/>
    <s v="High"/>
    <x v="16"/>
    <n v="417.83"/>
    <n v="0.1"/>
    <s v="Regular"/>
    <n v="-49.18"/>
    <n v="21.49"/>
    <n v="19.760000000000002"/>
    <s v="Logan Haushalter"/>
    <s v="Dyfed"/>
    <s v="Corporate"/>
    <x v="1"/>
    <s v="Office Machines"/>
    <s v="Medium Box"/>
    <d v="2016-05-23T00:00:00"/>
    <x v="2"/>
  </r>
  <r>
    <n v="7472"/>
    <s v="N"/>
    <d v="2016-05-22T00:00:00"/>
    <s v="Critical"/>
    <x v="29"/>
    <n v="308.52"/>
    <n v="0"/>
    <s v="Regular"/>
    <n v="-200.65"/>
    <n v="18.84"/>
    <n v="22.37"/>
    <s v="Nick Radford"/>
    <s v="Mid Glamorgan"/>
    <s v="Corporate"/>
    <x v="0"/>
    <s v="Scissors Rulers and Trimmers"/>
    <s v="Small Pack"/>
    <d v="2016-05-25T00:00:00"/>
    <x v="2"/>
  </r>
  <r>
    <n v="7473"/>
    <s v="N"/>
    <d v="2016-05-23T00:00:00"/>
    <s v="Critical"/>
    <x v="8"/>
    <n v="546.46"/>
    <n v="0.05"/>
    <s v="Regular"/>
    <n v="-117.67"/>
    <n v="24.88"/>
    <n v="18.59"/>
    <s v="Anna Haberlin"/>
    <s v="West Glamorgan"/>
    <s v="Corporate"/>
    <x v="0"/>
    <s v="Scissors Rulers and Trimmers"/>
    <s v="Wrap Bag"/>
    <d v="2016-05-24T00:00:00"/>
    <x v="2"/>
  </r>
  <r>
    <n v="7474"/>
    <s v="N"/>
    <d v="2016-05-23T00:00:00"/>
    <s v="Low"/>
    <x v="16"/>
    <n v="577.32000000000005"/>
    <n v="0.03"/>
    <s v="Regular"/>
    <n v="159.49"/>
    <n v="24.22"/>
    <n v="16.850000000000001"/>
    <s v="Randy Ferguson"/>
    <s v="Mid Glamorgan"/>
    <s v="Home Office"/>
    <x v="2"/>
    <s v="Office Furnishings"/>
    <s v="Small Pack"/>
    <d v="2016-05-30T00:00:00"/>
    <x v="2"/>
  </r>
  <r>
    <n v="7475"/>
    <s v="N"/>
    <d v="2016-05-23T00:00:00"/>
    <s v="Low"/>
    <x v="47"/>
    <n v="191.05"/>
    <n v="0.02"/>
    <s v="Regular"/>
    <n v="-54.56"/>
    <n v="18.48"/>
    <n v="19.84"/>
    <s v="Randy Ferguson"/>
    <s v="Mid Glamorgan"/>
    <s v="Home Office"/>
    <x v="0"/>
    <s v="Paper"/>
    <s v="Small Box"/>
    <d v="2016-05-30T00:00:00"/>
    <x v="2"/>
  </r>
  <r>
    <n v="7476"/>
    <s v="N"/>
    <d v="2016-05-25T00:00:00"/>
    <s v="High"/>
    <x v="25"/>
    <n v="420.52"/>
    <n v="0.1"/>
    <s v="Express"/>
    <n v="-4.82"/>
    <n v="26.27"/>
    <n v="21.27"/>
    <s v="Todd Boyes"/>
    <s v="West Glamorgan"/>
    <s v="Small Business"/>
    <x v="0"/>
    <s v="Binders and Binder Accessories"/>
    <s v="Small Box"/>
    <d v="2016-05-27T00:00:00"/>
    <x v="2"/>
  </r>
  <r>
    <n v="7477"/>
    <s v="N"/>
    <d v="2016-05-25T00:00:00"/>
    <s v="High"/>
    <x v="3"/>
    <n v="75.430000000000007"/>
    <n v="0.05"/>
    <s v="Regular"/>
    <n v="14.27"/>
    <n v="16.489999999999998"/>
    <n v="15.49"/>
    <s v="Patrick Ryan"/>
    <s v="Mid Glamorgan"/>
    <s v="Corporate"/>
    <x v="0"/>
    <s v="Binders and Binder Accessories"/>
    <s v="Small Box"/>
    <d v="2016-05-26T00:00:00"/>
    <x v="2"/>
  </r>
  <r>
    <n v="7478"/>
    <s v="N"/>
    <d v="2016-05-26T00:00:00"/>
    <s v="Low"/>
    <x v="35"/>
    <n v="862.28"/>
    <n v="0.09"/>
    <s v="Regular"/>
    <n v="-38.74"/>
    <n v="45.98"/>
    <n v="33.99"/>
    <s v="Doug Bickford"/>
    <s v="South Glamorgan"/>
    <s v="Corporate"/>
    <x v="2"/>
    <s v="Office Furnishings"/>
    <s v="Small Box"/>
    <d v="2016-05-28T00:00:00"/>
    <x v="2"/>
  </r>
  <r>
    <n v="7479"/>
    <s v="N"/>
    <d v="2016-05-26T00:00:00"/>
    <s v="Low"/>
    <x v="16"/>
    <n v="87.67"/>
    <n v="0.09"/>
    <s v="Regular"/>
    <n v="4.6100000000000003"/>
    <n v="13.76"/>
    <n v="14.7"/>
    <s v="Doug Bickford"/>
    <s v="South Glamorgan"/>
    <s v="Corporate"/>
    <x v="0"/>
    <s v="Pens &amp; Art Supplies"/>
    <s v="Wrap Bag"/>
    <d v="2016-06-02T00:00:00"/>
    <x v="2"/>
  </r>
  <r>
    <n v="7480"/>
    <s v="N"/>
    <d v="2016-05-27T00:00:00"/>
    <s v="Medium"/>
    <x v="11"/>
    <n v="179.55"/>
    <n v="0.02"/>
    <s v="Express"/>
    <n v="92.18"/>
    <n v="15.69"/>
    <n v="14.5"/>
    <s v="Stewart Visinsky"/>
    <s v="Mid Glamorgan"/>
    <s v="Corporate"/>
    <x v="0"/>
    <s v="Labels"/>
    <s v="Small Box"/>
    <d v="2016-05-29T00:00:00"/>
    <x v="2"/>
  </r>
  <r>
    <n v="7481"/>
    <s v="N"/>
    <d v="2016-05-27T00:00:00"/>
    <s v="Not Specified"/>
    <x v="46"/>
    <n v="176.06"/>
    <n v="0.08"/>
    <s v="Regular"/>
    <n v="-161.66"/>
    <n v="15.95"/>
    <n v="19.13"/>
    <s v="Ken Heidel"/>
    <s v="Dyfed"/>
    <s v="Corporate"/>
    <x v="0"/>
    <s v="Appliances"/>
    <s v="Small Box"/>
    <d v="2016-05-29T00:00:00"/>
    <x v="2"/>
  </r>
  <r>
    <n v="7482"/>
    <s v="N"/>
    <d v="2016-05-27T00:00:00"/>
    <s v="Not Specified"/>
    <x v="40"/>
    <n v="216.93"/>
    <n v="0.03"/>
    <s v="Regular"/>
    <n v="-75.66"/>
    <n v="17.78"/>
    <n v="19.670000000000002"/>
    <s v="Ken Heidel"/>
    <s v="Mid Glamorgan"/>
    <s v="Corporate"/>
    <x v="0"/>
    <s v="Paper"/>
    <s v="Small Box"/>
    <d v="2016-05-28T00:00:00"/>
    <x v="2"/>
  </r>
  <r>
    <n v="7483"/>
    <s v="N"/>
    <d v="2016-05-27T00:00:00"/>
    <s v="Not Specified"/>
    <x v="34"/>
    <n v="232.87"/>
    <n v="0"/>
    <s v="Regular"/>
    <n v="-23.67"/>
    <n v="26.97"/>
    <n v="21.51"/>
    <s v="Ken Heidel"/>
    <s v="Mid Glamorgan"/>
    <s v="Corporate"/>
    <x v="0"/>
    <s v="Storage &amp; Organization"/>
    <s v="Small Box"/>
    <d v="2016-05-28T00:00:00"/>
    <x v="2"/>
  </r>
  <r>
    <n v="7484"/>
    <s v="N"/>
    <d v="2016-05-29T00:00:00"/>
    <s v="Not Specified"/>
    <x v="12"/>
    <n v="1006.626"/>
    <n v="0.02"/>
    <s v="Regular"/>
    <n v="386.57"/>
    <n v="47.99"/>
    <n v="17.3"/>
    <s v="Beth Paige"/>
    <s v="South Glamorgan"/>
    <s v="Consumer"/>
    <x v="1"/>
    <s v="Telephones and Communication"/>
    <s v="Small Pack"/>
    <d v="2016-05-30T00:00:00"/>
    <x v="2"/>
  </r>
  <r>
    <n v="7485"/>
    <s v="Y"/>
    <d v="2016-05-30T00:00:00"/>
    <s v="Not Specified"/>
    <x v="48"/>
    <n v="1018.56"/>
    <n v="0.02"/>
    <s v="Regular"/>
    <n v="553.36"/>
    <n v="148.97999999999999"/>
    <n v="38.49"/>
    <s v="Keith Dawkins"/>
    <s v="Mid Glamorgan"/>
    <s v="Home Office"/>
    <x v="2"/>
    <s v="Office Furnishings"/>
    <s v="Large Box"/>
    <d v="2016-05-31T00:00:00"/>
    <x v="2"/>
  </r>
  <r>
    <n v="7486"/>
    <s v="N"/>
    <d v="2016-06-01T00:00:00"/>
    <s v="Low"/>
    <x v="32"/>
    <n v="779.66750000000002"/>
    <n v="0.02"/>
    <s v="Regular"/>
    <n v="-43.45"/>
    <n v="77.989999999999995"/>
    <n v="22.99"/>
    <s v="Tanja Norvell"/>
    <s v="Mid Glamorgan"/>
    <s v="Corporate"/>
    <x v="1"/>
    <s v="Telephones and Communication"/>
    <s v="Small Box"/>
    <d v="2016-06-05T00:00:00"/>
    <x v="2"/>
  </r>
  <r>
    <n v="7487"/>
    <s v="N"/>
    <d v="2016-06-01T00:00:00"/>
    <s v="Critical"/>
    <x v="29"/>
    <n v="4849.6099999999997"/>
    <n v="0.03"/>
    <s v="Delivery Van"/>
    <n v="-1969.86"/>
    <n v="134.99"/>
    <n v="84.2"/>
    <s v="Julia West"/>
    <s v="South Glamorgan"/>
    <s v="Home Office"/>
    <x v="2"/>
    <s v="Chairs &amp; Chairmats"/>
    <s v="Jumbo Drum"/>
    <d v="2016-06-01T00:00:00"/>
    <x v="2"/>
  </r>
  <r>
    <n v="7488"/>
    <s v="N"/>
    <d v="2016-06-03T00:00:00"/>
    <s v="Low"/>
    <x v="0"/>
    <n v="81.45"/>
    <n v="0.02"/>
    <s v="Regular"/>
    <n v="49.94"/>
    <n v="31.99"/>
    <n v="25.17"/>
    <s v="Henry Goldwyn"/>
    <s v="South Glamorgan"/>
    <s v="Small Business"/>
    <x v="2"/>
    <s v="Office Furnishings"/>
    <s v="Large Box"/>
    <d v="2016-06-05T00:00:00"/>
    <x v="2"/>
  </r>
  <r>
    <n v="7489"/>
    <s v="N"/>
    <d v="2016-06-04T00:00:00"/>
    <s v="Low"/>
    <x v="16"/>
    <n v="311.02"/>
    <n v="0.02"/>
    <s v="Regular"/>
    <n v="-54.58"/>
    <n v="18.48"/>
    <n v="16.739999999999998"/>
    <s v="Raymond Fair"/>
    <s v="Dyfed"/>
    <s v="Small Business"/>
    <x v="1"/>
    <s v="Computer Peripherals"/>
    <s v="Small Pack"/>
    <d v="2016-06-11T00:00:00"/>
    <x v="2"/>
  </r>
  <r>
    <n v="7490"/>
    <s v="N"/>
    <d v="2016-06-04T00:00:00"/>
    <s v="Low"/>
    <x v="49"/>
    <n v="277.33"/>
    <n v="0.05"/>
    <s v="Express"/>
    <n v="125.04"/>
    <n v="17.43"/>
    <n v="14.95"/>
    <s v="Raymond Fair"/>
    <s v="Dyfed"/>
    <s v="Small Business"/>
    <x v="0"/>
    <s v="Paper"/>
    <s v="Wrap Bag"/>
    <d v="2016-06-09T00:00:00"/>
    <x v="2"/>
  </r>
  <r>
    <n v="7491"/>
    <s v="N"/>
    <d v="2016-06-04T00:00:00"/>
    <s v="High"/>
    <x v="3"/>
    <n v="340.7"/>
    <n v="0.03"/>
    <s v="Regular"/>
    <n v="76.44"/>
    <n v="34.24"/>
    <n v="15.99"/>
    <s v="Christine Sundaresam"/>
    <s v="Mid Glamorgan"/>
    <s v="Small Business"/>
    <x v="1"/>
    <s v="Computer Peripherals"/>
    <s v="Small Pack"/>
    <d v="2016-06-05T00:00:00"/>
    <x v="2"/>
  </r>
  <r>
    <n v="7492"/>
    <s v="N"/>
    <d v="2016-06-05T00:00:00"/>
    <s v="Medium"/>
    <x v="4"/>
    <n v="127.62"/>
    <n v="7.0000000000000007E-2"/>
    <s v="Regular"/>
    <n v="58.09"/>
    <n v="26.34"/>
    <n v="19"/>
    <s v="Randy Ferguson"/>
    <s v="Mid Glamorgan"/>
    <s v="Home Office"/>
    <x v="2"/>
    <s v="Office Furnishings"/>
    <s v="Small Pack"/>
    <d v="2016-06-06T00:00:00"/>
    <x v="2"/>
  </r>
  <r>
    <n v="7493"/>
    <s v="N"/>
    <d v="2016-06-06T00:00:00"/>
    <s v="Critical"/>
    <x v="49"/>
    <n v="214.48"/>
    <n v="0.09"/>
    <s v="Regular"/>
    <n v="-126.42"/>
    <n v="16.28"/>
    <n v="19.170000000000002"/>
    <s v="Dorothy Wardle"/>
    <s v="South Glamorgan"/>
    <s v="Corporate"/>
    <x v="0"/>
    <s v="Paper"/>
    <s v="Small Box"/>
    <d v="2016-06-08T00:00:00"/>
    <x v="2"/>
  </r>
  <r>
    <n v="7494"/>
    <s v="N"/>
    <d v="2016-06-06T00:00:00"/>
    <s v="Critical"/>
    <x v="4"/>
    <n v="241.68"/>
    <n v="0.09"/>
    <s v="Regular"/>
    <n v="-60.02"/>
    <n v="40.28"/>
    <n v="27.99"/>
    <s v="Dorothy Wardle"/>
    <s v="South Glamorgan"/>
    <s v="Corporate"/>
    <x v="0"/>
    <s v="Storage &amp; Organization"/>
    <s v="Medium Box"/>
    <d v="2016-06-08T00:00:00"/>
    <x v="2"/>
  </r>
  <r>
    <n v="7495"/>
    <s v="N"/>
    <d v="2016-06-06T00:00:00"/>
    <s v="Critical"/>
    <x v="11"/>
    <n v="1787.2915"/>
    <n v="0.09"/>
    <s v="Regular"/>
    <n v="-244.77"/>
    <n v="67.989999999999995"/>
    <n v="19"/>
    <s v="Dorothy Wardle"/>
    <s v="South Glamorgan"/>
    <s v="Corporate"/>
    <x v="1"/>
    <s v="Telephones and Communication"/>
    <s v="Small Pack"/>
    <d v="2016-06-08T00:00:00"/>
    <x v="2"/>
  </r>
  <r>
    <n v="7496"/>
    <s v="N"/>
    <d v="2016-06-06T00:00:00"/>
    <s v="Low"/>
    <x v="39"/>
    <n v="27.68"/>
    <n v="0.05"/>
    <s v="Express"/>
    <n v="1.08"/>
    <n v="14.98"/>
    <n v="16.03"/>
    <s v="Joni Wasserman"/>
    <s v="Mid Glamorgan"/>
    <s v="Consumer"/>
    <x v="0"/>
    <s v="Pens &amp; Art Supplies"/>
    <s v="Wrap Bag"/>
    <d v="2016-06-10T00:00:00"/>
    <x v="2"/>
  </r>
  <r>
    <n v="7497"/>
    <s v="Y"/>
    <d v="2016-06-06T00:00:00"/>
    <s v="High"/>
    <x v="16"/>
    <n v="407.89"/>
    <n v="0.09"/>
    <s v="Regular"/>
    <n v="-232.49"/>
    <n v="21.06"/>
    <n v="23.86"/>
    <s v="Joni Wasserman"/>
    <s v="Mid Glamorgan"/>
    <s v="Consumer"/>
    <x v="0"/>
    <s v="Paper"/>
    <s v="Small Box"/>
    <d v="2016-06-06T00:00:00"/>
    <x v="2"/>
  </r>
  <r>
    <n v="7498"/>
    <s v="N"/>
    <d v="2016-06-07T00:00:00"/>
    <s v="Not Specified"/>
    <x v="49"/>
    <n v="1355.03"/>
    <n v="7.0000000000000007E-2"/>
    <s v="Regular"/>
    <n v="568.29"/>
    <n v="40.479999999999997"/>
    <n v="15.99"/>
    <s v="Robert Dilbeck"/>
    <s v="Mid Glamorgan"/>
    <s v="Corporate"/>
    <x v="1"/>
    <s v="Computer Peripherals"/>
    <s v="Small Pack"/>
    <d v="2016-06-09T00:00:00"/>
    <x v="2"/>
  </r>
  <r>
    <n v="7499"/>
    <s v="N"/>
    <d v="2016-06-08T00:00:00"/>
    <s v="Low"/>
    <x v="20"/>
    <n v="262.16000000000003"/>
    <n v="0.06"/>
    <s v="Regular"/>
    <n v="115.28"/>
    <n v="52.97"/>
    <n v="28.45"/>
    <s v="Michelle Lonsdale"/>
    <s v="South Glamorgan"/>
    <s v="Home Office"/>
    <x v="2"/>
    <s v="Office Furnishings"/>
    <s v="Large Box"/>
    <d v="2016-06-12T00:00:00"/>
    <x v="2"/>
  </r>
  <r>
    <n v="7500"/>
    <s v="N"/>
    <d v="2016-06-09T00:00:00"/>
    <s v="High"/>
    <x v="15"/>
    <n v="302.31"/>
    <n v="0.03"/>
    <s v="Regular"/>
    <n v="-31.87"/>
    <n v="24.44"/>
    <n v="20.27"/>
    <s v="Tracy Hopkins"/>
    <s v="Mid Glamorgan"/>
    <s v="Small Business"/>
    <x v="0"/>
    <s v="Storage &amp; Organization"/>
    <s v="Medium Box"/>
    <d v="2016-06-11T00:00:00"/>
    <x v="2"/>
  </r>
  <r>
    <n v="7501"/>
    <s v="N"/>
    <d v="2016-06-09T00:00:00"/>
    <s v="Medium"/>
    <x v="38"/>
    <n v="166.37"/>
    <n v="0.08"/>
    <s v="Regular"/>
    <n v="-24.87"/>
    <n v="16.18"/>
    <n v="16.989999999999998"/>
    <s v="Alan Jenkins"/>
    <s v="West Glamorgan"/>
    <s v="Small Business"/>
    <x v="0"/>
    <s v="Binders and Binder Accessories"/>
    <s v="Small Box"/>
    <d v="2016-06-11T00:00:00"/>
    <x v="2"/>
  </r>
  <r>
    <n v="7502"/>
    <s v="N"/>
    <d v="2016-06-09T00:00:00"/>
    <s v="Medium"/>
    <x v="2"/>
    <n v="146.36000000000001"/>
    <n v="0.03"/>
    <s v="Regular"/>
    <n v="25.27"/>
    <n v="14.88"/>
    <n v="14.7"/>
    <s v="Alan Jenkins"/>
    <s v="West Glamorgan"/>
    <s v="Small Business"/>
    <x v="0"/>
    <s v="Pens &amp; Art Supplies"/>
    <s v="Wrap Bag"/>
    <d v="2016-06-11T00:00:00"/>
    <x v="2"/>
  </r>
  <r>
    <n v="7503"/>
    <s v="N"/>
    <d v="2016-06-09T00:00:00"/>
    <s v="Not Specified"/>
    <x v="27"/>
    <n v="609.17999999999995"/>
    <n v="0.05"/>
    <s v="Regular"/>
    <n v="31.84"/>
    <n v="25.48"/>
    <n v="18.510000000000002"/>
    <s v="Linda Southworth"/>
    <s v="Mid Glamorgan"/>
    <s v="Consumer"/>
    <x v="0"/>
    <s v="Storage &amp; Organization"/>
    <s v="Small Box"/>
    <d v="2016-06-11T00:00:00"/>
    <x v="2"/>
  </r>
  <r>
    <n v="7504"/>
    <s v="N"/>
    <d v="2016-06-10T00:00:00"/>
    <s v="High"/>
    <x v="44"/>
    <n v="653.47"/>
    <n v="0.06"/>
    <s v="Express"/>
    <n v="243.15"/>
    <n v="40.479999999999997"/>
    <n v="15.99"/>
    <s v="Joe Elijah"/>
    <s v="Mid Glamorgan"/>
    <s v="Home Office"/>
    <x v="1"/>
    <s v="Computer Peripherals"/>
    <s v="Small Pack"/>
    <d v="2016-06-10T00:00:00"/>
    <x v="2"/>
  </r>
  <r>
    <n v="7505"/>
    <s v="N"/>
    <d v="2016-06-10T00:00:00"/>
    <s v="Critical"/>
    <x v="4"/>
    <n v="783.14"/>
    <n v="0.02"/>
    <s v="Delivery Van"/>
    <n v="-209.99"/>
    <n v="101.99"/>
    <n v="56"/>
    <s v="Neil French"/>
    <s v="Mid Glamorgan"/>
    <s v="Consumer"/>
    <x v="2"/>
    <s v="Chairs &amp; Chairmats"/>
    <s v="Jumbo Drum"/>
    <d v="2016-06-12T00:00:00"/>
    <x v="2"/>
  </r>
  <r>
    <n v="7506"/>
    <s v="N"/>
    <d v="2016-06-10T00:00:00"/>
    <s v="Critical"/>
    <x v="37"/>
    <n v="245.74"/>
    <n v="0.06"/>
    <s v="Regular"/>
    <n v="-13.91"/>
    <n v="21.31"/>
    <n v="17.98"/>
    <s v="Neil French"/>
    <s v="Mid Glamorgan"/>
    <s v="Consumer"/>
    <x v="0"/>
    <s v="Scissors Rulers and Trimmers"/>
    <s v="Small Pack"/>
    <d v="2016-06-13T00:00:00"/>
    <x v="2"/>
  </r>
  <r>
    <n v="7507"/>
    <s v="N"/>
    <d v="2016-06-10T00:00:00"/>
    <s v="Medium"/>
    <x v="48"/>
    <n v="50.69"/>
    <n v="7.0000000000000007E-2"/>
    <s v="Regular"/>
    <n v="-33.72"/>
    <n v="17.38"/>
    <n v="21.57"/>
    <s v="Lori Olson"/>
    <s v="Dyfed"/>
    <s v="Consumer"/>
    <x v="0"/>
    <s v="Binders and Binder Accessories"/>
    <s v="Small Box"/>
    <d v="2016-06-13T00:00:00"/>
    <x v="2"/>
  </r>
  <r>
    <n v="7508"/>
    <s v="Y"/>
    <d v="2016-06-10T00:00:00"/>
    <s v="Critical"/>
    <x v="44"/>
    <n v="134.96"/>
    <n v="0.03"/>
    <s v="Regular"/>
    <n v="-55.32"/>
    <n v="17.34"/>
    <n v="19.63"/>
    <s v="Duane Huffman"/>
    <s v="West Glamorgan"/>
    <s v="Consumer"/>
    <x v="0"/>
    <s v="Binders and Binder Accessories"/>
    <s v="Small Box"/>
    <d v="2016-06-11T00:00:00"/>
    <x v="2"/>
  </r>
  <r>
    <n v="7509"/>
    <s v="N"/>
    <d v="2016-06-12T00:00:00"/>
    <s v="Low"/>
    <x v="1"/>
    <n v="3164"/>
    <n v="0.1"/>
    <s v="Regular"/>
    <n v="459.66"/>
    <n v="288.2"/>
    <n v="38.49"/>
    <s v="Joy Daniels"/>
    <s v="Mid Glamorgan"/>
    <s v="Corporate"/>
    <x v="2"/>
    <s v="Chairs &amp; Chairmats"/>
    <s v="Large Box"/>
    <d v="2016-06-16T00:00:00"/>
    <x v="2"/>
  </r>
  <r>
    <n v="7510"/>
    <s v="N"/>
    <d v="2016-06-12T00:00:00"/>
    <s v="Low"/>
    <x v="23"/>
    <n v="310.08999999999997"/>
    <n v="0.05"/>
    <s v="Express"/>
    <n v="131.05000000000001"/>
    <n v="18.350000000000001"/>
    <n v="15.02"/>
    <s v="Joy Daniels"/>
    <s v="Mid Glamorgan"/>
    <s v="Corporate"/>
    <x v="0"/>
    <s v="Paper"/>
    <s v="Wrap Bag"/>
    <d v="2016-06-17T00:00:00"/>
    <x v="2"/>
  </r>
  <r>
    <n v="7511"/>
    <s v="N"/>
    <d v="2016-06-12T00:00:00"/>
    <s v="Medium"/>
    <x v="27"/>
    <n v="7772.53"/>
    <n v="0.06"/>
    <s v="Delivery Van"/>
    <n v="439.03"/>
    <n v="192.98"/>
    <n v="69.239999999999995"/>
    <s v="Helen Abelman"/>
    <s v="Dyfed"/>
    <s v="Home Office"/>
    <x v="0"/>
    <s v="Appliances"/>
    <s v="Jumbo Drum"/>
    <d v="2016-06-14T00:00:00"/>
    <x v="2"/>
  </r>
  <r>
    <n v="7512"/>
    <s v="N"/>
    <d v="2016-06-13T00:00:00"/>
    <s v="Low"/>
    <x v="0"/>
    <n v="2230.0100000000002"/>
    <n v="0.02"/>
    <s v="Regular"/>
    <n v="201.48"/>
    <n v="711.99"/>
    <n v="38.49"/>
    <s v="Lycoris Saunders"/>
    <s v="West Glamorgan"/>
    <s v="Home Office"/>
    <x v="1"/>
    <s v="Copiers and Fax"/>
    <s v="Large Box"/>
    <d v="2016-06-20T00:00:00"/>
    <x v="2"/>
  </r>
  <r>
    <n v="7513"/>
    <s v="Y"/>
    <d v="2016-06-13T00:00:00"/>
    <s v="Not Specified"/>
    <x v="13"/>
    <n v="17.88"/>
    <n v="0"/>
    <s v="Express"/>
    <n v="1.62"/>
    <n v="17.18"/>
    <n v="16.04"/>
    <s v="Frank Atkinson"/>
    <s v="Dyfed"/>
    <s v="Corporate"/>
    <x v="0"/>
    <s v="Paper"/>
    <s v="Wrap Bag"/>
    <d v="2016-06-14T00:00:00"/>
    <x v="2"/>
  </r>
  <r>
    <n v="7514"/>
    <s v="N"/>
    <d v="2016-06-15T00:00:00"/>
    <s v="Critical"/>
    <x v="28"/>
    <n v="96.24"/>
    <n v="0.08"/>
    <s v="Regular"/>
    <n v="-32.950000000000003"/>
    <n v="16.98"/>
    <n v="18.72"/>
    <s v="Darrin Van Huff"/>
    <s v="Mid Glamorgan"/>
    <s v="Home Office"/>
    <x v="0"/>
    <s v="Paper"/>
    <s v="Small Box"/>
    <d v="2016-06-16T00:00:00"/>
    <x v="2"/>
  </r>
  <r>
    <n v="7515"/>
    <s v="N"/>
    <d v="2016-06-15T00:00:00"/>
    <s v="Low"/>
    <x v="35"/>
    <n v="296.31"/>
    <n v="0.08"/>
    <s v="Regular"/>
    <n v="-8.66"/>
    <n v="24.28"/>
    <n v="20.47"/>
    <s v="Ken Heidel"/>
    <s v="Mid Glamorgan"/>
    <s v="Corporate"/>
    <x v="0"/>
    <s v="Paper"/>
    <s v="Small Box"/>
    <d v="2016-06-24T00:00:00"/>
    <x v="2"/>
  </r>
  <r>
    <n v="7516"/>
    <s v="N"/>
    <d v="2016-06-15T00:00:00"/>
    <s v="High"/>
    <x v="27"/>
    <n v="372.64"/>
    <n v="0.09"/>
    <s v="Regular"/>
    <n v="-157.72999999999999"/>
    <n v="20.74"/>
    <n v="22.29"/>
    <s v="Edward Nazzal"/>
    <s v="West Glamorgan"/>
    <s v="Home Office"/>
    <x v="0"/>
    <s v="Envelopes"/>
    <s v="Small Box"/>
    <d v="2016-06-16T00:00:00"/>
    <x v="2"/>
  </r>
  <r>
    <n v="7517"/>
    <s v="Y"/>
    <d v="2016-06-16T00:00:00"/>
    <s v="Not Specified"/>
    <x v="3"/>
    <n v="1304.704"/>
    <n v="0"/>
    <s v="Regular"/>
    <n v="155.22"/>
    <n v="107.99"/>
    <n v="18.899999999999999"/>
    <s v="Ted Trevino"/>
    <s v="West Glamorgan"/>
    <s v="Corporate"/>
    <x v="1"/>
    <s v="Telephones and Communication"/>
    <s v="Small Box"/>
    <d v="2016-06-17T00:00:00"/>
    <x v="2"/>
  </r>
  <r>
    <n v="7518"/>
    <s v="N"/>
    <d v="2016-06-16T00:00:00"/>
    <s v="Medium"/>
    <x v="26"/>
    <n v="156.05000000000001"/>
    <n v="0.1"/>
    <s v="Express"/>
    <n v="-137.38"/>
    <n v="19.28"/>
    <n v="25.15"/>
    <s v="Jack OBriant"/>
    <s v="Mid Glamorgan"/>
    <s v="Consumer"/>
    <x v="0"/>
    <s v="Paper"/>
    <s v="Small Box"/>
    <d v="2016-06-17T00:00:00"/>
    <x v="2"/>
  </r>
  <r>
    <n v="7519"/>
    <s v="N"/>
    <d v="2016-06-16T00:00:00"/>
    <s v="Medium"/>
    <x v="47"/>
    <n v="205.61"/>
    <n v="0.01"/>
    <s v="Express"/>
    <n v="-157.88"/>
    <n v="18.48"/>
    <n v="24.05"/>
    <s v="Jack OBriant"/>
    <s v="Mid Glamorgan"/>
    <s v="Consumer"/>
    <x v="0"/>
    <s v="Paper"/>
    <s v="Small Box"/>
    <d v="2016-06-17T00:00:00"/>
    <x v="2"/>
  </r>
  <r>
    <n v="7520"/>
    <s v="N"/>
    <d v="2016-06-17T00:00:00"/>
    <s v="High"/>
    <x v="25"/>
    <n v="290.57"/>
    <n v="0"/>
    <s v="Regular"/>
    <n v="125.04"/>
    <n v="20.74"/>
    <n v="15.39"/>
    <s v="Harold Engle"/>
    <s v="Dyfed"/>
    <s v="Home Office"/>
    <x v="0"/>
    <s v="Envelopes"/>
    <s v="Small Box"/>
    <d v="2016-06-18T00:00:00"/>
    <x v="2"/>
  </r>
  <r>
    <n v="7521"/>
    <s v="N"/>
    <d v="2016-06-17T00:00:00"/>
    <s v="Medium"/>
    <x v="30"/>
    <n v="243.57"/>
    <n v="0.09"/>
    <s v="Delivery Van"/>
    <n v="-15.99"/>
    <n v="35.99"/>
    <n v="29.68"/>
    <s v="Thomas Brumley"/>
    <s v="Mid Glamorgan"/>
    <s v="Consumer"/>
    <x v="2"/>
    <s v="Office Furnishings"/>
    <s v="Jumbo Drum"/>
    <d v="2016-06-19T00:00:00"/>
    <x v="2"/>
  </r>
  <r>
    <n v="7522"/>
    <s v="N"/>
    <d v="2016-06-17T00:00:00"/>
    <s v="Low"/>
    <x v="47"/>
    <n v="532.79999999999995"/>
    <n v="0.08"/>
    <s v="Regular"/>
    <n v="131.88999999999999"/>
    <n v="31.84"/>
    <n v="18.100000000000001"/>
    <s v="Michael Oakman"/>
    <s v="Mid Glamorgan"/>
    <s v="Small Business"/>
    <x v="0"/>
    <s v="Pens &amp; Art Supplies"/>
    <s v="Wrap Bag"/>
    <d v="2016-06-22T00:00:00"/>
    <x v="2"/>
  </r>
  <r>
    <n v="7523"/>
    <s v="N"/>
    <d v="2016-06-17T00:00:00"/>
    <s v="Low"/>
    <x v="36"/>
    <n v="69.17"/>
    <n v="0.04"/>
    <s v="Express"/>
    <n v="18.05"/>
    <n v="13.48"/>
    <n v="14.7"/>
    <s v="Michael Oakman"/>
    <s v="Mid Glamorgan"/>
    <s v="Small Business"/>
    <x v="0"/>
    <s v="Rubber Bands"/>
    <s v="Wrap Bag"/>
    <d v="2016-06-21T00:00:00"/>
    <x v="2"/>
  </r>
  <r>
    <n v="7524"/>
    <s v="N"/>
    <d v="2016-06-18T00:00:00"/>
    <s v="Medium"/>
    <x v="43"/>
    <n v="222.04"/>
    <n v="0.08"/>
    <s v="Regular"/>
    <n v="-71.48"/>
    <n v="18.48"/>
    <n v="19.86"/>
    <s v="Maria Zettner"/>
    <s v="West Glamorgan"/>
    <s v="Corporate"/>
    <x v="0"/>
    <s v="Paper"/>
    <s v="Small Box"/>
    <d v="2016-06-20T00:00:00"/>
    <x v="2"/>
  </r>
  <r>
    <n v="7525"/>
    <s v="N"/>
    <d v="2016-06-19T00:00:00"/>
    <s v="Not Specified"/>
    <x v="3"/>
    <n v="1397.89"/>
    <n v="0.01"/>
    <s v="Regular"/>
    <n v="372.2"/>
    <n v="102.48"/>
    <n v="33.99"/>
    <s v="Toby Grace"/>
    <s v="Mid Glamorgan"/>
    <s v="Home Office"/>
    <x v="0"/>
    <s v="Envelopes"/>
    <s v="Small Box"/>
    <d v="2016-06-20T00:00:00"/>
    <x v="2"/>
  </r>
  <r>
    <n v="7526"/>
    <s v="N"/>
    <d v="2016-06-19T00:00:00"/>
    <s v="High"/>
    <x v="42"/>
    <n v="110.47"/>
    <n v="0.1"/>
    <s v="Regular"/>
    <n v="4.45"/>
    <n v="14.78"/>
    <n v="15.34"/>
    <s v="Jack Lebron"/>
    <s v="South Glamorgan"/>
    <s v="Corporate"/>
    <x v="0"/>
    <s v="Pens &amp; Art Supplies"/>
    <s v="Wrap Bag"/>
    <d v="2016-06-21T00:00:00"/>
    <x v="2"/>
  </r>
  <r>
    <n v="7527"/>
    <s v="N"/>
    <d v="2016-06-19T00:00:00"/>
    <s v="High"/>
    <x v="3"/>
    <n v="903.58050000000003"/>
    <n v="0"/>
    <s v="Express"/>
    <n v="87.44"/>
    <n v="77.989999999999995"/>
    <n v="19.260000000000002"/>
    <s v="Jack Lebron"/>
    <s v="Dyfed"/>
    <s v="Corporate"/>
    <x v="1"/>
    <s v="Telephones and Communication"/>
    <s v="Small Box"/>
    <d v="2016-06-21T00:00:00"/>
    <x v="2"/>
  </r>
  <r>
    <n v="7528"/>
    <s v="N"/>
    <d v="2016-06-19T00:00:00"/>
    <s v="Medium"/>
    <x v="37"/>
    <n v="4696.3485000000001"/>
    <n v="0"/>
    <s v="Regular"/>
    <n v="1220.8399999999999"/>
    <n v="217.99"/>
    <n v="19.260000000000002"/>
    <s v="Michelle Lonsdale"/>
    <s v="South Glamorgan"/>
    <s v="Corporate"/>
    <x v="1"/>
    <s v="Telephones and Communication"/>
    <s v="Small Box"/>
    <d v="2016-06-21T00:00:00"/>
    <x v="2"/>
  </r>
  <r>
    <n v="7529"/>
    <s v="N"/>
    <d v="2016-06-20T00:00:00"/>
    <s v="Critical"/>
    <x v="4"/>
    <n v="186.18"/>
    <n v="0.02"/>
    <s v="Regular"/>
    <n v="-22.94"/>
    <n v="32.24"/>
    <n v="22.99"/>
    <s v="Julia West"/>
    <s v="South Glamorgan"/>
    <s v="Home Office"/>
    <x v="2"/>
    <s v="Office Furnishings"/>
    <s v="Small Pack"/>
    <d v="2016-06-21T00:00:00"/>
    <x v="2"/>
  </r>
  <r>
    <n v="7530"/>
    <s v="N"/>
    <d v="2016-06-20T00:00:00"/>
    <s v="High"/>
    <x v="49"/>
    <n v="183.39"/>
    <n v="0.1"/>
    <s v="Express"/>
    <n v="82.7"/>
    <n v="15.69"/>
    <n v="14.5"/>
    <s v="Lycoris Saunders"/>
    <s v="Mid Glamorgan"/>
    <s v="Home Office"/>
    <x v="0"/>
    <s v="Labels"/>
    <s v="Small Box"/>
    <d v="2016-06-21T00:00:00"/>
    <x v="2"/>
  </r>
  <r>
    <n v="7531"/>
    <s v="N"/>
    <d v="2016-06-20T00:00:00"/>
    <s v="High"/>
    <x v="12"/>
    <n v="228.63"/>
    <n v="0.02"/>
    <s v="Regular"/>
    <n v="-39.89"/>
    <n v="18.68"/>
    <n v="19.2"/>
    <s v="Lycoris Saunders"/>
    <s v="Mid Glamorgan"/>
    <s v="Home Office"/>
    <x v="0"/>
    <s v="Paper"/>
    <s v="Small Box"/>
    <d v="2016-06-22T00:00:00"/>
    <x v="2"/>
  </r>
  <r>
    <n v="7532"/>
    <s v="N"/>
    <d v="2016-06-21T00:00:00"/>
    <s v="High"/>
    <x v="22"/>
    <n v="7554.54"/>
    <n v="0.03"/>
    <s v="Regular"/>
    <n v="2085.88"/>
    <n v="332.98"/>
    <n v="38.49"/>
    <s v="Sandra Glassco"/>
    <s v="West Glamorgan"/>
    <s v="Home Office"/>
    <x v="2"/>
    <s v="Chairs &amp; Chairmats"/>
    <s v="Large Box"/>
    <d v="2016-06-22T00:00:00"/>
    <x v="2"/>
  </r>
  <r>
    <n v="7533"/>
    <s v="N"/>
    <d v="2016-06-21T00:00:00"/>
    <s v="High"/>
    <x v="17"/>
    <n v="231.72"/>
    <n v="0.08"/>
    <s v="Regular"/>
    <n v="-173.37"/>
    <n v="122.98"/>
    <n v="27.99"/>
    <s v="Sandra Glassco"/>
    <s v="West Glamorgan"/>
    <s v="Home Office"/>
    <x v="2"/>
    <s v="Office Furnishings"/>
    <s v="Medium Box"/>
    <d v="2016-06-22T00:00:00"/>
    <x v="2"/>
  </r>
  <r>
    <n v="7534"/>
    <s v="N"/>
    <d v="2016-06-21T00:00:00"/>
    <s v="High"/>
    <x v="3"/>
    <n v="319.38"/>
    <n v="0.09"/>
    <s v="Regular"/>
    <n v="-4.38"/>
    <n v="34.01"/>
    <n v="19.53"/>
    <s v="Sandra Glassco"/>
    <s v="West Glamorgan"/>
    <s v="Home Office"/>
    <x v="0"/>
    <s v="Pens &amp; Art Supplies"/>
    <s v="Small Pack"/>
    <d v="2016-06-24T00:00:00"/>
    <x v="2"/>
  </r>
  <r>
    <n v="7535"/>
    <s v="Y"/>
    <d v="2016-06-21T00:00:00"/>
    <s v="Critical"/>
    <x v="5"/>
    <n v="490.31"/>
    <n v="0.1"/>
    <s v="Regular"/>
    <n v="-11.19"/>
    <n v="28.91"/>
    <n v="20.25"/>
    <s v="Patrick Bzostek"/>
    <s v="West Glamorgan"/>
    <s v="Consumer"/>
    <x v="0"/>
    <s v="Storage &amp; Organization"/>
    <s v="Small Box"/>
    <d v="2016-06-22T00:00:00"/>
    <x v="2"/>
  </r>
  <r>
    <n v="7536"/>
    <s v="Y"/>
    <d v="2016-06-21T00:00:00"/>
    <s v="Critical"/>
    <x v="15"/>
    <n v="2977.0365000000002"/>
    <n v="0.04"/>
    <s v="Express"/>
    <n v="388.85"/>
    <n v="167.99"/>
    <n v="22.99"/>
    <s v="Patrick Bzostek"/>
    <s v="West Glamorgan"/>
    <s v="Consumer"/>
    <x v="1"/>
    <s v="Telephones and Communication"/>
    <s v="Small Box"/>
    <d v="2016-06-23T00:00:00"/>
    <x v="2"/>
  </r>
  <r>
    <n v="7537"/>
    <s v="N"/>
    <d v="2016-06-21T00:00:00"/>
    <s v="Critical"/>
    <x v="41"/>
    <n v="553.41"/>
    <n v="0.01"/>
    <s v="Regular"/>
    <n v="138.96"/>
    <n v="28.74"/>
    <n v="19.079999999999998"/>
    <s v="Saphhira Shifley"/>
    <s v="Mid Glamorgan"/>
    <s v="Consumer"/>
    <x v="0"/>
    <s v="Binders and Binder Accessories"/>
    <s v="Small Box"/>
    <d v="2016-06-22T00:00:00"/>
    <x v="2"/>
  </r>
  <r>
    <n v="7538"/>
    <s v="N"/>
    <d v="2016-06-22T00:00:00"/>
    <s v="Not Specified"/>
    <x v="30"/>
    <n v="774.74"/>
    <n v="0.04"/>
    <s v="Regular"/>
    <n v="-149.25"/>
    <n v="85.98"/>
    <n v="28.52"/>
    <s v="Liz Carlisle"/>
    <s v="Mid Glamorgan"/>
    <s v="Corporate"/>
    <x v="1"/>
    <s v="Computer Peripherals"/>
    <s v="Small Box"/>
    <d v="2016-06-23T00:00:00"/>
    <x v="2"/>
  </r>
  <r>
    <n v="7539"/>
    <s v="N"/>
    <d v="2016-06-22T00:00:00"/>
    <s v="Critical"/>
    <x v="22"/>
    <n v="383.93"/>
    <n v="0.03"/>
    <s v="Regular"/>
    <n v="8.84"/>
    <n v="27.94"/>
    <n v="19.45"/>
    <s v="Cindy Stewart"/>
    <s v="Mid Glamorgan"/>
    <s v="Corporate"/>
    <x v="0"/>
    <s v="Pens &amp; Art Supplies"/>
    <s v="Small Pack"/>
    <d v="2016-06-24T00:00:00"/>
    <x v="2"/>
  </r>
  <r>
    <n v="7540"/>
    <s v="N"/>
    <d v="2016-06-23T00:00:00"/>
    <s v="Not Specified"/>
    <x v="27"/>
    <n v="847.1"/>
    <n v="7.0000000000000007E-2"/>
    <s v="Regular"/>
    <n v="217.19"/>
    <n v="31.98"/>
    <n v="19.77"/>
    <s v="Tracy Jones"/>
    <s v="Mid Glamorgan"/>
    <s v="Consumer"/>
    <x v="0"/>
    <s v="Paper"/>
    <s v="Small Box"/>
    <d v="2016-06-25T00:00:00"/>
    <x v="2"/>
  </r>
  <r>
    <n v="7541"/>
    <s v="N"/>
    <d v="2016-06-23T00:00:00"/>
    <s v="Not Specified"/>
    <x v="16"/>
    <n v="1669.9"/>
    <n v="0.01"/>
    <s v="Regular"/>
    <n v="294.42"/>
    <n v="46.58"/>
    <n v="22.99"/>
    <s v="Tracy Jones"/>
    <s v="Mid Glamorgan"/>
    <s v="Consumer"/>
    <x v="0"/>
    <s v="Pens &amp; Art Supplies"/>
    <s v="Small Pack"/>
    <d v="2016-06-24T00:00:00"/>
    <x v="2"/>
  </r>
  <r>
    <n v="7542"/>
    <s v="N"/>
    <d v="2016-06-23T00:00:00"/>
    <s v="Not Specified"/>
    <x v="39"/>
    <n v="138.66999999999999"/>
    <n v="0.1"/>
    <s v="Delivery Van"/>
    <n v="-65.03"/>
    <n v="37.979999999999997"/>
    <n v="28.36"/>
    <s v="Nora Pelletier"/>
    <s v="Mid Glamorgan"/>
    <s v="Home Office"/>
    <x v="2"/>
    <s v="Chairs &amp; Chairmats"/>
    <s v="Jumbo Drum"/>
    <d v="2016-06-24T00:00:00"/>
    <x v="2"/>
  </r>
  <r>
    <n v="7543"/>
    <s v="N"/>
    <d v="2016-06-23T00:00:00"/>
    <s v="Not Specified"/>
    <x v="5"/>
    <n v="13579.1"/>
    <n v="0"/>
    <s v="Regular"/>
    <n v="3831.09"/>
    <n v="461.99"/>
    <n v="38.49"/>
    <s v="Nora Pelletier"/>
    <s v="Mid Glamorgan"/>
    <s v="Home Office"/>
    <x v="1"/>
    <s v="Copiers and Fax"/>
    <s v="Large Box"/>
    <d v="2016-06-25T00:00:00"/>
    <x v="2"/>
  </r>
  <r>
    <n v="7544"/>
    <s v="N"/>
    <d v="2016-06-24T00:00:00"/>
    <s v="High"/>
    <x v="32"/>
    <n v="1514.2375"/>
    <n v="7.0000000000000007E-2"/>
    <s v="Regular"/>
    <n v="-69.61"/>
    <n v="152.99"/>
    <n v="18.2"/>
    <s v="Ashley Jarvis"/>
    <s v="Mid Glamorgan"/>
    <s v="Small Business"/>
    <x v="1"/>
    <s v="Telephones and Communication"/>
    <s v="Small Box"/>
    <d v="2016-06-26T00:00:00"/>
    <x v="2"/>
  </r>
  <r>
    <n v="7545"/>
    <s v="N"/>
    <d v="2016-06-25T00:00:00"/>
    <s v="Not Specified"/>
    <x v="45"/>
    <n v="779.81200000000001"/>
    <n v="0.03"/>
    <s v="Regular"/>
    <n v="-179.29"/>
    <n v="67.989999999999995"/>
    <n v="19"/>
    <s v="Rick Wilson"/>
    <s v="Mid Glamorgan"/>
    <s v="Consumer"/>
    <x v="1"/>
    <s v="Telephones and Communication"/>
    <s v="Small Pack"/>
    <d v="2016-06-26T00:00:00"/>
    <x v="2"/>
  </r>
  <r>
    <n v="7546"/>
    <s v="N"/>
    <d v="2016-06-25T00:00:00"/>
    <s v="Low"/>
    <x v="30"/>
    <n v="1033.28"/>
    <n v="0.08"/>
    <s v="Delivery Van"/>
    <n v="-205.93"/>
    <n v="112.89"/>
    <n v="56"/>
    <s v="Ed Jacobs"/>
    <s v="Mid Glamorgan"/>
    <s v="Small Business"/>
    <x v="2"/>
    <s v="Chairs &amp; Chairmats"/>
    <s v="Jumbo Drum"/>
    <d v="2016-06-27T00:00:00"/>
    <x v="2"/>
  </r>
  <r>
    <n v="7547"/>
    <s v="N"/>
    <d v="2016-06-26T00:00:00"/>
    <s v="Medium"/>
    <x v="37"/>
    <n v="1470.82"/>
    <n v="0.08"/>
    <s v="Regular"/>
    <n v="356.22"/>
    <n v="71.98"/>
    <n v="17.989999999999998"/>
    <s v="Adam Hart"/>
    <s v="Mid Glamorgan"/>
    <s v="Corporate"/>
    <x v="0"/>
    <s v="Appliances"/>
    <s v="Small Box"/>
    <d v="2016-06-28T00:00:00"/>
    <x v="2"/>
  </r>
  <r>
    <n v="7548"/>
    <s v="N"/>
    <d v="2016-06-27T00:00:00"/>
    <s v="Low"/>
    <x v="40"/>
    <n v="130.53"/>
    <n v="0.05"/>
    <s v="Express"/>
    <n v="25.97"/>
    <n v="15.29"/>
    <n v="15.35"/>
    <s v="Tony Molinari"/>
    <s v="Dyfed"/>
    <s v="Corporate"/>
    <x v="0"/>
    <s v="Rubber Bands"/>
    <s v="Wrap Bag"/>
    <d v="2016-07-01T00:00:00"/>
    <x v="2"/>
  </r>
  <r>
    <n v="7549"/>
    <s v="N"/>
    <d v="2016-06-27T00:00:00"/>
    <s v="Low"/>
    <x v="21"/>
    <n v="1432.61"/>
    <n v="0.1"/>
    <s v="Delivery Van"/>
    <n v="-59.62"/>
    <n v="172.98"/>
    <n v="44"/>
    <s v="Tony Molinari"/>
    <s v="Dyfed"/>
    <s v="Corporate"/>
    <x v="2"/>
    <s v="Chairs &amp; Chairmats"/>
    <s v="Jumbo Drum"/>
    <d v="2016-07-04T00:00:00"/>
    <x v="2"/>
  </r>
  <r>
    <n v="7550"/>
    <s v="N"/>
    <d v="2016-06-28T00:00:00"/>
    <s v="Medium"/>
    <x v="33"/>
    <n v="6213.56"/>
    <n v="0.03"/>
    <s v="Regular"/>
    <n v="1421.67"/>
    <n v="132.33000000000001"/>
    <n v="33.99"/>
    <s v="Craig Carroll"/>
    <s v="West Glamorgan"/>
    <s v="Small Business"/>
    <x v="0"/>
    <s v="Storage &amp; Organization"/>
    <s v="Small Box"/>
    <d v="2016-06-30T00:00:00"/>
    <x v="2"/>
  </r>
  <r>
    <n v="7551"/>
    <s v="N"/>
    <d v="2016-06-28T00:00:00"/>
    <s v="Critical"/>
    <x v="45"/>
    <n v="68.900000000000006"/>
    <n v="0.09"/>
    <s v="Regular"/>
    <n v="-10.87"/>
    <n v="15.98"/>
    <n v="16.97"/>
    <s v="Astrea Jones"/>
    <s v="Dyfed"/>
    <s v="Corporate"/>
    <x v="0"/>
    <s v="Paper"/>
    <s v="Wrap Bag"/>
    <d v="2016-06-29T00:00:00"/>
    <x v="2"/>
  </r>
  <r>
    <n v="7552"/>
    <s v="N"/>
    <d v="2016-06-28T00:00:00"/>
    <s v="Critical"/>
    <x v="30"/>
    <n v="331.71749999999997"/>
    <n v="0.03"/>
    <s v="Express"/>
    <n v="-164.34"/>
    <n v="47.99"/>
    <n v="19"/>
    <s v="Astrea Jones"/>
    <s v="Dyfed"/>
    <s v="Corporate"/>
    <x v="1"/>
    <s v="Telephones and Communication"/>
    <s v="Small Box"/>
    <d v="2016-06-30T00:00:00"/>
    <x v="2"/>
  </r>
  <r>
    <n v="7553"/>
    <s v="N"/>
    <d v="2016-06-28T00:00:00"/>
    <s v="Low"/>
    <x v="31"/>
    <n v="143.26"/>
    <n v="0.04"/>
    <s v="Regular"/>
    <n v="-68.02"/>
    <n v="16.98"/>
    <n v="19.489999999999998"/>
    <s v="Rose OBrian"/>
    <s v="West Glamorgan"/>
    <s v="Home Office"/>
    <x v="0"/>
    <s v="Paper"/>
    <s v="Small Box"/>
    <d v="2016-06-30T00:00:00"/>
    <x v="2"/>
  </r>
  <r>
    <n v="7554"/>
    <s v="N"/>
    <d v="2016-06-29T00:00:00"/>
    <s v="Medium"/>
    <x v="9"/>
    <n v="456.57"/>
    <n v="0.01"/>
    <s v="Regular"/>
    <n v="204.23"/>
    <n v="21.93"/>
    <n v="15.09"/>
    <s v="Quincy Jones"/>
    <s v="Dyfed"/>
    <s v="Home Office"/>
    <x v="0"/>
    <s v="Pens &amp; Art Supplies"/>
    <s v="Wrap Bag"/>
    <d v="2016-06-30T00:00:00"/>
    <x v="2"/>
  </r>
  <r>
    <n v="7555"/>
    <s v="N"/>
    <d v="2016-06-29T00:00:00"/>
    <s v="Medium"/>
    <x v="42"/>
    <n v="87.21"/>
    <n v="0.08"/>
    <s v="Regular"/>
    <n v="10.88"/>
    <n v="14.21"/>
    <n v="15"/>
    <s v="Quincy Jones"/>
    <s v="Dyfed"/>
    <s v="Home Office"/>
    <x v="0"/>
    <s v="Pens &amp; Art Supplies"/>
    <s v="Wrap Bag"/>
    <d v="2016-06-30T00:00:00"/>
    <x v="2"/>
  </r>
  <r>
    <n v="7556"/>
    <s v="N"/>
    <d v="2016-06-29T00:00:00"/>
    <s v="High"/>
    <x v="3"/>
    <n v="147.47"/>
    <n v="0.04"/>
    <s v="Express"/>
    <n v="-16.45"/>
    <n v="20.6"/>
    <n v="20.190000000000001"/>
    <s v="Tanja Norvell"/>
    <s v="Mid Glamorgan"/>
    <s v="Corporate"/>
    <x v="0"/>
    <s v="Binders and Binder Accessories"/>
    <s v="Small Box"/>
    <d v="2016-06-30T00:00:00"/>
    <x v="2"/>
  </r>
  <r>
    <n v="7557"/>
    <s v="Y"/>
    <d v="2016-06-29T00:00:00"/>
    <s v="Not Specified"/>
    <x v="10"/>
    <n v="2961.54"/>
    <n v="0.04"/>
    <s v="Express"/>
    <n v="-517.54"/>
    <n v="150.13999999999999"/>
    <n v="49"/>
    <s v="Bobby Odegard"/>
    <s v="West Glamorgan"/>
    <s v="Corporate"/>
    <x v="0"/>
    <s v="Storage &amp; Organization"/>
    <s v="Large Box"/>
    <d v="2016-06-30T00:00:00"/>
    <x v="2"/>
  </r>
  <r>
    <n v="7558"/>
    <s v="Y"/>
    <d v="2016-06-29T00:00:00"/>
    <s v="Not Specified"/>
    <x v="43"/>
    <n v="3382.7075"/>
    <n v="0.1"/>
    <s v="Regular"/>
    <n v="567.53"/>
    <n v="137.99"/>
    <n v="22.08"/>
    <s v="Bobby Odegard"/>
    <s v="West Glamorgan"/>
    <s v="Corporate"/>
    <x v="1"/>
    <s v="Telephones and Communication"/>
    <s v="Small Box"/>
    <d v="2016-06-30T00:00:00"/>
    <x v="2"/>
  </r>
  <r>
    <n v="7559"/>
    <s v="N"/>
    <d v="2016-06-30T00:00:00"/>
    <s v="Critical"/>
    <x v="42"/>
    <n v="1566.9"/>
    <n v="0.01"/>
    <s v="Regular"/>
    <n v="521.23"/>
    <n v="51.48"/>
    <n v="15.99"/>
    <s v="Erin Ashbrook"/>
    <s v="West Glamorgan"/>
    <s v="Consumer"/>
    <x v="1"/>
    <s v="Computer Peripherals"/>
    <s v="Small Pack"/>
    <d v="2016-07-02T00:00:00"/>
    <x v="2"/>
  </r>
  <r>
    <n v="7560"/>
    <s v="N"/>
    <d v="2016-07-02T00:00:00"/>
    <s v="High"/>
    <x v="48"/>
    <n v="135.13999999999999"/>
    <n v="0.04"/>
    <s v="Express"/>
    <n v="-0.17"/>
    <n v="27.98"/>
    <n v="18"/>
    <s v="Steve Carroll"/>
    <s v="Dyfed"/>
    <s v="Consumer"/>
    <x v="1"/>
    <s v="Computer Peripherals"/>
    <s v="Small Box"/>
    <d v="2016-07-03T00:00:00"/>
    <x v="2"/>
  </r>
  <r>
    <n v="7561"/>
    <s v="N"/>
    <d v="2016-07-02T00:00:00"/>
    <s v="High"/>
    <x v="12"/>
    <n v="333.32"/>
    <n v="0.03"/>
    <s v="Regular"/>
    <n v="-31.07"/>
    <n v="21.48"/>
    <n v="21.29"/>
    <s v="Steve Carroll"/>
    <s v="Dyfed"/>
    <s v="Consumer"/>
    <x v="2"/>
    <s v="Office Furnishings"/>
    <s v="Small Pack"/>
    <d v="2016-07-02T00:00:00"/>
    <x v="2"/>
  </r>
  <r>
    <n v="7562"/>
    <s v="N"/>
    <d v="2016-07-02T00:00:00"/>
    <s v="High"/>
    <x v="23"/>
    <n v="5059.29"/>
    <n v="0.02"/>
    <s v="Regular"/>
    <n v="1714.24"/>
    <n v="119.53"/>
    <n v="19.809999999999999"/>
    <s v="Joni Blumstein"/>
    <s v="West Glamorgan"/>
    <s v="Home Office"/>
    <x v="2"/>
    <s v="Office Furnishings"/>
    <s v="Medium Box"/>
    <d v="2016-07-05T00:00:00"/>
    <x v="2"/>
  </r>
  <r>
    <n v="7563"/>
    <s v="N"/>
    <d v="2016-07-02T00:00:00"/>
    <s v="Not Specified"/>
    <x v="46"/>
    <n v="304.22000000000003"/>
    <n v="7.0000000000000007E-2"/>
    <s v="Regular"/>
    <n v="-114.97"/>
    <n v="18.48"/>
    <n v="20.65"/>
    <s v="Lycoris Saunders"/>
    <s v="Mid Glamorgan"/>
    <s v="Corporate"/>
    <x v="0"/>
    <s v="Paper"/>
    <s v="Small Box"/>
    <d v="2016-07-02T00:00:00"/>
    <x v="2"/>
  </r>
  <r>
    <n v="7564"/>
    <s v="N"/>
    <d v="2016-07-02T00:00:00"/>
    <s v="High"/>
    <x v="38"/>
    <n v="120.49"/>
    <n v="0.04"/>
    <s v="Regular"/>
    <n v="35.159999999999997"/>
    <n v="14.94"/>
    <n v="14.81"/>
    <s v="Christine Sundaresam"/>
    <s v="West Glamorgan"/>
    <s v="Small Business"/>
    <x v="0"/>
    <s v="Pens &amp; Art Supplies"/>
    <s v="Wrap Bag"/>
    <d v="2016-07-05T00:00:00"/>
    <x v="2"/>
  </r>
  <r>
    <n v="7565"/>
    <s v="N"/>
    <d v="2016-07-03T00:00:00"/>
    <s v="Not Specified"/>
    <x v="38"/>
    <n v="204.96"/>
    <n v="0.02"/>
    <s v="Regular"/>
    <n v="-114.46"/>
    <n v="16.97"/>
    <n v="19.71"/>
    <s v="Toby Swindell"/>
    <s v="Mid Glamorgan"/>
    <s v="Small Business"/>
    <x v="2"/>
    <s v="Office Furnishings"/>
    <s v="Medium Box"/>
    <d v="2016-07-05T00:00:00"/>
    <x v="2"/>
  </r>
  <r>
    <n v="7566"/>
    <s v="N"/>
    <d v="2016-07-03T00:00:00"/>
    <s v="High"/>
    <x v="20"/>
    <n v="973.09"/>
    <n v="0"/>
    <s v="Delivery Van"/>
    <n v="-138.80000000000001"/>
    <n v="158.34"/>
    <n v="57.75"/>
    <s v="Brendan Dodson"/>
    <s v="South Glamorgan"/>
    <s v="Corporate"/>
    <x v="2"/>
    <s v="Tables"/>
    <s v="Jumbo Box"/>
    <d v="2016-07-04T00:00:00"/>
    <x v="2"/>
  </r>
  <r>
    <n v="7567"/>
    <s v="N"/>
    <d v="2016-07-03T00:00:00"/>
    <s v="Low"/>
    <x v="28"/>
    <n v="106.76"/>
    <n v="0"/>
    <s v="Regular"/>
    <n v="-45.8"/>
    <n v="16.91"/>
    <n v="19.68"/>
    <s v="George Bell"/>
    <s v="West Glamorgan"/>
    <s v="Corporate"/>
    <x v="0"/>
    <s v="Binders and Binder Accessories"/>
    <s v="Small Box"/>
    <d v="2016-07-07T00:00:00"/>
    <x v="2"/>
  </r>
  <r>
    <n v="7568"/>
    <s v="N"/>
    <d v="2016-07-03T00:00:00"/>
    <s v="Low"/>
    <x v="2"/>
    <n v="517.54999999999995"/>
    <n v="0.04"/>
    <s v="Regular"/>
    <n v="-356.71"/>
    <n v="21.98"/>
    <n v="26.52"/>
    <s v="George Bell"/>
    <s v="West Glamorgan"/>
    <s v="Corporate"/>
    <x v="2"/>
    <s v="Office Furnishings"/>
    <s v="Small Box"/>
    <d v="2016-07-03T00:00:00"/>
    <x v="2"/>
  </r>
  <r>
    <n v="7569"/>
    <s v="N"/>
    <d v="2016-07-03T00:00:00"/>
    <s v="Low"/>
    <x v="31"/>
    <n v="742.49"/>
    <n v="0.1"/>
    <s v="Regular"/>
    <n v="158.9"/>
    <n v="41.34"/>
    <n v="21.87"/>
    <s v="George Bell"/>
    <s v="West Glamorgan"/>
    <s v="Corporate"/>
    <x v="2"/>
    <s v="Office Furnishings"/>
    <s v="Small Box"/>
    <d v="2016-07-05T00:00:00"/>
    <x v="2"/>
  </r>
  <r>
    <n v="7570"/>
    <s v="N"/>
    <d v="2016-07-04T00:00:00"/>
    <s v="High"/>
    <x v="33"/>
    <n v="2518.11"/>
    <n v="0.01"/>
    <s v="Express"/>
    <n v="9"/>
    <n v="61.43"/>
    <n v="33.99"/>
    <s v="MaryBeth Skach"/>
    <s v="Mid Glamorgan"/>
    <s v="Home Office"/>
    <x v="0"/>
    <s v="Appliances"/>
    <s v="Small Box"/>
    <d v="2016-07-06T00:00:00"/>
    <x v="2"/>
  </r>
  <r>
    <n v="7571"/>
    <s v="N"/>
    <d v="2016-07-04T00:00:00"/>
    <s v="High"/>
    <x v="27"/>
    <n v="293.45999999999998"/>
    <n v="0.1"/>
    <s v="Regular"/>
    <n v="-79.69"/>
    <n v="18.68"/>
    <n v="19.66"/>
    <s v="Randy Ferguson"/>
    <s v="Mid Glamorgan"/>
    <s v="Home Office"/>
    <x v="0"/>
    <s v="Paper"/>
    <s v="Small Box"/>
    <d v="2016-07-05T00:00:00"/>
    <x v="2"/>
  </r>
  <r>
    <n v="7572"/>
    <s v="N"/>
    <d v="2016-07-04T00:00:00"/>
    <s v="High"/>
    <x v="11"/>
    <n v="255.5"/>
    <n v="0.04"/>
    <s v="Regular"/>
    <n v="55.07"/>
    <n v="17.98"/>
    <n v="14.96"/>
    <s v="Randy Ferguson"/>
    <s v="Mid Glamorgan"/>
    <s v="Home Office"/>
    <x v="0"/>
    <s v="Pens &amp; Art Supplies"/>
    <s v="Wrap Bag"/>
    <d v="2016-07-06T00:00:00"/>
    <x v="2"/>
  </r>
  <r>
    <n v="7573"/>
    <s v="N"/>
    <d v="2016-07-04T00:00:00"/>
    <s v="High"/>
    <x v="20"/>
    <n v="24.83"/>
    <n v="0.02"/>
    <s v="Regular"/>
    <n v="7.85"/>
    <n v="14.88"/>
    <n v="14.5"/>
    <s v="Darren Budd"/>
    <s v="Mid Glamorgan"/>
    <s v="Home Office"/>
    <x v="2"/>
    <s v="Tables"/>
    <s v="Jumbo Box"/>
    <d v="2016-07-06T00:00:00"/>
    <x v="2"/>
  </r>
  <r>
    <n v="7574"/>
    <s v="Y"/>
    <d v="2016-07-05T00:00:00"/>
    <s v="High"/>
    <x v="1"/>
    <n v="523.04999999999995"/>
    <n v="0"/>
    <s v="Regular"/>
    <n v="128.9"/>
    <n v="51.48"/>
    <n v="17.989999999999998"/>
    <s v="Dan Lawera"/>
    <s v="West Glamorgan"/>
    <s v="Corporate"/>
    <x v="0"/>
    <s v="Appliances"/>
    <s v="Small Box"/>
    <d v="2016-07-05T00:00:00"/>
    <x v="2"/>
  </r>
  <r>
    <n v="7575"/>
    <s v="N"/>
    <d v="2016-07-05T00:00:00"/>
    <s v="Medium"/>
    <x v="13"/>
    <n v="17.09"/>
    <n v="0.05"/>
    <s v="Regular"/>
    <n v="-1.38"/>
    <n v="16.98"/>
    <n v="18.72"/>
    <s v="Nona Balk"/>
    <s v="Dyfed"/>
    <s v="Corporate"/>
    <x v="0"/>
    <s v="Paper"/>
    <s v="Small Box"/>
    <d v="2016-07-06T00:00:00"/>
    <x v="2"/>
  </r>
  <r>
    <n v="7576"/>
    <s v="N"/>
    <d v="2016-07-05T00:00:00"/>
    <s v="Medium"/>
    <x v="49"/>
    <n v="339.39"/>
    <n v="0.03"/>
    <s v="Regular"/>
    <n v="50.71"/>
    <n v="19.079999999999998"/>
    <n v="16.350000000000001"/>
    <s v="Nona Balk"/>
    <s v="Dyfed"/>
    <s v="Corporate"/>
    <x v="0"/>
    <s v="Pens &amp; Art Supplies"/>
    <s v="Wrap Bag"/>
    <d v="2016-07-07T00:00:00"/>
    <x v="2"/>
  </r>
  <r>
    <n v="7577"/>
    <s v="N"/>
    <d v="2016-07-05T00:00:00"/>
    <s v="Not Specified"/>
    <x v="42"/>
    <n v="29193.89"/>
    <n v="0.05"/>
    <s v="Delivery Van"/>
    <n v="11567.48"/>
    <n v="820.49"/>
    <n v="69.3"/>
    <s v="Nick Crebassa"/>
    <s v="Mid Glamorgan"/>
    <s v="Corporate"/>
    <x v="1"/>
    <s v="Office Machines"/>
    <s v="Jumbo Drum"/>
    <d v="2016-07-07T00:00:00"/>
    <x v="2"/>
  </r>
  <r>
    <n v="7578"/>
    <s v="N"/>
    <d v="2016-07-06T00:00:00"/>
    <s v="Not Specified"/>
    <x v="10"/>
    <n v="430.64"/>
    <n v="0.1"/>
    <s v="Regular"/>
    <n v="134.22999999999999"/>
    <n v="33.380000000000003"/>
    <n v="16.989999999999998"/>
    <s v="Cindy Chapman"/>
    <s v="Mid Glamorgan"/>
    <s v="Consumer"/>
    <x v="0"/>
    <s v="Binders and Binder Accessories"/>
    <s v="Small Box"/>
    <d v="2016-07-07T00:00:00"/>
    <x v="2"/>
  </r>
  <r>
    <n v="7579"/>
    <s v="N"/>
    <d v="2016-07-06T00:00:00"/>
    <s v="High"/>
    <x v="15"/>
    <n v="1035.56"/>
    <n v="7.0000000000000007E-2"/>
    <s v="Regular"/>
    <n v="410.56"/>
    <n v="67.989999999999995"/>
    <n v="15.25"/>
    <s v="Irene Maddox"/>
    <s v="Mid Glamorgan"/>
    <s v="Consumer"/>
    <x v="1"/>
    <s v="Telephones and Communication"/>
    <s v="Small Pack"/>
    <d v="2016-07-08T00:00:00"/>
    <x v="2"/>
  </r>
  <r>
    <n v="7580"/>
    <s v="N"/>
    <d v="2016-07-06T00:00:00"/>
    <s v="High"/>
    <x v="0"/>
    <n v="9179.7199999999993"/>
    <n v="0.06"/>
    <s v="Delivery Van"/>
    <n v="-8565.0499999999993"/>
    <n v="3514.14"/>
    <n v="22.73"/>
    <s v="Irene Maddox"/>
    <s v="Mid Glamorgan"/>
    <s v="Consumer"/>
    <x v="1"/>
    <s v="Office Machines"/>
    <s v="Jumbo Box"/>
    <d v="2016-07-08T00:00:00"/>
    <x v="2"/>
  </r>
  <r>
    <n v="7581"/>
    <s v="N"/>
    <d v="2016-07-10T00:00:00"/>
    <s v="Critical"/>
    <x v="34"/>
    <n v="410.57"/>
    <n v="0.02"/>
    <s v="Regular"/>
    <n v="152.85"/>
    <n v="40.53"/>
    <n v="15.49"/>
    <s v="Roy Skaria"/>
    <s v="South Glamorgan"/>
    <s v="Corporate"/>
    <x v="0"/>
    <s v="Binders and Binder Accessories"/>
    <s v="Small Box"/>
    <d v="2016-07-10T00:00:00"/>
    <x v="2"/>
  </r>
  <r>
    <n v="7582"/>
    <s v="N"/>
    <d v="2016-07-11T00:00:00"/>
    <s v="High"/>
    <x v="41"/>
    <n v="123.21"/>
    <n v="7.0000000000000007E-2"/>
    <s v="Regular"/>
    <n v="52.96"/>
    <n v="15.69"/>
    <n v="14.5"/>
    <s v="Todd Boyes"/>
    <s v="West Glamorgan"/>
    <s v="Small Business"/>
    <x v="0"/>
    <s v="Labels"/>
    <s v="Small Box"/>
    <d v="2016-07-12T00:00:00"/>
    <x v="2"/>
  </r>
  <r>
    <n v="7583"/>
    <s v="N"/>
    <d v="2016-07-12T00:00:00"/>
    <s v="Not Specified"/>
    <x v="42"/>
    <n v="144.47"/>
    <n v="0.09"/>
    <s v="Regular"/>
    <n v="-193.9"/>
    <n v="15.52"/>
    <n v="20.83"/>
    <s v="Nora Pelletier"/>
    <s v="Mid Glamorgan"/>
    <s v="Home Office"/>
    <x v="0"/>
    <s v="Binders and Binder Accessories"/>
    <s v="Small Box"/>
    <d v="2016-07-14T00:00:00"/>
    <x v="2"/>
  </r>
  <r>
    <n v="7584"/>
    <s v="N"/>
    <d v="2016-07-12T00:00:00"/>
    <s v="Not Specified"/>
    <x v="47"/>
    <n v="211.39"/>
    <n v="0.02"/>
    <s v="Regular"/>
    <n v="-3.11"/>
    <n v="19.28"/>
    <n v="18.23"/>
    <s v="Nora Pelletier"/>
    <s v="Mid Glamorgan"/>
    <s v="Home Office"/>
    <x v="0"/>
    <s v="Paper"/>
    <s v="Wrap Bag"/>
    <d v="2016-07-13T00:00:00"/>
    <x v="2"/>
  </r>
  <r>
    <n v="7585"/>
    <s v="N"/>
    <d v="2016-07-12T00:00:00"/>
    <s v="Not Specified"/>
    <x v="40"/>
    <n v="227.85"/>
    <n v="0.1"/>
    <s v="Regular"/>
    <n v="106.8"/>
    <n v="18.3"/>
    <n v="14.5"/>
    <s v="Craig Molinari"/>
    <s v="Mid Glamorgan"/>
    <s v="Small Business"/>
    <x v="0"/>
    <s v="Labels"/>
    <s v="Small Box"/>
    <d v="2016-07-13T00:00:00"/>
    <x v="2"/>
  </r>
  <r>
    <n v="7586"/>
    <s v="Y"/>
    <d v="2016-07-13T00:00:00"/>
    <s v="Low"/>
    <x v="20"/>
    <n v="99.42"/>
    <n v="0.1"/>
    <s v="Regular"/>
    <n v="-41.96"/>
    <n v="27.98"/>
    <n v="18"/>
    <s v="Bryan Spruell"/>
    <s v="Mid Glamorgan"/>
    <s v="Home Office"/>
    <x v="1"/>
    <s v="Computer Peripherals"/>
    <s v="Small Box"/>
    <d v="2016-07-18T00:00:00"/>
    <x v="2"/>
  </r>
  <r>
    <n v="7587"/>
    <s v="N"/>
    <d v="2016-07-13T00:00:00"/>
    <s v="Not Specified"/>
    <x v="21"/>
    <n v="807.38"/>
    <n v="0.04"/>
    <s v="Delivery Van"/>
    <n v="20.76"/>
    <n v="102.97"/>
    <n v="28"/>
    <s v="Barry Franz"/>
    <s v="Dyfed"/>
    <s v="Corporate"/>
    <x v="1"/>
    <s v="Office Machines"/>
    <s v="Jumbo Drum"/>
    <d v="2016-07-15T00:00:00"/>
    <x v="2"/>
  </r>
  <r>
    <n v="7588"/>
    <s v="N"/>
    <d v="2016-07-13T00:00:00"/>
    <s v="Not Specified"/>
    <x v="48"/>
    <n v="370.97"/>
    <n v="0.02"/>
    <s v="Delivery Van"/>
    <n v="39.39"/>
    <n v="56.43"/>
    <n v="60.59"/>
    <s v="Barry Franz"/>
    <s v="Dyfed"/>
    <s v="Corporate"/>
    <x v="2"/>
    <s v="Tables"/>
    <s v="Jumbo Box"/>
    <d v="2016-07-15T00:00:00"/>
    <x v="2"/>
  </r>
  <r>
    <n v="7589"/>
    <s v="N"/>
    <d v="2016-07-14T00:00:00"/>
    <s v="High"/>
    <x v="3"/>
    <n v="147.96"/>
    <n v="0.04"/>
    <s v="Regular"/>
    <n v="-122.98"/>
    <n v="20.46"/>
    <n v="22.99"/>
    <s v="Liz Pelletier"/>
    <s v="Mid Glamorgan"/>
    <s v="Corporate"/>
    <x v="1"/>
    <s v="Computer Peripherals"/>
    <s v="Small Pack"/>
    <d v="2016-07-15T00:00:00"/>
    <x v="2"/>
  </r>
  <r>
    <n v="7590"/>
    <s v="Y"/>
    <d v="2016-07-14T00:00:00"/>
    <s v="Medium"/>
    <x v="20"/>
    <n v="35.409999999999997"/>
    <n v="0.09"/>
    <s v="Regular"/>
    <n v="8.86"/>
    <n v="16.98"/>
    <n v="14.49"/>
    <s v="Thomas Boland"/>
    <s v="West Glamorgan"/>
    <s v="Corporate"/>
    <x v="0"/>
    <s v="Labels"/>
    <s v="Small Box"/>
    <d v="2016-07-14T00:00:00"/>
    <x v="2"/>
  </r>
  <r>
    <n v="7591"/>
    <s v="N"/>
    <d v="2016-07-15T00:00:00"/>
    <s v="Critical"/>
    <x v="47"/>
    <n v="1172.73"/>
    <n v="0.04"/>
    <s v="Regular"/>
    <n v="160.25"/>
    <n v="52.97"/>
    <n v="22.99"/>
    <s v="Dan Campbell"/>
    <s v="Mid Glamorgan"/>
    <s v="Small Business"/>
    <x v="0"/>
    <s v="Pens &amp; Art Supplies"/>
    <s v="Small Pack"/>
    <d v="2016-07-17T00:00:00"/>
    <x v="2"/>
  </r>
  <r>
    <n v="7592"/>
    <s v="N"/>
    <d v="2016-07-15T00:00:00"/>
    <s v="Low"/>
    <x v="8"/>
    <n v="78.72"/>
    <n v="0.08"/>
    <s v="Regular"/>
    <n v="0.5"/>
    <n v="13.82"/>
    <n v="15"/>
    <s v="Eleni McCrary"/>
    <s v="Dyfed"/>
    <s v="Corporate"/>
    <x v="0"/>
    <s v="Pens &amp; Art Supplies"/>
    <s v="Wrap Bag"/>
    <d v="2016-07-19T00:00:00"/>
    <x v="2"/>
  </r>
  <r>
    <n v="7593"/>
    <s v="N"/>
    <d v="2016-07-17T00:00:00"/>
    <s v="Not Specified"/>
    <x v="38"/>
    <n v="148.88999999999999"/>
    <n v="0.03"/>
    <s v="Regular"/>
    <n v="65.319999999999993"/>
    <n v="15.69"/>
    <n v="14.5"/>
    <s v="Edward Becker"/>
    <s v="West Glamorgan"/>
    <s v="Corporate"/>
    <x v="0"/>
    <s v="Labels"/>
    <s v="Small Box"/>
    <d v="2016-07-18T00:00:00"/>
    <x v="2"/>
  </r>
  <r>
    <n v="7594"/>
    <s v="N"/>
    <d v="2016-07-17T00:00:00"/>
    <s v="Not Specified"/>
    <x v="25"/>
    <n v="218.95"/>
    <n v="0.05"/>
    <s v="Express"/>
    <n v="-115.55"/>
    <n v="18.48"/>
    <n v="21.91"/>
    <s v="Edward Becker"/>
    <s v="West Glamorgan"/>
    <s v="Corporate"/>
    <x v="0"/>
    <s v="Paper"/>
    <s v="Small Box"/>
    <d v="2016-07-18T00:00:00"/>
    <x v="2"/>
  </r>
  <r>
    <n v="7595"/>
    <s v="N"/>
    <d v="2016-07-17T00:00:00"/>
    <s v="Medium"/>
    <x v="0"/>
    <n v="16"/>
    <n v="0.09"/>
    <s v="Regular"/>
    <n v="3.37"/>
    <n v="14.88"/>
    <n v="14.5"/>
    <s v="Joseph Airdo"/>
    <s v="West Glamorgan"/>
    <s v="Consumer"/>
    <x v="0"/>
    <s v="Labels"/>
    <s v="Small Box"/>
    <d v="2016-07-18T00:00:00"/>
    <x v="2"/>
  </r>
  <r>
    <n v="7596"/>
    <s v="N"/>
    <d v="2016-07-18T00:00:00"/>
    <s v="High"/>
    <x v="46"/>
    <n v="364.1"/>
    <n v="0.02"/>
    <s v="Regular"/>
    <n v="-43.57"/>
    <n v="19.38"/>
    <n v="19.21"/>
    <s v="Candace McMahon"/>
    <s v="West Glamorgan"/>
    <s v="Corporate"/>
    <x v="2"/>
    <s v="Office Furnishings"/>
    <s v="Small Box"/>
    <d v="2016-07-20T00:00:00"/>
    <x v="2"/>
  </r>
  <r>
    <n v="7597"/>
    <s v="N"/>
    <d v="2016-07-18T00:00:00"/>
    <s v="High"/>
    <x v="8"/>
    <n v="576.72"/>
    <n v="0.05"/>
    <s v="Express"/>
    <n v="89.78"/>
    <n v="24.98"/>
    <n v="17.14"/>
    <s v="Lycoris Saunders"/>
    <s v="Mid Glamorgan"/>
    <s v="Corporate"/>
    <x v="0"/>
    <s v="Scissors Rulers and Trimmers"/>
    <s v="Small Pack"/>
    <d v="2016-07-19T00:00:00"/>
    <x v="2"/>
  </r>
  <r>
    <n v="7598"/>
    <s v="N"/>
    <d v="2016-07-18T00:00:00"/>
    <s v="Critical"/>
    <x v="21"/>
    <n v="527.89"/>
    <n v="0"/>
    <s v="Regular"/>
    <n v="-45.61"/>
    <n v="63.65"/>
    <n v="32.450000000000003"/>
    <s v="Logan Currie"/>
    <s v="Mid Glamorgan"/>
    <s v="Small Business"/>
    <x v="2"/>
    <s v="Office Furnishings"/>
    <s v="Medium Box"/>
    <d v="2016-07-20T00:00:00"/>
    <x v="2"/>
  </r>
  <r>
    <n v="7599"/>
    <s v="N"/>
    <d v="2016-07-20T00:00:00"/>
    <s v="Low"/>
    <x v="40"/>
    <n v="18035.47"/>
    <n v="0.02"/>
    <s v="Delivery Van"/>
    <n v="8163.1"/>
    <n v="512.98"/>
    <n v="42.14"/>
    <s v="Chad Sievert"/>
    <s v="Dyfed"/>
    <s v="Corporate"/>
    <x v="1"/>
    <s v="Office Machines"/>
    <s v="Jumbo Drum"/>
    <d v="2016-07-25T00:00:00"/>
    <x v="2"/>
  </r>
  <r>
    <n v="7600"/>
    <s v="N"/>
    <d v="2016-07-20T00:00:00"/>
    <s v="Not Specified"/>
    <x v="13"/>
    <n v="26.32"/>
    <n v="0"/>
    <s v="Regular"/>
    <n v="-12.85"/>
    <n v="23.5"/>
    <n v="21.19"/>
    <s v="Beth Thompson"/>
    <s v="South Glamorgan"/>
    <s v="Corporate"/>
    <x v="0"/>
    <s v="Binders and Binder Accessories"/>
    <s v="Small Box"/>
    <d v="2016-07-22T00:00:00"/>
    <x v="2"/>
  </r>
  <r>
    <n v="7601"/>
    <s v="N"/>
    <d v="2016-07-21T00:00:00"/>
    <s v="High"/>
    <x v="16"/>
    <n v="238.75"/>
    <n v="0.03"/>
    <s v="Regular"/>
    <n v="-76.459999999999994"/>
    <n v="16.98"/>
    <n v="18.7"/>
    <s v="Quincy Jones"/>
    <s v="Dyfed"/>
    <s v="Corporate"/>
    <x v="0"/>
    <s v="Paper"/>
    <s v="Small Box"/>
    <d v="2016-07-23T00:00:00"/>
    <x v="2"/>
  </r>
  <r>
    <n v="7602"/>
    <s v="N"/>
    <d v="2016-07-21T00:00:00"/>
    <s v="Medium"/>
    <x v="9"/>
    <n v="874.13"/>
    <n v="0.1"/>
    <s v="Regular"/>
    <n v="-194.58"/>
    <n v="32.97"/>
    <n v="20.5"/>
    <s v="Maxwell Schwartz"/>
    <s v="Mid Glamorgan"/>
    <s v="Corporate"/>
    <x v="1"/>
    <s v="Computer Peripherals"/>
    <s v="Small Box"/>
    <d v="2016-07-22T00:00:00"/>
    <x v="2"/>
  </r>
  <r>
    <n v="7603"/>
    <s v="N"/>
    <d v="2016-07-21T00:00:00"/>
    <s v="Medium"/>
    <x v="20"/>
    <n v="649.82000000000005"/>
    <n v="0.03"/>
    <s v="Regular"/>
    <n v="85.41"/>
    <n v="116.85"/>
    <n v="33.99"/>
    <s v="Maxwell Schwartz"/>
    <s v="Mid Glamorgan"/>
    <s v="Corporate"/>
    <x v="0"/>
    <s v="Paper"/>
    <s v="Small Box"/>
    <d v="2016-07-22T00:00:00"/>
    <x v="2"/>
  </r>
  <r>
    <n v="7604"/>
    <s v="N"/>
    <d v="2016-07-21T00:00:00"/>
    <s v="Medium"/>
    <x v="37"/>
    <n v="2177.1525000000001"/>
    <n v="0.02"/>
    <s v="Regular"/>
    <n v="380.15"/>
    <n v="107.99"/>
    <n v="22.99"/>
    <s v="Maxwell Schwartz"/>
    <s v="Mid Glamorgan"/>
    <s v="Corporate"/>
    <x v="1"/>
    <s v="Telephones and Communication"/>
    <s v="Small Box"/>
    <d v="2016-07-23T00:00:00"/>
    <x v="2"/>
  </r>
  <r>
    <n v="7605"/>
    <s v="N"/>
    <d v="2016-07-22T00:00:00"/>
    <s v="Low"/>
    <x v="11"/>
    <n v="262.08999999999997"/>
    <n v="0.06"/>
    <s v="Regular"/>
    <n v="-263.97000000000003"/>
    <n v="17.98"/>
    <n v="24.39"/>
    <s v="Rick Hansen"/>
    <s v="Mid Glamorgan"/>
    <s v="Corporate"/>
    <x v="0"/>
    <s v="Paper"/>
    <s v="Small Box"/>
    <d v="2016-07-22T00:00:00"/>
    <x v="2"/>
  </r>
  <r>
    <n v="7606"/>
    <s v="N"/>
    <d v="2016-07-22T00:00:00"/>
    <s v="Critical"/>
    <x v="33"/>
    <n v="522.26"/>
    <n v="0.09"/>
    <s v="Regular"/>
    <n v="-47.78"/>
    <n v="22.89"/>
    <n v="18.5"/>
    <s v="Larry Hughes"/>
    <s v="West Glamorgan"/>
    <s v="Home Office"/>
    <x v="0"/>
    <s v="Appliances"/>
    <s v="Small Box"/>
    <d v="2016-07-23T00:00:00"/>
    <x v="2"/>
  </r>
  <r>
    <n v="7607"/>
    <s v="N"/>
    <d v="2016-07-22T00:00:00"/>
    <s v="Low"/>
    <x v="0"/>
    <n v="66.03"/>
    <n v="0"/>
    <s v="Regular"/>
    <n v="-35.46"/>
    <n v="29.48"/>
    <n v="15.99"/>
    <s v="Ashley Jarvis"/>
    <s v="Mid Glamorgan"/>
    <s v="Small Business"/>
    <x v="1"/>
    <s v="Computer Peripherals"/>
    <s v="Small Pack"/>
    <d v="2016-07-26T00:00:00"/>
    <x v="2"/>
  </r>
  <r>
    <n v="7608"/>
    <s v="N"/>
    <d v="2016-07-22T00:00:00"/>
    <s v="Low"/>
    <x v="32"/>
    <n v="102.39"/>
    <n v="0.06"/>
    <s v="Regular"/>
    <n v="-100.89"/>
    <n v="18.98"/>
    <n v="23.69"/>
    <s v="Ashley Jarvis"/>
    <s v="Mid Glamorgan"/>
    <s v="Small Business"/>
    <x v="0"/>
    <s v="Storage &amp; Organization"/>
    <s v="Small Box"/>
    <d v="2016-07-22T00:00:00"/>
    <x v="2"/>
  </r>
  <r>
    <n v="7609"/>
    <s v="N"/>
    <d v="2016-07-22T00:00:00"/>
    <s v="Low"/>
    <x v="1"/>
    <n v="3678.7"/>
    <n v="0.04"/>
    <s v="Regular"/>
    <n v="905.46"/>
    <n v="312.64999999999998"/>
    <n v="38.49"/>
    <s v="Cari Schnelling"/>
    <s v="South Glamorgan"/>
    <s v="Home Office"/>
    <x v="0"/>
    <s v="Appliances"/>
    <s v="Large Box"/>
    <d v="2016-07-27T00:00:00"/>
    <x v="2"/>
  </r>
  <r>
    <n v="7610"/>
    <s v="N"/>
    <d v="2016-07-22T00:00:00"/>
    <s v="Low"/>
    <x v="8"/>
    <n v="1771"/>
    <n v="0.08"/>
    <s v="Regular"/>
    <n v="460.77"/>
    <n v="57.19"/>
    <n v="15.99"/>
    <s v="Cari Schnelling"/>
    <s v="South Glamorgan"/>
    <s v="Home Office"/>
    <x v="1"/>
    <s v="Computer Peripherals"/>
    <s v="Small Pack"/>
    <d v="2016-07-22T00:00:00"/>
    <x v="2"/>
  </r>
  <r>
    <n v="7611"/>
    <s v="N"/>
    <d v="2016-07-24T00:00:00"/>
    <s v="High"/>
    <x v="3"/>
    <n v="120.9"/>
    <n v="0.05"/>
    <s v="Regular"/>
    <n v="-40.950000000000003"/>
    <n v="19.45"/>
    <n v="20.28"/>
    <s v="Liz Thompson"/>
    <s v="Mid Glamorgan"/>
    <s v="Corporate"/>
    <x v="0"/>
    <s v="Binders and Binder Accessories"/>
    <s v="Small Box"/>
    <d v="2016-07-26T00:00:00"/>
    <x v="2"/>
  </r>
  <r>
    <n v="7612"/>
    <s v="N"/>
    <d v="2016-07-24T00:00:00"/>
    <s v="Medium"/>
    <x v="21"/>
    <n v="890.77"/>
    <n v="0.1"/>
    <s v="Regular"/>
    <n v="56.7"/>
    <n v="112.98"/>
    <n v="21.18"/>
    <s v="Giulietta Baptist"/>
    <s v="Dyfed"/>
    <s v="Home Office"/>
    <x v="1"/>
    <s v="Computer Peripherals"/>
    <s v="Small Box"/>
    <d v="2016-07-27T00:00:00"/>
    <x v="2"/>
  </r>
  <r>
    <n v="7613"/>
    <s v="N"/>
    <d v="2016-07-24T00:00:00"/>
    <s v="Medium"/>
    <x v="13"/>
    <n v="189.8"/>
    <n v="0.09"/>
    <s v="Regular"/>
    <n v="-108.82"/>
    <n v="190.47"/>
    <n v="33.99"/>
    <s v="Cindy Stewart"/>
    <s v="Mid Glamorgan"/>
    <s v="Corporate"/>
    <x v="0"/>
    <s v="Storage &amp; Organization"/>
    <s v="Small Box"/>
    <d v="2016-07-27T00:00:00"/>
    <x v="2"/>
  </r>
  <r>
    <n v="7614"/>
    <s v="N"/>
    <d v="2016-07-24T00:00:00"/>
    <s v="Medium"/>
    <x v="26"/>
    <n v="6011.75"/>
    <n v="0.05"/>
    <s v="Regular"/>
    <n v="1772.96"/>
    <n v="312.97000000000003"/>
    <n v="21.18"/>
    <s v="Cindy Stewart"/>
    <s v="Mid Glamorgan"/>
    <s v="Corporate"/>
    <x v="1"/>
    <s v="Computer Peripherals"/>
    <s v="Small Box"/>
    <d v="2016-07-26T00:00:00"/>
    <x v="2"/>
  </r>
  <r>
    <n v="7615"/>
    <s v="N"/>
    <d v="2016-07-25T00:00:00"/>
    <s v="Low"/>
    <x v="0"/>
    <n v="43.46"/>
    <n v="0.08"/>
    <s v="Regular"/>
    <n v="-13.1"/>
    <n v="22.89"/>
    <n v="18.5"/>
    <s v="Grant Thornton"/>
    <s v="Mid Glamorgan"/>
    <s v="Corporate"/>
    <x v="0"/>
    <s v="Appliances"/>
    <s v="Small Box"/>
    <d v="2016-07-29T00:00:00"/>
    <x v="2"/>
  </r>
  <r>
    <n v="7616"/>
    <s v="N"/>
    <d v="2016-07-25T00:00:00"/>
    <s v="Low"/>
    <x v="9"/>
    <n v="1857.2"/>
    <n v="0.04"/>
    <s v="Regular"/>
    <n v="535.62"/>
    <n v="54.98"/>
    <n v="18.62"/>
    <s v="Grant Thornton"/>
    <s v="Mid Glamorgan"/>
    <s v="Corporate"/>
    <x v="0"/>
    <s v="Appliances"/>
    <s v="Small Box"/>
    <d v="2016-08-03T00:00:00"/>
    <x v="2"/>
  </r>
  <r>
    <n v="7617"/>
    <s v="N"/>
    <d v="2016-07-25T00:00:00"/>
    <s v="Medium"/>
    <x v="41"/>
    <n v="1792.42"/>
    <n v="0.04"/>
    <s v="Express"/>
    <n v="58.06"/>
    <n v="67.94"/>
    <n v="18"/>
    <s v="Roy Jones"/>
    <s v="Mid Glamorgan"/>
    <s v="Corporate"/>
    <x v="1"/>
    <s v="Computer Peripherals"/>
    <s v="Small Box"/>
    <d v="2016-07-27T00:00:00"/>
    <x v="2"/>
  </r>
  <r>
    <n v="7618"/>
    <s v="N"/>
    <d v="2016-07-26T00:00:00"/>
    <s v="Medium"/>
    <x v="45"/>
    <n v="48.92"/>
    <n v="0.06"/>
    <s v="Regular"/>
    <n v="-79.77"/>
    <n v="14.18"/>
    <n v="21.09"/>
    <s v="Meg Tillman"/>
    <s v="Mid Glamorgan"/>
    <s v="Small Business"/>
    <x v="0"/>
    <s v="Paper"/>
    <s v="Wrap Bag"/>
    <d v="2016-07-29T00:00:00"/>
    <x v="2"/>
  </r>
  <r>
    <n v="7619"/>
    <s v="N"/>
    <d v="2016-07-26T00:00:00"/>
    <s v="Medium"/>
    <x v="29"/>
    <n v="261.42"/>
    <n v="0.04"/>
    <s v="Regular"/>
    <n v="128.54"/>
    <n v="18.3"/>
    <n v="14.5"/>
    <s v="Meg Tillman"/>
    <s v="Mid Glamorgan"/>
    <s v="Small Business"/>
    <x v="0"/>
    <s v="Labels"/>
    <s v="Small Box"/>
    <d v="2016-07-29T00:00:00"/>
    <x v="2"/>
  </r>
  <r>
    <n v="7620"/>
    <s v="N"/>
    <d v="2016-07-26T00:00:00"/>
    <s v="Critical"/>
    <x v="24"/>
    <n v="276.75"/>
    <n v="7.0000000000000007E-2"/>
    <s v="Regular"/>
    <n v="-9.59"/>
    <n v="19.7"/>
    <n v="17.68"/>
    <s v="Kelly Collister"/>
    <s v="Mid Glamorgan"/>
    <s v="Consumer"/>
    <x v="2"/>
    <s v="Office Furnishings"/>
    <s v="Wrap Bag"/>
    <d v="2016-07-27T00:00:00"/>
    <x v="2"/>
  </r>
  <r>
    <n v="7621"/>
    <s v="Y"/>
    <d v="2016-07-29T00:00:00"/>
    <s v="Medium"/>
    <x v="29"/>
    <n v="442.02"/>
    <n v="0.08"/>
    <s v="Regular"/>
    <n v="-63.58"/>
    <n v="23.5"/>
    <n v="21.19"/>
    <s v="Joy Smith"/>
    <s v="Dyfed"/>
    <s v="Corporate"/>
    <x v="0"/>
    <s v="Binders and Binder Accessories"/>
    <s v="Small Box"/>
    <d v="2016-07-30T00:00:00"/>
    <x v="2"/>
  </r>
  <r>
    <n v="7622"/>
    <s v="N"/>
    <d v="2016-07-29T00:00:00"/>
    <s v="High"/>
    <x v="38"/>
    <n v="314.82"/>
    <n v="0.05"/>
    <s v="Regular"/>
    <n v="109.49"/>
    <n v="20.170000000000002"/>
    <n v="15.69"/>
    <s v="Naresj Patel"/>
    <s v="West Glamorgan"/>
    <s v="Small Business"/>
    <x v="0"/>
    <s v="Paper"/>
    <s v="Wrap Bag"/>
    <d v="2016-07-31T00:00:00"/>
    <x v="2"/>
  </r>
  <r>
    <n v="7623"/>
    <s v="N"/>
    <d v="2016-07-29T00:00:00"/>
    <s v="High"/>
    <x v="49"/>
    <n v="615.69000000000005"/>
    <n v="0.02"/>
    <s v="Regular"/>
    <n v="-33.869999999999997"/>
    <n v="23.97"/>
    <n v="19.809999999999999"/>
    <s v="Naresj Patel"/>
    <s v="West Glamorgan"/>
    <s v="Small Business"/>
    <x v="0"/>
    <s v="Pens &amp; Art Supplies"/>
    <s v="Small Pack"/>
    <d v="2016-07-31T00:00:00"/>
    <x v="2"/>
  </r>
  <r>
    <n v="7624"/>
    <s v="N"/>
    <d v="2016-07-30T00:00:00"/>
    <s v="High"/>
    <x v="26"/>
    <n v="107.8"/>
    <n v="0.06"/>
    <s v="Regular"/>
    <n v="17.34"/>
    <n v="17.18"/>
    <n v="16.04"/>
    <s v="Beth Thompson"/>
    <s v="South Glamorgan"/>
    <s v="Corporate"/>
    <x v="0"/>
    <s v="Paper"/>
    <s v="Wrap Bag"/>
    <d v="2016-08-01T00:00:00"/>
    <x v="2"/>
  </r>
  <r>
    <n v="7625"/>
    <s v="N"/>
    <d v="2016-07-30T00:00:00"/>
    <s v="High"/>
    <x v="14"/>
    <n v="334.55"/>
    <n v="0.04"/>
    <s v="Regular"/>
    <n v="52.7"/>
    <n v="29.24"/>
    <n v="17.260000000000002"/>
    <s v="Beth Thompson"/>
    <s v="South Glamorgan"/>
    <s v="Corporate"/>
    <x v="0"/>
    <s v="Scissors Rulers and Trimmers"/>
    <s v="Small Pack"/>
    <d v="2016-07-31T00:00:00"/>
    <x v="2"/>
  </r>
  <r>
    <n v="7626"/>
    <s v="N"/>
    <d v="2016-07-31T00:00:00"/>
    <s v="Critical"/>
    <x v="42"/>
    <n v="291.05"/>
    <n v="0.02"/>
    <s v="Express"/>
    <n v="-23.81"/>
    <n v="18.68"/>
    <n v="19.41"/>
    <s v="Joe Elijah"/>
    <s v="Mid Glamorgan"/>
    <s v="Home Office"/>
    <x v="0"/>
    <s v="Paper"/>
    <s v="Small Box"/>
    <d v="2016-08-02T00:00:00"/>
    <x v="2"/>
  </r>
  <r>
    <n v="7627"/>
    <s v="N"/>
    <d v="2016-08-01T00:00:00"/>
    <s v="Critical"/>
    <x v="43"/>
    <n v="9634.26"/>
    <n v="0.08"/>
    <s v="Delivery Van"/>
    <n v="1887.6"/>
    <n v="306.62"/>
    <n v="56.52"/>
    <s v="Jack OBriant"/>
    <s v="Dyfed"/>
    <s v="Small Business"/>
    <x v="0"/>
    <s v="Appliances"/>
    <s v="Jumbo Drum"/>
    <d v="2016-08-03T00:00:00"/>
    <x v="2"/>
  </r>
  <r>
    <n v="7628"/>
    <s v="N"/>
    <d v="2016-08-01T00:00:00"/>
    <s v="Critical"/>
    <x v="20"/>
    <n v="165.34"/>
    <n v="0.04"/>
    <s v="Express"/>
    <n v="14.55"/>
    <n v="34.979999999999997"/>
    <n v="18.5"/>
    <s v="Victoria Pisteka"/>
    <s v="Mid Glamorgan"/>
    <s v="Corporate"/>
    <x v="0"/>
    <s v="Appliances"/>
    <s v="Small Box"/>
    <d v="2016-08-02T00:00:00"/>
    <x v="2"/>
  </r>
  <r>
    <n v="7629"/>
    <s v="N"/>
    <d v="2016-08-01T00:00:00"/>
    <s v="Critical"/>
    <x v="15"/>
    <n v="203.01"/>
    <n v="0"/>
    <s v="Regular"/>
    <n v="-11.62"/>
    <n v="19.64"/>
    <n v="19.829999999999998"/>
    <s v="Cynthia Arntzen"/>
    <s v="Mid Glamorgan"/>
    <s v="Small Business"/>
    <x v="0"/>
    <s v="Paper"/>
    <s v="Wrap Bag"/>
    <d v="2016-08-03T00:00:00"/>
    <x v="2"/>
  </r>
  <r>
    <n v="7630"/>
    <s v="N"/>
    <d v="2016-08-03T00:00:00"/>
    <s v="Not Specified"/>
    <x v="11"/>
    <n v="135.24"/>
    <n v="0.02"/>
    <s v="Express"/>
    <n v="18.09"/>
    <n v="14.94"/>
    <n v="14.96"/>
    <s v="Bobby Elias"/>
    <s v="Mid Glamorgan"/>
    <s v="Small Business"/>
    <x v="0"/>
    <s v="Pens &amp; Art Supplies"/>
    <s v="Wrap Bag"/>
    <d v="2016-08-05T00:00:00"/>
    <x v="2"/>
  </r>
  <r>
    <n v="7631"/>
    <s v="N"/>
    <d v="2016-08-03T00:00:00"/>
    <s v="Not Specified"/>
    <x v="20"/>
    <n v="18.55"/>
    <n v="7.0000000000000007E-2"/>
    <s v="Regular"/>
    <n v="2.78"/>
    <n v="13.81"/>
    <n v="14.75"/>
    <s v="Bobby Elias"/>
    <s v="Mid Glamorgan"/>
    <s v="Small Business"/>
    <x v="0"/>
    <s v="Rubber Bands"/>
    <s v="Wrap Bag"/>
    <d v="2016-08-04T00:00:00"/>
    <x v="2"/>
  </r>
  <r>
    <n v="7632"/>
    <s v="N"/>
    <d v="2016-08-04T00:00:00"/>
    <s v="Low"/>
    <x v="8"/>
    <n v="6434.58"/>
    <n v="0.09"/>
    <s v="Regular"/>
    <n v="2102.5"/>
    <n v="177.98"/>
    <n v="33.99"/>
    <s v="Julie Kriz"/>
    <s v="Mid Glamorgan"/>
    <s v="Corporate"/>
    <x v="0"/>
    <s v="Binders and Binder Accessories"/>
    <s v="Small Box"/>
    <d v="2016-08-11T00:00:00"/>
    <x v="2"/>
  </r>
  <r>
    <n v="7633"/>
    <s v="N"/>
    <d v="2016-08-04T00:00:00"/>
    <s v="Low"/>
    <x v="32"/>
    <n v="1338.13"/>
    <n v="0.06"/>
    <s v="Delivery Van"/>
    <n v="-444.7"/>
    <n v="117.49"/>
    <n v="55.64"/>
    <s v="Julie Kriz"/>
    <s v="Mid Glamorgan"/>
    <s v="Corporate"/>
    <x v="2"/>
    <s v="Tables"/>
    <s v="Jumbo Box"/>
    <d v="2016-08-09T00:00:00"/>
    <x v="2"/>
  </r>
  <r>
    <n v="7634"/>
    <s v="N"/>
    <d v="2016-08-05T00:00:00"/>
    <s v="Not Specified"/>
    <x v="20"/>
    <n v="69.430000000000007"/>
    <n v="0.09"/>
    <s v="Regular"/>
    <n v="22.71"/>
    <n v="21.77"/>
    <n v="20.02"/>
    <s v="Christy Brittain"/>
    <s v="Dyfed"/>
    <s v="Consumer"/>
    <x v="2"/>
    <s v="Office Furnishings"/>
    <s v="Medium Box"/>
    <d v="2016-08-06T00:00:00"/>
    <x v="2"/>
  </r>
  <r>
    <n v="7635"/>
    <s v="N"/>
    <d v="2016-08-06T00:00:00"/>
    <s v="Medium"/>
    <x v="43"/>
    <n v="944.44"/>
    <n v="0.08"/>
    <s v="Regular"/>
    <n v="397"/>
    <n v="40.53"/>
    <n v="15.49"/>
    <s v="Jack Lebron"/>
    <s v="Dyfed"/>
    <s v="Corporate"/>
    <x v="0"/>
    <s v="Binders and Binder Accessories"/>
    <s v="Small Box"/>
    <d v="2016-08-07T00:00:00"/>
    <x v="2"/>
  </r>
  <r>
    <n v="7636"/>
    <s v="N"/>
    <d v="2016-08-06T00:00:00"/>
    <s v="Medium"/>
    <x v="7"/>
    <n v="1624.04"/>
    <n v="7.0000000000000007E-2"/>
    <s v="Regular"/>
    <n v="32.340000000000003"/>
    <n v="111.99"/>
    <n v="33.99"/>
    <s v="Jack Lebron"/>
    <s v="Dyfed"/>
    <s v="Corporate"/>
    <x v="1"/>
    <s v="Computer Peripherals"/>
    <s v="Small Box"/>
    <d v="2016-08-09T00:00:00"/>
    <x v="2"/>
  </r>
  <r>
    <n v="7637"/>
    <s v="N"/>
    <d v="2016-08-06T00:00:00"/>
    <s v="High"/>
    <x v="49"/>
    <n v="393.39"/>
    <n v="0.09"/>
    <s v="Regular"/>
    <n v="-35.32"/>
    <n v="20.67"/>
    <n v="17.5"/>
    <s v="Edward Nazzal"/>
    <s v="West Glamorgan"/>
    <s v="Small Business"/>
    <x v="0"/>
    <s v="Appliances"/>
    <s v="Small Box"/>
    <d v="2016-08-08T00:00:00"/>
    <x v="2"/>
  </r>
  <r>
    <n v="7638"/>
    <s v="N"/>
    <d v="2016-08-07T00:00:00"/>
    <s v="Critical"/>
    <x v="24"/>
    <n v="113.46"/>
    <n v="0.08"/>
    <s v="Regular"/>
    <n v="-54.34"/>
    <n v="15.14"/>
    <n v="15.92"/>
    <s v="Sue Ann Reed"/>
    <s v="Mid Glamorgan"/>
    <s v="Consumer"/>
    <x v="0"/>
    <s v="Scissors Rulers and Trimmers"/>
    <s v="Wrap Bag"/>
    <d v="2016-08-08T00:00:00"/>
    <x v="2"/>
  </r>
  <r>
    <n v="7639"/>
    <s v="N"/>
    <d v="2016-08-07T00:00:00"/>
    <s v="Low"/>
    <x v="18"/>
    <n v="450.16"/>
    <n v="0.09"/>
    <s v="Regular"/>
    <n v="-11.71"/>
    <n v="27.01"/>
    <n v="22.4"/>
    <s v="Cindy Chapman"/>
    <s v="Mid Glamorgan"/>
    <s v="Corporate"/>
    <x v="0"/>
    <s v="Binders and Binder Accessories"/>
    <s v="Small Box"/>
    <d v="2016-08-14T00:00:00"/>
    <x v="2"/>
  </r>
  <r>
    <n v="7640"/>
    <s v="N"/>
    <d v="2016-08-07T00:00:00"/>
    <s v="Low"/>
    <x v="44"/>
    <n v="2692.38"/>
    <n v="0.03"/>
    <s v="Regular"/>
    <n v="1120.54"/>
    <n v="132.97999999999999"/>
    <n v="23.07"/>
    <s v="Cindy Chapman"/>
    <s v="Mid Glamorgan"/>
    <s v="Corporate"/>
    <x v="0"/>
    <s v="Binders and Binder Accessories"/>
    <s v="Small Box"/>
    <d v="2016-08-16T00:00:00"/>
    <x v="2"/>
  </r>
  <r>
    <n v="7641"/>
    <s v="N"/>
    <d v="2016-08-07T00:00:00"/>
    <s v="Not Specified"/>
    <x v="1"/>
    <n v="277.63"/>
    <n v="0.08"/>
    <s v="Regular"/>
    <n v="57.42"/>
    <n v="34.840000000000003"/>
    <n v="19.47"/>
    <s v="Fred Wasserman"/>
    <s v="South Glamorgan"/>
    <s v="Home Office"/>
    <x v="0"/>
    <s v="Paper"/>
    <s v="Small Box"/>
    <d v="2016-08-09T00:00:00"/>
    <x v="2"/>
  </r>
  <r>
    <n v="7642"/>
    <s v="N"/>
    <d v="2016-08-07T00:00:00"/>
    <s v="Not Specified"/>
    <x v="26"/>
    <n v="667.67"/>
    <n v="0.09"/>
    <s v="Express"/>
    <n v="69.23"/>
    <n v="46.76"/>
    <n v="19.489999999999998"/>
    <s v="Fred Wasserman"/>
    <s v="South Glamorgan"/>
    <s v="Home Office"/>
    <x v="0"/>
    <s v="Storage &amp; Organization"/>
    <s v="Small Box"/>
    <d v="2016-08-09T00:00:00"/>
    <x v="2"/>
  </r>
  <r>
    <n v="7643"/>
    <s v="N"/>
    <d v="2016-08-08T00:00:00"/>
    <s v="Low"/>
    <x v="11"/>
    <n v="733.62"/>
    <n v="0.01"/>
    <s v="Regular"/>
    <n v="57.87"/>
    <n v="29.67"/>
    <n v="22.99"/>
    <s v="Stefanie Holloman"/>
    <s v="Mid Glamorgan"/>
    <s v="Small Business"/>
    <x v="2"/>
    <s v="Office Furnishings"/>
    <s v="Small Pack"/>
    <d v="2016-08-10T00:00:00"/>
    <x v="2"/>
  </r>
  <r>
    <n v="7644"/>
    <s v="N"/>
    <d v="2016-08-08T00:00:00"/>
    <s v="Not Specified"/>
    <x v="0"/>
    <n v="17.73"/>
    <n v="0.04"/>
    <s v="Regular"/>
    <n v="1.54"/>
    <n v="14.98"/>
    <n v="15.58"/>
    <s v="Naresj Patel"/>
    <s v="West Glamorgan"/>
    <s v="Small Business"/>
    <x v="0"/>
    <s v="Rubber Bands"/>
    <s v="Wrap Bag"/>
    <d v="2016-08-08T00:00:00"/>
    <x v="2"/>
  </r>
  <r>
    <n v="7645"/>
    <s v="N"/>
    <d v="2016-08-08T00:00:00"/>
    <s v="Not Specified"/>
    <x v="17"/>
    <n v="21.79"/>
    <n v="7.0000000000000007E-2"/>
    <s v="Regular"/>
    <n v="-4.84"/>
    <n v="17.809999999999999"/>
    <n v="17.37"/>
    <s v="Naresj Patel"/>
    <s v="West Glamorgan"/>
    <s v="Small Business"/>
    <x v="0"/>
    <s v="Rubber Bands"/>
    <s v="Wrap Bag"/>
    <d v="2016-08-09T00:00:00"/>
    <x v="2"/>
  </r>
  <r>
    <n v="7646"/>
    <s v="N"/>
    <d v="2016-08-09T00:00:00"/>
    <s v="Critical"/>
    <x v="15"/>
    <n v="1010.71"/>
    <n v="0.01"/>
    <s v="Regular"/>
    <n v="57.3"/>
    <n v="52.97"/>
    <n v="28.45"/>
    <s v="Bryan Mills"/>
    <s v="South Glamorgan"/>
    <s v="Small Business"/>
    <x v="2"/>
    <s v="Office Furnishings"/>
    <s v="Large Box"/>
    <d v="2016-08-10T00:00:00"/>
    <x v="2"/>
  </r>
  <r>
    <n v="7647"/>
    <s v="N"/>
    <d v="2016-08-09T00:00:00"/>
    <s v="Critical"/>
    <x v="7"/>
    <n v="6055.58"/>
    <n v="0.04"/>
    <s v="Delivery Van"/>
    <n v="1423.76"/>
    <n v="361.45"/>
    <n v="74"/>
    <s v="Bryan Mills"/>
    <s v="South Glamorgan"/>
    <s v="Small Business"/>
    <x v="2"/>
    <s v="Tables"/>
    <s v="Jumbo Drum"/>
    <d v="2016-08-09T00:00:00"/>
    <x v="2"/>
  </r>
  <r>
    <n v="7648"/>
    <s v="N"/>
    <d v="2016-08-09T00:00:00"/>
    <s v="High"/>
    <x v="25"/>
    <n v="622.98"/>
    <n v="0.04"/>
    <s v="Regular"/>
    <n v="173.4"/>
    <n v="30.99"/>
    <n v="19.23"/>
    <s v="Jeremy Lonsdale"/>
    <s v="South Glamorgan"/>
    <s v="Corporate"/>
    <x v="0"/>
    <s v="Binders and Binder Accessories"/>
    <s v="Small Box"/>
    <d v="2016-08-12T00:00:00"/>
    <x v="2"/>
  </r>
  <r>
    <n v="7649"/>
    <s v="N"/>
    <d v="2016-08-09T00:00:00"/>
    <s v="High"/>
    <x v="11"/>
    <n v="8394.5"/>
    <n v="0.1"/>
    <s v="Regular"/>
    <n v="2119.35"/>
    <n v="230.08"/>
    <n v="32.06"/>
    <s v="Jeremy Lonsdale"/>
    <s v="South Glamorgan"/>
    <s v="Corporate"/>
    <x v="2"/>
    <s v="Chairs &amp; Chairmats"/>
    <s v="Large Box"/>
    <d v="2016-08-10T00:00:00"/>
    <x v="2"/>
  </r>
  <r>
    <n v="7650"/>
    <s v="N"/>
    <d v="2016-08-09T00:00:00"/>
    <s v="High"/>
    <x v="20"/>
    <n v="133.41999999999999"/>
    <n v="0.09"/>
    <s v="Regular"/>
    <n v="72.37"/>
    <n v="32.24"/>
    <n v="20.67"/>
    <s v="Jeremy Lonsdale"/>
    <s v="South Glamorgan"/>
    <s v="Corporate"/>
    <x v="2"/>
    <s v="Office Furnishings"/>
    <s v="Small Pack"/>
    <d v="2016-08-10T00:00:00"/>
    <x v="2"/>
  </r>
  <r>
    <n v="7651"/>
    <s v="N"/>
    <d v="2016-08-09T00:00:00"/>
    <s v="High"/>
    <x v="18"/>
    <n v="75.540000000000006"/>
    <n v="0"/>
    <s v="Regular"/>
    <n v="11.77"/>
    <n v="14.18"/>
    <n v="14.78"/>
    <s v="Jeremy Lonsdale"/>
    <s v="South Glamorgan"/>
    <s v="Corporate"/>
    <x v="0"/>
    <s v="Rubber Bands"/>
    <s v="Wrap Bag"/>
    <d v="2016-08-11T00:00:00"/>
    <x v="2"/>
  </r>
  <r>
    <n v="7652"/>
    <s v="N"/>
    <d v="2016-08-10T00:00:00"/>
    <s v="Critical"/>
    <x v="26"/>
    <n v="1115.7660000000001"/>
    <n v="0.05"/>
    <s v="Regular"/>
    <n v="183.71"/>
    <n v="77.989999999999995"/>
    <n v="16.5"/>
    <s v="Maribeth Yedwab"/>
    <s v="Mid Glamorgan"/>
    <s v="Home Office"/>
    <x v="1"/>
    <s v="Telephones and Communication"/>
    <s v="Small Box"/>
    <d v="2016-08-12T00:00:00"/>
    <x v="2"/>
  </r>
  <r>
    <n v="7653"/>
    <s v="N"/>
    <d v="2016-08-11T00:00:00"/>
    <s v="Low"/>
    <x v="40"/>
    <n v="247.54"/>
    <n v="0.06"/>
    <s v="Express"/>
    <n v="63.18"/>
    <n v="18.88"/>
    <n v="16"/>
    <s v="Alan Shonely"/>
    <s v="Dyfed"/>
    <s v="Small Business"/>
    <x v="0"/>
    <s v="Paper"/>
    <s v="Wrap Bag"/>
    <d v="2016-08-18T00:00:00"/>
    <x v="2"/>
  </r>
  <r>
    <n v="7654"/>
    <s v="N"/>
    <d v="2016-08-11T00:00:00"/>
    <s v="Medium"/>
    <x v="49"/>
    <n v="18242.87"/>
    <n v="0.03"/>
    <s v="Delivery Van"/>
    <n v="1172.33"/>
    <n v="382.98"/>
    <n v="113"/>
    <s v="Jim Radford"/>
    <s v="South Glamorgan"/>
    <s v="Corporate"/>
    <x v="0"/>
    <s v="Storage &amp; Organization"/>
    <s v="Jumbo Drum"/>
    <d v="2016-08-13T00:00:00"/>
    <x v="2"/>
  </r>
  <r>
    <n v="7655"/>
    <s v="N"/>
    <d v="2016-08-11T00:00:00"/>
    <s v="Medium"/>
    <x v="45"/>
    <n v="2638.5070000000001"/>
    <n v="0"/>
    <s v="Regular"/>
    <n v="302.51"/>
    <n v="191.99"/>
    <n v="27.99"/>
    <s v="Jim Radford"/>
    <s v="South Glamorgan"/>
    <s v="Corporate"/>
    <x v="1"/>
    <s v="Telephones and Communication"/>
    <s v="Medium Box"/>
    <d v="2016-08-13T00:00:00"/>
    <x v="2"/>
  </r>
  <r>
    <n v="7656"/>
    <s v="N"/>
    <d v="2016-08-12T00:00:00"/>
    <s v="Medium"/>
    <x v="27"/>
    <n v="183.66"/>
    <n v="7.0000000000000007E-2"/>
    <s v="Regular"/>
    <n v="80.53"/>
    <n v="16.13"/>
    <n v="14.5"/>
    <s v="Alan Barnes"/>
    <s v="South Glamorgan"/>
    <s v="Corporate"/>
    <x v="0"/>
    <s v="Labels"/>
    <s v="Small Box"/>
    <d v="2016-08-15T00:00:00"/>
    <x v="2"/>
  </r>
  <r>
    <n v="7657"/>
    <s v="N"/>
    <d v="2016-08-14T00:00:00"/>
    <s v="High"/>
    <x v="37"/>
    <n v="169.36"/>
    <n v="0"/>
    <s v="Regular"/>
    <n v="-45.72"/>
    <n v="17.78"/>
    <n v="19.670000000000002"/>
    <s v="Susan Gilcrest"/>
    <s v="Mid Glamorgan"/>
    <s v="Home Office"/>
    <x v="0"/>
    <s v="Paper"/>
    <s v="Small Box"/>
    <d v="2016-08-15T00:00:00"/>
    <x v="2"/>
  </r>
  <r>
    <n v="7658"/>
    <s v="Y"/>
    <d v="2016-08-15T00:00:00"/>
    <s v="High"/>
    <x v="41"/>
    <n v="4662.47"/>
    <n v="0"/>
    <s v="Delivery Van"/>
    <n v="-265.23"/>
    <n v="152.97999999999999"/>
    <n v="67.48"/>
    <s v="Grant Carroll"/>
    <s v="South Glamorgan"/>
    <s v="Corporate"/>
    <x v="2"/>
    <s v="Bookcases"/>
    <s v="Jumbo Box"/>
    <d v="2016-08-16T00:00:00"/>
    <x v="2"/>
  </r>
  <r>
    <n v="7659"/>
    <s v="Y"/>
    <d v="2016-08-15T00:00:00"/>
    <s v="High"/>
    <x v="27"/>
    <n v="10095"/>
    <n v="0.01"/>
    <s v="Regular"/>
    <n v="3392.75"/>
    <n v="230.08"/>
    <n v="32.06"/>
    <s v="Grant Carroll"/>
    <s v="South Glamorgan"/>
    <s v="Corporate"/>
    <x v="2"/>
    <s v="Chairs &amp; Chairmats"/>
    <s v="Large Box"/>
    <d v="2016-08-16T00:00:00"/>
    <x v="2"/>
  </r>
  <r>
    <n v="7660"/>
    <s v="Y"/>
    <d v="2016-08-15T00:00:00"/>
    <s v="High"/>
    <x v="43"/>
    <n v="1615.48"/>
    <n v="0.09"/>
    <s v="Express"/>
    <n v="-76.760000000000005"/>
    <n v="62.98"/>
    <n v="20.5"/>
    <s v="Grant Carroll"/>
    <s v="South Glamorgan"/>
    <s v="Corporate"/>
    <x v="1"/>
    <s v="Computer Peripherals"/>
    <s v="Small Box"/>
    <d v="2016-08-16T00:00:00"/>
    <x v="2"/>
  </r>
  <r>
    <n v="7661"/>
    <s v="N"/>
    <d v="2016-08-16T00:00:00"/>
    <s v="Not Specified"/>
    <x v="19"/>
    <n v="134.72"/>
    <n v="0.1"/>
    <s v="Express"/>
    <n v="28.36"/>
    <n v="22.91"/>
    <n v="16.989999999999998"/>
    <s v="Emily Phan"/>
    <s v="Dyfed"/>
    <s v="Consumer"/>
    <x v="0"/>
    <s v="Binders and Binder Accessories"/>
    <s v="Small Box"/>
    <d v="2016-08-17T00:00:00"/>
    <x v="2"/>
  </r>
  <r>
    <n v="7662"/>
    <s v="N"/>
    <d v="2016-08-17T00:00:00"/>
    <s v="Not Specified"/>
    <x v="43"/>
    <n v="779.96"/>
    <n v="0.04"/>
    <s v="Express"/>
    <n v="149.27000000000001"/>
    <n v="34.979999999999997"/>
    <n v="18.5"/>
    <s v="Maria Bertelson"/>
    <s v="West Glamorgan"/>
    <s v="Home Office"/>
    <x v="0"/>
    <s v="Appliances"/>
    <s v="Small Box"/>
    <d v="2016-08-19T00:00:00"/>
    <x v="2"/>
  </r>
  <r>
    <n v="7663"/>
    <s v="N"/>
    <d v="2016-08-18T00:00:00"/>
    <s v="Not Specified"/>
    <x v="22"/>
    <n v="170.54"/>
    <n v="0.09"/>
    <s v="Regular"/>
    <n v="-56.8"/>
    <n v="18.78"/>
    <n v="20.18"/>
    <s v="Sean Christensen"/>
    <s v="West Glamorgan"/>
    <s v="Home Office"/>
    <x v="0"/>
    <s v="Paper"/>
    <s v="Small Box"/>
    <d v="2016-08-19T00:00:00"/>
    <x v="2"/>
  </r>
  <r>
    <n v="7664"/>
    <s v="N"/>
    <d v="2016-08-18T00:00:00"/>
    <s v="Not Specified"/>
    <x v="26"/>
    <n v="407.97"/>
    <n v="0.05"/>
    <s v="Regular"/>
    <n v="98.76"/>
    <n v="31.98"/>
    <n v="19.77"/>
    <s v="Anthony Johnson"/>
    <s v="South Glamorgan"/>
    <s v="Small Business"/>
    <x v="0"/>
    <s v="Paper"/>
    <s v="Small Box"/>
    <d v="2016-08-20T00:00:00"/>
    <x v="2"/>
  </r>
  <r>
    <n v="7665"/>
    <s v="N"/>
    <d v="2016-08-18T00:00:00"/>
    <s v="Low"/>
    <x v="39"/>
    <n v="404.95"/>
    <n v="0.08"/>
    <s v="Regular"/>
    <n v="-147.07"/>
    <n v="95.1"/>
    <n v="20.13"/>
    <s v="Brad Norvell"/>
    <s v="Dyfed"/>
    <s v="Corporate"/>
    <x v="1"/>
    <s v="Computer Peripherals"/>
    <s v="Small Box"/>
    <d v="2016-08-20T00:00:00"/>
    <x v="2"/>
  </r>
  <r>
    <n v="7666"/>
    <s v="N"/>
    <d v="2016-08-18T00:00:00"/>
    <s v="Low"/>
    <x v="43"/>
    <n v="683.66"/>
    <n v="0.06"/>
    <s v="Regular"/>
    <n v="187.38"/>
    <n v="31.98"/>
    <n v="19.77"/>
    <s v="Brad Norvell"/>
    <s v="Dyfed"/>
    <s v="Corporate"/>
    <x v="0"/>
    <s v="Paper"/>
    <s v="Small Box"/>
    <d v="2016-08-18T00:00:00"/>
    <x v="2"/>
  </r>
  <r>
    <n v="7667"/>
    <s v="N"/>
    <d v="2016-08-19T00:00:00"/>
    <s v="Medium"/>
    <x v="44"/>
    <n v="1169.8005000000001"/>
    <n v="0.09"/>
    <s v="Regular"/>
    <n v="-279.23"/>
    <n v="77.989999999999995"/>
    <n v="33.99"/>
    <s v="Brad Thomas"/>
    <s v="Mid Glamorgan"/>
    <s v="Corporate"/>
    <x v="1"/>
    <s v="Telephones and Communication"/>
    <s v="Small Box"/>
    <d v="2016-08-21T00:00:00"/>
    <x v="2"/>
  </r>
  <r>
    <n v="7668"/>
    <s v="N"/>
    <d v="2016-08-19T00:00:00"/>
    <s v="Low"/>
    <x v="3"/>
    <n v="176.3"/>
    <n v="0.09"/>
    <s v="Express"/>
    <n v="-10.79"/>
    <n v="21.99"/>
    <n v="20.239999999999998"/>
    <s v="Barry Pond"/>
    <s v="Mid Glamorgan"/>
    <s v="Consumer"/>
    <x v="1"/>
    <s v="Office Machines"/>
    <s v="Medium Box"/>
    <d v="2016-08-26T00:00:00"/>
    <x v="2"/>
  </r>
  <r>
    <n v="7669"/>
    <s v="N"/>
    <d v="2016-08-19T00:00:00"/>
    <s v="Not Specified"/>
    <x v="36"/>
    <n v="260.39"/>
    <n v="0.08"/>
    <s v="Regular"/>
    <n v="34.159999999999997"/>
    <n v="19.079999999999998"/>
    <n v="16.350000000000001"/>
    <s v="Maria Bertelson"/>
    <s v="Mid Glamorgan"/>
    <s v="Home Office"/>
    <x v="0"/>
    <s v="Pens &amp; Art Supplies"/>
    <s v="Wrap Bag"/>
    <d v="2016-08-21T00:00:00"/>
    <x v="2"/>
  </r>
  <r>
    <n v="7670"/>
    <s v="N"/>
    <d v="2016-08-19T00:00:00"/>
    <s v="High"/>
    <x v="4"/>
    <n v="76.34"/>
    <n v="0"/>
    <s v="Regular"/>
    <n v="-27.23"/>
    <n v="20.32"/>
    <n v="16.38"/>
    <s v="Greg Hansen"/>
    <s v="Mid Glamorgan"/>
    <s v="Home Office"/>
    <x v="1"/>
    <s v="Computer Peripherals"/>
    <s v="Small Pack"/>
    <d v="2016-08-19T00:00:00"/>
    <x v="2"/>
  </r>
  <r>
    <n v="7671"/>
    <s v="N"/>
    <d v="2016-08-19T00:00:00"/>
    <s v="High"/>
    <x v="30"/>
    <n v="81.44"/>
    <n v="0.03"/>
    <s v="Regular"/>
    <n v="-31.64"/>
    <n v="18.68"/>
    <n v="21.3"/>
    <s v="Greg Hansen"/>
    <s v="Mid Glamorgan"/>
    <s v="Home Office"/>
    <x v="0"/>
    <s v="Paper"/>
    <s v="Small Box"/>
    <d v="2016-08-21T00:00:00"/>
    <x v="2"/>
  </r>
  <r>
    <n v="7672"/>
    <s v="N"/>
    <d v="2016-08-20T00:00:00"/>
    <s v="Medium"/>
    <x v="47"/>
    <n v="149.58000000000001"/>
    <n v="7.0000000000000007E-2"/>
    <s v="Regular"/>
    <n v="-44.74"/>
    <n v="16.98"/>
    <n v="18.72"/>
    <s v="Ed Braxton"/>
    <s v="Mid Glamorgan"/>
    <s v="Consumer"/>
    <x v="0"/>
    <s v="Paper"/>
    <s v="Small Box"/>
    <d v="2016-08-22T00:00:00"/>
    <x v="2"/>
  </r>
  <r>
    <n v="7673"/>
    <s v="N"/>
    <d v="2016-08-20T00:00:00"/>
    <s v="Medium"/>
    <x v="13"/>
    <n v="19.21"/>
    <n v="0.01"/>
    <s v="Regular"/>
    <n v="-2.5499999999999998"/>
    <n v="17.89"/>
    <n v="19.57"/>
    <s v="Michael Oakman"/>
    <s v="Dyfed"/>
    <s v="Small Business"/>
    <x v="2"/>
    <s v="Office Furnishings"/>
    <s v="Small Box"/>
    <d v="2016-08-22T00:00:00"/>
    <x v="2"/>
  </r>
  <r>
    <n v="7674"/>
    <s v="N"/>
    <d v="2016-08-20T00:00:00"/>
    <s v="Medium"/>
    <x v="37"/>
    <n v="171.5"/>
    <n v="0.03"/>
    <s v="Express"/>
    <n v="-35.82"/>
    <n v="17.739999999999998"/>
    <n v="19.010000000000002"/>
    <s v="Michael Oakman"/>
    <s v="Dyfed"/>
    <s v="Small Business"/>
    <x v="0"/>
    <s v="Binders and Binder Accessories"/>
    <s v="Small Box"/>
    <d v="2016-08-21T00:00:00"/>
    <x v="2"/>
  </r>
  <r>
    <n v="7675"/>
    <s v="N"/>
    <d v="2016-08-20T00:00:00"/>
    <s v="Medium"/>
    <x v="15"/>
    <n v="1324.27"/>
    <n v="0.02"/>
    <s v="Express"/>
    <n v="210.1"/>
    <n v="65.98"/>
    <n v="19.5"/>
    <s v="Michael Oakman"/>
    <s v="Dyfed"/>
    <s v="Small Business"/>
    <x v="1"/>
    <s v="Computer Peripherals"/>
    <s v="Small Box"/>
    <d v="2016-08-22T00:00:00"/>
    <x v="2"/>
  </r>
  <r>
    <n v="7676"/>
    <s v="N"/>
    <d v="2016-08-22T00:00:00"/>
    <s v="High"/>
    <x v="3"/>
    <n v="5303.59"/>
    <n v="0.1"/>
    <s v="Regular"/>
    <n v="1169.45"/>
    <n v="375.25"/>
    <n v="33.99"/>
    <s v="Kelly Andreada"/>
    <s v="Mid Glamorgan"/>
    <s v="Home Office"/>
    <x v="0"/>
    <s v="Appliances"/>
    <s v="Small Box"/>
    <d v="2016-08-23T00:00:00"/>
    <x v="2"/>
  </r>
  <r>
    <n v="7677"/>
    <s v="N"/>
    <d v="2016-08-22T00:00:00"/>
    <s v="Low"/>
    <x v="6"/>
    <n v="16.27"/>
    <n v="0.09"/>
    <s v="Regular"/>
    <n v="0.26"/>
    <n v="13.95"/>
    <n v="15.63"/>
    <s v="Damala Kotsonis"/>
    <s v="Dyfed"/>
    <s v="Corporate"/>
    <x v="0"/>
    <s v="Pens &amp; Art Supplies"/>
    <s v="Wrap Bag"/>
    <d v="2016-08-31T00:00:00"/>
    <x v="2"/>
  </r>
  <r>
    <n v="7678"/>
    <s v="N"/>
    <d v="2016-08-22T00:00:00"/>
    <s v="Low"/>
    <x v="38"/>
    <n v="6896.0635000000002"/>
    <n v="0.03"/>
    <s v="Regular"/>
    <n v="1930.98"/>
    <n v="217.99"/>
    <n v="19"/>
    <s v="Damala Kotsonis"/>
    <s v="Dyfed"/>
    <s v="Corporate"/>
    <x v="1"/>
    <s v="Telephones and Communication"/>
    <s v="Small Box"/>
    <d v="2016-08-29T00:00:00"/>
    <x v="2"/>
  </r>
  <r>
    <n v="7679"/>
    <s v="N"/>
    <d v="2016-08-22T00:00:00"/>
    <s v="Low"/>
    <x v="9"/>
    <n v="728.01300000000003"/>
    <n v="7.0000000000000007E-2"/>
    <s v="Regular"/>
    <n v="335.08"/>
    <n v="32.99"/>
    <n v="14.99"/>
    <s v="Damala Kotsonis"/>
    <s v="Dyfed"/>
    <s v="Corporate"/>
    <x v="1"/>
    <s v="Telephones and Communication"/>
    <s v="Wrap Bag"/>
    <d v="2016-08-31T00:00:00"/>
    <x v="2"/>
  </r>
  <r>
    <n v="7680"/>
    <s v="N"/>
    <d v="2016-08-24T00:00:00"/>
    <s v="Critical"/>
    <x v="36"/>
    <n v="4904.33"/>
    <n v="0.04"/>
    <s v="Express"/>
    <n v="1473.22"/>
    <n v="140.24"/>
    <n v="26.65"/>
    <s v="Helen Abelman"/>
    <s v="Dyfed"/>
    <s v="Home Office"/>
    <x v="2"/>
    <s v="Chairs &amp; Chairmats"/>
    <s v="Medium Box"/>
    <d v="2016-08-26T00:00:00"/>
    <x v="2"/>
  </r>
  <r>
    <n v="7681"/>
    <s v="Y"/>
    <d v="2016-08-24T00:00:00"/>
    <s v="Not Specified"/>
    <x v="41"/>
    <n v="3053.41"/>
    <n v="0.08"/>
    <s v="Delivery Van"/>
    <n v="1004.05"/>
    <n v="112.97"/>
    <n v="28"/>
    <s v="Mitch Willingham"/>
    <s v="Mid Glamorgan"/>
    <s v="Corporate"/>
    <x v="1"/>
    <s v="Office Machines"/>
    <s v="Jumbo Drum"/>
    <d v="2016-08-26T00:00:00"/>
    <x v="2"/>
  </r>
  <r>
    <n v="7682"/>
    <s v="Y"/>
    <d v="2016-08-24T00:00:00"/>
    <s v="Not Specified"/>
    <x v="3"/>
    <n v="360.92"/>
    <n v="0.04"/>
    <s v="Regular"/>
    <n v="56.93"/>
    <n v="34.840000000000003"/>
    <n v="22.18"/>
    <s v="Mitch Willingham"/>
    <s v="Mid Glamorgan"/>
    <s v="Corporate"/>
    <x v="0"/>
    <s v="Paper"/>
    <s v="Small Box"/>
    <d v="2016-08-25T00:00:00"/>
    <x v="2"/>
  </r>
  <r>
    <n v="7683"/>
    <s v="N"/>
    <d v="2016-08-24T00:00:00"/>
    <s v="Medium"/>
    <x v="38"/>
    <n v="688.25850000000003"/>
    <n v="0.05"/>
    <s v="Regular"/>
    <n v="324.5"/>
    <n v="32.99"/>
    <n v="14.99"/>
    <s v="Allen Rosenblatt"/>
    <s v="South Glamorgan"/>
    <s v="Small Business"/>
    <x v="1"/>
    <s v="Telephones and Communication"/>
    <s v="Wrap Bag"/>
    <d v="2016-08-24T00:00:00"/>
    <x v="2"/>
  </r>
  <r>
    <n v="7684"/>
    <s v="N"/>
    <d v="2016-08-25T00:00:00"/>
    <s v="Critical"/>
    <x v="8"/>
    <n v="2514.88"/>
    <n v="0.04"/>
    <s v="Regular"/>
    <n v="767.93"/>
    <n v="72.97"/>
    <n v="18.5"/>
    <s v="Richard Eichhorn"/>
    <s v="Mid Glamorgan"/>
    <s v="Consumer"/>
    <x v="0"/>
    <s v="Appliances"/>
    <s v="Small Box"/>
    <d v="2016-08-25T00:00:00"/>
    <x v="2"/>
  </r>
  <r>
    <n v="7685"/>
    <s v="N"/>
    <d v="2016-08-27T00:00:00"/>
    <s v="High"/>
    <x v="9"/>
    <n v="327.66000000000003"/>
    <n v="0.01"/>
    <s v="Express"/>
    <n v="-78.73"/>
    <n v="19.100000000000001"/>
    <n v="20.05"/>
    <s v="Joseph Holt"/>
    <s v="Mid Glamorgan"/>
    <s v="Home Office"/>
    <x v="0"/>
    <s v="Binders and Binder Accessories"/>
    <s v="Small Box"/>
    <d v="2016-08-29T00:00:00"/>
    <x v="2"/>
  </r>
  <r>
    <n v="7686"/>
    <s v="Y"/>
    <d v="2016-08-29T00:00:00"/>
    <s v="Critical"/>
    <x v="47"/>
    <n v="1499.2265"/>
    <n v="0.1"/>
    <s v="Regular"/>
    <n v="130.22999999999999"/>
    <n v="77.989999999999995"/>
    <n v="22.99"/>
    <s v="Anna Haberlin"/>
    <s v="West Glamorgan"/>
    <s v="Corporate"/>
    <x v="1"/>
    <s v="Telephones and Communication"/>
    <s v="Small Box"/>
    <d v="2016-09-01T00:00:00"/>
    <x v="2"/>
  </r>
  <r>
    <n v="7687"/>
    <s v="N"/>
    <d v="2016-08-29T00:00:00"/>
    <s v="Critical"/>
    <x v="14"/>
    <n v="176.8"/>
    <n v="0.1"/>
    <s v="Regular"/>
    <n v="-54.24"/>
    <n v="21.48"/>
    <n v="21.29"/>
    <s v="Mark Van Huff"/>
    <s v="Mid Glamorgan"/>
    <s v="Home Office"/>
    <x v="2"/>
    <s v="Office Furnishings"/>
    <s v="Small Pack"/>
    <d v="2016-08-31T00:00:00"/>
    <x v="2"/>
  </r>
  <r>
    <n v="7688"/>
    <s v="N"/>
    <d v="2016-08-31T00:00:00"/>
    <s v="Critical"/>
    <x v="32"/>
    <n v="323.19200000000001"/>
    <n v="0.1"/>
    <s v="Regular"/>
    <n v="-100.37"/>
    <n v="40.99"/>
    <n v="22.59"/>
    <s v="Dennis Pardue"/>
    <s v="Mid Glamorgan"/>
    <s v="Small Business"/>
    <x v="1"/>
    <s v="Telephones and Communication"/>
    <s v="Medium Box"/>
    <d v="2016-09-02T00:00:00"/>
    <x v="2"/>
  </r>
  <r>
    <n v="7689"/>
    <s v="Y"/>
    <d v="2016-09-01T00:00:00"/>
    <s v="Low"/>
    <x v="18"/>
    <n v="940.29200000000003"/>
    <n v="0.05"/>
    <s v="Regular"/>
    <n v="464.38"/>
    <n v="47.99"/>
    <n v="14.99"/>
    <s v="Roy French"/>
    <s v="Dyfed"/>
    <s v="Consumer"/>
    <x v="1"/>
    <s v="Telephones and Communication"/>
    <s v="Small Pack"/>
    <d v="2016-09-10T00:00:00"/>
    <x v="2"/>
  </r>
  <r>
    <n v="7690"/>
    <s v="N"/>
    <d v="2016-09-01T00:00:00"/>
    <s v="Critical"/>
    <x v="13"/>
    <n v="240.07"/>
    <n v="0.02"/>
    <s v="Regular"/>
    <n v="-99.74"/>
    <n v="235.98"/>
    <n v="29.01"/>
    <s v="Roy Skaria"/>
    <s v="South Glamorgan"/>
    <s v="Corporate"/>
    <x v="0"/>
    <s v="Binders and Binder Accessories"/>
    <s v="Small Box"/>
    <d v="2016-09-03T00:00:00"/>
    <x v="2"/>
  </r>
  <r>
    <n v="7691"/>
    <s v="N"/>
    <d v="2016-09-01T00:00:00"/>
    <s v="Critical"/>
    <x v="43"/>
    <n v="4813.32"/>
    <n v="7.0000000000000007E-2"/>
    <s v="Delivery Van"/>
    <n v="-388.56"/>
    <n v="152.97999999999999"/>
    <n v="50.09"/>
    <s v="Roy Skaria"/>
    <s v="South Glamorgan"/>
    <s v="Corporate"/>
    <x v="2"/>
    <s v="Bookcases"/>
    <s v="Jumbo Box"/>
    <d v="2016-09-03T00:00:00"/>
    <x v="2"/>
  </r>
  <r>
    <n v="7692"/>
    <s v="N"/>
    <d v="2016-09-01T00:00:00"/>
    <s v="Critical"/>
    <x v="30"/>
    <n v="6357.69"/>
    <n v="0.02"/>
    <s v="Regular"/>
    <n v="-730.57"/>
    <n v="611.99"/>
    <n v="38.49"/>
    <s v="Roy Skaria"/>
    <s v="Mid Glamorgan"/>
    <s v="Corporate"/>
    <x v="1"/>
    <s v="Copiers and Fax"/>
    <s v="Large Box"/>
    <d v="2016-09-03T00:00:00"/>
    <x v="2"/>
  </r>
  <r>
    <n v="7693"/>
    <s v="N"/>
    <d v="2016-09-01T00:00:00"/>
    <s v="Not Specified"/>
    <x v="10"/>
    <n v="163.13"/>
    <n v="0.03"/>
    <s v="Express"/>
    <n v="48.26"/>
    <n v="19.399999999999999"/>
    <n v="15.71"/>
    <s v="Tracy Poddar"/>
    <s v="Dyfed"/>
    <s v="Corporate"/>
    <x v="0"/>
    <s v="Paper"/>
    <s v="Wrap Bag"/>
    <d v="2016-09-02T00:00:00"/>
    <x v="2"/>
  </r>
  <r>
    <n v="7694"/>
    <s v="N"/>
    <d v="2016-09-02T00:00:00"/>
    <s v="Low"/>
    <x v="48"/>
    <n v="34.409999999999997"/>
    <n v="0.05"/>
    <s v="Regular"/>
    <n v="4.0999999999999996"/>
    <n v="15.8"/>
    <n v="15.49"/>
    <s v="Eric Barreto"/>
    <s v="Mid Glamorgan"/>
    <s v="Consumer"/>
    <x v="0"/>
    <s v="Binders and Binder Accessories"/>
    <s v="Small Box"/>
    <d v="2016-09-04T00:00:00"/>
    <x v="2"/>
  </r>
  <r>
    <n v="7695"/>
    <s v="N"/>
    <d v="2016-09-02T00:00:00"/>
    <s v="High"/>
    <x v="17"/>
    <n v="34.4"/>
    <n v="0.02"/>
    <s v="Express"/>
    <n v="0.5"/>
    <n v="17.78"/>
    <n v="22.09"/>
    <s v="Marc Crier"/>
    <s v="Mid Glamorgan"/>
    <s v="Corporate"/>
    <x v="0"/>
    <s v="Paper"/>
    <s v="Small Box"/>
    <d v="2016-09-02T00:00:00"/>
    <x v="2"/>
  </r>
  <r>
    <n v="7696"/>
    <s v="N"/>
    <d v="2016-09-02T00:00:00"/>
    <s v="Not Specified"/>
    <x v="6"/>
    <n v="32.17"/>
    <n v="0.1"/>
    <s v="Regular"/>
    <n v="-11.67"/>
    <n v="16.91"/>
    <n v="19.68"/>
    <s v="Tracy Blumstein"/>
    <s v="Mid Glamorgan"/>
    <s v="Home Office"/>
    <x v="0"/>
    <s v="Binders and Binder Accessories"/>
    <s v="Small Box"/>
    <d v="2016-09-03T00:00:00"/>
    <x v="2"/>
  </r>
  <r>
    <n v="7697"/>
    <s v="N"/>
    <d v="2016-09-02T00:00:00"/>
    <s v="Not Specified"/>
    <x v="40"/>
    <n v="3839.77"/>
    <n v="0.01"/>
    <s v="Regular"/>
    <n v="1327.47"/>
    <n v="119.53"/>
    <n v="19.809999999999999"/>
    <s v="Tracy Blumstein"/>
    <s v="Mid Glamorgan"/>
    <s v="Home Office"/>
    <x v="2"/>
    <s v="Office Furnishings"/>
    <s v="Medium Box"/>
    <d v="2016-09-04T00:00:00"/>
    <x v="2"/>
  </r>
  <r>
    <n v="7698"/>
    <s v="N"/>
    <d v="2016-09-03T00:00:00"/>
    <s v="Critical"/>
    <x v="28"/>
    <n v="41.36"/>
    <n v="0"/>
    <s v="Regular"/>
    <n v="5.5"/>
    <n v="13.76"/>
    <n v="14.7"/>
    <s v="Sean Christensen"/>
    <s v="West Glamorgan"/>
    <s v="Home Office"/>
    <x v="0"/>
    <s v="Pens &amp; Art Supplies"/>
    <s v="Wrap Bag"/>
    <d v="2016-09-05T00:00:00"/>
    <x v="2"/>
  </r>
  <r>
    <n v="7699"/>
    <s v="Y"/>
    <d v="2016-09-04T00:00:00"/>
    <s v="Low"/>
    <x v="18"/>
    <n v="394.4"/>
    <n v="0.01"/>
    <s v="Express"/>
    <n v="-26.05"/>
    <n v="24.28"/>
    <n v="20.13"/>
    <s v="Carlos Daly"/>
    <s v="South Glamorgan"/>
    <s v="Home Office"/>
    <x v="0"/>
    <s v="Storage &amp; Organization"/>
    <s v="Small Box"/>
    <d v="2016-09-09T00:00:00"/>
    <x v="2"/>
  </r>
  <r>
    <n v="7700"/>
    <s v="N"/>
    <d v="2016-09-04T00:00:00"/>
    <s v="Critical"/>
    <x v="24"/>
    <n v="12915.8"/>
    <n v="0.03"/>
    <s v="Delivery Van"/>
    <n v="4090.26"/>
    <n v="362.99"/>
    <n v="73"/>
    <s v="Luke Schmidt"/>
    <s v="Mid Glamorgan"/>
    <s v="Home Office"/>
    <x v="2"/>
    <s v="Chairs &amp; Chairmats"/>
    <s v="Jumbo Drum"/>
    <d v="2016-09-06T00:00:00"/>
    <x v="2"/>
  </r>
  <r>
    <n v="7701"/>
    <s v="N"/>
    <d v="2016-09-06T00:00:00"/>
    <s v="Not Specified"/>
    <x v="45"/>
    <n v="55.77"/>
    <n v="0.02"/>
    <s v="Regular"/>
    <n v="23.42"/>
    <n v="14.88"/>
    <n v="14.5"/>
    <s v="Christine Kargatis"/>
    <s v="West Glamorgan"/>
    <s v="Small Business"/>
    <x v="0"/>
    <s v="Labels"/>
    <s v="Small Box"/>
    <d v="2016-09-08T00:00:00"/>
    <x v="2"/>
  </r>
  <r>
    <n v="7702"/>
    <s v="N"/>
    <d v="2016-09-06T00:00:00"/>
    <s v="Critical"/>
    <x v="26"/>
    <n v="74.430000000000007"/>
    <n v="0.04"/>
    <s v="Regular"/>
    <n v="-25"/>
    <n v="15.14"/>
    <n v="15.92"/>
    <s v="Marc Crier"/>
    <s v="Mid Glamorgan"/>
    <s v="Corporate"/>
    <x v="0"/>
    <s v="Scissors Rulers and Trimmers"/>
    <s v="Wrap Bag"/>
    <d v="2016-09-07T00:00:00"/>
    <x v="2"/>
  </r>
  <r>
    <n v="7703"/>
    <s v="N"/>
    <d v="2016-09-06T00:00:00"/>
    <s v="Critical"/>
    <x v="3"/>
    <n v="148.22"/>
    <n v="0.08"/>
    <s v="Express"/>
    <n v="-37.86"/>
    <n v="19.98"/>
    <n v="20.5"/>
    <s v="Marc Crier"/>
    <s v="Mid Glamorgan"/>
    <s v="Corporate"/>
    <x v="0"/>
    <s v="Storage &amp; Organization"/>
    <s v="Medium Box"/>
    <d v="2016-09-07T00:00:00"/>
    <x v="2"/>
  </r>
  <r>
    <n v="7704"/>
    <s v="N"/>
    <d v="2016-09-07T00:00:00"/>
    <s v="Critical"/>
    <x v="8"/>
    <n v="82.54"/>
    <n v="0.05"/>
    <s v="Regular"/>
    <n v="6.22"/>
    <n v="13.76"/>
    <n v="14.7"/>
    <s v="Sarah Jordon"/>
    <s v="Dyfed"/>
    <s v="Consumer"/>
    <x v="0"/>
    <s v="Pens &amp; Art Supplies"/>
    <s v="Wrap Bag"/>
    <d v="2016-09-09T00:00:00"/>
    <x v="2"/>
  </r>
  <r>
    <n v="7705"/>
    <s v="Y"/>
    <d v="2016-09-07T00:00:00"/>
    <s v="High"/>
    <x v="7"/>
    <n v="364.83"/>
    <n v="0.08"/>
    <s v="Regular"/>
    <n v="-130.58000000000001"/>
    <n v="32.97"/>
    <n v="20.5"/>
    <s v="Robert Waldorf"/>
    <s v="Mid Glamorgan"/>
    <s v="Home Office"/>
    <x v="1"/>
    <s v="Computer Peripherals"/>
    <s v="Small Box"/>
    <d v="2016-09-08T00:00:00"/>
    <x v="2"/>
  </r>
  <r>
    <n v="7706"/>
    <s v="Y"/>
    <d v="2016-09-07T00:00:00"/>
    <s v="High"/>
    <x v="10"/>
    <n v="4761.4799999999996"/>
    <n v="0"/>
    <s v="Delivery Van"/>
    <n v="305.27999999999997"/>
    <n v="237.02"/>
    <n v="42.66"/>
    <s v="Robert Waldorf"/>
    <s v="Mid Glamorgan"/>
    <s v="Home Office"/>
    <x v="0"/>
    <s v="Storage &amp; Organization"/>
    <s v="Jumbo Drum"/>
    <d v="2016-09-08T00:00:00"/>
    <x v="2"/>
  </r>
  <r>
    <n v="7707"/>
    <s v="Y"/>
    <d v="2016-09-07T00:00:00"/>
    <s v="Low"/>
    <x v="20"/>
    <n v="34.72"/>
    <n v="0.05"/>
    <s v="Express"/>
    <n v="-0.47"/>
    <n v="14.08"/>
    <n v="19.329999999999998"/>
    <s v="Alexander Gannaway"/>
    <s v="Mid Glamorgan"/>
    <s v="Corporate"/>
    <x v="2"/>
    <s v="Office Furnishings"/>
    <s v="Small Box"/>
    <d v="2016-09-09T00:00:00"/>
    <x v="2"/>
  </r>
  <r>
    <n v="7708"/>
    <s v="Y"/>
    <d v="2016-09-07T00:00:00"/>
    <s v="Low"/>
    <x v="9"/>
    <n v="650.71"/>
    <n v="0.08"/>
    <s v="Express"/>
    <n v="-225.94"/>
    <n v="27.42"/>
    <n v="24.68"/>
    <s v="Alexander Gannaway"/>
    <s v="Mid Glamorgan"/>
    <s v="Corporate"/>
    <x v="0"/>
    <s v="Storage &amp; Organization"/>
    <s v="Small Box"/>
    <d v="2016-09-12T00:00:00"/>
    <x v="2"/>
  </r>
  <r>
    <n v="7709"/>
    <s v="N"/>
    <d v="2016-09-07T00:00:00"/>
    <s v="Critical"/>
    <x v="21"/>
    <n v="1038.46"/>
    <n v="0.03"/>
    <s v="Regular"/>
    <n v="44.76"/>
    <n v="127.79"/>
    <n v="15.99"/>
    <s v="Art Ferguson"/>
    <s v="Dyfed"/>
    <s v="Corporate"/>
    <x v="1"/>
    <s v="Computer Peripherals"/>
    <s v="Small Pack"/>
    <d v="2016-09-10T00:00:00"/>
    <x v="2"/>
  </r>
  <r>
    <n v="7710"/>
    <s v="N"/>
    <d v="2016-09-08T00:00:00"/>
    <s v="Not Specified"/>
    <x v="37"/>
    <n v="4104.5445"/>
    <n v="0.1"/>
    <s v="Regular"/>
    <n v="506.94"/>
    <n v="217.99"/>
    <n v="22.99"/>
    <s v="Craig Yedwab"/>
    <s v="Mid Glamorgan"/>
    <s v="Corporate"/>
    <x v="1"/>
    <s v="Telephones and Communication"/>
    <s v="Small Box"/>
    <d v="2016-09-09T00:00:00"/>
    <x v="2"/>
  </r>
  <r>
    <n v="7711"/>
    <s v="N"/>
    <d v="2016-09-09T00:00:00"/>
    <s v="Not Specified"/>
    <x v="34"/>
    <n v="337.61"/>
    <n v="7.0000000000000007E-2"/>
    <s v="Express"/>
    <n v="88.64"/>
    <n v="34.840000000000003"/>
    <n v="19.47"/>
    <s v="Adam Hart"/>
    <s v="Mid Glamorgan"/>
    <s v="Corporate"/>
    <x v="0"/>
    <s v="Paper"/>
    <s v="Small Box"/>
    <d v="2016-09-12T00:00:00"/>
    <x v="2"/>
  </r>
  <r>
    <n v="7712"/>
    <s v="N"/>
    <d v="2016-09-09T00:00:00"/>
    <s v="Low"/>
    <x v="20"/>
    <n v="216.4"/>
    <n v="0.08"/>
    <s v="Regular"/>
    <n v="17.72"/>
    <n v="47.44"/>
    <n v="21.5"/>
    <s v="Grant Carroll"/>
    <s v="South Glamorgan"/>
    <s v="Small Business"/>
    <x v="0"/>
    <s v="Paper"/>
    <s v="Small Box"/>
    <d v="2016-09-13T00:00:00"/>
    <x v="2"/>
  </r>
  <r>
    <n v="7713"/>
    <s v="N"/>
    <d v="2016-09-09T00:00:00"/>
    <s v="High"/>
    <x v="39"/>
    <n v="529.46"/>
    <n v="0.06"/>
    <s v="Regular"/>
    <n v="325.04000000000002"/>
    <n v="117.98"/>
    <n v="27.99"/>
    <s v="Ivan Liston"/>
    <s v="West Glamorgan"/>
    <s v="Consumer"/>
    <x v="2"/>
    <s v="Office Furnishings"/>
    <s v="Medium Box"/>
    <d v="2016-09-10T00:00:00"/>
    <x v="2"/>
  </r>
  <r>
    <n v="7714"/>
    <s v="N"/>
    <d v="2016-09-09T00:00:00"/>
    <s v="High"/>
    <x v="36"/>
    <n v="1225.48"/>
    <n v="0.1"/>
    <s v="Regular"/>
    <n v="105.19"/>
    <n v="46.58"/>
    <n v="22.99"/>
    <s v="Ivan Liston"/>
    <s v="West Glamorgan"/>
    <s v="Consumer"/>
    <x v="0"/>
    <s v="Pens &amp; Art Supplies"/>
    <s v="Small Pack"/>
    <d v="2016-09-11T00:00:00"/>
    <x v="2"/>
  </r>
  <r>
    <n v="7715"/>
    <s v="N"/>
    <d v="2016-09-10T00:00:00"/>
    <s v="High"/>
    <x v="30"/>
    <n v="575.33600000000001"/>
    <n v="0.02"/>
    <s v="Express"/>
    <n v="-120.69"/>
    <n v="77.989999999999995"/>
    <n v="22.99"/>
    <s v="Valerie Takahito"/>
    <s v="Mid Glamorgan"/>
    <s v="Consumer"/>
    <x v="1"/>
    <s v="Telephones and Communication"/>
    <s v="Small Box"/>
    <d v="2016-09-12T00:00:00"/>
    <x v="2"/>
  </r>
  <r>
    <n v="7716"/>
    <s v="N"/>
    <d v="2016-09-10T00:00:00"/>
    <s v="Not Specified"/>
    <x v="45"/>
    <n v="117.3"/>
    <n v="0.01"/>
    <s v="Regular"/>
    <n v="-23.55"/>
    <n v="18.54"/>
    <n v="19.27"/>
    <s v="Helen Andreada"/>
    <s v="Mid Glamorgan"/>
    <s v="Corporate"/>
    <x v="0"/>
    <s v="Binders and Binder Accessories"/>
    <s v="Small Box"/>
    <d v="2016-09-11T00:00:00"/>
    <x v="2"/>
  </r>
  <r>
    <n v="7717"/>
    <s v="N"/>
    <d v="2016-09-10T00:00:00"/>
    <s v="Critical"/>
    <x v="6"/>
    <n v="111.3"/>
    <n v="7.0000000000000007E-2"/>
    <s v="Express"/>
    <n v="-13.86"/>
    <n v="34.979999999999997"/>
    <n v="21.58"/>
    <s v="Khloe Miller"/>
    <s v="Dyfed"/>
    <s v="Home Office"/>
    <x v="2"/>
    <s v="Office Furnishings"/>
    <s v="Small Box"/>
    <d v="2016-09-12T00:00:00"/>
    <x v="2"/>
  </r>
  <r>
    <n v="7718"/>
    <s v="N"/>
    <d v="2016-09-11T00:00:00"/>
    <s v="Medium"/>
    <x v="37"/>
    <n v="141.05000000000001"/>
    <n v="0.05"/>
    <s v="Regular"/>
    <n v="61.68"/>
    <n v="16.98"/>
    <n v="14.8"/>
    <s v="Dave Poirier"/>
    <s v="Mid Glamorgan"/>
    <s v="Small Business"/>
    <x v="0"/>
    <s v="Paper"/>
    <s v="Wrap Bag"/>
    <d v="2016-09-13T00:00:00"/>
    <x v="2"/>
  </r>
  <r>
    <n v="7719"/>
    <s v="N"/>
    <d v="2016-09-11T00:00:00"/>
    <s v="Medium"/>
    <x v="30"/>
    <n v="533.07399999999996"/>
    <n v="0.08"/>
    <s v="Regular"/>
    <n v="-141.62"/>
    <n v="77.989999999999995"/>
    <n v="19.260000000000002"/>
    <s v="Dave Poirier"/>
    <s v="Mid Glamorgan"/>
    <s v="Small Business"/>
    <x v="1"/>
    <s v="Telephones and Communication"/>
    <s v="Small Box"/>
    <d v="2016-09-13T00:00:00"/>
    <x v="2"/>
  </r>
  <r>
    <n v="7720"/>
    <s v="N"/>
    <d v="2016-09-11T00:00:00"/>
    <s v="Medium"/>
    <x v="29"/>
    <n v="109.96"/>
    <n v="0.06"/>
    <s v="Regular"/>
    <n v="42.02"/>
    <n v="14.61"/>
    <n v="14.5"/>
    <s v="Kelly Lampkin"/>
    <s v="West Glamorgan"/>
    <s v="Home Office"/>
    <x v="0"/>
    <s v="Labels"/>
    <s v="Small Box"/>
    <d v="2016-09-11T00:00:00"/>
    <x v="2"/>
  </r>
  <r>
    <n v="7721"/>
    <s v="N"/>
    <d v="2016-09-11T00:00:00"/>
    <s v="Medium"/>
    <x v="0"/>
    <n v="23.27"/>
    <n v="0.01"/>
    <s v="Express"/>
    <n v="7.93"/>
    <n v="15.49"/>
    <n v="14.76"/>
    <s v="Kelly Lampkin"/>
    <s v="West Glamorgan"/>
    <s v="Home Office"/>
    <x v="0"/>
    <s v="Rubber Bands"/>
    <s v="Wrap Bag"/>
    <d v="2016-09-13T00:00:00"/>
    <x v="2"/>
  </r>
  <r>
    <n v="7722"/>
    <s v="N"/>
    <d v="2016-09-11T00:00:00"/>
    <s v="High"/>
    <x v="20"/>
    <n v="20.010000000000002"/>
    <n v="7.0000000000000007E-2"/>
    <s v="Regular"/>
    <n v="0.5"/>
    <n v="13.88"/>
    <n v="15.49"/>
    <s v="Sung Shariari"/>
    <s v="Mid Glamorgan"/>
    <s v="Corporate"/>
    <x v="0"/>
    <s v="Binders and Binder Accessories"/>
    <s v="Small Box"/>
    <d v="2016-09-13T00:00:00"/>
    <x v="2"/>
  </r>
  <r>
    <n v="7723"/>
    <s v="N"/>
    <d v="2016-09-11T00:00:00"/>
    <s v="Low"/>
    <x v="35"/>
    <n v="1915.11"/>
    <n v="0"/>
    <s v="Delivery Van"/>
    <n v="37.950000000000003"/>
    <n v="82.98"/>
    <n v="40.74"/>
    <s v="Rick Hansen"/>
    <s v="Mid Glamorgan"/>
    <s v="Home Office"/>
    <x v="2"/>
    <s v="Bookcases"/>
    <s v="Jumbo Box"/>
    <d v="2016-09-18T00:00:00"/>
    <x v="2"/>
  </r>
  <r>
    <n v="7724"/>
    <s v="N"/>
    <d v="2016-09-11T00:00:00"/>
    <s v="Low"/>
    <x v="44"/>
    <n v="358.67"/>
    <n v="0.08"/>
    <s v="Regular"/>
    <n v="-31.82"/>
    <n v="27.73"/>
    <n v="21.42"/>
    <s v="Mike Gockenbach"/>
    <s v="Mid Glamorgan"/>
    <s v="Consumer"/>
    <x v="0"/>
    <s v="Scissors Rulers and Trimmers"/>
    <s v="Small Pack"/>
    <d v="2016-09-13T00:00:00"/>
    <x v="2"/>
  </r>
  <r>
    <n v="7725"/>
    <s v="N"/>
    <d v="2016-09-12T00:00:00"/>
    <s v="High"/>
    <x v="15"/>
    <n v="156.80000000000001"/>
    <n v="0.06"/>
    <s v="Express"/>
    <n v="-120.65"/>
    <n v="17.809999999999999"/>
    <n v="22.49"/>
    <s v="Gene McClure"/>
    <s v="Mid Glamorgan"/>
    <s v="Home Office"/>
    <x v="0"/>
    <s v="Binders and Binder Accessories"/>
    <s v="Small Box"/>
    <d v="2016-09-13T00:00:00"/>
    <x v="2"/>
  </r>
  <r>
    <n v="7726"/>
    <s v="N"/>
    <d v="2016-09-12T00:00:00"/>
    <s v="Not Specified"/>
    <x v="41"/>
    <n v="301.44"/>
    <n v="0.03"/>
    <s v="Regular"/>
    <n v="-0.13"/>
    <n v="20.85"/>
    <n v="19.600000000000001"/>
    <s v="Joy Smith"/>
    <s v="Dyfed"/>
    <s v="Corporate"/>
    <x v="0"/>
    <s v="Binders and Binder Accessories"/>
    <s v="Small Box"/>
    <d v="2016-09-14T00:00:00"/>
    <x v="2"/>
  </r>
  <r>
    <n v="7727"/>
    <s v="N"/>
    <d v="2016-09-12T00:00:00"/>
    <s v="Not Specified"/>
    <x v="28"/>
    <n v="2030.05"/>
    <n v="0.05"/>
    <s v="Delivery Van"/>
    <n v="-152.22999999999999"/>
    <n v="122.98"/>
    <n v="44"/>
    <s v="Joy Smith"/>
    <s v="Dyfed"/>
    <s v="Corporate"/>
    <x v="2"/>
    <s v="Chairs &amp; Chairmats"/>
    <s v="Jumbo Drum"/>
    <d v="2016-09-14T00:00:00"/>
    <x v="2"/>
  </r>
  <r>
    <n v="7728"/>
    <s v="N"/>
    <d v="2016-09-13T00:00:00"/>
    <s v="Not Specified"/>
    <x v="6"/>
    <n v="5479.52"/>
    <n v="0.06"/>
    <s v="Delivery Van"/>
    <n v="-2810.94"/>
    <n v="1372.14"/>
    <n v="28.7"/>
    <s v="Dorothy Badders"/>
    <s v="South Glamorgan"/>
    <s v="Home Office"/>
    <x v="1"/>
    <s v="Office Machines"/>
    <s v="Jumbo Drum"/>
    <d v="2016-09-14T00:00:00"/>
    <x v="2"/>
  </r>
  <r>
    <n v="7729"/>
    <s v="N"/>
    <d v="2016-09-14T00:00:00"/>
    <s v="Medium"/>
    <x v="0"/>
    <n v="2044.37"/>
    <n v="0.03"/>
    <s v="Regular"/>
    <n v="-2392.04"/>
    <n v="711.99"/>
    <n v="38.49"/>
    <s v="Giulietta Dortch"/>
    <s v="Mid Glamorgan"/>
    <s v="Small Business"/>
    <x v="1"/>
    <s v="Copiers and Fax"/>
    <s v="Large Box"/>
    <d v="2016-09-16T00:00:00"/>
    <x v="2"/>
  </r>
  <r>
    <n v="7730"/>
    <s v="N"/>
    <d v="2016-09-14T00:00:00"/>
    <s v="Medium"/>
    <x v="10"/>
    <n v="2637.0639999999999"/>
    <n v="0.09"/>
    <s v="Delivery Van"/>
    <n v="33.14"/>
    <n v="171.31"/>
    <n v="74"/>
    <s v="Giulietta Dortch"/>
    <s v="Mid Glamorgan"/>
    <s v="Small Business"/>
    <x v="2"/>
    <s v="Tables"/>
    <s v="Jumbo Drum"/>
    <d v="2016-09-14T00:00:00"/>
    <x v="2"/>
  </r>
  <r>
    <n v="7731"/>
    <s v="N"/>
    <d v="2016-09-14T00:00:00"/>
    <s v="Low"/>
    <x v="28"/>
    <n v="932.43"/>
    <n v="0.06"/>
    <s v="Regular"/>
    <n v="1.72"/>
    <n v="61.99"/>
    <n v="33.99"/>
    <s v="Jack Lebron"/>
    <s v="Dyfed"/>
    <s v="Corporate"/>
    <x v="1"/>
    <s v="Computer Peripherals"/>
    <s v="Small Box"/>
    <d v="2016-09-16T00:00:00"/>
    <x v="2"/>
  </r>
  <r>
    <n v="7732"/>
    <s v="N"/>
    <d v="2016-09-14T00:00:00"/>
    <s v="Medium"/>
    <x v="28"/>
    <n v="176.35"/>
    <n v="0.1"/>
    <s v="Regular"/>
    <n v="-10.5"/>
    <n v="21.78"/>
    <n v="19.760000000000002"/>
    <s v="Jay Fine"/>
    <s v="Dyfed"/>
    <s v="Consumer"/>
    <x v="0"/>
    <s v="Envelopes"/>
    <s v="Small Box"/>
    <d v="2016-09-14T00:00:00"/>
    <x v="2"/>
  </r>
  <r>
    <n v="7733"/>
    <s v="N"/>
    <d v="2016-09-14T00:00:00"/>
    <s v="Medium"/>
    <x v="4"/>
    <n v="349.67"/>
    <n v="0.09"/>
    <s v="Regular"/>
    <n v="-12.28"/>
    <n v="52.99"/>
    <n v="33.99"/>
    <s v="Jay Fine"/>
    <s v="Dyfed"/>
    <s v="Consumer"/>
    <x v="0"/>
    <s v="Paper"/>
    <s v="Small Box"/>
    <d v="2016-09-16T00:00:00"/>
    <x v="2"/>
  </r>
  <r>
    <n v="7734"/>
    <s v="N"/>
    <d v="2016-09-14T00:00:00"/>
    <s v="Medium"/>
    <x v="38"/>
    <n v="585.35"/>
    <n v="7.0000000000000007E-2"/>
    <s v="Regular"/>
    <n v="-81.03"/>
    <n v="27.73"/>
    <n v="21.42"/>
    <s v="Jay Fine"/>
    <s v="Dyfed"/>
    <s v="Consumer"/>
    <x v="0"/>
    <s v="Scissors Rulers and Trimmers"/>
    <s v="Small Pack"/>
    <d v="2016-09-16T00:00:00"/>
    <x v="2"/>
  </r>
  <r>
    <n v="7735"/>
    <s v="N"/>
    <d v="2016-09-14T00:00:00"/>
    <s v="Medium"/>
    <x v="42"/>
    <n v="1238.23"/>
    <n v="0"/>
    <s v="Regular"/>
    <n v="80.900000000000006"/>
    <n v="42.98"/>
    <n v="20.5"/>
    <s v="Justin Deggeller"/>
    <s v="Mid Glamorgan"/>
    <s v="Corporate"/>
    <x v="1"/>
    <s v="Computer Peripherals"/>
    <s v="Small Box"/>
    <d v="2016-09-15T00:00:00"/>
    <x v="2"/>
  </r>
  <r>
    <n v="7736"/>
    <s v="N"/>
    <d v="2016-09-14T00:00:00"/>
    <s v="Medium"/>
    <x v="36"/>
    <n v="177.33"/>
    <n v="0.04"/>
    <s v="Regular"/>
    <n v="-108.95"/>
    <n v="16.28"/>
    <n v="19.739999999999998"/>
    <s v="Justin Deggeller"/>
    <s v="Mid Glamorgan"/>
    <s v="Corporate"/>
    <x v="0"/>
    <s v="Paper"/>
    <s v="Small Box"/>
    <d v="2016-09-14T00:00:00"/>
    <x v="2"/>
  </r>
  <r>
    <n v="7737"/>
    <s v="N"/>
    <d v="2016-09-14T00:00:00"/>
    <s v="Medium"/>
    <x v="15"/>
    <n v="1184.3440000000001"/>
    <n v="0.1"/>
    <s v="Regular"/>
    <n v="59.05"/>
    <n v="77.989999999999995"/>
    <n v="18.989999999999998"/>
    <s v="Justin Deggeller"/>
    <s v="Mid Glamorgan"/>
    <s v="Corporate"/>
    <x v="1"/>
    <s v="Telephones and Communication"/>
    <s v="Small Box"/>
    <d v="2016-09-16T00:00:00"/>
    <x v="2"/>
  </r>
  <r>
    <n v="7738"/>
    <s v="N"/>
    <d v="2016-09-14T00:00:00"/>
    <s v="Medium"/>
    <x v="26"/>
    <n v="853.1"/>
    <n v="0.02"/>
    <s v="Express"/>
    <n v="227"/>
    <n v="51.48"/>
    <n v="15.99"/>
    <s v="Darren Budd"/>
    <s v="West Glamorgan"/>
    <s v="Corporate"/>
    <x v="1"/>
    <s v="Computer Peripherals"/>
    <s v="Small Pack"/>
    <d v="2016-09-16T00:00:00"/>
    <x v="2"/>
  </r>
  <r>
    <n v="7739"/>
    <s v="N"/>
    <d v="2016-09-14T00:00:00"/>
    <s v="Medium"/>
    <x v="35"/>
    <n v="474.4"/>
    <n v="0.04"/>
    <s v="Regular"/>
    <n v="75.37"/>
    <n v="29.67"/>
    <n v="22.99"/>
    <s v="Darren Budd"/>
    <s v="West Glamorgan"/>
    <s v="Corporate"/>
    <x v="2"/>
    <s v="Office Furnishings"/>
    <s v="Small Pack"/>
    <d v="2016-09-15T00:00:00"/>
    <x v="2"/>
  </r>
  <r>
    <n v="7740"/>
    <s v="N"/>
    <d v="2016-09-14T00:00:00"/>
    <s v="Medium"/>
    <x v="40"/>
    <n v="71.83"/>
    <n v="7.0000000000000007E-2"/>
    <s v="Regular"/>
    <n v="-13.24"/>
    <n v="13.88"/>
    <n v="15.49"/>
    <s v="Darren Budd"/>
    <s v="West Glamorgan"/>
    <s v="Corporate"/>
    <x v="2"/>
    <s v="Tables"/>
    <s v="Jumbo Box"/>
    <d v="2016-09-15T00:00:00"/>
    <x v="2"/>
  </r>
  <r>
    <n v="7741"/>
    <s v="N"/>
    <d v="2016-09-14T00:00:00"/>
    <s v="High"/>
    <x v="15"/>
    <n v="174.2"/>
    <n v="0.03"/>
    <s v="Regular"/>
    <n v="49.99"/>
    <n v="19.399999999999999"/>
    <n v="15.71"/>
    <s v="Paul MacIntyre"/>
    <s v="West Glamorgan"/>
    <s v="Corporate"/>
    <x v="0"/>
    <s v="Paper"/>
    <s v="Wrap Bag"/>
    <d v="2016-09-14T00:00:00"/>
    <x v="2"/>
  </r>
  <r>
    <n v="7742"/>
    <s v="N"/>
    <d v="2016-09-14T00:00:00"/>
    <s v="High"/>
    <x v="42"/>
    <n v="268.77999999999997"/>
    <n v="0.05"/>
    <s v="Regular"/>
    <n v="-166.95"/>
    <n v="18.48"/>
    <n v="22.74"/>
    <s v="Paul MacIntyre"/>
    <s v="West Glamorgan"/>
    <s v="Corporate"/>
    <x v="0"/>
    <s v="Paper"/>
    <s v="Small Box"/>
    <d v="2016-09-16T00:00:00"/>
    <x v="2"/>
  </r>
  <r>
    <n v="7743"/>
    <s v="N"/>
    <d v="2016-09-16T00:00:00"/>
    <s v="Medium"/>
    <x v="25"/>
    <n v="797.34"/>
    <n v="0.1"/>
    <s v="Delivery Van"/>
    <n v="-185.01"/>
    <n v="37.979999999999997"/>
    <n v="28.36"/>
    <s v="Cari Schnelling"/>
    <s v="South Glamorgan"/>
    <s v="Home Office"/>
    <x v="2"/>
    <s v="Chairs &amp; Chairmats"/>
    <s v="Jumbo Drum"/>
    <d v="2016-09-18T00:00:00"/>
    <x v="2"/>
  </r>
  <r>
    <n v="7744"/>
    <s v="N"/>
    <d v="2016-09-18T00:00:00"/>
    <s v="High"/>
    <x v="35"/>
    <n v="1127.31"/>
    <n v="0.08"/>
    <s v="Express"/>
    <n v="440.11"/>
    <n v="60.04"/>
    <n v="19.79"/>
    <s v="Jamie Frazer"/>
    <s v="Mid Glamorgan"/>
    <s v="Small Business"/>
    <x v="0"/>
    <s v="Paper"/>
    <s v="Small Box"/>
    <d v="2016-09-20T00:00:00"/>
    <x v="2"/>
  </r>
  <r>
    <n v="7745"/>
    <s v="N"/>
    <d v="2016-09-18T00:00:00"/>
    <s v="High"/>
    <x v="1"/>
    <n v="101.92"/>
    <n v="0.06"/>
    <s v="Regular"/>
    <n v="-30.83"/>
    <n v="19.45"/>
    <n v="20.28"/>
    <s v="Darrin Sayre"/>
    <s v="Mid Glamorgan"/>
    <s v="Consumer"/>
    <x v="0"/>
    <s v="Binders and Binder Accessories"/>
    <s v="Small Box"/>
    <d v="2016-09-20T00:00:00"/>
    <x v="2"/>
  </r>
  <r>
    <n v="7746"/>
    <s v="N"/>
    <d v="2016-09-18T00:00:00"/>
    <s v="Not Specified"/>
    <x v="16"/>
    <n v="643.9"/>
    <n v="0.01"/>
    <s v="Regular"/>
    <n v="-66.58"/>
    <n v="24.99"/>
    <n v="23.44"/>
    <s v="William Brown"/>
    <s v="Mid Glamorgan"/>
    <s v="Corporate"/>
    <x v="1"/>
    <s v="Office Machines"/>
    <s v="Medium Box"/>
    <d v="2016-09-20T00:00:00"/>
    <x v="2"/>
  </r>
  <r>
    <n v="7747"/>
    <s v="N"/>
    <d v="2016-09-18T00:00:00"/>
    <s v="Not Specified"/>
    <x v="35"/>
    <n v="2621.7705000000001"/>
    <n v="7.0000000000000007E-2"/>
    <s v="Regular"/>
    <n v="389.41"/>
    <n v="137.99"/>
    <n v="21.69"/>
    <s v="William Brown"/>
    <s v="Mid Glamorgan"/>
    <s v="Corporate"/>
    <x v="1"/>
    <s v="Telephones and Communication"/>
    <s v="Small Box"/>
    <d v="2016-09-20T00:00:00"/>
    <x v="2"/>
  </r>
  <r>
    <n v="7748"/>
    <s v="N"/>
    <d v="2016-09-21T00:00:00"/>
    <s v="Medium"/>
    <x v="43"/>
    <n v="236.91"/>
    <n v="0.04"/>
    <s v="Regular"/>
    <n v="-183.93"/>
    <n v="18.48"/>
    <n v="23.54"/>
    <s v="Bill Shonely"/>
    <s v="Mid Glamorgan"/>
    <s v="Small Business"/>
    <x v="0"/>
    <s v="Paper"/>
    <s v="Small Box"/>
    <d v="2016-09-22T00:00:00"/>
    <x v="2"/>
  </r>
  <r>
    <n v="7749"/>
    <s v="N"/>
    <d v="2016-09-21T00:00:00"/>
    <s v="Medium"/>
    <x v="41"/>
    <n v="480.4"/>
    <n v="0.09"/>
    <s v="Express"/>
    <n v="-180.4"/>
    <n v="27.42"/>
    <n v="24.68"/>
    <s v="Bill Shonely"/>
    <s v="Mid Glamorgan"/>
    <s v="Small Business"/>
    <x v="0"/>
    <s v="Storage &amp; Organization"/>
    <s v="Small Box"/>
    <d v="2016-09-21T00:00:00"/>
    <x v="2"/>
  </r>
  <r>
    <n v="7750"/>
    <s v="N"/>
    <d v="2016-09-21T00:00:00"/>
    <s v="High"/>
    <x v="10"/>
    <n v="8193.2900000000009"/>
    <n v="0.09"/>
    <s v="Regular"/>
    <n v="2142.6799999999998"/>
    <n v="427.88"/>
    <n v="25.37"/>
    <s v="Gary Zandusky"/>
    <s v="West Glamorgan"/>
    <s v="Home Office"/>
    <x v="0"/>
    <s v="Storage &amp; Organization"/>
    <s v="Small Box"/>
    <d v="2016-09-21T00:00:00"/>
    <x v="2"/>
  </r>
  <r>
    <n v="7751"/>
    <s v="N"/>
    <d v="2016-09-21T00:00:00"/>
    <s v="High"/>
    <x v="48"/>
    <n v="127.43"/>
    <n v="0.02"/>
    <s v="Regular"/>
    <n v="-50.66"/>
    <n v="27.7"/>
    <n v="25.25"/>
    <s v="Charlotte Melton"/>
    <s v="South Glamorgan"/>
    <s v="Home Office"/>
    <x v="0"/>
    <s v="Storage &amp; Organization"/>
    <s v="Small Box"/>
    <d v="2016-09-23T00:00:00"/>
    <x v="2"/>
  </r>
  <r>
    <n v="7752"/>
    <s v="N"/>
    <d v="2016-09-21T00:00:00"/>
    <s v="Medium"/>
    <x v="42"/>
    <n v="333.15"/>
    <n v="0.1"/>
    <s v="Regular"/>
    <n v="-118.85"/>
    <n v="20.75"/>
    <n v="22.54"/>
    <s v="Jim Sink"/>
    <s v="Dyfed"/>
    <s v="Corporate"/>
    <x v="2"/>
    <s v="Office Furnishings"/>
    <s v="Small Pack"/>
    <d v="2016-09-23T00:00:00"/>
    <x v="2"/>
  </r>
  <r>
    <n v="7753"/>
    <s v="N"/>
    <d v="2016-09-21T00:00:00"/>
    <s v="Medium"/>
    <x v="22"/>
    <n v="143.82"/>
    <n v="0.09"/>
    <s v="Regular"/>
    <n v="-2.98"/>
    <n v="17.850000000000001"/>
    <n v="16.27"/>
    <s v="Jim Sink"/>
    <s v="Dyfed"/>
    <s v="Corporate"/>
    <x v="0"/>
    <s v="Pens &amp; Art Supplies"/>
    <s v="Wrap Bag"/>
    <d v="2016-09-22T00:00:00"/>
    <x v="2"/>
  </r>
  <r>
    <n v="7754"/>
    <s v="N"/>
    <d v="2016-09-22T00:00:00"/>
    <s v="Low"/>
    <x v="23"/>
    <n v="198.53"/>
    <n v="7.0000000000000007E-2"/>
    <s v="Regular"/>
    <n v="43.51"/>
    <n v="16.260000000000002"/>
    <n v="15.2"/>
    <s v="Bobby Trafton"/>
    <s v="Dyfed"/>
    <s v="Small Business"/>
    <x v="0"/>
    <s v="Pens &amp; Art Supplies"/>
    <s v="Wrap Bag"/>
    <d v="2016-09-24T00:00:00"/>
    <x v="2"/>
  </r>
  <r>
    <n v="7755"/>
    <s v="N"/>
    <d v="2016-09-22T00:00:00"/>
    <s v="Low"/>
    <x v="7"/>
    <n v="55.64"/>
    <n v="0.09"/>
    <s v="Regular"/>
    <n v="3.78"/>
    <n v="14.88"/>
    <n v="15.01"/>
    <s v="Bobby Trafton"/>
    <s v="Dyfed"/>
    <s v="Small Business"/>
    <x v="0"/>
    <s v="Pens &amp; Art Supplies"/>
    <s v="Wrap Bag"/>
    <d v="2016-09-27T00:00:00"/>
    <x v="2"/>
  </r>
  <r>
    <n v="7756"/>
    <s v="N"/>
    <d v="2016-09-23T00:00:00"/>
    <s v="Low"/>
    <x v="11"/>
    <n v="1305.69"/>
    <n v="0.06"/>
    <s v="Regular"/>
    <n v="547.73"/>
    <n v="43.78"/>
    <n v="15.99"/>
    <s v="Brad Thomas"/>
    <s v="Mid Glamorgan"/>
    <s v="Home Office"/>
    <x v="1"/>
    <s v="Computer Peripherals"/>
    <s v="Small Pack"/>
    <d v="2016-09-27T00:00:00"/>
    <x v="2"/>
  </r>
  <r>
    <n v="7757"/>
    <s v="N"/>
    <d v="2016-09-23T00:00:00"/>
    <s v="Low"/>
    <x v="0"/>
    <n v="26.74"/>
    <n v="0.06"/>
    <s v="Regular"/>
    <n v="-5.96"/>
    <n v="16.98"/>
    <n v="19.02"/>
    <s v="Brad Thomas"/>
    <s v="Mid Glamorgan"/>
    <s v="Home Office"/>
    <x v="0"/>
    <s v="Paper"/>
    <s v="Small Box"/>
    <d v="2016-09-25T00:00:00"/>
    <x v="2"/>
  </r>
  <r>
    <n v="7758"/>
    <s v="N"/>
    <d v="2016-09-23T00:00:00"/>
    <s v="Low"/>
    <x v="24"/>
    <n v="597.72"/>
    <n v="0.06"/>
    <s v="Regular"/>
    <n v="-85.91"/>
    <n v="28.99"/>
    <n v="22.99"/>
    <s v="Brad Thomas"/>
    <s v="Mid Glamorgan"/>
    <s v="Home Office"/>
    <x v="0"/>
    <s v="Pens &amp; Art Supplies"/>
    <s v="Small Pack"/>
    <d v="2016-09-27T00:00:00"/>
    <x v="2"/>
  </r>
  <r>
    <n v="7759"/>
    <s v="N"/>
    <d v="2016-09-23T00:00:00"/>
    <s v="Low"/>
    <x v="14"/>
    <n v="4253.33"/>
    <n v="0"/>
    <s v="Regular"/>
    <n v="-621.04999999999995"/>
    <n v="221.37"/>
    <n v="83"/>
    <s v="Brad Thomas"/>
    <s v="Mid Glamorgan"/>
    <s v="Home Office"/>
    <x v="2"/>
    <s v="Tables"/>
    <s v="Large Box"/>
    <d v="2016-10-02T00:00:00"/>
    <x v="2"/>
  </r>
  <r>
    <n v="7760"/>
    <s v="N"/>
    <d v="2016-09-23T00:00:00"/>
    <s v="Critical"/>
    <x v="47"/>
    <n v="1215.75"/>
    <n v="0"/>
    <s v="Regular"/>
    <n v="150.94"/>
    <n v="51.99"/>
    <n v="24.25"/>
    <s v="Rick Bensley"/>
    <s v="Mid Glamorgan"/>
    <s v="Consumer"/>
    <x v="1"/>
    <s v="Computer Peripherals"/>
    <s v="Small Box"/>
    <d v="2016-09-25T00:00:00"/>
    <x v="2"/>
  </r>
  <r>
    <n v="7761"/>
    <s v="N"/>
    <d v="2016-09-24T00:00:00"/>
    <s v="High"/>
    <x v="15"/>
    <n v="8134.91"/>
    <n v="0.01"/>
    <s v="Delivery Van"/>
    <n v="1546.65"/>
    <n v="360.21"/>
    <n v="54.19"/>
    <s v="Lisa DeCherney"/>
    <s v="West Glamorgan"/>
    <s v="Corporate"/>
    <x v="2"/>
    <s v="Tables"/>
    <s v="Jumbo Box"/>
    <d v="2016-09-26T00:00:00"/>
    <x v="2"/>
  </r>
  <r>
    <n v="7762"/>
    <s v="N"/>
    <d v="2016-09-24T00:00:00"/>
    <s v="High"/>
    <x v="12"/>
    <n v="5360.3344999999999"/>
    <n v="0.09"/>
    <s v="Regular"/>
    <n v="1348.61"/>
    <n v="207.99"/>
    <n v="18.2"/>
    <s v="Lisa DeCherney"/>
    <s v="West Glamorgan"/>
    <s v="Corporate"/>
    <x v="1"/>
    <s v="Telephones and Communication"/>
    <s v="Small Box"/>
    <d v="2016-09-25T00:00:00"/>
    <x v="2"/>
  </r>
  <r>
    <n v="7763"/>
    <s v="N"/>
    <d v="2016-09-25T00:00:00"/>
    <s v="High"/>
    <x v="23"/>
    <n v="952.43"/>
    <n v="0"/>
    <s v="Regular"/>
    <n v="273.04000000000002"/>
    <n v="31.98"/>
    <n v="19.97"/>
    <s v="Dan Reichenbach"/>
    <s v="Dyfed"/>
    <s v="Corporate"/>
    <x v="0"/>
    <s v="Paper"/>
    <s v="Small Box"/>
    <d v="2016-09-27T00:00:00"/>
    <x v="2"/>
  </r>
  <r>
    <n v="7764"/>
    <s v="N"/>
    <d v="2016-09-26T00:00:00"/>
    <s v="High"/>
    <x v="20"/>
    <n v="481.38549999999998"/>
    <n v="0.06"/>
    <s v="Regular"/>
    <n v="-296.27999999999997"/>
    <n v="107.99"/>
    <n v="18.899999999999999"/>
    <s v="Michael Moore"/>
    <s v="Mid Glamorgan"/>
    <s v="Corporate"/>
    <x v="1"/>
    <s v="Telephones and Communication"/>
    <s v="Small Box"/>
    <d v="2016-09-28T00:00:00"/>
    <x v="2"/>
  </r>
  <r>
    <n v="7765"/>
    <s v="N"/>
    <d v="2016-09-26T00:00:00"/>
    <s v="High"/>
    <x v="9"/>
    <n v="6484.8590000000004"/>
    <n v="0.05"/>
    <s v="Regular"/>
    <n v="1841.86"/>
    <n v="187.99"/>
    <n v="22.99"/>
    <s v="Sandra Glassco"/>
    <s v="West Glamorgan"/>
    <s v="Home Office"/>
    <x v="1"/>
    <s v="Telephones and Communication"/>
    <s v="Small Box"/>
    <d v="2016-09-27T00:00:00"/>
    <x v="2"/>
  </r>
  <r>
    <n v="7766"/>
    <s v="N"/>
    <d v="2016-09-28T00:00:00"/>
    <s v="High"/>
    <x v="29"/>
    <n v="169.12"/>
    <n v="0.09"/>
    <s v="Regular"/>
    <n v="-129.31"/>
    <n v="15.98"/>
    <n v="19.260000000000002"/>
    <s v="Ivan Liston"/>
    <s v="Mid Glamorgan"/>
    <s v="Consumer"/>
    <x v="0"/>
    <s v="Binders and Binder Accessories"/>
    <s v="Small Box"/>
    <d v="2016-09-30T00:00:00"/>
    <x v="2"/>
  </r>
  <r>
    <n v="7767"/>
    <s v="N"/>
    <d v="2016-09-28T00:00:00"/>
    <s v="High"/>
    <x v="15"/>
    <n v="115.15"/>
    <n v="7.0000000000000007E-2"/>
    <s v="Regular"/>
    <n v="29.57"/>
    <n v="16.73"/>
    <n v="15.52"/>
    <s v="Ivan Liston"/>
    <s v="Mid Glamorgan"/>
    <s v="Consumer"/>
    <x v="0"/>
    <s v="Paper"/>
    <s v="Wrap Bag"/>
    <d v="2016-09-29T00:00:00"/>
    <x v="2"/>
  </r>
  <r>
    <n v="7768"/>
    <s v="N"/>
    <d v="2016-09-28T00:00:00"/>
    <s v="Critical"/>
    <x v="36"/>
    <n v="1604.26"/>
    <n v="0.05"/>
    <s v="Regular"/>
    <n v="424"/>
    <n v="56.01"/>
    <n v="17.5"/>
    <s v="Cindy Schnelling"/>
    <s v="Mid Glamorgan"/>
    <s v="Corporate"/>
    <x v="0"/>
    <s v="Appliances"/>
    <s v="Small Box"/>
    <d v="2016-09-30T00:00:00"/>
    <x v="2"/>
  </r>
  <r>
    <n v="7769"/>
    <s v="N"/>
    <d v="2016-09-28T00:00:00"/>
    <s v="Critical"/>
    <x v="1"/>
    <n v="85.76"/>
    <n v="0.06"/>
    <s v="Regular"/>
    <n v="13.92"/>
    <n v="18.68"/>
    <n v="15.5"/>
    <s v="Cindy Schnelling"/>
    <s v="Mid Glamorgan"/>
    <s v="Corporate"/>
    <x v="0"/>
    <s v="Pens &amp; Art Supplies"/>
    <s v="Wrap Bag"/>
    <d v="2016-09-29T00:00:00"/>
    <x v="2"/>
  </r>
  <r>
    <n v="7770"/>
    <s v="N"/>
    <d v="2016-10-01T00:00:00"/>
    <s v="Low"/>
    <x v="14"/>
    <n v="36.22"/>
    <n v="0"/>
    <s v="Regular"/>
    <n v="7.56"/>
    <n v="13.48"/>
    <n v="14.7"/>
    <s v="Peter Fuller"/>
    <s v="Mid Glamorgan"/>
    <s v="Corporate"/>
    <x v="0"/>
    <s v="Rubber Bands"/>
    <s v="Wrap Bag"/>
    <d v="2016-10-05T00:00:00"/>
    <x v="2"/>
  </r>
  <r>
    <n v="7771"/>
    <s v="N"/>
    <d v="2016-10-01T00:00:00"/>
    <s v="Low"/>
    <x v="46"/>
    <n v="82.79"/>
    <n v="0.05"/>
    <s v="Regular"/>
    <n v="0.56999999999999995"/>
    <n v="13.68"/>
    <n v="14.7"/>
    <s v="Peter Fuller"/>
    <s v="Mid Glamorgan"/>
    <s v="Corporate"/>
    <x v="0"/>
    <s v="Pens &amp; Art Supplies"/>
    <s v="Wrap Bag"/>
    <d v="2016-10-05T00:00:00"/>
    <x v="2"/>
  </r>
  <r>
    <n v="7772"/>
    <s v="N"/>
    <d v="2016-10-02T00:00:00"/>
    <s v="Not Specified"/>
    <x v="18"/>
    <n v="950.84"/>
    <n v="0.08"/>
    <s v="Regular"/>
    <n v="-84.58"/>
    <n v="42.98"/>
    <n v="33.99"/>
    <s v="Peter Fuller"/>
    <s v="Mid Glamorgan"/>
    <s v="Consumer"/>
    <x v="0"/>
    <s v="Paper"/>
    <s v="Small Box"/>
    <d v="2016-10-04T00:00:00"/>
    <x v="2"/>
  </r>
  <r>
    <n v="7773"/>
    <s v="N"/>
    <d v="2016-10-02T00:00:00"/>
    <s v="Not Specified"/>
    <x v="23"/>
    <n v="14501.24"/>
    <n v="0"/>
    <s v="Delivery Van"/>
    <n v="640.16"/>
    <n v="388.13"/>
    <n v="99.63"/>
    <s v="Peter Fuller"/>
    <s v="Mid Glamorgan"/>
    <s v="Consumer"/>
    <x v="2"/>
    <s v="Tables"/>
    <s v="Jumbo Box"/>
    <d v="2016-10-03T00:00:00"/>
    <x v="2"/>
  </r>
  <r>
    <n v="7774"/>
    <s v="N"/>
    <d v="2016-10-02T00:00:00"/>
    <s v="Critical"/>
    <x v="33"/>
    <n v="420.77"/>
    <n v="0.04"/>
    <s v="Regular"/>
    <n v="-219.01"/>
    <n v="20.45"/>
    <n v="21.77"/>
    <s v="Brad Thomas"/>
    <s v="Mid Glamorgan"/>
    <s v="Home Office"/>
    <x v="0"/>
    <s v="Scissors Rulers and Trimmers"/>
    <s v="Small Pack"/>
    <d v="2016-10-04T00:00:00"/>
    <x v="2"/>
  </r>
  <r>
    <n v="7775"/>
    <s v="N"/>
    <d v="2016-10-02T00:00:00"/>
    <s v="Critical"/>
    <x v="7"/>
    <n v="1729.0409999999999"/>
    <n v="0.04"/>
    <s v="Regular"/>
    <n v="247.84"/>
    <n v="127.99"/>
    <n v="18.23"/>
    <s v="Brad Thomas"/>
    <s v="Mid Glamorgan"/>
    <s v="Home Office"/>
    <x v="1"/>
    <s v="Telephones and Communication"/>
    <s v="Small Box"/>
    <d v="2016-10-04T00:00:00"/>
    <x v="2"/>
  </r>
  <r>
    <n v="7776"/>
    <s v="N"/>
    <d v="2016-10-02T00:00:00"/>
    <s v="Low"/>
    <x v="49"/>
    <n v="952.94"/>
    <n v="0.03"/>
    <s v="Regular"/>
    <n v="259.98"/>
    <n v="31.98"/>
    <n v="19.97"/>
    <s v="Eileen Kiefer"/>
    <s v="West Glamorgan"/>
    <s v="Consumer"/>
    <x v="0"/>
    <s v="Paper"/>
    <s v="Small Box"/>
    <d v="2016-10-04T00:00:00"/>
    <x v="2"/>
  </r>
  <r>
    <n v="7777"/>
    <s v="N"/>
    <d v="2016-10-03T00:00:00"/>
    <s v="Medium"/>
    <x v="3"/>
    <n v="493.83"/>
    <n v="0"/>
    <s v="Regular"/>
    <n v="290.75"/>
    <n v="42.93"/>
    <n v="17.920000000000002"/>
    <s v="Amy Hunt"/>
    <s v="Mid Glamorgan"/>
    <s v="Small Business"/>
    <x v="2"/>
    <s v="Office Furnishings"/>
    <s v="Small Pack"/>
    <d v="2016-10-05T00:00:00"/>
    <x v="2"/>
  </r>
  <r>
    <n v="7778"/>
    <s v="N"/>
    <d v="2016-10-03T00:00:00"/>
    <s v="Medium"/>
    <x v="48"/>
    <n v="152.35"/>
    <n v="0.08"/>
    <s v="Express"/>
    <n v="16.22"/>
    <n v="31.98"/>
    <n v="19.86"/>
    <s v="Amy Hunt"/>
    <s v="Mid Glamorgan"/>
    <s v="Small Business"/>
    <x v="0"/>
    <s v="Paper"/>
    <s v="Small Box"/>
    <d v="2016-10-05T00:00:00"/>
    <x v="2"/>
  </r>
  <r>
    <n v="7779"/>
    <s v="N"/>
    <d v="2016-10-03T00:00:00"/>
    <s v="Not Specified"/>
    <x v="16"/>
    <n v="466.66"/>
    <n v="0.08"/>
    <s v="Regular"/>
    <n v="-48.72"/>
    <n v="22.23"/>
    <n v="18.68"/>
    <s v="Michael Oakman"/>
    <s v="Mid Glamorgan"/>
    <s v="Small Business"/>
    <x v="0"/>
    <s v="Scissors Rulers and Trimmers"/>
    <s v="Small Pack"/>
    <d v="2016-10-05T00:00:00"/>
    <x v="2"/>
  </r>
  <r>
    <n v="7780"/>
    <s v="Y"/>
    <d v="2016-10-04T00:00:00"/>
    <s v="Medium"/>
    <x v="20"/>
    <n v="346.29"/>
    <n v="7.0000000000000007E-2"/>
    <s v="Regular"/>
    <n v="51.16"/>
    <n v="66.959999999999994"/>
    <n v="24.75"/>
    <s v="Pauline Chand"/>
    <s v="West Glamorgan"/>
    <s v="Corporate"/>
    <x v="0"/>
    <s v="Paper"/>
    <s v="Small Box"/>
    <d v="2016-10-06T00:00:00"/>
    <x v="2"/>
  </r>
  <r>
    <n v="7781"/>
    <s v="Y"/>
    <d v="2016-10-04T00:00:00"/>
    <s v="Medium"/>
    <x v="35"/>
    <n v="369.92"/>
    <n v="7.0000000000000007E-2"/>
    <s v="Regular"/>
    <n v="-63.09"/>
    <n v="26.97"/>
    <n v="21.51"/>
    <s v="Pauline Chand"/>
    <s v="West Glamorgan"/>
    <s v="Corporate"/>
    <x v="0"/>
    <s v="Storage &amp; Organization"/>
    <s v="Small Box"/>
    <d v="2016-10-05T00:00:00"/>
    <x v="2"/>
  </r>
  <r>
    <n v="7782"/>
    <s v="N"/>
    <d v="2016-10-05T00:00:00"/>
    <s v="Not Specified"/>
    <x v="42"/>
    <n v="398.82"/>
    <n v="0.04"/>
    <s v="Regular"/>
    <n v="30.43"/>
    <n v="21.99"/>
    <n v="19.12"/>
    <s v="Allen Golden"/>
    <s v="West Glamorgan"/>
    <s v="Consumer"/>
    <x v="0"/>
    <s v="Paper"/>
    <s v="Small Box"/>
    <d v="2016-10-07T00:00:00"/>
    <x v="2"/>
  </r>
  <r>
    <n v="7783"/>
    <s v="N"/>
    <d v="2016-10-05T00:00:00"/>
    <s v="High"/>
    <x v="9"/>
    <n v="1062.0999999999999"/>
    <n v="7.0000000000000007E-2"/>
    <s v="Regular"/>
    <n v="218.66"/>
    <n v="37.979999999999997"/>
    <n v="19.37"/>
    <s v="Brosina Hoffman"/>
    <s v="Mid Glamorgan"/>
    <s v="Consumer"/>
    <x v="0"/>
    <s v="Appliances"/>
    <s v="Medium Box"/>
    <d v="2016-10-06T00:00:00"/>
    <x v="2"/>
  </r>
  <r>
    <n v="7784"/>
    <s v="N"/>
    <d v="2016-10-05T00:00:00"/>
    <s v="High"/>
    <x v="42"/>
    <n v="5356.61"/>
    <n v="0.01"/>
    <s v="Delivery Van"/>
    <n v="67.3"/>
    <n v="147.99"/>
    <n v="42.63"/>
    <s v="Brosina Hoffman"/>
    <s v="Mid Glamorgan"/>
    <s v="Consumer"/>
    <x v="2"/>
    <s v="Chairs &amp; Chairmats"/>
    <s v="Jumbo Drum"/>
    <d v="2016-10-07T00:00:00"/>
    <x v="2"/>
  </r>
  <r>
    <n v="7785"/>
    <s v="N"/>
    <d v="2016-10-05T00:00:00"/>
    <s v="High"/>
    <x v="38"/>
    <n v="4866.7700000000004"/>
    <n v="7.0000000000000007E-2"/>
    <s v="Regular"/>
    <n v="2477.7199999999998"/>
    <n v="162.97999999999999"/>
    <n v="27.99"/>
    <s v="Brosina Hoffman"/>
    <s v="Mid Glamorgan"/>
    <s v="Consumer"/>
    <x v="1"/>
    <s v="Office Machines"/>
    <s v="Medium Box"/>
    <d v="2016-10-05T00:00:00"/>
    <x v="2"/>
  </r>
  <r>
    <n v="7786"/>
    <s v="N"/>
    <d v="2016-10-06T00:00:00"/>
    <s v="Not Specified"/>
    <x v="28"/>
    <n v="132.56"/>
    <n v="0.02"/>
    <s v="Regular"/>
    <n v="-18.079999999999998"/>
    <n v="18.48"/>
    <n v="19.14"/>
    <s v="Duane Huffman"/>
    <s v="West Glamorgan"/>
    <s v="Small Business"/>
    <x v="0"/>
    <s v="Paper"/>
    <s v="Small Box"/>
    <d v="2016-10-07T00:00:00"/>
    <x v="2"/>
  </r>
  <r>
    <n v="7787"/>
    <s v="Y"/>
    <d v="2016-10-06T00:00:00"/>
    <s v="Low"/>
    <x v="11"/>
    <n v="265.52999999999997"/>
    <n v="0.03"/>
    <s v="Regular"/>
    <n v="89.5"/>
    <n v="18.079999999999998"/>
    <n v="15.82"/>
    <s v="Alan Jenkins"/>
    <s v="West Glamorgan"/>
    <s v="Corporate"/>
    <x v="0"/>
    <s v="Rubber Bands"/>
    <s v="Wrap Bag"/>
    <d v="2016-10-15T00:00:00"/>
    <x v="2"/>
  </r>
  <r>
    <n v="7788"/>
    <s v="N"/>
    <d v="2016-10-08T00:00:00"/>
    <s v="High"/>
    <x v="13"/>
    <n v="47.5"/>
    <n v="0.09"/>
    <s v="Regular"/>
    <n v="-10.67"/>
    <n v="42.98"/>
    <n v="25.63"/>
    <s v="Doug Bickford"/>
    <s v="South Glamorgan"/>
    <s v="Small Business"/>
    <x v="0"/>
    <s v="Binders and Binder Accessories"/>
    <s v="Small Box"/>
    <d v="2016-10-10T00:00:00"/>
    <x v="2"/>
  </r>
  <r>
    <n v="7789"/>
    <s v="N"/>
    <d v="2016-10-08T00:00:00"/>
    <s v="High"/>
    <x v="8"/>
    <n v="1421.45"/>
    <n v="0.09"/>
    <s v="Regular"/>
    <n v="166.88"/>
    <n v="46.54"/>
    <n v="28.72"/>
    <s v="Doug Bickford"/>
    <s v="South Glamorgan"/>
    <s v="Small Business"/>
    <x v="0"/>
    <s v="Binders and Binder Accessories"/>
    <s v="Small Box"/>
    <d v="2016-10-09T00:00:00"/>
    <x v="2"/>
  </r>
  <r>
    <n v="7790"/>
    <s v="N"/>
    <d v="2016-10-08T00:00:00"/>
    <s v="Critical"/>
    <x v="29"/>
    <n v="279.41000000000003"/>
    <n v="0.01"/>
    <s v="Regular"/>
    <n v="-37.049999999999997"/>
    <n v="18.48"/>
    <n v="19.14"/>
    <s v="Beth Fritzler"/>
    <s v="Mid Glamorgan"/>
    <s v="Small Business"/>
    <x v="0"/>
    <s v="Paper"/>
    <s v="Small Box"/>
    <d v="2016-10-09T00:00:00"/>
    <x v="2"/>
  </r>
  <r>
    <n v="7791"/>
    <s v="N"/>
    <d v="2016-10-08T00:00:00"/>
    <s v="Critical"/>
    <x v="45"/>
    <n v="178.9"/>
    <n v="0.02"/>
    <s v="Regular"/>
    <n v="-15.01"/>
    <n v="22.23"/>
    <n v="18.68"/>
    <s v="Beth Fritzler"/>
    <s v="Mid Glamorgan"/>
    <s v="Small Business"/>
    <x v="0"/>
    <s v="Scissors Rulers and Trimmers"/>
    <s v="Small Pack"/>
    <d v="2016-10-10T00:00:00"/>
    <x v="2"/>
  </r>
  <r>
    <n v="7792"/>
    <s v="N"/>
    <d v="2016-10-08T00:00:00"/>
    <s v="Low"/>
    <x v="38"/>
    <n v="2412.4"/>
    <n v="0.1"/>
    <s v="Regular"/>
    <n v="701.57"/>
    <n v="79.84"/>
    <n v="14.99"/>
    <s v="Benjamin Farhat"/>
    <s v="Mid Glamorgan"/>
    <s v="Home Office"/>
    <x v="0"/>
    <s v="Appliances"/>
    <s v="Small Box"/>
    <d v="2016-10-10T00:00:00"/>
    <x v="2"/>
  </r>
  <r>
    <n v="7793"/>
    <s v="N"/>
    <d v="2016-10-08T00:00:00"/>
    <s v="Low"/>
    <x v="10"/>
    <n v="1230.51"/>
    <n v="0"/>
    <s v="Express"/>
    <n v="167.12"/>
    <n v="68.959999999999994"/>
    <n v="27.22"/>
    <s v="Brian Stugart"/>
    <s v="West Glamorgan"/>
    <s v="Consumer"/>
    <x v="0"/>
    <s v="Appliances"/>
    <s v="Small Box"/>
    <d v="2016-10-17T00:00:00"/>
    <x v="2"/>
  </r>
  <r>
    <n v="7794"/>
    <s v="N"/>
    <d v="2016-10-09T00:00:00"/>
    <s v="Not Specified"/>
    <x v="48"/>
    <n v="2046.96"/>
    <n v="0.04"/>
    <s v="Express"/>
    <n v="-324.08999999999997"/>
    <n v="291.48"/>
    <n v="49"/>
    <s v="Bryan Davis"/>
    <s v="South Glamorgan"/>
    <s v="Corporate"/>
    <x v="0"/>
    <s v="Storage &amp; Organization"/>
    <s v="Large Box"/>
    <d v="2016-10-11T00:00:00"/>
    <x v="2"/>
  </r>
  <r>
    <n v="7795"/>
    <s v="N"/>
    <d v="2016-10-10T00:00:00"/>
    <s v="Low"/>
    <x v="2"/>
    <n v="9759.65"/>
    <n v="0.09"/>
    <s v="Regular"/>
    <n v="3071.57"/>
    <n v="221.84"/>
    <n v="35.21"/>
    <s v="Bradley Drucker"/>
    <s v="Mid Glamorgan"/>
    <s v="Small Business"/>
    <x v="2"/>
    <s v="Office Furnishings"/>
    <s v="Large Box"/>
    <d v="2016-10-14T00:00:00"/>
    <x v="2"/>
  </r>
  <r>
    <n v="7796"/>
    <s v="N"/>
    <d v="2016-10-10T00:00:00"/>
    <s v="Medium"/>
    <x v="13"/>
    <n v="14.55"/>
    <n v="0.03"/>
    <s v="Regular"/>
    <n v="2.85"/>
    <n v="17.079999999999998"/>
    <n v="16.03"/>
    <s v="Steven Ward"/>
    <s v="Mid Glamorgan"/>
    <s v="Consumer"/>
    <x v="2"/>
    <s v="Office Furnishings"/>
    <s v="Wrap Bag"/>
    <d v="2016-10-13T00:00:00"/>
    <x v="2"/>
  </r>
  <r>
    <n v="7797"/>
    <s v="N"/>
    <d v="2016-10-11T00:00:00"/>
    <s v="High"/>
    <x v="4"/>
    <n v="346.75"/>
    <n v="0.03"/>
    <s v="Express"/>
    <n v="33.28"/>
    <n v="52.98"/>
    <n v="19.329999999999998"/>
    <s v="Lycoris Saunders"/>
    <s v="Mid Glamorgan"/>
    <s v="Home Office"/>
    <x v="0"/>
    <s v="Appliances"/>
    <s v="Small Box"/>
    <d v="2016-10-11T00:00:00"/>
    <x v="2"/>
  </r>
  <r>
    <n v="7798"/>
    <s v="N"/>
    <d v="2016-10-11T00:00:00"/>
    <s v="High"/>
    <x v="19"/>
    <n v="41.07"/>
    <n v="0.09"/>
    <s v="Regular"/>
    <n v="9.48"/>
    <n v="15.08"/>
    <n v="14.99"/>
    <s v="Lycoris Saunders"/>
    <s v="Mid Glamorgan"/>
    <s v="Home Office"/>
    <x v="0"/>
    <s v="Labels"/>
    <s v="Small Box"/>
    <d v="2016-10-13T00:00:00"/>
    <x v="2"/>
  </r>
  <r>
    <n v="7799"/>
    <s v="N"/>
    <d v="2016-10-11T00:00:00"/>
    <s v="Not Specified"/>
    <x v="12"/>
    <n v="286.05"/>
    <n v="0.05"/>
    <s v="Express"/>
    <n v="-30.94"/>
    <n v="20.32"/>
    <n v="16.38"/>
    <s v="Liz Pelletier"/>
    <s v="Mid Glamorgan"/>
    <s v="Home Office"/>
    <x v="1"/>
    <s v="Computer Peripherals"/>
    <s v="Small Pack"/>
    <d v="2016-10-12T00:00:00"/>
    <x v="2"/>
  </r>
  <r>
    <n v="7800"/>
    <s v="Y"/>
    <d v="2016-10-12T00:00:00"/>
    <s v="Critical"/>
    <x v="37"/>
    <n v="249.32"/>
    <n v="0.1"/>
    <s v="Regular"/>
    <n v="73.11"/>
    <n v="22.14"/>
    <n v="16.27"/>
    <s v="Amy Hunt"/>
    <s v="Mid Glamorgan"/>
    <s v="Small Business"/>
    <x v="0"/>
    <s v="Paper"/>
    <s v="Wrap Bag"/>
    <d v="2016-10-14T00:00:00"/>
    <x v="2"/>
  </r>
  <r>
    <n v="7801"/>
    <s v="N"/>
    <d v="2016-10-13T00:00:00"/>
    <s v="Medium"/>
    <x v="20"/>
    <n v="162.88"/>
    <n v="0.1"/>
    <s v="Regular"/>
    <n v="-1.24"/>
    <n v="37.979999999999997"/>
    <n v="19.37"/>
    <s v="Ellis Ballard"/>
    <s v="Mid Glamorgan"/>
    <s v="Corporate"/>
    <x v="0"/>
    <s v="Appliances"/>
    <s v="Medium Box"/>
    <d v="2016-10-15T00:00:00"/>
    <x v="2"/>
  </r>
  <r>
    <n v="7802"/>
    <s v="N"/>
    <d v="2016-10-13T00:00:00"/>
    <s v="Medium"/>
    <x v="10"/>
    <n v="64.17"/>
    <n v="0.06"/>
    <s v="Regular"/>
    <n v="2.2000000000000002"/>
    <n v="14.78"/>
    <n v="15.34"/>
    <s v="Ellis Ballard"/>
    <s v="Mid Glamorgan"/>
    <s v="Corporate"/>
    <x v="0"/>
    <s v="Pens &amp; Art Supplies"/>
    <s v="Wrap Bag"/>
    <d v="2016-10-14T00:00:00"/>
    <x v="2"/>
  </r>
  <r>
    <n v="7803"/>
    <s v="N"/>
    <d v="2016-10-14T00:00:00"/>
    <s v="Critical"/>
    <x v="1"/>
    <n v="22086.87"/>
    <n v="0.06"/>
    <s v="Regular"/>
    <n v="5327.54"/>
    <n v="1950.02"/>
    <n v="27.99"/>
    <s v="Sylvia Foulston"/>
    <s v="South Glamorgan"/>
    <s v="Corporate"/>
    <x v="1"/>
    <s v="Office Machines"/>
    <s v="Medium Box"/>
    <d v="2016-10-16T00:00:00"/>
    <x v="2"/>
  </r>
  <r>
    <n v="7804"/>
    <s v="N"/>
    <d v="2016-10-14T00:00:00"/>
    <s v="Medium"/>
    <x v="32"/>
    <n v="197.39"/>
    <n v="0.03"/>
    <s v="Express"/>
    <n v="78.22"/>
    <n v="24.97"/>
    <n v="15.49"/>
    <s v="Justin Ellison"/>
    <s v="Mid Glamorgan"/>
    <s v="Home Office"/>
    <x v="0"/>
    <s v="Binders and Binder Accessories"/>
    <s v="Small Box"/>
    <d v="2016-10-16T00:00:00"/>
    <x v="2"/>
  </r>
  <r>
    <n v="7805"/>
    <s v="N"/>
    <d v="2016-10-15T00:00:00"/>
    <s v="High"/>
    <x v="18"/>
    <n v="8324.16"/>
    <n v="0.05"/>
    <s v="Delivery Van"/>
    <n v="2114.1999999999998"/>
    <n v="291.81"/>
    <n v="37.19"/>
    <s v="Troy Blackwell"/>
    <s v="Mid Glamorgan"/>
    <s v="Home Office"/>
    <x v="0"/>
    <s v="Appliances"/>
    <s v="Jumbo Drum"/>
    <d v="2016-10-17T00:00:00"/>
    <x v="2"/>
  </r>
  <r>
    <n v="7806"/>
    <s v="N"/>
    <d v="2016-10-15T00:00:00"/>
    <s v="High"/>
    <x v="36"/>
    <n v="2150.6154999999999"/>
    <n v="0.02"/>
    <s v="Regular"/>
    <n v="469.76"/>
    <n v="77.989999999999995"/>
    <n v="22.99"/>
    <s v="Troy Blackwell"/>
    <s v="Mid Glamorgan"/>
    <s v="Home Office"/>
    <x v="1"/>
    <s v="Telephones and Communication"/>
    <s v="Small Box"/>
    <d v="2016-10-16T00:00:00"/>
    <x v="2"/>
  </r>
  <r>
    <n v="7807"/>
    <s v="N"/>
    <d v="2016-10-15T00:00:00"/>
    <s v="Low"/>
    <x v="7"/>
    <n v="2645.18"/>
    <n v="0.04"/>
    <s v="Regular"/>
    <n v="4.5599999999999996"/>
    <n v="164.48"/>
    <n v="20.5"/>
    <s v="Henry Goldwyn"/>
    <s v="Mid Glamorgan"/>
    <s v="Small Business"/>
    <x v="1"/>
    <s v="Computer Peripherals"/>
    <s v="Small Box"/>
    <d v="2016-10-15T00:00:00"/>
    <x v="2"/>
  </r>
  <r>
    <n v="7808"/>
    <s v="N"/>
    <d v="2016-10-15T00:00:00"/>
    <s v="Low"/>
    <x v="5"/>
    <n v="164.8"/>
    <n v="0.01"/>
    <s v="Regular"/>
    <n v="-113.16"/>
    <n v="16.98"/>
    <n v="21.28"/>
    <s v="Henry Goldwyn"/>
    <s v="Mid Glamorgan"/>
    <s v="Small Business"/>
    <x v="0"/>
    <s v="Paper"/>
    <s v="Small Box"/>
    <d v="2016-10-20T00:00:00"/>
    <x v="2"/>
  </r>
  <r>
    <n v="7809"/>
    <s v="N"/>
    <d v="2016-10-16T00:00:00"/>
    <s v="Critical"/>
    <x v="14"/>
    <n v="5649.58"/>
    <n v="0.09"/>
    <s v="Express"/>
    <n v="2002.08"/>
    <n v="327.98"/>
    <n v="33.99"/>
    <s v="Nona Balk"/>
    <s v="Mid Glamorgan"/>
    <s v="Corporate"/>
    <x v="0"/>
    <s v="Binders and Binder Accessories"/>
    <s v="Small Box"/>
    <d v="2016-10-18T00:00:00"/>
    <x v="2"/>
  </r>
  <r>
    <n v="7810"/>
    <s v="N"/>
    <d v="2016-10-16T00:00:00"/>
    <s v="Not Specified"/>
    <x v="32"/>
    <n v="379.34"/>
    <n v="0.05"/>
    <s v="Regular"/>
    <n v="111.93"/>
    <n v="41.14"/>
    <n v="18.86"/>
    <s v="Jamie Kunitz"/>
    <s v="South Glamorgan"/>
    <s v="Corporate"/>
    <x v="0"/>
    <s v="Paper"/>
    <s v="Wrap Bag"/>
    <d v="2016-10-17T00:00:00"/>
    <x v="2"/>
  </r>
  <r>
    <n v="7811"/>
    <s v="Y"/>
    <d v="2016-10-17T00:00:00"/>
    <s v="High"/>
    <x v="16"/>
    <n v="165.27"/>
    <n v="0"/>
    <s v="Regular"/>
    <n v="-110.4"/>
    <n v="15.28"/>
    <n v="17.97"/>
    <s v="Berenike Kampe"/>
    <s v="Dyfed"/>
    <s v="Corporate"/>
    <x v="0"/>
    <s v="Pens &amp; Art Supplies"/>
    <s v="Wrap Bag"/>
    <d v="2016-10-19T00:00:00"/>
    <x v="2"/>
  </r>
  <r>
    <n v="7812"/>
    <s v="N"/>
    <d v="2016-10-17T00:00:00"/>
    <s v="Medium"/>
    <x v="45"/>
    <n v="330.66"/>
    <n v="0.06"/>
    <s v="Regular"/>
    <n v="103.74"/>
    <n v="32.24"/>
    <n v="20.67"/>
    <s v="Deborah Brumfield"/>
    <s v="Mid Glamorgan"/>
    <s v="Small Business"/>
    <x v="2"/>
    <s v="Office Furnishings"/>
    <s v="Small Pack"/>
    <d v="2016-10-18T00:00:00"/>
    <x v="2"/>
  </r>
  <r>
    <n v="7813"/>
    <s v="N"/>
    <d v="2016-10-17T00:00:00"/>
    <s v="Medium"/>
    <x v="20"/>
    <n v="653.54"/>
    <n v="7.0000000000000007E-2"/>
    <s v="Regular"/>
    <n v="-260.22000000000003"/>
    <n v="113.41"/>
    <n v="49"/>
    <s v="Deborah Brumfield"/>
    <s v="Mid Glamorgan"/>
    <s v="Small Business"/>
    <x v="0"/>
    <s v="Storage &amp; Organization"/>
    <s v="Large Box"/>
    <d v="2016-10-19T00:00:00"/>
    <x v="2"/>
  </r>
  <r>
    <n v="7814"/>
    <s v="Y"/>
    <d v="2016-10-17T00:00:00"/>
    <s v="High"/>
    <x v="34"/>
    <n v="12812.65"/>
    <n v="0.01"/>
    <s v="Regular"/>
    <n v="5070.91"/>
    <n v="908.99"/>
    <n v="33.99"/>
    <s v="Mike Caudle"/>
    <s v="West Glamorgan"/>
    <s v="Corporate"/>
    <x v="0"/>
    <s v="Binders and Binder Accessories"/>
    <s v="Small Box"/>
    <d v="2016-10-18T00:00:00"/>
    <x v="2"/>
  </r>
  <r>
    <n v="7815"/>
    <s v="Y"/>
    <d v="2016-10-17T00:00:00"/>
    <s v="High"/>
    <x v="2"/>
    <n v="1442.72"/>
    <n v="0.02"/>
    <s v="Regular"/>
    <n v="491.35"/>
    <n v="41.89"/>
    <n v="15.99"/>
    <s v="Mike Caudle"/>
    <s v="West Glamorgan"/>
    <s v="Corporate"/>
    <x v="1"/>
    <s v="Computer Peripherals"/>
    <s v="Small Pack"/>
    <d v="2016-10-19T00:00:00"/>
    <x v="2"/>
  </r>
  <r>
    <n v="7816"/>
    <s v="N"/>
    <d v="2016-10-18T00:00:00"/>
    <s v="Not Specified"/>
    <x v="41"/>
    <n v="6490.82"/>
    <n v="7.0000000000000007E-2"/>
    <s v="Delivery Van"/>
    <n v="1596.35"/>
    <n v="212.98"/>
    <n v="37.76"/>
    <s v="Logan Currie"/>
    <s v="Mid Glamorgan"/>
    <s v="Small Business"/>
    <x v="2"/>
    <s v="Chairs &amp; Chairmats"/>
    <s v="Jumbo Drum"/>
    <d v="2016-10-20T00:00:00"/>
    <x v="2"/>
  </r>
  <r>
    <n v="7817"/>
    <s v="N"/>
    <d v="2016-10-18T00:00:00"/>
    <s v="Not Specified"/>
    <x v="30"/>
    <n v="145.16999999999999"/>
    <n v="0.01"/>
    <s v="Regular"/>
    <n v="7.25"/>
    <n v="24.28"/>
    <n v="20.47"/>
    <s v="Logan Currie"/>
    <s v="Mid Glamorgan"/>
    <s v="Small Business"/>
    <x v="0"/>
    <s v="Paper"/>
    <s v="Small Box"/>
    <d v="2016-10-18T00:00:00"/>
    <x v="2"/>
  </r>
  <r>
    <n v="7818"/>
    <s v="N"/>
    <d v="2016-10-19T00:00:00"/>
    <s v="Not Specified"/>
    <x v="7"/>
    <n v="1864.3695"/>
    <n v="0"/>
    <s v="Regular"/>
    <n v="182.27"/>
    <n v="137.99"/>
    <n v="22.08"/>
    <s v="Filia McAdams"/>
    <s v="Dyfed"/>
    <s v="Small Business"/>
    <x v="1"/>
    <s v="Telephones and Communication"/>
    <s v="Small Box"/>
    <d v="2016-10-21T00:00:00"/>
    <x v="2"/>
  </r>
  <r>
    <n v="7819"/>
    <s v="N"/>
    <d v="2016-10-21T00:00:00"/>
    <s v="Critical"/>
    <x v="39"/>
    <n v="228.1875"/>
    <n v="0.09"/>
    <s v="Regular"/>
    <n v="-299.92"/>
    <n v="67.989999999999995"/>
    <n v="19"/>
    <s v="Sally Matthias"/>
    <s v="Dyfed"/>
    <s v="Home Office"/>
    <x v="1"/>
    <s v="Telephones and Communication"/>
    <s v="Small Pack"/>
    <d v="2016-10-21T00:00:00"/>
    <x v="2"/>
  </r>
  <r>
    <n v="7820"/>
    <s v="N"/>
    <d v="2016-10-21T00:00:00"/>
    <s v="Low"/>
    <x v="8"/>
    <n v="442.64"/>
    <n v="0.08"/>
    <s v="Express"/>
    <n v="180.29"/>
    <n v="22.31"/>
    <n v="15.79"/>
    <s v="Chad Cunningham"/>
    <s v="South Glamorgan"/>
    <s v="Small Business"/>
    <x v="0"/>
    <s v="Paper"/>
    <s v="Wrap Bag"/>
    <d v="2016-10-23T00:00:00"/>
    <x v="2"/>
  </r>
  <r>
    <n v="7821"/>
    <s v="N"/>
    <d v="2016-10-22T00:00:00"/>
    <s v="Not Specified"/>
    <x v="27"/>
    <n v="1109.68"/>
    <n v="0.03"/>
    <s v="Regular"/>
    <n v="395.01"/>
    <n v="35.99"/>
    <n v="20.71"/>
    <s v="Scot Coram"/>
    <s v="West Glamorgan"/>
    <s v="Corporate"/>
    <x v="0"/>
    <s v="Envelopes"/>
    <s v="Small Box"/>
    <d v="2016-10-22T00:00:00"/>
    <x v="2"/>
  </r>
  <r>
    <n v="7822"/>
    <s v="N"/>
    <d v="2016-10-23T00:00:00"/>
    <s v="Critical"/>
    <x v="18"/>
    <n v="539.51"/>
    <n v="0.01"/>
    <s v="Express"/>
    <n v="64.87"/>
    <n v="29.07"/>
    <n v="22.13"/>
    <s v="Gary Zandusky"/>
    <s v="West Glamorgan"/>
    <s v="Home Office"/>
    <x v="0"/>
    <s v="Envelopes"/>
    <s v="Small Box"/>
    <d v="2016-10-24T00:00:00"/>
    <x v="2"/>
  </r>
  <r>
    <n v="7823"/>
    <s v="N"/>
    <d v="2016-10-25T00:00:00"/>
    <s v="Critical"/>
    <x v="37"/>
    <n v="113.43"/>
    <n v="0.09"/>
    <s v="Regular"/>
    <n v="48.29"/>
    <n v="16.13"/>
    <n v="14.5"/>
    <s v="Corey Catlett"/>
    <s v="Dyfed"/>
    <s v="Home Office"/>
    <x v="0"/>
    <s v="Labels"/>
    <s v="Small Box"/>
    <d v="2016-10-26T00:00:00"/>
    <x v="2"/>
  </r>
  <r>
    <n v="7824"/>
    <s v="N"/>
    <d v="2016-10-25T00:00:00"/>
    <s v="High"/>
    <x v="47"/>
    <n v="83.14"/>
    <n v="0.1"/>
    <s v="Regular"/>
    <n v="18.63"/>
    <n v="14.88"/>
    <n v="14.99"/>
    <s v="Lindsay Castell"/>
    <s v="Mid Glamorgan"/>
    <s v="Small Business"/>
    <x v="0"/>
    <s v="Labels"/>
    <s v="Small Box"/>
    <d v="2016-10-26T00:00:00"/>
    <x v="2"/>
  </r>
  <r>
    <n v="7825"/>
    <s v="N"/>
    <d v="2016-10-25T00:00:00"/>
    <s v="Critical"/>
    <x v="14"/>
    <n v="82.59"/>
    <n v="0.05"/>
    <s v="Regular"/>
    <n v="-88.27"/>
    <n v="15.75"/>
    <n v="21.5"/>
    <s v="Tracy Jones"/>
    <s v="Mid Glamorgan"/>
    <s v="Corporate"/>
    <x v="0"/>
    <s v="Labels"/>
    <s v="Small Box"/>
    <d v="2016-10-28T00:00:00"/>
    <x v="2"/>
  </r>
  <r>
    <n v="7826"/>
    <s v="N"/>
    <d v="2016-10-27T00:00:00"/>
    <s v="Low"/>
    <x v="38"/>
    <n v="117.78"/>
    <n v="0.05"/>
    <s v="Regular"/>
    <n v="0.54"/>
    <n v="14.78"/>
    <n v="15.2"/>
    <s v="Erin Creighton"/>
    <s v="West Glamorgan"/>
    <s v="Corporate"/>
    <x v="0"/>
    <s v="Pens &amp; Art Supplies"/>
    <s v="Wrap Bag"/>
    <d v="2016-10-29T00:00:00"/>
    <x v="2"/>
  </r>
  <r>
    <n v="7827"/>
    <s v="N"/>
    <d v="2016-10-27T00:00:00"/>
    <s v="Not Specified"/>
    <x v="14"/>
    <n v="2543.58"/>
    <n v="0.1"/>
    <s v="Regular"/>
    <n v="356.02"/>
    <n v="154.86000000000001"/>
    <n v="33.99"/>
    <s v="Dan Lawera"/>
    <s v="West Glamorgan"/>
    <s v="Corporate"/>
    <x v="0"/>
    <s v="Storage &amp; Organization"/>
    <s v="Small Box"/>
    <d v="2016-10-28T00:00:00"/>
    <x v="2"/>
  </r>
  <r>
    <n v="7828"/>
    <s v="N"/>
    <d v="2016-10-27T00:00:00"/>
    <s v="Not Specified"/>
    <x v="26"/>
    <n v="45.96"/>
    <n v="7.0000000000000007E-2"/>
    <s v="Regular"/>
    <n v="-4.8499999999999996"/>
    <n v="13.88"/>
    <n v="15.49"/>
    <s v="Dan Lawera"/>
    <s v="West Glamorgan"/>
    <s v="Corporate"/>
    <x v="0"/>
    <s v="Binders and Binder Accessories"/>
    <s v="Small Box"/>
    <d v="2016-10-28T00:00:00"/>
    <x v="2"/>
  </r>
  <r>
    <n v="7829"/>
    <s v="N"/>
    <d v="2016-10-27T00:00:00"/>
    <s v="Not Specified"/>
    <x v="24"/>
    <n v="771.72"/>
    <n v="0.02"/>
    <s v="Regular"/>
    <n v="-29.19"/>
    <n v="33.380000000000003"/>
    <n v="22.99"/>
    <s v="Dan Lawera"/>
    <s v="West Glamorgan"/>
    <s v="Corporate"/>
    <x v="0"/>
    <s v="Pens &amp; Art Supplies"/>
    <s v="Small Pack"/>
    <d v="2016-10-29T00:00:00"/>
    <x v="2"/>
  </r>
  <r>
    <n v="7830"/>
    <s v="N"/>
    <d v="2016-10-28T00:00:00"/>
    <s v="Low"/>
    <x v="0"/>
    <n v="716.44"/>
    <n v="0.1"/>
    <s v="Delivery Van"/>
    <n v="-332.52"/>
    <n v="232.98"/>
    <n v="78.66"/>
    <s v="John Castell"/>
    <s v="Dyfed"/>
    <s v="Consumer"/>
    <x v="2"/>
    <s v="Bookcases"/>
    <s v="Jumbo Box"/>
    <d v="2016-10-28T00:00:00"/>
    <x v="2"/>
  </r>
  <r>
    <n v="7831"/>
    <s v="N"/>
    <d v="2016-10-28T00:00:00"/>
    <s v="Low"/>
    <x v="35"/>
    <n v="986.17"/>
    <n v="0.06"/>
    <s v="Regular"/>
    <n v="226.31"/>
    <n v="50.76"/>
    <n v="27.26"/>
    <s v="John Castell"/>
    <s v="Dyfed"/>
    <s v="Consumer"/>
    <x v="0"/>
    <s v="Paper"/>
    <s v="Small Box"/>
    <d v="2016-11-02T00:00:00"/>
    <x v="2"/>
  </r>
  <r>
    <n v="7832"/>
    <s v="N"/>
    <d v="2016-10-29T00:00:00"/>
    <s v="Low"/>
    <x v="37"/>
    <n v="74"/>
    <n v="0.08"/>
    <s v="Regular"/>
    <n v="19.39"/>
    <n v="14.62"/>
    <n v="14.8"/>
    <s v="Valerie Tossell"/>
    <s v="Mid Glamorgan"/>
    <s v="Corporate"/>
    <x v="0"/>
    <s v="Rubber Bands"/>
    <s v="Wrap Bag"/>
    <d v="2016-11-02T00:00:00"/>
    <x v="2"/>
  </r>
  <r>
    <n v="7833"/>
    <s v="N"/>
    <d v="2016-10-29T00:00:00"/>
    <s v="Low"/>
    <x v="21"/>
    <n v="319.64999999999998"/>
    <n v="0.05"/>
    <s v="Regular"/>
    <n v="20.96"/>
    <n v="45.89"/>
    <n v="19.100000000000001"/>
    <s v="Valerie Tossell"/>
    <s v="Mid Glamorgan"/>
    <s v="Corporate"/>
    <x v="0"/>
    <s v="Storage &amp; Organization"/>
    <s v="Small Box"/>
    <d v="2016-10-29T00:00:00"/>
    <x v="2"/>
  </r>
  <r>
    <n v="7834"/>
    <s v="N"/>
    <d v="2016-10-29T00:00:00"/>
    <s v="Medium"/>
    <x v="12"/>
    <n v="1763.9929999999999"/>
    <n v="0.09"/>
    <s v="Regular"/>
    <n v="303.61"/>
    <n v="77.989999999999995"/>
    <n v="19.63"/>
    <s v="Dave Kipp"/>
    <s v="Mid Glamorgan"/>
    <s v="Consumer"/>
    <x v="1"/>
    <s v="Telephones and Communication"/>
    <s v="Small Box"/>
    <d v="2016-10-31T00:00:00"/>
    <x v="2"/>
  </r>
  <r>
    <n v="7835"/>
    <s v="N"/>
    <d v="2016-10-29T00:00:00"/>
    <s v="High"/>
    <x v="42"/>
    <n v="473.3"/>
    <n v="0.05"/>
    <s v="Regular"/>
    <n v="84.74"/>
    <n v="24.28"/>
    <n v="18.86"/>
    <s v="Aaron Hawkins"/>
    <s v="Dyfed"/>
    <s v="Home Office"/>
    <x v="0"/>
    <s v="Paper"/>
    <s v="Small Box"/>
    <d v="2016-10-30T00:00:00"/>
    <x v="2"/>
  </r>
  <r>
    <n v="7836"/>
    <s v="N"/>
    <d v="2016-10-30T00:00:00"/>
    <s v="Critical"/>
    <x v="18"/>
    <n v="207.64"/>
    <n v="0"/>
    <s v="Regular"/>
    <n v="-54.45"/>
    <n v="18.48"/>
    <n v="19.84"/>
    <s v="Ashley Jarvis"/>
    <s v="Mid Glamorgan"/>
    <s v="Home Office"/>
    <x v="0"/>
    <s v="Paper"/>
    <s v="Small Box"/>
    <d v="2016-11-01T00:00:00"/>
    <x v="2"/>
  </r>
  <r>
    <n v="7837"/>
    <s v="N"/>
    <d v="2016-10-31T00:00:00"/>
    <s v="High"/>
    <x v="40"/>
    <n v="4741.1000000000004"/>
    <n v="0"/>
    <s v="Delivery Van"/>
    <n v="629.76"/>
    <n v="132.97999999999999"/>
    <n v="44"/>
    <s v="Irene Maddox"/>
    <s v="Mid Glamorgan"/>
    <s v="Consumer"/>
    <x v="2"/>
    <s v="Chairs &amp; Chairmats"/>
    <s v="Jumbo Drum"/>
    <d v="2016-11-01T00:00:00"/>
    <x v="2"/>
  </r>
  <r>
    <n v="7838"/>
    <s v="N"/>
    <d v="2016-10-31T00:00:00"/>
    <s v="High"/>
    <x v="34"/>
    <n v="2725.47"/>
    <n v="0.1"/>
    <s v="Regular"/>
    <n v="1112.93"/>
    <n v="221.84"/>
    <n v="35.21"/>
    <s v="Irene Maddox"/>
    <s v="Mid Glamorgan"/>
    <s v="Consumer"/>
    <x v="2"/>
    <s v="Office Furnishings"/>
    <s v="Large Box"/>
    <d v="2016-11-01T00:00:00"/>
    <x v="2"/>
  </r>
  <r>
    <n v="7839"/>
    <s v="N"/>
    <d v="2016-11-02T00:00:00"/>
    <s v="Not Specified"/>
    <x v="19"/>
    <n v="473.75"/>
    <n v="0.01"/>
    <s v="Regular"/>
    <n v="164.65"/>
    <n v="51.98"/>
    <n v="23.2"/>
    <s v="Keith Dawkins"/>
    <s v="Mid Glamorgan"/>
    <s v="Home Office"/>
    <x v="2"/>
    <s v="Office Furnishings"/>
    <s v="Wrap Bag"/>
    <d v="2016-11-04T00:00:00"/>
    <x v="2"/>
  </r>
  <r>
    <n v="7840"/>
    <s v="N"/>
    <d v="2016-11-06T00:00:00"/>
    <s v="Medium"/>
    <x v="11"/>
    <n v="6839.12"/>
    <n v="0.01"/>
    <s v="Regular"/>
    <n v="3086.42"/>
    <n v="174.93"/>
    <n v="33.99"/>
    <s v="Charles Crestani"/>
    <s v="Mid Glamorgan"/>
    <s v="Consumer"/>
    <x v="0"/>
    <s v="Envelopes"/>
    <s v="Small Box"/>
    <d v="2016-11-07T00:00:00"/>
    <x v="2"/>
  </r>
  <r>
    <n v="7841"/>
    <s v="N"/>
    <d v="2016-11-06T00:00:00"/>
    <s v="Low"/>
    <x v="21"/>
    <n v="157.04"/>
    <n v="0.05"/>
    <s v="Regular"/>
    <n v="19.170000000000002"/>
    <n v="28.74"/>
    <n v="19.079999999999998"/>
    <s v="MaryBeth Skach"/>
    <s v="Mid Glamorgan"/>
    <s v="Home Office"/>
    <x v="0"/>
    <s v="Binders and Binder Accessories"/>
    <s v="Small Box"/>
    <d v="2016-11-10T00:00:00"/>
    <x v="2"/>
  </r>
  <r>
    <n v="7842"/>
    <s v="N"/>
    <d v="2016-11-06T00:00:00"/>
    <s v="Critical"/>
    <x v="37"/>
    <n v="13913.28"/>
    <n v="0.05"/>
    <s v="Regular"/>
    <n v="6446.58"/>
    <n v="586.74"/>
    <n v="38.49"/>
    <s v="Ed Braxton"/>
    <s v="Mid Glamorgan"/>
    <s v="Consumer"/>
    <x v="1"/>
    <s v="Office Machines"/>
    <s v="Large Box"/>
    <d v="2016-11-07T00:00:00"/>
    <x v="2"/>
  </r>
  <r>
    <n v="7843"/>
    <s v="N"/>
    <d v="2016-11-08T00:00:00"/>
    <s v="Medium"/>
    <x v="25"/>
    <n v="248.03"/>
    <n v="0.02"/>
    <s v="Regular"/>
    <n v="-112.52"/>
    <n v="19.37"/>
    <n v="19.53"/>
    <s v="Joseph Airdo"/>
    <s v="West Glamorgan"/>
    <s v="Consumer"/>
    <x v="1"/>
    <s v="Computer Peripherals"/>
    <s v="Small Pack"/>
    <d v="2016-11-08T00:00:00"/>
    <x v="2"/>
  </r>
  <r>
    <n v="7844"/>
    <s v="N"/>
    <d v="2016-11-09T00:00:00"/>
    <s v="Not Specified"/>
    <x v="24"/>
    <n v="1161.54"/>
    <n v="7.0000000000000007E-2"/>
    <s v="Regular"/>
    <n v="-30.6"/>
    <n v="44.98"/>
    <n v="19.5"/>
    <s v="Olvera Toch"/>
    <s v="West Glamorgan"/>
    <s v="Home Office"/>
    <x v="1"/>
    <s v="Computer Peripherals"/>
    <s v="Small Box"/>
    <d v="2016-11-10T00:00:00"/>
    <x v="2"/>
  </r>
  <r>
    <n v="7845"/>
    <s v="N"/>
    <d v="2016-11-09T00:00:00"/>
    <s v="Not Specified"/>
    <x v="36"/>
    <n v="231.22"/>
    <n v="0.09"/>
    <s v="Regular"/>
    <n v="-243.71"/>
    <n v="17.98"/>
    <n v="24.39"/>
    <s v="Olvera Toch"/>
    <s v="West Glamorgan"/>
    <s v="Home Office"/>
    <x v="0"/>
    <s v="Paper"/>
    <s v="Small Box"/>
    <d v="2016-11-10T00:00:00"/>
    <x v="2"/>
  </r>
  <r>
    <n v="7846"/>
    <s v="N"/>
    <d v="2016-11-09T00:00:00"/>
    <s v="Not Specified"/>
    <x v="13"/>
    <n v="68.863500000000002"/>
    <n v="0.05"/>
    <s v="Regular"/>
    <n v="-255.95"/>
    <n v="77.989999999999995"/>
    <n v="22.99"/>
    <s v="Olvera Toch"/>
    <s v="West Glamorgan"/>
    <s v="Home Office"/>
    <x v="1"/>
    <s v="Telephones and Communication"/>
    <s v="Small Box"/>
    <d v="2016-11-11T00:00:00"/>
    <x v="2"/>
  </r>
  <r>
    <n v="7847"/>
    <s v="N"/>
    <d v="2016-11-09T00:00:00"/>
    <s v="Not Specified"/>
    <x v="35"/>
    <n v="129.49"/>
    <n v="0.1"/>
    <s v="Regular"/>
    <n v="19.510000000000002"/>
    <n v="17.18"/>
    <n v="16.04"/>
    <s v="Olvera Toch"/>
    <s v="West Glamorgan"/>
    <s v="Home Office"/>
    <x v="0"/>
    <s v="Paper"/>
    <s v="Wrap Bag"/>
    <d v="2016-11-11T00:00:00"/>
    <x v="2"/>
  </r>
  <r>
    <n v="7848"/>
    <s v="N"/>
    <d v="2016-11-09T00:00:00"/>
    <s v="High"/>
    <x v="24"/>
    <n v="3318.3454999999999"/>
    <n v="0.05"/>
    <s v="Regular"/>
    <n v="827.8"/>
    <n v="127.99"/>
    <n v="16.5"/>
    <s v="Cindy Schnelling"/>
    <s v="South Glamorgan"/>
    <s v="Corporate"/>
    <x v="1"/>
    <s v="Telephones and Communication"/>
    <s v="Small Box"/>
    <d v="2016-11-12T00:00:00"/>
    <x v="2"/>
  </r>
  <r>
    <n v="7849"/>
    <s v="N"/>
    <d v="2016-11-09T00:00:00"/>
    <s v="High"/>
    <x v="31"/>
    <n v="1162.29"/>
    <n v="0.03"/>
    <s v="Regular"/>
    <n v="71.760000000000005"/>
    <n v="52.98"/>
    <n v="20.5"/>
    <s v="Cindy Schnelling"/>
    <s v="Mid Glamorgan"/>
    <s v="Corporate"/>
    <x v="1"/>
    <s v="Computer Peripherals"/>
    <s v="Small Box"/>
    <d v="2016-11-10T00:00:00"/>
    <x v="2"/>
  </r>
  <r>
    <n v="7850"/>
    <s v="N"/>
    <d v="2016-11-09T00:00:00"/>
    <s v="Low"/>
    <x v="10"/>
    <n v="2739.13"/>
    <n v="7.0000000000000007E-2"/>
    <s v="Express"/>
    <n v="315.99"/>
    <n v="167.99"/>
    <n v="22.99"/>
    <s v="Victoria Wilson"/>
    <s v="West Glamorgan"/>
    <s v="Home Office"/>
    <x v="1"/>
    <s v="Telephones and Communication"/>
    <s v="Small Box"/>
    <d v="2016-11-13T00:00:00"/>
    <x v="2"/>
  </r>
  <r>
    <n v="7851"/>
    <s v="N"/>
    <d v="2016-11-09T00:00:00"/>
    <s v="Low"/>
    <x v="29"/>
    <n v="686.92"/>
    <n v="0.09"/>
    <s v="Regular"/>
    <n v="-147"/>
    <n v="29.7"/>
    <n v="23.47"/>
    <s v="Victoria Wilson"/>
    <s v="West Glamorgan"/>
    <s v="Home Office"/>
    <x v="0"/>
    <s v="Storage &amp; Organization"/>
    <s v="Small Box"/>
    <d v="2016-11-16T00:00:00"/>
    <x v="2"/>
  </r>
  <r>
    <n v="7852"/>
    <s v="N"/>
    <d v="2016-11-09T00:00:00"/>
    <s v="Low"/>
    <x v="42"/>
    <n v="5183.67"/>
    <n v="0.01"/>
    <s v="Regular"/>
    <n v="-738.05"/>
    <n v="147.31"/>
    <n v="49"/>
    <s v="Victoria Wilson"/>
    <s v="West Glamorgan"/>
    <s v="Home Office"/>
    <x v="0"/>
    <s v="Storage &amp; Organization"/>
    <s v="Large Box"/>
    <d v="2016-11-14T00:00:00"/>
    <x v="2"/>
  </r>
  <r>
    <n v="7853"/>
    <s v="N"/>
    <d v="2016-11-13T00:00:00"/>
    <s v="Low"/>
    <x v="7"/>
    <n v="112.34"/>
    <n v="0.06"/>
    <s v="Regular"/>
    <n v="-29.57"/>
    <n v="18.239999999999998"/>
    <n v="19.22"/>
    <s v="David Kendrick"/>
    <s v="Mid Glamorgan"/>
    <s v="Home Office"/>
    <x v="2"/>
    <s v="Office Furnishings"/>
    <s v="Small Box"/>
    <d v="2016-11-13T00:00:00"/>
    <x v="2"/>
  </r>
  <r>
    <n v="7854"/>
    <s v="N"/>
    <d v="2016-11-13T00:00:00"/>
    <s v="Low"/>
    <x v="25"/>
    <n v="150.37"/>
    <n v="0.1"/>
    <s v="Express"/>
    <n v="-6.86"/>
    <n v="16.71"/>
    <n v="14.7"/>
    <s v="James Lanier"/>
    <s v="West Glamorgan"/>
    <s v="Corporate"/>
    <x v="0"/>
    <s v="Rubber Bands"/>
    <s v="Wrap Bag"/>
    <d v="2016-11-15T00:00:00"/>
    <x v="2"/>
  </r>
  <r>
    <n v="7855"/>
    <s v="N"/>
    <d v="2016-11-15T00:00:00"/>
    <s v="High"/>
    <x v="22"/>
    <n v="47.09"/>
    <n v="0.05"/>
    <s v="Regular"/>
    <n v="3.62"/>
    <n v="13.68"/>
    <n v="15"/>
    <s v="Karl Brown"/>
    <s v="Dyfed"/>
    <s v="Corporate"/>
    <x v="0"/>
    <s v="Pens &amp; Art Supplies"/>
    <s v="Wrap Bag"/>
    <d v="2016-11-16T00:00:00"/>
    <x v="2"/>
  </r>
  <r>
    <n v="7856"/>
    <s v="N"/>
    <d v="2016-11-15T00:00:00"/>
    <s v="High"/>
    <x v="49"/>
    <n v="265.14999999999998"/>
    <n v="0.02"/>
    <s v="Regular"/>
    <n v="-60.86"/>
    <n v="16.98"/>
    <n v="18.75"/>
    <s v="Karl Brown"/>
    <s v="Dyfed"/>
    <s v="Corporate"/>
    <x v="0"/>
    <s v="Paper"/>
    <s v="Small Box"/>
    <d v="2016-11-16T00:00:00"/>
    <x v="2"/>
  </r>
  <r>
    <n v="7857"/>
    <s v="N"/>
    <d v="2016-11-15T00:00:00"/>
    <s v="High"/>
    <x v="49"/>
    <n v="5147.2820000000002"/>
    <n v="0.01"/>
    <s v="Regular"/>
    <n v="1281.07"/>
    <n v="137.99"/>
    <n v="22.99"/>
    <s v="Karl Brown"/>
    <s v="Dyfed"/>
    <s v="Corporate"/>
    <x v="1"/>
    <s v="Telephones and Communication"/>
    <s v="Small Box"/>
    <d v="2016-11-16T00:00:00"/>
    <x v="2"/>
  </r>
  <r>
    <n v="7858"/>
    <s v="N"/>
    <d v="2016-11-15T00:00:00"/>
    <s v="Medium"/>
    <x v="4"/>
    <n v="1391.319"/>
    <n v="0.05"/>
    <s v="Regular"/>
    <n v="-428.09"/>
    <n v="217.99"/>
    <n v="16.5"/>
    <s v="Erin Mull"/>
    <s v="Dyfed"/>
    <s v="Small Business"/>
    <x v="1"/>
    <s v="Telephones and Communication"/>
    <s v="Small Box"/>
    <d v="2016-11-15T00:00:00"/>
    <x v="2"/>
  </r>
  <r>
    <n v="7859"/>
    <s v="N"/>
    <d v="2016-11-17T00:00:00"/>
    <s v="High"/>
    <x v="41"/>
    <n v="679.15"/>
    <n v="7.0000000000000007E-2"/>
    <s v="Regular"/>
    <n v="-51.43"/>
    <n v="32.97"/>
    <n v="18"/>
    <s v="Rick Bensley"/>
    <s v="Mid Glamorgan"/>
    <s v="Consumer"/>
    <x v="1"/>
    <s v="Computer Peripherals"/>
    <s v="Small Box"/>
    <d v="2016-11-19T00:00:00"/>
    <x v="2"/>
  </r>
  <r>
    <n v="7860"/>
    <s v="N"/>
    <d v="2016-11-17T00:00:00"/>
    <s v="High"/>
    <x v="31"/>
    <n v="9548.44"/>
    <n v="0.06"/>
    <s v="Delivery Van"/>
    <n v="354.24"/>
    <n v="360.21"/>
    <n v="98.84"/>
    <s v="Rick Bensley"/>
    <s v="Mid Glamorgan"/>
    <s v="Consumer"/>
    <x v="2"/>
    <s v="Tables"/>
    <s v="Jumbo Box"/>
    <d v="2016-11-19T00:00:00"/>
    <x v="2"/>
  </r>
  <r>
    <n v="7861"/>
    <s v="Y"/>
    <d v="2016-11-17T00:00:00"/>
    <s v="Not Specified"/>
    <x v="49"/>
    <n v="627.63"/>
    <n v="0.06"/>
    <s v="Express"/>
    <n v="120.64"/>
    <n v="24.64"/>
    <n v="18.98"/>
    <s v="Gary Jenkins"/>
    <s v="Mid Glamorgan"/>
    <s v="Home Office"/>
    <x v="2"/>
    <s v="Office Furnishings"/>
    <s v="Small Pack"/>
    <d v="2016-11-18T00:00:00"/>
    <x v="2"/>
  </r>
  <r>
    <n v="7862"/>
    <s v="N"/>
    <d v="2016-11-17T00:00:00"/>
    <s v="Not Specified"/>
    <x v="28"/>
    <n v="423.79"/>
    <n v="0.06"/>
    <s v="Express"/>
    <n v="124.87"/>
    <n v="34.24"/>
    <n v="15.99"/>
    <s v="Benjamin Patterson"/>
    <s v="Mid Glamorgan"/>
    <s v="Corporate"/>
    <x v="1"/>
    <s v="Computer Peripherals"/>
    <s v="Small Pack"/>
    <d v="2016-11-19T00:00:00"/>
    <x v="2"/>
  </r>
  <r>
    <n v="7863"/>
    <s v="N"/>
    <d v="2016-11-18T00:00:00"/>
    <s v="Critical"/>
    <x v="44"/>
    <n v="448.32"/>
    <n v="0.05"/>
    <s v="Express"/>
    <n v="-59.78"/>
    <n v="31.98"/>
    <n v="24.49"/>
    <s v="Julia West"/>
    <s v="South Glamorgan"/>
    <s v="Small Business"/>
    <x v="2"/>
    <s v="Office Furnishings"/>
    <s v="Small Box"/>
    <d v="2016-11-20T00:00:00"/>
    <x v="2"/>
  </r>
  <r>
    <n v="7864"/>
    <s v="N"/>
    <d v="2016-11-18T00:00:00"/>
    <s v="High"/>
    <x v="34"/>
    <n v="101.72"/>
    <n v="0.06"/>
    <s v="Regular"/>
    <n v="-61.47"/>
    <n v="18.48"/>
    <n v="22.19"/>
    <s v="Gary McGarr"/>
    <s v="Mid Glamorgan"/>
    <s v="Home Office"/>
    <x v="0"/>
    <s v="Paper"/>
    <s v="Small Box"/>
    <d v="2016-11-20T00:00:00"/>
    <x v="2"/>
  </r>
  <r>
    <n v="7865"/>
    <s v="N"/>
    <d v="2016-11-18T00:00:00"/>
    <s v="High"/>
    <x v="18"/>
    <n v="561.82950000000005"/>
    <n v="0.03"/>
    <s v="Regular"/>
    <n v="39.409999999999997"/>
    <n v="32.99"/>
    <n v="18.809999999999999"/>
    <s v="Gary McGarr"/>
    <s v="Mid Glamorgan"/>
    <s v="Home Office"/>
    <x v="1"/>
    <s v="Telephones and Communication"/>
    <s v="Medium Box"/>
    <d v="2016-11-19T00:00:00"/>
    <x v="2"/>
  </r>
  <r>
    <n v="7866"/>
    <s v="N"/>
    <d v="2016-11-18T00:00:00"/>
    <s v="Not Specified"/>
    <x v="7"/>
    <n v="122.34"/>
    <n v="0.09"/>
    <s v="Regular"/>
    <n v="-96.84"/>
    <n v="18.48"/>
    <n v="23.68"/>
    <s v="Gene McClure"/>
    <s v="Mid Glamorgan"/>
    <s v="Consumer"/>
    <x v="0"/>
    <s v="Paper"/>
    <s v="Small Box"/>
    <d v="2016-11-20T00:00:00"/>
    <x v="2"/>
  </r>
  <r>
    <n v="7867"/>
    <s v="N"/>
    <d v="2016-11-18T00:00:00"/>
    <s v="Low"/>
    <x v="10"/>
    <n v="1510.89"/>
    <n v="0.03"/>
    <s v="Regular"/>
    <n v="414.13"/>
    <n v="82.97"/>
    <n v="17.5"/>
    <s v="Steve Chapman"/>
    <s v="Mid Glamorgan"/>
    <s v="Corporate"/>
    <x v="0"/>
    <s v="Appliances"/>
    <s v="Small Box"/>
    <d v="2016-11-20T00:00:00"/>
    <x v="2"/>
  </r>
  <r>
    <n v="7868"/>
    <s v="N"/>
    <d v="2016-11-18T00:00:00"/>
    <s v="Low"/>
    <x v="13"/>
    <n v="18.02"/>
    <n v="0.02"/>
    <s v="Regular"/>
    <n v="-25.8"/>
    <n v="20.32"/>
    <n v="16.38"/>
    <s v="Steve Chapman"/>
    <s v="Mid Glamorgan"/>
    <s v="Corporate"/>
    <x v="1"/>
    <s v="Computer Peripherals"/>
    <s v="Small Pack"/>
    <d v="2016-11-22T00:00:00"/>
    <x v="2"/>
  </r>
  <r>
    <n v="7869"/>
    <s v="N"/>
    <d v="2016-11-18T00:00:00"/>
    <s v="Low"/>
    <x v="33"/>
    <n v="2344.4299999999998"/>
    <n v="0.1"/>
    <s v="Regular"/>
    <n v="-31.79"/>
    <n v="61.99"/>
    <n v="33.99"/>
    <s v="Steve Chapman"/>
    <s v="Mid Glamorgan"/>
    <s v="Corporate"/>
    <x v="1"/>
    <s v="Computer Peripherals"/>
    <s v="Small Box"/>
    <d v="2016-11-20T00:00:00"/>
    <x v="2"/>
  </r>
  <r>
    <n v="7870"/>
    <s v="N"/>
    <d v="2016-11-18T00:00:00"/>
    <s v="Low"/>
    <x v="43"/>
    <n v="29352.67"/>
    <n v="0.03"/>
    <s v="Delivery Van"/>
    <n v="7502.95"/>
    <n v="892.98"/>
    <n v="58.55"/>
    <s v="Steve Chapman"/>
    <s v="Mid Glamorgan"/>
    <s v="Corporate"/>
    <x v="2"/>
    <s v="Bookcases"/>
    <s v="Jumbo Box"/>
    <d v="2016-11-23T00:00:00"/>
    <x v="2"/>
  </r>
  <r>
    <n v="7871"/>
    <s v="N"/>
    <d v="2016-11-19T00:00:00"/>
    <s v="Medium"/>
    <x v="14"/>
    <n v="313.08"/>
    <n v="0.1"/>
    <s v="Express"/>
    <n v="133.57"/>
    <n v="27.74"/>
    <n v="15.39"/>
    <s v="Beth Fritzler"/>
    <s v="Mid Glamorgan"/>
    <s v="Small Business"/>
    <x v="0"/>
    <s v="Envelopes"/>
    <s v="Small Box"/>
    <d v="2016-11-20T00:00:00"/>
    <x v="2"/>
  </r>
  <r>
    <n v="7872"/>
    <s v="N"/>
    <d v="2016-11-19T00:00:00"/>
    <s v="Medium"/>
    <x v="11"/>
    <n v="1908.69"/>
    <n v="0.08"/>
    <s v="Regular"/>
    <n v="876.2"/>
    <n v="58.94"/>
    <n v="20.77"/>
    <s v="Beth Fritzler"/>
    <s v="Mid Glamorgan"/>
    <s v="Small Business"/>
    <x v="2"/>
    <s v="Office Furnishings"/>
    <s v="Small Box"/>
    <d v="2016-11-20T00:00:00"/>
    <x v="2"/>
  </r>
  <r>
    <n v="7873"/>
    <s v="N"/>
    <d v="2016-11-21T00:00:00"/>
    <s v="Medium"/>
    <x v="46"/>
    <n v="5188.4799999999996"/>
    <n v="0.01"/>
    <s v="Delivery Van"/>
    <n v="-1618.2"/>
    <n v="126.98"/>
    <n v="72.72"/>
    <s v="Michelle Ellison"/>
    <s v="West Glamorgan"/>
    <s v="Consumer"/>
    <x v="2"/>
    <s v="Bookcases"/>
    <s v="Jumbo Box"/>
    <d v="2016-11-23T00:00:00"/>
    <x v="2"/>
  </r>
  <r>
    <n v="7874"/>
    <s v="N"/>
    <d v="2016-11-21T00:00:00"/>
    <s v="Medium"/>
    <x v="42"/>
    <n v="10574.85"/>
    <n v="0.1"/>
    <s v="Regular"/>
    <n v="2930.77"/>
    <n v="311.99"/>
    <n v="25.64"/>
    <s v="Michelle Ellison"/>
    <s v="West Glamorgan"/>
    <s v="Consumer"/>
    <x v="1"/>
    <s v="Copiers and Fax"/>
    <s v="Large Box"/>
    <d v="2016-11-22T00:00:00"/>
    <x v="2"/>
  </r>
  <r>
    <n v="7875"/>
    <s v="N"/>
    <d v="2016-11-21T00:00:00"/>
    <s v="Medium"/>
    <x v="42"/>
    <n v="1686.44"/>
    <n v="0.01"/>
    <s v="Regular"/>
    <n v="329.87"/>
    <n v="52.97"/>
    <n v="28.45"/>
    <s v="Michelle Ellison"/>
    <s v="West Glamorgan"/>
    <s v="Consumer"/>
    <x v="2"/>
    <s v="Office Furnishings"/>
    <s v="Large Box"/>
    <d v="2016-11-23T00:00:00"/>
    <x v="2"/>
  </r>
  <r>
    <n v="7876"/>
    <s v="N"/>
    <d v="2016-11-21T00:00:00"/>
    <s v="Medium"/>
    <x v="17"/>
    <n v="2063.37"/>
    <n v="0.05"/>
    <s v="Express"/>
    <n v="-2336.61"/>
    <n v="1011.99"/>
    <n v="27.99"/>
    <s v="Michelle Ellison"/>
    <s v="West Glamorgan"/>
    <s v="Consumer"/>
    <x v="1"/>
    <s v="Office Machines"/>
    <s v="Medium Box"/>
    <d v="2016-11-23T00:00:00"/>
    <x v="2"/>
  </r>
  <r>
    <n v="7877"/>
    <s v="N"/>
    <d v="2016-11-21T00:00:00"/>
    <s v="High"/>
    <x v="42"/>
    <n v="281.29000000000002"/>
    <n v="0.05"/>
    <s v="Regular"/>
    <n v="-155"/>
    <n v="19.3"/>
    <n v="21.72"/>
    <s v="Matt Collister"/>
    <s v="Mid Glamorgan"/>
    <s v="Home Office"/>
    <x v="0"/>
    <s v="Binders and Binder Accessories"/>
    <s v="Small Box"/>
    <d v="2016-11-22T00:00:00"/>
    <x v="2"/>
  </r>
  <r>
    <n v="7878"/>
    <s v="N"/>
    <d v="2016-11-21T00:00:00"/>
    <s v="Medium"/>
    <x v="3"/>
    <n v="115.03"/>
    <n v="0"/>
    <s v="Regular"/>
    <n v="-24.49"/>
    <n v="18.809999999999999"/>
    <n v="19.48"/>
    <s v="William Brown"/>
    <s v="Mid Glamorgan"/>
    <s v="Home Office"/>
    <x v="0"/>
    <s v="Binders and Binder Accessories"/>
    <s v="Small Box"/>
    <d v="2016-11-23T00:00:00"/>
    <x v="2"/>
  </r>
  <r>
    <n v="7879"/>
    <s v="N"/>
    <d v="2016-11-23T00:00:00"/>
    <s v="High"/>
    <x v="2"/>
    <n v="1155.04"/>
    <n v="0.06"/>
    <s v="Regular"/>
    <n v="267.27"/>
    <n v="34.979999999999997"/>
    <n v="18.5"/>
    <s v="Grant Thornton"/>
    <s v="Mid Glamorgan"/>
    <s v="Corporate"/>
    <x v="0"/>
    <s v="Appliances"/>
    <s v="Small Box"/>
    <d v="2016-11-24T00:00:00"/>
    <x v="2"/>
  </r>
  <r>
    <n v="7880"/>
    <s v="N"/>
    <d v="2016-11-24T00:00:00"/>
    <s v="Low"/>
    <x v="22"/>
    <n v="47.64"/>
    <n v="0.1"/>
    <s v="Regular"/>
    <n v="1.67"/>
    <n v="13.76"/>
    <n v="14.7"/>
    <s v="Joseph Airdo"/>
    <s v="Mid Glamorgan"/>
    <s v="Consumer"/>
    <x v="0"/>
    <s v="Pens &amp; Art Supplies"/>
    <s v="Wrap Bag"/>
    <d v="2016-11-28T00:00:00"/>
    <x v="2"/>
  </r>
  <r>
    <n v="7881"/>
    <s v="N"/>
    <d v="2016-11-24T00:00:00"/>
    <s v="High"/>
    <x v="2"/>
    <n v="19332.599999999999"/>
    <n v="0.05"/>
    <s v="Regular"/>
    <n v="8798.94"/>
    <n v="399.99"/>
    <n v="33.99"/>
    <s v="Grant Carroll"/>
    <s v="South Glamorgan"/>
    <s v="Small Business"/>
    <x v="0"/>
    <s v="Binders and Binder Accessories"/>
    <s v="Small Box"/>
    <d v="2016-11-25T00:00:00"/>
    <x v="2"/>
  </r>
  <r>
    <n v="7882"/>
    <s v="N"/>
    <d v="2016-11-24T00:00:00"/>
    <s v="High"/>
    <x v="49"/>
    <n v="8387.6200000000008"/>
    <n v="0"/>
    <s v="Delivery Van"/>
    <n v="819.23"/>
    <n v="172.98"/>
    <n v="49.02"/>
    <s v="Grant Carroll"/>
    <s v="South Glamorgan"/>
    <s v="Small Business"/>
    <x v="2"/>
    <s v="Bookcases"/>
    <s v="Jumbo Box"/>
    <d v="2016-11-25T00:00:00"/>
    <x v="2"/>
  </r>
  <r>
    <n v="7883"/>
    <s v="N"/>
    <d v="2016-11-25T00:00:00"/>
    <s v="Low"/>
    <x v="45"/>
    <n v="84"/>
    <n v="0.01"/>
    <s v="Regular"/>
    <n v="-43.11"/>
    <n v="16.239999999999998"/>
    <n v="19.41"/>
    <s v="Steven Ward"/>
    <s v="Mid Glamorgan"/>
    <s v="Consumer"/>
    <x v="0"/>
    <s v="Binders and Binder Accessories"/>
    <s v="Small Box"/>
    <d v="2016-11-30T00:00:00"/>
    <x v="2"/>
  </r>
  <r>
    <n v="7884"/>
    <s v="N"/>
    <d v="2016-11-25T00:00:00"/>
    <s v="Low"/>
    <x v="32"/>
    <n v="4401.1499999999996"/>
    <n v="0.08"/>
    <s v="Delivery Van"/>
    <n v="220.71"/>
    <n v="454.14"/>
    <n v="28.7"/>
    <s v="Sean Miller"/>
    <s v="West Glamorgan"/>
    <s v="Small Business"/>
    <x v="1"/>
    <s v="Office Machines"/>
    <s v="Jumbo Drum"/>
    <d v="2016-12-02T00:00:00"/>
    <x v="2"/>
  </r>
  <r>
    <n v="7885"/>
    <s v="N"/>
    <d v="2016-11-25T00:00:00"/>
    <s v="High"/>
    <x v="47"/>
    <n v="438.77"/>
    <n v="0.03"/>
    <s v="Regular"/>
    <n v="-23.27"/>
    <n v="27.22"/>
    <n v="23.73"/>
    <s v="Victoria Wilson"/>
    <s v="West Glamorgan"/>
    <s v="Home Office"/>
    <x v="0"/>
    <s v="Binders and Binder Accessories"/>
    <s v="Small Box"/>
    <d v="2016-11-26T00:00:00"/>
    <x v="2"/>
  </r>
  <r>
    <n v="7886"/>
    <s v="N"/>
    <d v="2016-11-25T00:00:00"/>
    <s v="High"/>
    <x v="15"/>
    <n v="269.70999999999998"/>
    <n v="0.04"/>
    <s v="Express"/>
    <n v="32.950000000000003"/>
    <n v="23.09"/>
    <n v="19.25"/>
    <s v="Victoria Wilson"/>
    <s v="West Glamorgan"/>
    <s v="Home Office"/>
    <x v="0"/>
    <s v="Envelopes"/>
    <s v="Small Box"/>
    <d v="2016-11-26T00:00:00"/>
    <x v="2"/>
  </r>
  <r>
    <n v="7887"/>
    <s v="N"/>
    <d v="2016-11-25T00:00:00"/>
    <s v="High"/>
    <x v="46"/>
    <n v="521.42999999999995"/>
    <n v="0.05"/>
    <s v="Regular"/>
    <n v="87.59"/>
    <n v="23.34"/>
    <n v="19.010000000000002"/>
    <s v="Victoria Wilson"/>
    <s v="West Glamorgan"/>
    <s v="Home Office"/>
    <x v="0"/>
    <s v="Paper"/>
    <s v="Small Box"/>
    <d v="2016-11-27T00:00:00"/>
    <x v="2"/>
  </r>
  <r>
    <n v="7888"/>
    <s v="N"/>
    <d v="2016-11-25T00:00:00"/>
    <s v="High"/>
    <x v="21"/>
    <n v="1704.1"/>
    <n v="0.04"/>
    <s v="Delivery Van"/>
    <n v="-77.41"/>
    <n v="192.98"/>
    <n v="37.58"/>
    <s v="Victoria Wilson"/>
    <s v="West Glamorgan"/>
    <s v="Home Office"/>
    <x v="2"/>
    <s v="Bookcases"/>
    <s v="Jumbo Box"/>
    <d v="2016-11-27T00:00:00"/>
    <x v="2"/>
  </r>
  <r>
    <n v="7889"/>
    <s v="N"/>
    <d v="2016-11-27T00:00:00"/>
    <s v="Critical"/>
    <x v="6"/>
    <n v="59.83"/>
    <n v="0.03"/>
    <s v="Express"/>
    <n v="-7.58"/>
    <n v="21.65"/>
    <n v="20.22"/>
    <s v="Sara Luxemburg"/>
    <s v="Mid Glamorgan"/>
    <s v="Corporate"/>
    <x v="2"/>
    <s v="Office Furnishings"/>
    <s v="Small Box"/>
    <d v="2016-11-28T00:00:00"/>
    <x v="2"/>
  </r>
  <r>
    <n v="7890"/>
    <s v="N"/>
    <d v="2016-11-27T00:00:00"/>
    <s v="Critical"/>
    <x v="49"/>
    <n v="261.91000000000003"/>
    <n v="0.08"/>
    <s v="Regular"/>
    <n v="54.45"/>
    <n v="17.579999999999998"/>
    <n v="14.7"/>
    <s v="Sara Luxemburg"/>
    <s v="Mid Glamorgan"/>
    <s v="Corporate"/>
    <x v="0"/>
    <s v="Pens &amp; Art Supplies"/>
    <s v="Wrap Bag"/>
    <d v="2016-11-29T00:00:00"/>
    <x v="2"/>
  </r>
  <r>
    <n v="7891"/>
    <s v="N"/>
    <d v="2016-11-27T00:00:00"/>
    <s v="High"/>
    <x v="15"/>
    <n v="146.11000000000001"/>
    <n v="0.09"/>
    <s v="Regular"/>
    <n v="-27.76"/>
    <n v="17.89"/>
    <n v="19.57"/>
    <s v="Rob Beeghly"/>
    <s v="Mid Glamorgan"/>
    <s v="Consumer"/>
    <x v="2"/>
    <s v="Office Furnishings"/>
    <s v="Small Box"/>
    <d v="2016-11-28T00:00:00"/>
    <x v="2"/>
  </r>
  <r>
    <n v="7892"/>
    <s v="N"/>
    <d v="2016-11-29T00:00:00"/>
    <s v="High"/>
    <x v="29"/>
    <n v="1772.45"/>
    <n v="0.05"/>
    <s v="Regular"/>
    <n v="754.62"/>
    <n v="55.41"/>
    <n v="16.989999999999998"/>
    <s v="Dennis Bolton"/>
    <s v="Dyfed"/>
    <s v="Small Business"/>
    <x v="0"/>
    <s v="Binders and Binder Accessories"/>
    <s v="Small Box"/>
    <d v="2016-11-30T00:00:00"/>
    <x v="2"/>
  </r>
  <r>
    <n v="7893"/>
    <s v="N"/>
    <d v="2016-11-29T00:00:00"/>
    <s v="Not Specified"/>
    <x v="7"/>
    <n v="531.61199999999997"/>
    <n v="0.04"/>
    <s v="Regular"/>
    <n v="133.25"/>
    <n v="47.99"/>
    <n v="17.3"/>
    <s v="Katherine Murray"/>
    <s v="Dyfed"/>
    <s v="Home Office"/>
    <x v="1"/>
    <s v="Telephones and Communication"/>
    <s v="Small Pack"/>
    <d v="2016-12-01T00:00:00"/>
    <x v="2"/>
  </r>
  <r>
    <n v="7894"/>
    <s v="N"/>
    <d v="2016-12-01T00:00:00"/>
    <s v="High"/>
    <x v="25"/>
    <n v="479.75"/>
    <n v="0.03"/>
    <s v="Regular"/>
    <n v="67.08"/>
    <n v="26.48"/>
    <n v="20.46"/>
    <s v="Peter Fuller"/>
    <s v="Mid Glamorgan"/>
    <s v="Consumer"/>
    <x v="0"/>
    <s v="Binders and Binder Accessories"/>
    <s v="Small Box"/>
    <d v="2016-12-02T00:00:00"/>
    <x v="2"/>
  </r>
  <r>
    <n v="7895"/>
    <s v="N"/>
    <d v="2016-12-03T00:00:00"/>
    <s v="High"/>
    <x v="27"/>
    <n v="1135.21"/>
    <n v="0.1"/>
    <s v="Regular"/>
    <n v="430.48"/>
    <n v="40.479999999999997"/>
    <n v="15.99"/>
    <s v="Joy Smith"/>
    <s v="Dyfed"/>
    <s v="Corporate"/>
    <x v="1"/>
    <s v="Computer Peripherals"/>
    <s v="Small Pack"/>
    <d v="2016-12-05T00:00:00"/>
    <x v="2"/>
  </r>
  <r>
    <n v="7896"/>
    <s v="N"/>
    <d v="2016-12-03T00:00:00"/>
    <s v="Not Specified"/>
    <x v="36"/>
    <n v="6079.5874999999996"/>
    <n v="0.09"/>
    <s v="Regular"/>
    <n v="1377.49"/>
    <n v="217.99"/>
    <n v="16.5"/>
    <s v="Joel Eaton"/>
    <s v="Mid Glamorgan"/>
    <s v="Home Office"/>
    <x v="1"/>
    <s v="Telephones and Communication"/>
    <s v="Small Box"/>
    <d v="2016-12-05T00:00:00"/>
    <x v="2"/>
  </r>
  <r>
    <n v="7897"/>
    <s v="N"/>
    <d v="2016-12-03T00:00:00"/>
    <s v="Critical"/>
    <x v="39"/>
    <n v="62.2"/>
    <n v="0"/>
    <s v="Regular"/>
    <n v="-9.9"/>
    <n v="21.78"/>
    <n v="15.99"/>
    <s v="Janet Molinari"/>
    <s v="West Glamorgan"/>
    <s v="Corporate"/>
    <x v="1"/>
    <s v="Computer Peripherals"/>
    <s v="Small Pack"/>
    <d v="2016-12-03T00:00:00"/>
    <x v="2"/>
  </r>
  <r>
    <n v="7898"/>
    <s v="N"/>
    <d v="2016-12-03T00:00:00"/>
    <s v="Critical"/>
    <x v="29"/>
    <n v="1045.5899999999999"/>
    <n v="7.0000000000000007E-2"/>
    <s v="Regular"/>
    <n v="236.09"/>
    <n v="37.979999999999997"/>
    <n v="18.079999999999998"/>
    <s v="Janet Molinari"/>
    <s v="West Glamorgan"/>
    <s v="Corporate"/>
    <x v="0"/>
    <s v="Pens &amp; Art Supplies"/>
    <s v="Small Pack"/>
    <d v="2016-12-05T00:00:00"/>
    <x v="2"/>
  </r>
  <r>
    <n v="7899"/>
    <s v="N"/>
    <d v="2016-12-04T00:00:00"/>
    <s v="Low"/>
    <x v="37"/>
    <n v="125.83"/>
    <n v="0.02"/>
    <s v="Express"/>
    <n v="17.36"/>
    <n v="16.2"/>
    <n v="16.260000000000002"/>
    <s v="Ionia McGrath"/>
    <s v="Dyfed"/>
    <s v="Home Office"/>
    <x v="0"/>
    <s v="Paper"/>
    <s v="Wrap Bag"/>
    <d v="2016-12-11T00:00:00"/>
    <x v="2"/>
  </r>
  <r>
    <n v="7900"/>
    <s v="N"/>
    <d v="2016-12-05T00:00:00"/>
    <s v="Low"/>
    <x v="28"/>
    <n v="1740.5"/>
    <n v="0.09"/>
    <s v="Regular"/>
    <n v="-500.29"/>
    <n v="107.99"/>
    <n v="49"/>
    <s v="Christy Brittain"/>
    <s v="Mid Glamorgan"/>
    <s v="Consumer"/>
    <x v="0"/>
    <s v="Storage &amp; Organization"/>
    <s v="Large Box"/>
    <d v="2016-12-07T00:00:00"/>
    <x v="2"/>
  </r>
  <r>
    <n v="7901"/>
    <s v="N"/>
    <d v="2016-12-05T00:00:00"/>
    <s v="Low"/>
    <x v="25"/>
    <n v="3456.0455000000002"/>
    <n v="0.02"/>
    <s v="Regular"/>
    <n v="905.81"/>
    <n v="137.99"/>
    <n v="22.99"/>
    <s v="Christy Brittain"/>
    <s v="Mid Glamorgan"/>
    <s v="Consumer"/>
    <x v="1"/>
    <s v="Telephones and Communication"/>
    <s v="Small Box"/>
    <d v="2016-12-05T00:00:00"/>
    <x v="2"/>
  </r>
  <r>
    <n v="7902"/>
    <s v="Y"/>
    <d v="2016-12-05T00:00:00"/>
    <s v="High"/>
    <x v="14"/>
    <n v="258.85000000000002"/>
    <n v="0.06"/>
    <s v="Regular"/>
    <n v="95.4"/>
    <n v="25.4"/>
    <n v="18.95"/>
    <s v="Dianna Vickery"/>
    <s v="Mid Glamorgan"/>
    <s v="Corporate"/>
    <x v="2"/>
    <s v="Office Furnishings"/>
    <s v="Small Pack"/>
    <d v="2016-12-07T00:00:00"/>
    <x v="2"/>
  </r>
  <r>
    <n v="7903"/>
    <s v="N"/>
    <d v="2016-12-06T00:00:00"/>
    <s v="Critical"/>
    <x v="14"/>
    <n v="7616.28"/>
    <n v="0.06"/>
    <s v="Express"/>
    <n v="3054.85"/>
    <n v="432.98"/>
    <n v="33.99"/>
    <s v="Harold Engle"/>
    <s v="Dyfed"/>
    <s v="Home Office"/>
    <x v="0"/>
    <s v="Binders and Binder Accessories"/>
    <s v="Small Box"/>
    <d v="2016-12-06T00:00:00"/>
    <x v="2"/>
  </r>
  <r>
    <n v="7904"/>
    <s v="N"/>
    <d v="2016-12-06T00:00:00"/>
    <s v="Critical"/>
    <x v="33"/>
    <n v="1277.43"/>
    <n v="0.1"/>
    <s v="Regular"/>
    <n v="227.21"/>
    <n v="38.479999999999997"/>
    <n v="20.93"/>
    <s v="Harold Engle"/>
    <s v="Dyfed"/>
    <s v="Home Office"/>
    <x v="2"/>
    <s v="Office Furnishings"/>
    <s v="Small Box"/>
    <d v="2016-12-08T00:00:00"/>
    <x v="2"/>
  </r>
  <r>
    <n v="7905"/>
    <s v="N"/>
    <d v="2016-12-06T00:00:00"/>
    <s v="Critical"/>
    <x v="22"/>
    <n v="389.59"/>
    <n v="0.03"/>
    <s v="Express"/>
    <n v="16.79"/>
    <n v="26.42"/>
    <n v="20.75"/>
    <s v="Melanie Page"/>
    <s v="West Glamorgan"/>
    <s v="Corporate"/>
    <x v="0"/>
    <s v="Appliances"/>
    <s v="Medium Box"/>
    <d v="2016-12-09T00:00:00"/>
    <x v="2"/>
  </r>
  <r>
    <n v="7906"/>
    <s v="N"/>
    <d v="2016-12-06T00:00:00"/>
    <s v="Critical"/>
    <x v="7"/>
    <n v="2581.3200000000002"/>
    <n v="7.0000000000000007E-2"/>
    <s v="Delivery Van"/>
    <n v="122.63"/>
    <n v="162.97999999999999"/>
    <n v="157.71"/>
    <s v="Melanie Page"/>
    <s v="West Glamorgan"/>
    <s v="Corporate"/>
    <x v="2"/>
    <s v="Chairs &amp; Chairmats"/>
    <s v="Jumbo Drum"/>
    <d v="2016-12-08T00:00:00"/>
    <x v="2"/>
  </r>
  <r>
    <n v="7907"/>
    <s v="N"/>
    <d v="2016-12-06T00:00:00"/>
    <s v="Critical"/>
    <x v="29"/>
    <n v="735.04"/>
    <n v="0.01"/>
    <s v="Regular"/>
    <n v="33.04"/>
    <n v="29.98"/>
    <n v="22.51"/>
    <s v="Melanie Page"/>
    <s v="West Glamorgan"/>
    <s v="Corporate"/>
    <x v="1"/>
    <s v="Office Machines"/>
    <s v="Medium Box"/>
    <d v="2016-12-08T00:00:00"/>
    <x v="2"/>
  </r>
  <r>
    <n v="7908"/>
    <s v="N"/>
    <d v="2016-12-06T00:00:00"/>
    <s v="Critical"/>
    <x v="45"/>
    <n v="2802.404"/>
    <n v="0.02"/>
    <s v="Regular"/>
    <n v="316.49"/>
    <n v="207.99"/>
    <n v="22.99"/>
    <s v="Melanie Page"/>
    <s v="West Glamorgan"/>
    <s v="Corporate"/>
    <x v="1"/>
    <s v="Telephones and Communication"/>
    <s v="Small Box"/>
    <d v="2016-12-07T00:00:00"/>
    <x v="2"/>
  </r>
  <r>
    <n v="7909"/>
    <s v="N"/>
    <d v="2016-12-06T00:00:00"/>
    <s v="Critical"/>
    <x v="35"/>
    <n v="2571.9775"/>
    <n v="7.0000000000000007E-2"/>
    <s v="Regular"/>
    <n v="336.69"/>
    <n v="137.99"/>
    <n v="21.69"/>
    <s v="Melanie Page"/>
    <s v="West Glamorgan"/>
    <s v="Corporate"/>
    <x v="1"/>
    <s v="Telephones and Communication"/>
    <s v="Small Box"/>
    <d v="2016-12-08T00:00:00"/>
    <x v="2"/>
  </r>
  <r>
    <n v="7910"/>
    <s v="N"/>
    <d v="2016-12-07T00:00:00"/>
    <s v="Critical"/>
    <x v="15"/>
    <n v="757.79"/>
    <n v="0.04"/>
    <s v="Regular"/>
    <n v="139.11000000000001"/>
    <n v="42.98"/>
    <n v="25.63"/>
    <s v="Valerie Takahito"/>
    <s v="Mid Glamorgan"/>
    <s v="Consumer"/>
    <x v="0"/>
    <s v="Binders and Binder Accessories"/>
    <s v="Small Box"/>
    <d v="2016-12-08T00:00:00"/>
    <x v="2"/>
  </r>
  <r>
    <n v="7911"/>
    <s v="N"/>
    <d v="2016-12-07T00:00:00"/>
    <s v="Critical"/>
    <x v="6"/>
    <n v="25.86"/>
    <n v="0.06"/>
    <s v="Regular"/>
    <n v="4.97"/>
    <n v="16.91"/>
    <n v="14.5"/>
    <s v="Valerie Takahito"/>
    <s v="Mid Glamorgan"/>
    <s v="Consumer"/>
    <x v="0"/>
    <s v="Labels"/>
    <s v="Small Box"/>
    <d v="2016-12-09T00:00:00"/>
    <x v="2"/>
  </r>
  <r>
    <n v="7912"/>
    <s v="N"/>
    <d v="2016-12-07T00:00:00"/>
    <s v="Medium"/>
    <x v="19"/>
    <n v="190.72"/>
    <n v="0.04"/>
    <s v="Regular"/>
    <n v="-55.7"/>
    <n v="27.99"/>
    <n v="23.4"/>
    <s v="Chuck Sachs"/>
    <s v="Dyfed"/>
    <s v="Consumer"/>
    <x v="1"/>
    <s v="Office Machines"/>
    <s v="Small Box"/>
    <d v="2016-12-09T00:00:00"/>
    <x v="2"/>
  </r>
  <r>
    <n v="7913"/>
    <s v="N"/>
    <d v="2016-12-07T00:00:00"/>
    <s v="Medium"/>
    <x v="4"/>
    <n v="201.51"/>
    <n v="0.03"/>
    <s v="Regular"/>
    <n v="93.06"/>
    <n v="34.72"/>
    <n v="22.99"/>
    <s v="Chuck Sachs"/>
    <s v="Dyfed"/>
    <s v="Consumer"/>
    <x v="2"/>
    <s v="Office Furnishings"/>
    <s v="Small Pack"/>
    <d v="2016-12-07T00:00:00"/>
    <x v="2"/>
  </r>
  <r>
    <n v="7914"/>
    <s v="Y"/>
    <d v="2016-12-08T00:00:00"/>
    <s v="Medium"/>
    <x v="40"/>
    <n v="275.95"/>
    <n v="0.1"/>
    <s v="Regular"/>
    <n v="-93.62"/>
    <n v="20.12"/>
    <n v="16.829999999999998"/>
    <s v="Cyra Reiten"/>
    <s v="Mid Glamorgan"/>
    <s v="Consumer"/>
    <x v="1"/>
    <s v="Computer Peripherals"/>
    <s v="Small Pack"/>
    <d v="2016-12-08T00:00:00"/>
    <x v="2"/>
  </r>
  <r>
    <n v="7915"/>
    <s v="N"/>
    <d v="2016-12-08T00:00:00"/>
    <s v="Not Specified"/>
    <x v="36"/>
    <n v="693.6"/>
    <n v="0.04"/>
    <s v="Regular"/>
    <n v="295.60000000000002"/>
    <n v="30.84"/>
    <n v="17.62"/>
    <s v="Grace Kelly"/>
    <s v="West Glamorgan"/>
    <s v="Consumer"/>
    <x v="2"/>
    <s v="Office Furnishings"/>
    <s v="Wrap Bag"/>
    <d v="2016-12-11T00:00:00"/>
    <x v="2"/>
  </r>
  <r>
    <n v="7916"/>
    <s v="N"/>
    <d v="2016-12-08T00:00:00"/>
    <s v="Not Specified"/>
    <x v="8"/>
    <n v="1281.9155000000001"/>
    <n v="0.05"/>
    <s v="Regular"/>
    <n v="449.55"/>
    <n v="47.99"/>
    <n v="19.989999999999998"/>
    <s v="Grace Kelly"/>
    <s v="West Glamorgan"/>
    <s v="Consumer"/>
    <x v="1"/>
    <s v="Telephones and Communication"/>
    <s v="Wrap Bag"/>
    <d v="2016-12-11T00:00:00"/>
    <x v="2"/>
  </r>
  <r>
    <n v="7917"/>
    <s v="N"/>
    <d v="2016-12-08T00:00:00"/>
    <s v="Not Specified"/>
    <x v="33"/>
    <n v="337.67"/>
    <n v="7.0000000000000007E-2"/>
    <s v="Regular"/>
    <n v="-190.17"/>
    <n v="18.48"/>
    <n v="21.86"/>
    <s v="Susan Pistek"/>
    <s v="Mid Glamorgan"/>
    <s v="Home Office"/>
    <x v="0"/>
    <s v="Paper"/>
    <s v="Small Box"/>
    <d v="2016-12-10T00:00:00"/>
    <x v="2"/>
  </r>
  <r>
    <n v="7918"/>
    <s v="Y"/>
    <d v="2016-12-09T00:00:00"/>
    <s v="Low"/>
    <x v="46"/>
    <n v="1220.328"/>
    <n v="0.02"/>
    <s v="Delivery Van"/>
    <n v="-1455.37"/>
    <n v="43.76"/>
    <n v="59.51"/>
    <s v="Julia Barnett"/>
    <s v="Mid Glamorgan"/>
    <s v="Home Office"/>
    <x v="2"/>
    <s v="Tables"/>
    <s v="Jumbo Box"/>
    <d v="2016-12-14T00:00:00"/>
    <x v="2"/>
  </r>
  <r>
    <n v="7919"/>
    <s v="N"/>
    <d v="2016-12-09T00:00:00"/>
    <s v="High"/>
    <x v="15"/>
    <n v="8232.64"/>
    <n v="0.06"/>
    <s v="Delivery Van"/>
    <n v="1914.43"/>
    <n v="362.98"/>
    <n v="44"/>
    <s v="Karen Carlisle"/>
    <s v="Mid Glamorgan"/>
    <s v="Home Office"/>
    <x v="2"/>
    <s v="Chairs &amp; Chairmats"/>
    <s v="Jumbo Drum"/>
    <d v="2016-12-10T00:00:00"/>
    <x v="2"/>
  </r>
  <r>
    <n v="7920"/>
    <s v="N"/>
    <d v="2016-12-09T00:00:00"/>
    <s v="Not Specified"/>
    <x v="26"/>
    <n v="147.77000000000001"/>
    <n v="0.01"/>
    <s v="Regular"/>
    <n v="-887.99"/>
    <n v="16.48"/>
    <n v="63"/>
    <s v="Nicole Brennan"/>
    <s v="Mid Glamorgan"/>
    <s v="Home Office"/>
    <x v="0"/>
    <s v="Appliances"/>
    <s v="Large Box"/>
    <d v="2016-12-10T00:00:00"/>
    <x v="2"/>
  </r>
  <r>
    <n v="7921"/>
    <s v="N"/>
    <d v="2016-12-09T00:00:00"/>
    <s v="Not Specified"/>
    <x v="46"/>
    <n v="5929.14"/>
    <n v="0.02"/>
    <s v="Delivery Van"/>
    <n v="-282.22000000000003"/>
    <n v="142.97999999999999"/>
    <n v="44"/>
    <s v="Nicole Brennan"/>
    <s v="Mid Glamorgan"/>
    <s v="Home Office"/>
    <x v="2"/>
    <s v="Chairs &amp; Chairmats"/>
    <s v="Jumbo Drum"/>
    <d v="2016-12-11T00:00:00"/>
    <x v="2"/>
  </r>
  <r>
    <n v="7922"/>
    <s v="N"/>
    <d v="2016-12-09T00:00:00"/>
    <s v="Not Specified"/>
    <x v="6"/>
    <n v="75.56"/>
    <n v="0.09"/>
    <s v="Regular"/>
    <n v="-47.04"/>
    <n v="27.98"/>
    <n v="20.5"/>
    <s v="Nicole Brennan"/>
    <s v="Mid Glamorgan"/>
    <s v="Home Office"/>
    <x v="1"/>
    <s v="Computer Peripherals"/>
    <s v="Small Box"/>
    <d v="2016-12-11T00:00:00"/>
    <x v="2"/>
  </r>
  <r>
    <n v="7923"/>
    <s v="N"/>
    <d v="2016-12-09T00:00:00"/>
    <s v="High"/>
    <x v="41"/>
    <n v="7349.36"/>
    <n v="0"/>
    <s v="Delivery Van"/>
    <n v="770.35"/>
    <n v="228.6"/>
    <n v="78.2"/>
    <s v="Duane Huffman"/>
    <s v="West Glamorgan"/>
    <s v="Consumer"/>
    <x v="2"/>
    <s v="Chairs &amp; Chairmats"/>
    <s v="Jumbo Drum"/>
    <d v="2016-12-10T00:00:00"/>
    <x v="2"/>
  </r>
  <r>
    <n v="7924"/>
    <s v="N"/>
    <d v="2016-12-10T00:00:00"/>
    <s v="High"/>
    <x v="35"/>
    <n v="275.98"/>
    <n v="0.03"/>
    <s v="Regular"/>
    <n v="-20.93"/>
    <n v="22.89"/>
    <n v="18.5"/>
    <s v="Tamara Willingham"/>
    <s v="Mid Glamorgan"/>
    <s v="Corporate"/>
    <x v="0"/>
    <s v="Appliances"/>
    <s v="Small Box"/>
    <d v="2016-12-10T00:00:00"/>
    <x v="2"/>
  </r>
  <r>
    <n v="7925"/>
    <s v="N"/>
    <d v="2016-12-10T00:00:00"/>
    <s v="High"/>
    <x v="37"/>
    <n v="1288.05"/>
    <n v="0.06"/>
    <s v="Regular"/>
    <n v="80.760000000000005"/>
    <n v="62.98"/>
    <n v="36.24"/>
    <s v="Tamara Willingham"/>
    <s v="Mid Glamorgan"/>
    <s v="Corporate"/>
    <x v="2"/>
    <s v="Office Furnishings"/>
    <s v="Large Box"/>
    <d v="2016-12-11T00:00:00"/>
    <x v="2"/>
  </r>
  <r>
    <n v="7926"/>
    <s v="N"/>
    <d v="2016-12-11T00:00:00"/>
    <s v="Medium"/>
    <x v="44"/>
    <n v="372.09"/>
    <n v="0.06"/>
    <s v="Express"/>
    <n v="-17"/>
    <n v="28.91"/>
    <n v="20.25"/>
    <s v="Mark Hamilton"/>
    <s v="Mid Glamorgan"/>
    <s v="Home Office"/>
    <x v="0"/>
    <s v="Storage &amp; Organization"/>
    <s v="Small Box"/>
    <d v="2016-12-12T00:00:00"/>
    <x v="2"/>
  </r>
  <r>
    <n v="7927"/>
    <s v="N"/>
    <d v="2016-12-11T00:00:00"/>
    <s v="Medium"/>
    <x v="45"/>
    <n v="93.7"/>
    <n v="0"/>
    <s v="Regular"/>
    <n v="-63.27"/>
    <n v="16.89"/>
    <n v="18.93"/>
    <s v="Mark Hamilton"/>
    <s v="Mid Glamorgan"/>
    <s v="Home Office"/>
    <x v="1"/>
    <s v="Computer Peripherals"/>
    <s v="Small Pack"/>
    <d v="2016-12-13T00:00:00"/>
    <x v="2"/>
  </r>
  <r>
    <n v="7928"/>
    <s v="N"/>
    <d v="2016-12-14T00:00:00"/>
    <s v="Medium"/>
    <x v="10"/>
    <n v="2046.73"/>
    <n v="0.08"/>
    <s v="Delivery Van"/>
    <n v="-857.04"/>
    <n v="107.95"/>
    <n v="88.35"/>
    <s v="Jamie Frazer"/>
    <s v="Mid Glamorgan"/>
    <s v="Small Business"/>
    <x v="2"/>
    <s v="Chairs &amp; Chairmats"/>
    <s v="Jumbo Drum"/>
    <d v="2016-12-15T00:00:00"/>
    <x v="2"/>
  </r>
  <r>
    <n v="7929"/>
    <s v="N"/>
    <d v="2016-12-15T00:00:00"/>
    <s v="Medium"/>
    <x v="2"/>
    <n v="379.35"/>
    <n v="0.08"/>
    <s v="Express"/>
    <n v="-4.93"/>
    <n v="19.84"/>
    <n v="18.71"/>
    <s v="James Lanier"/>
    <s v="West Glamorgan"/>
    <s v="Corporate"/>
    <x v="0"/>
    <s v="Binders and Binder Accessories"/>
    <s v="Small Box"/>
    <d v="2016-12-16T00:00:00"/>
    <x v="2"/>
  </r>
  <r>
    <n v="7930"/>
    <s v="N"/>
    <d v="2016-12-15T00:00:00"/>
    <s v="Medium"/>
    <x v="44"/>
    <n v="103.47"/>
    <n v="0.06"/>
    <s v="Regular"/>
    <n v="1.04"/>
    <n v="16.48"/>
    <n v="16.5"/>
    <s v="James Lanier"/>
    <s v="West Glamorgan"/>
    <s v="Corporate"/>
    <x v="0"/>
    <s v="Envelopes"/>
    <s v="Small Box"/>
    <d v="2016-12-17T00:00:00"/>
    <x v="2"/>
  </r>
  <r>
    <n v="7931"/>
    <s v="N"/>
    <d v="2016-12-16T00:00:00"/>
    <s v="Medium"/>
    <x v="43"/>
    <n v="4159.5200000000004"/>
    <n v="0"/>
    <s v="Regular"/>
    <n v="823.38"/>
    <n v="132.33000000000001"/>
    <n v="33.99"/>
    <s v="Deborah Brumfield"/>
    <s v="Mid Glamorgan"/>
    <s v="Corporate"/>
    <x v="0"/>
    <s v="Storage &amp; Organization"/>
    <s v="Small Box"/>
    <d v="2016-12-17T00:00:00"/>
    <x v="2"/>
  </r>
  <r>
    <n v="7932"/>
    <s v="N"/>
    <d v="2016-12-16T00:00:00"/>
    <s v="High"/>
    <x v="37"/>
    <n v="220.89"/>
    <n v="0.05"/>
    <s v="Regular"/>
    <n v="-131.05000000000001"/>
    <n v="20.04"/>
    <n v="22.94"/>
    <s v="Denise Monton"/>
    <s v="Mid Glamorgan"/>
    <s v="Home Office"/>
    <x v="0"/>
    <s v="Binders and Binder Accessories"/>
    <s v="Small Box"/>
    <d v="2016-12-18T00:00:00"/>
    <x v="2"/>
  </r>
  <r>
    <n v="7933"/>
    <s v="N"/>
    <d v="2016-12-17T00:00:00"/>
    <s v="Critical"/>
    <x v="20"/>
    <n v="61.7"/>
    <n v="0.1"/>
    <s v="Regular"/>
    <n v="6.67"/>
    <n v="21.68"/>
    <n v="16.03"/>
    <s v="Katrina Bavinger"/>
    <s v="Mid Glamorgan"/>
    <s v="Consumer"/>
    <x v="0"/>
    <s v="Paper"/>
    <s v="Wrap Bag"/>
    <d v="2016-12-19T00:00:00"/>
    <x v="2"/>
  </r>
  <r>
    <n v="7934"/>
    <s v="N"/>
    <d v="2016-12-17T00:00:00"/>
    <s v="Medium"/>
    <x v="26"/>
    <n v="948.53"/>
    <n v="0.1"/>
    <s v="Regular"/>
    <n v="350.35"/>
    <n v="60.04"/>
    <n v="21.23"/>
    <s v="Noah Childs"/>
    <s v="West Glamorgan"/>
    <s v="Home Office"/>
    <x v="0"/>
    <s v="Paper"/>
    <s v="Small Box"/>
    <d v="2016-12-19T00:00:00"/>
    <x v="2"/>
  </r>
  <r>
    <n v="7935"/>
    <s v="N"/>
    <d v="2016-12-17T00:00:00"/>
    <s v="Not Specified"/>
    <x v="49"/>
    <n v="3720.4124999999999"/>
    <n v="0.09"/>
    <s v="Regular"/>
    <n v="809"/>
    <n v="107.99"/>
    <n v="21.69"/>
    <s v="Tim Taslimi"/>
    <s v="Mid Glamorgan"/>
    <s v="Corporate"/>
    <x v="1"/>
    <s v="Telephones and Communication"/>
    <s v="Small Box"/>
    <d v="2016-12-19T00:00:00"/>
    <x v="2"/>
  </r>
  <r>
    <n v="7936"/>
    <s v="N"/>
    <d v="2016-12-17T00:00:00"/>
    <s v="Low"/>
    <x v="40"/>
    <n v="1781.26"/>
    <n v="0.06"/>
    <s v="Delivery Van"/>
    <n v="138.69999999999999"/>
    <n v="62.98"/>
    <n v="28.19"/>
    <s v="Philip Brown"/>
    <s v="Dyfed"/>
    <s v="Corporate"/>
    <x v="2"/>
    <s v="Chairs &amp; Chairmats"/>
    <s v="Jumbo Drum"/>
    <d v="2016-12-22T00:00:00"/>
    <x v="2"/>
  </r>
  <r>
    <n v="7937"/>
    <s v="N"/>
    <d v="2016-12-17T00:00:00"/>
    <s v="Low"/>
    <x v="24"/>
    <n v="550.62"/>
    <n v="0"/>
    <s v="Regular"/>
    <n v="73.84"/>
    <n v="26.58"/>
    <n v="21.4"/>
    <s v="Philip Brown"/>
    <s v="Dyfed"/>
    <s v="Corporate"/>
    <x v="2"/>
    <s v="Office Furnishings"/>
    <s v="Small Box"/>
    <d v="2016-12-21T00:00:00"/>
    <x v="2"/>
  </r>
  <r>
    <n v="7938"/>
    <s v="N"/>
    <d v="2016-12-17T00:00:00"/>
    <s v="Low"/>
    <x v="28"/>
    <n v="821.3"/>
    <n v="0.06"/>
    <s v="Regular"/>
    <n v="262.06"/>
    <n v="57.98"/>
    <n v="18.8"/>
    <s v="Philip Brown"/>
    <s v="Dyfed"/>
    <s v="Corporate"/>
    <x v="2"/>
    <s v="Office Furnishings"/>
    <s v="Wrap Bag"/>
    <d v="2016-12-21T00:00:00"/>
    <x v="2"/>
  </r>
  <r>
    <n v="7939"/>
    <s v="N"/>
    <d v="2016-12-18T00:00:00"/>
    <s v="High"/>
    <x v="30"/>
    <n v="219.37"/>
    <n v="0.06"/>
    <s v="Regular"/>
    <n v="-41.43"/>
    <n v="33.380000000000003"/>
    <n v="22.99"/>
    <s v="Adam Hart"/>
    <s v="Mid Glamorgan"/>
    <s v="Corporate"/>
    <x v="0"/>
    <s v="Pens &amp; Art Supplies"/>
    <s v="Small Pack"/>
    <d v="2016-12-19T00:00:00"/>
    <x v="2"/>
  </r>
  <r>
    <n v="7940"/>
    <s v="N"/>
    <d v="2016-12-19T00:00:00"/>
    <s v="Critical"/>
    <x v="40"/>
    <n v="2552.3850000000002"/>
    <n v="7.0000000000000007E-2"/>
    <s v="Regular"/>
    <n v="-107.66"/>
    <n v="97.99"/>
    <n v="14.99"/>
    <s v="Russell Applegate"/>
    <s v="West Glamorgan"/>
    <s v="Small Business"/>
    <x v="1"/>
    <s v="Telephones and Communication"/>
    <s v="Wrap Bag"/>
    <d v="2016-12-20T00:00:00"/>
    <x v="2"/>
  </r>
  <r>
    <n v="7941"/>
    <s v="N"/>
    <d v="2016-12-19T00:00:00"/>
    <s v="Critical"/>
    <x v="30"/>
    <n v="77.42"/>
    <n v="7.0000000000000007E-2"/>
    <s v="Regular"/>
    <n v="28.02"/>
    <n v="19.309999999999999"/>
    <n v="14.5"/>
    <s v="Russell Applegate"/>
    <s v="Mid Glamorgan"/>
    <s v="Small Business"/>
    <x v="0"/>
    <s v="Labels"/>
    <s v="Small Box"/>
    <d v="2016-12-21T00:00:00"/>
    <x v="2"/>
  </r>
  <r>
    <n v="7942"/>
    <s v="Y"/>
    <d v="2016-12-20T00:00:00"/>
    <s v="Not Specified"/>
    <x v="42"/>
    <n v="122.83"/>
    <n v="0"/>
    <s v="Regular"/>
    <n v="16.809999999999999"/>
    <n v="14.78"/>
    <n v="15.34"/>
    <s v="Bryan Spruell"/>
    <s v="Mid Glamorgan"/>
    <s v="Home Office"/>
    <x v="0"/>
    <s v="Pens &amp; Art Supplies"/>
    <s v="Wrap Bag"/>
    <d v="2016-12-22T00:00:00"/>
    <x v="2"/>
  </r>
  <r>
    <n v="7943"/>
    <s v="Y"/>
    <d v="2016-12-20T00:00:00"/>
    <s v="Not Specified"/>
    <x v="47"/>
    <n v="236.83"/>
    <n v="0.08"/>
    <s v="Express"/>
    <n v="66.489999999999995"/>
    <n v="19.78"/>
    <n v="16.5"/>
    <s v="Erica Hernandez"/>
    <s v="Dyfed"/>
    <s v="Small Business"/>
    <x v="0"/>
    <s v="Envelopes"/>
    <s v="Small Box"/>
    <d v="2016-12-21T00:00:00"/>
    <x v="2"/>
  </r>
  <r>
    <n v="7944"/>
    <s v="N"/>
    <d v="2016-12-20T00:00:00"/>
    <s v="Low"/>
    <x v="5"/>
    <n v="1763.51"/>
    <n v="0.1"/>
    <s v="Regular"/>
    <n v="-882.67"/>
    <n v="76.650000000000006"/>
    <n v="49"/>
    <s v="Mike Caudle"/>
    <s v="West Glamorgan"/>
    <s v="Corporate"/>
    <x v="0"/>
    <s v="Storage &amp; Organization"/>
    <s v="Large Box"/>
    <d v="2016-12-27T00:00:00"/>
    <x v="2"/>
  </r>
  <r>
    <n v="7945"/>
    <s v="N"/>
    <d v="2016-12-21T00:00:00"/>
    <s v="Critical"/>
    <x v="37"/>
    <n v="318.77999999999997"/>
    <n v="0.06"/>
    <s v="Regular"/>
    <n v="39.520000000000003"/>
    <n v="23.58"/>
    <n v="19.72"/>
    <s v="Liz Willingham"/>
    <s v="Dyfed"/>
    <s v="Home Office"/>
    <x v="0"/>
    <s v="Envelopes"/>
    <s v="Small Box"/>
    <d v="2016-12-22T00:00:00"/>
    <x v="2"/>
  </r>
  <r>
    <n v="7946"/>
    <s v="N"/>
    <d v="2016-12-23T00:00:00"/>
    <s v="High"/>
    <x v="1"/>
    <n v="35.81"/>
    <n v="7.0000000000000007E-2"/>
    <s v="Regular"/>
    <n v="-38.68"/>
    <n v="13.98"/>
    <n v="18.77"/>
    <s v="Patrick Gardner"/>
    <s v="Dyfed"/>
    <s v="Consumer"/>
    <x v="0"/>
    <s v="Binders and Binder Accessories"/>
    <s v="Small Box"/>
    <d v="2016-12-24T00:00:00"/>
    <x v="2"/>
  </r>
  <r>
    <n v="7947"/>
    <s v="Y"/>
    <d v="2016-12-23T00:00:00"/>
    <s v="Low"/>
    <x v="35"/>
    <n v="3026.81"/>
    <n v="0.04"/>
    <s v="Regular"/>
    <n v="1274.45"/>
    <n v="132.97"/>
    <n v="21.11"/>
    <s v="Brendan Dodson"/>
    <s v="South Glamorgan"/>
    <s v="Corporate"/>
    <x v="1"/>
    <s v="Office Machines"/>
    <s v="Medium Box"/>
    <d v="2016-12-27T00:00:00"/>
    <x v="2"/>
  </r>
  <r>
    <n v="7948"/>
    <s v="N"/>
    <d v="2016-12-25T00:00:00"/>
    <s v="Low"/>
    <x v="0"/>
    <n v="455.76650000000001"/>
    <n v="0.03"/>
    <s v="Regular"/>
    <n v="-743.01"/>
    <n v="187.99"/>
    <n v="22.99"/>
    <s v="Neil French"/>
    <s v="Mid Glamorgan"/>
    <s v="Consumer"/>
    <x v="1"/>
    <s v="Telephones and Communication"/>
    <s v="Small Box"/>
    <d v="2016-12-30T00:00:00"/>
    <x v="2"/>
  </r>
  <r>
    <n v="7949"/>
    <s v="N"/>
    <d v="2016-12-27T00:00:00"/>
    <s v="Not Specified"/>
    <x v="41"/>
    <n v="987.47"/>
    <n v="0.09"/>
    <s v="Regular"/>
    <n v="342.65"/>
    <n v="42.98"/>
    <n v="19.760000000000002"/>
    <s v="Patrick Ryan"/>
    <s v="Mid Glamorgan"/>
    <s v="Corporate"/>
    <x v="0"/>
    <s v="Paper"/>
    <s v="Small Box"/>
    <d v="2016-12-29T00:00:00"/>
    <x v="2"/>
  </r>
  <r>
    <n v="7950"/>
    <s v="N"/>
    <d v="2016-12-28T00:00:00"/>
    <s v="Critical"/>
    <x v="26"/>
    <n v="3474.68"/>
    <n v="0.06"/>
    <s v="Delivery Van"/>
    <n v="-427.89"/>
    <n v="191.29"/>
    <n v="43.21"/>
    <s v="Craig Yedwab"/>
    <s v="Dyfed"/>
    <s v="Corporate"/>
    <x v="2"/>
    <s v="Tables"/>
    <s v="Jumbo Box"/>
    <d v="2016-12-30T00:00:00"/>
    <x v="2"/>
  </r>
  <r>
    <n v="7951"/>
    <s v="N"/>
    <d v="2016-12-28T00:00:00"/>
    <s v="High"/>
    <x v="2"/>
    <n v="190.48"/>
    <n v="0.01"/>
    <s v="Regular"/>
    <n v="87.89"/>
    <n v="15.69"/>
    <n v="14.5"/>
    <s v="Eleni McCrary"/>
    <s v="Dyfed"/>
    <s v="Corporate"/>
    <x v="0"/>
    <s v="Labels"/>
    <s v="Small Box"/>
    <d v="2016-12-30T00:00:00"/>
    <x v="2"/>
  </r>
  <r>
    <n v="7952"/>
    <s v="N"/>
    <d v="2016-12-29T00:00:00"/>
    <s v="Low"/>
    <x v="40"/>
    <n v="289.98"/>
    <n v="0.1"/>
    <s v="Express"/>
    <n v="27.08"/>
    <n v="20.329999999999998"/>
    <n v="15.99"/>
    <s v="Tracy Poddar"/>
    <s v="Dyfed"/>
    <s v="Corporate"/>
    <x v="1"/>
    <s v="Computer Peripherals"/>
    <s v="Small Pack"/>
    <d v="2016-12-29T00:00:00"/>
    <x v="2"/>
  </r>
  <r>
    <n v="7953"/>
    <s v="N"/>
    <d v="2016-12-29T00:00:00"/>
    <s v="Not Specified"/>
    <x v="38"/>
    <n v="216.73"/>
    <n v="0.01"/>
    <s v="Regular"/>
    <n v="-155.31"/>
    <n v="16.98"/>
    <n v="21.44"/>
    <s v="Michael Moore"/>
    <s v="Mid Glamorgan"/>
    <s v="Corporate"/>
    <x v="0"/>
    <s v="Paper"/>
    <s v="Small Box"/>
    <d v="2016-12-31T00:00:00"/>
    <x v="2"/>
  </r>
  <r>
    <n v="7954"/>
    <s v="N"/>
    <d v="2016-12-30T00:00:00"/>
    <s v="Critical"/>
    <x v="46"/>
    <n v="11540.39"/>
    <n v="7.0000000000000007E-2"/>
    <s v="Delivery Van"/>
    <n v="2758.79"/>
    <n v="276.98"/>
    <n v="31.86"/>
    <s v="Joni Blumstein"/>
    <s v="West Glamorgan"/>
    <s v="Home Office"/>
    <x v="1"/>
    <s v="Office Machines"/>
    <s v="Jumbo Drum"/>
    <d v="2016-12-30T00:00:00"/>
    <x v="2"/>
  </r>
  <r>
    <n v="7955"/>
    <s v="N"/>
    <d v="2016-12-30T00:00:00"/>
    <s v="Critical"/>
    <x v="28"/>
    <n v="153.5"/>
    <n v="0.06"/>
    <s v="Express"/>
    <n v="56.54"/>
    <n v="20.34"/>
    <n v="15.43"/>
    <s v="Joni Blumstein"/>
    <s v="West Glamorgan"/>
    <s v="Home Office"/>
    <x v="0"/>
    <s v="Paper"/>
    <s v="Wrap Bag"/>
    <d v="2016-12-31T00:00:00"/>
    <x v="2"/>
  </r>
  <r>
    <n v="7956"/>
    <s v="N"/>
    <d v="2016-12-30T00:00:00"/>
    <s v="Low"/>
    <x v="22"/>
    <n v="1346.65"/>
    <n v="0.03"/>
    <s v="Regular"/>
    <n v="147.91"/>
    <n v="68.959999999999994"/>
    <n v="27.22"/>
    <s v="Maria Bertelson"/>
    <s v="West Glamorgan"/>
    <s v="Home Office"/>
    <x v="0"/>
    <s v="Appliances"/>
    <s v="Small Box"/>
    <d v="2016-12-30T00:00:00"/>
    <x v="2"/>
  </r>
  <r>
    <n v="7957"/>
    <s v="N"/>
    <d v="2016-12-30T00:00:00"/>
    <s v="High"/>
    <x v="17"/>
    <n v="67.962500000000006"/>
    <n v="0.02"/>
    <s v="Regular"/>
    <n v="-160.13999999999999"/>
    <n v="47.99"/>
    <n v="15.1"/>
    <s v="Alyssa Tate"/>
    <s v="Dyfed"/>
    <s v="Small Business"/>
    <x v="1"/>
    <s v="Telephones and Communication"/>
    <s v="Small Box"/>
    <d v="2017-01-01T00:00:00"/>
    <x v="2"/>
  </r>
  <r>
    <n v="7958"/>
    <s v="N"/>
    <d v="2016-12-30T00:00:00"/>
    <s v="Medium"/>
    <x v="20"/>
    <n v="249.25"/>
    <n v="0.01"/>
    <s v="Regular"/>
    <n v="0.9"/>
    <n v="48.55"/>
    <n v="27.89"/>
    <s v="Ed Braxton"/>
    <s v="Mid Glamorgan"/>
    <s v="Home Office"/>
    <x v="0"/>
    <s v="Pens &amp; Art Supplies"/>
    <s v="Wrap Bag"/>
    <d v="2016-12-31T00:00:00"/>
    <x v="2"/>
  </r>
  <r>
    <n v="7959"/>
    <s v="N"/>
    <d v="2016-12-31T00:00:00"/>
    <s v="Medium"/>
    <x v="30"/>
    <n v="199.98"/>
    <n v="0.05"/>
    <s v="Regular"/>
    <n v="30"/>
    <n v="31.84"/>
    <n v="18.100000000000001"/>
    <s v="Roy Skaria"/>
    <s v="South Glamorgan"/>
    <s v="Corporate"/>
    <x v="0"/>
    <s v="Pens &amp; Art Supplies"/>
    <s v="Wrap Bag"/>
    <d v="2017-01-01T00:00:00"/>
    <x v="2"/>
  </r>
  <r>
    <n v="7960"/>
    <s v="N"/>
    <d v="2017-01-01T00:00:00"/>
    <s v="Medium"/>
    <x v="34"/>
    <n v="1177.425"/>
    <n v="0.04"/>
    <s v="Regular"/>
    <n v="9.6199999999999992"/>
    <n v="107.99"/>
    <n v="22.99"/>
    <s v="Ralph Knight"/>
    <s v="South Glamorgan"/>
    <s v="Consumer"/>
    <x v="1"/>
    <s v="Telephones and Communication"/>
    <s v="Small Box"/>
    <d v="2017-01-03T00:00:00"/>
    <x v="3"/>
  </r>
  <r>
    <n v="7961"/>
    <s v="N"/>
    <d v="2017-01-01T00:00:00"/>
    <s v="Low"/>
    <x v="37"/>
    <n v="2361.5500000000002"/>
    <n v="0.03"/>
    <s v="Delivery Van"/>
    <n v="780.19"/>
    <n v="102.97"/>
    <n v="28"/>
    <s v="Eva Jacobs"/>
    <s v="Mid Glamorgan"/>
    <s v="Home Office"/>
    <x v="1"/>
    <s v="Office Machines"/>
    <s v="Jumbo Drum"/>
    <d v="2017-01-05T00:00:00"/>
    <x v="3"/>
  </r>
  <r>
    <n v="7962"/>
    <s v="Y"/>
    <d v="2017-01-02T00:00:00"/>
    <s v="Not Specified"/>
    <x v="0"/>
    <n v="179.44"/>
    <n v="0.02"/>
    <s v="Regular"/>
    <n v="148.47999999999999"/>
    <n v="66.2"/>
    <n v="25.1"/>
    <s v="Steve Chapman"/>
    <s v="Mid Glamorgan"/>
    <s v="Corporate"/>
    <x v="2"/>
    <s v="Office Furnishings"/>
    <s v="Medium Box"/>
    <d v="2017-01-02T00:00:00"/>
    <x v="3"/>
  </r>
  <r>
    <n v="7963"/>
    <s v="Y"/>
    <d v="2017-01-02T00:00:00"/>
    <s v="Not Specified"/>
    <x v="0"/>
    <n v="120.54"/>
    <n v="0.06"/>
    <s v="Regular"/>
    <n v="-15.83"/>
    <n v="49.94"/>
    <n v="19.079999999999998"/>
    <s v="Steve Chapman"/>
    <s v="Mid Glamorgan"/>
    <s v="Corporate"/>
    <x v="0"/>
    <s v="Paper"/>
    <s v="Wrap Bag"/>
    <d v="2017-01-04T00:00:00"/>
    <x v="3"/>
  </r>
  <r>
    <n v="7964"/>
    <s v="Y"/>
    <d v="2017-01-02T00:00:00"/>
    <s v="Not Specified"/>
    <x v="41"/>
    <n v="1732.22"/>
    <n v="0.1"/>
    <s v="Regular"/>
    <n v="413.2"/>
    <n v="67.290000000000006"/>
    <n v="19.079999999999998"/>
    <s v="Steve Chapman"/>
    <s v="Mid Glamorgan"/>
    <s v="Corporate"/>
    <x v="0"/>
    <s v="Storage &amp; Organization"/>
    <s v="Small Box"/>
    <d v="2017-01-03T00:00:00"/>
    <x v="3"/>
  </r>
  <r>
    <n v="7965"/>
    <s v="N"/>
    <d v="2017-01-02T00:00:00"/>
    <s v="Critical"/>
    <x v="42"/>
    <n v="3539.15"/>
    <n v="0"/>
    <s v="Regular"/>
    <n v="577.66"/>
    <n v="100.84"/>
    <n v="34.79"/>
    <s v="Jill Fjeld"/>
    <s v="Mid Glamorgan"/>
    <s v="Home Office"/>
    <x v="2"/>
    <s v="Office Furnishings"/>
    <s v="Large Box"/>
    <d v="2017-01-02T00:00:00"/>
    <x v="3"/>
  </r>
  <r>
    <n v="7966"/>
    <s v="N"/>
    <d v="2017-01-02T00:00:00"/>
    <s v="Critical"/>
    <x v="39"/>
    <n v="507.9"/>
    <n v="0.02"/>
    <s v="Delivery Van"/>
    <n v="-147.91"/>
    <n v="102.97"/>
    <n v="42"/>
    <s v="Jill Fjeld"/>
    <s v="Mid Glamorgan"/>
    <s v="Home Office"/>
    <x v="1"/>
    <s v="Office Machines"/>
    <s v="Jumbo Drum"/>
    <d v="2017-01-05T00:00:00"/>
    <x v="3"/>
  </r>
  <r>
    <n v="7967"/>
    <s v="N"/>
    <d v="2017-01-02T00:00:00"/>
    <s v="Low"/>
    <x v="3"/>
    <n v="750.2"/>
    <n v="0.02"/>
    <s v="Regular"/>
    <n v="271.27"/>
    <n v="61.34"/>
    <n v="24.25"/>
    <s v="Ken Black"/>
    <s v="Mid Glamorgan"/>
    <s v="Consumer"/>
    <x v="2"/>
    <s v="Office Furnishings"/>
    <s v="Large Box"/>
    <d v="2017-01-06T00:00:00"/>
    <x v="3"/>
  </r>
  <r>
    <n v="7968"/>
    <s v="N"/>
    <d v="2017-01-02T00:00:00"/>
    <s v="Low"/>
    <x v="23"/>
    <n v="12731.35"/>
    <n v="0.08"/>
    <s v="Regular"/>
    <n v="16.940000000000001"/>
    <n v="291.48"/>
    <n v="49"/>
    <s v="Mark Van Huff"/>
    <s v="Mid Glamorgan"/>
    <s v="Home Office"/>
    <x v="0"/>
    <s v="Storage &amp; Organization"/>
    <s v="Large Box"/>
    <d v="2017-01-06T00:00:00"/>
    <x v="3"/>
  </r>
  <r>
    <n v="7969"/>
    <s v="N"/>
    <d v="2017-01-03T00:00:00"/>
    <s v="High"/>
    <x v="30"/>
    <n v="127.93"/>
    <n v="0.1"/>
    <s v="Regular"/>
    <n v="54.66"/>
    <n v="24.22"/>
    <n v="16.850000000000001"/>
    <s v="Gary Hansen"/>
    <s v="West Glamorgan"/>
    <s v="Consumer"/>
    <x v="2"/>
    <s v="Office Furnishings"/>
    <s v="Small Pack"/>
    <d v="2017-01-04T00:00:00"/>
    <x v="3"/>
  </r>
  <r>
    <n v="7970"/>
    <s v="Y"/>
    <d v="2017-01-03T00:00:00"/>
    <s v="High"/>
    <x v="12"/>
    <n v="161.84"/>
    <n v="0.06"/>
    <s v="Regular"/>
    <n v="60.02"/>
    <n v="16.760000000000002"/>
    <n v="14.88"/>
    <s v="Pete Armstrong"/>
    <s v="West Glamorgan"/>
    <s v="Consumer"/>
    <x v="0"/>
    <s v="Paper"/>
    <s v="Wrap Bag"/>
    <d v="2017-01-06T00:00:00"/>
    <x v="3"/>
  </r>
  <r>
    <n v="7971"/>
    <s v="N"/>
    <d v="2017-01-03T00:00:00"/>
    <s v="Medium"/>
    <x v="47"/>
    <n v="2167.67"/>
    <n v="0.09"/>
    <s v="Regular"/>
    <n v="-812.92"/>
    <n v="92.98"/>
    <n v="49"/>
    <s v="Harold Dahlen"/>
    <s v="Dyfed"/>
    <s v="Corporate"/>
    <x v="0"/>
    <s v="Storage &amp; Organization"/>
    <s v="Large Box"/>
    <d v="2017-01-04T00:00:00"/>
    <x v="3"/>
  </r>
  <r>
    <n v="7972"/>
    <s v="N"/>
    <d v="2017-01-03T00:00:00"/>
    <s v="High"/>
    <x v="41"/>
    <n v="1673.4"/>
    <n v="0.08"/>
    <s v="Regular"/>
    <n v="748.36"/>
    <n v="67.48"/>
    <n v="18.850000000000001"/>
    <s v="George Zrebassa"/>
    <s v="Dyfed"/>
    <s v="Home Office"/>
    <x v="0"/>
    <s v="Paper"/>
    <s v="Small Box"/>
    <d v="2017-01-05T00:00:00"/>
    <x v="3"/>
  </r>
  <r>
    <n v="7973"/>
    <s v="N"/>
    <d v="2017-01-03T00:00:00"/>
    <s v="High"/>
    <x v="29"/>
    <n v="461.38"/>
    <n v="0.02"/>
    <s v="Regular"/>
    <n v="73"/>
    <n v="23.34"/>
    <n v="19.010000000000002"/>
    <s v="George Zrebassa"/>
    <s v="Dyfed"/>
    <s v="Home Office"/>
    <x v="0"/>
    <s v="Paper"/>
    <s v="Small Box"/>
    <d v="2017-01-05T00:00:00"/>
    <x v="3"/>
  </r>
  <r>
    <n v="7974"/>
    <s v="N"/>
    <d v="2017-01-06T00:00:00"/>
    <s v="Medium"/>
    <x v="6"/>
    <n v="1195.2639999999999"/>
    <n v="7.0000000000000007E-2"/>
    <s v="Delivery Van"/>
    <n v="-341.76"/>
    <n v="388.13"/>
    <n v="99.63"/>
    <s v="Dean Katz"/>
    <s v="Mid Glamorgan"/>
    <s v="Home Office"/>
    <x v="2"/>
    <s v="Tables"/>
    <s v="Jumbo Box"/>
    <d v="2017-01-08T00:00:00"/>
    <x v="3"/>
  </r>
  <r>
    <n v="7975"/>
    <s v="N"/>
    <d v="2017-01-06T00:00:00"/>
    <s v="Low"/>
    <x v="3"/>
    <n v="318.27"/>
    <n v="7.0000000000000007E-2"/>
    <s v="Regular"/>
    <n v="-16.079999999999998"/>
    <n v="32.950000000000003"/>
    <n v="18"/>
    <s v="Ralph Knight"/>
    <s v="South Glamorgan"/>
    <s v="Consumer"/>
    <x v="1"/>
    <s v="Computer Peripherals"/>
    <s v="Small Box"/>
    <d v="2017-01-06T00:00:00"/>
    <x v="3"/>
  </r>
  <r>
    <n v="7976"/>
    <s v="N"/>
    <d v="2017-01-06T00:00:00"/>
    <s v="Medium"/>
    <x v="8"/>
    <n v="169.97"/>
    <n v="0.02"/>
    <s v="Regular"/>
    <n v="81.2"/>
    <n v="15.75"/>
    <n v="14.5"/>
    <s v="Kristen Hastings"/>
    <s v="Mid Glamorgan"/>
    <s v="Corporate"/>
    <x v="0"/>
    <s v="Labels"/>
    <s v="Small Box"/>
    <d v="2017-01-08T00:00:00"/>
    <x v="3"/>
  </r>
  <r>
    <n v="7977"/>
    <s v="Y"/>
    <d v="2017-01-07T00:00:00"/>
    <s v="High"/>
    <x v="38"/>
    <n v="286.30200000000002"/>
    <n v="0.04"/>
    <s v="Express"/>
    <n v="-99.07"/>
    <n v="19.989999999999998"/>
    <n v="19.03"/>
    <s v="Michael Tossell"/>
    <s v="West Glamorgan"/>
    <s v="Home Office"/>
    <x v="1"/>
    <s v="Telephones and Communication"/>
    <s v="Medium Box"/>
    <d v="2017-01-09T00:00:00"/>
    <x v="3"/>
  </r>
  <r>
    <n v="7978"/>
    <s v="N"/>
    <d v="2017-01-08T00:00:00"/>
    <s v="High"/>
    <x v="25"/>
    <n v="169.98"/>
    <n v="0"/>
    <s v="Regular"/>
    <n v="-104.46"/>
    <n v="16.89"/>
    <n v="18.93"/>
    <s v="Craig Molinari"/>
    <s v="Mid Glamorgan"/>
    <s v="Small Business"/>
    <x v="1"/>
    <s v="Computer Peripherals"/>
    <s v="Small Pack"/>
    <d v="2017-01-11T00:00:00"/>
    <x v="3"/>
  </r>
  <r>
    <n v="7979"/>
    <s v="N"/>
    <d v="2017-01-08T00:00:00"/>
    <s v="High"/>
    <x v="27"/>
    <n v="6822.63"/>
    <n v="0"/>
    <s v="Delivery Van"/>
    <n v="-190.67"/>
    <n v="162.97999999999999"/>
    <n v="53.25"/>
    <s v="Craig Molinari"/>
    <s v="Mid Glamorgan"/>
    <s v="Small Business"/>
    <x v="2"/>
    <s v="Tables"/>
    <s v="Jumbo Box"/>
    <d v="2017-01-10T00:00:00"/>
    <x v="3"/>
  </r>
  <r>
    <n v="7980"/>
    <s v="N"/>
    <d v="2017-01-08T00:00:00"/>
    <s v="Low"/>
    <x v="35"/>
    <n v="330.13"/>
    <n v="7.0000000000000007E-2"/>
    <s v="Regular"/>
    <n v="107.23"/>
    <n v="25.4"/>
    <n v="18.95"/>
    <s v="Helen Andreada"/>
    <s v="Mid Glamorgan"/>
    <s v="Corporate"/>
    <x v="2"/>
    <s v="Office Furnishings"/>
    <s v="Small Pack"/>
    <d v="2017-01-12T00:00:00"/>
    <x v="3"/>
  </r>
  <r>
    <n v="7981"/>
    <s v="N"/>
    <d v="2017-01-09T00:00:00"/>
    <s v="Low"/>
    <x v="24"/>
    <n v="9850.51"/>
    <n v="7.0000000000000007E-2"/>
    <s v="Delivery Van"/>
    <n v="-379.2"/>
    <n v="292.98"/>
    <n v="71"/>
    <s v="Maria Bertelson"/>
    <s v="Mid Glamorgan"/>
    <s v="Corporate"/>
    <x v="2"/>
    <s v="Chairs &amp; Chairmats"/>
    <s v="Jumbo Drum"/>
    <d v="2017-01-09T00:00:00"/>
    <x v="3"/>
  </r>
  <r>
    <n v="7982"/>
    <s v="N"/>
    <d v="2017-01-09T00:00:00"/>
    <s v="Low"/>
    <x v="3"/>
    <n v="7197.46"/>
    <n v="0.08"/>
    <s v="Delivery Van"/>
    <n v="1913.85"/>
    <n v="512.98"/>
    <n v="42.14"/>
    <s v="Maria Bertelson"/>
    <s v="Mid Glamorgan"/>
    <s v="Corporate"/>
    <x v="1"/>
    <s v="Office Machines"/>
    <s v="Jumbo Drum"/>
    <d v="2017-01-14T00:00:00"/>
    <x v="3"/>
  </r>
  <r>
    <n v="7983"/>
    <s v="N"/>
    <d v="2017-01-10T00:00:00"/>
    <s v="High"/>
    <x v="9"/>
    <n v="420.02"/>
    <n v="0.08"/>
    <s v="Regular"/>
    <n v="180.94"/>
    <n v="21.9"/>
    <n v="15.39"/>
    <s v="Valerie Takahito"/>
    <s v="Mid Glamorgan"/>
    <s v="Consumer"/>
    <x v="0"/>
    <s v="Envelopes"/>
    <s v="Small Box"/>
    <d v="2017-01-11T00:00:00"/>
    <x v="3"/>
  </r>
  <r>
    <n v="7984"/>
    <s v="N"/>
    <d v="2017-01-10T00:00:00"/>
    <s v="Medium"/>
    <x v="0"/>
    <n v="38.75"/>
    <n v="0.03"/>
    <s v="Regular"/>
    <n v="-9.2200000000000006"/>
    <n v="20.85"/>
    <n v="19.600000000000001"/>
    <s v="Evan Bailliet"/>
    <s v="Mid Glamorgan"/>
    <s v="Corporate"/>
    <x v="0"/>
    <s v="Binders and Binder Accessories"/>
    <s v="Small Box"/>
    <d v="2017-01-11T00:00:00"/>
    <x v="3"/>
  </r>
  <r>
    <n v="7985"/>
    <s v="N"/>
    <d v="2017-01-10T00:00:00"/>
    <s v="Critical"/>
    <x v="31"/>
    <n v="153.33000000000001"/>
    <n v="0"/>
    <s v="Regular"/>
    <n v="-107.92"/>
    <n v="16.98"/>
    <n v="21.44"/>
    <s v="Andy Rees"/>
    <s v="West Glamorgan"/>
    <s v="Corporate"/>
    <x v="0"/>
    <s v="Paper"/>
    <s v="Small Box"/>
    <d v="2017-01-13T00:00:00"/>
    <x v="3"/>
  </r>
  <r>
    <n v="7986"/>
    <s v="N"/>
    <d v="2017-01-10T00:00:00"/>
    <s v="Critical"/>
    <x v="10"/>
    <n v="6443.27"/>
    <n v="0.04"/>
    <s v="Delivery Van"/>
    <n v="940.46"/>
    <n v="312.98"/>
    <n v="78.73"/>
    <s v="Andy Rees"/>
    <s v="Mid Glamorgan"/>
    <s v="Corporate"/>
    <x v="2"/>
    <s v="Chairs &amp; Chairmats"/>
    <s v="Jumbo Drum"/>
    <d v="2017-01-12T00:00:00"/>
    <x v="3"/>
  </r>
  <r>
    <n v="7987"/>
    <s v="N"/>
    <d v="2017-01-10T00:00:00"/>
    <s v="Critical"/>
    <x v="19"/>
    <n v="319.43"/>
    <n v="0.08"/>
    <s v="Regular"/>
    <n v="-61.26"/>
    <n v="41.99"/>
    <n v="19.5"/>
    <s v="Andy Rees"/>
    <s v="Mid Glamorgan"/>
    <s v="Corporate"/>
    <x v="1"/>
    <s v="Computer Peripherals"/>
    <s v="Small Box"/>
    <d v="2017-01-12T00:00:00"/>
    <x v="3"/>
  </r>
  <r>
    <n v="7988"/>
    <s v="N"/>
    <d v="2017-01-10T00:00:00"/>
    <s v="High"/>
    <x v="1"/>
    <n v="56.58"/>
    <n v="7.0000000000000007E-2"/>
    <s v="Regular"/>
    <n v="5.98"/>
    <n v="16.28"/>
    <n v="14.94"/>
    <s v="Giulietta Dortch"/>
    <s v="Mid Glamorgan"/>
    <s v="Consumer"/>
    <x v="0"/>
    <s v="Pens &amp; Art Supplies"/>
    <s v="Wrap Bag"/>
    <d v="2017-01-10T00:00:00"/>
    <x v="3"/>
  </r>
  <r>
    <n v="7989"/>
    <s v="N"/>
    <d v="2017-01-11T00:00:00"/>
    <s v="High"/>
    <x v="24"/>
    <n v="244.39"/>
    <n v="0.06"/>
    <s v="Regular"/>
    <n v="-90.39"/>
    <n v="18.48"/>
    <n v="20.74"/>
    <s v="Arianne Irving"/>
    <s v="Mid Glamorgan"/>
    <s v="Corporate"/>
    <x v="0"/>
    <s v="Paper"/>
    <s v="Small Box"/>
    <d v="2017-01-13T00:00:00"/>
    <x v="3"/>
  </r>
  <r>
    <n v="7990"/>
    <s v="N"/>
    <d v="2017-01-11T00:00:00"/>
    <s v="High"/>
    <x v="16"/>
    <n v="4624.7359999999999"/>
    <n v="0.09"/>
    <s v="Regular"/>
    <n v="983.75"/>
    <n v="137.99"/>
    <n v="21.69"/>
    <s v="Arianne Irving"/>
    <s v="Mid Glamorgan"/>
    <s v="Corporate"/>
    <x v="1"/>
    <s v="Telephones and Communication"/>
    <s v="Small Box"/>
    <d v="2017-01-13T00:00:00"/>
    <x v="3"/>
  </r>
  <r>
    <n v="7991"/>
    <s v="N"/>
    <d v="2017-01-11T00:00:00"/>
    <s v="Critical"/>
    <x v="18"/>
    <n v="344.05"/>
    <n v="7.0000000000000007E-2"/>
    <s v="Regular"/>
    <n v="-65.650000000000006"/>
    <n v="23.7"/>
    <n v="20.96"/>
    <s v="Adam Hart"/>
    <s v="Mid Glamorgan"/>
    <s v="Corporate"/>
    <x v="0"/>
    <s v="Appliances"/>
    <s v="Medium Box"/>
    <d v="2017-01-12T00:00:00"/>
    <x v="3"/>
  </r>
  <r>
    <n v="7992"/>
    <s v="N"/>
    <d v="2017-01-13T00:00:00"/>
    <s v="Medium"/>
    <x v="49"/>
    <n v="1593"/>
    <n v="0.08"/>
    <s v="Regular"/>
    <n v="637.53"/>
    <n v="47.44"/>
    <n v="18.920000000000002"/>
    <s v="Quincy Jones"/>
    <s v="Mid Glamorgan"/>
    <s v="Small Business"/>
    <x v="0"/>
    <s v="Paper"/>
    <s v="Small Box"/>
    <d v="2017-01-14T00:00:00"/>
    <x v="3"/>
  </r>
  <r>
    <n v="7993"/>
    <s v="N"/>
    <d v="2017-01-13T00:00:00"/>
    <s v="Medium"/>
    <x v="18"/>
    <n v="223.25"/>
    <n v="0.09"/>
    <s v="Regular"/>
    <n v="66.349999999999994"/>
    <n v="19.399999999999999"/>
    <n v="15.71"/>
    <s v="Quincy Jones"/>
    <s v="Mid Glamorgan"/>
    <s v="Small Business"/>
    <x v="0"/>
    <s v="Paper"/>
    <s v="Wrap Bag"/>
    <d v="2017-01-15T00:00:00"/>
    <x v="3"/>
  </r>
  <r>
    <n v="7994"/>
    <s v="N"/>
    <d v="2017-01-14T00:00:00"/>
    <s v="High"/>
    <x v="39"/>
    <n v="262.70999999999998"/>
    <n v="0.02"/>
    <s v="Regular"/>
    <n v="46.81"/>
    <n v="60.04"/>
    <n v="19.79"/>
    <s v="Pierre Wener"/>
    <s v="Dyfed"/>
    <s v="Home Office"/>
    <x v="0"/>
    <s v="Paper"/>
    <s v="Small Box"/>
    <d v="2017-01-16T00:00:00"/>
    <x v="3"/>
  </r>
  <r>
    <n v="7995"/>
    <s v="N"/>
    <d v="2017-01-14T00:00:00"/>
    <s v="Medium"/>
    <x v="22"/>
    <n v="106.5"/>
    <n v="0.02"/>
    <s v="Regular"/>
    <n v="33.82"/>
    <n v="16.13"/>
    <n v="14.99"/>
    <s v="Muhammed Lee"/>
    <s v="Mid Glamorgan"/>
    <s v="Consumer"/>
    <x v="0"/>
    <s v="Labels"/>
    <s v="Small Box"/>
    <d v="2017-01-15T00:00:00"/>
    <x v="3"/>
  </r>
  <r>
    <n v="7996"/>
    <s v="N"/>
    <d v="2017-01-14T00:00:00"/>
    <s v="Medium"/>
    <x v="40"/>
    <n v="387.74"/>
    <n v="0.02"/>
    <s v="Regular"/>
    <n v="-102.8"/>
    <n v="22.48"/>
    <n v="20.91"/>
    <s v="Muhammed Lee"/>
    <s v="Mid Glamorgan"/>
    <s v="Consumer"/>
    <x v="0"/>
    <s v="Storage &amp; Organization"/>
    <s v="Small Box"/>
    <d v="2017-01-14T00:00:00"/>
    <x v="3"/>
  </r>
  <r>
    <n v="7997"/>
    <s v="N"/>
    <d v="2017-01-14T00:00:00"/>
    <s v="Critical"/>
    <x v="9"/>
    <n v="799.61"/>
    <n v="0.05"/>
    <s v="Regular"/>
    <n v="47.64"/>
    <n v="30.97"/>
    <n v="23.54"/>
    <s v="Michael Tossell"/>
    <s v="West Glamorgan"/>
    <s v="Home Office"/>
    <x v="0"/>
    <s v="Paper"/>
    <s v="Small Box"/>
    <d v="2017-01-16T00:00:00"/>
    <x v="3"/>
  </r>
  <r>
    <n v="7998"/>
    <s v="N"/>
    <d v="2017-01-16T00:00:00"/>
    <s v="Medium"/>
    <x v="39"/>
    <n v="908.774"/>
    <n v="0.01"/>
    <s v="Regular"/>
    <n v="-643.25"/>
    <n v="217.99"/>
    <n v="16.5"/>
    <s v="Michael Oakman"/>
    <s v="Mid Glamorgan"/>
    <s v="Small Business"/>
    <x v="1"/>
    <s v="Telephones and Communication"/>
    <s v="Small Box"/>
    <d v="2017-01-16T00:00:00"/>
    <x v="3"/>
  </r>
  <r>
    <n v="7999"/>
    <s v="N"/>
    <d v="2017-01-17T00:00:00"/>
    <s v="High"/>
    <x v="16"/>
    <n v="8184.47"/>
    <n v="0.08"/>
    <s v="Regular"/>
    <n v="2390.6999999999998"/>
    <n v="190.47"/>
    <n v="33.99"/>
    <s v="Maureen Gastineau"/>
    <s v="Mid Glamorgan"/>
    <s v="Consumer"/>
    <x v="0"/>
    <s v="Storage &amp; Organization"/>
    <s v="Small Box"/>
    <d v="2017-01-18T00:00:00"/>
    <x v="3"/>
  </r>
  <r>
    <n v="8000"/>
    <s v="N"/>
    <d v="2017-01-17T00:00:00"/>
    <s v="High"/>
    <x v="25"/>
    <n v="361.85"/>
    <n v="0.01"/>
    <s v="Regular"/>
    <n v="16.78"/>
    <n v="22.98"/>
    <n v="17.989999999999998"/>
    <s v="Dennis Pardue"/>
    <s v="Mid Glamorgan"/>
    <s v="Corporate"/>
    <x v="0"/>
    <s v="Appliances"/>
    <s v="Small Box"/>
    <d v="2017-01-17T00:00:00"/>
    <x v="3"/>
  </r>
  <r>
    <n v="8001"/>
    <s v="N"/>
    <d v="2017-01-17T00:00:00"/>
    <s v="High"/>
    <x v="32"/>
    <n v="245.83"/>
    <n v="0.02"/>
    <s v="Regular"/>
    <n v="-30.71"/>
    <n v="28.99"/>
    <n v="22.99"/>
    <s v="Dennis Pardue"/>
    <s v="Mid Glamorgan"/>
    <s v="Corporate"/>
    <x v="0"/>
    <s v="Pens &amp; Art Supplies"/>
    <s v="Small Pack"/>
    <d v="2017-01-18T00:00:00"/>
    <x v="3"/>
  </r>
  <r>
    <n v="8002"/>
    <s v="N"/>
    <d v="2017-01-17T00:00:00"/>
    <s v="High"/>
    <x v="40"/>
    <n v="1613.8"/>
    <n v="0.08"/>
    <s v="Delivery Van"/>
    <n v="-1225.95"/>
    <n v="56.43"/>
    <n v="60.59"/>
    <s v="Dennis Pardue"/>
    <s v="Mid Glamorgan"/>
    <s v="Corporate"/>
    <x v="2"/>
    <s v="Tables"/>
    <s v="Jumbo Box"/>
    <d v="2017-01-19T00:00:00"/>
    <x v="3"/>
  </r>
  <r>
    <n v="8003"/>
    <s v="N"/>
    <d v="2017-01-17T00:00:00"/>
    <s v="Not Specified"/>
    <x v="45"/>
    <n v="1692.36"/>
    <n v="0.08"/>
    <s v="Regular"/>
    <n v="-547.66"/>
    <n v="122.98"/>
    <n v="49"/>
    <s v="Ivan Liston"/>
    <s v="Dyfed"/>
    <s v="Consumer"/>
    <x v="0"/>
    <s v="Storage &amp; Organization"/>
    <s v="Large Box"/>
    <d v="2017-01-18T00:00:00"/>
    <x v="3"/>
  </r>
  <r>
    <n v="8004"/>
    <s v="N"/>
    <d v="2017-01-17T00:00:00"/>
    <s v="Not Specified"/>
    <x v="21"/>
    <n v="1669.4480000000001"/>
    <n v="0.03"/>
    <s v="Delivery Van"/>
    <n v="-465.86"/>
    <n v="224.6"/>
    <n v="124.2"/>
    <s v="Ivan Liston"/>
    <s v="Dyfed"/>
    <s v="Consumer"/>
    <x v="2"/>
    <s v="Tables"/>
    <s v="Jumbo Box"/>
    <d v="2017-01-19T00:00:00"/>
    <x v="3"/>
  </r>
  <r>
    <n v="8005"/>
    <s v="N"/>
    <d v="2017-01-17T00:00:00"/>
    <s v="Not Specified"/>
    <x v="8"/>
    <n v="11468.16"/>
    <n v="0.1"/>
    <s v="Delivery Van"/>
    <n v="4270.22"/>
    <n v="361.45"/>
    <n v="74"/>
    <s v="Ivan Liston"/>
    <s v="Dyfed"/>
    <s v="Consumer"/>
    <x v="2"/>
    <s v="Tables"/>
    <s v="Jumbo Drum"/>
    <d v="2017-01-19T00:00:00"/>
    <x v="3"/>
  </r>
  <r>
    <n v="8006"/>
    <s v="N"/>
    <d v="2017-01-17T00:00:00"/>
    <s v="High"/>
    <x v="39"/>
    <n v="74.319999999999993"/>
    <n v="0.01"/>
    <s v="Regular"/>
    <n v="-17.89"/>
    <n v="24.28"/>
    <n v="20.13"/>
    <s v="Michael Oakman"/>
    <s v="Mid Glamorgan"/>
    <s v="Small Business"/>
    <x v="0"/>
    <s v="Storage &amp; Organization"/>
    <s v="Small Box"/>
    <d v="2017-01-18T00:00:00"/>
    <x v="3"/>
  </r>
  <r>
    <n v="8007"/>
    <s v="N"/>
    <d v="2017-01-18T00:00:00"/>
    <s v="Low"/>
    <x v="42"/>
    <n v="959.87"/>
    <n v="0.03"/>
    <s v="Regular"/>
    <n v="276.08999999999997"/>
    <n v="35.99"/>
    <n v="20.3"/>
    <s v="Jack Lebron"/>
    <s v="Dyfed"/>
    <s v="Corporate"/>
    <x v="1"/>
    <s v="Office Machines"/>
    <s v="Medium Box"/>
    <d v="2017-01-20T00:00:00"/>
    <x v="3"/>
  </r>
  <r>
    <n v="8008"/>
    <s v="N"/>
    <d v="2017-01-18T00:00:00"/>
    <s v="Low"/>
    <x v="0"/>
    <n v="179.36349999999999"/>
    <n v="7.0000000000000007E-2"/>
    <s v="Regular"/>
    <n v="-290.97000000000003"/>
    <n v="77.989999999999995"/>
    <n v="22.99"/>
    <s v="Jack Lebron"/>
    <s v="Dyfed"/>
    <s v="Corporate"/>
    <x v="1"/>
    <s v="Telephones and Communication"/>
    <s v="Small Box"/>
    <d v="2017-01-18T00:00:00"/>
    <x v="3"/>
  </r>
  <r>
    <n v="8009"/>
    <s v="N"/>
    <d v="2017-01-19T00:00:00"/>
    <s v="Medium"/>
    <x v="45"/>
    <n v="1561.93"/>
    <n v="0"/>
    <s v="Regular"/>
    <n v="480.06"/>
    <n v="102.48"/>
    <n v="33.99"/>
    <s v="Bill Donatelli"/>
    <s v="West Glamorgan"/>
    <s v="Small Business"/>
    <x v="0"/>
    <s v="Envelopes"/>
    <s v="Small Box"/>
    <d v="2017-01-19T00:00:00"/>
    <x v="3"/>
  </r>
  <r>
    <n v="8010"/>
    <s v="N"/>
    <d v="2017-01-19T00:00:00"/>
    <s v="Medium"/>
    <x v="29"/>
    <n v="118.44"/>
    <n v="0.08"/>
    <s v="Express"/>
    <n v="50.5"/>
    <n v="14.61"/>
    <n v="14.5"/>
    <s v="Nora Pelletier"/>
    <s v="Mid Glamorgan"/>
    <s v="Home Office"/>
    <x v="0"/>
    <s v="Labels"/>
    <s v="Small Box"/>
    <d v="2017-01-20T00:00:00"/>
    <x v="3"/>
  </r>
  <r>
    <n v="8011"/>
    <s v="N"/>
    <d v="2017-01-20T00:00:00"/>
    <s v="Not Specified"/>
    <x v="17"/>
    <n v="210.04"/>
    <n v="0.04"/>
    <s v="Delivery Van"/>
    <n v="-216.22"/>
    <n v="102.97"/>
    <n v="28"/>
    <s v="Todd Boyes"/>
    <s v="West Glamorgan"/>
    <s v="Small Business"/>
    <x v="1"/>
    <s v="Office Machines"/>
    <s v="Jumbo Drum"/>
    <d v="2017-01-21T00:00:00"/>
    <x v="3"/>
  </r>
  <r>
    <n v="8012"/>
    <s v="N"/>
    <d v="2017-01-20T00:00:00"/>
    <s v="Not Specified"/>
    <x v="15"/>
    <n v="141.09"/>
    <n v="0.08"/>
    <s v="Regular"/>
    <n v="-86.83"/>
    <n v="17.98"/>
    <n v="21.15"/>
    <s v="Todd Boyes"/>
    <s v="West Glamorgan"/>
    <s v="Small Business"/>
    <x v="0"/>
    <s v="Paper"/>
    <s v="Small Box"/>
    <d v="2017-01-22T00:00:00"/>
    <x v="3"/>
  </r>
  <r>
    <n v="8013"/>
    <s v="N"/>
    <d v="2017-01-21T00:00:00"/>
    <s v="High"/>
    <x v="25"/>
    <n v="2087.4349999999999"/>
    <n v="0.1"/>
    <s v="Regular"/>
    <n v="850.3"/>
    <n v="97.99"/>
    <n v="15.25"/>
    <s v="Thais Sissman"/>
    <s v="Mid Glamorgan"/>
    <s v="Small Business"/>
    <x v="1"/>
    <s v="Telephones and Communication"/>
    <s v="Small Pack"/>
    <d v="2017-01-22T00:00:00"/>
    <x v="3"/>
  </r>
  <r>
    <n v="8014"/>
    <s v="N"/>
    <d v="2017-01-21T00:00:00"/>
    <s v="High"/>
    <x v="48"/>
    <n v="152.82"/>
    <n v="0.09"/>
    <s v="Regular"/>
    <n v="-93.06"/>
    <n v="32.97"/>
    <n v="20.5"/>
    <s v="Thais Sissman"/>
    <s v="Mid Glamorgan"/>
    <s v="Small Business"/>
    <x v="1"/>
    <s v="Computer Peripherals"/>
    <s v="Small Box"/>
    <d v="2017-01-22T00:00:00"/>
    <x v="3"/>
  </r>
  <r>
    <n v="8015"/>
    <s v="N"/>
    <d v="2017-01-21T00:00:00"/>
    <s v="High"/>
    <x v="19"/>
    <n v="1566.8354999999999"/>
    <n v="0.01"/>
    <s v="Regular"/>
    <n v="66.64"/>
    <n v="167.99"/>
    <n v="17.899999999999999"/>
    <s v="Thais Sissman"/>
    <s v="Mid Glamorgan"/>
    <s v="Small Business"/>
    <x v="1"/>
    <s v="Telephones and Communication"/>
    <s v="Small Box"/>
    <d v="2017-01-23T00:00:00"/>
    <x v="3"/>
  </r>
  <r>
    <n v="8016"/>
    <s v="N"/>
    <d v="2017-01-21T00:00:00"/>
    <s v="Not Specified"/>
    <x v="13"/>
    <n v="70.17"/>
    <n v="0.01"/>
    <s v="Regular"/>
    <n v="-31.44"/>
    <n v="72.97"/>
    <n v="18.5"/>
    <s v="Denise Leinenbach"/>
    <s v="Dyfed"/>
    <s v="Home Office"/>
    <x v="0"/>
    <s v="Appliances"/>
    <s v="Small Box"/>
    <d v="2017-01-22T00:00:00"/>
    <x v="3"/>
  </r>
  <r>
    <n v="8017"/>
    <s v="N"/>
    <d v="2017-01-23T00:00:00"/>
    <s v="Not Specified"/>
    <x v="18"/>
    <n v="258.51"/>
    <n v="0.03"/>
    <s v="Regular"/>
    <n v="15.44"/>
    <n v="19.84"/>
    <n v="18.71"/>
    <s v="Bobby Odegard"/>
    <s v="West Glamorgan"/>
    <s v="Consumer"/>
    <x v="0"/>
    <s v="Binders and Binder Accessories"/>
    <s v="Small Box"/>
    <d v="2017-01-25T00:00:00"/>
    <x v="3"/>
  </r>
  <r>
    <n v="8018"/>
    <s v="N"/>
    <d v="2017-01-24T00:00:00"/>
    <s v="Medium"/>
    <x v="39"/>
    <n v="114.81"/>
    <n v="0.05"/>
    <s v="Regular"/>
    <n v="5.59"/>
    <n v="31.98"/>
    <n v="19.86"/>
    <s v="Nora Paige"/>
    <s v="Mid Glamorgan"/>
    <s v="Small Business"/>
    <x v="0"/>
    <s v="Paper"/>
    <s v="Small Box"/>
    <d v="2017-01-25T00:00:00"/>
    <x v="3"/>
  </r>
  <r>
    <n v="8019"/>
    <s v="N"/>
    <d v="2017-01-24T00:00:00"/>
    <s v="Low"/>
    <x v="6"/>
    <n v="1042.5999999999999"/>
    <n v="0.08"/>
    <s v="Delivery Van"/>
    <n v="-662.66"/>
    <n v="282.97000000000003"/>
    <n v="42.06"/>
    <s v="Steven Cartwright"/>
    <s v="Mid Glamorgan"/>
    <s v="Home Office"/>
    <x v="1"/>
    <s v="Office Machines"/>
    <s v="Jumbo Drum"/>
    <d v="2017-01-31T00:00:00"/>
    <x v="3"/>
  </r>
  <r>
    <n v="8020"/>
    <s v="N"/>
    <d v="2017-01-24T00:00:00"/>
    <s v="Low"/>
    <x v="9"/>
    <n v="81.569999999999993"/>
    <n v="0.01"/>
    <s v="Regular"/>
    <n v="-8"/>
    <n v="13.6"/>
    <n v="15.29"/>
    <s v="Steven Cartwright"/>
    <s v="Mid Glamorgan"/>
    <s v="Home Office"/>
    <x v="0"/>
    <s v="Pens &amp; Art Supplies"/>
    <s v="Wrap Bag"/>
    <d v="2017-01-28T00:00:00"/>
    <x v="3"/>
  </r>
  <r>
    <n v="8021"/>
    <s v="N"/>
    <d v="2017-01-25T00:00:00"/>
    <s v="High"/>
    <x v="32"/>
    <n v="471.23"/>
    <n v="0"/>
    <s v="Regular"/>
    <n v="108.66"/>
    <n v="45.98"/>
    <n v="15.99"/>
    <s v="Kean Thornton"/>
    <s v="Mid Glamorgan"/>
    <s v="Corporate"/>
    <x v="1"/>
    <s v="Computer Peripherals"/>
    <s v="Small Pack"/>
    <d v="2017-01-26T00:00:00"/>
    <x v="3"/>
  </r>
  <r>
    <n v="8022"/>
    <s v="N"/>
    <d v="2017-01-25T00:00:00"/>
    <s v="Medium"/>
    <x v="41"/>
    <n v="327.97"/>
    <n v="0.09"/>
    <s v="Regular"/>
    <n v="33.35"/>
    <n v="22.13"/>
    <n v="15.99"/>
    <s v="Suzanne McNair"/>
    <s v="Mid Glamorgan"/>
    <s v="Corporate"/>
    <x v="1"/>
    <s v="Computer Peripherals"/>
    <s v="Small Pack"/>
    <d v="2017-01-27T00:00:00"/>
    <x v="3"/>
  </r>
  <r>
    <n v="8023"/>
    <s v="N"/>
    <d v="2017-01-26T00:00:00"/>
    <s v="Medium"/>
    <x v="34"/>
    <n v="630.12"/>
    <n v="0"/>
    <s v="Regular"/>
    <n v="81.91"/>
    <n v="52.97"/>
    <n v="22.99"/>
    <s v="Rick Hansen"/>
    <s v="Mid Glamorgan"/>
    <s v="Home Office"/>
    <x v="0"/>
    <s v="Pens &amp; Art Supplies"/>
    <s v="Small Pack"/>
    <d v="2017-01-27T00:00:00"/>
    <x v="3"/>
  </r>
  <r>
    <n v="8024"/>
    <s v="N"/>
    <d v="2017-01-26T00:00:00"/>
    <s v="Critical"/>
    <x v="11"/>
    <n v="2387.9695000000002"/>
    <n v="0.01"/>
    <s v="Express"/>
    <n v="745.88"/>
    <n v="77.989999999999995"/>
    <n v="17.899999999999999"/>
    <s v="Cari MacIntyre"/>
    <s v="West Glamorgan"/>
    <s v="Corporate"/>
    <x v="1"/>
    <s v="Telephones and Communication"/>
    <s v="Small Box"/>
    <d v="2017-01-27T00:00:00"/>
    <x v="3"/>
  </r>
  <r>
    <n v="8025"/>
    <s v="N"/>
    <d v="2017-01-28T00:00:00"/>
    <s v="Critical"/>
    <x v="9"/>
    <n v="1759.08"/>
    <n v="0.1"/>
    <s v="Express"/>
    <n v="777.23"/>
    <n v="53.94"/>
    <n v="16.989999999999998"/>
    <s v="Chad Sievert"/>
    <s v="Dyfed"/>
    <s v="Corporate"/>
    <x v="0"/>
    <s v="Binders and Binder Accessories"/>
    <s v="Small Box"/>
    <d v="2017-01-31T00:00:00"/>
    <x v="3"/>
  </r>
  <r>
    <n v="8026"/>
    <s v="N"/>
    <d v="2017-01-28T00:00:00"/>
    <s v="Critical"/>
    <x v="7"/>
    <n v="93.87"/>
    <n v="7.0000000000000007E-2"/>
    <s v="Regular"/>
    <n v="-3.95"/>
    <n v="17.28"/>
    <n v="16.989999999999998"/>
    <s v="Chad Sievert"/>
    <s v="Dyfed"/>
    <s v="Corporate"/>
    <x v="0"/>
    <s v="Binders and Binder Accessories"/>
    <s v="Small Box"/>
    <d v="2017-01-30T00:00:00"/>
    <x v="3"/>
  </r>
  <r>
    <n v="8027"/>
    <s v="N"/>
    <d v="2017-01-28T00:00:00"/>
    <s v="Critical"/>
    <x v="25"/>
    <n v="691.9"/>
    <n v="0.02"/>
    <s v="Regular"/>
    <n v="-22.59"/>
    <n v="33.380000000000003"/>
    <n v="22.99"/>
    <s v="Chad Sievert"/>
    <s v="Dyfed"/>
    <s v="Corporate"/>
    <x v="0"/>
    <s v="Pens &amp; Art Supplies"/>
    <s v="Small Pack"/>
    <d v="2017-01-30T00:00:00"/>
    <x v="3"/>
  </r>
  <r>
    <n v="8028"/>
    <s v="N"/>
    <d v="2017-01-28T00:00:00"/>
    <s v="Medium"/>
    <x v="38"/>
    <n v="803.48"/>
    <n v="0.05"/>
    <s v="Regular"/>
    <n v="35.69"/>
    <n v="31.98"/>
    <n v="18"/>
    <s v="Shirley Schmidt"/>
    <s v="West Glamorgan"/>
    <s v="Corporate"/>
    <x v="1"/>
    <s v="Computer Peripherals"/>
    <s v="Small Box"/>
    <d v="2017-01-29T00:00:00"/>
    <x v="3"/>
  </r>
  <r>
    <n v="8029"/>
    <s v="N"/>
    <d v="2017-01-29T00:00:00"/>
    <s v="Low"/>
    <x v="22"/>
    <n v="520.23"/>
    <n v="0.01"/>
    <s v="Regular"/>
    <n v="-216.16"/>
    <n v="32.89"/>
    <n v="25.52"/>
    <s v="Roland Black"/>
    <s v="Dyfed"/>
    <s v="Small Business"/>
    <x v="0"/>
    <s v="Storage &amp; Organization"/>
    <s v="Small Box"/>
    <d v="2017-02-03T00:00:00"/>
    <x v="3"/>
  </r>
  <r>
    <n v="8030"/>
    <s v="N"/>
    <d v="2017-01-29T00:00:00"/>
    <s v="Not Specified"/>
    <x v="10"/>
    <n v="795.03"/>
    <n v="0.05"/>
    <s v="Regular"/>
    <n v="145.62"/>
    <n v="51.48"/>
    <n v="15.99"/>
    <s v="Jonathan Howell"/>
    <s v="West Glamorgan"/>
    <s v="Consumer"/>
    <x v="1"/>
    <s v="Computer Peripherals"/>
    <s v="Small Pack"/>
    <d v="2017-01-30T00:00:00"/>
    <x v="3"/>
  </r>
  <r>
    <n v="8031"/>
    <s v="N"/>
    <d v="2017-01-31T00:00:00"/>
    <s v="Low"/>
    <x v="38"/>
    <n v="655.21"/>
    <n v="0.1"/>
    <s v="Regular"/>
    <n v="14.05"/>
    <n v="29.67"/>
    <n v="22.99"/>
    <s v="Giulietta Dortch"/>
    <s v="Mid Glamorgan"/>
    <s v="Small Business"/>
    <x v="2"/>
    <s v="Office Furnishings"/>
    <s v="Small Pack"/>
    <d v="2017-02-04T00:00:00"/>
    <x v="3"/>
  </r>
  <r>
    <n v="8032"/>
    <s v="N"/>
    <d v="2017-01-31T00:00:00"/>
    <s v="Medium"/>
    <x v="40"/>
    <n v="73.81"/>
    <n v="0.04"/>
    <s v="Regular"/>
    <n v="5.77"/>
    <n v="13.88"/>
    <n v="14.79"/>
    <s v="Magdelene Morse"/>
    <s v="West Glamorgan"/>
    <s v="Home Office"/>
    <x v="0"/>
    <s v="Rubber Bands"/>
    <s v="Wrap Bag"/>
    <d v="2017-01-31T00:00:00"/>
    <x v="3"/>
  </r>
  <r>
    <n v="8033"/>
    <s v="N"/>
    <d v="2017-02-03T00:00:00"/>
    <s v="Not Specified"/>
    <x v="44"/>
    <n v="82.59"/>
    <n v="0.06"/>
    <s v="Regular"/>
    <n v="-53.72"/>
    <n v="15.28"/>
    <n v="17.97"/>
    <s v="Darren Budd"/>
    <s v="West Glamorgan"/>
    <s v="Consumer"/>
    <x v="2"/>
    <s v="Office Furnishings"/>
    <s v="Large Box"/>
    <d v="2017-02-05T00:00:00"/>
    <x v="3"/>
  </r>
  <r>
    <n v="8034"/>
    <s v="N"/>
    <d v="2017-02-03T00:00:00"/>
    <s v="Not Specified"/>
    <x v="29"/>
    <n v="3036.26"/>
    <n v="0.04"/>
    <s v="Regular"/>
    <n v="-2590.25"/>
    <n v="83.37"/>
    <n v="83"/>
    <s v="David Flashing"/>
    <s v="Dyfed"/>
    <s v="Consumer"/>
    <x v="2"/>
    <s v="Tables"/>
    <s v="Large Box"/>
    <d v="2017-02-05T00:00:00"/>
    <x v="3"/>
  </r>
  <r>
    <n v="8035"/>
    <s v="N"/>
    <d v="2017-02-03T00:00:00"/>
    <s v="Low"/>
    <x v="16"/>
    <n v="564.75"/>
    <n v="0"/>
    <s v="Regular"/>
    <n v="-3.79"/>
    <n v="23.5"/>
    <n v="21.19"/>
    <s v="Dianna Vickery"/>
    <s v="Mid Glamorgan"/>
    <s v="Corporate"/>
    <x v="0"/>
    <s v="Binders and Binder Accessories"/>
    <s v="Small Box"/>
    <d v="2017-02-05T00:00:00"/>
    <x v="3"/>
  </r>
  <r>
    <n v="8036"/>
    <s v="N"/>
    <d v="2017-02-03T00:00:00"/>
    <s v="Low"/>
    <x v="33"/>
    <n v="498.27"/>
    <n v="0"/>
    <s v="Regular"/>
    <n v="196.33"/>
    <n v="21.68"/>
    <n v="16.03"/>
    <s v="Dianna Vickery"/>
    <s v="Mid Glamorgan"/>
    <s v="Corporate"/>
    <x v="0"/>
    <s v="Paper"/>
    <s v="Wrap Bag"/>
    <d v="2017-02-07T00:00:00"/>
    <x v="3"/>
  </r>
  <r>
    <n v="8037"/>
    <s v="N"/>
    <d v="2017-02-04T00:00:00"/>
    <s v="Not Specified"/>
    <x v="9"/>
    <n v="2365.3085000000001"/>
    <n v="0.06"/>
    <s v="Regular"/>
    <n v="543.89"/>
    <n v="77.989999999999995"/>
    <n v="17.989999999999998"/>
    <s v="Penelope Sewall"/>
    <s v="Mid Glamorgan"/>
    <s v="Home Office"/>
    <x v="1"/>
    <s v="Telephones and Communication"/>
    <s v="Small Box"/>
    <d v="2017-02-05T00:00:00"/>
    <x v="3"/>
  </r>
  <r>
    <n v="8038"/>
    <s v="N"/>
    <d v="2017-02-04T00:00:00"/>
    <s v="High"/>
    <x v="16"/>
    <n v="11043.56"/>
    <n v="0.05"/>
    <s v="Delivery Van"/>
    <n v="1193.2"/>
    <n v="248.97"/>
    <n v="73.239999999999995"/>
    <s v="Roy Skaria"/>
    <s v="Mid Glamorgan"/>
    <s v="Corporate"/>
    <x v="2"/>
    <s v="Tables"/>
    <s v="Jumbo Box"/>
    <d v="2017-02-06T00:00:00"/>
    <x v="3"/>
  </r>
  <r>
    <n v="8039"/>
    <s v="N"/>
    <d v="2017-02-05T00:00:00"/>
    <s v="Critical"/>
    <x v="13"/>
    <n v="69.66"/>
    <n v="0.09"/>
    <s v="Regular"/>
    <n v="-17.84"/>
    <n v="66.959999999999994"/>
    <n v="24.75"/>
    <s v="Monica Federle"/>
    <s v="South Glamorgan"/>
    <s v="Corporate"/>
    <x v="0"/>
    <s v="Paper"/>
    <s v="Small Box"/>
    <d v="2017-02-07T00:00:00"/>
    <x v="3"/>
  </r>
  <r>
    <n v="8040"/>
    <s v="N"/>
    <d v="2017-02-05T00:00:00"/>
    <s v="Critical"/>
    <x v="23"/>
    <n v="65.930000000000007"/>
    <n v="7.0000000000000007E-2"/>
    <s v="Regular"/>
    <n v="-19.46"/>
    <n v="13.26"/>
    <n v="14.7"/>
    <s v="Monica Federle"/>
    <s v="South Glamorgan"/>
    <s v="Corporate"/>
    <x v="0"/>
    <s v="Rubber Bands"/>
    <s v="Wrap Bag"/>
    <d v="2017-02-08T00:00:00"/>
    <x v="3"/>
  </r>
  <r>
    <n v="8041"/>
    <s v="N"/>
    <d v="2017-02-06T00:00:00"/>
    <s v="High"/>
    <x v="28"/>
    <n v="1721.2"/>
    <n v="0.05"/>
    <s v="Regular"/>
    <n v="1130.69"/>
    <n v="111.23"/>
    <n v="22.99"/>
    <s v="MaryBeth Skach"/>
    <s v="Mid Glamorgan"/>
    <s v="Home Office"/>
    <x v="2"/>
    <s v="Office Furnishings"/>
    <s v="Small Pack"/>
    <d v="2017-02-08T00:00:00"/>
    <x v="3"/>
  </r>
  <r>
    <n v="8042"/>
    <s v="N"/>
    <d v="2017-02-06T00:00:00"/>
    <s v="High"/>
    <x v="45"/>
    <n v="124.09"/>
    <n v="0.02"/>
    <s v="Regular"/>
    <n v="17.09"/>
    <n v="19.079999999999998"/>
    <n v="16.350000000000001"/>
    <s v="MaryBeth Skach"/>
    <s v="Mid Glamorgan"/>
    <s v="Home Office"/>
    <x v="0"/>
    <s v="Pens &amp; Art Supplies"/>
    <s v="Wrap Bag"/>
    <d v="2017-02-06T00:00:00"/>
    <x v="3"/>
  </r>
  <r>
    <n v="8043"/>
    <s v="N"/>
    <d v="2017-02-06T00:00:00"/>
    <s v="Critical"/>
    <x v="49"/>
    <n v="545.62"/>
    <n v="0.01"/>
    <s v="Regular"/>
    <n v="-149.26"/>
    <n v="22.97"/>
    <n v="20.5"/>
    <s v="Barry French"/>
    <s v="South Glamorgan"/>
    <s v="Consumer"/>
    <x v="1"/>
    <s v="Computer Peripherals"/>
    <s v="Small Box"/>
    <d v="2017-02-08T00:00:00"/>
    <x v="3"/>
  </r>
  <r>
    <n v="8044"/>
    <s v="N"/>
    <d v="2017-02-06T00:00:00"/>
    <s v="High"/>
    <x v="33"/>
    <n v="3608.47"/>
    <n v="0.04"/>
    <s v="Regular"/>
    <n v="180.2"/>
    <n v="85.98"/>
    <n v="28.52"/>
    <s v="Valerie Tossell"/>
    <s v="Mid Glamorgan"/>
    <s v="Corporate"/>
    <x v="1"/>
    <s v="Computer Peripherals"/>
    <s v="Small Box"/>
    <d v="2017-02-07T00:00:00"/>
    <x v="3"/>
  </r>
  <r>
    <n v="8045"/>
    <s v="N"/>
    <d v="2017-02-07T00:00:00"/>
    <s v="Low"/>
    <x v="17"/>
    <n v="389"/>
    <n v="0.1"/>
    <s v="Regular"/>
    <n v="-313.62"/>
    <n v="205.17"/>
    <n v="33.99"/>
    <s v="Alyssa Tate"/>
    <s v="Dyfed"/>
    <s v="Small Business"/>
    <x v="0"/>
    <s v="Storage &amp; Organization"/>
    <s v="Small Box"/>
    <d v="2017-02-11T00:00:00"/>
    <x v="3"/>
  </r>
  <r>
    <n v="8046"/>
    <s v="N"/>
    <d v="2017-02-09T00:00:00"/>
    <s v="Low"/>
    <x v="39"/>
    <n v="827.96450000000004"/>
    <n v="0.09"/>
    <s v="Regular"/>
    <n v="-794.85"/>
    <n v="217.99"/>
    <n v="22.99"/>
    <s v="Maya Herman"/>
    <s v="Dyfed"/>
    <s v="Corporate"/>
    <x v="1"/>
    <s v="Telephones and Communication"/>
    <s v="Small Box"/>
    <d v="2017-02-09T00:00:00"/>
    <x v="3"/>
  </r>
  <r>
    <n v="8047"/>
    <s v="N"/>
    <d v="2017-02-09T00:00:00"/>
    <s v="Low"/>
    <x v="24"/>
    <n v="3339.46"/>
    <n v="0.09"/>
    <s v="Regular"/>
    <n v="418.03"/>
    <n v="111.99"/>
    <n v="33.99"/>
    <s v="Maya Herman"/>
    <s v="Mid Glamorgan"/>
    <s v="Corporate"/>
    <x v="1"/>
    <s v="Office Machines"/>
    <s v="Small Box"/>
    <d v="2017-02-09T00:00:00"/>
    <x v="3"/>
  </r>
  <r>
    <n v="8048"/>
    <s v="N"/>
    <d v="2017-02-09T00:00:00"/>
    <s v="Medium"/>
    <x v="17"/>
    <n v="46.33"/>
    <n v="7.0000000000000007E-2"/>
    <s v="Regular"/>
    <n v="-97.03"/>
    <n v="32.99"/>
    <n v="18.809999999999999"/>
    <s v="Deanra Eno"/>
    <s v="Mid Glamorgan"/>
    <s v="Corporate"/>
    <x v="1"/>
    <s v="Telephones and Communication"/>
    <s v="Medium Box"/>
    <d v="2017-02-10T00:00:00"/>
    <x v="3"/>
  </r>
  <r>
    <n v="8049"/>
    <s v="N"/>
    <d v="2017-02-09T00:00:00"/>
    <s v="Not Specified"/>
    <x v="33"/>
    <n v="4557.46"/>
    <n v="0.1"/>
    <s v="Delivery Van"/>
    <n v="-1329.92"/>
    <n v="107.98"/>
    <n v="72.2"/>
    <s v="Janet Martin"/>
    <s v="Mid Glamorgan"/>
    <s v="Corporate"/>
    <x v="2"/>
    <s v="Chairs &amp; Chairmats"/>
    <s v="Jumbo Drum"/>
    <d v="2017-02-11T00:00:00"/>
    <x v="3"/>
  </r>
  <r>
    <n v="8050"/>
    <s v="N"/>
    <d v="2017-02-09T00:00:00"/>
    <s v="Medium"/>
    <x v="27"/>
    <n v="2515.19"/>
    <n v="0.08"/>
    <s v="Delivery Van"/>
    <n v="-774.41"/>
    <n v="70.14"/>
    <n v="50.61"/>
    <s v="Toby Swindell"/>
    <s v="Mid Glamorgan"/>
    <s v="Small Business"/>
    <x v="2"/>
    <s v="Bookcases"/>
    <s v="Jumbo Box"/>
    <d v="2017-02-10T00:00:00"/>
    <x v="3"/>
  </r>
  <r>
    <n v="8051"/>
    <s v="N"/>
    <d v="2017-02-09T00:00:00"/>
    <s v="Medium"/>
    <x v="18"/>
    <n v="1060.08"/>
    <n v="0.02"/>
    <s v="Regular"/>
    <n v="-13.87"/>
    <n v="44.98"/>
    <n v="19.5"/>
    <s v="Toby Swindell"/>
    <s v="Mid Glamorgan"/>
    <s v="Small Business"/>
    <x v="1"/>
    <s v="Computer Peripherals"/>
    <s v="Small Box"/>
    <d v="2017-02-10T00:00:00"/>
    <x v="3"/>
  </r>
  <r>
    <n v="8052"/>
    <s v="N"/>
    <d v="2017-02-09T00:00:00"/>
    <s v="Medium"/>
    <x v="18"/>
    <n v="2543.71"/>
    <n v="0.01"/>
    <s v="Regular"/>
    <n v="-638.05999999999995"/>
    <n v="92.98"/>
    <n v="49"/>
    <s v="Toby Swindell"/>
    <s v="Mid Glamorgan"/>
    <s v="Small Business"/>
    <x v="0"/>
    <s v="Storage &amp; Organization"/>
    <s v="Large Box"/>
    <d v="2017-02-11T00:00:00"/>
    <x v="3"/>
  </r>
  <r>
    <n v="8053"/>
    <s v="N"/>
    <d v="2017-02-10T00:00:00"/>
    <s v="High"/>
    <x v="31"/>
    <n v="442.67"/>
    <n v="0.05"/>
    <s v="Regular"/>
    <n v="-142.11000000000001"/>
    <n v="27.98"/>
    <n v="22.99"/>
    <s v="Sally Matthias"/>
    <s v="Dyfed"/>
    <s v="Home Office"/>
    <x v="1"/>
    <s v="Computer Peripherals"/>
    <s v="Small Pack"/>
    <d v="2017-02-11T00:00:00"/>
    <x v="3"/>
  </r>
  <r>
    <n v="8054"/>
    <s v="N"/>
    <d v="2017-02-10T00:00:00"/>
    <s v="High"/>
    <x v="37"/>
    <n v="731.22"/>
    <n v="0.05"/>
    <s v="Regular"/>
    <n v="-35.58"/>
    <n v="39.42"/>
    <n v="33.46"/>
    <s v="Sally Matthias"/>
    <s v="Dyfed"/>
    <s v="Home Office"/>
    <x v="2"/>
    <s v="Office Furnishings"/>
    <s v="Small Box"/>
    <d v="2017-02-12T00:00:00"/>
    <x v="3"/>
  </r>
  <r>
    <n v="8055"/>
    <s v="N"/>
    <d v="2017-02-11T00:00:00"/>
    <s v="Not Specified"/>
    <x v="41"/>
    <n v="409.89"/>
    <n v="0"/>
    <s v="Regular"/>
    <n v="47.19"/>
    <n v="23.7"/>
    <n v="19.63"/>
    <s v="Dennis Pardue"/>
    <s v="Mid Glamorgan"/>
    <s v="Small Business"/>
    <x v="0"/>
    <s v="Binders and Binder Accessories"/>
    <s v="Small Box"/>
    <d v="2017-02-13T00:00:00"/>
    <x v="3"/>
  </r>
  <r>
    <n v="8056"/>
    <s v="N"/>
    <d v="2017-02-11T00:00:00"/>
    <s v="Not Specified"/>
    <x v="13"/>
    <n v="1761.69"/>
    <n v="0.09"/>
    <s v="Regular"/>
    <n v="-956.1"/>
    <n v="1901.99"/>
    <n v="33.99"/>
    <s v="Dennis Pardue"/>
    <s v="Mid Glamorgan"/>
    <s v="Small Business"/>
    <x v="0"/>
    <s v="Binders and Binder Accessories"/>
    <s v="Small Box"/>
    <d v="2017-02-13T00:00:00"/>
    <x v="3"/>
  </r>
  <r>
    <n v="8057"/>
    <s v="N"/>
    <d v="2017-02-11T00:00:00"/>
    <s v="Not Specified"/>
    <x v="3"/>
    <n v="143.88999999999999"/>
    <n v="0.1"/>
    <s v="Regular"/>
    <n v="41.63"/>
    <n v="21.93"/>
    <n v="15.09"/>
    <s v="Alan Jenkins"/>
    <s v="West Glamorgan"/>
    <s v="Small Business"/>
    <x v="0"/>
    <s v="Pens &amp; Art Supplies"/>
    <s v="Wrap Bag"/>
    <d v="2017-02-14T00:00:00"/>
    <x v="3"/>
  </r>
  <r>
    <n v="8058"/>
    <s v="N"/>
    <d v="2017-02-11T00:00:00"/>
    <s v="Critical"/>
    <x v="3"/>
    <n v="135.66999999999999"/>
    <n v="0"/>
    <s v="Regular"/>
    <n v="28.25"/>
    <n v="19.89"/>
    <n v="16.82"/>
    <s v="Pauline Webber"/>
    <s v="Mid Glamorgan"/>
    <s v="Consumer"/>
    <x v="0"/>
    <s v="Rubber Bands"/>
    <s v="Wrap Bag"/>
    <d v="2017-02-12T00:00:00"/>
    <x v="3"/>
  </r>
  <r>
    <n v="8059"/>
    <s v="N"/>
    <d v="2017-02-12T00:00:00"/>
    <s v="Critical"/>
    <x v="48"/>
    <n v="524.04999999999995"/>
    <n v="0.01"/>
    <s v="Express"/>
    <n v="62.5"/>
    <n v="82.97"/>
    <n v="17.5"/>
    <s v="Thea Hendricks"/>
    <s v="Dyfed"/>
    <s v="Home Office"/>
    <x v="0"/>
    <s v="Appliances"/>
    <s v="Small Box"/>
    <d v="2017-02-13T00:00:00"/>
    <x v="3"/>
  </r>
  <r>
    <n v="8060"/>
    <s v="Y"/>
    <d v="2017-02-12T00:00:00"/>
    <s v="Not Specified"/>
    <x v="41"/>
    <n v="232.56"/>
    <n v="0.02"/>
    <s v="Regular"/>
    <n v="-28.29"/>
    <n v="18.68"/>
    <n v="19.2"/>
    <s v="Susan Vickery"/>
    <s v="South Glamorgan"/>
    <s v="Home Office"/>
    <x v="0"/>
    <s v="Paper"/>
    <s v="Small Box"/>
    <d v="2017-02-14T00:00:00"/>
    <x v="3"/>
  </r>
  <r>
    <n v="8061"/>
    <s v="N"/>
    <d v="2017-02-13T00:00:00"/>
    <s v="Medium"/>
    <x v="25"/>
    <n v="213.6865"/>
    <n v="0.05"/>
    <s v="Regular"/>
    <n v="-106.58"/>
    <n v="19.989999999999998"/>
    <n v="19.03"/>
    <s v="Katrina Willman"/>
    <s v="Dyfed"/>
    <s v="Consumer"/>
    <x v="1"/>
    <s v="Telephones and Communication"/>
    <s v="Medium Box"/>
    <d v="2017-02-15T00:00:00"/>
    <x v="3"/>
  </r>
  <r>
    <n v="8062"/>
    <s v="N"/>
    <d v="2017-02-13T00:00:00"/>
    <s v="Low"/>
    <x v="32"/>
    <n v="550"/>
    <n v="0.03"/>
    <s v="Regular"/>
    <n v="123.8"/>
    <n v="52.98"/>
    <n v="15.99"/>
    <s v="Erin Ashbrook"/>
    <s v="West Glamorgan"/>
    <s v="Consumer"/>
    <x v="1"/>
    <s v="Computer Peripherals"/>
    <s v="Small Pack"/>
    <d v="2017-02-13T00:00:00"/>
    <x v="3"/>
  </r>
  <r>
    <n v="8063"/>
    <s v="N"/>
    <d v="2017-02-14T00:00:00"/>
    <s v="Low"/>
    <x v="36"/>
    <n v="109.3"/>
    <n v="0"/>
    <s v="Regular"/>
    <n v="45.92"/>
    <n v="14.61"/>
    <n v="14.5"/>
    <s v="Nick Crebassa"/>
    <s v="Mid Glamorgan"/>
    <s v="Corporate"/>
    <x v="0"/>
    <s v="Labels"/>
    <s v="Small Box"/>
    <d v="2017-02-14T00:00:00"/>
    <x v="3"/>
  </r>
  <r>
    <n v="8064"/>
    <s v="N"/>
    <d v="2017-02-14T00:00:00"/>
    <s v="Low"/>
    <x v="48"/>
    <n v="194.73"/>
    <n v="0.03"/>
    <s v="Regular"/>
    <n v="71.87"/>
    <n v="37.130000000000003"/>
    <n v="23.87"/>
    <s v="Nick Crebassa"/>
    <s v="Mid Glamorgan"/>
    <s v="Corporate"/>
    <x v="2"/>
    <s v="Office Furnishings"/>
    <s v="Small Box"/>
    <d v="2017-02-19T00:00:00"/>
    <x v="3"/>
  </r>
  <r>
    <n v="8065"/>
    <s v="N"/>
    <d v="2017-02-14T00:00:00"/>
    <s v="Low"/>
    <x v="46"/>
    <n v="266.57"/>
    <n v="0.01"/>
    <s v="Regular"/>
    <n v="-51.93"/>
    <n v="17.68"/>
    <n v="17.600000000000001"/>
    <s v="Nick Crebassa"/>
    <s v="Mid Glamorgan"/>
    <s v="Corporate"/>
    <x v="0"/>
    <s v="Scissors Rulers and Trimmers"/>
    <s v="Small Pack"/>
    <d v="2017-02-16T00:00:00"/>
    <x v="3"/>
  </r>
  <r>
    <n v="8066"/>
    <s v="N"/>
    <d v="2017-02-14T00:00:00"/>
    <s v="Low"/>
    <x v="9"/>
    <n v="4704.4319999999998"/>
    <n v="0"/>
    <s v="Regular"/>
    <n v="1268.4100000000001"/>
    <n v="137.99"/>
    <n v="19.63"/>
    <s v="Nick Crebassa"/>
    <s v="Mid Glamorgan"/>
    <s v="Corporate"/>
    <x v="1"/>
    <s v="Telephones and Communication"/>
    <s v="Small Box"/>
    <d v="2017-02-21T00:00:00"/>
    <x v="3"/>
  </r>
  <r>
    <n v="8067"/>
    <s v="N"/>
    <d v="2017-02-15T00:00:00"/>
    <s v="Critical"/>
    <x v="26"/>
    <n v="67.25"/>
    <n v="0.03"/>
    <s v="Regular"/>
    <n v="-42.01"/>
    <n v="14.74"/>
    <n v="17.5"/>
    <s v="Thais Sissman"/>
    <s v="Mid Glamorgan"/>
    <s v="Corporate"/>
    <x v="0"/>
    <s v="Pens &amp; Art Supplies"/>
    <s v="Small Pack"/>
    <d v="2017-02-18T00:00:00"/>
    <x v="3"/>
  </r>
  <r>
    <n v="8068"/>
    <s v="N"/>
    <d v="2017-02-15T00:00:00"/>
    <s v="Critical"/>
    <x v="3"/>
    <n v="1624.06"/>
    <n v="0"/>
    <s v="Delivery Van"/>
    <n v="117.98"/>
    <n v="112.98"/>
    <n v="70.22"/>
    <s v="Tracy Blumstein"/>
    <s v="Mid Glamorgan"/>
    <s v="Home Office"/>
    <x v="2"/>
    <s v="Bookcases"/>
    <s v="Jumbo Box"/>
    <d v="2017-02-17T00:00:00"/>
    <x v="3"/>
  </r>
  <r>
    <n v="8069"/>
    <s v="N"/>
    <d v="2017-02-15T00:00:00"/>
    <s v="Critical"/>
    <x v="20"/>
    <n v="103.61"/>
    <n v="0.06"/>
    <s v="Regular"/>
    <n v="-13.94"/>
    <n v="26.58"/>
    <n v="71.400000000000006"/>
    <s v="Tracy Blumstein"/>
    <s v="Mid Glamorgan"/>
    <s v="Home Office"/>
    <x v="2"/>
    <s v="Office Furnishings"/>
    <s v="Small Box"/>
    <d v="2017-02-16T00:00:00"/>
    <x v="3"/>
  </r>
  <r>
    <n v="8070"/>
    <s v="N"/>
    <d v="2017-02-15T00:00:00"/>
    <s v="Low"/>
    <x v="42"/>
    <n v="2164.7085000000002"/>
    <n v="0"/>
    <s v="Regular"/>
    <n v="524.65"/>
    <n v="77.989999999999995"/>
    <n v="19.309999999999999"/>
    <s v="Alan Barnes"/>
    <s v="South Glamorgan"/>
    <s v="Corporate"/>
    <x v="1"/>
    <s v="Telephones and Communication"/>
    <s v="Small Box"/>
    <d v="2017-02-17T00:00:00"/>
    <x v="3"/>
  </r>
  <r>
    <n v="8071"/>
    <s v="N"/>
    <d v="2017-02-16T00:00:00"/>
    <s v="Not Specified"/>
    <x v="42"/>
    <n v="306.41000000000003"/>
    <n v="0.09"/>
    <s v="Regular"/>
    <n v="-137.46"/>
    <n v="19.98"/>
    <n v="20.5"/>
    <s v="Ed Braxton"/>
    <s v="Mid Glamorgan"/>
    <s v="Home Office"/>
    <x v="0"/>
    <s v="Storage &amp; Organization"/>
    <s v="Medium Box"/>
    <d v="2017-02-18T00:00:00"/>
    <x v="3"/>
  </r>
  <r>
    <n v="8072"/>
    <s v="N"/>
    <d v="2017-02-16T00:00:00"/>
    <s v="Critical"/>
    <x v="10"/>
    <n v="681.32"/>
    <n v="0.01"/>
    <s v="Regular"/>
    <n v="230.11"/>
    <n v="43.78"/>
    <n v="15.99"/>
    <s v="Ed Braxton"/>
    <s v="Mid Glamorgan"/>
    <s v="Home Office"/>
    <x v="1"/>
    <s v="Computer Peripherals"/>
    <s v="Small Pack"/>
    <d v="2017-02-16T00:00:00"/>
    <x v="3"/>
  </r>
  <r>
    <n v="8073"/>
    <s v="N"/>
    <d v="2017-02-16T00:00:00"/>
    <s v="Critical"/>
    <x v="14"/>
    <n v="547.96"/>
    <n v="0.02"/>
    <s v="Regular"/>
    <n v="-88.06"/>
    <n v="40.28"/>
    <n v="27.99"/>
    <s v="Ed Braxton"/>
    <s v="Mid Glamorgan"/>
    <s v="Home Office"/>
    <x v="0"/>
    <s v="Storage &amp; Organization"/>
    <s v="Medium Box"/>
    <d v="2017-02-17T00:00:00"/>
    <x v="3"/>
  </r>
  <r>
    <n v="8074"/>
    <s v="N"/>
    <d v="2017-02-17T00:00:00"/>
    <s v="Critical"/>
    <x v="11"/>
    <n v="348.76"/>
    <n v="0.09"/>
    <s v="Regular"/>
    <n v="-47.08"/>
    <n v="20.46"/>
    <n v="17.62"/>
    <s v="Anthony Witt"/>
    <s v="West Glamorgan"/>
    <s v="Corporate"/>
    <x v="1"/>
    <s v="Computer Peripherals"/>
    <s v="Small Pack"/>
    <d v="2017-02-19T00:00:00"/>
    <x v="3"/>
  </r>
  <r>
    <n v="8075"/>
    <s v="N"/>
    <d v="2017-02-17T00:00:00"/>
    <s v="Critical"/>
    <x v="41"/>
    <n v="1494.12"/>
    <n v="0"/>
    <s v="Regular"/>
    <n v="300.20999999999998"/>
    <n v="55.98"/>
    <n v="22.99"/>
    <s v="Sung Shariari"/>
    <s v="Mid Glamorgan"/>
    <s v="Corporate"/>
    <x v="0"/>
    <s v="Pens &amp; Art Supplies"/>
    <s v="Small Pack"/>
    <d v="2017-02-18T00:00:00"/>
    <x v="3"/>
  </r>
  <r>
    <n v="8076"/>
    <s v="N"/>
    <d v="2017-02-17T00:00:00"/>
    <s v="Critical"/>
    <x v="46"/>
    <n v="565.44000000000005"/>
    <n v="0.05"/>
    <s v="Regular"/>
    <n v="45.72"/>
    <n v="24.98"/>
    <n v="17.14"/>
    <s v="Sung Shariari"/>
    <s v="Mid Glamorgan"/>
    <s v="Corporate"/>
    <x v="0"/>
    <s v="Scissors Rulers and Trimmers"/>
    <s v="Small Pack"/>
    <d v="2017-02-18T00:00:00"/>
    <x v="3"/>
  </r>
  <r>
    <n v="8077"/>
    <s v="N"/>
    <d v="2017-02-21T00:00:00"/>
    <s v="Low"/>
    <x v="38"/>
    <n v="297.7"/>
    <n v="7.0000000000000007E-2"/>
    <s v="Regular"/>
    <n v="30.56"/>
    <n v="19.59"/>
    <n v="18"/>
    <s v="Olvera Toch"/>
    <s v="West Glamorgan"/>
    <s v="Home Office"/>
    <x v="2"/>
    <s v="Office Furnishings"/>
    <s v="Wrap Bag"/>
    <d v="2017-02-23T00:00:00"/>
    <x v="3"/>
  </r>
  <r>
    <n v="8078"/>
    <s v="N"/>
    <d v="2017-02-21T00:00:00"/>
    <s v="Low"/>
    <x v="36"/>
    <n v="441.51"/>
    <n v="0.02"/>
    <s v="Regular"/>
    <n v="30.25"/>
    <n v="23.7"/>
    <n v="19.63"/>
    <s v="Olvera Toch"/>
    <s v="West Glamorgan"/>
    <s v="Home Office"/>
    <x v="0"/>
    <s v="Binders and Binder Accessories"/>
    <s v="Small Box"/>
    <d v="2017-02-23T00:00:00"/>
    <x v="3"/>
  </r>
  <r>
    <n v="8079"/>
    <s v="N"/>
    <d v="2017-02-21T00:00:00"/>
    <s v="Low"/>
    <x v="8"/>
    <n v="296.3"/>
    <n v="0.02"/>
    <s v="Regular"/>
    <n v="101.74"/>
    <n v="18.98"/>
    <n v="15.6"/>
    <s v="Olvera Toch"/>
    <s v="West Glamorgan"/>
    <s v="Home Office"/>
    <x v="0"/>
    <s v="Paper"/>
    <s v="Wrap Bag"/>
    <d v="2017-02-23T00:00:00"/>
    <x v="3"/>
  </r>
  <r>
    <n v="8080"/>
    <s v="N"/>
    <d v="2017-02-21T00:00:00"/>
    <s v="Critical"/>
    <x v="25"/>
    <n v="207.2"/>
    <n v="0.08"/>
    <s v="Express"/>
    <n v="-91.19"/>
    <n v="18.48"/>
    <n v="20.81"/>
    <s v="Alan Jenkins"/>
    <s v="West Glamorgan"/>
    <s v="Small Business"/>
    <x v="0"/>
    <s v="Paper"/>
    <s v="Small Box"/>
    <d v="2017-02-23T00:00:00"/>
    <x v="3"/>
  </r>
  <r>
    <n v="8081"/>
    <s v="N"/>
    <d v="2017-02-21T00:00:00"/>
    <s v="Critical"/>
    <x v="22"/>
    <n v="76.37"/>
    <n v="0.02"/>
    <s v="Regular"/>
    <n v="6.17"/>
    <n v="14.78"/>
    <n v="14.97"/>
    <s v="Alan Jenkins"/>
    <s v="West Glamorgan"/>
    <s v="Small Business"/>
    <x v="0"/>
    <s v="Pens &amp; Art Supplies"/>
    <s v="Wrap Bag"/>
    <d v="2017-02-23T00:00:00"/>
    <x v="3"/>
  </r>
  <r>
    <n v="8082"/>
    <s v="N"/>
    <d v="2017-02-21T00:00:00"/>
    <s v="High"/>
    <x v="21"/>
    <n v="78.28"/>
    <n v="0.01"/>
    <s v="Regular"/>
    <n v="-44.8"/>
    <n v="18.48"/>
    <n v="23.68"/>
    <s v="Erin Mull"/>
    <s v="Dyfed"/>
    <s v="Small Business"/>
    <x v="0"/>
    <s v="Paper"/>
    <s v="Small Box"/>
    <d v="2017-02-21T00:00:00"/>
    <x v="3"/>
  </r>
  <r>
    <n v="8083"/>
    <s v="Y"/>
    <d v="2017-02-21T00:00:00"/>
    <s v="Low"/>
    <x v="37"/>
    <n v="1370.4"/>
    <n v="0.04"/>
    <s v="Delivery Van"/>
    <n v="155.22999999999999"/>
    <n v="62.98"/>
    <n v="28.19"/>
    <s v="Hunter Glantz"/>
    <s v="South Glamorgan"/>
    <s v="Corporate"/>
    <x v="2"/>
    <s v="Chairs &amp; Chairmats"/>
    <s v="Jumbo Drum"/>
    <d v="2017-02-27T00:00:00"/>
    <x v="3"/>
  </r>
  <r>
    <n v="8084"/>
    <s v="Y"/>
    <d v="2017-02-21T00:00:00"/>
    <s v="Low"/>
    <x v="40"/>
    <n v="4705.8999999999996"/>
    <n v="0.04"/>
    <s v="Delivery Van"/>
    <n v="-213.98"/>
    <n v="136.49"/>
    <n v="65.94"/>
    <s v="Hunter Glantz"/>
    <s v="South Glamorgan"/>
    <s v="Corporate"/>
    <x v="2"/>
    <s v="Tables"/>
    <s v="Jumbo Box"/>
    <d v="2017-02-27T00:00:00"/>
    <x v="3"/>
  </r>
  <r>
    <n v="8085"/>
    <s v="Y"/>
    <d v="2017-02-21T00:00:00"/>
    <s v="Low"/>
    <x v="45"/>
    <n v="354.87"/>
    <n v="0.09"/>
    <s v="Regular"/>
    <n v="-80.8"/>
    <n v="34.380000000000003"/>
    <n v="29.1"/>
    <s v="Hunter Glantz"/>
    <s v="South Glamorgan"/>
    <s v="Corporate"/>
    <x v="0"/>
    <s v="Binders and Binder Accessories"/>
    <s v="Small Box"/>
    <d v="2017-03-01T00:00:00"/>
    <x v="3"/>
  </r>
  <r>
    <n v="8086"/>
    <s v="N"/>
    <d v="2017-02-22T00:00:00"/>
    <s v="Critical"/>
    <x v="8"/>
    <n v="290.01"/>
    <n v="0.02"/>
    <s v="Regular"/>
    <n v="-100.96"/>
    <n v="18.239999999999998"/>
    <n v="19.22"/>
    <s v="Jill Fjeld"/>
    <s v="Mid Glamorgan"/>
    <s v="Home Office"/>
    <x v="2"/>
    <s v="Office Furnishings"/>
    <s v="Small Box"/>
    <d v="2017-02-24T00:00:00"/>
    <x v="3"/>
  </r>
  <r>
    <n v="8087"/>
    <s v="N"/>
    <d v="2017-02-22T00:00:00"/>
    <s v="High"/>
    <x v="9"/>
    <n v="7686.9120000000003"/>
    <n v="0"/>
    <s v="Regular"/>
    <n v="2312.8200000000002"/>
    <n v="217.99"/>
    <n v="19"/>
    <s v="Nick Crebassa"/>
    <s v="Mid Glamorgan"/>
    <s v="Corporate"/>
    <x v="1"/>
    <s v="Telephones and Communication"/>
    <s v="Small Box"/>
    <d v="2017-02-24T00:00:00"/>
    <x v="3"/>
  </r>
  <r>
    <n v="8088"/>
    <s v="N"/>
    <d v="2017-02-23T00:00:00"/>
    <s v="Not Specified"/>
    <x v="1"/>
    <n v="2416.8240000000001"/>
    <n v="0.1"/>
    <s v="Delivery Van"/>
    <n v="56.35"/>
    <n v="271.70999999999998"/>
    <n v="80.67"/>
    <s v="Erin Mull"/>
    <s v="Dyfed"/>
    <s v="Small Business"/>
    <x v="2"/>
    <s v="Tables"/>
    <s v="Jumbo Box"/>
    <d v="2017-02-25T00:00:00"/>
    <x v="3"/>
  </r>
  <r>
    <n v="8089"/>
    <s v="N"/>
    <d v="2017-02-25T00:00:00"/>
    <s v="Medium"/>
    <x v="41"/>
    <n v="1432.46"/>
    <n v="0.1"/>
    <s v="Regular"/>
    <n v="602.71"/>
    <n v="60.04"/>
    <n v="19.09"/>
    <s v="Jill Stevenson"/>
    <s v="Mid Glamorgan"/>
    <s v="Consumer"/>
    <x v="0"/>
    <s v="Paper"/>
    <s v="Small Box"/>
    <d v="2017-02-28T00:00:00"/>
    <x v="3"/>
  </r>
  <r>
    <n v="8090"/>
    <s v="N"/>
    <d v="2017-02-28T00:00:00"/>
    <s v="Low"/>
    <x v="40"/>
    <n v="1443.35"/>
    <n v="0.05"/>
    <s v="Regular"/>
    <n v="492.3"/>
    <n v="51.24"/>
    <n v="15.99"/>
    <s v="Trudy Schmidt"/>
    <s v="Dyfed"/>
    <s v="Small Business"/>
    <x v="1"/>
    <s v="Computer Peripherals"/>
    <s v="Small Pack"/>
    <d v="2017-03-07T00:00:00"/>
    <x v="3"/>
  </r>
  <r>
    <n v="8091"/>
    <s v="N"/>
    <d v="2017-02-28T00:00:00"/>
    <s v="Low"/>
    <x v="47"/>
    <n v="968.46"/>
    <n v="0.05"/>
    <s v="Regular"/>
    <n v="367.22"/>
    <n v="46.23"/>
    <n v="19.02"/>
    <s v="Trudy Schmidt"/>
    <s v="Dyfed"/>
    <s v="Small Business"/>
    <x v="2"/>
    <s v="Office Furnishings"/>
    <s v="Small Box"/>
    <d v="2017-03-07T00:00:00"/>
    <x v="3"/>
  </r>
  <r>
    <n v="8092"/>
    <s v="N"/>
    <d v="2017-03-01T00:00:00"/>
    <s v="Low"/>
    <x v="45"/>
    <n v="430.47"/>
    <n v="0.01"/>
    <s v="Regular"/>
    <n v="132.35"/>
    <n v="37.380000000000003"/>
    <n v="22.99"/>
    <s v="Keith Dawkins"/>
    <s v="Mid Glamorgan"/>
    <s v="Home Office"/>
    <x v="2"/>
    <s v="Office Furnishings"/>
    <s v="Small Pack"/>
    <d v="2017-03-03T00:00:00"/>
    <x v="3"/>
  </r>
  <r>
    <n v="8093"/>
    <s v="N"/>
    <d v="2017-03-01T00:00:00"/>
    <s v="Low"/>
    <x v="12"/>
    <n v="1609.61"/>
    <n v="0.05"/>
    <s v="Regular"/>
    <n v="733.89"/>
    <n v="60.04"/>
    <n v="19.79"/>
    <s v="Keith Dawkins"/>
    <s v="Mid Glamorgan"/>
    <s v="Home Office"/>
    <x v="0"/>
    <s v="Paper"/>
    <s v="Small Box"/>
    <d v="2017-03-05T00:00:00"/>
    <x v="3"/>
  </r>
  <r>
    <n v="8094"/>
    <s v="N"/>
    <d v="2017-03-01T00:00:00"/>
    <s v="Low"/>
    <x v="36"/>
    <n v="5761.25"/>
    <n v="0"/>
    <s v="Regular"/>
    <n v="2514.92"/>
    <n v="162.97999999999999"/>
    <n v="27.99"/>
    <s v="Frank Price"/>
    <s v="South Glamorgan"/>
    <s v="Corporate"/>
    <x v="1"/>
    <s v="Office Machines"/>
    <s v="Medium Box"/>
    <d v="2017-03-10T00:00:00"/>
    <x v="3"/>
  </r>
  <r>
    <n v="8095"/>
    <s v="Y"/>
    <d v="2017-03-02T00:00:00"/>
    <s v="Critical"/>
    <x v="28"/>
    <n v="416.56"/>
    <n v="0.05"/>
    <s v="Regular"/>
    <n v="27.36"/>
    <n v="34.72"/>
    <n v="22.99"/>
    <s v="Tamara Willingham"/>
    <s v="Mid Glamorgan"/>
    <s v="Corporate"/>
    <x v="2"/>
    <s v="Office Furnishings"/>
    <s v="Small Pack"/>
    <d v="2017-03-03T00:00:00"/>
    <x v="3"/>
  </r>
  <r>
    <n v="8096"/>
    <s v="Y"/>
    <d v="2017-03-02T00:00:00"/>
    <s v="Critical"/>
    <x v="16"/>
    <n v="2515.7159999999999"/>
    <n v="7.0000000000000007E-2"/>
    <s v="Express"/>
    <n v="462.21"/>
    <n v="77.989999999999995"/>
    <n v="22.99"/>
    <s v="Tamara Willingham"/>
    <s v="Mid Glamorgan"/>
    <s v="Corporate"/>
    <x v="1"/>
    <s v="Telephones and Communication"/>
    <s v="Small Box"/>
    <d v="2017-03-04T00:00:00"/>
    <x v="3"/>
  </r>
  <r>
    <n v="8097"/>
    <s v="N"/>
    <d v="2017-03-02T00:00:00"/>
    <s v="High"/>
    <x v="48"/>
    <n v="269.27999999999997"/>
    <n v="0.08"/>
    <s v="Regular"/>
    <n v="-53.8"/>
    <n v="51.48"/>
    <n v="15.99"/>
    <s v="Ann Chong"/>
    <s v="South Glamorgan"/>
    <s v="Corporate"/>
    <x v="1"/>
    <s v="Computer Peripherals"/>
    <s v="Small Pack"/>
    <d v="2017-03-02T00:00:00"/>
    <x v="3"/>
  </r>
  <r>
    <n v="8098"/>
    <s v="N"/>
    <d v="2017-03-02T00:00:00"/>
    <s v="High"/>
    <x v="3"/>
    <n v="601.13"/>
    <n v="0.04"/>
    <s v="Regular"/>
    <n v="113.41"/>
    <n v="50.76"/>
    <n v="27.26"/>
    <s v="Ann Chong"/>
    <s v="South Glamorgan"/>
    <s v="Corporate"/>
    <x v="0"/>
    <s v="Paper"/>
    <s v="Small Box"/>
    <d v="2017-03-03T00:00:00"/>
    <x v="3"/>
  </r>
  <r>
    <n v="8099"/>
    <s v="N"/>
    <d v="2017-03-02T00:00:00"/>
    <s v="Medium"/>
    <x v="37"/>
    <n v="603.55600000000004"/>
    <n v="0.1"/>
    <s v="Express"/>
    <n v="-92.52"/>
    <n v="40.99"/>
    <n v="22.59"/>
    <s v="Corey Roper"/>
    <s v="Dyfed"/>
    <s v="Small Business"/>
    <x v="1"/>
    <s v="Telephones and Communication"/>
    <s v="Medium Box"/>
    <d v="2017-03-03T00:00:00"/>
    <x v="3"/>
  </r>
  <r>
    <n v="8100"/>
    <s v="N"/>
    <d v="2017-03-03T00:00:00"/>
    <s v="Critical"/>
    <x v="29"/>
    <n v="917.22"/>
    <n v="0.02"/>
    <s v="Regular"/>
    <n v="297.89"/>
    <n v="34.979999999999997"/>
    <n v="15.99"/>
    <s v="Brian Moss"/>
    <s v="Mid Glamorgan"/>
    <s v="Corporate"/>
    <x v="1"/>
    <s v="Computer Peripherals"/>
    <s v="Small Pack"/>
    <d v="2017-03-05T00:00:00"/>
    <x v="3"/>
  </r>
  <r>
    <n v="8101"/>
    <s v="Y"/>
    <d v="2017-03-04T00:00:00"/>
    <s v="Not Specified"/>
    <x v="7"/>
    <n v="193.42"/>
    <n v="0.01"/>
    <s v="Regular"/>
    <n v="21.88"/>
    <n v="22.64"/>
    <n v="19.16"/>
    <s v="Sarah Brown"/>
    <s v="Mid Glamorgan"/>
    <s v="Consumer"/>
    <x v="2"/>
    <s v="Office Furnishings"/>
    <s v="Small Box"/>
    <d v="2017-03-05T00:00:00"/>
    <x v="3"/>
  </r>
  <r>
    <n v="8102"/>
    <s v="Y"/>
    <d v="2017-03-04T00:00:00"/>
    <s v="Not Specified"/>
    <x v="39"/>
    <n v="149.84"/>
    <n v="0.06"/>
    <s v="Regular"/>
    <n v="-16.72"/>
    <n v="40.15"/>
    <n v="20.170000000000002"/>
    <s v="Sarah Brown"/>
    <s v="Mid Glamorgan"/>
    <s v="Consumer"/>
    <x v="0"/>
    <s v="Pens &amp; Art Supplies"/>
    <s v="Small Pack"/>
    <d v="2017-03-05T00:00:00"/>
    <x v="3"/>
  </r>
  <r>
    <n v="8103"/>
    <s v="N"/>
    <d v="2017-03-04T00:00:00"/>
    <s v="Low"/>
    <x v="27"/>
    <n v="371.8"/>
    <n v="0.05"/>
    <s v="Regular"/>
    <n v="56.48"/>
    <n v="20.5"/>
    <n v="15.99"/>
    <s v="Joni Wasserman"/>
    <s v="Mid Glamorgan"/>
    <s v="Consumer"/>
    <x v="1"/>
    <s v="Computer Peripherals"/>
    <s v="Small Pack"/>
    <d v="2017-03-06T00:00:00"/>
    <x v="3"/>
  </r>
  <r>
    <n v="8104"/>
    <s v="N"/>
    <d v="2017-03-04T00:00:00"/>
    <s v="Critical"/>
    <x v="9"/>
    <n v="19469.2"/>
    <n v="0.06"/>
    <s v="Delivery Van"/>
    <n v="7757.41"/>
    <n v="461.99"/>
    <n v="63"/>
    <s v="Denny Joy"/>
    <s v="Mid Glamorgan"/>
    <s v="Corporate"/>
    <x v="1"/>
    <s v="Copiers and Fax"/>
    <s v="Jumbo Drum"/>
    <d v="2017-03-06T00:00:00"/>
    <x v="3"/>
  </r>
  <r>
    <n v="8105"/>
    <s v="N"/>
    <d v="2017-03-04T00:00:00"/>
    <s v="Critical"/>
    <x v="34"/>
    <n v="321.25"/>
    <n v="0.03"/>
    <s v="Regular"/>
    <n v="-25.97"/>
    <n v="33.380000000000003"/>
    <n v="22.99"/>
    <s v="Denny Joy"/>
    <s v="Mid Glamorgan"/>
    <s v="Corporate"/>
    <x v="0"/>
    <s v="Pens &amp; Art Supplies"/>
    <s v="Small Pack"/>
    <d v="2017-03-05T00:00:00"/>
    <x v="3"/>
  </r>
  <r>
    <n v="8106"/>
    <s v="N"/>
    <d v="2017-03-05T00:00:00"/>
    <s v="High"/>
    <x v="22"/>
    <n v="178.1"/>
    <n v="0"/>
    <s v="Regular"/>
    <n v="-32.479999999999997"/>
    <n v="18.48"/>
    <n v="16.739999999999998"/>
    <s v="Cynthia Voltz"/>
    <s v="Mid Glamorgan"/>
    <s v="Corporate"/>
    <x v="1"/>
    <s v="Computer Peripherals"/>
    <s v="Small Pack"/>
    <d v="2017-03-07T00:00:00"/>
    <x v="3"/>
  </r>
  <r>
    <n v="8107"/>
    <s v="N"/>
    <d v="2017-03-05T00:00:00"/>
    <s v="High"/>
    <x v="10"/>
    <n v="1846.848"/>
    <n v="7.0000000000000007E-2"/>
    <s v="Regular"/>
    <n v="-737.48"/>
    <n v="123.96"/>
    <n v="83"/>
    <s v="Cynthia Voltz"/>
    <s v="Mid Glamorgan"/>
    <s v="Corporate"/>
    <x v="2"/>
    <s v="Tables"/>
    <s v="Large Box"/>
    <d v="2017-03-06T00:00:00"/>
    <x v="3"/>
  </r>
  <r>
    <n v="8108"/>
    <s v="N"/>
    <d v="2017-03-05T00:00:00"/>
    <s v="Low"/>
    <x v="8"/>
    <n v="1689"/>
    <n v="7.0000000000000007E-2"/>
    <s v="Regular"/>
    <n v="172.77"/>
    <n v="51.99"/>
    <n v="24.25"/>
    <s v="Erica Bern"/>
    <s v="Dyfed"/>
    <s v="Corporate"/>
    <x v="1"/>
    <s v="Computer Peripherals"/>
    <s v="Small Box"/>
    <d v="2017-03-09T00:00:00"/>
    <x v="3"/>
  </r>
  <r>
    <n v="8109"/>
    <s v="N"/>
    <d v="2017-03-07T00:00:00"/>
    <s v="Low"/>
    <x v="7"/>
    <n v="113.25"/>
    <n v="0.1"/>
    <s v="Regular"/>
    <n v="-39.46"/>
    <n v="18.48"/>
    <n v="16.739999999999998"/>
    <s v="Joni Sundaresam"/>
    <s v="West Glamorgan"/>
    <s v="Home Office"/>
    <x v="1"/>
    <s v="Computer Peripherals"/>
    <s v="Small Pack"/>
    <d v="2017-03-09T00:00:00"/>
    <x v="3"/>
  </r>
  <r>
    <n v="8110"/>
    <s v="N"/>
    <d v="2017-03-07T00:00:00"/>
    <s v="Low"/>
    <x v="14"/>
    <n v="186.73"/>
    <n v="0"/>
    <s v="Regular"/>
    <n v="-53.36"/>
    <n v="20.74"/>
    <n v="22.29"/>
    <s v="Joni Sundaresam"/>
    <s v="West Glamorgan"/>
    <s v="Home Office"/>
    <x v="0"/>
    <s v="Envelopes"/>
    <s v="Small Box"/>
    <d v="2017-03-12T00:00:00"/>
    <x v="3"/>
  </r>
  <r>
    <n v="8111"/>
    <s v="N"/>
    <d v="2017-03-08T00:00:00"/>
    <s v="Low"/>
    <x v="11"/>
    <n v="273.01"/>
    <n v="0.1"/>
    <s v="Regular"/>
    <n v="-142.41999999999999"/>
    <n v="18.48"/>
    <n v="21.37"/>
    <s v="Gary Jenkins"/>
    <s v="Mid Glamorgan"/>
    <s v="Home Office"/>
    <x v="0"/>
    <s v="Paper"/>
    <s v="Small Box"/>
    <d v="2017-03-10T00:00:00"/>
    <x v="3"/>
  </r>
  <r>
    <n v="8112"/>
    <s v="N"/>
    <d v="2017-03-08T00:00:00"/>
    <s v="Low"/>
    <x v="31"/>
    <n v="492.43"/>
    <n v="7.0000000000000007E-2"/>
    <s v="Regular"/>
    <n v="-82.62"/>
    <n v="29.7"/>
    <n v="23.47"/>
    <s v="Gary Jenkins"/>
    <s v="Mid Glamorgan"/>
    <s v="Home Office"/>
    <x v="0"/>
    <s v="Storage &amp; Organization"/>
    <s v="Small Box"/>
    <d v="2017-03-08T00:00:00"/>
    <x v="3"/>
  </r>
  <r>
    <n v="8113"/>
    <s v="N"/>
    <d v="2017-03-09T00:00:00"/>
    <s v="Not Specified"/>
    <x v="30"/>
    <n v="149.32"/>
    <n v="0.06"/>
    <s v="Regular"/>
    <n v="17.600000000000001"/>
    <n v="25.73"/>
    <n v="22.99"/>
    <s v="Thomas Thornton"/>
    <s v="Mid Glamorgan"/>
    <s v="Consumer"/>
    <x v="2"/>
    <s v="Office Furnishings"/>
    <s v="Small Pack"/>
    <d v="2017-03-11T00:00:00"/>
    <x v="3"/>
  </r>
  <r>
    <n v="8114"/>
    <s v="N"/>
    <d v="2017-03-09T00:00:00"/>
    <s v="High"/>
    <x v="16"/>
    <n v="2437.7399999999998"/>
    <n v="0.08"/>
    <s v="Regular"/>
    <n v="758.27"/>
    <n v="67.98"/>
    <n v="27.88"/>
    <s v="Ed Ludwig"/>
    <s v="West Glamorgan"/>
    <s v="Consumer"/>
    <x v="0"/>
    <s v="Paper"/>
    <s v="Small Box"/>
    <d v="2017-03-11T00:00:00"/>
    <x v="3"/>
  </r>
  <r>
    <n v="8115"/>
    <s v="N"/>
    <d v="2017-03-09T00:00:00"/>
    <s v="High"/>
    <x v="40"/>
    <n v="226"/>
    <n v="0.05"/>
    <s v="Express"/>
    <n v="-41.03"/>
    <n v="17.78"/>
    <n v="18.96"/>
    <s v="Ed Ludwig"/>
    <s v="West Glamorgan"/>
    <s v="Consumer"/>
    <x v="0"/>
    <s v="Paper"/>
    <s v="Small Box"/>
    <d v="2017-03-10T00:00:00"/>
    <x v="3"/>
  </r>
  <r>
    <n v="8116"/>
    <s v="N"/>
    <d v="2017-03-10T00:00:00"/>
    <s v="Low"/>
    <x v="48"/>
    <n v="16594.53"/>
    <n v="0.08"/>
    <s v="Delivery Van"/>
    <n v="-3471.46"/>
    <n v="2562.14"/>
    <n v="43.7"/>
    <s v="Tamara Dahlen"/>
    <s v="West Glamorgan"/>
    <s v="Corporate"/>
    <x v="1"/>
    <s v="Office Machines"/>
    <s v="Jumbo Drum"/>
    <d v="2017-03-12T00:00:00"/>
    <x v="3"/>
  </r>
  <r>
    <n v="8117"/>
    <s v="N"/>
    <d v="2017-03-10T00:00:00"/>
    <s v="Low"/>
    <x v="21"/>
    <n v="515.38"/>
    <n v="0.05"/>
    <s v="Express"/>
    <n v="176.3"/>
    <n v="67.98"/>
    <n v="18.86"/>
    <s v="Tamara Dahlen"/>
    <s v="West Glamorgan"/>
    <s v="Corporate"/>
    <x v="0"/>
    <s v="Paper"/>
    <s v="Small Box"/>
    <d v="2017-03-17T00:00:00"/>
    <x v="3"/>
  </r>
  <r>
    <n v="8118"/>
    <s v="N"/>
    <d v="2017-03-10T00:00:00"/>
    <s v="Medium"/>
    <x v="8"/>
    <n v="1883.49"/>
    <n v="0.02"/>
    <s v="Regular"/>
    <n v="815.14"/>
    <n v="55.41"/>
    <n v="16.989999999999998"/>
    <s v="Phillip Flathmann"/>
    <s v="Mid Glamorgan"/>
    <s v="Small Business"/>
    <x v="0"/>
    <s v="Binders and Binder Accessories"/>
    <s v="Small Box"/>
    <d v="2017-03-12T00:00:00"/>
    <x v="3"/>
  </r>
  <r>
    <n v="8119"/>
    <s v="N"/>
    <d v="2017-03-10T00:00:00"/>
    <s v="Medium"/>
    <x v="14"/>
    <n v="152.66"/>
    <n v="0.05"/>
    <s v="Regular"/>
    <n v="-30.35"/>
    <n v="19.350000000000001"/>
    <n v="19.96"/>
    <s v="Phillip Flathmann"/>
    <s v="Mid Glamorgan"/>
    <s v="Small Business"/>
    <x v="0"/>
    <s v="Paper"/>
    <s v="Small Box"/>
    <d v="2017-03-12T00:00:00"/>
    <x v="3"/>
  </r>
  <r>
    <n v="8120"/>
    <s v="N"/>
    <d v="2017-03-11T00:00:00"/>
    <s v="High"/>
    <x v="41"/>
    <n v="243.85"/>
    <n v="0.06"/>
    <s v="Regular"/>
    <n v="-253.62"/>
    <n v="18.98"/>
    <n v="23.69"/>
    <s v="Dave Hallsten"/>
    <s v="West Glamorgan"/>
    <s v="Home Office"/>
    <x v="0"/>
    <s v="Storage &amp; Organization"/>
    <s v="Small Box"/>
    <d v="2017-03-12T00:00:00"/>
    <x v="3"/>
  </r>
  <r>
    <n v="8121"/>
    <s v="N"/>
    <d v="2017-03-11T00:00:00"/>
    <s v="Critical"/>
    <x v="34"/>
    <n v="2678.61"/>
    <n v="0.06"/>
    <s v="Delivery Van"/>
    <n v="641.58000000000004"/>
    <n v="212.97"/>
    <n v="29.59"/>
    <s v="Alan Barnes"/>
    <s v="South Glamorgan"/>
    <s v="Corporate"/>
    <x v="1"/>
    <s v="Office Machines"/>
    <s v="Jumbo Drum"/>
    <d v="2017-03-13T00:00:00"/>
    <x v="3"/>
  </r>
  <r>
    <n v="8122"/>
    <s v="N"/>
    <d v="2017-03-11T00:00:00"/>
    <s v="High"/>
    <x v="31"/>
    <n v="2861.2835"/>
    <n v="0.06"/>
    <s v="Regular"/>
    <n v="497.64"/>
    <n v="137.99"/>
    <n v="21.69"/>
    <s v="Christina Vanderzanden"/>
    <s v="West Glamorgan"/>
    <s v="Small Business"/>
    <x v="1"/>
    <s v="Telephones and Communication"/>
    <s v="Small Box"/>
    <d v="2017-03-12T00:00:00"/>
    <x v="3"/>
  </r>
  <r>
    <n v="8123"/>
    <s v="N"/>
    <d v="2017-03-13T00:00:00"/>
    <s v="Critical"/>
    <x v="46"/>
    <n v="193.84"/>
    <n v="0"/>
    <s v="Regular"/>
    <n v="-151.78"/>
    <n v="15.95"/>
    <n v="19.13"/>
    <s v="Alan Jenkins"/>
    <s v="West Glamorgan"/>
    <s v="Corporate"/>
    <x v="0"/>
    <s v="Appliances"/>
    <s v="Small Box"/>
    <d v="2017-03-14T00:00:00"/>
    <x v="3"/>
  </r>
  <r>
    <n v="8124"/>
    <s v="Y"/>
    <d v="2017-03-13T00:00:00"/>
    <s v="Not Specified"/>
    <x v="28"/>
    <n v="619.11"/>
    <n v="0.02"/>
    <s v="Regular"/>
    <n v="98.63"/>
    <n v="43.74"/>
    <n v="26.62"/>
    <s v="Daniel Raglin"/>
    <s v="West Glamorgan"/>
    <s v="Corporate"/>
    <x v="0"/>
    <s v="Binders and Binder Accessories"/>
    <s v="Small Box"/>
    <d v="2017-03-15T00:00:00"/>
    <x v="3"/>
  </r>
  <r>
    <n v="8125"/>
    <s v="Y"/>
    <d v="2017-03-13T00:00:00"/>
    <s v="Low"/>
    <x v="9"/>
    <n v="1341.45"/>
    <n v="0.06"/>
    <s v="Regular"/>
    <n v="587.16999999999996"/>
    <n v="42.56"/>
    <n v="16.989999999999998"/>
    <s v="Matt Collister"/>
    <s v="Mid Glamorgan"/>
    <s v="Home Office"/>
    <x v="0"/>
    <s v="Binders and Binder Accessories"/>
    <s v="Small Box"/>
    <d v="2017-03-17T00:00:00"/>
    <x v="3"/>
  </r>
  <r>
    <n v="8126"/>
    <s v="Y"/>
    <d v="2017-03-13T00:00:00"/>
    <s v="Low"/>
    <x v="33"/>
    <n v="6560.26"/>
    <n v="7.0000000000000007E-2"/>
    <s v="Delivery Van"/>
    <n v="-687.42"/>
    <n v="149.47999999999999"/>
    <n v="46.18"/>
    <s v="Matt Collister"/>
    <s v="Mid Glamorgan"/>
    <s v="Home Office"/>
    <x v="2"/>
    <s v="Bookcases"/>
    <s v="Jumbo Box"/>
    <d v="2017-03-15T00:00:00"/>
    <x v="3"/>
  </r>
  <r>
    <n v="8127"/>
    <s v="N"/>
    <d v="2017-03-14T00:00:00"/>
    <s v="Not Specified"/>
    <x v="41"/>
    <n v="109.99"/>
    <n v="0.01"/>
    <s v="Regular"/>
    <n v="14.28"/>
    <n v="14.98"/>
    <n v="15.58"/>
    <s v="Thomas Thornton"/>
    <s v="Mid Glamorgan"/>
    <s v="Consumer"/>
    <x v="0"/>
    <s v="Rubber Bands"/>
    <s v="Wrap Bag"/>
    <d v="2017-03-15T00:00:00"/>
    <x v="3"/>
  </r>
  <r>
    <n v="8128"/>
    <s v="N"/>
    <d v="2017-03-14T00:00:00"/>
    <s v="Not Specified"/>
    <x v="33"/>
    <n v="1703.05"/>
    <n v="0.02"/>
    <s v="Express"/>
    <n v="57.38"/>
    <n v="44.98"/>
    <n v="19.5"/>
    <s v="Thomas Thornton"/>
    <s v="Mid Glamorgan"/>
    <s v="Consumer"/>
    <x v="1"/>
    <s v="Computer Peripherals"/>
    <s v="Small Box"/>
    <d v="2017-03-16T00:00:00"/>
    <x v="3"/>
  </r>
  <r>
    <n v="8129"/>
    <s v="N"/>
    <d v="2017-03-14T00:00:00"/>
    <s v="Not Specified"/>
    <x v="15"/>
    <n v="73.42"/>
    <n v="0.1"/>
    <s v="Regular"/>
    <n v="16.28"/>
    <n v="15.08"/>
    <n v="14.99"/>
    <s v="Cindy Chapman"/>
    <s v="Mid Glamorgan"/>
    <s v="Corporate"/>
    <x v="0"/>
    <s v="Labels"/>
    <s v="Small Box"/>
    <d v="2017-03-16T00:00:00"/>
    <x v="3"/>
  </r>
  <r>
    <n v="8130"/>
    <s v="N"/>
    <d v="2017-03-14T00:00:00"/>
    <s v="Not Specified"/>
    <x v="19"/>
    <n v="22.93"/>
    <n v="0"/>
    <s v="Regular"/>
    <n v="-0.52"/>
    <n v="13.26"/>
    <n v="14.7"/>
    <s v="Cindy Chapman"/>
    <s v="Mid Glamorgan"/>
    <s v="Corporate"/>
    <x v="0"/>
    <s v="Rubber Bands"/>
    <s v="Wrap Bag"/>
    <d v="2017-03-15T00:00:00"/>
    <x v="3"/>
  </r>
  <r>
    <n v="8131"/>
    <s v="N"/>
    <d v="2017-03-14T00:00:00"/>
    <s v="Not Specified"/>
    <x v="0"/>
    <n v="325.35000000000002"/>
    <n v="0.1"/>
    <s v="Delivery Van"/>
    <n v="-139.03"/>
    <n v="112.98"/>
    <n v="40.22"/>
    <s v="Harold Engle"/>
    <s v="Dyfed"/>
    <s v="Consumer"/>
    <x v="2"/>
    <s v="Bookcases"/>
    <s v="Jumbo Box"/>
    <d v="2017-03-15T00:00:00"/>
    <x v="3"/>
  </r>
  <r>
    <n v="8132"/>
    <s v="N"/>
    <d v="2017-03-14T00:00:00"/>
    <s v="Not Specified"/>
    <x v="4"/>
    <n v="442.69"/>
    <n v="0.03"/>
    <s v="Regular"/>
    <n v="127.81"/>
    <n v="63.65"/>
    <n v="32.450000000000003"/>
    <s v="Harold Engle"/>
    <s v="Dyfed"/>
    <s v="Consumer"/>
    <x v="2"/>
    <s v="Office Furnishings"/>
    <s v="Medium Box"/>
    <d v="2017-03-15T00:00:00"/>
    <x v="3"/>
  </r>
  <r>
    <n v="8133"/>
    <s v="N"/>
    <d v="2017-03-14T00:00:00"/>
    <s v="Not Specified"/>
    <x v="7"/>
    <n v="626.29999999999995"/>
    <n v="0.09"/>
    <s v="Regular"/>
    <n v="60.32"/>
    <n v="48.55"/>
    <n v="27.89"/>
    <s v="Heather Kirkland"/>
    <s v="South Glamorgan"/>
    <s v="Home Office"/>
    <x v="0"/>
    <s v="Pens &amp; Art Supplies"/>
    <s v="Wrap Bag"/>
    <d v="2017-03-16T00:00:00"/>
    <x v="3"/>
  </r>
  <r>
    <n v="8134"/>
    <s v="N"/>
    <d v="2017-03-15T00:00:00"/>
    <s v="Not Specified"/>
    <x v="32"/>
    <n v="90.71"/>
    <n v="0.06"/>
    <s v="Regular"/>
    <n v="28.2"/>
    <n v="18.45"/>
    <n v="15.34"/>
    <s v="Henry MacAllister"/>
    <s v="West Glamorgan"/>
    <s v="Small Business"/>
    <x v="0"/>
    <s v="Paper"/>
    <s v="Wrap Bag"/>
    <d v="2017-03-16T00:00:00"/>
    <x v="3"/>
  </r>
  <r>
    <n v="8135"/>
    <s v="N"/>
    <d v="2017-03-16T00:00:00"/>
    <s v="Medium"/>
    <x v="4"/>
    <n v="347.21"/>
    <n v="0.05"/>
    <s v="Regular"/>
    <n v="84.99"/>
    <n v="55.41"/>
    <n v="16.989999999999998"/>
    <s v="Barry Weirich"/>
    <s v="South Glamorgan"/>
    <s v="Corporate"/>
    <x v="0"/>
    <s v="Binders and Binder Accessories"/>
    <s v="Small Box"/>
    <d v="2017-03-17T00:00:00"/>
    <x v="3"/>
  </r>
  <r>
    <n v="8136"/>
    <s v="Y"/>
    <d v="2017-03-18T00:00:00"/>
    <s v="Critical"/>
    <x v="35"/>
    <n v="3880.0340000000001"/>
    <n v="0.02"/>
    <s v="Regular"/>
    <n v="672.73"/>
    <n v="191.99"/>
    <n v="27.99"/>
    <s v="Frank Gastineau"/>
    <s v="Mid Glamorgan"/>
    <s v="Small Business"/>
    <x v="1"/>
    <s v="Telephones and Communication"/>
    <s v="Medium Box"/>
    <d v="2017-03-20T00:00:00"/>
    <x v="3"/>
  </r>
  <r>
    <n v="8137"/>
    <s v="N"/>
    <d v="2017-03-18T00:00:00"/>
    <s v="High"/>
    <x v="16"/>
    <n v="182.63"/>
    <n v="0.04"/>
    <s v="Regular"/>
    <n v="-7.95"/>
    <n v="15.69"/>
    <n v="16.5"/>
    <s v="Valerie Takahito"/>
    <s v="Mid Glamorgan"/>
    <s v="Consumer"/>
    <x v="0"/>
    <s v="Envelopes"/>
    <s v="Small Box"/>
    <d v="2017-03-19T00:00:00"/>
    <x v="3"/>
  </r>
  <r>
    <n v="8138"/>
    <s v="N"/>
    <d v="2017-03-19T00:00:00"/>
    <s v="Not Specified"/>
    <x v="12"/>
    <n v="149.1"/>
    <n v="0.02"/>
    <s v="Regular"/>
    <n v="-97.81"/>
    <n v="15.98"/>
    <n v="19.260000000000002"/>
    <s v="Candace McMahon"/>
    <s v="West Glamorgan"/>
    <s v="Corporate"/>
    <x v="0"/>
    <s v="Binders and Binder Accessories"/>
    <s v="Small Box"/>
    <d v="2017-03-21T00:00:00"/>
    <x v="3"/>
  </r>
  <r>
    <n v="8139"/>
    <s v="N"/>
    <d v="2017-03-20T00:00:00"/>
    <s v="Low"/>
    <x v="44"/>
    <n v="970.85"/>
    <n v="0.05"/>
    <s v="Express"/>
    <n v="99.43"/>
    <n v="55.22"/>
    <n v="18"/>
    <s v="Amy Hunt"/>
    <s v="Mid Glamorgan"/>
    <s v="Home Office"/>
    <x v="1"/>
    <s v="Computer Peripherals"/>
    <s v="Small Box"/>
    <d v="2017-03-24T00:00:00"/>
    <x v="3"/>
  </r>
  <r>
    <n v="8140"/>
    <s v="N"/>
    <d v="2017-03-20T00:00:00"/>
    <s v="Low"/>
    <x v="35"/>
    <n v="4397.4290000000001"/>
    <n v="0"/>
    <s v="Express"/>
    <n v="1012.89"/>
    <n v="217.99"/>
    <n v="19.260000000000002"/>
    <s v="Amy Hunt"/>
    <s v="Mid Glamorgan"/>
    <s v="Home Office"/>
    <x v="1"/>
    <s v="Telephones and Communication"/>
    <s v="Small Box"/>
    <d v="2017-03-29T00:00:00"/>
    <x v="3"/>
  </r>
  <r>
    <n v="8141"/>
    <s v="N"/>
    <d v="2017-03-21T00:00:00"/>
    <s v="Medium"/>
    <x v="48"/>
    <n v="139.01"/>
    <n v="0.01"/>
    <s v="Regular"/>
    <n v="-1.9"/>
    <n v="29.48"/>
    <n v="15.99"/>
    <s v="Irene Maddox"/>
    <s v="Mid Glamorgan"/>
    <s v="Consumer"/>
    <x v="1"/>
    <s v="Computer Peripherals"/>
    <s v="Small Pack"/>
    <d v="2017-03-23T00:00:00"/>
    <x v="3"/>
  </r>
  <r>
    <n v="8142"/>
    <s v="N"/>
    <d v="2017-03-22T00:00:00"/>
    <s v="Not Specified"/>
    <x v="10"/>
    <n v="323.75"/>
    <n v="0.06"/>
    <s v="Regular"/>
    <n v="123.31"/>
    <n v="27.68"/>
    <n v="17.73"/>
    <s v="Bobby Odegard"/>
    <s v="West Glamorgan"/>
    <s v="Corporate"/>
    <x v="2"/>
    <s v="Office Furnishings"/>
    <s v="Small Pack"/>
    <d v="2017-03-24T00:00:00"/>
    <x v="3"/>
  </r>
  <r>
    <n v="8143"/>
    <s v="N"/>
    <d v="2017-03-22T00:00:00"/>
    <s v="Low"/>
    <x v="33"/>
    <n v="2804.07"/>
    <n v="0.01"/>
    <s v="Regular"/>
    <n v="806.44"/>
    <n v="67.290000000000006"/>
    <n v="19.079999999999998"/>
    <s v="Neil Knudson"/>
    <s v="Mid Glamorgan"/>
    <s v="Corporate"/>
    <x v="0"/>
    <s v="Storage &amp; Organization"/>
    <s v="Small Box"/>
    <d v="2017-03-29T00:00:00"/>
    <x v="3"/>
  </r>
  <r>
    <n v="8144"/>
    <s v="N"/>
    <d v="2017-03-22T00:00:00"/>
    <s v="Medium"/>
    <x v="39"/>
    <n v="44.26"/>
    <n v="7.0000000000000007E-2"/>
    <s v="Regular"/>
    <n v="-27.42"/>
    <n v="17.809999999999999"/>
    <n v="22.49"/>
    <s v="Hunter Glantz"/>
    <s v="South Glamorgan"/>
    <s v="Corporate"/>
    <x v="0"/>
    <s v="Binders and Binder Accessories"/>
    <s v="Small Box"/>
    <d v="2017-03-23T00:00:00"/>
    <x v="3"/>
  </r>
  <r>
    <n v="8145"/>
    <s v="N"/>
    <d v="2017-03-22T00:00:00"/>
    <s v="Critical"/>
    <x v="1"/>
    <n v="394.11"/>
    <n v="0.01"/>
    <s v="Express"/>
    <n v="-78.72"/>
    <n v="42.98"/>
    <n v="20.5"/>
    <s v="Carlos Meador"/>
    <s v="Mid Glamorgan"/>
    <s v="Corporate"/>
    <x v="1"/>
    <s v="Computer Peripherals"/>
    <s v="Small Box"/>
    <d v="2017-03-23T00:00:00"/>
    <x v="3"/>
  </r>
  <r>
    <n v="8146"/>
    <s v="N"/>
    <d v="2017-03-22T00:00:00"/>
    <s v="Critical"/>
    <x v="43"/>
    <n v="141.46"/>
    <n v="0.09"/>
    <s v="Regular"/>
    <n v="11.38"/>
    <n v="16.13"/>
    <n v="15.17"/>
    <s v="Carlos Meador"/>
    <s v="Mid Glamorgan"/>
    <s v="Corporate"/>
    <x v="0"/>
    <s v="Pens &amp; Art Supplies"/>
    <s v="Wrap Bag"/>
    <d v="2017-03-24T00:00:00"/>
    <x v="3"/>
  </r>
  <r>
    <n v="8147"/>
    <s v="N"/>
    <d v="2017-03-22T00:00:00"/>
    <s v="Low"/>
    <x v="32"/>
    <n v="735.42499999999995"/>
    <n v="0.04"/>
    <s v="Regular"/>
    <n v="25.4"/>
    <n v="77.989999999999995"/>
    <n v="16.5"/>
    <s v="Duane Benoit"/>
    <s v="West Glamorgan"/>
    <s v="Home Office"/>
    <x v="1"/>
    <s v="Telephones and Communication"/>
    <s v="Small Box"/>
    <d v="2017-03-26T00:00:00"/>
    <x v="3"/>
  </r>
  <r>
    <n v="8148"/>
    <s v="N"/>
    <d v="2017-03-25T00:00:00"/>
    <s v="Critical"/>
    <x v="48"/>
    <n v="88.98"/>
    <n v="0.04"/>
    <s v="Regular"/>
    <n v="-2.38"/>
    <n v="22.98"/>
    <n v="17.37"/>
    <s v="Edward Nazzal"/>
    <s v="West Glamorgan"/>
    <s v="Home Office"/>
    <x v="0"/>
    <s v="Scissors Rulers and Trimmers"/>
    <s v="Small Pack"/>
    <d v="2017-03-26T00:00:00"/>
    <x v="3"/>
  </r>
  <r>
    <n v="8149"/>
    <s v="N"/>
    <d v="2017-03-25T00:00:00"/>
    <s v="Critical"/>
    <x v="6"/>
    <n v="144.94"/>
    <n v="0.08"/>
    <s v="Regular"/>
    <n v="-133.44"/>
    <n v="46.98"/>
    <n v="21.53"/>
    <s v="Dario Medina"/>
    <s v="Mid Glamorgan"/>
    <s v="Small Business"/>
    <x v="1"/>
    <s v="Computer Peripherals"/>
    <s v="Small Box"/>
    <d v="2017-03-28T00:00:00"/>
    <x v="3"/>
  </r>
  <r>
    <n v="8150"/>
    <s v="N"/>
    <d v="2017-03-26T00:00:00"/>
    <s v="Medium"/>
    <x v="36"/>
    <n v="5825.28"/>
    <n v="0.01"/>
    <s v="Delivery Van"/>
    <n v="-561.74"/>
    <n v="162.97999999999999"/>
    <n v="80.27"/>
    <s v="Jill Matthias"/>
    <s v="Mid Glamorgan"/>
    <s v="Consumer"/>
    <x v="2"/>
    <s v="Bookcases"/>
    <s v="Jumbo Box"/>
    <d v="2017-03-27T00:00:00"/>
    <x v="3"/>
  </r>
  <r>
    <n v="8151"/>
    <s v="N"/>
    <d v="2017-03-27T00:00:00"/>
    <s v="High"/>
    <x v="31"/>
    <n v="4899.26"/>
    <n v="0.02"/>
    <s v="Delivery Van"/>
    <n v="258.54000000000002"/>
    <n v="192.98"/>
    <n v="69.239999999999995"/>
    <s v="Brian Derr"/>
    <s v="Dyfed"/>
    <s v="Small Business"/>
    <x v="0"/>
    <s v="Appliances"/>
    <s v="Jumbo Drum"/>
    <d v="2017-03-29T00:00:00"/>
    <x v="3"/>
  </r>
  <r>
    <n v="8152"/>
    <s v="N"/>
    <d v="2017-03-27T00:00:00"/>
    <s v="High"/>
    <x v="36"/>
    <n v="6046.5"/>
    <n v="0.01"/>
    <s v="Delivery Van"/>
    <n v="-340.52"/>
    <n v="162.97999999999999"/>
    <n v="80.27"/>
    <s v="Brian Derr"/>
    <s v="Dyfed"/>
    <s v="Small Business"/>
    <x v="2"/>
    <s v="Bookcases"/>
    <s v="Jumbo Box"/>
    <d v="2017-03-27T00:00:00"/>
    <x v="3"/>
  </r>
  <r>
    <n v="8153"/>
    <s v="N"/>
    <d v="2017-03-27T00:00:00"/>
    <s v="High"/>
    <x v="25"/>
    <n v="213.89"/>
    <n v="0.05"/>
    <s v="Regular"/>
    <n v="85.47"/>
    <n v="18.45"/>
    <n v="15.34"/>
    <s v="Brian Derr"/>
    <s v="Dyfed"/>
    <s v="Small Business"/>
    <x v="0"/>
    <s v="Paper"/>
    <s v="Wrap Bag"/>
    <d v="2017-03-29T00:00:00"/>
    <x v="3"/>
  </r>
  <r>
    <n v="8154"/>
    <s v="N"/>
    <d v="2017-03-27T00:00:00"/>
    <s v="High"/>
    <x v="11"/>
    <n v="87.94"/>
    <n v="0.01"/>
    <s v="Regular"/>
    <n v="-13.32"/>
    <n v="13.89"/>
    <n v="14.76"/>
    <s v="Brian Derr"/>
    <s v="Dyfed"/>
    <s v="Small Business"/>
    <x v="0"/>
    <s v="Rubber Bands"/>
    <s v="Wrap Bag"/>
    <d v="2017-03-29T00:00:00"/>
    <x v="3"/>
  </r>
  <r>
    <n v="8155"/>
    <s v="N"/>
    <d v="2017-03-27T00:00:00"/>
    <s v="High"/>
    <x v="37"/>
    <n v="240.43"/>
    <n v="0.05"/>
    <s v="Express"/>
    <n v="-80.94"/>
    <n v="20.74"/>
    <n v="22.29"/>
    <s v="Candace McMahon"/>
    <s v="West Glamorgan"/>
    <s v="Corporate"/>
    <x v="0"/>
    <s v="Envelopes"/>
    <s v="Small Box"/>
    <d v="2017-03-28T00:00:00"/>
    <x v="3"/>
  </r>
  <r>
    <n v="8156"/>
    <s v="N"/>
    <d v="2017-03-27T00:00:00"/>
    <s v="Low"/>
    <x v="25"/>
    <n v="5411.58"/>
    <n v="7.0000000000000007E-2"/>
    <s v="Delivery Van"/>
    <n v="246.46"/>
    <n v="192.98"/>
    <n v="44"/>
    <s v="Tamara Willingham"/>
    <s v="Mid Glamorgan"/>
    <s v="Corporate"/>
    <x v="2"/>
    <s v="Chairs &amp; Chairmats"/>
    <s v="Jumbo Drum"/>
    <d v="2017-04-03T00:00:00"/>
    <x v="3"/>
  </r>
  <r>
    <n v="8157"/>
    <s v="N"/>
    <d v="2017-03-27T00:00:00"/>
    <s v="Low"/>
    <x v="29"/>
    <n v="437.59"/>
    <n v="0.02"/>
    <s v="Regular"/>
    <n v="186.66"/>
    <n v="22.31"/>
    <n v="15.79"/>
    <s v="Tamara Willingham"/>
    <s v="Mid Glamorgan"/>
    <s v="Corporate"/>
    <x v="0"/>
    <s v="Paper"/>
    <s v="Wrap Bag"/>
    <d v="2017-04-03T00:00:00"/>
    <x v="3"/>
  </r>
  <r>
    <n v="8158"/>
    <s v="N"/>
    <d v="2017-03-27T00:00:00"/>
    <s v="Medium"/>
    <x v="18"/>
    <n v="863.74"/>
    <n v="0.06"/>
    <s v="Regular"/>
    <n v="254.31"/>
    <n v="40.380000000000003"/>
    <n v="15.99"/>
    <s v="Bill Shonely"/>
    <s v="Dyfed"/>
    <s v="Small Business"/>
    <x v="1"/>
    <s v="Computer Peripherals"/>
    <s v="Small Pack"/>
    <d v="2017-03-28T00:00:00"/>
    <x v="3"/>
  </r>
  <r>
    <n v="8159"/>
    <s v="N"/>
    <d v="2017-03-27T00:00:00"/>
    <s v="Not Specified"/>
    <x v="18"/>
    <n v="10421.07"/>
    <n v="0.04"/>
    <s v="Delivery Van"/>
    <n v="1104.69"/>
    <n v="367.98"/>
    <n v="72.92"/>
    <s v="Sean Braxton"/>
    <s v="Mid Glamorgan"/>
    <s v="Small Business"/>
    <x v="2"/>
    <s v="Chairs &amp; Chairmats"/>
    <s v="Jumbo Drum"/>
    <d v="2017-03-28T00:00:00"/>
    <x v="3"/>
  </r>
  <r>
    <n v="8160"/>
    <s v="N"/>
    <d v="2017-03-27T00:00:00"/>
    <s v="Not Specified"/>
    <x v="0"/>
    <n v="78.89"/>
    <n v="0.06"/>
    <s v="Regular"/>
    <n v="47.38"/>
    <n v="31.99"/>
    <n v="25.17"/>
    <s v="Sean Braxton"/>
    <s v="Mid Glamorgan"/>
    <s v="Small Business"/>
    <x v="2"/>
    <s v="Office Furnishings"/>
    <s v="Large Box"/>
    <d v="2017-03-30T00:00:00"/>
    <x v="3"/>
  </r>
  <r>
    <n v="8161"/>
    <s v="N"/>
    <d v="2017-03-27T00:00:00"/>
    <s v="Not Specified"/>
    <x v="1"/>
    <n v="74.23"/>
    <n v="0.02"/>
    <s v="Express"/>
    <n v="-18.91"/>
    <n v="16.28"/>
    <n v="19.170000000000002"/>
    <s v="Darrin Van Huff"/>
    <s v="Mid Glamorgan"/>
    <s v="Home Office"/>
    <x v="0"/>
    <s v="Paper"/>
    <s v="Small Box"/>
    <d v="2017-03-29T00:00:00"/>
    <x v="3"/>
  </r>
  <r>
    <n v="8162"/>
    <s v="N"/>
    <d v="2017-03-27T00:00:00"/>
    <s v="Not Specified"/>
    <x v="9"/>
    <n v="1414.915"/>
    <n v="0"/>
    <s v="Regular"/>
    <n v="662.85"/>
    <n v="47.99"/>
    <n v="17.3"/>
    <s v="Darrin Van Huff"/>
    <s v="Mid Glamorgan"/>
    <s v="Home Office"/>
    <x v="1"/>
    <s v="Telephones and Communication"/>
    <s v="Small Pack"/>
    <d v="2017-03-29T00:00:00"/>
    <x v="3"/>
  </r>
  <r>
    <n v="8163"/>
    <s v="N"/>
    <d v="2017-03-28T00:00:00"/>
    <s v="High"/>
    <x v="30"/>
    <n v="1118.4079999999999"/>
    <n v="0.09"/>
    <s v="Delivery Van"/>
    <n v="-140.88999999999999"/>
    <n v="158.34"/>
    <n v="57.75"/>
    <s v="Susan Pistek"/>
    <s v="Mid Glamorgan"/>
    <s v="Home Office"/>
    <x v="2"/>
    <s v="Tables"/>
    <s v="Jumbo Box"/>
    <d v="2017-03-29T00:00:00"/>
    <x v="3"/>
  </r>
  <r>
    <n v="8164"/>
    <s v="N"/>
    <d v="2017-03-28T00:00:00"/>
    <s v="Critical"/>
    <x v="5"/>
    <n v="2182.62"/>
    <n v="0"/>
    <s v="Delivery Van"/>
    <n v="-515.15"/>
    <n v="80.81"/>
    <n v="74"/>
    <s v="Sara Luxemburg"/>
    <s v="Mid Glamorgan"/>
    <s v="Small Business"/>
    <x v="0"/>
    <s v="Appliances"/>
    <s v="Jumbo Drum"/>
    <d v="2017-03-29T00:00:00"/>
    <x v="3"/>
  </r>
  <r>
    <n v="8165"/>
    <s v="N"/>
    <d v="2017-03-28T00:00:00"/>
    <s v="Medium"/>
    <x v="33"/>
    <n v="1514.56"/>
    <n v="0.02"/>
    <s v="Regular"/>
    <n v="729.54"/>
    <n v="40.479999999999997"/>
    <n v="15.99"/>
    <s v="Darren Budd"/>
    <s v="West Glamorgan"/>
    <s v="Corporate"/>
    <x v="1"/>
    <s v="Computer Peripherals"/>
    <s v="Small Pack"/>
    <d v="2017-03-30T00:00:00"/>
    <x v="3"/>
  </r>
  <r>
    <n v="8166"/>
    <s v="N"/>
    <d v="2017-03-29T00:00:00"/>
    <s v="Critical"/>
    <x v="19"/>
    <n v="636.98649999999998"/>
    <n v="0.04"/>
    <s v="Regular"/>
    <n v="-114.69"/>
    <n v="77.989999999999995"/>
    <n v="22.99"/>
    <s v="Patrick Gardner"/>
    <s v="Dyfed"/>
    <s v="Consumer"/>
    <x v="1"/>
    <s v="Telephones and Communication"/>
    <s v="Small Box"/>
    <d v="2017-03-31T00:00:00"/>
    <x v="3"/>
  </r>
  <r>
    <n v="8167"/>
    <s v="N"/>
    <d v="2017-03-29T00:00:00"/>
    <s v="Low"/>
    <x v="12"/>
    <n v="21212.9"/>
    <n v="0.1"/>
    <s v="Regular"/>
    <n v="246.7"/>
    <n v="711.99"/>
    <n v="38.49"/>
    <s v="Julie Kriz"/>
    <s v="Mid Glamorgan"/>
    <s v="Corporate"/>
    <x v="1"/>
    <s v="Copiers and Fax"/>
    <s v="Large Box"/>
    <d v="2017-03-31T00:00:00"/>
    <x v="3"/>
  </r>
  <r>
    <n v="8168"/>
    <s v="N"/>
    <d v="2017-03-31T00:00:00"/>
    <s v="Not Specified"/>
    <x v="43"/>
    <n v="204.85"/>
    <n v="0.06"/>
    <s v="Regular"/>
    <n v="70.84"/>
    <n v="17.68"/>
    <n v="15.39"/>
    <s v="Roy Jones"/>
    <s v="Mid Glamorgan"/>
    <s v="Corporate"/>
    <x v="0"/>
    <s v="Envelopes"/>
    <s v="Small Box"/>
    <d v="2017-04-02T00:00:00"/>
    <x v="3"/>
  </r>
  <r>
    <n v="8169"/>
    <s v="N"/>
    <d v="2017-03-31T00:00:00"/>
    <s v="Not Specified"/>
    <x v="40"/>
    <n v="90.38"/>
    <n v="0.08"/>
    <s v="Regular"/>
    <n v="-132.47"/>
    <n v="14.28"/>
    <n v="19.2"/>
    <s v="Roy Jones"/>
    <s v="Mid Glamorgan"/>
    <s v="Corporate"/>
    <x v="0"/>
    <s v="Pens &amp; Art Supplies"/>
    <s v="Wrap Bag"/>
    <d v="2017-04-02T00:00:00"/>
    <x v="3"/>
  </r>
  <r>
    <n v="8170"/>
    <s v="N"/>
    <d v="2017-03-31T00:00:00"/>
    <s v="Medium"/>
    <x v="20"/>
    <n v="2486.2800000000002"/>
    <n v="0.02"/>
    <s v="Express"/>
    <n v="598.99"/>
    <n v="399.99"/>
    <n v="33.99"/>
    <s v="Magdelene Morse"/>
    <s v="West Glamorgan"/>
    <s v="Home Office"/>
    <x v="0"/>
    <s v="Binders and Binder Accessories"/>
    <s v="Small Box"/>
    <d v="2017-04-02T00:00:00"/>
    <x v="3"/>
  </r>
  <r>
    <n v="8171"/>
    <s v="N"/>
    <d v="2017-04-01T00:00:00"/>
    <s v="Medium"/>
    <x v="27"/>
    <n v="572.41"/>
    <n v="0.1"/>
    <s v="Regular"/>
    <n v="-4.93"/>
    <n v="25.48"/>
    <n v="18.510000000000002"/>
    <s v="Darrin Martin"/>
    <s v="Mid Glamorgan"/>
    <s v="Small Business"/>
    <x v="0"/>
    <s v="Storage &amp; Organization"/>
    <s v="Small Box"/>
    <d v="2017-04-03T00:00:00"/>
    <x v="3"/>
  </r>
  <r>
    <n v="8172"/>
    <s v="N"/>
    <d v="2017-04-02T00:00:00"/>
    <s v="Not Specified"/>
    <x v="28"/>
    <n v="2710.77"/>
    <n v="0.09"/>
    <s v="Delivery Van"/>
    <n v="-226.2"/>
    <n v="162.97999999999999"/>
    <n v="71.2"/>
    <s v="Alan Jenkins"/>
    <s v="West Glamorgan"/>
    <s v="Corporate"/>
    <x v="2"/>
    <s v="Chairs &amp; Chairmats"/>
    <s v="Jumbo Drum"/>
    <d v="2017-04-03T00:00:00"/>
    <x v="3"/>
  </r>
  <r>
    <n v="8173"/>
    <s v="N"/>
    <d v="2017-04-02T00:00:00"/>
    <s v="Not Specified"/>
    <x v="38"/>
    <n v="1545.57"/>
    <n v="0.02"/>
    <s v="Regular"/>
    <n v="-1114.24"/>
    <n v="50.94"/>
    <n v="49"/>
    <s v="Alan Jenkins"/>
    <s v="West Glamorgan"/>
    <s v="Corporate"/>
    <x v="0"/>
    <s v="Storage &amp; Organization"/>
    <s v="Large Box"/>
    <d v="2017-04-03T00:00:00"/>
    <x v="3"/>
  </r>
  <r>
    <n v="8174"/>
    <s v="N"/>
    <d v="2017-04-02T00:00:00"/>
    <s v="Critical"/>
    <x v="8"/>
    <n v="160.41"/>
    <n v="0.04"/>
    <s v="Regular"/>
    <n v="-213.13"/>
    <n v="15.52"/>
    <n v="20.83"/>
    <s v="John Lee"/>
    <s v="Mid Glamorgan"/>
    <s v="Corporate"/>
    <x v="0"/>
    <s v="Binders and Binder Accessories"/>
    <s v="Small Box"/>
    <d v="2017-04-04T00:00:00"/>
    <x v="3"/>
  </r>
  <r>
    <n v="8175"/>
    <s v="N"/>
    <d v="2017-04-03T00:00:00"/>
    <s v="Critical"/>
    <x v="45"/>
    <n v="234.21"/>
    <n v="0.05"/>
    <s v="Regular"/>
    <n v="0.03"/>
    <n v="26.45"/>
    <n v="21.17"/>
    <s v="Karen Carlisle"/>
    <s v="Dyfed"/>
    <s v="Corporate"/>
    <x v="0"/>
    <s v="Binders and Binder Accessories"/>
    <s v="Small Box"/>
    <d v="2017-04-05T00:00:00"/>
    <x v="3"/>
  </r>
  <r>
    <n v="8176"/>
    <s v="N"/>
    <d v="2017-04-03T00:00:00"/>
    <s v="Critical"/>
    <x v="16"/>
    <n v="518.47"/>
    <n v="0.01"/>
    <s v="Regular"/>
    <n v="-160.34"/>
    <n v="22.97"/>
    <n v="20.5"/>
    <s v="Karen Carlisle"/>
    <s v="Dyfed"/>
    <s v="Corporate"/>
    <x v="1"/>
    <s v="Computer Peripherals"/>
    <s v="Small Box"/>
    <d v="2017-04-04T00:00:00"/>
    <x v="3"/>
  </r>
  <r>
    <n v="8177"/>
    <s v="N"/>
    <d v="2017-04-03T00:00:00"/>
    <s v="Critical"/>
    <x v="21"/>
    <n v="344.74"/>
    <n v="0.06"/>
    <s v="Regular"/>
    <n v="-64.44"/>
    <n v="51.48"/>
    <n v="15.99"/>
    <s v="Karen Carlisle"/>
    <s v="Mid Glamorgan"/>
    <s v="Corporate"/>
    <x v="1"/>
    <s v="Computer Peripherals"/>
    <s v="Small Pack"/>
    <d v="2017-04-05T00:00:00"/>
    <x v="3"/>
  </r>
  <r>
    <n v="8178"/>
    <s v="N"/>
    <d v="2017-04-03T00:00:00"/>
    <s v="Not Specified"/>
    <x v="10"/>
    <n v="337.62"/>
    <n v="7.0000000000000007E-2"/>
    <s v="Regular"/>
    <n v="-46.32"/>
    <n v="27.28"/>
    <n v="24.91"/>
    <s v="Meg OConnel"/>
    <s v="Mid Glamorgan"/>
    <s v="Corporate"/>
    <x v="0"/>
    <s v="Binders and Binder Accessories"/>
    <s v="Small Box"/>
    <d v="2017-04-05T00:00:00"/>
    <x v="3"/>
  </r>
  <r>
    <n v="8179"/>
    <s v="N"/>
    <d v="2017-04-04T00:00:00"/>
    <s v="Not Specified"/>
    <x v="9"/>
    <n v="94.71"/>
    <n v="0.05"/>
    <s v="Regular"/>
    <n v="-9.69"/>
    <n v="14.08"/>
    <n v="15.49"/>
    <s v="George Ashbrook"/>
    <s v="West Glamorgan"/>
    <s v="Small Business"/>
    <x v="0"/>
    <s v="Binders and Binder Accessories"/>
    <s v="Small Box"/>
    <d v="2017-04-06T00:00:00"/>
    <x v="3"/>
  </r>
  <r>
    <n v="8180"/>
    <s v="N"/>
    <d v="2017-04-05T00:00:00"/>
    <s v="High"/>
    <x v="5"/>
    <n v="75.27"/>
    <n v="7.0000000000000007E-2"/>
    <s v="Regular"/>
    <n v="-107.14"/>
    <n v="14.22"/>
    <n v="19"/>
    <s v="Naresj Patel"/>
    <s v="West Glamorgan"/>
    <s v="Corporate"/>
    <x v="0"/>
    <s v="Appliances"/>
    <s v="Small Box"/>
    <d v="2017-04-06T00:00:00"/>
    <x v="3"/>
  </r>
  <r>
    <n v="8181"/>
    <s v="N"/>
    <d v="2017-04-05T00:00:00"/>
    <s v="High"/>
    <x v="12"/>
    <n v="549.64"/>
    <n v="0.02"/>
    <s v="Regular"/>
    <n v="273.93"/>
    <n v="27.67"/>
    <n v="15.39"/>
    <s v="Naresj Patel"/>
    <s v="West Glamorgan"/>
    <s v="Corporate"/>
    <x v="0"/>
    <s v="Envelopes"/>
    <s v="Small Box"/>
    <d v="2017-04-06T00:00:00"/>
    <x v="3"/>
  </r>
  <r>
    <n v="8182"/>
    <s v="N"/>
    <d v="2017-04-05T00:00:00"/>
    <s v="High"/>
    <x v="42"/>
    <n v="15182.35"/>
    <n v="0.02"/>
    <s v="Delivery Van"/>
    <n v="7257.32"/>
    <n v="412.97"/>
    <n v="62.26"/>
    <s v="Naresj Patel"/>
    <s v="West Glamorgan"/>
    <s v="Corporate"/>
    <x v="1"/>
    <s v="Office Machines"/>
    <s v="Jumbo Box"/>
    <d v="2017-04-05T00:00:00"/>
    <x v="3"/>
  </r>
  <r>
    <n v="8183"/>
    <s v="N"/>
    <d v="2017-04-05T00:00:00"/>
    <s v="High"/>
    <x v="46"/>
    <n v="1091.52"/>
    <n v="0.04"/>
    <s v="Regular"/>
    <n v="299.83"/>
    <n v="35.99"/>
    <n v="20.3"/>
    <s v="Naresj Patel"/>
    <s v="West Glamorgan"/>
    <s v="Corporate"/>
    <x v="1"/>
    <s v="Office Machines"/>
    <s v="Medium Box"/>
    <d v="2017-04-05T00:00:00"/>
    <x v="3"/>
  </r>
  <r>
    <n v="8184"/>
    <s v="N"/>
    <d v="2017-04-05T00:00:00"/>
    <s v="Not Specified"/>
    <x v="16"/>
    <n v="6737.47"/>
    <n v="0.05"/>
    <s v="Delivery Van"/>
    <n v="-1129.21"/>
    <n v="162.97999999999999"/>
    <n v="80.27"/>
    <s v="Richard Eichhorn"/>
    <s v="Mid Glamorgan"/>
    <s v="Consumer"/>
    <x v="2"/>
    <s v="Bookcases"/>
    <s v="Jumbo Box"/>
    <d v="2017-04-05T00:00:00"/>
    <x v="3"/>
  </r>
  <r>
    <n v="8185"/>
    <s v="Y"/>
    <d v="2017-04-06T00:00:00"/>
    <s v="High"/>
    <x v="17"/>
    <n v="17.79"/>
    <n v="0.02"/>
    <s v="Regular"/>
    <n v="-2.57"/>
    <n v="16.71"/>
    <n v="14.7"/>
    <s v="David Kendrick"/>
    <s v="Mid Glamorgan"/>
    <s v="Home Office"/>
    <x v="0"/>
    <s v="Rubber Bands"/>
    <s v="Wrap Bag"/>
    <d v="2017-04-07T00:00:00"/>
    <x v="3"/>
  </r>
  <r>
    <n v="8186"/>
    <s v="N"/>
    <d v="2017-04-06T00:00:00"/>
    <s v="High"/>
    <x v="10"/>
    <n v="531.6"/>
    <n v="0.04"/>
    <s v="Regular"/>
    <n v="164.38"/>
    <n v="35.99"/>
    <n v="20.71"/>
    <s v="Susan Vickery"/>
    <s v="South Glamorgan"/>
    <s v="Corporate"/>
    <x v="0"/>
    <s v="Envelopes"/>
    <s v="Small Box"/>
    <d v="2017-04-09T00:00:00"/>
    <x v="3"/>
  </r>
  <r>
    <n v="8187"/>
    <s v="N"/>
    <d v="2017-04-07T00:00:00"/>
    <s v="High"/>
    <x v="41"/>
    <n v="1940.37"/>
    <n v="0.08"/>
    <s v="Delivery Van"/>
    <n v="-509.54"/>
    <n v="72.98"/>
    <n v="44"/>
    <s v="Brian Dahlen"/>
    <s v="Mid Glamorgan"/>
    <s v="Small Business"/>
    <x v="2"/>
    <s v="Chairs &amp; Chairmats"/>
    <s v="Jumbo Drum"/>
    <d v="2017-04-09T00:00:00"/>
    <x v="3"/>
  </r>
  <r>
    <n v="8188"/>
    <s v="N"/>
    <d v="2017-04-07T00:00:00"/>
    <s v="High"/>
    <x v="16"/>
    <n v="483.89"/>
    <n v="0.1"/>
    <s v="Regular"/>
    <n v="-13.17"/>
    <n v="22.64"/>
    <n v="19.16"/>
    <s v="Brian Dahlen"/>
    <s v="Mid Glamorgan"/>
    <s v="Small Business"/>
    <x v="2"/>
    <s v="Office Furnishings"/>
    <s v="Small Box"/>
    <d v="2017-04-09T00:00:00"/>
    <x v="3"/>
  </r>
  <r>
    <n v="8189"/>
    <s v="N"/>
    <d v="2017-04-08T00:00:00"/>
    <s v="Not Specified"/>
    <x v="4"/>
    <n v="307.60000000000002"/>
    <n v="0"/>
    <s v="Regular"/>
    <n v="11.81"/>
    <n v="46.76"/>
    <n v="22.22"/>
    <s v="Frank Price"/>
    <s v="South Glamorgan"/>
    <s v="Corporate"/>
    <x v="0"/>
    <s v="Storage &amp; Organization"/>
    <s v="Small Box"/>
    <d v="2017-04-10T00:00:00"/>
    <x v="3"/>
  </r>
  <r>
    <n v="8190"/>
    <s v="N"/>
    <d v="2017-04-08T00:00:00"/>
    <s v="Not Specified"/>
    <x v="5"/>
    <n v="1372.2025000000001"/>
    <n v="7.0000000000000007E-2"/>
    <s v="Regular"/>
    <n v="-178.28"/>
    <n v="67.989999999999995"/>
    <n v="19"/>
    <s v="Frank Price"/>
    <s v="South Glamorgan"/>
    <s v="Corporate"/>
    <x v="1"/>
    <s v="Telephones and Communication"/>
    <s v="Small Pack"/>
    <d v="2017-04-10T00:00:00"/>
    <x v="3"/>
  </r>
  <r>
    <n v="8191"/>
    <s v="N"/>
    <d v="2017-04-08T00:00:00"/>
    <s v="Medium"/>
    <x v="31"/>
    <n v="136.46"/>
    <n v="0.1"/>
    <s v="Regular"/>
    <n v="-69.73"/>
    <n v="16.91"/>
    <n v="18.97"/>
    <s v="Chris Selesnick"/>
    <s v="West Glamorgan"/>
    <s v="Home Office"/>
    <x v="0"/>
    <s v="Binders and Binder Accessories"/>
    <s v="Small Box"/>
    <d v="2017-04-10T00:00:00"/>
    <x v="3"/>
  </r>
  <r>
    <n v="8192"/>
    <s v="N"/>
    <d v="2017-04-08T00:00:00"/>
    <s v="Medium"/>
    <x v="9"/>
    <n v="1244.04"/>
    <n v="0.01"/>
    <s v="Regular"/>
    <n v="524.21"/>
    <n v="40.479999999999997"/>
    <n v="15.99"/>
    <s v="Chris Selesnick"/>
    <s v="West Glamorgan"/>
    <s v="Home Office"/>
    <x v="1"/>
    <s v="Computer Peripherals"/>
    <s v="Small Pack"/>
    <d v="2017-04-10T00:00:00"/>
    <x v="3"/>
  </r>
  <r>
    <n v="8193"/>
    <s v="N"/>
    <d v="2017-04-09T00:00:00"/>
    <s v="Medium"/>
    <x v="25"/>
    <n v="96.58"/>
    <n v="0.04"/>
    <s v="Regular"/>
    <n v="27.13"/>
    <n v="14.94"/>
    <n v="14.81"/>
    <s v="Rose OBrian"/>
    <s v="West Glamorgan"/>
    <s v="Home Office"/>
    <x v="0"/>
    <s v="Pens &amp; Art Supplies"/>
    <s v="Wrap Bag"/>
    <d v="2017-04-10T00:00:00"/>
    <x v="3"/>
  </r>
  <r>
    <n v="8194"/>
    <s v="N"/>
    <d v="2017-04-09T00:00:00"/>
    <s v="Medium"/>
    <x v="33"/>
    <n v="1547.6849999999999"/>
    <n v="0.05"/>
    <s v="Regular"/>
    <n v="835.05"/>
    <n v="47.99"/>
    <n v="15.25"/>
    <s v="Rose OBrian"/>
    <s v="West Glamorgan"/>
    <s v="Home Office"/>
    <x v="1"/>
    <s v="Telephones and Communication"/>
    <s v="Small Pack"/>
    <d v="2017-04-10T00:00:00"/>
    <x v="3"/>
  </r>
  <r>
    <n v="8195"/>
    <s v="Y"/>
    <d v="2017-04-11T00:00:00"/>
    <s v="High"/>
    <x v="15"/>
    <n v="115.33"/>
    <n v="0"/>
    <s v="Regular"/>
    <n v="-62.74"/>
    <n v="16.13"/>
    <n v="19.34"/>
    <s v="Rob Lucas"/>
    <s v="Mid Glamorgan"/>
    <s v="Small Business"/>
    <x v="0"/>
    <s v="Binders and Binder Accessories"/>
    <s v="Small Box"/>
    <d v="2017-04-13T00:00:00"/>
    <x v="3"/>
  </r>
  <r>
    <n v="8196"/>
    <s v="N"/>
    <d v="2017-04-11T00:00:00"/>
    <s v="Critical"/>
    <x v="16"/>
    <n v="3856.57"/>
    <n v="0.06"/>
    <s v="Regular"/>
    <n v="1988.18"/>
    <n v="95.98"/>
    <n v="19.010000000000002"/>
    <s v="Eric Barreto"/>
    <s v="Mid Glamorgan"/>
    <s v="Small Business"/>
    <x v="0"/>
    <s v="Envelopes"/>
    <s v="Small Box"/>
    <d v="2017-04-11T00:00:00"/>
    <x v="3"/>
  </r>
  <r>
    <n v="8197"/>
    <s v="N"/>
    <d v="2017-04-12T00:00:00"/>
    <s v="Not Specified"/>
    <x v="22"/>
    <n v="1314.4"/>
    <n v="0.02"/>
    <s v="Regular"/>
    <n v="434.39"/>
    <n v="66.48"/>
    <n v="14.99"/>
    <s v="Eva Jacobs"/>
    <s v="Mid Glamorgan"/>
    <s v="Home Office"/>
    <x v="0"/>
    <s v="Appliances"/>
    <s v="Small Box"/>
    <d v="2017-04-14T00:00:00"/>
    <x v="3"/>
  </r>
  <r>
    <n v="8198"/>
    <s v="N"/>
    <d v="2017-04-12T00:00:00"/>
    <s v="Not Specified"/>
    <x v="44"/>
    <n v="48.79"/>
    <n v="0.09"/>
    <s v="Regular"/>
    <n v="-6.62"/>
    <n v="13.88"/>
    <n v="15.49"/>
    <s v="Eva Jacobs"/>
    <s v="Mid Glamorgan"/>
    <s v="Home Office"/>
    <x v="0"/>
    <s v="Binders and Binder Accessories"/>
    <s v="Small Box"/>
    <d v="2017-04-13T00:00:00"/>
    <x v="3"/>
  </r>
  <r>
    <n v="8199"/>
    <s v="Y"/>
    <d v="2017-04-12T00:00:00"/>
    <s v="High"/>
    <x v="18"/>
    <n v="4286.01"/>
    <n v="7.0000000000000007E-2"/>
    <s v="Delivery Van"/>
    <n v="-950.16"/>
    <n v="162.97999999999999"/>
    <n v="80.27"/>
    <s v="Gary Jenkins"/>
    <s v="Mid Glamorgan"/>
    <s v="Home Office"/>
    <x v="2"/>
    <s v="Bookcases"/>
    <s v="Jumbo Box"/>
    <d v="2017-04-14T00:00:00"/>
    <x v="3"/>
  </r>
  <r>
    <n v="8200"/>
    <s v="N"/>
    <d v="2017-04-12T00:00:00"/>
    <s v="High"/>
    <x v="9"/>
    <n v="16277.22"/>
    <n v="0.08"/>
    <s v="Regular"/>
    <n v="7055.73"/>
    <n v="399.99"/>
    <n v="33.99"/>
    <s v="Jill Stevenson"/>
    <s v="Mid Glamorgan"/>
    <s v="Consumer"/>
    <x v="0"/>
    <s v="Binders and Binder Accessories"/>
    <s v="Small Box"/>
    <d v="2017-04-14T00:00:00"/>
    <x v="3"/>
  </r>
  <r>
    <n v="8201"/>
    <s v="N"/>
    <d v="2017-04-12T00:00:00"/>
    <s v="High"/>
    <x v="16"/>
    <n v="883.99"/>
    <n v="0.05"/>
    <s v="Regular"/>
    <n v="239"/>
    <n v="30.99"/>
    <n v="19.23"/>
    <s v="Jill Stevenson"/>
    <s v="Mid Glamorgan"/>
    <s v="Consumer"/>
    <x v="0"/>
    <s v="Binders and Binder Accessories"/>
    <s v="Small Box"/>
    <d v="2017-04-14T00:00:00"/>
    <x v="3"/>
  </r>
  <r>
    <n v="8202"/>
    <s v="N"/>
    <d v="2017-04-12T00:00:00"/>
    <s v="High"/>
    <x v="11"/>
    <n v="5008.2700000000004"/>
    <n v="0.04"/>
    <s v="Delivery Van"/>
    <n v="-587.83000000000004"/>
    <n v="136.49"/>
    <n v="65.94"/>
    <s v="Jill Stevenson"/>
    <s v="Mid Glamorgan"/>
    <s v="Consumer"/>
    <x v="2"/>
    <s v="Tables"/>
    <s v="Jumbo Box"/>
    <d v="2017-04-14T00:00:00"/>
    <x v="3"/>
  </r>
  <r>
    <n v="8203"/>
    <s v="N"/>
    <d v="2017-04-12T00:00:00"/>
    <s v="Medium"/>
    <x v="13"/>
    <n v="23.12"/>
    <n v="0"/>
    <s v="Regular"/>
    <n v="-0.7"/>
    <n v="22.89"/>
    <n v="18.5"/>
    <s v="Thais Sissman"/>
    <s v="Mid Glamorgan"/>
    <s v="Corporate"/>
    <x v="0"/>
    <s v="Appliances"/>
    <s v="Small Box"/>
    <d v="2017-04-14T00:00:00"/>
    <x v="3"/>
  </r>
  <r>
    <n v="8204"/>
    <s v="N"/>
    <d v="2017-04-12T00:00:00"/>
    <s v="Medium"/>
    <x v="40"/>
    <n v="321.23"/>
    <n v="0.08"/>
    <s v="Regular"/>
    <n v="62.18"/>
    <n v="20.69"/>
    <n v="16.989999999999998"/>
    <s v="Thais Sissman"/>
    <s v="Mid Glamorgan"/>
    <s v="Corporate"/>
    <x v="0"/>
    <s v="Binders and Binder Accessories"/>
    <s v="Small Box"/>
    <d v="2017-04-14T00:00:00"/>
    <x v="3"/>
  </r>
  <r>
    <n v="8205"/>
    <s v="N"/>
    <d v="2017-04-12T00:00:00"/>
    <s v="Medium"/>
    <x v="19"/>
    <n v="208.99449999999999"/>
    <n v="0.04"/>
    <s v="Regular"/>
    <n v="37.71"/>
    <n v="32.99"/>
    <n v="14.99"/>
    <s v="Thais Sissman"/>
    <s v="Mid Glamorgan"/>
    <s v="Corporate"/>
    <x v="1"/>
    <s v="Telephones and Communication"/>
    <s v="Wrap Bag"/>
    <d v="2017-04-14T00:00:00"/>
    <x v="3"/>
  </r>
  <r>
    <n v="8206"/>
    <s v="N"/>
    <d v="2017-04-13T00:00:00"/>
    <s v="High"/>
    <x v="6"/>
    <n v="69.849999999999994"/>
    <n v="0.08"/>
    <s v="Regular"/>
    <n v="-136.36000000000001"/>
    <n v="15.48"/>
    <n v="63"/>
    <s v="Jack Lebron"/>
    <s v="Dyfed"/>
    <s v="Corporate"/>
    <x v="0"/>
    <s v="Appliances"/>
    <s v="Large Box"/>
    <d v="2017-04-16T00:00:00"/>
    <x v="3"/>
  </r>
  <r>
    <n v="8207"/>
    <s v="N"/>
    <d v="2017-04-14T00:00:00"/>
    <s v="Not Specified"/>
    <x v="39"/>
    <n v="35.72"/>
    <n v="0.09"/>
    <s v="Regular"/>
    <n v="-8.9499999999999993"/>
    <n v="16.98"/>
    <n v="18.75"/>
    <s v="Susan Vickery"/>
    <s v="West Glamorgan"/>
    <s v="Corporate"/>
    <x v="0"/>
    <s v="Paper"/>
    <s v="Small Box"/>
    <d v="2017-04-15T00:00:00"/>
    <x v="3"/>
  </r>
  <r>
    <n v="8208"/>
    <s v="N"/>
    <d v="2017-04-14T00:00:00"/>
    <s v="Medium"/>
    <x v="5"/>
    <n v="158.49"/>
    <n v="0.02"/>
    <s v="Express"/>
    <n v="9.99"/>
    <n v="16.760000000000002"/>
    <n v="17.010000000000002"/>
    <s v="Benjamin Farhat"/>
    <s v="Mid Glamorgan"/>
    <s v="Home Office"/>
    <x v="0"/>
    <s v="Paper"/>
    <s v="Wrap Bag"/>
    <d v="2017-04-15T00:00:00"/>
    <x v="3"/>
  </r>
  <r>
    <n v="8209"/>
    <s v="N"/>
    <d v="2017-04-14T00:00:00"/>
    <s v="High"/>
    <x v="30"/>
    <n v="62.42"/>
    <n v="0.08"/>
    <s v="Regular"/>
    <n v="-50.72"/>
    <n v="17.02"/>
    <n v="19.14"/>
    <s v="Claudia Miner"/>
    <s v="South Glamorgan"/>
    <s v="Small Business"/>
    <x v="1"/>
    <s v="Computer Peripherals"/>
    <s v="Small Pack"/>
    <d v="2017-04-14T00:00:00"/>
    <x v="3"/>
  </r>
  <r>
    <n v="8210"/>
    <s v="N"/>
    <d v="2017-04-14T00:00:00"/>
    <s v="Not Specified"/>
    <x v="14"/>
    <n v="118.07"/>
    <n v="0.08"/>
    <s v="Regular"/>
    <n v="-38.35"/>
    <n v="17.989999999999998"/>
    <n v="18.920000000000002"/>
    <s v="Frank Price"/>
    <s v="South Glamorgan"/>
    <s v="Corporate"/>
    <x v="0"/>
    <s v="Binders and Binder Accessories"/>
    <s v="Small Box"/>
    <d v="2017-04-15T00:00:00"/>
    <x v="3"/>
  </r>
  <r>
    <n v="8211"/>
    <s v="N"/>
    <d v="2017-04-14T00:00:00"/>
    <s v="Not Specified"/>
    <x v="26"/>
    <n v="1170.5229999999999"/>
    <n v="0"/>
    <s v="Regular"/>
    <n v="89.24"/>
    <n v="77.989999999999995"/>
    <n v="22.99"/>
    <s v="Frank Price"/>
    <s v="South Glamorgan"/>
    <s v="Corporate"/>
    <x v="1"/>
    <s v="Telephones and Communication"/>
    <s v="Small Box"/>
    <d v="2017-04-15T00:00:00"/>
    <x v="3"/>
  </r>
  <r>
    <n v="8212"/>
    <s v="N"/>
    <d v="2017-04-15T00:00:00"/>
    <s v="High"/>
    <x v="32"/>
    <n v="426.33"/>
    <n v="0.03"/>
    <s v="Regular"/>
    <n v="87.65"/>
    <n v="42.98"/>
    <n v="22.74"/>
    <s v="Suzanne McNair"/>
    <s v="Mid Glamorgan"/>
    <s v="Small Business"/>
    <x v="0"/>
    <s v="Paper"/>
    <s v="Small Box"/>
    <d v="2017-04-16T00:00:00"/>
    <x v="3"/>
  </r>
  <r>
    <n v="8213"/>
    <s v="N"/>
    <d v="2017-04-16T00:00:00"/>
    <s v="Critical"/>
    <x v="8"/>
    <n v="206.98"/>
    <n v="0.05"/>
    <s v="Regular"/>
    <n v="51.71"/>
    <n v="16.82"/>
    <n v="15.49"/>
    <s v="Erin Mull"/>
    <s v="Dyfed"/>
    <s v="Small Business"/>
    <x v="0"/>
    <s v="Binders and Binder Accessories"/>
    <s v="Small Box"/>
    <d v="2017-04-17T00:00:00"/>
    <x v="3"/>
  </r>
  <r>
    <n v="8214"/>
    <s v="N"/>
    <d v="2017-04-16T00:00:00"/>
    <s v="Critical"/>
    <x v="30"/>
    <n v="87.99"/>
    <n v="0.05"/>
    <s v="Regular"/>
    <n v="-15.09"/>
    <n v="19.64"/>
    <n v="19.829999999999998"/>
    <s v="Erin Mull"/>
    <s v="Dyfed"/>
    <s v="Small Business"/>
    <x v="0"/>
    <s v="Paper"/>
    <s v="Wrap Bag"/>
    <d v="2017-04-18T00:00:00"/>
    <x v="3"/>
  </r>
  <r>
    <n v="8215"/>
    <s v="N"/>
    <d v="2017-04-16T00:00:00"/>
    <s v="Critical"/>
    <x v="41"/>
    <n v="4165.4724999999999"/>
    <n v="0.02"/>
    <s v="Regular"/>
    <n v="841.55"/>
    <n v="167.99"/>
    <n v="22.99"/>
    <s v="Erin Mull"/>
    <s v="Dyfed"/>
    <s v="Small Business"/>
    <x v="1"/>
    <s v="Telephones and Communication"/>
    <s v="Small Box"/>
    <d v="2017-04-17T00:00:00"/>
    <x v="3"/>
  </r>
  <r>
    <n v="8216"/>
    <s v="N"/>
    <d v="2017-04-16T00:00:00"/>
    <s v="Medium"/>
    <x v="36"/>
    <n v="717.31"/>
    <n v="0.09"/>
    <s v="Regular"/>
    <n v="-88.03"/>
    <n v="31.35"/>
    <n v="26.79"/>
    <s v="Candace McMahon"/>
    <s v="West Glamorgan"/>
    <s v="Corporate"/>
    <x v="0"/>
    <s v="Binders and Binder Accessories"/>
    <s v="Small Box"/>
    <d v="2017-04-19T00:00:00"/>
    <x v="3"/>
  </r>
  <r>
    <n v="8217"/>
    <s v="N"/>
    <d v="2017-04-17T00:00:00"/>
    <s v="Not Specified"/>
    <x v="27"/>
    <n v="494.03"/>
    <n v="0.03"/>
    <s v="Regular"/>
    <n v="-140.97"/>
    <n v="22.9"/>
    <n v="21.46"/>
    <s v="Jack OBriant"/>
    <s v="Mid Glamorgan"/>
    <s v="Home Office"/>
    <x v="0"/>
    <s v="Storage &amp; Organization"/>
    <s v="Small Box"/>
    <d v="2017-04-20T00:00:00"/>
    <x v="3"/>
  </r>
  <r>
    <n v="8218"/>
    <s v="N"/>
    <d v="2017-04-17T00:00:00"/>
    <s v="Critical"/>
    <x v="49"/>
    <n v="1063.3800000000001"/>
    <n v="7.0000000000000007E-2"/>
    <s v="Regular"/>
    <n v="209.98"/>
    <n v="33.78"/>
    <n v="19.940000000000001"/>
    <s v="Ashley Jarvis"/>
    <s v="Mid Glamorgan"/>
    <s v="Home Office"/>
    <x v="0"/>
    <s v="Appliances"/>
    <s v="Medium Box"/>
    <d v="2017-04-17T00:00:00"/>
    <x v="3"/>
  </r>
  <r>
    <n v="8219"/>
    <s v="N"/>
    <d v="2017-04-21T00:00:00"/>
    <s v="High"/>
    <x v="13"/>
    <n v="43.71"/>
    <n v="0.04"/>
    <s v="Regular"/>
    <n v="-69.05"/>
    <n v="41.99"/>
    <n v="19.5"/>
    <s v="Bill Donatelli"/>
    <s v="West Glamorgan"/>
    <s v="Small Business"/>
    <x v="1"/>
    <s v="Computer Peripherals"/>
    <s v="Small Box"/>
    <d v="2017-04-24T00:00:00"/>
    <x v="3"/>
  </r>
  <r>
    <n v="8220"/>
    <s v="N"/>
    <d v="2017-04-21T00:00:00"/>
    <s v="High"/>
    <x v="28"/>
    <n v="395.55"/>
    <n v="0"/>
    <s v="Regular"/>
    <n v="-38.81"/>
    <n v="31.94"/>
    <n v="28.87"/>
    <s v="Bill Donatelli"/>
    <s v="West Glamorgan"/>
    <s v="Small Business"/>
    <x v="2"/>
    <s v="Office Furnishings"/>
    <s v="Large Box"/>
    <d v="2017-04-23T00:00:00"/>
    <x v="3"/>
  </r>
  <r>
    <n v="8221"/>
    <s v="N"/>
    <d v="2017-04-21T00:00:00"/>
    <s v="High"/>
    <x v="21"/>
    <n v="51.91"/>
    <n v="0.01"/>
    <s v="Regular"/>
    <n v="-38.08"/>
    <n v="16.059999999999999"/>
    <n v="20.89"/>
    <s v="Emily Burns"/>
    <s v="Dyfed"/>
    <s v="Home Office"/>
    <x v="0"/>
    <s v="Appliances"/>
    <s v="Small Box"/>
    <d v="2017-04-23T00:00:00"/>
    <x v="3"/>
  </r>
  <r>
    <n v="8222"/>
    <s v="N"/>
    <d v="2017-04-23T00:00:00"/>
    <s v="High"/>
    <x v="31"/>
    <n v="125.58"/>
    <n v="0.06"/>
    <s v="Regular"/>
    <n v="-128.22"/>
    <n v="16.059999999999999"/>
    <n v="20.89"/>
    <s v="Michelle Ellison"/>
    <s v="West Glamorgan"/>
    <s v="Small Business"/>
    <x v="0"/>
    <s v="Appliances"/>
    <s v="Small Box"/>
    <d v="2017-04-24T00:00:00"/>
    <x v="3"/>
  </r>
  <r>
    <n v="8223"/>
    <s v="N"/>
    <d v="2017-04-24T00:00:00"/>
    <s v="Not Specified"/>
    <x v="35"/>
    <n v="669.56"/>
    <n v="7.0000000000000007E-2"/>
    <s v="Regular"/>
    <n v="190.61"/>
    <n v="40.479999999999997"/>
    <n v="15.99"/>
    <s v="Sung Shariari"/>
    <s v="Mid Glamorgan"/>
    <s v="Corporate"/>
    <x v="1"/>
    <s v="Computer Peripherals"/>
    <s v="Small Pack"/>
    <d v="2017-04-25T00:00:00"/>
    <x v="3"/>
  </r>
  <r>
    <n v="8224"/>
    <s v="Y"/>
    <d v="2017-04-24T00:00:00"/>
    <s v="Critical"/>
    <x v="19"/>
    <n v="42.57"/>
    <n v="0.03"/>
    <s v="Regular"/>
    <n v="10.98"/>
    <n v="15.08"/>
    <n v="14.99"/>
    <s v="Brad Eason"/>
    <s v="South Glamorgan"/>
    <s v="Small Business"/>
    <x v="0"/>
    <s v="Labels"/>
    <s v="Small Box"/>
    <d v="2017-04-25T00:00:00"/>
    <x v="3"/>
  </r>
  <r>
    <n v="8225"/>
    <s v="N"/>
    <d v="2017-04-25T00:00:00"/>
    <s v="Not Specified"/>
    <x v="29"/>
    <n v="3067.77"/>
    <n v="7.0000000000000007E-2"/>
    <s v="Regular"/>
    <n v="239.43"/>
    <n v="89.51"/>
    <n v="18"/>
    <s v="Ted Trevino"/>
    <s v="West Glamorgan"/>
    <s v="Corporate"/>
    <x v="1"/>
    <s v="Computer Peripherals"/>
    <s v="Small Box"/>
    <d v="2017-04-26T00:00:00"/>
    <x v="3"/>
  </r>
  <r>
    <n v="8226"/>
    <s v="N"/>
    <d v="2017-04-25T00:00:00"/>
    <s v="Not Specified"/>
    <x v="39"/>
    <n v="32.71"/>
    <n v="0.05"/>
    <s v="Regular"/>
    <n v="4.9000000000000004"/>
    <n v="16.84"/>
    <n v="14.71"/>
    <s v="Ted Trevino"/>
    <s v="West Glamorgan"/>
    <s v="Corporate"/>
    <x v="0"/>
    <s v="Pens &amp; Art Supplies"/>
    <s v="Wrap Bag"/>
    <d v="2017-04-27T00:00:00"/>
    <x v="3"/>
  </r>
  <r>
    <n v="8227"/>
    <s v="N"/>
    <d v="2017-04-26T00:00:00"/>
    <s v="High"/>
    <x v="23"/>
    <n v="1454.37"/>
    <n v="0"/>
    <s v="Regular"/>
    <n v="536.87"/>
    <n v="41.89"/>
    <n v="15.99"/>
    <s v="Frank Hawley"/>
    <s v="West Glamorgan"/>
    <s v="Home Office"/>
    <x v="1"/>
    <s v="Computer Peripherals"/>
    <s v="Small Pack"/>
    <d v="2017-04-27T00:00:00"/>
    <x v="3"/>
  </r>
  <r>
    <n v="8228"/>
    <s v="N"/>
    <d v="2017-04-26T00:00:00"/>
    <s v="Low"/>
    <x v="10"/>
    <n v="1097.51"/>
    <n v="0.08"/>
    <s v="Regular"/>
    <n v="61.27"/>
    <n v="65.98"/>
    <n v="19.5"/>
    <s v="Noel Staavos"/>
    <s v="Dyfed"/>
    <s v="Home Office"/>
    <x v="1"/>
    <s v="Computer Peripherals"/>
    <s v="Small Box"/>
    <d v="2017-05-05T00:00:00"/>
    <x v="3"/>
  </r>
  <r>
    <n v="8229"/>
    <s v="N"/>
    <d v="2017-04-26T00:00:00"/>
    <s v="Medium"/>
    <x v="0"/>
    <n v="64.094999999999999"/>
    <n v="0.01"/>
    <s v="Regular"/>
    <n v="-65.569999999999993"/>
    <n v="32.99"/>
    <n v="14.99"/>
    <s v="Cindy Schnelling"/>
    <s v="South Glamorgan"/>
    <s v="Corporate"/>
    <x v="1"/>
    <s v="Telephones and Communication"/>
    <s v="Wrap Bag"/>
    <d v="2017-04-28T00:00:00"/>
    <x v="3"/>
  </r>
  <r>
    <n v="8230"/>
    <s v="N"/>
    <d v="2017-04-26T00:00:00"/>
    <s v="High"/>
    <x v="35"/>
    <n v="952.76"/>
    <n v="0.1"/>
    <s v="Regular"/>
    <n v="225.25"/>
    <n v="51.98"/>
    <n v="23.83"/>
    <s v="Joseph Airdo"/>
    <s v="West Glamorgan"/>
    <s v="Consumer"/>
    <x v="0"/>
    <s v="Envelopes"/>
    <s v="Small Box"/>
    <d v="2017-04-27T00:00:00"/>
    <x v="3"/>
  </r>
  <r>
    <n v="8231"/>
    <s v="N"/>
    <d v="2017-04-26T00:00:00"/>
    <s v="High"/>
    <x v="33"/>
    <n v="214.94"/>
    <n v="0.03"/>
    <s v="Regular"/>
    <n v="29.61"/>
    <n v="16.13"/>
    <n v="15.23"/>
    <s v="Mick Crebagga"/>
    <s v="Mid Glamorgan"/>
    <s v="Home Office"/>
    <x v="0"/>
    <s v="Pens &amp; Art Supplies"/>
    <s v="Wrap Bag"/>
    <d v="2017-04-28T00:00:00"/>
    <x v="3"/>
  </r>
  <r>
    <n v="8232"/>
    <s v="N"/>
    <d v="2017-04-26T00:00:00"/>
    <s v="High"/>
    <x v="6"/>
    <n v="24.73"/>
    <n v="0.06"/>
    <s v="Regular"/>
    <n v="-11.18"/>
    <n v="15.28"/>
    <n v="19"/>
    <s v="Mick Crebagga"/>
    <s v="Mid Glamorgan"/>
    <s v="Home Office"/>
    <x v="0"/>
    <s v="Pens &amp; Art Supplies"/>
    <s v="Wrap Bag"/>
    <d v="2017-04-27T00:00:00"/>
    <x v="3"/>
  </r>
  <r>
    <n v="8233"/>
    <s v="N"/>
    <d v="2017-04-27T00:00:00"/>
    <s v="Critical"/>
    <x v="21"/>
    <n v="81.099999999999994"/>
    <n v="0.06"/>
    <s v="Express"/>
    <n v="6.82"/>
    <n v="19.59"/>
    <n v="18"/>
    <s v="Larry Blacks"/>
    <s v="Mid Glamorgan"/>
    <s v="Consumer"/>
    <x v="2"/>
    <s v="Office Furnishings"/>
    <s v="Wrap Bag"/>
    <d v="2017-04-28T00:00:00"/>
    <x v="3"/>
  </r>
  <r>
    <n v="8234"/>
    <s v="N"/>
    <d v="2017-04-27T00:00:00"/>
    <s v="Medium"/>
    <x v="36"/>
    <n v="3266.65"/>
    <n v="0.04"/>
    <s v="Delivery Van"/>
    <n v="585.73"/>
    <n v="102.97"/>
    <n v="42"/>
    <s v="Brendan Murry"/>
    <s v="Mid Glamorgan"/>
    <s v="Corporate"/>
    <x v="1"/>
    <s v="Office Machines"/>
    <s v="Jumbo Drum"/>
    <d v="2017-04-28T00:00:00"/>
    <x v="3"/>
  </r>
  <r>
    <n v="8235"/>
    <s v="N"/>
    <d v="2017-04-27T00:00:00"/>
    <s v="Low"/>
    <x v="48"/>
    <n v="2796.43"/>
    <n v="0.05"/>
    <s v="Delivery Van"/>
    <n v="-298.04000000000002"/>
    <n v="412.98"/>
    <n v="56.52"/>
    <s v="Justin Ellison"/>
    <s v="Mid Glamorgan"/>
    <s v="Home Office"/>
    <x v="2"/>
    <s v="Tables"/>
    <s v="Jumbo Box"/>
    <d v="2017-05-02T00:00:00"/>
    <x v="3"/>
  </r>
  <r>
    <n v="8236"/>
    <s v="N"/>
    <d v="2017-04-28T00:00:00"/>
    <s v="Low"/>
    <x v="34"/>
    <n v="3370.54"/>
    <n v="0.1"/>
    <s v="Delivery Van"/>
    <n v="104.15"/>
    <n v="272.98"/>
    <n v="55.91"/>
    <s v="Ted Trevino"/>
    <s v="West Glamorgan"/>
    <s v="Corporate"/>
    <x v="2"/>
    <s v="Bookcases"/>
    <s v="Jumbo Box"/>
    <d v="2017-05-07T00:00:00"/>
    <x v="3"/>
  </r>
  <r>
    <n v="8237"/>
    <s v="N"/>
    <d v="2017-04-28T00:00:00"/>
    <s v="Low"/>
    <x v="24"/>
    <n v="595.32000000000005"/>
    <n v="0.09"/>
    <s v="Regular"/>
    <n v="-2.52"/>
    <n v="28.91"/>
    <n v="20.25"/>
    <s v="Rick Hansen"/>
    <s v="Mid Glamorgan"/>
    <s v="Corporate"/>
    <x v="0"/>
    <s v="Storage &amp; Organization"/>
    <s v="Small Box"/>
    <d v="2017-04-28T00:00:00"/>
    <x v="3"/>
  </r>
  <r>
    <n v="8238"/>
    <s v="N"/>
    <d v="2017-04-28T00:00:00"/>
    <s v="Low"/>
    <x v="48"/>
    <n v="2178.864"/>
    <n v="0.04"/>
    <s v="Delivery Van"/>
    <n v="-204.16"/>
    <n v="388.13"/>
    <n v="99.63"/>
    <s v="Rick Hansen"/>
    <s v="Mid Glamorgan"/>
    <s v="Corporate"/>
    <x v="2"/>
    <s v="Tables"/>
    <s v="Jumbo Box"/>
    <d v="2017-05-05T00:00:00"/>
    <x v="3"/>
  </r>
  <r>
    <n v="8239"/>
    <s v="N"/>
    <d v="2017-04-28T00:00:00"/>
    <s v="High"/>
    <x v="11"/>
    <n v="2259.3135000000002"/>
    <n v="0.04"/>
    <s v="Regular"/>
    <n v="661.31"/>
    <n v="77.989999999999995"/>
    <n v="16.5"/>
    <s v="Nat Gilpin"/>
    <s v="West Glamorgan"/>
    <s v="Consumer"/>
    <x v="1"/>
    <s v="Telephones and Communication"/>
    <s v="Small Box"/>
    <d v="2017-04-30T00:00:00"/>
    <x v="3"/>
  </r>
  <r>
    <n v="8240"/>
    <s v="N"/>
    <d v="2017-04-28T00:00:00"/>
    <s v="Critical"/>
    <x v="30"/>
    <n v="63.22"/>
    <n v="0.01"/>
    <s v="Regular"/>
    <n v="-23.45"/>
    <n v="16.82"/>
    <n v="19.72"/>
    <s v="Nathan Mautz"/>
    <s v="Dyfed"/>
    <s v="Home Office"/>
    <x v="2"/>
    <s v="Office Furnishings"/>
    <s v="Small Pack"/>
    <d v="2017-04-30T00:00:00"/>
    <x v="3"/>
  </r>
  <r>
    <n v="8241"/>
    <s v="N"/>
    <d v="2017-04-28T00:00:00"/>
    <s v="Critical"/>
    <x v="46"/>
    <n v="1342.7159999999999"/>
    <n v="0.03"/>
    <s v="Regular"/>
    <n v="707.06"/>
    <n v="47.99"/>
    <n v="14.99"/>
    <s v="Nathan Mautz"/>
    <s v="Dyfed"/>
    <s v="Home Office"/>
    <x v="1"/>
    <s v="Telephones and Communication"/>
    <s v="Small Pack"/>
    <d v="2017-04-30T00:00:00"/>
    <x v="3"/>
  </r>
  <r>
    <n v="8242"/>
    <s v="Y"/>
    <d v="2017-04-29T00:00:00"/>
    <s v="Not Specified"/>
    <x v="19"/>
    <n v="1140"/>
    <n v="0.01"/>
    <s v="Regular"/>
    <n v="-304.81"/>
    <n v="107.99"/>
    <n v="49"/>
    <s v="Michael Tossell"/>
    <s v="West Glamorgan"/>
    <s v="Home Office"/>
    <x v="0"/>
    <s v="Storage &amp; Organization"/>
    <s v="Large Box"/>
    <d v="2017-05-01T00:00:00"/>
    <x v="3"/>
  </r>
  <r>
    <n v="8243"/>
    <s v="N"/>
    <d v="2017-05-02T00:00:00"/>
    <s v="Low"/>
    <x v="26"/>
    <n v="78.849999999999994"/>
    <n v="0.03"/>
    <s v="Regular"/>
    <n v="-87.55"/>
    <n v="15.36"/>
    <n v="20.27"/>
    <s v="Christina Anderson"/>
    <s v="Mid Glamorgan"/>
    <s v="Corporate"/>
    <x v="0"/>
    <s v="Binders and Binder Accessories"/>
    <s v="Small Box"/>
    <d v="2017-05-06T00:00:00"/>
    <x v="3"/>
  </r>
  <r>
    <n v="8244"/>
    <s v="N"/>
    <d v="2017-05-04T00:00:00"/>
    <s v="Low"/>
    <x v="6"/>
    <n v="302.29000000000002"/>
    <n v="0.09"/>
    <s v="Regular"/>
    <n v="-316.44"/>
    <n v="85.98"/>
    <n v="26.14"/>
    <s v="Sam Craven"/>
    <s v="Mid Glamorgan"/>
    <s v="Home Office"/>
    <x v="1"/>
    <s v="Computer Peripherals"/>
    <s v="Small Box"/>
    <d v="2017-05-04T00:00:00"/>
    <x v="3"/>
  </r>
  <r>
    <n v="8245"/>
    <s v="N"/>
    <d v="2017-05-04T00:00:00"/>
    <s v="Low"/>
    <x v="33"/>
    <n v="253.97"/>
    <n v="0.06"/>
    <s v="Regular"/>
    <n v="-127.11"/>
    <n v="16.98"/>
    <n v="19.489999999999998"/>
    <s v="Sam Craven"/>
    <s v="Mid Glamorgan"/>
    <s v="Home Office"/>
    <x v="0"/>
    <s v="Paper"/>
    <s v="Small Box"/>
    <d v="2017-05-06T00:00:00"/>
    <x v="3"/>
  </r>
  <r>
    <n v="8246"/>
    <s v="N"/>
    <d v="2017-05-05T00:00:00"/>
    <s v="Medium"/>
    <x v="48"/>
    <n v="188.72"/>
    <n v="0.03"/>
    <s v="Regular"/>
    <n v="85.72"/>
    <n v="37.380000000000003"/>
    <n v="22.99"/>
    <s v="Nathan Mautz"/>
    <s v="Dyfed"/>
    <s v="Home Office"/>
    <x v="2"/>
    <s v="Office Furnishings"/>
    <s v="Small Pack"/>
    <d v="2017-05-07T00:00:00"/>
    <x v="3"/>
  </r>
  <r>
    <n v="8247"/>
    <s v="N"/>
    <d v="2017-05-05T00:00:00"/>
    <s v="High"/>
    <x v="36"/>
    <n v="5389.64"/>
    <n v="0.1"/>
    <s v="Regular"/>
    <n v="20.25"/>
    <n v="164.48"/>
    <n v="18"/>
    <s v="Edward Nazzal"/>
    <s v="West Glamorgan"/>
    <s v="Home Office"/>
    <x v="1"/>
    <s v="Computer Peripherals"/>
    <s v="Small Box"/>
    <d v="2017-05-07T00:00:00"/>
    <x v="3"/>
  </r>
  <r>
    <n v="8248"/>
    <s v="N"/>
    <d v="2017-05-05T00:00:00"/>
    <s v="High"/>
    <x v="18"/>
    <n v="1043.3499999999999"/>
    <n v="0.08"/>
    <s v="Regular"/>
    <n v="347.81"/>
    <n v="47.41"/>
    <n v="15.99"/>
    <s v="Edward Nazzal"/>
    <s v="West Glamorgan"/>
    <s v="Home Office"/>
    <x v="1"/>
    <s v="Computer Peripherals"/>
    <s v="Small Pack"/>
    <d v="2017-05-07T00:00:00"/>
    <x v="3"/>
  </r>
  <r>
    <n v="8249"/>
    <s v="N"/>
    <d v="2017-05-05T00:00:00"/>
    <s v="Critical"/>
    <x v="2"/>
    <n v="14989.14"/>
    <n v="0.02"/>
    <s v="Regular"/>
    <n v="-1786.1"/>
    <n v="311.99"/>
    <n v="25.64"/>
    <s v="Christina Anderson"/>
    <s v="Mid Glamorgan"/>
    <s v="Corporate"/>
    <x v="1"/>
    <s v="Copiers and Fax"/>
    <s v="Large Box"/>
    <d v="2017-05-05T00:00:00"/>
    <x v="3"/>
  </r>
  <r>
    <n v="8250"/>
    <s v="N"/>
    <d v="2017-05-05T00:00:00"/>
    <s v="Critical"/>
    <x v="40"/>
    <n v="5594.6"/>
    <n v="0.05"/>
    <s v="Express"/>
    <n v="2259.56"/>
    <n v="174.93"/>
    <n v="33.99"/>
    <s v="Christina Anderson"/>
    <s v="Mid Glamorgan"/>
    <s v="Corporate"/>
    <x v="0"/>
    <s v="Envelopes"/>
    <s v="Small Box"/>
    <d v="2017-05-06T00:00:00"/>
    <x v="3"/>
  </r>
  <r>
    <n v="8251"/>
    <s v="N"/>
    <d v="2017-05-05T00:00:00"/>
    <s v="Critical"/>
    <x v="2"/>
    <n v="408.79"/>
    <n v="0.03"/>
    <s v="Express"/>
    <n v="167.35"/>
    <n v="20.34"/>
    <n v="14.96"/>
    <s v="Christina Anderson"/>
    <s v="Mid Glamorgan"/>
    <s v="Corporate"/>
    <x v="2"/>
    <s v="Office Furnishings"/>
    <s v="Wrap Bag"/>
    <d v="2017-05-07T00:00:00"/>
    <x v="3"/>
  </r>
  <r>
    <n v="8252"/>
    <s v="N"/>
    <d v="2017-05-06T00:00:00"/>
    <s v="High"/>
    <x v="0"/>
    <n v="469.29"/>
    <n v="0.05"/>
    <s v="Express"/>
    <n v="-304.42"/>
    <n v="162.97999999999999"/>
    <n v="27.99"/>
    <s v="Roy Jones"/>
    <s v="Mid Glamorgan"/>
    <s v="Corporate"/>
    <x v="1"/>
    <s v="Office Machines"/>
    <s v="Medium Box"/>
    <d v="2017-05-08T00:00:00"/>
    <x v="3"/>
  </r>
  <r>
    <n v="8253"/>
    <s v="N"/>
    <d v="2017-05-06T00:00:00"/>
    <s v="High"/>
    <x v="5"/>
    <n v="582.51"/>
    <n v="0.02"/>
    <s v="Regular"/>
    <n v="77.150000000000006"/>
    <n v="30.97"/>
    <n v="23.03"/>
    <s v="Roy Jones"/>
    <s v="Mid Glamorgan"/>
    <s v="Corporate"/>
    <x v="0"/>
    <s v="Paper"/>
    <s v="Small Box"/>
    <d v="2017-05-07T00:00:00"/>
    <x v="3"/>
  </r>
  <r>
    <n v="8254"/>
    <s v="N"/>
    <d v="2017-05-06T00:00:00"/>
    <s v="High"/>
    <x v="15"/>
    <n v="243.86"/>
    <n v="0.05"/>
    <s v="Regular"/>
    <n v="-128.91"/>
    <n v="21.71"/>
    <n v="23.45"/>
    <s v="Roy Jones"/>
    <s v="Mid Glamorgan"/>
    <s v="Corporate"/>
    <x v="0"/>
    <s v="Storage &amp; Organization"/>
    <s v="Small Box"/>
    <d v="2017-05-09T00:00:00"/>
    <x v="3"/>
  </r>
  <r>
    <n v="8255"/>
    <s v="N"/>
    <d v="2017-05-06T00:00:00"/>
    <s v="Not Specified"/>
    <x v="13"/>
    <n v="36.130000000000003"/>
    <n v="0"/>
    <s v="Regular"/>
    <n v="-51.64"/>
    <n v="32.97"/>
    <n v="20.5"/>
    <s v="Neil Knudson"/>
    <s v="Mid Glamorgan"/>
    <s v="Corporate"/>
    <x v="1"/>
    <s v="Computer Peripherals"/>
    <s v="Small Box"/>
    <d v="2017-05-07T00:00:00"/>
    <x v="3"/>
  </r>
  <r>
    <n v="8256"/>
    <s v="N"/>
    <d v="2017-05-06T00:00:00"/>
    <s v="Not Specified"/>
    <x v="25"/>
    <n v="75.28"/>
    <n v="0.08"/>
    <s v="Express"/>
    <n v="10.27"/>
    <n v="14.1"/>
    <n v="14.7"/>
    <s v="Neil Knudson"/>
    <s v="Mid Glamorgan"/>
    <s v="Corporate"/>
    <x v="0"/>
    <s v="Pens &amp; Art Supplies"/>
    <s v="Wrap Bag"/>
    <d v="2017-05-08T00:00:00"/>
    <x v="3"/>
  </r>
  <r>
    <n v="8257"/>
    <s v="N"/>
    <d v="2017-05-07T00:00:00"/>
    <s v="Critical"/>
    <x v="14"/>
    <n v="4208.87"/>
    <n v="0.04"/>
    <s v="Delivery Van"/>
    <n v="204.65"/>
    <n v="224.6"/>
    <n v="66.2"/>
    <s v="Cynthia Arntzen"/>
    <s v="West Glamorgan"/>
    <s v="Small Business"/>
    <x v="2"/>
    <s v="Tables"/>
    <s v="Jumbo Box"/>
    <d v="2017-05-08T00:00:00"/>
    <x v="3"/>
  </r>
  <r>
    <n v="8258"/>
    <s v="N"/>
    <d v="2017-05-07T00:00:00"/>
    <s v="Critical"/>
    <x v="7"/>
    <n v="63.06"/>
    <n v="0.08"/>
    <s v="Regular"/>
    <n v="-16"/>
    <n v="15.28"/>
    <n v="16.309999999999999"/>
    <s v="Cynthia Arntzen"/>
    <s v="West Glamorgan"/>
    <s v="Small Business"/>
    <x v="0"/>
    <s v="Pens &amp; Art Supplies"/>
    <s v="Wrap Bag"/>
    <d v="2017-05-08T00:00:00"/>
    <x v="3"/>
  </r>
  <r>
    <n v="8259"/>
    <s v="N"/>
    <d v="2017-05-08T00:00:00"/>
    <s v="Critical"/>
    <x v="20"/>
    <n v="350.76"/>
    <n v="0.08"/>
    <s v="Regular"/>
    <n v="-35.869999999999997"/>
    <n v="68.959999999999994"/>
    <n v="27.22"/>
    <s v="Ryan Crowe"/>
    <s v="Mid Glamorgan"/>
    <s v="Small Business"/>
    <x v="0"/>
    <s v="Appliances"/>
    <s v="Small Box"/>
    <d v="2017-05-10T00:00:00"/>
    <x v="3"/>
  </r>
  <r>
    <n v="8260"/>
    <s v="N"/>
    <d v="2017-05-08T00:00:00"/>
    <s v="Critical"/>
    <x v="48"/>
    <n v="316.62150000000003"/>
    <n v="0.09"/>
    <s v="Regular"/>
    <n v="-62.9"/>
    <n v="67.989999999999995"/>
    <n v="15.25"/>
    <s v="Ryan Crowe"/>
    <s v="Mid Glamorgan"/>
    <s v="Small Business"/>
    <x v="1"/>
    <s v="Telephones and Communication"/>
    <s v="Small Pack"/>
    <d v="2017-05-10T00:00:00"/>
    <x v="3"/>
  </r>
  <r>
    <n v="8261"/>
    <s v="N"/>
    <d v="2017-05-09T00:00:00"/>
    <s v="Low"/>
    <x v="4"/>
    <n v="126.38"/>
    <n v="0.05"/>
    <s v="Regular"/>
    <n v="-7.37"/>
    <n v="26.27"/>
    <n v="21.27"/>
    <s v="Shaun Weien"/>
    <s v="Dyfed"/>
    <s v="Home Office"/>
    <x v="0"/>
    <s v="Binders and Binder Accessories"/>
    <s v="Small Box"/>
    <d v="2017-05-11T00:00:00"/>
    <x v="3"/>
  </r>
  <r>
    <n v="8262"/>
    <s v="N"/>
    <d v="2017-05-09T00:00:00"/>
    <s v="Low"/>
    <x v="25"/>
    <n v="4917.49"/>
    <n v="0.01"/>
    <s v="Regular"/>
    <n v="1674.78"/>
    <n v="171.99"/>
    <n v="19.5"/>
    <s v="Shaun Weien"/>
    <s v="Dyfed"/>
    <s v="Home Office"/>
    <x v="1"/>
    <s v="Computer Peripherals"/>
    <s v="Small Box"/>
    <d v="2017-05-11T00:00:00"/>
    <x v="3"/>
  </r>
  <r>
    <n v="8263"/>
    <s v="N"/>
    <d v="2017-05-09T00:00:00"/>
    <s v="Low"/>
    <x v="40"/>
    <n v="1065.8499999999999"/>
    <n v="0.01"/>
    <s v="Regular"/>
    <n v="-380.62"/>
    <n v="39.75"/>
    <n v="33.99"/>
    <s v="Shaun Weien"/>
    <s v="Dyfed"/>
    <s v="Home Office"/>
    <x v="0"/>
    <s v="Storage &amp; Organization"/>
    <s v="Small Box"/>
    <d v="2017-05-11T00:00:00"/>
    <x v="3"/>
  </r>
  <r>
    <n v="8264"/>
    <s v="N"/>
    <d v="2017-05-09T00:00:00"/>
    <s v="High"/>
    <x v="44"/>
    <n v="159.91999999999999"/>
    <n v="0.03"/>
    <s v="Regular"/>
    <n v="-38.47"/>
    <n v="18.48"/>
    <n v="19.940000000000001"/>
    <s v="Nick Crebassa"/>
    <s v="Mid Glamorgan"/>
    <s v="Corporate"/>
    <x v="0"/>
    <s v="Paper"/>
    <s v="Small Box"/>
    <d v="2017-05-10T00:00:00"/>
    <x v="3"/>
  </r>
  <r>
    <n v="8265"/>
    <s v="N"/>
    <d v="2017-05-09T00:00:00"/>
    <s v="High"/>
    <x v="34"/>
    <n v="79"/>
    <n v="0.05"/>
    <s v="Regular"/>
    <n v="-25.25"/>
    <n v="16.98"/>
    <n v="18.7"/>
    <s v="Nick Crebassa"/>
    <s v="Mid Glamorgan"/>
    <s v="Corporate"/>
    <x v="0"/>
    <s v="Paper"/>
    <s v="Small Box"/>
    <d v="2017-05-11T00:00:00"/>
    <x v="3"/>
  </r>
  <r>
    <n v="8266"/>
    <s v="N"/>
    <d v="2017-05-09T00:00:00"/>
    <s v="High"/>
    <x v="36"/>
    <n v="1707.383"/>
    <n v="0.1"/>
    <s v="Regular"/>
    <n v="-197.46"/>
    <n v="67.989999999999995"/>
    <n v="19"/>
    <s v="Nick Crebassa"/>
    <s v="Mid Glamorgan"/>
    <s v="Corporate"/>
    <x v="1"/>
    <s v="Telephones and Communication"/>
    <s v="Small Pack"/>
    <d v="2017-05-12T00:00:00"/>
    <x v="3"/>
  </r>
  <r>
    <n v="8267"/>
    <s v="N"/>
    <d v="2017-05-10T00:00:00"/>
    <s v="Not Specified"/>
    <x v="20"/>
    <n v="3385.58"/>
    <n v="0.08"/>
    <s v="Regular"/>
    <n v="-1347.28"/>
    <n v="611.99"/>
    <n v="38.49"/>
    <s v="Juliana Krohn"/>
    <s v="Mid Glamorgan"/>
    <s v="Corporate"/>
    <x v="1"/>
    <s v="Copiers and Fax"/>
    <s v="Large Box"/>
    <d v="2017-05-11T00:00:00"/>
    <x v="3"/>
  </r>
  <r>
    <n v="8268"/>
    <s v="N"/>
    <d v="2017-05-10T00:00:00"/>
    <s v="Not Specified"/>
    <x v="37"/>
    <n v="1450.6659999999999"/>
    <n v="0.08"/>
    <s v="Regular"/>
    <n v="161.51"/>
    <n v="77.989999999999995"/>
    <n v="22.99"/>
    <s v="Juliana Krohn"/>
    <s v="Mid Glamorgan"/>
    <s v="Corporate"/>
    <x v="1"/>
    <s v="Telephones and Communication"/>
    <s v="Small Box"/>
    <d v="2017-05-12T00:00:00"/>
    <x v="3"/>
  </r>
  <r>
    <n v="8269"/>
    <s v="N"/>
    <d v="2017-05-10T00:00:00"/>
    <s v="Medium"/>
    <x v="31"/>
    <n v="164.22"/>
    <n v="0.03"/>
    <s v="Regular"/>
    <n v="-32.22"/>
    <n v="17.68"/>
    <n v="17.600000000000001"/>
    <s v="John Huston"/>
    <s v="Mid Glamorgan"/>
    <s v="Consumer"/>
    <x v="0"/>
    <s v="Scissors Rulers and Trimmers"/>
    <s v="Small Pack"/>
    <d v="2017-05-11T00:00:00"/>
    <x v="3"/>
  </r>
  <r>
    <n v="8270"/>
    <s v="N"/>
    <d v="2017-05-10T00:00:00"/>
    <s v="Critical"/>
    <x v="6"/>
    <n v="104.97"/>
    <n v="0.04"/>
    <s v="Regular"/>
    <n v="-21.91"/>
    <n v="31.94"/>
    <n v="28.87"/>
    <s v="Cindy Schnelling"/>
    <s v="South Glamorgan"/>
    <s v="Corporate"/>
    <x v="2"/>
    <s v="Office Furnishings"/>
    <s v="Large Box"/>
    <d v="2017-05-11T00:00:00"/>
    <x v="3"/>
  </r>
  <r>
    <n v="8271"/>
    <s v="N"/>
    <d v="2017-05-10T00:00:00"/>
    <s v="Critical"/>
    <x v="25"/>
    <n v="117.72"/>
    <n v="0.09"/>
    <s v="Regular"/>
    <n v="-27.25"/>
    <n v="15.68"/>
    <n v="15.32"/>
    <s v="Cindy Schnelling"/>
    <s v="South Glamorgan"/>
    <s v="Corporate"/>
    <x v="0"/>
    <s v="Scissors Rulers and Trimmers"/>
    <s v="Wrap Bag"/>
    <d v="2017-05-12T00:00:00"/>
    <x v="3"/>
  </r>
  <r>
    <n v="8272"/>
    <s v="N"/>
    <d v="2017-05-11T00:00:00"/>
    <s v="Medium"/>
    <x v="34"/>
    <n v="626.24"/>
    <n v="0.05"/>
    <s v="Regular"/>
    <n v="-195.44"/>
    <n v="53.47"/>
    <n v="48.2"/>
    <s v="Craig Yedwab"/>
    <s v="Dyfed"/>
    <s v="Corporate"/>
    <x v="2"/>
    <s v="Office Furnishings"/>
    <s v="Wrap Bag"/>
    <d v="2017-05-12T00:00:00"/>
    <x v="3"/>
  </r>
  <r>
    <n v="8273"/>
    <s v="N"/>
    <d v="2017-05-11T00:00:00"/>
    <s v="Low"/>
    <x v="22"/>
    <n v="564.63"/>
    <n v="0.09"/>
    <s v="Regular"/>
    <n v="-37.590000000000003"/>
    <n v="36.92"/>
    <n v="26.98"/>
    <s v="Eugene Barchas"/>
    <s v="South Glamorgan"/>
    <s v="Home Office"/>
    <x v="0"/>
    <s v="Binders and Binder Accessories"/>
    <s v="Small Box"/>
    <d v="2017-05-16T00:00:00"/>
    <x v="3"/>
  </r>
  <r>
    <n v="8274"/>
    <s v="N"/>
    <d v="2017-05-11T00:00:00"/>
    <s v="Low"/>
    <x v="47"/>
    <n v="5327.97"/>
    <n v="0.02"/>
    <s v="Regular"/>
    <n v="539.69000000000005"/>
    <n v="205.17"/>
    <n v="33.99"/>
    <s v="Linda Southworth"/>
    <s v="Mid Glamorgan"/>
    <s v="Consumer"/>
    <x v="0"/>
    <s v="Storage &amp; Organization"/>
    <s v="Small Box"/>
    <d v="2017-05-16T00:00:00"/>
    <x v="3"/>
  </r>
  <r>
    <n v="8275"/>
    <s v="N"/>
    <d v="2017-05-12T00:00:00"/>
    <s v="Critical"/>
    <x v="3"/>
    <n v="73.73"/>
    <n v="0.03"/>
    <s v="Regular"/>
    <n v="-41.83"/>
    <n v="16.13"/>
    <n v="19.04"/>
    <s v="Russell DAscenzo"/>
    <s v="Mid Glamorgan"/>
    <s v="Consumer"/>
    <x v="0"/>
    <s v="Binders and Binder Accessories"/>
    <s v="Small Box"/>
    <d v="2017-05-14T00:00:00"/>
    <x v="3"/>
  </r>
  <r>
    <n v="8276"/>
    <s v="N"/>
    <d v="2017-05-12T00:00:00"/>
    <s v="High"/>
    <x v="40"/>
    <n v="313.02"/>
    <n v="0.1"/>
    <s v="Regular"/>
    <n v="-124.46"/>
    <n v="20.74"/>
    <n v="22.29"/>
    <s v="Fred McMath"/>
    <s v="Dyfed"/>
    <s v="Small Business"/>
    <x v="0"/>
    <s v="Envelopes"/>
    <s v="Small Box"/>
    <d v="2017-05-13T00:00:00"/>
    <x v="3"/>
  </r>
  <r>
    <n v="8277"/>
    <s v="N"/>
    <d v="2017-05-12T00:00:00"/>
    <s v="Critical"/>
    <x v="16"/>
    <n v="2521.9124999999999"/>
    <n v="0.04"/>
    <s v="Express"/>
    <n v="607.04999999999995"/>
    <n v="77.989999999999995"/>
    <n v="18.989999999999998"/>
    <s v="Benjamin Venier"/>
    <s v="Dyfed"/>
    <s v="Small Business"/>
    <x v="1"/>
    <s v="Telephones and Communication"/>
    <s v="Small Box"/>
    <d v="2017-05-13T00:00:00"/>
    <x v="3"/>
  </r>
  <r>
    <n v="8278"/>
    <s v="N"/>
    <d v="2017-05-12T00:00:00"/>
    <s v="High"/>
    <x v="44"/>
    <n v="1125.6514999999999"/>
    <n v="0.1"/>
    <s v="Regular"/>
    <n v="-54.19"/>
    <n v="77.989999999999995"/>
    <n v="22.99"/>
    <s v="Michael Kennedy"/>
    <s v="Dyfed"/>
    <s v="Corporate"/>
    <x v="1"/>
    <s v="Telephones and Communication"/>
    <s v="Small Box"/>
    <d v="2017-05-14T00:00:00"/>
    <x v="3"/>
  </r>
  <r>
    <n v="8279"/>
    <s v="N"/>
    <d v="2017-05-12T00:00:00"/>
    <s v="High"/>
    <x v="29"/>
    <n v="616.79999999999995"/>
    <n v="0.04"/>
    <s v="Regular"/>
    <n v="-83.83"/>
    <n v="27.28"/>
    <n v="24.91"/>
    <s v="Michael Kennedy"/>
    <s v="Dyfed"/>
    <s v="Corporate"/>
    <x v="0"/>
    <s v="Binders and Binder Accessories"/>
    <s v="Small Box"/>
    <d v="2017-05-13T00:00:00"/>
    <x v="3"/>
  </r>
  <r>
    <n v="8280"/>
    <s v="N"/>
    <d v="2017-05-12T00:00:00"/>
    <s v="High"/>
    <x v="22"/>
    <n v="2305.7199999999998"/>
    <n v="0.06"/>
    <s v="Regular"/>
    <n v="224.12"/>
    <n v="111.99"/>
    <n v="33.99"/>
    <s v="Dorothy Wardle"/>
    <s v="South Glamorgan"/>
    <s v="Corporate"/>
    <x v="1"/>
    <s v="Computer Peripherals"/>
    <s v="Small Box"/>
    <d v="2017-05-13T00:00:00"/>
    <x v="3"/>
  </r>
  <r>
    <n v="8281"/>
    <s v="N"/>
    <d v="2017-05-13T00:00:00"/>
    <s v="High"/>
    <x v="41"/>
    <n v="938.48"/>
    <n v="0.1"/>
    <s v="Express"/>
    <n v="275"/>
    <n v="41.89"/>
    <n v="15.99"/>
    <s v="Cynthia Arntzen"/>
    <s v="West Glamorgan"/>
    <s v="Small Business"/>
    <x v="1"/>
    <s v="Computer Peripherals"/>
    <s v="Small Pack"/>
    <d v="2017-05-16T00:00:00"/>
    <x v="3"/>
  </r>
  <r>
    <n v="8282"/>
    <s v="N"/>
    <d v="2017-05-15T00:00:00"/>
    <s v="High"/>
    <x v="0"/>
    <n v="128.52000000000001"/>
    <n v="0.1"/>
    <s v="Regular"/>
    <n v="-113.42"/>
    <n v="55.98"/>
    <n v="15.99"/>
    <s v="Michelle Lonsdale"/>
    <s v="South Glamorgan"/>
    <s v="Home Office"/>
    <x v="1"/>
    <s v="Computer Peripherals"/>
    <s v="Small Pack"/>
    <d v="2017-05-16T00:00:00"/>
    <x v="3"/>
  </r>
  <r>
    <n v="8283"/>
    <s v="N"/>
    <d v="2017-05-16T00:00:00"/>
    <s v="High"/>
    <x v="44"/>
    <n v="817.31"/>
    <n v="7.0000000000000007E-2"/>
    <s v="Regular"/>
    <n v="327.07"/>
    <n v="49.7"/>
    <n v="16.989999999999998"/>
    <s v="Natalie Fritzler"/>
    <s v="West Glamorgan"/>
    <s v="Home Office"/>
    <x v="0"/>
    <s v="Binders and Binder Accessories"/>
    <s v="Small Box"/>
    <d v="2017-05-19T00:00:00"/>
    <x v="3"/>
  </r>
  <r>
    <n v="8284"/>
    <s v="N"/>
    <d v="2017-05-16T00:00:00"/>
    <s v="High"/>
    <x v="33"/>
    <n v="1035.06"/>
    <n v="0"/>
    <s v="Regular"/>
    <n v="189.47"/>
    <n v="31.98"/>
    <n v="22.68"/>
    <s v="Natalie Fritzler"/>
    <s v="West Glamorgan"/>
    <s v="Home Office"/>
    <x v="0"/>
    <s v="Paper"/>
    <s v="Small Box"/>
    <d v="2017-05-18T00:00:00"/>
    <x v="3"/>
  </r>
  <r>
    <n v="8285"/>
    <s v="N"/>
    <d v="2017-05-16T00:00:00"/>
    <s v="High"/>
    <x v="18"/>
    <n v="308.77999999999997"/>
    <n v="0.06"/>
    <s v="Regular"/>
    <n v="10.48"/>
    <n v="22.48"/>
    <n v="16.89"/>
    <s v="Natalie Fritzler"/>
    <s v="West Glamorgan"/>
    <s v="Home Office"/>
    <x v="0"/>
    <s v="Pens &amp; Art Supplies"/>
    <s v="Small Pack"/>
    <d v="2017-05-18T00:00:00"/>
    <x v="3"/>
  </r>
  <r>
    <n v="8286"/>
    <s v="N"/>
    <d v="2017-05-17T00:00:00"/>
    <s v="High"/>
    <x v="2"/>
    <n v="2054.98"/>
    <n v="0.01"/>
    <s v="Regular"/>
    <n v="908.02"/>
    <n v="52.98"/>
    <n v="15.99"/>
    <s v="Ed Ludwig"/>
    <s v="West Glamorgan"/>
    <s v="Consumer"/>
    <x v="1"/>
    <s v="Computer Peripherals"/>
    <s v="Small Pack"/>
    <d v="2017-05-19T00:00:00"/>
    <x v="3"/>
  </r>
  <r>
    <n v="8287"/>
    <s v="N"/>
    <d v="2017-05-17T00:00:00"/>
    <s v="High"/>
    <x v="13"/>
    <n v="64.010000000000005"/>
    <n v="0.02"/>
    <s v="Regular"/>
    <n v="-16.760000000000002"/>
    <n v="52.97"/>
    <n v="28.45"/>
    <s v="Ed Ludwig"/>
    <s v="West Glamorgan"/>
    <s v="Consumer"/>
    <x v="2"/>
    <s v="Office Furnishings"/>
    <s v="Large Box"/>
    <d v="2017-05-19T00:00:00"/>
    <x v="3"/>
  </r>
  <r>
    <n v="8288"/>
    <s v="N"/>
    <d v="2017-05-17T00:00:00"/>
    <s v="Not Specified"/>
    <x v="9"/>
    <n v="1167.95"/>
    <n v="0.05"/>
    <s v="Delivery Van"/>
    <n v="-173.77"/>
    <n v="37.979999999999997"/>
    <n v="28.36"/>
    <s v="Steven Cartwright"/>
    <s v="Mid Glamorgan"/>
    <s v="Home Office"/>
    <x v="2"/>
    <s v="Chairs &amp; Chairmats"/>
    <s v="Jumbo Drum"/>
    <d v="2017-05-18T00:00:00"/>
    <x v="3"/>
  </r>
  <r>
    <n v="8289"/>
    <s v="N"/>
    <d v="2017-05-18T00:00:00"/>
    <s v="High"/>
    <x v="41"/>
    <n v="142.6"/>
    <n v="0.02"/>
    <s v="Regular"/>
    <n v="64.8"/>
    <n v="16.13"/>
    <n v="14.5"/>
    <s v="Darren Koutras"/>
    <s v="Dyfed"/>
    <s v="Consumer"/>
    <x v="0"/>
    <s v="Labels"/>
    <s v="Small Box"/>
    <d v="2017-05-19T00:00:00"/>
    <x v="3"/>
  </r>
  <r>
    <n v="8290"/>
    <s v="Y"/>
    <d v="2017-05-19T00:00:00"/>
    <s v="Not Specified"/>
    <x v="10"/>
    <n v="1010.17"/>
    <n v="7.0000000000000007E-2"/>
    <s v="Regular"/>
    <n v="301"/>
    <n v="61.34"/>
    <n v="24.25"/>
    <s v="Darren Budd"/>
    <s v="West Glamorgan"/>
    <s v="Consumer"/>
    <x v="2"/>
    <s v="Office Furnishings"/>
    <s v="Large Box"/>
    <d v="2017-05-21T00:00:00"/>
    <x v="3"/>
  </r>
  <r>
    <n v="8291"/>
    <s v="Y"/>
    <d v="2017-05-19T00:00:00"/>
    <s v="Not Specified"/>
    <x v="7"/>
    <n v="185.54"/>
    <n v="0.01"/>
    <s v="Regular"/>
    <n v="61.7"/>
    <n v="22.06"/>
    <n v="16.059999999999999"/>
    <s v="Darren Budd"/>
    <s v="West Glamorgan"/>
    <s v="Consumer"/>
    <x v="2"/>
    <s v="Office Furnishings"/>
    <s v="Wrap Bag"/>
    <d v="2017-05-21T00:00:00"/>
    <x v="3"/>
  </r>
  <r>
    <n v="8292"/>
    <s v="N"/>
    <d v="2017-05-19T00:00:00"/>
    <s v="Critical"/>
    <x v="48"/>
    <n v="170.54"/>
    <n v="7.0000000000000007E-2"/>
    <s v="Regular"/>
    <n v="-32.1"/>
    <n v="34.99"/>
    <n v="22.99"/>
    <s v="Kelly Andreada"/>
    <s v="Mid Glamorgan"/>
    <s v="Home Office"/>
    <x v="0"/>
    <s v="Pens &amp; Art Supplies"/>
    <s v="Small Pack"/>
    <d v="2017-05-20T00:00:00"/>
    <x v="3"/>
  </r>
  <r>
    <n v="8293"/>
    <s v="N"/>
    <d v="2017-05-20T00:00:00"/>
    <s v="Critical"/>
    <x v="10"/>
    <n v="87.85"/>
    <n v="0.09"/>
    <s v="Regular"/>
    <n v="-55.56"/>
    <n v="15.74"/>
    <n v="18.690000000000001"/>
    <s v="Brad Thomas"/>
    <s v="Mid Glamorgan"/>
    <s v="Home Office"/>
    <x v="0"/>
    <s v="Binders and Binder Accessories"/>
    <s v="Small Box"/>
    <d v="2017-05-21T00:00:00"/>
    <x v="3"/>
  </r>
  <r>
    <n v="8294"/>
    <s v="N"/>
    <d v="2017-05-20T00:00:00"/>
    <s v="Low"/>
    <x v="35"/>
    <n v="277.56"/>
    <n v="0.09"/>
    <s v="Regular"/>
    <n v="22.32"/>
    <n v="23.09"/>
    <n v="19.25"/>
    <s v="Deanra Eno"/>
    <s v="Mid Glamorgan"/>
    <s v="Corporate"/>
    <x v="0"/>
    <s v="Envelopes"/>
    <s v="Small Box"/>
    <d v="2017-05-29T00:00:00"/>
    <x v="3"/>
  </r>
  <r>
    <n v="8295"/>
    <s v="N"/>
    <d v="2017-05-20T00:00:00"/>
    <s v="Low"/>
    <x v="22"/>
    <n v="2701.41"/>
    <n v="0.08"/>
    <s v="Express"/>
    <n v="999.71"/>
    <n v="132.97"/>
    <n v="21.11"/>
    <s v="Deanra Eno"/>
    <s v="Mid Glamorgan"/>
    <s v="Corporate"/>
    <x v="1"/>
    <s v="Office Machines"/>
    <s v="Medium Box"/>
    <d v="2017-05-20T00:00:00"/>
    <x v="3"/>
  </r>
  <r>
    <n v="8296"/>
    <s v="N"/>
    <d v="2017-05-20T00:00:00"/>
    <s v="Critical"/>
    <x v="4"/>
    <n v="41350.61"/>
    <n v="0.09"/>
    <s v="Regular"/>
    <n v="3857.59"/>
    <n v="6795.02"/>
    <n v="38.49"/>
    <s v="Craig Carreira"/>
    <s v="Mid Glamorgan"/>
    <s v="Corporate"/>
    <x v="1"/>
    <s v="Office Machines"/>
    <s v="Large Box"/>
    <d v="2017-05-22T00:00:00"/>
    <x v="3"/>
  </r>
  <r>
    <n v="8297"/>
    <s v="N"/>
    <d v="2017-05-20T00:00:00"/>
    <s v="Medium"/>
    <x v="41"/>
    <n v="375.58"/>
    <n v="7.0000000000000007E-2"/>
    <s v="Regular"/>
    <n v="-31.38"/>
    <n v="24.21"/>
    <n v="18.809999999999999"/>
    <s v="Brendan Dodson"/>
    <s v="South Glamorgan"/>
    <s v="Corporate"/>
    <x v="0"/>
    <s v="Storage &amp; Organization"/>
    <s v="Small Box"/>
    <d v="2017-05-21T00:00:00"/>
    <x v="3"/>
  </r>
  <r>
    <n v="8298"/>
    <s v="N"/>
    <d v="2017-05-21T00:00:00"/>
    <s v="Low"/>
    <x v="21"/>
    <n v="229.6"/>
    <n v="0.03"/>
    <s v="Regular"/>
    <n v="-34.85"/>
    <n v="34.380000000000003"/>
    <n v="29.1"/>
    <s v="Matthew Clasen"/>
    <s v="West Glamorgan"/>
    <s v="Consumer"/>
    <x v="0"/>
    <s v="Binders and Binder Accessories"/>
    <s v="Small Box"/>
    <d v="2017-05-23T00:00:00"/>
    <x v="3"/>
  </r>
  <r>
    <n v="8299"/>
    <s v="N"/>
    <d v="2017-05-21T00:00:00"/>
    <s v="Low"/>
    <x v="39"/>
    <n v="47.3"/>
    <n v="0.02"/>
    <s v="Regular"/>
    <n v="-32.4"/>
    <n v="17.940000000000001"/>
    <n v="23.92"/>
    <s v="Matthew Clasen"/>
    <s v="West Glamorgan"/>
    <s v="Consumer"/>
    <x v="0"/>
    <s v="Binders and Binder Accessories"/>
    <s v="Small Box"/>
    <d v="2017-05-26T00:00:00"/>
    <x v="3"/>
  </r>
  <r>
    <n v="8300"/>
    <s v="N"/>
    <d v="2017-05-21T00:00:00"/>
    <s v="Low"/>
    <x v="9"/>
    <n v="327.36"/>
    <n v="0.01"/>
    <s v="Express"/>
    <n v="128.55000000000001"/>
    <n v="18.98"/>
    <n v="15.6"/>
    <s v="Matthew Clasen"/>
    <s v="Mid Glamorgan"/>
    <s v="Consumer"/>
    <x v="0"/>
    <s v="Paper"/>
    <s v="Wrap Bag"/>
    <d v="2017-05-28T00:00:00"/>
    <x v="3"/>
  </r>
  <r>
    <n v="8301"/>
    <s v="N"/>
    <d v="2017-05-21T00:00:00"/>
    <s v="High"/>
    <x v="23"/>
    <n v="70.87"/>
    <n v="0"/>
    <s v="Regular"/>
    <n v="-14.52"/>
    <n v="13.26"/>
    <n v="14.7"/>
    <s v="Lindsay Castell"/>
    <s v="Mid Glamorgan"/>
    <s v="Corporate"/>
    <x v="0"/>
    <s v="Rubber Bands"/>
    <s v="Wrap Bag"/>
    <d v="2017-05-22T00:00:00"/>
    <x v="3"/>
  </r>
  <r>
    <n v="8302"/>
    <s v="N"/>
    <d v="2017-05-21T00:00:00"/>
    <s v="High"/>
    <x v="46"/>
    <n v="2856.23"/>
    <n v="7.0000000000000007E-2"/>
    <s v="Regular"/>
    <n v="-1177.47"/>
    <n v="76.650000000000006"/>
    <n v="49"/>
    <s v="Randy Ferguson"/>
    <s v="Mid Glamorgan"/>
    <s v="Home Office"/>
    <x v="0"/>
    <s v="Storage &amp; Organization"/>
    <s v="Large Box"/>
    <d v="2017-05-21T00:00:00"/>
    <x v="3"/>
  </r>
  <r>
    <n v="8303"/>
    <s v="N"/>
    <d v="2017-05-22T00:00:00"/>
    <s v="Not Specified"/>
    <x v="35"/>
    <n v="543.61"/>
    <n v="0.09"/>
    <s v="Regular"/>
    <n v="112.38"/>
    <n v="34.72"/>
    <n v="22.99"/>
    <s v="Randy Ferguson"/>
    <s v="Mid Glamorgan"/>
    <s v="Corporate"/>
    <x v="2"/>
    <s v="Office Furnishings"/>
    <s v="Small Pack"/>
    <d v="2017-05-23T00:00:00"/>
    <x v="3"/>
  </r>
  <r>
    <n v="8304"/>
    <s v="N"/>
    <d v="2017-05-22T00:00:00"/>
    <s v="Not Specified"/>
    <x v="28"/>
    <n v="4435.96"/>
    <n v="0.03"/>
    <s v="Delivery Van"/>
    <n v="219.02"/>
    <n v="308.18"/>
    <n v="68.12"/>
    <s v="Randy Ferguson"/>
    <s v="Mid Glamorgan"/>
    <s v="Corporate"/>
    <x v="2"/>
    <s v="Tables"/>
    <s v="Jumbo Box"/>
    <d v="2017-05-25T00:00:00"/>
    <x v="3"/>
  </r>
  <r>
    <n v="8305"/>
    <s v="N"/>
    <d v="2017-05-22T00:00:00"/>
    <s v="Medium"/>
    <x v="5"/>
    <n v="1111.68"/>
    <n v="0.08"/>
    <s v="Regular"/>
    <n v="365.15"/>
    <n v="52.98"/>
    <n v="15.99"/>
    <s v="Liz Carlisle"/>
    <s v="Mid Glamorgan"/>
    <s v="Corporate"/>
    <x v="1"/>
    <s v="Computer Peripherals"/>
    <s v="Small Pack"/>
    <d v="2017-05-24T00:00:00"/>
    <x v="3"/>
  </r>
  <r>
    <n v="8306"/>
    <s v="N"/>
    <d v="2017-05-23T00:00:00"/>
    <s v="Critical"/>
    <x v="45"/>
    <n v="48.25"/>
    <n v="0.09"/>
    <s v="Regular"/>
    <n v="11.86"/>
    <n v="14.62"/>
    <n v="14.8"/>
    <s v="Astrea Jones"/>
    <s v="Mid Glamorgan"/>
    <s v="Corporate"/>
    <x v="0"/>
    <s v="Rubber Bands"/>
    <s v="Wrap Bag"/>
    <d v="2017-05-25T00:00:00"/>
    <x v="3"/>
  </r>
  <r>
    <n v="8307"/>
    <s v="N"/>
    <d v="2017-05-23T00:00:00"/>
    <s v="High"/>
    <x v="28"/>
    <n v="61.19"/>
    <n v="0.03"/>
    <s v="Regular"/>
    <n v="16.95"/>
    <n v="14.88"/>
    <n v="14.99"/>
    <s v="Susan Pistek"/>
    <s v="Mid Glamorgan"/>
    <s v="Home Office"/>
    <x v="0"/>
    <s v="Labels"/>
    <s v="Small Box"/>
    <d v="2017-05-25T00:00:00"/>
    <x v="3"/>
  </r>
  <r>
    <n v="8308"/>
    <s v="N"/>
    <d v="2017-05-24T00:00:00"/>
    <s v="Medium"/>
    <x v="10"/>
    <n v="76.459999999999994"/>
    <n v="0"/>
    <s v="Regular"/>
    <n v="33.869999999999997"/>
    <n v="15.08"/>
    <n v="14.5"/>
    <s v="Philip Fox"/>
    <s v="Mid Glamorgan"/>
    <s v="Home Office"/>
    <x v="0"/>
    <s v="Labels"/>
    <s v="Small Box"/>
    <d v="2017-05-27T00:00:00"/>
    <x v="3"/>
  </r>
  <r>
    <n v="8309"/>
    <s v="N"/>
    <d v="2017-05-24T00:00:00"/>
    <s v="Medium"/>
    <x v="33"/>
    <n v="91.41"/>
    <n v="0.08"/>
    <s v="Regular"/>
    <n v="1.23"/>
    <n v="13.81"/>
    <n v="14.75"/>
    <s v="Philip Fox"/>
    <s v="Mid Glamorgan"/>
    <s v="Home Office"/>
    <x v="0"/>
    <s v="Rubber Bands"/>
    <s v="Wrap Bag"/>
    <d v="2017-05-26T00:00:00"/>
    <x v="3"/>
  </r>
  <r>
    <n v="8310"/>
    <s v="N"/>
    <d v="2017-05-24T00:00:00"/>
    <s v="Medium"/>
    <x v="43"/>
    <n v="600.32000000000005"/>
    <n v="0.02"/>
    <s v="Express"/>
    <n v="-39.520000000000003"/>
    <n v="28.06"/>
    <n v="22.34"/>
    <s v="Philip Fox"/>
    <s v="Mid Glamorgan"/>
    <s v="Home Office"/>
    <x v="0"/>
    <s v="Storage &amp; Organization"/>
    <s v="Small Box"/>
    <d v="2017-05-26T00:00:00"/>
    <x v="3"/>
  </r>
  <r>
    <n v="8311"/>
    <s v="N"/>
    <d v="2017-05-24T00:00:00"/>
    <s v="Low"/>
    <x v="46"/>
    <n v="3645.67"/>
    <n v="0.04"/>
    <s v="Regular"/>
    <n v="1129.19"/>
    <n v="92.98"/>
    <n v="18.5"/>
    <s v="Amy Cox"/>
    <s v="West Glamorgan"/>
    <s v="Small Business"/>
    <x v="0"/>
    <s v="Appliances"/>
    <s v="Small Box"/>
    <d v="2017-05-24T00:00:00"/>
    <x v="3"/>
  </r>
  <r>
    <n v="8312"/>
    <s v="N"/>
    <d v="2017-05-24T00:00:00"/>
    <s v="Low"/>
    <x v="36"/>
    <n v="1334.09"/>
    <n v="0"/>
    <s v="Regular"/>
    <n v="190.77"/>
    <n v="45.29"/>
    <n v="22.74"/>
    <s v="Amy Cox"/>
    <s v="West Glamorgan"/>
    <s v="Small Business"/>
    <x v="0"/>
    <s v="Storage &amp; Organization"/>
    <s v="Small Box"/>
    <d v="2017-05-28T00:00:00"/>
    <x v="3"/>
  </r>
  <r>
    <n v="8313"/>
    <s v="N"/>
    <d v="2017-05-25T00:00:00"/>
    <s v="Low"/>
    <x v="38"/>
    <n v="2090.4524999999999"/>
    <n v="0.09"/>
    <s v="Express"/>
    <n v="360.36"/>
    <n v="77.989999999999995"/>
    <n v="19.989999999999998"/>
    <s v="Harold Engle"/>
    <s v="Dyfed"/>
    <s v="Home Office"/>
    <x v="1"/>
    <s v="Telephones and Communication"/>
    <s v="Small Box"/>
    <d v="2017-05-29T00:00:00"/>
    <x v="3"/>
  </r>
  <r>
    <n v="8314"/>
    <s v="N"/>
    <d v="2017-05-25T00:00:00"/>
    <s v="Low"/>
    <x v="2"/>
    <n v="240.68"/>
    <n v="0.04"/>
    <s v="Regular"/>
    <n v="117.75"/>
    <n v="16.91"/>
    <n v="14.5"/>
    <s v="Harold Engle"/>
    <s v="Dyfed"/>
    <s v="Home Office"/>
    <x v="0"/>
    <s v="Labels"/>
    <s v="Small Box"/>
    <d v="2017-06-01T00:00:00"/>
    <x v="3"/>
  </r>
  <r>
    <n v="8315"/>
    <s v="N"/>
    <d v="2017-05-25T00:00:00"/>
    <s v="Low"/>
    <x v="13"/>
    <n v="54.41"/>
    <n v="0.09"/>
    <s v="Regular"/>
    <n v="-13.92"/>
    <n v="39.75"/>
    <n v="33.99"/>
    <s v="Harold Engle"/>
    <s v="Dyfed"/>
    <s v="Home Office"/>
    <x v="0"/>
    <s v="Storage &amp; Organization"/>
    <s v="Small Box"/>
    <d v="2017-06-01T00:00:00"/>
    <x v="3"/>
  </r>
  <r>
    <n v="8316"/>
    <s v="N"/>
    <d v="2017-05-25T00:00:00"/>
    <s v="High"/>
    <x v="38"/>
    <n v="1524.22"/>
    <n v="0.1"/>
    <s v="Regular"/>
    <n v="-77.88"/>
    <n v="52.98"/>
    <n v="20.5"/>
    <s v="Benjamin Farhat"/>
    <s v="Mid Glamorgan"/>
    <s v="Home Office"/>
    <x v="1"/>
    <s v="Computer Peripherals"/>
    <s v="Small Box"/>
    <d v="2017-05-27T00:00:00"/>
    <x v="3"/>
  </r>
  <r>
    <n v="8317"/>
    <s v="N"/>
    <d v="2017-05-25T00:00:00"/>
    <s v="High"/>
    <x v="46"/>
    <n v="2760.08"/>
    <n v="0.04"/>
    <s v="Regular"/>
    <n v="435.72"/>
    <n v="74.180000000000007"/>
    <n v="26.78"/>
    <s v="Benjamin Farhat"/>
    <s v="Mid Glamorgan"/>
    <s v="Home Office"/>
    <x v="0"/>
    <s v="Storage &amp; Organization"/>
    <s v="Small Box"/>
    <d v="2017-05-26T00:00:00"/>
    <x v="3"/>
  </r>
  <r>
    <n v="8318"/>
    <s v="N"/>
    <d v="2017-05-26T00:00:00"/>
    <s v="Not Specified"/>
    <x v="40"/>
    <n v="147.35"/>
    <n v="0.04"/>
    <s v="Express"/>
    <n v="-123.19"/>
    <n v="15.58"/>
    <n v="19.47"/>
    <s v="Denise Monton"/>
    <s v="Mid Glamorgan"/>
    <s v="Home Office"/>
    <x v="0"/>
    <s v="Binders and Binder Accessories"/>
    <s v="Small Box"/>
    <d v="2017-05-28T00:00:00"/>
    <x v="3"/>
  </r>
  <r>
    <n v="8319"/>
    <s v="N"/>
    <d v="2017-05-26T00:00:00"/>
    <s v="Not Specified"/>
    <x v="22"/>
    <n v="5214.8999999999996"/>
    <n v="0.03"/>
    <s v="Delivery Van"/>
    <n v="171.84"/>
    <n v="228.6"/>
    <n v="78.2"/>
    <s v="Denise Monton"/>
    <s v="Mid Glamorgan"/>
    <s v="Home Office"/>
    <x v="2"/>
    <s v="Chairs &amp; Chairmats"/>
    <s v="Jumbo Drum"/>
    <d v="2017-05-28T00:00:00"/>
    <x v="3"/>
  </r>
  <r>
    <n v="8320"/>
    <s v="N"/>
    <d v="2017-05-27T00:00:00"/>
    <s v="High"/>
    <x v="29"/>
    <n v="258"/>
    <n v="0.1"/>
    <s v="Express"/>
    <n v="-101.66"/>
    <n v="18.48"/>
    <n v="20.22"/>
    <s v="Neoma Murray"/>
    <s v="Mid Glamorgan"/>
    <s v="Small Business"/>
    <x v="0"/>
    <s v="Paper"/>
    <s v="Small Box"/>
    <d v="2017-05-29T00:00:00"/>
    <x v="3"/>
  </r>
  <r>
    <n v="8321"/>
    <s v="N"/>
    <d v="2017-05-27T00:00:00"/>
    <s v="Critical"/>
    <x v="20"/>
    <n v="982.9"/>
    <n v="0.09"/>
    <s v="Delivery Van"/>
    <n v="-246.61"/>
    <n v="172.98"/>
    <n v="49.02"/>
    <s v="Erin Smith"/>
    <s v="West Glamorgan"/>
    <s v="Home Office"/>
    <x v="2"/>
    <s v="Bookcases"/>
    <s v="Jumbo Box"/>
    <d v="2017-05-28T00:00:00"/>
    <x v="3"/>
  </r>
  <r>
    <n v="8322"/>
    <s v="N"/>
    <d v="2017-05-27T00:00:00"/>
    <s v="Critical"/>
    <x v="41"/>
    <n v="4842.2"/>
    <n v="0"/>
    <s v="Regular"/>
    <n v="1198.51"/>
    <n v="187.99"/>
    <n v="18.989999999999998"/>
    <s v="Erin Smith"/>
    <s v="West Glamorgan"/>
    <s v="Home Office"/>
    <x v="1"/>
    <s v="Telephones and Communication"/>
    <s v="Small Box"/>
    <d v="2017-05-28T00:00:00"/>
    <x v="3"/>
  </r>
  <r>
    <n v="8323"/>
    <s v="N"/>
    <d v="2017-05-28T00:00:00"/>
    <s v="Low"/>
    <x v="16"/>
    <n v="249.21"/>
    <n v="0.02"/>
    <s v="Regular"/>
    <n v="-89.43"/>
    <n v="16.91"/>
    <n v="18.97"/>
    <s v="Robert Dilbeck"/>
    <s v="Mid Glamorgan"/>
    <s v="Corporate"/>
    <x v="0"/>
    <s v="Binders and Binder Accessories"/>
    <s v="Small Box"/>
    <d v="2017-06-04T00:00:00"/>
    <x v="3"/>
  </r>
  <r>
    <n v="8324"/>
    <s v="N"/>
    <d v="2017-05-28T00:00:00"/>
    <s v="High"/>
    <x v="11"/>
    <n v="332.73"/>
    <n v="0"/>
    <s v="Regular"/>
    <n v="-36.35"/>
    <n v="19.64"/>
    <n v="19.829999999999998"/>
    <s v="Jay Fine"/>
    <s v="Mid Glamorgan"/>
    <s v="Consumer"/>
    <x v="0"/>
    <s v="Paper"/>
    <s v="Wrap Bag"/>
    <d v="2017-05-31T00:00:00"/>
    <x v="3"/>
  </r>
  <r>
    <n v="8325"/>
    <s v="Y"/>
    <d v="2017-05-30T00:00:00"/>
    <s v="Critical"/>
    <x v="31"/>
    <n v="3881.52"/>
    <n v="0"/>
    <s v="Delivery Van"/>
    <n v="-300.58"/>
    <n v="142.97999999999999"/>
    <n v="68.739999999999995"/>
    <s v="Sally Matthias"/>
    <s v="Dyfed"/>
    <s v="Corporate"/>
    <x v="2"/>
    <s v="Bookcases"/>
    <s v="Jumbo Box"/>
    <d v="2017-05-30T00:00:00"/>
    <x v="3"/>
  </r>
  <r>
    <n v="8326"/>
    <s v="Y"/>
    <d v="2017-05-30T00:00:00"/>
    <s v="Critical"/>
    <x v="4"/>
    <n v="1459.616"/>
    <n v="0.05"/>
    <s v="Delivery Van"/>
    <n v="-271.89"/>
    <n v="230.75"/>
    <n v="83.64"/>
    <s v="Sally Matthias"/>
    <s v="Dyfed"/>
    <s v="Corporate"/>
    <x v="2"/>
    <s v="Tables"/>
    <s v="Jumbo Box"/>
    <d v="2017-05-31T00:00:00"/>
    <x v="3"/>
  </r>
  <r>
    <n v="8327"/>
    <s v="N"/>
    <d v="2017-06-01T00:00:00"/>
    <s v="Low"/>
    <x v="38"/>
    <n v="7346.19"/>
    <n v="0.03"/>
    <s v="Regular"/>
    <n v="4037.02"/>
    <n v="216.1"/>
    <n v="27.99"/>
    <s v="Karl Brown"/>
    <s v="Dyfed"/>
    <s v="Corporate"/>
    <x v="1"/>
    <s v="Office Machines"/>
    <s v="Medium Box"/>
    <d v="2017-06-06T00:00:00"/>
    <x v="3"/>
  </r>
  <r>
    <n v="8328"/>
    <s v="N"/>
    <d v="2017-06-01T00:00:00"/>
    <s v="Low"/>
    <x v="23"/>
    <n v="12576.71"/>
    <n v="0.1"/>
    <s v="Delivery Van"/>
    <n v="3166.03"/>
    <n v="291.81"/>
    <n v="37.19"/>
    <s v="Karl Brown"/>
    <s v="Dyfed"/>
    <s v="Corporate"/>
    <x v="0"/>
    <s v="Appliances"/>
    <s v="Jumbo Drum"/>
    <d v="2017-06-01T00:00:00"/>
    <x v="3"/>
  </r>
  <r>
    <n v="8329"/>
    <s v="N"/>
    <d v="2017-06-01T00:00:00"/>
    <s v="Low"/>
    <x v="11"/>
    <n v="103.13"/>
    <n v="0"/>
    <s v="Regular"/>
    <n v="-145.75"/>
    <n v="14.08"/>
    <n v="19.329999999999998"/>
    <s v="Karl Brown"/>
    <s v="Mid Glamorgan"/>
    <s v="Corporate"/>
    <x v="2"/>
    <s v="Office Furnishings"/>
    <s v="Small Box"/>
    <d v="2017-06-06T00:00:00"/>
    <x v="3"/>
  </r>
  <r>
    <n v="8330"/>
    <s v="N"/>
    <d v="2017-06-01T00:00:00"/>
    <s v="Medium"/>
    <x v="27"/>
    <n v="2325.6134999999999"/>
    <n v="7.0000000000000007E-2"/>
    <s v="Regular"/>
    <n v="589.15"/>
    <n v="77.989999999999995"/>
    <n v="16.79"/>
    <s v="Katherine Murray"/>
    <s v="Dyfed"/>
    <s v="Home Office"/>
    <x v="1"/>
    <s v="Telephones and Communication"/>
    <s v="Small Box"/>
    <d v="2017-06-01T00:00:00"/>
    <x v="3"/>
  </r>
  <r>
    <n v="8331"/>
    <s v="N"/>
    <d v="2017-06-01T00:00:00"/>
    <s v="Not Specified"/>
    <x v="41"/>
    <n v="831.64"/>
    <n v="0.1"/>
    <s v="Regular"/>
    <n v="-121.83"/>
    <n v="38.31"/>
    <n v="19.89"/>
    <s v="Ken Lonsdale"/>
    <s v="Mid Glamorgan"/>
    <s v="Consumer"/>
    <x v="1"/>
    <s v="Computer Peripherals"/>
    <s v="Small Box"/>
    <d v="2017-06-01T00:00:00"/>
    <x v="3"/>
  </r>
  <r>
    <n v="8332"/>
    <s v="N"/>
    <d v="2017-06-03T00:00:00"/>
    <s v="Critical"/>
    <x v="45"/>
    <n v="630.75"/>
    <n v="0.03"/>
    <s v="Regular"/>
    <n v="240.91"/>
    <n v="49.94"/>
    <n v="19.079999999999998"/>
    <s v="Patrick Jones"/>
    <s v="Dyfed"/>
    <s v="Home Office"/>
    <x v="0"/>
    <s v="Paper"/>
    <s v="Wrap Bag"/>
    <d v="2017-06-05T00:00:00"/>
    <x v="3"/>
  </r>
  <r>
    <n v="8333"/>
    <s v="N"/>
    <d v="2017-06-04T00:00:00"/>
    <s v="Medium"/>
    <x v="32"/>
    <n v="4574.76"/>
    <n v="7.0000000000000007E-2"/>
    <s v="Regular"/>
    <n v="894.71"/>
    <n v="375.25"/>
    <n v="33.99"/>
    <s v="Henia Zydlo"/>
    <s v="Mid Glamorgan"/>
    <s v="Home Office"/>
    <x v="0"/>
    <s v="Appliances"/>
    <s v="Small Box"/>
    <d v="2017-06-06T00:00:00"/>
    <x v="3"/>
  </r>
  <r>
    <n v="8334"/>
    <s v="N"/>
    <d v="2017-06-05T00:00:00"/>
    <s v="Critical"/>
    <x v="25"/>
    <n v="433.74"/>
    <n v="0"/>
    <s v="Regular"/>
    <n v="78.930000000000007"/>
    <n v="24.58"/>
    <n v="19.16"/>
    <s v="Brad Eason"/>
    <s v="South Glamorgan"/>
    <s v="Small Business"/>
    <x v="2"/>
    <s v="Office Furnishings"/>
    <s v="Small Box"/>
    <d v="2017-06-07T00:00:00"/>
    <x v="3"/>
  </r>
  <r>
    <n v="8335"/>
    <s v="N"/>
    <d v="2017-06-06T00:00:00"/>
    <s v="Critical"/>
    <x v="42"/>
    <n v="445.26"/>
    <n v="0.04"/>
    <s v="Regular"/>
    <n v="1.23"/>
    <n v="23.58"/>
    <n v="20.97"/>
    <s v="Gary Mitchum"/>
    <s v="West Glamorgan"/>
    <s v="Consumer"/>
    <x v="0"/>
    <s v="Envelopes"/>
    <s v="Small Box"/>
    <d v="2017-06-08T00:00:00"/>
    <x v="3"/>
  </r>
  <r>
    <n v="8336"/>
    <s v="N"/>
    <d v="2017-06-06T00:00:00"/>
    <s v="High"/>
    <x v="45"/>
    <n v="36.049999999999997"/>
    <n v="0.02"/>
    <s v="Regular"/>
    <n v="-18.46"/>
    <n v="13.7"/>
    <n v="15.99"/>
    <s v="Rick Wilson"/>
    <s v="West Glamorgan"/>
    <s v="Consumer"/>
    <x v="1"/>
    <s v="Computer Peripherals"/>
    <s v="Small Pack"/>
    <d v="2017-06-07T00:00:00"/>
    <x v="3"/>
  </r>
  <r>
    <n v="8337"/>
    <s v="N"/>
    <d v="2017-06-06T00:00:00"/>
    <s v="High"/>
    <x v="1"/>
    <n v="208.935"/>
    <n v="0.09"/>
    <s v="Regular"/>
    <n v="-117.22"/>
    <n v="32.99"/>
    <n v="17.3"/>
    <s v="Rick Wilson"/>
    <s v="West Glamorgan"/>
    <s v="Consumer"/>
    <x v="1"/>
    <s v="Telephones and Communication"/>
    <s v="Small Pack"/>
    <d v="2017-06-08T00:00:00"/>
    <x v="3"/>
  </r>
  <r>
    <n v="8338"/>
    <s v="N"/>
    <d v="2017-06-07T00:00:00"/>
    <s v="Medium"/>
    <x v="22"/>
    <n v="122.94"/>
    <n v="0.04"/>
    <s v="Regular"/>
    <n v="48.75"/>
    <n v="16.98"/>
    <n v="14.8"/>
    <s v="Lisa DeCherney"/>
    <s v="West Glamorgan"/>
    <s v="Consumer"/>
    <x v="0"/>
    <s v="Paper"/>
    <s v="Wrap Bag"/>
    <d v="2017-06-10T00:00:00"/>
    <x v="3"/>
  </r>
  <r>
    <n v="8339"/>
    <s v="N"/>
    <d v="2017-06-07T00:00:00"/>
    <s v="Medium"/>
    <x v="30"/>
    <n v="134.19"/>
    <n v="0.04"/>
    <s v="Regular"/>
    <n v="-10.98"/>
    <n v="23.97"/>
    <n v="18.98"/>
    <s v="Thomas Boland"/>
    <s v="West Glamorgan"/>
    <s v="Corporate"/>
    <x v="0"/>
    <s v="Appliances"/>
    <s v="Small Box"/>
    <d v="2017-06-07T00:00:00"/>
    <x v="3"/>
  </r>
  <r>
    <n v="8340"/>
    <s v="N"/>
    <d v="2017-06-07T00:00:00"/>
    <s v="Medium"/>
    <x v="19"/>
    <n v="1777.6015"/>
    <n v="0.08"/>
    <s v="Regular"/>
    <n v="-160.55000000000001"/>
    <n v="207.99"/>
    <n v="18.2"/>
    <s v="Thomas Boland"/>
    <s v="West Glamorgan"/>
    <s v="Corporate"/>
    <x v="1"/>
    <s v="Telephones and Communication"/>
    <s v="Small Box"/>
    <d v="2017-06-08T00:00:00"/>
    <x v="3"/>
  </r>
  <r>
    <n v="8341"/>
    <s v="N"/>
    <d v="2017-06-09T00:00:00"/>
    <s v="Critical"/>
    <x v="13"/>
    <n v="15.89"/>
    <n v="0.06"/>
    <s v="Regular"/>
    <n v="-0.34"/>
    <n v="15.74"/>
    <n v="18.690000000000001"/>
    <s v="Brad Thomas"/>
    <s v="Dyfed"/>
    <s v="Corporate"/>
    <x v="0"/>
    <s v="Binders and Binder Accessories"/>
    <s v="Small Box"/>
    <d v="2017-06-10T00:00:00"/>
    <x v="3"/>
  </r>
  <r>
    <n v="8342"/>
    <s v="N"/>
    <d v="2017-06-09T00:00:00"/>
    <s v="High"/>
    <x v="39"/>
    <n v="176.67"/>
    <n v="0.1"/>
    <s v="Regular"/>
    <n v="-36.26"/>
    <n v="46.58"/>
    <n v="22.99"/>
    <s v="Cindy Chapman"/>
    <s v="Mid Glamorgan"/>
    <s v="Corporate"/>
    <x v="0"/>
    <s v="Pens &amp; Art Supplies"/>
    <s v="Small Pack"/>
    <d v="2017-06-10T00:00:00"/>
    <x v="3"/>
  </r>
  <r>
    <n v="8343"/>
    <s v="N"/>
    <d v="2017-06-09T00:00:00"/>
    <s v="Medium"/>
    <x v="0"/>
    <n v="43.08"/>
    <n v="0.01"/>
    <s v="Regular"/>
    <n v="-6.03"/>
    <n v="21.78"/>
    <n v="19.760000000000002"/>
    <s v="Tracy Jones"/>
    <s v="Mid Glamorgan"/>
    <s v="Consumer"/>
    <x v="0"/>
    <s v="Envelopes"/>
    <s v="Small Box"/>
    <d v="2017-06-10T00:00:00"/>
    <x v="3"/>
  </r>
  <r>
    <n v="8344"/>
    <s v="N"/>
    <d v="2017-06-09T00:00:00"/>
    <s v="Medium"/>
    <x v="19"/>
    <n v="242.16"/>
    <n v="0.04"/>
    <s v="Regular"/>
    <n v="-40.25"/>
    <n v="33.380000000000003"/>
    <n v="22.99"/>
    <s v="Tracy Jones"/>
    <s v="Mid Glamorgan"/>
    <s v="Consumer"/>
    <x v="0"/>
    <s v="Pens &amp; Art Supplies"/>
    <s v="Small Pack"/>
    <d v="2017-06-11T00:00:00"/>
    <x v="3"/>
  </r>
  <r>
    <n v="8345"/>
    <s v="N"/>
    <d v="2017-06-09T00:00:00"/>
    <s v="Medium"/>
    <x v="0"/>
    <n v="505.89"/>
    <n v="0.01"/>
    <s v="Delivery Van"/>
    <n v="-246.01"/>
    <n v="157.97999999999999"/>
    <n v="65.92"/>
    <s v="Tracy Jones"/>
    <s v="Mid Glamorgan"/>
    <s v="Consumer"/>
    <x v="2"/>
    <s v="Tables"/>
    <s v="Jumbo Box"/>
    <d v="2017-06-11T00:00:00"/>
    <x v="3"/>
  </r>
  <r>
    <n v="8346"/>
    <s v="N"/>
    <d v="2017-06-10T00:00:00"/>
    <s v="Low"/>
    <x v="16"/>
    <n v="5030.6535000000003"/>
    <n v="0.01"/>
    <s v="Regular"/>
    <n v="1670.63"/>
    <n v="137.99"/>
    <n v="19.260000000000002"/>
    <s v="George Ashbrook"/>
    <s v="West Glamorgan"/>
    <s v="Small Business"/>
    <x v="1"/>
    <s v="Telephones and Communication"/>
    <s v="Small Box"/>
    <d v="2017-06-17T00:00:00"/>
    <x v="3"/>
  </r>
  <r>
    <n v="8347"/>
    <s v="N"/>
    <d v="2017-06-10T00:00:00"/>
    <s v="Medium"/>
    <x v="17"/>
    <n v="32.49"/>
    <n v="7.0000000000000007E-2"/>
    <s v="Regular"/>
    <n v="-12.2"/>
    <n v="20.04"/>
    <n v="22.94"/>
    <s v="Astrea Jones"/>
    <s v="Dyfed"/>
    <s v="Corporate"/>
    <x v="0"/>
    <s v="Binders and Binder Accessories"/>
    <s v="Small Box"/>
    <d v="2017-06-11T00:00:00"/>
    <x v="3"/>
  </r>
  <r>
    <n v="8348"/>
    <s v="N"/>
    <d v="2017-06-10T00:00:00"/>
    <s v="Critical"/>
    <x v="31"/>
    <n v="907.37"/>
    <n v="0.09"/>
    <s v="Express"/>
    <n v="-240.9"/>
    <n v="45.98"/>
    <n v="33.99"/>
    <s v="Julia West"/>
    <s v="South Glamorgan"/>
    <s v="Consumer"/>
    <x v="2"/>
    <s v="Office Furnishings"/>
    <s v="Small Box"/>
    <d v="2017-06-12T00:00:00"/>
    <x v="3"/>
  </r>
  <r>
    <n v="8349"/>
    <s v="N"/>
    <d v="2017-06-11T00:00:00"/>
    <s v="Not Specified"/>
    <x v="11"/>
    <n v="385.23"/>
    <n v="0.06"/>
    <s v="Regular"/>
    <n v="127.46"/>
    <n v="21.11"/>
    <n v="16.149999999999999"/>
    <s v="Alan Smyth"/>
    <s v="Mid Glamorgan"/>
    <s v="Corporate"/>
    <x v="0"/>
    <s v="Paper"/>
    <s v="Wrap Bag"/>
    <d v="2017-06-12T00:00:00"/>
    <x v="3"/>
  </r>
  <r>
    <n v="8350"/>
    <s v="N"/>
    <d v="2017-06-11T00:00:00"/>
    <s v="Low"/>
    <x v="10"/>
    <n v="71.84"/>
    <n v="0"/>
    <s v="Regular"/>
    <n v="-83.62"/>
    <n v="14.66"/>
    <n v="20.350000000000001"/>
    <s v="Russell Applegate"/>
    <s v="West Glamorgan"/>
    <s v="Small Business"/>
    <x v="0"/>
    <s v="Envelopes"/>
    <s v="Small Box"/>
    <d v="2017-06-15T00:00:00"/>
    <x v="3"/>
  </r>
  <r>
    <n v="8351"/>
    <s v="N"/>
    <d v="2017-06-13T00:00:00"/>
    <s v="Critical"/>
    <x v="44"/>
    <n v="271.02999999999997"/>
    <n v="0.03"/>
    <s v="Regular"/>
    <n v="54.26"/>
    <n v="23.55"/>
    <n v="16.36"/>
    <s v="MaryBeth Skach"/>
    <s v="Mid Glamorgan"/>
    <s v="Home Office"/>
    <x v="0"/>
    <s v="Pens &amp; Art Supplies"/>
    <s v="Wrap Bag"/>
    <d v="2017-06-14T00:00:00"/>
    <x v="3"/>
  </r>
  <r>
    <n v="8352"/>
    <s v="N"/>
    <d v="2017-06-13T00:00:00"/>
    <s v="Low"/>
    <x v="31"/>
    <n v="4495.6634999999997"/>
    <n v="0.06"/>
    <s v="Regular"/>
    <n v="755.95"/>
    <n v="217.99"/>
    <n v="19"/>
    <s v="Janet Lee"/>
    <s v="Mid Glamorgan"/>
    <s v="Consumer"/>
    <x v="1"/>
    <s v="Telephones and Communication"/>
    <s v="Small Box"/>
    <d v="2017-06-15T00:00:00"/>
    <x v="3"/>
  </r>
  <r>
    <n v="8353"/>
    <s v="N"/>
    <d v="2017-06-13T00:00:00"/>
    <s v="Medium"/>
    <x v="23"/>
    <n v="5308.6"/>
    <n v="0.01"/>
    <s v="Regular"/>
    <n v="1132.1199999999999"/>
    <n v="117.29"/>
    <n v="24.12"/>
    <s v="Neil Knudson"/>
    <s v="Mid Glamorgan"/>
    <s v="Corporate"/>
    <x v="2"/>
    <s v="Office Furnishings"/>
    <s v="Large Box"/>
    <d v="2017-06-15T00:00:00"/>
    <x v="3"/>
  </r>
  <r>
    <n v="8354"/>
    <s v="N"/>
    <d v="2017-06-13T00:00:00"/>
    <s v="Medium"/>
    <x v="1"/>
    <n v="425.84"/>
    <n v="0.05"/>
    <s v="Delivery Van"/>
    <n v="-401.77"/>
    <n v="43.76"/>
    <n v="59.51"/>
    <s v="Neil Knudson"/>
    <s v="Mid Glamorgan"/>
    <s v="Corporate"/>
    <x v="2"/>
    <s v="Tables"/>
    <s v="Jumbo Box"/>
    <d v="2017-06-13T00:00:00"/>
    <x v="3"/>
  </r>
  <r>
    <n v="8355"/>
    <s v="N"/>
    <d v="2017-06-14T00:00:00"/>
    <s v="Medium"/>
    <x v="11"/>
    <n v="1999.33"/>
    <n v="0.02"/>
    <s v="Regular"/>
    <n v="956.9"/>
    <n v="60.94"/>
    <n v="19.86"/>
    <s v="Ionia McGrath"/>
    <s v="Dyfed"/>
    <s v="Small Business"/>
    <x v="0"/>
    <s v="Paper"/>
    <s v="Small Box"/>
    <d v="2017-06-15T00:00:00"/>
    <x v="3"/>
  </r>
  <r>
    <n v="8356"/>
    <s v="N"/>
    <d v="2017-06-14T00:00:00"/>
    <s v="Not Specified"/>
    <x v="24"/>
    <n v="757.43"/>
    <n v="7.0000000000000007E-2"/>
    <s v="Regular"/>
    <n v="-1067.57"/>
    <n v="32.340000000000003"/>
    <n v="49"/>
    <s v="Duane Huffman"/>
    <s v="West Glamorgan"/>
    <s v="Consumer"/>
    <x v="0"/>
    <s v="Storage &amp; Organization"/>
    <s v="Large Box"/>
    <d v="2017-06-16T00:00:00"/>
    <x v="3"/>
  </r>
  <r>
    <n v="8357"/>
    <s v="N"/>
    <d v="2017-06-15T00:00:00"/>
    <s v="Medium"/>
    <x v="22"/>
    <n v="5460.3"/>
    <n v="7.0000000000000007E-2"/>
    <s v="Delivery Van"/>
    <n v="432.07"/>
    <n v="237.02"/>
    <n v="42.66"/>
    <s v="Michael Paige"/>
    <s v="Dyfed"/>
    <s v="Small Business"/>
    <x v="0"/>
    <s v="Storage &amp; Organization"/>
    <s v="Jumbo Drum"/>
    <d v="2017-06-16T00:00:00"/>
    <x v="3"/>
  </r>
  <r>
    <n v="8358"/>
    <s v="N"/>
    <d v="2017-06-16T00:00:00"/>
    <s v="High"/>
    <x v="49"/>
    <n v="4797.29"/>
    <n v="0.09"/>
    <s v="Delivery Van"/>
    <n v="426.55"/>
    <n v="112.98"/>
    <n v="40.22"/>
    <s v="Theone Pippenger"/>
    <s v="Dyfed"/>
    <s v="Corporate"/>
    <x v="2"/>
    <s v="Bookcases"/>
    <s v="Jumbo Box"/>
    <d v="2017-06-18T00:00:00"/>
    <x v="3"/>
  </r>
  <r>
    <n v="8359"/>
    <s v="N"/>
    <d v="2017-06-18T00:00:00"/>
    <s v="Low"/>
    <x v="6"/>
    <n v="488.67"/>
    <n v="0.02"/>
    <s v="Delivery Van"/>
    <n v="-175.87"/>
    <n v="125.98"/>
    <n v="44"/>
    <s v="Damala Kotsonis"/>
    <s v="Dyfed"/>
    <s v="Corporate"/>
    <x v="2"/>
    <s v="Chairs &amp; Chairmats"/>
    <s v="Jumbo Drum"/>
    <d v="2017-06-20T00:00:00"/>
    <x v="3"/>
  </r>
  <r>
    <n v="8360"/>
    <s v="N"/>
    <d v="2017-06-18T00:00:00"/>
    <s v="Low"/>
    <x v="29"/>
    <n v="886.94"/>
    <n v="0.09"/>
    <s v="Regular"/>
    <n v="172.33"/>
    <n v="35.99"/>
    <n v="20.3"/>
    <s v="Damala Kotsonis"/>
    <s v="Dyfed"/>
    <s v="Corporate"/>
    <x v="1"/>
    <s v="Office Machines"/>
    <s v="Medium Box"/>
    <d v="2017-06-18T00:00:00"/>
    <x v="3"/>
  </r>
  <r>
    <n v="8361"/>
    <s v="N"/>
    <d v="2017-06-19T00:00:00"/>
    <s v="Medium"/>
    <x v="20"/>
    <n v="97.96"/>
    <n v="0.03"/>
    <s v="Regular"/>
    <n v="-32.18"/>
    <n v="25.99"/>
    <n v="21.51"/>
    <s v="Maureen Gastineau"/>
    <s v="Mid Glamorgan"/>
    <s v="Consumer"/>
    <x v="1"/>
    <s v="Office Machines"/>
    <s v="Medium Box"/>
    <d v="2017-06-21T00:00:00"/>
    <x v="3"/>
  </r>
  <r>
    <n v="8362"/>
    <s v="N"/>
    <d v="2017-06-19T00:00:00"/>
    <s v="Medium"/>
    <x v="8"/>
    <n v="1642.3"/>
    <n v="0.01"/>
    <s v="Regular"/>
    <n v="507.82"/>
    <n v="49.74"/>
    <n v="16.899999999999999"/>
    <s v="Maureen Gastineau"/>
    <s v="Mid Glamorgan"/>
    <s v="Consumer"/>
    <x v="0"/>
    <s v="Pens &amp; Art Supplies"/>
    <s v="Small Pack"/>
    <d v="2017-06-20T00:00:00"/>
    <x v="3"/>
  </r>
  <r>
    <n v="8363"/>
    <s v="N"/>
    <d v="2017-06-19T00:00:00"/>
    <s v="Medium"/>
    <x v="49"/>
    <n v="11285.58"/>
    <n v="0.01"/>
    <s v="Delivery Van"/>
    <n v="1842.21"/>
    <n v="239.55"/>
    <n v="46.48"/>
    <s v="Maureen Gastineau"/>
    <s v="Mid Glamorgan"/>
    <s v="Consumer"/>
    <x v="2"/>
    <s v="Tables"/>
    <s v="Jumbo Box"/>
    <d v="2017-06-22T00:00:00"/>
    <x v="3"/>
  </r>
  <r>
    <n v="8364"/>
    <s v="N"/>
    <d v="2017-06-19T00:00:00"/>
    <s v="Medium"/>
    <x v="47"/>
    <n v="204.97399999999999"/>
    <n v="0.05"/>
    <s v="Regular"/>
    <n v="-85.44"/>
    <n v="19.989999999999998"/>
    <n v="19.03"/>
    <s v="Gary Jenkins"/>
    <s v="Mid Glamorgan"/>
    <s v="Home Office"/>
    <x v="1"/>
    <s v="Telephones and Communication"/>
    <s v="Medium Box"/>
    <d v="2017-06-20T00:00:00"/>
    <x v="3"/>
  </r>
  <r>
    <n v="8365"/>
    <s v="N"/>
    <d v="2017-06-21T00:00:00"/>
    <s v="Medium"/>
    <x v="49"/>
    <n v="285.47000000000003"/>
    <n v="0.08"/>
    <s v="Regular"/>
    <n v="-66.05"/>
    <n v="17.78"/>
    <n v="18.96"/>
    <s v="Barry Pond"/>
    <s v="Mid Glamorgan"/>
    <s v="Consumer"/>
    <x v="0"/>
    <s v="Paper"/>
    <s v="Small Box"/>
    <d v="2017-06-22T00:00:00"/>
    <x v="3"/>
  </r>
  <r>
    <n v="8366"/>
    <s v="N"/>
    <d v="2017-06-23T00:00:00"/>
    <s v="Medium"/>
    <x v="0"/>
    <n v="21.89"/>
    <n v="0.09"/>
    <s v="Regular"/>
    <n v="-7.18"/>
    <n v="15.28"/>
    <n v="19"/>
    <s v="Sandra Glassco"/>
    <s v="West Glamorgan"/>
    <s v="Home Office"/>
    <x v="0"/>
    <s v="Pens &amp; Art Supplies"/>
    <s v="Wrap Bag"/>
    <d v="2017-06-24T00:00:00"/>
    <x v="3"/>
  </r>
  <r>
    <n v="8367"/>
    <s v="Y"/>
    <d v="2017-06-23T00:00:00"/>
    <s v="Not Specified"/>
    <x v="6"/>
    <n v="1668.26"/>
    <n v="0.04"/>
    <s v="Regular"/>
    <n v="-159.19"/>
    <n v="427.88"/>
    <n v="25.37"/>
    <s v="Dean Percer"/>
    <s v="Dyfed"/>
    <s v="Home Office"/>
    <x v="0"/>
    <s v="Storage &amp; Organization"/>
    <s v="Small Box"/>
    <d v="2017-06-25T00:00:00"/>
    <x v="3"/>
  </r>
  <r>
    <n v="8368"/>
    <s v="Y"/>
    <d v="2017-06-23T00:00:00"/>
    <s v="Low"/>
    <x v="20"/>
    <n v="97.15"/>
    <n v="0.03"/>
    <s v="Regular"/>
    <n v="-32.89"/>
    <n v="25.99"/>
    <n v="21.51"/>
    <s v="Victor Price"/>
    <s v="Mid Glamorgan"/>
    <s v="Consumer"/>
    <x v="1"/>
    <s v="Office Machines"/>
    <s v="Medium Box"/>
    <d v="2017-06-28T00:00:00"/>
    <x v="3"/>
  </r>
  <r>
    <n v="8369"/>
    <s v="N"/>
    <d v="2017-06-25T00:00:00"/>
    <s v="High"/>
    <x v="11"/>
    <n v="4263.91"/>
    <n v="0.03"/>
    <s v="Regular"/>
    <n v="1659.36"/>
    <n v="112.97"/>
    <n v="21.18"/>
    <s v="Bruce Stewart"/>
    <s v="Mid Glamorgan"/>
    <s v="Corporate"/>
    <x v="1"/>
    <s v="Computer Peripherals"/>
    <s v="Small Box"/>
    <d v="2017-06-27T00:00:00"/>
    <x v="3"/>
  </r>
  <r>
    <n v="8370"/>
    <s v="N"/>
    <d v="2017-06-25T00:00:00"/>
    <s v="High"/>
    <x v="1"/>
    <n v="510.48"/>
    <n v="0.01"/>
    <s v="Regular"/>
    <n v="-97.34"/>
    <n v="52.98"/>
    <n v="20.5"/>
    <s v="Bruce Stewart"/>
    <s v="Mid Glamorgan"/>
    <s v="Corporate"/>
    <x v="1"/>
    <s v="Computer Peripherals"/>
    <s v="Small Box"/>
    <d v="2017-06-27T00:00:00"/>
    <x v="3"/>
  </r>
  <r>
    <n v="8371"/>
    <s v="N"/>
    <d v="2017-06-25T00:00:00"/>
    <s v="High"/>
    <x v="3"/>
    <n v="84.34"/>
    <n v="0"/>
    <s v="Express"/>
    <n v="35.07"/>
    <n v="16.13"/>
    <n v="14.99"/>
    <s v="Bruce Stewart"/>
    <s v="Mid Glamorgan"/>
    <s v="Corporate"/>
    <x v="0"/>
    <s v="Labels"/>
    <s v="Small Box"/>
    <d v="2017-06-26T00:00:00"/>
    <x v="3"/>
  </r>
  <r>
    <n v="8372"/>
    <s v="Y"/>
    <d v="2017-06-26T00:00:00"/>
    <s v="Low"/>
    <x v="2"/>
    <n v="302.64"/>
    <n v="0.08"/>
    <s v="Express"/>
    <n v="-274.52999999999997"/>
    <n v="17.809999999999999"/>
    <n v="22.49"/>
    <s v="Natalie Webber"/>
    <s v="Dyfed"/>
    <s v="Corporate"/>
    <x v="0"/>
    <s v="Binders and Binder Accessories"/>
    <s v="Small Box"/>
    <d v="2017-06-26T00:00:00"/>
    <x v="3"/>
  </r>
  <r>
    <n v="8373"/>
    <s v="N"/>
    <d v="2017-06-26T00:00:00"/>
    <s v="High"/>
    <x v="23"/>
    <n v="1951.12"/>
    <n v="0.03"/>
    <s v="Regular"/>
    <n v="-998.18"/>
    <n v="53.47"/>
    <n v="48.2"/>
    <s v="Beth Thompson"/>
    <s v="South Glamorgan"/>
    <s v="Corporate"/>
    <x v="2"/>
    <s v="Office Furnishings"/>
    <s v="Wrap Bag"/>
    <d v="2017-06-27T00:00:00"/>
    <x v="3"/>
  </r>
  <r>
    <n v="8374"/>
    <s v="N"/>
    <d v="2017-06-26T00:00:00"/>
    <s v="High"/>
    <x v="20"/>
    <n v="25.77"/>
    <n v="0.01"/>
    <s v="Regular"/>
    <n v="1.34"/>
    <n v="14.78"/>
    <n v="15.2"/>
    <s v="Beth Thompson"/>
    <s v="South Glamorgan"/>
    <s v="Corporate"/>
    <x v="0"/>
    <s v="Pens &amp; Art Supplies"/>
    <s v="Wrap Bag"/>
    <d v="2017-06-27T00:00:00"/>
    <x v="3"/>
  </r>
  <r>
    <n v="8375"/>
    <s v="N"/>
    <d v="2017-06-26T00:00:00"/>
    <s v="High"/>
    <x v="2"/>
    <n v="6183.1769999999997"/>
    <n v="7.0000000000000007E-2"/>
    <s v="Express"/>
    <n v="1886.98"/>
    <n v="167.99"/>
    <n v="17.899999999999999"/>
    <s v="Beth Thompson"/>
    <s v="South Glamorgan"/>
    <s v="Corporate"/>
    <x v="1"/>
    <s v="Telephones and Communication"/>
    <s v="Small Box"/>
    <d v="2017-06-28T00:00:00"/>
    <x v="3"/>
  </r>
  <r>
    <n v="8376"/>
    <s v="Y"/>
    <d v="2017-06-26T00:00:00"/>
    <s v="Low"/>
    <x v="33"/>
    <n v="106.48"/>
    <n v="0.01"/>
    <s v="Express"/>
    <n v="16.68"/>
    <n v="13.76"/>
    <n v="14.7"/>
    <s v="Roy Skaria"/>
    <s v="Mid Glamorgan"/>
    <s v="Corporate"/>
    <x v="0"/>
    <s v="Pens &amp; Art Supplies"/>
    <s v="Wrap Bag"/>
    <d v="2017-06-28T00:00:00"/>
    <x v="3"/>
  </r>
  <r>
    <n v="8377"/>
    <s v="N"/>
    <d v="2017-06-26T00:00:00"/>
    <s v="Critical"/>
    <x v="7"/>
    <n v="274.98"/>
    <n v="0.03"/>
    <s v="Regular"/>
    <n v="-132.35"/>
    <n v="27.16"/>
    <n v="29.09"/>
    <s v="Joel Eaton"/>
    <s v="Mid Glamorgan"/>
    <s v="Home Office"/>
    <x v="0"/>
    <s v="Binders and Binder Accessories"/>
    <s v="Small Box"/>
    <d v="2017-06-27T00:00:00"/>
    <x v="3"/>
  </r>
  <r>
    <n v="8378"/>
    <s v="N"/>
    <d v="2017-06-27T00:00:00"/>
    <s v="Low"/>
    <x v="23"/>
    <n v="9640.99"/>
    <n v="0.06"/>
    <s v="Delivery Van"/>
    <n v="182.07"/>
    <n v="228.6"/>
    <n v="78.2"/>
    <s v="Sylvia Foulston"/>
    <s v="South Glamorgan"/>
    <s v="Corporate"/>
    <x v="2"/>
    <s v="Chairs &amp; Chairmats"/>
    <s v="Jumbo Drum"/>
    <d v="2017-07-04T00:00:00"/>
    <x v="3"/>
  </r>
  <r>
    <n v="8379"/>
    <s v="N"/>
    <d v="2017-06-27T00:00:00"/>
    <s v="Low"/>
    <x v="37"/>
    <n v="3766.17"/>
    <n v="0"/>
    <s v="Regular"/>
    <n v="759.01"/>
    <n v="152.81"/>
    <n v="38.49"/>
    <s v="Sylvia Foulston"/>
    <s v="South Glamorgan"/>
    <s v="Corporate"/>
    <x v="2"/>
    <s v="Chairs &amp; Chairmats"/>
    <s v="Large Box"/>
    <d v="2017-07-02T00:00:00"/>
    <x v="3"/>
  </r>
  <r>
    <n v="8380"/>
    <s v="N"/>
    <d v="2017-06-27T00:00:00"/>
    <s v="Medium"/>
    <x v="37"/>
    <n v="7209.29"/>
    <n v="0.09"/>
    <s v="Delivery Van"/>
    <n v="-644.71"/>
    <n v="308.18"/>
    <n v="68.12"/>
    <s v="Penelope Sewall"/>
    <s v="Mid Glamorgan"/>
    <s v="Home Office"/>
    <x v="2"/>
    <s v="Tables"/>
    <s v="Jumbo Box"/>
    <d v="2017-06-28T00:00:00"/>
    <x v="3"/>
  </r>
  <r>
    <n v="8381"/>
    <s v="N"/>
    <d v="2017-06-27T00:00:00"/>
    <s v="High"/>
    <x v="38"/>
    <n v="842.95"/>
    <n v="7.0000000000000007E-2"/>
    <s v="Regular"/>
    <n v="331.83"/>
    <n v="34.229999999999997"/>
    <n v="19.079999999999998"/>
    <s v="Carlos Soltero"/>
    <s v="Dyfed"/>
    <s v="Consumer"/>
    <x v="2"/>
    <s v="Office Furnishings"/>
    <s v="Small Pack"/>
    <d v="2017-06-29T00:00:00"/>
    <x v="3"/>
  </r>
  <r>
    <n v="8382"/>
    <s v="N"/>
    <d v="2017-06-27T00:00:00"/>
    <s v="High"/>
    <x v="42"/>
    <n v="1807.0115000000001"/>
    <n v="7.0000000000000007E-2"/>
    <s v="Regular"/>
    <n v="563"/>
    <n v="67.989999999999995"/>
    <n v="15.25"/>
    <s v="Carlos Soltero"/>
    <s v="Dyfed"/>
    <s v="Consumer"/>
    <x v="1"/>
    <s v="Telephones and Communication"/>
    <s v="Small Pack"/>
    <d v="2017-06-29T00:00:00"/>
    <x v="3"/>
  </r>
  <r>
    <n v="8383"/>
    <s v="N"/>
    <d v="2017-06-28T00:00:00"/>
    <s v="Low"/>
    <x v="16"/>
    <n v="7448.69"/>
    <n v="0.1"/>
    <s v="Regular"/>
    <n v="2670.8"/>
    <n v="177.98"/>
    <n v="33.99"/>
    <s v="Erica Bern"/>
    <s v="Dyfed"/>
    <s v="Corporate"/>
    <x v="0"/>
    <s v="Binders and Binder Accessories"/>
    <s v="Small Box"/>
    <d v="2017-07-02T00:00:00"/>
    <x v="3"/>
  </r>
  <r>
    <n v="8384"/>
    <s v="N"/>
    <d v="2017-06-28T00:00:00"/>
    <s v="Low"/>
    <x v="20"/>
    <n v="913.34"/>
    <n v="0.04"/>
    <s v="Express"/>
    <n v="1.21"/>
    <n v="152.81"/>
    <n v="38.49"/>
    <s v="Carlos Daly"/>
    <s v="South Glamorgan"/>
    <s v="Home Office"/>
    <x v="2"/>
    <s v="Chairs &amp; Chairmats"/>
    <s v="Large Box"/>
    <d v="2017-07-07T00:00:00"/>
    <x v="3"/>
  </r>
  <r>
    <n v="8385"/>
    <s v="Y"/>
    <d v="2017-06-28T00:00:00"/>
    <s v="Not Specified"/>
    <x v="36"/>
    <n v="3220.37"/>
    <n v="0.03"/>
    <s v="Regular"/>
    <n v="1130.82"/>
    <n v="95.93"/>
    <n v="33.99"/>
    <s v="Maureen Gastineau"/>
    <s v="Mid Glamorgan"/>
    <s v="Consumer"/>
    <x v="0"/>
    <s v="Envelopes"/>
    <s v="Small Box"/>
    <d v="2017-06-29T00:00:00"/>
    <x v="3"/>
  </r>
  <r>
    <n v="8386"/>
    <s v="Y"/>
    <d v="2017-06-28T00:00:00"/>
    <s v="Not Specified"/>
    <x v="32"/>
    <n v="300.35000000000002"/>
    <n v="0.06"/>
    <s v="Regular"/>
    <n v="65.760000000000005"/>
    <n v="34.840000000000003"/>
    <n v="19.47"/>
    <s v="Maureen Gastineau"/>
    <s v="Mid Glamorgan"/>
    <s v="Consumer"/>
    <x v="0"/>
    <s v="Paper"/>
    <s v="Small Box"/>
    <d v="2017-06-29T00:00:00"/>
    <x v="3"/>
  </r>
  <r>
    <n v="8387"/>
    <s v="N"/>
    <d v="2017-07-01T00:00:00"/>
    <s v="Critical"/>
    <x v="26"/>
    <n v="506.08"/>
    <n v="0.06"/>
    <s v="Regular"/>
    <n v="84.92"/>
    <n v="37.979999999999997"/>
    <n v="19.37"/>
    <s v="Adam Hart"/>
    <s v="Mid Glamorgan"/>
    <s v="Corporate"/>
    <x v="0"/>
    <s v="Appliances"/>
    <s v="Medium Box"/>
    <d v="2017-07-03T00:00:00"/>
    <x v="3"/>
  </r>
  <r>
    <n v="8388"/>
    <s v="N"/>
    <d v="2017-07-01T00:00:00"/>
    <s v="Critical"/>
    <x v="43"/>
    <n v="5216.18"/>
    <n v="0.05"/>
    <s v="Regular"/>
    <n v="1553.18"/>
    <n v="167.06"/>
    <n v="21.07"/>
    <s v="Adam Hart"/>
    <s v="Mid Glamorgan"/>
    <s v="Corporate"/>
    <x v="0"/>
    <s v="Storage &amp; Organization"/>
    <s v="Small Box"/>
    <d v="2017-07-03T00:00:00"/>
    <x v="3"/>
  </r>
  <r>
    <n v="8389"/>
    <s v="N"/>
    <d v="2017-07-02T00:00:00"/>
    <s v="Medium"/>
    <x v="43"/>
    <n v="50.94"/>
    <n v="0"/>
    <s v="Regular"/>
    <n v="-12.08"/>
    <n v="13.26"/>
    <n v="14.7"/>
    <s v="Sung Shariari"/>
    <s v="Mid Glamorgan"/>
    <s v="Corporate"/>
    <x v="0"/>
    <s v="Rubber Bands"/>
    <s v="Wrap Bag"/>
    <d v="2017-07-04T00:00:00"/>
    <x v="3"/>
  </r>
  <r>
    <n v="8390"/>
    <s v="N"/>
    <d v="2017-07-06T00:00:00"/>
    <s v="Low"/>
    <x v="18"/>
    <n v="128.59"/>
    <n v="0.09"/>
    <s v="Express"/>
    <n v="-146.72999999999999"/>
    <n v="15.89"/>
    <n v="21.01"/>
    <s v="Dave Hallsten"/>
    <s v="West Glamorgan"/>
    <s v="Corporate"/>
    <x v="0"/>
    <s v="Binders and Binder Accessories"/>
    <s v="Small Box"/>
    <d v="2017-07-11T00:00:00"/>
    <x v="3"/>
  </r>
  <r>
    <n v="8391"/>
    <s v="N"/>
    <d v="2017-07-06T00:00:00"/>
    <s v="Medium"/>
    <x v="3"/>
    <n v="579.83249999999998"/>
    <n v="0.05"/>
    <s v="Regular"/>
    <n v="-14.04"/>
    <n v="57.99"/>
    <n v="18.989999999999998"/>
    <s v="Joy Smith"/>
    <s v="Dyfed"/>
    <s v="Corporate"/>
    <x v="1"/>
    <s v="Telephones and Communication"/>
    <s v="Small Box"/>
    <d v="2017-07-08T00:00:00"/>
    <x v="3"/>
  </r>
  <r>
    <n v="8392"/>
    <s v="N"/>
    <d v="2017-07-06T00:00:00"/>
    <s v="Low"/>
    <x v="24"/>
    <n v="878.15"/>
    <n v="0.09"/>
    <s v="Regular"/>
    <n v="105.9"/>
    <n v="38.64"/>
    <n v="19.3"/>
    <s v="Darren Budd"/>
    <s v="West Glamorgan"/>
    <s v="Consumer"/>
    <x v="2"/>
    <s v="Chairs &amp; Chairmats"/>
    <s v="Medium Box"/>
    <d v="2017-07-08T00:00:00"/>
    <x v="3"/>
  </r>
  <r>
    <n v="8393"/>
    <s v="N"/>
    <d v="2017-07-06T00:00:00"/>
    <s v="Low"/>
    <x v="32"/>
    <n v="50.77"/>
    <n v="0.02"/>
    <s v="Regular"/>
    <n v="14.93"/>
    <n v="15.08"/>
    <n v="14.99"/>
    <s v="Darren Budd"/>
    <s v="West Glamorgan"/>
    <s v="Consumer"/>
    <x v="2"/>
    <s v="Office Furnishings"/>
    <s v="Medium Box"/>
    <d v="2017-07-08T00:00:00"/>
    <x v="3"/>
  </r>
  <r>
    <n v="8394"/>
    <s v="N"/>
    <d v="2017-07-07T00:00:00"/>
    <s v="High"/>
    <x v="38"/>
    <n v="227.49"/>
    <n v="0.04"/>
    <s v="Regular"/>
    <n v="-1790.34"/>
    <n v="16.48"/>
    <n v="63"/>
    <s v="Ed Braxton"/>
    <s v="Mid Glamorgan"/>
    <s v="Home Office"/>
    <x v="0"/>
    <s v="Appliances"/>
    <s v="Large Box"/>
    <d v="2017-07-09T00:00:00"/>
    <x v="3"/>
  </r>
  <r>
    <n v="8395"/>
    <s v="N"/>
    <d v="2017-07-07T00:00:00"/>
    <s v="High"/>
    <x v="2"/>
    <n v="1227.6300000000001"/>
    <n v="0"/>
    <s v="Regular"/>
    <n v="178.02"/>
    <n v="34.840000000000003"/>
    <n v="25.54"/>
    <s v="Ed Braxton"/>
    <s v="Mid Glamorgan"/>
    <s v="Home Office"/>
    <x v="0"/>
    <s v="Paper"/>
    <s v="Small Box"/>
    <d v="2017-07-08T00:00:00"/>
    <x v="3"/>
  </r>
  <r>
    <n v="8396"/>
    <s v="N"/>
    <d v="2017-07-07T00:00:00"/>
    <s v="High"/>
    <x v="31"/>
    <n v="6160.2"/>
    <n v="0.04"/>
    <s v="Delivery Van"/>
    <n v="559.95000000000005"/>
    <n v="237.02"/>
    <n v="42.66"/>
    <s v="Ed Braxton"/>
    <s v="Mid Glamorgan"/>
    <s v="Home Office"/>
    <x v="0"/>
    <s v="Storage &amp; Organization"/>
    <s v="Jumbo Drum"/>
    <d v="2017-07-09T00:00:00"/>
    <x v="3"/>
  </r>
  <r>
    <n v="8397"/>
    <s v="N"/>
    <d v="2017-07-07T00:00:00"/>
    <s v="High"/>
    <x v="47"/>
    <n v="4339.7"/>
    <n v="0.08"/>
    <s v="Delivery Van"/>
    <n v="2071.52"/>
    <n v="212.97"/>
    <n v="29.59"/>
    <s v="Ed Braxton"/>
    <s v="Mid Glamorgan"/>
    <s v="Home Office"/>
    <x v="1"/>
    <s v="Office Machines"/>
    <s v="Jumbo Drum"/>
    <d v="2017-07-09T00:00:00"/>
    <x v="3"/>
  </r>
  <r>
    <n v="8398"/>
    <s v="N"/>
    <d v="2017-07-08T00:00:00"/>
    <s v="High"/>
    <x v="31"/>
    <n v="9426.1299999999992"/>
    <n v="0"/>
    <s v="Delivery Van"/>
    <n v="2250.64"/>
    <n v="332.98"/>
    <n v="72.95"/>
    <s v="Pete Armstrong"/>
    <s v="West Glamorgan"/>
    <s v="Consumer"/>
    <x v="2"/>
    <s v="Chairs &amp; Chairmats"/>
    <s v="Jumbo Drum"/>
    <d v="2017-07-10T00:00:00"/>
    <x v="3"/>
  </r>
  <r>
    <n v="8399"/>
    <s v="N"/>
    <d v="2017-07-08T00:00:00"/>
    <s v="High"/>
    <x v="13"/>
    <n v="13.08"/>
    <n v="0.02"/>
    <s v="Regular"/>
    <n v="3.58"/>
    <n v="16.760000000000002"/>
    <n v="14.88"/>
    <s v="Pete Armstrong"/>
    <s v="West Glamorgan"/>
    <s v="Consumer"/>
    <x v="0"/>
    <s v="Paper"/>
    <s v="Wrap Bag"/>
    <d v="2017-07-09T00:00:00"/>
    <x v="3"/>
  </r>
  <r>
    <n v="8400"/>
    <s v="N"/>
    <d v="2017-07-08T00:00:00"/>
    <s v="High"/>
    <x v="8"/>
    <n v="181.99"/>
    <n v="0.08"/>
    <s v="Regular"/>
    <n v="31.28"/>
    <n v="16.28"/>
    <n v="14.94"/>
    <s v="Pete Armstrong"/>
    <s v="West Glamorgan"/>
    <s v="Consumer"/>
    <x v="0"/>
    <s v="Pens &amp; Art Supplies"/>
    <s v="Wrap Bag"/>
    <d v="2017-07-08T00:00:00"/>
    <x v="3"/>
  </r>
  <r>
    <n v="8401"/>
    <s v="N"/>
    <d v="2017-07-08T00:00:00"/>
    <s v="High"/>
    <x v="32"/>
    <n v="1272.8969999999999"/>
    <n v="0.1"/>
    <s v="Regular"/>
    <n v="-155.72"/>
    <n v="137.99"/>
    <n v="17"/>
    <s v="Pete Armstrong"/>
    <s v="West Glamorgan"/>
    <s v="Consumer"/>
    <x v="1"/>
    <s v="Telephones and Communication"/>
    <s v="Small Box"/>
    <d v="2017-07-09T00:00:00"/>
    <x v="3"/>
  </r>
  <r>
    <n v="8402"/>
    <s v="N"/>
    <d v="2017-07-08T00:00:00"/>
    <s v="High"/>
    <x v="31"/>
    <n v="318.61"/>
    <n v="0.09"/>
    <s v="Regular"/>
    <n v="-8.6300000000000008"/>
    <n v="24.28"/>
    <n v="20.47"/>
    <s v="Frank Carlisle"/>
    <s v="West Glamorgan"/>
    <s v="Small Business"/>
    <x v="0"/>
    <s v="Paper"/>
    <s v="Small Box"/>
    <d v="2017-07-10T00:00:00"/>
    <x v="3"/>
  </r>
  <r>
    <n v="8403"/>
    <s v="N"/>
    <d v="2017-07-08T00:00:00"/>
    <s v="Not Specified"/>
    <x v="17"/>
    <n v="32.36"/>
    <n v="0.05"/>
    <s v="Regular"/>
    <n v="-7.4"/>
    <n v="22.91"/>
    <n v="16.989999999999998"/>
    <s v="Grant Carroll"/>
    <s v="South Glamorgan"/>
    <s v="Corporate"/>
    <x v="0"/>
    <s v="Binders and Binder Accessories"/>
    <s v="Small Box"/>
    <d v="2017-07-10T00:00:00"/>
    <x v="3"/>
  </r>
  <r>
    <n v="8404"/>
    <s v="N"/>
    <d v="2017-07-09T00:00:00"/>
    <s v="High"/>
    <x v="2"/>
    <n v="848.91"/>
    <n v="0.05"/>
    <s v="Express"/>
    <n v="26.26"/>
    <n v="28.91"/>
    <n v="20.25"/>
    <s v="Nick Crebassa"/>
    <s v="Mid Glamorgan"/>
    <s v="Corporate"/>
    <x v="0"/>
    <s v="Storage &amp; Organization"/>
    <s v="Small Box"/>
    <d v="2017-07-11T00:00:00"/>
    <x v="3"/>
  </r>
  <r>
    <n v="8405"/>
    <s v="N"/>
    <d v="2017-07-10T00:00:00"/>
    <s v="Not Specified"/>
    <x v="40"/>
    <n v="240.83"/>
    <n v="0.03"/>
    <s v="Regular"/>
    <n v="-66.5"/>
    <n v="18.28"/>
    <n v="19.36"/>
    <s v="Joni Blumstein"/>
    <s v="West Glamorgan"/>
    <s v="Home Office"/>
    <x v="0"/>
    <s v="Binders and Binder Accessories"/>
    <s v="Small Box"/>
    <d v="2017-07-10T00:00:00"/>
    <x v="3"/>
  </r>
  <r>
    <n v="8406"/>
    <s v="N"/>
    <d v="2017-07-10T00:00:00"/>
    <s v="Not Specified"/>
    <x v="39"/>
    <n v="353.63"/>
    <n v="0"/>
    <s v="Regular"/>
    <n v="13.86"/>
    <n v="72.98"/>
    <n v="33.99"/>
    <s v="Meg Tillman"/>
    <s v="Mid Glamorgan"/>
    <s v="Small Business"/>
    <x v="0"/>
    <s v="Envelopes"/>
    <s v="Small Box"/>
    <d v="2017-07-11T00:00:00"/>
    <x v="3"/>
  </r>
  <r>
    <n v="8407"/>
    <s v="N"/>
    <d v="2017-07-11T00:00:00"/>
    <s v="Low"/>
    <x v="46"/>
    <n v="319.05"/>
    <n v="0.03"/>
    <s v="Regular"/>
    <n v="-65.849999999999994"/>
    <n v="18.809999999999999"/>
    <n v="19.48"/>
    <s v="Ed Ludwig"/>
    <s v="West Glamorgan"/>
    <s v="Consumer"/>
    <x v="0"/>
    <s v="Binders and Binder Accessories"/>
    <s v="Small Box"/>
    <d v="2017-07-16T00:00:00"/>
    <x v="3"/>
  </r>
  <r>
    <n v="8408"/>
    <s v="N"/>
    <d v="2017-07-11T00:00:00"/>
    <s v="Low"/>
    <x v="47"/>
    <n v="108.59"/>
    <n v="0.06"/>
    <s v="Regular"/>
    <n v="37.869999999999997"/>
    <n v="15.78"/>
    <n v="14.71"/>
    <s v="Ed Ludwig"/>
    <s v="West Glamorgan"/>
    <s v="Consumer"/>
    <x v="0"/>
    <s v="Rubber Bands"/>
    <s v="Wrap Bag"/>
    <d v="2017-07-16T00:00:00"/>
    <x v="3"/>
  </r>
  <r>
    <n v="8409"/>
    <s v="N"/>
    <d v="2017-07-11T00:00:00"/>
    <s v="Not Specified"/>
    <x v="0"/>
    <n v="243.72"/>
    <n v="0.03"/>
    <s v="Regular"/>
    <n v="-334.55"/>
    <n v="89.51"/>
    <n v="18"/>
    <s v="Patrick Jones"/>
    <s v="Dyfed"/>
    <s v="Home Office"/>
    <x v="1"/>
    <s v="Computer Peripherals"/>
    <s v="Small Box"/>
    <d v="2017-07-13T00:00:00"/>
    <x v="3"/>
  </r>
  <r>
    <n v="8410"/>
    <s v="N"/>
    <d v="2017-07-12T00:00:00"/>
    <s v="Medium"/>
    <x v="27"/>
    <n v="2284.4299999999998"/>
    <n v="7.0000000000000007E-2"/>
    <s v="Regular"/>
    <n v="969.5"/>
    <n v="67.48"/>
    <n v="20.79"/>
    <s v="Karl Brown"/>
    <s v="Dyfed"/>
    <s v="Home Office"/>
    <x v="0"/>
    <s v="Paper"/>
    <s v="Small Box"/>
    <d v="2017-07-13T00:00:00"/>
    <x v="3"/>
  </r>
  <r>
    <n v="8411"/>
    <s v="N"/>
    <d v="2017-07-13T00:00:00"/>
    <s v="Critical"/>
    <x v="31"/>
    <n v="906.3"/>
    <n v="0.03"/>
    <s v="Regular"/>
    <n v="331.28"/>
    <n v="43.78"/>
    <n v="15.99"/>
    <s v="Lori Olson"/>
    <s v="Dyfed"/>
    <s v="Consumer"/>
    <x v="1"/>
    <s v="Computer Peripherals"/>
    <s v="Small Pack"/>
    <d v="2017-07-14T00:00:00"/>
    <x v="3"/>
  </r>
  <r>
    <n v="8412"/>
    <s v="N"/>
    <d v="2017-07-14T00:00:00"/>
    <s v="Not Specified"/>
    <x v="25"/>
    <n v="224.54"/>
    <n v="0"/>
    <s v="Regular"/>
    <n v="-57.57"/>
    <n v="18.48"/>
    <n v="20.22"/>
    <s v="Maria Zettner"/>
    <s v="West Glamorgan"/>
    <s v="Corporate"/>
    <x v="0"/>
    <s v="Paper"/>
    <s v="Small Box"/>
    <d v="2017-07-16T00:00:00"/>
    <x v="3"/>
  </r>
  <r>
    <n v="8413"/>
    <s v="N"/>
    <d v="2017-07-14T00:00:00"/>
    <s v="Not Specified"/>
    <x v="44"/>
    <n v="434.1"/>
    <n v="0.06"/>
    <s v="Regular"/>
    <n v="110.17"/>
    <n v="31.84"/>
    <n v="18.100000000000001"/>
    <s v="Maria Zettner"/>
    <s v="Mid Glamorgan"/>
    <s v="Corporate"/>
    <x v="0"/>
    <s v="Pens &amp; Art Supplies"/>
    <s v="Wrap Bag"/>
    <d v="2017-07-16T00:00:00"/>
    <x v="3"/>
  </r>
  <r>
    <n v="8414"/>
    <s v="N"/>
    <d v="2017-07-16T00:00:00"/>
    <s v="Not Specified"/>
    <x v="39"/>
    <n v="206.56"/>
    <n v="0.1"/>
    <s v="Regular"/>
    <n v="-59.47"/>
    <n v="52.98"/>
    <n v="15.99"/>
    <s v="Sean Wendt"/>
    <s v="Dyfed"/>
    <s v="Corporate"/>
    <x v="1"/>
    <s v="Computer Peripherals"/>
    <s v="Small Pack"/>
    <d v="2017-07-18T00:00:00"/>
    <x v="3"/>
  </r>
  <r>
    <n v="8415"/>
    <s v="N"/>
    <d v="2017-07-16T00:00:00"/>
    <s v="Critical"/>
    <x v="10"/>
    <n v="212.72"/>
    <n v="0.08"/>
    <s v="Express"/>
    <n v="42.7"/>
    <n v="22.01"/>
    <n v="15.99"/>
    <s v="Dennis Pardue"/>
    <s v="Mid Glamorgan"/>
    <s v="Corporate"/>
    <x v="1"/>
    <s v="Computer Peripherals"/>
    <s v="Small Pack"/>
    <d v="2017-07-16T00:00:00"/>
    <x v="3"/>
  </r>
  <r>
    <n v="8416"/>
    <s v="N"/>
    <d v="2017-07-16T00:00:00"/>
    <s v="Critical"/>
    <x v="23"/>
    <n v="815"/>
    <n v="0"/>
    <s v="Regular"/>
    <n v="219.7"/>
    <n v="28.74"/>
    <n v="19.079999999999998"/>
    <s v="Dennis Pardue"/>
    <s v="Mid Glamorgan"/>
    <s v="Corporate"/>
    <x v="0"/>
    <s v="Binders and Binder Accessories"/>
    <s v="Small Box"/>
    <d v="2017-07-17T00:00:00"/>
    <x v="3"/>
  </r>
  <r>
    <n v="8417"/>
    <s v="N"/>
    <d v="2017-07-16T00:00:00"/>
    <s v="Critical"/>
    <x v="19"/>
    <n v="701.57"/>
    <n v="0"/>
    <s v="Regular"/>
    <n v="179.62"/>
    <n v="71.78"/>
    <n v="24.29"/>
    <s v="Dennis Pardue"/>
    <s v="Mid Glamorgan"/>
    <s v="Corporate"/>
    <x v="0"/>
    <s v="Binders and Binder Accessories"/>
    <s v="Small Box"/>
    <d v="2017-07-18T00:00:00"/>
    <x v="3"/>
  </r>
  <r>
    <n v="8418"/>
    <s v="N"/>
    <d v="2017-07-16T00:00:00"/>
    <s v="Critical"/>
    <x v="23"/>
    <n v="564.91999999999996"/>
    <n v="0.03"/>
    <s v="Express"/>
    <n v="-151.9"/>
    <n v="23.66"/>
    <n v="21.95"/>
    <s v="Amy Hunt"/>
    <s v="Mid Glamorgan"/>
    <s v="Consumer"/>
    <x v="0"/>
    <s v="Pens &amp; Art Supplies"/>
    <s v="Small Pack"/>
    <d v="2017-07-18T00:00:00"/>
    <x v="3"/>
  </r>
  <r>
    <n v="8419"/>
    <s v="N"/>
    <d v="2017-07-18T00:00:00"/>
    <s v="Medium"/>
    <x v="33"/>
    <n v="8539.5519999999997"/>
    <n v="0.04"/>
    <s v="Delivery Van"/>
    <n v="-508.39"/>
    <n v="224.6"/>
    <n v="66.2"/>
    <s v="Bobby Trafton"/>
    <s v="Dyfed"/>
    <s v="Small Business"/>
    <x v="2"/>
    <s v="Tables"/>
    <s v="Jumbo Box"/>
    <d v="2017-07-21T00:00:00"/>
    <x v="3"/>
  </r>
  <r>
    <n v="8420"/>
    <s v="N"/>
    <d v="2017-07-18T00:00:00"/>
    <s v="Medium"/>
    <x v="12"/>
    <n v="2276.81"/>
    <n v="0.05"/>
    <s v="Regular"/>
    <n v="635.58000000000004"/>
    <n v="82.97"/>
    <n v="17.5"/>
    <s v="Bobby Trafton"/>
    <s v="Dyfed"/>
    <s v="Small Business"/>
    <x v="0"/>
    <s v="Appliances"/>
    <s v="Small Box"/>
    <d v="2017-07-19T00:00:00"/>
    <x v="3"/>
  </r>
  <r>
    <n v="8421"/>
    <s v="N"/>
    <d v="2017-07-18T00:00:00"/>
    <s v="Not Specified"/>
    <x v="46"/>
    <n v="491.14"/>
    <n v="0.02"/>
    <s v="Regular"/>
    <n v="211.67"/>
    <n v="22.31"/>
    <n v="15.79"/>
    <s v="Michael Granlund"/>
    <s v="Dyfed"/>
    <s v="Corporate"/>
    <x v="0"/>
    <s v="Paper"/>
    <s v="Wrap Bag"/>
    <d v="2017-07-21T00:00:00"/>
    <x v="3"/>
  </r>
  <r>
    <n v="8422"/>
    <s v="N"/>
    <d v="2017-07-18T00:00:00"/>
    <s v="Not Specified"/>
    <x v="31"/>
    <n v="167.05"/>
    <n v="0.06"/>
    <s v="Regular"/>
    <n v="3.61"/>
    <n v="17.850000000000001"/>
    <n v="16.27"/>
    <s v="Michael Granlund"/>
    <s v="Dyfed"/>
    <s v="Corporate"/>
    <x v="0"/>
    <s v="Pens &amp; Art Supplies"/>
    <s v="Wrap Bag"/>
    <d v="2017-07-18T00:00:00"/>
    <x v="3"/>
  </r>
  <r>
    <n v="8423"/>
    <s v="N"/>
    <d v="2017-07-19T00:00:00"/>
    <s v="Low"/>
    <x v="26"/>
    <n v="96.22"/>
    <n v="0.01"/>
    <s v="Regular"/>
    <n v="43.75"/>
    <n v="16.13"/>
    <n v="14.5"/>
    <s v="Bobby Elias"/>
    <s v="Mid Glamorgan"/>
    <s v="Small Business"/>
    <x v="0"/>
    <s v="Labels"/>
    <s v="Small Box"/>
    <d v="2017-07-26T00:00:00"/>
    <x v="3"/>
  </r>
  <r>
    <n v="8424"/>
    <s v="N"/>
    <d v="2017-07-19T00:00:00"/>
    <s v="Low"/>
    <x v="19"/>
    <n v="2399.63"/>
    <n v="0.04"/>
    <s v="Regular"/>
    <n v="1222.1400000000001"/>
    <n v="221.84"/>
    <n v="35.21"/>
    <s v="Bobby Elias"/>
    <s v="Mid Glamorgan"/>
    <s v="Small Business"/>
    <x v="2"/>
    <s v="Office Furnishings"/>
    <s v="Large Box"/>
    <d v="2017-07-28T00:00:00"/>
    <x v="3"/>
  </r>
  <r>
    <n v="8425"/>
    <s v="N"/>
    <d v="2017-07-20T00:00:00"/>
    <s v="Low"/>
    <x v="25"/>
    <n v="487.83"/>
    <n v="0.06"/>
    <s v="Regular"/>
    <n v="55.99"/>
    <n v="26.98"/>
    <n v="22.99"/>
    <s v="Patricia Hirasaki"/>
    <s v="West Glamorgan"/>
    <s v="Home Office"/>
    <x v="2"/>
    <s v="Office Furnishings"/>
    <s v="Small Pack"/>
    <d v="2017-07-24T00:00:00"/>
    <x v="3"/>
  </r>
  <r>
    <n v="8426"/>
    <s v="N"/>
    <d v="2017-07-20T00:00:00"/>
    <s v="High"/>
    <x v="39"/>
    <n v="496.47"/>
    <n v="0.08"/>
    <s v="Delivery Van"/>
    <n v="-192.48"/>
    <n v="101.99"/>
    <n v="56"/>
    <s v="Alan Jenkins"/>
    <s v="West Glamorgan"/>
    <s v="Corporate"/>
    <x v="2"/>
    <s v="Chairs &amp; Chairmats"/>
    <s v="Jumbo Drum"/>
    <d v="2017-07-20T00:00:00"/>
    <x v="3"/>
  </r>
  <r>
    <n v="8427"/>
    <s v="N"/>
    <d v="2017-07-20T00:00:00"/>
    <s v="Not Specified"/>
    <x v="6"/>
    <n v="1129.18"/>
    <n v="0.04"/>
    <s v="Delivery Van"/>
    <n v="-449.4"/>
    <n v="282.98"/>
    <n v="64"/>
    <s v="Thea Hendricks"/>
    <s v="Mid Glamorgan"/>
    <s v="Home Office"/>
    <x v="2"/>
    <s v="Chairs &amp; Chairmats"/>
    <s v="Jumbo Drum"/>
    <d v="2017-07-21T00:00:00"/>
    <x v="3"/>
  </r>
  <r>
    <n v="8428"/>
    <s v="N"/>
    <d v="2017-07-21T00:00:00"/>
    <s v="Low"/>
    <x v="25"/>
    <n v="484.56"/>
    <n v="0.02"/>
    <s v="Regular"/>
    <n v="209.58"/>
    <n v="27.04"/>
    <n v="15.97"/>
    <s v="Saphhira Shifley"/>
    <s v="Mid Glamorgan"/>
    <s v="Consumer"/>
    <x v="0"/>
    <s v="Paper"/>
    <s v="Wrap Bag"/>
    <d v="2017-07-26T00:00:00"/>
    <x v="3"/>
  </r>
  <r>
    <n v="8429"/>
    <s v="N"/>
    <d v="2017-07-23T00:00:00"/>
    <s v="Critical"/>
    <x v="7"/>
    <n v="75.13"/>
    <n v="0.1"/>
    <s v="Regular"/>
    <n v="7.84"/>
    <n v="16.28"/>
    <n v="14.94"/>
    <s v="Luke Schmidt"/>
    <s v="Mid Glamorgan"/>
    <s v="Home Office"/>
    <x v="0"/>
    <s v="Pens &amp; Art Supplies"/>
    <s v="Wrap Bag"/>
    <d v="2017-07-25T00:00:00"/>
    <x v="3"/>
  </r>
  <r>
    <n v="8430"/>
    <s v="N"/>
    <d v="2017-07-24T00:00:00"/>
    <s v="Not Specified"/>
    <x v="25"/>
    <n v="1742.7515000000001"/>
    <n v="0.08"/>
    <s v="Regular"/>
    <n v="264.02"/>
    <n v="77.989999999999995"/>
    <n v="22.99"/>
    <s v="William Brown"/>
    <s v="Mid Glamorgan"/>
    <s v="Corporate"/>
    <x v="1"/>
    <s v="Telephones and Communication"/>
    <s v="Small Box"/>
    <d v="2017-07-26T00:00:00"/>
    <x v="3"/>
  </r>
  <r>
    <n v="8431"/>
    <s v="N"/>
    <d v="2017-07-24T00:00:00"/>
    <s v="High"/>
    <x v="30"/>
    <n v="5064.29"/>
    <n v="0.02"/>
    <s v="Delivery Van"/>
    <n v="794.45"/>
    <n v="512.98"/>
    <n v="40"/>
    <s v="Scot Coram"/>
    <s v="West Glamorgan"/>
    <s v="Corporate"/>
    <x v="2"/>
    <s v="Chairs &amp; Chairmats"/>
    <s v="Jumbo Drum"/>
    <d v="2017-07-24T00:00:00"/>
    <x v="3"/>
  </r>
  <r>
    <n v="8432"/>
    <s v="N"/>
    <d v="2017-07-24T00:00:00"/>
    <s v="High"/>
    <x v="46"/>
    <n v="3507.5"/>
    <n v="0.01"/>
    <s v="Delivery Van"/>
    <n v="-2655.92"/>
    <n v="82.89"/>
    <n v="103.3"/>
    <s v="Scot Coram"/>
    <s v="West Glamorgan"/>
    <s v="Corporate"/>
    <x v="2"/>
    <s v="Tables"/>
    <s v="Jumbo Box"/>
    <d v="2017-07-24T00:00:00"/>
    <x v="3"/>
  </r>
  <r>
    <n v="8433"/>
    <s v="N"/>
    <d v="2017-07-25T00:00:00"/>
    <s v="Low"/>
    <x v="45"/>
    <n v="3557.3"/>
    <n v="0.06"/>
    <s v="Delivery Van"/>
    <n v="50.2"/>
    <n v="228.6"/>
    <n v="78.2"/>
    <s v="Harry Marie"/>
    <s v="West Glamorgan"/>
    <s v="Consumer"/>
    <x v="2"/>
    <s v="Chairs &amp; Chairmats"/>
    <s v="Jumbo Drum"/>
    <d v="2017-07-27T00:00:00"/>
    <x v="3"/>
  </r>
  <r>
    <n v="8434"/>
    <s v="N"/>
    <d v="2017-07-25T00:00:00"/>
    <s v="Low"/>
    <x v="4"/>
    <n v="145.63999999999999"/>
    <n v="0.03"/>
    <s v="Regular"/>
    <n v="-54.64"/>
    <n v="28.74"/>
    <n v="21.04"/>
    <s v="Harry Marie"/>
    <s v="West Glamorgan"/>
    <s v="Consumer"/>
    <x v="0"/>
    <s v="Storage &amp; Organization"/>
    <s v="Small Box"/>
    <d v="2017-08-01T00:00:00"/>
    <x v="3"/>
  </r>
  <r>
    <n v="8435"/>
    <s v="N"/>
    <d v="2017-07-25T00:00:00"/>
    <s v="Not Specified"/>
    <x v="18"/>
    <n v="461.27"/>
    <n v="0.08"/>
    <s v="Regular"/>
    <n v="81.99"/>
    <n v="27.98"/>
    <n v="18"/>
    <s v="Cynthia Voltz"/>
    <s v="Dyfed"/>
    <s v="Corporate"/>
    <x v="1"/>
    <s v="Computer Peripherals"/>
    <s v="Small Box"/>
    <d v="2017-07-27T00:00:00"/>
    <x v="3"/>
  </r>
  <r>
    <n v="8436"/>
    <s v="N"/>
    <d v="2017-07-26T00:00:00"/>
    <s v="Critical"/>
    <x v="41"/>
    <n v="5853.22"/>
    <n v="0.1"/>
    <s v="Delivery Van"/>
    <n v="2233.29"/>
    <n v="212.97"/>
    <n v="29.59"/>
    <s v="Toby Grace"/>
    <s v="Mid Glamorgan"/>
    <s v="Home Office"/>
    <x v="1"/>
    <s v="Office Machines"/>
    <s v="Jumbo Drum"/>
    <d v="2017-07-26T00:00:00"/>
    <x v="3"/>
  </r>
  <r>
    <n v="8437"/>
    <s v="Y"/>
    <d v="2017-07-28T00:00:00"/>
    <s v="Low"/>
    <x v="17"/>
    <n v="16.649999999999999"/>
    <n v="0.01"/>
    <s v="Regular"/>
    <n v="1.19"/>
    <n v="16.13"/>
    <n v="14.99"/>
    <s v="Sean Miller"/>
    <s v="West Glamorgan"/>
    <s v="Small Business"/>
    <x v="0"/>
    <s v="Labels"/>
    <s v="Small Box"/>
    <d v="2017-08-02T00:00:00"/>
    <x v="3"/>
  </r>
  <r>
    <n v="8438"/>
    <s v="Y"/>
    <d v="2017-07-28T00:00:00"/>
    <s v="Low"/>
    <x v="11"/>
    <n v="581.29"/>
    <n v="0.09"/>
    <s v="Express"/>
    <n v="-116.04"/>
    <n v="26.98"/>
    <n v="21.69"/>
    <s v="Sean Miller"/>
    <s v="West Glamorgan"/>
    <s v="Small Business"/>
    <x v="0"/>
    <s v="Storage &amp; Organization"/>
    <s v="Small Box"/>
    <d v="2017-08-02T00:00:00"/>
    <x v="3"/>
  </r>
  <r>
    <n v="8439"/>
    <s v="N"/>
    <d v="2017-07-28T00:00:00"/>
    <s v="High"/>
    <x v="42"/>
    <n v="130.66"/>
    <n v="0.02"/>
    <s v="Regular"/>
    <n v="0.67"/>
    <n v="15.26"/>
    <n v="15.86"/>
    <s v="Raymond Fair"/>
    <s v="Dyfed"/>
    <s v="Small Business"/>
    <x v="0"/>
    <s v="Pens &amp; Art Supplies"/>
    <s v="Wrap Bag"/>
    <d v="2017-07-30T00:00:00"/>
    <x v="3"/>
  </r>
  <r>
    <n v="8440"/>
    <s v="N"/>
    <d v="2017-07-28T00:00:00"/>
    <s v="Not Specified"/>
    <x v="39"/>
    <n v="84.81"/>
    <n v="0.05"/>
    <s v="Regular"/>
    <n v="14.75"/>
    <n v="27.67"/>
    <n v="15.39"/>
    <s v="Neil French"/>
    <s v="Mid Glamorgan"/>
    <s v="Corporate"/>
    <x v="0"/>
    <s v="Envelopes"/>
    <s v="Small Box"/>
    <d v="2017-07-30T00:00:00"/>
    <x v="3"/>
  </r>
  <r>
    <n v="8441"/>
    <s v="N"/>
    <d v="2017-07-28T00:00:00"/>
    <s v="Not Specified"/>
    <x v="14"/>
    <n v="120.07"/>
    <n v="0.09"/>
    <s v="Regular"/>
    <n v="-32.450000000000003"/>
    <n v="17.98"/>
    <n v="19.14"/>
    <s v="Neil French"/>
    <s v="Mid Glamorgan"/>
    <s v="Corporate"/>
    <x v="0"/>
    <s v="Paper"/>
    <s v="Small Box"/>
    <d v="2017-07-29T00:00:00"/>
    <x v="3"/>
  </r>
  <r>
    <n v="8442"/>
    <s v="N"/>
    <d v="2017-07-28T00:00:00"/>
    <s v="Medium"/>
    <x v="29"/>
    <n v="280.54000000000002"/>
    <n v="0.02"/>
    <s v="Regular"/>
    <n v="-91.5"/>
    <n v="18.600000000000001"/>
    <n v="18.07"/>
    <s v="Darrin Van Huff"/>
    <s v="Mid Glamorgan"/>
    <s v="Home Office"/>
    <x v="1"/>
    <s v="Computer Peripherals"/>
    <s v="Small Pack"/>
    <d v="2017-07-30T00:00:00"/>
    <x v="3"/>
  </r>
  <r>
    <n v="8443"/>
    <s v="N"/>
    <d v="2017-07-28T00:00:00"/>
    <s v="Medium"/>
    <x v="44"/>
    <n v="3107.5115000000001"/>
    <n v="0.02"/>
    <s v="Express"/>
    <n v="572.77"/>
    <n v="167.99"/>
    <n v="22.08"/>
    <s v="Darrin Van Huff"/>
    <s v="Mid Glamorgan"/>
    <s v="Home Office"/>
    <x v="1"/>
    <s v="Telephones and Communication"/>
    <s v="Small Box"/>
    <d v="2017-07-30T00:00:00"/>
    <x v="3"/>
  </r>
  <r>
    <n v="8444"/>
    <s v="N"/>
    <d v="2017-07-28T00:00:00"/>
    <s v="Critical"/>
    <x v="38"/>
    <n v="256.04000000000002"/>
    <n v="0.08"/>
    <s v="Regular"/>
    <n v="-63.87"/>
    <n v="18.28"/>
    <n v="19.29"/>
    <s v="Nona Balk"/>
    <s v="Dyfed"/>
    <s v="Corporate"/>
    <x v="2"/>
    <s v="Office Furnishings"/>
    <s v="Small Box"/>
    <d v="2017-07-29T00:00:00"/>
    <x v="3"/>
  </r>
  <r>
    <n v="8445"/>
    <s v="N"/>
    <d v="2017-07-29T00:00:00"/>
    <s v="Low"/>
    <x v="0"/>
    <n v="621.54"/>
    <n v="0.09"/>
    <s v="Regular"/>
    <n v="-729.87"/>
    <n v="211.99"/>
    <n v="38.49"/>
    <s v="Susan Pistek"/>
    <s v="Mid Glamorgan"/>
    <s v="Home Office"/>
    <x v="1"/>
    <s v="Copiers and Fax"/>
    <s v="Large Box"/>
    <d v="2017-07-31T00:00:00"/>
    <x v="3"/>
  </r>
  <r>
    <n v="8446"/>
    <s v="Y"/>
    <d v="2017-07-30T00:00:00"/>
    <s v="Critical"/>
    <x v="47"/>
    <n v="72.22"/>
    <n v="0.02"/>
    <s v="Regular"/>
    <n v="-26.63"/>
    <n v="14.12"/>
    <n v="15.99"/>
    <s v="Cindy Chapman"/>
    <s v="Mid Glamorgan"/>
    <s v="Consumer"/>
    <x v="1"/>
    <s v="Computer Peripherals"/>
    <s v="Small Pack"/>
    <d v="2017-08-02T00:00:00"/>
    <x v="3"/>
  </r>
  <r>
    <n v="8447"/>
    <s v="Y"/>
    <d v="2017-07-30T00:00:00"/>
    <s v="Critical"/>
    <x v="20"/>
    <n v="85"/>
    <n v="0.08"/>
    <s v="Regular"/>
    <n v="-31.67"/>
    <n v="23.34"/>
    <n v="25.25"/>
    <s v="Cindy Chapman"/>
    <s v="Mid Glamorgan"/>
    <s v="Consumer"/>
    <x v="0"/>
    <s v="Paper"/>
    <s v="Small Box"/>
    <d v="2017-08-01T00:00:00"/>
    <x v="3"/>
  </r>
  <r>
    <n v="8448"/>
    <s v="Y"/>
    <d v="2017-07-30T00:00:00"/>
    <s v="Critical"/>
    <x v="7"/>
    <n v="828.58"/>
    <n v="0.04"/>
    <s v="Express"/>
    <n v="314.02999999999997"/>
    <n v="60.91"/>
    <n v="19.809999999999999"/>
    <s v="Cindy Chapman"/>
    <s v="Mid Glamorgan"/>
    <s v="Consumer"/>
    <x v="0"/>
    <s v="Paper"/>
    <s v="Small Box"/>
    <d v="2017-07-31T00:00:00"/>
    <x v="3"/>
  </r>
  <r>
    <n v="8449"/>
    <s v="N"/>
    <d v="2017-07-31T00:00:00"/>
    <s v="High"/>
    <x v="39"/>
    <n v="47.08"/>
    <n v="0.09"/>
    <s v="Regular"/>
    <n v="-1.31"/>
    <n v="20.010000000000002"/>
    <n v="16.87"/>
    <s v="Eric Hoffmann"/>
    <s v="Mid Glamorgan"/>
    <s v="Small Business"/>
    <x v="0"/>
    <s v="Paper"/>
    <s v="Wrap Bag"/>
    <d v="2017-08-02T00:00:00"/>
    <x v="3"/>
  </r>
  <r>
    <n v="8450"/>
    <s v="N"/>
    <d v="2017-07-31T00:00:00"/>
    <s v="High"/>
    <x v="4"/>
    <n v="1280.6659999999999"/>
    <n v="0.1"/>
    <s v="Regular"/>
    <n v="-610.27"/>
    <n v="217.99"/>
    <n v="22.99"/>
    <s v="Eric Hoffmann"/>
    <s v="Mid Glamorgan"/>
    <s v="Small Business"/>
    <x v="1"/>
    <s v="Telephones and Communication"/>
    <s v="Small Box"/>
    <d v="2017-08-01T00:00:00"/>
    <x v="3"/>
  </r>
  <r>
    <n v="8451"/>
    <s v="N"/>
    <d v="2017-07-31T00:00:00"/>
    <s v="Not Specified"/>
    <x v="43"/>
    <n v="187.67"/>
    <n v="0.01"/>
    <s v="Regular"/>
    <n v="-54.31"/>
    <n v="16.95"/>
    <n v="19.32"/>
    <s v="MaryBeth Skach"/>
    <s v="Mid Glamorgan"/>
    <s v="Home Office"/>
    <x v="2"/>
    <s v="Office Furnishings"/>
    <s v="Small Box"/>
    <d v="2017-08-01T00:00:00"/>
    <x v="3"/>
  </r>
  <r>
    <n v="8452"/>
    <s v="N"/>
    <d v="2017-07-31T00:00:00"/>
    <s v="Not Specified"/>
    <x v="38"/>
    <n v="634.36"/>
    <n v="0"/>
    <s v="Regular"/>
    <n v="-30.52"/>
    <n v="26.98"/>
    <n v="21.69"/>
    <s v="MaryBeth Skach"/>
    <s v="Mid Glamorgan"/>
    <s v="Home Office"/>
    <x v="0"/>
    <s v="Storage &amp; Organization"/>
    <s v="Small Box"/>
    <d v="2017-08-01T00:00:00"/>
    <x v="3"/>
  </r>
  <r>
    <n v="8453"/>
    <s v="N"/>
    <d v="2017-07-31T00:00:00"/>
    <s v="Not Specified"/>
    <x v="28"/>
    <n v="243.71"/>
    <n v="0.04"/>
    <s v="Express"/>
    <n v="3.16"/>
    <n v="23.97"/>
    <n v="18.98"/>
    <s v="MaryBeth Skach"/>
    <s v="Mid Glamorgan"/>
    <s v="Home Office"/>
    <x v="0"/>
    <s v="Appliances"/>
    <s v="Small Box"/>
    <d v="2017-08-01T00:00:00"/>
    <x v="3"/>
  </r>
  <r>
    <n v="8454"/>
    <s v="N"/>
    <d v="2017-08-02T00:00:00"/>
    <s v="Not Specified"/>
    <x v="36"/>
    <n v="277.83"/>
    <n v="7.0000000000000007E-2"/>
    <s v="Regular"/>
    <n v="-77.760000000000005"/>
    <n v="19.68"/>
    <n v="20.16"/>
    <s v="Liz Thompson"/>
    <s v="West Glamorgan"/>
    <s v="Corporate"/>
    <x v="0"/>
    <s v="Binders and Binder Accessories"/>
    <s v="Small Box"/>
    <d v="2017-08-03T00:00:00"/>
    <x v="3"/>
  </r>
  <r>
    <n v="8455"/>
    <s v="N"/>
    <d v="2017-08-04T00:00:00"/>
    <s v="Medium"/>
    <x v="14"/>
    <n v="135.61000000000001"/>
    <n v="0.05"/>
    <s v="Regular"/>
    <n v="-49.73"/>
    <n v="18.48"/>
    <n v="20.57"/>
    <s v="Bryan Davis"/>
    <s v="South Glamorgan"/>
    <s v="Corporate"/>
    <x v="0"/>
    <s v="Paper"/>
    <s v="Small Box"/>
    <d v="2017-08-06T00:00:00"/>
    <x v="3"/>
  </r>
  <r>
    <n v="8456"/>
    <s v="N"/>
    <d v="2017-08-04T00:00:00"/>
    <s v="High"/>
    <x v="20"/>
    <n v="759.11"/>
    <n v="0.09"/>
    <s v="Regular"/>
    <n v="56.23"/>
    <n v="143.12"/>
    <n v="14.99"/>
    <s v="Deanra Eno"/>
    <s v="Dyfed"/>
    <s v="Corporate"/>
    <x v="0"/>
    <s v="Appliances"/>
    <s v="Small Box"/>
    <d v="2017-08-04T00:00:00"/>
    <x v="3"/>
  </r>
  <r>
    <n v="8457"/>
    <s v="N"/>
    <d v="2017-08-04T00:00:00"/>
    <s v="High"/>
    <x v="9"/>
    <n v="479.27"/>
    <n v="0.05"/>
    <s v="Regular"/>
    <n v="57.67"/>
    <n v="23.09"/>
    <n v="19.25"/>
    <s v="Deanra Eno"/>
    <s v="Mid Glamorgan"/>
    <s v="Corporate"/>
    <x v="0"/>
    <s v="Envelopes"/>
    <s v="Small Box"/>
    <d v="2017-08-04T00:00:00"/>
    <x v="3"/>
  </r>
  <r>
    <n v="8458"/>
    <s v="N"/>
    <d v="2017-08-04T00:00:00"/>
    <s v="High"/>
    <x v="38"/>
    <n v="547"/>
    <n v="0.06"/>
    <s v="Regular"/>
    <n v="-1.1000000000000001"/>
    <n v="25.79"/>
    <n v="22.78"/>
    <s v="Deanra Eno"/>
    <s v="Mid Glamorgan"/>
    <s v="Corporate"/>
    <x v="2"/>
    <s v="Office Furnishings"/>
    <s v="Small Box"/>
    <d v="2017-08-06T00:00:00"/>
    <x v="3"/>
  </r>
  <r>
    <n v="8459"/>
    <s v="N"/>
    <d v="2017-08-04T00:00:00"/>
    <s v="High"/>
    <x v="28"/>
    <n v="100.42"/>
    <n v="7.0000000000000007E-2"/>
    <s v="Regular"/>
    <n v="25.41"/>
    <n v="17.079999999999998"/>
    <n v="16.03"/>
    <s v="Michelle Ellison"/>
    <s v="West Glamorgan"/>
    <s v="Consumer"/>
    <x v="2"/>
    <s v="Office Furnishings"/>
    <s v="Wrap Bag"/>
    <d v="2017-08-06T00:00:00"/>
    <x v="3"/>
  </r>
  <r>
    <n v="8460"/>
    <s v="N"/>
    <d v="2017-08-04T00:00:00"/>
    <s v="High"/>
    <x v="8"/>
    <n v="647.24"/>
    <n v="0.03"/>
    <s v="Regular"/>
    <n v="-90.36"/>
    <n v="27.14"/>
    <n v="18.53"/>
    <s v="Michelle Ellison"/>
    <s v="West Glamorgan"/>
    <s v="Consumer"/>
    <x v="0"/>
    <s v="Storage &amp; Organization"/>
    <s v="Small Box"/>
    <d v="2017-08-05T00:00:00"/>
    <x v="3"/>
  </r>
  <r>
    <n v="8461"/>
    <s v="N"/>
    <d v="2017-08-05T00:00:00"/>
    <s v="High"/>
    <x v="45"/>
    <n v="117.1"/>
    <n v="0.03"/>
    <s v="Regular"/>
    <n v="-101.37"/>
    <n v="17.98"/>
    <n v="24.39"/>
    <s v="Nathan Gelder"/>
    <s v="West Glamorgan"/>
    <s v="Home Office"/>
    <x v="0"/>
    <s v="Paper"/>
    <s v="Small Box"/>
    <d v="2017-08-06T00:00:00"/>
    <x v="3"/>
  </r>
  <r>
    <n v="8462"/>
    <s v="N"/>
    <d v="2017-08-05T00:00:00"/>
    <s v="High"/>
    <x v="37"/>
    <n v="88.29"/>
    <n v="0.03"/>
    <s v="Regular"/>
    <n v="28.77"/>
    <n v="14.94"/>
    <n v="14.81"/>
    <s v="Nathan Gelder"/>
    <s v="West Glamorgan"/>
    <s v="Home Office"/>
    <x v="0"/>
    <s v="Pens &amp; Art Supplies"/>
    <s v="Wrap Bag"/>
    <d v="2017-08-07T00:00:00"/>
    <x v="3"/>
  </r>
  <r>
    <n v="8463"/>
    <s v="N"/>
    <d v="2017-08-06T00:00:00"/>
    <s v="Not Specified"/>
    <x v="42"/>
    <n v="6224"/>
    <n v="0.02"/>
    <s v="Regular"/>
    <n v="1087.6099999999999"/>
    <n v="173.55"/>
    <n v="33.99"/>
    <s v="Nick Radford"/>
    <s v="Mid Glamorgan"/>
    <s v="Corporate"/>
    <x v="0"/>
    <s v="Storage &amp; Organization"/>
    <s v="Small Box"/>
    <d v="2017-08-08T00:00:00"/>
    <x v="3"/>
  </r>
  <r>
    <n v="8464"/>
    <s v="N"/>
    <d v="2017-08-06T00:00:00"/>
    <s v="Low"/>
    <x v="46"/>
    <n v="20341.216"/>
    <n v="0.02"/>
    <s v="Delivery Van"/>
    <n v="-1425.05"/>
    <n v="562.98"/>
    <n v="161.12"/>
    <s v="Erica Bern"/>
    <s v="Dyfed"/>
    <s v="Small Business"/>
    <x v="2"/>
    <s v="Tables"/>
    <s v="Jumbo Box"/>
    <d v="2017-08-13T00:00:00"/>
    <x v="3"/>
  </r>
  <r>
    <n v="8465"/>
    <s v="N"/>
    <d v="2017-08-07T00:00:00"/>
    <s v="Medium"/>
    <x v="17"/>
    <n v="35.229999999999997"/>
    <n v="0.09"/>
    <s v="Regular"/>
    <n v="-16.739999999999998"/>
    <n v="21.71"/>
    <n v="23.45"/>
    <s v="Andy Rees"/>
    <s v="Mid Glamorgan"/>
    <s v="Corporate"/>
    <x v="0"/>
    <s v="Storage &amp; Organization"/>
    <s v="Small Box"/>
    <d v="2017-08-07T00:00:00"/>
    <x v="3"/>
  </r>
  <r>
    <n v="8466"/>
    <s v="N"/>
    <d v="2017-08-08T00:00:00"/>
    <s v="Low"/>
    <x v="27"/>
    <n v="872.67"/>
    <n v="0.03"/>
    <s v="Regular"/>
    <n v="16.95"/>
    <n v="31.98"/>
    <n v="18"/>
    <s v="Giulietta Baptist"/>
    <s v="Dyfed"/>
    <s v="Home Office"/>
    <x v="1"/>
    <s v="Computer Peripherals"/>
    <s v="Small Box"/>
    <d v="2017-08-10T00:00:00"/>
    <x v="3"/>
  </r>
  <r>
    <n v="8467"/>
    <s v="N"/>
    <d v="2017-08-08T00:00:00"/>
    <s v="Low"/>
    <x v="11"/>
    <n v="436.68"/>
    <n v="0.06"/>
    <s v="Regular"/>
    <n v="-163.55000000000001"/>
    <n v="22.97"/>
    <n v="20.5"/>
    <s v="Giulietta Baptist"/>
    <s v="Dyfed"/>
    <s v="Home Office"/>
    <x v="1"/>
    <s v="Computer Peripherals"/>
    <s v="Small Box"/>
    <d v="2017-08-13T00:00:00"/>
    <x v="3"/>
  </r>
  <r>
    <n v="8468"/>
    <s v="N"/>
    <d v="2017-08-08T00:00:00"/>
    <s v="Critical"/>
    <x v="39"/>
    <n v="755.69"/>
    <n v="0.02"/>
    <s v="Delivery Van"/>
    <n v="-178.2"/>
    <n v="147.99"/>
    <n v="42.63"/>
    <s v="Michelle Lonsdale"/>
    <s v="South Glamorgan"/>
    <s v="Corporate"/>
    <x v="2"/>
    <s v="Chairs &amp; Chairmats"/>
    <s v="Jumbo Drum"/>
    <d v="2017-08-10T00:00:00"/>
    <x v="3"/>
  </r>
  <r>
    <n v="8469"/>
    <s v="Y"/>
    <d v="2017-08-09T00:00:00"/>
    <s v="Low"/>
    <x v="44"/>
    <n v="82.43"/>
    <n v="0.02"/>
    <s v="Regular"/>
    <n v="-26.12"/>
    <n v="15.14"/>
    <n v="15.92"/>
    <s v="Jason Klamczynski"/>
    <s v="Mid Glamorgan"/>
    <s v="Small Business"/>
    <x v="0"/>
    <s v="Scissors Rulers and Trimmers"/>
    <s v="Wrap Bag"/>
    <d v="2017-08-13T00:00:00"/>
    <x v="3"/>
  </r>
  <r>
    <n v="8470"/>
    <s v="Y"/>
    <d v="2017-08-09T00:00:00"/>
    <s v="High"/>
    <x v="37"/>
    <n v="6170.92"/>
    <n v="0.02"/>
    <s v="Delivery Van"/>
    <n v="761.35"/>
    <n v="237.02"/>
    <n v="42.66"/>
    <s v="Naresj Patel"/>
    <s v="West Glamorgan"/>
    <s v="Small Business"/>
    <x v="0"/>
    <s v="Storage &amp; Organization"/>
    <s v="Jumbo Drum"/>
    <d v="2017-08-11T00:00:00"/>
    <x v="3"/>
  </r>
  <r>
    <n v="8471"/>
    <s v="N"/>
    <d v="2017-08-09T00:00:00"/>
    <s v="Not Specified"/>
    <x v="11"/>
    <n v="4366.3999999999996"/>
    <n v="0.02"/>
    <s v="Regular"/>
    <n v="913.07"/>
    <n v="111.99"/>
    <n v="33.99"/>
    <s v="Randy Bradley"/>
    <s v="Mid Glamorgan"/>
    <s v="Corporate"/>
    <x v="1"/>
    <s v="Computer Peripherals"/>
    <s v="Small Box"/>
    <d v="2017-08-11T00:00:00"/>
    <x v="3"/>
  </r>
  <r>
    <n v="8472"/>
    <s v="Y"/>
    <d v="2017-08-10T00:00:00"/>
    <s v="Critical"/>
    <x v="26"/>
    <n v="2857.71"/>
    <n v="0.09"/>
    <s v="Regular"/>
    <n v="574.48"/>
    <n v="167.06"/>
    <n v="21.07"/>
    <s v="Karen Selby"/>
    <s v="Dyfed"/>
    <s v="Consumer"/>
    <x v="0"/>
    <s v="Storage &amp; Organization"/>
    <s v="Small Box"/>
    <d v="2017-08-12T00:00:00"/>
    <x v="3"/>
  </r>
  <r>
    <n v="8473"/>
    <s v="Y"/>
    <d v="2017-08-11T00:00:00"/>
    <s v="High"/>
    <x v="44"/>
    <n v="9069.84"/>
    <n v="0.05"/>
    <s v="Regular"/>
    <n v="3863.68"/>
    <n v="432.98"/>
    <n v="33.99"/>
    <s v="Muhammed Lee"/>
    <s v="Dyfed"/>
    <s v="Consumer"/>
    <x v="0"/>
    <s v="Binders and Binder Accessories"/>
    <s v="Small Box"/>
    <d v="2017-08-12T00:00:00"/>
    <x v="3"/>
  </r>
  <r>
    <n v="8474"/>
    <s v="Y"/>
    <d v="2017-08-11T00:00:00"/>
    <s v="High"/>
    <x v="2"/>
    <n v="1669.97"/>
    <n v="0.1"/>
    <s v="Regular"/>
    <n v="680.39"/>
    <n v="49.7"/>
    <n v="16.989999999999998"/>
    <s v="Muhammed Lee"/>
    <s v="Dyfed"/>
    <s v="Consumer"/>
    <x v="0"/>
    <s v="Binders and Binder Accessories"/>
    <s v="Small Box"/>
    <d v="2017-08-12T00:00:00"/>
    <x v="3"/>
  </r>
  <r>
    <n v="8475"/>
    <s v="N"/>
    <d v="2017-08-11T00:00:00"/>
    <s v="Critical"/>
    <x v="26"/>
    <n v="90.37"/>
    <n v="0.04"/>
    <s v="Regular"/>
    <n v="37.9"/>
    <n v="16.13"/>
    <n v="14.5"/>
    <s v="Matt Abelman"/>
    <s v="Dyfed"/>
    <s v="Home Office"/>
    <x v="0"/>
    <s v="Labels"/>
    <s v="Small Box"/>
    <d v="2017-08-13T00:00:00"/>
    <x v="3"/>
  </r>
  <r>
    <n v="8476"/>
    <s v="N"/>
    <d v="2017-08-11T00:00:00"/>
    <s v="Critical"/>
    <x v="35"/>
    <n v="13708.75"/>
    <n v="0.01"/>
    <s v="Delivery Van"/>
    <n v="-3682.25"/>
    <n v="562.98"/>
    <n v="78.59"/>
    <s v="Matt Abelman"/>
    <s v="Dyfed"/>
    <s v="Home Office"/>
    <x v="2"/>
    <s v="Tables"/>
    <s v="Jumbo Box"/>
    <d v="2017-08-13T00:00:00"/>
    <x v="3"/>
  </r>
  <r>
    <n v="8477"/>
    <s v="N"/>
    <d v="2017-08-11T00:00:00"/>
    <s v="Medium"/>
    <x v="21"/>
    <n v="48.43"/>
    <n v="0.1"/>
    <s v="Regular"/>
    <n v="-25.07"/>
    <n v="16.77"/>
    <n v="16.39"/>
    <s v="Dianna Vickery"/>
    <s v="Mid Glamorgan"/>
    <s v="Corporate"/>
    <x v="1"/>
    <s v="Computer Peripherals"/>
    <s v="Small Pack"/>
    <d v="2017-08-12T00:00:00"/>
    <x v="3"/>
  </r>
  <r>
    <n v="8478"/>
    <s v="N"/>
    <d v="2017-08-11T00:00:00"/>
    <s v="Not Specified"/>
    <x v="44"/>
    <n v="159.84"/>
    <n v="0.03"/>
    <s v="Regular"/>
    <n v="-35.36"/>
    <n v="18.48"/>
    <n v="19.86"/>
    <s v="Nathan Mautz"/>
    <s v="Dyfed"/>
    <s v="Corporate"/>
    <x v="0"/>
    <s v="Paper"/>
    <s v="Small Box"/>
    <d v="2017-08-12T00:00:00"/>
    <x v="3"/>
  </r>
  <r>
    <n v="8479"/>
    <s v="N"/>
    <d v="2017-08-11T00:00:00"/>
    <s v="Medium"/>
    <x v="33"/>
    <n v="2047.79"/>
    <n v="7.0000000000000007E-2"/>
    <s v="Regular"/>
    <n v="226.49"/>
    <n v="52.99"/>
    <n v="33.99"/>
    <s v="Tanja Norvell"/>
    <s v="Mid Glamorgan"/>
    <s v="Corporate"/>
    <x v="0"/>
    <s v="Paper"/>
    <s v="Small Box"/>
    <d v="2017-08-13T00:00:00"/>
    <x v="3"/>
  </r>
  <r>
    <n v="8480"/>
    <s v="N"/>
    <d v="2017-08-11T00:00:00"/>
    <s v="Low"/>
    <x v="42"/>
    <n v="463.43"/>
    <n v="0.02"/>
    <s v="Regular"/>
    <n v="-56.21"/>
    <n v="23.97"/>
    <n v="19.809999999999999"/>
    <s v="Ashley Jarvis"/>
    <s v="Mid Glamorgan"/>
    <s v="Small Business"/>
    <x v="0"/>
    <s v="Pens &amp; Art Supplies"/>
    <s v="Small Pack"/>
    <d v="2017-08-11T00:00:00"/>
    <x v="3"/>
  </r>
  <r>
    <n v="8481"/>
    <s v="Y"/>
    <d v="2017-08-11T00:00:00"/>
    <s v="Low"/>
    <x v="7"/>
    <n v="2852.04"/>
    <n v="0.03"/>
    <s v="Delivery Van"/>
    <n v="21.87"/>
    <n v="171.31"/>
    <n v="74"/>
    <s v="Ashley Jarvis"/>
    <s v="Mid Glamorgan"/>
    <s v="Small Business"/>
    <x v="2"/>
    <s v="Tables"/>
    <s v="Jumbo Drum"/>
    <d v="2017-08-15T00:00:00"/>
    <x v="3"/>
  </r>
  <r>
    <n v="8482"/>
    <s v="N"/>
    <d v="2017-08-11T00:00:00"/>
    <s v="Low"/>
    <x v="1"/>
    <n v="77.37"/>
    <n v="0.01"/>
    <s v="Regular"/>
    <n v="29.65"/>
    <n v="17.43"/>
    <n v="14.95"/>
    <s v="Matthew Clasen"/>
    <s v="Mid Glamorgan"/>
    <s v="Consumer"/>
    <x v="0"/>
    <s v="Paper"/>
    <s v="Wrap Bag"/>
    <d v="2017-08-11T00:00:00"/>
    <x v="3"/>
  </r>
  <r>
    <n v="8483"/>
    <s v="N"/>
    <d v="2017-08-12T00:00:00"/>
    <s v="Medium"/>
    <x v="33"/>
    <n v="200.51"/>
    <n v="0.08"/>
    <s v="Regular"/>
    <n v="-258.36"/>
    <n v="15.89"/>
    <n v="21.01"/>
    <s v="Dan Campbell"/>
    <s v="Mid Glamorgan"/>
    <s v="Corporate"/>
    <x v="0"/>
    <s v="Binders and Binder Accessories"/>
    <s v="Small Box"/>
    <d v="2017-08-12T00:00:00"/>
    <x v="3"/>
  </r>
  <r>
    <n v="8484"/>
    <s v="Y"/>
    <d v="2017-08-13T00:00:00"/>
    <s v="High"/>
    <x v="39"/>
    <n v="29.96"/>
    <n v="0.04"/>
    <s v="Regular"/>
    <n v="-20.16"/>
    <n v="15.36"/>
    <n v="20.27"/>
    <s v="Bobby Elias"/>
    <s v="Mid Glamorgan"/>
    <s v="Small Business"/>
    <x v="0"/>
    <s v="Binders and Binder Accessories"/>
    <s v="Small Box"/>
    <d v="2017-08-15T00:00:00"/>
    <x v="3"/>
  </r>
  <r>
    <n v="8485"/>
    <s v="N"/>
    <d v="2017-08-13T00:00:00"/>
    <s v="Medium"/>
    <x v="33"/>
    <n v="204.76"/>
    <n v="7.0000000000000007E-2"/>
    <s v="Regular"/>
    <n v="-38.1"/>
    <n v="16.18"/>
    <n v="16.989999999999998"/>
    <s v="Quincy Jones"/>
    <s v="Mid Glamorgan"/>
    <s v="Home Office"/>
    <x v="0"/>
    <s v="Binders and Binder Accessories"/>
    <s v="Small Box"/>
    <d v="2017-08-14T00:00:00"/>
    <x v="3"/>
  </r>
  <r>
    <n v="8486"/>
    <s v="N"/>
    <d v="2017-08-13T00:00:00"/>
    <s v="Medium"/>
    <x v="21"/>
    <n v="59.15"/>
    <n v="0.05"/>
    <s v="Regular"/>
    <n v="9.56"/>
    <n v="17.579999999999998"/>
    <n v="14.7"/>
    <s v="Liz Thompson"/>
    <s v="West Glamorgan"/>
    <s v="Corporate"/>
    <x v="0"/>
    <s v="Pens &amp; Art Supplies"/>
    <s v="Wrap Bag"/>
    <d v="2017-08-15T00:00:00"/>
    <x v="3"/>
  </r>
  <r>
    <n v="8487"/>
    <s v="N"/>
    <d v="2017-08-14T00:00:00"/>
    <s v="Medium"/>
    <x v="7"/>
    <n v="206.18"/>
    <n v="0.02"/>
    <s v="Regular"/>
    <n v="-22.95"/>
    <n v="23.5"/>
    <n v="21.19"/>
    <s v="Nick Radford"/>
    <s v="Mid Glamorgan"/>
    <s v="Corporate"/>
    <x v="0"/>
    <s v="Binders and Binder Accessories"/>
    <s v="Small Box"/>
    <d v="2017-08-16T00:00:00"/>
    <x v="3"/>
  </r>
  <r>
    <n v="8488"/>
    <s v="N"/>
    <d v="2017-08-14T00:00:00"/>
    <s v="Medium"/>
    <x v="33"/>
    <n v="288.98"/>
    <n v="0.09"/>
    <s v="Regular"/>
    <n v="-156.16"/>
    <n v="17.77"/>
    <n v="19.920000000000002"/>
    <s v="Nick Radford"/>
    <s v="Mid Glamorgan"/>
    <s v="Corporate"/>
    <x v="2"/>
    <s v="Office Furnishings"/>
    <s v="Medium Box"/>
    <d v="2017-08-16T00:00:00"/>
    <x v="3"/>
  </r>
  <r>
    <n v="8489"/>
    <s v="N"/>
    <d v="2017-08-14T00:00:00"/>
    <s v="Medium"/>
    <x v="42"/>
    <n v="226.17"/>
    <n v="0.03"/>
    <s v="Regular"/>
    <n v="-182.73"/>
    <n v="17.399999999999999"/>
    <n v="21.78"/>
    <s v="Christine Phan"/>
    <s v="West Glamorgan"/>
    <s v="Small Business"/>
    <x v="0"/>
    <s v="Binders and Binder Accessories"/>
    <s v="Small Box"/>
    <d v="2017-08-17T00:00:00"/>
    <x v="3"/>
  </r>
  <r>
    <n v="8490"/>
    <s v="N"/>
    <d v="2017-08-15T00:00:00"/>
    <s v="Not Specified"/>
    <x v="26"/>
    <n v="139.11000000000001"/>
    <n v="0.1"/>
    <s v="Regular"/>
    <n v="-38.6"/>
    <n v="18.48"/>
    <n v="19.739999999999998"/>
    <s v="Cynthia Arntzen"/>
    <s v="Mid Glamorgan"/>
    <s v="Small Business"/>
    <x v="0"/>
    <s v="Paper"/>
    <s v="Small Box"/>
    <d v="2017-08-17T00:00:00"/>
    <x v="3"/>
  </r>
  <r>
    <n v="8491"/>
    <s v="N"/>
    <d v="2017-08-15T00:00:00"/>
    <s v="Low"/>
    <x v="7"/>
    <n v="830.31"/>
    <n v="0.09"/>
    <s v="Regular"/>
    <n v="-89.36"/>
    <n v="61.43"/>
    <n v="33.99"/>
    <s v="Joni Blumstein"/>
    <s v="West Glamorgan"/>
    <s v="Consumer"/>
    <x v="0"/>
    <s v="Appliances"/>
    <s v="Small Box"/>
    <d v="2017-08-19T00:00:00"/>
    <x v="3"/>
  </r>
  <r>
    <n v="8492"/>
    <s v="N"/>
    <d v="2017-08-16T00:00:00"/>
    <s v="Critical"/>
    <x v="14"/>
    <n v="217.8"/>
    <n v="7.0000000000000007E-2"/>
    <s v="Regular"/>
    <n v="-13.56"/>
    <n v="22.89"/>
    <n v="18.5"/>
    <s v="Valerie Tossell"/>
    <s v="Mid Glamorgan"/>
    <s v="Corporate"/>
    <x v="0"/>
    <s v="Appliances"/>
    <s v="Small Box"/>
    <d v="2017-08-17T00:00:00"/>
    <x v="3"/>
  </r>
  <r>
    <n v="8493"/>
    <s v="N"/>
    <d v="2017-08-16T00:00:00"/>
    <s v="High"/>
    <x v="23"/>
    <n v="263.39999999999998"/>
    <n v="0.03"/>
    <s v="Regular"/>
    <n v="-114.44"/>
    <n v="17.28"/>
    <n v="19.66"/>
    <s v="Edward Hooks"/>
    <s v="South Glamorgan"/>
    <s v="Consumer"/>
    <x v="0"/>
    <s v="Paper"/>
    <s v="Small Box"/>
    <d v="2017-08-17T00:00:00"/>
    <x v="3"/>
  </r>
  <r>
    <n v="8494"/>
    <s v="N"/>
    <d v="2017-08-16T00:00:00"/>
    <s v="High"/>
    <x v="26"/>
    <n v="6075.16"/>
    <n v="0.06"/>
    <s v="Delivery Van"/>
    <n v="-92.65"/>
    <n v="308.18"/>
    <n v="68.12"/>
    <s v="Edward Hooks"/>
    <s v="South Glamorgan"/>
    <s v="Consumer"/>
    <x v="2"/>
    <s v="Tables"/>
    <s v="Jumbo Box"/>
    <d v="2017-08-17T00:00:00"/>
    <x v="3"/>
  </r>
  <r>
    <n v="8495"/>
    <s v="N"/>
    <d v="2017-08-17T00:00:00"/>
    <s v="Low"/>
    <x v="38"/>
    <n v="213.49"/>
    <n v="0"/>
    <s v="Regular"/>
    <n v="41.44"/>
    <n v="17.079999999999998"/>
    <n v="16.03"/>
    <s v="Toby Grace"/>
    <s v="Mid Glamorgan"/>
    <s v="Home Office"/>
    <x v="2"/>
    <s v="Office Furnishings"/>
    <s v="Wrap Bag"/>
    <d v="2017-08-19T00:00:00"/>
    <x v="3"/>
  </r>
  <r>
    <n v="8496"/>
    <s v="N"/>
    <d v="2017-08-17T00:00:00"/>
    <s v="Low"/>
    <x v="17"/>
    <n v="131.65"/>
    <n v="7.0000000000000007E-2"/>
    <s v="Regular"/>
    <n v="-50.38"/>
    <n v="67.98"/>
    <n v="27.88"/>
    <s v="Toby Grace"/>
    <s v="Mid Glamorgan"/>
    <s v="Home Office"/>
    <x v="0"/>
    <s v="Paper"/>
    <s v="Small Box"/>
    <d v="2017-08-22T00:00:00"/>
    <x v="3"/>
  </r>
  <r>
    <n v="8497"/>
    <s v="N"/>
    <d v="2017-08-18T00:00:00"/>
    <s v="Low"/>
    <x v="24"/>
    <n v="6123.51"/>
    <n v="0.03"/>
    <s v="Delivery Van"/>
    <n v="96.97"/>
    <n v="191.29"/>
    <n v="43.21"/>
    <s v="Peter Buhler"/>
    <s v="Mid Glamorgan"/>
    <s v="Consumer"/>
    <x v="2"/>
    <s v="Tables"/>
    <s v="Jumbo Box"/>
    <d v="2017-08-23T00:00:00"/>
    <x v="3"/>
  </r>
  <r>
    <n v="8498"/>
    <s v="N"/>
    <d v="2017-08-18T00:00:00"/>
    <s v="High"/>
    <x v="16"/>
    <n v="1761.15"/>
    <n v="7.0000000000000007E-2"/>
    <s v="Regular"/>
    <n v="220.51"/>
    <n v="51.98"/>
    <n v="23.2"/>
    <s v="David Philippe"/>
    <s v="West Glamorgan"/>
    <s v="Consumer"/>
    <x v="2"/>
    <s v="Office Furnishings"/>
    <s v="Wrap Bag"/>
    <d v="2017-08-19T00:00:00"/>
    <x v="3"/>
  </r>
  <r>
    <n v="8499"/>
    <s v="N"/>
    <d v="2017-08-19T00:00:00"/>
    <s v="Critical"/>
    <x v="8"/>
    <n v="1698.91"/>
    <n v="0.08"/>
    <s v="Regular"/>
    <n v="290.56"/>
    <n v="54.76"/>
    <n v="20.22"/>
    <s v="Ed Braxton"/>
    <s v="Mid Glamorgan"/>
    <s v="Consumer"/>
    <x v="0"/>
    <s v="Storage &amp; Organization"/>
    <s v="Small Box"/>
    <d v="2017-08-20T00:00:00"/>
    <x v="3"/>
  </r>
  <r>
    <n v="8500"/>
    <s v="N"/>
    <d v="2017-08-19T00:00:00"/>
    <s v="Critical"/>
    <x v="1"/>
    <n v="130.33000000000001"/>
    <n v="0.04"/>
    <s v="Regular"/>
    <n v="-1.43"/>
    <n v="21.78"/>
    <n v="19.760000000000002"/>
    <s v="Ed Braxton"/>
    <s v="Mid Glamorgan"/>
    <s v="Consumer"/>
    <x v="0"/>
    <s v="Envelopes"/>
    <s v="Small Box"/>
    <d v="2017-08-22T00:00:00"/>
    <x v="3"/>
  </r>
  <r>
    <n v="8501"/>
    <s v="N"/>
    <d v="2017-08-19T00:00:00"/>
    <s v="Critical"/>
    <x v="6"/>
    <n v="55.26"/>
    <n v="0"/>
    <s v="Regular"/>
    <n v="-11.92"/>
    <n v="21.48"/>
    <n v="21.29"/>
    <s v="Ed Braxton"/>
    <s v="Mid Glamorgan"/>
    <s v="Consumer"/>
    <x v="2"/>
    <s v="Office Furnishings"/>
    <s v="Small Pack"/>
    <d v="2017-08-20T00:00:00"/>
    <x v="3"/>
  </r>
  <r>
    <n v="8502"/>
    <s v="N"/>
    <d v="2017-08-19T00:00:00"/>
    <s v="Critical"/>
    <x v="38"/>
    <n v="3615.2505000000001"/>
    <n v="0.05"/>
    <s v="Regular"/>
    <n v="789.89"/>
    <n v="122.99"/>
    <n v="22.99"/>
    <s v="Ed Braxton"/>
    <s v="Mid Glamorgan"/>
    <s v="Consumer"/>
    <x v="1"/>
    <s v="Telephones and Communication"/>
    <s v="Small Box"/>
    <d v="2017-08-21T00:00:00"/>
    <x v="3"/>
  </r>
  <r>
    <n v="8503"/>
    <s v="N"/>
    <d v="2017-08-19T00:00:00"/>
    <s v="Medium"/>
    <x v="16"/>
    <n v="618.55999999999995"/>
    <n v="0.04"/>
    <s v="Regular"/>
    <n v="105.62"/>
    <n v="24.95"/>
    <n v="18.98"/>
    <s v="Yana Sorensen"/>
    <s v="Dyfed"/>
    <s v="Corporate"/>
    <x v="0"/>
    <s v="Binders and Binder Accessories"/>
    <s v="Small Box"/>
    <d v="2017-08-21T00:00:00"/>
    <x v="3"/>
  </r>
  <r>
    <n v="8504"/>
    <s v="N"/>
    <d v="2017-08-20T00:00:00"/>
    <s v="Critical"/>
    <x v="35"/>
    <n v="838.92"/>
    <n v="7.0000000000000007E-2"/>
    <s v="Regular"/>
    <n v="264.87"/>
    <n v="47.41"/>
    <n v="15.99"/>
    <s v="Michael Stewart"/>
    <s v="Dyfed"/>
    <s v="Small Business"/>
    <x v="1"/>
    <s v="Computer Peripherals"/>
    <s v="Small Pack"/>
    <d v="2017-08-20T00:00:00"/>
    <x v="3"/>
  </r>
  <r>
    <n v="8505"/>
    <s v="N"/>
    <d v="2017-08-20T00:00:00"/>
    <s v="Critical"/>
    <x v="30"/>
    <n v="1097.27"/>
    <n v="0.06"/>
    <s v="Express"/>
    <n v="-119.11"/>
    <n v="137.99"/>
    <n v="19.989999999999998"/>
    <s v="Michael Stewart"/>
    <s v="Dyfed"/>
    <s v="Small Business"/>
    <x v="1"/>
    <s v="Telephones and Communication"/>
    <s v="Small Box"/>
    <d v="2017-08-22T00:00:00"/>
    <x v="3"/>
  </r>
  <r>
    <n v="8506"/>
    <s v="N"/>
    <d v="2017-08-21T00:00:00"/>
    <s v="Not Specified"/>
    <x v="2"/>
    <n v="221.11"/>
    <n v="0.06"/>
    <s v="Regular"/>
    <n v="-202.62"/>
    <n v="16.28"/>
    <n v="20.72"/>
    <s v="Michael Granlund"/>
    <s v="Dyfed"/>
    <s v="Corporate"/>
    <x v="0"/>
    <s v="Paper"/>
    <s v="Small Box"/>
    <d v="2017-08-21T00:00:00"/>
    <x v="3"/>
  </r>
  <r>
    <n v="8507"/>
    <s v="N"/>
    <d v="2017-08-21T00:00:00"/>
    <s v="Not Specified"/>
    <x v="15"/>
    <n v="141.06"/>
    <n v="7.0000000000000007E-2"/>
    <s v="Regular"/>
    <n v="-0.2"/>
    <n v="17.850000000000001"/>
    <n v="16.27"/>
    <s v="Michael Granlund"/>
    <s v="Dyfed"/>
    <s v="Corporate"/>
    <x v="0"/>
    <s v="Pens &amp; Art Supplies"/>
    <s v="Wrap Bag"/>
    <d v="2017-08-22T00:00:00"/>
    <x v="3"/>
  </r>
  <r>
    <n v="8508"/>
    <s v="N"/>
    <d v="2017-08-21T00:00:00"/>
    <s v="High"/>
    <x v="14"/>
    <n v="127.96"/>
    <n v="7.0000000000000007E-2"/>
    <s v="Regular"/>
    <n v="-73.95"/>
    <n v="17.98"/>
    <n v="21.5"/>
    <s v="Frank Atkinson"/>
    <s v="Dyfed"/>
    <s v="Corporate"/>
    <x v="0"/>
    <s v="Paper"/>
    <s v="Small Box"/>
    <d v="2017-08-22T00:00:00"/>
    <x v="3"/>
  </r>
  <r>
    <n v="8509"/>
    <s v="N"/>
    <d v="2017-08-21T00:00:00"/>
    <s v="High"/>
    <x v="16"/>
    <n v="2648.0864999999999"/>
    <n v="0.03"/>
    <s v="Express"/>
    <n v="756.78"/>
    <n v="77.989999999999995"/>
    <n v="19.920000000000002"/>
    <s v="Frank Atkinson"/>
    <s v="Dyfed"/>
    <s v="Corporate"/>
    <x v="1"/>
    <s v="Telephones and Communication"/>
    <s v="Small Box"/>
    <d v="2017-08-22T00:00:00"/>
    <x v="3"/>
  </r>
  <r>
    <n v="8510"/>
    <s v="N"/>
    <d v="2017-08-21T00:00:00"/>
    <s v="High"/>
    <x v="18"/>
    <n v="135.65"/>
    <n v="7.0000000000000007E-2"/>
    <s v="Express"/>
    <n v="-89.91"/>
    <n v="15.98"/>
    <n v="19.260000000000002"/>
    <s v="Frank Atkinson"/>
    <s v="Dyfed"/>
    <s v="Corporate"/>
    <x v="0"/>
    <s v="Binders and Binder Accessories"/>
    <s v="Small Box"/>
    <d v="2017-08-23T00:00:00"/>
    <x v="3"/>
  </r>
  <r>
    <n v="8511"/>
    <s v="N"/>
    <d v="2017-08-22T00:00:00"/>
    <s v="Low"/>
    <x v="48"/>
    <n v="382.18"/>
    <n v="0.09"/>
    <s v="Regular"/>
    <n v="25.43"/>
    <n v="67.48"/>
    <n v="28.3"/>
    <s v="Ionia McGrath"/>
    <s v="Dyfed"/>
    <s v="Home Office"/>
    <x v="0"/>
    <s v="Paper"/>
    <s v="Small Box"/>
    <d v="2017-08-26T00:00:00"/>
    <x v="3"/>
  </r>
  <r>
    <n v="8512"/>
    <s v="N"/>
    <d v="2017-08-22T00:00:00"/>
    <s v="Medium"/>
    <x v="16"/>
    <n v="141.82"/>
    <n v="0.05"/>
    <s v="Regular"/>
    <n v="14.74"/>
    <n v="14.88"/>
    <n v="15.01"/>
    <s v="David Flashing"/>
    <s v="Dyfed"/>
    <s v="Home Office"/>
    <x v="0"/>
    <s v="Pens &amp; Art Supplies"/>
    <s v="Wrap Bag"/>
    <d v="2017-08-23T00:00:00"/>
    <x v="3"/>
  </r>
  <r>
    <n v="8513"/>
    <s v="N"/>
    <d v="2017-08-22T00:00:00"/>
    <s v="Critical"/>
    <x v="8"/>
    <n v="2253.0915"/>
    <n v="0.05"/>
    <s v="Regular"/>
    <n v="374.48"/>
    <n v="77.989999999999995"/>
    <n v="22.99"/>
    <s v="Jennifer Ferguson"/>
    <s v="Mid Glamorgan"/>
    <s v="Corporate"/>
    <x v="1"/>
    <s v="Telephones and Communication"/>
    <s v="Small Box"/>
    <d v="2017-08-24T00:00:00"/>
    <x v="3"/>
  </r>
  <r>
    <n v="8514"/>
    <s v="N"/>
    <d v="2017-08-25T00:00:00"/>
    <s v="Critical"/>
    <x v="10"/>
    <n v="3636.5174999999999"/>
    <n v="0.06"/>
    <s v="Regular"/>
    <n v="641.42999999999995"/>
    <n v="217.99"/>
    <n v="19.260000000000002"/>
    <s v="Michael Moore"/>
    <s v="Mid Glamorgan"/>
    <s v="Corporate"/>
    <x v="1"/>
    <s v="Telephones and Communication"/>
    <s v="Small Box"/>
    <d v="2017-08-27T00:00:00"/>
    <x v="3"/>
  </r>
  <r>
    <n v="8515"/>
    <s v="N"/>
    <d v="2017-08-25T00:00:00"/>
    <s v="High"/>
    <x v="21"/>
    <n v="998.07"/>
    <n v="0.08"/>
    <s v="Regular"/>
    <n v="-359.92"/>
    <n v="122.98"/>
    <n v="49"/>
    <s v="Benjamin Patterson"/>
    <s v="Mid Glamorgan"/>
    <s v="Corporate"/>
    <x v="0"/>
    <s v="Storage &amp; Organization"/>
    <s v="Large Box"/>
    <d v="2017-08-27T00:00:00"/>
    <x v="3"/>
  </r>
  <r>
    <n v="8516"/>
    <s v="N"/>
    <d v="2017-08-26T00:00:00"/>
    <s v="High"/>
    <x v="6"/>
    <n v="71.489999999999995"/>
    <n v="0.02"/>
    <s v="Regular"/>
    <n v="9.1199999999999992"/>
    <n v="27.57"/>
    <n v="15.39"/>
    <s v="Dan Campbell"/>
    <s v="Dyfed"/>
    <s v="Small Business"/>
    <x v="0"/>
    <s v="Envelopes"/>
    <s v="Small Box"/>
    <d v="2017-08-27T00:00:00"/>
    <x v="3"/>
  </r>
  <r>
    <n v="8517"/>
    <s v="N"/>
    <d v="2017-08-27T00:00:00"/>
    <s v="Not Specified"/>
    <x v="31"/>
    <n v="3323.48"/>
    <n v="0.08"/>
    <s v="Delivery Van"/>
    <n v="-508.92"/>
    <n v="142.97999999999999"/>
    <n v="44"/>
    <s v="Becky Castell"/>
    <s v="South Glamorgan"/>
    <s v="Consumer"/>
    <x v="2"/>
    <s v="Chairs &amp; Chairmats"/>
    <s v="Jumbo Drum"/>
    <d v="2017-08-29T00:00:00"/>
    <x v="3"/>
  </r>
  <r>
    <n v="8518"/>
    <s v="N"/>
    <d v="2017-08-27T00:00:00"/>
    <s v="High"/>
    <x v="8"/>
    <n v="2012"/>
    <n v="0.02"/>
    <s v="Express"/>
    <n v="235.7"/>
    <n v="59.98"/>
    <n v="17.61"/>
    <s v="Ritsa Hightower"/>
    <s v="West Glamorgan"/>
    <s v="Corporate"/>
    <x v="1"/>
    <s v="Computer Peripherals"/>
    <s v="Small Pack"/>
    <d v="2017-08-27T00:00:00"/>
    <x v="3"/>
  </r>
  <r>
    <n v="8519"/>
    <s v="N"/>
    <d v="2017-08-27T00:00:00"/>
    <s v="Low"/>
    <x v="22"/>
    <n v="1357.931"/>
    <n v="0.01"/>
    <s v="Regular"/>
    <n v="226.58"/>
    <n v="77.989999999999995"/>
    <n v="19.260000000000002"/>
    <s v="Don Jones"/>
    <s v="South Glamorgan"/>
    <s v="Corporate"/>
    <x v="1"/>
    <s v="Telephones and Communication"/>
    <s v="Small Box"/>
    <d v="2017-08-29T00:00:00"/>
    <x v="3"/>
  </r>
  <r>
    <n v="8520"/>
    <s v="N"/>
    <d v="2017-08-28T00:00:00"/>
    <s v="Critical"/>
    <x v="3"/>
    <n v="113.5"/>
    <n v="0.09"/>
    <s v="Express"/>
    <n v="-60.27"/>
    <n v="18.48"/>
    <n v="22.19"/>
    <s v="Cynthia Arntzen"/>
    <s v="Mid Glamorgan"/>
    <s v="Small Business"/>
    <x v="0"/>
    <s v="Paper"/>
    <s v="Small Box"/>
    <d v="2017-08-31T00:00:00"/>
    <x v="3"/>
  </r>
  <r>
    <n v="8521"/>
    <s v="N"/>
    <d v="2017-08-28T00:00:00"/>
    <s v="Critical"/>
    <x v="0"/>
    <n v="26.1"/>
    <n v="0.1"/>
    <s v="Regular"/>
    <n v="-9.2899999999999991"/>
    <n v="16.54"/>
    <n v="19.829999999999998"/>
    <s v="Allen Golden"/>
    <s v="West Glamorgan"/>
    <s v="Consumer"/>
    <x v="0"/>
    <s v="Binders and Binder Accessories"/>
    <s v="Small Box"/>
    <d v="2017-08-30T00:00:00"/>
    <x v="3"/>
  </r>
  <r>
    <n v="8522"/>
    <s v="N"/>
    <d v="2017-08-28T00:00:00"/>
    <s v="Critical"/>
    <x v="38"/>
    <n v="148.13999999999999"/>
    <n v="0.01"/>
    <s v="Regular"/>
    <n v="-86.89"/>
    <n v="15.28"/>
    <n v="17.97"/>
    <s v="Allen Golden"/>
    <s v="West Glamorgan"/>
    <s v="Consumer"/>
    <x v="0"/>
    <s v="Pens &amp; Art Supplies"/>
    <s v="Wrap Bag"/>
    <d v="2017-08-30T00:00:00"/>
    <x v="3"/>
  </r>
  <r>
    <n v="8523"/>
    <s v="N"/>
    <d v="2017-08-29T00:00:00"/>
    <s v="Critical"/>
    <x v="7"/>
    <n v="526.20000000000005"/>
    <n v="0.1"/>
    <s v="Regular"/>
    <n v="60.03"/>
    <n v="42.98"/>
    <n v="25.63"/>
    <s v="Ken Lonsdale"/>
    <s v="Mid Glamorgan"/>
    <s v="Consumer"/>
    <x v="0"/>
    <s v="Binders and Binder Accessories"/>
    <s v="Small Box"/>
    <d v="2017-08-30T00:00:00"/>
    <x v="3"/>
  </r>
  <r>
    <n v="8524"/>
    <s v="N"/>
    <d v="2017-08-29T00:00:00"/>
    <s v="High"/>
    <x v="31"/>
    <n v="1436.04"/>
    <n v="0.09"/>
    <s v="Regular"/>
    <n v="499.66"/>
    <n v="66.959999999999994"/>
    <n v="24.75"/>
    <s v="Cindy Stewart"/>
    <s v="Mid Glamorgan"/>
    <s v="Corporate"/>
    <x v="0"/>
    <s v="Paper"/>
    <s v="Small Box"/>
    <d v="2017-08-30T00:00:00"/>
    <x v="3"/>
  </r>
  <r>
    <n v="8525"/>
    <s v="N"/>
    <d v="2017-08-31T00:00:00"/>
    <s v="Not Specified"/>
    <x v="47"/>
    <n v="932.83"/>
    <n v="0"/>
    <s v="Regular"/>
    <n v="374.26"/>
    <n v="43.78"/>
    <n v="15.99"/>
    <s v="Roland Fjeld"/>
    <s v="Mid Glamorgan"/>
    <s v="Corporate"/>
    <x v="1"/>
    <s v="Computer Peripherals"/>
    <s v="Small Pack"/>
    <d v="2017-09-02T00:00:00"/>
    <x v="3"/>
  </r>
  <r>
    <n v="8526"/>
    <s v="N"/>
    <d v="2017-08-31T00:00:00"/>
    <s v="High"/>
    <x v="16"/>
    <n v="1191.72"/>
    <n v="0.09"/>
    <s v="Regular"/>
    <n v="-94.15"/>
    <n v="38.31"/>
    <n v="19.89"/>
    <s v="Muhammed MacIntyre"/>
    <s v="South Glamorgan"/>
    <s v="Small Business"/>
    <x v="1"/>
    <s v="Computer Peripherals"/>
    <s v="Small Box"/>
    <d v="2017-08-31T00:00:00"/>
    <x v="3"/>
  </r>
  <r>
    <n v="8527"/>
    <s v="N"/>
    <d v="2017-08-31T00:00:00"/>
    <s v="Medium"/>
    <x v="45"/>
    <n v="3083.152"/>
    <n v="0.04"/>
    <s v="Delivery Van"/>
    <n v="-567.29"/>
    <n v="248.97"/>
    <n v="73.239999999999995"/>
    <s v="Jennifer Patt"/>
    <s v="Dyfed"/>
    <s v="Home Office"/>
    <x v="2"/>
    <s v="Tables"/>
    <s v="Jumbo Box"/>
    <d v="2017-09-03T00:00:00"/>
    <x v="3"/>
  </r>
  <r>
    <n v="8528"/>
    <s v="N"/>
    <d v="2017-09-01T00:00:00"/>
    <s v="Not Specified"/>
    <x v="22"/>
    <n v="124.22"/>
    <n v="0.02"/>
    <s v="Regular"/>
    <n v="-36.65"/>
    <n v="16.77"/>
    <n v="16.39"/>
    <s v="Bill Donatelli"/>
    <s v="West Glamorgan"/>
    <s v="Corporate"/>
    <x v="1"/>
    <s v="Computer Peripherals"/>
    <s v="Small Pack"/>
    <d v="2017-09-02T00:00:00"/>
    <x v="3"/>
  </r>
  <r>
    <n v="8529"/>
    <s v="N"/>
    <d v="2017-09-01T00:00:00"/>
    <s v="Not Specified"/>
    <x v="46"/>
    <n v="491.04"/>
    <n v="0.1"/>
    <s v="Regular"/>
    <n v="33.79"/>
    <n v="22.98"/>
    <n v="17.37"/>
    <s v="Bill Donatelli"/>
    <s v="West Glamorgan"/>
    <s v="Corporate"/>
    <x v="0"/>
    <s v="Scissors Rulers and Trimmers"/>
    <s v="Small Pack"/>
    <d v="2017-09-01T00:00:00"/>
    <x v="3"/>
  </r>
  <r>
    <n v="8530"/>
    <s v="N"/>
    <d v="2017-09-01T00:00:00"/>
    <s v="Critical"/>
    <x v="0"/>
    <n v="48.19"/>
    <n v="0.02"/>
    <s v="Regular"/>
    <n v="-6.29"/>
    <n v="23.58"/>
    <n v="19.72"/>
    <s v="Anna Chung"/>
    <s v="Mid Glamorgan"/>
    <s v="Home Office"/>
    <x v="0"/>
    <s v="Envelopes"/>
    <s v="Small Box"/>
    <d v="2017-09-02T00:00:00"/>
    <x v="3"/>
  </r>
  <r>
    <n v="8531"/>
    <s v="N"/>
    <d v="2017-09-01T00:00:00"/>
    <s v="Critical"/>
    <x v="45"/>
    <n v="531.65"/>
    <n v="0"/>
    <s v="Regular"/>
    <n v="129.58000000000001"/>
    <n v="42.98"/>
    <n v="22.74"/>
    <s v="Anna Chung"/>
    <s v="Mid Glamorgan"/>
    <s v="Home Office"/>
    <x v="0"/>
    <s v="Paper"/>
    <s v="Small Box"/>
    <d v="2017-09-03T00:00:00"/>
    <x v="3"/>
  </r>
  <r>
    <n v="8532"/>
    <s v="N"/>
    <d v="2017-09-01T00:00:00"/>
    <s v="Critical"/>
    <x v="40"/>
    <n v="5079.74"/>
    <n v="0.06"/>
    <s v="Regular"/>
    <n v="374.86"/>
    <n v="152.85"/>
    <n v="33.99"/>
    <s v="Hunter Lopez"/>
    <s v="Dyfed"/>
    <s v="Consumer"/>
    <x v="0"/>
    <s v="Storage &amp; Organization"/>
    <s v="Small Box"/>
    <d v="2017-09-02T00:00:00"/>
    <x v="3"/>
  </r>
  <r>
    <n v="8533"/>
    <s v="N"/>
    <d v="2017-09-01T00:00:00"/>
    <s v="High"/>
    <x v="43"/>
    <n v="3137.6015000000002"/>
    <n v="7.0000000000000007E-2"/>
    <s v="Express"/>
    <n v="698.18"/>
    <n v="127.99"/>
    <n v="16.5"/>
    <s v="Maria Zettner"/>
    <s v="West Glamorgan"/>
    <s v="Corporate"/>
    <x v="1"/>
    <s v="Telephones and Communication"/>
    <s v="Small Box"/>
    <d v="2017-09-01T00:00:00"/>
    <x v="3"/>
  </r>
  <r>
    <n v="8534"/>
    <s v="N"/>
    <d v="2017-09-02T00:00:00"/>
    <s v="Not Specified"/>
    <x v="35"/>
    <n v="2332.8200000000002"/>
    <n v="0.02"/>
    <s v="Regular"/>
    <n v="745.31"/>
    <n v="102.48"/>
    <n v="33.99"/>
    <s v="Thea Hendricks"/>
    <s v="Mid Glamorgan"/>
    <s v="Home Office"/>
    <x v="0"/>
    <s v="Envelopes"/>
    <s v="Small Box"/>
    <d v="2017-09-04T00:00:00"/>
    <x v="3"/>
  </r>
  <r>
    <n v="8535"/>
    <s v="N"/>
    <d v="2017-09-02T00:00:00"/>
    <s v="High"/>
    <x v="5"/>
    <n v="831.91"/>
    <n v="0.01"/>
    <s v="Regular"/>
    <n v="6.3"/>
    <n v="39.479999999999997"/>
    <n v="18"/>
    <s v="David Flashing"/>
    <s v="Dyfed"/>
    <s v="Home Office"/>
    <x v="1"/>
    <s v="Computer Peripherals"/>
    <s v="Small Box"/>
    <d v="2017-09-03T00:00:00"/>
    <x v="3"/>
  </r>
  <r>
    <n v="8536"/>
    <s v="N"/>
    <d v="2017-09-03T00:00:00"/>
    <s v="Low"/>
    <x v="26"/>
    <n v="2513.7800000000002"/>
    <n v="7.0000000000000007E-2"/>
    <s v="Delivery Van"/>
    <n v="-495.06"/>
    <n v="136.49"/>
    <n v="65.94"/>
    <s v="Nora Paige"/>
    <s v="Dyfed"/>
    <s v="Consumer"/>
    <x v="2"/>
    <s v="Tables"/>
    <s v="Jumbo Box"/>
    <d v="2017-09-08T00:00:00"/>
    <x v="3"/>
  </r>
  <r>
    <n v="8537"/>
    <s v="N"/>
    <d v="2017-09-03T00:00:00"/>
    <s v="Low"/>
    <x v="42"/>
    <n v="1119.94"/>
    <n v="0.01"/>
    <s v="Regular"/>
    <n v="358.36"/>
    <n v="39.18"/>
    <n v="22.23"/>
    <s v="Naresj Patel"/>
    <s v="West Glamorgan"/>
    <s v="Corporate"/>
    <x v="0"/>
    <s v="Envelopes"/>
    <s v="Small Box"/>
    <d v="2017-09-08T00:00:00"/>
    <x v="3"/>
  </r>
  <r>
    <n v="8538"/>
    <s v="N"/>
    <d v="2017-09-04T00:00:00"/>
    <s v="Not Specified"/>
    <x v="3"/>
    <n v="612.5"/>
    <n v="0.04"/>
    <s v="Express"/>
    <n v="98.21"/>
    <n v="52.98"/>
    <n v="19.329999999999998"/>
    <s v="Hallie Redmond"/>
    <s v="Mid Glamorgan"/>
    <s v="Home Office"/>
    <x v="0"/>
    <s v="Appliances"/>
    <s v="Small Box"/>
    <d v="2017-09-06T00:00:00"/>
    <x v="3"/>
  </r>
  <r>
    <n v="8539"/>
    <s v="N"/>
    <d v="2017-09-04T00:00:00"/>
    <s v="High"/>
    <x v="29"/>
    <n v="1999.85"/>
    <n v="0.05"/>
    <s v="Delivery Van"/>
    <n v="-1604.52"/>
    <n v="60.58"/>
    <n v="68.11"/>
    <s v="Anthony Witt"/>
    <s v="West Glamorgan"/>
    <s v="Corporate"/>
    <x v="2"/>
    <s v="Bookcases"/>
    <s v="Jumbo Box"/>
    <d v="2017-09-05T00:00:00"/>
    <x v="3"/>
  </r>
  <r>
    <n v="8540"/>
    <s v="N"/>
    <d v="2017-09-04T00:00:00"/>
    <s v="Medium"/>
    <x v="6"/>
    <n v="63.37"/>
    <n v="0.09"/>
    <s v="Regular"/>
    <n v="-13.94"/>
    <n v="24.53"/>
    <n v="21.17"/>
    <s v="Cynthia Arntzen"/>
    <s v="Mid Glamorgan"/>
    <s v="Small Business"/>
    <x v="0"/>
    <s v="Binders and Binder Accessories"/>
    <s v="Small Box"/>
    <d v="2017-09-05T00:00:00"/>
    <x v="3"/>
  </r>
  <r>
    <n v="8541"/>
    <s v="N"/>
    <d v="2017-09-04T00:00:00"/>
    <s v="Medium"/>
    <x v="21"/>
    <n v="182.12"/>
    <n v="0.06"/>
    <s v="Regular"/>
    <n v="-58.08"/>
    <n v="31.98"/>
    <n v="18"/>
    <s v="Cynthia Arntzen"/>
    <s v="Mid Glamorgan"/>
    <s v="Small Business"/>
    <x v="1"/>
    <s v="Computer Peripherals"/>
    <s v="Small Box"/>
    <d v="2017-09-07T00:00:00"/>
    <x v="3"/>
  </r>
  <r>
    <n v="8542"/>
    <s v="N"/>
    <d v="2017-09-04T00:00:00"/>
    <s v="Medium"/>
    <x v="49"/>
    <n v="2278.77"/>
    <n v="0.09"/>
    <s v="Express"/>
    <n v="533.51"/>
    <n v="61.34"/>
    <n v="24.25"/>
    <s v="Cynthia Arntzen"/>
    <s v="Mid Glamorgan"/>
    <s v="Small Business"/>
    <x v="2"/>
    <s v="Office Furnishings"/>
    <s v="Large Box"/>
    <d v="2017-09-06T00:00:00"/>
    <x v="3"/>
  </r>
  <r>
    <n v="8543"/>
    <s v="N"/>
    <d v="2017-09-04T00:00:00"/>
    <s v="Not Specified"/>
    <x v="18"/>
    <n v="4595.326"/>
    <n v="0.1"/>
    <s v="Regular"/>
    <n v="692.81"/>
    <n v="207.99"/>
    <n v="18.2"/>
    <s v="Arthur Wiediger"/>
    <s v="West Glamorgan"/>
    <s v="Corporate"/>
    <x v="1"/>
    <s v="Telephones and Communication"/>
    <s v="Small Box"/>
    <d v="2017-09-07T00:00:00"/>
    <x v="3"/>
  </r>
  <r>
    <n v="8544"/>
    <s v="N"/>
    <d v="2017-09-04T00:00:00"/>
    <s v="Not Specified"/>
    <x v="8"/>
    <n v="4549.3239999999996"/>
    <n v="0.01"/>
    <s v="Regular"/>
    <n v="1227.54"/>
    <n v="137.99"/>
    <n v="22.08"/>
    <s v="Arthur Wiediger"/>
    <s v="West Glamorgan"/>
    <s v="Corporate"/>
    <x v="1"/>
    <s v="Telephones and Communication"/>
    <s v="Small Box"/>
    <d v="2017-09-05T00:00:00"/>
    <x v="3"/>
  </r>
  <r>
    <n v="8545"/>
    <s v="Y"/>
    <d v="2017-09-07T00:00:00"/>
    <s v="Low"/>
    <x v="1"/>
    <n v="1214.48"/>
    <n v="0.05"/>
    <s v="Delivery Van"/>
    <n v="-345.9"/>
    <n v="107.98"/>
    <n v="72.2"/>
    <s v="Erin Creighton"/>
    <s v="West Glamorgan"/>
    <s v="Corporate"/>
    <x v="2"/>
    <s v="Chairs &amp; Chairmats"/>
    <s v="Jumbo Drum"/>
    <d v="2017-09-11T00:00:00"/>
    <x v="3"/>
  </r>
  <r>
    <n v="8546"/>
    <s v="Y"/>
    <d v="2017-09-07T00:00:00"/>
    <s v="Low"/>
    <x v="19"/>
    <n v="2625.5120000000002"/>
    <n v="0.04"/>
    <s v="Delivery Van"/>
    <n v="-133.87"/>
    <n v="298.85000000000002"/>
    <n v="75.760000000000005"/>
    <s v="Erin Creighton"/>
    <s v="West Glamorgan"/>
    <s v="Corporate"/>
    <x v="2"/>
    <s v="Tables"/>
    <s v="Jumbo Box"/>
    <d v="2017-09-09T00:00:00"/>
    <x v="3"/>
  </r>
  <r>
    <n v="8547"/>
    <s v="N"/>
    <d v="2017-09-08T00:00:00"/>
    <s v="Medium"/>
    <x v="1"/>
    <n v="94.09"/>
    <n v="0"/>
    <s v="Regular"/>
    <n v="-38.08"/>
    <n v="18.48"/>
    <n v="21.37"/>
    <s v="Rachel Payne"/>
    <s v="Mid Glamorgan"/>
    <s v="Consumer"/>
    <x v="0"/>
    <s v="Paper"/>
    <s v="Small Box"/>
    <d v="2017-09-09T00:00:00"/>
    <x v="3"/>
  </r>
  <r>
    <n v="8548"/>
    <s v="N"/>
    <d v="2017-09-08T00:00:00"/>
    <s v="Medium"/>
    <x v="2"/>
    <n v="182.21"/>
    <n v="7.0000000000000007E-2"/>
    <s v="Regular"/>
    <n v="80.22"/>
    <n v="15.75"/>
    <n v="14.5"/>
    <s v="Lycoris Saunders"/>
    <s v="Mid Glamorgan"/>
    <s v="Corporate"/>
    <x v="0"/>
    <s v="Labels"/>
    <s v="Small Box"/>
    <d v="2017-09-09T00:00:00"/>
    <x v="3"/>
  </r>
  <r>
    <n v="8549"/>
    <s v="N"/>
    <d v="2017-09-08T00:00:00"/>
    <s v="Medium"/>
    <x v="26"/>
    <n v="96.91"/>
    <n v="0.02"/>
    <s v="Regular"/>
    <n v="-56.59"/>
    <n v="15.98"/>
    <n v="19.260000000000002"/>
    <s v="Lycoris Saunders"/>
    <s v="Mid Glamorgan"/>
    <s v="Corporate"/>
    <x v="0"/>
    <s v="Binders and Binder Accessories"/>
    <s v="Small Box"/>
    <d v="2017-09-10T00:00:00"/>
    <x v="3"/>
  </r>
  <r>
    <n v="8550"/>
    <s v="N"/>
    <d v="2017-09-09T00:00:00"/>
    <s v="Low"/>
    <x v="41"/>
    <n v="3253.13"/>
    <n v="0.09"/>
    <s v="Regular"/>
    <n v="574.97"/>
    <n v="122.98"/>
    <n v="27.99"/>
    <s v="Hilary Holden"/>
    <s v="Dyfed"/>
    <s v="Corporate"/>
    <x v="2"/>
    <s v="Office Furnishings"/>
    <s v="Medium Box"/>
    <d v="2017-09-11T00:00:00"/>
    <x v="3"/>
  </r>
  <r>
    <n v="8551"/>
    <s v="N"/>
    <d v="2017-09-09T00:00:00"/>
    <s v="Low"/>
    <x v="31"/>
    <n v="70.42"/>
    <n v="7.0000000000000007E-2"/>
    <s v="Regular"/>
    <n v="-114.26"/>
    <n v="14.18"/>
    <n v="19"/>
    <s v="Hilary Holden"/>
    <s v="Dyfed"/>
    <s v="Corporate"/>
    <x v="0"/>
    <s v="Scissors Rulers and Trimmers"/>
    <s v="Wrap Bag"/>
    <d v="2017-09-11T00:00:00"/>
    <x v="3"/>
  </r>
  <r>
    <n v="8552"/>
    <s v="N"/>
    <d v="2017-09-09T00:00:00"/>
    <s v="Low"/>
    <x v="21"/>
    <n v="6428.27"/>
    <n v="0.02"/>
    <s v="Regular"/>
    <n v="-684.81"/>
    <n v="711.99"/>
    <n v="38.49"/>
    <s v="Hilary Holden"/>
    <s v="Dyfed"/>
    <s v="Corporate"/>
    <x v="1"/>
    <s v="Copiers and Fax"/>
    <s v="Large Box"/>
    <d v="2017-09-14T00:00:00"/>
    <x v="3"/>
  </r>
  <r>
    <n v="8553"/>
    <s v="N"/>
    <d v="2017-09-09T00:00:00"/>
    <s v="Low"/>
    <x v="35"/>
    <n v="2415.0929999999998"/>
    <n v="0.04"/>
    <s v="Regular"/>
    <n v="429.54"/>
    <n v="122.99"/>
    <n v="22.99"/>
    <s v="Hilary Holden"/>
    <s v="Dyfed"/>
    <s v="Corporate"/>
    <x v="1"/>
    <s v="Telephones and Communication"/>
    <s v="Small Box"/>
    <d v="2017-09-13T00:00:00"/>
    <x v="3"/>
  </r>
  <r>
    <n v="8554"/>
    <s v="N"/>
    <d v="2017-09-10T00:00:00"/>
    <s v="Not Specified"/>
    <x v="43"/>
    <n v="132.86000000000001"/>
    <n v="7.0000000000000007E-2"/>
    <s v="Regular"/>
    <n v="-124.23"/>
    <n v="15.58"/>
    <n v="19.47"/>
    <s v="Edward Nazzal"/>
    <s v="West Glamorgan"/>
    <s v="Home Office"/>
    <x v="0"/>
    <s v="Binders and Binder Accessories"/>
    <s v="Small Box"/>
    <d v="2017-09-10T00:00:00"/>
    <x v="3"/>
  </r>
  <r>
    <n v="8555"/>
    <s v="N"/>
    <d v="2017-09-10T00:00:00"/>
    <s v="Critical"/>
    <x v="48"/>
    <n v="280.82"/>
    <n v="0"/>
    <s v="Regular"/>
    <n v="15.46"/>
    <n v="46.54"/>
    <n v="28.72"/>
    <s v="Stefania Perrino"/>
    <s v="Dyfed"/>
    <s v="Corporate"/>
    <x v="0"/>
    <s v="Binders and Binder Accessories"/>
    <s v="Small Box"/>
    <d v="2017-09-11T00:00:00"/>
    <x v="3"/>
  </r>
  <r>
    <n v="8556"/>
    <s v="N"/>
    <d v="2017-09-10T00:00:00"/>
    <s v="Critical"/>
    <x v="30"/>
    <n v="5165.49"/>
    <n v="0.01"/>
    <s v="Delivery Van"/>
    <n v="974.45"/>
    <n v="512.98"/>
    <n v="42.14"/>
    <s v="Stefania Perrino"/>
    <s v="Mid Glamorgan"/>
    <s v="Corporate"/>
    <x v="1"/>
    <s v="Office Machines"/>
    <s v="Jumbo Drum"/>
    <d v="2017-09-11T00:00:00"/>
    <x v="3"/>
  </r>
  <r>
    <n v="8557"/>
    <s v="N"/>
    <d v="2017-09-11T00:00:00"/>
    <s v="Low"/>
    <x v="46"/>
    <n v="290.11"/>
    <n v="0.09"/>
    <s v="Regular"/>
    <n v="-136.04"/>
    <n v="18.48"/>
    <n v="20.74"/>
    <s v="Roy Skaria"/>
    <s v="Mid Glamorgan"/>
    <s v="Corporate"/>
    <x v="0"/>
    <s v="Paper"/>
    <s v="Small Box"/>
    <d v="2017-09-16T00:00:00"/>
    <x v="3"/>
  </r>
  <r>
    <n v="8558"/>
    <s v="N"/>
    <d v="2017-09-11T00:00:00"/>
    <s v="Low"/>
    <x v="49"/>
    <n v="731.53"/>
    <n v="0.01"/>
    <s v="Regular"/>
    <n v="-245.13"/>
    <n v="26.81"/>
    <n v="27.32"/>
    <s v="Roy Skaria"/>
    <s v="Mid Glamorgan"/>
    <s v="Corporate"/>
    <x v="0"/>
    <s v="Appliances"/>
    <s v="Small Box"/>
    <d v="2017-09-18T00:00:00"/>
    <x v="3"/>
  </r>
  <r>
    <n v="8559"/>
    <s v="N"/>
    <d v="2017-09-11T00:00:00"/>
    <s v="Low"/>
    <x v="3"/>
    <n v="302.06"/>
    <n v="7.0000000000000007E-2"/>
    <s v="Regular"/>
    <n v="91.73"/>
    <n v="32.24"/>
    <n v="20.67"/>
    <s v="Roy Skaria"/>
    <s v="Mid Glamorgan"/>
    <s v="Corporate"/>
    <x v="2"/>
    <s v="Office Furnishings"/>
    <s v="Small Pack"/>
    <d v="2017-09-18T00:00:00"/>
    <x v="3"/>
  </r>
  <r>
    <n v="8560"/>
    <s v="N"/>
    <d v="2017-09-11T00:00:00"/>
    <s v="Low"/>
    <x v="45"/>
    <n v="244.94"/>
    <n v="0.04"/>
    <s v="Regular"/>
    <n v="35.159999999999997"/>
    <n v="25.79"/>
    <n v="22.78"/>
    <s v="Maya Herman"/>
    <s v="Mid Glamorgan"/>
    <s v="Corporate"/>
    <x v="2"/>
    <s v="Office Furnishings"/>
    <s v="Small Box"/>
    <d v="2017-09-11T00:00:00"/>
    <x v="3"/>
  </r>
  <r>
    <n v="8561"/>
    <s v="N"/>
    <d v="2017-09-11T00:00:00"/>
    <s v="Low"/>
    <x v="0"/>
    <n v="150.9"/>
    <n v="0.08"/>
    <s v="Regular"/>
    <n v="-22.11"/>
    <n v="60.91"/>
    <n v="19.809999999999999"/>
    <s v="Maya Herman"/>
    <s v="Mid Glamorgan"/>
    <s v="Corporate"/>
    <x v="0"/>
    <s v="Paper"/>
    <s v="Small Box"/>
    <d v="2017-09-11T00:00:00"/>
    <x v="3"/>
  </r>
  <r>
    <n v="8562"/>
    <s v="N"/>
    <d v="2017-09-11T00:00:00"/>
    <s v="Low"/>
    <x v="24"/>
    <n v="7476.26"/>
    <n v="0.02"/>
    <s v="Delivery Van"/>
    <n v="2160.81"/>
    <n v="212.98"/>
    <n v="37.76"/>
    <s v="Mike Pelletier"/>
    <s v="South Glamorgan"/>
    <s v="Small Business"/>
    <x v="2"/>
    <s v="Chairs &amp; Chairmats"/>
    <s v="Jumbo Drum"/>
    <d v="2017-09-18T00:00:00"/>
    <x v="3"/>
  </r>
  <r>
    <n v="8563"/>
    <s v="Y"/>
    <d v="2017-09-12T00:00:00"/>
    <s v="Not Specified"/>
    <x v="11"/>
    <n v="6118.5685000000003"/>
    <n v="0.06"/>
    <s v="Regular"/>
    <n v="1668.48"/>
    <n v="187.99"/>
    <n v="18.989999999999998"/>
    <s v="Todd Boyes"/>
    <s v="West Glamorgan"/>
    <s v="Small Business"/>
    <x v="1"/>
    <s v="Telephones and Communication"/>
    <s v="Small Box"/>
    <d v="2017-09-13T00:00:00"/>
    <x v="3"/>
  </r>
  <r>
    <n v="8564"/>
    <s v="Y"/>
    <d v="2017-09-12T00:00:00"/>
    <s v="Not Specified"/>
    <x v="27"/>
    <n v="121.11"/>
    <n v="7.0000000000000007E-2"/>
    <s v="Regular"/>
    <n v="47.1"/>
    <n v="14.61"/>
    <n v="14.5"/>
    <s v="Todd Boyes"/>
    <s v="West Glamorgan"/>
    <s v="Small Business"/>
    <x v="0"/>
    <s v="Labels"/>
    <s v="Small Box"/>
    <d v="2017-09-14T00:00:00"/>
    <x v="3"/>
  </r>
  <r>
    <n v="8565"/>
    <s v="N"/>
    <d v="2017-09-12T00:00:00"/>
    <s v="Low"/>
    <x v="2"/>
    <n v="169.56"/>
    <n v="0.05"/>
    <s v="Regular"/>
    <n v="30.35"/>
    <n v="15.29"/>
    <n v="15.35"/>
    <s v="Victoria Wilson"/>
    <s v="West Glamorgan"/>
    <s v="Home Office"/>
    <x v="0"/>
    <s v="Rubber Bands"/>
    <s v="Wrap Bag"/>
    <d v="2017-09-14T00:00:00"/>
    <x v="3"/>
  </r>
  <r>
    <n v="8566"/>
    <s v="N"/>
    <d v="2017-09-12T00:00:00"/>
    <s v="Low"/>
    <x v="37"/>
    <n v="15176.22"/>
    <n v="0.02"/>
    <s v="Delivery Van"/>
    <n v="-1091.3800000000001"/>
    <n v="562.98"/>
    <n v="161.12"/>
    <s v="Victoria Wilson"/>
    <s v="West Glamorgan"/>
    <s v="Home Office"/>
    <x v="2"/>
    <s v="Tables"/>
    <s v="Jumbo Box"/>
    <d v="2017-09-19T00:00:00"/>
    <x v="3"/>
  </r>
  <r>
    <n v="8567"/>
    <s v="N"/>
    <d v="2017-09-13T00:00:00"/>
    <s v="Critical"/>
    <x v="7"/>
    <n v="336.02699999999999"/>
    <n v="0"/>
    <s v="Regular"/>
    <n v="-2.37"/>
    <n v="32.99"/>
    <n v="18.809999999999999"/>
    <s v="Nicole Brennan"/>
    <s v="Mid Glamorgan"/>
    <s v="Consumer"/>
    <x v="1"/>
    <s v="Telephones and Communication"/>
    <s v="Medium Box"/>
    <d v="2017-09-15T00:00:00"/>
    <x v="3"/>
  </r>
  <r>
    <n v="8568"/>
    <s v="N"/>
    <d v="2017-09-13T00:00:00"/>
    <s v="High"/>
    <x v="28"/>
    <n v="54.8"/>
    <n v="0.03"/>
    <s v="Regular"/>
    <n v="-57.63"/>
    <n v="14.28"/>
    <n v="19.2"/>
    <s v="Maureen Gastineau"/>
    <s v="Dyfed"/>
    <s v="Consumer"/>
    <x v="0"/>
    <s v="Pens &amp; Art Supplies"/>
    <s v="Wrap Bag"/>
    <d v="2017-09-15T00:00:00"/>
    <x v="3"/>
  </r>
  <r>
    <n v="8569"/>
    <s v="N"/>
    <d v="2017-09-13T00:00:00"/>
    <s v="High"/>
    <x v="14"/>
    <n v="781.23"/>
    <n v="0.06"/>
    <s v="Regular"/>
    <n v="152.19"/>
    <n v="52.98"/>
    <n v="19.329999999999998"/>
    <s v="Maureen Gastineau"/>
    <s v="Dyfed"/>
    <s v="Consumer"/>
    <x v="0"/>
    <s v="Appliances"/>
    <s v="Small Box"/>
    <d v="2017-09-15T00:00:00"/>
    <x v="3"/>
  </r>
  <r>
    <n v="8570"/>
    <s v="N"/>
    <d v="2017-09-13T00:00:00"/>
    <s v="High"/>
    <x v="29"/>
    <n v="1718.05"/>
    <n v="0.01"/>
    <s v="Regular"/>
    <n v="787.41"/>
    <n v="53.94"/>
    <n v="16.989999999999998"/>
    <s v="Jonathan Doherty"/>
    <s v="Mid Glamorgan"/>
    <s v="Corporate"/>
    <x v="0"/>
    <s v="Binders and Binder Accessories"/>
    <s v="Small Box"/>
    <d v="2017-09-14T00:00:00"/>
    <x v="3"/>
  </r>
  <r>
    <n v="8571"/>
    <s v="N"/>
    <d v="2017-09-15T00:00:00"/>
    <s v="Critical"/>
    <x v="29"/>
    <n v="229.26"/>
    <n v="0.09"/>
    <s v="Regular"/>
    <n v="-1840.26"/>
    <n v="16.48"/>
    <n v="63"/>
    <s v="Tanja Norvell"/>
    <s v="Mid Glamorgan"/>
    <s v="Corporate"/>
    <x v="0"/>
    <s v="Appliances"/>
    <s v="Large Box"/>
    <d v="2017-09-17T00:00:00"/>
    <x v="3"/>
  </r>
  <r>
    <n v="8572"/>
    <s v="N"/>
    <d v="2017-09-15T00:00:00"/>
    <s v="Critical"/>
    <x v="35"/>
    <n v="85.66"/>
    <n v="0.04"/>
    <s v="Express"/>
    <n v="40.49"/>
    <n v="14.61"/>
    <n v="14.5"/>
    <s v="Tanja Norvell"/>
    <s v="Mid Glamorgan"/>
    <s v="Corporate"/>
    <x v="0"/>
    <s v="Labels"/>
    <s v="Small Box"/>
    <d v="2017-09-17T00:00:00"/>
    <x v="3"/>
  </r>
  <r>
    <n v="8573"/>
    <s v="N"/>
    <d v="2017-09-15T00:00:00"/>
    <s v="Critical"/>
    <x v="3"/>
    <n v="97.37"/>
    <n v="0.02"/>
    <s v="Regular"/>
    <n v="28.88"/>
    <n v="17.68"/>
    <n v="15.46"/>
    <s v="Susan Vickery"/>
    <s v="South Glamorgan"/>
    <s v="Corporate"/>
    <x v="0"/>
    <s v="Paper"/>
    <s v="Wrap Bag"/>
    <d v="2017-09-18T00:00:00"/>
    <x v="3"/>
  </r>
  <r>
    <n v="8574"/>
    <s v="N"/>
    <d v="2017-09-15T00:00:00"/>
    <s v="Critical"/>
    <x v="47"/>
    <n v="464.31"/>
    <n v="0.04"/>
    <s v="Express"/>
    <n v="-322.77999999999997"/>
    <n v="27.51"/>
    <n v="31.78"/>
    <s v="Susan Vickery"/>
    <s v="South Glamorgan"/>
    <s v="Corporate"/>
    <x v="0"/>
    <s v="Storage &amp; Organization"/>
    <s v="Small Box"/>
    <d v="2017-09-17T00:00:00"/>
    <x v="3"/>
  </r>
  <r>
    <n v="8575"/>
    <s v="N"/>
    <d v="2017-09-17T00:00:00"/>
    <s v="Critical"/>
    <x v="22"/>
    <n v="169.27"/>
    <n v="0.04"/>
    <s v="Regular"/>
    <n v="-25.87"/>
    <n v="18.48"/>
    <n v="19.11"/>
    <s v="Penelope Sewall"/>
    <s v="Mid Glamorgan"/>
    <s v="Home Office"/>
    <x v="0"/>
    <s v="Paper"/>
    <s v="Small Box"/>
    <d v="2017-09-19T00:00:00"/>
    <x v="3"/>
  </r>
  <r>
    <n v="8576"/>
    <s v="Y"/>
    <d v="2017-09-18T00:00:00"/>
    <s v="Medium"/>
    <x v="16"/>
    <n v="8016.9925000000003"/>
    <n v="0.02"/>
    <s v="Regular"/>
    <n v="2337.8000000000002"/>
    <n v="212.99"/>
    <n v="22.08"/>
    <s v="Michelle Lonsdale"/>
    <s v="South Glamorgan"/>
    <s v="Home Office"/>
    <x v="1"/>
    <s v="Telephones and Communication"/>
    <s v="Small Box"/>
    <d v="2017-09-18T00:00:00"/>
    <x v="3"/>
  </r>
  <r>
    <n v="8577"/>
    <s v="Y"/>
    <d v="2017-09-18T00:00:00"/>
    <s v="Medium"/>
    <x v="15"/>
    <n v="4697.0600000000004"/>
    <n v="0.01"/>
    <s v="Regular"/>
    <n v="2181.59"/>
    <n v="206.3"/>
    <n v="25.54"/>
    <s v="Michelle Lonsdale"/>
    <s v="South Glamorgan"/>
    <s v="Home Office"/>
    <x v="2"/>
    <s v="Office Furnishings"/>
    <s v="Large Box"/>
    <d v="2017-09-20T00:00:00"/>
    <x v="3"/>
  </r>
  <r>
    <n v="8578"/>
    <s v="N"/>
    <d v="2017-09-18T00:00:00"/>
    <s v="Low"/>
    <x v="25"/>
    <n v="3088.8710000000001"/>
    <n v="0.09"/>
    <s v="Regular"/>
    <n v="580.38"/>
    <n v="137.99"/>
    <n v="18.2"/>
    <s v="Rick Duston"/>
    <s v="Dyfed"/>
    <s v="Corporate"/>
    <x v="1"/>
    <s v="Telephones and Communication"/>
    <s v="Small Box"/>
    <d v="2017-09-22T00:00:00"/>
    <x v="3"/>
  </r>
  <r>
    <n v="8579"/>
    <s v="N"/>
    <d v="2017-09-18T00:00:00"/>
    <s v="Low"/>
    <x v="18"/>
    <n v="325.95999999999998"/>
    <n v="0.08"/>
    <s v="Express"/>
    <n v="-25.57"/>
    <n v="22.89"/>
    <n v="18.5"/>
    <s v="Joni Sundaresam"/>
    <s v="West Glamorgan"/>
    <s v="Home Office"/>
    <x v="0"/>
    <s v="Appliances"/>
    <s v="Small Box"/>
    <d v="2017-09-27T00:00:00"/>
    <x v="3"/>
  </r>
  <r>
    <n v="8580"/>
    <s v="N"/>
    <d v="2017-09-19T00:00:00"/>
    <s v="Medium"/>
    <x v="4"/>
    <n v="156.91"/>
    <n v="0.02"/>
    <s v="Regular"/>
    <n v="-25.71"/>
    <n v="28.98"/>
    <n v="26.39"/>
    <s v="Darren Budd"/>
    <s v="Mid Glamorgan"/>
    <s v="Consumer"/>
    <x v="2"/>
    <s v="Office Furnishings"/>
    <s v="Large Box"/>
    <d v="2017-09-21T00:00:00"/>
    <x v="3"/>
  </r>
  <r>
    <n v="8581"/>
    <s v="N"/>
    <d v="2017-09-19T00:00:00"/>
    <s v="Critical"/>
    <x v="38"/>
    <n v="2624.53"/>
    <n v="0"/>
    <s v="Regular"/>
    <n v="374.27"/>
    <n v="76.98"/>
    <n v="20.88"/>
    <s v="Pierre Wener"/>
    <s v="Dyfed"/>
    <s v="Home Office"/>
    <x v="0"/>
    <s v="Storage &amp; Organization"/>
    <s v="Small Box"/>
    <d v="2017-09-21T00:00:00"/>
    <x v="3"/>
  </r>
  <r>
    <n v="8582"/>
    <s v="N"/>
    <d v="2017-09-20T00:00:00"/>
    <s v="Not Specified"/>
    <x v="1"/>
    <n v="1472.69"/>
    <n v="0.02"/>
    <s v="Regular"/>
    <n v="378.9"/>
    <n v="132.97"/>
    <n v="21.11"/>
    <s v="Patrick ODonnell"/>
    <s v="West Glamorgan"/>
    <s v="Home Office"/>
    <x v="1"/>
    <s v="Office Machines"/>
    <s v="Medium Box"/>
    <d v="2017-09-23T00:00:00"/>
    <x v="3"/>
  </r>
  <r>
    <n v="8583"/>
    <s v="N"/>
    <d v="2017-09-20T00:00:00"/>
    <s v="Not Specified"/>
    <x v="22"/>
    <n v="3597.73"/>
    <n v="0.01"/>
    <s v="Delivery Van"/>
    <n v="-26.33"/>
    <n v="158.34"/>
    <n v="57.75"/>
    <s v="Patrick ODonnell"/>
    <s v="West Glamorgan"/>
    <s v="Home Office"/>
    <x v="2"/>
    <s v="Tables"/>
    <s v="Jumbo Box"/>
    <d v="2017-09-22T00:00:00"/>
    <x v="3"/>
  </r>
  <r>
    <n v="8584"/>
    <s v="N"/>
    <d v="2017-09-21T00:00:00"/>
    <s v="Not Specified"/>
    <x v="49"/>
    <n v="276.77"/>
    <n v="0.05"/>
    <s v="Regular"/>
    <n v="-98.15"/>
    <n v="17.739999999999998"/>
    <n v="19.010000000000002"/>
    <s v="George Zrebassa"/>
    <s v="Dyfed"/>
    <s v="Home Office"/>
    <x v="0"/>
    <s v="Binders and Binder Accessories"/>
    <s v="Small Box"/>
    <d v="2017-09-24T00:00:00"/>
    <x v="3"/>
  </r>
  <r>
    <n v="8585"/>
    <s v="N"/>
    <d v="2017-09-21T00:00:00"/>
    <s v="Not Specified"/>
    <x v="11"/>
    <n v="4941.3900000000003"/>
    <n v="0.1"/>
    <s v="Regular"/>
    <n v="1167.29"/>
    <n v="140.24"/>
    <n v="26.65"/>
    <s v="George Zrebassa"/>
    <s v="Dyfed"/>
    <s v="Home Office"/>
    <x v="2"/>
    <s v="Chairs &amp; Chairmats"/>
    <s v="Medium Box"/>
    <d v="2017-09-21T00:00:00"/>
    <x v="3"/>
  </r>
  <r>
    <n v="8586"/>
    <s v="N"/>
    <d v="2017-09-21T00:00:00"/>
    <s v="Medium"/>
    <x v="12"/>
    <n v="577.64"/>
    <n v="0.01"/>
    <s v="Regular"/>
    <n v="-52.43"/>
    <n v="27.99"/>
    <n v="25.28"/>
    <s v="Rick Wilson"/>
    <s v="Mid Glamorgan"/>
    <s v="Corporate"/>
    <x v="1"/>
    <s v="Office Machines"/>
    <s v="Medium Box"/>
    <d v="2017-09-21T00:00:00"/>
    <x v="3"/>
  </r>
  <r>
    <n v="8587"/>
    <s v="N"/>
    <d v="2017-09-22T00:00:00"/>
    <s v="High"/>
    <x v="6"/>
    <n v="2959.37"/>
    <n v="0.09"/>
    <s v="Delivery Van"/>
    <n v="-1884.93"/>
    <n v="822.98"/>
    <n v="30.06"/>
    <s v="Bill Stewart"/>
    <s v="West Glamorgan"/>
    <s v="Corporate"/>
    <x v="1"/>
    <s v="Office Machines"/>
    <s v="Jumbo Drum"/>
    <d v="2017-09-24T00:00:00"/>
    <x v="3"/>
  </r>
  <r>
    <n v="8588"/>
    <s v="N"/>
    <d v="2017-09-22T00:00:00"/>
    <s v="Low"/>
    <x v="10"/>
    <n v="796.25"/>
    <n v="0.06"/>
    <s v="Regular"/>
    <n v="322.93"/>
    <n v="49.7"/>
    <n v="16.989999999999998"/>
    <s v="Valerie Takahito"/>
    <s v="Mid Glamorgan"/>
    <s v="Consumer"/>
    <x v="0"/>
    <s v="Binders and Binder Accessories"/>
    <s v="Small Box"/>
    <d v="2017-10-01T00:00:00"/>
    <x v="3"/>
  </r>
  <r>
    <n v="8589"/>
    <s v="N"/>
    <d v="2017-09-22T00:00:00"/>
    <s v="Low"/>
    <x v="9"/>
    <n v="371.99"/>
    <n v="7.0000000000000007E-2"/>
    <s v="Regular"/>
    <n v="-8.8800000000000008"/>
    <n v="20.56"/>
    <n v="19.16"/>
    <s v="Valerie Takahito"/>
    <s v="Mid Glamorgan"/>
    <s v="Consumer"/>
    <x v="0"/>
    <s v="Paper"/>
    <s v="Wrap Bag"/>
    <d v="2017-09-29T00:00:00"/>
    <x v="3"/>
  </r>
  <r>
    <n v="8590"/>
    <s v="N"/>
    <d v="2017-09-22T00:00:00"/>
    <s v="Low"/>
    <x v="10"/>
    <n v="542.97"/>
    <n v="0.05"/>
    <s v="Regular"/>
    <n v="136.44999999999999"/>
    <n v="37.380000000000003"/>
    <n v="22.99"/>
    <s v="Valerie Takahito"/>
    <s v="Mid Glamorgan"/>
    <s v="Consumer"/>
    <x v="2"/>
    <s v="Office Furnishings"/>
    <s v="Small Pack"/>
    <d v="2017-09-24T00:00:00"/>
    <x v="3"/>
  </r>
  <r>
    <n v="8591"/>
    <s v="N"/>
    <d v="2017-09-22T00:00:00"/>
    <s v="Medium"/>
    <x v="9"/>
    <n v="535.92999999999995"/>
    <n v="0.05"/>
    <s v="Regular"/>
    <n v="-1.84"/>
    <n v="24.21"/>
    <n v="18.809999999999999"/>
    <s v="Rick Bensley"/>
    <s v="Mid Glamorgan"/>
    <s v="Consumer"/>
    <x v="0"/>
    <s v="Storage &amp; Organization"/>
    <s v="Small Box"/>
    <d v="2017-09-23T00:00:00"/>
    <x v="3"/>
  </r>
  <r>
    <n v="8592"/>
    <s v="N"/>
    <d v="2017-09-22T00:00:00"/>
    <s v="Medium"/>
    <x v="23"/>
    <n v="5982.4494999999997"/>
    <n v="0.06"/>
    <s v="Regular"/>
    <n v="1422.63"/>
    <n v="167.99"/>
    <n v="22.99"/>
    <s v="Rick Bensley"/>
    <s v="Mid Glamorgan"/>
    <s v="Consumer"/>
    <x v="1"/>
    <s v="Telephones and Communication"/>
    <s v="Small Box"/>
    <d v="2017-09-24T00:00:00"/>
    <x v="3"/>
  </r>
  <r>
    <n v="8593"/>
    <s v="N"/>
    <d v="2017-09-22T00:00:00"/>
    <s v="Medium"/>
    <x v="27"/>
    <n v="727.92"/>
    <n v="0.1"/>
    <s v="Regular"/>
    <n v="-31.39"/>
    <n v="29.98"/>
    <n v="22.51"/>
    <s v="Rick Bensley"/>
    <s v="Mid Glamorgan"/>
    <s v="Consumer"/>
    <x v="1"/>
    <s v="Office Machines"/>
    <s v="Medium Box"/>
    <d v="2017-09-24T00:00:00"/>
    <x v="3"/>
  </r>
  <r>
    <n v="8594"/>
    <s v="N"/>
    <d v="2017-09-23T00:00:00"/>
    <s v="Critical"/>
    <x v="27"/>
    <n v="6775.56"/>
    <n v="0.03"/>
    <s v="Regular"/>
    <n v="912.89"/>
    <n v="164.48"/>
    <n v="20.5"/>
    <s v="Liz Carlisle"/>
    <s v="Mid Glamorgan"/>
    <s v="Corporate"/>
    <x v="1"/>
    <s v="Computer Peripherals"/>
    <s v="Small Box"/>
    <d v="2017-09-24T00:00:00"/>
    <x v="3"/>
  </r>
  <r>
    <n v="8595"/>
    <s v="N"/>
    <d v="2017-09-23T00:00:00"/>
    <s v="Critical"/>
    <x v="6"/>
    <n v="18.05"/>
    <n v="0.1"/>
    <s v="Regular"/>
    <n v="4.76"/>
    <n v="14.61"/>
    <n v="14.5"/>
    <s v="Liz Carlisle"/>
    <s v="Mid Glamorgan"/>
    <s v="Corporate"/>
    <x v="0"/>
    <s v="Labels"/>
    <s v="Small Box"/>
    <d v="2017-09-24T00:00:00"/>
    <x v="3"/>
  </r>
  <r>
    <n v="8596"/>
    <s v="Y"/>
    <d v="2017-09-23T00:00:00"/>
    <s v="Not Specified"/>
    <x v="43"/>
    <n v="4588.9399999999996"/>
    <n v="0.05"/>
    <s v="Delivery Van"/>
    <n v="-608.97"/>
    <n v="142.97999999999999"/>
    <n v="68.739999999999995"/>
    <s v="Darren Budd"/>
    <s v="West Glamorgan"/>
    <s v="Consumer"/>
    <x v="2"/>
    <s v="Bookcases"/>
    <s v="Jumbo Box"/>
    <d v="2017-09-25T00:00:00"/>
    <x v="3"/>
  </r>
  <r>
    <n v="8597"/>
    <s v="N"/>
    <d v="2017-09-26T00:00:00"/>
    <s v="Low"/>
    <x v="31"/>
    <n v="2406.3000000000002"/>
    <n v="0.09"/>
    <s v="Express"/>
    <n v="662.35"/>
    <n v="107.46"/>
    <n v="32.130000000000003"/>
    <s v="Bill Shonely"/>
    <s v="Dyfed"/>
    <s v="Small Business"/>
    <x v="2"/>
    <s v="Office Furnishings"/>
    <s v="Large Box"/>
    <d v="2017-10-01T00:00:00"/>
    <x v="3"/>
  </r>
  <r>
    <n v="8598"/>
    <s v="N"/>
    <d v="2017-09-26T00:00:00"/>
    <s v="Low"/>
    <x v="39"/>
    <n v="40.17"/>
    <n v="7.0000000000000007E-2"/>
    <s v="Regular"/>
    <n v="-11.79"/>
    <n v="17.739999999999998"/>
    <n v="19.010000000000002"/>
    <s v="Bill Shonely"/>
    <s v="Mid Glamorgan"/>
    <s v="Small Business"/>
    <x v="0"/>
    <s v="Binders and Binder Accessories"/>
    <s v="Small Box"/>
    <d v="2017-10-03T00:00:00"/>
    <x v="3"/>
  </r>
  <r>
    <n v="8599"/>
    <s v="N"/>
    <d v="2017-09-26T00:00:00"/>
    <s v="Low"/>
    <x v="36"/>
    <n v="1708.93"/>
    <n v="0.01"/>
    <s v="Express"/>
    <n v="741.39"/>
    <n v="55.98"/>
    <n v="15.99"/>
    <s v="Bill Shonely"/>
    <s v="Mid Glamorgan"/>
    <s v="Small Business"/>
    <x v="1"/>
    <s v="Computer Peripherals"/>
    <s v="Small Pack"/>
    <d v="2017-10-03T00:00:00"/>
    <x v="3"/>
  </r>
  <r>
    <n v="8600"/>
    <s v="N"/>
    <d v="2017-09-28T00:00:00"/>
    <s v="Medium"/>
    <x v="47"/>
    <n v="1115.04"/>
    <n v="0.06"/>
    <s v="Regular"/>
    <n v="338.57"/>
    <n v="52.98"/>
    <n v="21.47"/>
    <s v="Troy Blackwell"/>
    <s v="Mid Glamorgan"/>
    <s v="Home Office"/>
    <x v="0"/>
    <s v="Binders and Binder Accessories"/>
    <s v="Small Box"/>
    <d v="2017-09-30T00:00:00"/>
    <x v="3"/>
  </r>
  <r>
    <n v="8601"/>
    <s v="N"/>
    <d v="2017-09-29T00:00:00"/>
    <s v="Low"/>
    <x v="25"/>
    <n v="945.2"/>
    <n v="0"/>
    <s v="Regular"/>
    <n v="32.520000000000003"/>
    <n v="41.74"/>
    <n v="20.64"/>
    <s v="Ken Black"/>
    <s v="Mid Glamorgan"/>
    <s v="Consumer"/>
    <x v="0"/>
    <s v="Storage &amp; Organization"/>
    <s v="Small Box"/>
    <d v="2017-10-04T00:00:00"/>
    <x v="3"/>
  </r>
  <r>
    <n v="8602"/>
    <s v="N"/>
    <d v="2017-09-29T00:00:00"/>
    <s v="Low"/>
    <x v="10"/>
    <n v="157.56"/>
    <n v="0.09"/>
    <s v="Regular"/>
    <n v="-27.38"/>
    <n v="19.28"/>
    <n v="19.47"/>
    <s v="Nick Crebassa"/>
    <s v="Mid Glamorgan"/>
    <s v="Corporate"/>
    <x v="0"/>
    <s v="Paper"/>
    <s v="Small Box"/>
    <d v="2017-10-01T00:00:00"/>
    <x v="3"/>
  </r>
  <r>
    <n v="8603"/>
    <s v="N"/>
    <d v="2017-09-29T00:00:00"/>
    <s v="Critical"/>
    <x v="17"/>
    <n v="33.119999999999997"/>
    <n v="0.04"/>
    <s v="Regular"/>
    <n v="-10.1"/>
    <n v="22.98"/>
    <n v="17.37"/>
    <s v="Nora Pelletier"/>
    <s v="Mid Glamorgan"/>
    <s v="Corporate"/>
    <x v="0"/>
    <s v="Scissors Rulers and Trimmers"/>
    <s v="Small Pack"/>
    <d v="2017-09-30T00:00:00"/>
    <x v="3"/>
  </r>
  <r>
    <n v="8604"/>
    <s v="N"/>
    <d v="2017-09-30T00:00:00"/>
    <s v="High"/>
    <x v="10"/>
    <n v="235.06"/>
    <n v="0.04"/>
    <s v="Regular"/>
    <n v="-94.76"/>
    <n v="22.97"/>
    <n v="20.5"/>
    <s v="Luke Foster"/>
    <s v="Mid Glamorgan"/>
    <s v="Corporate"/>
    <x v="1"/>
    <s v="Computer Peripherals"/>
    <s v="Small Box"/>
    <d v="2017-10-03T00:00:00"/>
    <x v="3"/>
  </r>
  <r>
    <n v="8605"/>
    <s v="N"/>
    <d v="2017-09-30T00:00:00"/>
    <s v="High"/>
    <x v="38"/>
    <n v="91.73"/>
    <n v="0.04"/>
    <s v="Regular"/>
    <n v="-58.89"/>
    <n v="14.08"/>
    <n v="16.559999999999999"/>
    <s v="Luke Foster"/>
    <s v="Mid Glamorgan"/>
    <s v="Corporate"/>
    <x v="0"/>
    <s v="Scissors Rulers and Trimmers"/>
    <s v="Small Pack"/>
    <d v="2017-10-02T00:00:00"/>
    <x v="3"/>
  </r>
  <r>
    <n v="8606"/>
    <s v="N"/>
    <d v="2017-10-01T00:00:00"/>
    <s v="Not Specified"/>
    <x v="10"/>
    <n v="684.09"/>
    <n v="0.09"/>
    <s v="Regular"/>
    <n v="143.5"/>
    <n v="47.41"/>
    <n v="15.99"/>
    <s v="Cyra Reiten"/>
    <s v="Mid Glamorgan"/>
    <s v="Consumer"/>
    <x v="1"/>
    <s v="Computer Peripherals"/>
    <s v="Small Pack"/>
    <d v="2017-10-03T00:00:00"/>
    <x v="3"/>
  </r>
  <r>
    <n v="8607"/>
    <s v="N"/>
    <d v="2017-10-01T00:00:00"/>
    <s v="Not Specified"/>
    <x v="6"/>
    <n v="13706.36"/>
    <n v="0.05"/>
    <s v="Regular"/>
    <n v="-9073.5400000000009"/>
    <n v="3511.99"/>
    <n v="38.49"/>
    <s v="Cyra Reiten"/>
    <s v="Mid Glamorgan"/>
    <s v="Consumer"/>
    <x v="1"/>
    <s v="Copiers and Fax"/>
    <s v="Large Box"/>
    <d v="2017-10-02T00:00:00"/>
    <x v="3"/>
  </r>
  <r>
    <n v="8608"/>
    <s v="N"/>
    <d v="2017-10-03T00:00:00"/>
    <s v="Not Specified"/>
    <x v="3"/>
    <n v="510.2"/>
    <n v="0"/>
    <s v="Regular"/>
    <n v="-13.7"/>
    <n v="42.98"/>
    <n v="33.51"/>
    <s v="Dan Campbell"/>
    <s v="Dyfed"/>
    <s v="Small Business"/>
    <x v="0"/>
    <s v="Envelopes"/>
    <s v="Small Box"/>
    <d v="2017-10-03T00:00:00"/>
    <x v="3"/>
  </r>
  <r>
    <n v="8609"/>
    <s v="N"/>
    <d v="2017-10-03T00:00:00"/>
    <s v="Not Specified"/>
    <x v="28"/>
    <n v="92.43"/>
    <n v="0.05"/>
    <s v="Regular"/>
    <n v="-69.91"/>
    <n v="16.28"/>
    <n v="20.72"/>
    <s v="Dan Campbell"/>
    <s v="Dyfed"/>
    <s v="Small Business"/>
    <x v="0"/>
    <s v="Paper"/>
    <s v="Small Box"/>
    <d v="2017-10-03T00:00:00"/>
    <x v="3"/>
  </r>
  <r>
    <n v="8610"/>
    <s v="N"/>
    <d v="2017-10-04T00:00:00"/>
    <s v="Low"/>
    <x v="11"/>
    <n v="130.51"/>
    <n v="0.06"/>
    <s v="Regular"/>
    <n v="54.33"/>
    <n v="15.15"/>
    <n v="14.49"/>
    <s v="Ryan Crowe"/>
    <s v="Mid Glamorgan"/>
    <s v="Small Business"/>
    <x v="0"/>
    <s v="Labels"/>
    <s v="Small Box"/>
    <d v="2017-10-06T00:00:00"/>
    <x v="3"/>
  </r>
  <r>
    <n v="8611"/>
    <s v="N"/>
    <d v="2017-10-05T00:00:00"/>
    <s v="High"/>
    <x v="0"/>
    <n v="31.76"/>
    <n v="7.0000000000000007E-2"/>
    <s v="Regular"/>
    <n v="-7.61"/>
    <n v="18.48"/>
    <n v="19.739999999999998"/>
    <s v="Giulietta Dortch"/>
    <s v="Mid Glamorgan"/>
    <s v="Small Business"/>
    <x v="0"/>
    <s v="Paper"/>
    <s v="Small Box"/>
    <d v="2017-10-07T00:00:00"/>
    <x v="3"/>
  </r>
  <r>
    <n v="8612"/>
    <s v="N"/>
    <d v="2017-10-05T00:00:00"/>
    <s v="Medium"/>
    <x v="19"/>
    <n v="37.909999999999997"/>
    <n v="0.09"/>
    <s v="Regular"/>
    <n v="-12.28"/>
    <n v="14.6"/>
    <n v="16.399999999999999"/>
    <s v="Alan Barnes"/>
    <s v="South Glamorgan"/>
    <s v="Corporate"/>
    <x v="0"/>
    <s v="Pens &amp; Art Supplies"/>
    <s v="Wrap Bag"/>
    <d v="2017-10-06T00:00:00"/>
    <x v="3"/>
  </r>
  <r>
    <n v="8613"/>
    <s v="N"/>
    <d v="2017-10-05T00:00:00"/>
    <s v="Medium"/>
    <x v="4"/>
    <n v="135.19999999999999"/>
    <n v="7.0000000000000007E-2"/>
    <s v="Regular"/>
    <n v="-25.08"/>
    <n v="26.97"/>
    <n v="21.51"/>
    <s v="Alan Barnes"/>
    <s v="South Glamorgan"/>
    <s v="Corporate"/>
    <x v="0"/>
    <s v="Storage &amp; Organization"/>
    <s v="Small Box"/>
    <d v="2017-10-07T00:00:00"/>
    <x v="3"/>
  </r>
  <r>
    <n v="8614"/>
    <s v="N"/>
    <d v="2017-10-05T00:00:00"/>
    <s v="Not Specified"/>
    <x v="33"/>
    <n v="395.19"/>
    <n v="0.01"/>
    <s v="Regular"/>
    <n v="-51.11"/>
    <n v="19.64"/>
    <n v="19.829999999999998"/>
    <s v="David Philippe"/>
    <s v="West Glamorgan"/>
    <s v="Consumer"/>
    <x v="0"/>
    <s v="Paper"/>
    <s v="Wrap Bag"/>
    <d v="2017-10-07T00:00:00"/>
    <x v="3"/>
  </r>
  <r>
    <n v="8615"/>
    <s v="N"/>
    <d v="2017-10-06T00:00:00"/>
    <s v="Not Specified"/>
    <x v="40"/>
    <n v="12183.22"/>
    <n v="0.02"/>
    <s v="Delivery Van"/>
    <n v="2830.55"/>
    <n v="332.98"/>
    <n v="72.95"/>
    <s v="Joy Bell"/>
    <s v="South Glamorgan"/>
    <s v="Home Office"/>
    <x v="2"/>
    <s v="Chairs &amp; Chairmats"/>
    <s v="Jumbo Drum"/>
    <d v="2017-10-07T00:00:00"/>
    <x v="3"/>
  </r>
  <r>
    <n v="8616"/>
    <s v="N"/>
    <d v="2017-10-06T00:00:00"/>
    <s v="Not Specified"/>
    <x v="39"/>
    <n v="108.61"/>
    <n v="0.1"/>
    <s v="Express"/>
    <n v="7.53"/>
    <n v="30.97"/>
    <n v="19.21"/>
    <s v="Joy Bell"/>
    <s v="South Glamorgan"/>
    <s v="Home Office"/>
    <x v="0"/>
    <s v="Paper"/>
    <s v="Small Box"/>
    <d v="2017-10-07T00:00:00"/>
    <x v="3"/>
  </r>
  <r>
    <n v="8617"/>
    <s v="N"/>
    <d v="2017-10-06T00:00:00"/>
    <s v="Not Specified"/>
    <x v="41"/>
    <n v="1593.04"/>
    <n v="0.02"/>
    <s v="Regular"/>
    <n v="712.55"/>
    <n v="60.91"/>
    <n v="19.809999999999999"/>
    <s v="Joy Bell"/>
    <s v="South Glamorgan"/>
    <s v="Home Office"/>
    <x v="0"/>
    <s v="Paper"/>
    <s v="Small Box"/>
    <d v="2017-10-06T00:00:00"/>
    <x v="3"/>
  </r>
  <r>
    <n v="8618"/>
    <s v="N"/>
    <d v="2017-10-06T00:00:00"/>
    <s v="Medium"/>
    <x v="9"/>
    <n v="280.02999999999997"/>
    <n v="0.04"/>
    <s v="Regular"/>
    <n v="-59.05"/>
    <n v="18.48"/>
    <n v="19.14"/>
    <s v="Liz Price"/>
    <s v="Mid Glamorgan"/>
    <s v="Corporate"/>
    <x v="0"/>
    <s v="Paper"/>
    <s v="Small Box"/>
    <d v="2017-10-06T00:00:00"/>
    <x v="3"/>
  </r>
  <r>
    <n v="8619"/>
    <s v="N"/>
    <d v="2017-10-07T00:00:00"/>
    <s v="High"/>
    <x v="31"/>
    <n v="8220.77"/>
    <n v="0.02"/>
    <s v="Delivery Van"/>
    <n v="1154.28"/>
    <n v="296.98"/>
    <n v="83.55"/>
    <s v="Jonathan Doherty"/>
    <s v="Mid Glamorgan"/>
    <s v="Corporate"/>
    <x v="2"/>
    <s v="Chairs &amp; Chairmats"/>
    <s v="Jumbo Drum"/>
    <d v="2017-10-08T00:00:00"/>
    <x v="3"/>
  </r>
  <r>
    <n v="8620"/>
    <s v="N"/>
    <d v="2017-10-07T00:00:00"/>
    <s v="High"/>
    <x v="41"/>
    <n v="116.41"/>
    <n v="0.09"/>
    <s v="Regular"/>
    <n v="13.85"/>
    <n v="15.58"/>
    <n v="15.63"/>
    <s v="Jonathan Doherty"/>
    <s v="Mid Glamorgan"/>
    <s v="Corporate"/>
    <x v="0"/>
    <s v="Rubber Bands"/>
    <s v="Wrap Bag"/>
    <d v="2017-10-07T00:00:00"/>
    <x v="3"/>
  </r>
  <r>
    <n v="8621"/>
    <s v="N"/>
    <d v="2017-10-07T00:00:00"/>
    <s v="High"/>
    <x v="1"/>
    <n v="146.28"/>
    <n v="0.05"/>
    <s v="Regular"/>
    <n v="-18.59"/>
    <n v="23.29"/>
    <n v="19.03"/>
    <s v="Jonathan Doherty"/>
    <s v="Mid Glamorgan"/>
    <s v="Corporate"/>
    <x v="0"/>
    <s v="Storage &amp; Organization"/>
    <s v="Small Box"/>
    <d v="2017-10-09T00:00:00"/>
    <x v="3"/>
  </r>
  <r>
    <n v="8622"/>
    <s v="N"/>
    <d v="2017-10-08T00:00:00"/>
    <s v="Medium"/>
    <x v="36"/>
    <n v="238.37"/>
    <n v="0.08"/>
    <s v="Regular"/>
    <n v="-168.33"/>
    <n v="18.48"/>
    <n v="22.19"/>
    <s v="Saphhira Shifley"/>
    <s v="Mid Glamorgan"/>
    <s v="Corporate"/>
    <x v="0"/>
    <s v="Paper"/>
    <s v="Small Box"/>
    <d v="2017-10-09T00:00:00"/>
    <x v="3"/>
  </r>
  <r>
    <n v="8623"/>
    <s v="N"/>
    <d v="2017-10-08T00:00:00"/>
    <s v="Medium"/>
    <x v="16"/>
    <n v="730.57"/>
    <n v="0.09"/>
    <s v="Regular"/>
    <n v="-148.71"/>
    <n v="28.98"/>
    <n v="26.39"/>
    <s v="Saphhira Shifley"/>
    <s v="Mid Glamorgan"/>
    <s v="Corporate"/>
    <x v="0"/>
    <s v="Envelopes"/>
    <s v="Small Box"/>
    <d v="2017-10-10T00:00:00"/>
    <x v="3"/>
  </r>
  <r>
    <n v="8624"/>
    <s v="N"/>
    <d v="2017-10-08T00:00:00"/>
    <s v="High"/>
    <x v="8"/>
    <n v="800.44"/>
    <n v="0.1"/>
    <s v="Regular"/>
    <n v="328.48"/>
    <n v="32.979999999999997"/>
    <n v="15.49"/>
    <s v="Michael Paige"/>
    <s v="Dyfed"/>
    <s v="Small Business"/>
    <x v="0"/>
    <s v="Binders and Binder Accessories"/>
    <s v="Small Box"/>
    <d v="2017-10-10T00:00:00"/>
    <x v="3"/>
  </r>
  <r>
    <n v="8625"/>
    <s v="N"/>
    <d v="2017-10-09T00:00:00"/>
    <s v="Not Specified"/>
    <x v="1"/>
    <n v="775.81"/>
    <n v="0.1"/>
    <s v="Regular"/>
    <n v="65.78"/>
    <n v="79.28"/>
    <n v="33.99"/>
    <s v="Maribeth Yedwab"/>
    <s v="Mid Glamorgan"/>
    <s v="Home Office"/>
    <x v="0"/>
    <s v="Binders and Binder Accessories"/>
    <s v="Small Box"/>
    <d v="2017-10-10T00:00:00"/>
    <x v="3"/>
  </r>
  <r>
    <n v="8626"/>
    <s v="N"/>
    <d v="2017-10-09T00:00:00"/>
    <s v="Not Specified"/>
    <x v="23"/>
    <n v="5245.5919999999996"/>
    <n v="0.08"/>
    <s v="Delivery Van"/>
    <n v="-498.37"/>
    <n v="157.97999999999999"/>
    <n v="60.2"/>
    <s v="Maribeth Yedwab"/>
    <s v="Mid Glamorgan"/>
    <s v="Home Office"/>
    <x v="2"/>
    <s v="Tables"/>
    <s v="Jumbo Box"/>
    <d v="2017-10-11T00:00:00"/>
    <x v="3"/>
  </r>
  <r>
    <n v="8627"/>
    <s v="N"/>
    <d v="2017-10-10T00:00:00"/>
    <s v="Not Specified"/>
    <x v="0"/>
    <n v="39.35"/>
    <n v="0.1"/>
    <s v="Regular"/>
    <n v="-18.29"/>
    <n v="20.04"/>
    <n v="22.94"/>
    <s v="Jonathan Doherty"/>
    <s v="Mid Glamorgan"/>
    <s v="Corporate"/>
    <x v="0"/>
    <s v="Binders and Binder Accessories"/>
    <s v="Small Box"/>
    <d v="2017-10-12T00:00:00"/>
    <x v="3"/>
  </r>
  <r>
    <n v="8628"/>
    <s v="N"/>
    <d v="2017-10-10T00:00:00"/>
    <s v="Not Specified"/>
    <x v="43"/>
    <n v="571.22"/>
    <n v="0.03"/>
    <s v="Regular"/>
    <n v="193.62"/>
    <n v="28.51"/>
    <n v="16.989999999999998"/>
    <s v="Jonathan Doherty"/>
    <s v="Mid Glamorgan"/>
    <s v="Corporate"/>
    <x v="0"/>
    <s v="Binders and Binder Accessories"/>
    <s v="Small Box"/>
    <d v="2017-10-11T00:00:00"/>
    <x v="3"/>
  </r>
  <r>
    <n v="8629"/>
    <s v="N"/>
    <d v="2017-10-10T00:00:00"/>
    <s v="Not Specified"/>
    <x v="25"/>
    <n v="509.84"/>
    <n v="0.04"/>
    <s v="Regular"/>
    <n v="-358.04"/>
    <n v="27.51"/>
    <n v="31.78"/>
    <s v="Jonathan Doherty"/>
    <s v="Mid Glamorgan"/>
    <s v="Corporate"/>
    <x v="0"/>
    <s v="Storage &amp; Organization"/>
    <s v="Small Box"/>
    <d v="2017-10-12T00:00:00"/>
    <x v="3"/>
  </r>
  <r>
    <n v="8630"/>
    <s v="N"/>
    <d v="2017-10-11T00:00:00"/>
    <s v="Low"/>
    <x v="37"/>
    <n v="3513"/>
    <n v="0.03"/>
    <s v="Regular"/>
    <n v="1025.0999999999999"/>
    <n v="140.24"/>
    <n v="26.65"/>
    <s v="Rose OBrian"/>
    <s v="West Glamorgan"/>
    <s v="Home Office"/>
    <x v="2"/>
    <s v="Chairs &amp; Chairmats"/>
    <s v="Medium Box"/>
    <d v="2017-10-18T00:00:00"/>
    <x v="3"/>
  </r>
  <r>
    <n v="8631"/>
    <s v="N"/>
    <d v="2017-10-11T00:00:00"/>
    <s v="High"/>
    <x v="0"/>
    <n v="337.03"/>
    <n v="0.05"/>
    <s v="Regular"/>
    <n v="-535.92999999999995"/>
    <n v="137.99"/>
    <n v="22.99"/>
    <s v="Sylvia Foulston"/>
    <s v="Dyfed"/>
    <s v="Corporate"/>
    <x v="1"/>
    <s v="Telephones and Communication"/>
    <s v="Small Box"/>
    <d v="2017-10-13T00:00:00"/>
    <x v="3"/>
  </r>
  <r>
    <n v="8632"/>
    <s v="N"/>
    <d v="2017-10-12T00:00:00"/>
    <s v="Low"/>
    <x v="40"/>
    <n v="1160.03"/>
    <n v="0.03"/>
    <s v="Regular"/>
    <n v="394.8"/>
    <n v="44.48"/>
    <n v="21.09"/>
    <s v="Dennis Pardue"/>
    <s v="Mid Glamorgan"/>
    <s v="Small Business"/>
    <x v="2"/>
    <s v="Office Furnishings"/>
    <s v="Small Box"/>
    <d v="2017-10-12T00:00:00"/>
    <x v="3"/>
  </r>
  <r>
    <n v="8633"/>
    <s v="N"/>
    <d v="2017-10-12T00:00:00"/>
    <s v="Low"/>
    <x v="6"/>
    <n v="14.96"/>
    <n v="0.1"/>
    <s v="Regular"/>
    <n v="-0.13"/>
    <n v="13.89"/>
    <n v="14.76"/>
    <s v="Dennis Pardue"/>
    <s v="Mid Glamorgan"/>
    <s v="Small Business"/>
    <x v="0"/>
    <s v="Rubber Bands"/>
    <s v="Wrap Bag"/>
    <d v="2017-10-14T00:00:00"/>
    <x v="3"/>
  </r>
  <r>
    <n v="8634"/>
    <s v="N"/>
    <d v="2017-10-13T00:00:00"/>
    <s v="High"/>
    <x v="40"/>
    <n v="17312.25"/>
    <n v="0.05"/>
    <s v="Delivery Van"/>
    <n v="7439.88"/>
    <n v="512.98"/>
    <n v="42.14"/>
    <s v="Mary Zewe"/>
    <s v="Mid Glamorgan"/>
    <s v="Corporate"/>
    <x v="1"/>
    <s v="Office Machines"/>
    <s v="Jumbo Drum"/>
    <d v="2017-10-15T00:00:00"/>
    <x v="3"/>
  </r>
  <r>
    <n v="8635"/>
    <s v="N"/>
    <d v="2017-10-13T00:00:00"/>
    <s v="High"/>
    <x v="26"/>
    <n v="801.72"/>
    <n v="0.08"/>
    <s v="Regular"/>
    <n v="73.010000000000005"/>
    <n v="52.99"/>
    <n v="31.48"/>
    <s v="Mary Zewe"/>
    <s v="Mid Glamorgan"/>
    <s v="Corporate"/>
    <x v="0"/>
    <s v="Paper"/>
    <s v="Small Box"/>
    <d v="2017-10-16T00:00:00"/>
    <x v="3"/>
  </r>
  <r>
    <n v="8636"/>
    <s v="N"/>
    <d v="2017-10-14T00:00:00"/>
    <s v="Critical"/>
    <x v="9"/>
    <n v="2131.04"/>
    <n v="0.03"/>
    <s v="Regular"/>
    <n v="1019.17"/>
    <n v="59.9"/>
    <n v="19.86"/>
    <s v="Kelly Andreada"/>
    <s v="Mid Glamorgan"/>
    <s v="Home Office"/>
    <x v="0"/>
    <s v="Paper"/>
    <s v="Small Box"/>
    <d v="2017-10-17T00:00:00"/>
    <x v="3"/>
  </r>
  <r>
    <n v="8637"/>
    <s v="N"/>
    <d v="2017-10-15T00:00:00"/>
    <s v="Low"/>
    <x v="7"/>
    <n v="370.94"/>
    <n v="0.08"/>
    <s v="Regular"/>
    <n v="10.15"/>
    <n v="34.01"/>
    <n v="19.53"/>
    <s v="Muhammed Lee"/>
    <s v="Mid Glamorgan"/>
    <s v="Corporate"/>
    <x v="0"/>
    <s v="Pens &amp; Art Supplies"/>
    <s v="Small Pack"/>
    <d v="2017-10-15T00:00:00"/>
    <x v="3"/>
  </r>
  <r>
    <n v="8638"/>
    <s v="N"/>
    <d v="2017-10-15T00:00:00"/>
    <s v="Low"/>
    <x v="12"/>
    <n v="236.22"/>
    <n v="0.03"/>
    <s v="Express"/>
    <n v="-101.6"/>
    <n v="18.68"/>
    <n v="21.3"/>
    <s v="Patrick Ryan"/>
    <s v="Mid Glamorgan"/>
    <s v="Corporate"/>
    <x v="0"/>
    <s v="Paper"/>
    <s v="Small Box"/>
    <d v="2017-10-20T00:00:00"/>
    <x v="3"/>
  </r>
  <r>
    <n v="8639"/>
    <s v="N"/>
    <d v="2017-10-16T00:00:00"/>
    <s v="Medium"/>
    <x v="2"/>
    <n v="1362.87"/>
    <n v="0.04"/>
    <s v="Regular"/>
    <n v="595.44000000000005"/>
    <n v="40.53"/>
    <n v="15.49"/>
    <s v="Phillip Breyer"/>
    <s v="West Glamorgan"/>
    <s v="Corporate"/>
    <x v="0"/>
    <s v="Binders and Binder Accessories"/>
    <s v="Small Box"/>
    <d v="2017-10-16T00:00:00"/>
    <x v="3"/>
  </r>
  <r>
    <n v="8640"/>
    <s v="N"/>
    <d v="2017-10-17T00:00:00"/>
    <s v="Critical"/>
    <x v="31"/>
    <n v="86.84"/>
    <n v="0.06"/>
    <s v="Regular"/>
    <n v="35.25"/>
    <n v="14.88"/>
    <n v="14.5"/>
    <s v="Pauline Chand"/>
    <s v="West Glamorgan"/>
    <s v="Corporate"/>
    <x v="0"/>
    <s v="Labels"/>
    <s v="Small Box"/>
    <d v="2017-10-19T00:00:00"/>
    <x v="3"/>
  </r>
  <r>
    <n v="8641"/>
    <s v="N"/>
    <d v="2017-10-17T00:00:00"/>
    <s v="Critical"/>
    <x v="39"/>
    <n v="117.43"/>
    <n v="0.06"/>
    <s v="Regular"/>
    <n v="-25.93"/>
    <n v="31.98"/>
    <n v="24.49"/>
    <s v="Pauline Chand"/>
    <s v="West Glamorgan"/>
    <s v="Corporate"/>
    <x v="2"/>
    <s v="Office Furnishings"/>
    <s v="Small Box"/>
    <d v="2017-10-18T00:00:00"/>
    <x v="3"/>
  </r>
  <r>
    <n v="8642"/>
    <s v="N"/>
    <d v="2017-10-17T00:00:00"/>
    <s v="Low"/>
    <x v="28"/>
    <n v="40.61"/>
    <n v="0.06"/>
    <s v="Regular"/>
    <n v="4.55"/>
    <n v="13.81"/>
    <n v="14.75"/>
    <s v="Erin Ashbrook"/>
    <s v="West Glamorgan"/>
    <s v="Consumer"/>
    <x v="0"/>
    <s v="Rubber Bands"/>
    <s v="Wrap Bag"/>
    <d v="2017-10-21T00:00:00"/>
    <x v="3"/>
  </r>
  <r>
    <n v="8643"/>
    <s v="N"/>
    <d v="2017-10-18T00:00:00"/>
    <s v="Not Specified"/>
    <x v="44"/>
    <n v="329.31"/>
    <n v="0.06"/>
    <s v="Regular"/>
    <n v="-19.559999999999999"/>
    <n v="27.01"/>
    <n v="22.4"/>
    <s v="Pauline Chand"/>
    <s v="West Glamorgan"/>
    <s v="Corporate"/>
    <x v="0"/>
    <s v="Binders and Binder Accessories"/>
    <s v="Small Box"/>
    <d v="2017-10-18T00:00:00"/>
    <x v="3"/>
  </r>
  <r>
    <n v="8644"/>
    <s v="N"/>
    <d v="2017-10-18T00:00:00"/>
    <s v="Not Specified"/>
    <x v="17"/>
    <n v="140.36000000000001"/>
    <n v="0.05"/>
    <s v="Regular"/>
    <n v="-56.48"/>
    <n v="71.78"/>
    <n v="24.29"/>
    <s v="Pauline Chand"/>
    <s v="West Glamorgan"/>
    <s v="Corporate"/>
    <x v="0"/>
    <s v="Binders and Binder Accessories"/>
    <s v="Small Box"/>
    <d v="2017-10-20T00:00:00"/>
    <x v="3"/>
  </r>
  <r>
    <n v="8645"/>
    <s v="N"/>
    <d v="2017-10-18T00:00:00"/>
    <s v="Not Specified"/>
    <x v="22"/>
    <n v="3276.1514999999999"/>
    <n v="0.04"/>
    <s v="Regular"/>
    <n v="568.30999999999995"/>
    <n v="167.99"/>
    <n v="22.08"/>
    <s v="Pauline Chand"/>
    <s v="West Glamorgan"/>
    <s v="Corporate"/>
    <x v="1"/>
    <s v="Telephones and Communication"/>
    <s v="Small Box"/>
    <d v="2017-10-20T00:00:00"/>
    <x v="3"/>
  </r>
  <r>
    <n v="8646"/>
    <s v="Y"/>
    <d v="2017-10-18T00:00:00"/>
    <s v="High"/>
    <x v="47"/>
    <n v="276.68"/>
    <n v="0.08"/>
    <s v="Regular"/>
    <n v="119.03"/>
    <n v="22.35"/>
    <n v="14.99"/>
    <s v="Duane Huffman"/>
    <s v="West Glamorgan"/>
    <s v="Small Business"/>
    <x v="0"/>
    <s v="Labels"/>
    <s v="Small Box"/>
    <d v="2017-10-20T00:00:00"/>
    <x v="3"/>
  </r>
  <r>
    <n v="8647"/>
    <s v="Y"/>
    <d v="2017-10-19T00:00:00"/>
    <s v="Medium"/>
    <x v="33"/>
    <n v="270.27"/>
    <n v="0.1"/>
    <s v="Regular"/>
    <n v="-160.88999999999999"/>
    <n v="17.28"/>
    <n v="20.260000000000002"/>
    <s v="Sheri Gordon"/>
    <s v="Mid Glamorgan"/>
    <s v="Corporate"/>
    <x v="0"/>
    <s v="Paper"/>
    <s v="Small Box"/>
    <d v="2017-10-21T00:00:00"/>
    <x v="3"/>
  </r>
  <r>
    <n v="8648"/>
    <s v="Y"/>
    <d v="2017-10-19T00:00:00"/>
    <s v="Medium"/>
    <x v="9"/>
    <n v="2538.4875000000002"/>
    <n v="0.01"/>
    <s v="Regular"/>
    <n v="887.08"/>
    <n v="77.989999999999995"/>
    <n v="16.5"/>
    <s v="Sheri Gordon"/>
    <s v="Mid Glamorgan"/>
    <s v="Corporate"/>
    <x v="1"/>
    <s v="Telephones and Communication"/>
    <s v="Small Box"/>
    <d v="2017-10-21T00:00:00"/>
    <x v="3"/>
  </r>
  <r>
    <n v="8649"/>
    <s v="N"/>
    <d v="2017-10-21T00:00:00"/>
    <s v="Low"/>
    <x v="19"/>
    <n v="121.95"/>
    <n v="0.05"/>
    <s v="Regular"/>
    <n v="34.01"/>
    <n v="22.06"/>
    <n v="16.059999999999999"/>
    <s v="Damala Kotsonis"/>
    <s v="Dyfed"/>
    <s v="Corporate"/>
    <x v="0"/>
    <s v="Paper"/>
    <s v="Wrap Bag"/>
    <d v="2017-10-28T00:00:00"/>
    <x v="3"/>
  </r>
  <r>
    <n v="8650"/>
    <s v="N"/>
    <d v="2017-10-21T00:00:00"/>
    <s v="Low"/>
    <x v="40"/>
    <n v="3652.52"/>
    <n v="0.04"/>
    <s v="Delivery Van"/>
    <n v="812.69"/>
    <n v="112.98"/>
    <n v="29.66"/>
    <s v="Damala Kotsonis"/>
    <s v="Dyfed"/>
    <s v="Corporate"/>
    <x v="0"/>
    <s v="Appliances"/>
    <s v="Jumbo Drum"/>
    <d v="2017-10-21T00:00:00"/>
    <x v="3"/>
  </r>
  <r>
    <n v="8651"/>
    <s v="N"/>
    <d v="2017-10-22T00:00:00"/>
    <s v="Low"/>
    <x v="25"/>
    <n v="153.91"/>
    <n v="0.04"/>
    <s v="Regular"/>
    <n v="42.54"/>
    <n v="16.73"/>
    <n v="15.52"/>
    <s v="Patrick Ryan"/>
    <s v="Mid Glamorgan"/>
    <s v="Corporate"/>
    <x v="0"/>
    <s v="Paper"/>
    <s v="Wrap Bag"/>
    <d v="2017-10-22T00:00:00"/>
    <x v="3"/>
  </r>
  <r>
    <n v="8652"/>
    <s v="N"/>
    <d v="2017-10-22T00:00:00"/>
    <s v="Critical"/>
    <x v="43"/>
    <n v="5358.01"/>
    <n v="0.09"/>
    <s v="Delivery Van"/>
    <n v="-1053.8"/>
    <n v="182.98"/>
    <n v="74.489999999999995"/>
    <s v="Beth Thompson"/>
    <s v="South Glamorgan"/>
    <s v="Corporate"/>
    <x v="2"/>
    <s v="Bookcases"/>
    <s v="Jumbo Box"/>
    <d v="2017-10-24T00:00:00"/>
    <x v="3"/>
  </r>
  <r>
    <n v="8653"/>
    <s v="N"/>
    <d v="2017-10-23T00:00:00"/>
    <s v="High"/>
    <x v="30"/>
    <n v="411.28"/>
    <n v="7.0000000000000007E-2"/>
    <s v="Regular"/>
    <n v="53.43"/>
    <n v="52.97"/>
    <n v="15.99"/>
    <s v="Jack OBriant"/>
    <s v="Mid Glamorgan"/>
    <s v="Small Business"/>
    <x v="1"/>
    <s v="Computer Peripherals"/>
    <s v="Small Pack"/>
    <d v="2017-10-23T00:00:00"/>
    <x v="3"/>
  </r>
  <r>
    <n v="8654"/>
    <s v="N"/>
    <d v="2017-10-24T00:00:00"/>
    <s v="Low"/>
    <x v="33"/>
    <n v="211.51"/>
    <n v="0.06"/>
    <s v="Regular"/>
    <n v="34.11"/>
    <n v="16.28"/>
    <n v="14.94"/>
    <s v="Giulietta Baptist"/>
    <s v="Dyfed"/>
    <s v="Home Office"/>
    <x v="0"/>
    <s v="Pens &amp; Art Supplies"/>
    <s v="Wrap Bag"/>
    <d v="2017-10-26T00:00:00"/>
    <x v="3"/>
  </r>
  <r>
    <n v="8655"/>
    <s v="N"/>
    <d v="2017-10-25T00:00:00"/>
    <s v="Low"/>
    <x v="45"/>
    <n v="472.09500000000003"/>
    <n v="0.06"/>
    <s v="Regular"/>
    <n v="112.91"/>
    <n v="47.99"/>
    <n v="16.5"/>
    <s v="Gary Zandusky"/>
    <s v="West Glamorgan"/>
    <s v="Home Office"/>
    <x v="1"/>
    <s v="Telephones and Communication"/>
    <s v="Small Pack"/>
    <d v="2017-11-01T00:00:00"/>
    <x v="3"/>
  </r>
  <r>
    <n v="8656"/>
    <s v="N"/>
    <d v="2017-10-26T00:00:00"/>
    <s v="Low"/>
    <x v="22"/>
    <n v="2451.25"/>
    <n v="0.08"/>
    <s v="Delivery Van"/>
    <n v="-115.45"/>
    <n v="112.98"/>
    <n v="49.84"/>
    <s v="Ritsa Hightower"/>
    <s v="West Glamorgan"/>
    <s v="Corporate"/>
    <x v="2"/>
    <s v="Bookcases"/>
    <s v="Jumbo Box"/>
    <d v="2017-10-30T00:00:00"/>
    <x v="3"/>
  </r>
  <r>
    <n v="8657"/>
    <s v="N"/>
    <d v="2017-10-26T00:00:00"/>
    <s v="Critical"/>
    <x v="26"/>
    <n v="2313.15"/>
    <n v="0.03"/>
    <s v="Regular"/>
    <n v="-525.28"/>
    <n v="125.64"/>
    <n v="49"/>
    <s v="Darren Budd"/>
    <s v="Mid Glamorgan"/>
    <s v="Home Office"/>
    <x v="2"/>
    <s v="Office Furnishings"/>
    <s v="Small Box"/>
    <d v="2017-10-27T00:00:00"/>
    <x v="3"/>
  </r>
  <r>
    <n v="8658"/>
    <s v="N"/>
    <d v="2017-10-26T00:00:00"/>
    <s v="Not Specified"/>
    <x v="48"/>
    <n v="6370.34"/>
    <n v="0.1"/>
    <s v="Regular"/>
    <n v="-216.38"/>
    <n v="1011.99"/>
    <n v="27.99"/>
    <s v="Quincy Jones"/>
    <s v="Mid Glamorgan"/>
    <s v="Corporate"/>
    <x v="1"/>
    <s v="Office Machines"/>
    <s v="Medium Box"/>
    <d v="2017-10-27T00:00:00"/>
    <x v="3"/>
  </r>
  <r>
    <n v="8659"/>
    <s v="N"/>
    <d v="2017-10-26T00:00:00"/>
    <s v="Medium"/>
    <x v="25"/>
    <n v="1303.8599999999999"/>
    <n v="0.01"/>
    <s v="Regular"/>
    <n v="381.87"/>
    <n v="51.48"/>
    <n v="15.99"/>
    <s v="Janet Martin"/>
    <s v="Mid Glamorgan"/>
    <s v="Corporate"/>
    <x v="1"/>
    <s v="Computer Peripherals"/>
    <s v="Small Pack"/>
    <d v="2017-10-28T00:00:00"/>
    <x v="3"/>
  </r>
  <r>
    <n v="8660"/>
    <s v="N"/>
    <d v="2017-10-27T00:00:00"/>
    <s v="Low"/>
    <x v="23"/>
    <n v="714.08"/>
    <n v="0.1"/>
    <s v="Regular"/>
    <n v="12"/>
    <n v="27.94"/>
    <n v="19.45"/>
    <s v="Chad Sievert"/>
    <s v="Dyfed"/>
    <s v="Corporate"/>
    <x v="0"/>
    <s v="Pens &amp; Art Supplies"/>
    <s v="Small Pack"/>
    <d v="2017-10-31T00:00:00"/>
    <x v="3"/>
  </r>
  <r>
    <n v="8661"/>
    <s v="N"/>
    <d v="2017-10-27T00:00:00"/>
    <s v="High"/>
    <x v="11"/>
    <n v="988.35"/>
    <n v="0.02"/>
    <s v="Regular"/>
    <n v="240.08"/>
    <n v="34.840000000000003"/>
    <n v="22.18"/>
    <s v="Alan Shonely"/>
    <s v="Dyfed"/>
    <s v="Small Business"/>
    <x v="0"/>
    <s v="Paper"/>
    <s v="Small Box"/>
    <d v="2017-10-29T00:00:00"/>
    <x v="3"/>
  </r>
  <r>
    <n v="8662"/>
    <s v="N"/>
    <d v="2017-10-27T00:00:00"/>
    <s v="Low"/>
    <x v="37"/>
    <n v="1522.3634999999999"/>
    <n v="0.02"/>
    <s v="Regular"/>
    <n v="315.58999999999997"/>
    <n v="77.989999999999995"/>
    <n v="18.989999999999998"/>
    <s v="Ben Peterman"/>
    <s v="Dyfed"/>
    <s v="Corporate"/>
    <x v="1"/>
    <s v="Telephones and Communication"/>
    <s v="Small Box"/>
    <d v="2017-11-03T00:00:00"/>
    <x v="3"/>
  </r>
  <r>
    <n v="8663"/>
    <s v="Y"/>
    <d v="2017-10-28T00:00:00"/>
    <s v="Not Specified"/>
    <x v="8"/>
    <n v="12844.51"/>
    <n v="0.05"/>
    <s v="Delivery Van"/>
    <n v="1887.16"/>
    <n v="332.64"/>
    <n v="57.57"/>
    <s v="Cindy Chapman"/>
    <s v="Mid Glamorgan"/>
    <s v="Consumer"/>
    <x v="2"/>
    <s v="Tables"/>
    <s v="Jumbo Box"/>
    <d v="2017-10-28T00:00:00"/>
    <x v="3"/>
  </r>
  <r>
    <n v="8664"/>
    <s v="N"/>
    <d v="2017-10-28T00:00:00"/>
    <s v="Critical"/>
    <x v="33"/>
    <n v="1306.21"/>
    <n v="0.04"/>
    <s v="Delivery Van"/>
    <n v="-245.15"/>
    <n v="37.979999999999997"/>
    <n v="28.36"/>
    <s v="Jeremy Ellison"/>
    <s v="West Glamorgan"/>
    <s v="Small Business"/>
    <x v="2"/>
    <s v="Chairs &amp; Chairmats"/>
    <s v="Jumbo Drum"/>
    <d v="2017-10-30T00:00:00"/>
    <x v="3"/>
  </r>
  <r>
    <n v="8665"/>
    <s v="N"/>
    <d v="2017-10-28T00:00:00"/>
    <s v="Critical"/>
    <x v="40"/>
    <n v="704.81"/>
    <n v="0.04"/>
    <s v="Regular"/>
    <n v="87.11"/>
    <n v="30.97"/>
    <n v="23.03"/>
    <s v="Carlos Soltero"/>
    <s v="South Glamorgan"/>
    <s v="Small Business"/>
    <x v="0"/>
    <s v="Paper"/>
    <s v="Small Box"/>
    <d v="2017-10-29T00:00:00"/>
    <x v="3"/>
  </r>
  <r>
    <n v="8666"/>
    <s v="N"/>
    <d v="2017-10-29T00:00:00"/>
    <s v="Not Specified"/>
    <x v="49"/>
    <n v="5205.5200000000004"/>
    <n v="0.01"/>
    <s v="Delivery Van"/>
    <n v="1487.07"/>
    <n v="112.98"/>
    <n v="29.66"/>
    <s v="Helen Andreada"/>
    <s v="Mid Glamorgan"/>
    <s v="Corporate"/>
    <x v="0"/>
    <s v="Appliances"/>
    <s v="Jumbo Drum"/>
    <d v="2017-10-29T00:00:00"/>
    <x v="3"/>
  </r>
  <r>
    <n v="8667"/>
    <s v="N"/>
    <d v="2017-10-29T00:00:00"/>
    <s v="Not Specified"/>
    <x v="15"/>
    <n v="195.93"/>
    <n v="0"/>
    <s v="Regular"/>
    <n v="-22.09"/>
    <n v="19.350000000000001"/>
    <n v="19.96"/>
    <s v="Helen Andreada"/>
    <s v="Mid Glamorgan"/>
    <s v="Corporate"/>
    <x v="0"/>
    <s v="Paper"/>
    <s v="Small Box"/>
    <d v="2017-10-31T00:00:00"/>
    <x v="3"/>
  </r>
  <r>
    <n v="8668"/>
    <s v="N"/>
    <d v="2017-10-29T00:00:00"/>
    <s v="Not Specified"/>
    <x v="14"/>
    <n v="725.81"/>
    <n v="0.1"/>
    <s v="Regular"/>
    <n v="29.34"/>
    <n v="52.99"/>
    <n v="31.48"/>
    <s v="Helen Andreada"/>
    <s v="Mid Glamorgan"/>
    <s v="Corporate"/>
    <x v="0"/>
    <s v="Paper"/>
    <s v="Small Box"/>
    <d v="2017-10-30T00:00:00"/>
    <x v="3"/>
  </r>
  <r>
    <n v="8669"/>
    <s v="N"/>
    <d v="2017-10-29T00:00:00"/>
    <s v="Critical"/>
    <x v="47"/>
    <n v="87.93"/>
    <n v="0.01"/>
    <s v="Regular"/>
    <n v="15.41"/>
    <n v="14.88"/>
    <n v="14.7"/>
    <s v="Ivan Liston"/>
    <s v="West Glamorgan"/>
    <s v="Consumer"/>
    <x v="0"/>
    <s v="Pens &amp; Art Supplies"/>
    <s v="Wrap Bag"/>
    <d v="2017-10-31T00:00:00"/>
    <x v="3"/>
  </r>
  <r>
    <n v="8670"/>
    <s v="N"/>
    <d v="2017-10-29T00:00:00"/>
    <s v="Critical"/>
    <x v="47"/>
    <n v="469.52"/>
    <n v="0"/>
    <s v="Regular"/>
    <n v="231.8"/>
    <n v="27.57"/>
    <n v="15.39"/>
    <s v="Denny Ordway"/>
    <s v="Mid Glamorgan"/>
    <s v="Small Business"/>
    <x v="0"/>
    <s v="Envelopes"/>
    <s v="Small Box"/>
    <d v="2017-10-30T00:00:00"/>
    <x v="3"/>
  </r>
  <r>
    <n v="8671"/>
    <s v="N"/>
    <d v="2017-10-29T00:00:00"/>
    <s v="Low"/>
    <x v="38"/>
    <n v="7733.06"/>
    <n v="0.05"/>
    <s v="Delivery Van"/>
    <n v="-732.01"/>
    <n v="212.98"/>
    <n v="69.959999999999994"/>
    <s v="Brendan Murry"/>
    <s v="Mid Glamorgan"/>
    <s v="Corporate"/>
    <x v="2"/>
    <s v="Bookcases"/>
    <s v="Jumbo Box"/>
    <d v="2017-11-02T00:00:00"/>
    <x v="3"/>
  </r>
  <r>
    <n v="8672"/>
    <s v="N"/>
    <d v="2017-10-29T00:00:00"/>
    <s v="High"/>
    <x v="45"/>
    <n v="99.46"/>
    <n v="0.1"/>
    <s v="Regular"/>
    <n v="11.06"/>
    <n v="17.98"/>
    <n v="16.5"/>
    <s v="Carlos Soltero"/>
    <s v="Dyfed"/>
    <s v="Consumer"/>
    <x v="0"/>
    <s v="Envelopes"/>
    <s v="Small Box"/>
    <d v="2017-10-31T00:00:00"/>
    <x v="3"/>
  </r>
  <r>
    <n v="8673"/>
    <s v="N"/>
    <d v="2017-10-29T00:00:00"/>
    <s v="High"/>
    <x v="12"/>
    <n v="207.02"/>
    <n v="0.01"/>
    <s v="Regular"/>
    <n v="47.74"/>
    <n v="17.84"/>
    <n v="15.2"/>
    <s v="Carlos Soltero"/>
    <s v="Dyfed"/>
    <s v="Consumer"/>
    <x v="0"/>
    <s v="Pens &amp; Art Supplies"/>
    <s v="Wrap Bag"/>
    <d v="2017-10-31T00:00:00"/>
    <x v="3"/>
  </r>
  <r>
    <n v="8674"/>
    <s v="N"/>
    <d v="2017-10-29T00:00:00"/>
    <s v="High"/>
    <x v="0"/>
    <n v="18.02"/>
    <n v="7.0000000000000007E-2"/>
    <s v="Regular"/>
    <n v="1.44"/>
    <n v="15.29"/>
    <n v="15.35"/>
    <s v="Amy Hunt"/>
    <s v="Mid Glamorgan"/>
    <s v="Small Business"/>
    <x v="0"/>
    <s v="Rubber Bands"/>
    <s v="Wrap Bag"/>
    <d v="2017-10-29T00:00:00"/>
    <x v="3"/>
  </r>
  <r>
    <n v="8675"/>
    <s v="N"/>
    <d v="2017-10-29T00:00:00"/>
    <s v="High"/>
    <x v="38"/>
    <n v="673.8"/>
    <n v="0"/>
    <s v="Express"/>
    <n v="7.42"/>
    <n v="27.73"/>
    <n v="21.42"/>
    <s v="Amy Hunt"/>
    <s v="Mid Glamorgan"/>
    <s v="Small Business"/>
    <x v="0"/>
    <s v="Scissors Rulers and Trimmers"/>
    <s v="Small Pack"/>
    <d v="2017-10-30T00:00:00"/>
    <x v="3"/>
  </r>
  <r>
    <n v="8676"/>
    <s v="N"/>
    <d v="2017-10-29T00:00:00"/>
    <s v="High"/>
    <x v="30"/>
    <n v="358.7"/>
    <n v="0.06"/>
    <s v="Regular"/>
    <n v="6.85"/>
    <n v="46.76"/>
    <n v="22.22"/>
    <s v="Amy Hunt"/>
    <s v="Mid Glamorgan"/>
    <s v="Small Business"/>
    <x v="0"/>
    <s v="Storage &amp; Organization"/>
    <s v="Small Box"/>
    <d v="2017-10-31T00:00:00"/>
    <x v="3"/>
  </r>
  <r>
    <n v="8677"/>
    <s v="N"/>
    <d v="2017-10-30T00:00:00"/>
    <s v="Critical"/>
    <x v="32"/>
    <n v="1743.34"/>
    <n v="0.1"/>
    <s v="Delivery Van"/>
    <n v="-427.14"/>
    <n v="152.97999999999999"/>
    <n v="67.48"/>
    <s v="Darren Budd"/>
    <s v="West Glamorgan"/>
    <s v="Corporate"/>
    <x v="2"/>
    <s v="Bookcases"/>
    <s v="Jumbo Box"/>
    <d v="2017-10-31T00:00:00"/>
    <x v="3"/>
  </r>
  <r>
    <n v="8678"/>
    <s v="N"/>
    <d v="2017-10-30T00:00:00"/>
    <s v="Critical"/>
    <x v="17"/>
    <n v="345"/>
    <n v="0.1"/>
    <s v="Regular"/>
    <n v="-205.38"/>
    <n v="184.99"/>
    <n v="33.99"/>
    <s v="Darren Budd"/>
    <s v="West Glamorgan"/>
    <s v="Corporate"/>
    <x v="2"/>
    <s v="Office Furnishings"/>
    <s v="Medium Box"/>
    <d v="2017-11-01T00:00:00"/>
    <x v="3"/>
  </r>
  <r>
    <n v="8679"/>
    <s v="N"/>
    <d v="2017-10-30T00:00:00"/>
    <s v="High"/>
    <x v="4"/>
    <n v="30.59"/>
    <n v="0.02"/>
    <s v="Regular"/>
    <n v="-7.87"/>
    <n v="14.6"/>
    <n v="16.399999999999999"/>
    <s v="Guy Armstrong"/>
    <s v="Dyfed"/>
    <s v="Corporate"/>
    <x v="0"/>
    <s v="Pens &amp; Art Supplies"/>
    <s v="Wrap Bag"/>
    <d v="2017-10-31T00:00:00"/>
    <x v="3"/>
  </r>
  <r>
    <n v="8680"/>
    <s v="N"/>
    <d v="2017-10-31T00:00:00"/>
    <s v="Not Specified"/>
    <x v="40"/>
    <n v="78.03"/>
    <n v="0.1"/>
    <s v="Regular"/>
    <n v="-61.47"/>
    <n v="14.08"/>
    <n v="16.559999999999999"/>
    <s v="Gary Jenkins"/>
    <s v="Mid Glamorgan"/>
    <s v="Home Office"/>
    <x v="0"/>
    <s v="Scissors Rulers and Trimmers"/>
    <s v="Small Pack"/>
    <d v="2017-11-02T00:00:00"/>
    <x v="3"/>
  </r>
  <r>
    <n v="8681"/>
    <s v="N"/>
    <d v="2017-10-31T00:00:00"/>
    <s v="Low"/>
    <x v="27"/>
    <n v="199.73"/>
    <n v="0.01"/>
    <s v="Regular"/>
    <n v="53.94"/>
    <n v="16.260000000000002"/>
    <n v="15.2"/>
    <s v="Ken Lonsdale"/>
    <s v="West Glamorgan"/>
    <s v="Consumer"/>
    <x v="0"/>
    <s v="Pens &amp; Art Supplies"/>
    <s v="Wrap Bag"/>
    <d v="2017-11-04T00:00:00"/>
    <x v="3"/>
  </r>
  <r>
    <n v="8682"/>
    <s v="N"/>
    <d v="2017-10-31T00:00:00"/>
    <s v="Critical"/>
    <x v="36"/>
    <n v="53.77"/>
    <n v="0.03"/>
    <s v="Regular"/>
    <n v="-14.41"/>
    <n v="13.26"/>
    <n v="14.7"/>
    <s v="Cindy Chapman"/>
    <s v="Mid Glamorgan"/>
    <s v="Corporate"/>
    <x v="0"/>
    <s v="Rubber Bands"/>
    <s v="Wrap Bag"/>
    <d v="2017-11-02T00:00:00"/>
    <x v="3"/>
  </r>
  <r>
    <n v="8683"/>
    <s v="N"/>
    <d v="2017-10-31T00:00:00"/>
    <s v="Low"/>
    <x v="46"/>
    <n v="137.65"/>
    <n v="0.05"/>
    <s v="Regular"/>
    <n v="6.29"/>
    <n v="14.98"/>
    <n v="15.58"/>
    <s v="Brad Thomas"/>
    <s v="Dyfed"/>
    <s v="Corporate"/>
    <x v="0"/>
    <s v="Rubber Bands"/>
    <s v="Wrap Bag"/>
    <d v="2017-11-05T00:00:00"/>
    <x v="3"/>
  </r>
  <r>
    <n v="8684"/>
    <s v="N"/>
    <d v="2017-10-31T00:00:00"/>
    <s v="Low"/>
    <x v="28"/>
    <n v="129.81"/>
    <n v="0.09"/>
    <s v="Regular"/>
    <n v="7.77"/>
    <n v="18.64"/>
    <n v="18.95"/>
    <s v="Brad Thomas"/>
    <s v="Dyfed"/>
    <s v="Corporate"/>
    <x v="2"/>
    <s v="Office Furnishings"/>
    <s v="Small Pack"/>
    <d v="2017-11-04T00:00:00"/>
    <x v="3"/>
  </r>
  <r>
    <n v="8685"/>
    <s v="N"/>
    <d v="2017-11-02T00:00:00"/>
    <s v="High"/>
    <x v="8"/>
    <n v="820.93499999999995"/>
    <n v="0"/>
    <s v="Express"/>
    <n v="441.35"/>
    <n v="32.99"/>
    <n v="14.99"/>
    <s v="David Philippe"/>
    <s v="Dyfed"/>
    <s v="Consumer"/>
    <x v="1"/>
    <s v="Telephones and Communication"/>
    <s v="Wrap Bag"/>
    <d v="2017-11-03T00:00:00"/>
    <x v="3"/>
  </r>
  <r>
    <n v="8686"/>
    <s v="N"/>
    <d v="2017-11-03T00:00:00"/>
    <s v="High"/>
    <x v="0"/>
    <n v="2428.42"/>
    <n v="7.0000000000000007E-2"/>
    <s v="Delivery Van"/>
    <n v="-1937.77"/>
    <n v="822.98"/>
    <n v="30.06"/>
    <s v="Ed Braxton"/>
    <s v="Mid Glamorgan"/>
    <s v="Home Office"/>
    <x v="1"/>
    <s v="Office Machines"/>
    <s v="Jumbo Drum"/>
    <d v="2017-11-04T00:00:00"/>
    <x v="3"/>
  </r>
  <r>
    <n v="8687"/>
    <s v="N"/>
    <d v="2017-11-04T00:00:00"/>
    <s v="Medium"/>
    <x v="4"/>
    <n v="144.78"/>
    <n v="0.06"/>
    <s v="Regular"/>
    <n v="-5.99"/>
    <n v="29.48"/>
    <n v="15.99"/>
    <s v="Liz Carlisle"/>
    <s v="Mid Glamorgan"/>
    <s v="Corporate"/>
    <x v="1"/>
    <s v="Computer Peripherals"/>
    <s v="Small Pack"/>
    <d v="2017-11-06T00:00:00"/>
    <x v="3"/>
  </r>
  <r>
    <n v="8688"/>
    <s v="N"/>
    <d v="2017-11-04T00:00:00"/>
    <s v="Low"/>
    <x v="41"/>
    <n v="470.4"/>
    <n v="7.0000000000000007E-2"/>
    <s v="Regular"/>
    <n v="30.01"/>
    <n v="26.45"/>
    <n v="21.17"/>
    <s v="Meg OConnel"/>
    <s v="West Glamorgan"/>
    <s v="Small Business"/>
    <x v="0"/>
    <s v="Binders and Binder Accessories"/>
    <s v="Small Box"/>
    <d v="2017-11-04T00:00:00"/>
    <x v="3"/>
  </r>
  <r>
    <n v="8689"/>
    <s v="N"/>
    <d v="2017-11-05T00:00:00"/>
    <s v="Not Specified"/>
    <x v="34"/>
    <n v="684.83"/>
    <n v="0.1"/>
    <s v="Regular"/>
    <n v="80.88"/>
    <n v="62.98"/>
    <n v="36.24"/>
    <s v="Neil Knudson"/>
    <s v="Mid Glamorgan"/>
    <s v="Corporate"/>
    <x v="2"/>
    <s v="Office Furnishings"/>
    <s v="Large Box"/>
    <d v="2017-11-05T00:00:00"/>
    <x v="3"/>
  </r>
  <r>
    <n v="8690"/>
    <s v="N"/>
    <d v="2017-11-05T00:00:00"/>
    <s v="Low"/>
    <x v="41"/>
    <n v="318.83999999999997"/>
    <n v="0.04"/>
    <s v="Regular"/>
    <n v="79.47"/>
    <n v="21.78"/>
    <n v="15.99"/>
    <s v="Monica Federle"/>
    <s v="South Glamorgan"/>
    <s v="Corporate"/>
    <x v="1"/>
    <s v="Computer Peripherals"/>
    <s v="Small Pack"/>
    <d v="2017-11-09T00:00:00"/>
    <x v="3"/>
  </r>
  <r>
    <n v="8691"/>
    <s v="N"/>
    <d v="2017-11-05T00:00:00"/>
    <s v="Low"/>
    <x v="7"/>
    <n v="223.05"/>
    <n v="0.01"/>
    <s v="Express"/>
    <n v="82.78"/>
    <n v="24.22"/>
    <n v="16.850000000000001"/>
    <s v="Monica Federle"/>
    <s v="South Glamorgan"/>
    <s v="Corporate"/>
    <x v="2"/>
    <s v="Office Furnishings"/>
    <s v="Small Pack"/>
    <d v="2017-11-14T00:00:00"/>
    <x v="3"/>
  </r>
  <r>
    <n v="8692"/>
    <s v="N"/>
    <d v="2017-11-06T00:00:00"/>
    <s v="High"/>
    <x v="14"/>
    <n v="265.37"/>
    <n v="0.03"/>
    <s v="Regular"/>
    <n v="38.58"/>
    <n v="24.95"/>
    <n v="18.98"/>
    <s v="Bruce Stewart"/>
    <s v="West Glamorgan"/>
    <s v="Corporate"/>
    <x v="0"/>
    <s v="Binders and Binder Accessories"/>
    <s v="Small Box"/>
    <d v="2017-11-07T00:00:00"/>
    <x v="3"/>
  </r>
  <r>
    <n v="8693"/>
    <s v="N"/>
    <d v="2017-11-06T00:00:00"/>
    <s v="Not Specified"/>
    <x v="42"/>
    <n v="219.52"/>
    <n v="0.02"/>
    <s v="Regular"/>
    <n v="-88.38"/>
    <n v="17.28"/>
    <n v="19.66"/>
    <s v="Steve Chapman"/>
    <s v="Mid Glamorgan"/>
    <s v="Corporate"/>
    <x v="0"/>
    <s v="Paper"/>
    <s v="Small Box"/>
    <d v="2017-11-07T00:00:00"/>
    <x v="3"/>
  </r>
  <r>
    <n v="8694"/>
    <s v="N"/>
    <d v="2017-11-07T00:00:00"/>
    <s v="Medium"/>
    <x v="37"/>
    <n v="459.79"/>
    <n v="0.08"/>
    <s v="Regular"/>
    <n v="-17.43"/>
    <n v="29.52"/>
    <n v="22.17"/>
    <s v="Michael Grace"/>
    <s v="Mid Glamorgan"/>
    <s v="Corporate"/>
    <x v="0"/>
    <s v="Appliances"/>
    <s v="Medium Box"/>
    <d v="2017-11-07T00:00:00"/>
    <x v="3"/>
  </r>
  <r>
    <n v="8695"/>
    <s v="N"/>
    <d v="2017-11-07T00:00:00"/>
    <s v="Medium"/>
    <x v="39"/>
    <n v="124.53"/>
    <n v="0"/>
    <s v="Regular"/>
    <n v="-65.069999999999993"/>
    <n v="32.950000000000003"/>
    <n v="18"/>
    <s v="Michael Grace"/>
    <s v="Mid Glamorgan"/>
    <s v="Corporate"/>
    <x v="1"/>
    <s v="Computer Peripherals"/>
    <s v="Small Box"/>
    <d v="2017-11-08T00:00:00"/>
    <x v="3"/>
  </r>
  <r>
    <n v="8696"/>
    <s v="N"/>
    <d v="2017-11-07T00:00:00"/>
    <s v="Not Specified"/>
    <x v="25"/>
    <n v="942.27"/>
    <n v="0.09"/>
    <s v="Regular"/>
    <n v="104.09"/>
    <n v="43.74"/>
    <n v="26.62"/>
    <s v="Muhammed Yedwab"/>
    <s v="Dyfed"/>
    <s v="Consumer"/>
    <x v="0"/>
    <s v="Binders and Binder Accessories"/>
    <s v="Small Box"/>
    <d v="2017-11-08T00:00:00"/>
    <x v="3"/>
  </r>
  <r>
    <n v="8697"/>
    <s v="N"/>
    <d v="2017-11-07T00:00:00"/>
    <s v="Not Specified"/>
    <x v="28"/>
    <n v="2138.2199999999998"/>
    <n v="0.05"/>
    <s v="Regular"/>
    <n v="824.32"/>
    <n v="132.97999999999999"/>
    <n v="23.07"/>
    <s v="Muhammed Yedwab"/>
    <s v="Dyfed"/>
    <s v="Consumer"/>
    <x v="0"/>
    <s v="Binders and Binder Accessories"/>
    <s v="Small Box"/>
    <d v="2017-11-08T00:00:00"/>
    <x v="3"/>
  </r>
  <r>
    <n v="8698"/>
    <s v="N"/>
    <d v="2017-11-08T00:00:00"/>
    <s v="Not Specified"/>
    <x v="35"/>
    <n v="1359.18"/>
    <n v="0.06"/>
    <s v="Regular"/>
    <n v="115.32"/>
    <n v="68.959999999999994"/>
    <n v="27.22"/>
    <s v="Deanra Eno"/>
    <s v="Mid Glamorgan"/>
    <s v="Corporate"/>
    <x v="0"/>
    <s v="Appliances"/>
    <s v="Small Box"/>
    <d v="2017-11-10T00:00:00"/>
    <x v="3"/>
  </r>
  <r>
    <n v="8699"/>
    <s v="N"/>
    <d v="2017-11-08T00:00:00"/>
    <s v="Not Specified"/>
    <x v="10"/>
    <n v="1568.36"/>
    <n v="7.0000000000000007E-2"/>
    <s v="Express"/>
    <n v="-114.87"/>
    <n v="85.98"/>
    <n v="18"/>
    <s v="Deanra Eno"/>
    <s v="Mid Glamorgan"/>
    <s v="Corporate"/>
    <x v="1"/>
    <s v="Computer Peripherals"/>
    <s v="Small Box"/>
    <d v="2017-11-09T00:00:00"/>
    <x v="3"/>
  </r>
  <r>
    <n v="8700"/>
    <s v="N"/>
    <d v="2017-11-08T00:00:00"/>
    <s v="Not Specified"/>
    <x v="48"/>
    <n v="1286.0464999999999"/>
    <n v="0.01"/>
    <s v="Regular"/>
    <n v="-390.77"/>
    <n v="212.99"/>
    <n v="18.2"/>
    <s v="Darren Budd"/>
    <s v="West Glamorgan"/>
    <s v="Home Office"/>
    <x v="1"/>
    <s v="Telephones and Communication"/>
    <s v="Small Box"/>
    <d v="2017-11-10T00:00:00"/>
    <x v="3"/>
  </r>
  <r>
    <n v="8701"/>
    <s v="N"/>
    <d v="2017-11-08T00:00:00"/>
    <s v="High"/>
    <x v="5"/>
    <n v="2762.33"/>
    <n v="0.06"/>
    <s v="Regular"/>
    <n v="4.07"/>
    <n v="104.23"/>
    <n v="53.61"/>
    <s v="Jamie Kunitz"/>
    <s v="South Glamorgan"/>
    <s v="Corporate"/>
    <x v="2"/>
    <s v="Office Furnishings"/>
    <s v="Medium Box"/>
    <d v="2017-11-09T00:00:00"/>
    <x v="3"/>
  </r>
  <r>
    <n v="8702"/>
    <s v="N"/>
    <d v="2017-11-08T00:00:00"/>
    <s v="High"/>
    <x v="3"/>
    <n v="19424.95"/>
    <n v="0.03"/>
    <s v="Regular"/>
    <n v="8422.9699999999993"/>
    <n v="1282.99"/>
    <n v="33.99"/>
    <s v="Jamie Kunitz"/>
    <s v="South Glamorgan"/>
    <s v="Corporate"/>
    <x v="0"/>
    <s v="Binders and Binder Accessories"/>
    <s v="Small Box"/>
    <d v="2017-11-10T00:00:00"/>
    <x v="3"/>
  </r>
  <r>
    <n v="8703"/>
    <s v="N"/>
    <d v="2017-11-09T00:00:00"/>
    <s v="Critical"/>
    <x v="31"/>
    <n v="2661.56"/>
    <n v="0.01"/>
    <s v="Delivery Van"/>
    <n v="606.33000000000004"/>
    <n v="102.97"/>
    <n v="42"/>
    <s v="Hunter Lopez"/>
    <s v="Dyfed"/>
    <s v="Consumer"/>
    <x v="1"/>
    <s v="Office Machines"/>
    <s v="Jumbo Drum"/>
    <d v="2017-11-11T00:00:00"/>
    <x v="3"/>
  </r>
  <r>
    <n v="8704"/>
    <s v="N"/>
    <d v="2017-11-09T00:00:00"/>
    <s v="Critical"/>
    <x v="3"/>
    <n v="1730.05"/>
    <n v="0.05"/>
    <s v="Delivery Van"/>
    <n v="-394.27"/>
    <n v="126.98"/>
    <n v="65.42"/>
    <s v="Hunter Lopez"/>
    <s v="Dyfed"/>
    <s v="Consumer"/>
    <x v="2"/>
    <s v="Bookcases"/>
    <s v="Jumbo Box"/>
    <d v="2017-11-10T00:00:00"/>
    <x v="3"/>
  </r>
  <r>
    <n v="8705"/>
    <s v="N"/>
    <d v="2017-11-09T00:00:00"/>
    <s v="Critical"/>
    <x v="45"/>
    <n v="43.63"/>
    <n v="0.02"/>
    <s v="Regular"/>
    <n v="-19.47"/>
    <n v="14.12"/>
    <n v="15.99"/>
    <s v="Hunter Lopez"/>
    <s v="Dyfed"/>
    <s v="Consumer"/>
    <x v="1"/>
    <s v="Computer Peripherals"/>
    <s v="Small Pack"/>
    <d v="2017-11-11T00:00:00"/>
    <x v="3"/>
  </r>
  <r>
    <n v="8706"/>
    <s v="N"/>
    <d v="2017-11-09T00:00:00"/>
    <s v="High"/>
    <x v="13"/>
    <n v="14.17"/>
    <n v="0.06"/>
    <s v="Regular"/>
    <n v="1.74"/>
    <n v="14.52"/>
    <n v="18.28"/>
    <s v="Patrick Jones"/>
    <s v="Dyfed"/>
    <s v="Home Office"/>
    <x v="0"/>
    <s v="Pens &amp; Art Supplies"/>
    <s v="Wrap Bag"/>
    <d v="2017-11-11T00:00:00"/>
    <x v="3"/>
  </r>
  <r>
    <n v="8707"/>
    <s v="N"/>
    <d v="2017-11-10T00:00:00"/>
    <s v="High"/>
    <x v="7"/>
    <n v="385.48"/>
    <n v="0"/>
    <s v="Regular"/>
    <n v="75.88"/>
    <n v="34.24"/>
    <n v="15.99"/>
    <s v="Alan Jenkins"/>
    <s v="West Glamorgan"/>
    <s v="Corporate"/>
    <x v="1"/>
    <s v="Computer Peripherals"/>
    <s v="Small Pack"/>
    <d v="2017-11-13T00:00:00"/>
    <x v="3"/>
  </r>
  <r>
    <n v="8708"/>
    <s v="N"/>
    <d v="2017-11-10T00:00:00"/>
    <s v="High"/>
    <x v="22"/>
    <n v="739.11"/>
    <n v="0"/>
    <s v="Regular"/>
    <n v="181.22"/>
    <n v="41.89"/>
    <n v="15.99"/>
    <s v="Alan Jenkins"/>
    <s v="West Glamorgan"/>
    <s v="Corporate"/>
    <x v="1"/>
    <s v="Computer Peripherals"/>
    <s v="Small Pack"/>
    <d v="2017-11-11T00:00:00"/>
    <x v="3"/>
  </r>
  <r>
    <n v="8709"/>
    <s v="N"/>
    <d v="2017-11-12T00:00:00"/>
    <s v="High"/>
    <x v="9"/>
    <n v="1711.98"/>
    <n v="0.02"/>
    <s v="Regular"/>
    <n v="523.88"/>
    <n v="50.06"/>
    <n v="18.5"/>
    <s v="Nat Carroll"/>
    <s v="West Glamorgan"/>
    <s v="Home Office"/>
    <x v="0"/>
    <s v="Appliances"/>
    <s v="Small Box"/>
    <d v="2017-11-12T00:00:00"/>
    <x v="3"/>
  </r>
  <r>
    <n v="8710"/>
    <s v="N"/>
    <d v="2017-11-13T00:00:00"/>
    <s v="High"/>
    <x v="49"/>
    <n v="7243.23"/>
    <n v="0.01"/>
    <s v="Regular"/>
    <n v="3501.77"/>
    <n v="152.99"/>
    <n v="27.99"/>
    <s v="Darren Budd"/>
    <s v="Mid Glamorgan"/>
    <s v="Home Office"/>
    <x v="1"/>
    <s v="Office Machines"/>
    <s v="Medium Box"/>
    <d v="2017-11-13T00:00:00"/>
    <x v="3"/>
  </r>
  <r>
    <n v="8711"/>
    <s v="N"/>
    <d v="2017-11-14T00:00:00"/>
    <s v="Low"/>
    <x v="27"/>
    <n v="275.74"/>
    <n v="0.09"/>
    <s v="Regular"/>
    <n v="-235.43"/>
    <n v="18.48"/>
    <n v="22.88"/>
    <s v="Doug Bickford"/>
    <s v="South Glamorgan"/>
    <s v="Corporate"/>
    <x v="0"/>
    <s v="Paper"/>
    <s v="Small Box"/>
    <d v="2017-11-19T00:00:00"/>
    <x v="3"/>
  </r>
  <r>
    <n v="8712"/>
    <s v="N"/>
    <d v="2017-11-17T00:00:00"/>
    <s v="Low"/>
    <x v="6"/>
    <n v="40.119999999999997"/>
    <n v="0.09"/>
    <s v="Regular"/>
    <n v="-17.190000000000001"/>
    <n v="18.48"/>
    <n v="22.19"/>
    <s v="Pauline Chand"/>
    <s v="West Glamorgan"/>
    <s v="Corporate"/>
    <x v="0"/>
    <s v="Paper"/>
    <s v="Small Box"/>
    <d v="2017-11-26T00:00:00"/>
    <x v="3"/>
  </r>
  <r>
    <n v="8713"/>
    <s v="N"/>
    <d v="2017-11-17T00:00:00"/>
    <s v="Low"/>
    <x v="1"/>
    <n v="1743.81"/>
    <n v="0.1"/>
    <s v="Delivery Van"/>
    <n v="-757.04"/>
    <n v="158.05000000000001"/>
    <n v="94.2"/>
    <s v="Adam Hart"/>
    <s v="Mid Glamorgan"/>
    <s v="Corporate"/>
    <x v="2"/>
    <s v="Tables"/>
    <s v="Jumbo Box"/>
    <d v="2017-11-24T00:00:00"/>
    <x v="3"/>
  </r>
  <r>
    <n v="8714"/>
    <s v="N"/>
    <d v="2017-11-17T00:00:00"/>
    <s v="High"/>
    <x v="46"/>
    <n v="13929"/>
    <n v="0.02"/>
    <s v="Regular"/>
    <n v="5188.4399999999996"/>
    <n v="312.64999999999998"/>
    <n v="38.49"/>
    <s v="Edward Nazzal"/>
    <s v="West Glamorgan"/>
    <s v="Small Business"/>
    <x v="0"/>
    <s v="Appliances"/>
    <s v="Large Box"/>
    <d v="2017-11-18T00:00:00"/>
    <x v="3"/>
  </r>
  <r>
    <n v="8715"/>
    <s v="N"/>
    <d v="2017-11-17T00:00:00"/>
    <s v="High"/>
    <x v="29"/>
    <n v="474.9"/>
    <n v="0.08"/>
    <s v="Regular"/>
    <n v="-27.94"/>
    <n v="23.97"/>
    <n v="18.98"/>
    <s v="Edward Nazzal"/>
    <s v="West Glamorgan"/>
    <s v="Small Business"/>
    <x v="0"/>
    <s v="Appliances"/>
    <s v="Small Box"/>
    <d v="2017-11-19T00:00:00"/>
    <x v="3"/>
  </r>
  <r>
    <n v="8716"/>
    <s v="N"/>
    <d v="2017-11-17T00:00:00"/>
    <s v="Critical"/>
    <x v="9"/>
    <n v="9757.9500000000007"/>
    <n v="0"/>
    <s v="Delivery Van"/>
    <n v="1067.01"/>
    <n v="228.6"/>
    <n v="78.2"/>
    <s v="Filia McAdams"/>
    <s v="Dyfed"/>
    <s v="Small Business"/>
    <x v="2"/>
    <s v="Chairs &amp; Chairmats"/>
    <s v="Jumbo Drum"/>
    <d v="2017-11-18T00:00:00"/>
    <x v="3"/>
  </r>
  <r>
    <n v="8717"/>
    <s v="N"/>
    <d v="2017-11-18T00:00:00"/>
    <s v="Medium"/>
    <x v="34"/>
    <n v="230.31"/>
    <n v="0.05"/>
    <s v="Regular"/>
    <n v="25.61"/>
    <n v="27.98"/>
    <n v="18"/>
    <s v="Guy Armstrong"/>
    <s v="Dyfed"/>
    <s v="Corporate"/>
    <x v="1"/>
    <s v="Computer Peripherals"/>
    <s v="Small Box"/>
    <d v="2017-11-19T00:00:00"/>
    <x v="3"/>
  </r>
  <r>
    <n v="8718"/>
    <s v="Y"/>
    <d v="2017-11-18T00:00:00"/>
    <s v="High"/>
    <x v="9"/>
    <n v="21928.68"/>
    <n v="0.04"/>
    <s v="Delivery Van"/>
    <n v="10526.73"/>
    <n v="512.98"/>
    <n v="42.14"/>
    <s v="Nathan Mautz"/>
    <s v="Dyfed"/>
    <s v="Home Office"/>
    <x v="1"/>
    <s v="Office Machines"/>
    <s v="Jumbo Drum"/>
    <d v="2017-11-20T00:00:00"/>
    <x v="3"/>
  </r>
  <r>
    <n v="8719"/>
    <s v="N"/>
    <d v="2017-11-18T00:00:00"/>
    <s v="Medium"/>
    <x v="37"/>
    <n v="3234.78"/>
    <n v="0.05"/>
    <s v="Delivery Van"/>
    <n v="197.71"/>
    <n v="132.97999999999999"/>
    <n v="44"/>
    <s v="Tracy Zic"/>
    <s v="Mid Glamorgan"/>
    <s v="Consumer"/>
    <x v="2"/>
    <s v="Chairs &amp; Chairmats"/>
    <s v="Jumbo Drum"/>
    <d v="2017-11-19T00:00:00"/>
    <x v="3"/>
  </r>
  <r>
    <n v="8720"/>
    <s v="N"/>
    <d v="2017-11-18T00:00:00"/>
    <s v="Medium"/>
    <x v="49"/>
    <n v="141.91999999999999"/>
    <n v="0.03"/>
    <s v="Regular"/>
    <n v="-0.64"/>
    <n v="14.78"/>
    <n v="15.2"/>
    <s v="Tracy Zic"/>
    <s v="Mid Glamorgan"/>
    <s v="Consumer"/>
    <x v="0"/>
    <s v="Pens &amp; Art Supplies"/>
    <s v="Wrap Bag"/>
    <d v="2017-11-19T00:00:00"/>
    <x v="3"/>
  </r>
  <r>
    <n v="8721"/>
    <s v="N"/>
    <d v="2017-11-18T00:00:00"/>
    <s v="High"/>
    <x v="8"/>
    <n v="266.83"/>
    <n v="0"/>
    <s v="Regular"/>
    <n v="-47.12"/>
    <n v="17.77"/>
    <n v="18.97"/>
    <s v="Cindy Chapman"/>
    <s v="Mid Glamorgan"/>
    <s v="Consumer"/>
    <x v="0"/>
    <s v="Binders and Binder Accessories"/>
    <s v="Small Box"/>
    <d v="2017-11-20T00:00:00"/>
    <x v="3"/>
  </r>
  <r>
    <n v="8722"/>
    <s v="N"/>
    <d v="2017-11-20T00:00:00"/>
    <s v="Low"/>
    <x v="44"/>
    <n v="491.36"/>
    <n v="0.01"/>
    <s v="Regular"/>
    <n v="-28.69"/>
    <n v="33.380000000000003"/>
    <n v="22.99"/>
    <s v="Carl Jackson"/>
    <s v="South Glamorgan"/>
    <s v="Home Office"/>
    <x v="0"/>
    <s v="Pens &amp; Art Supplies"/>
    <s v="Small Pack"/>
    <d v="2017-11-22T00:00:00"/>
    <x v="3"/>
  </r>
  <r>
    <n v="8723"/>
    <s v="N"/>
    <d v="2017-11-20T00:00:00"/>
    <s v="Low"/>
    <x v="30"/>
    <n v="315.76299999999998"/>
    <n v="0.04"/>
    <s v="Regular"/>
    <n v="47.67"/>
    <n v="47.99"/>
    <n v="14.99"/>
    <s v="Carl Jackson"/>
    <s v="South Glamorgan"/>
    <s v="Home Office"/>
    <x v="1"/>
    <s v="Telephones and Communication"/>
    <s v="Small Pack"/>
    <d v="2017-11-27T00:00:00"/>
    <x v="3"/>
  </r>
  <r>
    <n v="8724"/>
    <s v="N"/>
    <d v="2017-11-20T00:00:00"/>
    <s v="Low"/>
    <x v="37"/>
    <n v="1918.8035"/>
    <n v="0.06"/>
    <s v="Regular"/>
    <n v="828.29"/>
    <n v="97.99"/>
    <n v="15.25"/>
    <s v="Carl Jackson"/>
    <s v="South Glamorgan"/>
    <s v="Home Office"/>
    <x v="1"/>
    <s v="Telephones and Communication"/>
    <s v="Small Pack"/>
    <d v="2017-11-27T00:00:00"/>
    <x v="3"/>
  </r>
  <r>
    <n v="8725"/>
    <s v="N"/>
    <d v="2017-11-21T00:00:00"/>
    <s v="Low"/>
    <x v="2"/>
    <n v="2476.5500000000002"/>
    <n v="0.04"/>
    <s v="Regular"/>
    <n v="1250.21"/>
    <n v="60.94"/>
    <n v="19.86"/>
    <s v="Natalie Webber"/>
    <s v="Mid Glamorgan"/>
    <s v="Corporate"/>
    <x v="0"/>
    <s v="Paper"/>
    <s v="Small Box"/>
    <d v="2017-11-25T00:00:00"/>
    <x v="3"/>
  </r>
  <r>
    <n v="8726"/>
    <s v="N"/>
    <d v="2017-11-22T00:00:00"/>
    <s v="Medium"/>
    <x v="10"/>
    <n v="6814.06"/>
    <n v="0"/>
    <s v="Delivery Van"/>
    <n v="807.12"/>
    <n v="311.05"/>
    <n v="101.01"/>
    <s v="Michelle Lonsdale"/>
    <s v="South Glamorgan"/>
    <s v="Corporate"/>
    <x v="2"/>
    <s v="Chairs &amp; Chairmats"/>
    <s v="Jumbo Drum"/>
    <d v="2017-11-23T00:00:00"/>
    <x v="3"/>
  </r>
  <r>
    <n v="8727"/>
    <s v="N"/>
    <d v="2017-11-22T00:00:00"/>
    <s v="Medium"/>
    <x v="0"/>
    <n v="899.01"/>
    <n v="0.1"/>
    <s v="Delivery Van"/>
    <n v="-322.95999999999998"/>
    <n v="303.73"/>
    <n v="62.8"/>
    <s v="Michelle Lonsdale"/>
    <s v="South Glamorgan"/>
    <s v="Corporate"/>
    <x v="2"/>
    <s v="Chairs &amp; Chairmats"/>
    <s v="Jumbo Drum"/>
    <d v="2017-11-24T00:00:00"/>
    <x v="3"/>
  </r>
  <r>
    <n v="8728"/>
    <s v="N"/>
    <d v="2017-11-22T00:00:00"/>
    <s v="Medium"/>
    <x v="39"/>
    <n v="172.44"/>
    <n v="0.03"/>
    <s v="Regular"/>
    <n v="-107.04"/>
    <n v="42.42"/>
    <n v="22.65"/>
    <s v="Michelle Lonsdale"/>
    <s v="South Glamorgan"/>
    <s v="Corporate"/>
    <x v="1"/>
    <s v="Computer Peripherals"/>
    <s v="Small Box"/>
    <d v="2017-11-24T00:00:00"/>
    <x v="3"/>
  </r>
  <r>
    <n v="8729"/>
    <s v="Y"/>
    <d v="2017-11-23T00:00:00"/>
    <s v="Low"/>
    <x v="24"/>
    <n v="199.61"/>
    <n v="7.0000000000000007E-2"/>
    <s v="Regular"/>
    <n v="-55.96"/>
    <n v="17.47"/>
    <n v="19.260000000000002"/>
    <s v="Michael Oakman"/>
    <s v="Mid Glamorgan"/>
    <s v="Small Business"/>
    <x v="2"/>
    <s v="Office Furnishings"/>
    <s v="Small Pack"/>
    <d v="2017-11-25T00:00:00"/>
    <x v="3"/>
  </r>
  <r>
    <n v="8730"/>
    <s v="N"/>
    <d v="2017-11-23T00:00:00"/>
    <s v="Low"/>
    <x v="48"/>
    <n v="50.06"/>
    <n v="0.09"/>
    <s v="Express"/>
    <n v="-25.34"/>
    <n v="16.059999999999999"/>
    <n v="20.89"/>
    <s v="Larry Blacks"/>
    <s v="Mid Glamorgan"/>
    <s v="Consumer"/>
    <x v="0"/>
    <s v="Appliances"/>
    <s v="Small Box"/>
    <d v="2017-11-28T00:00:00"/>
    <x v="3"/>
  </r>
  <r>
    <n v="8731"/>
    <s v="N"/>
    <d v="2017-11-23T00:00:00"/>
    <s v="Low"/>
    <x v="28"/>
    <n v="662.98"/>
    <n v="0.01"/>
    <s v="Regular"/>
    <n v="256.07"/>
    <n v="47.44"/>
    <n v="19.09"/>
    <s v="Larry Blacks"/>
    <s v="Mid Glamorgan"/>
    <s v="Consumer"/>
    <x v="0"/>
    <s v="Paper"/>
    <s v="Small Box"/>
    <d v="2017-11-27T00:00:00"/>
    <x v="3"/>
  </r>
  <r>
    <n v="8732"/>
    <s v="N"/>
    <d v="2017-11-23T00:00:00"/>
    <s v="Low"/>
    <x v="1"/>
    <n v="1472.73"/>
    <n v="0.01"/>
    <s v="Delivery Van"/>
    <n v="-60.98"/>
    <n v="125.98"/>
    <n v="44"/>
    <s v="Larry Blacks"/>
    <s v="Mid Glamorgan"/>
    <s v="Consumer"/>
    <x v="2"/>
    <s v="Chairs &amp; Chairmats"/>
    <s v="Jumbo Drum"/>
    <d v="2017-11-28T00:00:00"/>
    <x v="3"/>
  </r>
  <r>
    <n v="8733"/>
    <s v="N"/>
    <d v="2017-11-24T00:00:00"/>
    <s v="Not Specified"/>
    <x v="16"/>
    <n v="6740.92"/>
    <n v="0.04"/>
    <s v="Regular"/>
    <n v="251.4"/>
    <n v="164.48"/>
    <n v="18"/>
    <s v="Julia Barnett"/>
    <s v="Mid Glamorgan"/>
    <s v="Home Office"/>
    <x v="1"/>
    <s v="Computer Peripherals"/>
    <s v="Small Box"/>
    <d v="2017-11-25T00:00:00"/>
    <x v="3"/>
  </r>
  <r>
    <n v="8734"/>
    <s v="N"/>
    <d v="2017-11-25T00:00:00"/>
    <s v="Medium"/>
    <x v="24"/>
    <n v="97.11"/>
    <n v="0.04"/>
    <s v="Regular"/>
    <n v="26.11"/>
    <n v="14.62"/>
    <n v="14.8"/>
    <s v="Cynthia Arntzen"/>
    <s v="Mid Glamorgan"/>
    <s v="Small Business"/>
    <x v="0"/>
    <s v="Rubber Bands"/>
    <s v="Wrap Bag"/>
    <d v="2017-11-27T00:00:00"/>
    <x v="3"/>
  </r>
  <r>
    <n v="8735"/>
    <s v="N"/>
    <d v="2017-11-25T00:00:00"/>
    <s v="Not Specified"/>
    <x v="45"/>
    <n v="495.1"/>
    <n v="0.06"/>
    <s v="Regular"/>
    <n v="-62.14"/>
    <n v="43.98"/>
    <n v="20.72"/>
    <s v="Emily Phan"/>
    <s v="Dyfed"/>
    <s v="Consumer"/>
    <x v="0"/>
    <s v="Storage &amp; Organization"/>
    <s v="Small Box"/>
    <d v="2017-11-26T00:00:00"/>
    <x v="3"/>
  </r>
  <r>
    <n v="8736"/>
    <s v="N"/>
    <d v="2017-11-25T00:00:00"/>
    <s v="Low"/>
    <x v="0"/>
    <n v="4350.91"/>
    <n v="0.09"/>
    <s v="Delivery Van"/>
    <n v="-3749.63"/>
    <n v="1512.97"/>
    <n v="43.7"/>
    <s v="Don Jones"/>
    <s v="South Glamorgan"/>
    <s v="Corporate"/>
    <x v="1"/>
    <s v="Office Machines"/>
    <s v="Jumbo Drum"/>
    <d v="2017-12-02T00:00:00"/>
    <x v="3"/>
  </r>
  <r>
    <n v="8737"/>
    <s v="N"/>
    <d v="2017-11-26T00:00:00"/>
    <s v="Medium"/>
    <x v="46"/>
    <n v="2609.1905000000002"/>
    <n v="0.02"/>
    <s v="Regular"/>
    <n v="753.6"/>
    <n v="77.989999999999995"/>
    <n v="19.260000000000002"/>
    <s v="Jill Stevenson"/>
    <s v="Mid Glamorgan"/>
    <s v="Consumer"/>
    <x v="1"/>
    <s v="Telephones and Communication"/>
    <s v="Small Box"/>
    <d v="2017-11-28T00:00:00"/>
    <x v="3"/>
  </r>
  <r>
    <n v="8738"/>
    <s v="N"/>
    <d v="2017-11-27T00:00:00"/>
    <s v="Not Specified"/>
    <x v="46"/>
    <n v="2735.82"/>
    <n v="0.06"/>
    <s v="Regular"/>
    <n v="669.55"/>
    <n v="72.98"/>
    <n v="33.99"/>
    <s v="Ionia McGrath"/>
    <s v="Dyfed"/>
    <s v="Small Business"/>
    <x v="0"/>
    <s v="Envelopes"/>
    <s v="Small Box"/>
    <d v="2017-11-28T00:00:00"/>
    <x v="3"/>
  </r>
  <r>
    <n v="8739"/>
    <s v="N"/>
    <d v="2017-11-27T00:00:00"/>
    <s v="Not Specified"/>
    <x v="42"/>
    <n v="3708.9205000000002"/>
    <n v="0.05"/>
    <s v="Regular"/>
    <n v="899.46"/>
    <n v="127.99"/>
    <n v="19.920000000000002"/>
    <s v="Katrina Bavinger"/>
    <s v="Mid Glamorgan"/>
    <s v="Consumer"/>
    <x v="1"/>
    <s v="Telephones and Communication"/>
    <s v="Small Box"/>
    <d v="2017-11-30T00:00:00"/>
    <x v="3"/>
  </r>
  <r>
    <n v="8740"/>
    <s v="N"/>
    <d v="2017-11-27T00:00:00"/>
    <s v="Medium"/>
    <x v="6"/>
    <n v="41.67"/>
    <n v="0.1"/>
    <s v="Regular"/>
    <n v="-21.04"/>
    <n v="18.48"/>
    <n v="23.54"/>
    <s v="Scot Wooten"/>
    <s v="Mid Glamorgan"/>
    <s v="Corporate"/>
    <x v="0"/>
    <s v="Paper"/>
    <s v="Small Box"/>
    <d v="2017-11-29T00:00:00"/>
    <x v="3"/>
  </r>
  <r>
    <n v="8741"/>
    <s v="N"/>
    <d v="2017-11-28T00:00:00"/>
    <s v="High"/>
    <x v="49"/>
    <n v="5196.26"/>
    <n v="0.1"/>
    <s v="Regular"/>
    <n v="400.52"/>
    <n v="123.03"/>
    <n v="22.64"/>
    <s v="Allen Rosenblatt"/>
    <s v="South Glamorgan"/>
    <s v="Small Business"/>
    <x v="0"/>
    <s v="Storage &amp; Organization"/>
    <s v="Small Box"/>
    <d v="2017-11-29T00:00:00"/>
    <x v="3"/>
  </r>
  <r>
    <n v="8742"/>
    <s v="N"/>
    <d v="2017-11-29T00:00:00"/>
    <s v="Low"/>
    <x v="21"/>
    <n v="23307.52"/>
    <n v="0.06"/>
    <s v="Delivery Van"/>
    <n v="-212.07"/>
    <n v="2562.14"/>
    <n v="43.7"/>
    <s v="Michael Oakman"/>
    <s v="Mid Glamorgan"/>
    <s v="Small Business"/>
    <x v="1"/>
    <s v="Office Machines"/>
    <s v="Jumbo Drum"/>
    <d v="2017-12-06T00:00:00"/>
    <x v="3"/>
  </r>
  <r>
    <n v="8743"/>
    <s v="N"/>
    <d v="2017-12-01T00:00:00"/>
    <s v="Critical"/>
    <x v="41"/>
    <n v="18323.7"/>
    <n v="0.06"/>
    <s v="Delivery Van"/>
    <n v="4574.46"/>
    <n v="608.98"/>
    <n v="28.7"/>
    <s v="Ken Heidel"/>
    <s v="Mid Glamorgan"/>
    <s v="Corporate"/>
    <x v="1"/>
    <s v="Office Machines"/>
    <s v="Jumbo Drum"/>
    <d v="2017-12-03T00:00:00"/>
    <x v="3"/>
  </r>
  <r>
    <n v="8744"/>
    <s v="N"/>
    <d v="2017-12-01T00:00:00"/>
    <s v="Medium"/>
    <x v="44"/>
    <n v="73.59"/>
    <n v="0.02"/>
    <s v="Regular"/>
    <n v="21.24"/>
    <n v="14.88"/>
    <n v="14.99"/>
    <s v="Dave Hallsten"/>
    <s v="West Glamorgan"/>
    <s v="Home Office"/>
    <x v="0"/>
    <s v="Labels"/>
    <s v="Small Box"/>
    <d v="2017-12-02T00:00:00"/>
    <x v="3"/>
  </r>
  <r>
    <n v="8745"/>
    <s v="N"/>
    <d v="2017-12-01T00:00:00"/>
    <s v="Not Specified"/>
    <x v="17"/>
    <n v="24.37"/>
    <n v="0.04"/>
    <s v="Regular"/>
    <n v="-3.4"/>
    <n v="20.34"/>
    <n v="14.96"/>
    <s v="Grant Thornton"/>
    <s v="Mid Glamorgan"/>
    <s v="Corporate"/>
    <x v="2"/>
    <s v="Office Furnishings"/>
    <s v="Wrap Bag"/>
    <d v="2017-12-02T00:00:00"/>
    <x v="3"/>
  </r>
  <r>
    <n v="8746"/>
    <s v="N"/>
    <d v="2017-12-01T00:00:00"/>
    <s v="Not Specified"/>
    <x v="8"/>
    <n v="4085.1559999999999"/>
    <n v="0.04"/>
    <s v="Regular"/>
    <n v="1092.3599999999999"/>
    <n v="122.99"/>
    <n v="22.99"/>
    <s v="Grant Thornton"/>
    <s v="Mid Glamorgan"/>
    <s v="Corporate"/>
    <x v="1"/>
    <s v="Telephones and Communication"/>
    <s v="Small Box"/>
    <d v="2017-12-01T00:00:00"/>
    <x v="3"/>
  </r>
  <r>
    <n v="8747"/>
    <s v="N"/>
    <d v="2017-12-01T00:00:00"/>
    <s v="Critical"/>
    <x v="6"/>
    <n v="431.35"/>
    <n v="0"/>
    <s v="Regular"/>
    <n v="-258.55"/>
    <n v="111.99"/>
    <n v="33.99"/>
    <s v="Ryan Crowe"/>
    <s v="Mid Glamorgan"/>
    <s v="Small Business"/>
    <x v="1"/>
    <s v="Computer Peripherals"/>
    <s v="Small Box"/>
    <d v="2017-12-02T00:00:00"/>
    <x v="3"/>
  </r>
  <r>
    <n v="8748"/>
    <s v="N"/>
    <d v="2017-12-02T00:00:00"/>
    <s v="Critical"/>
    <x v="22"/>
    <n v="1697.37"/>
    <n v="0.06"/>
    <s v="Delivery Van"/>
    <n v="-559.34"/>
    <n v="80.81"/>
    <n v="74"/>
    <s v="Jack Lebron"/>
    <s v="Dyfed"/>
    <s v="Corporate"/>
    <x v="0"/>
    <s v="Appliances"/>
    <s v="Jumbo Drum"/>
    <d v="2017-12-03T00:00:00"/>
    <x v="3"/>
  </r>
  <r>
    <n v="8749"/>
    <s v="Y"/>
    <d v="2017-12-03T00:00:00"/>
    <s v="High"/>
    <x v="13"/>
    <n v="110.3"/>
    <n v="7.0000000000000007E-2"/>
    <s v="Delivery Van"/>
    <n v="-76.489999999999995"/>
    <n v="60.58"/>
    <n v="68.11"/>
    <s v="Natalie Webber"/>
    <s v="Mid Glamorgan"/>
    <s v="Corporate"/>
    <x v="2"/>
    <s v="Bookcases"/>
    <s v="Jumbo Box"/>
    <d v="2017-12-05T00:00:00"/>
    <x v="3"/>
  </r>
  <r>
    <n v="8750"/>
    <s v="N"/>
    <d v="2017-12-06T00:00:00"/>
    <s v="Critical"/>
    <x v="37"/>
    <n v="6885.95"/>
    <n v="0.03"/>
    <s v="Delivery Van"/>
    <n v="512.11"/>
    <n v="271.70999999999998"/>
    <n v="80.67"/>
    <s v="Ed Braxton"/>
    <s v="Mid Glamorgan"/>
    <s v="Home Office"/>
    <x v="2"/>
    <s v="Tables"/>
    <s v="Jumbo Box"/>
    <d v="2017-12-09T00:00:00"/>
    <x v="3"/>
  </r>
  <r>
    <n v="8751"/>
    <s v="N"/>
    <d v="2017-12-06T00:00:00"/>
    <s v="Low"/>
    <x v="17"/>
    <n v="246.16"/>
    <n v="0.1"/>
    <s v="Regular"/>
    <n v="-229.81"/>
    <n v="122.98"/>
    <n v="49"/>
    <s v="Barry Weirich"/>
    <s v="Mid Glamorgan"/>
    <s v="Corporate"/>
    <x v="0"/>
    <s v="Storage &amp; Organization"/>
    <s v="Large Box"/>
    <d v="2017-12-11T00:00:00"/>
    <x v="3"/>
  </r>
  <r>
    <n v="8752"/>
    <s v="N"/>
    <d v="2017-12-07T00:00:00"/>
    <s v="Not Specified"/>
    <x v="48"/>
    <n v="64.75"/>
    <n v="0.06"/>
    <s v="Regular"/>
    <n v="-23.15"/>
    <n v="20.329999999999998"/>
    <n v="15.99"/>
    <s v="Darrin Van Huff"/>
    <s v="Mid Glamorgan"/>
    <s v="Home Office"/>
    <x v="1"/>
    <s v="Computer Peripherals"/>
    <s v="Small Pack"/>
    <d v="2017-12-08T00:00:00"/>
    <x v="3"/>
  </r>
  <r>
    <n v="8753"/>
    <s v="N"/>
    <d v="2017-12-07T00:00:00"/>
    <s v="Not Specified"/>
    <x v="30"/>
    <n v="378.85"/>
    <n v="0.01"/>
    <s v="Regular"/>
    <n v="23.13"/>
    <n v="46.99"/>
    <n v="21.73"/>
    <s v="Darrin Van Huff"/>
    <s v="Mid Glamorgan"/>
    <s v="Home Office"/>
    <x v="0"/>
    <s v="Pens &amp; Art Supplies"/>
    <s v="Small Box"/>
    <d v="2017-12-09T00:00:00"/>
    <x v="3"/>
  </r>
  <r>
    <n v="8754"/>
    <s v="N"/>
    <d v="2017-12-08T00:00:00"/>
    <s v="Not Specified"/>
    <x v="31"/>
    <n v="185.35"/>
    <n v="0.09"/>
    <s v="Regular"/>
    <n v="-56.35"/>
    <n v="18.48"/>
    <n v="20"/>
    <s v="Evan Henry"/>
    <s v="Dyfed"/>
    <s v="Corporate"/>
    <x v="0"/>
    <s v="Paper"/>
    <s v="Small Box"/>
    <d v="2017-12-10T00:00:00"/>
    <x v="3"/>
  </r>
  <r>
    <n v="8755"/>
    <s v="N"/>
    <d v="2017-12-08T00:00:00"/>
    <s v="Low"/>
    <x v="49"/>
    <n v="2018.86"/>
    <n v="0.01"/>
    <s v="Regular"/>
    <n v="176.47"/>
    <n v="53.32"/>
    <n v="22.66"/>
    <s v="Bobby Trafton"/>
    <s v="Dyfed"/>
    <s v="Corporate"/>
    <x v="2"/>
    <s v="Office Furnishings"/>
    <s v="Medium Box"/>
    <d v="2017-12-15T00:00:00"/>
    <x v="3"/>
  </r>
  <r>
    <n v="8756"/>
    <s v="N"/>
    <d v="2017-12-08T00:00:00"/>
    <s v="Medium"/>
    <x v="6"/>
    <n v="6102.54"/>
    <n v="0.06"/>
    <s v="Delivery Van"/>
    <n v="-2995.88"/>
    <n v="1512.97"/>
    <n v="43.7"/>
    <s v="Neoma Murray"/>
    <s v="Mid Glamorgan"/>
    <s v="Small Business"/>
    <x v="1"/>
    <s v="Office Machines"/>
    <s v="Jumbo Drum"/>
    <d v="2017-12-10T00:00:00"/>
    <x v="3"/>
  </r>
  <r>
    <n v="8757"/>
    <s v="N"/>
    <d v="2017-12-08T00:00:00"/>
    <s v="Medium"/>
    <x v="16"/>
    <n v="3783.68"/>
    <n v="0.06"/>
    <s v="Delivery Van"/>
    <n v="585.19000000000005"/>
    <n v="92.97"/>
    <n v="44.06"/>
    <s v="Neoma Murray"/>
    <s v="Mid Glamorgan"/>
    <s v="Small Business"/>
    <x v="1"/>
    <s v="Office Machines"/>
    <s v="Jumbo Box"/>
    <d v="2017-12-11T00:00:00"/>
    <x v="3"/>
  </r>
  <r>
    <n v="8758"/>
    <s v="N"/>
    <d v="2017-12-08T00:00:00"/>
    <s v="Medium"/>
    <x v="5"/>
    <n v="1495.2995000000001"/>
    <n v="0.09"/>
    <s v="Regular"/>
    <n v="84.72"/>
    <n v="77.989999999999995"/>
    <n v="22.99"/>
    <s v="Neoma Murray"/>
    <s v="Mid Glamorgan"/>
    <s v="Small Business"/>
    <x v="1"/>
    <s v="Telephones and Communication"/>
    <s v="Small Box"/>
    <d v="2017-12-10T00:00:00"/>
    <x v="3"/>
  </r>
  <r>
    <n v="8759"/>
    <s v="N"/>
    <d v="2017-12-09T00:00:00"/>
    <s v="Low"/>
    <x v="1"/>
    <n v="3541.96"/>
    <n v="0.03"/>
    <s v="Regular"/>
    <n v="768.72"/>
    <n v="312.64999999999998"/>
    <n v="38.49"/>
    <s v="Mick Crebagga"/>
    <s v="Mid Glamorgan"/>
    <s v="Home Office"/>
    <x v="0"/>
    <s v="Appliances"/>
    <s v="Large Box"/>
    <d v="2017-12-11T00:00:00"/>
    <x v="3"/>
  </r>
  <r>
    <n v="8760"/>
    <s v="N"/>
    <d v="2017-12-09T00:00:00"/>
    <s v="Low"/>
    <x v="41"/>
    <n v="162.66999999999999"/>
    <n v="0.1"/>
    <s v="Regular"/>
    <n v="-146.15"/>
    <n v="16.98"/>
    <n v="21.54"/>
    <s v="Mick Crebagga"/>
    <s v="Mid Glamorgan"/>
    <s v="Home Office"/>
    <x v="0"/>
    <s v="Paper"/>
    <s v="Small Box"/>
    <d v="2017-12-11T00:00:00"/>
    <x v="3"/>
  </r>
  <r>
    <n v="8761"/>
    <s v="N"/>
    <d v="2017-12-10T00:00:00"/>
    <s v="Critical"/>
    <x v="26"/>
    <n v="311.08999999999997"/>
    <n v="0.05"/>
    <s v="Regular"/>
    <n v="-45.44"/>
    <n v="26.98"/>
    <n v="21.69"/>
    <s v="Jonathan Doherty"/>
    <s v="Mid Glamorgan"/>
    <s v="Corporate"/>
    <x v="0"/>
    <s v="Storage &amp; Organization"/>
    <s v="Small Box"/>
    <d v="2017-12-11T00:00:00"/>
    <x v="3"/>
  </r>
  <r>
    <n v="8762"/>
    <s v="N"/>
    <d v="2017-12-10T00:00:00"/>
    <s v="High"/>
    <x v="5"/>
    <n v="112.1"/>
    <n v="0.09"/>
    <s v="Regular"/>
    <n v="47.56"/>
    <n v="15.69"/>
    <n v="14.5"/>
    <s v="Adam Hart"/>
    <s v="Mid Glamorgan"/>
    <s v="Corporate"/>
    <x v="0"/>
    <s v="Labels"/>
    <s v="Small Box"/>
    <d v="2017-12-11T00:00:00"/>
    <x v="3"/>
  </r>
  <r>
    <n v="8763"/>
    <s v="N"/>
    <d v="2017-12-10T00:00:00"/>
    <s v="High"/>
    <x v="39"/>
    <n v="291.85250000000002"/>
    <n v="0.06"/>
    <s v="Regular"/>
    <n v="-249.38"/>
    <n v="77.989999999999995"/>
    <n v="22.99"/>
    <s v="Adam Hart"/>
    <s v="Mid Glamorgan"/>
    <s v="Corporate"/>
    <x v="1"/>
    <s v="Telephones and Communication"/>
    <s v="Small Box"/>
    <d v="2017-12-11T00:00:00"/>
    <x v="3"/>
  </r>
  <r>
    <n v="8764"/>
    <s v="N"/>
    <d v="2017-12-12T00:00:00"/>
    <s v="Critical"/>
    <x v="6"/>
    <n v="143.328"/>
    <n v="0.04"/>
    <s v="Delivery Van"/>
    <n v="-121.07"/>
    <n v="43.76"/>
    <n v="59.51"/>
    <s v="Christy Brittain"/>
    <s v="Mid Glamorgan"/>
    <s v="Consumer"/>
    <x v="2"/>
    <s v="Tables"/>
    <s v="Jumbo Box"/>
    <d v="2017-12-14T00:00:00"/>
    <x v="3"/>
  </r>
  <r>
    <n v="8765"/>
    <s v="N"/>
    <d v="2017-12-14T00:00:00"/>
    <s v="Not Specified"/>
    <x v="16"/>
    <n v="525.33000000000004"/>
    <n v="0.06"/>
    <s v="Regular"/>
    <n v="-89.33"/>
    <n v="23.7"/>
    <n v="20.96"/>
    <s v="Jennifer Halladay"/>
    <s v="West Glamorgan"/>
    <s v="Home Office"/>
    <x v="0"/>
    <s v="Appliances"/>
    <s v="Medium Box"/>
    <d v="2017-12-17T00:00:00"/>
    <x v="3"/>
  </r>
  <r>
    <n v="8766"/>
    <s v="N"/>
    <d v="2017-12-14T00:00:00"/>
    <s v="Not Specified"/>
    <x v="0"/>
    <n v="22.14"/>
    <n v="0.06"/>
    <s v="Regular"/>
    <n v="2.68"/>
    <n v="16.48"/>
    <n v="15.22"/>
    <s v="Michael Grace"/>
    <s v="Mid Glamorgan"/>
    <s v="Corporate"/>
    <x v="0"/>
    <s v="Paper"/>
    <s v="Wrap Bag"/>
    <d v="2017-12-15T00:00:00"/>
    <x v="3"/>
  </r>
  <r>
    <n v="8767"/>
    <s v="N"/>
    <d v="2017-12-14T00:00:00"/>
    <s v="Not Specified"/>
    <x v="9"/>
    <n v="125.08"/>
    <n v="0.09"/>
    <s v="Express"/>
    <n v="17.87"/>
    <n v="14.88"/>
    <n v="14.7"/>
    <s v="Michael Grace"/>
    <s v="Mid Glamorgan"/>
    <s v="Corporate"/>
    <x v="0"/>
    <s v="Pens &amp; Art Supplies"/>
    <s v="Wrap Bag"/>
    <d v="2017-12-16T00:00:00"/>
    <x v="3"/>
  </r>
  <r>
    <n v="8768"/>
    <s v="N"/>
    <d v="2017-12-15T00:00:00"/>
    <s v="Critical"/>
    <x v="41"/>
    <n v="211.61"/>
    <n v="0.04"/>
    <s v="Express"/>
    <n v="-199.41"/>
    <n v="17.98"/>
    <n v="24.39"/>
    <s v="Thea Hudgings"/>
    <s v="Mid Glamorgan"/>
    <s v="Consumer"/>
    <x v="0"/>
    <s v="Paper"/>
    <s v="Small Box"/>
    <d v="2017-12-16T00:00:00"/>
    <x v="3"/>
  </r>
  <r>
    <n v="8769"/>
    <s v="N"/>
    <d v="2017-12-16T00:00:00"/>
    <s v="Medium"/>
    <x v="47"/>
    <n v="311.37"/>
    <n v="0.1"/>
    <s v="Regular"/>
    <n v="28.7"/>
    <n v="22.98"/>
    <n v="19.14"/>
    <s v="Sanjit Engle"/>
    <s v="Mid Glamorgan"/>
    <s v="Home Office"/>
    <x v="0"/>
    <s v="Binders and Binder Accessories"/>
    <s v="Small Box"/>
    <d v="2017-12-18T00:00:00"/>
    <x v="3"/>
  </r>
  <r>
    <n v="8770"/>
    <s v="N"/>
    <d v="2017-12-17T00:00:00"/>
    <s v="Medium"/>
    <x v="27"/>
    <n v="125.37"/>
    <n v="0.1"/>
    <s v="Regular"/>
    <n v="49.99"/>
    <n v="14.88"/>
    <n v="14.5"/>
    <s v="Joni Blumstein"/>
    <s v="West Glamorgan"/>
    <s v="Home Office"/>
    <x v="0"/>
    <s v="Labels"/>
    <s v="Small Box"/>
    <d v="2017-12-19T00:00:00"/>
    <x v="3"/>
  </r>
  <r>
    <n v="8771"/>
    <s v="N"/>
    <d v="2017-12-18T00:00:00"/>
    <s v="Medium"/>
    <x v="25"/>
    <n v="1779.6244999999999"/>
    <n v="0.02"/>
    <s v="Regular"/>
    <n v="396.26"/>
    <n v="77.989999999999995"/>
    <n v="18.989999999999998"/>
    <s v="Ruben Ausman"/>
    <s v="West Glamorgan"/>
    <s v="Corporate"/>
    <x v="1"/>
    <s v="Telephones and Communication"/>
    <s v="Small Box"/>
    <d v="2017-12-19T00:00:00"/>
    <x v="3"/>
  </r>
  <r>
    <n v="8772"/>
    <s v="N"/>
    <d v="2017-12-18T00:00:00"/>
    <s v="Critical"/>
    <x v="35"/>
    <n v="170.81"/>
    <n v="7.0000000000000007E-2"/>
    <s v="Regular"/>
    <n v="-85.88"/>
    <n v="18.23"/>
    <n v="20.97"/>
    <s v="Kean Thornton"/>
    <s v="Mid Glamorgan"/>
    <s v="Corporate"/>
    <x v="0"/>
    <s v="Binders and Binder Accessories"/>
    <s v="Small Box"/>
    <d v="2017-12-19T00:00:00"/>
    <x v="3"/>
  </r>
  <r>
    <n v="8773"/>
    <s v="N"/>
    <d v="2017-12-19T00:00:00"/>
    <s v="Not Specified"/>
    <x v="20"/>
    <n v="1191.51"/>
    <n v="7.0000000000000007E-2"/>
    <s v="Regular"/>
    <n v="-139.66999999999999"/>
    <n v="205.17"/>
    <n v="33.99"/>
    <s v="William Brown"/>
    <s v="Mid Glamorgan"/>
    <s v="Corporate"/>
    <x v="0"/>
    <s v="Storage &amp; Organization"/>
    <s v="Small Box"/>
    <d v="2017-12-20T00:00:00"/>
    <x v="3"/>
  </r>
  <r>
    <n v="8774"/>
    <s v="N"/>
    <d v="2017-12-19T00:00:00"/>
    <s v="Not Specified"/>
    <x v="7"/>
    <n v="521.62"/>
    <n v="0.02"/>
    <s v="Regular"/>
    <n v="192.77"/>
    <n v="42.56"/>
    <n v="16.989999999999998"/>
    <s v="William Brown"/>
    <s v="Mid Glamorgan"/>
    <s v="Corporate"/>
    <x v="0"/>
    <s v="Binders and Binder Accessories"/>
    <s v="Small Box"/>
    <d v="2017-12-22T00:00:00"/>
    <x v="3"/>
  </r>
  <r>
    <n v="8775"/>
    <s v="Y"/>
    <d v="2017-12-20T00:00:00"/>
    <s v="Medium"/>
    <x v="48"/>
    <n v="1050.52"/>
    <n v="0.06"/>
    <s v="Regular"/>
    <n v="-47.1"/>
    <n v="162.97999999999999"/>
    <n v="27.99"/>
    <s v="Nora Paige"/>
    <s v="Dyfed"/>
    <s v="Small Business"/>
    <x v="1"/>
    <s v="Office Machines"/>
    <s v="Medium Box"/>
    <d v="2017-12-21T00:00:00"/>
    <x v="3"/>
  </r>
  <r>
    <n v="8776"/>
    <s v="Y"/>
    <d v="2017-12-20T00:00:00"/>
    <s v="Medium"/>
    <x v="46"/>
    <n v="293.31"/>
    <n v="0.02"/>
    <s v="Regular"/>
    <n v="-99.59"/>
    <n v="18.239999999999998"/>
    <n v="19.22"/>
    <s v="Nora Paige"/>
    <s v="Dyfed"/>
    <s v="Small Business"/>
    <x v="2"/>
    <s v="Office Furnishings"/>
    <s v="Small Box"/>
    <d v="2017-12-22T00:00:00"/>
    <x v="3"/>
  </r>
  <r>
    <n v="8777"/>
    <s v="Y"/>
    <d v="2017-12-20T00:00:00"/>
    <s v="Medium"/>
    <x v="49"/>
    <n v="2619.2035000000001"/>
    <n v="0.06"/>
    <s v="Regular"/>
    <n v="650.21"/>
    <n v="77.989999999999995"/>
    <n v="19.920000000000002"/>
    <s v="Nora Paige"/>
    <s v="Dyfed"/>
    <s v="Small Business"/>
    <x v="1"/>
    <s v="Telephones and Communication"/>
    <s v="Small Box"/>
    <d v="2017-12-23T00:00:00"/>
    <x v="3"/>
  </r>
  <r>
    <n v="8778"/>
    <s v="N"/>
    <d v="2017-12-20T00:00:00"/>
    <s v="Critical"/>
    <x v="14"/>
    <n v="289.24"/>
    <n v="0.06"/>
    <s v="Regular"/>
    <n v="-16.45"/>
    <n v="27.01"/>
    <n v="22.4"/>
    <s v="Dorothy Wardle"/>
    <s v="South Glamorgan"/>
    <s v="Corporate"/>
    <x v="0"/>
    <s v="Binders and Binder Accessories"/>
    <s v="Small Box"/>
    <d v="2017-12-21T00:00:00"/>
    <x v="3"/>
  </r>
  <r>
    <n v="8779"/>
    <s v="N"/>
    <d v="2017-12-20T00:00:00"/>
    <s v="Critical"/>
    <x v="35"/>
    <n v="516.91999999999996"/>
    <n v="0.05"/>
    <s v="Regular"/>
    <n v="-140.38"/>
    <n v="32.97"/>
    <n v="20.5"/>
    <s v="Dorothy Wardle"/>
    <s v="South Glamorgan"/>
    <s v="Corporate"/>
    <x v="1"/>
    <s v="Computer Peripherals"/>
    <s v="Small Box"/>
    <d v="2017-12-21T00:00:00"/>
    <x v="3"/>
  </r>
  <r>
    <n v="8780"/>
    <s v="N"/>
    <d v="2017-12-20T00:00:00"/>
    <s v="Critical"/>
    <x v="30"/>
    <n v="104.42"/>
    <n v="0.06"/>
    <s v="Regular"/>
    <n v="1.44"/>
    <n v="22.01"/>
    <n v="15.99"/>
    <s v="Dorothy Wardle"/>
    <s v="South Glamorgan"/>
    <s v="Corporate"/>
    <x v="1"/>
    <s v="Computer Peripherals"/>
    <s v="Small Pack"/>
    <d v="2017-12-21T00:00:00"/>
    <x v="3"/>
  </r>
  <r>
    <n v="8781"/>
    <s v="N"/>
    <d v="2017-12-21T00:00:00"/>
    <s v="Not Specified"/>
    <x v="6"/>
    <n v="483.71"/>
    <n v="7.0000000000000007E-2"/>
    <s v="Delivery Van"/>
    <n v="-252.68"/>
    <n v="132.97"/>
    <n v="40.299999999999997"/>
    <s v="Rick Hansen"/>
    <s v="Mid Glamorgan"/>
    <s v="Home Office"/>
    <x v="1"/>
    <s v="Office Machines"/>
    <s v="Jumbo Drum"/>
    <d v="2017-12-24T00:00:00"/>
    <x v="3"/>
  </r>
  <r>
    <n v="8782"/>
    <s v="N"/>
    <d v="2017-12-22T00:00:00"/>
    <s v="Low"/>
    <x v="30"/>
    <n v="561.61"/>
    <n v="0.05"/>
    <s v="Regular"/>
    <n v="-99.97"/>
    <n v="65.98"/>
    <n v="19.5"/>
    <s v="Richard Eichhorn"/>
    <s v="Mid Glamorgan"/>
    <s v="Consumer"/>
    <x v="1"/>
    <s v="Computer Peripherals"/>
    <s v="Small Box"/>
    <d v="2017-12-26T00:00:00"/>
    <x v="3"/>
  </r>
  <r>
    <n v="8783"/>
    <s v="N"/>
    <d v="2017-12-22T00:00:00"/>
    <s v="Not Specified"/>
    <x v="46"/>
    <n v="4555.3"/>
    <n v="0.01"/>
    <s v="Delivery Van"/>
    <n v="-762.74"/>
    <n v="107.98"/>
    <n v="72.2"/>
    <s v="Ann Blume"/>
    <s v="Dyfed"/>
    <s v="Corporate"/>
    <x v="2"/>
    <s v="Chairs &amp; Chairmats"/>
    <s v="Jumbo Drum"/>
    <d v="2017-12-23T00:00:00"/>
    <x v="3"/>
  </r>
  <r>
    <n v="8784"/>
    <s v="N"/>
    <d v="2017-12-23T00:00:00"/>
    <s v="Not Specified"/>
    <x v="48"/>
    <n v="58.43"/>
    <n v="0.09"/>
    <s v="Regular"/>
    <n v="-15.98"/>
    <n v="18.809999999999999"/>
    <n v="19.48"/>
    <s v="Maurice Satty"/>
    <s v="Mid Glamorgan"/>
    <s v="Corporate"/>
    <x v="0"/>
    <s v="Binders and Binder Accessories"/>
    <s v="Small Box"/>
    <d v="2017-12-25T00:00:00"/>
    <x v="3"/>
  </r>
  <r>
    <n v="8785"/>
    <s v="N"/>
    <d v="2017-12-23T00:00:00"/>
    <s v="Low"/>
    <x v="35"/>
    <n v="99.93"/>
    <n v="0.01"/>
    <s v="Regular"/>
    <n v="-66.12"/>
    <n v="15.57"/>
    <n v="18.170000000000002"/>
    <s v="Joy Daniels"/>
    <s v="Mid Glamorgan"/>
    <s v="Corporate"/>
    <x v="0"/>
    <s v="Pens &amp; Art Supplies"/>
    <s v="Small Pack"/>
    <d v="2017-12-27T00:00:00"/>
    <x v="3"/>
  </r>
  <r>
    <n v="8786"/>
    <s v="N"/>
    <d v="2017-12-23T00:00:00"/>
    <s v="Low"/>
    <x v="7"/>
    <n v="996.04349999999999"/>
    <n v="0.04"/>
    <s v="Regular"/>
    <n v="95.29"/>
    <n v="77.989999999999995"/>
    <n v="18.2"/>
    <s v="Joy Daniels"/>
    <s v="Mid Glamorgan"/>
    <s v="Corporate"/>
    <x v="1"/>
    <s v="Telephones and Communication"/>
    <s v="Small Box"/>
    <d v="2017-12-28T00:00:00"/>
    <x v="3"/>
  </r>
  <r>
    <n v="8787"/>
    <s v="N"/>
    <d v="2017-12-23T00:00:00"/>
    <s v="Critical"/>
    <x v="41"/>
    <n v="1680.93"/>
    <n v="0"/>
    <s v="Regular"/>
    <n v="530.13"/>
    <n v="63.98"/>
    <n v="24.17"/>
    <s v="Anthony Witt"/>
    <s v="West Glamorgan"/>
    <s v="Corporate"/>
    <x v="1"/>
    <s v="Office Machines"/>
    <s v="Medium Box"/>
    <d v="2017-12-25T00:00:00"/>
    <x v="3"/>
  </r>
  <r>
    <n v="8788"/>
    <s v="N"/>
    <d v="2017-12-23T00:00:00"/>
    <s v="Critical"/>
    <x v="41"/>
    <n v="7117.64"/>
    <n v="0.06"/>
    <s v="Delivery Van"/>
    <n v="-530.77"/>
    <n v="230.75"/>
    <n v="83.64"/>
    <s v="Anthony Witt"/>
    <s v="West Glamorgan"/>
    <s v="Corporate"/>
    <x v="2"/>
    <s v="Tables"/>
    <s v="Jumbo Box"/>
    <d v="2017-12-25T00:00:00"/>
    <x v="3"/>
  </r>
  <r>
    <n v="8789"/>
    <s v="N"/>
    <d v="2017-12-24T00:00:00"/>
    <s v="High"/>
    <x v="31"/>
    <n v="122.26"/>
    <n v="7.0000000000000007E-2"/>
    <s v="Regular"/>
    <n v="21.61"/>
    <n v="16.28"/>
    <n v="14.94"/>
    <s v="Evan Henry"/>
    <s v="Mid Glamorgan"/>
    <s v="Corporate"/>
    <x v="0"/>
    <s v="Pens &amp; Art Supplies"/>
    <s v="Wrap Bag"/>
    <d v="2017-12-25T00:00:00"/>
    <x v="3"/>
  </r>
  <r>
    <n v="8790"/>
    <s v="N"/>
    <d v="2017-12-24T00:00:00"/>
    <s v="Medium"/>
    <x v="45"/>
    <n v="286.72699999999998"/>
    <n v="0.05"/>
    <s v="Regular"/>
    <n v="80.61"/>
    <n v="32.99"/>
    <n v="14.99"/>
    <s v="Darren Powers"/>
    <s v="West Glamorgan"/>
    <s v="Corporate"/>
    <x v="1"/>
    <s v="Telephones and Communication"/>
    <s v="Wrap Bag"/>
    <d v="2017-12-25T00:00:00"/>
    <x v="3"/>
  </r>
  <r>
    <n v="8791"/>
    <s v="N"/>
    <d v="2017-12-24T00:00:00"/>
    <s v="Medium"/>
    <x v="39"/>
    <n v="546.60599999999999"/>
    <n v="0.05"/>
    <s v="Regular"/>
    <n v="-446.99"/>
    <n v="137.99"/>
    <n v="22.8"/>
    <s v="Darren Powers"/>
    <s v="West Glamorgan"/>
    <s v="Corporate"/>
    <x v="1"/>
    <s v="Telephones and Communication"/>
    <s v="Small Box"/>
    <d v="2017-12-27T00:00:00"/>
    <x v="3"/>
  </r>
  <r>
    <n v="8792"/>
    <s v="Y"/>
    <d v="2017-12-24T00:00:00"/>
    <s v="Not Specified"/>
    <x v="16"/>
    <n v="311.66000000000003"/>
    <n v="0.1"/>
    <s v="Regular"/>
    <n v="34.33"/>
    <n v="19.079999999999998"/>
    <n v="16.350000000000001"/>
    <s v="Cindy Chapman"/>
    <s v="Mid Glamorgan"/>
    <s v="Corporate"/>
    <x v="0"/>
    <s v="Pens &amp; Art Supplies"/>
    <s v="Wrap Bag"/>
    <d v="2017-12-26T00:00:00"/>
    <x v="3"/>
  </r>
  <r>
    <n v="8793"/>
    <s v="N"/>
    <d v="2017-12-26T00:00:00"/>
    <s v="High"/>
    <x v="32"/>
    <n v="767.34"/>
    <n v="0.09"/>
    <s v="Delivery Van"/>
    <n v="-221.05"/>
    <n v="72.89"/>
    <n v="46.41"/>
    <s v="Lena Radford"/>
    <s v="West Glamorgan"/>
    <s v="Small Business"/>
    <x v="2"/>
    <s v="Chairs &amp; Chairmats"/>
    <s v="Jumbo Drum"/>
    <d v="2017-12-28T00:00:00"/>
    <x v="3"/>
  </r>
  <r>
    <n v="8794"/>
    <s v="N"/>
    <d v="2017-12-26T00:00:00"/>
    <s v="High"/>
    <x v="36"/>
    <n v="180.51"/>
    <n v="0.02"/>
    <s v="Regular"/>
    <n v="-116.18"/>
    <n v="16.37"/>
    <n v="19.149999999999999"/>
    <s v="Roland Black"/>
    <s v="Dyfed"/>
    <s v="Small Business"/>
    <x v="0"/>
    <s v="Appliances"/>
    <s v="Small Box"/>
    <d v="2017-12-26T00:00:00"/>
    <x v="3"/>
  </r>
  <r>
    <n v="8795"/>
    <s v="N"/>
    <d v="2017-12-26T00:00:00"/>
    <s v="High"/>
    <x v="19"/>
    <n v="94.08"/>
    <n v="0.08"/>
    <s v="Regular"/>
    <n v="-469.51"/>
    <n v="15.48"/>
    <n v="63"/>
    <s v="Roland Black"/>
    <s v="Dyfed"/>
    <s v="Small Business"/>
    <x v="0"/>
    <s v="Appliances"/>
    <s v="Large Box"/>
    <d v="2017-12-28T00:00:00"/>
    <x v="3"/>
  </r>
  <r>
    <n v="8796"/>
    <s v="N"/>
    <d v="2017-12-26T00:00:00"/>
    <s v="High"/>
    <x v="11"/>
    <n v="840.91"/>
    <n v="0.05"/>
    <s v="Regular"/>
    <n v="370.39"/>
    <n v="32.979999999999997"/>
    <n v="15.49"/>
    <s v="Roland Black"/>
    <s v="Dyfed"/>
    <s v="Small Business"/>
    <x v="0"/>
    <s v="Binders and Binder Accessories"/>
    <s v="Small Box"/>
    <d v="2017-12-27T00:00:00"/>
    <x v="3"/>
  </r>
  <r>
    <n v="8797"/>
    <s v="Y"/>
    <d v="2017-12-26T00:00:00"/>
    <s v="Medium"/>
    <x v="44"/>
    <n v="52.61"/>
    <n v="0.02"/>
    <s v="Express"/>
    <n v="10.01"/>
    <n v="13.76"/>
    <n v="14.7"/>
    <s v="Brad Thomas"/>
    <s v="Mid Glamorgan"/>
    <s v="Home Office"/>
    <x v="0"/>
    <s v="Pens &amp; Art Supplies"/>
    <s v="Wrap Bag"/>
    <d v="2017-12-27T00:00:00"/>
    <x v="3"/>
  </r>
  <r>
    <n v="8798"/>
    <s v="N"/>
    <d v="2017-12-27T00:00:00"/>
    <s v="Not Specified"/>
    <x v="18"/>
    <n v="2124.1"/>
    <n v="0.02"/>
    <s v="Regular"/>
    <n v="494.22"/>
    <n v="79.28"/>
    <n v="33.99"/>
    <s v="Bradley Drucker"/>
    <s v="Mid Glamorgan"/>
    <s v="Small Business"/>
    <x v="0"/>
    <s v="Binders and Binder Accessories"/>
    <s v="Small Box"/>
    <d v="2017-12-29T00:00:00"/>
    <x v="3"/>
  </r>
  <r>
    <n v="8799"/>
    <s v="N"/>
    <d v="2017-12-27T00:00:00"/>
    <s v="Critical"/>
    <x v="37"/>
    <n v="567.42999999999995"/>
    <n v="0.04"/>
    <s v="Regular"/>
    <n v="-134.47"/>
    <n v="33.659999999999997"/>
    <n v="27.99"/>
    <s v="Lycoris Saunders"/>
    <s v="Mid Glamorgan"/>
    <s v="Home Office"/>
    <x v="0"/>
    <s v="Appliances"/>
    <s v="Medium Box"/>
    <d v="2017-12-27T00:00:00"/>
    <x v="3"/>
  </r>
  <r>
    <n v="8800"/>
    <s v="N"/>
    <d v="2017-12-28T00:00:00"/>
    <s v="Critical"/>
    <x v="16"/>
    <n v="1943.85"/>
    <n v="0.1"/>
    <s v="Regular"/>
    <n v="312.57"/>
    <n v="55.22"/>
    <n v="18"/>
    <s v="Jennifer Jackson"/>
    <s v="Mid Glamorgan"/>
    <s v="Home Office"/>
    <x v="1"/>
    <s v="Computer Peripherals"/>
    <s v="Small Box"/>
    <d v="2017-12-29T00:00:00"/>
    <x v="3"/>
  </r>
  <r>
    <n v="8801"/>
    <s v="N"/>
    <d v="2017-12-28T00:00:00"/>
    <s v="Critical"/>
    <x v="7"/>
    <n v="3718.44"/>
    <n v="0.04"/>
    <s v="Delivery Van"/>
    <n v="-768.38"/>
    <n v="230.75"/>
    <n v="83.64"/>
    <s v="Jennifer Jackson"/>
    <s v="Mid Glamorgan"/>
    <s v="Home Office"/>
    <x v="2"/>
    <s v="Tables"/>
    <s v="Jumbo Box"/>
    <d v="2017-12-29T00:00:00"/>
    <x v="3"/>
  </r>
  <r>
    <n v="8802"/>
    <s v="N"/>
    <d v="2017-12-29T00:00:00"/>
    <s v="Low"/>
    <x v="36"/>
    <n v="264.86"/>
    <n v="0.09"/>
    <s v="Express"/>
    <n v="-13.26"/>
    <n v="19.28"/>
    <n v="18.23"/>
    <s v="Matt Hagelstein"/>
    <s v="West Glamorgan"/>
    <s v="Home Office"/>
    <x v="0"/>
    <s v="Paper"/>
    <s v="Wrap Bag"/>
    <d v="2017-12-29T00:00:00"/>
    <x v="3"/>
  </r>
  <r>
    <n v="8803"/>
    <s v="Y"/>
    <d v="2017-12-29T00:00:00"/>
    <s v="Medium"/>
    <x v="30"/>
    <n v="21.55"/>
    <n v="0.1"/>
    <s v="Regular"/>
    <n v="4.1100000000000003"/>
    <n v="13.48"/>
    <n v="14.7"/>
    <s v="Theresa Swint"/>
    <s v="Mid Glamorgan"/>
    <s v="Consumer"/>
    <x v="0"/>
    <s v="Rubber Bands"/>
    <s v="Wrap Bag"/>
    <d v="2017-12-29T00:00:00"/>
    <x v="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3"/>
    <x v="0"/>
    <x v="0"/>
    <x v="0"/>
    <x v="0"/>
  </r>
  <r>
    <n v="12"/>
    <x v="1"/>
    <x v="1"/>
    <x v="1"/>
    <x v="0"/>
  </r>
  <r>
    <n v="49"/>
    <x v="1"/>
    <x v="2"/>
    <x v="1"/>
    <x v="0"/>
  </r>
  <r>
    <n v="12"/>
    <x v="0"/>
    <x v="3"/>
    <x v="1"/>
    <x v="0"/>
  </r>
  <r>
    <n v="15"/>
    <x v="0"/>
    <x v="4"/>
    <x v="2"/>
    <x v="0"/>
  </r>
  <r>
    <n v="8"/>
    <x v="1"/>
    <x v="5"/>
    <x v="2"/>
    <x v="0"/>
  </r>
  <r>
    <n v="29"/>
    <x v="0"/>
    <x v="6"/>
    <x v="0"/>
    <x v="0"/>
  </r>
  <r>
    <n v="4"/>
    <x v="2"/>
    <x v="7"/>
    <x v="0"/>
    <x v="0"/>
  </r>
  <r>
    <n v="17"/>
    <x v="0"/>
    <x v="8"/>
    <x v="2"/>
    <x v="0"/>
  </r>
  <r>
    <n v="42"/>
    <x v="0"/>
    <x v="9"/>
    <x v="2"/>
    <x v="0"/>
  </r>
  <r>
    <n v="43"/>
    <x v="0"/>
    <x v="10"/>
    <x v="1"/>
    <x v="0"/>
  </r>
  <r>
    <n v="21"/>
    <x v="2"/>
    <x v="11"/>
    <x v="2"/>
    <x v="0"/>
  </r>
  <r>
    <n v="41"/>
    <x v="2"/>
    <x v="12"/>
    <x v="2"/>
    <x v="0"/>
  </r>
  <r>
    <n v="33"/>
    <x v="1"/>
    <x v="13"/>
    <x v="2"/>
    <x v="0"/>
  </r>
  <r>
    <n v="1"/>
    <x v="0"/>
    <x v="14"/>
    <x v="1"/>
    <x v="0"/>
  </r>
  <r>
    <n v="19"/>
    <x v="2"/>
    <x v="15"/>
    <x v="1"/>
    <x v="0"/>
  </r>
  <r>
    <n v="23"/>
    <x v="2"/>
    <x v="16"/>
    <x v="1"/>
    <x v="0"/>
  </r>
  <r>
    <n v="46"/>
    <x v="0"/>
    <x v="17"/>
    <x v="1"/>
    <x v="0"/>
  </r>
  <r>
    <n v="2"/>
    <x v="1"/>
    <x v="18"/>
    <x v="1"/>
    <x v="0"/>
  </r>
  <r>
    <n v="29"/>
    <x v="0"/>
    <x v="19"/>
    <x v="1"/>
    <x v="0"/>
  </r>
  <r>
    <n v="30"/>
    <x v="2"/>
    <x v="20"/>
    <x v="3"/>
    <x v="0"/>
  </r>
  <r>
    <n v="30"/>
    <x v="0"/>
    <x v="21"/>
    <x v="2"/>
    <x v="0"/>
  </r>
  <r>
    <n v="2"/>
    <x v="1"/>
    <x v="22"/>
    <x v="2"/>
    <x v="0"/>
  </r>
  <r>
    <n v="11"/>
    <x v="1"/>
    <x v="23"/>
    <x v="2"/>
    <x v="0"/>
  </r>
  <r>
    <n v="6"/>
    <x v="0"/>
    <x v="24"/>
    <x v="0"/>
    <x v="0"/>
  </r>
  <r>
    <n v="23"/>
    <x v="0"/>
    <x v="25"/>
    <x v="1"/>
    <x v="0"/>
  </r>
  <r>
    <n v="43"/>
    <x v="0"/>
    <x v="26"/>
    <x v="1"/>
    <x v="0"/>
  </r>
  <r>
    <n v="9"/>
    <x v="0"/>
    <x v="27"/>
    <x v="2"/>
    <x v="0"/>
  </r>
  <r>
    <n v="24"/>
    <x v="0"/>
    <x v="28"/>
    <x v="0"/>
    <x v="0"/>
  </r>
  <r>
    <n v="47"/>
    <x v="0"/>
    <x v="29"/>
    <x v="2"/>
    <x v="0"/>
  </r>
  <r>
    <n v="24"/>
    <x v="2"/>
    <x v="30"/>
    <x v="2"/>
    <x v="0"/>
  </r>
  <r>
    <n v="19"/>
    <x v="0"/>
    <x v="31"/>
    <x v="2"/>
    <x v="0"/>
  </r>
  <r>
    <n v="35"/>
    <x v="2"/>
    <x v="32"/>
    <x v="1"/>
    <x v="0"/>
  </r>
  <r>
    <n v="49"/>
    <x v="1"/>
    <x v="33"/>
    <x v="1"/>
    <x v="0"/>
  </r>
  <r>
    <n v="43"/>
    <x v="1"/>
    <x v="34"/>
    <x v="2"/>
    <x v="0"/>
  </r>
  <r>
    <n v="3"/>
    <x v="0"/>
    <x v="35"/>
    <x v="2"/>
    <x v="0"/>
  </r>
  <r>
    <n v="31"/>
    <x v="1"/>
    <x v="36"/>
    <x v="3"/>
    <x v="0"/>
  </r>
  <r>
    <n v="19"/>
    <x v="1"/>
    <x v="37"/>
    <x v="1"/>
    <x v="0"/>
  </r>
  <r>
    <n v="20"/>
    <x v="1"/>
    <x v="38"/>
    <x v="0"/>
    <x v="0"/>
  </r>
  <r>
    <n v="44"/>
    <x v="2"/>
    <x v="39"/>
    <x v="0"/>
    <x v="0"/>
  </r>
  <r>
    <n v="18"/>
    <x v="0"/>
    <x v="40"/>
    <x v="0"/>
    <x v="0"/>
  </r>
  <r>
    <n v="40"/>
    <x v="0"/>
    <x v="41"/>
    <x v="1"/>
    <x v="0"/>
  </r>
  <r>
    <n v="10"/>
    <x v="1"/>
    <x v="42"/>
    <x v="1"/>
    <x v="0"/>
  </r>
  <r>
    <n v="27"/>
    <x v="0"/>
    <x v="43"/>
    <x v="2"/>
    <x v="0"/>
  </r>
  <r>
    <n v="3"/>
    <x v="1"/>
    <x v="44"/>
    <x v="1"/>
    <x v="0"/>
  </r>
  <r>
    <n v="13"/>
    <x v="0"/>
    <x v="45"/>
    <x v="1"/>
    <x v="0"/>
  </r>
  <r>
    <n v="50"/>
    <x v="0"/>
    <x v="46"/>
    <x v="1"/>
    <x v="0"/>
  </r>
  <r>
    <n v="21"/>
    <x v="1"/>
    <x v="47"/>
    <x v="1"/>
    <x v="0"/>
  </r>
  <r>
    <n v="27"/>
    <x v="0"/>
    <x v="48"/>
    <x v="1"/>
    <x v="0"/>
  </r>
  <r>
    <n v="14"/>
    <x v="0"/>
    <x v="49"/>
    <x v="1"/>
    <x v="0"/>
  </r>
  <r>
    <n v="8"/>
    <x v="0"/>
    <x v="50"/>
    <x v="1"/>
    <x v="0"/>
  </r>
  <r>
    <n v="3"/>
    <x v="2"/>
    <x v="51"/>
    <x v="1"/>
    <x v="0"/>
  </r>
  <r>
    <n v="14"/>
    <x v="0"/>
    <x v="52"/>
    <x v="1"/>
    <x v="0"/>
  </r>
  <r>
    <n v="25"/>
    <x v="2"/>
    <x v="53"/>
    <x v="1"/>
    <x v="0"/>
  </r>
  <r>
    <n v="9"/>
    <x v="0"/>
    <x v="54"/>
    <x v="1"/>
    <x v="0"/>
  </r>
  <r>
    <n v="37"/>
    <x v="2"/>
    <x v="55"/>
    <x v="1"/>
    <x v="0"/>
  </r>
  <r>
    <n v="46"/>
    <x v="0"/>
    <x v="56"/>
    <x v="3"/>
    <x v="0"/>
  </r>
  <r>
    <n v="41"/>
    <x v="0"/>
    <x v="57"/>
    <x v="3"/>
    <x v="0"/>
  </r>
  <r>
    <n v="3"/>
    <x v="0"/>
    <x v="58"/>
    <x v="1"/>
    <x v="0"/>
  </r>
  <r>
    <n v="26"/>
    <x v="0"/>
    <x v="59"/>
    <x v="1"/>
    <x v="0"/>
  </r>
  <r>
    <n v="40"/>
    <x v="0"/>
    <x v="60"/>
    <x v="3"/>
    <x v="0"/>
  </r>
  <r>
    <n v="46"/>
    <x v="0"/>
    <x v="61"/>
    <x v="3"/>
    <x v="0"/>
  </r>
  <r>
    <n v="33"/>
    <x v="1"/>
    <x v="62"/>
    <x v="0"/>
    <x v="0"/>
  </r>
  <r>
    <n v="39"/>
    <x v="0"/>
    <x v="63"/>
    <x v="1"/>
    <x v="0"/>
  </r>
  <r>
    <n v="13"/>
    <x v="0"/>
    <x v="64"/>
    <x v="1"/>
    <x v="0"/>
  </r>
  <r>
    <n v="11"/>
    <x v="0"/>
    <x v="65"/>
    <x v="1"/>
    <x v="0"/>
  </r>
  <r>
    <n v="50"/>
    <x v="0"/>
    <x v="66"/>
    <x v="1"/>
    <x v="0"/>
  </r>
  <r>
    <n v="5"/>
    <x v="0"/>
    <x v="67"/>
    <x v="0"/>
    <x v="0"/>
  </r>
  <r>
    <n v="36"/>
    <x v="0"/>
    <x v="68"/>
    <x v="1"/>
    <x v="0"/>
  </r>
  <r>
    <n v="27"/>
    <x v="2"/>
    <x v="69"/>
    <x v="2"/>
    <x v="0"/>
  </r>
  <r>
    <n v="6"/>
    <x v="1"/>
    <x v="70"/>
    <x v="1"/>
    <x v="0"/>
  </r>
  <r>
    <n v="32"/>
    <x v="2"/>
    <x v="71"/>
    <x v="0"/>
    <x v="0"/>
  </r>
  <r>
    <n v="30"/>
    <x v="2"/>
    <x v="72"/>
    <x v="0"/>
    <x v="0"/>
  </r>
  <r>
    <n v="21"/>
    <x v="1"/>
    <x v="73"/>
    <x v="0"/>
    <x v="0"/>
  </r>
  <r>
    <n v="4"/>
    <x v="2"/>
    <x v="74"/>
    <x v="1"/>
    <x v="0"/>
  </r>
  <r>
    <n v="15"/>
    <x v="1"/>
    <x v="75"/>
    <x v="1"/>
    <x v="0"/>
  </r>
  <r>
    <n v="31"/>
    <x v="1"/>
    <x v="76"/>
    <x v="1"/>
    <x v="0"/>
  </r>
  <r>
    <n v="15"/>
    <x v="2"/>
    <x v="77"/>
    <x v="1"/>
    <x v="0"/>
  </r>
  <r>
    <n v="39"/>
    <x v="0"/>
    <x v="78"/>
    <x v="1"/>
    <x v="0"/>
  </r>
  <r>
    <n v="4"/>
    <x v="1"/>
    <x v="79"/>
    <x v="1"/>
    <x v="0"/>
  </r>
  <r>
    <n v="38"/>
    <x v="1"/>
    <x v="80"/>
    <x v="2"/>
    <x v="0"/>
  </r>
  <r>
    <n v="36"/>
    <x v="0"/>
    <x v="81"/>
    <x v="2"/>
    <x v="0"/>
  </r>
  <r>
    <n v="3"/>
    <x v="0"/>
    <x v="82"/>
    <x v="1"/>
    <x v="0"/>
  </r>
  <r>
    <n v="34"/>
    <x v="0"/>
    <x v="83"/>
    <x v="1"/>
    <x v="0"/>
  </r>
  <r>
    <n v="1"/>
    <x v="0"/>
    <x v="84"/>
    <x v="1"/>
    <x v="0"/>
  </r>
  <r>
    <n v="3"/>
    <x v="0"/>
    <x v="85"/>
    <x v="1"/>
    <x v="0"/>
  </r>
  <r>
    <n v="4"/>
    <x v="2"/>
    <x v="86"/>
    <x v="2"/>
    <x v="0"/>
  </r>
  <r>
    <n v="31"/>
    <x v="1"/>
    <x v="87"/>
    <x v="3"/>
    <x v="0"/>
  </r>
  <r>
    <n v="23"/>
    <x v="1"/>
    <x v="88"/>
    <x v="3"/>
    <x v="0"/>
  </r>
  <r>
    <n v="36"/>
    <x v="0"/>
    <x v="89"/>
    <x v="1"/>
    <x v="0"/>
  </r>
  <r>
    <n v="46"/>
    <x v="1"/>
    <x v="90"/>
    <x v="1"/>
    <x v="0"/>
  </r>
  <r>
    <n v="17"/>
    <x v="0"/>
    <x v="91"/>
    <x v="0"/>
    <x v="0"/>
  </r>
  <r>
    <n v="41"/>
    <x v="1"/>
    <x v="92"/>
    <x v="1"/>
    <x v="0"/>
  </r>
  <r>
    <n v="37"/>
    <x v="1"/>
    <x v="93"/>
    <x v="0"/>
    <x v="0"/>
  </r>
  <r>
    <n v="38"/>
    <x v="1"/>
    <x v="94"/>
    <x v="0"/>
    <x v="0"/>
  </r>
  <r>
    <n v="42"/>
    <x v="2"/>
    <x v="95"/>
    <x v="0"/>
    <x v="0"/>
  </r>
  <r>
    <n v="32"/>
    <x v="0"/>
    <x v="96"/>
    <x v="1"/>
    <x v="0"/>
  </r>
  <r>
    <n v="35"/>
    <x v="0"/>
    <x v="97"/>
    <x v="1"/>
    <x v="0"/>
  </r>
  <r>
    <n v="43"/>
    <x v="2"/>
    <x v="98"/>
    <x v="1"/>
    <x v="0"/>
  </r>
  <r>
    <n v="2"/>
    <x v="0"/>
    <x v="99"/>
    <x v="1"/>
    <x v="0"/>
  </r>
  <r>
    <n v="46"/>
    <x v="0"/>
    <x v="100"/>
    <x v="1"/>
    <x v="0"/>
  </r>
  <r>
    <n v="22"/>
    <x v="0"/>
    <x v="101"/>
    <x v="1"/>
    <x v="0"/>
  </r>
  <r>
    <n v="10"/>
    <x v="0"/>
    <x v="102"/>
    <x v="1"/>
    <x v="0"/>
  </r>
  <r>
    <n v="9"/>
    <x v="0"/>
    <x v="103"/>
    <x v="1"/>
    <x v="0"/>
  </r>
  <r>
    <n v="36"/>
    <x v="0"/>
    <x v="104"/>
    <x v="1"/>
    <x v="0"/>
  </r>
  <r>
    <n v="50"/>
    <x v="1"/>
    <x v="105"/>
    <x v="0"/>
    <x v="0"/>
  </r>
  <r>
    <n v="20"/>
    <x v="0"/>
    <x v="106"/>
    <x v="0"/>
    <x v="0"/>
  </r>
  <r>
    <n v="39"/>
    <x v="1"/>
    <x v="107"/>
    <x v="1"/>
    <x v="0"/>
  </r>
  <r>
    <n v="3"/>
    <x v="0"/>
    <x v="108"/>
    <x v="1"/>
    <x v="0"/>
  </r>
  <r>
    <n v="29"/>
    <x v="0"/>
    <x v="109"/>
    <x v="1"/>
    <x v="0"/>
  </r>
  <r>
    <n v="15"/>
    <x v="2"/>
    <x v="110"/>
    <x v="1"/>
    <x v="0"/>
  </r>
  <r>
    <n v="30"/>
    <x v="2"/>
    <x v="111"/>
    <x v="1"/>
    <x v="0"/>
  </r>
  <r>
    <n v="16"/>
    <x v="2"/>
    <x v="112"/>
    <x v="1"/>
    <x v="0"/>
  </r>
  <r>
    <n v="4"/>
    <x v="1"/>
    <x v="113"/>
    <x v="1"/>
    <x v="0"/>
  </r>
  <r>
    <n v="45"/>
    <x v="2"/>
    <x v="114"/>
    <x v="2"/>
    <x v="0"/>
  </r>
  <r>
    <n v="24"/>
    <x v="1"/>
    <x v="115"/>
    <x v="2"/>
    <x v="0"/>
  </r>
  <r>
    <n v="30"/>
    <x v="0"/>
    <x v="116"/>
    <x v="1"/>
    <x v="0"/>
  </r>
  <r>
    <n v="28"/>
    <x v="1"/>
    <x v="117"/>
    <x v="1"/>
    <x v="0"/>
  </r>
  <r>
    <n v="46"/>
    <x v="0"/>
    <x v="118"/>
    <x v="1"/>
    <x v="0"/>
  </r>
  <r>
    <n v="14"/>
    <x v="0"/>
    <x v="119"/>
    <x v="1"/>
    <x v="0"/>
  </r>
  <r>
    <n v="41"/>
    <x v="0"/>
    <x v="120"/>
    <x v="0"/>
    <x v="0"/>
  </r>
  <r>
    <n v="7"/>
    <x v="1"/>
    <x v="121"/>
    <x v="1"/>
    <x v="0"/>
  </r>
  <r>
    <n v="22"/>
    <x v="0"/>
    <x v="122"/>
    <x v="2"/>
    <x v="0"/>
  </r>
  <r>
    <n v="44"/>
    <x v="2"/>
    <x v="123"/>
    <x v="1"/>
    <x v="0"/>
  </r>
  <r>
    <n v="48"/>
    <x v="1"/>
    <x v="124"/>
    <x v="1"/>
    <x v="0"/>
  </r>
  <r>
    <n v="18"/>
    <x v="1"/>
    <x v="125"/>
    <x v="1"/>
    <x v="0"/>
  </r>
  <r>
    <n v="7"/>
    <x v="1"/>
    <x v="126"/>
    <x v="1"/>
    <x v="0"/>
  </r>
  <r>
    <n v="17"/>
    <x v="0"/>
    <x v="127"/>
    <x v="2"/>
    <x v="0"/>
  </r>
  <r>
    <n v="1"/>
    <x v="0"/>
    <x v="128"/>
    <x v="2"/>
    <x v="0"/>
  </r>
  <r>
    <n v="22"/>
    <x v="1"/>
    <x v="129"/>
    <x v="2"/>
    <x v="0"/>
  </r>
  <r>
    <n v="14"/>
    <x v="0"/>
    <x v="130"/>
    <x v="2"/>
    <x v="0"/>
  </r>
  <r>
    <n v="15"/>
    <x v="0"/>
    <x v="131"/>
    <x v="2"/>
    <x v="0"/>
  </r>
  <r>
    <n v="20"/>
    <x v="0"/>
    <x v="132"/>
    <x v="2"/>
    <x v="0"/>
  </r>
  <r>
    <n v="45"/>
    <x v="1"/>
    <x v="133"/>
    <x v="0"/>
    <x v="0"/>
  </r>
  <r>
    <n v="6"/>
    <x v="0"/>
    <x v="134"/>
    <x v="0"/>
    <x v="0"/>
  </r>
  <r>
    <n v="4"/>
    <x v="2"/>
    <x v="135"/>
    <x v="2"/>
    <x v="0"/>
  </r>
  <r>
    <n v="47"/>
    <x v="0"/>
    <x v="136"/>
    <x v="1"/>
    <x v="0"/>
  </r>
  <r>
    <n v="4"/>
    <x v="0"/>
    <x v="137"/>
    <x v="1"/>
    <x v="0"/>
  </r>
  <r>
    <n v="3"/>
    <x v="0"/>
    <x v="138"/>
    <x v="1"/>
    <x v="0"/>
  </r>
  <r>
    <n v="37"/>
    <x v="0"/>
    <x v="139"/>
    <x v="2"/>
    <x v="0"/>
  </r>
  <r>
    <n v="15"/>
    <x v="1"/>
    <x v="140"/>
    <x v="2"/>
    <x v="0"/>
  </r>
  <r>
    <n v="2"/>
    <x v="0"/>
    <x v="141"/>
    <x v="1"/>
    <x v="0"/>
  </r>
  <r>
    <n v="30"/>
    <x v="2"/>
    <x v="142"/>
    <x v="3"/>
    <x v="0"/>
  </r>
  <r>
    <n v="8"/>
    <x v="2"/>
    <x v="143"/>
    <x v="3"/>
    <x v="0"/>
  </r>
  <r>
    <n v="18"/>
    <x v="1"/>
    <x v="144"/>
    <x v="0"/>
    <x v="0"/>
  </r>
  <r>
    <n v="19"/>
    <x v="0"/>
    <x v="145"/>
    <x v="1"/>
    <x v="0"/>
  </r>
  <r>
    <n v="17"/>
    <x v="2"/>
    <x v="121"/>
    <x v="2"/>
    <x v="0"/>
  </r>
  <r>
    <n v="30"/>
    <x v="0"/>
    <x v="146"/>
    <x v="2"/>
    <x v="0"/>
  </r>
  <r>
    <n v="17"/>
    <x v="0"/>
    <x v="147"/>
    <x v="0"/>
    <x v="0"/>
  </r>
  <r>
    <n v="46"/>
    <x v="2"/>
    <x v="148"/>
    <x v="2"/>
    <x v="0"/>
  </r>
  <r>
    <n v="1"/>
    <x v="0"/>
    <x v="149"/>
    <x v="2"/>
    <x v="0"/>
  </r>
  <r>
    <n v="22"/>
    <x v="2"/>
    <x v="150"/>
    <x v="1"/>
    <x v="0"/>
  </r>
  <r>
    <n v="22"/>
    <x v="0"/>
    <x v="151"/>
    <x v="2"/>
    <x v="0"/>
  </r>
  <r>
    <n v="24"/>
    <x v="0"/>
    <x v="152"/>
    <x v="2"/>
    <x v="0"/>
  </r>
  <r>
    <n v="20"/>
    <x v="0"/>
    <x v="153"/>
    <x v="0"/>
    <x v="0"/>
  </r>
  <r>
    <n v="23"/>
    <x v="1"/>
    <x v="154"/>
    <x v="0"/>
    <x v="0"/>
  </r>
  <r>
    <n v="20"/>
    <x v="1"/>
    <x v="155"/>
    <x v="1"/>
    <x v="0"/>
  </r>
  <r>
    <n v="28"/>
    <x v="1"/>
    <x v="156"/>
    <x v="1"/>
    <x v="0"/>
  </r>
  <r>
    <n v="14"/>
    <x v="1"/>
    <x v="157"/>
    <x v="3"/>
    <x v="0"/>
  </r>
  <r>
    <n v="10"/>
    <x v="2"/>
    <x v="158"/>
    <x v="1"/>
    <x v="0"/>
  </r>
  <r>
    <n v="37"/>
    <x v="0"/>
    <x v="159"/>
    <x v="2"/>
    <x v="0"/>
  </r>
  <r>
    <n v="10"/>
    <x v="1"/>
    <x v="160"/>
    <x v="2"/>
    <x v="0"/>
  </r>
  <r>
    <n v="8"/>
    <x v="0"/>
    <x v="161"/>
    <x v="0"/>
    <x v="0"/>
  </r>
  <r>
    <n v="25"/>
    <x v="1"/>
    <x v="162"/>
    <x v="1"/>
    <x v="0"/>
  </r>
  <r>
    <n v="13"/>
    <x v="2"/>
    <x v="163"/>
    <x v="1"/>
    <x v="0"/>
  </r>
  <r>
    <n v="38"/>
    <x v="1"/>
    <x v="164"/>
    <x v="1"/>
    <x v="0"/>
  </r>
  <r>
    <n v="1"/>
    <x v="1"/>
    <x v="165"/>
    <x v="0"/>
    <x v="0"/>
  </r>
  <r>
    <n v="29"/>
    <x v="1"/>
    <x v="166"/>
    <x v="3"/>
    <x v="0"/>
  </r>
  <r>
    <n v="34"/>
    <x v="2"/>
    <x v="167"/>
    <x v="3"/>
    <x v="0"/>
  </r>
  <r>
    <n v="1"/>
    <x v="0"/>
    <x v="168"/>
    <x v="3"/>
    <x v="0"/>
  </r>
  <r>
    <n v="6"/>
    <x v="1"/>
    <x v="169"/>
    <x v="1"/>
    <x v="0"/>
  </r>
  <r>
    <n v="14"/>
    <x v="2"/>
    <x v="170"/>
    <x v="1"/>
    <x v="0"/>
  </r>
  <r>
    <n v="25"/>
    <x v="2"/>
    <x v="171"/>
    <x v="0"/>
    <x v="0"/>
  </r>
  <r>
    <n v="45"/>
    <x v="0"/>
    <x v="172"/>
    <x v="0"/>
    <x v="0"/>
  </r>
  <r>
    <n v="27"/>
    <x v="0"/>
    <x v="173"/>
    <x v="0"/>
    <x v="0"/>
  </r>
  <r>
    <n v="44"/>
    <x v="0"/>
    <x v="174"/>
    <x v="1"/>
    <x v="0"/>
  </r>
  <r>
    <n v="50"/>
    <x v="1"/>
    <x v="175"/>
    <x v="2"/>
    <x v="0"/>
  </r>
  <r>
    <n v="11"/>
    <x v="1"/>
    <x v="176"/>
    <x v="2"/>
    <x v="0"/>
  </r>
  <r>
    <n v="11"/>
    <x v="2"/>
    <x v="177"/>
    <x v="1"/>
    <x v="0"/>
  </r>
  <r>
    <n v="33"/>
    <x v="0"/>
    <x v="178"/>
    <x v="1"/>
    <x v="0"/>
  </r>
  <r>
    <n v="36"/>
    <x v="0"/>
    <x v="179"/>
    <x v="1"/>
    <x v="0"/>
  </r>
  <r>
    <n v="25"/>
    <x v="0"/>
    <x v="180"/>
    <x v="1"/>
    <x v="0"/>
  </r>
  <r>
    <n v="36"/>
    <x v="0"/>
    <x v="181"/>
    <x v="2"/>
    <x v="0"/>
  </r>
  <r>
    <n v="11"/>
    <x v="1"/>
    <x v="182"/>
    <x v="3"/>
    <x v="0"/>
  </r>
  <r>
    <n v="18"/>
    <x v="0"/>
    <x v="183"/>
    <x v="3"/>
    <x v="0"/>
  </r>
  <r>
    <n v="44"/>
    <x v="1"/>
    <x v="184"/>
    <x v="3"/>
    <x v="0"/>
  </r>
  <r>
    <n v="46"/>
    <x v="2"/>
    <x v="185"/>
    <x v="1"/>
    <x v="0"/>
  </r>
  <r>
    <n v="31"/>
    <x v="1"/>
    <x v="186"/>
    <x v="1"/>
    <x v="0"/>
  </r>
  <r>
    <n v="3"/>
    <x v="0"/>
    <x v="187"/>
    <x v="3"/>
    <x v="0"/>
  </r>
  <r>
    <n v="36"/>
    <x v="2"/>
    <x v="188"/>
    <x v="1"/>
    <x v="0"/>
  </r>
  <r>
    <n v="6"/>
    <x v="2"/>
    <x v="189"/>
    <x v="1"/>
    <x v="0"/>
  </r>
  <r>
    <n v="45"/>
    <x v="2"/>
    <x v="190"/>
    <x v="1"/>
    <x v="0"/>
  </r>
  <r>
    <n v="24"/>
    <x v="0"/>
    <x v="191"/>
    <x v="1"/>
    <x v="0"/>
  </r>
  <r>
    <n v="19"/>
    <x v="1"/>
    <x v="192"/>
    <x v="1"/>
    <x v="0"/>
  </r>
  <r>
    <n v="2"/>
    <x v="1"/>
    <x v="193"/>
    <x v="0"/>
    <x v="0"/>
  </r>
  <r>
    <n v="17"/>
    <x v="1"/>
    <x v="194"/>
    <x v="0"/>
    <x v="0"/>
  </r>
  <r>
    <n v="13"/>
    <x v="2"/>
    <x v="195"/>
    <x v="2"/>
    <x v="0"/>
  </r>
  <r>
    <n v="11"/>
    <x v="2"/>
    <x v="196"/>
    <x v="1"/>
    <x v="0"/>
  </r>
  <r>
    <n v="14"/>
    <x v="0"/>
    <x v="197"/>
    <x v="2"/>
    <x v="0"/>
  </r>
  <r>
    <n v="25"/>
    <x v="0"/>
    <x v="198"/>
    <x v="2"/>
    <x v="0"/>
  </r>
  <r>
    <n v="16"/>
    <x v="2"/>
    <x v="199"/>
    <x v="0"/>
    <x v="0"/>
  </r>
  <r>
    <n v="19"/>
    <x v="1"/>
    <x v="200"/>
    <x v="2"/>
    <x v="0"/>
  </r>
  <r>
    <n v="10"/>
    <x v="0"/>
    <x v="201"/>
    <x v="1"/>
    <x v="0"/>
  </r>
  <r>
    <n v="44"/>
    <x v="2"/>
    <x v="202"/>
    <x v="1"/>
    <x v="0"/>
  </r>
  <r>
    <n v="7"/>
    <x v="1"/>
    <x v="203"/>
    <x v="0"/>
    <x v="0"/>
  </r>
  <r>
    <n v="30"/>
    <x v="2"/>
    <x v="204"/>
    <x v="1"/>
    <x v="0"/>
  </r>
  <r>
    <n v="11"/>
    <x v="0"/>
    <x v="205"/>
    <x v="2"/>
    <x v="0"/>
  </r>
  <r>
    <n v="33"/>
    <x v="2"/>
    <x v="206"/>
    <x v="2"/>
    <x v="0"/>
  </r>
  <r>
    <n v="13"/>
    <x v="1"/>
    <x v="207"/>
    <x v="0"/>
    <x v="0"/>
  </r>
  <r>
    <n v="40"/>
    <x v="1"/>
    <x v="208"/>
    <x v="0"/>
    <x v="0"/>
  </r>
  <r>
    <n v="5"/>
    <x v="1"/>
    <x v="209"/>
    <x v="0"/>
    <x v="0"/>
  </r>
  <r>
    <n v="18"/>
    <x v="0"/>
    <x v="210"/>
    <x v="0"/>
    <x v="0"/>
  </r>
  <r>
    <n v="5"/>
    <x v="0"/>
    <x v="211"/>
    <x v="0"/>
    <x v="0"/>
  </r>
  <r>
    <n v="20"/>
    <x v="0"/>
    <x v="212"/>
    <x v="2"/>
    <x v="0"/>
  </r>
  <r>
    <n v="28"/>
    <x v="0"/>
    <x v="213"/>
    <x v="2"/>
    <x v="0"/>
  </r>
  <r>
    <n v="3"/>
    <x v="1"/>
    <x v="214"/>
    <x v="1"/>
    <x v="0"/>
  </r>
  <r>
    <n v="7"/>
    <x v="0"/>
    <x v="215"/>
    <x v="1"/>
    <x v="0"/>
  </r>
  <r>
    <n v="42"/>
    <x v="0"/>
    <x v="216"/>
    <x v="2"/>
    <x v="0"/>
  </r>
  <r>
    <n v="6"/>
    <x v="2"/>
    <x v="217"/>
    <x v="1"/>
    <x v="0"/>
  </r>
  <r>
    <n v="32"/>
    <x v="0"/>
    <x v="218"/>
    <x v="1"/>
    <x v="0"/>
  </r>
  <r>
    <n v="17"/>
    <x v="2"/>
    <x v="219"/>
    <x v="0"/>
    <x v="0"/>
  </r>
  <r>
    <n v="15"/>
    <x v="0"/>
    <x v="220"/>
    <x v="0"/>
    <x v="0"/>
  </r>
  <r>
    <n v="20"/>
    <x v="0"/>
    <x v="221"/>
    <x v="1"/>
    <x v="0"/>
  </r>
  <r>
    <n v="2"/>
    <x v="0"/>
    <x v="222"/>
    <x v="1"/>
    <x v="0"/>
  </r>
  <r>
    <n v="29"/>
    <x v="2"/>
    <x v="223"/>
    <x v="1"/>
    <x v="0"/>
  </r>
  <r>
    <n v="34"/>
    <x v="1"/>
    <x v="224"/>
    <x v="1"/>
    <x v="0"/>
  </r>
  <r>
    <n v="41"/>
    <x v="1"/>
    <x v="225"/>
    <x v="0"/>
    <x v="0"/>
  </r>
  <r>
    <n v="49"/>
    <x v="2"/>
    <x v="226"/>
    <x v="0"/>
    <x v="0"/>
  </r>
  <r>
    <n v="2"/>
    <x v="0"/>
    <x v="227"/>
    <x v="0"/>
    <x v="0"/>
  </r>
  <r>
    <n v="39"/>
    <x v="1"/>
    <x v="228"/>
    <x v="0"/>
    <x v="0"/>
  </r>
  <r>
    <n v="40"/>
    <x v="1"/>
    <x v="229"/>
    <x v="1"/>
    <x v="0"/>
  </r>
  <r>
    <n v="42"/>
    <x v="0"/>
    <x v="230"/>
    <x v="1"/>
    <x v="0"/>
  </r>
  <r>
    <n v="48"/>
    <x v="2"/>
    <x v="231"/>
    <x v="2"/>
    <x v="0"/>
  </r>
  <r>
    <n v="48"/>
    <x v="0"/>
    <x v="232"/>
    <x v="2"/>
    <x v="0"/>
  </r>
  <r>
    <n v="19"/>
    <x v="1"/>
    <x v="233"/>
    <x v="0"/>
    <x v="0"/>
  </r>
  <r>
    <n v="27"/>
    <x v="1"/>
    <x v="234"/>
    <x v="1"/>
    <x v="0"/>
  </r>
  <r>
    <n v="46"/>
    <x v="1"/>
    <x v="235"/>
    <x v="1"/>
    <x v="0"/>
  </r>
  <r>
    <n v="18"/>
    <x v="0"/>
    <x v="236"/>
    <x v="1"/>
    <x v="0"/>
  </r>
  <r>
    <n v="1"/>
    <x v="1"/>
    <x v="237"/>
    <x v="3"/>
    <x v="0"/>
  </r>
  <r>
    <n v="30"/>
    <x v="1"/>
    <x v="238"/>
    <x v="0"/>
    <x v="0"/>
  </r>
  <r>
    <n v="7"/>
    <x v="1"/>
    <x v="239"/>
    <x v="0"/>
    <x v="0"/>
  </r>
  <r>
    <n v="9"/>
    <x v="2"/>
    <x v="240"/>
    <x v="1"/>
    <x v="0"/>
  </r>
  <r>
    <n v="1"/>
    <x v="0"/>
    <x v="241"/>
    <x v="0"/>
    <x v="0"/>
  </r>
  <r>
    <n v="23"/>
    <x v="0"/>
    <x v="242"/>
    <x v="2"/>
    <x v="0"/>
  </r>
  <r>
    <n v="15"/>
    <x v="1"/>
    <x v="243"/>
    <x v="2"/>
    <x v="0"/>
  </r>
  <r>
    <n v="23"/>
    <x v="1"/>
    <x v="244"/>
    <x v="2"/>
    <x v="0"/>
  </r>
  <r>
    <n v="28"/>
    <x v="2"/>
    <x v="245"/>
    <x v="1"/>
    <x v="0"/>
  </r>
  <r>
    <n v="45"/>
    <x v="0"/>
    <x v="246"/>
    <x v="1"/>
    <x v="0"/>
  </r>
  <r>
    <n v="26"/>
    <x v="0"/>
    <x v="247"/>
    <x v="2"/>
    <x v="0"/>
  </r>
  <r>
    <n v="18"/>
    <x v="2"/>
    <x v="248"/>
    <x v="2"/>
    <x v="0"/>
  </r>
  <r>
    <n v="27"/>
    <x v="0"/>
    <x v="249"/>
    <x v="1"/>
    <x v="0"/>
  </r>
  <r>
    <n v="50"/>
    <x v="0"/>
    <x v="250"/>
    <x v="0"/>
    <x v="0"/>
  </r>
  <r>
    <n v="29"/>
    <x v="0"/>
    <x v="251"/>
    <x v="0"/>
    <x v="0"/>
  </r>
  <r>
    <n v="17"/>
    <x v="0"/>
    <x v="252"/>
    <x v="1"/>
    <x v="0"/>
  </r>
  <r>
    <n v="49"/>
    <x v="0"/>
    <x v="253"/>
    <x v="1"/>
    <x v="0"/>
  </r>
  <r>
    <n v="44"/>
    <x v="1"/>
    <x v="254"/>
    <x v="1"/>
    <x v="0"/>
  </r>
  <r>
    <n v="16"/>
    <x v="0"/>
    <x v="255"/>
    <x v="2"/>
    <x v="0"/>
  </r>
  <r>
    <n v="39"/>
    <x v="2"/>
    <x v="256"/>
    <x v="2"/>
    <x v="0"/>
  </r>
  <r>
    <n v="14"/>
    <x v="2"/>
    <x v="257"/>
    <x v="2"/>
    <x v="0"/>
  </r>
  <r>
    <n v="11"/>
    <x v="0"/>
    <x v="258"/>
    <x v="1"/>
    <x v="0"/>
  </r>
  <r>
    <n v="21"/>
    <x v="2"/>
    <x v="259"/>
    <x v="1"/>
    <x v="0"/>
  </r>
  <r>
    <n v="36"/>
    <x v="1"/>
    <x v="260"/>
    <x v="0"/>
    <x v="0"/>
  </r>
  <r>
    <n v="36"/>
    <x v="1"/>
    <x v="261"/>
    <x v="1"/>
    <x v="0"/>
  </r>
  <r>
    <n v="20"/>
    <x v="0"/>
    <x v="262"/>
    <x v="1"/>
    <x v="0"/>
  </r>
  <r>
    <n v="3"/>
    <x v="0"/>
    <x v="263"/>
    <x v="1"/>
    <x v="0"/>
  </r>
  <r>
    <n v="46"/>
    <x v="1"/>
    <x v="264"/>
    <x v="0"/>
    <x v="0"/>
  </r>
  <r>
    <n v="34"/>
    <x v="0"/>
    <x v="265"/>
    <x v="2"/>
    <x v="0"/>
  </r>
  <r>
    <n v="3"/>
    <x v="0"/>
    <x v="266"/>
    <x v="1"/>
    <x v="0"/>
  </r>
  <r>
    <n v="8"/>
    <x v="0"/>
    <x v="267"/>
    <x v="1"/>
    <x v="0"/>
  </r>
  <r>
    <n v="41"/>
    <x v="2"/>
    <x v="268"/>
    <x v="1"/>
    <x v="0"/>
  </r>
  <r>
    <n v="26"/>
    <x v="1"/>
    <x v="269"/>
    <x v="1"/>
    <x v="0"/>
  </r>
  <r>
    <n v="29"/>
    <x v="2"/>
    <x v="270"/>
    <x v="1"/>
    <x v="0"/>
  </r>
  <r>
    <n v="30"/>
    <x v="1"/>
    <x v="271"/>
    <x v="1"/>
    <x v="0"/>
  </r>
  <r>
    <n v="11"/>
    <x v="0"/>
    <x v="272"/>
    <x v="1"/>
    <x v="0"/>
  </r>
  <r>
    <n v="36"/>
    <x v="2"/>
    <x v="273"/>
    <x v="1"/>
    <x v="0"/>
  </r>
  <r>
    <n v="2"/>
    <x v="0"/>
    <x v="274"/>
    <x v="1"/>
    <x v="0"/>
  </r>
  <r>
    <n v="43"/>
    <x v="1"/>
    <x v="275"/>
    <x v="2"/>
    <x v="0"/>
  </r>
  <r>
    <n v="31"/>
    <x v="0"/>
    <x v="276"/>
    <x v="2"/>
    <x v="0"/>
  </r>
  <r>
    <n v="29"/>
    <x v="0"/>
    <x v="277"/>
    <x v="2"/>
    <x v="0"/>
  </r>
  <r>
    <n v="33"/>
    <x v="0"/>
    <x v="278"/>
    <x v="0"/>
    <x v="0"/>
  </r>
  <r>
    <n v="7"/>
    <x v="1"/>
    <x v="279"/>
    <x v="1"/>
    <x v="0"/>
  </r>
  <r>
    <n v="29"/>
    <x v="0"/>
    <x v="280"/>
    <x v="2"/>
    <x v="0"/>
  </r>
  <r>
    <n v="29"/>
    <x v="0"/>
    <x v="281"/>
    <x v="2"/>
    <x v="0"/>
  </r>
  <r>
    <n v="20"/>
    <x v="2"/>
    <x v="282"/>
    <x v="1"/>
    <x v="0"/>
  </r>
  <r>
    <n v="24"/>
    <x v="0"/>
    <x v="283"/>
    <x v="2"/>
    <x v="0"/>
  </r>
  <r>
    <n v="16"/>
    <x v="0"/>
    <x v="284"/>
    <x v="2"/>
    <x v="0"/>
  </r>
  <r>
    <n v="47"/>
    <x v="0"/>
    <x v="285"/>
    <x v="2"/>
    <x v="0"/>
  </r>
  <r>
    <n v="7"/>
    <x v="0"/>
    <x v="286"/>
    <x v="2"/>
    <x v="0"/>
  </r>
  <r>
    <n v="18"/>
    <x v="2"/>
    <x v="287"/>
    <x v="0"/>
    <x v="0"/>
  </r>
  <r>
    <n v="14"/>
    <x v="2"/>
    <x v="288"/>
    <x v="0"/>
    <x v="0"/>
  </r>
  <r>
    <n v="49"/>
    <x v="0"/>
    <x v="289"/>
    <x v="1"/>
    <x v="0"/>
  </r>
  <r>
    <n v="40"/>
    <x v="2"/>
    <x v="290"/>
    <x v="1"/>
    <x v="0"/>
  </r>
  <r>
    <n v="37"/>
    <x v="1"/>
    <x v="291"/>
    <x v="1"/>
    <x v="0"/>
  </r>
  <r>
    <n v="6"/>
    <x v="1"/>
    <x v="292"/>
    <x v="2"/>
    <x v="0"/>
  </r>
  <r>
    <n v="25"/>
    <x v="1"/>
    <x v="293"/>
    <x v="1"/>
    <x v="0"/>
  </r>
  <r>
    <n v="42"/>
    <x v="0"/>
    <x v="294"/>
    <x v="1"/>
    <x v="0"/>
  </r>
  <r>
    <n v="41"/>
    <x v="0"/>
    <x v="295"/>
    <x v="1"/>
    <x v="0"/>
  </r>
  <r>
    <n v="14"/>
    <x v="1"/>
    <x v="296"/>
    <x v="1"/>
    <x v="0"/>
  </r>
  <r>
    <n v="40"/>
    <x v="2"/>
    <x v="297"/>
    <x v="1"/>
    <x v="0"/>
  </r>
  <r>
    <n v="23"/>
    <x v="2"/>
    <x v="298"/>
    <x v="1"/>
    <x v="0"/>
  </r>
  <r>
    <n v="25"/>
    <x v="2"/>
    <x v="299"/>
    <x v="1"/>
    <x v="0"/>
  </r>
  <r>
    <n v="38"/>
    <x v="0"/>
    <x v="300"/>
    <x v="2"/>
    <x v="0"/>
  </r>
  <r>
    <n v="30"/>
    <x v="2"/>
    <x v="301"/>
    <x v="1"/>
    <x v="0"/>
  </r>
  <r>
    <n v="20"/>
    <x v="0"/>
    <x v="302"/>
    <x v="1"/>
    <x v="0"/>
  </r>
  <r>
    <n v="21"/>
    <x v="0"/>
    <x v="303"/>
    <x v="1"/>
    <x v="0"/>
  </r>
  <r>
    <n v="21"/>
    <x v="2"/>
    <x v="304"/>
    <x v="1"/>
    <x v="0"/>
  </r>
  <r>
    <n v="29"/>
    <x v="0"/>
    <x v="305"/>
    <x v="0"/>
    <x v="0"/>
  </r>
  <r>
    <n v="43"/>
    <x v="0"/>
    <x v="306"/>
    <x v="0"/>
    <x v="0"/>
  </r>
  <r>
    <n v="50"/>
    <x v="0"/>
    <x v="307"/>
    <x v="2"/>
    <x v="0"/>
  </r>
  <r>
    <n v="19"/>
    <x v="2"/>
    <x v="308"/>
    <x v="2"/>
    <x v="0"/>
  </r>
  <r>
    <n v="49"/>
    <x v="2"/>
    <x v="309"/>
    <x v="2"/>
    <x v="0"/>
  </r>
  <r>
    <n v="1"/>
    <x v="0"/>
    <x v="310"/>
    <x v="1"/>
    <x v="0"/>
  </r>
  <r>
    <n v="20"/>
    <x v="0"/>
    <x v="311"/>
    <x v="1"/>
    <x v="0"/>
  </r>
  <r>
    <n v="18"/>
    <x v="2"/>
    <x v="312"/>
    <x v="2"/>
    <x v="0"/>
  </r>
  <r>
    <n v="10"/>
    <x v="0"/>
    <x v="313"/>
    <x v="1"/>
    <x v="0"/>
  </r>
  <r>
    <n v="14"/>
    <x v="1"/>
    <x v="314"/>
    <x v="1"/>
    <x v="0"/>
  </r>
  <r>
    <n v="38"/>
    <x v="1"/>
    <x v="315"/>
    <x v="1"/>
    <x v="0"/>
  </r>
  <r>
    <n v="13"/>
    <x v="0"/>
    <x v="316"/>
    <x v="2"/>
    <x v="0"/>
  </r>
  <r>
    <n v="40"/>
    <x v="1"/>
    <x v="317"/>
    <x v="3"/>
    <x v="0"/>
  </r>
  <r>
    <n v="28"/>
    <x v="0"/>
    <x v="318"/>
    <x v="2"/>
    <x v="0"/>
  </r>
  <r>
    <n v="46"/>
    <x v="0"/>
    <x v="319"/>
    <x v="2"/>
    <x v="0"/>
  </r>
  <r>
    <n v="32"/>
    <x v="0"/>
    <x v="320"/>
    <x v="1"/>
    <x v="0"/>
  </r>
  <r>
    <n v="19"/>
    <x v="2"/>
    <x v="321"/>
    <x v="1"/>
    <x v="0"/>
  </r>
  <r>
    <n v="28"/>
    <x v="0"/>
    <x v="322"/>
    <x v="1"/>
    <x v="0"/>
  </r>
  <r>
    <n v="49"/>
    <x v="0"/>
    <x v="323"/>
    <x v="1"/>
    <x v="0"/>
  </r>
  <r>
    <n v="43"/>
    <x v="0"/>
    <x v="324"/>
    <x v="1"/>
    <x v="0"/>
  </r>
  <r>
    <n v="24"/>
    <x v="0"/>
    <x v="325"/>
    <x v="1"/>
    <x v="0"/>
  </r>
  <r>
    <n v="2"/>
    <x v="0"/>
    <x v="326"/>
    <x v="3"/>
    <x v="0"/>
  </r>
  <r>
    <n v="15"/>
    <x v="0"/>
    <x v="327"/>
    <x v="1"/>
    <x v="0"/>
  </r>
  <r>
    <n v="25"/>
    <x v="0"/>
    <x v="328"/>
    <x v="1"/>
    <x v="0"/>
  </r>
  <r>
    <n v="40"/>
    <x v="0"/>
    <x v="329"/>
    <x v="0"/>
    <x v="0"/>
  </r>
  <r>
    <n v="47"/>
    <x v="0"/>
    <x v="330"/>
    <x v="2"/>
    <x v="0"/>
  </r>
  <r>
    <n v="10"/>
    <x v="1"/>
    <x v="331"/>
    <x v="2"/>
    <x v="0"/>
  </r>
  <r>
    <n v="32"/>
    <x v="2"/>
    <x v="332"/>
    <x v="2"/>
    <x v="0"/>
  </r>
  <r>
    <n v="48"/>
    <x v="0"/>
    <x v="333"/>
    <x v="1"/>
    <x v="0"/>
  </r>
  <r>
    <n v="19"/>
    <x v="1"/>
    <x v="334"/>
    <x v="1"/>
    <x v="0"/>
  </r>
  <r>
    <n v="18"/>
    <x v="0"/>
    <x v="335"/>
    <x v="1"/>
    <x v="0"/>
  </r>
  <r>
    <n v="15"/>
    <x v="0"/>
    <x v="336"/>
    <x v="1"/>
    <x v="0"/>
  </r>
  <r>
    <n v="2"/>
    <x v="2"/>
    <x v="337"/>
    <x v="1"/>
    <x v="0"/>
  </r>
  <r>
    <n v="41"/>
    <x v="1"/>
    <x v="338"/>
    <x v="1"/>
    <x v="0"/>
  </r>
  <r>
    <n v="18"/>
    <x v="0"/>
    <x v="339"/>
    <x v="1"/>
    <x v="0"/>
  </r>
  <r>
    <n v="44"/>
    <x v="0"/>
    <x v="340"/>
    <x v="1"/>
    <x v="0"/>
  </r>
  <r>
    <n v="22"/>
    <x v="1"/>
    <x v="341"/>
    <x v="1"/>
    <x v="0"/>
  </r>
  <r>
    <n v="23"/>
    <x v="0"/>
    <x v="342"/>
    <x v="1"/>
    <x v="0"/>
  </r>
  <r>
    <n v="49"/>
    <x v="1"/>
    <x v="343"/>
    <x v="2"/>
    <x v="0"/>
  </r>
  <r>
    <n v="7"/>
    <x v="2"/>
    <x v="344"/>
    <x v="1"/>
    <x v="0"/>
  </r>
  <r>
    <n v="31"/>
    <x v="1"/>
    <x v="345"/>
    <x v="1"/>
    <x v="0"/>
  </r>
  <r>
    <n v="7"/>
    <x v="0"/>
    <x v="346"/>
    <x v="0"/>
    <x v="0"/>
  </r>
  <r>
    <n v="6"/>
    <x v="0"/>
    <x v="347"/>
    <x v="0"/>
    <x v="0"/>
  </r>
  <r>
    <n v="33"/>
    <x v="1"/>
    <x v="348"/>
    <x v="0"/>
    <x v="0"/>
  </r>
  <r>
    <n v="34"/>
    <x v="0"/>
    <x v="349"/>
    <x v="1"/>
    <x v="0"/>
  </r>
  <r>
    <n v="46"/>
    <x v="1"/>
    <x v="350"/>
    <x v="1"/>
    <x v="0"/>
  </r>
  <r>
    <n v="45"/>
    <x v="0"/>
    <x v="351"/>
    <x v="1"/>
    <x v="0"/>
  </r>
  <r>
    <n v="40"/>
    <x v="0"/>
    <x v="352"/>
    <x v="1"/>
    <x v="0"/>
  </r>
  <r>
    <n v="8"/>
    <x v="0"/>
    <x v="353"/>
    <x v="0"/>
    <x v="0"/>
  </r>
  <r>
    <n v="25"/>
    <x v="0"/>
    <x v="354"/>
    <x v="1"/>
    <x v="0"/>
  </r>
  <r>
    <n v="18"/>
    <x v="0"/>
    <x v="355"/>
    <x v="1"/>
    <x v="0"/>
  </r>
  <r>
    <n v="16"/>
    <x v="0"/>
    <x v="356"/>
    <x v="1"/>
    <x v="0"/>
  </r>
  <r>
    <n v="17"/>
    <x v="0"/>
    <x v="357"/>
    <x v="1"/>
    <x v="0"/>
  </r>
  <r>
    <n v="27"/>
    <x v="0"/>
    <x v="358"/>
    <x v="1"/>
    <x v="0"/>
  </r>
  <r>
    <n v="7"/>
    <x v="0"/>
    <x v="359"/>
    <x v="1"/>
    <x v="0"/>
  </r>
  <r>
    <n v="43"/>
    <x v="0"/>
    <x v="360"/>
    <x v="1"/>
    <x v="0"/>
  </r>
  <r>
    <n v="26"/>
    <x v="0"/>
    <x v="361"/>
    <x v="1"/>
    <x v="0"/>
  </r>
  <r>
    <n v="47"/>
    <x v="1"/>
    <x v="362"/>
    <x v="2"/>
    <x v="0"/>
  </r>
  <r>
    <n v="38"/>
    <x v="1"/>
    <x v="363"/>
    <x v="0"/>
    <x v="0"/>
  </r>
  <r>
    <n v="15"/>
    <x v="0"/>
    <x v="364"/>
    <x v="0"/>
    <x v="0"/>
  </r>
  <r>
    <n v="5"/>
    <x v="0"/>
    <x v="365"/>
    <x v="0"/>
    <x v="0"/>
  </r>
  <r>
    <n v="14"/>
    <x v="0"/>
    <x v="366"/>
    <x v="1"/>
    <x v="0"/>
  </r>
  <r>
    <n v="39"/>
    <x v="1"/>
    <x v="367"/>
    <x v="1"/>
    <x v="0"/>
  </r>
  <r>
    <n v="25"/>
    <x v="0"/>
    <x v="368"/>
    <x v="2"/>
    <x v="0"/>
  </r>
  <r>
    <n v="36"/>
    <x v="0"/>
    <x v="369"/>
    <x v="2"/>
    <x v="0"/>
  </r>
  <r>
    <n v="21"/>
    <x v="1"/>
    <x v="370"/>
    <x v="2"/>
    <x v="0"/>
  </r>
  <r>
    <n v="36"/>
    <x v="0"/>
    <x v="371"/>
    <x v="2"/>
    <x v="0"/>
  </r>
  <r>
    <n v="44"/>
    <x v="0"/>
    <x v="372"/>
    <x v="2"/>
    <x v="0"/>
  </r>
  <r>
    <n v="7"/>
    <x v="0"/>
    <x v="373"/>
    <x v="0"/>
    <x v="0"/>
  </r>
  <r>
    <n v="43"/>
    <x v="0"/>
    <x v="374"/>
    <x v="1"/>
    <x v="0"/>
  </r>
  <r>
    <n v="4"/>
    <x v="0"/>
    <x v="375"/>
    <x v="2"/>
    <x v="0"/>
  </r>
  <r>
    <n v="46"/>
    <x v="1"/>
    <x v="376"/>
    <x v="1"/>
    <x v="0"/>
  </r>
  <r>
    <n v="37"/>
    <x v="0"/>
    <x v="377"/>
    <x v="1"/>
    <x v="0"/>
  </r>
  <r>
    <n v="34"/>
    <x v="2"/>
    <x v="378"/>
    <x v="2"/>
    <x v="0"/>
  </r>
  <r>
    <n v="23"/>
    <x v="0"/>
    <x v="379"/>
    <x v="0"/>
    <x v="0"/>
  </r>
  <r>
    <n v="5"/>
    <x v="0"/>
    <x v="380"/>
    <x v="1"/>
    <x v="0"/>
  </r>
  <r>
    <n v="48"/>
    <x v="0"/>
    <x v="381"/>
    <x v="1"/>
    <x v="0"/>
  </r>
  <r>
    <n v="34"/>
    <x v="1"/>
    <x v="347"/>
    <x v="1"/>
    <x v="0"/>
  </r>
  <r>
    <n v="26"/>
    <x v="0"/>
    <x v="382"/>
    <x v="0"/>
    <x v="0"/>
  </r>
  <r>
    <n v="41"/>
    <x v="1"/>
    <x v="383"/>
    <x v="0"/>
    <x v="0"/>
  </r>
  <r>
    <n v="33"/>
    <x v="0"/>
    <x v="384"/>
    <x v="1"/>
    <x v="0"/>
  </r>
  <r>
    <n v="1"/>
    <x v="1"/>
    <x v="385"/>
    <x v="1"/>
    <x v="0"/>
  </r>
  <r>
    <n v="50"/>
    <x v="2"/>
    <x v="386"/>
    <x v="0"/>
    <x v="0"/>
  </r>
  <r>
    <n v="30"/>
    <x v="0"/>
    <x v="387"/>
    <x v="1"/>
    <x v="0"/>
  </r>
  <r>
    <n v="5"/>
    <x v="0"/>
    <x v="388"/>
    <x v="1"/>
    <x v="0"/>
  </r>
  <r>
    <n v="13"/>
    <x v="1"/>
    <x v="389"/>
    <x v="3"/>
    <x v="0"/>
  </r>
  <r>
    <n v="4"/>
    <x v="0"/>
    <x v="390"/>
    <x v="3"/>
    <x v="0"/>
  </r>
  <r>
    <n v="41"/>
    <x v="2"/>
    <x v="391"/>
    <x v="0"/>
    <x v="0"/>
  </r>
  <r>
    <n v="32"/>
    <x v="2"/>
    <x v="392"/>
    <x v="0"/>
    <x v="0"/>
  </r>
  <r>
    <n v="11"/>
    <x v="0"/>
    <x v="393"/>
    <x v="1"/>
    <x v="0"/>
  </r>
  <r>
    <n v="30"/>
    <x v="0"/>
    <x v="394"/>
    <x v="1"/>
    <x v="0"/>
  </r>
  <r>
    <n v="50"/>
    <x v="0"/>
    <x v="395"/>
    <x v="0"/>
    <x v="0"/>
  </r>
  <r>
    <n v="15"/>
    <x v="1"/>
    <x v="396"/>
    <x v="0"/>
    <x v="0"/>
  </r>
  <r>
    <n v="28"/>
    <x v="0"/>
    <x v="397"/>
    <x v="1"/>
    <x v="0"/>
  </r>
  <r>
    <n v="42"/>
    <x v="2"/>
    <x v="398"/>
    <x v="1"/>
    <x v="0"/>
  </r>
  <r>
    <n v="23"/>
    <x v="1"/>
    <x v="399"/>
    <x v="2"/>
    <x v="0"/>
  </r>
  <r>
    <n v="46"/>
    <x v="2"/>
    <x v="400"/>
    <x v="1"/>
    <x v="0"/>
  </r>
  <r>
    <n v="45"/>
    <x v="0"/>
    <x v="401"/>
    <x v="1"/>
    <x v="0"/>
  </r>
  <r>
    <n v="23"/>
    <x v="2"/>
    <x v="402"/>
    <x v="1"/>
    <x v="0"/>
  </r>
  <r>
    <n v="18"/>
    <x v="0"/>
    <x v="403"/>
    <x v="3"/>
    <x v="0"/>
  </r>
  <r>
    <n v="48"/>
    <x v="2"/>
    <x v="404"/>
    <x v="0"/>
    <x v="0"/>
  </r>
  <r>
    <n v="14"/>
    <x v="0"/>
    <x v="405"/>
    <x v="2"/>
    <x v="0"/>
  </r>
  <r>
    <n v="7"/>
    <x v="1"/>
    <x v="406"/>
    <x v="0"/>
    <x v="0"/>
  </r>
  <r>
    <n v="29"/>
    <x v="1"/>
    <x v="407"/>
    <x v="1"/>
    <x v="0"/>
  </r>
  <r>
    <n v="26"/>
    <x v="1"/>
    <x v="408"/>
    <x v="2"/>
    <x v="0"/>
  </r>
  <r>
    <n v="28"/>
    <x v="0"/>
    <x v="409"/>
    <x v="1"/>
    <x v="0"/>
  </r>
  <r>
    <n v="28"/>
    <x v="0"/>
    <x v="410"/>
    <x v="0"/>
    <x v="0"/>
  </r>
  <r>
    <n v="16"/>
    <x v="1"/>
    <x v="411"/>
    <x v="2"/>
    <x v="0"/>
  </r>
  <r>
    <n v="29"/>
    <x v="1"/>
    <x v="412"/>
    <x v="2"/>
    <x v="0"/>
  </r>
  <r>
    <n v="11"/>
    <x v="0"/>
    <x v="413"/>
    <x v="2"/>
    <x v="0"/>
  </r>
  <r>
    <n v="14"/>
    <x v="0"/>
    <x v="414"/>
    <x v="0"/>
    <x v="0"/>
  </r>
  <r>
    <n v="50"/>
    <x v="0"/>
    <x v="415"/>
    <x v="0"/>
    <x v="0"/>
  </r>
  <r>
    <n v="16"/>
    <x v="1"/>
    <x v="416"/>
    <x v="1"/>
    <x v="0"/>
  </r>
  <r>
    <n v="25"/>
    <x v="2"/>
    <x v="417"/>
    <x v="1"/>
    <x v="0"/>
  </r>
  <r>
    <n v="44"/>
    <x v="0"/>
    <x v="418"/>
    <x v="1"/>
    <x v="0"/>
  </r>
  <r>
    <n v="33"/>
    <x v="0"/>
    <x v="419"/>
    <x v="1"/>
    <x v="0"/>
  </r>
  <r>
    <n v="37"/>
    <x v="0"/>
    <x v="420"/>
    <x v="1"/>
    <x v="0"/>
  </r>
  <r>
    <n v="42"/>
    <x v="2"/>
    <x v="421"/>
    <x v="1"/>
    <x v="0"/>
  </r>
  <r>
    <n v="11"/>
    <x v="2"/>
    <x v="422"/>
    <x v="1"/>
    <x v="0"/>
  </r>
  <r>
    <n v="3"/>
    <x v="0"/>
    <x v="423"/>
    <x v="2"/>
    <x v="0"/>
  </r>
  <r>
    <n v="36"/>
    <x v="2"/>
    <x v="424"/>
    <x v="1"/>
    <x v="0"/>
  </r>
  <r>
    <n v="39"/>
    <x v="0"/>
    <x v="425"/>
    <x v="1"/>
    <x v="0"/>
  </r>
  <r>
    <n v="30"/>
    <x v="0"/>
    <x v="426"/>
    <x v="1"/>
    <x v="0"/>
  </r>
  <r>
    <n v="42"/>
    <x v="0"/>
    <x v="427"/>
    <x v="0"/>
    <x v="0"/>
  </r>
  <r>
    <n v="38"/>
    <x v="0"/>
    <x v="428"/>
    <x v="1"/>
    <x v="0"/>
  </r>
  <r>
    <n v="47"/>
    <x v="0"/>
    <x v="429"/>
    <x v="1"/>
    <x v="0"/>
  </r>
  <r>
    <n v="1"/>
    <x v="2"/>
    <x v="430"/>
    <x v="3"/>
    <x v="0"/>
  </r>
  <r>
    <n v="43"/>
    <x v="1"/>
    <x v="431"/>
    <x v="0"/>
    <x v="0"/>
  </r>
  <r>
    <n v="50"/>
    <x v="0"/>
    <x v="432"/>
    <x v="2"/>
    <x v="0"/>
  </r>
  <r>
    <n v="31"/>
    <x v="1"/>
    <x v="433"/>
    <x v="2"/>
    <x v="0"/>
  </r>
  <r>
    <n v="23"/>
    <x v="1"/>
    <x v="434"/>
    <x v="0"/>
    <x v="0"/>
  </r>
  <r>
    <n v="7"/>
    <x v="2"/>
    <x v="435"/>
    <x v="3"/>
    <x v="0"/>
  </r>
  <r>
    <n v="23"/>
    <x v="2"/>
    <x v="436"/>
    <x v="2"/>
    <x v="0"/>
  </r>
  <r>
    <n v="30"/>
    <x v="0"/>
    <x v="437"/>
    <x v="2"/>
    <x v="0"/>
  </r>
  <r>
    <n v="21"/>
    <x v="1"/>
    <x v="438"/>
    <x v="1"/>
    <x v="0"/>
  </r>
  <r>
    <n v="16"/>
    <x v="2"/>
    <x v="439"/>
    <x v="0"/>
    <x v="0"/>
  </r>
  <r>
    <n v="40"/>
    <x v="0"/>
    <x v="440"/>
    <x v="0"/>
    <x v="0"/>
  </r>
  <r>
    <n v="1"/>
    <x v="2"/>
    <x v="441"/>
    <x v="0"/>
    <x v="0"/>
  </r>
  <r>
    <n v="30"/>
    <x v="1"/>
    <x v="442"/>
    <x v="0"/>
    <x v="0"/>
  </r>
  <r>
    <n v="40"/>
    <x v="0"/>
    <x v="443"/>
    <x v="2"/>
    <x v="0"/>
  </r>
  <r>
    <n v="39"/>
    <x v="0"/>
    <x v="444"/>
    <x v="1"/>
    <x v="0"/>
  </r>
  <r>
    <n v="34"/>
    <x v="2"/>
    <x v="445"/>
    <x v="2"/>
    <x v="0"/>
  </r>
  <r>
    <n v="44"/>
    <x v="0"/>
    <x v="446"/>
    <x v="1"/>
    <x v="0"/>
  </r>
  <r>
    <n v="28"/>
    <x v="2"/>
    <x v="447"/>
    <x v="1"/>
    <x v="0"/>
  </r>
  <r>
    <n v="6"/>
    <x v="2"/>
    <x v="448"/>
    <x v="1"/>
    <x v="0"/>
  </r>
  <r>
    <n v="27"/>
    <x v="0"/>
    <x v="449"/>
    <x v="0"/>
    <x v="0"/>
  </r>
  <r>
    <n v="8"/>
    <x v="0"/>
    <x v="450"/>
    <x v="1"/>
    <x v="0"/>
  </r>
  <r>
    <n v="45"/>
    <x v="2"/>
    <x v="451"/>
    <x v="1"/>
    <x v="0"/>
  </r>
  <r>
    <n v="20"/>
    <x v="0"/>
    <x v="452"/>
    <x v="1"/>
    <x v="0"/>
  </r>
  <r>
    <n v="50"/>
    <x v="0"/>
    <x v="453"/>
    <x v="3"/>
    <x v="0"/>
  </r>
  <r>
    <n v="49"/>
    <x v="1"/>
    <x v="454"/>
    <x v="3"/>
    <x v="0"/>
  </r>
  <r>
    <n v="44"/>
    <x v="0"/>
    <x v="455"/>
    <x v="0"/>
    <x v="0"/>
  </r>
  <r>
    <n v="8"/>
    <x v="2"/>
    <x v="456"/>
    <x v="2"/>
    <x v="0"/>
  </r>
  <r>
    <n v="26"/>
    <x v="0"/>
    <x v="457"/>
    <x v="1"/>
    <x v="0"/>
  </r>
  <r>
    <n v="5"/>
    <x v="2"/>
    <x v="458"/>
    <x v="1"/>
    <x v="0"/>
  </r>
  <r>
    <n v="39"/>
    <x v="2"/>
    <x v="459"/>
    <x v="1"/>
    <x v="0"/>
  </r>
  <r>
    <n v="39"/>
    <x v="0"/>
    <x v="460"/>
    <x v="2"/>
    <x v="0"/>
  </r>
  <r>
    <n v="8"/>
    <x v="0"/>
    <x v="461"/>
    <x v="1"/>
    <x v="0"/>
  </r>
  <r>
    <n v="26"/>
    <x v="0"/>
    <x v="462"/>
    <x v="1"/>
    <x v="0"/>
  </r>
  <r>
    <n v="40"/>
    <x v="0"/>
    <x v="463"/>
    <x v="0"/>
    <x v="0"/>
  </r>
  <r>
    <n v="42"/>
    <x v="0"/>
    <x v="464"/>
    <x v="0"/>
    <x v="0"/>
  </r>
  <r>
    <n v="11"/>
    <x v="0"/>
    <x v="81"/>
    <x v="0"/>
    <x v="0"/>
  </r>
  <r>
    <n v="12"/>
    <x v="2"/>
    <x v="465"/>
    <x v="1"/>
    <x v="0"/>
  </r>
  <r>
    <n v="20"/>
    <x v="0"/>
    <x v="466"/>
    <x v="1"/>
    <x v="0"/>
  </r>
  <r>
    <n v="25"/>
    <x v="0"/>
    <x v="467"/>
    <x v="3"/>
    <x v="0"/>
  </r>
  <r>
    <n v="23"/>
    <x v="0"/>
    <x v="468"/>
    <x v="0"/>
    <x v="0"/>
  </r>
  <r>
    <n v="1"/>
    <x v="0"/>
    <x v="469"/>
    <x v="1"/>
    <x v="0"/>
  </r>
  <r>
    <n v="38"/>
    <x v="0"/>
    <x v="470"/>
    <x v="1"/>
    <x v="0"/>
  </r>
  <r>
    <n v="5"/>
    <x v="0"/>
    <x v="471"/>
    <x v="1"/>
    <x v="0"/>
  </r>
  <r>
    <n v="41"/>
    <x v="0"/>
    <x v="472"/>
    <x v="1"/>
    <x v="0"/>
  </r>
  <r>
    <n v="45"/>
    <x v="1"/>
    <x v="473"/>
    <x v="1"/>
    <x v="0"/>
  </r>
  <r>
    <n v="43"/>
    <x v="2"/>
    <x v="474"/>
    <x v="1"/>
    <x v="0"/>
  </r>
  <r>
    <n v="5"/>
    <x v="0"/>
    <x v="475"/>
    <x v="1"/>
    <x v="0"/>
  </r>
  <r>
    <n v="28"/>
    <x v="2"/>
    <x v="476"/>
    <x v="1"/>
    <x v="0"/>
  </r>
  <r>
    <n v="41"/>
    <x v="2"/>
    <x v="477"/>
    <x v="1"/>
    <x v="0"/>
  </r>
  <r>
    <n v="31"/>
    <x v="1"/>
    <x v="478"/>
    <x v="1"/>
    <x v="0"/>
  </r>
  <r>
    <n v="35"/>
    <x v="1"/>
    <x v="479"/>
    <x v="1"/>
    <x v="0"/>
  </r>
  <r>
    <n v="13"/>
    <x v="0"/>
    <x v="480"/>
    <x v="1"/>
    <x v="0"/>
  </r>
  <r>
    <n v="45"/>
    <x v="0"/>
    <x v="481"/>
    <x v="3"/>
    <x v="0"/>
  </r>
  <r>
    <n v="23"/>
    <x v="0"/>
    <x v="482"/>
    <x v="1"/>
    <x v="0"/>
  </r>
  <r>
    <n v="40"/>
    <x v="0"/>
    <x v="483"/>
    <x v="0"/>
    <x v="0"/>
  </r>
  <r>
    <n v="1"/>
    <x v="1"/>
    <x v="484"/>
    <x v="0"/>
    <x v="0"/>
  </r>
  <r>
    <n v="8"/>
    <x v="0"/>
    <x v="485"/>
    <x v="0"/>
    <x v="0"/>
  </r>
  <r>
    <n v="37"/>
    <x v="1"/>
    <x v="486"/>
    <x v="2"/>
    <x v="0"/>
  </r>
  <r>
    <n v="47"/>
    <x v="0"/>
    <x v="487"/>
    <x v="3"/>
    <x v="0"/>
  </r>
  <r>
    <n v="18"/>
    <x v="2"/>
    <x v="488"/>
    <x v="2"/>
    <x v="0"/>
  </r>
  <r>
    <n v="22"/>
    <x v="0"/>
    <x v="489"/>
    <x v="2"/>
    <x v="0"/>
  </r>
  <r>
    <n v="45"/>
    <x v="0"/>
    <x v="490"/>
    <x v="2"/>
    <x v="0"/>
  </r>
  <r>
    <n v="47"/>
    <x v="0"/>
    <x v="491"/>
    <x v="2"/>
    <x v="0"/>
  </r>
  <r>
    <n v="42"/>
    <x v="1"/>
    <x v="492"/>
    <x v="1"/>
    <x v="0"/>
  </r>
  <r>
    <n v="9"/>
    <x v="1"/>
    <x v="493"/>
    <x v="1"/>
    <x v="0"/>
  </r>
  <r>
    <n v="42"/>
    <x v="0"/>
    <x v="494"/>
    <x v="1"/>
    <x v="0"/>
  </r>
  <r>
    <n v="50"/>
    <x v="0"/>
    <x v="495"/>
    <x v="1"/>
    <x v="0"/>
  </r>
  <r>
    <n v="21"/>
    <x v="0"/>
    <x v="496"/>
    <x v="1"/>
    <x v="0"/>
  </r>
  <r>
    <n v="50"/>
    <x v="2"/>
    <x v="497"/>
    <x v="0"/>
    <x v="0"/>
  </r>
  <r>
    <n v="43"/>
    <x v="1"/>
    <x v="498"/>
    <x v="1"/>
    <x v="0"/>
  </r>
  <r>
    <n v="6"/>
    <x v="0"/>
    <x v="499"/>
    <x v="1"/>
    <x v="0"/>
  </r>
  <r>
    <n v="1"/>
    <x v="1"/>
    <x v="500"/>
    <x v="1"/>
    <x v="0"/>
  </r>
  <r>
    <n v="50"/>
    <x v="0"/>
    <x v="501"/>
    <x v="2"/>
    <x v="0"/>
  </r>
  <r>
    <n v="31"/>
    <x v="1"/>
    <x v="502"/>
    <x v="2"/>
    <x v="0"/>
  </r>
  <r>
    <n v="1"/>
    <x v="0"/>
    <x v="503"/>
    <x v="1"/>
    <x v="0"/>
  </r>
  <r>
    <n v="20"/>
    <x v="1"/>
    <x v="504"/>
    <x v="1"/>
    <x v="0"/>
  </r>
  <r>
    <n v="23"/>
    <x v="0"/>
    <x v="505"/>
    <x v="0"/>
    <x v="0"/>
  </r>
  <r>
    <n v="32"/>
    <x v="0"/>
    <x v="506"/>
    <x v="2"/>
    <x v="0"/>
  </r>
  <r>
    <n v="9"/>
    <x v="0"/>
    <x v="507"/>
    <x v="3"/>
    <x v="0"/>
  </r>
  <r>
    <n v="44"/>
    <x v="0"/>
    <x v="508"/>
    <x v="1"/>
    <x v="0"/>
  </r>
  <r>
    <n v="41"/>
    <x v="0"/>
    <x v="509"/>
    <x v="1"/>
    <x v="0"/>
  </r>
  <r>
    <n v="33"/>
    <x v="0"/>
    <x v="510"/>
    <x v="1"/>
    <x v="0"/>
  </r>
  <r>
    <n v="8"/>
    <x v="1"/>
    <x v="511"/>
    <x v="1"/>
    <x v="0"/>
  </r>
  <r>
    <n v="14"/>
    <x v="0"/>
    <x v="512"/>
    <x v="0"/>
    <x v="0"/>
  </r>
  <r>
    <n v="10"/>
    <x v="0"/>
    <x v="513"/>
    <x v="1"/>
    <x v="0"/>
  </r>
  <r>
    <n v="18"/>
    <x v="0"/>
    <x v="514"/>
    <x v="0"/>
    <x v="0"/>
  </r>
  <r>
    <n v="31"/>
    <x v="0"/>
    <x v="515"/>
    <x v="0"/>
    <x v="0"/>
  </r>
  <r>
    <n v="24"/>
    <x v="1"/>
    <x v="516"/>
    <x v="1"/>
    <x v="0"/>
  </r>
  <r>
    <n v="21"/>
    <x v="0"/>
    <x v="517"/>
    <x v="3"/>
    <x v="0"/>
  </r>
  <r>
    <n v="31"/>
    <x v="0"/>
    <x v="518"/>
    <x v="0"/>
    <x v="0"/>
  </r>
  <r>
    <n v="15"/>
    <x v="2"/>
    <x v="519"/>
    <x v="3"/>
    <x v="0"/>
  </r>
  <r>
    <n v="46"/>
    <x v="2"/>
    <x v="520"/>
    <x v="0"/>
    <x v="0"/>
  </r>
  <r>
    <n v="25"/>
    <x v="0"/>
    <x v="521"/>
    <x v="1"/>
    <x v="0"/>
  </r>
  <r>
    <n v="34"/>
    <x v="0"/>
    <x v="522"/>
    <x v="1"/>
    <x v="0"/>
  </r>
  <r>
    <n v="35"/>
    <x v="1"/>
    <x v="523"/>
    <x v="0"/>
    <x v="0"/>
  </r>
  <r>
    <n v="19"/>
    <x v="2"/>
    <x v="524"/>
    <x v="0"/>
    <x v="0"/>
  </r>
  <r>
    <n v="7"/>
    <x v="1"/>
    <x v="525"/>
    <x v="2"/>
    <x v="0"/>
  </r>
  <r>
    <n v="23"/>
    <x v="0"/>
    <x v="526"/>
    <x v="2"/>
    <x v="0"/>
  </r>
  <r>
    <n v="32"/>
    <x v="2"/>
    <x v="527"/>
    <x v="2"/>
    <x v="0"/>
  </r>
  <r>
    <n v="35"/>
    <x v="0"/>
    <x v="528"/>
    <x v="2"/>
    <x v="0"/>
  </r>
  <r>
    <n v="2"/>
    <x v="2"/>
    <x v="529"/>
    <x v="2"/>
    <x v="0"/>
  </r>
  <r>
    <n v="8"/>
    <x v="0"/>
    <x v="530"/>
    <x v="2"/>
    <x v="0"/>
  </r>
  <r>
    <n v="31"/>
    <x v="2"/>
    <x v="531"/>
    <x v="2"/>
    <x v="0"/>
  </r>
  <r>
    <n v="33"/>
    <x v="2"/>
    <x v="532"/>
    <x v="2"/>
    <x v="0"/>
  </r>
  <r>
    <n v="23"/>
    <x v="2"/>
    <x v="533"/>
    <x v="0"/>
    <x v="0"/>
  </r>
  <r>
    <n v="30"/>
    <x v="0"/>
    <x v="534"/>
    <x v="1"/>
    <x v="0"/>
  </r>
  <r>
    <n v="24"/>
    <x v="1"/>
    <x v="535"/>
    <x v="3"/>
    <x v="0"/>
  </r>
  <r>
    <n v="42"/>
    <x v="0"/>
    <x v="536"/>
    <x v="2"/>
    <x v="0"/>
  </r>
  <r>
    <n v="20"/>
    <x v="0"/>
    <x v="537"/>
    <x v="2"/>
    <x v="0"/>
  </r>
  <r>
    <n v="24"/>
    <x v="2"/>
    <x v="538"/>
    <x v="1"/>
    <x v="0"/>
  </r>
  <r>
    <n v="1"/>
    <x v="1"/>
    <x v="539"/>
    <x v="1"/>
    <x v="0"/>
  </r>
  <r>
    <n v="9"/>
    <x v="0"/>
    <x v="540"/>
    <x v="1"/>
    <x v="0"/>
  </r>
  <r>
    <n v="34"/>
    <x v="1"/>
    <x v="541"/>
    <x v="0"/>
    <x v="0"/>
  </r>
  <r>
    <n v="16"/>
    <x v="0"/>
    <x v="542"/>
    <x v="0"/>
    <x v="0"/>
  </r>
  <r>
    <n v="43"/>
    <x v="0"/>
    <x v="543"/>
    <x v="0"/>
    <x v="0"/>
  </r>
  <r>
    <n v="44"/>
    <x v="2"/>
    <x v="544"/>
    <x v="1"/>
    <x v="0"/>
  </r>
  <r>
    <n v="49"/>
    <x v="0"/>
    <x v="545"/>
    <x v="3"/>
    <x v="0"/>
  </r>
  <r>
    <n v="44"/>
    <x v="0"/>
    <x v="546"/>
    <x v="2"/>
    <x v="0"/>
  </r>
  <r>
    <n v="32"/>
    <x v="0"/>
    <x v="547"/>
    <x v="2"/>
    <x v="0"/>
  </r>
  <r>
    <n v="16"/>
    <x v="1"/>
    <x v="548"/>
    <x v="2"/>
    <x v="0"/>
  </r>
  <r>
    <n v="8"/>
    <x v="0"/>
    <x v="549"/>
    <x v="1"/>
    <x v="0"/>
  </r>
  <r>
    <n v="31"/>
    <x v="1"/>
    <x v="550"/>
    <x v="1"/>
    <x v="0"/>
  </r>
  <r>
    <n v="12"/>
    <x v="0"/>
    <x v="551"/>
    <x v="1"/>
    <x v="0"/>
  </r>
  <r>
    <n v="41"/>
    <x v="0"/>
    <x v="552"/>
    <x v="1"/>
    <x v="0"/>
  </r>
  <r>
    <n v="26"/>
    <x v="0"/>
    <x v="553"/>
    <x v="1"/>
    <x v="0"/>
  </r>
  <r>
    <n v="38"/>
    <x v="1"/>
    <x v="554"/>
    <x v="1"/>
    <x v="0"/>
  </r>
  <r>
    <n v="8"/>
    <x v="0"/>
    <x v="555"/>
    <x v="2"/>
    <x v="0"/>
  </r>
  <r>
    <n v="42"/>
    <x v="1"/>
    <x v="556"/>
    <x v="1"/>
    <x v="0"/>
  </r>
  <r>
    <n v="35"/>
    <x v="1"/>
    <x v="557"/>
    <x v="3"/>
    <x v="0"/>
  </r>
  <r>
    <n v="19"/>
    <x v="0"/>
    <x v="558"/>
    <x v="0"/>
    <x v="0"/>
  </r>
  <r>
    <n v="35"/>
    <x v="1"/>
    <x v="559"/>
    <x v="0"/>
    <x v="0"/>
  </r>
  <r>
    <n v="44"/>
    <x v="2"/>
    <x v="560"/>
    <x v="1"/>
    <x v="0"/>
  </r>
  <r>
    <n v="4"/>
    <x v="0"/>
    <x v="24"/>
    <x v="2"/>
    <x v="0"/>
  </r>
  <r>
    <n v="5"/>
    <x v="0"/>
    <x v="561"/>
    <x v="2"/>
    <x v="0"/>
  </r>
  <r>
    <n v="1"/>
    <x v="1"/>
    <x v="562"/>
    <x v="2"/>
    <x v="0"/>
  </r>
  <r>
    <n v="10"/>
    <x v="0"/>
    <x v="563"/>
    <x v="1"/>
    <x v="0"/>
  </r>
  <r>
    <n v="43"/>
    <x v="0"/>
    <x v="564"/>
    <x v="1"/>
    <x v="0"/>
  </r>
  <r>
    <n v="24"/>
    <x v="2"/>
    <x v="565"/>
    <x v="2"/>
    <x v="0"/>
  </r>
  <r>
    <n v="46"/>
    <x v="1"/>
    <x v="566"/>
    <x v="2"/>
    <x v="0"/>
  </r>
  <r>
    <n v="15"/>
    <x v="1"/>
    <x v="567"/>
    <x v="0"/>
    <x v="0"/>
  </r>
  <r>
    <n v="47"/>
    <x v="2"/>
    <x v="568"/>
    <x v="1"/>
    <x v="0"/>
  </r>
  <r>
    <n v="25"/>
    <x v="0"/>
    <x v="569"/>
    <x v="1"/>
    <x v="0"/>
  </r>
  <r>
    <n v="27"/>
    <x v="1"/>
    <x v="570"/>
    <x v="1"/>
    <x v="0"/>
  </r>
  <r>
    <n v="37"/>
    <x v="0"/>
    <x v="571"/>
    <x v="1"/>
    <x v="0"/>
  </r>
  <r>
    <n v="21"/>
    <x v="1"/>
    <x v="572"/>
    <x v="1"/>
    <x v="0"/>
  </r>
  <r>
    <n v="13"/>
    <x v="0"/>
    <x v="573"/>
    <x v="3"/>
    <x v="0"/>
  </r>
  <r>
    <n v="26"/>
    <x v="0"/>
    <x v="574"/>
    <x v="3"/>
    <x v="0"/>
  </r>
  <r>
    <n v="50"/>
    <x v="1"/>
    <x v="575"/>
    <x v="3"/>
    <x v="0"/>
  </r>
  <r>
    <n v="1"/>
    <x v="2"/>
    <x v="576"/>
    <x v="2"/>
    <x v="0"/>
  </r>
  <r>
    <n v="2"/>
    <x v="0"/>
    <x v="577"/>
    <x v="0"/>
    <x v="0"/>
  </r>
  <r>
    <n v="47"/>
    <x v="0"/>
    <x v="578"/>
    <x v="2"/>
    <x v="0"/>
  </r>
  <r>
    <n v="50"/>
    <x v="0"/>
    <x v="579"/>
    <x v="3"/>
    <x v="0"/>
  </r>
  <r>
    <n v="23"/>
    <x v="0"/>
    <x v="580"/>
    <x v="1"/>
    <x v="0"/>
  </r>
  <r>
    <n v="5"/>
    <x v="1"/>
    <x v="581"/>
    <x v="1"/>
    <x v="0"/>
  </r>
  <r>
    <n v="19"/>
    <x v="0"/>
    <x v="582"/>
    <x v="1"/>
    <x v="0"/>
  </r>
  <r>
    <n v="31"/>
    <x v="0"/>
    <x v="583"/>
    <x v="3"/>
    <x v="0"/>
  </r>
  <r>
    <n v="3"/>
    <x v="0"/>
    <x v="584"/>
    <x v="3"/>
    <x v="0"/>
  </r>
  <r>
    <n v="47"/>
    <x v="0"/>
    <x v="585"/>
    <x v="3"/>
    <x v="0"/>
  </r>
  <r>
    <n v="1"/>
    <x v="0"/>
    <x v="586"/>
    <x v="1"/>
    <x v="0"/>
  </r>
  <r>
    <n v="12"/>
    <x v="2"/>
    <x v="587"/>
    <x v="1"/>
    <x v="0"/>
  </r>
  <r>
    <n v="43"/>
    <x v="1"/>
    <x v="588"/>
    <x v="0"/>
    <x v="0"/>
  </r>
  <r>
    <n v="50"/>
    <x v="2"/>
    <x v="589"/>
    <x v="0"/>
    <x v="0"/>
  </r>
  <r>
    <n v="10"/>
    <x v="0"/>
    <x v="590"/>
    <x v="1"/>
    <x v="0"/>
  </r>
  <r>
    <n v="10"/>
    <x v="2"/>
    <x v="591"/>
    <x v="1"/>
    <x v="0"/>
  </r>
  <r>
    <n v="31"/>
    <x v="1"/>
    <x v="592"/>
    <x v="1"/>
    <x v="0"/>
  </r>
  <r>
    <n v="36"/>
    <x v="2"/>
    <x v="593"/>
    <x v="0"/>
    <x v="0"/>
  </r>
  <r>
    <n v="47"/>
    <x v="1"/>
    <x v="594"/>
    <x v="0"/>
    <x v="0"/>
  </r>
  <r>
    <n v="16"/>
    <x v="1"/>
    <x v="595"/>
    <x v="1"/>
    <x v="0"/>
  </r>
  <r>
    <n v="2"/>
    <x v="2"/>
    <x v="596"/>
    <x v="1"/>
    <x v="0"/>
  </r>
  <r>
    <n v="35"/>
    <x v="0"/>
    <x v="597"/>
    <x v="2"/>
    <x v="0"/>
  </r>
  <r>
    <n v="14"/>
    <x v="0"/>
    <x v="598"/>
    <x v="2"/>
    <x v="0"/>
  </r>
  <r>
    <n v="27"/>
    <x v="0"/>
    <x v="599"/>
    <x v="3"/>
    <x v="0"/>
  </r>
  <r>
    <n v="26"/>
    <x v="0"/>
    <x v="600"/>
    <x v="0"/>
    <x v="0"/>
  </r>
  <r>
    <n v="2"/>
    <x v="0"/>
    <x v="601"/>
    <x v="3"/>
    <x v="0"/>
  </r>
  <r>
    <n v="31"/>
    <x v="1"/>
    <x v="602"/>
    <x v="1"/>
    <x v="0"/>
  </r>
  <r>
    <n v="12"/>
    <x v="1"/>
    <x v="603"/>
    <x v="1"/>
    <x v="0"/>
  </r>
  <r>
    <n v="17"/>
    <x v="1"/>
    <x v="604"/>
    <x v="1"/>
    <x v="0"/>
  </r>
  <r>
    <n v="50"/>
    <x v="0"/>
    <x v="605"/>
    <x v="3"/>
    <x v="0"/>
  </r>
  <r>
    <n v="41"/>
    <x v="0"/>
    <x v="606"/>
    <x v="2"/>
    <x v="0"/>
  </r>
  <r>
    <n v="9"/>
    <x v="2"/>
    <x v="607"/>
    <x v="1"/>
    <x v="0"/>
  </r>
  <r>
    <n v="5"/>
    <x v="2"/>
    <x v="608"/>
    <x v="1"/>
    <x v="0"/>
  </r>
  <r>
    <n v="3"/>
    <x v="2"/>
    <x v="609"/>
    <x v="1"/>
    <x v="0"/>
  </r>
  <r>
    <n v="27"/>
    <x v="0"/>
    <x v="610"/>
    <x v="1"/>
    <x v="0"/>
  </r>
  <r>
    <n v="2"/>
    <x v="2"/>
    <x v="611"/>
    <x v="1"/>
    <x v="0"/>
  </r>
  <r>
    <n v="21"/>
    <x v="2"/>
    <x v="612"/>
    <x v="1"/>
    <x v="0"/>
  </r>
  <r>
    <n v="32"/>
    <x v="0"/>
    <x v="613"/>
    <x v="3"/>
    <x v="0"/>
  </r>
  <r>
    <n v="50"/>
    <x v="1"/>
    <x v="614"/>
    <x v="1"/>
    <x v="0"/>
  </r>
  <r>
    <n v="8"/>
    <x v="0"/>
    <x v="615"/>
    <x v="3"/>
    <x v="0"/>
  </r>
  <r>
    <n v="10"/>
    <x v="1"/>
    <x v="616"/>
    <x v="3"/>
    <x v="0"/>
  </r>
  <r>
    <n v="22"/>
    <x v="2"/>
    <x v="617"/>
    <x v="3"/>
    <x v="0"/>
  </r>
  <r>
    <n v="48"/>
    <x v="1"/>
    <x v="618"/>
    <x v="3"/>
    <x v="0"/>
  </r>
  <r>
    <n v="43"/>
    <x v="2"/>
    <x v="619"/>
    <x v="1"/>
    <x v="0"/>
  </r>
  <r>
    <n v="10"/>
    <x v="0"/>
    <x v="620"/>
    <x v="1"/>
    <x v="0"/>
  </r>
  <r>
    <n v="16"/>
    <x v="0"/>
    <x v="621"/>
    <x v="1"/>
    <x v="0"/>
  </r>
  <r>
    <n v="28"/>
    <x v="0"/>
    <x v="622"/>
    <x v="1"/>
    <x v="0"/>
  </r>
  <r>
    <n v="46"/>
    <x v="0"/>
    <x v="623"/>
    <x v="1"/>
    <x v="0"/>
  </r>
  <r>
    <n v="31"/>
    <x v="0"/>
    <x v="624"/>
    <x v="1"/>
    <x v="0"/>
  </r>
  <r>
    <n v="1"/>
    <x v="0"/>
    <x v="625"/>
    <x v="1"/>
    <x v="0"/>
  </r>
  <r>
    <n v="48"/>
    <x v="0"/>
    <x v="626"/>
    <x v="1"/>
    <x v="0"/>
  </r>
  <r>
    <n v="40"/>
    <x v="0"/>
    <x v="627"/>
    <x v="3"/>
    <x v="0"/>
  </r>
  <r>
    <n v="49"/>
    <x v="1"/>
    <x v="628"/>
    <x v="3"/>
    <x v="0"/>
  </r>
  <r>
    <n v="34"/>
    <x v="0"/>
    <x v="629"/>
    <x v="0"/>
    <x v="0"/>
  </r>
  <r>
    <n v="33"/>
    <x v="0"/>
    <x v="630"/>
    <x v="2"/>
    <x v="0"/>
  </r>
  <r>
    <n v="8"/>
    <x v="2"/>
    <x v="631"/>
    <x v="2"/>
    <x v="0"/>
  </r>
  <r>
    <n v="4"/>
    <x v="1"/>
    <x v="632"/>
    <x v="1"/>
    <x v="0"/>
  </r>
  <r>
    <n v="4"/>
    <x v="0"/>
    <x v="633"/>
    <x v="2"/>
    <x v="0"/>
  </r>
  <r>
    <n v="28"/>
    <x v="1"/>
    <x v="634"/>
    <x v="1"/>
    <x v="0"/>
  </r>
  <r>
    <n v="47"/>
    <x v="0"/>
    <x v="635"/>
    <x v="1"/>
    <x v="0"/>
  </r>
  <r>
    <n v="48"/>
    <x v="0"/>
    <x v="636"/>
    <x v="2"/>
    <x v="0"/>
  </r>
  <r>
    <n v="4"/>
    <x v="2"/>
    <x v="637"/>
    <x v="0"/>
    <x v="0"/>
  </r>
  <r>
    <n v="6"/>
    <x v="1"/>
    <x v="638"/>
    <x v="1"/>
    <x v="0"/>
  </r>
  <r>
    <n v="26"/>
    <x v="0"/>
    <x v="639"/>
    <x v="2"/>
    <x v="0"/>
  </r>
  <r>
    <n v="31"/>
    <x v="0"/>
    <x v="640"/>
    <x v="1"/>
    <x v="0"/>
  </r>
  <r>
    <n v="2"/>
    <x v="2"/>
    <x v="641"/>
    <x v="0"/>
    <x v="0"/>
  </r>
  <r>
    <n v="10"/>
    <x v="0"/>
    <x v="642"/>
    <x v="2"/>
    <x v="0"/>
  </r>
  <r>
    <n v="27"/>
    <x v="0"/>
    <x v="643"/>
    <x v="3"/>
    <x v="0"/>
  </r>
  <r>
    <n v="50"/>
    <x v="0"/>
    <x v="644"/>
    <x v="0"/>
    <x v="0"/>
  </r>
  <r>
    <n v="44"/>
    <x v="0"/>
    <x v="645"/>
    <x v="0"/>
    <x v="0"/>
  </r>
  <r>
    <n v="35"/>
    <x v="1"/>
    <x v="646"/>
    <x v="2"/>
    <x v="0"/>
  </r>
  <r>
    <n v="36"/>
    <x v="1"/>
    <x v="647"/>
    <x v="2"/>
    <x v="0"/>
  </r>
  <r>
    <n v="11"/>
    <x v="0"/>
    <x v="648"/>
    <x v="1"/>
    <x v="0"/>
  </r>
  <r>
    <n v="30"/>
    <x v="0"/>
    <x v="649"/>
    <x v="1"/>
    <x v="0"/>
  </r>
  <r>
    <n v="27"/>
    <x v="2"/>
    <x v="650"/>
    <x v="2"/>
    <x v="0"/>
  </r>
  <r>
    <n v="28"/>
    <x v="0"/>
    <x v="651"/>
    <x v="2"/>
    <x v="0"/>
  </r>
  <r>
    <n v="28"/>
    <x v="0"/>
    <x v="652"/>
    <x v="2"/>
    <x v="0"/>
  </r>
  <r>
    <n v="35"/>
    <x v="0"/>
    <x v="653"/>
    <x v="1"/>
    <x v="0"/>
  </r>
  <r>
    <n v="35"/>
    <x v="1"/>
    <x v="654"/>
    <x v="0"/>
    <x v="0"/>
  </r>
  <r>
    <n v="22"/>
    <x v="0"/>
    <x v="655"/>
    <x v="1"/>
    <x v="0"/>
  </r>
  <r>
    <n v="41"/>
    <x v="0"/>
    <x v="656"/>
    <x v="1"/>
    <x v="0"/>
  </r>
  <r>
    <n v="29"/>
    <x v="0"/>
    <x v="657"/>
    <x v="1"/>
    <x v="0"/>
  </r>
  <r>
    <n v="26"/>
    <x v="1"/>
    <x v="658"/>
    <x v="1"/>
    <x v="0"/>
  </r>
  <r>
    <n v="23"/>
    <x v="0"/>
    <x v="659"/>
    <x v="1"/>
    <x v="0"/>
  </r>
  <r>
    <n v="44"/>
    <x v="2"/>
    <x v="660"/>
    <x v="1"/>
    <x v="0"/>
  </r>
  <r>
    <n v="2"/>
    <x v="0"/>
    <x v="310"/>
    <x v="2"/>
    <x v="0"/>
  </r>
  <r>
    <n v="45"/>
    <x v="0"/>
    <x v="661"/>
    <x v="2"/>
    <x v="0"/>
  </r>
  <r>
    <n v="11"/>
    <x v="0"/>
    <x v="662"/>
    <x v="2"/>
    <x v="0"/>
  </r>
  <r>
    <n v="2"/>
    <x v="1"/>
    <x v="663"/>
    <x v="1"/>
    <x v="0"/>
  </r>
  <r>
    <n v="16"/>
    <x v="1"/>
    <x v="664"/>
    <x v="0"/>
    <x v="0"/>
  </r>
  <r>
    <n v="1"/>
    <x v="2"/>
    <x v="665"/>
    <x v="0"/>
    <x v="0"/>
  </r>
  <r>
    <n v="8"/>
    <x v="2"/>
    <x v="666"/>
    <x v="0"/>
    <x v="0"/>
  </r>
  <r>
    <n v="32"/>
    <x v="1"/>
    <x v="667"/>
    <x v="0"/>
    <x v="0"/>
  </r>
  <r>
    <n v="37"/>
    <x v="0"/>
    <x v="668"/>
    <x v="3"/>
    <x v="0"/>
  </r>
  <r>
    <n v="40"/>
    <x v="0"/>
    <x v="669"/>
    <x v="3"/>
    <x v="0"/>
  </r>
  <r>
    <n v="36"/>
    <x v="1"/>
    <x v="670"/>
    <x v="1"/>
    <x v="0"/>
  </r>
  <r>
    <n v="6"/>
    <x v="2"/>
    <x v="671"/>
    <x v="1"/>
    <x v="0"/>
  </r>
  <r>
    <n v="26"/>
    <x v="0"/>
    <x v="672"/>
    <x v="1"/>
    <x v="0"/>
  </r>
  <r>
    <n v="47"/>
    <x v="2"/>
    <x v="673"/>
    <x v="1"/>
    <x v="0"/>
  </r>
  <r>
    <n v="42"/>
    <x v="0"/>
    <x v="674"/>
    <x v="1"/>
    <x v="0"/>
  </r>
  <r>
    <n v="27"/>
    <x v="0"/>
    <x v="675"/>
    <x v="1"/>
    <x v="0"/>
  </r>
  <r>
    <n v="19"/>
    <x v="1"/>
    <x v="676"/>
    <x v="1"/>
    <x v="0"/>
  </r>
  <r>
    <n v="2"/>
    <x v="0"/>
    <x v="677"/>
    <x v="1"/>
    <x v="0"/>
  </r>
  <r>
    <n v="42"/>
    <x v="2"/>
    <x v="678"/>
    <x v="2"/>
    <x v="0"/>
  </r>
  <r>
    <n v="6"/>
    <x v="2"/>
    <x v="679"/>
    <x v="2"/>
    <x v="0"/>
  </r>
  <r>
    <n v="5"/>
    <x v="1"/>
    <x v="680"/>
    <x v="2"/>
    <x v="0"/>
  </r>
  <r>
    <n v="2"/>
    <x v="2"/>
    <x v="681"/>
    <x v="1"/>
    <x v="0"/>
  </r>
  <r>
    <n v="11"/>
    <x v="1"/>
    <x v="682"/>
    <x v="1"/>
    <x v="0"/>
  </r>
  <r>
    <n v="29"/>
    <x v="0"/>
    <x v="683"/>
    <x v="0"/>
    <x v="0"/>
  </r>
  <r>
    <n v="47"/>
    <x v="0"/>
    <x v="684"/>
    <x v="1"/>
    <x v="0"/>
  </r>
  <r>
    <n v="50"/>
    <x v="1"/>
    <x v="685"/>
    <x v="0"/>
    <x v="0"/>
  </r>
  <r>
    <n v="50"/>
    <x v="0"/>
    <x v="686"/>
    <x v="1"/>
    <x v="0"/>
  </r>
  <r>
    <n v="35"/>
    <x v="0"/>
    <x v="687"/>
    <x v="1"/>
    <x v="0"/>
  </r>
  <r>
    <n v="27"/>
    <x v="2"/>
    <x v="688"/>
    <x v="1"/>
    <x v="0"/>
  </r>
  <r>
    <n v="4"/>
    <x v="1"/>
    <x v="689"/>
    <x v="1"/>
    <x v="0"/>
  </r>
  <r>
    <n v="27"/>
    <x v="2"/>
    <x v="690"/>
    <x v="0"/>
    <x v="0"/>
  </r>
  <r>
    <n v="24"/>
    <x v="2"/>
    <x v="691"/>
    <x v="1"/>
    <x v="0"/>
  </r>
  <r>
    <n v="10"/>
    <x v="1"/>
    <x v="692"/>
    <x v="1"/>
    <x v="0"/>
  </r>
  <r>
    <n v="38"/>
    <x v="0"/>
    <x v="693"/>
    <x v="1"/>
    <x v="0"/>
  </r>
  <r>
    <n v="6"/>
    <x v="0"/>
    <x v="694"/>
    <x v="0"/>
    <x v="0"/>
  </r>
  <r>
    <n v="27"/>
    <x v="2"/>
    <x v="695"/>
    <x v="0"/>
    <x v="0"/>
  </r>
  <r>
    <n v="14"/>
    <x v="0"/>
    <x v="696"/>
    <x v="0"/>
    <x v="0"/>
  </r>
  <r>
    <n v="2"/>
    <x v="1"/>
    <x v="697"/>
    <x v="1"/>
    <x v="0"/>
  </r>
  <r>
    <n v="44"/>
    <x v="1"/>
    <x v="698"/>
    <x v="1"/>
    <x v="0"/>
  </r>
  <r>
    <n v="43"/>
    <x v="2"/>
    <x v="699"/>
    <x v="1"/>
    <x v="0"/>
  </r>
  <r>
    <n v="15"/>
    <x v="1"/>
    <x v="700"/>
    <x v="3"/>
    <x v="0"/>
  </r>
  <r>
    <n v="23"/>
    <x v="0"/>
    <x v="701"/>
    <x v="1"/>
    <x v="0"/>
  </r>
  <r>
    <n v="20"/>
    <x v="0"/>
    <x v="702"/>
    <x v="1"/>
    <x v="0"/>
  </r>
  <r>
    <n v="25"/>
    <x v="0"/>
    <x v="703"/>
    <x v="1"/>
    <x v="0"/>
  </r>
  <r>
    <n v="30"/>
    <x v="0"/>
    <x v="704"/>
    <x v="3"/>
    <x v="0"/>
  </r>
  <r>
    <n v="15"/>
    <x v="1"/>
    <x v="705"/>
    <x v="3"/>
    <x v="0"/>
  </r>
  <r>
    <n v="49"/>
    <x v="1"/>
    <x v="706"/>
    <x v="3"/>
    <x v="0"/>
  </r>
  <r>
    <n v="10"/>
    <x v="0"/>
    <x v="707"/>
    <x v="2"/>
    <x v="0"/>
  </r>
  <r>
    <n v="2"/>
    <x v="1"/>
    <x v="708"/>
    <x v="2"/>
    <x v="0"/>
  </r>
  <r>
    <n v="19"/>
    <x v="0"/>
    <x v="709"/>
    <x v="2"/>
    <x v="0"/>
  </r>
  <r>
    <n v="13"/>
    <x v="0"/>
    <x v="710"/>
    <x v="1"/>
    <x v="0"/>
  </r>
  <r>
    <n v="49"/>
    <x v="0"/>
    <x v="711"/>
    <x v="1"/>
    <x v="0"/>
  </r>
  <r>
    <n v="15"/>
    <x v="0"/>
    <x v="712"/>
    <x v="1"/>
    <x v="0"/>
  </r>
  <r>
    <n v="12"/>
    <x v="2"/>
    <x v="713"/>
    <x v="2"/>
    <x v="0"/>
  </r>
  <r>
    <n v="31"/>
    <x v="0"/>
    <x v="714"/>
    <x v="2"/>
    <x v="0"/>
  </r>
  <r>
    <n v="37"/>
    <x v="1"/>
    <x v="715"/>
    <x v="2"/>
    <x v="0"/>
  </r>
  <r>
    <n v="50"/>
    <x v="1"/>
    <x v="716"/>
    <x v="2"/>
    <x v="0"/>
  </r>
  <r>
    <n v="19"/>
    <x v="0"/>
    <x v="717"/>
    <x v="1"/>
    <x v="0"/>
  </r>
  <r>
    <n v="23"/>
    <x v="2"/>
    <x v="718"/>
    <x v="3"/>
    <x v="0"/>
  </r>
  <r>
    <n v="8"/>
    <x v="2"/>
    <x v="719"/>
    <x v="1"/>
    <x v="0"/>
  </r>
  <r>
    <n v="24"/>
    <x v="0"/>
    <x v="720"/>
    <x v="1"/>
    <x v="0"/>
  </r>
  <r>
    <n v="38"/>
    <x v="1"/>
    <x v="721"/>
    <x v="1"/>
    <x v="0"/>
  </r>
  <r>
    <n v="9"/>
    <x v="2"/>
    <x v="722"/>
    <x v="1"/>
    <x v="0"/>
  </r>
  <r>
    <n v="50"/>
    <x v="1"/>
    <x v="723"/>
    <x v="1"/>
    <x v="0"/>
  </r>
  <r>
    <n v="44"/>
    <x v="2"/>
    <x v="724"/>
    <x v="2"/>
    <x v="0"/>
  </r>
  <r>
    <n v="39"/>
    <x v="1"/>
    <x v="725"/>
    <x v="2"/>
    <x v="0"/>
  </r>
  <r>
    <n v="39"/>
    <x v="0"/>
    <x v="726"/>
    <x v="1"/>
    <x v="0"/>
  </r>
  <r>
    <n v="25"/>
    <x v="2"/>
    <x v="727"/>
    <x v="1"/>
    <x v="0"/>
  </r>
  <r>
    <n v="18"/>
    <x v="2"/>
    <x v="728"/>
    <x v="1"/>
    <x v="0"/>
  </r>
  <r>
    <n v="13"/>
    <x v="0"/>
    <x v="729"/>
    <x v="2"/>
    <x v="0"/>
  </r>
  <r>
    <n v="3"/>
    <x v="0"/>
    <x v="730"/>
    <x v="1"/>
    <x v="0"/>
  </r>
  <r>
    <n v="8"/>
    <x v="1"/>
    <x v="731"/>
    <x v="1"/>
    <x v="0"/>
  </r>
  <r>
    <n v="5"/>
    <x v="0"/>
    <x v="732"/>
    <x v="3"/>
    <x v="0"/>
  </r>
  <r>
    <n v="19"/>
    <x v="1"/>
    <x v="733"/>
    <x v="3"/>
    <x v="0"/>
  </r>
  <r>
    <n v="12"/>
    <x v="2"/>
    <x v="734"/>
    <x v="2"/>
    <x v="0"/>
  </r>
  <r>
    <n v="25"/>
    <x v="2"/>
    <x v="735"/>
    <x v="2"/>
    <x v="0"/>
  </r>
  <r>
    <n v="39"/>
    <x v="0"/>
    <x v="736"/>
    <x v="1"/>
    <x v="0"/>
  </r>
  <r>
    <n v="27"/>
    <x v="0"/>
    <x v="737"/>
    <x v="0"/>
    <x v="0"/>
  </r>
  <r>
    <n v="39"/>
    <x v="0"/>
    <x v="738"/>
    <x v="1"/>
    <x v="0"/>
  </r>
  <r>
    <n v="49"/>
    <x v="0"/>
    <x v="739"/>
    <x v="1"/>
    <x v="0"/>
  </r>
  <r>
    <n v="31"/>
    <x v="0"/>
    <x v="740"/>
    <x v="1"/>
    <x v="0"/>
  </r>
  <r>
    <n v="29"/>
    <x v="0"/>
    <x v="741"/>
    <x v="1"/>
    <x v="0"/>
  </r>
  <r>
    <n v="14"/>
    <x v="0"/>
    <x v="742"/>
    <x v="2"/>
    <x v="0"/>
  </r>
  <r>
    <n v="6"/>
    <x v="1"/>
    <x v="743"/>
    <x v="1"/>
    <x v="0"/>
  </r>
  <r>
    <n v="47"/>
    <x v="0"/>
    <x v="744"/>
    <x v="1"/>
    <x v="0"/>
  </r>
  <r>
    <n v="9"/>
    <x v="0"/>
    <x v="745"/>
    <x v="1"/>
    <x v="0"/>
  </r>
  <r>
    <n v="49"/>
    <x v="0"/>
    <x v="746"/>
    <x v="0"/>
    <x v="0"/>
  </r>
  <r>
    <n v="50"/>
    <x v="0"/>
    <x v="747"/>
    <x v="0"/>
    <x v="0"/>
  </r>
  <r>
    <n v="4"/>
    <x v="1"/>
    <x v="748"/>
    <x v="0"/>
    <x v="0"/>
  </r>
  <r>
    <n v="9"/>
    <x v="0"/>
    <x v="749"/>
    <x v="1"/>
    <x v="0"/>
  </r>
  <r>
    <n v="9"/>
    <x v="0"/>
    <x v="750"/>
    <x v="1"/>
    <x v="0"/>
  </r>
  <r>
    <n v="25"/>
    <x v="0"/>
    <x v="751"/>
    <x v="1"/>
    <x v="0"/>
  </r>
  <r>
    <n v="16"/>
    <x v="0"/>
    <x v="752"/>
    <x v="2"/>
    <x v="0"/>
  </r>
  <r>
    <n v="43"/>
    <x v="0"/>
    <x v="753"/>
    <x v="2"/>
    <x v="0"/>
  </r>
  <r>
    <n v="10"/>
    <x v="2"/>
    <x v="754"/>
    <x v="2"/>
    <x v="0"/>
  </r>
  <r>
    <n v="6"/>
    <x v="0"/>
    <x v="755"/>
    <x v="0"/>
    <x v="0"/>
  </r>
  <r>
    <n v="30"/>
    <x v="0"/>
    <x v="756"/>
    <x v="0"/>
    <x v="0"/>
  </r>
  <r>
    <n v="40"/>
    <x v="2"/>
    <x v="757"/>
    <x v="0"/>
    <x v="0"/>
  </r>
  <r>
    <n v="39"/>
    <x v="0"/>
    <x v="758"/>
    <x v="1"/>
    <x v="0"/>
  </r>
  <r>
    <n v="20"/>
    <x v="2"/>
    <x v="759"/>
    <x v="1"/>
    <x v="0"/>
  </r>
  <r>
    <n v="6"/>
    <x v="0"/>
    <x v="760"/>
    <x v="0"/>
    <x v="0"/>
  </r>
  <r>
    <n v="20"/>
    <x v="2"/>
    <x v="761"/>
    <x v="0"/>
    <x v="0"/>
  </r>
  <r>
    <n v="22"/>
    <x v="1"/>
    <x v="762"/>
    <x v="1"/>
    <x v="0"/>
  </r>
  <r>
    <n v="36"/>
    <x v="0"/>
    <x v="763"/>
    <x v="1"/>
    <x v="0"/>
  </r>
  <r>
    <n v="26"/>
    <x v="0"/>
    <x v="764"/>
    <x v="1"/>
    <x v="0"/>
  </r>
  <r>
    <n v="27"/>
    <x v="0"/>
    <x v="765"/>
    <x v="2"/>
    <x v="0"/>
  </r>
  <r>
    <n v="5"/>
    <x v="1"/>
    <x v="766"/>
    <x v="2"/>
    <x v="0"/>
  </r>
  <r>
    <n v="45"/>
    <x v="0"/>
    <x v="767"/>
    <x v="1"/>
    <x v="0"/>
  </r>
  <r>
    <n v="29"/>
    <x v="2"/>
    <x v="768"/>
    <x v="1"/>
    <x v="0"/>
  </r>
  <r>
    <n v="2"/>
    <x v="0"/>
    <x v="769"/>
    <x v="2"/>
    <x v="0"/>
  </r>
  <r>
    <n v="14"/>
    <x v="1"/>
    <x v="770"/>
    <x v="2"/>
    <x v="0"/>
  </r>
  <r>
    <n v="50"/>
    <x v="1"/>
    <x v="771"/>
    <x v="2"/>
    <x v="0"/>
  </r>
  <r>
    <n v="42"/>
    <x v="0"/>
    <x v="772"/>
    <x v="2"/>
    <x v="0"/>
  </r>
  <r>
    <n v="16"/>
    <x v="0"/>
    <x v="773"/>
    <x v="3"/>
    <x v="0"/>
  </r>
  <r>
    <n v="4"/>
    <x v="0"/>
    <x v="774"/>
    <x v="2"/>
    <x v="0"/>
  </r>
  <r>
    <n v="37"/>
    <x v="1"/>
    <x v="775"/>
    <x v="1"/>
    <x v="0"/>
  </r>
  <r>
    <n v="10"/>
    <x v="0"/>
    <x v="776"/>
    <x v="0"/>
    <x v="0"/>
  </r>
  <r>
    <n v="10"/>
    <x v="0"/>
    <x v="777"/>
    <x v="1"/>
    <x v="0"/>
  </r>
  <r>
    <n v="8"/>
    <x v="0"/>
    <x v="778"/>
    <x v="3"/>
    <x v="0"/>
  </r>
  <r>
    <n v="33"/>
    <x v="1"/>
    <x v="779"/>
    <x v="3"/>
    <x v="0"/>
  </r>
  <r>
    <n v="12"/>
    <x v="0"/>
    <x v="780"/>
    <x v="2"/>
    <x v="0"/>
  </r>
  <r>
    <n v="39"/>
    <x v="0"/>
    <x v="781"/>
    <x v="2"/>
    <x v="0"/>
  </r>
  <r>
    <n v="22"/>
    <x v="0"/>
    <x v="782"/>
    <x v="1"/>
    <x v="0"/>
  </r>
  <r>
    <n v="45"/>
    <x v="1"/>
    <x v="783"/>
    <x v="1"/>
    <x v="0"/>
  </r>
  <r>
    <n v="43"/>
    <x v="0"/>
    <x v="784"/>
    <x v="1"/>
    <x v="0"/>
  </r>
  <r>
    <n v="47"/>
    <x v="0"/>
    <x v="785"/>
    <x v="3"/>
    <x v="0"/>
  </r>
  <r>
    <n v="20"/>
    <x v="0"/>
    <x v="786"/>
    <x v="1"/>
    <x v="0"/>
  </r>
  <r>
    <n v="10"/>
    <x v="0"/>
    <x v="787"/>
    <x v="1"/>
    <x v="0"/>
  </r>
  <r>
    <n v="15"/>
    <x v="0"/>
    <x v="788"/>
    <x v="1"/>
    <x v="0"/>
  </r>
  <r>
    <n v="4"/>
    <x v="1"/>
    <x v="789"/>
    <x v="1"/>
    <x v="0"/>
  </r>
  <r>
    <n v="37"/>
    <x v="0"/>
    <x v="790"/>
    <x v="1"/>
    <x v="0"/>
  </r>
  <r>
    <n v="4"/>
    <x v="0"/>
    <x v="791"/>
    <x v="2"/>
    <x v="0"/>
  </r>
  <r>
    <n v="17"/>
    <x v="2"/>
    <x v="792"/>
    <x v="0"/>
    <x v="0"/>
  </r>
  <r>
    <n v="33"/>
    <x v="0"/>
    <x v="793"/>
    <x v="0"/>
    <x v="0"/>
  </r>
  <r>
    <n v="26"/>
    <x v="0"/>
    <x v="794"/>
    <x v="1"/>
    <x v="0"/>
  </r>
  <r>
    <n v="46"/>
    <x v="2"/>
    <x v="795"/>
    <x v="1"/>
    <x v="0"/>
  </r>
  <r>
    <n v="20"/>
    <x v="2"/>
    <x v="796"/>
    <x v="1"/>
    <x v="0"/>
  </r>
  <r>
    <n v="23"/>
    <x v="0"/>
    <x v="797"/>
    <x v="1"/>
    <x v="0"/>
  </r>
  <r>
    <n v="18"/>
    <x v="0"/>
    <x v="798"/>
    <x v="2"/>
    <x v="0"/>
  </r>
  <r>
    <n v="23"/>
    <x v="0"/>
    <x v="799"/>
    <x v="1"/>
    <x v="0"/>
  </r>
  <r>
    <n v="5"/>
    <x v="0"/>
    <x v="800"/>
    <x v="2"/>
    <x v="0"/>
  </r>
  <r>
    <n v="33"/>
    <x v="1"/>
    <x v="801"/>
    <x v="0"/>
    <x v="0"/>
  </r>
  <r>
    <n v="27"/>
    <x v="0"/>
    <x v="802"/>
    <x v="2"/>
    <x v="0"/>
  </r>
  <r>
    <n v="34"/>
    <x v="0"/>
    <x v="803"/>
    <x v="2"/>
    <x v="0"/>
  </r>
  <r>
    <n v="48"/>
    <x v="1"/>
    <x v="804"/>
    <x v="2"/>
    <x v="0"/>
  </r>
  <r>
    <n v="35"/>
    <x v="0"/>
    <x v="805"/>
    <x v="1"/>
    <x v="0"/>
  </r>
  <r>
    <n v="49"/>
    <x v="2"/>
    <x v="806"/>
    <x v="1"/>
    <x v="0"/>
  </r>
  <r>
    <n v="33"/>
    <x v="0"/>
    <x v="807"/>
    <x v="1"/>
    <x v="0"/>
  </r>
  <r>
    <n v="28"/>
    <x v="0"/>
    <x v="808"/>
    <x v="1"/>
    <x v="0"/>
  </r>
  <r>
    <n v="3"/>
    <x v="0"/>
    <x v="809"/>
    <x v="1"/>
    <x v="0"/>
  </r>
  <r>
    <n v="4"/>
    <x v="0"/>
    <x v="810"/>
    <x v="0"/>
    <x v="0"/>
  </r>
  <r>
    <n v="48"/>
    <x v="2"/>
    <x v="811"/>
    <x v="2"/>
    <x v="0"/>
  </r>
  <r>
    <n v="16"/>
    <x v="2"/>
    <x v="812"/>
    <x v="1"/>
    <x v="0"/>
  </r>
  <r>
    <n v="26"/>
    <x v="0"/>
    <x v="813"/>
    <x v="0"/>
    <x v="0"/>
  </r>
  <r>
    <n v="14"/>
    <x v="1"/>
    <x v="814"/>
    <x v="0"/>
    <x v="0"/>
  </r>
  <r>
    <n v="1"/>
    <x v="0"/>
    <x v="815"/>
    <x v="0"/>
    <x v="0"/>
  </r>
  <r>
    <n v="24"/>
    <x v="1"/>
    <x v="816"/>
    <x v="1"/>
    <x v="0"/>
  </r>
  <r>
    <n v="49"/>
    <x v="1"/>
    <x v="817"/>
    <x v="2"/>
    <x v="0"/>
  </r>
  <r>
    <n v="24"/>
    <x v="1"/>
    <x v="818"/>
    <x v="2"/>
    <x v="0"/>
  </r>
  <r>
    <n v="13"/>
    <x v="1"/>
    <x v="819"/>
    <x v="2"/>
    <x v="0"/>
  </r>
  <r>
    <n v="7"/>
    <x v="0"/>
    <x v="820"/>
    <x v="2"/>
    <x v="0"/>
  </r>
  <r>
    <n v="46"/>
    <x v="0"/>
    <x v="375"/>
    <x v="0"/>
    <x v="0"/>
  </r>
  <r>
    <n v="32"/>
    <x v="1"/>
    <x v="821"/>
    <x v="0"/>
    <x v="0"/>
  </r>
  <r>
    <n v="20"/>
    <x v="0"/>
    <x v="822"/>
    <x v="1"/>
    <x v="0"/>
  </r>
  <r>
    <n v="47"/>
    <x v="0"/>
    <x v="823"/>
    <x v="3"/>
    <x v="0"/>
  </r>
  <r>
    <n v="49"/>
    <x v="0"/>
    <x v="824"/>
    <x v="1"/>
    <x v="0"/>
  </r>
  <r>
    <n v="3"/>
    <x v="2"/>
    <x v="825"/>
    <x v="2"/>
    <x v="0"/>
  </r>
  <r>
    <n v="2"/>
    <x v="0"/>
    <x v="826"/>
    <x v="2"/>
    <x v="0"/>
  </r>
  <r>
    <n v="22"/>
    <x v="2"/>
    <x v="827"/>
    <x v="2"/>
    <x v="0"/>
  </r>
  <r>
    <n v="27"/>
    <x v="0"/>
    <x v="828"/>
    <x v="2"/>
    <x v="0"/>
  </r>
  <r>
    <n v="29"/>
    <x v="0"/>
    <x v="829"/>
    <x v="2"/>
    <x v="0"/>
  </r>
  <r>
    <n v="33"/>
    <x v="0"/>
    <x v="830"/>
    <x v="2"/>
    <x v="0"/>
  </r>
  <r>
    <n v="42"/>
    <x v="0"/>
    <x v="831"/>
    <x v="0"/>
    <x v="0"/>
  </r>
  <r>
    <n v="2"/>
    <x v="0"/>
    <x v="832"/>
    <x v="1"/>
    <x v="0"/>
  </r>
  <r>
    <n v="3"/>
    <x v="1"/>
    <x v="833"/>
    <x v="2"/>
    <x v="0"/>
  </r>
  <r>
    <n v="13"/>
    <x v="1"/>
    <x v="834"/>
    <x v="2"/>
    <x v="0"/>
  </r>
  <r>
    <n v="48"/>
    <x v="0"/>
    <x v="835"/>
    <x v="1"/>
    <x v="0"/>
  </r>
  <r>
    <n v="2"/>
    <x v="0"/>
    <x v="836"/>
    <x v="0"/>
    <x v="0"/>
  </r>
  <r>
    <n v="32"/>
    <x v="1"/>
    <x v="837"/>
    <x v="0"/>
    <x v="0"/>
  </r>
  <r>
    <n v="35"/>
    <x v="2"/>
    <x v="838"/>
    <x v="1"/>
    <x v="0"/>
  </r>
  <r>
    <n v="13"/>
    <x v="0"/>
    <x v="839"/>
    <x v="1"/>
    <x v="0"/>
  </r>
  <r>
    <n v="15"/>
    <x v="2"/>
    <x v="840"/>
    <x v="1"/>
    <x v="0"/>
  </r>
  <r>
    <n v="20"/>
    <x v="0"/>
    <x v="841"/>
    <x v="1"/>
    <x v="0"/>
  </r>
  <r>
    <n v="14"/>
    <x v="0"/>
    <x v="842"/>
    <x v="2"/>
    <x v="0"/>
  </r>
  <r>
    <n v="13"/>
    <x v="1"/>
    <x v="843"/>
    <x v="2"/>
    <x v="0"/>
  </r>
  <r>
    <n v="11"/>
    <x v="0"/>
    <x v="655"/>
    <x v="2"/>
    <x v="0"/>
  </r>
  <r>
    <n v="44"/>
    <x v="2"/>
    <x v="844"/>
    <x v="2"/>
    <x v="0"/>
  </r>
  <r>
    <n v="34"/>
    <x v="0"/>
    <x v="845"/>
    <x v="1"/>
    <x v="0"/>
  </r>
  <r>
    <n v="41"/>
    <x v="0"/>
    <x v="846"/>
    <x v="2"/>
    <x v="0"/>
  </r>
  <r>
    <n v="37"/>
    <x v="2"/>
    <x v="847"/>
    <x v="1"/>
    <x v="0"/>
  </r>
  <r>
    <n v="39"/>
    <x v="2"/>
    <x v="848"/>
    <x v="1"/>
    <x v="0"/>
  </r>
  <r>
    <n v="2"/>
    <x v="0"/>
    <x v="849"/>
    <x v="1"/>
    <x v="0"/>
  </r>
  <r>
    <n v="2"/>
    <x v="2"/>
    <x v="850"/>
    <x v="2"/>
    <x v="0"/>
  </r>
  <r>
    <n v="29"/>
    <x v="1"/>
    <x v="851"/>
    <x v="2"/>
    <x v="0"/>
  </r>
  <r>
    <n v="32"/>
    <x v="0"/>
    <x v="852"/>
    <x v="2"/>
    <x v="0"/>
  </r>
  <r>
    <n v="31"/>
    <x v="0"/>
    <x v="853"/>
    <x v="1"/>
    <x v="0"/>
  </r>
  <r>
    <n v="28"/>
    <x v="1"/>
    <x v="854"/>
    <x v="2"/>
    <x v="0"/>
  </r>
  <r>
    <n v="3"/>
    <x v="1"/>
    <x v="855"/>
    <x v="2"/>
    <x v="0"/>
  </r>
  <r>
    <n v="22"/>
    <x v="0"/>
    <x v="856"/>
    <x v="2"/>
    <x v="0"/>
  </r>
  <r>
    <n v="45"/>
    <x v="0"/>
    <x v="857"/>
    <x v="2"/>
    <x v="0"/>
  </r>
  <r>
    <n v="25"/>
    <x v="2"/>
    <x v="858"/>
    <x v="1"/>
    <x v="0"/>
  </r>
  <r>
    <n v="3"/>
    <x v="2"/>
    <x v="859"/>
    <x v="2"/>
    <x v="0"/>
  </r>
  <r>
    <n v="23"/>
    <x v="0"/>
    <x v="860"/>
    <x v="1"/>
    <x v="0"/>
  </r>
  <r>
    <n v="46"/>
    <x v="0"/>
    <x v="861"/>
    <x v="0"/>
    <x v="0"/>
  </r>
  <r>
    <n v="8"/>
    <x v="0"/>
    <x v="862"/>
    <x v="0"/>
    <x v="0"/>
  </r>
  <r>
    <n v="40"/>
    <x v="0"/>
    <x v="863"/>
    <x v="0"/>
    <x v="0"/>
  </r>
  <r>
    <n v="13"/>
    <x v="1"/>
    <x v="864"/>
    <x v="1"/>
    <x v="0"/>
  </r>
  <r>
    <n v="10"/>
    <x v="0"/>
    <x v="865"/>
    <x v="1"/>
    <x v="0"/>
  </r>
  <r>
    <n v="25"/>
    <x v="2"/>
    <x v="866"/>
    <x v="1"/>
    <x v="0"/>
  </r>
  <r>
    <n v="13"/>
    <x v="0"/>
    <x v="867"/>
    <x v="1"/>
    <x v="0"/>
  </r>
  <r>
    <n v="27"/>
    <x v="0"/>
    <x v="868"/>
    <x v="1"/>
    <x v="0"/>
  </r>
  <r>
    <n v="19"/>
    <x v="2"/>
    <x v="869"/>
    <x v="0"/>
    <x v="0"/>
  </r>
  <r>
    <n v="46"/>
    <x v="1"/>
    <x v="870"/>
    <x v="1"/>
    <x v="0"/>
  </r>
  <r>
    <n v="30"/>
    <x v="2"/>
    <x v="871"/>
    <x v="0"/>
    <x v="0"/>
  </r>
  <r>
    <n v="38"/>
    <x v="1"/>
    <x v="872"/>
    <x v="0"/>
    <x v="0"/>
  </r>
  <r>
    <n v="39"/>
    <x v="2"/>
    <x v="873"/>
    <x v="0"/>
    <x v="0"/>
  </r>
  <r>
    <n v="4"/>
    <x v="0"/>
    <x v="874"/>
    <x v="2"/>
    <x v="0"/>
  </r>
  <r>
    <n v="36"/>
    <x v="0"/>
    <x v="875"/>
    <x v="0"/>
    <x v="0"/>
  </r>
  <r>
    <n v="39"/>
    <x v="2"/>
    <x v="876"/>
    <x v="0"/>
    <x v="0"/>
  </r>
  <r>
    <n v="47"/>
    <x v="1"/>
    <x v="877"/>
    <x v="1"/>
    <x v="0"/>
  </r>
  <r>
    <n v="23"/>
    <x v="1"/>
    <x v="878"/>
    <x v="2"/>
    <x v="0"/>
  </r>
  <r>
    <n v="27"/>
    <x v="0"/>
    <x v="879"/>
    <x v="2"/>
    <x v="0"/>
  </r>
  <r>
    <n v="43"/>
    <x v="0"/>
    <x v="880"/>
    <x v="2"/>
    <x v="0"/>
  </r>
  <r>
    <n v="31"/>
    <x v="0"/>
    <x v="881"/>
    <x v="0"/>
    <x v="0"/>
  </r>
  <r>
    <n v="2"/>
    <x v="2"/>
    <x v="882"/>
    <x v="2"/>
    <x v="0"/>
  </r>
  <r>
    <n v="38"/>
    <x v="1"/>
    <x v="883"/>
    <x v="0"/>
    <x v="0"/>
  </r>
  <r>
    <n v="39"/>
    <x v="0"/>
    <x v="884"/>
    <x v="1"/>
    <x v="0"/>
  </r>
  <r>
    <n v="48"/>
    <x v="2"/>
    <x v="885"/>
    <x v="1"/>
    <x v="0"/>
  </r>
  <r>
    <n v="48"/>
    <x v="0"/>
    <x v="886"/>
    <x v="1"/>
    <x v="0"/>
  </r>
  <r>
    <n v="38"/>
    <x v="2"/>
    <x v="887"/>
    <x v="0"/>
    <x v="0"/>
  </r>
  <r>
    <n v="27"/>
    <x v="2"/>
    <x v="888"/>
    <x v="2"/>
    <x v="0"/>
  </r>
  <r>
    <n v="32"/>
    <x v="1"/>
    <x v="889"/>
    <x v="2"/>
    <x v="0"/>
  </r>
  <r>
    <n v="6"/>
    <x v="0"/>
    <x v="890"/>
    <x v="0"/>
    <x v="0"/>
  </r>
  <r>
    <n v="27"/>
    <x v="1"/>
    <x v="891"/>
    <x v="1"/>
    <x v="0"/>
  </r>
  <r>
    <n v="24"/>
    <x v="0"/>
    <x v="892"/>
    <x v="1"/>
    <x v="0"/>
  </r>
  <r>
    <n v="29"/>
    <x v="1"/>
    <x v="893"/>
    <x v="1"/>
    <x v="0"/>
  </r>
  <r>
    <n v="42"/>
    <x v="0"/>
    <x v="894"/>
    <x v="1"/>
    <x v="1"/>
  </r>
  <r>
    <n v="11"/>
    <x v="2"/>
    <x v="895"/>
    <x v="1"/>
    <x v="1"/>
  </r>
  <r>
    <n v="29"/>
    <x v="1"/>
    <x v="896"/>
    <x v="1"/>
    <x v="1"/>
  </r>
  <r>
    <n v="9"/>
    <x v="0"/>
    <x v="897"/>
    <x v="0"/>
    <x v="1"/>
  </r>
  <r>
    <n v="23"/>
    <x v="1"/>
    <x v="898"/>
    <x v="0"/>
    <x v="1"/>
  </r>
  <r>
    <n v="42"/>
    <x v="1"/>
    <x v="899"/>
    <x v="1"/>
    <x v="1"/>
  </r>
  <r>
    <n v="38"/>
    <x v="0"/>
    <x v="900"/>
    <x v="1"/>
    <x v="1"/>
  </r>
  <r>
    <n v="37"/>
    <x v="0"/>
    <x v="901"/>
    <x v="1"/>
    <x v="1"/>
  </r>
  <r>
    <n v="12"/>
    <x v="1"/>
    <x v="902"/>
    <x v="1"/>
    <x v="1"/>
  </r>
  <r>
    <n v="13"/>
    <x v="0"/>
    <x v="903"/>
    <x v="1"/>
    <x v="1"/>
  </r>
  <r>
    <n v="19"/>
    <x v="0"/>
    <x v="904"/>
    <x v="0"/>
    <x v="1"/>
  </r>
  <r>
    <n v="43"/>
    <x v="0"/>
    <x v="905"/>
    <x v="1"/>
    <x v="1"/>
  </r>
  <r>
    <n v="23"/>
    <x v="0"/>
    <x v="906"/>
    <x v="1"/>
    <x v="1"/>
  </r>
  <r>
    <n v="41"/>
    <x v="0"/>
    <x v="907"/>
    <x v="1"/>
    <x v="1"/>
  </r>
  <r>
    <n v="25"/>
    <x v="0"/>
    <x v="908"/>
    <x v="1"/>
    <x v="1"/>
  </r>
  <r>
    <n v="29"/>
    <x v="2"/>
    <x v="909"/>
    <x v="1"/>
    <x v="1"/>
  </r>
  <r>
    <n v="12"/>
    <x v="0"/>
    <x v="910"/>
    <x v="0"/>
    <x v="1"/>
  </r>
  <r>
    <n v="44"/>
    <x v="0"/>
    <x v="911"/>
    <x v="1"/>
    <x v="1"/>
  </r>
  <r>
    <n v="19"/>
    <x v="0"/>
    <x v="912"/>
    <x v="0"/>
    <x v="1"/>
  </r>
  <r>
    <n v="32"/>
    <x v="1"/>
    <x v="913"/>
    <x v="1"/>
    <x v="1"/>
  </r>
  <r>
    <n v="21"/>
    <x v="0"/>
    <x v="914"/>
    <x v="2"/>
    <x v="1"/>
  </r>
  <r>
    <n v="24"/>
    <x v="1"/>
    <x v="915"/>
    <x v="2"/>
    <x v="1"/>
  </r>
  <r>
    <n v="50"/>
    <x v="0"/>
    <x v="916"/>
    <x v="1"/>
    <x v="1"/>
  </r>
  <r>
    <n v="26"/>
    <x v="0"/>
    <x v="917"/>
    <x v="2"/>
    <x v="1"/>
  </r>
  <r>
    <n v="9"/>
    <x v="0"/>
    <x v="918"/>
    <x v="1"/>
    <x v="1"/>
  </r>
  <r>
    <n v="32"/>
    <x v="0"/>
    <x v="919"/>
    <x v="1"/>
    <x v="1"/>
  </r>
  <r>
    <n v="31"/>
    <x v="0"/>
    <x v="920"/>
    <x v="3"/>
    <x v="1"/>
  </r>
  <r>
    <n v="10"/>
    <x v="0"/>
    <x v="921"/>
    <x v="1"/>
    <x v="1"/>
  </r>
  <r>
    <n v="42"/>
    <x v="1"/>
    <x v="922"/>
    <x v="1"/>
    <x v="1"/>
  </r>
  <r>
    <n v="33"/>
    <x v="1"/>
    <x v="923"/>
    <x v="0"/>
    <x v="1"/>
  </r>
  <r>
    <n v="33"/>
    <x v="0"/>
    <x v="924"/>
    <x v="2"/>
    <x v="1"/>
  </r>
  <r>
    <n v="4"/>
    <x v="0"/>
    <x v="925"/>
    <x v="2"/>
    <x v="1"/>
  </r>
  <r>
    <n v="26"/>
    <x v="0"/>
    <x v="926"/>
    <x v="1"/>
    <x v="1"/>
  </r>
  <r>
    <n v="13"/>
    <x v="0"/>
    <x v="927"/>
    <x v="1"/>
    <x v="1"/>
  </r>
  <r>
    <n v="30"/>
    <x v="2"/>
    <x v="928"/>
    <x v="3"/>
    <x v="1"/>
  </r>
  <r>
    <n v="4"/>
    <x v="2"/>
    <x v="929"/>
    <x v="2"/>
    <x v="1"/>
  </r>
  <r>
    <n v="33"/>
    <x v="0"/>
    <x v="930"/>
    <x v="1"/>
    <x v="1"/>
  </r>
  <r>
    <n v="4"/>
    <x v="2"/>
    <x v="931"/>
    <x v="1"/>
    <x v="1"/>
  </r>
  <r>
    <n v="26"/>
    <x v="2"/>
    <x v="932"/>
    <x v="1"/>
    <x v="1"/>
  </r>
  <r>
    <n v="46"/>
    <x v="0"/>
    <x v="933"/>
    <x v="1"/>
    <x v="1"/>
  </r>
  <r>
    <n v="48"/>
    <x v="2"/>
    <x v="934"/>
    <x v="1"/>
    <x v="1"/>
  </r>
  <r>
    <n v="17"/>
    <x v="0"/>
    <x v="935"/>
    <x v="1"/>
    <x v="1"/>
  </r>
  <r>
    <n v="3"/>
    <x v="0"/>
    <x v="936"/>
    <x v="1"/>
    <x v="1"/>
  </r>
  <r>
    <n v="26"/>
    <x v="2"/>
    <x v="937"/>
    <x v="0"/>
    <x v="1"/>
  </r>
  <r>
    <n v="13"/>
    <x v="0"/>
    <x v="938"/>
    <x v="2"/>
    <x v="1"/>
  </r>
  <r>
    <n v="39"/>
    <x v="2"/>
    <x v="939"/>
    <x v="2"/>
    <x v="1"/>
  </r>
  <r>
    <n v="24"/>
    <x v="0"/>
    <x v="940"/>
    <x v="2"/>
    <x v="1"/>
  </r>
  <r>
    <n v="12"/>
    <x v="0"/>
    <x v="941"/>
    <x v="2"/>
    <x v="1"/>
  </r>
  <r>
    <n v="11"/>
    <x v="1"/>
    <x v="942"/>
    <x v="1"/>
    <x v="1"/>
  </r>
  <r>
    <n v="15"/>
    <x v="0"/>
    <x v="943"/>
    <x v="1"/>
    <x v="1"/>
  </r>
  <r>
    <n v="48"/>
    <x v="0"/>
    <x v="944"/>
    <x v="3"/>
    <x v="1"/>
  </r>
  <r>
    <n v="27"/>
    <x v="2"/>
    <x v="945"/>
    <x v="3"/>
    <x v="1"/>
  </r>
  <r>
    <n v="8"/>
    <x v="2"/>
    <x v="946"/>
    <x v="1"/>
    <x v="1"/>
  </r>
  <r>
    <n v="32"/>
    <x v="0"/>
    <x v="947"/>
    <x v="3"/>
    <x v="1"/>
  </r>
  <r>
    <n v="19"/>
    <x v="0"/>
    <x v="948"/>
    <x v="3"/>
    <x v="1"/>
  </r>
  <r>
    <n v="9"/>
    <x v="1"/>
    <x v="949"/>
    <x v="2"/>
    <x v="1"/>
  </r>
  <r>
    <n v="26"/>
    <x v="0"/>
    <x v="950"/>
    <x v="1"/>
    <x v="1"/>
  </r>
  <r>
    <n v="47"/>
    <x v="2"/>
    <x v="951"/>
    <x v="2"/>
    <x v="1"/>
  </r>
  <r>
    <n v="27"/>
    <x v="0"/>
    <x v="952"/>
    <x v="2"/>
    <x v="1"/>
  </r>
  <r>
    <n v="32"/>
    <x v="0"/>
    <x v="953"/>
    <x v="1"/>
    <x v="1"/>
  </r>
  <r>
    <n v="17"/>
    <x v="0"/>
    <x v="954"/>
    <x v="1"/>
    <x v="1"/>
  </r>
  <r>
    <n v="47"/>
    <x v="1"/>
    <x v="955"/>
    <x v="1"/>
    <x v="1"/>
  </r>
  <r>
    <n v="35"/>
    <x v="1"/>
    <x v="956"/>
    <x v="1"/>
    <x v="1"/>
  </r>
  <r>
    <n v="34"/>
    <x v="1"/>
    <x v="957"/>
    <x v="0"/>
    <x v="1"/>
  </r>
  <r>
    <n v="50"/>
    <x v="0"/>
    <x v="958"/>
    <x v="0"/>
    <x v="1"/>
  </r>
  <r>
    <n v="50"/>
    <x v="0"/>
    <x v="959"/>
    <x v="1"/>
    <x v="1"/>
  </r>
  <r>
    <n v="23"/>
    <x v="0"/>
    <x v="960"/>
    <x v="1"/>
    <x v="1"/>
  </r>
  <r>
    <n v="34"/>
    <x v="0"/>
    <x v="961"/>
    <x v="1"/>
    <x v="1"/>
  </r>
  <r>
    <n v="45"/>
    <x v="0"/>
    <x v="962"/>
    <x v="3"/>
    <x v="1"/>
  </r>
  <r>
    <n v="21"/>
    <x v="0"/>
    <x v="963"/>
    <x v="3"/>
    <x v="1"/>
  </r>
  <r>
    <n v="41"/>
    <x v="1"/>
    <x v="964"/>
    <x v="2"/>
    <x v="1"/>
  </r>
  <r>
    <n v="2"/>
    <x v="1"/>
    <x v="965"/>
    <x v="2"/>
    <x v="1"/>
  </r>
  <r>
    <n v="45"/>
    <x v="0"/>
    <x v="966"/>
    <x v="1"/>
    <x v="1"/>
  </r>
  <r>
    <n v="6"/>
    <x v="2"/>
    <x v="967"/>
    <x v="1"/>
    <x v="1"/>
  </r>
  <r>
    <n v="12"/>
    <x v="2"/>
    <x v="968"/>
    <x v="1"/>
    <x v="1"/>
  </r>
  <r>
    <n v="9"/>
    <x v="0"/>
    <x v="969"/>
    <x v="1"/>
    <x v="1"/>
  </r>
  <r>
    <n v="7"/>
    <x v="1"/>
    <x v="970"/>
    <x v="1"/>
    <x v="1"/>
  </r>
  <r>
    <n v="25"/>
    <x v="2"/>
    <x v="971"/>
    <x v="1"/>
    <x v="1"/>
  </r>
  <r>
    <n v="28"/>
    <x v="0"/>
    <x v="972"/>
    <x v="1"/>
    <x v="1"/>
  </r>
  <r>
    <n v="4"/>
    <x v="1"/>
    <x v="973"/>
    <x v="3"/>
    <x v="1"/>
  </r>
  <r>
    <n v="25"/>
    <x v="0"/>
    <x v="974"/>
    <x v="3"/>
    <x v="1"/>
  </r>
  <r>
    <n v="4"/>
    <x v="0"/>
    <x v="975"/>
    <x v="3"/>
    <x v="1"/>
  </r>
  <r>
    <n v="15"/>
    <x v="1"/>
    <x v="976"/>
    <x v="3"/>
    <x v="1"/>
  </r>
  <r>
    <n v="10"/>
    <x v="2"/>
    <x v="977"/>
    <x v="1"/>
    <x v="1"/>
  </r>
  <r>
    <n v="44"/>
    <x v="1"/>
    <x v="978"/>
    <x v="3"/>
    <x v="1"/>
  </r>
  <r>
    <n v="28"/>
    <x v="0"/>
    <x v="979"/>
    <x v="3"/>
    <x v="1"/>
  </r>
  <r>
    <n v="15"/>
    <x v="0"/>
    <x v="980"/>
    <x v="2"/>
    <x v="1"/>
  </r>
  <r>
    <n v="4"/>
    <x v="0"/>
    <x v="981"/>
    <x v="2"/>
    <x v="1"/>
  </r>
  <r>
    <n v="18"/>
    <x v="1"/>
    <x v="982"/>
    <x v="2"/>
    <x v="1"/>
  </r>
  <r>
    <n v="10"/>
    <x v="2"/>
    <x v="983"/>
    <x v="2"/>
    <x v="1"/>
  </r>
  <r>
    <n v="1"/>
    <x v="0"/>
    <x v="984"/>
    <x v="1"/>
    <x v="1"/>
  </r>
  <r>
    <n v="5"/>
    <x v="0"/>
    <x v="985"/>
    <x v="1"/>
    <x v="1"/>
  </r>
  <r>
    <n v="38"/>
    <x v="0"/>
    <x v="986"/>
    <x v="1"/>
    <x v="1"/>
  </r>
  <r>
    <n v="1"/>
    <x v="2"/>
    <x v="987"/>
    <x v="0"/>
    <x v="1"/>
  </r>
  <r>
    <n v="12"/>
    <x v="0"/>
    <x v="397"/>
    <x v="1"/>
    <x v="1"/>
  </r>
  <r>
    <n v="17"/>
    <x v="0"/>
    <x v="988"/>
    <x v="1"/>
    <x v="1"/>
  </r>
  <r>
    <n v="30"/>
    <x v="1"/>
    <x v="989"/>
    <x v="1"/>
    <x v="1"/>
  </r>
  <r>
    <n v="25"/>
    <x v="1"/>
    <x v="990"/>
    <x v="1"/>
    <x v="1"/>
  </r>
  <r>
    <n v="20"/>
    <x v="1"/>
    <x v="991"/>
    <x v="1"/>
    <x v="1"/>
  </r>
  <r>
    <n v="29"/>
    <x v="1"/>
    <x v="992"/>
    <x v="2"/>
    <x v="1"/>
  </r>
  <r>
    <n v="8"/>
    <x v="2"/>
    <x v="993"/>
    <x v="2"/>
    <x v="1"/>
  </r>
  <r>
    <n v="27"/>
    <x v="0"/>
    <x v="994"/>
    <x v="2"/>
    <x v="1"/>
  </r>
  <r>
    <n v="31"/>
    <x v="2"/>
    <x v="995"/>
    <x v="2"/>
    <x v="1"/>
  </r>
  <r>
    <n v="18"/>
    <x v="0"/>
    <x v="996"/>
    <x v="2"/>
    <x v="1"/>
  </r>
  <r>
    <n v="5"/>
    <x v="1"/>
    <x v="997"/>
    <x v="0"/>
    <x v="1"/>
  </r>
  <r>
    <n v="33"/>
    <x v="1"/>
    <x v="998"/>
    <x v="0"/>
    <x v="1"/>
  </r>
  <r>
    <n v="34"/>
    <x v="0"/>
    <x v="999"/>
    <x v="0"/>
    <x v="1"/>
  </r>
  <r>
    <n v="3"/>
    <x v="0"/>
    <x v="1000"/>
    <x v="1"/>
    <x v="1"/>
  </r>
  <r>
    <n v="36"/>
    <x v="0"/>
    <x v="1001"/>
    <x v="2"/>
    <x v="1"/>
  </r>
  <r>
    <n v="48"/>
    <x v="0"/>
    <x v="1002"/>
    <x v="2"/>
    <x v="1"/>
  </r>
  <r>
    <n v="39"/>
    <x v="0"/>
    <x v="1003"/>
    <x v="0"/>
    <x v="1"/>
  </r>
  <r>
    <n v="23"/>
    <x v="0"/>
    <x v="1004"/>
    <x v="2"/>
    <x v="1"/>
  </r>
  <r>
    <n v="38"/>
    <x v="0"/>
    <x v="1005"/>
    <x v="1"/>
    <x v="1"/>
  </r>
  <r>
    <n v="11"/>
    <x v="0"/>
    <x v="1006"/>
    <x v="3"/>
    <x v="1"/>
  </r>
  <r>
    <n v="29"/>
    <x v="2"/>
    <x v="1007"/>
    <x v="2"/>
    <x v="1"/>
  </r>
  <r>
    <n v="50"/>
    <x v="0"/>
    <x v="1008"/>
    <x v="0"/>
    <x v="1"/>
  </r>
  <r>
    <n v="49"/>
    <x v="2"/>
    <x v="1009"/>
    <x v="2"/>
    <x v="1"/>
  </r>
  <r>
    <n v="2"/>
    <x v="2"/>
    <x v="1010"/>
    <x v="2"/>
    <x v="1"/>
  </r>
  <r>
    <n v="5"/>
    <x v="0"/>
    <x v="397"/>
    <x v="2"/>
    <x v="1"/>
  </r>
  <r>
    <n v="41"/>
    <x v="0"/>
    <x v="1011"/>
    <x v="1"/>
    <x v="1"/>
  </r>
  <r>
    <n v="32"/>
    <x v="0"/>
    <x v="1012"/>
    <x v="1"/>
    <x v="1"/>
  </r>
  <r>
    <n v="46"/>
    <x v="0"/>
    <x v="1013"/>
    <x v="0"/>
    <x v="1"/>
  </r>
  <r>
    <n v="37"/>
    <x v="0"/>
    <x v="1014"/>
    <x v="0"/>
    <x v="1"/>
  </r>
  <r>
    <n v="13"/>
    <x v="0"/>
    <x v="508"/>
    <x v="0"/>
    <x v="1"/>
  </r>
  <r>
    <n v="31"/>
    <x v="1"/>
    <x v="1015"/>
    <x v="0"/>
    <x v="1"/>
  </r>
  <r>
    <n v="18"/>
    <x v="0"/>
    <x v="1016"/>
    <x v="2"/>
    <x v="1"/>
  </r>
  <r>
    <n v="15"/>
    <x v="0"/>
    <x v="1017"/>
    <x v="2"/>
    <x v="1"/>
  </r>
  <r>
    <n v="10"/>
    <x v="1"/>
    <x v="1018"/>
    <x v="1"/>
    <x v="1"/>
  </r>
  <r>
    <n v="14"/>
    <x v="1"/>
    <x v="1019"/>
    <x v="0"/>
    <x v="1"/>
  </r>
  <r>
    <n v="19"/>
    <x v="0"/>
    <x v="1020"/>
    <x v="0"/>
    <x v="1"/>
  </r>
  <r>
    <n v="3"/>
    <x v="1"/>
    <x v="1021"/>
    <x v="0"/>
    <x v="1"/>
  </r>
  <r>
    <n v="32"/>
    <x v="0"/>
    <x v="1022"/>
    <x v="0"/>
    <x v="1"/>
  </r>
  <r>
    <n v="3"/>
    <x v="1"/>
    <x v="1023"/>
    <x v="3"/>
    <x v="1"/>
  </r>
  <r>
    <n v="10"/>
    <x v="0"/>
    <x v="1024"/>
    <x v="3"/>
    <x v="1"/>
  </r>
  <r>
    <n v="18"/>
    <x v="0"/>
    <x v="1025"/>
    <x v="3"/>
    <x v="1"/>
  </r>
  <r>
    <n v="48"/>
    <x v="2"/>
    <x v="1026"/>
    <x v="1"/>
    <x v="1"/>
  </r>
  <r>
    <n v="34"/>
    <x v="1"/>
    <x v="1027"/>
    <x v="1"/>
    <x v="1"/>
  </r>
  <r>
    <n v="31"/>
    <x v="0"/>
    <x v="1028"/>
    <x v="1"/>
    <x v="1"/>
  </r>
  <r>
    <n v="19"/>
    <x v="0"/>
    <x v="1029"/>
    <x v="1"/>
    <x v="1"/>
  </r>
  <r>
    <n v="33"/>
    <x v="2"/>
    <x v="1030"/>
    <x v="1"/>
    <x v="1"/>
  </r>
  <r>
    <n v="48"/>
    <x v="2"/>
    <x v="1031"/>
    <x v="1"/>
    <x v="1"/>
  </r>
  <r>
    <n v="8"/>
    <x v="1"/>
    <x v="1032"/>
    <x v="1"/>
    <x v="1"/>
  </r>
  <r>
    <n v="31"/>
    <x v="2"/>
    <x v="1033"/>
    <x v="1"/>
    <x v="1"/>
  </r>
  <r>
    <n v="35"/>
    <x v="0"/>
    <x v="1034"/>
    <x v="0"/>
    <x v="1"/>
  </r>
  <r>
    <n v="31"/>
    <x v="1"/>
    <x v="1035"/>
    <x v="3"/>
    <x v="1"/>
  </r>
  <r>
    <n v="33"/>
    <x v="0"/>
    <x v="1036"/>
    <x v="2"/>
    <x v="1"/>
  </r>
  <r>
    <n v="8"/>
    <x v="0"/>
    <x v="1037"/>
    <x v="1"/>
    <x v="1"/>
  </r>
  <r>
    <n v="32"/>
    <x v="2"/>
    <x v="1038"/>
    <x v="2"/>
    <x v="1"/>
  </r>
  <r>
    <n v="36"/>
    <x v="0"/>
    <x v="1039"/>
    <x v="2"/>
    <x v="1"/>
  </r>
  <r>
    <n v="3"/>
    <x v="0"/>
    <x v="1040"/>
    <x v="1"/>
    <x v="1"/>
  </r>
  <r>
    <n v="21"/>
    <x v="0"/>
    <x v="1041"/>
    <x v="1"/>
    <x v="1"/>
  </r>
  <r>
    <n v="20"/>
    <x v="0"/>
    <x v="1042"/>
    <x v="2"/>
    <x v="1"/>
  </r>
  <r>
    <n v="10"/>
    <x v="0"/>
    <x v="1043"/>
    <x v="0"/>
    <x v="1"/>
  </r>
  <r>
    <n v="35"/>
    <x v="2"/>
    <x v="1044"/>
    <x v="0"/>
    <x v="1"/>
  </r>
  <r>
    <n v="13"/>
    <x v="0"/>
    <x v="1045"/>
    <x v="0"/>
    <x v="1"/>
  </r>
  <r>
    <n v="43"/>
    <x v="0"/>
    <x v="1046"/>
    <x v="1"/>
    <x v="1"/>
  </r>
  <r>
    <n v="23"/>
    <x v="0"/>
    <x v="1047"/>
    <x v="1"/>
    <x v="1"/>
  </r>
  <r>
    <n v="35"/>
    <x v="2"/>
    <x v="1048"/>
    <x v="1"/>
    <x v="1"/>
  </r>
  <r>
    <n v="15"/>
    <x v="0"/>
    <x v="1049"/>
    <x v="1"/>
    <x v="1"/>
  </r>
  <r>
    <n v="20"/>
    <x v="0"/>
    <x v="1050"/>
    <x v="1"/>
    <x v="1"/>
  </r>
  <r>
    <n v="8"/>
    <x v="0"/>
    <x v="1051"/>
    <x v="2"/>
    <x v="1"/>
  </r>
  <r>
    <n v="16"/>
    <x v="0"/>
    <x v="1052"/>
    <x v="2"/>
    <x v="1"/>
  </r>
  <r>
    <n v="45"/>
    <x v="0"/>
    <x v="1053"/>
    <x v="2"/>
    <x v="1"/>
  </r>
  <r>
    <n v="42"/>
    <x v="0"/>
    <x v="1054"/>
    <x v="3"/>
    <x v="1"/>
  </r>
  <r>
    <n v="50"/>
    <x v="0"/>
    <x v="1055"/>
    <x v="2"/>
    <x v="1"/>
  </r>
  <r>
    <n v="2"/>
    <x v="2"/>
    <x v="1056"/>
    <x v="2"/>
    <x v="1"/>
  </r>
  <r>
    <n v="37"/>
    <x v="1"/>
    <x v="1057"/>
    <x v="0"/>
    <x v="1"/>
  </r>
  <r>
    <n v="20"/>
    <x v="0"/>
    <x v="1058"/>
    <x v="0"/>
    <x v="1"/>
  </r>
  <r>
    <n v="35"/>
    <x v="1"/>
    <x v="1059"/>
    <x v="0"/>
    <x v="1"/>
  </r>
  <r>
    <n v="22"/>
    <x v="2"/>
    <x v="1060"/>
    <x v="2"/>
    <x v="1"/>
  </r>
  <r>
    <n v="40"/>
    <x v="0"/>
    <x v="1061"/>
    <x v="2"/>
    <x v="1"/>
  </r>
  <r>
    <n v="42"/>
    <x v="0"/>
    <x v="1062"/>
    <x v="0"/>
    <x v="1"/>
  </r>
  <r>
    <n v="3"/>
    <x v="0"/>
    <x v="1063"/>
    <x v="2"/>
    <x v="1"/>
  </r>
  <r>
    <n v="16"/>
    <x v="0"/>
    <x v="1064"/>
    <x v="2"/>
    <x v="1"/>
  </r>
  <r>
    <n v="18"/>
    <x v="0"/>
    <x v="1065"/>
    <x v="2"/>
    <x v="1"/>
  </r>
  <r>
    <n v="11"/>
    <x v="0"/>
    <x v="1066"/>
    <x v="1"/>
    <x v="1"/>
  </r>
  <r>
    <n v="49"/>
    <x v="0"/>
    <x v="1067"/>
    <x v="1"/>
    <x v="1"/>
  </r>
  <r>
    <n v="36"/>
    <x v="1"/>
    <x v="1068"/>
    <x v="1"/>
    <x v="1"/>
  </r>
  <r>
    <n v="4"/>
    <x v="2"/>
    <x v="1069"/>
    <x v="0"/>
    <x v="1"/>
  </r>
  <r>
    <n v="21"/>
    <x v="1"/>
    <x v="1070"/>
    <x v="1"/>
    <x v="1"/>
  </r>
  <r>
    <n v="12"/>
    <x v="1"/>
    <x v="1071"/>
    <x v="1"/>
    <x v="1"/>
  </r>
  <r>
    <n v="36"/>
    <x v="2"/>
    <x v="1072"/>
    <x v="3"/>
    <x v="1"/>
  </r>
  <r>
    <n v="29"/>
    <x v="2"/>
    <x v="637"/>
    <x v="0"/>
    <x v="1"/>
  </r>
  <r>
    <n v="34"/>
    <x v="0"/>
    <x v="1073"/>
    <x v="0"/>
    <x v="1"/>
  </r>
  <r>
    <n v="16"/>
    <x v="2"/>
    <x v="1074"/>
    <x v="1"/>
    <x v="1"/>
  </r>
  <r>
    <n v="28"/>
    <x v="2"/>
    <x v="1075"/>
    <x v="1"/>
    <x v="1"/>
  </r>
  <r>
    <n v="42"/>
    <x v="0"/>
    <x v="1076"/>
    <x v="1"/>
    <x v="1"/>
  </r>
  <r>
    <n v="41"/>
    <x v="0"/>
    <x v="1077"/>
    <x v="1"/>
    <x v="1"/>
  </r>
  <r>
    <n v="11"/>
    <x v="1"/>
    <x v="1078"/>
    <x v="2"/>
    <x v="1"/>
  </r>
  <r>
    <n v="26"/>
    <x v="1"/>
    <x v="1079"/>
    <x v="0"/>
    <x v="1"/>
  </r>
  <r>
    <n v="16"/>
    <x v="0"/>
    <x v="1080"/>
    <x v="0"/>
    <x v="1"/>
  </r>
  <r>
    <n v="12"/>
    <x v="1"/>
    <x v="1081"/>
    <x v="0"/>
    <x v="1"/>
  </r>
  <r>
    <n v="7"/>
    <x v="0"/>
    <x v="1082"/>
    <x v="1"/>
    <x v="1"/>
  </r>
  <r>
    <n v="15"/>
    <x v="0"/>
    <x v="1083"/>
    <x v="2"/>
    <x v="1"/>
  </r>
  <r>
    <n v="12"/>
    <x v="0"/>
    <x v="1084"/>
    <x v="1"/>
    <x v="1"/>
  </r>
  <r>
    <n v="42"/>
    <x v="1"/>
    <x v="1085"/>
    <x v="1"/>
    <x v="1"/>
  </r>
  <r>
    <n v="49"/>
    <x v="2"/>
    <x v="1086"/>
    <x v="1"/>
    <x v="1"/>
  </r>
  <r>
    <n v="28"/>
    <x v="0"/>
    <x v="1087"/>
    <x v="1"/>
    <x v="1"/>
  </r>
  <r>
    <n v="41"/>
    <x v="0"/>
    <x v="1088"/>
    <x v="1"/>
    <x v="1"/>
  </r>
  <r>
    <n v="43"/>
    <x v="0"/>
    <x v="1089"/>
    <x v="2"/>
    <x v="1"/>
  </r>
  <r>
    <n v="27"/>
    <x v="0"/>
    <x v="1090"/>
    <x v="1"/>
    <x v="1"/>
  </r>
  <r>
    <n v="49"/>
    <x v="2"/>
    <x v="1091"/>
    <x v="0"/>
    <x v="1"/>
  </r>
  <r>
    <n v="32"/>
    <x v="0"/>
    <x v="1092"/>
    <x v="2"/>
    <x v="1"/>
  </r>
  <r>
    <n v="33"/>
    <x v="0"/>
    <x v="1093"/>
    <x v="1"/>
    <x v="1"/>
  </r>
  <r>
    <n v="5"/>
    <x v="1"/>
    <x v="1094"/>
    <x v="2"/>
    <x v="1"/>
  </r>
  <r>
    <n v="29"/>
    <x v="0"/>
    <x v="1095"/>
    <x v="1"/>
    <x v="1"/>
  </r>
  <r>
    <n v="2"/>
    <x v="0"/>
    <x v="1096"/>
    <x v="1"/>
    <x v="1"/>
  </r>
  <r>
    <n v="4"/>
    <x v="0"/>
    <x v="1097"/>
    <x v="1"/>
    <x v="1"/>
  </r>
  <r>
    <n v="25"/>
    <x v="0"/>
    <x v="1098"/>
    <x v="1"/>
    <x v="1"/>
  </r>
  <r>
    <n v="45"/>
    <x v="0"/>
    <x v="359"/>
    <x v="1"/>
    <x v="1"/>
  </r>
  <r>
    <n v="22"/>
    <x v="2"/>
    <x v="1099"/>
    <x v="0"/>
    <x v="1"/>
  </r>
  <r>
    <n v="5"/>
    <x v="0"/>
    <x v="1100"/>
    <x v="3"/>
    <x v="1"/>
  </r>
  <r>
    <n v="31"/>
    <x v="2"/>
    <x v="1101"/>
    <x v="3"/>
    <x v="1"/>
  </r>
  <r>
    <n v="29"/>
    <x v="0"/>
    <x v="1102"/>
    <x v="2"/>
    <x v="1"/>
  </r>
  <r>
    <n v="32"/>
    <x v="0"/>
    <x v="1103"/>
    <x v="2"/>
    <x v="1"/>
  </r>
  <r>
    <n v="40"/>
    <x v="0"/>
    <x v="1104"/>
    <x v="1"/>
    <x v="1"/>
  </r>
  <r>
    <n v="32"/>
    <x v="2"/>
    <x v="1105"/>
    <x v="1"/>
    <x v="1"/>
  </r>
  <r>
    <n v="48"/>
    <x v="1"/>
    <x v="1106"/>
    <x v="1"/>
    <x v="1"/>
  </r>
  <r>
    <n v="32"/>
    <x v="2"/>
    <x v="1107"/>
    <x v="1"/>
    <x v="1"/>
  </r>
  <r>
    <n v="18"/>
    <x v="2"/>
    <x v="1108"/>
    <x v="2"/>
    <x v="1"/>
  </r>
  <r>
    <n v="33"/>
    <x v="0"/>
    <x v="1109"/>
    <x v="2"/>
    <x v="1"/>
  </r>
  <r>
    <n v="25"/>
    <x v="1"/>
    <x v="1110"/>
    <x v="1"/>
    <x v="1"/>
  </r>
  <r>
    <n v="21"/>
    <x v="2"/>
    <x v="1111"/>
    <x v="3"/>
    <x v="1"/>
  </r>
  <r>
    <n v="16"/>
    <x v="0"/>
    <x v="1112"/>
    <x v="3"/>
    <x v="1"/>
  </r>
  <r>
    <n v="20"/>
    <x v="0"/>
    <x v="1113"/>
    <x v="1"/>
    <x v="1"/>
  </r>
  <r>
    <n v="1"/>
    <x v="1"/>
    <x v="1114"/>
    <x v="1"/>
    <x v="1"/>
  </r>
  <r>
    <n v="33"/>
    <x v="2"/>
    <x v="1115"/>
    <x v="0"/>
    <x v="1"/>
  </r>
  <r>
    <n v="46"/>
    <x v="2"/>
    <x v="1116"/>
    <x v="1"/>
    <x v="1"/>
  </r>
  <r>
    <n v="17"/>
    <x v="0"/>
    <x v="1117"/>
    <x v="1"/>
    <x v="1"/>
  </r>
  <r>
    <n v="33"/>
    <x v="0"/>
    <x v="1118"/>
    <x v="2"/>
    <x v="1"/>
  </r>
  <r>
    <n v="9"/>
    <x v="0"/>
    <x v="1119"/>
    <x v="1"/>
    <x v="1"/>
  </r>
  <r>
    <n v="29"/>
    <x v="0"/>
    <x v="1120"/>
    <x v="1"/>
    <x v="1"/>
  </r>
  <r>
    <n v="3"/>
    <x v="1"/>
    <x v="1121"/>
    <x v="1"/>
    <x v="1"/>
  </r>
  <r>
    <n v="23"/>
    <x v="0"/>
    <x v="1122"/>
    <x v="1"/>
    <x v="1"/>
  </r>
  <r>
    <n v="20"/>
    <x v="0"/>
    <x v="1123"/>
    <x v="1"/>
    <x v="1"/>
  </r>
  <r>
    <n v="20"/>
    <x v="0"/>
    <x v="1124"/>
    <x v="1"/>
    <x v="1"/>
  </r>
  <r>
    <n v="8"/>
    <x v="0"/>
    <x v="1125"/>
    <x v="2"/>
    <x v="1"/>
  </r>
  <r>
    <n v="15"/>
    <x v="1"/>
    <x v="1126"/>
    <x v="1"/>
    <x v="1"/>
  </r>
  <r>
    <n v="32"/>
    <x v="0"/>
    <x v="1127"/>
    <x v="1"/>
    <x v="1"/>
  </r>
  <r>
    <n v="27"/>
    <x v="0"/>
    <x v="1128"/>
    <x v="1"/>
    <x v="1"/>
  </r>
  <r>
    <n v="12"/>
    <x v="1"/>
    <x v="1129"/>
    <x v="1"/>
    <x v="1"/>
  </r>
  <r>
    <n v="3"/>
    <x v="0"/>
    <x v="1130"/>
    <x v="1"/>
    <x v="1"/>
  </r>
  <r>
    <n v="28"/>
    <x v="0"/>
    <x v="1131"/>
    <x v="1"/>
    <x v="1"/>
  </r>
  <r>
    <n v="18"/>
    <x v="2"/>
    <x v="1132"/>
    <x v="1"/>
    <x v="1"/>
  </r>
  <r>
    <n v="43"/>
    <x v="0"/>
    <x v="1133"/>
    <x v="1"/>
    <x v="1"/>
  </r>
  <r>
    <n v="13"/>
    <x v="0"/>
    <x v="1134"/>
    <x v="1"/>
    <x v="1"/>
  </r>
  <r>
    <n v="40"/>
    <x v="0"/>
    <x v="1135"/>
    <x v="1"/>
    <x v="1"/>
  </r>
  <r>
    <n v="46"/>
    <x v="0"/>
    <x v="1136"/>
    <x v="1"/>
    <x v="1"/>
  </r>
  <r>
    <n v="31"/>
    <x v="1"/>
    <x v="1137"/>
    <x v="0"/>
    <x v="1"/>
  </r>
  <r>
    <n v="15"/>
    <x v="2"/>
    <x v="1138"/>
    <x v="3"/>
    <x v="1"/>
  </r>
  <r>
    <n v="25"/>
    <x v="0"/>
    <x v="1139"/>
    <x v="3"/>
    <x v="1"/>
  </r>
  <r>
    <n v="20"/>
    <x v="0"/>
    <x v="1140"/>
    <x v="3"/>
    <x v="1"/>
  </r>
  <r>
    <n v="32"/>
    <x v="2"/>
    <x v="1141"/>
    <x v="2"/>
    <x v="1"/>
  </r>
  <r>
    <n v="50"/>
    <x v="0"/>
    <x v="1142"/>
    <x v="0"/>
    <x v="1"/>
  </r>
  <r>
    <n v="15"/>
    <x v="1"/>
    <x v="1143"/>
    <x v="1"/>
    <x v="1"/>
  </r>
  <r>
    <n v="31"/>
    <x v="0"/>
    <x v="1144"/>
    <x v="1"/>
    <x v="1"/>
  </r>
  <r>
    <n v="20"/>
    <x v="0"/>
    <x v="1145"/>
    <x v="1"/>
    <x v="1"/>
  </r>
  <r>
    <n v="4"/>
    <x v="1"/>
    <x v="1146"/>
    <x v="1"/>
    <x v="1"/>
  </r>
  <r>
    <n v="26"/>
    <x v="2"/>
    <x v="1147"/>
    <x v="1"/>
    <x v="1"/>
  </r>
  <r>
    <n v="21"/>
    <x v="0"/>
    <x v="1148"/>
    <x v="1"/>
    <x v="1"/>
  </r>
  <r>
    <n v="44"/>
    <x v="0"/>
    <x v="1149"/>
    <x v="2"/>
    <x v="1"/>
  </r>
  <r>
    <n v="46"/>
    <x v="0"/>
    <x v="1150"/>
    <x v="2"/>
    <x v="1"/>
  </r>
  <r>
    <n v="38"/>
    <x v="0"/>
    <x v="1151"/>
    <x v="1"/>
    <x v="1"/>
  </r>
  <r>
    <n v="11"/>
    <x v="2"/>
    <x v="1152"/>
    <x v="2"/>
    <x v="1"/>
  </r>
  <r>
    <n v="20"/>
    <x v="1"/>
    <x v="1153"/>
    <x v="1"/>
    <x v="1"/>
  </r>
  <r>
    <n v="11"/>
    <x v="1"/>
    <x v="1154"/>
    <x v="1"/>
    <x v="1"/>
  </r>
  <r>
    <n v="10"/>
    <x v="0"/>
    <x v="1155"/>
    <x v="1"/>
    <x v="1"/>
  </r>
  <r>
    <n v="18"/>
    <x v="0"/>
    <x v="1156"/>
    <x v="1"/>
    <x v="1"/>
  </r>
  <r>
    <n v="16"/>
    <x v="0"/>
    <x v="1157"/>
    <x v="1"/>
    <x v="1"/>
  </r>
  <r>
    <n v="30"/>
    <x v="2"/>
    <x v="1158"/>
    <x v="0"/>
    <x v="1"/>
  </r>
  <r>
    <n v="26"/>
    <x v="2"/>
    <x v="1159"/>
    <x v="0"/>
    <x v="1"/>
  </r>
  <r>
    <n v="5"/>
    <x v="1"/>
    <x v="1160"/>
    <x v="0"/>
    <x v="1"/>
  </r>
  <r>
    <n v="11"/>
    <x v="0"/>
    <x v="1161"/>
    <x v="0"/>
    <x v="1"/>
  </r>
  <r>
    <n v="42"/>
    <x v="2"/>
    <x v="1162"/>
    <x v="0"/>
    <x v="1"/>
  </r>
  <r>
    <n v="18"/>
    <x v="0"/>
    <x v="1163"/>
    <x v="1"/>
    <x v="1"/>
  </r>
  <r>
    <n v="44"/>
    <x v="0"/>
    <x v="1164"/>
    <x v="1"/>
    <x v="1"/>
  </r>
  <r>
    <n v="48"/>
    <x v="2"/>
    <x v="1165"/>
    <x v="1"/>
    <x v="1"/>
  </r>
  <r>
    <n v="19"/>
    <x v="2"/>
    <x v="1166"/>
    <x v="1"/>
    <x v="1"/>
  </r>
  <r>
    <n v="3"/>
    <x v="0"/>
    <x v="1167"/>
    <x v="1"/>
    <x v="1"/>
  </r>
  <r>
    <n v="22"/>
    <x v="1"/>
    <x v="1168"/>
    <x v="1"/>
    <x v="1"/>
  </r>
  <r>
    <n v="46"/>
    <x v="1"/>
    <x v="1169"/>
    <x v="1"/>
    <x v="1"/>
  </r>
  <r>
    <n v="43"/>
    <x v="1"/>
    <x v="1170"/>
    <x v="1"/>
    <x v="1"/>
  </r>
  <r>
    <n v="30"/>
    <x v="1"/>
    <x v="1171"/>
    <x v="1"/>
    <x v="1"/>
  </r>
  <r>
    <n v="38"/>
    <x v="0"/>
    <x v="1172"/>
    <x v="1"/>
    <x v="1"/>
  </r>
  <r>
    <n v="11"/>
    <x v="0"/>
    <x v="1173"/>
    <x v="1"/>
    <x v="1"/>
  </r>
  <r>
    <n v="3"/>
    <x v="2"/>
    <x v="1174"/>
    <x v="0"/>
    <x v="1"/>
  </r>
  <r>
    <n v="29"/>
    <x v="1"/>
    <x v="1175"/>
    <x v="0"/>
    <x v="1"/>
  </r>
  <r>
    <n v="24"/>
    <x v="1"/>
    <x v="1176"/>
    <x v="0"/>
    <x v="1"/>
  </r>
  <r>
    <n v="41"/>
    <x v="0"/>
    <x v="1177"/>
    <x v="1"/>
    <x v="1"/>
  </r>
  <r>
    <n v="32"/>
    <x v="0"/>
    <x v="1178"/>
    <x v="1"/>
    <x v="1"/>
  </r>
  <r>
    <n v="41"/>
    <x v="0"/>
    <x v="1179"/>
    <x v="1"/>
    <x v="1"/>
  </r>
  <r>
    <n v="4"/>
    <x v="0"/>
    <x v="1180"/>
    <x v="1"/>
    <x v="1"/>
  </r>
  <r>
    <n v="14"/>
    <x v="0"/>
    <x v="1181"/>
    <x v="1"/>
    <x v="1"/>
  </r>
  <r>
    <n v="37"/>
    <x v="2"/>
    <x v="1182"/>
    <x v="1"/>
    <x v="1"/>
  </r>
  <r>
    <n v="44"/>
    <x v="0"/>
    <x v="1183"/>
    <x v="0"/>
    <x v="1"/>
  </r>
  <r>
    <n v="21"/>
    <x v="1"/>
    <x v="1184"/>
    <x v="0"/>
    <x v="1"/>
  </r>
  <r>
    <n v="41"/>
    <x v="1"/>
    <x v="1185"/>
    <x v="3"/>
    <x v="1"/>
  </r>
  <r>
    <n v="21"/>
    <x v="0"/>
    <x v="1186"/>
    <x v="0"/>
    <x v="1"/>
  </r>
  <r>
    <n v="19"/>
    <x v="0"/>
    <x v="1187"/>
    <x v="3"/>
    <x v="1"/>
  </r>
  <r>
    <n v="47"/>
    <x v="0"/>
    <x v="1188"/>
    <x v="2"/>
    <x v="1"/>
  </r>
  <r>
    <n v="37"/>
    <x v="2"/>
    <x v="1189"/>
    <x v="3"/>
    <x v="1"/>
  </r>
  <r>
    <n v="28"/>
    <x v="1"/>
    <x v="1190"/>
    <x v="3"/>
    <x v="1"/>
  </r>
  <r>
    <n v="10"/>
    <x v="0"/>
    <x v="1191"/>
    <x v="3"/>
    <x v="1"/>
  </r>
  <r>
    <n v="1"/>
    <x v="0"/>
    <x v="1192"/>
    <x v="3"/>
    <x v="1"/>
  </r>
  <r>
    <n v="19"/>
    <x v="0"/>
    <x v="1193"/>
    <x v="2"/>
    <x v="1"/>
  </r>
  <r>
    <n v="38"/>
    <x v="0"/>
    <x v="1194"/>
    <x v="1"/>
    <x v="1"/>
  </r>
  <r>
    <n v="39"/>
    <x v="1"/>
    <x v="1195"/>
    <x v="2"/>
    <x v="1"/>
  </r>
  <r>
    <n v="39"/>
    <x v="0"/>
    <x v="1196"/>
    <x v="2"/>
    <x v="1"/>
  </r>
  <r>
    <n v="33"/>
    <x v="2"/>
    <x v="1197"/>
    <x v="1"/>
    <x v="1"/>
  </r>
  <r>
    <n v="32"/>
    <x v="0"/>
    <x v="1198"/>
    <x v="1"/>
    <x v="1"/>
  </r>
  <r>
    <n v="50"/>
    <x v="2"/>
    <x v="1199"/>
    <x v="2"/>
    <x v="1"/>
  </r>
  <r>
    <n v="50"/>
    <x v="1"/>
    <x v="1200"/>
    <x v="1"/>
    <x v="1"/>
  </r>
  <r>
    <n v="9"/>
    <x v="0"/>
    <x v="1201"/>
    <x v="0"/>
    <x v="1"/>
  </r>
  <r>
    <n v="34"/>
    <x v="0"/>
    <x v="1202"/>
    <x v="0"/>
    <x v="1"/>
  </r>
  <r>
    <n v="36"/>
    <x v="0"/>
    <x v="1203"/>
    <x v="0"/>
    <x v="1"/>
  </r>
  <r>
    <n v="24"/>
    <x v="0"/>
    <x v="1204"/>
    <x v="1"/>
    <x v="1"/>
  </r>
  <r>
    <n v="33"/>
    <x v="2"/>
    <x v="1205"/>
    <x v="0"/>
    <x v="1"/>
  </r>
  <r>
    <n v="36"/>
    <x v="2"/>
    <x v="1206"/>
    <x v="0"/>
    <x v="1"/>
  </r>
  <r>
    <n v="36"/>
    <x v="0"/>
    <x v="1207"/>
    <x v="0"/>
    <x v="1"/>
  </r>
  <r>
    <n v="39"/>
    <x v="0"/>
    <x v="1208"/>
    <x v="2"/>
    <x v="1"/>
  </r>
  <r>
    <n v="29"/>
    <x v="0"/>
    <x v="1209"/>
    <x v="2"/>
    <x v="1"/>
  </r>
  <r>
    <n v="33"/>
    <x v="0"/>
    <x v="1210"/>
    <x v="0"/>
    <x v="1"/>
  </r>
  <r>
    <n v="7"/>
    <x v="2"/>
    <x v="1211"/>
    <x v="2"/>
    <x v="1"/>
  </r>
  <r>
    <n v="38"/>
    <x v="0"/>
    <x v="1212"/>
    <x v="2"/>
    <x v="1"/>
  </r>
  <r>
    <n v="47"/>
    <x v="0"/>
    <x v="1213"/>
    <x v="1"/>
    <x v="1"/>
  </r>
  <r>
    <n v="5"/>
    <x v="0"/>
    <x v="1214"/>
    <x v="1"/>
    <x v="1"/>
  </r>
  <r>
    <n v="40"/>
    <x v="1"/>
    <x v="1215"/>
    <x v="1"/>
    <x v="1"/>
  </r>
  <r>
    <n v="30"/>
    <x v="1"/>
    <x v="1216"/>
    <x v="1"/>
    <x v="1"/>
  </r>
  <r>
    <n v="37"/>
    <x v="0"/>
    <x v="1217"/>
    <x v="0"/>
    <x v="1"/>
  </r>
  <r>
    <n v="2"/>
    <x v="0"/>
    <x v="1218"/>
    <x v="3"/>
    <x v="1"/>
  </r>
  <r>
    <n v="48"/>
    <x v="0"/>
    <x v="1219"/>
    <x v="3"/>
    <x v="1"/>
  </r>
  <r>
    <n v="34"/>
    <x v="0"/>
    <x v="1220"/>
    <x v="3"/>
    <x v="1"/>
  </r>
  <r>
    <n v="34"/>
    <x v="1"/>
    <x v="1221"/>
    <x v="3"/>
    <x v="1"/>
  </r>
  <r>
    <n v="31"/>
    <x v="0"/>
    <x v="1222"/>
    <x v="1"/>
    <x v="1"/>
  </r>
  <r>
    <n v="36"/>
    <x v="2"/>
    <x v="1223"/>
    <x v="1"/>
    <x v="1"/>
  </r>
  <r>
    <n v="5"/>
    <x v="1"/>
    <x v="1224"/>
    <x v="0"/>
    <x v="1"/>
  </r>
  <r>
    <n v="19"/>
    <x v="0"/>
    <x v="1225"/>
    <x v="0"/>
    <x v="1"/>
  </r>
  <r>
    <n v="31"/>
    <x v="0"/>
    <x v="1226"/>
    <x v="0"/>
    <x v="1"/>
  </r>
  <r>
    <n v="31"/>
    <x v="1"/>
    <x v="1227"/>
    <x v="1"/>
    <x v="1"/>
  </r>
  <r>
    <n v="16"/>
    <x v="0"/>
    <x v="1228"/>
    <x v="1"/>
    <x v="1"/>
  </r>
  <r>
    <n v="33"/>
    <x v="0"/>
    <x v="1229"/>
    <x v="1"/>
    <x v="1"/>
  </r>
  <r>
    <n v="6"/>
    <x v="1"/>
    <x v="1230"/>
    <x v="1"/>
    <x v="1"/>
  </r>
  <r>
    <n v="25"/>
    <x v="1"/>
    <x v="1231"/>
    <x v="1"/>
    <x v="1"/>
  </r>
  <r>
    <n v="5"/>
    <x v="2"/>
    <x v="1232"/>
    <x v="1"/>
    <x v="1"/>
  </r>
  <r>
    <n v="24"/>
    <x v="0"/>
    <x v="1233"/>
    <x v="1"/>
    <x v="1"/>
  </r>
  <r>
    <n v="30"/>
    <x v="0"/>
    <x v="1234"/>
    <x v="2"/>
    <x v="1"/>
  </r>
  <r>
    <n v="7"/>
    <x v="1"/>
    <x v="1235"/>
    <x v="1"/>
    <x v="1"/>
  </r>
  <r>
    <n v="43"/>
    <x v="0"/>
    <x v="1236"/>
    <x v="1"/>
    <x v="1"/>
  </r>
  <r>
    <n v="14"/>
    <x v="2"/>
    <x v="1237"/>
    <x v="1"/>
    <x v="1"/>
  </r>
  <r>
    <n v="14"/>
    <x v="0"/>
    <x v="1238"/>
    <x v="1"/>
    <x v="1"/>
  </r>
  <r>
    <n v="29"/>
    <x v="0"/>
    <x v="1239"/>
    <x v="1"/>
    <x v="1"/>
  </r>
  <r>
    <n v="43"/>
    <x v="1"/>
    <x v="1240"/>
    <x v="1"/>
    <x v="1"/>
  </r>
  <r>
    <n v="36"/>
    <x v="0"/>
    <x v="1241"/>
    <x v="1"/>
    <x v="1"/>
  </r>
  <r>
    <n v="49"/>
    <x v="1"/>
    <x v="1242"/>
    <x v="1"/>
    <x v="1"/>
  </r>
  <r>
    <n v="6"/>
    <x v="0"/>
    <x v="1243"/>
    <x v="1"/>
    <x v="1"/>
  </r>
  <r>
    <n v="13"/>
    <x v="1"/>
    <x v="1244"/>
    <x v="0"/>
    <x v="1"/>
  </r>
  <r>
    <n v="12"/>
    <x v="1"/>
    <x v="1245"/>
    <x v="1"/>
    <x v="1"/>
  </r>
  <r>
    <n v="37"/>
    <x v="1"/>
    <x v="1246"/>
    <x v="1"/>
    <x v="1"/>
  </r>
  <r>
    <n v="20"/>
    <x v="2"/>
    <x v="1247"/>
    <x v="0"/>
    <x v="1"/>
  </r>
  <r>
    <n v="37"/>
    <x v="1"/>
    <x v="1248"/>
    <x v="0"/>
    <x v="1"/>
  </r>
  <r>
    <n v="38"/>
    <x v="2"/>
    <x v="1249"/>
    <x v="0"/>
    <x v="1"/>
  </r>
  <r>
    <n v="2"/>
    <x v="0"/>
    <x v="787"/>
    <x v="1"/>
    <x v="1"/>
  </r>
  <r>
    <n v="38"/>
    <x v="0"/>
    <x v="1250"/>
    <x v="1"/>
    <x v="1"/>
  </r>
  <r>
    <n v="32"/>
    <x v="1"/>
    <x v="1251"/>
    <x v="1"/>
    <x v="1"/>
  </r>
  <r>
    <n v="25"/>
    <x v="0"/>
    <x v="1252"/>
    <x v="1"/>
    <x v="1"/>
  </r>
  <r>
    <n v="15"/>
    <x v="0"/>
    <x v="1253"/>
    <x v="2"/>
    <x v="1"/>
  </r>
  <r>
    <n v="46"/>
    <x v="1"/>
    <x v="1254"/>
    <x v="2"/>
    <x v="1"/>
  </r>
  <r>
    <n v="15"/>
    <x v="1"/>
    <x v="1255"/>
    <x v="2"/>
    <x v="1"/>
  </r>
  <r>
    <n v="5"/>
    <x v="1"/>
    <x v="1256"/>
    <x v="1"/>
    <x v="1"/>
  </r>
  <r>
    <n v="27"/>
    <x v="0"/>
    <x v="1257"/>
    <x v="1"/>
    <x v="1"/>
  </r>
  <r>
    <n v="4"/>
    <x v="1"/>
    <x v="1258"/>
    <x v="2"/>
    <x v="1"/>
  </r>
  <r>
    <n v="29"/>
    <x v="1"/>
    <x v="1259"/>
    <x v="2"/>
    <x v="1"/>
  </r>
  <r>
    <n v="43"/>
    <x v="0"/>
    <x v="1260"/>
    <x v="0"/>
    <x v="1"/>
  </r>
  <r>
    <n v="10"/>
    <x v="1"/>
    <x v="1261"/>
    <x v="3"/>
    <x v="1"/>
  </r>
  <r>
    <n v="23"/>
    <x v="2"/>
    <x v="1262"/>
    <x v="1"/>
    <x v="1"/>
  </r>
  <r>
    <n v="43"/>
    <x v="2"/>
    <x v="1263"/>
    <x v="1"/>
    <x v="1"/>
  </r>
  <r>
    <n v="9"/>
    <x v="1"/>
    <x v="1264"/>
    <x v="1"/>
    <x v="1"/>
  </r>
  <r>
    <n v="32"/>
    <x v="0"/>
    <x v="1265"/>
    <x v="1"/>
    <x v="1"/>
  </r>
  <r>
    <n v="24"/>
    <x v="0"/>
    <x v="1266"/>
    <x v="3"/>
    <x v="1"/>
  </r>
  <r>
    <n v="18"/>
    <x v="0"/>
    <x v="1267"/>
    <x v="1"/>
    <x v="1"/>
  </r>
  <r>
    <n v="17"/>
    <x v="0"/>
    <x v="1268"/>
    <x v="1"/>
    <x v="1"/>
  </r>
  <r>
    <n v="24"/>
    <x v="0"/>
    <x v="1269"/>
    <x v="1"/>
    <x v="1"/>
  </r>
  <r>
    <n v="17"/>
    <x v="0"/>
    <x v="1270"/>
    <x v="2"/>
    <x v="1"/>
  </r>
  <r>
    <n v="31"/>
    <x v="0"/>
    <x v="1271"/>
    <x v="3"/>
    <x v="1"/>
  </r>
  <r>
    <n v="45"/>
    <x v="2"/>
    <x v="1272"/>
    <x v="1"/>
    <x v="1"/>
  </r>
  <r>
    <n v="41"/>
    <x v="0"/>
    <x v="1192"/>
    <x v="1"/>
    <x v="1"/>
  </r>
  <r>
    <n v="8"/>
    <x v="0"/>
    <x v="1273"/>
    <x v="1"/>
    <x v="1"/>
  </r>
  <r>
    <n v="30"/>
    <x v="2"/>
    <x v="1274"/>
    <x v="0"/>
    <x v="1"/>
  </r>
  <r>
    <n v="46"/>
    <x v="1"/>
    <x v="1275"/>
    <x v="0"/>
    <x v="1"/>
  </r>
  <r>
    <n v="14"/>
    <x v="0"/>
    <x v="1276"/>
    <x v="3"/>
    <x v="1"/>
  </r>
  <r>
    <n v="5"/>
    <x v="0"/>
    <x v="1277"/>
    <x v="3"/>
    <x v="1"/>
  </r>
  <r>
    <n v="48"/>
    <x v="1"/>
    <x v="1278"/>
    <x v="3"/>
    <x v="1"/>
  </r>
  <r>
    <n v="13"/>
    <x v="1"/>
    <x v="1279"/>
    <x v="3"/>
    <x v="1"/>
  </r>
  <r>
    <n v="18"/>
    <x v="0"/>
    <x v="1280"/>
    <x v="2"/>
    <x v="1"/>
  </r>
  <r>
    <n v="27"/>
    <x v="1"/>
    <x v="1281"/>
    <x v="2"/>
    <x v="1"/>
  </r>
  <r>
    <n v="5"/>
    <x v="1"/>
    <x v="1282"/>
    <x v="0"/>
    <x v="1"/>
  </r>
  <r>
    <n v="46"/>
    <x v="0"/>
    <x v="1283"/>
    <x v="2"/>
    <x v="1"/>
  </r>
  <r>
    <n v="34"/>
    <x v="1"/>
    <x v="1284"/>
    <x v="2"/>
    <x v="1"/>
  </r>
  <r>
    <n v="13"/>
    <x v="1"/>
    <x v="1285"/>
    <x v="1"/>
    <x v="1"/>
  </r>
  <r>
    <n v="18"/>
    <x v="0"/>
    <x v="1286"/>
    <x v="0"/>
    <x v="1"/>
  </r>
  <r>
    <n v="1"/>
    <x v="0"/>
    <x v="1287"/>
    <x v="0"/>
    <x v="1"/>
  </r>
  <r>
    <n v="25"/>
    <x v="0"/>
    <x v="1288"/>
    <x v="2"/>
    <x v="1"/>
  </r>
  <r>
    <n v="25"/>
    <x v="1"/>
    <x v="1289"/>
    <x v="2"/>
    <x v="1"/>
  </r>
  <r>
    <n v="10"/>
    <x v="0"/>
    <x v="1290"/>
    <x v="2"/>
    <x v="1"/>
  </r>
  <r>
    <n v="30"/>
    <x v="1"/>
    <x v="1291"/>
    <x v="1"/>
    <x v="1"/>
  </r>
  <r>
    <n v="23"/>
    <x v="0"/>
    <x v="1292"/>
    <x v="1"/>
    <x v="1"/>
  </r>
  <r>
    <n v="42"/>
    <x v="1"/>
    <x v="1293"/>
    <x v="2"/>
    <x v="1"/>
  </r>
  <r>
    <n v="17"/>
    <x v="0"/>
    <x v="1294"/>
    <x v="1"/>
    <x v="1"/>
  </r>
  <r>
    <n v="8"/>
    <x v="0"/>
    <x v="1295"/>
    <x v="1"/>
    <x v="1"/>
  </r>
  <r>
    <n v="7"/>
    <x v="0"/>
    <x v="302"/>
    <x v="1"/>
    <x v="1"/>
  </r>
  <r>
    <n v="37"/>
    <x v="0"/>
    <x v="1296"/>
    <x v="1"/>
    <x v="1"/>
  </r>
  <r>
    <n v="24"/>
    <x v="0"/>
    <x v="1297"/>
    <x v="1"/>
    <x v="1"/>
  </r>
  <r>
    <n v="11"/>
    <x v="0"/>
    <x v="1298"/>
    <x v="0"/>
    <x v="1"/>
  </r>
  <r>
    <n v="31"/>
    <x v="2"/>
    <x v="1299"/>
    <x v="2"/>
    <x v="1"/>
  </r>
  <r>
    <n v="23"/>
    <x v="0"/>
    <x v="1300"/>
    <x v="1"/>
    <x v="1"/>
  </r>
  <r>
    <n v="18"/>
    <x v="0"/>
    <x v="1301"/>
    <x v="1"/>
    <x v="1"/>
  </r>
  <r>
    <n v="4"/>
    <x v="0"/>
    <x v="1302"/>
    <x v="3"/>
    <x v="1"/>
  </r>
  <r>
    <n v="26"/>
    <x v="2"/>
    <x v="1303"/>
    <x v="3"/>
    <x v="1"/>
  </r>
  <r>
    <n v="19"/>
    <x v="0"/>
    <x v="1304"/>
    <x v="2"/>
    <x v="1"/>
  </r>
  <r>
    <n v="7"/>
    <x v="0"/>
    <x v="1305"/>
    <x v="1"/>
    <x v="1"/>
  </r>
  <r>
    <n v="21"/>
    <x v="0"/>
    <x v="1306"/>
    <x v="1"/>
    <x v="1"/>
  </r>
  <r>
    <n v="32"/>
    <x v="0"/>
    <x v="1307"/>
    <x v="1"/>
    <x v="1"/>
  </r>
  <r>
    <n v="24"/>
    <x v="2"/>
    <x v="1308"/>
    <x v="1"/>
    <x v="1"/>
  </r>
  <r>
    <n v="50"/>
    <x v="1"/>
    <x v="1309"/>
    <x v="1"/>
    <x v="1"/>
  </r>
  <r>
    <n v="38"/>
    <x v="0"/>
    <x v="1310"/>
    <x v="2"/>
    <x v="1"/>
  </r>
  <r>
    <n v="26"/>
    <x v="0"/>
    <x v="1311"/>
    <x v="2"/>
    <x v="1"/>
  </r>
  <r>
    <n v="8"/>
    <x v="0"/>
    <x v="1312"/>
    <x v="1"/>
    <x v="1"/>
  </r>
  <r>
    <n v="50"/>
    <x v="2"/>
    <x v="1313"/>
    <x v="0"/>
    <x v="1"/>
  </r>
  <r>
    <n v="22"/>
    <x v="1"/>
    <x v="1314"/>
    <x v="0"/>
    <x v="1"/>
  </r>
  <r>
    <n v="11"/>
    <x v="0"/>
    <x v="1315"/>
    <x v="0"/>
    <x v="1"/>
  </r>
  <r>
    <n v="22"/>
    <x v="2"/>
    <x v="1316"/>
    <x v="3"/>
    <x v="1"/>
  </r>
  <r>
    <n v="31"/>
    <x v="1"/>
    <x v="1317"/>
    <x v="3"/>
    <x v="1"/>
  </r>
  <r>
    <n v="14"/>
    <x v="2"/>
    <x v="1318"/>
    <x v="2"/>
    <x v="1"/>
  </r>
  <r>
    <n v="45"/>
    <x v="1"/>
    <x v="1319"/>
    <x v="2"/>
    <x v="1"/>
  </r>
  <r>
    <n v="43"/>
    <x v="0"/>
    <x v="1320"/>
    <x v="2"/>
    <x v="1"/>
  </r>
  <r>
    <n v="7"/>
    <x v="1"/>
    <x v="1321"/>
    <x v="0"/>
    <x v="1"/>
  </r>
  <r>
    <n v="33"/>
    <x v="0"/>
    <x v="1322"/>
    <x v="0"/>
    <x v="1"/>
  </r>
  <r>
    <n v="48"/>
    <x v="1"/>
    <x v="1323"/>
    <x v="0"/>
    <x v="1"/>
  </r>
  <r>
    <n v="35"/>
    <x v="1"/>
    <x v="1324"/>
    <x v="1"/>
    <x v="1"/>
  </r>
  <r>
    <n v="24"/>
    <x v="0"/>
    <x v="1325"/>
    <x v="1"/>
    <x v="1"/>
  </r>
  <r>
    <n v="32"/>
    <x v="0"/>
    <x v="1326"/>
    <x v="3"/>
    <x v="1"/>
  </r>
  <r>
    <n v="47"/>
    <x v="0"/>
    <x v="1327"/>
    <x v="3"/>
    <x v="1"/>
  </r>
  <r>
    <n v="2"/>
    <x v="0"/>
    <x v="1243"/>
    <x v="1"/>
    <x v="1"/>
  </r>
  <r>
    <n v="36"/>
    <x v="0"/>
    <x v="1328"/>
    <x v="1"/>
    <x v="1"/>
  </r>
  <r>
    <n v="7"/>
    <x v="1"/>
    <x v="1329"/>
    <x v="1"/>
    <x v="1"/>
  </r>
  <r>
    <n v="20"/>
    <x v="2"/>
    <x v="1330"/>
    <x v="3"/>
    <x v="1"/>
  </r>
  <r>
    <n v="5"/>
    <x v="1"/>
    <x v="1331"/>
    <x v="1"/>
    <x v="1"/>
  </r>
  <r>
    <n v="44"/>
    <x v="1"/>
    <x v="1332"/>
    <x v="1"/>
    <x v="1"/>
  </r>
  <r>
    <n v="36"/>
    <x v="2"/>
    <x v="1333"/>
    <x v="1"/>
    <x v="1"/>
  </r>
  <r>
    <n v="18"/>
    <x v="0"/>
    <x v="1334"/>
    <x v="1"/>
    <x v="1"/>
  </r>
  <r>
    <n v="39"/>
    <x v="2"/>
    <x v="1335"/>
    <x v="1"/>
    <x v="1"/>
  </r>
  <r>
    <n v="17"/>
    <x v="0"/>
    <x v="1336"/>
    <x v="3"/>
    <x v="1"/>
  </r>
  <r>
    <n v="45"/>
    <x v="0"/>
    <x v="1337"/>
    <x v="3"/>
    <x v="1"/>
  </r>
  <r>
    <n v="48"/>
    <x v="1"/>
    <x v="1338"/>
    <x v="2"/>
    <x v="1"/>
  </r>
  <r>
    <n v="47"/>
    <x v="2"/>
    <x v="1339"/>
    <x v="1"/>
    <x v="1"/>
  </r>
  <r>
    <n v="35"/>
    <x v="1"/>
    <x v="1340"/>
    <x v="0"/>
    <x v="1"/>
  </r>
  <r>
    <n v="19"/>
    <x v="1"/>
    <x v="1341"/>
    <x v="0"/>
    <x v="1"/>
  </r>
  <r>
    <n v="48"/>
    <x v="1"/>
    <x v="1342"/>
    <x v="0"/>
    <x v="1"/>
  </r>
  <r>
    <n v="49"/>
    <x v="0"/>
    <x v="1343"/>
    <x v="0"/>
    <x v="1"/>
  </r>
  <r>
    <n v="9"/>
    <x v="1"/>
    <x v="1344"/>
    <x v="1"/>
    <x v="1"/>
  </r>
  <r>
    <n v="42"/>
    <x v="0"/>
    <x v="1345"/>
    <x v="1"/>
    <x v="1"/>
  </r>
  <r>
    <n v="28"/>
    <x v="0"/>
    <x v="1346"/>
    <x v="1"/>
    <x v="1"/>
  </r>
  <r>
    <n v="37"/>
    <x v="2"/>
    <x v="1347"/>
    <x v="0"/>
    <x v="1"/>
  </r>
  <r>
    <n v="49"/>
    <x v="1"/>
    <x v="1348"/>
    <x v="1"/>
    <x v="1"/>
  </r>
  <r>
    <n v="41"/>
    <x v="0"/>
    <x v="1349"/>
    <x v="1"/>
    <x v="1"/>
  </r>
  <r>
    <n v="47"/>
    <x v="0"/>
    <x v="1350"/>
    <x v="1"/>
    <x v="1"/>
  </r>
  <r>
    <n v="29"/>
    <x v="0"/>
    <x v="1351"/>
    <x v="2"/>
    <x v="1"/>
  </r>
  <r>
    <n v="46"/>
    <x v="1"/>
    <x v="1352"/>
    <x v="1"/>
    <x v="1"/>
  </r>
  <r>
    <n v="14"/>
    <x v="0"/>
    <x v="1353"/>
    <x v="1"/>
    <x v="1"/>
  </r>
  <r>
    <n v="9"/>
    <x v="1"/>
    <x v="1354"/>
    <x v="1"/>
    <x v="1"/>
  </r>
  <r>
    <n v="2"/>
    <x v="2"/>
    <x v="1355"/>
    <x v="1"/>
    <x v="1"/>
  </r>
  <r>
    <n v="45"/>
    <x v="0"/>
    <x v="961"/>
    <x v="1"/>
    <x v="1"/>
  </r>
  <r>
    <n v="9"/>
    <x v="1"/>
    <x v="1356"/>
    <x v="1"/>
    <x v="1"/>
  </r>
  <r>
    <n v="15"/>
    <x v="1"/>
    <x v="1357"/>
    <x v="2"/>
    <x v="1"/>
  </r>
  <r>
    <n v="14"/>
    <x v="0"/>
    <x v="1358"/>
    <x v="2"/>
    <x v="1"/>
  </r>
  <r>
    <n v="21"/>
    <x v="0"/>
    <x v="1359"/>
    <x v="1"/>
    <x v="1"/>
  </r>
  <r>
    <n v="5"/>
    <x v="0"/>
    <x v="320"/>
    <x v="1"/>
    <x v="1"/>
  </r>
  <r>
    <n v="10"/>
    <x v="2"/>
    <x v="1360"/>
    <x v="1"/>
    <x v="1"/>
  </r>
  <r>
    <n v="24"/>
    <x v="2"/>
    <x v="1361"/>
    <x v="2"/>
    <x v="1"/>
  </r>
  <r>
    <n v="18"/>
    <x v="0"/>
    <x v="1362"/>
    <x v="2"/>
    <x v="1"/>
  </r>
  <r>
    <n v="4"/>
    <x v="1"/>
    <x v="1363"/>
    <x v="1"/>
    <x v="1"/>
  </r>
  <r>
    <n v="24"/>
    <x v="2"/>
    <x v="1364"/>
    <x v="1"/>
    <x v="1"/>
  </r>
  <r>
    <n v="19"/>
    <x v="0"/>
    <x v="1365"/>
    <x v="1"/>
    <x v="1"/>
  </r>
  <r>
    <n v="18"/>
    <x v="0"/>
    <x v="14"/>
    <x v="2"/>
    <x v="1"/>
  </r>
  <r>
    <n v="47"/>
    <x v="2"/>
    <x v="1366"/>
    <x v="2"/>
    <x v="1"/>
  </r>
  <r>
    <n v="37"/>
    <x v="1"/>
    <x v="1367"/>
    <x v="2"/>
    <x v="1"/>
  </r>
  <r>
    <n v="48"/>
    <x v="0"/>
    <x v="1368"/>
    <x v="0"/>
    <x v="1"/>
  </r>
  <r>
    <n v="4"/>
    <x v="0"/>
    <x v="1369"/>
    <x v="2"/>
    <x v="1"/>
  </r>
  <r>
    <n v="9"/>
    <x v="0"/>
    <x v="54"/>
    <x v="2"/>
    <x v="1"/>
  </r>
  <r>
    <n v="18"/>
    <x v="2"/>
    <x v="1370"/>
    <x v="0"/>
    <x v="1"/>
  </r>
  <r>
    <n v="7"/>
    <x v="1"/>
    <x v="1371"/>
    <x v="0"/>
    <x v="1"/>
  </r>
  <r>
    <n v="17"/>
    <x v="0"/>
    <x v="1372"/>
    <x v="1"/>
    <x v="1"/>
  </r>
  <r>
    <n v="20"/>
    <x v="2"/>
    <x v="1373"/>
    <x v="0"/>
    <x v="1"/>
  </r>
  <r>
    <n v="15"/>
    <x v="0"/>
    <x v="1374"/>
    <x v="1"/>
    <x v="1"/>
  </r>
  <r>
    <n v="33"/>
    <x v="0"/>
    <x v="1375"/>
    <x v="1"/>
    <x v="1"/>
  </r>
  <r>
    <n v="22"/>
    <x v="0"/>
    <x v="1376"/>
    <x v="1"/>
    <x v="1"/>
  </r>
  <r>
    <n v="19"/>
    <x v="1"/>
    <x v="1377"/>
    <x v="0"/>
    <x v="1"/>
  </r>
  <r>
    <n v="32"/>
    <x v="2"/>
    <x v="1378"/>
    <x v="2"/>
    <x v="1"/>
  </r>
  <r>
    <n v="29"/>
    <x v="1"/>
    <x v="1379"/>
    <x v="3"/>
    <x v="1"/>
  </r>
  <r>
    <n v="26"/>
    <x v="0"/>
    <x v="1380"/>
    <x v="3"/>
    <x v="1"/>
  </r>
  <r>
    <n v="47"/>
    <x v="0"/>
    <x v="1381"/>
    <x v="1"/>
    <x v="1"/>
  </r>
  <r>
    <n v="39"/>
    <x v="0"/>
    <x v="1382"/>
    <x v="1"/>
    <x v="1"/>
  </r>
  <r>
    <n v="2"/>
    <x v="0"/>
    <x v="1383"/>
    <x v="2"/>
    <x v="1"/>
  </r>
  <r>
    <n v="24"/>
    <x v="0"/>
    <x v="1384"/>
    <x v="2"/>
    <x v="1"/>
  </r>
  <r>
    <n v="13"/>
    <x v="0"/>
    <x v="1385"/>
    <x v="1"/>
    <x v="1"/>
  </r>
  <r>
    <n v="49"/>
    <x v="2"/>
    <x v="1386"/>
    <x v="3"/>
    <x v="1"/>
  </r>
  <r>
    <n v="41"/>
    <x v="0"/>
    <x v="1387"/>
    <x v="1"/>
    <x v="1"/>
  </r>
  <r>
    <n v="16"/>
    <x v="1"/>
    <x v="1315"/>
    <x v="2"/>
    <x v="1"/>
  </r>
  <r>
    <n v="22"/>
    <x v="0"/>
    <x v="966"/>
    <x v="1"/>
    <x v="1"/>
  </r>
  <r>
    <n v="15"/>
    <x v="0"/>
    <x v="1388"/>
    <x v="0"/>
    <x v="1"/>
  </r>
  <r>
    <n v="33"/>
    <x v="2"/>
    <x v="1389"/>
    <x v="2"/>
    <x v="1"/>
  </r>
  <r>
    <n v="36"/>
    <x v="0"/>
    <x v="1390"/>
    <x v="1"/>
    <x v="1"/>
  </r>
  <r>
    <n v="14"/>
    <x v="0"/>
    <x v="1391"/>
    <x v="1"/>
    <x v="1"/>
  </r>
  <r>
    <n v="14"/>
    <x v="2"/>
    <x v="1392"/>
    <x v="1"/>
    <x v="1"/>
  </r>
  <r>
    <n v="30"/>
    <x v="0"/>
    <x v="1393"/>
    <x v="1"/>
    <x v="1"/>
  </r>
  <r>
    <n v="9"/>
    <x v="0"/>
    <x v="1394"/>
    <x v="0"/>
    <x v="1"/>
  </r>
  <r>
    <n v="44"/>
    <x v="0"/>
    <x v="1395"/>
    <x v="0"/>
    <x v="1"/>
  </r>
  <r>
    <n v="14"/>
    <x v="1"/>
    <x v="1396"/>
    <x v="0"/>
    <x v="1"/>
  </r>
  <r>
    <n v="44"/>
    <x v="1"/>
    <x v="1397"/>
    <x v="1"/>
    <x v="1"/>
  </r>
  <r>
    <n v="6"/>
    <x v="0"/>
    <x v="1398"/>
    <x v="1"/>
    <x v="1"/>
  </r>
  <r>
    <n v="1"/>
    <x v="1"/>
    <x v="1399"/>
    <x v="3"/>
    <x v="1"/>
  </r>
  <r>
    <n v="27"/>
    <x v="1"/>
    <x v="1400"/>
    <x v="3"/>
    <x v="1"/>
  </r>
  <r>
    <n v="2"/>
    <x v="0"/>
    <x v="1401"/>
    <x v="3"/>
    <x v="1"/>
  </r>
  <r>
    <n v="20"/>
    <x v="0"/>
    <x v="1402"/>
    <x v="2"/>
    <x v="1"/>
  </r>
  <r>
    <n v="34"/>
    <x v="0"/>
    <x v="1403"/>
    <x v="2"/>
    <x v="1"/>
  </r>
  <r>
    <n v="40"/>
    <x v="0"/>
    <x v="1404"/>
    <x v="2"/>
    <x v="1"/>
  </r>
  <r>
    <n v="17"/>
    <x v="0"/>
    <x v="1405"/>
    <x v="2"/>
    <x v="1"/>
  </r>
  <r>
    <n v="44"/>
    <x v="1"/>
    <x v="1406"/>
    <x v="2"/>
    <x v="1"/>
  </r>
  <r>
    <n v="2"/>
    <x v="0"/>
    <x v="1407"/>
    <x v="1"/>
    <x v="1"/>
  </r>
  <r>
    <n v="27"/>
    <x v="0"/>
    <x v="1408"/>
    <x v="0"/>
    <x v="1"/>
  </r>
  <r>
    <n v="27"/>
    <x v="0"/>
    <x v="1409"/>
    <x v="0"/>
    <x v="1"/>
  </r>
  <r>
    <n v="49"/>
    <x v="2"/>
    <x v="1410"/>
    <x v="1"/>
    <x v="1"/>
  </r>
  <r>
    <n v="24"/>
    <x v="2"/>
    <x v="1411"/>
    <x v="3"/>
    <x v="1"/>
  </r>
  <r>
    <n v="11"/>
    <x v="0"/>
    <x v="1412"/>
    <x v="2"/>
    <x v="1"/>
  </r>
  <r>
    <n v="32"/>
    <x v="1"/>
    <x v="1413"/>
    <x v="1"/>
    <x v="1"/>
  </r>
  <r>
    <n v="19"/>
    <x v="0"/>
    <x v="1414"/>
    <x v="1"/>
    <x v="1"/>
  </r>
  <r>
    <n v="38"/>
    <x v="0"/>
    <x v="1415"/>
    <x v="0"/>
    <x v="1"/>
  </r>
  <r>
    <n v="46"/>
    <x v="0"/>
    <x v="1416"/>
    <x v="0"/>
    <x v="1"/>
  </r>
  <r>
    <n v="48"/>
    <x v="1"/>
    <x v="1417"/>
    <x v="1"/>
    <x v="1"/>
  </r>
  <r>
    <n v="7"/>
    <x v="0"/>
    <x v="1418"/>
    <x v="2"/>
    <x v="1"/>
  </r>
  <r>
    <n v="16"/>
    <x v="0"/>
    <x v="1419"/>
    <x v="1"/>
    <x v="1"/>
  </r>
  <r>
    <n v="5"/>
    <x v="0"/>
    <x v="1420"/>
    <x v="1"/>
    <x v="1"/>
  </r>
  <r>
    <n v="4"/>
    <x v="0"/>
    <x v="1421"/>
    <x v="0"/>
    <x v="1"/>
  </r>
  <r>
    <n v="33"/>
    <x v="0"/>
    <x v="1422"/>
    <x v="2"/>
    <x v="1"/>
  </r>
  <r>
    <n v="23"/>
    <x v="1"/>
    <x v="1423"/>
    <x v="2"/>
    <x v="1"/>
  </r>
  <r>
    <n v="26"/>
    <x v="0"/>
    <x v="1424"/>
    <x v="1"/>
    <x v="1"/>
  </r>
  <r>
    <n v="9"/>
    <x v="1"/>
    <x v="1425"/>
    <x v="1"/>
    <x v="1"/>
  </r>
  <r>
    <n v="45"/>
    <x v="0"/>
    <x v="1426"/>
    <x v="2"/>
    <x v="1"/>
  </r>
  <r>
    <n v="28"/>
    <x v="0"/>
    <x v="1427"/>
    <x v="1"/>
    <x v="1"/>
  </r>
  <r>
    <n v="32"/>
    <x v="0"/>
    <x v="1428"/>
    <x v="1"/>
    <x v="1"/>
  </r>
  <r>
    <n v="13"/>
    <x v="2"/>
    <x v="1429"/>
    <x v="2"/>
    <x v="1"/>
  </r>
  <r>
    <n v="32"/>
    <x v="2"/>
    <x v="1430"/>
    <x v="2"/>
    <x v="1"/>
  </r>
  <r>
    <n v="23"/>
    <x v="2"/>
    <x v="1431"/>
    <x v="1"/>
    <x v="1"/>
  </r>
  <r>
    <n v="2"/>
    <x v="1"/>
    <x v="1432"/>
    <x v="3"/>
    <x v="1"/>
  </r>
  <r>
    <n v="11"/>
    <x v="0"/>
    <x v="1433"/>
    <x v="3"/>
    <x v="1"/>
  </r>
  <r>
    <n v="39"/>
    <x v="0"/>
    <x v="1434"/>
    <x v="0"/>
    <x v="1"/>
  </r>
  <r>
    <n v="48"/>
    <x v="0"/>
    <x v="1435"/>
    <x v="0"/>
    <x v="1"/>
  </r>
  <r>
    <n v="5"/>
    <x v="1"/>
    <x v="1436"/>
    <x v="0"/>
    <x v="1"/>
  </r>
  <r>
    <n v="39"/>
    <x v="0"/>
    <x v="1437"/>
    <x v="0"/>
    <x v="1"/>
  </r>
  <r>
    <n v="31"/>
    <x v="2"/>
    <x v="1438"/>
    <x v="0"/>
    <x v="1"/>
  </r>
  <r>
    <n v="24"/>
    <x v="1"/>
    <x v="1439"/>
    <x v="0"/>
    <x v="1"/>
  </r>
  <r>
    <n v="43"/>
    <x v="0"/>
    <x v="1440"/>
    <x v="1"/>
    <x v="1"/>
  </r>
  <r>
    <n v="26"/>
    <x v="1"/>
    <x v="1441"/>
    <x v="2"/>
    <x v="1"/>
  </r>
  <r>
    <n v="38"/>
    <x v="2"/>
    <x v="1442"/>
    <x v="2"/>
    <x v="1"/>
  </r>
  <r>
    <n v="37"/>
    <x v="0"/>
    <x v="1443"/>
    <x v="0"/>
    <x v="1"/>
  </r>
  <r>
    <n v="31"/>
    <x v="1"/>
    <x v="1444"/>
    <x v="3"/>
    <x v="1"/>
  </r>
  <r>
    <n v="18"/>
    <x v="0"/>
    <x v="1445"/>
    <x v="0"/>
    <x v="1"/>
  </r>
  <r>
    <n v="7"/>
    <x v="0"/>
    <x v="1446"/>
    <x v="1"/>
    <x v="1"/>
  </r>
  <r>
    <n v="43"/>
    <x v="1"/>
    <x v="1447"/>
    <x v="1"/>
    <x v="1"/>
  </r>
  <r>
    <n v="11"/>
    <x v="2"/>
    <x v="1448"/>
    <x v="1"/>
    <x v="1"/>
  </r>
  <r>
    <n v="16"/>
    <x v="0"/>
    <x v="1449"/>
    <x v="0"/>
    <x v="1"/>
  </r>
  <r>
    <n v="49"/>
    <x v="0"/>
    <x v="1450"/>
    <x v="3"/>
    <x v="1"/>
  </r>
  <r>
    <n v="32"/>
    <x v="0"/>
    <x v="1451"/>
    <x v="0"/>
    <x v="1"/>
  </r>
  <r>
    <n v="44"/>
    <x v="1"/>
    <x v="1452"/>
    <x v="1"/>
    <x v="1"/>
  </r>
  <r>
    <n v="24"/>
    <x v="2"/>
    <x v="1453"/>
    <x v="1"/>
    <x v="1"/>
  </r>
  <r>
    <n v="21"/>
    <x v="0"/>
    <x v="1454"/>
    <x v="2"/>
    <x v="1"/>
  </r>
  <r>
    <n v="48"/>
    <x v="1"/>
    <x v="1455"/>
    <x v="0"/>
    <x v="1"/>
  </r>
  <r>
    <n v="15"/>
    <x v="0"/>
    <x v="1456"/>
    <x v="3"/>
    <x v="1"/>
  </r>
  <r>
    <n v="30"/>
    <x v="0"/>
    <x v="1457"/>
    <x v="3"/>
    <x v="1"/>
  </r>
  <r>
    <n v="48"/>
    <x v="2"/>
    <x v="1458"/>
    <x v="2"/>
    <x v="1"/>
  </r>
  <r>
    <n v="29"/>
    <x v="0"/>
    <x v="1459"/>
    <x v="2"/>
    <x v="1"/>
  </r>
  <r>
    <n v="31"/>
    <x v="0"/>
    <x v="1460"/>
    <x v="0"/>
    <x v="1"/>
  </r>
  <r>
    <n v="4"/>
    <x v="0"/>
    <x v="1461"/>
    <x v="0"/>
    <x v="1"/>
  </r>
  <r>
    <n v="12"/>
    <x v="2"/>
    <x v="1462"/>
    <x v="0"/>
    <x v="1"/>
  </r>
  <r>
    <n v="29"/>
    <x v="0"/>
    <x v="1463"/>
    <x v="1"/>
    <x v="1"/>
  </r>
  <r>
    <n v="45"/>
    <x v="1"/>
    <x v="1464"/>
    <x v="1"/>
    <x v="1"/>
  </r>
  <r>
    <n v="10"/>
    <x v="1"/>
    <x v="1465"/>
    <x v="1"/>
    <x v="1"/>
  </r>
  <r>
    <n v="26"/>
    <x v="1"/>
    <x v="1466"/>
    <x v="3"/>
    <x v="1"/>
  </r>
  <r>
    <n v="28"/>
    <x v="0"/>
    <x v="1467"/>
    <x v="3"/>
    <x v="1"/>
  </r>
  <r>
    <n v="42"/>
    <x v="0"/>
    <x v="1468"/>
    <x v="3"/>
    <x v="1"/>
  </r>
  <r>
    <n v="45"/>
    <x v="2"/>
    <x v="1469"/>
    <x v="1"/>
    <x v="1"/>
  </r>
  <r>
    <n v="39"/>
    <x v="1"/>
    <x v="1470"/>
    <x v="2"/>
    <x v="1"/>
  </r>
  <r>
    <n v="1"/>
    <x v="2"/>
    <x v="1471"/>
    <x v="3"/>
    <x v="1"/>
  </r>
  <r>
    <n v="6"/>
    <x v="1"/>
    <x v="222"/>
    <x v="1"/>
    <x v="1"/>
  </r>
  <r>
    <n v="38"/>
    <x v="2"/>
    <x v="1472"/>
    <x v="1"/>
    <x v="1"/>
  </r>
  <r>
    <n v="19"/>
    <x v="2"/>
    <x v="1473"/>
    <x v="3"/>
    <x v="1"/>
  </r>
  <r>
    <n v="20"/>
    <x v="0"/>
    <x v="910"/>
    <x v="3"/>
    <x v="1"/>
  </r>
  <r>
    <n v="1"/>
    <x v="2"/>
    <x v="1474"/>
    <x v="0"/>
    <x v="1"/>
  </r>
  <r>
    <n v="8"/>
    <x v="1"/>
    <x v="1475"/>
    <x v="3"/>
    <x v="1"/>
  </r>
  <r>
    <n v="15"/>
    <x v="0"/>
    <x v="1476"/>
    <x v="3"/>
    <x v="1"/>
  </r>
  <r>
    <n v="34"/>
    <x v="0"/>
    <x v="1477"/>
    <x v="1"/>
    <x v="1"/>
  </r>
  <r>
    <n v="17"/>
    <x v="1"/>
    <x v="1478"/>
    <x v="1"/>
    <x v="1"/>
  </r>
  <r>
    <n v="45"/>
    <x v="0"/>
    <x v="1479"/>
    <x v="1"/>
    <x v="1"/>
  </r>
  <r>
    <n v="37"/>
    <x v="0"/>
    <x v="1480"/>
    <x v="1"/>
    <x v="1"/>
  </r>
  <r>
    <n v="5"/>
    <x v="1"/>
    <x v="1481"/>
    <x v="0"/>
    <x v="1"/>
  </r>
  <r>
    <n v="40"/>
    <x v="1"/>
    <x v="1482"/>
    <x v="3"/>
    <x v="1"/>
  </r>
  <r>
    <n v="7"/>
    <x v="0"/>
    <x v="1483"/>
    <x v="1"/>
    <x v="1"/>
  </r>
  <r>
    <n v="5"/>
    <x v="0"/>
    <x v="1484"/>
    <x v="1"/>
    <x v="1"/>
  </r>
  <r>
    <n v="15"/>
    <x v="2"/>
    <x v="1485"/>
    <x v="1"/>
    <x v="1"/>
  </r>
  <r>
    <n v="50"/>
    <x v="1"/>
    <x v="1486"/>
    <x v="1"/>
    <x v="1"/>
  </r>
  <r>
    <n v="10"/>
    <x v="0"/>
    <x v="1487"/>
    <x v="1"/>
    <x v="1"/>
  </r>
  <r>
    <n v="6"/>
    <x v="2"/>
    <x v="1488"/>
    <x v="2"/>
    <x v="1"/>
  </r>
  <r>
    <n v="20"/>
    <x v="1"/>
    <x v="1489"/>
    <x v="1"/>
    <x v="1"/>
  </r>
  <r>
    <n v="20"/>
    <x v="0"/>
    <x v="1490"/>
    <x v="0"/>
    <x v="1"/>
  </r>
  <r>
    <n v="13"/>
    <x v="0"/>
    <x v="1491"/>
    <x v="1"/>
    <x v="1"/>
  </r>
  <r>
    <n v="19"/>
    <x v="0"/>
    <x v="1492"/>
    <x v="1"/>
    <x v="1"/>
  </r>
  <r>
    <n v="11"/>
    <x v="0"/>
    <x v="1493"/>
    <x v="1"/>
    <x v="1"/>
  </r>
  <r>
    <n v="35"/>
    <x v="0"/>
    <x v="1494"/>
    <x v="0"/>
    <x v="1"/>
  </r>
  <r>
    <n v="31"/>
    <x v="0"/>
    <x v="1495"/>
    <x v="0"/>
    <x v="1"/>
  </r>
  <r>
    <n v="36"/>
    <x v="2"/>
    <x v="1496"/>
    <x v="0"/>
    <x v="1"/>
  </r>
  <r>
    <n v="8"/>
    <x v="0"/>
    <x v="1497"/>
    <x v="0"/>
    <x v="1"/>
  </r>
  <r>
    <n v="6"/>
    <x v="0"/>
    <x v="1498"/>
    <x v="2"/>
    <x v="1"/>
  </r>
  <r>
    <n v="44"/>
    <x v="0"/>
    <x v="1499"/>
    <x v="2"/>
    <x v="1"/>
  </r>
  <r>
    <n v="4"/>
    <x v="0"/>
    <x v="251"/>
    <x v="0"/>
    <x v="1"/>
  </r>
  <r>
    <n v="38"/>
    <x v="1"/>
    <x v="1500"/>
    <x v="2"/>
    <x v="1"/>
  </r>
  <r>
    <n v="29"/>
    <x v="0"/>
    <x v="1501"/>
    <x v="0"/>
    <x v="1"/>
  </r>
  <r>
    <n v="21"/>
    <x v="2"/>
    <x v="1502"/>
    <x v="0"/>
    <x v="1"/>
  </r>
  <r>
    <n v="22"/>
    <x v="0"/>
    <x v="1503"/>
    <x v="1"/>
    <x v="1"/>
  </r>
  <r>
    <n v="10"/>
    <x v="0"/>
    <x v="1504"/>
    <x v="1"/>
    <x v="1"/>
  </r>
  <r>
    <n v="47"/>
    <x v="0"/>
    <x v="1505"/>
    <x v="1"/>
    <x v="1"/>
  </r>
  <r>
    <n v="13"/>
    <x v="0"/>
    <x v="1506"/>
    <x v="1"/>
    <x v="1"/>
  </r>
  <r>
    <n v="16"/>
    <x v="2"/>
    <x v="1507"/>
    <x v="2"/>
    <x v="1"/>
  </r>
  <r>
    <n v="37"/>
    <x v="2"/>
    <x v="1508"/>
    <x v="2"/>
    <x v="1"/>
  </r>
  <r>
    <n v="18"/>
    <x v="1"/>
    <x v="1509"/>
    <x v="2"/>
    <x v="1"/>
  </r>
  <r>
    <n v="26"/>
    <x v="0"/>
    <x v="1510"/>
    <x v="2"/>
    <x v="1"/>
  </r>
  <r>
    <n v="45"/>
    <x v="1"/>
    <x v="1511"/>
    <x v="2"/>
    <x v="1"/>
  </r>
  <r>
    <n v="21"/>
    <x v="0"/>
    <x v="1512"/>
    <x v="2"/>
    <x v="1"/>
  </r>
  <r>
    <n v="45"/>
    <x v="2"/>
    <x v="1513"/>
    <x v="2"/>
    <x v="1"/>
  </r>
  <r>
    <n v="50"/>
    <x v="0"/>
    <x v="1514"/>
    <x v="0"/>
    <x v="1"/>
  </r>
  <r>
    <n v="24"/>
    <x v="0"/>
    <x v="1515"/>
    <x v="0"/>
    <x v="1"/>
  </r>
  <r>
    <n v="39"/>
    <x v="0"/>
    <x v="1516"/>
    <x v="1"/>
    <x v="1"/>
  </r>
  <r>
    <n v="46"/>
    <x v="1"/>
    <x v="1517"/>
    <x v="1"/>
    <x v="1"/>
  </r>
  <r>
    <n v="26"/>
    <x v="1"/>
    <x v="1518"/>
    <x v="1"/>
    <x v="1"/>
  </r>
  <r>
    <n v="35"/>
    <x v="0"/>
    <x v="1519"/>
    <x v="2"/>
    <x v="1"/>
  </r>
  <r>
    <n v="1"/>
    <x v="0"/>
    <x v="1520"/>
    <x v="0"/>
    <x v="1"/>
  </r>
  <r>
    <n v="41"/>
    <x v="0"/>
    <x v="1521"/>
    <x v="1"/>
    <x v="1"/>
  </r>
  <r>
    <n v="10"/>
    <x v="0"/>
    <x v="1522"/>
    <x v="1"/>
    <x v="1"/>
  </r>
  <r>
    <n v="35"/>
    <x v="1"/>
    <x v="1523"/>
    <x v="1"/>
    <x v="1"/>
  </r>
  <r>
    <n v="22"/>
    <x v="2"/>
    <x v="1524"/>
    <x v="1"/>
    <x v="1"/>
  </r>
  <r>
    <n v="5"/>
    <x v="1"/>
    <x v="1525"/>
    <x v="0"/>
    <x v="1"/>
  </r>
  <r>
    <n v="41"/>
    <x v="2"/>
    <x v="1526"/>
    <x v="1"/>
    <x v="1"/>
  </r>
  <r>
    <n v="7"/>
    <x v="0"/>
    <x v="1527"/>
    <x v="1"/>
    <x v="1"/>
  </r>
  <r>
    <n v="7"/>
    <x v="2"/>
    <x v="1528"/>
    <x v="3"/>
    <x v="1"/>
  </r>
  <r>
    <n v="41"/>
    <x v="0"/>
    <x v="1529"/>
    <x v="2"/>
    <x v="1"/>
  </r>
  <r>
    <n v="16"/>
    <x v="0"/>
    <x v="1530"/>
    <x v="0"/>
    <x v="1"/>
  </r>
  <r>
    <n v="46"/>
    <x v="1"/>
    <x v="1531"/>
    <x v="1"/>
    <x v="1"/>
  </r>
  <r>
    <n v="33"/>
    <x v="0"/>
    <x v="1532"/>
    <x v="1"/>
    <x v="1"/>
  </r>
  <r>
    <n v="43"/>
    <x v="1"/>
    <x v="1533"/>
    <x v="1"/>
    <x v="1"/>
  </r>
  <r>
    <n v="23"/>
    <x v="1"/>
    <x v="1534"/>
    <x v="0"/>
    <x v="1"/>
  </r>
  <r>
    <n v="46"/>
    <x v="0"/>
    <x v="1535"/>
    <x v="1"/>
    <x v="1"/>
  </r>
  <r>
    <n v="45"/>
    <x v="0"/>
    <x v="1536"/>
    <x v="1"/>
    <x v="1"/>
  </r>
  <r>
    <n v="38"/>
    <x v="1"/>
    <x v="1537"/>
    <x v="0"/>
    <x v="1"/>
  </r>
  <r>
    <n v="21"/>
    <x v="1"/>
    <x v="1538"/>
    <x v="2"/>
    <x v="1"/>
  </r>
  <r>
    <n v="12"/>
    <x v="1"/>
    <x v="1539"/>
    <x v="2"/>
    <x v="1"/>
  </r>
  <r>
    <n v="46"/>
    <x v="2"/>
    <x v="1540"/>
    <x v="2"/>
    <x v="1"/>
  </r>
  <r>
    <n v="32"/>
    <x v="0"/>
    <x v="1541"/>
    <x v="2"/>
    <x v="1"/>
  </r>
  <r>
    <n v="35"/>
    <x v="1"/>
    <x v="1542"/>
    <x v="2"/>
    <x v="1"/>
  </r>
  <r>
    <n v="7"/>
    <x v="2"/>
    <x v="1543"/>
    <x v="1"/>
    <x v="1"/>
  </r>
  <r>
    <n v="48"/>
    <x v="0"/>
    <x v="1544"/>
    <x v="1"/>
    <x v="1"/>
  </r>
  <r>
    <n v="37"/>
    <x v="0"/>
    <x v="1545"/>
    <x v="1"/>
    <x v="1"/>
  </r>
  <r>
    <n v="11"/>
    <x v="0"/>
    <x v="1546"/>
    <x v="1"/>
    <x v="1"/>
  </r>
  <r>
    <n v="6"/>
    <x v="2"/>
    <x v="1547"/>
    <x v="0"/>
    <x v="1"/>
  </r>
  <r>
    <n v="8"/>
    <x v="1"/>
    <x v="1548"/>
    <x v="1"/>
    <x v="1"/>
  </r>
  <r>
    <n v="38"/>
    <x v="2"/>
    <x v="1549"/>
    <x v="2"/>
    <x v="1"/>
  </r>
  <r>
    <n v="44"/>
    <x v="0"/>
    <x v="1550"/>
    <x v="2"/>
    <x v="1"/>
  </r>
  <r>
    <n v="48"/>
    <x v="0"/>
    <x v="1551"/>
    <x v="2"/>
    <x v="1"/>
  </r>
  <r>
    <n v="38"/>
    <x v="0"/>
    <x v="1552"/>
    <x v="1"/>
    <x v="1"/>
  </r>
  <r>
    <n v="50"/>
    <x v="0"/>
    <x v="1553"/>
    <x v="1"/>
    <x v="1"/>
  </r>
  <r>
    <n v="28"/>
    <x v="1"/>
    <x v="1554"/>
    <x v="0"/>
    <x v="1"/>
  </r>
  <r>
    <n v="13"/>
    <x v="2"/>
    <x v="1555"/>
    <x v="2"/>
    <x v="1"/>
  </r>
  <r>
    <n v="25"/>
    <x v="1"/>
    <x v="1556"/>
    <x v="2"/>
    <x v="1"/>
  </r>
  <r>
    <n v="4"/>
    <x v="1"/>
    <x v="1557"/>
    <x v="2"/>
    <x v="1"/>
  </r>
  <r>
    <n v="28"/>
    <x v="0"/>
    <x v="1558"/>
    <x v="0"/>
    <x v="1"/>
  </r>
  <r>
    <n v="10"/>
    <x v="2"/>
    <x v="1559"/>
    <x v="2"/>
    <x v="1"/>
  </r>
  <r>
    <n v="41"/>
    <x v="1"/>
    <x v="1560"/>
    <x v="2"/>
    <x v="1"/>
  </r>
  <r>
    <n v="36"/>
    <x v="0"/>
    <x v="1561"/>
    <x v="1"/>
    <x v="1"/>
  </r>
  <r>
    <n v="46"/>
    <x v="0"/>
    <x v="1562"/>
    <x v="1"/>
    <x v="1"/>
  </r>
  <r>
    <n v="6"/>
    <x v="0"/>
    <x v="1563"/>
    <x v="3"/>
    <x v="1"/>
  </r>
  <r>
    <n v="3"/>
    <x v="0"/>
    <x v="1564"/>
    <x v="2"/>
    <x v="1"/>
  </r>
  <r>
    <n v="9"/>
    <x v="0"/>
    <x v="1565"/>
    <x v="2"/>
    <x v="1"/>
  </r>
  <r>
    <n v="25"/>
    <x v="0"/>
    <x v="1566"/>
    <x v="2"/>
    <x v="1"/>
  </r>
  <r>
    <n v="19"/>
    <x v="0"/>
    <x v="1567"/>
    <x v="1"/>
    <x v="1"/>
  </r>
  <r>
    <n v="35"/>
    <x v="1"/>
    <x v="1568"/>
    <x v="1"/>
    <x v="1"/>
  </r>
  <r>
    <n v="37"/>
    <x v="0"/>
    <x v="1569"/>
    <x v="0"/>
    <x v="1"/>
  </r>
  <r>
    <n v="30"/>
    <x v="2"/>
    <x v="1570"/>
    <x v="0"/>
    <x v="1"/>
  </r>
  <r>
    <n v="24"/>
    <x v="1"/>
    <x v="1571"/>
    <x v="0"/>
    <x v="1"/>
  </r>
  <r>
    <n v="49"/>
    <x v="0"/>
    <x v="1572"/>
    <x v="3"/>
    <x v="1"/>
  </r>
  <r>
    <n v="18"/>
    <x v="1"/>
    <x v="1573"/>
    <x v="3"/>
    <x v="1"/>
  </r>
  <r>
    <n v="27"/>
    <x v="0"/>
    <x v="1574"/>
    <x v="3"/>
    <x v="1"/>
  </r>
  <r>
    <n v="31"/>
    <x v="1"/>
    <x v="1575"/>
    <x v="1"/>
    <x v="1"/>
  </r>
  <r>
    <n v="8"/>
    <x v="0"/>
    <x v="1576"/>
    <x v="1"/>
    <x v="1"/>
  </r>
  <r>
    <n v="50"/>
    <x v="0"/>
    <x v="1577"/>
    <x v="1"/>
    <x v="1"/>
  </r>
  <r>
    <n v="22"/>
    <x v="0"/>
    <x v="1578"/>
    <x v="2"/>
    <x v="1"/>
  </r>
  <r>
    <n v="1"/>
    <x v="2"/>
    <x v="1579"/>
    <x v="2"/>
    <x v="1"/>
  </r>
  <r>
    <n v="31"/>
    <x v="0"/>
    <x v="1580"/>
    <x v="2"/>
    <x v="1"/>
  </r>
  <r>
    <n v="40"/>
    <x v="2"/>
    <x v="1581"/>
    <x v="2"/>
    <x v="1"/>
  </r>
  <r>
    <n v="9"/>
    <x v="0"/>
    <x v="1582"/>
    <x v="1"/>
    <x v="1"/>
  </r>
  <r>
    <n v="44"/>
    <x v="1"/>
    <x v="1583"/>
    <x v="3"/>
    <x v="1"/>
  </r>
  <r>
    <n v="24"/>
    <x v="0"/>
    <x v="1584"/>
    <x v="0"/>
    <x v="1"/>
  </r>
  <r>
    <n v="23"/>
    <x v="2"/>
    <x v="1585"/>
    <x v="0"/>
    <x v="1"/>
  </r>
  <r>
    <n v="47"/>
    <x v="1"/>
    <x v="1586"/>
    <x v="0"/>
    <x v="1"/>
  </r>
  <r>
    <n v="42"/>
    <x v="1"/>
    <x v="1587"/>
    <x v="0"/>
    <x v="1"/>
  </r>
  <r>
    <n v="9"/>
    <x v="0"/>
    <x v="1588"/>
    <x v="1"/>
    <x v="1"/>
  </r>
  <r>
    <n v="39"/>
    <x v="1"/>
    <x v="1589"/>
    <x v="1"/>
    <x v="1"/>
  </r>
  <r>
    <n v="3"/>
    <x v="0"/>
    <x v="1590"/>
    <x v="1"/>
    <x v="1"/>
  </r>
  <r>
    <n v="22"/>
    <x v="0"/>
    <x v="1591"/>
    <x v="1"/>
    <x v="1"/>
  </r>
  <r>
    <n v="3"/>
    <x v="0"/>
    <x v="1592"/>
    <x v="1"/>
    <x v="1"/>
  </r>
  <r>
    <n v="22"/>
    <x v="1"/>
    <x v="1593"/>
    <x v="2"/>
    <x v="1"/>
  </r>
  <r>
    <n v="1"/>
    <x v="0"/>
    <x v="1594"/>
    <x v="0"/>
    <x v="1"/>
  </r>
  <r>
    <n v="14"/>
    <x v="0"/>
    <x v="1595"/>
    <x v="0"/>
    <x v="1"/>
  </r>
  <r>
    <n v="28"/>
    <x v="1"/>
    <x v="1596"/>
    <x v="0"/>
    <x v="1"/>
  </r>
  <r>
    <n v="36"/>
    <x v="0"/>
    <x v="1597"/>
    <x v="0"/>
    <x v="1"/>
  </r>
  <r>
    <n v="26"/>
    <x v="0"/>
    <x v="1598"/>
    <x v="3"/>
    <x v="1"/>
  </r>
  <r>
    <n v="34"/>
    <x v="0"/>
    <x v="1599"/>
    <x v="3"/>
    <x v="1"/>
  </r>
  <r>
    <n v="23"/>
    <x v="0"/>
    <x v="1600"/>
    <x v="3"/>
    <x v="1"/>
  </r>
  <r>
    <n v="9"/>
    <x v="1"/>
    <x v="1601"/>
    <x v="0"/>
    <x v="1"/>
  </r>
  <r>
    <n v="3"/>
    <x v="0"/>
    <x v="1602"/>
    <x v="0"/>
    <x v="1"/>
  </r>
  <r>
    <n v="33"/>
    <x v="0"/>
    <x v="1603"/>
    <x v="1"/>
    <x v="1"/>
  </r>
  <r>
    <n v="4"/>
    <x v="2"/>
    <x v="1604"/>
    <x v="0"/>
    <x v="1"/>
  </r>
  <r>
    <n v="31"/>
    <x v="0"/>
    <x v="1605"/>
    <x v="2"/>
    <x v="1"/>
  </r>
  <r>
    <n v="5"/>
    <x v="1"/>
    <x v="467"/>
    <x v="1"/>
    <x v="1"/>
  </r>
  <r>
    <n v="33"/>
    <x v="0"/>
    <x v="1606"/>
    <x v="2"/>
    <x v="1"/>
  </r>
  <r>
    <n v="14"/>
    <x v="0"/>
    <x v="1607"/>
    <x v="0"/>
    <x v="1"/>
  </r>
  <r>
    <n v="43"/>
    <x v="2"/>
    <x v="1608"/>
    <x v="2"/>
    <x v="1"/>
  </r>
  <r>
    <n v="4"/>
    <x v="0"/>
    <x v="1609"/>
    <x v="3"/>
    <x v="1"/>
  </r>
  <r>
    <n v="27"/>
    <x v="0"/>
    <x v="1610"/>
    <x v="3"/>
    <x v="1"/>
  </r>
  <r>
    <n v="14"/>
    <x v="0"/>
    <x v="1611"/>
    <x v="2"/>
    <x v="1"/>
  </r>
  <r>
    <n v="29"/>
    <x v="2"/>
    <x v="1612"/>
    <x v="2"/>
    <x v="1"/>
  </r>
  <r>
    <n v="14"/>
    <x v="0"/>
    <x v="1613"/>
    <x v="1"/>
    <x v="1"/>
  </r>
  <r>
    <n v="47"/>
    <x v="0"/>
    <x v="1614"/>
    <x v="2"/>
    <x v="1"/>
  </r>
  <r>
    <n v="12"/>
    <x v="2"/>
    <x v="1615"/>
    <x v="2"/>
    <x v="1"/>
  </r>
  <r>
    <n v="4"/>
    <x v="0"/>
    <x v="1616"/>
    <x v="2"/>
    <x v="1"/>
  </r>
  <r>
    <n v="19"/>
    <x v="0"/>
    <x v="1617"/>
    <x v="2"/>
    <x v="1"/>
  </r>
  <r>
    <n v="23"/>
    <x v="0"/>
    <x v="1618"/>
    <x v="2"/>
    <x v="1"/>
  </r>
  <r>
    <n v="15"/>
    <x v="0"/>
    <x v="1619"/>
    <x v="2"/>
    <x v="1"/>
  </r>
  <r>
    <n v="33"/>
    <x v="0"/>
    <x v="1620"/>
    <x v="1"/>
    <x v="1"/>
  </r>
  <r>
    <n v="36"/>
    <x v="1"/>
    <x v="1621"/>
    <x v="3"/>
    <x v="1"/>
  </r>
  <r>
    <n v="50"/>
    <x v="1"/>
    <x v="1622"/>
    <x v="0"/>
    <x v="1"/>
  </r>
  <r>
    <n v="7"/>
    <x v="0"/>
    <x v="1623"/>
    <x v="0"/>
    <x v="1"/>
  </r>
  <r>
    <n v="47"/>
    <x v="0"/>
    <x v="1624"/>
    <x v="2"/>
    <x v="1"/>
  </r>
  <r>
    <n v="11"/>
    <x v="1"/>
    <x v="1625"/>
    <x v="2"/>
    <x v="1"/>
  </r>
  <r>
    <n v="17"/>
    <x v="0"/>
    <x v="1626"/>
    <x v="0"/>
    <x v="1"/>
  </r>
  <r>
    <n v="40"/>
    <x v="2"/>
    <x v="1627"/>
    <x v="0"/>
    <x v="1"/>
  </r>
  <r>
    <n v="8"/>
    <x v="0"/>
    <x v="1628"/>
    <x v="1"/>
    <x v="1"/>
  </r>
  <r>
    <n v="8"/>
    <x v="2"/>
    <x v="1629"/>
    <x v="1"/>
    <x v="1"/>
  </r>
  <r>
    <n v="31"/>
    <x v="0"/>
    <x v="1630"/>
    <x v="1"/>
    <x v="1"/>
  </r>
  <r>
    <n v="36"/>
    <x v="0"/>
    <x v="1631"/>
    <x v="1"/>
    <x v="1"/>
  </r>
  <r>
    <n v="14"/>
    <x v="2"/>
    <x v="1632"/>
    <x v="1"/>
    <x v="1"/>
  </r>
  <r>
    <n v="38"/>
    <x v="2"/>
    <x v="1633"/>
    <x v="1"/>
    <x v="1"/>
  </r>
  <r>
    <n v="35"/>
    <x v="0"/>
    <x v="1634"/>
    <x v="1"/>
    <x v="1"/>
  </r>
  <r>
    <n v="45"/>
    <x v="0"/>
    <x v="1635"/>
    <x v="1"/>
    <x v="1"/>
  </r>
  <r>
    <n v="15"/>
    <x v="0"/>
    <x v="1636"/>
    <x v="1"/>
    <x v="1"/>
  </r>
  <r>
    <n v="23"/>
    <x v="1"/>
    <x v="1637"/>
    <x v="0"/>
    <x v="1"/>
  </r>
  <r>
    <n v="40"/>
    <x v="0"/>
    <x v="1638"/>
    <x v="1"/>
    <x v="1"/>
  </r>
  <r>
    <n v="48"/>
    <x v="0"/>
    <x v="1639"/>
    <x v="1"/>
    <x v="1"/>
  </r>
  <r>
    <n v="37"/>
    <x v="0"/>
    <x v="1640"/>
    <x v="1"/>
    <x v="1"/>
  </r>
  <r>
    <n v="11"/>
    <x v="1"/>
    <x v="1641"/>
    <x v="1"/>
    <x v="1"/>
  </r>
  <r>
    <n v="8"/>
    <x v="1"/>
    <x v="1642"/>
    <x v="1"/>
    <x v="1"/>
  </r>
  <r>
    <n v="14"/>
    <x v="0"/>
    <x v="1643"/>
    <x v="1"/>
    <x v="1"/>
  </r>
  <r>
    <n v="22"/>
    <x v="0"/>
    <x v="1644"/>
    <x v="1"/>
    <x v="1"/>
  </r>
  <r>
    <n v="1"/>
    <x v="1"/>
    <x v="1645"/>
    <x v="0"/>
    <x v="1"/>
  </r>
  <r>
    <n v="35"/>
    <x v="2"/>
    <x v="1646"/>
    <x v="1"/>
    <x v="1"/>
  </r>
  <r>
    <n v="36"/>
    <x v="0"/>
    <x v="1647"/>
    <x v="0"/>
    <x v="1"/>
  </r>
  <r>
    <n v="8"/>
    <x v="2"/>
    <x v="1648"/>
    <x v="1"/>
    <x v="1"/>
  </r>
  <r>
    <n v="23"/>
    <x v="0"/>
    <x v="1649"/>
    <x v="0"/>
    <x v="1"/>
  </r>
  <r>
    <n v="46"/>
    <x v="0"/>
    <x v="1650"/>
    <x v="2"/>
    <x v="1"/>
  </r>
  <r>
    <n v="43"/>
    <x v="0"/>
    <x v="1651"/>
    <x v="2"/>
    <x v="1"/>
  </r>
  <r>
    <n v="27"/>
    <x v="0"/>
    <x v="1652"/>
    <x v="2"/>
    <x v="1"/>
  </r>
  <r>
    <n v="39"/>
    <x v="0"/>
    <x v="1653"/>
    <x v="2"/>
    <x v="1"/>
  </r>
  <r>
    <n v="1"/>
    <x v="2"/>
    <x v="1654"/>
    <x v="1"/>
    <x v="1"/>
  </r>
  <r>
    <n v="45"/>
    <x v="1"/>
    <x v="1655"/>
    <x v="0"/>
    <x v="1"/>
  </r>
  <r>
    <n v="5"/>
    <x v="0"/>
    <x v="1656"/>
    <x v="1"/>
    <x v="1"/>
  </r>
  <r>
    <n v="24"/>
    <x v="2"/>
    <x v="1657"/>
    <x v="1"/>
    <x v="1"/>
  </r>
  <r>
    <n v="9"/>
    <x v="0"/>
    <x v="1658"/>
    <x v="1"/>
    <x v="1"/>
  </r>
  <r>
    <n v="25"/>
    <x v="1"/>
    <x v="1659"/>
    <x v="1"/>
    <x v="1"/>
  </r>
  <r>
    <n v="25"/>
    <x v="0"/>
    <x v="1660"/>
    <x v="3"/>
    <x v="1"/>
  </r>
  <r>
    <n v="42"/>
    <x v="2"/>
    <x v="1661"/>
    <x v="1"/>
    <x v="1"/>
  </r>
  <r>
    <n v="44"/>
    <x v="0"/>
    <x v="1662"/>
    <x v="1"/>
    <x v="1"/>
  </r>
  <r>
    <n v="44"/>
    <x v="2"/>
    <x v="1663"/>
    <x v="1"/>
    <x v="1"/>
  </r>
  <r>
    <n v="37"/>
    <x v="2"/>
    <x v="1664"/>
    <x v="1"/>
    <x v="1"/>
  </r>
  <r>
    <n v="39"/>
    <x v="0"/>
    <x v="1665"/>
    <x v="1"/>
    <x v="1"/>
  </r>
  <r>
    <n v="6"/>
    <x v="1"/>
    <x v="1666"/>
    <x v="1"/>
    <x v="1"/>
  </r>
  <r>
    <n v="50"/>
    <x v="2"/>
    <x v="1667"/>
    <x v="1"/>
    <x v="1"/>
  </r>
  <r>
    <n v="31"/>
    <x v="2"/>
    <x v="1668"/>
    <x v="1"/>
    <x v="1"/>
  </r>
  <r>
    <n v="27"/>
    <x v="0"/>
    <x v="1669"/>
    <x v="1"/>
    <x v="1"/>
  </r>
  <r>
    <n v="6"/>
    <x v="0"/>
    <x v="1654"/>
    <x v="1"/>
    <x v="1"/>
  </r>
  <r>
    <n v="10"/>
    <x v="1"/>
    <x v="1670"/>
    <x v="1"/>
    <x v="1"/>
  </r>
  <r>
    <n v="29"/>
    <x v="2"/>
    <x v="1671"/>
    <x v="3"/>
    <x v="1"/>
  </r>
  <r>
    <n v="35"/>
    <x v="2"/>
    <x v="1672"/>
    <x v="1"/>
    <x v="1"/>
  </r>
  <r>
    <n v="42"/>
    <x v="0"/>
    <x v="1673"/>
    <x v="0"/>
    <x v="1"/>
  </r>
  <r>
    <n v="34"/>
    <x v="2"/>
    <x v="1674"/>
    <x v="0"/>
    <x v="1"/>
  </r>
  <r>
    <n v="23"/>
    <x v="1"/>
    <x v="1675"/>
    <x v="0"/>
    <x v="1"/>
  </r>
  <r>
    <n v="37"/>
    <x v="0"/>
    <x v="1676"/>
    <x v="1"/>
    <x v="1"/>
  </r>
  <r>
    <n v="12"/>
    <x v="0"/>
    <x v="1677"/>
    <x v="1"/>
    <x v="1"/>
  </r>
  <r>
    <n v="33"/>
    <x v="0"/>
    <x v="248"/>
    <x v="1"/>
    <x v="1"/>
  </r>
  <r>
    <n v="30"/>
    <x v="1"/>
    <x v="1678"/>
    <x v="2"/>
    <x v="1"/>
  </r>
  <r>
    <n v="41"/>
    <x v="0"/>
    <x v="1679"/>
    <x v="2"/>
    <x v="1"/>
  </r>
  <r>
    <n v="10"/>
    <x v="0"/>
    <x v="1680"/>
    <x v="2"/>
    <x v="1"/>
  </r>
  <r>
    <n v="10"/>
    <x v="1"/>
    <x v="1681"/>
    <x v="2"/>
    <x v="1"/>
  </r>
  <r>
    <n v="34"/>
    <x v="2"/>
    <x v="1682"/>
    <x v="1"/>
    <x v="1"/>
  </r>
  <r>
    <n v="33"/>
    <x v="2"/>
    <x v="1683"/>
    <x v="2"/>
    <x v="1"/>
  </r>
  <r>
    <n v="15"/>
    <x v="0"/>
    <x v="1684"/>
    <x v="1"/>
    <x v="1"/>
  </r>
  <r>
    <n v="47"/>
    <x v="0"/>
    <x v="1685"/>
    <x v="1"/>
    <x v="1"/>
  </r>
  <r>
    <n v="12"/>
    <x v="2"/>
    <x v="1686"/>
    <x v="1"/>
    <x v="1"/>
  </r>
  <r>
    <n v="5"/>
    <x v="0"/>
    <x v="1687"/>
    <x v="1"/>
    <x v="1"/>
  </r>
  <r>
    <n v="13"/>
    <x v="2"/>
    <x v="1688"/>
    <x v="2"/>
    <x v="1"/>
  </r>
  <r>
    <n v="15"/>
    <x v="2"/>
    <x v="1689"/>
    <x v="1"/>
    <x v="1"/>
  </r>
  <r>
    <n v="44"/>
    <x v="0"/>
    <x v="1690"/>
    <x v="2"/>
    <x v="1"/>
  </r>
  <r>
    <n v="40"/>
    <x v="2"/>
    <x v="1691"/>
    <x v="1"/>
    <x v="1"/>
  </r>
  <r>
    <n v="27"/>
    <x v="0"/>
    <x v="1692"/>
    <x v="1"/>
    <x v="1"/>
  </r>
  <r>
    <n v="13"/>
    <x v="0"/>
    <x v="1693"/>
    <x v="1"/>
    <x v="1"/>
  </r>
  <r>
    <n v="11"/>
    <x v="1"/>
    <x v="1694"/>
    <x v="2"/>
    <x v="1"/>
  </r>
  <r>
    <n v="25"/>
    <x v="1"/>
    <x v="1695"/>
    <x v="2"/>
    <x v="1"/>
  </r>
  <r>
    <n v="38"/>
    <x v="0"/>
    <x v="1696"/>
    <x v="2"/>
    <x v="1"/>
  </r>
  <r>
    <n v="6"/>
    <x v="1"/>
    <x v="1697"/>
    <x v="3"/>
    <x v="1"/>
  </r>
  <r>
    <n v="33"/>
    <x v="1"/>
    <x v="1698"/>
    <x v="1"/>
    <x v="1"/>
  </r>
  <r>
    <n v="13"/>
    <x v="0"/>
    <x v="1699"/>
    <x v="3"/>
    <x v="1"/>
  </r>
  <r>
    <n v="43"/>
    <x v="1"/>
    <x v="1700"/>
    <x v="3"/>
    <x v="1"/>
  </r>
  <r>
    <n v="35"/>
    <x v="0"/>
    <x v="1701"/>
    <x v="1"/>
    <x v="1"/>
  </r>
  <r>
    <n v="29"/>
    <x v="0"/>
    <x v="1702"/>
    <x v="1"/>
    <x v="1"/>
  </r>
  <r>
    <n v="31"/>
    <x v="2"/>
    <x v="1703"/>
    <x v="1"/>
    <x v="1"/>
  </r>
  <r>
    <n v="25"/>
    <x v="1"/>
    <x v="1704"/>
    <x v="1"/>
    <x v="1"/>
  </r>
  <r>
    <n v="4"/>
    <x v="0"/>
    <x v="1705"/>
    <x v="1"/>
    <x v="1"/>
  </r>
  <r>
    <n v="7"/>
    <x v="0"/>
    <x v="1706"/>
    <x v="2"/>
    <x v="1"/>
  </r>
  <r>
    <n v="30"/>
    <x v="0"/>
    <x v="1707"/>
    <x v="2"/>
    <x v="1"/>
  </r>
  <r>
    <n v="41"/>
    <x v="2"/>
    <x v="1708"/>
    <x v="3"/>
    <x v="1"/>
  </r>
  <r>
    <n v="28"/>
    <x v="1"/>
    <x v="1709"/>
    <x v="1"/>
    <x v="1"/>
  </r>
  <r>
    <n v="25"/>
    <x v="0"/>
    <x v="1710"/>
    <x v="1"/>
    <x v="1"/>
  </r>
  <r>
    <n v="36"/>
    <x v="1"/>
    <x v="1711"/>
    <x v="1"/>
    <x v="1"/>
  </r>
  <r>
    <n v="50"/>
    <x v="1"/>
    <x v="1712"/>
    <x v="1"/>
    <x v="1"/>
  </r>
  <r>
    <n v="23"/>
    <x v="1"/>
    <x v="1713"/>
    <x v="1"/>
    <x v="1"/>
  </r>
  <r>
    <n v="12"/>
    <x v="1"/>
    <x v="1714"/>
    <x v="1"/>
    <x v="1"/>
  </r>
  <r>
    <n v="8"/>
    <x v="0"/>
    <x v="1715"/>
    <x v="0"/>
    <x v="1"/>
  </r>
  <r>
    <n v="37"/>
    <x v="1"/>
    <x v="1716"/>
    <x v="2"/>
    <x v="1"/>
  </r>
  <r>
    <n v="16"/>
    <x v="1"/>
    <x v="1717"/>
    <x v="2"/>
    <x v="1"/>
  </r>
  <r>
    <n v="24"/>
    <x v="1"/>
    <x v="1718"/>
    <x v="0"/>
    <x v="1"/>
  </r>
  <r>
    <n v="20"/>
    <x v="1"/>
    <x v="1719"/>
    <x v="0"/>
    <x v="1"/>
  </r>
  <r>
    <n v="24"/>
    <x v="1"/>
    <x v="1720"/>
    <x v="1"/>
    <x v="1"/>
  </r>
  <r>
    <n v="14"/>
    <x v="2"/>
    <x v="1721"/>
    <x v="0"/>
    <x v="1"/>
  </r>
  <r>
    <n v="48"/>
    <x v="0"/>
    <x v="1722"/>
    <x v="0"/>
    <x v="1"/>
  </r>
  <r>
    <n v="4"/>
    <x v="0"/>
    <x v="1723"/>
    <x v="1"/>
    <x v="1"/>
  </r>
  <r>
    <n v="16"/>
    <x v="2"/>
    <x v="1724"/>
    <x v="1"/>
    <x v="1"/>
  </r>
  <r>
    <n v="2"/>
    <x v="1"/>
    <x v="1725"/>
    <x v="1"/>
    <x v="1"/>
  </r>
  <r>
    <n v="19"/>
    <x v="0"/>
    <x v="1726"/>
    <x v="1"/>
    <x v="1"/>
  </r>
  <r>
    <n v="31"/>
    <x v="0"/>
    <x v="1727"/>
    <x v="1"/>
    <x v="1"/>
  </r>
  <r>
    <n v="50"/>
    <x v="0"/>
    <x v="1728"/>
    <x v="0"/>
    <x v="1"/>
  </r>
  <r>
    <n v="24"/>
    <x v="0"/>
    <x v="1729"/>
    <x v="2"/>
    <x v="1"/>
  </r>
  <r>
    <n v="6"/>
    <x v="0"/>
    <x v="1730"/>
    <x v="0"/>
    <x v="1"/>
  </r>
  <r>
    <n v="9"/>
    <x v="0"/>
    <x v="1731"/>
    <x v="0"/>
    <x v="1"/>
  </r>
  <r>
    <n v="34"/>
    <x v="1"/>
    <x v="1732"/>
    <x v="0"/>
    <x v="1"/>
  </r>
  <r>
    <n v="36"/>
    <x v="0"/>
    <x v="1733"/>
    <x v="0"/>
    <x v="1"/>
  </r>
  <r>
    <n v="21"/>
    <x v="0"/>
    <x v="1734"/>
    <x v="0"/>
    <x v="1"/>
  </r>
  <r>
    <n v="36"/>
    <x v="2"/>
    <x v="1735"/>
    <x v="0"/>
    <x v="1"/>
  </r>
  <r>
    <n v="23"/>
    <x v="1"/>
    <x v="1736"/>
    <x v="2"/>
    <x v="1"/>
  </r>
  <r>
    <n v="30"/>
    <x v="0"/>
    <x v="1737"/>
    <x v="1"/>
    <x v="1"/>
  </r>
  <r>
    <n v="23"/>
    <x v="0"/>
    <x v="1738"/>
    <x v="1"/>
    <x v="1"/>
  </r>
  <r>
    <n v="24"/>
    <x v="0"/>
    <x v="1739"/>
    <x v="0"/>
    <x v="1"/>
  </r>
  <r>
    <n v="32"/>
    <x v="2"/>
    <x v="1740"/>
    <x v="2"/>
    <x v="1"/>
  </r>
  <r>
    <n v="18"/>
    <x v="0"/>
    <x v="1741"/>
    <x v="0"/>
    <x v="1"/>
  </r>
  <r>
    <n v="11"/>
    <x v="1"/>
    <x v="1742"/>
    <x v="1"/>
    <x v="1"/>
  </r>
  <r>
    <n v="40"/>
    <x v="0"/>
    <x v="1743"/>
    <x v="1"/>
    <x v="1"/>
  </r>
  <r>
    <n v="9"/>
    <x v="1"/>
    <x v="1744"/>
    <x v="3"/>
    <x v="1"/>
  </r>
  <r>
    <n v="28"/>
    <x v="2"/>
    <x v="1745"/>
    <x v="1"/>
    <x v="1"/>
  </r>
  <r>
    <n v="21"/>
    <x v="1"/>
    <x v="1746"/>
    <x v="1"/>
    <x v="1"/>
  </r>
  <r>
    <n v="25"/>
    <x v="0"/>
    <x v="1747"/>
    <x v="0"/>
    <x v="1"/>
  </r>
  <r>
    <n v="44"/>
    <x v="1"/>
    <x v="1748"/>
    <x v="0"/>
    <x v="1"/>
  </r>
  <r>
    <n v="39"/>
    <x v="0"/>
    <x v="1749"/>
    <x v="1"/>
    <x v="1"/>
  </r>
  <r>
    <n v="1"/>
    <x v="0"/>
    <x v="1750"/>
    <x v="2"/>
    <x v="1"/>
  </r>
  <r>
    <n v="17"/>
    <x v="1"/>
    <x v="1751"/>
    <x v="2"/>
    <x v="1"/>
  </r>
  <r>
    <n v="38"/>
    <x v="0"/>
    <x v="1752"/>
    <x v="2"/>
    <x v="1"/>
  </r>
  <r>
    <n v="16"/>
    <x v="0"/>
    <x v="1753"/>
    <x v="3"/>
    <x v="1"/>
  </r>
  <r>
    <n v="27"/>
    <x v="0"/>
    <x v="1754"/>
    <x v="3"/>
    <x v="1"/>
  </r>
  <r>
    <n v="37"/>
    <x v="1"/>
    <x v="1755"/>
    <x v="2"/>
    <x v="1"/>
  </r>
  <r>
    <n v="15"/>
    <x v="1"/>
    <x v="1756"/>
    <x v="2"/>
    <x v="1"/>
  </r>
  <r>
    <n v="27"/>
    <x v="0"/>
    <x v="1757"/>
    <x v="0"/>
    <x v="1"/>
  </r>
  <r>
    <n v="24"/>
    <x v="2"/>
    <x v="1758"/>
    <x v="0"/>
    <x v="1"/>
  </r>
  <r>
    <n v="28"/>
    <x v="0"/>
    <x v="1759"/>
    <x v="0"/>
    <x v="1"/>
  </r>
  <r>
    <n v="32"/>
    <x v="2"/>
    <x v="1760"/>
    <x v="1"/>
    <x v="1"/>
  </r>
  <r>
    <n v="48"/>
    <x v="2"/>
    <x v="1761"/>
    <x v="2"/>
    <x v="1"/>
  </r>
  <r>
    <n v="2"/>
    <x v="2"/>
    <x v="1762"/>
    <x v="2"/>
    <x v="1"/>
  </r>
  <r>
    <n v="9"/>
    <x v="2"/>
    <x v="1763"/>
    <x v="2"/>
    <x v="1"/>
  </r>
  <r>
    <n v="33"/>
    <x v="0"/>
    <x v="1764"/>
    <x v="1"/>
    <x v="1"/>
  </r>
  <r>
    <n v="23"/>
    <x v="0"/>
    <x v="1765"/>
    <x v="1"/>
    <x v="1"/>
  </r>
  <r>
    <n v="15"/>
    <x v="0"/>
    <x v="1766"/>
    <x v="1"/>
    <x v="1"/>
  </r>
  <r>
    <n v="9"/>
    <x v="2"/>
    <x v="1767"/>
    <x v="1"/>
    <x v="1"/>
  </r>
  <r>
    <n v="33"/>
    <x v="0"/>
    <x v="1768"/>
    <x v="1"/>
    <x v="1"/>
  </r>
  <r>
    <n v="40"/>
    <x v="0"/>
    <x v="1769"/>
    <x v="2"/>
    <x v="1"/>
  </r>
  <r>
    <n v="45"/>
    <x v="0"/>
    <x v="1770"/>
    <x v="2"/>
    <x v="1"/>
  </r>
  <r>
    <n v="12"/>
    <x v="0"/>
    <x v="1771"/>
    <x v="0"/>
    <x v="1"/>
  </r>
  <r>
    <n v="11"/>
    <x v="1"/>
    <x v="1772"/>
    <x v="1"/>
    <x v="1"/>
  </r>
  <r>
    <n v="45"/>
    <x v="0"/>
    <x v="1773"/>
    <x v="1"/>
    <x v="1"/>
  </r>
  <r>
    <n v="33"/>
    <x v="0"/>
    <x v="1774"/>
    <x v="1"/>
    <x v="1"/>
  </r>
  <r>
    <n v="23"/>
    <x v="0"/>
    <x v="1775"/>
    <x v="1"/>
    <x v="1"/>
  </r>
  <r>
    <n v="10"/>
    <x v="0"/>
    <x v="1776"/>
    <x v="1"/>
    <x v="1"/>
  </r>
  <r>
    <n v="33"/>
    <x v="2"/>
    <x v="1777"/>
    <x v="2"/>
    <x v="1"/>
  </r>
  <r>
    <n v="42"/>
    <x v="0"/>
    <x v="1778"/>
    <x v="2"/>
    <x v="1"/>
  </r>
  <r>
    <n v="45"/>
    <x v="1"/>
    <x v="533"/>
    <x v="2"/>
    <x v="1"/>
  </r>
  <r>
    <n v="3"/>
    <x v="1"/>
    <x v="1779"/>
    <x v="2"/>
    <x v="1"/>
  </r>
  <r>
    <n v="40"/>
    <x v="2"/>
    <x v="1780"/>
    <x v="0"/>
    <x v="1"/>
  </r>
  <r>
    <n v="15"/>
    <x v="2"/>
    <x v="1781"/>
    <x v="1"/>
    <x v="1"/>
  </r>
  <r>
    <n v="2"/>
    <x v="1"/>
    <x v="1782"/>
    <x v="1"/>
    <x v="1"/>
  </r>
  <r>
    <n v="42"/>
    <x v="0"/>
    <x v="1783"/>
    <x v="1"/>
    <x v="1"/>
  </r>
  <r>
    <n v="13"/>
    <x v="2"/>
    <x v="1784"/>
    <x v="1"/>
    <x v="1"/>
  </r>
  <r>
    <n v="26"/>
    <x v="0"/>
    <x v="1785"/>
    <x v="2"/>
    <x v="1"/>
  </r>
  <r>
    <n v="6"/>
    <x v="1"/>
    <x v="1786"/>
    <x v="2"/>
    <x v="1"/>
  </r>
  <r>
    <n v="38"/>
    <x v="2"/>
    <x v="1787"/>
    <x v="0"/>
    <x v="1"/>
  </r>
  <r>
    <n v="22"/>
    <x v="1"/>
    <x v="1788"/>
    <x v="0"/>
    <x v="1"/>
  </r>
  <r>
    <n v="7"/>
    <x v="0"/>
    <x v="1789"/>
    <x v="1"/>
    <x v="1"/>
  </r>
  <r>
    <n v="42"/>
    <x v="2"/>
    <x v="1790"/>
    <x v="0"/>
    <x v="1"/>
  </r>
  <r>
    <n v="48"/>
    <x v="1"/>
    <x v="1791"/>
    <x v="2"/>
    <x v="1"/>
  </r>
  <r>
    <n v="29"/>
    <x v="0"/>
    <x v="1792"/>
    <x v="1"/>
    <x v="1"/>
  </r>
  <r>
    <n v="49"/>
    <x v="0"/>
    <x v="1793"/>
    <x v="1"/>
    <x v="1"/>
  </r>
  <r>
    <n v="34"/>
    <x v="1"/>
    <x v="1794"/>
    <x v="1"/>
    <x v="1"/>
  </r>
  <r>
    <n v="15"/>
    <x v="0"/>
    <x v="1795"/>
    <x v="2"/>
    <x v="1"/>
  </r>
  <r>
    <n v="10"/>
    <x v="1"/>
    <x v="1796"/>
    <x v="0"/>
    <x v="1"/>
  </r>
  <r>
    <n v="14"/>
    <x v="0"/>
    <x v="1797"/>
    <x v="1"/>
    <x v="1"/>
  </r>
  <r>
    <n v="37"/>
    <x v="0"/>
    <x v="1798"/>
    <x v="1"/>
    <x v="1"/>
  </r>
  <r>
    <n v="21"/>
    <x v="1"/>
    <x v="1799"/>
    <x v="2"/>
    <x v="1"/>
  </r>
  <r>
    <n v="5"/>
    <x v="0"/>
    <x v="84"/>
    <x v="2"/>
    <x v="1"/>
  </r>
  <r>
    <n v="12"/>
    <x v="1"/>
    <x v="1800"/>
    <x v="3"/>
    <x v="1"/>
  </r>
  <r>
    <n v="43"/>
    <x v="0"/>
    <x v="1801"/>
    <x v="1"/>
    <x v="1"/>
  </r>
  <r>
    <n v="13"/>
    <x v="2"/>
    <x v="1802"/>
    <x v="1"/>
    <x v="1"/>
  </r>
  <r>
    <n v="4"/>
    <x v="1"/>
    <x v="1803"/>
    <x v="1"/>
    <x v="1"/>
  </r>
  <r>
    <n v="28"/>
    <x v="2"/>
    <x v="1804"/>
    <x v="2"/>
    <x v="1"/>
  </r>
  <r>
    <n v="16"/>
    <x v="1"/>
    <x v="1805"/>
    <x v="0"/>
    <x v="1"/>
  </r>
  <r>
    <n v="15"/>
    <x v="0"/>
    <x v="1806"/>
    <x v="0"/>
    <x v="1"/>
  </r>
  <r>
    <n v="3"/>
    <x v="2"/>
    <x v="1807"/>
    <x v="0"/>
    <x v="1"/>
  </r>
  <r>
    <n v="23"/>
    <x v="1"/>
    <x v="1808"/>
    <x v="0"/>
    <x v="1"/>
  </r>
  <r>
    <n v="34"/>
    <x v="0"/>
    <x v="1809"/>
    <x v="1"/>
    <x v="1"/>
  </r>
  <r>
    <n v="1"/>
    <x v="0"/>
    <x v="149"/>
    <x v="1"/>
    <x v="1"/>
  </r>
  <r>
    <n v="43"/>
    <x v="1"/>
    <x v="1810"/>
    <x v="1"/>
    <x v="1"/>
  </r>
  <r>
    <n v="4"/>
    <x v="1"/>
    <x v="1811"/>
    <x v="1"/>
    <x v="1"/>
  </r>
  <r>
    <n v="47"/>
    <x v="1"/>
    <x v="1812"/>
    <x v="1"/>
    <x v="1"/>
  </r>
  <r>
    <n v="34"/>
    <x v="0"/>
    <x v="1813"/>
    <x v="1"/>
    <x v="1"/>
  </r>
  <r>
    <n v="34"/>
    <x v="0"/>
    <x v="1814"/>
    <x v="2"/>
    <x v="1"/>
  </r>
  <r>
    <n v="43"/>
    <x v="2"/>
    <x v="509"/>
    <x v="0"/>
    <x v="1"/>
  </r>
  <r>
    <n v="24"/>
    <x v="0"/>
    <x v="1815"/>
    <x v="1"/>
    <x v="1"/>
  </r>
  <r>
    <n v="21"/>
    <x v="0"/>
    <x v="1816"/>
    <x v="0"/>
    <x v="1"/>
  </r>
  <r>
    <n v="7"/>
    <x v="0"/>
    <x v="1817"/>
    <x v="0"/>
    <x v="1"/>
  </r>
  <r>
    <n v="40"/>
    <x v="0"/>
    <x v="1818"/>
    <x v="0"/>
    <x v="1"/>
  </r>
  <r>
    <n v="14"/>
    <x v="0"/>
    <x v="1819"/>
    <x v="1"/>
    <x v="1"/>
  </r>
  <r>
    <n v="21"/>
    <x v="0"/>
    <x v="1820"/>
    <x v="1"/>
    <x v="1"/>
  </r>
  <r>
    <n v="45"/>
    <x v="2"/>
    <x v="1821"/>
    <x v="1"/>
    <x v="1"/>
  </r>
  <r>
    <n v="22"/>
    <x v="0"/>
    <x v="1822"/>
    <x v="1"/>
    <x v="1"/>
  </r>
  <r>
    <n v="35"/>
    <x v="1"/>
    <x v="1823"/>
    <x v="1"/>
    <x v="1"/>
  </r>
  <r>
    <n v="45"/>
    <x v="0"/>
    <x v="1824"/>
    <x v="2"/>
    <x v="1"/>
  </r>
  <r>
    <n v="13"/>
    <x v="1"/>
    <x v="1825"/>
    <x v="0"/>
    <x v="1"/>
  </r>
  <r>
    <n v="25"/>
    <x v="0"/>
    <x v="1826"/>
    <x v="0"/>
    <x v="1"/>
  </r>
  <r>
    <n v="2"/>
    <x v="2"/>
    <x v="1827"/>
    <x v="1"/>
    <x v="1"/>
  </r>
  <r>
    <n v="25"/>
    <x v="1"/>
    <x v="1828"/>
    <x v="1"/>
    <x v="1"/>
  </r>
  <r>
    <n v="39"/>
    <x v="0"/>
    <x v="1829"/>
    <x v="3"/>
    <x v="1"/>
  </r>
  <r>
    <n v="11"/>
    <x v="0"/>
    <x v="1830"/>
    <x v="1"/>
    <x v="2"/>
  </r>
  <r>
    <n v="15"/>
    <x v="0"/>
    <x v="1831"/>
    <x v="1"/>
    <x v="2"/>
  </r>
  <r>
    <n v="50"/>
    <x v="2"/>
    <x v="1832"/>
    <x v="1"/>
    <x v="2"/>
  </r>
  <r>
    <n v="20"/>
    <x v="0"/>
    <x v="1833"/>
    <x v="1"/>
    <x v="2"/>
  </r>
  <r>
    <n v="37"/>
    <x v="2"/>
    <x v="1834"/>
    <x v="1"/>
    <x v="2"/>
  </r>
  <r>
    <n v="50"/>
    <x v="0"/>
    <x v="1835"/>
    <x v="1"/>
    <x v="2"/>
  </r>
  <r>
    <n v="16"/>
    <x v="2"/>
    <x v="1836"/>
    <x v="2"/>
    <x v="2"/>
  </r>
  <r>
    <n v="39"/>
    <x v="2"/>
    <x v="1837"/>
    <x v="1"/>
    <x v="2"/>
  </r>
  <r>
    <n v="6"/>
    <x v="0"/>
    <x v="1838"/>
    <x v="1"/>
    <x v="2"/>
  </r>
  <r>
    <n v="34"/>
    <x v="1"/>
    <x v="1839"/>
    <x v="1"/>
    <x v="2"/>
  </r>
  <r>
    <n v="39"/>
    <x v="0"/>
    <x v="1840"/>
    <x v="2"/>
    <x v="2"/>
  </r>
  <r>
    <n v="38"/>
    <x v="0"/>
    <x v="1841"/>
    <x v="2"/>
    <x v="2"/>
  </r>
  <r>
    <n v="8"/>
    <x v="2"/>
    <x v="1842"/>
    <x v="1"/>
    <x v="2"/>
  </r>
  <r>
    <n v="34"/>
    <x v="0"/>
    <x v="1843"/>
    <x v="0"/>
    <x v="2"/>
  </r>
  <r>
    <n v="50"/>
    <x v="0"/>
    <x v="1844"/>
    <x v="1"/>
    <x v="2"/>
  </r>
  <r>
    <n v="45"/>
    <x v="2"/>
    <x v="1845"/>
    <x v="1"/>
    <x v="2"/>
  </r>
  <r>
    <n v="12"/>
    <x v="0"/>
    <x v="1846"/>
    <x v="2"/>
    <x v="2"/>
  </r>
  <r>
    <n v="35"/>
    <x v="2"/>
    <x v="1847"/>
    <x v="2"/>
    <x v="2"/>
  </r>
  <r>
    <n v="3"/>
    <x v="0"/>
    <x v="1848"/>
    <x v="2"/>
    <x v="2"/>
  </r>
  <r>
    <n v="12"/>
    <x v="0"/>
    <x v="1849"/>
    <x v="2"/>
    <x v="2"/>
  </r>
  <r>
    <n v="39"/>
    <x v="0"/>
    <x v="1850"/>
    <x v="3"/>
    <x v="2"/>
  </r>
  <r>
    <n v="28"/>
    <x v="2"/>
    <x v="1851"/>
    <x v="3"/>
    <x v="2"/>
  </r>
  <r>
    <n v="36"/>
    <x v="0"/>
    <x v="1852"/>
    <x v="2"/>
    <x v="2"/>
  </r>
  <r>
    <n v="3"/>
    <x v="0"/>
    <x v="1853"/>
    <x v="2"/>
    <x v="2"/>
  </r>
  <r>
    <n v="26"/>
    <x v="1"/>
    <x v="1854"/>
    <x v="2"/>
    <x v="2"/>
  </r>
  <r>
    <n v="48"/>
    <x v="2"/>
    <x v="1855"/>
    <x v="1"/>
    <x v="2"/>
  </r>
  <r>
    <n v="23"/>
    <x v="1"/>
    <x v="1856"/>
    <x v="1"/>
    <x v="2"/>
  </r>
  <r>
    <n v="6"/>
    <x v="0"/>
    <x v="1857"/>
    <x v="0"/>
    <x v="2"/>
  </r>
  <r>
    <n v="15"/>
    <x v="2"/>
    <x v="1858"/>
    <x v="0"/>
    <x v="2"/>
  </r>
  <r>
    <n v="19"/>
    <x v="0"/>
    <x v="1859"/>
    <x v="0"/>
    <x v="2"/>
  </r>
  <r>
    <n v="21"/>
    <x v="0"/>
    <x v="1860"/>
    <x v="0"/>
    <x v="2"/>
  </r>
  <r>
    <n v="24"/>
    <x v="2"/>
    <x v="1861"/>
    <x v="2"/>
    <x v="2"/>
  </r>
  <r>
    <n v="41"/>
    <x v="1"/>
    <x v="1862"/>
    <x v="1"/>
    <x v="2"/>
  </r>
  <r>
    <n v="35"/>
    <x v="2"/>
    <x v="1863"/>
    <x v="0"/>
    <x v="2"/>
  </r>
  <r>
    <n v="29"/>
    <x v="0"/>
    <x v="1864"/>
    <x v="0"/>
    <x v="2"/>
  </r>
  <r>
    <n v="12"/>
    <x v="0"/>
    <x v="794"/>
    <x v="0"/>
    <x v="2"/>
  </r>
  <r>
    <n v="41"/>
    <x v="0"/>
    <x v="421"/>
    <x v="2"/>
    <x v="2"/>
  </r>
  <r>
    <n v="27"/>
    <x v="1"/>
    <x v="1865"/>
    <x v="2"/>
    <x v="2"/>
  </r>
  <r>
    <n v="9"/>
    <x v="0"/>
    <x v="1866"/>
    <x v="2"/>
    <x v="2"/>
  </r>
  <r>
    <n v="46"/>
    <x v="0"/>
    <x v="1867"/>
    <x v="1"/>
    <x v="2"/>
  </r>
  <r>
    <n v="7"/>
    <x v="2"/>
    <x v="1119"/>
    <x v="0"/>
    <x v="2"/>
  </r>
  <r>
    <n v="50"/>
    <x v="0"/>
    <x v="1868"/>
    <x v="0"/>
    <x v="2"/>
  </r>
  <r>
    <n v="5"/>
    <x v="1"/>
    <x v="1869"/>
    <x v="0"/>
    <x v="2"/>
  </r>
  <r>
    <n v="26"/>
    <x v="1"/>
    <x v="1870"/>
    <x v="1"/>
    <x v="2"/>
  </r>
  <r>
    <n v="4"/>
    <x v="2"/>
    <x v="1871"/>
    <x v="1"/>
    <x v="2"/>
  </r>
  <r>
    <n v="38"/>
    <x v="0"/>
    <x v="1872"/>
    <x v="1"/>
    <x v="2"/>
  </r>
  <r>
    <n v="39"/>
    <x v="0"/>
    <x v="1873"/>
    <x v="1"/>
    <x v="2"/>
  </r>
  <r>
    <n v="5"/>
    <x v="0"/>
    <x v="1874"/>
    <x v="1"/>
    <x v="2"/>
  </r>
  <r>
    <n v="43"/>
    <x v="0"/>
    <x v="1875"/>
    <x v="1"/>
    <x v="2"/>
  </r>
  <r>
    <n v="27"/>
    <x v="0"/>
    <x v="1876"/>
    <x v="0"/>
    <x v="2"/>
  </r>
  <r>
    <n v="44"/>
    <x v="0"/>
    <x v="1877"/>
    <x v="1"/>
    <x v="2"/>
  </r>
  <r>
    <n v="18"/>
    <x v="0"/>
    <x v="1878"/>
    <x v="2"/>
    <x v="2"/>
  </r>
  <r>
    <n v="41"/>
    <x v="1"/>
    <x v="1879"/>
    <x v="2"/>
    <x v="2"/>
  </r>
  <r>
    <n v="24"/>
    <x v="0"/>
    <x v="1880"/>
    <x v="2"/>
    <x v="2"/>
  </r>
  <r>
    <n v="15"/>
    <x v="1"/>
    <x v="1881"/>
    <x v="0"/>
    <x v="2"/>
  </r>
  <r>
    <n v="42"/>
    <x v="2"/>
    <x v="1882"/>
    <x v="3"/>
    <x v="2"/>
  </r>
  <r>
    <n v="39"/>
    <x v="1"/>
    <x v="1883"/>
    <x v="3"/>
    <x v="2"/>
  </r>
  <r>
    <n v="35"/>
    <x v="0"/>
    <x v="1884"/>
    <x v="3"/>
    <x v="2"/>
  </r>
  <r>
    <n v="48"/>
    <x v="1"/>
    <x v="1885"/>
    <x v="2"/>
    <x v="2"/>
  </r>
  <r>
    <n v="37"/>
    <x v="0"/>
    <x v="1886"/>
    <x v="2"/>
    <x v="2"/>
  </r>
  <r>
    <n v="18"/>
    <x v="0"/>
    <x v="1887"/>
    <x v="2"/>
    <x v="2"/>
  </r>
  <r>
    <n v="35"/>
    <x v="1"/>
    <x v="1888"/>
    <x v="2"/>
    <x v="2"/>
  </r>
  <r>
    <n v="41"/>
    <x v="1"/>
    <x v="1889"/>
    <x v="1"/>
    <x v="2"/>
  </r>
  <r>
    <n v="12"/>
    <x v="2"/>
    <x v="1890"/>
    <x v="2"/>
    <x v="2"/>
  </r>
  <r>
    <n v="9"/>
    <x v="2"/>
    <x v="1891"/>
    <x v="1"/>
    <x v="2"/>
  </r>
  <r>
    <n v="15"/>
    <x v="0"/>
    <x v="1892"/>
    <x v="1"/>
    <x v="2"/>
  </r>
  <r>
    <n v="3"/>
    <x v="2"/>
    <x v="1893"/>
    <x v="0"/>
    <x v="2"/>
  </r>
  <r>
    <n v="2"/>
    <x v="1"/>
    <x v="1894"/>
    <x v="1"/>
    <x v="2"/>
  </r>
  <r>
    <n v="44"/>
    <x v="1"/>
    <x v="1895"/>
    <x v="1"/>
    <x v="2"/>
  </r>
  <r>
    <n v="4"/>
    <x v="0"/>
    <x v="1896"/>
    <x v="1"/>
    <x v="2"/>
  </r>
  <r>
    <n v="24"/>
    <x v="0"/>
    <x v="1897"/>
    <x v="1"/>
    <x v="2"/>
  </r>
  <r>
    <n v="3"/>
    <x v="2"/>
    <x v="1898"/>
    <x v="1"/>
    <x v="2"/>
  </r>
  <r>
    <n v="38"/>
    <x v="2"/>
    <x v="1899"/>
    <x v="1"/>
    <x v="2"/>
  </r>
  <r>
    <n v="23"/>
    <x v="0"/>
    <x v="1900"/>
    <x v="1"/>
    <x v="2"/>
  </r>
  <r>
    <n v="27"/>
    <x v="1"/>
    <x v="1901"/>
    <x v="0"/>
    <x v="2"/>
  </r>
  <r>
    <n v="14"/>
    <x v="0"/>
    <x v="1902"/>
    <x v="0"/>
    <x v="2"/>
  </r>
  <r>
    <n v="35"/>
    <x v="0"/>
    <x v="1903"/>
    <x v="0"/>
    <x v="2"/>
  </r>
  <r>
    <n v="39"/>
    <x v="0"/>
    <x v="1904"/>
    <x v="0"/>
    <x v="2"/>
  </r>
  <r>
    <n v="9"/>
    <x v="2"/>
    <x v="1905"/>
    <x v="1"/>
    <x v="2"/>
  </r>
  <r>
    <n v="49"/>
    <x v="0"/>
    <x v="1906"/>
    <x v="0"/>
    <x v="2"/>
  </r>
  <r>
    <n v="3"/>
    <x v="1"/>
    <x v="1907"/>
    <x v="1"/>
    <x v="2"/>
  </r>
  <r>
    <n v="30"/>
    <x v="0"/>
    <x v="1908"/>
    <x v="1"/>
    <x v="2"/>
  </r>
  <r>
    <n v="17"/>
    <x v="1"/>
    <x v="1909"/>
    <x v="1"/>
    <x v="2"/>
  </r>
  <r>
    <n v="14"/>
    <x v="0"/>
    <x v="1910"/>
    <x v="1"/>
    <x v="2"/>
  </r>
  <r>
    <n v="43"/>
    <x v="1"/>
    <x v="1911"/>
    <x v="1"/>
    <x v="2"/>
  </r>
  <r>
    <n v="17"/>
    <x v="0"/>
    <x v="1912"/>
    <x v="2"/>
    <x v="2"/>
  </r>
  <r>
    <n v="43"/>
    <x v="0"/>
    <x v="1913"/>
    <x v="2"/>
    <x v="2"/>
  </r>
  <r>
    <n v="39"/>
    <x v="2"/>
    <x v="1914"/>
    <x v="2"/>
    <x v="2"/>
  </r>
  <r>
    <n v="7"/>
    <x v="1"/>
    <x v="1915"/>
    <x v="2"/>
    <x v="2"/>
  </r>
  <r>
    <n v="27"/>
    <x v="1"/>
    <x v="1916"/>
    <x v="1"/>
    <x v="2"/>
  </r>
  <r>
    <n v="34"/>
    <x v="0"/>
    <x v="1917"/>
    <x v="1"/>
    <x v="2"/>
  </r>
  <r>
    <n v="31"/>
    <x v="0"/>
    <x v="1918"/>
    <x v="1"/>
    <x v="2"/>
  </r>
  <r>
    <n v="3"/>
    <x v="0"/>
    <x v="1919"/>
    <x v="1"/>
    <x v="2"/>
  </r>
  <r>
    <n v="1"/>
    <x v="1"/>
    <x v="1920"/>
    <x v="1"/>
    <x v="2"/>
  </r>
  <r>
    <n v="36"/>
    <x v="0"/>
    <x v="1921"/>
    <x v="1"/>
    <x v="2"/>
  </r>
  <r>
    <n v="10"/>
    <x v="1"/>
    <x v="1922"/>
    <x v="1"/>
    <x v="2"/>
  </r>
  <r>
    <n v="47"/>
    <x v="0"/>
    <x v="621"/>
    <x v="1"/>
    <x v="2"/>
  </r>
  <r>
    <n v="37"/>
    <x v="2"/>
    <x v="1923"/>
    <x v="2"/>
    <x v="2"/>
  </r>
  <r>
    <n v="42"/>
    <x v="0"/>
    <x v="1924"/>
    <x v="2"/>
    <x v="2"/>
  </r>
  <r>
    <n v="42"/>
    <x v="1"/>
    <x v="1925"/>
    <x v="2"/>
    <x v="2"/>
  </r>
  <r>
    <n v="35"/>
    <x v="0"/>
    <x v="1926"/>
    <x v="2"/>
    <x v="2"/>
  </r>
  <r>
    <n v="13"/>
    <x v="0"/>
    <x v="1927"/>
    <x v="3"/>
    <x v="2"/>
  </r>
  <r>
    <n v="30"/>
    <x v="0"/>
    <x v="1928"/>
    <x v="1"/>
    <x v="2"/>
  </r>
  <r>
    <n v="35"/>
    <x v="0"/>
    <x v="1929"/>
    <x v="1"/>
    <x v="2"/>
  </r>
  <r>
    <n v="14"/>
    <x v="0"/>
    <x v="1930"/>
    <x v="1"/>
    <x v="2"/>
  </r>
  <r>
    <n v="28"/>
    <x v="1"/>
    <x v="1931"/>
    <x v="1"/>
    <x v="2"/>
  </r>
  <r>
    <n v="17"/>
    <x v="1"/>
    <x v="1932"/>
    <x v="1"/>
    <x v="2"/>
  </r>
  <r>
    <n v="6"/>
    <x v="2"/>
    <x v="1933"/>
    <x v="0"/>
    <x v="2"/>
  </r>
  <r>
    <n v="43"/>
    <x v="0"/>
    <x v="1934"/>
    <x v="0"/>
    <x v="2"/>
  </r>
  <r>
    <n v="23"/>
    <x v="0"/>
    <x v="1935"/>
    <x v="0"/>
    <x v="2"/>
  </r>
  <r>
    <n v="27"/>
    <x v="2"/>
    <x v="1936"/>
    <x v="1"/>
    <x v="2"/>
  </r>
  <r>
    <n v="27"/>
    <x v="0"/>
    <x v="1937"/>
    <x v="2"/>
    <x v="2"/>
  </r>
  <r>
    <n v="34"/>
    <x v="0"/>
    <x v="1938"/>
    <x v="2"/>
    <x v="2"/>
  </r>
  <r>
    <n v="27"/>
    <x v="0"/>
    <x v="1939"/>
    <x v="2"/>
    <x v="2"/>
  </r>
  <r>
    <n v="25"/>
    <x v="1"/>
    <x v="1940"/>
    <x v="2"/>
    <x v="2"/>
  </r>
  <r>
    <n v="39"/>
    <x v="1"/>
    <x v="1941"/>
    <x v="1"/>
    <x v="2"/>
  </r>
  <r>
    <n v="29"/>
    <x v="0"/>
    <x v="1942"/>
    <x v="2"/>
    <x v="2"/>
  </r>
  <r>
    <n v="22"/>
    <x v="2"/>
    <x v="1943"/>
    <x v="2"/>
    <x v="2"/>
  </r>
  <r>
    <n v="44"/>
    <x v="0"/>
    <x v="1944"/>
    <x v="0"/>
    <x v="2"/>
  </r>
  <r>
    <n v="35"/>
    <x v="0"/>
    <x v="1945"/>
    <x v="0"/>
    <x v="2"/>
  </r>
  <r>
    <n v="45"/>
    <x v="1"/>
    <x v="1946"/>
    <x v="2"/>
    <x v="2"/>
  </r>
  <r>
    <n v="12"/>
    <x v="0"/>
    <x v="1947"/>
    <x v="2"/>
    <x v="2"/>
  </r>
  <r>
    <n v="12"/>
    <x v="1"/>
    <x v="1948"/>
    <x v="1"/>
    <x v="2"/>
  </r>
  <r>
    <n v="50"/>
    <x v="0"/>
    <x v="1949"/>
    <x v="1"/>
    <x v="2"/>
  </r>
  <r>
    <n v="47"/>
    <x v="1"/>
    <x v="1950"/>
    <x v="1"/>
    <x v="2"/>
  </r>
  <r>
    <n v="8"/>
    <x v="0"/>
    <x v="1951"/>
    <x v="0"/>
    <x v="2"/>
  </r>
  <r>
    <n v="28"/>
    <x v="0"/>
    <x v="1952"/>
    <x v="2"/>
    <x v="2"/>
  </r>
  <r>
    <n v="3"/>
    <x v="0"/>
    <x v="1953"/>
    <x v="2"/>
    <x v="2"/>
  </r>
  <r>
    <n v="31"/>
    <x v="2"/>
    <x v="1954"/>
    <x v="1"/>
    <x v="2"/>
  </r>
  <r>
    <n v="42"/>
    <x v="0"/>
    <x v="1955"/>
    <x v="1"/>
    <x v="2"/>
  </r>
  <r>
    <n v="39"/>
    <x v="1"/>
    <x v="1956"/>
    <x v="1"/>
    <x v="2"/>
  </r>
  <r>
    <n v="15"/>
    <x v="2"/>
    <x v="1957"/>
    <x v="1"/>
    <x v="2"/>
  </r>
  <r>
    <n v="28"/>
    <x v="0"/>
    <x v="1958"/>
    <x v="2"/>
    <x v="2"/>
  </r>
  <r>
    <n v="30"/>
    <x v="1"/>
    <x v="1959"/>
    <x v="2"/>
    <x v="2"/>
  </r>
  <r>
    <n v="43"/>
    <x v="0"/>
    <x v="1960"/>
    <x v="1"/>
    <x v="2"/>
  </r>
  <r>
    <n v="18"/>
    <x v="2"/>
    <x v="1961"/>
    <x v="1"/>
    <x v="2"/>
  </r>
  <r>
    <n v="27"/>
    <x v="0"/>
    <x v="1962"/>
    <x v="1"/>
    <x v="2"/>
  </r>
  <r>
    <n v="38"/>
    <x v="0"/>
    <x v="1963"/>
    <x v="1"/>
    <x v="2"/>
  </r>
  <r>
    <n v="2"/>
    <x v="0"/>
    <x v="375"/>
    <x v="0"/>
    <x v="2"/>
  </r>
  <r>
    <n v="46"/>
    <x v="0"/>
    <x v="1964"/>
    <x v="2"/>
    <x v="2"/>
  </r>
  <r>
    <n v="30"/>
    <x v="2"/>
    <x v="1965"/>
    <x v="0"/>
    <x v="2"/>
  </r>
  <r>
    <n v="11"/>
    <x v="0"/>
    <x v="1966"/>
    <x v="1"/>
    <x v="2"/>
  </r>
  <r>
    <n v="20"/>
    <x v="0"/>
    <x v="1967"/>
    <x v="1"/>
    <x v="2"/>
  </r>
  <r>
    <n v="17"/>
    <x v="0"/>
    <x v="1968"/>
    <x v="2"/>
    <x v="2"/>
  </r>
  <r>
    <n v="40"/>
    <x v="0"/>
    <x v="1969"/>
    <x v="1"/>
    <x v="2"/>
  </r>
  <r>
    <n v="13"/>
    <x v="0"/>
    <x v="1970"/>
    <x v="1"/>
    <x v="2"/>
  </r>
  <r>
    <n v="5"/>
    <x v="0"/>
    <x v="1971"/>
    <x v="1"/>
    <x v="2"/>
  </r>
  <r>
    <n v="24"/>
    <x v="0"/>
    <x v="1972"/>
    <x v="1"/>
    <x v="2"/>
  </r>
  <r>
    <n v="19"/>
    <x v="1"/>
    <x v="1973"/>
    <x v="1"/>
    <x v="2"/>
  </r>
  <r>
    <n v="2"/>
    <x v="0"/>
    <x v="1974"/>
    <x v="0"/>
    <x v="2"/>
  </r>
  <r>
    <n v="46"/>
    <x v="1"/>
    <x v="1975"/>
    <x v="1"/>
    <x v="2"/>
  </r>
  <r>
    <n v="44"/>
    <x v="1"/>
    <x v="1976"/>
    <x v="1"/>
    <x v="2"/>
  </r>
  <r>
    <n v="50"/>
    <x v="2"/>
    <x v="1977"/>
    <x v="2"/>
    <x v="2"/>
  </r>
  <r>
    <n v="15"/>
    <x v="1"/>
    <x v="1978"/>
    <x v="2"/>
    <x v="2"/>
  </r>
  <r>
    <n v="2"/>
    <x v="0"/>
    <x v="1979"/>
    <x v="2"/>
    <x v="2"/>
  </r>
  <r>
    <n v="12"/>
    <x v="0"/>
    <x v="1738"/>
    <x v="0"/>
    <x v="2"/>
  </r>
  <r>
    <n v="44"/>
    <x v="2"/>
    <x v="1980"/>
    <x v="0"/>
    <x v="2"/>
  </r>
  <r>
    <n v="40"/>
    <x v="0"/>
    <x v="1981"/>
    <x v="3"/>
    <x v="2"/>
  </r>
  <r>
    <n v="17"/>
    <x v="1"/>
    <x v="1982"/>
    <x v="2"/>
    <x v="2"/>
  </r>
  <r>
    <n v="23"/>
    <x v="2"/>
    <x v="1983"/>
    <x v="2"/>
    <x v="2"/>
  </r>
  <r>
    <n v="45"/>
    <x v="2"/>
    <x v="1984"/>
    <x v="1"/>
    <x v="2"/>
  </r>
  <r>
    <n v="6"/>
    <x v="1"/>
    <x v="1985"/>
    <x v="1"/>
    <x v="2"/>
  </r>
  <r>
    <n v="42"/>
    <x v="2"/>
    <x v="1491"/>
    <x v="0"/>
    <x v="2"/>
  </r>
  <r>
    <n v="15"/>
    <x v="0"/>
    <x v="1986"/>
    <x v="0"/>
    <x v="2"/>
  </r>
  <r>
    <n v="5"/>
    <x v="0"/>
    <x v="1987"/>
    <x v="0"/>
    <x v="2"/>
  </r>
  <r>
    <n v="12"/>
    <x v="0"/>
    <x v="1988"/>
    <x v="0"/>
    <x v="2"/>
  </r>
  <r>
    <n v="26"/>
    <x v="1"/>
    <x v="1989"/>
    <x v="2"/>
    <x v="2"/>
  </r>
  <r>
    <n v="47"/>
    <x v="0"/>
    <x v="1990"/>
    <x v="2"/>
    <x v="2"/>
  </r>
  <r>
    <n v="20"/>
    <x v="0"/>
    <x v="1991"/>
    <x v="1"/>
    <x v="2"/>
  </r>
  <r>
    <n v="42"/>
    <x v="1"/>
    <x v="1992"/>
    <x v="1"/>
    <x v="2"/>
  </r>
  <r>
    <n v="6"/>
    <x v="1"/>
    <x v="1993"/>
    <x v="2"/>
    <x v="2"/>
  </r>
  <r>
    <n v="32"/>
    <x v="2"/>
    <x v="1994"/>
    <x v="1"/>
    <x v="2"/>
  </r>
  <r>
    <n v="20"/>
    <x v="2"/>
    <x v="1995"/>
    <x v="1"/>
    <x v="2"/>
  </r>
  <r>
    <n v="18"/>
    <x v="0"/>
    <x v="1996"/>
    <x v="1"/>
    <x v="2"/>
  </r>
  <r>
    <n v="50"/>
    <x v="1"/>
    <x v="1997"/>
    <x v="1"/>
    <x v="2"/>
  </r>
  <r>
    <n v="6"/>
    <x v="1"/>
    <x v="1998"/>
    <x v="1"/>
    <x v="2"/>
  </r>
  <r>
    <n v="44"/>
    <x v="2"/>
    <x v="1999"/>
    <x v="2"/>
    <x v="2"/>
  </r>
  <r>
    <n v="4"/>
    <x v="0"/>
    <x v="2000"/>
    <x v="2"/>
    <x v="2"/>
  </r>
  <r>
    <n v="24"/>
    <x v="0"/>
    <x v="2001"/>
    <x v="1"/>
    <x v="2"/>
  </r>
  <r>
    <n v="31"/>
    <x v="0"/>
    <x v="2002"/>
    <x v="0"/>
    <x v="2"/>
  </r>
  <r>
    <n v="50"/>
    <x v="0"/>
    <x v="2003"/>
    <x v="1"/>
    <x v="2"/>
  </r>
  <r>
    <n v="14"/>
    <x v="0"/>
    <x v="2004"/>
    <x v="1"/>
    <x v="2"/>
  </r>
  <r>
    <n v="32"/>
    <x v="1"/>
    <x v="2005"/>
    <x v="2"/>
    <x v="2"/>
  </r>
  <r>
    <n v="35"/>
    <x v="0"/>
    <x v="2006"/>
    <x v="0"/>
    <x v="2"/>
  </r>
  <r>
    <n v="8"/>
    <x v="0"/>
    <x v="2007"/>
    <x v="0"/>
    <x v="2"/>
  </r>
  <r>
    <n v="2"/>
    <x v="1"/>
    <x v="2008"/>
    <x v="2"/>
    <x v="2"/>
  </r>
  <r>
    <n v="18"/>
    <x v="2"/>
    <x v="2009"/>
    <x v="3"/>
    <x v="2"/>
  </r>
  <r>
    <n v="42"/>
    <x v="2"/>
    <x v="2010"/>
    <x v="3"/>
    <x v="2"/>
  </r>
  <r>
    <n v="42"/>
    <x v="0"/>
    <x v="2011"/>
    <x v="0"/>
    <x v="2"/>
  </r>
  <r>
    <n v="21"/>
    <x v="1"/>
    <x v="2012"/>
    <x v="0"/>
    <x v="2"/>
  </r>
  <r>
    <n v="14"/>
    <x v="2"/>
    <x v="2013"/>
    <x v="0"/>
    <x v="2"/>
  </r>
  <r>
    <n v="18"/>
    <x v="1"/>
    <x v="2014"/>
    <x v="0"/>
    <x v="2"/>
  </r>
  <r>
    <n v="43"/>
    <x v="1"/>
    <x v="2015"/>
    <x v="0"/>
    <x v="2"/>
  </r>
  <r>
    <n v="31"/>
    <x v="0"/>
    <x v="2016"/>
    <x v="3"/>
    <x v="2"/>
  </r>
  <r>
    <n v="19"/>
    <x v="2"/>
    <x v="2017"/>
    <x v="0"/>
    <x v="2"/>
  </r>
  <r>
    <n v="32"/>
    <x v="0"/>
    <x v="2018"/>
    <x v="0"/>
    <x v="2"/>
  </r>
  <r>
    <n v="44"/>
    <x v="1"/>
    <x v="2019"/>
    <x v="1"/>
    <x v="2"/>
  </r>
  <r>
    <n v="1"/>
    <x v="0"/>
    <x v="2020"/>
    <x v="1"/>
    <x v="2"/>
  </r>
  <r>
    <n v="50"/>
    <x v="0"/>
    <x v="2021"/>
    <x v="0"/>
    <x v="2"/>
  </r>
  <r>
    <n v="46"/>
    <x v="0"/>
    <x v="2022"/>
    <x v="0"/>
    <x v="2"/>
  </r>
  <r>
    <n v="12"/>
    <x v="0"/>
    <x v="2023"/>
    <x v="1"/>
    <x v="2"/>
  </r>
  <r>
    <n v="37"/>
    <x v="0"/>
    <x v="2024"/>
    <x v="1"/>
    <x v="2"/>
  </r>
  <r>
    <n v="7"/>
    <x v="0"/>
    <x v="2025"/>
    <x v="1"/>
    <x v="2"/>
  </r>
  <r>
    <n v="6"/>
    <x v="2"/>
    <x v="2026"/>
    <x v="3"/>
    <x v="2"/>
  </r>
  <r>
    <n v="44"/>
    <x v="0"/>
    <x v="2027"/>
    <x v="1"/>
    <x v="2"/>
  </r>
  <r>
    <n v="21"/>
    <x v="0"/>
    <x v="2028"/>
    <x v="1"/>
    <x v="2"/>
  </r>
  <r>
    <n v="20"/>
    <x v="1"/>
    <x v="2029"/>
    <x v="1"/>
    <x v="2"/>
  </r>
  <r>
    <n v="12"/>
    <x v="2"/>
    <x v="2030"/>
    <x v="0"/>
    <x v="2"/>
  </r>
  <r>
    <n v="35"/>
    <x v="1"/>
    <x v="2031"/>
    <x v="3"/>
    <x v="2"/>
  </r>
  <r>
    <n v="44"/>
    <x v="0"/>
    <x v="2032"/>
    <x v="3"/>
    <x v="2"/>
  </r>
  <r>
    <n v="1"/>
    <x v="2"/>
    <x v="2033"/>
    <x v="0"/>
    <x v="2"/>
  </r>
  <r>
    <n v="45"/>
    <x v="0"/>
    <x v="699"/>
    <x v="3"/>
    <x v="2"/>
  </r>
  <r>
    <n v="47"/>
    <x v="0"/>
    <x v="2034"/>
    <x v="3"/>
    <x v="2"/>
  </r>
  <r>
    <n v="6"/>
    <x v="0"/>
    <x v="2035"/>
    <x v="0"/>
    <x v="2"/>
  </r>
  <r>
    <n v="42"/>
    <x v="2"/>
    <x v="2036"/>
    <x v="0"/>
    <x v="2"/>
  </r>
  <r>
    <n v="7"/>
    <x v="0"/>
    <x v="2037"/>
    <x v="2"/>
    <x v="2"/>
  </r>
  <r>
    <n v="9"/>
    <x v="0"/>
    <x v="1315"/>
    <x v="1"/>
    <x v="2"/>
  </r>
  <r>
    <n v="32"/>
    <x v="0"/>
    <x v="2038"/>
    <x v="2"/>
    <x v="2"/>
  </r>
  <r>
    <n v="4"/>
    <x v="2"/>
    <x v="2039"/>
    <x v="2"/>
    <x v="2"/>
  </r>
  <r>
    <n v="14"/>
    <x v="0"/>
    <x v="2040"/>
    <x v="2"/>
    <x v="2"/>
  </r>
  <r>
    <n v="4"/>
    <x v="0"/>
    <x v="2041"/>
    <x v="2"/>
    <x v="2"/>
  </r>
  <r>
    <n v="46"/>
    <x v="0"/>
    <x v="2042"/>
    <x v="2"/>
    <x v="2"/>
  </r>
  <r>
    <n v="24"/>
    <x v="2"/>
    <x v="2043"/>
    <x v="0"/>
    <x v="2"/>
  </r>
  <r>
    <n v="26"/>
    <x v="1"/>
    <x v="2044"/>
    <x v="1"/>
    <x v="2"/>
  </r>
  <r>
    <n v="21"/>
    <x v="1"/>
    <x v="2045"/>
    <x v="1"/>
    <x v="2"/>
  </r>
  <r>
    <n v="23"/>
    <x v="0"/>
    <x v="2046"/>
    <x v="1"/>
    <x v="2"/>
  </r>
  <r>
    <n v="20"/>
    <x v="0"/>
    <x v="2047"/>
    <x v="2"/>
    <x v="2"/>
  </r>
  <r>
    <n v="31"/>
    <x v="2"/>
    <x v="2048"/>
    <x v="2"/>
    <x v="2"/>
  </r>
  <r>
    <n v="3"/>
    <x v="2"/>
    <x v="2049"/>
    <x v="1"/>
    <x v="2"/>
  </r>
  <r>
    <n v="24"/>
    <x v="0"/>
    <x v="219"/>
    <x v="1"/>
    <x v="2"/>
  </r>
  <r>
    <n v="21"/>
    <x v="0"/>
    <x v="2050"/>
    <x v="2"/>
    <x v="2"/>
  </r>
  <r>
    <n v="13"/>
    <x v="0"/>
    <x v="2051"/>
    <x v="1"/>
    <x v="2"/>
  </r>
  <r>
    <n v="16"/>
    <x v="0"/>
    <x v="2052"/>
    <x v="1"/>
    <x v="2"/>
  </r>
  <r>
    <n v="30"/>
    <x v="0"/>
    <x v="2053"/>
    <x v="3"/>
    <x v="2"/>
  </r>
  <r>
    <n v="23"/>
    <x v="0"/>
    <x v="2054"/>
    <x v="3"/>
    <x v="2"/>
  </r>
  <r>
    <n v="37"/>
    <x v="0"/>
    <x v="2055"/>
    <x v="3"/>
    <x v="2"/>
  </r>
  <r>
    <n v="45"/>
    <x v="1"/>
    <x v="2056"/>
    <x v="2"/>
    <x v="2"/>
  </r>
  <r>
    <n v="45"/>
    <x v="2"/>
    <x v="2057"/>
    <x v="2"/>
    <x v="2"/>
  </r>
  <r>
    <n v="12"/>
    <x v="0"/>
    <x v="2058"/>
    <x v="2"/>
    <x v="2"/>
  </r>
  <r>
    <n v="38"/>
    <x v="1"/>
    <x v="2059"/>
    <x v="2"/>
    <x v="2"/>
  </r>
  <r>
    <n v="36"/>
    <x v="2"/>
    <x v="2060"/>
    <x v="3"/>
    <x v="2"/>
  </r>
  <r>
    <n v="36"/>
    <x v="2"/>
    <x v="2061"/>
    <x v="3"/>
    <x v="2"/>
  </r>
  <r>
    <n v="4"/>
    <x v="0"/>
    <x v="1384"/>
    <x v="3"/>
    <x v="2"/>
  </r>
  <r>
    <n v="26"/>
    <x v="0"/>
    <x v="2062"/>
    <x v="1"/>
    <x v="2"/>
  </r>
  <r>
    <n v="4"/>
    <x v="2"/>
    <x v="2063"/>
    <x v="2"/>
    <x v="2"/>
  </r>
  <r>
    <n v="50"/>
    <x v="1"/>
    <x v="2064"/>
    <x v="2"/>
    <x v="2"/>
  </r>
  <r>
    <n v="40"/>
    <x v="0"/>
    <x v="2065"/>
    <x v="2"/>
    <x v="2"/>
  </r>
  <r>
    <n v="19"/>
    <x v="0"/>
    <x v="2066"/>
    <x v="2"/>
    <x v="2"/>
  </r>
  <r>
    <n v="36"/>
    <x v="0"/>
    <x v="2067"/>
    <x v="0"/>
    <x v="2"/>
  </r>
  <r>
    <n v="49"/>
    <x v="0"/>
    <x v="2068"/>
    <x v="1"/>
    <x v="2"/>
  </r>
  <r>
    <n v="48"/>
    <x v="2"/>
    <x v="2069"/>
    <x v="1"/>
    <x v="2"/>
  </r>
  <r>
    <n v="17"/>
    <x v="0"/>
    <x v="2070"/>
    <x v="1"/>
    <x v="2"/>
  </r>
  <r>
    <n v="46"/>
    <x v="0"/>
    <x v="2071"/>
    <x v="1"/>
    <x v="2"/>
  </r>
  <r>
    <n v="21"/>
    <x v="0"/>
    <x v="2072"/>
    <x v="1"/>
    <x v="2"/>
  </r>
  <r>
    <n v="22"/>
    <x v="2"/>
    <x v="2073"/>
    <x v="3"/>
    <x v="2"/>
  </r>
  <r>
    <n v="38"/>
    <x v="0"/>
    <x v="2074"/>
    <x v="1"/>
    <x v="2"/>
  </r>
  <r>
    <n v="32"/>
    <x v="1"/>
    <x v="2075"/>
    <x v="1"/>
    <x v="2"/>
  </r>
  <r>
    <n v="8"/>
    <x v="0"/>
    <x v="2076"/>
    <x v="1"/>
    <x v="2"/>
  </r>
  <r>
    <n v="13"/>
    <x v="0"/>
    <x v="2077"/>
    <x v="2"/>
    <x v="2"/>
  </r>
  <r>
    <n v="47"/>
    <x v="0"/>
    <x v="2078"/>
    <x v="2"/>
    <x v="2"/>
  </r>
  <r>
    <n v="4"/>
    <x v="1"/>
    <x v="2079"/>
    <x v="1"/>
    <x v="2"/>
  </r>
  <r>
    <n v="3"/>
    <x v="0"/>
    <x v="2080"/>
    <x v="1"/>
    <x v="2"/>
  </r>
  <r>
    <n v="7"/>
    <x v="1"/>
    <x v="2081"/>
    <x v="1"/>
    <x v="2"/>
  </r>
  <r>
    <n v="8"/>
    <x v="2"/>
    <x v="2082"/>
    <x v="2"/>
    <x v="2"/>
  </r>
  <r>
    <n v="19"/>
    <x v="0"/>
    <x v="2083"/>
    <x v="2"/>
    <x v="2"/>
  </r>
  <r>
    <n v="17"/>
    <x v="2"/>
    <x v="2084"/>
    <x v="1"/>
    <x v="2"/>
  </r>
  <r>
    <n v="12"/>
    <x v="2"/>
    <x v="2085"/>
    <x v="1"/>
    <x v="2"/>
  </r>
  <r>
    <n v="40"/>
    <x v="1"/>
    <x v="2086"/>
    <x v="1"/>
    <x v="2"/>
  </r>
  <r>
    <n v="23"/>
    <x v="1"/>
    <x v="2087"/>
    <x v="2"/>
    <x v="2"/>
  </r>
  <r>
    <n v="42"/>
    <x v="0"/>
    <x v="2088"/>
    <x v="2"/>
    <x v="2"/>
  </r>
  <r>
    <n v="47"/>
    <x v="0"/>
    <x v="2089"/>
    <x v="1"/>
    <x v="2"/>
  </r>
  <r>
    <n v="12"/>
    <x v="2"/>
    <x v="2090"/>
    <x v="1"/>
    <x v="2"/>
  </r>
  <r>
    <n v="3"/>
    <x v="1"/>
    <x v="2091"/>
    <x v="2"/>
    <x v="2"/>
  </r>
  <r>
    <n v="14"/>
    <x v="0"/>
    <x v="2092"/>
    <x v="2"/>
    <x v="2"/>
  </r>
  <r>
    <n v="18"/>
    <x v="1"/>
    <x v="2093"/>
    <x v="2"/>
    <x v="2"/>
  </r>
  <r>
    <n v="35"/>
    <x v="0"/>
    <x v="2094"/>
    <x v="0"/>
    <x v="2"/>
  </r>
  <r>
    <n v="24"/>
    <x v="0"/>
    <x v="2095"/>
    <x v="1"/>
    <x v="2"/>
  </r>
  <r>
    <n v="45"/>
    <x v="0"/>
    <x v="2096"/>
    <x v="1"/>
    <x v="2"/>
  </r>
  <r>
    <n v="47"/>
    <x v="1"/>
    <x v="2097"/>
    <x v="0"/>
    <x v="2"/>
  </r>
  <r>
    <n v="10"/>
    <x v="2"/>
    <x v="2098"/>
    <x v="1"/>
    <x v="2"/>
  </r>
  <r>
    <n v="8"/>
    <x v="0"/>
    <x v="2099"/>
    <x v="2"/>
    <x v="2"/>
  </r>
  <r>
    <n v="23"/>
    <x v="0"/>
    <x v="2100"/>
    <x v="0"/>
    <x v="2"/>
  </r>
  <r>
    <n v="46"/>
    <x v="1"/>
    <x v="2101"/>
    <x v="2"/>
    <x v="2"/>
  </r>
  <r>
    <n v="27"/>
    <x v="1"/>
    <x v="2102"/>
    <x v="1"/>
    <x v="2"/>
  </r>
  <r>
    <n v="28"/>
    <x v="2"/>
    <x v="2103"/>
    <x v="1"/>
    <x v="2"/>
  </r>
  <r>
    <n v="49"/>
    <x v="0"/>
    <x v="2104"/>
    <x v="0"/>
    <x v="2"/>
  </r>
  <r>
    <n v="39"/>
    <x v="2"/>
    <x v="2105"/>
    <x v="0"/>
    <x v="2"/>
  </r>
  <r>
    <n v="48"/>
    <x v="0"/>
    <x v="2106"/>
    <x v="2"/>
    <x v="2"/>
  </r>
  <r>
    <n v="49"/>
    <x v="2"/>
    <x v="2107"/>
    <x v="2"/>
    <x v="2"/>
  </r>
  <r>
    <n v="45"/>
    <x v="0"/>
    <x v="2108"/>
    <x v="0"/>
    <x v="2"/>
  </r>
  <r>
    <n v="11"/>
    <x v="2"/>
    <x v="2109"/>
    <x v="1"/>
    <x v="2"/>
  </r>
  <r>
    <n v="21"/>
    <x v="0"/>
    <x v="1234"/>
    <x v="1"/>
    <x v="2"/>
  </r>
  <r>
    <n v="7"/>
    <x v="0"/>
    <x v="2110"/>
    <x v="0"/>
    <x v="2"/>
  </r>
  <r>
    <n v="41"/>
    <x v="1"/>
    <x v="2111"/>
    <x v="0"/>
    <x v="2"/>
  </r>
  <r>
    <n v="4"/>
    <x v="1"/>
    <x v="2112"/>
    <x v="1"/>
    <x v="2"/>
  </r>
  <r>
    <n v="20"/>
    <x v="0"/>
    <x v="2113"/>
    <x v="2"/>
    <x v="2"/>
  </r>
  <r>
    <n v="50"/>
    <x v="2"/>
    <x v="2114"/>
    <x v="1"/>
    <x v="2"/>
  </r>
  <r>
    <n v="41"/>
    <x v="2"/>
    <x v="2115"/>
    <x v="1"/>
    <x v="2"/>
  </r>
  <r>
    <n v="42"/>
    <x v="0"/>
    <x v="2116"/>
    <x v="1"/>
    <x v="2"/>
  </r>
  <r>
    <n v="13"/>
    <x v="2"/>
    <x v="2117"/>
    <x v="1"/>
    <x v="2"/>
  </r>
  <r>
    <n v="29"/>
    <x v="2"/>
    <x v="2118"/>
    <x v="1"/>
    <x v="2"/>
  </r>
  <r>
    <n v="34"/>
    <x v="1"/>
    <x v="2119"/>
    <x v="1"/>
    <x v="2"/>
  </r>
  <r>
    <n v="36"/>
    <x v="0"/>
    <x v="2120"/>
    <x v="1"/>
    <x v="2"/>
  </r>
  <r>
    <n v="39"/>
    <x v="1"/>
    <x v="2121"/>
    <x v="1"/>
    <x v="2"/>
  </r>
  <r>
    <n v="4"/>
    <x v="0"/>
    <x v="2122"/>
    <x v="1"/>
    <x v="2"/>
  </r>
  <r>
    <n v="40"/>
    <x v="0"/>
    <x v="2123"/>
    <x v="1"/>
    <x v="2"/>
  </r>
  <r>
    <n v="31"/>
    <x v="1"/>
    <x v="2124"/>
    <x v="1"/>
    <x v="2"/>
  </r>
  <r>
    <n v="15"/>
    <x v="0"/>
    <x v="2125"/>
    <x v="2"/>
    <x v="2"/>
  </r>
  <r>
    <n v="27"/>
    <x v="0"/>
    <x v="2126"/>
    <x v="1"/>
    <x v="2"/>
  </r>
  <r>
    <n v="16"/>
    <x v="0"/>
    <x v="2127"/>
    <x v="2"/>
    <x v="2"/>
  </r>
  <r>
    <n v="22"/>
    <x v="0"/>
    <x v="2128"/>
    <x v="2"/>
    <x v="2"/>
  </r>
  <r>
    <n v="17"/>
    <x v="1"/>
    <x v="2129"/>
    <x v="2"/>
    <x v="2"/>
  </r>
  <r>
    <n v="25"/>
    <x v="0"/>
    <x v="2130"/>
    <x v="1"/>
    <x v="2"/>
  </r>
  <r>
    <n v="36"/>
    <x v="2"/>
    <x v="2131"/>
    <x v="1"/>
    <x v="2"/>
  </r>
  <r>
    <n v="34"/>
    <x v="0"/>
    <x v="2132"/>
    <x v="2"/>
    <x v="2"/>
  </r>
  <r>
    <n v="46"/>
    <x v="0"/>
    <x v="2133"/>
    <x v="2"/>
    <x v="2"/>
  </r>
  <r>
    <n v="33"/>
    <x v="1"/>
    <x v="2134"/>
    <x v="2"/>
    <x v="2"/>
  </r>
  <r>
    <n v="21"/>
    <x v="2"/>
    <x v="2135"/>
    <x v="2"/>
    <x v="2"/>
  </r>
  <r>
    <n v="6"/>
    <x v="0"/>
    <x v="2136"/>
    <x v="1"/>
    <x v="2"/>
  </r>
  <r>
    <n v="45"/>
    <x v="2"/>
    <x v="2137"/>
    <x v="1"/>
    <x v="2"/>
  </r>
  <r>
    <n v="8"/>
    <x v="0"/>
    <x v="2138"/>
    <x v="1"/>
    <x v="2"/>
  </r>
  <r>
    <n v="35"/>
    <x v="1"/>
    <x v="2139"/>
    <x v="1"/>
    <x v="2"/>
  </r>
  <r>
    <n v="46"/>
    <x v="2"/>
    <x v="2140"/>
    <x v="1"/>
    <x v="2"/>
  </r>
  <r>
    <n v="19"/>
    <x v="0"/>
    <x v="2141"/>
    <x v="3"/>
    <x v="2"/>
  </r>
  <r>
    <n v="22"/>
    <x v="0"/>
    <x v="2142"/>
    <x v="1"/>
    <x v="2"/>
  </r>
  <r>
    <n v="6"/>
    <x v="1"/>
    <x v="2143"/>
    <x v="1"/>
    <x v="2"/>
  </r>
  <r>
    <n v="8"/>
    <x v="1"/>
    <x v="2144"/>
    <x v="1"/>
    <x v="2"/>
  </r>
  <r>
    <n v="44"/>
    <x v="2"/>
    <x v="2145"/>
    <x v="1"/>
    <x v="2"/>
  </r>
  <r>
    <n v="45"/>
    <x v="0"/>
    <x v="2146"/>
    <x v="1"/>
    <x v="2"/>
  </r>
  <r>
    <n v="42"/>
    <x v="0"/>
    <x v="2147"/>
    <x v="0"/>
    <x v="2"/>
  </r>
  <r>
    <n v="36"/>
    <x v="0"/>
    <x v="2148"/>
    <x v="0"/>
    <x v="2"/>
  </r>
  <r>
    <n v="23"/>
    <x v="0"/>
    <x v="2149"/>
    <x v="1"/>
    <x v="2"/>
  </r>
  <r>
    <n v="6"/>
    <x v="0"/>
    <x v="2150"/>
    <x v="3"/>
    <x v="2"/>
  </r>
  <r>
    <n v="9"/>
    <x v="0"/>
    <x v="2151"/>
    <x v="2"/>
    <x v="2"/>
  </r>
  <r>
    <n v="17"/>
    <x v="0"/>
    <x v="2152"/>
    <x v="3"/>
    <x v="2"/>
  </r>
  <r>
    <n v="41"/>
    <x v="0"/>
    <x v="2153"/>
    <x v="3"/>
    <x v="2"/>
  </r>
  <r>
    <n v="35"/>
    <x v="2"/>
    <x v="2154"/>
    <x v="3"/>
    <x v="2"/>
  </r>
  <r>
    <n v="42"/>
    <x v="0"/>
    <x v="2155"/>
    <x v="3"/>
    <x v="2"/>
  </r>
  <r>
    <n v="46"/>
    <x v="0"/>
    <x v="2156"/>
    <x v="3"/>
    <x v="2"/>
  </r>
  <r>
    <n v="34"/>
    <x v="1"/>
    <x v="2157"/>
    <x v="1"/>
    <x v="2"/>
  </r>
  <r>
    <n v="26"/>
    <x v="0"/>
    <x v="1307"/>
    <x v="1"/>
    <x v="2"/>
  </r>
  <r>
    <n v="44"/>
    <x v="0"/>
    <x v="2158"/>
    <x v="1"/>
    <x v="2"/>
  </r>
  <r>
    <n v="40"/>
    <x v="0"/>
    <x v="2159"/>
    <x v="1"/>
    <x v="2"/>
  </r>
  <r>
    <n v="29"/>
    <x v="0"/>
    <x v="2160"/>
    <x v="1"/>
    <x v="2"/>
  </r>
  <r>
    <n v="6"/>
    <x v="2"/>
    <x v="2161"/>
    <x v="1"/>
    <x v="2"/>
  </r>
  <r>
    <n v="48"/>
    <x v="0"/>
    <x v="2162"/>
    <x v="1"/>
    <x v="2"/>
  </r>
  <r>
    <n v="4"/>
    <x v="0"/>
    <x v="2163"/>
    <x v="0"/>
    <x v="2"/>
  </r>
  <r>
    <n v="44"/>
    <x v="0"/>
    <x v="393"/>
    <x v="1"/>
    <x v="2"/>
  </r>
  <r>
    <n v="37"/>
    <x v="0"/>
    <x v="2164"/>
    <x v="2"/>
    <x v="2"/>
  </r>
  <r>
    <n v="41"/>
    <x v="1"/>
    <x v="2165"/>
    <x v="2"/>
    <x v="2"/>
  </r>
  <r>
    <n v="44"/>
    <x v="0"/>
    <x v="2166"/>
    <x v="1"/>
    <x v="2"/>
  </r>
  <r>
    <n v="28"/>
    <x v="2"/>
    <x v="2167"/>
    <x v="1"/>
    <x v="2"/>
  </r>
  <r>
    <n v="11"/>
    <x v="1"/>
    <x v="2168"/>
    <x v="1"/>
    <x v="2"/>
  </r>
  <r>
    <n v="25"/>
    <x v="0"/>
    <x v="2169"/>
    <x v="1"/>
    <x v="2"/>
  </r>
  <r>
    <n v="29"/>
    <x v="1"/>
    <x v="2170"/>
    <x v="1"/>
    <x v="2"/>
  </r>
  <r>
    <n v="21"/>
    <x v="1"/>
    <x v="2171"/>
    <x v="1"/>
    <x v="2"/>
  </r>
  <r>
    <n v="7"/>
    <x v="0"/>
    <x v="2172"/>
    <x v="1"/>
    <x v="2"/>
  </r>
  <r>
    <n v="40"/>
    <x v="0"/>
    <x v="2173"/>
    <x v="1"/>
    <x v="2"/>
  </r>
  <r>
    <n v="18"/>
    <x v="0"/>
    <x v="2174"/>
    <x v="0"/>
    <x v="2"/>
  </r>
  <r>
    <n v="43"/>
    <x v="2"/>
    <x v="2175"/>
    <x v="0"/>
    <x v="2"/>
  </r>
  <r>
    <n v="47"/>
    <x v="0"/>
    <x v="2176"/>
    <x v="0"/>
    <x v="2"/>
  </r>
  <r>
    <n v="39"/>
    <x v="2"/>
    <x v="2177"/>
    <x v="2"/>
    <x v="2"/>
  </r>
  <r>
    <n v="45"/>
    <x v="1"/>
    <x v="2178"/>
    <x v="2"/>
    <x v="2"/>
  </r>
  <r>
    <n v="22"/>
    <x v="2"/>
    <x v="2179"/>
    <x v="2"/>
    <x v="2"/>
  </r>
  <r>
    <n v="46"/>
    <x v="0"/>
    <x v="2180"/>
    <x v="0"/>
    <x v="2"/>
  </r>
  <r>
    <n v="46"/>
    <x v="1"/>
    <x v="2181"/>
    <x v="0"/>
    <x v="2"/>
  </r>
  <r>
    <n v="40"/>
    <x v="0"/>
    <x v="2182"/>
    <x v="1"/>
    <x v="2"/>
  </r>
  <r>
    <n v="42"/>
    <x v="0"/>
    <x v="2183"/>
    <x v="2"/>
    <x v="2"/>
  </r>
  <r>
    <n v="46"/>
    <x v="2"/>
    <x v="2184"/>
    <x v="1"/>
    <x v="2"/>
  </r>
  <r>
    <n v="28"/>
    <x v="0"/>
    <x v="2185"/>
    <x v="1"/>
    <x v="2"/>
  </r>
  <r>
    <n v="31"/>
    <x v="0"/>
    <x v="2186"/>
    <x v="2"/>
    <x v="2"/>
  </r>
  <r>
    <n v="15"/>
    <x v="0"/>
    <x v="2187"/>
    <x v="1"/>
    <x v="2"/>
  </r>
  <r>
    <n v="25"/>
    <x v="2"/>
    <x v="2188"/>
    <x v="3"/>
    <x v="2"/>
  </r>
  <r>
    <n v="46"/>
    <x v="0"/>
    <x v="2189"/>
    <x v="3"/>
    <x v="2"/>
  </r>
  <r>
    <n v="41"/>
    <x v="0"/>
    <x v="2190"/>
    <x v="1"/>
    <x v="2"/>
  </r>
  <r>
    <n v="45"/>
    <x v="0"/>
    <x v="2191"/>
    <x v="0"/>
    <x v="2"/>
  </r>
  <r>
    <n v="36"/>
    <x v="0"/>
    <x v="2192"/>
    <x v="1"/>
    <x v="2"/>
  </r>
  <r>
    <n v="14"/>
    <x v="0"/>
    <x v="2193"/>
    <x v="1"/>
    <x v="2"/>
  </r>
  <r>
    <n v="33"/>
    <x v="1"/>
    <x v="2194"/>
    <x v="3"/>
    <x v="2"/>
  </r>
  <r>
    <n v="7"/>
    <x v="2"/>
    <x v="2195"/>
    <x v="1"/>
    <x v="2"/>
  </r>
  <r>
    <n v="13"/>
    <x v="1"/>
    <x v="2196"/>
    <x v="1"/>
    <x v="2"/>
  </r>
  <r>
    <n v="40"/>
    <x v="2"/>
    <x v="2197"/>
    <x v="3"/>
    <x v="2"/>
  </r>
  <r>
    <n v="3"/>
    <x v="2"/>
    <x v="2198"/>
    <x v="3"/>
    <x v="2"/>
  </r>
  <r>
    <n v="46"/>
    <x v="1"/>
    <x v="2199"/>
    <x v="0"/>
    <x v="2"/>
  </r>
  <r>
    <n v="48"/>
    <x v="0"/>
    <x v="2200"/>
    <x v="0"/>
    <x v="2"/>
  </r>
  <r>
    <n v="15"/>
    <x v="1"/>
    <x v="2201"/>
    <x v="1"/>
    <x v="2"/>
  </r>
  <r>
    <n v="8"/>
    <x v="2"/>
    <x v="2202"/>
    <x v="1"/>
    <x v="2"/>
  </r>
  <r>
    <n v="48"/>
    <x v="0"/>
    <x v="2203"/>
    <x v="3"/>
    <x v="2"/>
  </r>
  <r>
    <n v="8"/>
    <x v="0"/>
    <x v="2204"/>
    <x v="3"/>
    <x v="2"/>
  </r>
  <r>
    <n v="41"/>
    <x v="1"/>
    <x v="2205"/>
    <x v="3"/>
    <x v="2"/>
  </r>
  <r>
    <n v="5"/>
    <x v="0"/>
    <x v="2206"/>
    <x v="1"/>
    <x v="2"/>
  </r>
  <r>
    <n v="46"/>
    <x v="0"/>
    <x v="2207"/>
    <x v="1"/>
    <x v="2"/>
  </r>
  <r>
    <n v="48"/>
    <x v="1"/>
    <x v="2208"/>
    <x v="1"/>
    <x v="2"/>
  </r>
  <r>
    <n v="6"/>
    <x v="2"/>
    <x v="2209"/>
    <x v="3"/>
    <x v="2"/>
  </r>
  <r>
    <n v="23"/>
    <x v="0"/>
    <x v="2210"/>
    <x v="1"/>
    <x v="2"/>
  </r>
  <r>
    <n v="39"/>
    <x v="0"/>
    <x v="1770"/>
    <x v="2"/>
    <x v="2"/>
  </r>
  <r>
    <n v="49"/>
    <x v="0"/>
    <x v="2211"/>
    <x v="2"/>
    <x v="2"/>
  </r>
  <r>
    <n v="44"/>
    <x v="0"/>
    <x v="2212"/>
    <x v="1"/>
    <x v="2"/>
  </r>
  <r>
    <n v="22"/>
    <x v="1"/>
    <x v="2213"/>
    <x v="1"/>
    <x v="2"/>
  </r>
  <r>
    <n v="8"/>
    <x v="2"/>
    <x v="2214"/>
    <x v="1"/>
    <x v="2"/>
  </r>
  <r>
    <n v="26"/>
    <x v="0"/>
    <x v="1656"/>
    <x v="1"/>
    <x v="2"/>
  </r>
  <r>
    <n v="7"/>
    <x v="0"/>
    <x v="2215"/>
    <x v="0"/>
    <x v="2"/>
  </r>
  <r>
    <n v="22"/>
    <x v="0"/>
    <x v="2216"/>
    <x v="2"/>
    <x v="2"/>
  </r>
  <r>
    <n v="12"/>
    <x v="2"/>
    <x v="2217"/>
    <x v="1"/>
    <x v="2"/>
  </r>
  <r>
    <n v="47"/>
    <x v="0"/>
    <x v="2218"/>
    <x v="1"/>
    <x v="2"/>
  </r>
  <r>
    <n v="44"/>
    <x v="0"/>
    <x v="2219"/>
    <x v="0"/>
    <x v="2"/>
  </r>
  <r>
    <n v="3"/>
    <x v="1"/>
    <x v="2220"/>
    <x v="2"/>
    <x v="2"/>
  </r>
  <r>
    <n v="1"/>
    <x v="0"/>
    <x v="1686"/>
    <x v="0"/>
    <x v="2"/>
  </r>
  <r>
    <n v="18"/>
    <x v="0"/>
    <x v="2221"/>
    <x v="1"/>
    <x v="2"/>
  </r>
  <r>
    <n v="25"/>
    <x v="0"/>
    <x v="2222"/>
    <x v="1"/>
    <x v="2"/>
  </r>
  <r>
    <n v="44"/>
    <x v="0"/>
    <x v="2223"/>
    <x v="2"/>
    <x v="2"/>
  </r>
  <r>
    <n v="15"/>
    <x v="1"/>
    <x v="2224"/>
    <x v="2"/>
    <x v="2"/>
  </r>
  <r>
    <n v="20"/>
    <x v="0"/>
    <x v="2225"/>
    <x v="1"/>
    <x v="2"/>
  </r>
  <r>
    <n v="28"/>
    <x v="0"/>
    <x v="2226"/>
    <x v="1"/>
    <x v="2"/>
  </r>
  <r>
    <n v="31"/>
    <x v="0"/>
    <x v="2200"/>
    <x v="0"/>
    <x v="2"/>
  </r>
  <r>
    <n v="10"/>
    <x v="2"/>
    <x v="2227"/>
    <x v="1"/>
    <x v="2"/>
  </r>
  <r>
    <n v="28"/>
    <x v="0"/>
    <x v="2228"/>
    <x v="1"/>
    <x v="2"/>
  </r>
  <r>
    <n v="37"/>
    <x v="0"/>
    <x v="2229"/>
    <x v="1"/>
    <x v="2"/>
  </r>
  <r>
    <n v="34"/>
    <x v="0"/>
    <x v="1007"/>
    <x v="2"/>
    <x v="2"/>
  </r>
  <r>
    <n v="15"/>
    <x v="0"/>
    <x v="2230"/>
    <x v="1"/>
    <x v="2"/>
  </r>
  <r>
    <n v="38"/>
    <x v="0"/>
    <x v="2231"/>
    <x v="3"/>
    <x v="2"/>
  </r>
  <r>
    <n v="15"/>
    <x v="1"/>
    <x v="2232"/>
    <x v="0"/>
    <x v="2"/>
  </r>
  <r>
    <n v="26"/>
    <x v="1"/>
    <x v="2233"/>
    <x v="3"/>
    <x v="2"/>
  </r>
  <r>
    <n v="8"/>
    <x v="2"/>
    <x v="2234"/>
    <x v="3"/>
    <x v="2"/>
  </r>
  <r>
    <n v="48"/>
    <x v="0"/>
    <x v="2235"/>
    <x v="1"/>
    <x v="2"/>
  </r>
  <r>
    <n v="33"/>
    <x v="0"/>
    <x v="2236"/>
    <x v="1"/>
    <x v="2"/>
  </r>
  <r>
    <n v="24"/>
    <x v="2"/>
    <x v="2237"/>
    <x v="2"/>
    <x v="2"/>
  </r>
  <r>
    <n v="2"/>
    <x v="2"/>
    <x v="2238"/>
    <x v="2"/>
    <x v="2"/>
  </r>
  <r>
    <n v="15"/>
    <x v="0"/>
    <x v="2239"/>
    <x v="2"/>
    <x v="2"/>
  </r>
  <r>
    <n v="29"/>
    <x v="0"/>
    <x v="2240"/>
    <x v="2"/>
    <x v="2"/>
  </r>
  <r>
    <n v="23"/>
    <x v="1"/>
    <x v="2241"/>
    <x v="2"/>
    <x v="2"/>
  </r>
  <r>
    <n v="32"/>
    <x v="0"/>
    <x v="2242"/>
    <x v="1"/>
    <x v="2"/>
  </r>
  <r>
    <n v="10"/>
    <x v="1"/>
    <x v="2243"/>
    <x v="1"/>
    <x v="2"/>
  </r>
  <r>
    <n v="24"/>
    <x v="0"/>
    <x v="2244"/>
    <x v="1"/>
    <x v="2"/>
  </r>
  <r>
    <n v="44"/>
    <x v="0"/>
    <x v="2245"/>
    <x v="1"/>
    <x v="2"/>
  </r>
  <r>
    <n v="46"/>
    <x v="0"/>
    <x v="2246"/>
    <x v="1"/>
    <x v="2"/>
  </r>
  <r>
    <n v="5"/>
    <x v="2"/>
    <x v="2247"/>
    <x v="1"/>
    <x v="2"/>
  </r>
  <r>
    <n v="29"/>
    <x v="1"/>
    <x v="2248"/>
    <x v="1"/>
    <x v="2"/>
  </r>
  <r>
    <n v="13"/>
    <x v="1"/>
    <x v="2249"/>
    <x v="1"/>
    <x v="2"/>
  </r>
  <r>
    <n v="16"/>
    <x v="1"/>
    <x v="2250"/>
    <x v="1"/>
    <x v="2"/>
  </r>
  <r>
    <n v="10"/>
    <x v="2"/>
    <x v="2251"/>
    <x v="1"/>
    <x v="2"/>
  </r>
  <r>
    <n v="26"/>
    <x v="0"/>
    <x v="2252"/>
    <x v="1"/>
    <x v="2"/>
  </r>
  <r>
    <n v="36"/>
    <x v="0"/>
    <x v="2253"/>
    <x v="0"/>
    <x v="2"/>
  </r>
  <r>
    <n v="9"/>
    <x v="2"/>
    <x v="2254"/>
    <x v="0"/>
    <x v="2"/>
  </r>
  <r>
    <n v="50"/>
    <x v="0"/>
    <x v="2255"/>
    <x v="2"/>
    <x v="2"/>
  </r>
  <r>
    <n v="16"/>
    <x v="0"/>
    <x v="2256"/>
    <x v="0"/>
    <x v="2"/>
  </r>
  <r>
    <n v="10"/>
    <x v="1"/>
    <x v="2257"/>
    <x v="0"/>
    <x v="2"/>
  </r>
  <r>
    <n v="27"/>
    <x v="0"/>
    <x v="2258"/>
    <x v="2"/>
    <x v="2"/>
  </r>
  <r>
    <n v="43"/>
    <x v="0"/>
    <x v="2259"/>
    <x v="0"/>
    <x v="2"/>
  </r>
  <r>
    <n v="38"/>
    <x v="0"/>
    <x v="2260"/>
    <x v="0"/>
    <x v="2"/>
  </r>
  <r>
    <n v="15"/>
    <x v="0"/>
    <x v="2261"/>
    <x v="1"/>
    <x v="2"/>
  </r>
  <r>
    <n v="21"/>
    <x v="0"/>
    <x v="2262"/>
    <x v="2"/>
    <x v="2"/>
  </r>
  <r>
    <n v="34"/>
    <x v="1"/>
    <x v="2263"/>
    <x v="2"/>
    <x v="2"/>
  </r>
  <r>
    <n v="38"/>
    <x v="1"/>
    <x v="2264"/>
    <x v="2"/>
    <x v="2"/>
  </r>
  <r>
    <n v="7"/>
    <x v="1"/>
    <x v="2265"/>
    <x v="0"/>
    <x v="2"/>
  </r>
  <r>
    <n v="33"/>
    <x v="2"/>
    <x v="2266"/>
    <x v="0"/>
    <x v="2"/>
  </r>
  <r>
    <n v="47"/>
    <x v="2"/>
    <x v="2267"/>
    <x v="2"/>
    <x v="2"/>
  </r>
  <r>
    <n v="45"/>
    <x v="0"/>
    <x v="2268"/>
    <x v="1"/>
    <x v="2"/>
  </r>
  <r>
    <n v="39"/>
    <x v="0"/>
    <x v="2269"/>
    <x v="2"/>
    <x v="2"/>
  </r>
  <r>
    <n v="39"/>
    <x v="2"/>
    <x v="2270"/>
    <x v="1"/>
    <x v="2"/>
  </r>
  <r>
    <n v="6"/>
    <x v="2"/>
    <x v="412"/>
    <x v="3"/>
    <x v="2"/>
  </r>
  <r>
    <n v="18"/>
    <x v="0"/>
    <x v="2271"/>
    <x v="2"/>
    <x v="2"/>
  </r>
  <r>
    <n v="49"/>
    <x v="2"/>
    <x v="2272"/>
    <x v="2"/>
    <x v="2"/>
  </r>
  <r>
    <n v="27"/>
    <x v="2"/>
    <x v="2273"/>
    <x v="2"/>
    <x v="2"/>
  </r>
  <r>
    <n v="50"/>
    <x v="0"/>
    <x v="2274"/>
    <x v="1"/>
    <x v="2"/>
  </r>
  <r>
    <n v="44"/>
    <x v="0"/>
    <x v="2275"/>
    <x v="1"/>
    <x v="2"/>
  </r>
  <r>
    <n v="41"/>
    <x v="0"/>
    <x v="2276"/>
    <x v="1"/>
    <x v="2"/>
  </r>
  <r>
    <n v="6"/>
    <x v="2"/>
    <x v="2277"/>
    <x v="1"/>
    <x v="2"/>
  </r>
  <r>
    <n v="12"/>
    <x v="0"/>
    <x v="2278"/>
    <x v="2"/>
    <x v="2"/>
  </r>
  <r>
    <n v="1"/>
    <x v="0"/>
    <x v="2279"/>
    <x v="0"/>
    <x v="2"/>
  </r>
  <r>
    <n v="48"/>
    <x v="0"/>
    <x v="2280"/>
    <x v="0"/>
    <x v="2"/>
  </r>
  <r>
    <n v="38"/>
    <x v="1"/>
    <x v="2281"/>
    <x v="1"/>
    <x v="2"/>
  </r>
  <r>
    <n v="21"/>
    <x v="0"/>
    <x v="2282"/>
    <x v="1"/>
    <x v="2"/>
  </r>
  <r>
    <n v="23"/>
    <x v="1"/>
    <x v="2283"/>
    <x v="1"/>
    <x v="2"/>
  </r>
  <r>
    <n v="3"/>
    <x v="1"/>
    <x v="2284"/>
    <x v="1"/>
    <x v="2"/>
  </r>
  <r>
    <n v="14"/>
    <x v="0"/>
    <x v="2285"/>
    <x v="3"/>
    <x v="2"/>
  </r>
  <r>
    <n v="32"/>
    <x v="0"/>
    <x v="2286"/>
    <x v="2"/>
    <x v="2"/>
  </r>
  <r>
    <n v="38"/>
    <x v="0"/>
    <x v="2287"/>
    <x v="1"/>
    <x v="2"/>
  </r>
  <r>
    <n v="28"/>
    <x v="0"/>
    <x v="2288"/>
    <x v="1"/>
    <x v="2"/>
  </r>
  <r>
    <n v="36"/>
    <x v="0"/>
    <x v="2289"/>
    <x v="1"/>
    <x v="2"/>
  </r>
  <r>
    <n v="6"/>
    <x v="1"/>
    <x v="2290"/>
    <x v="1"/>
    <x v="2"/>
  </r>
  <r>
    <n v="9"/>
    <x v="1"/>
    <x v="2291"/>
    <x v="0"/>
    <x v="2"/>
  </r>
  <r>
    <n v="7"/>
    <x v="2"/>
    <x v="2292"/>
    <x v="0"/>
    <x v="2"/>
  </r>
  <r>
    <n v="15"/>
    <x v="1"/>
    <x v="2293"/>
    <x v="1"/>
    <x v="2"/>
  </r>
  <r>
    <n v="6"/>
    <x v="0"/>
    <x v="2294"/>
    <x v="2"/>
    <x v="2"/>
  </r>
  <r>
    <n v="28"/>
    <x v="0"/>
    <x v="2295"/>
    <x v="1"/>
    <x v="2"/>
  </r>
  <r>
    <n v="42"/>
    <x v="0"/>
    <x v="2296"/>
    <x v="0"/>
    <x v="2"/>
  </r>
  <r>
    <n v="39"/>
    <x v="0"/>
    <x v="2297"/>
    <x v="2"/>
    <x v="2"/>
  </r>
  <r>
    <n v="31"/>
    <x v="0"/>
    <x v="2298"/>
    <x v="2"/>
    <x v="2"/>
  </r>
  <r>
    <n v="3"/>
    <x v="0"/>
    <x v="2299"/>
    <x v="2"/>
    <x v="2"/>
  </r>
  <r>
    <n v="45"/>
    <x v="2"/>
    <x v="213"/>
    <x v="2"/>
    <x v="2"/>
  </r>
  <r>
    <n v="42"/>
    <x v="0"/>
    <x v="2300"/>
    <x v="1"/>
    <x v="2"/>
  </r>
  <r>
    <n v="9"/>
    <x v="2"/>
    <x v="2301"/>
    <x v="1"/>
    <x v="2"/>
  </r>
  <r>
    <n v="36"/>
    <x v="1"/>
    <x v="2302"/>
    <x v="0"/>
    <x v="2"/>
  </r>
  <r>
    <n v="1"/>
    <x v="0"/>
    <x v="2303"/>
    <x v="3"/>
    <x v="2"/>
  </r>
  <r>
    <n v="46"/>
    <x v="0"/>
    <x v="2304"/>
    <x v="0"/>
    <x v="2"/>
  </r>
  <r>
    <n v="43"/>
    <x v="1"/>
    <x v="2305"/>
    <x v="1"/>
    <x v="2"/>
  </r>
  <r>
    <n v="6"/>
    <x v="0"/>
    <x v="2306"/>
    <x v="1"/>
    <x v="2"/>
  </r>
  <r>
    <n v="26"/>
    <x v="1"/>
    <x v="2307"/>
    <x v="1"/>
    <x v="2"/>
  </r>
  <r>
    <n v="41"/>
    <x v="0"/>
    <x v="2308"/>
    <x v="1"/>
    <x v="2"/>
  </r>
  <r>
    <n v="50"/>
    <x v="0"/>
    <x v="2309"/>
    <x v="2"/>
    <x v="2"/>
  </r>
  <r>
    <n v="3"/>
    <x v="1"/>
    <x v="2310"/>
    <x v="1"/>
    <x v="2"/>
  </r>
  <r>
    <n v="13"/>
    <x v="0"/>
    <x v="2311"/>
    <x v="1"/>
    <x v="2"/>
  </r>
  <r>
    <n v="12"/>
    <x v="0"/>
    <x v="2312"/>
    <x v="3"/>
    <x v="2"/>
  </r>
  <r>
    <n v="42"/>
    <x v="1"/>
    <x v="2313"/>
    <x v="3"/>
    <x v="2"/>
  </r>
  <r>
    <n v="15"/>
    <x v="0"/>
    <x v="2314"/>
    <x v="1"/>
    <x v="2"/>
  </r>
  <r>
    <n v="9"/>
    <x v="1"/>
    <x v="2315"/>
    <x v="0"/>
    <x v="2"/>
  </r>
  <r>
    <n v="1"/>
    <x v="0"/>
    <x v="2316"/>
    <x v="1"/>
    <x v="2"/>
  </r>
  <r>
    <n v="20"/>
    <x v="1"/>
    <x v="2317"/>
    <x v="1"/>
    <x v="2"/>
  </r>
  <r>
    <n v="3"/>
    <x v="0"/>
    <x v="2318"/>
    <x v="1"/>
    <x v="2"/>
  </r>
  <r>
    <n v="43"/>
    <x v="0"/>
    <x v="2319"/>
    <x v="1"/>
    <x v="2"/>
  </r>
  <r>
    <n v="32"/>
    <x v="1"/>
    <x v="2320"/>
    <x v="1"/>
    <x v="2"/>
  </r>
  <r>
    <n v="16"/>
    <x v="0"/>
    <x v="2321"/>
    <x v="1"/>
    <x v="2"/>
  </r>
  <r>
    <n v="40"/>
    <x v="0"/>
    <x v="2322"/>
    <x v="1"/>
    <x v="2"/>
  </r>
  <r>
    <n v="35"/>
    <x v="2"/>
    <x v="1113"/>
    <x v="1"/>
    <x v="2"/>
  </r>
  <r>
    <n v="40"/>
    <x v="0"/>
    <x v="2323"/>
    <x v="0"/>
    <x v="2"/>
  </r>
  <r>
    <n v="39"/>
    <x v="0"/>
    <x v="2324"/>
    <x v="2"/>
    <x v="2"/>
  </r>
  <r>
    <n v="48"/>
    <x v="0"/>
    <x v="2325"/>
    <x v="2"/>
    <x v="2"/>
  </r>
  <r>
    <n v="20"/>
    <x v="0"/>
    <x v="2326"/>
    <x v="3"/>
    <x v="2"/>
  </r>
  <r>
    <n v="19"/>
    <x v="0"/>
    <x v="2327"/>
    <x v="3"/>
    <x v="2"/>
  </r>
  <r>
    <n v="38"/>
    <x v="0"/>
    <x v="2328"/>
    <x v="1"/>
    <x v="2"/>
  </r>
  <r>
    <n v="34"/>
    <x v="0"/>
    <x v="2329"/>
    <x v="0"/>
    <x v="2"/>
  </r>
  <r>
    <n v="6"/>
    <x v="0"/>
    <x v="2330"/>
    <x v="1"/>
    <x v="2"/>
  </r>
  <r>
    <n v="23"/>
    <x v="0"/>
    <x v="2331"/>
    <x v="1"/>
    <x v="2"/>
  </r>
  <r>
    <n v="41"/>
    <x v="0"/>
    <x v="2332"/>
    <x v="1"/>
    <x v="2"/>
  </r>
  <r>
    <n v="6"/>
    <x v="0"/>
    <x v="2333"/>
    <x v="1"/>
    <x v="2"/>
  </r>
  <r>
    <n v="42"/>
    <x v="0"/>
    <x v="2334"/>
    <x v="1"/>
    <x v="2"/>
  </r>
  <r>
    <n v="13"/>
    <x v="2"/>
    <x v="2335"/>
    <x v="1"/>
    <x v="2"/>
  </r>
  <r>
    <n v="6"/>
    <x v="2"/>
    <x v="2336"/>
    <x v="0"/>
    <x v="2"/>
  </r>
  <r>
    <n v="34"/>
    <x v="0"/>
    <x v="2337"/>
    <x v="0"/>
    <x v="2"/>
  </r>
  <r>
    <n v="17"/>
    <x v="1"/>
    <x v="2338"/>
    <x v="0"/>
    <x v="2"/>
  </r>
  <r>
    <n v="48"/>
    <x v="0"/>
    <x v="17"/>
    <x v="2"/>
    <x v="2"/>
  </r>
  <r>
    <n v="35"/>
    <x v="0"/>
    <x v="2339"/>
    <x v="1"/>
    <x v="2"/>
  </r>
  <r>
    <n v="30"/>
    <x v="0"/>
    <x v="2340"/>
    <x v="1"/>
    <x v="2"/>
  </r>
  <r>
    <n v="22"/>
    <x v="0"/>
    <x v="2341"/>
    <x v="1"/>
    <x v="2"/>
  </r>
  <r>
    <n v="12"/>
    <x v="0"/>
    <x v="2342"/>
    <x v="3"/>
    <x v="2"/>
  </r>
  <r>
    <n v="20"/>
    <x v="0"/>
    <x v="2343"/>
    <x v="3"/>
    <x v="2"/>
  </r>
  <r>
    <n v="41"/>
    <x v="2"/>
    <x v="2344"/>
    <x v="1"/>
    <x v="2"/>
  </r>
  <r>
    <n v="3"/>
    <x v="0"/>
    <x v="2345"/>
    <x v="2"/>
    <x v="2"/>
  </r>
  <r>
    <n v="2"/>
    <x v="0"/>
    <x v="2346"/>
    <x v="2"/>
    <x v="2"/>
  </r>
  <r>
    <n v="23"/>
    <x v="2"/>
    <x v="2347"/>
    <x v="3"/>
    <x v="2"/>
  </r>
  <r>
    <n v="17"/>
    <x v="2"/>
    <x v="2348"/>
    <x v="3"/>
    <x v="2"/>
  </r>
  <r>
    <n v="31"/>
    <x v="0"/>
    <x v="2349"/>
    <x v="3"/>
    <x v="2"/>
  </r>
  <r>
    <n v="41"/>
    <x v="2"/>
    <x v="2350"/>
    <x v="3"/>
    <x v="2"/>
  </r>
  <r>
    <n v="6"/>
    <x v="2"/>
    <x v="2351"/>
    <x v="3"/>
    <x v="2"/>
  </r>
  <r>
    <n v="30"/>
    <x v="0"/>
    <x v="2352"/>
    <x v="3"/>
    <x v="2"/>
  </r>
  <r>
    <n v="20"/>
    <x v="1"/>
    <x v="2353"/>
    <x v="1"/>
    <x v="2"/>
  </r>
  <r>
    <n v="36"/>
    <x v="0"/>
    <x v="2354"/>
    <x v="0"/>
    <x v="2"/>
  </r>
  <r>
    <n v="48"/>
    <x v="0"/>
    <x v="2355"/>
    <x v="3"/>
    <x v="2"/>
  </r>
  <r>
    <n v="16"/>
    <x v="1"/>
    <x v="2356"/>
    <x v="3"/>
    <x v="2"/>
  </r>
  <r>
    <n v="44"/>
    <x v="0"/>
    <x v="2357"/>
    <x v="3"/>
    <x v="2"/>
  </r>
  <r>
    <n v="26"/>
    <x v="0"/>
    <x v="2358"/>
    <x v="1"/>
    <x v="2"/>
  </r>
  <r>
    <n v="32"/>
    <x v="2"/>
    <x v="2359"/>
    <x v="3"/>
    <x v="2"/>
  </r>
  <r>
    <n v="44"/>
    <x v="2"/>
    <x v="2360"/>
    <x v="3"/>
    <x v="2"/>
  </r>
  <r>
    <n v="34"/>
    <x v="1"/>
    <x v="2361"/>
    <x v="3"/>
    <x v="2"/>
  </r>
  <r>
    <n v="11"/>
    <x v="0"/>
    <x v="2362"/>
    <x v="0"/>
    <x v="2"/>
  </r>
  <r>
    <n v="34"/>
    <x v="0"/>
    <x v="2363"/>
    <x v="2"/>
    <x v="2"/>
  </r>
  <r>
    <n v="24"/>
    <x v="0"/>
    <x v="2364"/>
    <x v="2"/>
    <x v="2"/>
  </r>
  <r>
    <n v="20"/>
    <x v="0"/>
    <x v="2365"/>
    <x v="3"/>
    <x v="2"/>
  </r>
  <r>
    <n v="5"/>
    <x v="1"/>
    <x v="2366"/>
    <x v="0"/>
    <x v="2"/>
  </r>
  <r>
    <n v="34"/>
    <x v="0"/>
    <x v="2367"/>
    <x v="0"/>
    <x v="2"/>
  </r>
  <r>
    <n v="22"/>
    <x v="1"/>
    <x v="2368"/>
    <x v="1"/>
    <x v="2"/>
  </r>
  <r>
    <n v="15"/>
    <x v="1"/>
    <x v="2369"/>
    <x v="1"/>
    <x v="2"/>
  </r>
  <r>
    <n v="37"/>
    <x v="0"/>
    <x v="2370"/>
    <x v="1"/>
    <x v="2"/>
  </r>
  <r>
    <n v="8"/>
    <x v="1"/>
    <x v="2371"/>
    <x v="1"/>
    <x v="2"/>
  </r>
  <r>
    <n v="10"/>
    <x v="0"/>
    <x v="2372"/>
    <x v="1"/>
    <x v="2"/>
  </r>
  <r>
    <n v="28"/>
    <x v="0"/>
    <x v="2373"/>
    <x v="1"/>
    <x v="2"/>
  </r>
  <r>
    <n v="1"/>
    <x v="2"/>
    <x v="2374"/>
    <x v="0"/>
    <x v="2"/>
  </r>
  <r>
    <n v="26"/>
    <x v="0"/>
    <x v="2375"/>
    <x v="0"/>
    <x v="2"/>
  </r>
  <r>
    <n v="23"/>
    <x v="1"/>
    <x v="2376"/>
    <x v="0"/>
    <x v="2"/>
  </r>
  <r>
    <n v="15"/>
    <x v="0"/>
    <x v="2377"/>
    <x v="1"/>
    <x v="2"/>
  </r>
  <r>
    <n v="4"/>
    <x v="0"/>
    <x v="2378"/>
    <x v="0"/>
    <x v="2"/>
  </r>
  <r>
    <n v="39"/>
    <x v="1"/>
    <x v="2379"/>
    <x v="0"/>
    <x v="2"/>
  </r>
  <r>
    <n v="43"/>
    <x v="1"/>
    <x v="2380"/>
    <x v="0"/>
    <x v="2"/>
  </r>
  <r>
    <n v="37"/>
    <x v="2"/>
    <x v="2381"/>
    <x v="0"/>
    <x v="2"/>
  </r>
  <r>
    <n v="32"/>
    <x v="1"/>
    <x v="2382"/>
    <x v="1"/>
    <x v="2"/>
  </r>
  <r>
    <n v="15"/>
    <x v="0"/>
    <x v="2383"/>
    <x v="1"/>
    <x v="2"/>
  </r>
  <r>
    <n v="39"/>
    <x v="1"/>
    <x v="2384"/>
    <x v="3"/>
    <x v="2"/>
  </r>
  <r>
    <n v="42"/>
    <x v="0"/>
    <x v="2385"/>
    <x v="1"/>
    <x v="2"/>
  </r>
  <r>
    <n v="43"/>
    <x v="0"/>
    <x v="2386"/>
    <x v="1"/>
    <x v="2"/>
  </r>
  <r>
    <n v="28"/>
    <x v="1"/>
    <x v="2387"/>
    <x v="2"/>
    <x v="2"/>
  </r>
  <r>
    <n v="19"/>
    <x v="2"/>
    <x v="2388"/>
    <x v="1"/>
    <x v="2"/>
  </r>
  <r>
    <n v="13"/>
    <x v="1"/>
    <x v="2389"/>
    <x v="1"/>
    <x v="2"/>
  </r>
  <r>
    <n v="30"/>
    <x v="1"/>
    <x v="2390"/>
    <x v="0"/>
    <x v="2"/>
  </r>
  <r>
    <n v="1"/>
    <x v="0"/>
    <x v="2391"/>
    <x v="3"/>
    <x v="2"/>
  </r>
  <r>
    <n v="34"/>
    <x v="2"/>
    <x v="2392"/>
    <x v="3"/>
    <x v="2"/>
  </r>
  <r>
    <n v="10"/>
    <x v="1"/>
    <x v="2393"/>
    <x v="1"/>
    <x v="2"/>
  </r>
  <r>
    <n v="21"/>
    <x v="0"/>
    <x v="2394"/>
    <x v="0"/>
    <x v="2"/>
  </r>
  <r>
    <n v="7"/>
    <x v="0"/>
    <x v="2395"/>
    <x v="1"/>
    <x v="2"/>
  </r>
  <r>
    <n v="2"/>
    <x v="0"/>
    <x v="2296"/>
    <x v="1"/>
    <x v="2"/>
  </r>
  <r>
    <n v="4"/>
    <x v="0"/>
    <x v="2396"/>
    <x v="1"/>
    <x v="2"/>
  </r>
  <r>
    <n v="36"/>
    <x v="2"/>
    <x v="2397"/>
    <x v="1"/>
    <x v="2"/>
  </r>
  <r>
    <n v="18"/>
    <x v="0"/>
    <x v="2398"/>
    <x v="2"/>
    <x v="2"/>
  </r>
  <r>
    <n v="30"/>
    <x v="0"/>
    <x v="2399"/>
    <x v="3"/>
    <x v="2"/>
  </r>
  <r>
    <n v="35"/>
    <x v="2"/>
    <x v="2400"/>
    <x v="1"/>
    <x v="2"/>
  </r>
  <r>
    <n v="16"/>
    <x v="0"/>
    <x v="2401"/>
    <x v="2"/>
    <x v="2"/>
  </r>
  <r>
    <n v="20"/>
    <x v="0"/>
    <x v="2402"/>
    <x v="1"/>
    <x v="2"/>
  </r>
  <r>
    <n v="15"/>
    <x v="0"/>
    <x v="2403"/>
    <x v="1"/>
    <x v="2"/>
  </r>
  <r>
    <n v="42"/>
    <x v="0"/>
    <x v="2404"/>
    <x v="0"/>
    <x v="2"/>
  </r>
  <r>
    <n v="17"/>
    <x v="1"/>
    <x v="2405"/>
    <x v="1"/>
    <x v="2"/>
  </r>
  <r>
    <n v="21"/>
    <x v="0"/>
    <x v="2406"/>
    <x v="1"/>
    <x v="2"/>
  </r>
  <r>
    <n v="6"/>
    <x v="2"/>
    <x v="2407"/>
    <x v="1"/>
    <x v="2"/>
  </r>
  <r>
    <n v="43"/>
    <x v="0"/>
    <x v="2408"/>
    <x v="1"/>
    <x v="2"/>
  </r>
  <r>
    <n v="9"/>
    <x v="1"/>
    <x v="2409"/>
    <x v="0"/>
    <x v="2"/>
  </r>
  <r>
    <n v="26"/>
    <x v="1"/>
    <x v="2410"/>
    <x v="1"/>
    <x v="2"/>
  </r>
  <r>
    <n v="14"/>
    <x v="0"/>
    <x v="2411"/>
    <x v="1"/>
    <x v="2"/>
  </r>
  <r>
    <n v="6"/>
    <x v="0"/>
    <x v="2412"/>
    <x v="3"/>
    <x v="2"/>
  </r>
  <r>
    <n v="5"/>
    <x v="2"/>
    <x v="2413"/>
    <x v="2"/>
    <x v="2"/>
  </r>
  <r>
    <n v="37"/>
    <x v="0"/>
    <x v="2414"/>
    <x v="2"/>
    <x v="2"/>
  </r>
  <r>
    <n v="10"/>
    <x v="1"/>
    <x v="2415"/>
    <x v="1"/>
    <x v="2"/>
  </r>
  <r>
    <n v="16"/>
    <x v="0"/>
    <x v="2416"/>
    <x v="1"/>
    <x v="2"/>
  </r>
  <r>
    <n v="4"/>
    <x v="2"/>
    <x v="2417"/>
    <x v="0"/>
    <x v="2"/>
  </r>
  <r>
    <n v="26"/>
    <x v="0"/>
    <x v="2418"/>
    <x v="1"/>
    <x v="2"/>
  </r>
  <r>
    <n v="10"/>
    <x v="1"/>
    <x v="2419"/>
    <x v="1"/>
    <x v="2"/>
  </r>
  <r>
    <n v="40"/>
    <x v="0"/>
    <x v="2420"/>
    <x v="2"/>
    <x v="2"/>
  </r>
  <r>
    <n v="3"/>
    <x v="0"/>
    <x v="2421"/>
    <x v="2"/>
    <x v="2"/>
  </r>
  <r>
    <n v="6"/>
    <x v="0"/>
    <x v="2296"/>
    <x v="1"/>
    <x v="2"/>
  </r>
  <r>
    <n v="25"/>
    <x v="2"/>
    <x v="2422"/>
    <x v="1"/>
    <x v="2"/>
  </r>
  <r>
    <n v="22"/>
    <x v="0"/>
    <x v="2423"/>
    <x v="1"/>
    <x v="2"/>
  </r>
  <r>
    <n v="23"/>
    <x v="0"/>
    <x v="2424"/>
    <x v="1"/>
    <x v="2"/>
  </r>
  <r>
    <n v="32"/>
    <x v="0"/>
    <x v="2425"/>
    <x v="0"/>
    <x v="2"/>
  </r>
  <r>
    <n v="18"/>
    <x v="2"/>
    <x v="2426"/>
    <x v="0"/>
    <x v="2"/>
  </r>
  <r>
    <n v="4"/>
    <x v="1"/>
    <x v="2427"/>
    <x v="3"/>
    <x v="2"/>
  </r>
  <r>
    <n v="3"/>
    <x v="1"/>
    <x v="2428"/>
    <x v="1"/>
    <x v="2"/>
  </r>
  <r>
    <n v="21"/>
    <x v="2"/>
    <x v="2429"/>
    <x v="1"/>
    <x v="2"/>
  </r>
  <r>
    <n v="18"/>
    <x v="1"/>
    <x v="2430"/>
    <x v="0"/>
    <x v="2"/>
  </r>
  <r>
    <n v="18"/>
    <x v="0"/>
    <x v="2431"/>
    <x v="0"/>
    <x v="2"/>
  </r>
  <r>
    <n v="8"/>
    <x v="0"/>
    <x v="2432"/>
    <x v="0"/>
    <x v="2"/>
  </r>
  <r>
    <n v="39"/>
    <x v="0"/>
    <x v="2433"/>
    <x v="0"/>
    <x v="2"/>
  </r>
  <r>
    <n v="38"/>
    <x v="1"/>
    <x v="2434"/>
    <x v="1"/>
    <x v="2"/>
  </r>
  <r>
    <n v="37"/>
    <x v="0"/>
    <x v="2435"/>
    <x v="1"/>
    <x v="2"/>
  </r>
  <r>
    <n v="23"/>
    <x v="1"/>
    <x v="2436"/>
    <x v="1"/>
    <x v="2"/>
  </r>
  <r>
    <n v="20"/>
    <x v="1"/>
    <x v="2437"/>
    <x v="2"/>
    <x v="2"/>
  </r>
  <r>
    <n v="25"/>
    <x v="2"/>
    <x v="2438"/>
    <x v="2"/>
    <x v="2"/>
  </r>
  <r>
    <n v="36"/>
    <x v="2"/>
    <x v="2439"/>
    <x v="2"/>
    <x v="2"/>
  </r>
  <r>
    <n v="23"/>
    <x v="0"/>
    <x v="2440"/>
    <x v="2"/>
    <x v="2"/>
  </r>
  <r>
    <n v="38"/>
    <x v="0"/>
    <x v="2441"/>
    <x v="2"/>
    <x v="2"/>
  </r>
  <r>
    <n v="31"/>
    <x v="2"/>
    <x v="2442"/>
    <x v="3"/>
    <x v="2"/>
  </r>
  <r>
    <n v="25"/>
    <x v="0"/>
    <x v="2443"/>
    <x v="1"/>
    <x v="2"/>
  </r>
  <r>
    <n v="12"/>
    <x v="0"/>
    <x v="2444"/>
    <x v="1"/>
    <x v="2"/>
  </r>
  <r>
    <n v="46"/>
    <x v="1"/>
    <x v="2445"/>
    <x v="1"/>
    <x v="2"/>
  </r>
  <r>
    <n v="25"/>
    <x v="1"/>
    <x v="2446"/>
    <x v="1"/>
    <x v="2"/>
  </r>
  <r>
    <n v="34"/>
    <x v="0"/>
    <x v="2447"/>
    <x v="1"/>
    <x v="2"/>
  </r>
  <r>
    <n v="32"/>
    <x v="0"/>
    <x v="2448"/>
    <x v="1"/>
    <x v="2"/>
  </r>
  <r>
    <n v="21"/>
    <x v="0"/>
    <x v="2449"/>
    <x v="2"/>
    <x v="2"/>
  </r>
  <r>
    <n v="7"/>
    <x v="0"/>
    <x v="2450"/>
    <x v="3"/>
    <x v="2"/>
  </r>
  <r>
    <n v="38"/>
    <x v="2"/>
    <x v="2451"/>
    <x v="0"/>
    <x v="2"/>
  </r>
  <r>
    <n v="24"/>
    <x v="0"/>
    <x v="2452"/>
    <x v="0"/>
    <x v="2"/>
  </r>
  <r>
    <n v="47"/>
    <x v="0"/>
    <x v="2453"/>
    <x v="0"/>
    <x v="2"/>
  </r>
  <r>
    <n v="17"/>
    <x v="0"/>
    <x v="2454"/>
    <x v="0"/>
    <x v="2"/>
  </r>
  <r>
    <n v="41"/>
    <x v="1"/>
    <x v="2455"/>
    <x v="1"/>
    <x v="2"/>
  </r>
  <r>
    <n v="3"/>
    <x v="0"/>
    <x v="2456"/>
    <x v="1"/>
    <x v="2"/>
  </r>
  <r>
    <n v="35"/>
    <x v="0"/>
    <x v="2457"/>
    <x v="1"/>
    <x v="2"/>
  </r>
  <r>
    <n v="19"/>
    <x v="2"/>
    <x v="2458"/>
    <x v="1"/>
    <x v="2"/>
  </r>
  <r>
    <n v="28"/>
    <x v="1"/>
    <x v="2459"/>
    <x v="1"/>
    <x v="2"/>
  </r>
  <r>
    <n v="23"/>
    <x v="2"/>
    <x v="2460"/>
    <x v="2"/>
    <x v="2"/>
  </r>
  <r>
    <n v="33"/>
    <x v="1"/>
    <x v="2461"/>
    <x v="2"/>
    <x v="2"/>
  </r>
  <r>
    <n v="47"/>
    <x v="0"/>
    <x v="2462"/>
    <x v="0"/>
    <x v="2"/>
  </r>
  <r>
    <n v="6"/>
    <x v="1"/>
    <x v="2463"/>
    <x v="1"/>
    <x v="2"/>
  </r>
  <r>
    <n v="43"/>
    <x v="1"/>
    <x v="2464"/>
    <x v="2"/>
    <x v="2"/>
  </r>
  <r>
    <n v="40"/>
    <x v="0"/>
    <x v="2465"/>
    <x v="1"/>
    <x v="2"/>
  </r>
  <r>
    <n v="23"/>
    <x v="0"/>
    <x v="2466"/>
    <x v="1"/>
    <x v="2"/>
  </r>
  <r>
    <n v="37"/>
    <x v="0"/>
    <x v="2467"/>
    <x v="1"/>
    <x v="2"/>
  </r>
  <r>
    <n v="12"/>
    <x v="0"/>
    <x v="2468"/>
    <x v="1"/>
    <x v="2"/>
  </r>
  <r>
    <n v="19"/>
    <x v="0"/>
    <x v="2469"/>
    <x v="1"/>
    <x v="2"/>
  </r>
  <r>
    <n v="45"/>
    <x v="0"/>
    <x v="2470"/>
    <x v="1"/>
    <x v="2"/>
  </r>
  <r>
    <n v="30"/>
    <x v="0"/>
    <x v="2471"/>
    <x v="1"/>
    <x v="2"/>
  </r>
  <r>
    <n v="47"/>
    <x v="2"/>
    <x v="2472"/>
    <x v="1"/>
    <x v="2"/>
  </r>
  <r>
    <n v="50"/>
    <x v="0"/>
    <x v="2473"/>
    <x v="1"/>
    <x v="2"/>
  </r>
  <r>
    <n v="17"/>
    <x v="1"/>
    <x v="2474"/>
    <x v="1"/>
    <x v="2"/>
  </r>
  <r>
    <n v="48"/>
    <x v="0"/>
    <x v="2475"/>
    <x v="2"/>
    <x v="2"/>
  </r>
  <r>
    <n v="15"/>
    <x v="2"/>
    <x v="2476"/>
    <x v="1"/>
    <x v="2"/>
  </r>
  <r>
    <n v="7"/>
    <x v="0"/>
    <x v="2477"/>
    <x v="1"/>
    <x v="2"/>
  </r>
  <r>
    <n v="46"/>
    <x v="0"/>
    <x v="2478"/>
    <x v="1"/>
    <x v="2"/>
  </r>
  <r>
    <n v="6"/>
    <x v="0"/>
    <x v="2479"/>
    <x v="2"/>
    <x v="2"/>
  </r>
  <r>
    <n v="25"/>
    <x v="0"/>
    <x v="2480"/>
    <x v="2"/>
    <x v="2"/>
  </r>
  <r>
    <n v="38"/>
    <x v="0"/>
    <x v="2481"/>
    <x v="2"/>
    <x v="2"/>
  </r>
  <r>
    <n v="43"/>
    <x v="0"/>
    <x v="2482"/>
    <x v="1"/>
    <x v="2"/>
  </r>
  <r>
    <n v="38"/>
    <x v="2"/>
    <x v="2483"/>
    <x v="1"/>
    <x v="2"/>
  </r>
  <r>
    <n v="39"/>
    <x v="1"/>
    <x v="2484"/>
    <x v="1"/>
    <x v="2"/>
  </r>
  <r>
    <n v="18"/>
    <x v="0"/>
    <x v="2485"/>
    <x v="2"/>
    <x v="2"/>
  </r>
  <r>
    <n v="41"/>
    <x v="0"/>
    <x v="2486"/>
    <x v="2"/>
    <x v="2"/>
  </r>
  <r>
    <n v="1"/>
    <x v="0"/>
    <x v="2487"/>
    <x v="3"/>
    <x v="2"/>
  </r>
  <r>
    <n v="42"/>
    <x v="0"/>
    <x v="2488"/>
    <x v="3"/>
    <x v="2"/>
  </r>
  <r>
    <n v="40"/>
    <x v="0"/>
    <x v="1566"/>
    <x v="1"/>
    <x v="2"/>
  </r>
  <r>
    <n v="16"/>
    <x v="0"/>
    <x v="2489"/>
    <x v="1"/>
    <x v="2"/>
  </r>
  <r>
    <n v="39"/>
    <x v="0"/>
    <x v="2490"/>
    <x v="1"/>
    <x v="2"/>
  </r>
  <r>
    <n v="21"/>
    <x v="0"/>
    <x v="2491"/>
    <x v="2"/>
    <x v="2"/>
  </r>
  <r>
    <n v="7"/>
    <x v="0"/>
    <x v="2492"/>
    <x v="3"/>
    <x v="2"/>
  </r>
  <r>
    <n v="49"/>
    <x v="2"/>
    <x v="2493"/>
    <x v="1"/>
    <x v="2"/>
  </r>
  <r>
    <n v="1"/>
    <x v="2"/>
    <x v="2000"/>
    <x v="1"/>
    <x v="2"/>
  </r>
  <r>
    <n v="8"/>
    <x v="0"/>
    <x v="2494"/>
    <x v="1"/>
    <x v="2"/>
  </r>
  <r>
    <n v="11"/>
    <x v="0"/>
    <x v="1125"/>
    <x v="1"/>
    <x v="2"/>
  </r>
  <r>
    <n v="33"/>
    <x v="1"/>
    <x v="2495"/>
    <x v="1"/>
    <x v="2"/>
  </r>
  <r>
    <n v="26"/>
    <x v="0"/>
    <x v="2496"/>
    <x v="1"/>
    <x v="2"/>
  </r>
  <r>
    <n v="6"/>
    <x v="0"/>
    <x v="2497"/>
    <x v="1"/>
    <x v="2"/>
  </r>
  <r>
    <n v="21"/>
    <x v="0"/>
    <x v="2498"/>
    <x v="1"/>
    <x v="2"/>
  </r>
  <r>
    <n v="12"/>
    <x v="1"/>
    <x v="2499"/>
    <x v="3"/>
    <x v="2"/>
  </r>
  <r>
    <n v="13"/>
    <x v="0"/>
    <x v="2500"/>
    <x v="1"/>
    <x v="2"/>
  </r>
  <r>
    <n v="30"/>
    <x v="0"/>
    <x v="2501"/>
    <x v="1"/>
    <x v="2"/>
  </r>
  <r>
    <n v="37"/>
    <x v="1"/>
    <x v="2502"/>
    <x v="1"/>
    <x v="2"/>
  </r>
  <r>
    <n v="17"/>
    <x v="1"/>
    <x v="2503"/>
    <x v="1"/>
    <x v="2"/>
  </r>
  <r>
    <n v="29"/>
    <x v="0"/>
    <x v="2504"/>
    <x v="1"/>
    <x v="2"/>
  </r>
  <r>
    <n v="19"/>
    <x v="0"/>
    <x v="2505"/>
    <x v="1"/>
    <x v="2"/>
  </r>
  <r>
    <n v="13"/>
    <x v="0"/>
    <x v="2506"/>
    <x v="3"/>
    <x v="2"/>
  </r>
  <r>
    <n v="46"/>
    <x v="0"/>
    <x v="2507"/>
    <x v="0"/>
    <x v="2"/>
  </r>
  <r>
    <n v="16"/>
    <x v="2"/>
    <x v="2508"/>
    <x v="1"/>
    <x v="2"/>
  </r>
  <r>
    <n v="6"/>
    <x v="0"/>
    <x v="2509"/>
    <x v="1"/>
    <x v="2"/>
  </r>
  <r>
    <n v="14"/>
    <x v="0"/>
    <x v="2510"/>
    <x v="2"/>
    <x v="2"/>
  </r>
  <r>
    <n v="49"/>
    <x v="1"/>
    <x v="2511"/>
    <x v="2"/>
    <x v="2"/>
  </r>
  <r>
    <n v="32"/>
    <x v="2"/>
    <x v="2512"/>
    <x v="1"/>
    <x v="2"/>
  </r>
  <r>
    <n v="10"/>
    <x v="0"/>
    <x v="2513"/>
    <x v="1"/>
    <x v="2"/>
  </r>
  <r>
    <n v="17"/>
    <x v="1"/>
    <x v="2514"/>
    <x v="0"/>
    <x v="2"/>
  </r>
  <r>
    <n v="5"/>
    <x v="1"/>
    <x v="2515"/>
    <x v="0"/>
    <x v="2"/>
  </r>
  <r>
    <n v="42"/>
    <x v="0"/>
    <x v="2516"/>
    <x v="3"/>
    <x v="2"/>
  </r>
  <r>
    <n v="44"/>
    <x v="0"/>
    <x v="2517"/>
    <x v="2"/>
    <x v="2"/>
  </r>
  <r>
    <n v="30"/>
    <x v="0"/>
    <x v="2518"/>
    <x v="2"/>
    <x v="2"/>
  </r>
  <r>
    <n v="26"/>
    <x v="0"/>
    <x v="2519"/>
    <x v="0"/>
    <x v="2"/>
  </r>
  <r>
    <n v="28"/>
    <x v="0"/>
    <x v="2520"/>
    <x v="1"/>
    <x v="2"/>
  </r>
  <r>
    <n v="19"/>
    <x v="0"/>
    <x v="2521"/>
    <x v="1"/>
    <x v="2"/>
  </r>
  <r>
    <n v="39"/>
    <x v="0"/>
    <x v="2522"/>
    <x v="2"/>
    <x v="2"/>
  </r>
  <r>
    <n v="19"/>
    <x v="0"/>
    <x v="2523"/>
    <x v="2"/>
    <x v="2"/>
  </r>
  <r>
    <n v="20"/>
    <x v="0"/>
    <x v="1609"/>
    <x v="2"/>
    <x v="2"/>
  </r>
  <r>
    <n v="35"/>
    <x v="0"/>
    <x v="2524"/>
    <x v="2"/>
    <x v="2"/>
  </r>
  <r>
    <n v="3"/>
    <x v="2"/>
    <x v="2525"/>
    <x v="0"/>
    <x v="2"/>
  </r>
  <r>
    <n v="25"/>
    <x v="0"/>
    <x v="2526"/>
    <x v="0"/>
    <x v="2"/>
  </r>
  <r>
    <n v="26"/>
    <x v="0"/>
    <x v="2527"/>
    <x v="1"/>
    <x v="2"/>
  </r>
  <r>
    <n v="9"/>
    <x v="0"/>
    <x v="2528"/>
    <x v="1"/>
    <x v="2"/>
  </r>
  <r>
    <n v="33"/>
    <x v="1"/>
    <x v="2529"/>
    <x v="1"/>
    <x v="2"/>
  </r>
  <r>
    <n v="38"/>
    <x v="0"/>
    <x v="2530"/>
    <x v="0"/>
    <x v="2"/>
  </r>
  <r>
    <n v="30"/>
    <x v="0"/>
    <x v="2531"/>
    <x v="1"/>
    <x v="2"/>
  </r>
  <r>
    <n v="36"/>
    <x v="2"/>
    <x v="2532"/>
    <x v="1"/>
    <x v="2"/>
  </r>
  <r>
    <n v="14"/>
    <x v="2"/>
    <x v="2533"/>
    <x v="1"/>
    <x v="2"/>
  </r>
  <r>
    <n v="11"/>
    <x v="2"/>
    <x v="2534"/>
    <x v="1"/>
    <x v="2"/>
  </r>
  <r>
    <n v="41"/>
    <x v="0"/>
    <x v="2535"/>
    <x v="1"/>
    <x v="2"/>
  </r>
  <r>
    <n v="9"/>
    <x v="0"/>
    <x v="2536"/>
    <x v="1"/>
    <x v="2"/>
  </r>
  <r>
    <n v="26"/>
    <x v="1"/>
    <x v="2537"/>
    <x v="1"/>
    <x v="2"/>
  </r>
  <r>
    <n v="31"/>
    <x v="1"/>
    <x v="2538"/>
    <x v="2"/>
    <x v="2"/>
  </r>
  <r>
    <n v="35"/>
    <x v="1"/>
    <x v="2539"/>
    <x v="2"/>
    <x v="2"/>
  </r>
  <r>
    <n v="37"/>
    <x v="0"/>
    <x v="2540"/>
    <x v="2"/>
    <x v="2"/>
  </r>
  <r>
    <n v="1"/>
    <x v="1"/>
    <x v="2541"/>
    <x v="2"/>
    <x v="2"/>
  </r>
  <r>
    <n v="25"/>
    <x v="0"/>
    <x v="2542"/>
    <x v="2"/>
    <x v="2"/>
  </r>
  <r>
    <n v="35"/>
    <x v="1"/>
    <x v="2543"/>
    <x v="3"/>
    <x v="2"/>
  </r>
  <r>
    <n v="27"/>
    <x v="1"/>
    <x v="2544"/>
    <x v="1"/>
    <x v="2"/>
  </r>
  <r>
    <n v="21"/>
    <x v="1"/>
    <x v="2545"/>
    <x v="2"/>
    <x v="2"/>
  </r>
  <r>
    <n v="40"/>
    <x v="0"/>
    <x v="2546"/>
    <x v="2"/>
    <x v="2"/>
  </r>
  <r>
    <n v="38"/>
    <x v="0"/>
    <x v="2547"/>
    <x v="2"/>
    <x v="2"/>
  </r>
  <r>
    <n v="17"/>
    <x v="2"/>
    <x v="2548"/>
    <x v="1"/>
    <x v="2"/>
  </r>
  <r>
    <n v="31"/>
    <x v="0"/>
    <x v="2549"/>
    <x v="2"/>
    <x v="2"/>
  </r>
  <r>
    <n v="24"/>
    <x v="0"/>
    <x v="2550"/>
    <x v="0"/>
    <x v="2"/>
  </r>
  <r>
    <n v="48"/>
    <x v="0"/>
    <x v="2551"/>
    <x v="0"/>
    <x v="2"/>
  </r>
  <r>
    <n v="48"/>
    <x v="1"/>
    <x v="2552"/>
    <x v="0"/>
    <x v="2"/>
  </r>
  <r>
    <n v="8"/>
    <x v="1"/>
    <x v="2553"/>
    <x v="0"/>
    <x v="2"/>
  </r>
  <r>
    <n v="32"/>
    <x v="1"/>
    <x v="2554"/>
    <x v="1"/>
    <x v="2"/>
  </r>
  <r>
    <n v="27"/>
    <x v="2"/>
    <x v="2555"/>
    <x v="1"/>
    <x v="2"/>
  </r>
  <r>
    <n v="48"/>
    <x v="2"/>
    <x v="2556"/>
    <x v="1"/>
    <x v="2"/>
  </r>
  <r>
    <n v="18"/>
    <x v="1"/>
    <x v="2557"/>
    <x v="1"/>
    <x v="2"/>
  </r>
  <r>
    <n v="22"/>
    <x v="2"/>
    <x v="2558"/>
    <x v="3"/>
    <x v="2"/>
  </r>
  <r>
    <n v="14"/>
    <x v="0"/>
    <x v="2559"/>
    <x v="1"/>
    <x v="2"/>
  </r>
  <r>
    <n v="30"/>
    <x v="1"/>
    <x v="2560"/>
    <x v="1"/>
    <x v="2"/>
  </r>
  <r>
    <n v="17"/>
    <x v="0"/>
    <x v="2561"/>
    <x v="1"/>
    <x v="2"/>
  </r>
  <r>
    <n v="21"/>
    <x v="0"/>
    <x v="2562"/>
    <x v="1"/>
    <x v="2"/>
  </r>
  <r>
    <n v="1"/>
    <x v="1"/>
    <x v="2563"/>
    <x v="1"/>
    <x v="2"/>
  </r>
  <r>
    <n v="50"/>
    <x v="1"/>
    <x v="2564"/>
    <x v="1"/>
    <x v="2"/>
  </r>
  <r>
    <n v="34"/>
    <x v="2"/>
    <x v="2565"/>
    <x v="1"/>
    <x v="2"/>
  </r>
  <r>
    <n v="19"/>
    <x v="0"/>
    <x v="2566"/>
    <x v="1"/>
    <x v="2"/>
  </r>
  <r>
    <n v="41"/>
    <x v="2"/>
    <x v="2567"/>
    <x v="1"/>
    <x v="2"/>
  </r>
  <r>
    <n v="45"/>
    <x v="2"/>
    <x v="2568"/>
    <x v="2"/>
    <x v="2"/>
  </r>
  <r>
    <n v="38"/>
    <x v="1"/>
    <x v="2569"/>
    <x v="2"/>
    <x v="2"/>
  </r>
  <r>
    <n v="38"/>
    <x v="2"/>
    <x v="2570"/>
    <x v="2"/>
    <x v="2"/>
  </r>
  <r>
    <n v="2"/>
    <x v="1"/>
    <x v="2571"/>
    <x v="2"/>
    <x v="2"/>
  </r>
  <r>
    <n v="38"/>
    <x v="0"/>
    <x v="2572"/>
    <x v="1"/>
    <x v="2"/>
  </r>
  <r>
    <n v="15"/>
    <x v="0"/>
    <x v="2573"/>
    <x v="1"/>
    <x v="2"/>
  </r>
  <r>
    <n v="49"/>
    <x v="0"/>
    <x v="2574"/>
    <x v="1"/>
    <x v="2"/>
  </r>
  <r>
    <n v="24"/>
    <x v="0"/>
    <x v="2575"/>
    <x v="1"/>
    <x v="2"/>
  </r>
  <r>
    <n v="49"/>
    <x v="0"/>
    <x v="2576"/>
    <x v="3"/>
    <x v="2"/>
  </r>
  <r>
    <n v="48"/>
    <x v="2"/>
    <x v="2577"/>
    <x v="3"/>
    <x v="2"/>
  </r>
  <r>
    <n v="16"/>
    <x v="0"/>
    <x v="2578"/>
    <x v="1"/>
    <x v="2"/>
  </r>
  <r>
    <n v="13"/>
    <x v="1"/>
    <x v="2579"/>
    <x v="2"/>
    <x v="2"/>
  </r>
  <r>
    <n v="28"/>
    <x v="0"/>
    <x v="2580"/>
    <x v="2"/>
    <x v="2"/>
  </r>
  <r>
    <n v="23"/>
    <x v="0"/>
    <x v="2581"/>
    <x v="2"/>
    <x v="2"/>
  </r>
  <r>
    <n v="45"/>
    <x v="0"/>
    <x v="2582"/>
    <x v="2"/>
    <x v="2"/>
  </r>
  <r>
    <n v="9"/>
    <x v="2"/>
    <x v="2583"/>
    <x v="2"/>
    <x v="2"/>
  </r>
  <r>
    <n v="4"/>
    <x v="2"/>
    <x v="2584"/>
    <x v="1"/>
    <x v="2"/>
  </r>
  <r>
    <n v="48"/>
    <x v="0"/>
    <x v="2585"/>
    <x v="1"/>
    <x v="2"/>
  </r>
  <r>
    <n v="23"/>
    <x v="2"/>
    <x v="2586"/>
    <x v="1"/>
    <x v="2"/>
  </r>
  <r>
    <n v="40"/>
    <x v="0"/>
    <x v="2587"/>
    <x v="0"/>
    <x v="2"/>
  </r>
  <r>
    <n v="17"/>
    <x v="1"/>
    <x v="2588"/>
    <x v="0"/>
    <x v="2"/>
  </r>
  <r>
    <n v="31"/>
    <x v="0"/>
    <x v="2589"/>
    <x v="1"/>
    <x v="2"/>
  </r>
  <r>
    <n v="44"/>
    <x v="1"/>
    <x v="2590"/>
    <x v="0"/>
    <x v="2"/>
  </r>
  <r>
    <n v="37"/>
    <x v="1"/>
    <x v="2591"/>
    <x v="1"/>
    <x v="2"/>
  </r>
  <r>
    <n v="5"/>
    <x v="1"/>
    <x v="273"/>
    <x v="2"/>
    <x v="2"/>
  </r>
  <r>
    <n v="40"/>
    <x v="0"/>
    <x v="2592"/>
    <x v="2"/>
    <x v="2"/>
  </r>
  <r>
    <n v="26"/>
    <x v="0"/>
    <x v="2593"/>
    <x v="0"/>
    <x v="2"/>
  </r>
  <r>
    <n v="18"/>
    <x v="0"/>
    <x v="2594"/>
    <x v="1"/>
    <x v="2"/>
  </r>
  <r>
    <n v="31"/>
    <x v="1"/>
    <x v="2595"/>
    <x v="1"/>
    <x v="2"/>
  </r>
  <r>
    <n v="19"/>
    <x v="2"/>
    <x v="2596"/>
    <x v="1"/>
    <x v="2"/>
  </r>
  <r>
    <n v="19"/>
    <x v="0"/>
    <x v="2597"/>
    <x v="0"/>
    <x v="2"/>
  </r>
  <r>
    <n v="50"/>
    <x v="2"/>
    <x v="2598"/>
    <x v="0"/>
    <x v="2"/>
  </r>
  <r>
    <n v="24"/>
    <x v="0"/>
    <x v="2599"/>
    <x v="2"/>
    <x v="2"/>
  </r>
  <r>
    <n v="17"/>
    <x v="2"/>
    <x v="2600"/>
    <x v="2"/>
    <x v="2"/>
  </r>
  <r>
    <n v="40"/>
    <x v="1"/>
    <x v="2601"/>
    <x v="2"/>
    <x v="2"/>
  </r>
  <r>
    <n v="16"/>
    <x v="1"/>
    <x v="2602"/>
    <x v="2"/>
    <x v="2"/>
  </r>
  <r>
    <n v="25"/>
    <x v="1"/>
    <x v="2603"/>
    <x v="2"/>
    <x v="2"/>
  </r>
  <r>
    <n v="23"/>
    <x v="0"/>
    <x v="2604"/>
    <x v="1"/>
    <x v="2"/>
  </r>
  <r>
    <n v="4"/>
    <x v="0"/>
    <x v="2605"/>
    <x v="1"/>
    <x v="2"/>
  </r>
  <r>
    <n v="11"/>
    <x v="1"/>
    <x v="2606"/>
    <x v="0"/>
    <x v="2"/>
  </r>
  <r>
    <n v="8"/>
    <x v="2"/>
    <x v="2607"/>
    <x v="0"/>
    <x v="2"/>
  </r>
  <r>
    <n v="36"/>
    <x v="1"/>
    <x v="2608"/>
    <x v="1"/>
    <x v="2"/>
  </r>
  <r>
    <n v="37"/>
    <x v="2"/>
    <x v="2609"/>
    <x v="2"/>
    <x v="2"/>
  </r>
  <r>
    <n v="42"/>
    <x v="1"/>
    <x v="2610"/>
    <x v="2"/>
    <x v="2"/>
  </r>
  <r>
    <n v="50"/>
    <x v="0"/>
    <x v="2611"/>
    <x v="1"/>
    <x v="2"/>
  </r>
  <r>
    <n v="45"/>
    <x v="2"/>
    <x v="2612"/>
    <x v="1"/>
    <x v="2"/>
  </r>
  <r>
    <n v="23"/>
    <x v="2"/>
    <x v="2613"/>
    <x v="1"/>
    <x v="2"/>
  </r>
  <r>
    <n v="20"/>
    <x v="0"/>
    <x v="2614"/>
    <x v="1"/>
    <x v="2"/>
  </r>
  <r>
    <n v="45"/>
    <x v="2"/>
    <x v="2615"/>
    <x v="1"/>
    <x v="2"/>
  </r>
  <r>
    <n v="4"/>
    <x v="1"/>
    <x v="2616"/>
    <x v="1"/>
    <x v="2"/>
  </r>
  <r>
    <n v="32"/>
    <x v="2"/>
    <x v="2617"/>
    <x v="2"/>
    <x v="2"/>
  </r>
  <r>
    <n v="25"/>
    <x v="0"/>
    <x v="2618"/>
    <x v="1"/>
    <x v="2"/>
  </r>
  <r>
    <n v="26"/>
    <x v="2"/>
    <x v="2619"/>
    <x v="1"/>
    <x v="2"/>
  </r>
  <r>
    <n v="22"/>
    <x v="0"/>
    <x v="2620"/>
    <x v="1"/>
    <x v="2"/>
  </r>
  <r>
    <n v="16"/>
    <x v="1"/>
    <x v="2621"/>
    <x v="1"/>
    <x v="2"/>
  </r>
  <r>
    <n v="21"/>
    <x v="2"/>
    <x v="2622"/>
    <x v="1"/>
    <x v="2"/>
  </r>
  <r>
    <n v="49"/>
    <x v="0"/>
    <x v="2623"/>
    <x v="2"/>
    <x v="2"/>
  </r>
  <r>
    <n v="22"/>
    <x v="0"/>
    <x v="1299"/>
    <x v="2"/>
    <x v="2"/>
  </r>
  <r>
    <n v="34"/>
    <x v="0"/>
    <x v="2624"/>
    <x v="1"/>
    <x v="2"/>
  </r>
  <r>
    <n v="26"/>
    <x v="0"/>
    <x v="2625"/>
    <x v="1"/>
    <x v="2"/>
  </r>
  <r>
    <n v="6"/>
    <x v="0"/>
    <x v="2626"/>
    <x v="1"/>
    <x v="2"/>
  </r>
  <r>
    <n v="20"/>
    <x v="0"/>
    <x v="2627"/>
    <x v="2"/>
    <x v="2"/>
  </r>
  <r>
    <n v="48"/>
    <x v="1"/>
    <x v="2628"/>
    <x v="1"/>
    <x v="2"/>
  </r>
  <r>
    <n v="36"/>
    <x v="2"/>
    <x v="2629"/>
    <x v="0"/>
    <x v="2"/>
  </r>
  <r>
    <n v="35"/>
    <x v="2"/>
    <x v="2630"/>
    <x v="0"/>
    <x v="2"/>
  </r>
  <r>
    <n v="18"/>
    <x v="2"/>
    <x v="2631"/>
    <x v="0"/>
    <x v="2"/>
  </r>
  <r>
    <n v="10"/>
    <x v="0"/>
    <x v="2632"/>
    <x v="1"/>
    <x v="2"/>
  </r>
  <r>
    <n v="36"/>
    <x v="1"/>
    <x v="2633"/>
    <x v="2"/>
    <x v="2"/>
  </r>
  <r>
    <n v="10"/>
    <x v="0"/>
    <x v="2634"/>
    <x v="1"/>
    <x v="2"/>
  </r>
  <r>
    <n v="38"/>
    <x v="0"/>
    <x v="2635"/>
    <x v="1"/>
    <x v="2"/>
  </r>
  <r>
    <n v="28"/>
    <x v="0"/>
    <x v="2636"/>
    <x v="0"/>
    <x v="2"/>
  </r>
  <r>
    <n v="29"/>
    <x v="0"/>
    <x v="2637"/>
    <x v="2"/>
    <x v="2"/>
  </r>
  <r>
    <n v="26"/>
    <x v="0"/>
    <x v="2638"/>
    <x v="0"/>
    <x v="2"/>
  </r>
  <r>
    <n v="12"/>
    <x v="0"/>
    <x v="2639"/>
    <x v="0"/>
    <x v="2"/>
  </r>
  <r>
    <n v="25"/>
    <x v="1"/>
    <x v="2640"/>
    <x v="3"/>
    <x v="2"/>
  </r>
  <r>
    <n v="3"/>
    <x v="1"/>
    <x v="2641"/>
    <x v="1"/>
    <x v="2"/>
  </r>
  <r>
    <n v="32"/>
    <x v="0"/>
    <x v="2642"/>
    <x v="1"/>
    <x v="2"/>
  </r>
  <r>
    <n v="20"/>
    <x v="2"/>
    <x v="2643"/>
    <x v="0"/>
    <x v="2"/>
  </r>
  <r>
    <n v="49"/>
    <x v="0"/>
    <x v="2644"/>
    <x v="0"/>
    <x v="2"/>
  </r>
  <r>
    <n v="36"/>
    <x v="1"/>
    <x v="2645"/>
    <x v="0"/>
    <x v="2"/>
  </r>
  <r>
    <n v="39"/>
    <x v="0"/>
    <x v="2646"/>
    <x v="1"/>
    <x v="2"/>
  </r>
  <r>
    <n v="45"/>
    <x v="1"/>
    <x v="2647"/>
    <x v="2"/>
    <x v="2"/>
  </r>
  <r>
    <n v="18"/>
    <x v="0"/>
    <x v="2648"/>
    <x v="2"/>
    <x v="2"/>
  </r>
  <r>
    <n v="24"/>
    <x v="0"/>
    <x v="2649"/>
    <x v="2"/>
    <x v="2"/>
  </r>
  <r>
    <n v="2"/>
    <x v="1"/>
    <x v="2650"/>
    <x v="0"/>
    <x v="2"/>
  </r>
  <r>
    <n v="6"/>
    <x v="0"/>
    <x v="2651"/>
    <x v="1"/>
    <x v="2"/>
  </r>
  <r>
    <n v="10"/>
    <x v="0"/>
    <x v="2652"/>
    <x v="3"/>
    <x v="2"/>
  </r>
  <r>
    <n v="14"/>
    <x v="1"/>
    <x v="2653"/>
    <x v="3"/>
    <x v="3"/>
  </r>
  <r>
    <n v="26"/>
    <x v="1"/>
    <x v="2654"/>
    <x v="1"/>
    <x v="3"/>
  </r>
  <r>
    <n v="3"/>
    <x v="2"/>
    <x v="2655"/>
    <x v="1"/>
    <x v="3"/>
  </r>
  <r>
    <n v="3"/>
    <x v="0"/>
    <x v="2656"/>
    <x v="1"/>
    <x v="3"/>
  </r>
  <r>
    <n v="32"/>
    <x v="0"/>
    <x v="2657"/>
    <x v="1"/>
    <x v="3"/>
  </r>
  <r>
    <n v="38"/>
    <x v="2"/>
    <x v="2658"/>
    <x v="1"/>
    <x v="3"/>
  </r>
  <r>
    <n v="5"/>
    <x v="1"/>
    <x v="2659"/>
    <x v="1"/>
    <x v="3"/>
  </r>
  <r>
    <n v="15"/>
    <x v="2"/>
    <x v="2660"/>
    <x v="1"/>
    <x v="3"/>
  </r>
  <r>
    <n v="47"/>
    <x v="0"/>
    <x v="2661"/>
    <x v="1"/>
    <x v="3"/>
  </r>
  <r>
    <n v="10"/>
    <x v="2"/>
    <x v="2662"/>
    <x v="2"/>
    <x v="3"/>
  </r>
  <r>
    <n v="33"/>
    <x v="0"/>
    <x v="2663"/>
    <x v="2"/>
    <x v="3"/>
  </r>
  <r>
    <n v="28"/>
    <x v="0"/>
    <x v="2664"/>
    <x v="0"/>
    <x v="3"/>
  </r>
  <r>
    <n v="32"/>
    <x v="0"/>
    <x v="2665"/>
    <x v="0"/>
    <x v="3"/>
  </r>
  <r>
    <n v="40"/>
    <x v="0"/>
    <x v="493"/>
    <x v="0"/>
    <x v="3"/>
  </r>
  <r>
    <n v="4"/>
    <x v="2"/>
    <x v="2666"/>
    <x v="1"/>
    <x v="3"/>
  </r>
  <r>
    <n v="15"/>
    <x v="1"/>
    <x v="2667"/>
    <x v="3"/>
    <x v="3"/>
  </r>
  <r>
    <n v="42"/>
    <x v="0"/>
    <x v="2668"/>
    <x v="1"/>
    <x v="3"/>
  </r>
  <r>
    <n v="39"/>
    <x v="1"/>
    <x v="2669"/>
    <x v="2"/>
    <x v="3"/>
  </r>
  <r>
    <n v="31"/>
    <x v="1"/>
    <x v="2670"/>
    <x v="1"/>
    <x v="3"/>
  </r>
  <r>
    <n v="44"/>
    <x v="2"/>
    <x v="2671"/>
    <x v="1"/>
    <x v="3"/>
  </r>
  <r>
    <n v="25"/>
    <x v="2"/>
    <x v="2672"/>
    <x v="1"/>
    <x v="3"/>
  </r>
  <r>
    <n v="35"/>
    <x v="2"/>
    <x v="2673"/>
    <x v="1"/>
    <x v="3"/>
  </r>
  <r>
    <n v="15"/>
    <x v="1"/>
    <x v="2674"/>
    <x v="1"/>
    <x v="3"/>
  </r>
  <r>
    <n v="43"/>
    <x v="0"/>
    <x v="2675"/>
    <x v="1"/>
    <x v="3"/>
  </r>
  <r>
    <n v="3"/>
    <x v="0"/>
    <x v="2676"/>
    <x v="1"/>
    <x v="3"/>
  </r>
  <r>
    <n v="27"/>
    <x v="0"/>
    <x v="2677"/>
    <x v="2"/>
    <x v="3"/>
  </r>
  <r>
    <n v="21"/>
    <x v="2"/>
    <x v="2678"/>
    <x v="1"/>
    <x v="3"/>
  </r>
  <r>
    <n v="11"/>
    <x v="1"/>
    <x v="2679"/>
    <x v="1"/>
    <x v="3"/>
  </r>
  <r>
    <n v="12"/>
    <x v="0"/>
    <x v="2680"/>
    <x v="1"/>
    <x v="3"/>
  </r>
  <r>
    <n v="35"/>
    <x v="0"/>
    <x v="2681"/>
    <x v="1"/>
    <x v="3"/>
  </r>
  <r>
    <n v="46"/>
    <x v="1"/>
    <x v="2682"/>
    <x v="1"/>
    <x v="3"/>
  </r>
  <r>
    <n v="30"/>
    <x v="0"/>
    <x v="2683"/>
    <x v="1"/>
    <x v="3"/>
  </r>
  <r>
    <n v="48"/>
    <x v="0"/>
    <x v="2684"/>
    <x v="1"/>
    <x v="3"/>
  </r>
  <r>
    <n v="30"/>
    <x v="0"/>
    <x v="2685"/>
    <x v="1"/>
    <x v="3"/>
  </r>
  <r>
    <n v="5"/>
    <x v="0"/>
    <x v="2686"/>
    <x v="0"/>
    <x v="3"/>
  </r>
  <r>
    <n v="24"/>
    <x v="0"/>
    <x v="2687"/>
    <x v="1"/>
    <x v="3"/>
  </r>
  <r>
    <n v="36"/>
    <x v="0"/>
    <x v="2688"/>
    <x v="1"/>
    <x v="3"/>
  </r>
  <r>
    <n v="43"/>
    <x v="0"/>
    <x v="2689"/>
    <x v="2"/>
    <x v="3"/>
  </r>
  <r>
    <n v="5"/>
    <x v="1"/>
    <x v="2690"/>
    <x v="1"/>
    <x v="3"/>
  </r>
  <r>
    <n v="46"/>
    <x v="0"/>
    <x v="2691"/>
    <x v="1"/>
    <x v="3"/>
  </r>
  <r>
    <n v="31"/>
    <x v="0"/>
    <x v="917"/>
    <x v="1"/>
    <x v="3"/>
  </r>
  <r>
    <n v="13"/>
    <x v="0"/>
    <x v="2692"/>
    <x v="1"/>
    <x v="3"/>
  </r>
  <r>
    <n v="36"/>
    <x v="2"/>
    <x v="2693"/>
    <x v="1"/>
    <x v="3"/>
  </r>
  <r>
    <n v="16"/>
    <x v="0"/>
    <x v="2694"/>
    <x v="0"/>
    <x v="3"/>
  </r>
  <r>
    <n v="9"/>
    <x v="2"/>
    <x v="2695"/>
    <x v="0"/>
    <x v="3"/>
  </r>
  <r>
    <n v="42"/>
    <x v="2"/>
    <x v="2696"/>
    <x v="0"/>
    <x v="3"/>
  </r>
  <r>
    <n v="5"/>
    <x v="0"/>
    <x v="353"/>
    <x v="1"/>
    <x v="3"/>
  </r>
  <r>
    <n v="38"/>
    <x v="1"/>
    <x v="2697"/>
    <x v="0"/>
    <x v="3"/>
  </r>
  <r>
    <n v="3"/>
    <x v="1"/>
    <x v="2698"/>
    <x v="0"/>
    <x v="3"/>
  </r>
  <r>
    <n v="16"/>
    <x v="0"/>
    <x v="2699"/>
    <x v="2"/>
    <x v="3"/>
  </r>
  <r>
    <n v="40"/>
    <x v="0"/>
    <x v="2700"/>
    <x v="1"/>
    <x v="3"/>
  </r>
  <r>
    <n v="2"/>
    <x v="1"/>
    <x v="2701"/>
    <x v="2"/>
    <x v="3"/>
  </r>
  <r>
    <n v="23"/>
    <x v="0"/>
    <x v="2702"/>
    <x v="2"/>
    <x v="3"/>
  </r>
  <r>
    <n v="31"/>
    <x v="1"/>
    <x v="2703"/>
    <x v="1"/>
    <x v="3"/>
  </r>
  <r>
    <n v="7"/>
    <x v="1"/>
    <x v="2704"/>
    <x v="1"/>
    <x v="3"/>
  </r>
  <r>
    <n v="11"/>
    <x v="1"/>
    <x v="2705"/>
    <x v="1"/>
    <x v="3"/>
  </r>
  <r>
    <n v="1"/>
    <x v="0"/>
    <x v="2706"/>
    <x v="0"/>
    <x v="3"/>
  </r>
  <r>
    <n v="30"/>
    <x v="0"/>
    <x v="2707"/>
    <x v="2"/>
    <x v="3"/>
  </r>
  <r>
    <n v="5"/>
    <x v="0"/>
    <x v="2708"/>
    <x v="1"/>
    <x v="3"/>
  </r>
  <r>
    <n v="4"/>
    <x v="1"/>
    <x v="2709"/>
    <x v="1"/>
    <x v="3"/>
  </r>
  <r>
    <n v="43"/>
    <x v="0"/>
    <x v="2710"/>
    <x v="1"/>
    <x v="3"/>
  </r>
  <r>
    <n v="13"/>
    <x v="1"/>
    <x v="2711"/>
    <x v="1"/>
    <x v="3"/>
  </r>
  <r>
    <n v="32"/>
    <x v="1"/>
    <x v="2712"/>
    <x v="1"/>
    <x v="3"/>
  </r>
  <r>
    <n v="14"/>
    <x v="0"/>
    <x v="2713"/>
    <x v="1"/>
    <x v="3"/>
  </r>
  <r>
    <n v="41"/>
    <x v="1"/>
    <x v="2714"/>
    <x v="2"/>
    <x v="3"/>
  </r>
  <r>
    <n v="43"/>
    <x v="0"/>
    <x v="2715"/>
    <x v="0"/>
    <x v="3"/>
  </r>
  <r>
    <n v="17"/>
    <x v="0"/>
    <x v="2716"/>
    <x v="0"/>
    <x v="3"/>
  </r>
  <r>
    <n v="31"/>
    <x v="0"/>
    <x v="2717"/>
    <x v="0"/>
    <x v="3"/>
  </r>
  <r>
    <n v="39"/>
    <x v="1"/>
    <x v="2718"/>
    <x v="2"/>
    <x v="3"/>
  </r>
  <r>
    <n v="24"/>
    <x v="0"/>
    <x v="2719"/>
    <x v="0"/>
    <x v="3"/>
  </r>
  <r>
    <n v="21"/>
    <x v="1"/>
    <x v="2720"/>
    <x v="2"/>
    <x v="3"/>
  </r>
  <r>
    <n v="39"/>
    <x v="2"/>
    <x v="2721"/>
    <x v="1"/>
    <x v="3"/>
  </r>
  <r>
    <n v="36"/>
    <x v="0"/>
    <x v="2722"/>
    <x v="2"/>
    <x v="3"/>
  </r>
  <r>
    <n v="22"/>
    <x v="2"/>
    <x v="2723"/>
    <x v="2"/>
    <x v="3"/>
  </r>
  <r>
    <n v="40"/>
    <x v="2"/>
    <x v="2724"/>
    <x v="0"/>
    <x v="3"/>
  </r>
  <r>
    <n v="46"/>
    <x v="0"/>
    <x v="2725"/>
    <x v="1"/>
    <x v="3"/>
  </r>
  <r>
    <n v="50"/>
    <x v="0"/>
    <x v="2726"/>
    <x v="1"/>
    <x v="3"/>
  </r>
  <r>
    <n v="43"/>
    <x v="1"/>
    <x v="2727"/>
    <x v="1"/>
    <x v="3"/>
  </r>
  <r>
    <n v="46"/>
    <x v="2"/>
    <x v="2728"/>
    <x v="1"/>
    <x v="3"/>
  </r>
  <r>
    <n v="1"/>
    <x v="0"/>
    <x v="2729"/>
    <x v="3"/>
    <x v="3"/>
  </r>
  <r>
    <n v="47"/>
    <x v="0"/>
    <x v="2730"/>
    <x v="3"/>
    <x v="3"/>
  </r>
  <r>
    <n v="18"/>
    <x v="2"/>
    <x v="2731"/>
    <x v="1"/>
    <x v="3"/>
  </r>
  <r>
    <n v="16"/>
    <x v="0"/>
    <x v="2732"/>
    <x v="1"/>
    <x v="3"/>
  </r>
  <r>
    <n v="48"/>
    <x v="1"/>
    <x v="2733"/>
    <x v="3"/>
    <x v="3"/>
  </r>
  <r>
    <n v="50"/>
    <x v="1"/>
    <x v="2734"/>
    <x v="1"/>
    <x v="3"/>
  </r>
  <r>
    <n v="2"/>
    <x v="0"/>
    <x v="2735"/>
    <x v="0"/>
    <x v="3"/>
  </r>
  <r>
    <n v="5"/>
    <x v="1"/>
    <x v="2736"/>
    <x v="0"/>
    <x v="3"/>
  </r>
  <r>
    <n v="35"/>
    <x v="1"/>
    <x v="2737"/>
    <x v="1"/>
    <x v="3"/>
  </r>
  <r>
    <n v="2"/>
    <x v="1"/>
    <x v="2738"/>
    <x v="1"/>
    <x v="3"/>
  </r>
  <r>
    <n v="50"/>
    <x v="2"/>
    <x v="2739"/>
    <x v="1"/>
    <x v="3"/>
  </r>
  <r>
    <n v="44"/>
    <x v="2"/>
    <x v="2740"/>
    <x v="1"/>
    <x v="3"/>
  </r>
  <r>
    <n v="30"/>
    <x v="1"/>
    <x v="2741"/>
    <x v="1"/>
    <x v="3"/>
  </r>
  <r>
    <n v="30"/>
    <x v="0"/>
    <x v="2742"/>
    <x v="1"/>
    <x v="3"/>
  </r>
  <r>
    <n v="27"/>
    <x v="1"/>
    <x v="2743"/>
    <x v="0"/>
    <x v="3"/>
  </r>
  <r>
    <n v="26"/>
    <x v="2"/>
    <x v="2744"/>
    <x v="0"/>
    <x v="3"/>
  </r>
  <r>
    <n v="32"/>
    <x v="0"/>
    <x v="2745"/>
    <x v="1"/>
    <x v="3"/>
  </r>
  <r>
    <n v="1"/>
    <x v="0"/>
    <x v="2746"/>
    <x v="1"/>
    <x v="3"/>
  </r>
  <r>
    <n v="15"/>
    <x v="0"/>
    <x v="1016"/>
    <x v="2"/>
    <x v="3"/>
  </r>
  <r>
    <n v="15"/>
    <x v="0"/>
    <x v="2747"/>
    <x v="1"/>
    <x v="3"/>
  </r>
  <r>
    <n v="7"/>
    <x v="0"/>
    <x v="2748"/>
    <x v="0"/>
    <x v="3"/>
  </r>
  <r>
    <n v="32"/>
    <x v="0"/>
    <x v="2749"/>
    <x v="3"/>
    <x v="3"/>
  </r>
  <r>
    <n v="31"/>
    <x v="1"/>
    <x v="2750"/>
    <x v="0"/>
    <x v="3"/>
  </r>
  <r>
    <n v="13"/>
    <x v="1"/>
    <x v="2751"/>
    <x v="2"/>
    <x v="3"/>
  </r>
  <r>
    <n v="37"/>
    <x v="0"/>
    <x v="2752"/>
    <x v="1"/>
    <x v="3"/>
  </r>
  <r>
    <n v="7"/>
    <x v="2"/>
    <x v="901"/>
    <x v="1"/>
    <x v="3"/>
  </r>
  <r>
    <n v="45"/>
    <x v="0"/>
    <x v="2753"/>
    <x v="1"/>
    <x v="3"/>
  </r>
  <r>
    <n v="43"/>
    <x v="1"/>
    <x v="2754"/>
    <x v="1"/>
    <x v="3"/>
  </r>
  <r>
    <n v="20"/>
    <x v="0"/>
    <x v="2755"/>
    <x v="1"/>
    <x v="3"/>
  </r>
  <r>
    <n v="15"/>
    <x v="2"/>
    <x v="2756"/>
    <x v="1"/>
    <x v="3"/>
  </r>
  <r>
    <n v="6"/>
    <x v="2"/>
    <x v="2757"/>
    <x v="1"/>
    <x v="3"/>
  </r>
  <r>
    <n v="38"/>
    <x v="1"/>
    <x v="2758"/>
    <x v="3"/>
    <x v="3"/>
  </r>
  <r>
    <n v="38"/>
    <x v="0"/>
    <x v="2759"/>
    <x v="1"/>
    <x v="3"/>
  </r>
  <r>
    <n v="21"/>
    <x v="1"/>
    <x v="2760"/>
    <x v="1"/>
    <x v="3"/>
  </r>
  <r>
    <n v="19"/>
    <x v="0"/>
    <x v="2761"/>
    <x v="1"/>
    <x v="3"/>
  </r>
  <r>
    <n v="41"/>
    <x v="1"/>
    <x v="2762"/>
    <x v="2"/>
    <x v="3"/>
  </r>
  <r>
    <n v="32"/>
    <x v="0"/>
    <x v="2763"/>
    <x v="1"/>
    <x v="3"/>
  </r>
  <r>
    <n v="45"/>
    <x v="0"/>
    <x v="1585"/>
    <x v="1"/>
    <x v="3"/>
  </r>
  <r>
    <n v="39"/>
    <x v="2"/>
    <x v="2764"/>
    <x v="2"/>
    <x v="3"/>
  </r>
  <r>
    <n v="37"/>
    <x v="0"/>
    <x v="2765"/>
    <x v="2"/>
    <x v="3"/>
  </r>
  <r>
    <n v="42"/>
    <x v="0"/>
    <x v="2766"/>
    <x v="2"/>
    <x v="3"/>
  </r>
  <r>
    <n v="31"/>
    <x v="0"/>
    <x v="2767"/>
    <x v="2"/>
    <x v="3"/>
  </r>
  <r>
    <n v="24"/>
    <x v="0"/>
    <x v="2768"/>
    <x v="2"/>
    <x v="3"/>
  </r>
  <r>
    <n v="9"/>
    <x v="0"/>
    <x v="2769"/>
    <x v="0"/>
    <x v="3"/>
  </r>
  <r>
    <n v="26"/>
    <x v="2"/>
    <x v="2770"/>
    <x v="3"/>
    <x v="3"/>
  </r>
  <r>
    <n v="36"/>
    <x v="2"/>
    <x v="2771"/>
    <x v="3"/>
    <x v="3"/>
  </r>
  <r>
    <n v="16"/>
    <x v="0"/>
    <x v="2772"/>
    <x v="3"/>
    <x v="3"/>
  </r>
  <r>
    <n v="42"/>
    <x v="2"/>
    <x v="2773"/>
    <x v="1"/>
    <x v="3"/>
  </r>
  <r>
    <n v="43"/>
    <x v="1"/>
    <x v="2774"/>
    <x v="1"/>
    <x v="3"/>
  </r>
  <r>
    <n v="12"/>
    <x v="2"/>
    <x v="2775"/>
    <x v="0"/>
    <x v="3"/>
  </r>
  <r>
    <n v="32"/>
    <x v="0"/>
    <x v="2776"/>
    <x v="1"/>
    <x v="3"/>
  </r>
  <r>
    <n v="36"/>
    <x v="1"/>
    <x v="2777"/>
    <x v="0"/>
    <x v="3"/>
  </r>
  <r>
    <n v="28"/>
    <x v="2"/>
    <x v="2778"/>
    <x v="0"/>
    <x v="3"/>
  </r>
  <r>
    <n v="16"/>
    <x v="2"/>
    <x v="2779"/>
    <x v="1"/>
    <x v="3"/>
  </r>
  <r>
    <n v="33"/>
    <x v="0"/>
    <x v="2780"/>
    <x v="1"/>
    <x v="3"/>
  </r>
  <r>
    <n v="37"/>
    <x v="1"/>
    <x v="2781"/>
    <x v="3"/>
    <x v="3"/>
  </r>
  <r>
    <n v="18"/>
    <x v="2"/>
    <x v="2782"/>
    <x v="1"/>
    <x v="3"/>
  </r>
  <r>
    <n v="46"/>
    <x v="1"/>
    <x v="2783"/>
    <x v="1"/>
    <x v="3"/>
  </r>
  <r>
    <n v="7"/>
    <x v="1"/>
    <x v="2784"/>
    <x v="3"/>
    <x v="3"/>
  </r>
  <r>
    <n v="15"/>
    <x v="0"/>
    <x v="2785"/>
    <x v="3"/>
    <x v="3"/>
  </r>
  <r>
    <n v="26"/>
    <x v="1"/>
    <x v="2786"/>
    <x v="0"/>
    <x v="3"/>
  </r>
  <r>
    <n v="40"/>
    <x v="1"/>
    <x v="2787"/>
    <x v="1"/>
    <x v="3"/>
  </r>
  <r>
    <n v="17"/>
    <x v="2"/>
    <x v="2788"/>
    <x v="1"/>
    <x v="3"/>
  </r>
  <r>
    <n v="5"/>
    <x v="0"/>
    <x v="641"/>
    <x v="1"/>
    <x v="3"/>
  </r>
  <r>
    <n v="44"/>
    <x v="1"/>
    <x v="2789"/>
    <x v="1"/>
    <x v="3"/>
  </r>
  <r>
    <n v="43"/>
    <x v="1"/>
    <x v="2790"/>
    <x v="1"/>
    <x v="3"/>
  </r>
  <r>
    <n v="14"/>
    <x v="0"/>
    <x v="2791"/>
    <x v="1"/>
    <x v="3"/>
  </r>
  <r>
    <n v="24"/>
    <x v="1"/>
    <x v="2792"/>
    <x v="1"/>
    <x v="3"/>
  </r>
  <r>
    <n v="21"/>
    <x v="2"/>
    <x v="2793"/>
    <x v="1"/>
    <x v="3"/>
  </r>
  <r>
    <n v="42"/>
    <x v="1"/>
    <x v="2794"/>
    <x v="0"/>
    <x v="3"/>
  </r>
  <r>
    <n v="17"/>
    <x v="1"/>
    <x v="2795"/>
    <x v="2"/>
    <x v="3"/>
  </r>
  <r>
    <n v="19"/>
    <x v="0"/>
    <x v="2796"/>
    <x v="2"/>
    <x v="3"/>
  </r>
  <r>
    <n v="41"/>
    <x v="0"/>
    <x v="2797"/>
    <x v="1"/>
    <x v="3"/>
  </r>
  <r>
    <n v="27"/>
    <x v="0"/>
    <x v="2798"/>
    <x v="1"/>
    <x v="3"/>
  </r>
  <r>
    <n v="10"/>
    <x v="2"/>
    <x v="2799"/>
    <x v="1"/>
    <x v="3"/>
  </r>
  <r>
    <n v="46"/>
    <x v="0"/>
    <x v="2800"/>
    <x v="2"/>
    <x v="3"/>
  </r>
  <r>
    <n v="36"/>
    <x v="0"/>
    <x v="2801"/>
    <x v="2"/>
    <x v="3"/>
  </r>
  <r>
    <n v="7"/>
    <x v="1"/>
    <x v="2802"/>
    <x v="2"/>
    <x v="3"/>
  </r>
  <r>
    <n v="9"/>
    <x v="0"/>
    <x v="2803"/>
    <x v="2"/>
    <x v="3"/>
  </r>
  <r>
    <n v="42"/>
    <x v="0"/>
    <x v="2804"/>
    <x v="1"/>
    <x v="3"/>
  </r>
  <r>
    <n v="19"/>
    <x v="0"/>
    <x v="803"/>
    <x v="1"/>
    <x v="3"/>
  </r>
  <r>
    <n v="32"/>
    <x v="0"/>
    <x v="2805"/>
    <x v="2"/>
    <x v="3"/>
  </r>
  <r>
    <n v="14"/>
    <x v="1"/>
    <x v="2806"/>
    <x v="3"/>
    <x v="3"/>
  </r>
  <r>
    <n v="27"/>
    <x v="1"/>
    <x v="2807"/>
    <x v="2"/>
    <x v="3"/>
  </r>
  <r>
    <n v="45"/>
    <x v="0"/>
    <x v="2808"/>
    <x v="2"/>
    <x v="3"/>
  </r>
  <r>
    <n v="18"/>
    <x v="0"/>
    <x v="2809"/>
    <x v="2"/>
    <x v="3"/>
  </r>
  <r>
    <n v="43"/>
    <x v="0"/>
    <x v="2810"/>
    <x v="1"/>
    <x v="3"/>
  </r>
  <r>
    <n v="50"/>
    <x v="2"/>
    <x v="2811"/>
    <x v="1"/>
    <x v="3"/>
  </r>
  <r>
    <n v="32"/>
    <x v="0"/>
    <x v="2812"/>
    <x v="1"/>
    <x v="3"/>
  </r>
  <r>
    <n v="50"/>
    <x v="1"/>
    <x v="2813"/>
    <x v="1"/>
    <x v="3"/>
  </r>
  <r>
    <n v="23"/>
    <x v="0"/>
    <x v="2814"/>
    <x v="1"/>
    <x v="3"/>
  </r>
  <r>
    <n v="11"/>
    <x v="0"/>
    <x v="2150"/>
    <x v="1"/>
    <x v="3"/>
  </r>
  <r>
    <n v="3"/>
    <x v="2"/>
    <x v="2815"/>
    <x v="0"/>
    <x v="3"/>
  </r>
  <r>
    <n v="8"/>
    <x v="2"/>
    <x v="2816"/>
    <x v="0"/>
    <x v="3"/>
  </r>
  <r>
    <n v="17"/>
    <x v="0"/>
    <x v="2817"/>
    <x v="3"/>
    <x v="3"/>
  </r>
  <r>
    <n v="13"/>
    <x v="0"/>
    <x v="2818"/>
    <x v="2"/>
    <x v="3"/>
  </r>
  <r>
    <n v="8"/>
    <x v="0"/>
    <x v="2819"/>
    <x v="3"/>
    <x v="3"/>
  </r>
  <r>
    <n v="25"/>
    <x v="1"/>
    <x v="2820"/>
    <x v="1"/>
    <x v="3"/>
  </r>
  <r>
    <n v="46"/>
    <x v="0"/>
    <x v="2821"/>
    <x v="1"/>
    <x v="3"/>
  </r>
  <r>
    <n v="33"/>
    <x v="0"/>
    <x v="2822"/>
    <x v="2"/>
    <x v="3"/>
  </r>
  <r>
    <n v="22"/>
    <x v="1"/>
    <x v="2823"/>
    <x v="1"/>
    <x v="3"/>
  </r>
  <r>
    <n v="25"/>
    <x v="1"/>
    <x v="2824"/>
    <x v="1"/>
    <x v="3"/>
  </r>
  <r>
    <n v="7"/>
    <x v="1"/>
    <x v="2825"/>
    <x v="1"/>
    <x v="3"/>
  </r>
  <r>
    <n v="21"/>
    <x v="2"/>
    <x v="2826"/>
    <x v="2"/>
    <x v="3"/>
  </r>
  <r>
    <n v="50"/>
    <x v="0"/>
    <x v="2827"/>
    <x v="1"/>
    <x v="3"/>
  </r>
  <r>
    <n v="5"/>
    <x v="0"/>
    <x v="2828"/>
    <x v="3"/>
    <x v="3"/>
  </r>
  <r>
    <n v="12"/>
    <x v="1"/>
    <x v="2829"/>
    <x v="1"/>
    <x v="3"/>
  </r>
  <r>
    <n v="34"/>
    <x v="0"/>
    <x v="2830"/>
    <x v="1"/>
    <x v="3"/>
  </r>
  <r>
    <n v="13"/>
    <x v="1"/>
    <x v="2831"/>
    <x v="2"/>
    <x v="3"/>
  </r>
  <r>
    <n v="7"/>
    <x v="0"/>
    <x v="2832"/>
    <x v="2"/>
    <x v="3"/>
  </r>
  <r>
    <n v="4"/>
    <x v="1"/>
    <x v="2833"/>
    <x v="1"/>
    <x v="3"/>
  </r>
  <r>
    <n v="37"/>
    <x v="2"/>
    <x v="2834"/>
    <x v="1"/>
    <x v="3"/>
  </r>
  <r>
    <n v="27"/>
    <x v="0"/>
    <x v="2835"/>
    <x v="0"/>
    <x v="3"/>
  </r>
  <r>
    <n v="37"/>
    <x v="2"/>
    <x v="2836"/>
    <x v="0"/>
    <x v="3"/>
  </r>
  <r>
    <n v="31"/>
    <x v="0"/>
    <x v="2837"/>
    <x v="0"/>
    <x v="3"/>
  </r>
  <r>
    <n v="41"/>
    <x v="0"/>
    <x v="2838"/>
    <x v="0"/>
    <x v="3"/>
  </r>
  <r>
    <n v="26"/>
    <x v="0"/>
    <x v="2839"/>
    <x v="2"/>
    <x v="3"/>
  </r>
  <r>
    <n v="31"/>
    <x v="2"/>
    <x v="2840"/>
    <x v="1"/>
    <x v="3"/>
  </r>
  <r>
    <n v="40"/>
    <x v="0"/>
    <x v="2841"/>
    <x v="1"/>
    <x v="3"/>
  </r>
  <r>
    <n v="30"/>
    <x v="1"/>
    <x v="2842"/>
    <x v="0"/>
    <x v="3"/>
  </r>
  <r>
    <n v="30"/>
    <x v="2"/>
    <x v="2843"/>
    <x v="1"/>
    <x v="3"/>
  </r>
  <r>
    <n v="3"/>
    <x v="2"/>
    <x v="2844"/>
    <x v="1"/>
    <x v="3"/>
  </r>
  <r>
    <n v="12"/>
    <x v="0"/>
    <x v="2845"/>
    <x v="1"/>
    <x v="3"/>
  </r>
  <r>
    <n v="43"/>
    <x v="1"/>
    <x v="2846"/>
    <x v="1"/>
    <x v="3"/>
  </r>
  <r>
    <n v="10"/>
    <x v="2"/>
    <x v="2847"/>
    <x v="1"/>
    <x v="3"/>
  </r>
  <r>
    <n v="29"/>
    <x v="0"/>
    <x v="2848"/>
    <x v="1"/>
    <x v="3"/>
  </r>
  <r>
    <n v="50"/>
    <x v="1"/>
    <x v="2849"/>
    <x v="2"/>
    <x v="3"/>
  </r>
  <r>
    <n v="11"/>
    <x v="1"/>
    <x v="2850"/>
    <x v="0"/>
    <x v="3"/>
  </r>
  <r>
    <n v="33"/>
    <x v="1"/>
    <x v="2851"/>
    <x v="1"/>
    <x v="3"/>
  </r>
  <r>
    <n v="34"/>
    <x v="0"/>
    <x v="2852"/>
    <x v="1"/>
    <x v="3"/>
  </r>
  <r>
    <n v="36"/>
    <x v="0"/>
    <x v="2853"/>
    <x v="1"/>
    <x v="3"/>
  </r>
  <r>
    <n v="6"/>
    <x v="0"/>
    <x v="2854"/>
    <x v="2"/>
    <x v="3"/>
  </r>
  <r>
    <n v="44"/>
    <x v="0"/>
    <x v="2623"/>
    <x v="1"/>
    <x v="3"/>
  </r>
  <r>
    <n v="18"/>
    <x v="2"/>
    <x v="2855"/>
    <x v="2"/>
    <x v="3"/>
  </r>
  <r>
    <n v="39"/>
    <x v="0"/>
    <x v="2856"/>
    <x v="2"/>
    <x v="3"/>
  </r>
  <r>
    <n v="42"/>
    <x v="0"/>
    <x v="2857"/>
    <x v="1"/>
    <x v="3"/>
  </r>
  <r>
    <n v="16"/>
    <x v="0"/>
    <x v="2858"/>
    <x v="0"/>
    <x v="3"/>
  </r>
  <r>
    <n v="46"/>
    <x v="1"/>
    <x v="2859"/>
    <x v="0"/>
    <x v="3"/>
  </r>
  <r>
    <n v="9"/>
    <x v="1"/>
    <x v="2860"/>
    <x v="1"/>
    <x v="3"/>
  </r>
  <r>
    <n v="21"/>
    <x v="0"/>
    <x v="2861"/>
    <x v="1"/>
    <x v="3"/>
  </r>
  <r>
    <n v="43"/>
    <x v="0"/>
    <x v="2862"/>
    <x v="2"/>
    <x v="3"/>
  </r>
  <r>
    <n v="29"/>
    <x v="0"/>
    <x v="2863"/>
    <x v="2"/>
    <x v="3"/>
  </r>
  <r>
    <n v="33"/>
    <x v="0"/>
    <x v="2864"/>
    <x v="2"/>
    <x v="3"/>
  </r>
  <r>
    <n v="38"/>
    <x v="1"/>
    <x v="2865"/>
    <x v="2"/>
    <x v="3"/>
  </r>
  <r>
    <n v="45"/>
    <x v="1"/>
    <x v="2866"/>
    <x v="2"/>
    <x v="3"/>
  </r>
  <r>
    <n v="46"/>
    <x v="2"/>
    <x v="2867"/>
    <x v="1"/>
    <x v="3"/>
  </r>
  <r>
    <n v="2"/>
    <x v="0"/>
    <x v="2868"/>
    <x v="1"/>
    <x v="3"/>
  </r>
  <r>
    <n v="21"/>
    <x v="0"/>
    <x v="2869"/>
    <x v="3"/>
    <x v="3"/>
  </r>
  <r>
    <n v="32"/>
    <x v="2"/>
    <x v="2870"/>
    <x v="1"/>
    <x v="3"/>
  </r>
  <r>
    <n v="46"/>
    <x v="2"/>
    <x v="2871"/>
    <x v="1"/>
    <x v="3"/>
  </r>
  <r>
    <n v="8"/>
    <x v="0"/>
    <x v="2872"/>
    <x v="3"/>
    <x v="3"/>
  </r>
  <r>
    <n v="29"/>
    <x v="1"/>
    <x v="2873"/>
    <x v="3"/>
    <x v="3"/>
  </r>
  <r>
    <n v="27"/>
    <x v="0"/>
    <x v="2874"/>
    <x v="2"/>
    <x v="3"/>
  </r>
  <r>
    <n v="43"/>
    <x v="1"/>
    <x v="2875"/>
    <x v="2"/>
    <x v="3"/>
  </r>
  <r>
    <n v="31"/>
    <x v="0"/>
    <x v="2876"/>
    <x v="2"/>
    <x v="3"/>
  </r>
  <r>
    <n v="50"/>
    <x v="1"/>
    <x v="2877"/>
    <x v="2"/>
    <x v="3"/>
  </r>
  <r>
    <n v="23"/>
    <x v="0"/>
    <x v="2878"/>
    <x v="1"/>
    <x v="3"/>
  </r>
  <r>
    <n v="46"/>
    <x v="0"/>
    <x v="2879"/>
    <x v="1"/>
    <x v="3"/>
  </r>
  <r>
    <n v="24"/>
    <x v="0"/>
    <x v="2880"/>
    <x v="1"/>
    <x v="3"/>
  </r>
  <r>
    <n v="22"/>
    <x v="0"/>
    <x v="2881"/>
    <x v="1"/>
    <x v="3"/>
  </r>
  <r>
    <n v="30"/>
    <x v="2"/>
    <x v="2882"/>
    <x v="1"/>
    <x v="3"/>
  </r>
  <r>
    <n v="43"/>
    <x v="0"/>
    <x v="2883"/>
    <x v="1"/>
    <x v="3"/>
  </r>
  <r>
    <n v="46"/>
    <x v="0"/>
    <x v="2884"/>
    <x v="1"/>
    <x v="3"/>
  </r>
  <r>
    <n v="41"/>
    <x v="2"/>
    <x v="2885"/>
    <x v="1"/>
    <x v="3"/>
  </r>
  <r>
    <n v="1"/>
    <x v="0"/>
    <x v="2886"/>
    <x v="1"/>
    <x v="3"/>
  </r>
  <r>
    <n v="36"/>
    <x v="0"/>
    <x v="2887"/>
    <x v="1"/>
    <x v="3"/>
  </r>
  <r>
    <n v="11"/>
    <x v="1"/>
    <x v="2888"/>
    <x v="1"/>
    <x v="3"/>
  </r>
  <r>
    <n v="4"/>
    <x v="0"/>
    <x v="2889"/>
    <x v="0"/>
    <x v="3"/>
  </r>
  <r>
    <n v="5"/>
    <x v="0"/>
    <x v="2890"/>
    <x v="2"/>
    <x v="3"/>
  </r>
  <r>
    <n v="29"/>
    <x v="0"/>
    <x v="2891"/>
    <x v="1"/>
    <x v="3"/>
  </r>
  <r>
    <n v="10"/>
    <x v="1"/>
    <x v="2892"/>
    <x v="3"/>
    <x v="3"/>
  </r>
  <r>
    <n v="19"/>
    <x v="0"/>
    <x v="2893"/>
    <x v="3"/>
    <x v="3"/>
  </r>
  <r>
    <n v="20"/>
    <x v="1"/>
    <x v="2894"/>
    <x v="3"/>
    <x v="3"/>
  </r>
  <r>
    <n v="13"/>
    <x v="0"/>
    <x v="2895"/>
    <x v="1"/>
    <x v="3"/>
  </r>
  <r>
    <n v="42"/>
    <x v="0"/>
    <x v="1236"/>
    <x v="0"/>
    <x v="3"/>
  </r>
  <r>
    <n v="10"/>
    <x v="0"/>
    <x v="2896"/>
    <x v="0"/>
    <x v="3"/>
  </r>
  <r>
    <n v="32"/>
    <x v="1"/>
    <x v="2897"/>
    <x v="0"/>
    <x v="3"/>
  </r>
  <r>
    <n v="37"/>
    <x v="0"/>
    <x v="2898"/>
    <x v="2"/>
    <x v="3"/>
  </r>
  <r>
    <n v="44"/>
    <x v="0"/>
    <x v="2899"/>
    <x v="1"/>
    <x v="3"/>
  </r>
  <r>
    <n v="48"/>
    <x v="0"/>
    <x v="2900"/>
    <x v="1"/>
    <x v="3"/>
  </r>
  <r>
    <n v="1"/>
    <x v="1"/>
    <x v="2901"/>
    <x v="2"/>
    <x v="3"/>
  </r>
  <r>
    <n v="18"/>
    <x v="2"/>
    <x v="2902"/>
    <x v="2"/>
    <x v="3"/>
  </r>
  <r>
    <n v="9"/>
    <x v="0"/>
    <x v="2903"/>
    <x v="0"/>
    <x v="3"/>
  </r>
  <r>
    <n v="27"/>
    <x v="0"/>
    <x v="2904"/>
    <x v="2"/>
    <x v="3"/>
  </r>
  <r>
    <n v="25"/>
    <x v="1"/>
    <x v="2905"/>
    <x v="1"/>
    <x v="3"/>
  </r>
  <r>
    <n v="11"/>
    <x v="0"/>
    <x v="2906"/>
    <x v="3"/>
    <x v="3"/>
  </r>
  <r>
    <n v="40"/>
    <x v="1"/>
    <x v="2907"/>
    <x v="2"/>
    <x v="3"/>
  </r>
  <r>
    <n v="5"/>
    <x v="0"/>
    <x v="2908"/>
    <x v="2"/>
    <x v="3"/>
  </r>
  <r>
    <n v="47"/>
    <x v="1"/>
    <x v="2909"/>
    <x v="2"/>
    <x v="3"/>
  </r>
  <r>
    <n v="21"/>
    <x v="1"/>
    <x v="2910"/>
    <x v="0"/>
    <x v="3"/>
  </r>
  <r>
    <n v="3"/>
    <x v="1"/>
    <x v="2911"/>
    <x v="3"/>
    <x v="3"/>
  </r>
  <r>
    <n v="25"/>
    <x v="0"/>
    <x v="2912"/>
    <x v="2"/>
    <x v="3"/>
  </r>
  <r>
    <n v="50"/>
    <x v="0"/>
    <x v="2913"/>
    <x v="1"/>
    <x v="3"/>
  </r>
  <r>
    <n v="4"/>
    <x v="0"/>
    <x v="2914"/>
    <x v="1"/>
    <x v="3"/>
  </r>
  <r>
    <n v="9"/>
    <x v="2"/>
    <x v="2915"/>
    <x v="1"/>
    <x v="3"/>
  </r>
  <r>
    <n v="37"/>
    <x v="1"/>
    <x v="2916"/>
    <x v="1"/>
    <x v="3"/>
  </r>
  <r>
    <n v="7"/>
    <x v="2"/>
    <x v="2917"/>
    <x v="1"/>
    <x v="3"/>
  </r>
  <r>
    <n v="14"/>
    <x v="2"/>
    <x v="2918"/>
    <x v="2"/>
    <x v="3"/>
  </r>
  <r>
    <n v="35"/>
    <x v="0"/>
    <x v="2919"/>
    <x v="1"/>
    <x v="3"/>
  </r>
  <r>
    <n v="7"/>
    <x v="2"/>
    <x v="2920"/>
    <x v="1"/>
    <x v="3"/>
  </r>
  <r>
    <n v="41"/>
    <x v="1"/>
    <x v="2921"/>
    <x v="2"/>
    <x v="3"/>
  </r>
  <r>
    <n v="10"/>
    <x v="2"/>
    <x v="2922"/>
    <x v="0"/>
    <x v="3"/>
  </r>
  <r>
    <n v="45"/>
    <x v="1"/>
    <x v="2923"/>
    <x v="0"/>
    <x v="3"/>
  </r>
  <r>
    <n v="11"/>
    <x v="0"/>
    <x v="2924"/>
    <x v="2"/>
    <x v="3"/>
  </r>
  <r>
    <n v="20"/>
    <x v="0"/>
    <x v="2925"/>
    <x v="1"/>
    <x v="3"/>
  </r>
  <r>
    <n v="4"/>
    <x v="1"/>
    <x v="2926"/>
    <x v="1"/>
    <x v="3"/>
  </r>
  <r>
    <n v="50"/>
    <x v="0"/>
    <x v="2927"/>
    <x v="1"/>
    <x v="3"/>
  </r>
  <r>
    <n v="7"/>
    <x v="2"/>
    <x v="2928"/>
    <x v="0"/>
    <x v="3"/>
  </r>
  <r>
    <n v="37"/>
    <x v="1"/>
    <x v="2929"/>
    <x v="2"/>
    <x v="3"/>
  </r>
  <r>
    <n v="30"/>
    <x v="1"/>
    <x v="2930"/>
    <x v="2"/>
    <x v="3"/>
  </r>
  <r>
    <n v="49"/>
    <x v="1"/>
    <x v="2931"/>
    <x v="1"/>
    <x v="3"/>
  </r>
  <r>
    <n v="36"/>
    <x v="0"/>
    <x v="2932"/>
    <x v="1"/>
    <x v="3"/>
  </r>
  <r>
    <n v="49"/>
    <x v="2"/>
    <x v="2933"/>
    <x v="1"/>
    <x v="3"/>
  </r>
  <r>
    <n v="3"/>
    <x v="1"/>
    <x v="2934"/>
    <x v="1"/>
    <x v="3"/>
  </r>
  <r>
    <n v="29"/>
    <x v="0"/>
    <x v="2935"/>
    <x v="1"/>
    <x v="3"/>
  </r>
  <r>
    <n v="23"/>
    <x v="0"/>
    <x v="2936"/>
    <x v="1"/>
    <x v="3"/>
  </r>
  <r>
    <n v="1"/>
    <x v="1"/>
    <x v="2937"/>
    <x v="1"/>
    <x v="3"/>
  </r>
  <r>
    <n v="31"/>
    <x v="0"/>
    <x v="2938"/>
    <x v="1"/>
    <x v="3"/>
  </r>
  <r>
    <n v="19"/>
    <x v="2"/>
    <x v="2939"/>
    <x v="2"/>
    <x v="3"/>
  </r>
  <r>
    <n v="17"/>
    <x v="0"/>
    <x v="2940"/>
    <x v="2"/>
    <x v="3"/>
  </r>
  <r>
    <n v="6"/>
    <x v="0"/>
    <x v="2941"/>
    <x v="1"/>
    <x v="3"/>
  </r>
  <r>
    <n v="7"/>
    <x v="1"/>
    <x v="2942"/>
    <x v="1"/>
    <x v="3"/>
  </r>
  <r>
    <n v="8"/>
    <x v="0"/>
    <x v="2943"/>
    <x v="0"/>
    <x v="3"/>
  </r>
  <r>
    <n v="31"/>
    <x v="1"/>
    <x v="2944"/>
    <x v="0"/>
    <x v="3"/>
  </r>
  <r>
    <n v="36"/>
    <x v="0"/>
    <x v="2945"/>
    <x v="0"/>
    <x v="3"/>
  </r>
  <r>
    <n v="22"/>
    <x v="0"/>
    <x v="2946"/>
    <x v="1"/>
    <x v="3"/>
  </r>
  <r>
    <n v="14"/>
    <x v="0"/>
    <x v="2947"/>
    <x v="1"/>
    <x v="3"/>
  </r>
  <r>
    <n v="37"/>
    <x v="1"/>
    <x v="2948"/>
    <x v="1"/>
    <x v="3"/>
  </r>
  <r>
    <n v="6"/>
    <x v="1"/>
    <x v="2949"/>
    <x v="1"/>
    <x v="3"/>
  </r>
  <r>
    <n v="26"/>
    <x v="1"/>
    <x v="2950"/>
    <x v="1"/>
    <x v="3"/>
  </r>
  <r>
    <n v="27"/>
    <x v="0"/>
    <x v="2951"/>
    <x v="1"/>
    <x v="3"/>
  </r>
  <r>
    <n v="4"/>
    <x v="2"/>
    <x v="2952"/>
    <x v="3"/>
    <x v="3"/>
  </r>
  <r>
    <n v="31"/>
    <x v="0"/>
    <x v="2953"/>
    <x v="3"/>
    <x v="3"/>
  </r>
  <r>
    <n v="14"/>
    <x v="2"/>
    <x v="2954"/>
    <x v="0"/>
    <x v="3"/>
  </r>
  <r>
    <n v="24"/>
    <x v="0"/>
    <x v="2955"/>
    <x v="3"/>
    <x v="3"/>
  </r>
  <r>
    <n v="28"/>
    <x v="0"/>
    <x v="2956"/>
    <x v="1"/>
    <x v="3"/>
  </r>
  <r>
    <n v="15"/>
    <x v="0"/>
    <x v="2957"/>
    <x v="1"/>
    <x v="3"/>
  </r>
  <r>
    <n v="36"/>
    <x v="0"/>
    <x v="2958"/>
    <x v="0"/>
    <x v="3"/>
  </r>
  <r>
    <n v="46"/>
    <x v="1"/>
    <x v="2959"/>
    <x v="0"/>
    <x v="3"/>
  </r>
  <r>
    <n v="22"/>
    <x v="1"/>
    <x v="2960"/>
    <x v="0"/>
    <x v="3"/>
  </r>
  <r>
    <n v="40"/>
    <x v="0"/>
    <x v="2961"/>
    <x v="0"/>
    <x v="3"/>
  </r>
  <r>
    <n v="24"/>
    <x v="1"/>
    <x v="2962"/>
    <x v="3"/>
    <x v="3"/>
  </r>
  <r>
    <n v="32"/>
    <x v="1"/>
    <x v="2963"/>
    <x v="2"/>
    <x v="3"/>
  </r>
  <r>
    <n v="3"/>
    <x v="1"/>
    <x v="2964"/>
    <x v="3"/>
    <x v="3"/>
  </r>
  <r>
    <n v="22"/>
    <x v="0"/>
    <x v="2965"/>
    <x v="2"/>
    <x v="3"/>
  </r>
  <r>
    <n v="50"/>
    <x v="0"/>
    <x v="2966"/>
    <x v="2"/>
    <x v="3"/>
  </r>
  <r>
    <n v="30"/>
    <x v="0"/>
    <x v="2967"/>
    <x v="2"/>
    <x v="3"/>
  </r>
  <r>
    <n v="49"/>
    <x v="1"/>
    <x v="2968"/>
    <x v="2"/>
    <x v="3"/>
  </r>
  <r>
    <n v="1"/>
    <x v="2"/>
    <x v="2969"/>
    <x v="2"/>
    <x v="3"/>
  </r>
  <r>
    <n v="43"/>
    <x v="2"/>
    <x v="2970"/>
    <x v="1"/>
    <x v="3"/>
  </r>
  <r>
    <n v="32"/>
    <x v="0"/>
    <x v="2971"/>
    <x v="0"/>
    <x v="3"/>
  </r>
  <r>
    <n v="21"/>
    <x v="2"/>
    <x v="2972"/>
    <x v="2"/>
    <x v="3"/>
  </r>
  <r>
    <n v="17"/>
    <x v="2"/>
    <x v="2973"/>
    <x v="2"/>
    <x v="3"/>
  </r>
  <r>
    <n v="7"/>
    <x v="0"/>
    <x v="2101"/>
    <x v="1"/>
    <x v="3"/>
  </r>
  <r>
    <n v="21"/>
    <x v="0"/>
    <x v="2974"/>
    <x v="1"/>
    <x v="3"/>
  </r>
  <r>
    <n v="25"/>
    <x v="0"/>
    <x v="2975"/>
    <x v="1"/>
    <x v="3"/>
  </r>
  <r>
    <n v="24"/>
    <x v="1"/>
    <x v="2976"/>
    <x v="1"/>
    <x v="3"/>
  </r>
  <r>
    <n v="8"/>
    <x v="1"/>
    <x v="2977"/>
    <x v="1"/>
    <x v="3"/>
  </r>
  <r>
    <n v="32"/>
    <x v="0"/>
    <x v="2978"/>
    <x v="3"/>
    <x v="3"/>
  </r>
  <r>
    <n v="9"/>
    <x v="0"/>
    <x v="1742"/>
    <x v="2"/>
    <x v="3"/>
  </r>
  <r>
    <n v="5"/>
    <x v="0"/>
    <x v="2979"/>
    <x v="2"/>
    <x v="3"/>
  </r>
  <r>
    <n v="43"/>
    <x v="0"/>
    <x v="2980"/>
    <x v="1"/>
    <x v="3"/>
  </r>
  <r>
    <n v="47"/>
    <x v="0"/>
    <x v="2981"/>
    <x v="1"/>
    <x v="3"/>
  </r>
  <r>
    <n v="45"/>
    <x v="0"/>
    <x v="2982"/>
    <x v="1"/>
    <x v="3"/>
  </r>
  <r>
    <n v="25"/>
    <x v="2"/>
    <x v="2983"/>
    <x v="1"/>
    <x v="3"/>
  </r>
  <r>
    <n v="18"/>
    <x v="2"/>
    <x v="2984"/>
    <x v="1"/>
    <x v="3"/>
  </r>
  <r>
    <n v="29"/>
    <x v="1"/>
    <x v="2985"/>
    <x v="1"/>
    <x v="3"/>
  </r>
  <r>
    <n v="16"/>
    <x v="0"/>
    <x v="2986"/>
    <x v="1"/>
    <x v="3"/>
  </r>
  <r>
    <n v="18"/>
    <x v="0"/>
    <x v="2987"/>
    <x v="1"/>
    <x v="3"/>
  </r>
  <r>
    <n v="21"/>
    <x v="0"/>
    <x v="2988"/>
    <x v="1"/>
    <x v="3"/>
  </r>
  <r>
    <n v="50"/>
    <x v="0"/>
    <x v="2989"/>
    <x v="1"/>
    <x v="3"/>
  </r>
  <r>
    <n v="34"/>
    <x v="0"/>
    <x v="583"/>
    <x v="1"/>
    <x v="3"/>
  </r>
  <r>
    <n v="45"/>
    <x v="0"/>
    <x v="2990"/>
    <x v="2"/>
    <x v="3"/>
  </r>
  <r>
    <n v="37"/>
    <x v="0"/>
    <x v="2991"/>
    <x v="2"/>
    <x v="3"/>
  </r>
  <r>
    <n v="39"/>
    <x v="1"/>
    <x v="2992"/>
    <x v="0"/>
    <x v="3"/>
  </r>
  <r>
    <n v="49"/>
    <x v="0"/>
    <x v="2993"/>
    <x v="0"/>
    <x v="3"/>
  </r>
  <r>
    <n v="1"/>
    <x v="0"/>
    <x v="2994"/>
    <x v="0"/>
    <x v="3"/>
  </r>
  <r>
    <n v="39"/>
    <x v="1"/>
    <x v="2995"/>
    <x v="1"/>
    <x v="3"/>
  </r>
  <r>
    <n v="45"/>
    <x v="0"/>
    <x v="2996"/>
    <x v="1"/>
    <x v="3"/>
  </r>
  <r>
    <n v="36"/>
    <x v="0"/>
    <x v="2997"/>
    <x v="1"/>
    <x v="3"/>
  </r>
  <r>
    <n v="24"/>
    <x v="2"/>
    <x v="2998"/>
    <x v="1"/>
    <x v="3"/>
  </r>
  <r>
    <n v="40"/>
    <x v="0"/>
    <x v="2999"/>
    <x v="1"/>
    <x v="3"/>
  </r>
  <r>
    <n v="6"/>
    <x v="2"/>
    <x v="3000"/>
    <x v="2"/>
    <x v="3"/>
  </r>
  <r>
    <n v="32"/>
    <x v="1"/>
    <x v="3001"/>
    <x v="2"/>
    <x v="3"/>
  </r>
  <r>
    <n v="46"/>
    <x v="0"/>
    <x v="3002"/>
    <x v="1"/>
    <x v="3"/>
  </r>
  <r>
    <n v="41"/>
    <x v="0"/>
    <x v="3003"/>
    <x v="1"/>
    <x v="3"/>
  </r>
  <r>
    <n v="27"/>
    <x v="2"/>
    <x v="3004"/>
    <x v="0"/>
    <x v="3"/>
  </r>
  <r>
    <n v="8"/>
    <x v="2"/>
    <x v="3005"/>
    <x v="0"/>
    <x v="3"/>
  </r>
  <r>
    <n v="39"/>
    <x v="1"/>
    <x v="3006"/>
    <x v="0"/>
    <x v="3"/>
  </r>
  <r>
    <n v="47"/>
    <x v="0"/>
    <x v="3007"/>
    <x v="0"/>
    <x v="3"/>
  </r>
  <r>
    <n v="41"/>
    <x v="2"/>
    <x v="3008"/>
    <x v="1"/>
    <x v="3"/>
  </r>
  <r>
    <n v="44"/>
    <x v="1"/>
    <x v="3009"/>
    <x v="0"/>
    <x v="3"/>
  </r>
  <r>
    <n v="32"/>
    <x v="1"/>
    <x v="3010"/>
    <x v="1"/>
    <x v="3"/>
  </r>
  <r>
    <n v="16"/>
    <x v="0"/>
    <x v="3011"/>
    <x v="0"/>
    <x v="3"/>
  </r>
  <r>
    <n v="13"/>
    <x v="0"/>
    <x v="3012"/>
    <x v="1"/>
    <x v="3"/>
  </r>
  <r>
    <n v="31"/>
    <x v="2"/>
    <x v="3013"/>
    <x v="3"/>
    <x v="3"/>
  </r>
  <r>
    <n v="38"/>
    <x v="0"/>
    <x v="2989"/>
    <x v="2"/>
    <x v="3"/>
  </r>
  <r>
    <n v="16"/>
    <x v="1"/>
    <x v="3014"/>
    <x v="2"/>
    <x v="3"/>
  </r>
  <r>
    <n v="12"/>
    <x v="1"/>
    <x v="3015"/>
    <x v="2"/>
    <x v="3"/>
  </r>
  <r>
    <n v="24"/>
    <x v="0"/>
    <x v="2054"/>
    <x v="2"/>
    <x v="3"/>
  </r>
  <r>
    <n v="10"/>
    <x v="0"/>
    <x v="3016"/>
    <x v="2"/>
    <x v="3"/>
  </r>
  <r>
    <n v="11"/>
    <x v="1"/>
    <x v="3017"/>
    <x v="2"/>
    <x v="3"/>
  </r>
  <r>
    <n v="1"/>
    <x v="0"/>
    <x v="3018"/>
    <x v="0"/>
    <x v="3"/>
  </r>
  <r>
    <n v="5"/>
    <x v="0"/>
    <x v="3019"/>
    <x v="1"/>
    <x v="3"/>
  </r>
  <r>
    <n v="3"/>
    <x v="0"/>
    <x v="3020"/>
    <x v="1"/>
    <x v="3"/>
  </r>
  <r>
    <n v="11"/>
    <x v="0"/>
    <x v="3021"/>
    <x v="1"/>
    <x v="3"/>
  </r>
  <r>
    <n v="3"/>
    <x v="2"/>
    <x v="3022"/>
    <x v="1"/>
    <x v="3"/>
  </r>
  <r>
    <n v="46"/>
    <x v="1"/>
    <x v="3023"/>
    <x v="2"/>
    <x v="3"/>
  </r>
  <r>
    <n v="2"/>
    <x v="0"/>
    <x v="3024"/>
    <x v="0"/>
    <x v="3"/>
  </r>
  <r>
    <n v="27"/>
    <x v="2"/>
    <x v="3025"/>
    <x v="3"/>
    <x v="3"/>
  </r>
  <r>
    <n v="41"/>
    <x v="0"/>
    <x v="3026"/>
    <x v="1"/>
    <x v="3"/>
  </r>
  <r>
    <n v="21"/>
    <x v="0"/>
    <x v="3027"/>
    <x v="2"/>
    <x v="3"/>
  </r>
  <r>
    <n v="22"/>
    <x v="0"/>
    <x v="3028"/>
    <x v="1"/>
    <x v="3"/>
  </r>
  <r>
    <n v="27"/>
    <x v="1"/>
    <x v="3029"/>
    <x v="1"/>
    <x v="3"/>
  </r>
  <r>
    <n v="47"/>
    <x v="2"/>
    <x v="3030"/>
    <x v="1"/>
    <x v="3"/>
  </r>
  <r>
    <n v="12"/>
    <x v="2"/>
    <x v="3031"/>
    <x v="1"/>
    <x v="3"/>
  </r>
  <r>
    <n v="41"/>
    <x v="0"/>
    <x v="3032"/>
    <x v="0"/>
    <x v="3"/>
  </r>
  <r>
    <n v="35"/>
    <x v="0"/>
    <x v="3033"/>
    <x v="2"/>
    <x v="3"/>
  </r>
  <r>
    <n v="24"/>
    <x v="0"/>
    <x v="3034"/>
    <x v="0"/>
    <x v="3"/>
  </r>
  <r>
    <n v="48"/>
    <x v="2"/>
    <x v="3035"/>
    <x v="0"/>
    <x v="3"/>
  </r>
  <r>
    <n v="4"/>
    <x v="2"/>
    <x v="3036"/>
    <x v="0"/>
    <x v="3"/>
  </r>
  <r>
    <n v="40"/>
    <x v="1"/>
    <x v="3037"/>
    <x v="0"/>
    <x v="3"/>
  </r>
  <r>
    <n v="6"/>
    <x v="1"/>
    <x v="3038"/>
    <x v="1"/>
    <x v="3"/>
  </r>
  <r>
    <n v="42"/>
    <x v="0"/>
    <x v="3039"/>
    <x v="1"/>
    <x v="3"/>
  </r>
  <r>
    <n v="48"/>
    <x v="2"/>
    <x v="3040"/>
    <x v="1"/>
    <x v="3"/>
  </r>
  <r>
    <n v="28"/>
    <x v="1"/>
    <x v="3041"/>
    <x v="1"/>
    <x v="3"/>
  </r>
  <r>
    <n v="48"/>
    <x v="0"/>
    <x v="3042"/>
    <x v="1"/>
    <x v="3"/>
  </r>
  <r>
    <n v="3"/>
    <x v="0"/>
    <x v="3043"/>
    <x v="2"/>
    <x v="3"/>
  </r>
  <r>
    <n v="4"/>
    <x v="0"/>
    <x v="3044"/>
    <x v="0"/>
    <x v="3"/>
  </r>
  <r>
    <n v="6"/>
    <x v="1"/>
    <x v="3045"/>
    <x v="1"/>
    <x v="3"/>
  </r>
  <r>
    <n v="41"/>
    <x v="1"/>
    <x v="3046"/>
    <x v="1"/>
    <x v="3"/>
  </r>
  <r>
    <n v="12"/>
    <x v="1"/>
    <x v="3047"/>
    <x v="1"/>
    <x v="3"/>
  </r>
  <r>
    <n v="15"/>
    <x v="0"/>
    <x v="3048"/>
    <x v="1"/>
    <x v="3"/>
  </r>
  <r>
    <n v="49"/>
    <x v="0"/>
    <x v="415"/>
    <x v="0"/>
    <x v="3"/>
  </r>
  <r>
    <n v="47"/>
    <x v="2"/>
    <x v="3049"/>
    <x v="3"/>
    <x v="3"/>
  </r>
  <r>
    <n v="6"/>
    <x v="0"/>
    <x v="3050"/>
    <x v="3"/>
    <x v="3"/>
  </r>
  <r>
    <n v="49"/>
    <x v="1"/>
    <x v="3051"/>
    <x v="3"/>
    <x v="3"/>
  </r>
  <r>
    <n v="50"/>
    <x v="0"/>
    <x v="3052"/>
    <x v="1"/>
    <x v="3"/>
  </r>
  <r>
    <n v="17"/>
    <x v="0"/>
    <x v="3053"/>
    <x v="1"/>
    <x v="3"/>
  </r>
  <r>
    <n v="47"/>
    <x v="2"/>
    <x v="3054"/>
    <x v="3"/>
    <x v="3"/>
  </r>
  <r>
    <n v="26"/>
    <x v="2"/>
    <x v="3055"/>
    <x v="3"/>
    <x v="3"/>
  </r>
  <r>
    <n v="26"/>
    <x v="2"/>
    <x v="3056"/>
    <x v="1"/>
    <x v="3"/>
  </r>
  <r>
    <n v="39"/>
    <x v="2"/>
    <x v="3057"/>
    <x v="0"/>
    <x v="3"/>
  </r>
  <r>
    <n v="38"/>
    <x v="1"/>
    <x v="3058"/>
    <x v="0"/>
    <x v="3"/>
  </r>
  <r>
    <n v="46"/>
    <x v="0"/>
    <x v="3059"/>
    <x v="0"/>
    <x v="3"/>
  </r>
  <r>
    <n v="6"/>
    <x v="2"/>
    <x v="3060"/>
    <x v="3"/>
    <x v="3"/>
  </r>
  <r>
    <n v="37"/>
    <x v="0"/>
    <x v="3061"/>
    <x v="1"/>
    <x v="3"/>
  </r>
  <r>
    <n v="13"/>
    <x v="0"/>
    <x v="3062"/>
    <x v="1"/>
    <x v="3"/>
  </r>
  <r>
    <n v="20"/>
    <x v="0"/>
    <x v="3063"/>
    <x v="1"/>
    <x v="3"/>
  </r>
  <r>
    <n v="34"/>
    <x v="0"/>
    <x v="3064"/>
    <x v="1"/>
    <x v="3"/>
  </r>
  <r>
    <n v="34"/>
    <x v="0"/>
    <x v="3065"/>
    <x v="1"/>
    <x v="3"/>
  </r>
  <r>
    <n v="30"/>
    <x v="0"/>
    <x v="3066"/>
    <x v="2"/>
    <x v="3"/>
  </r>
  <r>
    <n v="15"/>
    <x v="1"/>
    <x v="3067"/>
    <x v="0"/>
    <x v="3"/>
  </r>
  <r>
    <n v="35"/>
    <x v="2"/>
    <x v="3068"/>
    <x v="2"/>
    <x v="3"/>
  </r>
  <r>
    <n v="13"/>
    <x v="2"/>
    <x v="1830"/>
    <x v="2"/>
    <x v="3"/>
  </r>
  <r>
    <n v="39"/>
    <x v="0"/>
    <x v="3069"/>
    <x v="1"/>
    <x v="3"/>
  </r>
  <r>
    <n v="49"/>
    <x v="0"/>
    <x v="3070"/>
    <x v="1"/>
    <x v="3"/>
  </r>
  <r>
    <n v="27"/>
    <x v="0"/>
    <x v="3071"/>
    <x v="1"/>
    <x v="3"/>
  </r>
  <r>
    <n v="28"/>
    <x v="1"/>
    <x v="3072"/>
    <x v="1"/>
    <x v="3"/>
  </r>
  <r>
    <n v="27"/>
    <x v="2"/>
    <x v="3073"/>
    <x v="2"/>
    <x v="3"/>
  </r>
  <r>
    <n v="1"/>
    <x v="0"/>
    <x v="54"/>
    <x v="2"/>
    <x v="3"/>
  </r>
  <r>
    <n v="42"/>
    <x v="0"/>
    <x v="3074"/>
    <x v="2"/>
    <x v="3"/>
  </r>
  <r>
    <n v="13"/>
    <x v="1"/>
    <x v="3075"/>
    <x v="2"/>
    <x v="3"/>
  </r>
  <r>
    <n v="27"/>
    <x v="0"/>
    <x v="820"/>
    <x v="2"/>
    <x v="3"/>
  </r>
  <r>
    <n v="2"/>
    <x v="0"/>
    <x v="3076"/>
    <x v="3"/>
    <x v="3"/>
  </r>
  <r>
    <n v="49"/>
    <x v="0"/>
    <x v="3077"/>
    <x v="1"/>
    <x v="3"/>
  </r>
  <r>
    <n v="36"/>
    <x v="0"/>
    <x v="3078"/>
    <x v="2"/>
    <x v="3"/>
  </r>
  <r>
    <n v="5"/>
    <x v="0"/>
    <x v="3079"/>
    <x v="1"/>
    <x v="3"/>
  </r>
  <r>
    <n v="45"/>
    <x v="0"/>
    <x v="3080"/>
    <x v="2"/>
    <x v="3"/>
  </r>
  <r>
    <n v="28"/>
    <x v="0"/>
    <x v="3081"/>
    <x v="2"/>
    <x v="3"/>
  </r>
  <r>
    <n v="3"/>
    <x v="1"/>
    <x v="3082"/>
    <x v="0"/>
    <x v="3"/>
  </r>
  <r>
    <n v="44"/>
    <x v="0"/>
    <x v="3083"/>
    <x v="0"/>
    <x v="3"/>
  </r>
  <r>
    <n v="27"/>
    <x v="1"/>
    <x v="3084"/>
    <x v="0"/>
    <x v="3"/>
  </r>
  <r>
    <n v="31"/>
    <x v="0"/>
    <x v="1207"/>
    <x v="2"/>
    <x v="3"/>
  </r>
  <r>
    <n v="22"/>
    <x v="0"/>
    <x v="3085"/>
    <x v="1"/>
    <x v="3"/>
  </r>
  <r>
    <n v="5"/>
    <x v="1"/>
    <x v="3086"/>
    <x v="0"/>
    <x v="3"/>
  </r>
  <r>
    <n v="21"/>
    <x v="1"/>
    <x v="3087"/>
    <x v="1"/>
    <x v="3"/>
  </r>
  <r>
    <n v="47"/>
    <x v="0"/>
    <x v="3088"/>
    <x v="1"/>
    <x v="3"/>
  </r>
  <r>
    <n v="11"/>
    <x v="0"/>
    <x v="3089"/>
    <x v="1"/>
    <x v="3"/>
  </r>
  <r>
    <n v="47"/>
    <x v="0"/>
    <x v="3090"/>
    <x v="1"/>
    <x v="3"/>
  </r>
  <r>
    <n v="50"/>
    <x v="2"/>
    <x v="3091"/>
    <x v="0"/>
    <x v="3"/>
  </r>
  <r>
    <n v="33"/>
    <x v="0"/>
    <x v="3092"/>
    <x v="0"/>
    <x v="3"/>
  </r>
  <r>
    <n v="45"/>
    <x v="0"/>
    <x v="3093"/>
    <x v="0"/>
    <x v="3"/>
  </r>
  <r>
    <n v="27"/>
    <x v="0"/>
    <x v="3094"/>
    <x v="0"/>
    <x v="3"/>
  </r>
  <r>
    <n v="20"/>
    <x v="0"/>
    <x v="3095"/>
    <x v="1"/>
    <x v="3"/>
  </r>
  <r>
    <n v="11"/>
    <x v="2"/>
    <x v="3096"/>
    <x v="1"/>
    <x v="3"/>
  </r>
  <r>
    <n v="31"/>
    <x v="2"/>
    <x v="3097"/>
    <x v="2"/>
    <x v="3"/>
  </r>
  <r>
    <n v="5"/>
    <x v="2"/>
    <x v="3098"/>
    <x v="2"/>
    <x v="3"/>
  </r>
  <r>
    <n v="4"/>
    <x v="2"/>
    <x v="3099"/>
    <x v="1"/>
    <x v="3"/>
  </r>
  <r>
    <n v="31"/>
    <x v="0"/>
    <x v="3100"/>
    <x v="1"/>
    <x v="3"/>
  </r>
  <r>
    <n v="17"/>
    <x v="0"/>
    <x v="3101"/>
    <x v="1"/>
    <x v="3"/>
  </r>
  <r>
    <n v="31"/>
    <x v="1"/>
    <x v="3102"/>
    <x v="1"/>
    <x v="3"/>
  </r>
  <r>
    <n v="10"/>
    <x v="2"/>
    <x v="3103"/>
    <x v="2"/>
    <x v="3"/>
  </r>
  <r>
    <n v="45"/>
    <x v="2"/>
    <x v="3104"/>
    <x v="2"/>
    <x v="3"/>
  </r>
  <r>
    <n v="16"/>
    <x v="2"/>
    <x v="1814"/>
    <x v="2"/>
    <x v="3"/>
  </r>
  <r>
    <n v="8"/>
    <x v="0"/>
    <x v="3105"/>
    <x v="2"/>
    <x v="3"/>
  </r>
  <r>
    <n v="30"/>
    <x v="1"/>
    <x v="3106"/>
    <x v="0"/>
    <x v="3"/>
  </r>
  <r>
    <n v="32"/>
    <x v="1"/>
    <x v="3107"/>
    <x v="1"/>
    <x v="3"/>
  </r>
  <r>
    <n v="2"/>
    <x v="0"/>
    <x v="3108"/>
    <x v="2"/>
    <x v="3"/>
  </r>
  <r>
    <n v="41"/>
    <x v="0"/>
    <x v="3109"/>
    <x v="2"/>
    <x v="3"/>
  </r>
  <r>
    <n v="38"/>
    <x v="0"/>
    <x v="437"/>
    <x v="0"/>
    <x v="3"/>
  </r>
  <r>
    <n v="5"/>
    <x v="0"/>
    <x v="3110"/>
    <x v="1"/>
    <x v="3"/>
  </r>
  <r>
    <n v="19"/>
    <x v="0"/>
    <x v="3111"/>
    <x v="1"/>
    <x v="3"/>
  </r>
  <r>
    <n v="40"/>
    <x v="1"/>
    <x v="3112"/>
    <x v="1"/>
    <x v="3"/>
  </r>
  <r>
    <n v="22"/>
    <x v="1"/>
    <x v="3113"/>
    <x v="1"/>
    <x v="3"/>
  </r>
  <r>
    <n v="39"/>
    <x v="2"/>
    <x v="3114"/>
    <x v="0"/>
    <x v="3"/>
  </r>
  <r>
    <n v="3"/>
    <x v="1"/>
    <x v="3115"/>
    <x v="1"/>
    <x v="3"/>
  </r>
  <r>
    <n v="28"/>
    <x v="1"/>
    <x v="3116"/>
    <x v="1"/>
    <x v="3"/>
  </r>
  <r>
    <n v="6"/>
    <x v="0"/>
    <x v="3117"/>
    <x v="1"/>
    <x v="3"/>
  </r>
  <r>
    <n v="17"/>
    <x v="0"/>
    <x v="3118"/>
    <x v="1"/>
    <x v="3"/>
  </r>
  <r>
    <n v="5"/>
    <x v="0"/>
    <x v="106"/>
    <x v="1"/>
    <x v="3"/>
  </r>
  <r>
    <n v="8"/>
    <x v="1"/>
    <x v="3119"/>
    <x v="1"/>
    <x v="3"/>
  </r>
  <r>
    <n v="34"/>
    <x v="2"/>
    <x v="3120"/>
    <x v="1"/>
    <x v="3"/>
  </r>
  <r>
    <n v="39"/>
    <x v="0"/>
    <x v="3121"/>
    <x v="1"/>
    <x v="3"/>
  </r>
  <r>
    <n v="18"/>
    <x v="0"/>
    <x v="3122"/>
    <x v="1"/>
    <x v="3"/>
  </r>
  <r>
    <n v="37"/>
    <x v="0"/>
    <x v="3123"/>
    <x v="2"/>
    <x v="3"/>
  </r>
  <r>
    <n v="19"/>
    <x v="0"/>
    <x v="3124"/>
    <x v="3"/>
    <x v="3"/>
  </r>
  <r>
    <n v="6"/>
    <x v="0"/>
    <x v="3125"/>
    <x v="0"/>
    <x v="3"/>
  </r>
  <r>
    <n v="43"/>
    <x v="0"/>
    <x v="3126"/>
    <x v="1"/>
    <x v="3"/>
  </r>
  <r>
    <n v="39"/>
    <x v="2"/>
    <x v="3127"/>
    <x v="1"/>
    <x v="3"/>
  </r>
  <r>
    <n v="18"/>
    <x v="2"/>
    <x v="3128"/>
    <x v="2"/>
    <x v="3"/>
  </r>
  <r>
    <n v="42"/>
    <x v="0"/>
    <x v="3129"/>
    <x v="2"/>
    <x v="3"/>
  </r>
  <r>
    <n v="16"/>
    <x v="0"/>
    <x v="3130"/>
    <x v="2"/>
    <x v="3"/>
  </r>
  <r>
    <n v="26"/>
    <x v="0"/>
    <x v="3131"/>
    <x v="2"/>
    <x v="3"/>
  </r>
  <r>
    <n v="38"/>
    <x v="0"/>
    <x v="3132"/>
    <x v="1"/>
    <x v="3"/>
  </r>
  <r>
    <n v="45"/>
    <x v="2"/>
    <x v="3133"/>
    <x v="0"/>
    <x v="3"/>
  </r>
  <r>
    <n v="2"/>
    <x v="0"/>
    <x v="3134"/>
    <x v="1"/>
    <x v="3"/>
  </r>
  <r>
    <n v="44"/>
    <x v="1"/>
    <x v="2987"/>
    <x v="0"/>
    <x v="3"/>
  </r>
  <r>
    <n v="41"/>
    <x v="1"/>
    <x v="3135"/>
    <x v="0"/>
    <x v="3"/>
  </r>
  <r>
    <n v="5"/>
    <x v="2"/>
    <x v="3136"/>
    <x v="3"/>
    <x v="3"/>
  </r>
  <r>
    <n v="22"/>
    <x v="0"/>
    <x v="3137"/>
    <x v="1"/>
    <x v="3"/>
  </r>
  <r>
    <n v="26"/>
    <x v="0"/>
    <x v="3138"/>
    <x v="2"/>
    <x v="3"/>
  </r>
  <r>
    <n v="41"/>
    <x v="1"/>
    <x v="3139"/>
    <x v="1"/>
    <x v="3"/>
  </r>
  <r>
    <n v="20"/>
    <x v="0"/>
    <x v="404"/>
    <x v="0"/>
    <x v="3"/>
  </r>
  <r>
    <n v="22"/>
    <x v="0"/>
    <x v="3140"/>
    <x v="0"/>
    <x v="3"/>
  </r>
  <r>
    <n v="49"/>
    <x v="0"/>
    <x v="3141"/>
    <x v="0"/>
    <x v="3"/>
  </r>
  <r>
    <n v="20"/>
    <x v="0"/>
    <x v="3142"/>
    <x v="0"/>
    <x v="3"/>
  </r>
  <r>
    <n v="25"/>
    <x v="2"/>
    <x v="3143"/>
    <x v="0"/>
    <x v="3"/>
  </r>
  <r>
    <n v="9"/>
    <x v="1"/>
    <x v="3144"/>
    <x v="1"/>
    <x v="3"/>
  </r>
  <r>
    <n v="22"/>
    <x v="0"/>
    <x v="3145"/>
    <x v="0"/>
    <x v="3"/>
  </r>
  <r>
    <n v="50"/>
    <x v="0"/>
    <x v="3146"/>
    <x v="1"/>
    <x v="3"/>
  </r>
  <r>
    <n v="38"/>
    <x v="0"/>
    <x v="3147"/>
    <x v="1"/>
    <x v="3"/>
  </r>
  <r>
    <n v="17"/>
    <x v="2"/>
    <x v="3148"/>
    <x v="1"/>
    <x v="3"/>
  </r>
  <r>
    <n v="12"/>
    <x v="0"/>
    <x v="3149"/>
    <x v="1"/>
    <x v="3"/>
  </r>
  <r>
    <n v="50"/>
    <x v="0"/>
    <x v="3150"/>
    <x v="1"/>
    <x v="3"/>
  </r>
  <r>
    <n v="5"/>
    <x v="0"/>
    <x v="3151"/>
    <x v="1"/>
    <x v="3"/>
  </r>
  <r>
    <n v="50"/>
    <x v="0"/>
    <x v="3152"/>
    <x v="1"/>
    <x v="3"/>
  </r>
  <r>
    <n v="9"/>
    <x v="0"/>
    <x v="3153"/>
    <x v="2"/>
    <x v="3"/>
  </r>
  <r>
    <n v="17"/>
    <x v="0"/>
    <x v="3154"/>
    <x v="1"/>
    <x v="3"/>
  </r>
  <r>
    <n v="50"/>
    <x v="2"/>
    <x v="3155"/>
    <x v="1"/>
    <x v="3"/>
  </r>
  <r>
    <n v="38"/>
    <x v="0"/>
    <x v="3156"/>
    <x v="2"/>
    <x v="3"/>
  </r>
  <r>
    <n v="20"/>
    <x v="0"/>
    <x v="3157"/>
    <x v="1"/>
    <x v="3"/>
  </r>
  <r>
    <n v="17"/>
    <x v="0"/>
    <x v="3158"/>
    <x v="2"/>
    <x v="3"/>
  </r>
  <r>
    <n v="19"/>
    <x v="0"/>
    <x v="3159"/>
    <x v="1"/>
    <x v="3"/>
  </r>
  <r>
    <n v="47"/>
    <x v="0"/>
    <x v="3160"/>
    <x v="3"/>
    <x v="3"/>
  </r>
  <r>
    <n v="20"/>
    <x v="2"/>
    <x v="3161"/>
    <x v="3"/>
    <x v="3"/>
  </r>
  <r>
    <n v="39"/>
    <x v="2"/>
    <x v="3162"/>
    <x v="1"/>
    <x v="3"/>
  </r>
  <r>
    <n v="2"/>
    <x v="0"/>
    <x v="3163"/>
    <x v="1"/>
    <x v="3"/>
  </r>
  <r>
    <n v="35"/>
    <x v="2"/>
    <x v="3164"/>
    <x v="1"/>
    <x v="3"/>
  </r>
  <r>
    <n v="46"/>
    <x v="2"/>
    <x v="3165"/>
    <x v="2"/>
    <x v="3"/>
  </r>
  <r>
    <n v="42"/>
    <x v="0"/>
    <x v="3166"/>
    <x v="1"/>
    <x v="3"/>
  </r>
  <r>
    <n v="12"/>
    <x v="0"/>
    <x v="3167"/>
    <x v="1"/>
    <x v="3"/>
  </r>
  <r>
    <n v="4"/>
    <x v="2"/>
    <x v="3168"/>
    <x v="1"/>
    <x v="3"/>
  </r>
  <r>
    <n v="39"/>
    <x v="1"/>
    <x v="3169"/>
    <x v="1"/>
    <x v="3"/>
  </r>
  <r>
    <n v="46"/>
    <x v="0"/>
    <x v="3170"/>
    <x v="0"/>
    <x v="3"/>
  </r>
  <r>
    <n v="25"/>
    <x v="1"/>
    <x v="3171"/>
    <x v="0"/>
    <x v="3"/>
  </r>
  <r>
    <n v="10"/>
    <x v="1"/>
    <x v="3172"/>
    <x v="0"/>
    <x v="3"/>
  </r>
  <r>
    <n v="49"/>
    <x v="0"/>
    <x v="3173"/>
    <x v="0"/>
    <x v="3"/>
  </r>
  <r>
    <n v="23"/>
    <x v="0"/>
    <x v="3174"/>
    <x v="0"/>
    <x v="3"/>
  </r>
  <r>
    <n v="19"/>
    <x v="0"/>
    <x v="3175"/>
    <x v="0"/>
    <x v="3"/>
  </r>
  <r>
    <n v="46"/>
    <x v="1"/>
    <x v="3176"/>
    <x v="0"/>
    <x v="3"/>
  </r>
  <r>
    <n v="30"/>
    <x v="0"/>
    <x v="3177"/>
    <x v="0"/>
    <x v="3"/>
  </r>
  <r>
    <n v="7"/>
    <x v="0"/>
    <x v="3178"/>
    <x v="0"/>
    <x v="3"/>
  </r>
  <r>
    <n v="46"/>
    <x v="0"/>
    <x v="3179"/>
    <x v="0"/>
    <x v="3"/>
  </r>
  <r>
    <n v="42"/>
    <x v="1"/>
    <x v="3180"/>
    <x v="1"/>
    <x v="3"/>
  </r>
  <r>
    <n v="21"/>
    <x v="1"/>
    <x v="3181"/>
    <x v="1"/>
    <x v="3"/>
  </r>
  <r>
    <n v="9"/>
    <x v="0"/>
    <x v="3182"/>
    <x v="1"/>
    <x v="3"/>
  </r>
  <r>
    <n v="4"/>
    <x v="0"/>
    <x v="3183"/>
    <x v="0"/>
    <x v="3"/>
  </r>
  <r>
    <n v="27"/>
    <x v="2"/>
    <x v="3184"/>
    <x v="3"/>
    <x v="3"/>
  </r>
  <r>
    <n v="42"/>
    <x v="1"/>
    <x v="3185"/>
    <x v="2"/>
    <x v="3"/>
  </r>
  <r>
    <n v="24"/>
    <x v="1"/>
    <x v="3186"/>
    <x v="3"/>
    <x v="3"/>
  </r>
  <r>
    <n v="15"/>
    <x v="0"/>
    <x v="1331"/>
    <x v="1"/>
    <x v="3"/>
  </r>
  <r>
    <n v="3"/>
    <x v="0"/>
    <x v="3187"/>
    <x v="2"/>
    <x v="3"/>
  </r>
  <r>
    <n v="39"/>
    <x v="0"/>
    <x v="3188"/>
    <x v="2"/>
    <x v="3"/>
  </r>
  <r>
    <n v="17"/>
    <x v="0"/>
    <x v="3189"/>
    <x v="1"/>
    <x v="3"/>
  </r>
  <r>
    <n v="27"/>
    <x v="0"/>
    <x v="3190"/>
    <x v="1"/>
    <x v="3"/>
  </r>
  <r>
    <n v="28"/>
    <x v="1"/>
    <x v="3191"/>
    <x v="1"/>
    <x v="3"/>
  </r>
  <r>
    <n v="46"/>
    <x v="1"/>
    <x v="194"/>
    <x v="3"/>
    <x v="3"/>
  </r>
  <r>
    <n v="16"/>
    <x v="2"/>
    <x v="3192"/>
    <x v="0"/>
    <x v="3"/>
  </r>
  <r>
    <n v="24"/>
    <x v="1"/>
    <x v="3193"/>
    <x v="2"/>
    <x v="3"/>
  </r>
  <r>
    <n v="45"/>
    <x v="0"/>
    <x v="3194"/>
    <x v="2"/>
    <x v="3"/>
  </r>
  <r>
    <n v="3"/>
    <x v="0"/>
    <x v="3195"/>
    <x v="1"/>
    <x v="3"/>
  </r>
  <r>
    <n v="16"/>
    <x v="0"/>
    <x v="3196"/>
    <x v="1"/>
    <x v="3"/>
  </r>
  <r>
    <n v="36"/>
    <x v="0"/>
    <x v="3197"/>
    <x v="0"/>
    <x v="3"/>
  </r>
  <r>
    <n v="34"/>
    <x v="1"/>
    <x v="3198"/>
    <x v="2"/>
    <x v="3"/>
  </r>
  <r>
    <n v="25"/>
    <x v="0"/>
    <x v="3199"/>
    <x v="1"/>
    <x v="3"/>
  </r>
  <r>
    <n v="29"/>
    <x v="1"/>
    <x v="3200"/>
    <x v="0"/>
    <x v="3"/>
  </r>
  <r>
    <n v="20"/>
    <x v="2"/>
    <x v="3201"/>
    <x v="0"/>
    <x v="3"/>
  </r>
  <r>
    <n v="38"/>
    <x v="0"/>
    <x v="3202"/>
    <x v="2"/>
    <x v="3"/>
  </r>
  <r>
    <n v="15"/>
    <x v="0"/>
    <x v="3203"/>
    <x v="1"/>
    <x v="3"/>
  </r>
  <r>
    <n v="40"/>
    <x v="2"/>
    <x v="3204"/>
    <x v="2"/>
    <x v="3"/>
  </r>
  <r>
    <n v="4"/>
    <x v="0"/>
    <x v="2757"/>
    <x v="1"/>
    <x v="3"/>
  </r>
  <r>
    <n v="9"/>
    <x v="1"/>
    <x v="3205"/>
    <x v="1"/>
    <x v="3"/>
  </r>
  <r>
    <n v="48"/>
    <x v="2"/>
    <x v="3206"/>
    <x v="1"/>
    <x v="3"/>
  </r>
  <r>
    <n v="30"/>
    <x v="1"/>
    <x v="3207"/>
    <x v="2"/>
    <x v="3"/>
  </r>
  <r>
    <n v="42"/>
    <x v="1"/>
    <x v="3208"/>
    <x v="2"/>
    <x v="3"/>
  </r>
  <r>
    <n v="12"/>
    <x v="2"/>
    <x v="3209"/>
    <x v="2"/>
    <x v="3"/>
  </r>
  <r>
    <n v="11"/>
    <x v="2"/>
    <x v="3210"/>
    <x v="2"/>
    <x v="3"/>
  </r>
  <r>
    <n v="12"/>
    <x v="0"/>
    <x v="2903"/>
    <x v="1"/>
    <x v="3"/>
  </r>
  <r>
    <n v="49"/>
    <x v="0"/>
    <x v="3211"/>
    <x v="1"/>
    <x v="3"/>
  </r>
  <r>
    <n v="20"/>
    <x v="0"/>
    <x v="3212"/>
    <x v="1"/>
    <x v="3"/>
  </r>
  <r>
    <n v="32"/>
    <x v="2"/>
    <x v="3213"/>
    <x v="0"/>
    <x v="3"/>
  </r>
  <r>
    <n v="27"/>
    <x v="0"/>
    <x v="3214"/>
    <x v="0"/>
    <x v="3"/>
  </r>
  <r>
    <n v="9"/>
    <x v="1"/>
    <x v="3215"/>
    <x v="0"/>
    <x v="3"/>
  </r>
  <r>
    <n v="25"/>
    <x v="1"/>
    <x v="3216"/>
    <x v="0"/>
    <x v="3"/>
  </r>
  <r>
    <n v="34"/>
    <x v="0"/>
    <x v="3217"/>
    <x v="2"/>
    <x v="3"/>
  </r>
  <r>
    <n v="7"/>
    <x v="0"/>
    <x v="3218"/>
    <x v="0"/>
    <x v="3"/>
  </r>
  <r>
    <n v="10"/>
    <x v="1"/>
    <x v="3219"/>
    <x v="1"/>
    <x v="3"/>
  </r>
  <r>
    <n v="45"/>
    <x v="0"/>
    <x v="3220"/>
    <x v="1"/>
    <x v="3"/>
  </r>
  <r>
    <n v="48"/>
    <x v="0"/>
    <x v="3221"/>
    <x v="1"/>
    <x v="3"/>
  </r>
  <r>
    <n v="15"/>
    <x v="2"/>
    <x v="3222"/>
    <x v="1"/>
    <x v="3"/>
  </r>
  <r>
    <n v="16"/>
    <x v="2"/>
    <x v="2269"/>
    <x v="1"/>
    <x v="3"/>
  </r>
  <r>
    <n v="3"/>
    <x v="0"/>
    <x v="3223"/>
    <x v="1"/>
    <x v="3"/>
  </r>
  <r>
    <n v="35"/>
    <x v="2"/>
    <x v="3224"/>
    <x v="3"/>
    <x v="3"/>
  </r>
  <r>
    <n v="41"/>
    <x v="1"/>
    <x v="3225"/>
    <x v="2"/>
    <x v="3"/>
  </r>
  <r>
    <n v="44"/>
    <x v="0"/>
    <x v="3226"/>
    <x v="2"/>
    <x v="3"/>
  </r>
  <r>
    <n v="49"/>
    <x v="0"/>
    <x v="3227"/>
    <x v="2"/>
    <x v="3"/>
  </r>
  <r>
    <n v="26"/>
    <x v="2"/>
    <x v="3228"/>
    <x v="2"/>
    <x v="3"/>
  </r>
  <r>
    <n v="17"/>
    <x v="1"/>
    <x v="3229"/>
    <x v="1"/>
    <x v="3"/>
  </r>
  <r>
    <n v="18"/>
    <x v="0"/>
    <x v="3230"/>
    <x v="0"/>
    <x v="3"/>
  </r>
  <r>
    <n v="19"/>
    <x v="0"/>
    <x v="3231"/>
    <x v="0"/>
    <x v="3"/>
  </r>
  <r>
    <n v="40"/>
    <x v="0"/>
    <x v="3232"/>
    <x v="1"/>
    <x v="3"/>
  </r>
  <r>
    <n v="40"/>
    <x v="0"/>
    <x v="3233"/>
    <x v="1"/>
    <x v="3"/>
  </r>
  <r>
    <n v="25"/>
    <x v="0"/>
    <x v="1674"/>
    <x v="1"/>
    <x v="3"/>
  </r>
  <r>
    <n v="15"/>
    <x v="0"/>
    <x v="3234"/>
    <x v="3"/>
    <x v="3"/>
  </r>
  <r>
    <n v="28"/>
    <x v="0"/>
    <x v="3235"/>
    <x v="3"/>
    <x v="3"/>
  </r>
  <r>
    <n v="24"/>
    <x v="0"/>
    <x v="3236"/>
    <x v="1"/>
    <x v="3"/>
  </r>
  <r>
    <n v="46"/>
    <x v="1"/>
    <x v="3237"/>
    <x v="3"/>
    <x v="3"/>
  </r>
  <r>
    <n v="23"/>
    <x v="2"/>
    <x v="3238"/>
    <x v="3"/>
    <x v="3"/>
  </r>
  <r>
    <n v="31"/>
    <x v="1"/>
    <x v="3239"/>
    <x v="0"/>
    <x v="3"/>
  </r>
  <r>
    <n v="30"/>
    <x v="0"/>
    <x v="3240"/>
    <x v="2"/>
    <x v="3"/>
  </r>
  <r>
    <n v="8"/>
    <x v="2"/>
    <x v="3241"/>
    <x v="1"/>
    <x v="3"/>
  </r>
  <r>
    <n v="39"/>
    <x v="0"/>
    <x v="3242"/>
    <x v="0"/>
    <x v="3"/>
  </r>
  <r>
    <n v="12"/>
    <x v="1"/>
    <x v="3243"/>
    <x v="2"/>
    <x v="3"/>
  </r>
  <r>
    <n v="24"/>
    <x v="2"/>
    <x v="3244"/>
    <x v="2"/>
    <x v="3"/>
  </r>
  <r>
    <n v="48"/>
    <x v="0"/>
    <x v="3245"/>
    <x v="0"/>
    <x v="3"/>
  </r>
  <r>
    <n v="41"/>
    <x v="2"/>
    <x v="3246"/>
    <x v="0"/>
    <x v="3"/>
  </r>
  <r>
    <n v="33"/>
    <x v="1"/>
    <x v="3247"/>
    <x v="1"/>
    <x v="3"/>
  </r>
  <r>
    <n v="4"/>
    <x v="1"/>
    <x v="3248"/>
    <x v="2"/>
    <x v="3"/>
  </r>
  <r>
    <n v="21"/>
    <x v="0"/>
    <x v="3249"/>
    <x v="1"/>
    <x v="3"/>
  </r>
  <r>
    <n v="43"/>
    <x v="0"/>
    <x v="3250"/>
    <x v="1"/>
    <x v="3"/>
  </r>
  <r>
    <n v="21"/>
    <x v="2"/>
    <x v="3251"/>
    <x v="1"/>
    <x v="3"/>
  </r>
  <r>
    <n v="43"/>
    <x v="0"/>
    <x v="3252"/>
    <x v="1"/>
    <x v="3"/>
  </r>
  <r>
    <n v="47"/>
    <x v="1"/>
    <x v="3253"/>
    <x v="1"/>
    <x v="3"/>
  </r>
  <r>
    <n v="44"/>
    <x v="1"/>
    <x v="3254"/>
    <x v="1"/>
    <x v="3"/>
  </r>
  <r>
    <n v="44"/>
    <x v="1"/>
    <x v="3255"/>
    <x v="1"/>
    <x v="3"/>
  </r>
  <r>
    <n v="4"/>
    <x v="0"/>
    <x v="3256"/>
    <x v="1"/>
    <x v="3"/>
  </r>
  <r>
    <n v="34"/>
    <x v="2"/>
    <x v="3257"/>
    <x v="2"/>
    <x v="3"/>
  </r>
  <r>
    <n v="27"/>
    <x v="2"/>
    <x v="3258"/>
    <x v="0"/>
    <x v="3"/>
  </r>
  <r>
    <n v="5"/>
    <x v="0"/>
    <x v="3259"/>
    <x v="1"/>
    <x v="3"/>
  </r>
  <r>
    <n v="37"/>
    <x v="1"/>
    <x v="3260"/>
    <x v="1"/>
    <x v="3"/>
  </r>
  <r>
    <n v="28"/>
    <x v="0"/>
    <x v="3261"/>
    <x v="1"/>
    <x v="3"/>
  </r>
  <r>
    <n v="31"/>
    <x v="0"/>
    <x v="3262"/>
    <x v="1"/>
    <x v="3"/>
  </r>
  <r>
    <n v="21"/>
    <x v="0"/>
    <x v="1094"/>
    <x v="1"/>
    <x v="3"/>
  </r>
  <r>
    <n v="2"/>
    <x v="0"/>
    <x v="3263"/>
    <x v="1"/>
    <x v="3"/>
  </r>
  <r>
    <n v="21"/>
    <x v="1"/>
    <x v="3264"/>
    <x v="1"/>
    <x v="3"/>
  </r>
  <r>
    <n v="39"/>
    <x v="0"/>
    <x v="3265"/>
    <x v="1"/>
    <x v="3"/>
  </r>
  <r>
    <n v="21"/>
    <x v="1"/>
    <x v="3266"/>
    <x v="1"/>
    <x v="3"/>
  </r>
  <r>
    <n v="4"/>
    <x v="1"/>
    <x v="3267"/>
    <x v="1"/>
    <x v="3"/>
  </r>
  <r>
    <n v="15"/>
    <x v="0"/>
    <x v="3268"/>
    <x v="0"/>
    <x v="3"/>
  </r>
  <r>
    <n v="18"/>
    <x v="0"/>
    <x v="3269"/>
    <x v="0"/>
    <x v="3"/>
  </r>
  <r>
    <n v="41"/>
    <x v="0"/>
    <x v="3270"/>
    <x v="1"/>
    <x v="3"/>
  </r>
  <r>
    <n v="3"/>
    <x v="0"/>
    <x v="3271"/>
    <x v="1"/>
    <x v="3"/>
  </r>
  <r>
    <n v="11"/>
    <x v="0"/>
    <x v="2432"/>
    <x v="3"/>
    <x v="3"/>
  </r>
  <r>
    <n v="8"/>
    <x v="0"/>
    <x v="3272"/>
    <x v="3"/>
    <x v="3"/>
  </r>
  <r>
    <n v="50"/>
    <x v="0"/>
    <x v="3273"/>
    <x v="2"/>
    <x v="3"/>
  </r>
  <r>
    <n v="36"/>
    <x v="2"/>
    <x v="3274"/>
    <x v="3"/>
    <x v="3"/>
  </r>
  <r>
    <n v="5"/>
    <x v="0"/>
    <x v="3275"/>
    <x v="3"/>
    <x v="3"/>
  </r>
  <r>
    <n v="32"/>
    <x v="0"/>
    <x v="3276"/>
    <x v="3"/>
    <x v="3"/>
  </r>
  <r>
    <n v="43"/>
    <x v="0"/>
    <x v="3277"/>
    <x v="1"/>
    <x v="3"/>
  </r>
  <r>
    <n v="27"/>
    <x v="2"/>
    <x v="3278"/>
    <x v="1"/>
    <x v="3"/>
  </r>
  <r>
    <n v="32"/>
    <x v="0"/>
    <x v="3279"/>
    <x v="1"/>
    <x v="3"/>
  </r>
  <r>
    <n v="12"/>
    <x v="0"/>
    <x v="3280"/>
    <x v="1"/>
    <x v="3"/>
  </r>
  <r>
    <n v="37"/>
    <x v="0"/>
    <x v="3281"/>
    <x v="1"/>
    <x v="3"/>
  </r>
  <r>
    <n v="46"/>
    <x v="0"/>
    <x v="3282"/>
    <x v="1"/>
    <x v="3"/>
  </r>
  <r>
    <n v="42"/>
    <x v="0"/>
    <x v="3283"/>
    <x v="0"/>
    <x v="3"/>
  </r>
  <r>
    <n v="12"/>
    <x v="0"/>
    <x v="3284"/>
    <x v="1"/>
    <x v="3"/>
  </r>
  <r>
    <n v="47"/>
    <x v="2"/>
    <x v="3285"/>
    <x v="1"/>
    <x v="3"/>
  </r>
  <r>
    <n v="3"/>
    <x v="0"/>
    <x v="2129"/>
    <x v="1"/>
    <x v="3"/>
  </r>
  <r>
    <n v="34"/>
    <x v="0"/>
    <x v="3286"/>
    <x v="1"/>
    <x v="3"/>
  </r>
  <r>
    <n v="31"/>
    <x v="0"/>
    <x v="3287"/>
    <x v="1"/>
    <x v="3"/>
  </r>
  <r>
    <n v="26"/>
    <x v="2"/>
    <x v="3288"/>
    <x v="2"/>
    <x v="3"/>
  </r>
  <r>
    <n v="3"/>
    <x v="1"/>
    <x v="3289"/>
    <x v="0"/>
    <x v="3"/>
  </r>
  <r>
    <n v="36"/>
    <x v="2"/>
    <x v="3290"/>
    <x v="1"/>
    <x v="3"/>
  </r>
  <r>
    <n v="4"/>
    <x v="0"/>
    <x v="2425"/>
    <x v="1"/>
    <x v="3"/>
  </r>
  <r>
    <n v="36"/>
    <x v="1"/>
    <x v="3291"/>
    <x v="1"/>
    <x v="3"/>
  </r>
  <r>
    <n v="20"/>
    <x v="0"/>
    <x v="3292"/>
    <x v="1"/>
    <x v="3"/>
  </r>
  <r>
    <n v="43"/>
    <x v="0"/>
    <x v="3293"/>
    <x v="1"/>
    <x v="3"/>
  </r>
  <r>
    <n v="17"/>
    <x v="0"/>
    <x v="604"/>
    <x v="1"/>
    <x v="3"/>
  </r>
  <r>
    <n v="33"/>
    <x v="0"/>
    <x v="3294"/>
    <x v="1"/>
    <x v="3"/>
  </r>
  <r>
    <n v="49"/>
    <x v="0"/>
    <x v="3295"/>
    <x v="2"/>
    <x v="3"/>
  </r>
  <r>
    <n v="27"/>
    <x v="0"/>
    <x v="3296"/>
    <x v="2"/>
    <x v="3"/>
  </r>
  <r>
    <n v="5"/>
    <x v="2"/>
    <x v="3297"/>
    <x v="2"/>
    <x v="3"/>
  </r>
  <r>
    <n v="18"/>
    <x v="0"/>
    <x v="3298"/>
    <x v="2"/>
    <x v="3"/>
  </r>
  <r>
    <n v="22"/>
    <x v="0"/>
    <x v="3299"/>
    <x v="2"/>
    <x v="3"/>
  </r>
  <r>
    <n v="2"/>
    <x v="0"/>
    <x v="3300"/>
    <x v="2"/>
    <x v="3"/>
  </r>
  <r>
    <n v="24"/>
    <x v="1"/>
    <x v="3301"/>
    <x v="2"/>
    <x v="3"/>
  </r>
  <r>
    <n v="28"/>
    <x v="0"/>
    <x v="3302"/>
    <x v="2"/>
    <x v="3"/>
  </r>
  <r>
    <n v="50"/>
    <x v="0"/>
    <x v="3303"/>
    <x v="1"/>
    <x v="3"/>
  </r>
  <r>
    <n v="43"/>
    <x v="1"/>
    <x v="3304"/>
    <x v="1"/>
    <x v="3"/>
  </r>
  <r>
    <n v="11"/>
    <x v="0"/>
    <x v="3305"/>
    <x v="0"/>
    <x v="3"/>
  </r>
  <r>
    <n v="36"/>
    <x v="0"/>
    <x v="3306"/>
    <x v="0"/>
    <x v="3"/>
  </r>
  <r>
    <n v="31"/>
    <x v="0"/>
    <x v="3307"/>
    <x v="1"/>
    <x v="3"/>
  </r>
  <r>
    <n v="34"/>
    <x v="2"/>
    <x v="3308"/>
    <x v="3"/>
    <x v="3"/>
  </r>
  <r>
    <n v="10"/>
    <x v="1"/>
    <x v="3309"/>
    <x v="1"/>
    <x v="3"/>
  </r>
  <r>
    <n v="50"/>
    <x v="0"/>
    <x v="3310"/>
    <x v="0"/>
    <x v="3"/>
  </r>
  <r>
    <n v="16"/>
    <x v="1"/>
    <x v="3311"/>
    <x v="2"/>
    <x v="3"/>
  </r>
  <r>
    <n v="24"/>
    <x v="2"/>
    <x v="3312"/>
    <x v="2"/>
    <x v="3"/>
  </r>
  <r>
    <n v="20"/>
    <x v="2"/>
    <x v="3313"/>
    <x v="1"/>
    <x v="3"/>
  </r>
  <r>
    <n v="7"/>
    <x v="1"/>
    <x v="3314"/>
    <x v="1"/>
    <x v="3"/>
  </r>
  <r>
    <n v="31"/>
    <x v="1"/>
    <x v="3315"/>
    <x v="1"/>
    <x v="3"/>
  </r>
  <r>
    <n v="47"/>
    <x v="0"/>
    <x v="3316"/>
    <x v="0"/>
    <x v="3"/>
  </r>
  <r>
    <n v="41"/>
    <x v="0"/>
    <x v="3317"/>
    <x v="0"/>
    <x v="3"/>
  </r>
  <r>
    <n v="26"/>
    <x v="1"/>
    <x v="3318"/>
    <x v="0"/>
    <x v="3"/>
  </r>
  <r>
    <n v="42"/>
    <x v="2"/>
    <x v="3319"/>
    <x v="1"/>
    <x v="3"/>
  </r>
  <r>
    <n v="50"/>
    <x v="2"/>
    <x v="3320"/>
    <x v="2"/>
    <x v="3"/>
  </r>
  <r>
    <n v="36"/>
    <x v="0"/>
    <x v="3321"/>
    <x v="3"/>
    <x v="3"/>
  </r>
  <r>
    <n v="48"/>
    <x v="0"/>
    <x v="3322"/>
    <x v="1"/>
    <x v="3"/>
  </r>
  <r>
    <n v="23"/>
    <x v="0"/>
    <x v="3323"/>
    <x v="1"/>
    <x v="3"/>
  </r>
  <r>
    <n v="19"/>
    <x v="0"/>
    <x v="3324"/>
    <x v="1"/>
    <x v="3"/>
  </r>
  <r>
    <n v="28"/>
    <x v="0"/>
    <x v="3325"/>
    <x v="2"/>
    <x v="3"/>
  </r>
  <r>
    <n v="28"/>
    <x v="0"/>
    <x v="3326"/>
    <x v="1"/>
    <x v="3"/>
  </r>
  <r>
    <n v="39"/>
    <x v="2"/>
    <x v="3327"/>
    <x v="1"/>
    <x v="3"/>
  </r>
  <r>
    <n v="16"/>
    <x v="0"/>
    <x v="3328"/>
    <x v="0"/>
    <x v="3"/>
  </r>
  <r>
    <n v="33"/>
    <x v="0"/>
    <x v="3329"/>
    <x v="0"/>
    <x v="3"/>
  </r>
  <r>
    <n v="3"/>
    <x v="0"/>
    <x v="3330"/>
    <x v="1"/>
    <x v="3"/>
  </r>
  <r>
    <n v="39"/>
    <x v="0"/>
    <x v="3331"/>
    <x v="1"/>
    <x v="3"/>
  </r>
  <r>
    <n v="10"/>
    <x v="0"/>
    <x v="3332"/>
    <x v="1"/>
    <x v="3"/>
  </r>
  <r>
    <n v="13"/>
    <x v="2"/>
    <x v="3333"/>
    <x v="2"/>
    <x v="3"/>
  </r>
  <r>
    <n v="2"/>
    <x v="2"/>
    <x v="3334"/>
    <x v="2"/>
    <x v="3"/>
  </r>
  <r>
    <n v="8"/>
    <x v="0"/>
    <x v="3335"/>
    <x v="0"/>
    <x v="3"/>
  </r>
  <r>
    <n v="36"/>
    <x v="0"/>
    <x v="2559"/>
    <x v="1"/>
    <x v="3"/>
  </r>
  <r>
    <n v="44"/>
    <x v="0"/>
    <x v="3336"/>
    <x v="2"/>
    <x v="3"/>
  </r>
  <r>
    <n v="37"/>
    <x v="0"/>
    <x v="3337"/>
    <x v="1"/>
    <x v="3"/>
  </r>
  <r>
    <n v="45"/>
    <x v="0"/>
    <x v="3338"/>
    <x v="0"/>
    <x v="3"/>
  </r>
  <r>
    <n v="18"/>
    <x v="2"/>
    <x v="3339"/>
    <x v="0"/>
    <x v="3"/>
  </r>
  <r>
    <n v="42"/>
    <x v="1"/>
    <x v="3340"/>
    <x v="0"/>
    <x v="3"/>
  </r>
  <r>
    <n v="3"/>
    <x v="1"/>
    <x v="3341"/>
    <x v="1"/>
    <x v="3"/>
  </r>
  <r>
    <n v="8"/>
    <x v="1"/>
    <x v="3342"/>
    <x v="1"/>
    <x v="3"/>
  </r>
  <r>
    <n v="32"/>
    <x v="0"/>
    <x v="3343"/>
    <x v="2"/>
    <x v="3"/>
  </r>
  <r>
    <n v="14"/>
    <x v="2"/>
    <x v="3344"/>
    <x v="1"/>
    <x v="3"/>
  </r>
  <r>
    <n v="32"/>
    <x v="1"/>
    <x v="1635"/>
    <x v="3"/>
    <x v="3"/>
  </r>
  <r>
    <n v="17"/>
    <x v="2"/>
    <x v="3345"/>
    <x v="3"/>
    <x v="3"/>
  </r>
  <r>
    <n v="19"/>
    <x v="0"/>
    <x v="3346"/>
    <x v="2"/>
    <x v="3"/>
  </r>
  <r>
    <n v="38"/>
    <x v="0"/>
    <x v="3347"/>
    <x v="1"/>
    <x v="3"/>
  </r>
  <r>
    <n v="26"/>
    <x v="0"/>
    <x v="3348"/>
    <x v="1"/>
    <x v="3"/>
  </r>
  <r>
    <n v="5"/>
    <x v="1"/>
    <x v="3349"/>
    <x v="1"/>
    <x v="3"/>
  </r>
  <r>
    <n v="31"/>
    <x v="0"/>
    <x v="3350"/>
    <x v="0"/>
    <x v="3"/>
  </r>
  <r>
    <n v="18"/>
    <x v="0"/>
    <x v="3351"/>
    <x v="0"/>
    <x v="3"/>
  </r>
  <r>
    <n v="25"/>
    <x v="0"/>
    <x v="3352"/>
    <x v="1"/>
    <x v="3"/>
  </r>
  <r>
    <n v="21"/>
    <x v="1"/>
    <x v="3353"/>
    <x v="1"/>
    <x v="3"/>
  </r>
  <r>
    <n v="7"/>
    <x v="1"/>
    <x v="3354"/>
    <x v="2"/>
    <x v="3"/>
  </r>
  <r>
    <n v="29"/>
    <x v="2"/>
    <x v="3355"/>
    <x v="3"/>
    <x v="3"/>
  </r>
  <r>
    <n v="15"/>
    <x v="0"/>
    <x v="3356"/>
    <x v="3"/>
    <x v="3"/>
  </r>
  <r>
    <n v="27"/>
    <x v="1"/>
    <x v="3357"/>
    <x v="0"/>
    <x v="3"/>
  </r>
  <r>
    <n v="15"/>
    <x v="2"/>
    <x v="3358"/>
    <x v="0"/>
    <x v="3"/>
  </r>
  <r>
    <n v="16"/>
    <x v="1"/>
    <x v="3359"/>
    <x v="0"/>
    <x v="3"/>
  </r>
  <r>
    <n v="1"/>
    <x v="0"/>
    <x v="3360"/>
    <x v="0"/>
    <x v="3"/>
  </r>
  <r>
    <n v="17"/>
    <x v="1"/>
    <x v="3361"/>
    <x v="2"/>
    <x v="3"/>
  </r>
  <r>
    <n v="24"/>
    <x v="1"/>
    <x v="3362"/>
    <x v="2"/>
    <x v="3"/>
  </r>
  <r>
    <n v="43"/>
    <x v="0"/>
    <x v="3363"/>
    <x v="2"/>
    <x v="3"/>
  </r>
  <r>
    <n v="48"/>
    <x v="1"/>
    <x v="3364"/>
    <x v="1"/>
    <x v="3"/>
  </r>
  <r>
    <n v="44"/>
    <x v="0"/>
    <x v="3365"/>
    <x v="3"/>
    <x v="3"/>
  </r>
  <r>
    <n v="4"/>
    <x v="0"/>
    <x v="3366"/>
    <x v="2"/>
    <x v="3"/>
  </r>
  <r>
    <n v="12"/>
    <x v="2"/>
    <x v="3367"/>
    <x v="1"/>
    <x v="3"/>
  </r>
  <r>
    <n v="45"/>
    <x v="0"/>
    <x v="3368"/>
    <x v="2"/>
    <x v="3"/>
  </r>
  <r>
    <n v="40"/>
    <x v="0"/>
    <x v="528"/>
    <x v="2"/>
    <x v="3"/>
  </r>
  <r>
    <n v="43"/>
    <x v="2"/>
    <x v="3369"/>
    <x v="0"/>
    <x v="3"/>
  </r>
  <r>
    <n v="14"/>
    <x v="1"/>
    <x v="3370"/>
    <x v="0"/>
    <x v="3"/>
  </r>
  <r>
    <n v="43"/>
    <x v="1"/>
    <x v="3371"/>
    <x v="0"/>
    <x v="3"/>
  </r>
  <r>
    <n v="26"/>
    <x v="2"/>
    <x v="3372"/>
    <x v="1"/>
    <x v="3"/>
  </r>
  <r>
    <n v="48"/>
    <x v="0"/>
    <x v="1020"/>
    <x v="1"/>
    <x v="3"/>
  </r>
  <r>
    <n v="42"/>
    <x v="0"/>
    <x v="3373"/>
    <x v="1"/>
    <x v="3"/>
  </r>
  <r>
    <n v="22"/>
    <x v="0"/>
    <x v="3374"/>
    <x v="3"/>
    <x v="3"/>
  </r>
  <r>
    <n v="10"/>
    <x v="1"/>
    <x v="3375"/>
    <x v="3"/>
    <x v="3"/>
  </r>
  <r>
    <n v="26"/>
    <x v="1"/>
    <x v="3376"/>
    <x v="3"/>
    <x v="3"/>
  </r>
  <r>
    <n v="49"/>
    <x v="0"/>
    <x v="3377"/>
    <x v="1"/>
    <x v="3"/>
  </r>
  <r>
    <n v="21"/>
    <x v="2"/>
    <x v="3378"/>
    <x v="3"/>
    <x v="3"/>
  </r>
  <r>
    <n v="3"/>
    <x v="2"/>
    <x v="3379"/>
    <x v="3"/>
    <x v="3"/>
  </r>
  <r>
    <n v="5"/>
    <x v="1"/>
    <x v="3380"/>
    <x v="3"/>
    <x v="3"/>
  </r>
  <r>
    <n v="35"/>
    <x v="2"/>
    <x v="3381"/>
    <x v="1"/>
    <x v="3"/>
  </r>
  <r>
    <n v="7"/>
    <x v="0"/>
    <x v="3382"/>
    <x v="1"/>
    <x v="3"/>
  </r>
  <r>
    <n v="18"/>
    <x v="0"/>
    <x v="3383"/>
    <x v="1"/>
    <x v="3"/>
  </r>
  <r>
    <n v="12"/>
    <x v="2"/>
    <x v="3384"/>
    <x v="1"/>
    <x v="3"/>
  </r>
  <r>
    <n v="46"/>
    <x v="1"/>
    <x v="3385"/>
    <x v="1"/>
    <x v="3"/>
  </r>
  <r>
    <n v="35"/>
    <x v="0"/>
    <x v="3386"/>
    <x v="1"/>
    <x v="3"/>
  </r>
  <r>
    <n v="16"/>
    <x v="0"/>
    <x v="3387"/>
    <x v="0"/>
    <x v="3"/>
  </r>
  <r>
    <n v="3"/>
    <x v="1"/>
    <x v="3388"/>
    <x v="3"/>
    <x v="3"/>
  </r>
  <r>
    <n v="45"/>
    <x v="1"/>
    <x v="319"/>
    <x v="1"/>
    <x v="3"/>
  </r>
  <r>
    <n v="45"/>
    <x v="0"/>
    <x v="3389"/>
    <x v="0"/>
    <x v="3"/>
  </r>
  <r>
    <n v="38"/>
    <x v="1"/>
    <x v="3390"/>
    <x v="1"/>
    <x v="3"/>
  </r>
  <r>
    <n v="4"/>
    <x v="0"/>
    <x v="3391"/>
    <x v="1"/>
    <x v="3"/>
  </r>
  <r>
    <n v="48"/>
    <x v="0"/>
    <x v="3392"/>
    <x v="3"/>
    <x v="3"/>
  </r>
  <r>
    <n v="9"/>
    <x v="1"/>
    <x v="3393"/>
    <x v="1"/>
    <x v="3"/>
  </r>
  <r>
    <n v="32"/>
    <x v="1"/>
    <x v="3394"/>
    <x v="1"/>
    <x v="3"/>
  </r>
  <r>
    <n v="22"/>
    <x v="0"/>
    <x v="3395"/>
    <x v="2"/>
    <x v="3"/>
  </r>
  <r>
    <n v="2"/>
    <x v="2"/>
    <x v="3396"/>
    <x v="1"/>
    <x v="3"/>
  </r>
  <r>
    <n v="42"/>
    <x v="1"/>
    <x v="3397"/>
    <x v="1"/>
    <x v="3"/>
  </r>
  <r>
    <n v="4"/>
    <x v="1"/>
    <x v="3398"/>
    <x v="1"/>
    <x v="3"/>
  </r>
  <r>
    <n v="24"/>
    <x v="0"/>
    <x v="3399"/>
    <x v="0"/>
    <x v="3"/>
  </r>
  <r>
    <n v="1"/>
    <x v="2"/>
    <x v="3400"/>
    <x v="1"/>
    <x v="3"/>
  </r>
  <r>
    <n v="26"/>
    <x v="2"/>
    <x v="3401"/>
    <x v="1"/>
    <x v="3"/>
  </r>
  <r>
    <n v="2"/>
    <x v="0"/>
    <x v="3402"/>
    <x v="1"/>
    <x v="3"/>
  </r>
  <r>
    <n v="7"/>
    <x v="1"/>
    <x v="3403"/>
    <x v="1"/>
    <x v="3"/>
  </r>
  <r>
    <n v="10"/>
    <x v="0"/>
    <x v="3404"/>
    <x v="1"/>
    <x v="3"/>
  </r>
  <r>
    <n v="27"/>
    <x v="0"/>
    <x v="3405"/>
    <x v="0"/>
    <x v="3"/>
  </r>
  <r>
    <n v="48"/>
    <x v="2"/>
    <x v="3406"/>
    <x v="0"/>
    <x v="3"/>
  </r>
  <r>
    <n v="4"/>
    <x v="1"/>
    <x v="3407"/>
    <x v="1"/>
    <x v="3"/>
  </r>
  <r>
    <n v="46"/>
    <x v="1"/>
    <x v="3408"/>
    <x v="1"/>
    <x v="3"/>
  </r>
  <r>
    <n v="29"/>
    <x v="1"/>
    <x v="3409"/>
    <x v="1"/>
    <x v="3"/>
  </r>
  <r>
    <n v="12"/>
    <x v="0"/>
    <x v="3410"/>
    <x v="1"/>
    <x v="3"/>
  </r>
  <r>
    <n v="32"/>
    <x v="0"/>
    <x v="3411"/>
    <x v="1"/>
    <x v="3"/>
  </r>
  <r>
    <n v="20"/>
    <x v="0"/>
    <x v="3412"/>
    <x v="1"/>
    <x v="3"/>
  </r>
  <r>
    <n v="29"/>
    <x v="0"/>
    <x v="3413"/>
    <x v="1"/>
    <x v="3"/>
  </r>
  <r>
    <n v="5"/>
    <x v="1"/>
    <x v="3414"/>
    <x v="1"/>
    <x v="3"/>
  </r>
  <r>
    <n v="4"/>
    <x v="2"/>
    <x v="3415"/>
    <x v="1"/>
    <x v="3"/>
  </r>
  <r>
    <n v="46"/>
    <x v="0"/>
    <x v="3416"/>
    <x v="2"/>
    <x v="3"/>
  </r>
  <r>
    <n v="3"/>
    <x v="0"/>
    <x v="3417"/>
    <x v="1"/>
    <x v="3"/>
  </r>
  <r>
    <n v="43"/>
    <x v="0"/>
    <x v="3418"/>
    <x v="1"/>
    <x v="3"/>
  </r>
  <r>
    <n v="32"/>
    <x v="0"/>
    <x v="3419"/>
    <x v="1"/>
    <x v="3"/>
  </r>
  <r>
    <n v="28"/>
    <x v="0"/>
    <x v="3420"/>
    <x v="1"/>
    <x v="3"/>
  </r>
  <r>
    <n v="44"/>
    <x v="0"/>
    <x v="2440"/>
    <x v="2"/>
    <x v="3"/>
  </r>
  <r>
    <n v="31"/>
    <x v="1"/>
    <x v="3421"/>
    <x v="2"/>
    <x v="3"/>
  </r>
  <r>
    <n v="25"/>
    <x v="0"/>
    <x v="3422"/>
    <x v="1"/>
    <x v="3"/>
  </r>
  <r>
    <n v="6"/>
    <x v="0"/>
    <x v="3423"/>
    <x v="1"/>
    <x v="3"/>
  </r>
  <r>
    <n v="17"/>
    <x v="0"/>
    <x v="3424"/>
    <x v="1"/>
    <x v="3"/>
  </r>
  <r>
    <n v="7"/>
    <x v="1"/>
    <x v="3425"/>
    <x v="0"/>
    <x v="3"/>
  </r>
  <r>
    <n v="45"/>
    <x v="2"/>
    <x v="3426"/>
    <x v="0"/>
    <x v="3"/>
  </r>
  <r>
    <n v="48"/>
    <x v="1"/>
    <x v="3427"/>
    <x v="0"/>
    <x v="3"/>
  </r>
  <r>
    <n v="19"/>
    <x v="0"/>
    <x v="2261"/>
    <x v="3"/>
    <x v="3"/>
  </r>
  <r>
    <n v="25"/>
    <x v="1"/>
    <x v="3428"/>
    <x v="3"/>
    <x v="3"/>
  </r>
  <r>
    <n v="10"/>
    <x v="1"/>
    <x v="3330"/>
    <x v="3"/>
    <x v="3"/>
  </r>
  <r>
    <n v="4"/>
    <x v="1"/>
    <x v="3429"/>
    <x v="1"/>
    <x v="3"/>
  </r>
  <r>
    <n v="10"/>
    <x v="1"/>
    <x v="3430"/>
    <x v="1"/>
    <x v="3"/>
  </r>
  <r>
    <n v="45"/>
    <x v="2"/>
    <x v="3431"/>
    <x v="0"/>
    <x v="3"/>
  </r>
  <r>
    <n v="7"/>
    <x v="0"/>
    <x v="3432"/>
    <x v="1"/>
    <x v="3"/>
  </r>
  <r>
    <n v="25"/>
    <x v="0"/>
    <x v="3433"/>
    <x v="1"/>
    <x v="3"/>
  </r>
  <r>
    <n v="17"/>
    <x v="1"/>
    <x v="3434"/>
    <x v="1"/>
    <x v="3"/>
  </r>
  <r>
    <n v="32"/>
    <x v="1"/>
    <x v="3435"/>
    <x v="2"/>
    <x v="3"/>
  </r>
  <r>
    <n v="32"/>
    <x v="2"/>
    <x v="3436"/>
    <x v="2"/>
    <x v="3"/>
  </r>
  <r>
    <n v="27"/>
    <x v="0"/>
    <x v="3437"/>
    <x v="1"/>
    <x v="3"/>
  </r>
  <r>
    <n v="16"/>
    <x v="1"/>
    <x v="3438"/>
    <x v="2"/>
    <x v="3"/>
  </r>
  <r>
    <n v="5"/>
    <x v="1"/>
    <x v="3439"/>
    <x v="2"/>
    <x v="3"/>
  </r>
  <r>
    <n v="46"/>
    <x v="0"/>
    <x v="3440"/>
    <x v="1"/>
    <x v="3"/>
  </r>
  <r>
    <n v="13"/>
    <x v="2"/>
    <x v="3441"/>
    <x v="2"/>
    <x v="3"/>
  </r>
  <r>
    <n v="37"/>
    <x v="0"/>
    <x v="3442"/>
    <x v="0"/>
    <x v="3"/>
  </r>
  <r>
    <n v="11"/>
    <x v="0"/>
    <x v="3443"/>
    <x v="0"/>
    <x v="3"/>
  </r>
  <r>
    <n v="41"/>
    <x v="0"/>
    <x v="3444"/>
    <x v="0"/>
    <x v="3"/>
  </r>
  <r>
    <n v="22"/>
    <x v="0"/>
    <x v="3445"/>
    <x v="1"/>
    <x v="3"/>
  </r>
  <r>
    <n v="30"/>
    <x v="0"/>
    <x v="3446"/>
    <x v="1"/>
    <x v="3"/>
  </r>
  <r>
    <n v="26"/>
    <x v="0"/>
    <x v="3447"/>
    <x v="1"/>
    <x v="3"/>
  </r>
  <r>
    <n v="46"/>
    <x v="1"/>
    <x v="3448"/>
    <x v="1"/>
    <x v="3"/>
  </r>
  <r>
    <n v="17"/>
    <x v="2"/>
    <x v="3449"/>
    <x v="1"/>
    <x v="3"/>
  </r>
  <r>
    <n v="37"/>
    <x v="0"/>
    <x v="3450"/>
    <x v="2"/>
    <x v="3"/>
  </r>
  <r>
    <n v="10"/>
    <x v="0"/>
    <x v="3451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8893EE-DBA0-3443-8EA0-1664896031C8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C506" firstHeaderRow="0" firstDataRow="1" firstDataCol="1"/>
  <pivotFields count="20">
    <pivotField showAll="0"/>
    <pivotField showAll="0"/>
    <pivotField axis="axisRow" numFmtId="14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showAll="0"/>
    <pivotField axis="axisRow" showAll="0">
      <items count="51">
        <item x="13"/>
        <item x="17"/>
        <item x="0"/>
        <item x="6"/>
        <item x="39"/>
        <item x="20"/>
        <item x="48"/>
        <item x="4"/>
        <item x="21"/>
        <item x="30"/>
        <item x="19"/>
        <item x="1"/>
        <item x="32"/>
        <item x="34"/>
        <item x="3"/>
        <item x="45"/>
        <item x="7"/>
        <item x="28"/>
        <item x="14"/>
        <item x="26"/>
        <item x="10"/>
        <item x="44"/>
        <item x="15"/>
        <item x="22"/>
        <item x="35"/>
        <item x="37"/>
        <item x="31"/>
        <item x="47"/>
        <item x="5"/>
        <item x="18"/>
        <item x="25"/>
        <item x="41"/>
        <item x="12"/>
        <item x="43"/>
        <item x="24"/>
        <item x="40"/>
        <item x="36"/>
        <item x="42"/>
        <item x="38"/>
        <item x="29"/>
        <item x="11"/>
        <item x="8"/>
        <item x="9"/>
        <item x="27"/>
        <item x="46"/>
        <item x="16"/>
        <item x="23"/>
        <item x="49"/>
        <item x="2"/>
        <item x="33"/>
        <item t="default"/>
      </items>
    </pivotField>
    <pivotField showAll="0">
      <items count="3529">
        <item x="1338"/>
        <item x="150"/>
        <item x="1201"/>
        <item x="1477"/>
        <item x="988"/>
        <item x="3127"/>
        <item x="1831"/>
        <item x="85"/>
        <item x="3431"/>
        <item x="99"/>
        <item x="2532"/>
        <item x="3359"/>
        <item x="2048"/>
        <item x="311"/>
        <item x="3069"/>
        <item x="2334"/>
        <item x="2415"/>
        <item x="3163"/>
        <item x="2000"/>
        <item x="2316"/>
        <item x="2382"/>
        <item x="2914"/>
        <item x="2005"/>
        <item x="2254"/>
        <item x="2602"/>
        <item x="3321"/>
        <item x="590"/>
        <item x="74"/>
        <item x="1989"/>
        <item x="472"/>
        <item x="24"/>
        <item x="1607"/>
        <item x="2411"/>
        <item x="753"/>
        <item x="169"/>
        <item x="2460"/>
        <item x="1438"/>
        <item x="1921"/>
        <item x="1398"/>
        <item x="1258"/>
        <item x="3527"/>
        <item x="2383"/>
        <item x="1492"/>
        <item x="3094"/>
        <item x="3491"/>
        <item x="734"/>
        <item x="228"/>
        <item x="1418"/>
        <item x="1282"/>
        <item x="2859"/>
        <item x="1139"/>
        <item x="2932"/>
        <item x="2459"/>
        <item x="1005"/>
        <item x="1751"/>
        <item x="1016"/>
        <item x="989"/>
        <item x="564"/>
        <item x="1672"/>
        <item x="141"/>
        <item x="376"/>
        <item x="3470"/>
        <item x="1880"/>
        <item x="2028"/>
        <item x="1416"/>
        <item x="2961"/>
        <item x="2314"/>
        <item x="188"/>
        <item x="629"/>
        <item x="242"/>
        <item x="1871"/>
        <item x="1725"/>
        <item x="1564"/>
        <item x="3102"/>
        <item x="2645"/>
        <item x="3247"/>
        <item x="818"/>
        <item x="2339"/>
        <item x="1437"/>
        <item x="128"/>
        <item x="2494"/>
        <item x="374"/>
        <item x="2238"/>
        <item x="360"/>
        <item x="1634"/>
        <item x="1943"/>
        <item x="840"/>
        <item x="1900"/>
        <item x="736"/>
        <item x="1424"/>
        <item x="14"/>
        <item x="764"/>
        <item x="2107"/>
        <item x="1405"/>
        <item x="3210"/>
        <item x="212"/>
        <item x="3404"/>
        <item x="1070"/>
        <item x="2111"/>
        <item x="2066"/>
        <item x="474"/>
        <item x="3337"/>
        <item x="1745"/>
        <item x="1735"/>
        <item x="54"/>
        <item x="2434"/>
        <item x="1252"/>
        <item x="3075"/>
        <item x="565"/>
        <item x="2955"/>
        <item x="1063"/>
        <item x="3329"/>
        <item x="1299"/>
        <item x="2061"/>
        <item x="2433"/>
        <item x="2432"/>
        <item x="2006"/>
        <item x="2122"/>
        <item x="2445"/>
        <item x="3191"/>
        <item x="1820"/>
        <item x="670"/>
        <item x="2329"/>
        <item x="2092"/>
        <item x="2121"/>
        <item x="2936"/>
        <item x="2679"/>
        <item x="2110"/>
        <item x="3064"/>
        <item x="1494"/>
        <item x="2984"/>
        <item x="1050"/>
        <item x="2506"/>
        <item x="581"/>
        <item x="202"/>
        <item x="1383"/>
        <item x="1538"/>
        <item x="1102"/>
        <item x="1972"/>
        <item x="2053"/>
        <item x="940"/>
        <item x="1091"/>
        <item x="778"/>
        <item x="3338"/>
        <item x="522"/>
        <item x="1227"/>
        <item x="2078"/>
        <item x="1833"/>
        <item x="237"/>
        <item x="2717"/>
        <item x="2160"/>
        <item x="1696"/>
        <item x="2035"/>
        <item x="3353"/>
        <item x="164"/>
        <item x="1011"/>
        <item x="1876"/>
        <item x="3437"/>
        <item x="267"/>
        <item x="3324"/>
        <item x="467"/>
        <item x="930"/>
        <item x="3368"/>
        <item x="478"/>
        <item x="1267"/>
        <item x="2534"/>
        <item x="992"/>
        <item x="2436"/>
        <item x="432"/>
        <item x="2101"/>
        <item x="749"/>
        <item x="3465"/>
        <item x="577"/>
        <item x="1629"/>
        <item x="645"/>
        <item x="1237"/>
        <item x="2953"/>
        <item x="1809"/>
        <item x="969"/>
        <item x="2181"/>
        <item x="3071"/>
        <item x="2354"/>
        <item x="3430"/>
        <item x="2948"/>
        <item x="1202"/>
        <item x="1516"/>
        <item x="2069"/>
        <item x="2873"/>
        <item x="1435"/>
        <item x="1704"/>
        <item x="1726"/>
        <item x="1308"/>
        <item x="1783"/>
        <item x="1134"/>
        <item x="51"/>
        <item x="2777"/>
        <item x="1540"/>
        <item x="3175"/>
        <item x="2589"/>
        <item x="3027"/>
        <item x="2195"/>
        <item x="2524"/>
        <item x="2614"/>
        <item x="1627"/>
        <item x="3256"/>
        <item x="3034"/>
        <item x="3203"/>
        <item x="1674"/>
        <item x="1041"/>
        <item x="390"/>
        <item x="2927"/>
        <item x="2357"/>
        <item x="879"/>
        <item x="1891"/>
        <item x="615"/>
        <item x="1449"/>
        <item x="3455"/>
        <item x="624"/>
        <item x="1286"/>
        <item x="667"/>
        <item x="2249"/>
        <item x="3121"/>
        <item x="1265"/>
        <item x="3117"/>
        <item x="1076"/>
        <item x="2034"/>
        <item x="1654"/>
        <item x="2950"/>
        <item x="1315"/>
        <item x="3521"/>
        <item x="1441"/>
        <item x="1872"/>
        <item x="1888"/>
        <item x="665"/>
        <item x="354"/>
        <item x="27"/>
        <item x="3407"/>
        <item x="425"/>
        <item x="1384"/>
        <item x="1843"/>
        <item x="488"/>
        <item x="3043"/>
        <item x="985"/>
        <item x="137"/>
        <item x="3294"/>
        <item x="2082"/>
        <item x="1118"/>
        <item x="3227"/>
        <item x="556"/>
        <item x="1439"/>
        <item x="2080"/>
        <item x="1090"/>
        <item x="2492"/>
        <item x="2439"/>
        <item x="1803"/>
        <item x="1182"/>
        <item x="395"/>
        <item x="1758"/>
        <item x="134"/>
        <item x="684"/>
        <item x="1322"/>
        <item x="2721"/>
        <item x="65"/>
        <item x="1676"/>
        <item x="1379"/>
        <item x="619"/>
        <item x="1817"/>
        <item x="1411"/>
        <item x="1200"/>
        <item x="3508"/>
        <item x="1825"/>
        <item x="399"/>
        <item x="1305"/>
        <item x="3212"/>
        <item x="387"/>
        <item x="566"/>
        <item x="733"/>
        <item x="2623"/>
        <item x="1189"/>
        <item x="1582"/>
        <item x="1561"/>
        <item x="770"/>
        <item x="3035"/>
        <item x="1515"/>
        <item x="238"/>
        <item x="1545"/>
        <item x="2667"/>
        <item x="806"/>
        <item x="1336"/>
        <item x="2631"/>
        <item x="697"/>
        <item x="1370"/>
        <item x="1304"/>
        <item x="2938"/>
        <item x="1782"/>
        <item x="223"/>
        <item x="1289"/>
        <item x="91"/>
        <item x="830"/>
        <item x="2987"/>
        <item x="2969"/>
        <item x="3266"/>
        <item x="613"/>
        <item x="1850"/>
        <item x="759"/>
        <item x="813"/>
        <item x="3016"/>
        <item x="2958"/>
        <item x="2538"/>
        <item x="594"/>
        <item x="408"/>
        <item x="2129"/>
        <item x="3477"/>
        <item x="1799"/>
        <item x="588"/>
        <item x="1518"/>
        <item x="2769"/>
        <item x="2346"/>
        <item x="971"/>
        <item x="2067"/>
        <item x="531"/>
        <item x="1997"/>
        <item x="2796"/>
        <item x="2690"/>
        <item x="218"/>
        <item x="634"/>
        <item x="2103"/>
        <item x="1012"/>
        <item x="2580"/>
        <item x="2292"/>
        <item x="18"/>
        <item x="1754"/>
        <item x="2264"/>
        <item x="2372"/>
        <item x="2768"/>
        <item x="2935"/>
        <item x="52"/>
        <item x="365"/>
        <item x="2748"/>
        <item x="1853"/>
        <item x="1047"/>
        <item x="138"/>
        <item x="3277"/>
        <item x="31"/>
        <item x="8"/>
        <item x="668"/>
        <item x="3029"/>
        <item x="979"/>
        <item x="699"/>
        <item x="956"/>
        <item x="1128"/>
        <item x="1621"/>
        <item x="1784"/>
        <item x="3242"/>
        <item x="28"/>
        <item x="366"/>
        <item x="1688"/>
        <item x="2478"/>
        <item x="3078"/>
        <item x="338"/>
        <item x="3172"/>
        <item x="252"/>
        <item x="2189"/>
        <item x="836"/>
        <item x="1407"/>
        <item x="597"/>
        <item x="567"/>
        <item x="1035"/>
        <item x="415"/>
        <item x="468"/>
        <item x="2858"/>
        <item x="663"/>
        <item x="3469"/>
        <item x="3004"/>
        <item x="1501"/>
        <item x="2566"/>
        <item x="803"/>
        <item x="2890"/>
        <item x="2739"/>
        <item x="2440"/>
        <item x="1881"/>
        <item x="1667"/>
        <item x="84"/>
        <item x="811"/>
        <item x="3156"/>
        <item x="2909"/>
        <item x="2985"/>
        <item x="2219"/>
        <item x="2389"/>
        <item x="2656"/>
        <item x="1827"/>
        <item x="259"/>
        <item x="812"/>
        <item x="705"/>
        <item x="2408"/>
        <item x="2810"/>
        <item x="3036"/>
        <item x="1976"/>
        <item x="3208"/>
        <item x="1869"/>
        <item x="2675"/>
        <item x="1996"/>
        <item x="3405"/>
        <item x="2811"/>
        <item x="1010"/>
        <item x="1916"/>
        <item x="1523"/>
        <item x="2331"/>
        <item x="873"/>
        <item x="2972"/>
        <item x="158"/>
        <item x="2889"/>
        <item x="1446"/>
        <item x="2994"/>
        <item x="2004"/>
        <item x="2097"/>
        <item x="102"/>
        <item x="1030"/>
        <item x="1978"/>
        <item x="1854"/>
        <item x="380"/>
        <item x="1312"/>
        <item x="2962"/>
        <item x="2093"/>
        <item x="848"/>
        <item x="2409"/>
        <item x="2230"/>
        <item x="2201"/>
        <item x="1059"/>
        <item x="2751"/>
        <item x="168"/>
        <item x="96"/>
        <item x="1747"/>
        <item x="926"/>
        <item x="3195"/>
        <item x="2442"/>
        <item x="348"/>
        <item x="275"/>
        <item x="973"/>
        <item x="2507"/>
        <item x="954"/>
        <item x="464"/>
        <item x="1107"/>
        <item x="1220"/>
        <item x="1142"/>
        <item x="2560"/>
        <item x="2016"/>
        <item x="2617"/>
        <item x="2058"/>
        <item x="3099"/>
        <item x="1303"/>
        <item x="3166"/>
        <item x="928"/>
        <item x="1431"/>
        <item x="3173"/>
        <item x="1883"/>
        <item x="256"/>
        <item x="768"/>
        <item x="61"/>
        <item x="3298"/>
        <item x="2505"/>
        <item x="416"/>
        <item x="1774"/>
        <item x="57"/>
        <item x="870"/>
        <item x="439"/>
        <item x="2182"/>
        <item x="463"/>
        <item x="3366"/>
        <item x="1104"/>
        <item x="2296"/>
        <item x="2221"/>
        <item x="3021"/>
        <item x="3395"/>
        <item x="2883"/>
        <item x="2943"/>
        <item x="278"/>
        <item x="1426"/>
        <item x="3188"/>
        <item x="780"/>
        <item x="784"/>
        <item x="2877"/>
        <item x="942"/>
        <item x="1901"/>
        <item x="497"/>
        <item x="2141"/>
        <item x="1909"/>
        <item x="199"/>
        <item x="197"/>
        <item x="1510"/>
        <item x="548"/>
        <item x="1239"/>
        <item x="3201"/>
        <item x="2898"/>
        <item x="2863"/>
        <item x="1190"/>
        <item x="3037"/>
        <item x="3331"/>
        <item x="3335"/>
        <item x="1593"/>
        <item x="4"/>
        <item x="1073"/>
        <item x="1275"/>
        <item x="1712"/>
        <item x="268"/>
        <item x="1623"/>
        <item x="823"/>
        <item x="2661"/>
        <item x="2757"/>
        <item x="3519"/>
        <item x="3273"/>
        <item x="500"/>
        <item x="1659"/>
        <item x="846"/>
        <item x="2908"/>
        <item x="521"/>
        <item x="750"/>
        <item x="1113"/>
        <item x="216"/>
        <item x="917"/>
        <item x="1396"/>
        <item x="3150"/>
        <item x="2255"/>
        <item x="2922"/>
        <item x="854"/>
        <item x="1453"/>
        <item x="350"/>
        <item x="2187"/>
        <item x="3275"/>
        <item x="3459"/>
        <item x="3096"/>
        <item x="3299"/>
        <item x="620"/>
        <item x="1605"/>
        <item x="3089"/>
        <item x="1506"/>
        <item x="1316"/>
        <item x="923"/>
        <item x="3398"/>
        <item x="1762"/>
        <item x="3509"/>
        <item x="568"/>
        <item x="1986"/>
        <item x="373"/>
        <item x="3185"/>
        <item x="2598"/>
        <item x="2157"/>
        <item x="2483"/>
        <item x="810"/>
        <item x="706"/>
        <item x="2347"/>
        <item x="540"/>
        <item x="1001"/>
        <item x="1491"/>
        <item x="3057"/>
        <item x="625"/>
        <item x="2664"/>
        <item x="2798"/>
        <item x="424"/>
        <item x="1595"/>
        <item x="174"/>
        <item x="3504"/>
        <item x="2999"/>
        <item x="2070"/>
        <item x="1143"/>
        <item x="1554"/>
        <item x="67"/>
        <item x="499"/>
        <item x="357"/>
        <item x="1375"/>
        <item x="3104"/>
        <item x="2728"/>
        <item x="2308"/>
        <item x="1695"/>
        <item x="1608"/>
        <item x="1106"/>
        <item x="206"/>
        <item x="2363"/>
        <item x="81"/>
        <item x="3135"/>
        <item x="1563"/>
        <item x="3342"/>
        <item x="1444"/>
        <item x="1761"/>
        <item x="19"/>
        <item x="1024"/>
        <item x="2792"/>
        <item x="1023"/>
        <item x="1342"/>
        <item x="1473"/>
        <item x="1815"/>
        <item x="1465"/>
        <item x="2458"/>
        <item x="2856"/>
        <item x="845"/>
        <item x="3474"/>
        <item x="2267"/>
        <item x="213"/>
        <item x="1207"/>
        <item x="716"/>
        <item x="131"/>
        <item x="1174"/>
        <item x="797"/>
        <item x="2455"/>
        <item x="1649"/>
        <item x="1963"/>
        <item x="121"/>
        <item x="3487"/>
        <item x="1487"/>
        <item x="2587"/>
        <item x="2143"/>
        <item x="2838"/>
        <item x="1397"/>
        <item x="483"/>
        <item x="1498"/>
        <item x="2559"/>
        <item x="2376"/>
        <item x="3246"/>
        <item x="1404"/>
        <item x="326"/>
        <item x="220"/>
        <item x="2612"/>
        <item x="1306"/>
        <item x="2503"/>
        <item x="2924"/>
        <item x="760"/>
        <item x="222"/>
        <item x="1314"/>
        <item x="378"/>
        <item x="1773"/>
        <item x="1859"/>
        <item x="3346"/>
        <item x="1429"/>
        <item x="2030"/>
        <item x="3187"/>
        <item x="1622"/>
        <item x="192"/>
        <item x="2454"/>
        <item x="3367"/>
        <item x="3000"/>
        <item x="2561"/>
        <item x="1330"/>
        <item x="2939"/>
        <item x="2050"/>
        <item x="2743"/>
        <item x="1970"/>
        <item x="919"/>
        <item x="1508"/>
        <item x="303"/>
        <item x="723"/>
        <item x="48"/>
        <item x="396"/>
        <item x="3167"/>
        <item x="403"/>
        <item x="1771"/>
        <item x="2158"/>
        <item x="2305"/>
        <item x="2696"/>
        <item x="1746"/>
        <item x="1628"/>
        <item x="832"/>
        <item x="2350"/>
        <item x="3290"/>
        <item x="913"/>
        <item x="939"/>
        <item x="708"/>
        <item x="3375"/>
        <item x="3513"/>
        <item x="652"/>
        <item x="2600"/>
        <item x="442"/>
        <item x="448"/>
        <item x="2676"/>
        <item x="554"/>
        <item x="3066"/>
        <item x="336"/>
        <item x="428"/>
        <item x="748"/>
        <item x="1671"/>
        <item x="1802"/>
        <item x="915"/>
        <item x="1009"/>
        <item x="1534"/>
        <item x="2771"/>
        <item x="3254"/>
        <item x="1522"/>
        <item x="3420"/>
        <item x="3492"/>
        <item x="1559"/>
        <item x="430"/>
        <item x="29"/>
        <item x="2163"/>
        <item x="3495"/>
        <item x="2951"/>
        <item x="2633"/>
        <item x="861"/>
        <item x="103"/>
        <item x="2990"/>
        <item x="1052"/>
        <item x="2046"/>
        <item x="1067"/>
        <item x="1186"/>
        <item x="2234"/>
        <item x="2702"/>
        <item x="3234"/>
        <item x="1496"/>
        <item x="1466"/>
        <item x="3011"/>
        <item x="3118"/>
        <item x="431"/>
        <item x="1952"/>
        <item x="2581"/>
        <item x="3409"/>
        <item x="1387"/>
        <item x="3226"/>
        <item x="2196"/>
        <item x="3336"/>
        <item x="2289"/>
        <item x="584"/>
        <item x="3165"/>
        <item x="1391"/>
        <item x="451"/>
        <item x="3"/>
        <item x="611"/>
        <item x="742"/>
        <item x="280"/>
        <item x="3222"/>
        <item x="1415"/>
        <item x="533"/>
        <item x="1390"/>
        <item x="0"/>
        <item x="132"/>
        <item x="643"/>
        <item x="2522"/>
        <item x="1367"/>
        <item x="1919"/>
        <item x="1328"/>
        <item x="3280"/>
        <item x="1575"/>
        <item x="1743"/>
        <item x="1912"/>
        <item x="154"/>
        <item x="2388"/>
        <item x="929"/>
        <item x="1836"/>
        <item x="1786"/>
        <item x="3067"/>
        <item x="1155"/>
        <item x="1796"/>
        <item x="1149"/>
        <item x="1960"/>
        <item x="2399"/>
        <item x="152"/>
        <item x="2012"/>
        <item x="1528"/>
        <item x="2301"/>
        <item x="3339"/>
        <item x="2369"/>
        <item x="791"/>
        <item x="3181"/>
        <item x="3236"/>
        <item x="2787"/>
        <item x="740"/>
        <item x="911"/>
        <item x="1893"/>
        <item x="1195"/>
        <item x="1131"/>
        <item x="2920"/>
        <item x="319"/>
        <item x="824"/>
        <item x="249"/>
        <item x="660"/>
        <item x="1243"/>
        <item x="752"/>
        <item x="15"/>
        <item x="1172"/>
        <item x="3408"/>
        <item x="2024"/>
        <item x="1882"/>
        <item x="362"/>
        <item x="2283"/>
        <item x="1923"/>
        <item x="2870"/>
        <item x="1213"/>
        <item x="3216"/>
        <item x="1403"/>
        <item x="1277"/>
        <item x="301"/>
        <item x="407"/>
        <item x="3370"/>
        <item x="334"/>
        <item x="1861"/>
        <item x="2456"/>
        <item x="3233"/>
        <item x="2744"/>
        <item x="754"/>
        <item x="897"/>
        <item x="2875"/>
        <item x="3238"/>
        <item x="3445"/>
        <item x="1292"/>
        <item x="3018"/>
        <item x="2294"/>
        <item x="3489"/>
        <item x="1706"/>
        <item x="509"/>
        <item x="2490"/>
        <item x="2786"/>
        <item x="1988"/>
        <item x="1376"/>
        <item x="1512"/>
        <item x="355"/>
        <item x="952"/>
        <item x="2323"/>
        <item x="3412"/>
        <item x="2878"/>
        <item x="2553"/>
        <item x="122"/>
        <item x="2625"/>
        <item x="1036"/>
        <item x="3347"/>
        <item x="2112"/>
        <item x="2244"/>
        <item x="1071"/>
        <item x="471"/>
        <item x="1281"/>
        <item x="3046"/>
        <item x="2297"/>
        <item x="1154"/>
        <item x="2654"/>
        <item x="2328"/>
        <item x="1285"/>
        <item x="3248"/>
        <item x="2441"/>
        <item x="1511"/>
        <item x="1750"/>
        <item x="1805"/>
        <item x="2332"/>
        <item x="999"/>
        <item x="773"/>
        <item x="2867"/>
        <item x="543"/>
        <item x="2842"/>
        <item x="1795"/>
        <item x="2410"/>
        <item x="2831"/>
        <item x="2079"/>
        <item x="1235"/>
        <item x="2588"/>
        <item x="3287"/>
        <item x="2054"/>
        <item x="1148"/>
        <item x="2514"/>
        <item x="1583"/>
        <item x="1922"/>
        <item x="2848"/>
        <item x="2746"/>
        <item x="878"/>
        <item x="367"/>
        <item x="2718"/>
        <item x="2688"/>
        <item x="601"/>
        <item x="3377"/>
        <item x="561"/>
        <item x="1205"/>
        <item x="1279"/>
        <item x="2259"/>
        <item x="323"/>
        <item x="1713"/>
        <item x="2463"/>
        <item x="3306"/>
        <item x="2575"/>
        <item x="384"/>
        <item x="317"/>
        <item x="3328"/>
        <item x="1389"/>
        <item x="110"/>
        <item x="2156"/>
        <item x="659"/>
        <item x="204"/>
        <item x="931"/>
        <item x="2937"/>
        <item x="9"/>
        <item x="2051"/>
        <item x="679"/>
        <item x="755"/>
        <item x="3204"/>
        <item x="2993"/>
        <item x="2178"/>
        <item x="1699"/>
        <item x="1450"/>
        <item x="2179"/>
        <item x="2903"/>
        <item x="771"/>
        <item x="1231"/>
        <item x="717"/>
        <item x="1647"/>
        <item x="1153"/>
        <item x="1839"/>
        <item x="2703"/>
        <item x="2105"/>
        <item x="701"/>
        <item x="1994"/>
        <item x="3485"/>
        <item x="2537"/>
        <item x="2431"/>
        <item x="646"/>
        <item x="473"/>
        <item x="305"/>
        <item x="2144"/>
        <item x="2192"/>
        <item x="2998"/>
        <item x="1355"/>
        <item x="1612"/>
        <item x="2544"/>
        <item x="1247"/>
        <item x="1862"/>
        <item x="2044"/>
        <item x="2547"/>
        <item x="2367"/>
        <item x="1581"/>
        <item x="22"/>
        <item x="1652"/>
        <item x="1454"/>
        <item x="569"/>
        <item x="1509"/>
        <item x="2243"/>
        <item x="1925"/>
        <item x="1670"/>
        <item x="306"/>
        <item x="916"/>
        <item x="443"/>
        <item x="3149"/>
        <item x="765"/>
        <item x="1019"/>
        <item x="1443"/>
        <item x="1730"/>
        <item x="899"/>
        <item x="3301"/>
        <item x="2395"/>
        <item x="3291"/>
        <item x="627"/>
        <item x="2709"/>
        <item x="2711"/>
        <item x="1722"/>
        <item x="1484"/>
        <item x="2401"/>
        <item x="1442"/>
        <item x="3497"/>
        <item x="553"/>
        <item x="2412"/>
        <item x="1513"/>
        <item x="3453"/>
        <item x="1849"/>
        <item x="1458"/>
        <item x="1931"/>
        <item x="925"/>
        <item x="2479"/>
        <item x="1101"/>
        <item x="1716"/>
        <item x="2096"/>
        <item x="1170"/>
        <item x="786"/>
        <item x="2223"/>
        <item x="2406"/>
        <item x="2470"/>
        <item x="1856"/>
        <item x="3070"/>
        <item x="2425"/>
        <item x="1126"/>
        <item x="2474"/>
        <item x="2835"/>
        <item x="1959"/>
        <item x="2527"/>
        <item x="2741"/>
        <item x="2695"/>
        <item x="2222"/>
        <item x="6"/>
        <item x="578"/>
        <item x="745"/>
        <item x="1249"/>
        <item x="106"/>
        <item x="3518"/>
        <item x="801"/>
        <item x="475"/>
        <item x="1619"/>
        <item x="1764"/>
        <item x="1365"/>
        <item x="1371"/>
        <item x="1955"/>
        <item x="793"/>
        <item x="3128"/>
        <item x="3267"/>
        <item x="3274"/>
        <item x="1173"/>
        <item x="526"/>
        <item x="2866"/>
        <item x="180"/>
        <item x="1321"/>
        <item x="2155"/>
        <item x="2271"/>
        <item x="1262"/>
        <item x="2394"/>
        <item x="1317"/>
        <item x="2140"/>
        <item x="1785"/>
        <item x="895"/>
        <item x="1068"/>
        <item x="3479"/>
        <item x="908"/>
        <item x="3020"/>
        <item x="441"/>
        <item x="1584"/>
        <item x="2270"/>
        <item x="101"/>
        <item x="2839"/>
        <item x="2175"/>
        <item x="83"/>
        <item x="3177"/>
        <item x="1892"/>
        <item x="1044"/>
        <item x="2159"/>
        <item x="2975"/>
        <item x="1969"/>
        <item x="827"/>
        <item x="1887"/>
        <item x="1813"/>
        <item x="2352"/>
        <item x="1244"/>
        <item x="2684"/>
        <item x="1727"/>
        <item x="2646"/>
        <item x="2217"/>
        <item x="1362"/>
        <item x="419"/>
        <item x="1176"/>
        <item x="1164"/>
        <item x="524"/>
        <item x="1217"/>
        <item x="1804"/>
        <item x="2830"/>
        <item x="2852"/>
        <item x="1556"/>
        <item x="1648"/>
        <item x="2793"/>
        <item x="70"/>
        <item x="758"/>
        <item x="1297"/>
        <item x="747"/>
        <item x="1737"/>
        <item x="604"/>
        <item x="1098"/>
        <item x="1356"/>
        <item x="1875"/>
        <item x="1898"/>
        <item x="3393"/>
        <item x="545"/>
        <item x="575"/>
        <item x="2204"/>
        <item x="2540"/>
        <item x="1942"/>
        <item x="82"/>
        <item x="607"/>
        <item x="2491"/>
        <item x="1419"/>
        <item x="1046"/>
        <item x="1002"/>
        <item x="470"/>
        <item x="3454"/>
        <item x="3406"/>
        <item x="537"/>
        <item x="580"/>
        <item x="2191"/>
        <item x="2692"/>
        <item x="1998"/>
        <item x="3209"/>
        <item x="1122"/>
        <item x="2647"/>
        <item x="833"/>
        <item x="1687"/>
        <item x="1060"/>
        <item x="1246"/>
        <item x="2368"/>
        <item x="1488"/>
        <item x="953"/>
        <item x="64"/>
        <item x="486"/>
        <item x="346"/>
        <item x="518"/>
        <item x="550"/>
        <item x="3211"/>
        <item x="2897"/>
        <item x="2306"/>
        <item x="3092"/>
        <item x="1197"/>
        <item x="1964"/>
        <item x="2260"/>
        <item x="1103"/>
        <item x="686"/>
        <item x="1430"/>
        <item x="3213"/>
        <item x="30"/>
        <item x="3141"/>
        <item x="233"/>
        <item x="2942"/>
        <item x="3399"/>
        <item x="2809"/>
        <item x="1589"/>
        <item x="1216"/>
        <item x="2570"/>
        <item x="194"/>
        <item x="739"/>
        <item x="53"/>
        <item x="1840"/>
        <item x="3065"/>
        <item x="2934"/>
        <item x="2208"/>
        <item x="1187"/>
        <item x="661"/>
        <item x="282"/>
        <item x="858"/>
        <item x="427"/>
        <item x="2324"/>
        <item x="3380"/>
        <item x="3493"/>
        <item x="851"/>
        <item x="2055"/>
        <item x="1574"/>
        <item x="3142"/>
        <item x="1341"/>
        <item x="3221"/>
        <item x="2118"/>
        <item x="2790"/>
        <item x="2882"/>
        <item x="2235"/>
        <item x="1656"/>
        <item x="2960"/>
        <item x="1697"/>
        <item x="1025"/>
        <item x="2450"/>
        <item x="1842"/>
        <item x="2686"/>
        <item x="617"/>
        <item x="2224"/>
        <item x="3218"/>
        <item x="2166"/>
        <item x="924"/>
        <item x="340"/>
        <item x="2333"/>
        <item x="528"/>
        <item x="198"/>
        <item x="2673"/>
        <item x="3418"/>
        <item x="375"/>
        <item x="1008"/>
        <item x="2666"/>
        <item x="3232"/>
        <item x="104"/>
        <item x="1302"/>
        <item x="1354"/>
        <item x="2265"/>
        <item x="515"/>
        <item x="3416"/>
        <item x="1048"/>
        <item x="2726"/>
        <item x="1136"/>
        <item x="874"/>
        <item x="867"/>
        <item x="957"/>
        <item x="1393"/>
        <item x="3139"/>
        <item x="1873"/>
        <item x="1636"/>
        <item x="2014"/>
        <item x="603"/>
        <item x="1694"/>
        <item x="2844"/>
        <item x="3215"/>
        <item x="3122"/>
        <item x="2325"/>
        <item x="370"/>
        <item x="2555"/>
        <item x="2130"/>
        <item x="2272"/>
        <item x="109"/>
        <item x="3297"/>
        <item x="3026"/>
        <item x="1386"/>
        <item x="3442"/>
        <item x="2125"/>
        <item x="2579"/>
        <item x="934"/>
        <item x="2274"/>
        <item x="777"/>
        <item x="1228"/>
        <item x="1360"/>
        <item x="1325"/>
        <item x="2789"/>
        <item x="1221"/>
        <item x="1141"/>
        <item x="2225"/>
        <item x="525"/>
        <item x="2007"/>
        <item x="1287"/>
        <item x="1188"/>
        <item x="2904"/>
        <item x="353"/>
        <item x="3330"/>
        <item x="97"/>
        <item x="3364"/>
        <item x="351"/>
        <item x="644"/>
        <item x="2486"/>
        <item x="1889"/>
        <item x="1792"/>
        <item x="3348"/>
        <item x="1451"/>
        <item x="1161"/>
        <item x="2340"/>
        <item x="1658"/>
        <item x="920"/>
        <item x="2428"/>
        <item x="2884"/>
        <item x="3042"/>
        <item x="3132"/>
        <item x="654"/>
        <item x="1307"/>
        <item x="2236"/>
        <item x="3072"/>
        <item x="757"/>
        <item x="1014"/>
        <item x="381"/>
        <item x="2262"/>
        <item x="3179"/>
        <item x="3136"/>
        <item x="2849"/>
        <item x="2983"/>
        <item x="776"/>
        <item x="2722"/>
        <item x="100"/>
        <item x="484"/>
        <item x="3286"/>
        <item x="1954"/>
        <item x="2248"/>
        <item x="2734"/>
        <item x="558"/>
        <item x="3476"/>
        <item x="1132"/>
        <item x="1692"/>
        <item x="2391"/>
        <item x="1789"/>
        <item x="600"/>
        <item x="2577"/>
        <item x="146"/>
        <item x="546"/>
        <item x="1721"/>
        <item x="391"/>
        <item x="3051"/>
        <item x="2691"/>
        <item x="2536"/>
        <item x="977"/>
        <item x="491"/>
        <item x="263"/>
        <item x="258"/>
        <item x="585"/>
        <item x="965"/>
        <item x="1497"/>
        <item x="2023"/>
        <item x="2974"/>
        <item x="1057"/>
        <item x="676"/>
        <item x="2167"/>
        <item x="2313"/>
        <item x="1951"/>
        <item x="295"/>
        <item x="3170"/>
        <item x="56"/>
        <item x="766"/>
        <item x="642"/>
        <item x="3048"/>
        <item x="1021"/>
        <item x="2749"/>
        <item x="1160"/>
        <item x="2636"/>
        <item x="1327"/>
        <item x="510"/>
        <item x="2407"/>
        <item x="452"/>
        <item x="1278"/>
        <item x="2358"/>
        <item x="1253"/>
        <item x="2624"/>
        <item x="2344"/>
        <item x="2241"/>
        <item x="2727"/>
        <item x="3219"/>
        <item x="520"/>
        <item x="2147"/>
        <item x="135"/>
        <item x="1133"/>
        <item x="10"/>
        <item x="1763"/>
        <item x="3526"/>
        <item x="339"/>
        <item x="2590"/>
        <item x="1576"/>
        <item x="89"/>
        <item x="3417"/>
        <item x="2523"/>
        <item x="680"/>
        <item x="2794"/>
        <item x="3446"/>
        <item x="1236"/>
        <item x="805"/>
        <item x="1847"/>
        <item x="337"/>
        <item x="2480"/>
        <item x="119"/>
        <item x="2826"/>
        <item x="2120"/>
        <item x="1801"/>
        <item x="2620"/>
        <item x="606"/>
        <item x="1794"/>
        <item x="3373"/>
        <item x="40"/>
        <item x="3079"/>
        <item x="1457"/>
        <item x="243"/>
        <item x="1905"/>
        <item x="477"/>
        <item x="2840"/>
        <item x="2186"/>
        <item x="1662"/>
        <item x="3105"/>
        <item x="420"/>
        <item x="3436"/>
        <item x="2648"/>
        <item x="2658"/>
        <item x="1863"/>
        <item x="3372"/>
        <item x="2022"/>
        <item x="2359"/>
        <item x="3310"/>
        <item x="1374"/>
        <item x="2232"/>
        <item x="3022"/>
        <item x="2379"/>
        <item x="2032"/>
        <item x="3180"/>
        <item x="1719"/>
        <item x="857"/>
        <item x="2184"/>
        <item x="970"/>
        <item x="2526"/>
        <item x="3344"/>
        <item x="1135"/>
        <item x="3168"/>
        <item x="2174"/>
        <item x="3281"/>
        <item x="2611"/>
        <item x="1665"/>
        <item x="2084"/>
        <item x="1600"/>
        <item x="1096"/>
        <item x="907"/>
        <item x="3093"/>
        <item x="1505"/>
        <item x="1631"/>
        <item x="2535"/>
        <item x="2205"/>
        <item x="2710"/>
        <item x="3514"/>
        <item x="1646"/>
        <item x="358"/>
        <item x="1095"/>
        <item x="455"/>
        <item x="2018"/>
        <item x="3214"/>
        <item x="372"/>
        <item x="1635"/>
        <item x="195"/>
        <item x="2685"/>
        <item x="2815"/>
        <item x="3283"/>
        <item x="2177"/>
        <item x="2261"/>
        <item x="1462"/>
        <item x="1907"/>
        <item x="2365"/>
        <item x="1550"/>
        <item x="1054"/>
        <item x="649"/>
        <item x="3488"/>
        <item x="1499"/>
        <item x="447"/>
        <item x="1644"/>
        <item x="3501"/>
        <item x="2312"/>
        <item x="512"/>
        <item x="341"/>
        <item x="910"/>
        <item x="489"/>
        <item x="2808"/>
        <item x="2256"/>
        <item x="517"/>
        <item x="2806"/>
        <item x="1767"/>
        <item x="498"/>
        <item x="610"/>
        <item x="2008"/>
        <item x="636"/>
        <item x="1463"/>
        <item x="3114"/>
        <item x="837"/>
        <item x="1382"/>
        <item x="1793"/>
        <item x="2464"/>
        <item x="3285"/>
        <item x="231"/>
        <item x="352"/>
        <item x="2973"/>
        <item x="2242"/>
        <item x="1547"/>
        <item x="3100"/>
        <item x="1309"/>
        <item x="2304"/>
        <item x="1129"/>
        <item x="46"/>
        <item x="1707"/>
        <item x="1210"/>
        <item x="1653"/>
        <item x="2800"/>
        <item x="459"/>
        <item x="58"/>
        <item x="1537"/>
        <item x="2918"/>
        <item x="2214"/>
        <item x="3014"/>
        <item x="864"/>
        <item x="2251"/>
        <item x="855"/>
        <item x="1957"/>
        <item x="1045"/>
        <item x="2231"/>
        <item x="3486"/>
        <item x="1806"/>
        <item x="3494"/>
        <item x="3516"/>
        <item x="1337"/>
        <item x="1962"/>
        <item x="614"/>
        <item x="3005"/>
        <item x="2605"/>
        <item x="1296"/>
        <item x="2049"/>
        <item x="860"/>
        <item x="2361"/>
        <item x="2052"/>
        <item x="3448"/>
        <item x="1472"/>
        <item x="630"/>
        <item x="2989"/>
        <item x="1816"/>
        <item x="344"/>
        <item x="179"/>
        <item x="2075"/>
        <item x="2708"/>
        <item x="1219"/>
        <item x="3130"/>
        <item x="2678"/>
        <item x="3415"/>
        <item x="3134"/>
        <item x="139"/>
        <item x="2275"/>
        <item x="2720"/>
        <item x="2567"/>
        <item x="1571"/>
        <item x="1144"/>
        <item x="1022"/>
        <item x="2933"/>
        <item x="2834"/>
        <item x="1074"/>
        <item x="994"/>
        <item x="1918"/>
        <item x="1028"/>
        <item x="2426"/>
        <item x="2871"/>
        <item x="991"/>
        <item x="182"/>
        <item x="1483"/>
        <item x="2860"/>
        <item x="3305"/>
        <item x="632"/>
        <item x="3028"/>
        <item x="2423"/>
        <item x="2753"/>
        <item x="118"/>
        <item x="1270"/>
        <item x="1615"/>
        <item x="1251"/>
        <item x="3369"/>
        <item x="226"/>
        <item x="1591"/>
        <item x="2713"/>
        <item x="2548"/>
        <item x="1163"/>
        <item x="25"/>
        <item x="2293"/>
        <item x="951"/>
        <item x="1109"/>
        <item x="1013"/>
        <item x="3052"/>
        <item x="2489"/>
        <item x="2126"/>
        <item x="712"/>
        <item x="2302"/>
        <item x="2364"/>
        <item x="162"/>
        <item x="3293"/>
        <item x="1157"/>
        <item x="3357"/>
        <item x="417"/>
        <item x="2449"/>
        <item x="2907"/>
        <item x="2651"/>
        <item x="767"/>
        <item x="800"/>
        <item x="2317"/>
        <item x="2233"/>
        <item x="335"/>
        <item x="324"/>
        <item x="1081"/>
        <item x="157"/>
        <item x="1532"/>
        <item x="1548"/>
        <item x="1927"/>
        <item x="2724"/>
        <item x="2906"/>
        <item x="3403"/>
        <item x="621"/>
        <item x="666"/>
        <item x="2516"/>
        <item x="1137"/>
        <item x="2533"/>
        <item x="2864"/>
        <item x="2123"/>
        <item x="2803"/>
        <item x="1476"/>
        <item x="2471"/>
        <item x="2988"/>
        <item x="2146"/>
        <item x="963"/>
        <item x="945"/>
        <item x="1348"/>
        <item x="637"/>
        <item x="3133"/>
        <item x="2814"/>
        <item x="587"/>
        <item x="274"/>
        <item x="2462"/>
        <item x="3401"/>
        <item x="1058"/>
        <item x="1111"/>
        <item x="628"/>
        <item x="2420"/>
        <item x="1987"/>
        <item x="2733"/>
        <item x="361"/>
        <item x="287"/>
        <item x="2180"/>
        <item x="201"/>
        <item x="2335"/>
        <item x="1770"/>
        <item x="2443"/>
        <item x="1218"/>
        <item x="1039"/>
        <item x="88"/>
        <item x="1596"/>
        <item x="279"/>
        <item x="2517"/>
        <item x="1529"/>
        <item x="3363"/>
        <item x="2327"/>
        <item x="2832"/>
        <item x="3315"/>
        <item x="2660"/>
        <item x="2257"/>
        <item x="1700"/>
        <item x="1229"/>
        <item x="746"/>
        <item x="536"/>
        <item x="1669"/>
        <item x="3025"/>
        <item x="2029"/>
        <item x="3478"/>
        <item x="2546"/>
        <item x="2663"/>
        <item x="1340"/>
        <item x="2124"/>
        <item x="2039"/>
        <item x="3237"/>
        <item x="698"/>
        <item x="2161"/>
        <item x="2172"/>
        <item x="2280"/>
        <item x="532"/>
        <item x="2099"/>
        <item x="79"/>
        <item x="3077"/>
        <item x="3432"/>
        <item x="1333"/>
        <item x="2729"/>
        <item x="1533"/>
        <item x="1331"/>
        <item x="482"/>
        <item x="2774"/>
        <item x="1865"/>
        <item x="2639"/>
        <item x="887"/>
        <item x="1029"/>
        <item x="508"/>
        <item x="250"/>
        <item x="1557"/>
        <item x="2375"/>
        <item x="2874"/>
        <item x="2437"/>
        <item x="635"/>
        <item x="3340"/>
        <item x="1345"/>
        <item x="2949"/>
        <item x="2518"/>
        <item x="1829"/>
        <item x="1049"/>
        <item x="816"/>
        <item x="422"/>
        <item x="196"/>
        <item x="2088"/>
        <item x="2403"/>
        <item x="576"/>
        <item x="1678"/>
        <item x="2131"/>
        <item x="2239"/>
        <item x="2402"/>
        <item x="42"/>
        <item x="2980"/>
        <item x="2784"/>
        <item x="2322"/>
        <item x="77"/>
        <item x="3379"/>
        <item x="529"/>
        <item x="2206"/>
        <item x="207"/>
        <item x="1992"/>
        <item x="1539"/>
        <item x="974"/>
        <item x="2824"/>
        <item x="2041"/>
        <item x="839"/>
        <item x="2213"/>
        <item x="2716"/>
        <item x="2218"/>
        <item x="2510"/>
        <item x="1179"/>
        <item x="1349"/>
        <item x="1611"/>
        <item x="2596"/>
        <item x="1018"/>
        <item x="1870"/>
        <item x="3082"/>
        <item x="1742"/>
        <item x="2941"/>
        <item x="2821"/>
        <item x="573"/>
        <item x="2319"/>
        <item x="3472"/>
        <item x="1894"/>
        <item x="1364"/>
        <item x="3062"/>
        <item x="1358"/>
        <item x="3140"/>
        <item x="1027"/>
        <item x="1452"/>
        <item x="2021"/>
        <item x="3193"/>
        <item x="2886"/>
        <item x="936"/>
        <item x="1824"/>
        <item x="1841"/>
        <item x="1238"/>
        <item x="2619"/>
        <item x="429"/>
        <item x="2807"/>
        <item x="2360"/>
        <item x="160"/>
        <item x="2556"/>
        <item x="2782"/>
        <item x="2861"/>
        <item x="214"/>
        <item x="709"/>
        <item x="842"/>
        <item x="3063"/>
        <item x="1935"/>
        <item x="1934"/>
        <item x="1017"/>
        <item x="1288"/>
        <item x="173"/>
        <item x="2597"/>
        <item x="1145"/>
        <item x="616"/>
        <item x="964"/>
        <item x="1208"/>
        <item x="769"/>
        <item x="2377"/>
        <item x="457"/>
        <item x="44"/>
        <item x="900"/>
        <item x="1108"/>
        <item x="1525"/>
        <item x="1896"/>
        <item x="2681"/>
        <item x="2295"/>
        <item x="277"/>
        <item x="2010"/>
        <item x="2013"/>
        <item x="1130"/>
        <item x="3419"/>
        <item x="843"/>
        <item x="3161"/>
        <item x="2706"/>
        <item x="993"/>
        <item x="1065"/>
        <item x="3206"/>
        <item x="3300"/>
        <item x="756"/>
        <item x="850"/>
        <item x="2515"/>
        <item x="762"/>
        <item x="631"/>
        <item x="2168"/>
        <item x="1232"/>
        <item x="1741"/>
        <item x="2981"/>
        <item x="3396"/>
        <item x="1926"/>
        <item x="3413"/>
        <item x="1638"/>
        <item x="2752"/>
        <item x="1973"/>
        <item x="423"/>
        <item x="3381"/>
        <item x="944"/>
        <item x="1401"/>
        <item x="2569"/>
        <item x="2573"/>
        <item x="2477"/>
        <item x="145"/>
        <item x="3440"/>
        <item x="1053"/>
        <item x="3183"/>
        <item x="2628"/>
        <item x="2487"/>
        <item x="120"/>
        <item x="782"/>
        <item x="2094"/>
        <item x="2501"/>
        <item x="2114"/>
        <item x="1127"/>
        <item x="3505"/>
        <item x="2917"/>
        <item x="3155"/>
        <item x="397"/>
        <item x="1085"/>
        <item x="175"/>
        <item x="914"/>
        <item x="3152"/>
        <item x="3087"/>
        <item x="2276"/>
        <item x="3255"/>
        <item x="3148"/>
        <item x="3447"/>
        <item x="2841"/>
        <item x="1056"/>
        <item x="2513"/>
        <item x="2946"/>
        <item x="2071"/>
        <item x="950"/>
        <item x="3460"/>
        <item x="3153"/>
        <item x="2117"/>
        <item x="2765"/>
        <item x="947"/>
        <item x="1902"/>
        <item x="975"/>
        <item x="802"/>
        <item x="966"/>
        <item x="1037"/>
        <item x="1007"/>
        <item x="1226"/>
        <item x="3073"/>
        <item x="3115"/>
        <item x="2138"/>
        <item x="2699"/>
        <item x="674"/>
        <item x="2083"/>
        <item x="3355"/>
        <item x="3334"/>
        <item x="3098"/>
        <item x="332"/>
        <item x="1895"/>
        <item x="511"/>
        <item x="225"/>
        <item x="2846"/>
        <item x="1094"/>
        <item x="3503"/>
        <item x="2309"/>
        <item x="2905"/>
        <item x="2760"/>
        <item x="1592"/>
        <item x="356"/>
        <item x="721"/>
        <item x="2068"/>
        <item x="2621"/>
        <item x="3499"/>
        <item x="2345"/>
        <item x="2315"/>
        <item x="2788"/>
        <item x="626"/>
        <item x="3490"/>
        <item x="3249"/>
        <item x="2337"/>
        <item x="2451"/>
        <item x="1"/>
        <item x="232"/>
        <item x="1183"/>
        <item x="2190"/>
        <item x="35"/>
        <item x="505"/>
        <item x="2915"/>
        <item x="2627"/>
        <item x="3257"/>
        <item x="1562"/>
        <item x="2263"/>
        <item x="2457"/>
        <item x="792"/>
        <item x="1749"/>
        <item x="421"/>
        <item x="3317"/>
        <item x="62"/>
        <item x="325"/>
        <item x="1790"/>
        <item x="1482"/>
        <item x="2558"/>
        <item x="1159"/>
        <item x="394"/>
        <item x="3316"/>
        <item x="3031"/>
        <item x="1830"/>
        <item x="1828"/>
        <item x="1433"/>
        <item x="1981"/>
        <item x="2772"/>
        <item x="2215"/>
        <item x="3515"/>
        <item x="3184"/>
        <item x="677"/>
        <item x="1223"/>
        <item x="788"/>
        <item x="108"/>
        <item x="2802"/>
        <item x="1259"/>
        <item x="26"/>
        <item x="1357"/>
        <item x="2910"/>
        <item x="2791"/>
        <item x="2671"/>
        <item x="1242"/>
        <item x="2278"/>
        <item x="224"/>
        <item x="1580"/>
        <item x="389"/>
        <item x="1031"/>
        <item x="817"/>
        <item x="1519"/>
        <item x="1718"/>
        <item x="783"/>
        <item x="3506"/>
        <item x="2599"/>
        <item x="552"/>
        <item x="1366"/>
        <item x="3002"/>
        <item x="2764"/>
        <item x="3145"/>
        <item x="835"/>
        <item x="2805"/>
        <item x="3523"/>
        <item x="829"/>
        <item x="1467"/>
        <item x="2081"/>
        <item x="3354"/>
        <item x="2063"/>
        <item x="314"/>
        <item x="248"/>
        <item x="2900"/>
        <item x="852"/>
        <item x="695"/>
        <item x="59"/>
        <item x="241"/>
        <item x="2453"/>
        <item x="1269"/>
        <item x="234"/>
        <item x="2336"/>
        <item x="2216"/>
        <item x="3312"/>
        <item x="315"/>
        <item x="3119"/>
        <item x="3164"/>
        <item x="39"/>
        <item x="2982"/>
        <item x="1701"/>
        <item x="896"/>
        <item x="1744"/>
        <item x="539"/>
        <item x="2472"/>
        <item x="217"/>
        <item x="264"/>
        <item x="1436"/>
        <item x="795"/>
        <item x="2017"/>
        <item x="1837"/>
        <item x="1162"/>
        <item x="599"/>
        <item x="2966"/>
        <item x="1779"/>
        <item x="2495"/>
        <item x="866"/>
        <item x="181"/>
        <item x="493"/>
        <item x="3038"/>
        <item x="853"/>
        <item x="1394"/>
        <item x="2827"/>
        <item x="715"/>
        <item x="2828"/>
        <item x="322"/>
        <item x="1479"/>
        <item x="383"/>
        <item x="1838"/>
        <item x="514"/>
        <item x="1260"/>
        <item x="1858"/>
        <item x="2245"/>
        <item x="3264"/>
        <item x="1679"/>
        <item x="156"/>
        <item x="23"/>
        <item x="251"/>
        <item x="2362"/>
        <item x="3008"/>
        <item x="21"/>
        <item x="3229"/>
        <item x="984"/>
        <item x="2853"/>
        <item x="3171"/>
        <item x="1152"/>
        <item x="1710"/>
        <item x="2386"/>
        <item x="1933"/>
        <item x="685"/>
        <item x="1714"/>
        <item x="3001"/>
        <item x="2862"/>
        <item x="1949"/>
        <item x="2595"/>
        <item x="2154"/>
        <item x="2754"/>
        <item x="1350"/>
        <item x="364"/>
        <item x="3060"/>
        <item x="1395"/>
        <item x="3178"/>
        <item x="1684"/>
        <item x="2895"/>
        <item x="116"/>
        <item x="998"/>
        <item x="987"/>
        <item x="1461"/>
        <item x="549"/>
        <item x="2026"/>
        <item x="2484"/>
        <item x="996"/>
        <item x="886"/>
        <item x="3186"/>
        <item x="779"/>
        <item x="2342"/>
        <item x="2108"/>
        <item x="687"/>
        <item x="2446"/>
        <item x="647"/>
        <item x="254"/>
        <item x="2246"/>
        <item x="2549"/>
        <item x="2762"/>
        <item x="2212"/>
        <item x="889"/>
        <item x="893"/>
        <item x="3456"/>
        <item x="713"/>
        <item x="1166"/>
        <item x="1731"/>
        <item x="2380"/>
        <item x="45"/>
        <item x="2952"/>
        <item x="2102"/>
        <item x="1953"/>
        <item x="3400"/>
        <item x="1211"/>
        <item x="163"/>
        <item x="469"/>
        <item x="983"/>
        <item x="1084"/>
        <item x="2593"/>
        <item x="2119"/>
        <item x="2801"/>
        <item x="2404"/>
        <item x="790"/>
        <item x="3332"/>
        <item x="3414"/>
        <item x="2585"/>
        <item x="2421"/>
        <item x="2758"/>
        <item x="1693"/>
        <item x="2649"/>
        <item x="1273"/>
        <item x="1587"/>
        <item x="682"/>
        <item x="1780"/>
        <item x="1787"/>
        <item x="1347"/>
        <item x="1088"/>
        <item x="1903"/>
        <item x="3144"/>
        <item x="1698"/>
        <item x="3391"/>
        <item x="7"/>
        <item x="1290"/>
        <item x="1268"/>
        <item x="1474"/>
        <item x="113"/>
        <item x="418"/>
        <item x="3386"/>
        <item x="1941"/>
        <item x="460"/>
        <item x="2564"/>
        <item x="2113"/>
        <item x="1092"/>
        <item x="2945"/>
        <item x="1821"/>
        <item x="1006"/>
        <item x="1788"/>
        <item x="1089"/>
        <item x="1185"/>
        <item x="3394"/>
        <item x="1112"/>
        <item x="3319"/>
        <item x="2417"/>
        <item x="3349"/>
        <item x="2783"/>
        <item x="3284"/>
        <item x="2381"/>
        <item x="995"/>
        <item x="2641"/>
        <item x="2876"/>
        <item x="385"/>
        <item x="2198"/>
        <item x="3433"/>
        <item x="1272"/>
        <item x="50"/>
        <item x="958"/>
        <item x="2310"/>
        <item x="291"/>
        <item x="446"/>
        <item x="656"/>
        <item x="902"/>
        <item x="1311"/>
        <item x="2169"/>
        <item x="1323"/>
        <item x="388"/>
        <item x="2700"/>
        <item x="707"/>
        <item x="1363"/>
        <item x="981"/>
        <item x="3194"/>
        <item x="2203"/>
        <item x="3084"/>
        <item x="2644"/>
        <item x="1332"/>
        <item x="1818"/>
        <item x="369"/>
        <item x="3182"/>
        <item x="1291"/>
        <item x="343"/>
        <item x="1660"/>
        <item x="5"/>
        <item x="492"/>
        <item x="904"/>
        <item x="1879"/>
        <item x="3517"/>
        <item x="1565"/>
        <item x="2563"/>
        <item x="1536"/>
        <item x="1254"/>
        <item x="2279"/>
        <item x="3351"/>
        <item x="933"/>
        <item x="1939"/>
        <item x="240"/>
        <item x="2228"/>
        <item x="2286"/>
        <item x="2400"/>
        <item x="3295"/>
        <item x="185"/>
        <item x="2247"/>
        <item x="1413"/>
        <item x="891"/>
        <item x="1569"/>
        <item x="1423"/>
        <item x="657"/>
        <item x="2761"/>
        <item x="3314"/>
        <item x="327"/>
        <item x="2481"/>
        <item x="2730"/>
        <item x="1412"/>
        <item x="3350"/>
        <item x="3361"/>
        <item x="1663"/>
        <item x="1326"/>
        <item x="333"/>
        <item x="2759"/>
        <item x="1234"/>
        <item x="2002"/>
        <item x="2326"/>
        <item x="1114"/>
        <item x="1541"/>
        <item x="978"/>
        <item x="1606"/>
        <item x="2194"/>
        <item x="3143"/>
        <item x="946"/>
        <item x="3012"/>
        <item x="605"/>
        <item x="3410"/>
        <item x="2672"/>
        <item x="433"/>
        <item x="1121"/>
        <item x="583"/>
        <item x="2775"/>
        <item x="3174"/>
        <item x="704"/>
        <item x="3217"/>
        <item x="3059"/>
        <item x="3261"/>
        <item x="1717"/>
        <item x="1724"/>
        <item x="1440"/>
        <item x="3230"/>
        <item x="55"/>
        <item x="3520"/>
        <item x="239"/>
        <item x="826"/>
        <item x="3109"/>
        <item x="639"/>
        <item x="1867"/>
        <item x="2281"/>
        <item x="633"/>
        <item x="1614"/>
        <item x="3131"/>
        <item x="856"/>
        <item x="285"/>
        <item x="1543"/>
        <item x="2476"/>
        <item x="2211"/>
        <item x="1864"/>
        <item x="820"/>
        <item x="2095"/>
        <item x="865"/>
        <item x="1769"/>
        <item x="177"/>
        <item x="1485"/>
        <item x="579"/>
        <item x="555"/>
        <item x="2220"/>
        <item x="345"/>
        <item x="2887"/>
        <item x="167"/>
        <item x="1993"/>
        <item x="941"/>
        <item x="559"/>
        <item x="3192"/>
        <item x="161"/>
        <item x="2341"/>
        <item x="1335"/>
        <item x="3120"/>
        <item x="1432"/>
        <item x="1388"/>
        <item x="1675"/>
        <item x="2930"/>
        <item x="602"/>
        <item x="414"/>
        <item x="3088"/>
        <item x="211"/>
        <item x="1729"/>
        <item x="1798"/>
        <item x="785"/>
        <item x="935"/>
        <item x="2351"/>
        <item x="1618"/>
        <item x="260"/>
        <item x="2036"/>
        <item x="551"/>
        <item x="286"/>
        <item x="3452"/>
        <item x="2077"/>
        <item x="2268"/>
        <item x="3138"/>
        <item x="3076"/>
        <item x="1734"/>
        <item x="2731"/>
        <item x="144"/>
        <item x="3112"/>
        <item x="1958"/>
        <item x="1797"/>
        <item x="409"/>
        <item x="2829"/>
        <item x="1215"/>
        <item x="1184"/>
        <item x="462"/>
        <item x="967"/>
        <item x="735"/>
        <item x="1368"/>
        <item x="2469"/>
        <item x="3251"/>
        <item x="3010"/>
        <item x="2427"/>
        <item x="1711"/>
        <item x="1655"/>
        <item x="190"/>
        <item x="3421"/>
        <item x="2373"/>
        <item x="466"/>
        <item x="3327"/>
        <item x="2668"/>
        <item x="2508"/>
        <item x="2500"/>
        <item x="2959"/>
        <item x="2512"/>
        <item x="307"/>
        <item x="112"/>
        <item x="1400"/>
        <item x="123"/>
        <item x="2740"/>
        <item x="2820"/>
        <item x="2868"/>
        <item x="1517"/>
        <item x="2307"/>
        <item x="412"/>
        <item x="1203"/>
        <item x="872"/>
        <item x="1610"/>
        <item x="1616"/>
        <item x="170"/>
        <item x="3049"/>
        <item x="2565"/>
        <item x="2682"/>
        <item x="3387"/>
        <item x="922"/>
        <item x="273"/>
        <item x="794"/>
        <item x="3510"/>
        <item x="153"/>
        <item x="3241"/>
        <item x="586"/>
        <item x="689"/>
        <item x="781"/>
        <item x="270"/>
        <item x="1897"/>
        <item x="2226"/>
        <item x="127"/>
        <item x="3019"/>
        <item x="2384"/>
        <item x="136"/>
        <item x="1380"/>
        <item x="1733"/>
        <item x="32"/>
        <item x="1971"/>
        <item x="2227"/>
        <item x="912"/>
        <item x="1739"/>
        <item x="490"/>
        <item x="1946"/>
        <item x="147"/>
        <item x="2287"/>
        <item x="3013"/>
        <item x="2320"/>
        <item x="41"/>
        <item x="2447"/>
        <item x="1657"/>
        <item x="1150"/>
        <item x="2750"/>
        <item x="2977"/>
        <item x="2632"/>
        <item x="1295"/>
        <item x="2062"/>
        <item x="938"/>
        <item x="1475"/>
        <item x="1361"/>
        <item x="86"/>
        <item x="3500"/>
        <item x="1558"/>
        <item x="1399"/>
        <item x="1120"/>
        <item x="2780"/>
        <item x="2519"/>
        <item x="2947"/>
        <item x="1427"/>
        <item x="2992"/>
        <item x="496"/>
        <item x="1705"/>
        <item x="1171"/>
        <item x="1352"/>
        <item x="980"/>
        <item x="183"/>
        <item x="235"/>
        <item x="1625"/>
        <item x="2073"/>
        <item x="2170"/>
        <item x="883"/>
        <item x="1392"/>
        <item x="2912"/>
        <item x="3231"/>
        <item x="2957"/>
        <item x="2162"/>
        <item x="1138"/>
        <item x="63"/>
        <item x="2557"/>
        <item x="151"/>
        <item x="3033"/>
        <item x="3326"/>
        <item x="2390"/>
        <item x="2892"/>
        <item x="3263"/>
        <item x="501"/>
        <item x="321"/>
        <item x="3007"/>
        <item x="1643"/>
        <item x="2482"/>
        <item x="3154"/>
        <item x="2629"/>
        <item x="440"/>
        <item x="1845"/>
        <item x="2971"/>
        <item x="711"/>
        <item x="719"/>
        <item x="658"/>
        <item x="1567"/>
        <item x="36"/>
        <item x="60"/>
        <item x="1776"/>
        <item x="2065"/>
        <item x="2613"/>
        <item x="342"/>
        <item x="1264"/>
        <item x="3358"/>
        <item x="2578"/>
        <item x="2583"/>
        <item x="2200"/>
        <item x="1740"/>
        <item x="1641"/>
        <item x="3017"/>
        <item x="2405"/>
        <item x="2940"/>
        <item x="2330"/>
        <item x="1274"/>
        <item x="2693"/>
        <item x="732"/>
        <item x="2074"/>
        <item x="2475"/>
        <item x="3498"/>
        <item x="3252"/>
        <item x="400"/>
        <item x="2707"/>
        <item x="1609"/>
        <item x="2009"/>
        <item x="688"/>
        <item x="1542"/>
        <item x="386"/>
        <item x="1756"/>
        <item x="347"/>
        <item x="454"/>
        <item x="3271"/>
        <item x="1768"/>
        <item x="2497"/>
        <item x="1206"/>
        <item x="458"/>
        <item x="814"/>
        <item x="972"/>
        <item x="437"/>
        <item x="2652"/>
        <item x="909"/>
        <item x="671"/>
        <item x="2452"/>
        <item x="1493"/>
        <item x="1093"/>
        <item x="3123"/>
        <item x="937"/>
        <item x="1072"/>
        <item x="2529"/>
        <item x="1985"/>
        <item x="1945"/>
        <item x="1855"/>
        <item x="2473"/>
        <item x="330"/>
        <item x="1420"/>
        <item x="2921"/>
        <item x="413"/>
        <item x="78"/>
        <item x="1481"/>
        <item x="1062"/>
        <item x="726"/>
        <item x="371"/>
        <item x="504"/>
        <item x="1651"/>
        <item x="3129"/>
        <item x="2638"/>
        <item x="1885"/>
        <item x="1848"/>
        <item x="3176"/>
        <item x="2650"/>
        <item x="1597"/>
        <item x="3425"/>
        <item x="1755"/>
        <item x="2659"/>
        <item x="1822"/>
        <item x="903"/>
        <item x="1808"/>
        <item x="3385"/>
        <item x="2258"/>
        <item x="986"/>
        <item x="2493"/>
        <item x="3390"/>
        <item x="2085"/>
        <item x="2926"/>
        <item x="34"/>
        <item x="2193"/>
        <item x="1835"/>
        <item x="2413"/>
        <item x="751"/>
        <item x="115"/>
        <item x="1078"/>
        <item x="3040"/>
        <item x="1928"/>
        <item x="2371"/>
        <item x="1650"/>
        <item x="608"/>
        <item x="2854"/>
        <item x="2970"/>
        <item x="1105"/>
        <item x="2173"/>
        <item x="2689"/>
        <item x="1344"/>
        <item x="294"/>
        <item x="2240"/>
        <item x="1947"/>
        <item x="3245"/>
        <item x="714"/>
        <item x="3423"/>
        <item x="3365"/>
        <item x="1020"/>
        <item x="2812"/>
        <item x="2919"/>
        <item x="2183"/>
        <item x="744"/>
        <item x="159"/>
        <item x="1414"/>
        <item x="1032"/>
        <item x="2015"/>
        <item x="1464"/>
        <item x="1026"/>
        <item x="1915"/>
        <item x="530"/>
        <item x="2592"/>
        <item x="1241"/>
        <item x="289"/>
        <item x="221"/>
        <item x="2266"/>
        <item x="1738"/>
        <item x="653"/>
        <item x="1178"/>
        <item x="718"/>
        <item x="2132"/>
        <item x="1480"/>
        <item x="722"/>
        <item x="1409"/>
        <item x="2891"/>
        <item x="165"/>
        <item x="1123"/>
        <item x="724"/>
        <item x="17"/>
        <item x="2525"/>
        <item x="2199"/>
        <item x="261"/>
        <item x="2818"/>
        <item x="2290"/>
        <item x="193"/>
        <item x="3250"/>
        <item x="2551"/>
        <item x="2819"/>
        <item x="1911"/>
        <item x="105"/>
        <item x="2997"/>
        <item x="382"/>
        <item x="244"/>
        <item x="1051"/>
        <item x="2956"/>
        <item x="1212"/>
        <item x="3054"/>
        <item x="1377"/>
        <item x="2019"/>
        <item x="1087"/>
        <item x="2288"/>
        <item x="3308"/>
        <item x="3457"/>
        <item x="1680"/>
        <item x="1601"/>
        <item x="877"/>
        <item x="1310"/>
        <item x="1402"/>
        <item x="2804"/>
        <item x="3483"/>
        <item x="1851"/>
        <item x="2424"/>
        <item x="1877"/>
        <item x="410"/>
        <item x="807"/>
        <item x="1553"/>
        <item x="2601"/>
        <item x="494"/>
        <item x="2285"/>
        <item x="2894"/>
        <item x="1097"/>
        <item x="3388"/>
        <item x="3044"/>
        <item x="1147"/>
        <item x="1586"/>
        <item x="187"/>
        <item x="2202"/>
        <item x="2042"/>
        <item x="75"/>
        <item x="2902"/>
        <item x="1204"/>
        <item x="2923"/>
        <item x="1752"/>
        <item x="696"/>
        <item x="612"/>
        <item x="247"/>
        <item x="1983"/>
        <item x="1807"/>
        <item x="2742"/>
        <item x="1709"/>
        <item x="253"/>
        <item x="2040"/>
        <item x="2031"/>
        <item x="2747"/>
        <item x="2300"/>
        <item x="1324"/>
        <item x="298"/>
        <item x="638"/>
        <item x="3424"/>
        <item x="1075"/>
        <item x="1937"/>
        <item x="266"/>
        <item x="1932"/>
        <item x="1421"/>
        <item x="1736"/>
        <item x="997"/>
        <item x="1319"/>
        <item x="949"/>
        <item x="2725"/>
        <item x="3343"/>
        <item x="349"/>
        <item x="1890"/>
        <item x="2504"/>
        <item x="595"/>
        <item x="2128"/>
        <item x="673"/>
        <item x="869"/>
        <item x="2822"/>
        <item x="43"/>
        <item x="2735"/>
        <item x="2398"/>
        <item x="1599"/>
        <item x="1086"/>
        <item x="2374"/>
        <item x="2797"/>
        <item x="641"/>
        <item x="834"/>
        <item x="481"/>
        <item x="1585"/>
        <item x="1353"/>
        <item x="3090"/>
        <item x="1791"/>
        <item x="435"/>
        <item x="655"/>
        <item x="702"/>
        <item x="804"/>
        <item x="976"/>
        <item x="1624"/>
        <item x="3095"/>
        <item x="1301"/>
        <item x="2737"/>
        <item x="2282"/>
        <item x="3200"/>
        <item x="1573"/>
        <item x="560"/>
        <item x="2705"/>
        <item x="3511"/>
        <item x="1408"/>
        <item x="411"/>
        <item x="2609"/>
        <item x="2837"/>
        <item x="2736"/>
        <item x="3473"/>
        <item x="3225"/>
        <item x="875"/>
        <item x="1980"/>
        <item x="2857"/>
        <item x="2622"/>
        <item x="93"/>
        <item x="2995"/>
        <item x="3325"/>
        <item x="1956"/>
        <item x="3434"/>
        <item x="3296"/>
        <item x="2770"/>
        <item x="2511"/>
        <item x="3429"/>
        <item x="2697"/>
        <item x="672"/>
        <item x="2634"/>
        <item x="3157"/>
        <item x="3402"/>
        <item x="3438"/>
        <item x="1990"/>
        <item x="683"/>
        <item x="1766"/>
        <item x="143"/>
        <item x="1140"/>
        <item x="2756"/>
        <item x="2038"/>
        <item x="3224"/>
        <item x="596"/>
        <item x="2785"/>
        <item x="591"/>
        <item x="2677"/>
        <item x="2568"/>
        <item x="215"/>
        <item x="1910"/>
        <item x="2349"/>
        <item x="2626"/>
        <item x="328"/>
        <item x="906"/>
        <item x="3068"/>
        <item x="1410"/>
        <item x="3496"/>
        <item x="2670"/>
        <item x="2237"/>
        <item x="2356"/>
        <item x="1459"/>
        <item x="506"/>
        <item x="3110"/>
        <item x="246"/>
        <item x="1546"/>
        <item x="1372"/>
        <item x="1015"/>
        <item x="2045"/>
        <item x="825"/>
        <item x="1677"/>
        <item x="743"/>
        <item x="1222"/>
        <item x="2090"/>
        <item x="2836"/>
        <item x="1456"/>
        <item x="675"/>
        <item x="1748"/>
        <item x="2355"/>
        <item x="2554"/>
        <item x="465"/>
        <item x="1917"/>
        <item x="2847"/>
        <item x="1603"/>
        <item x="1590"/>
        <item x="503"/>
        <item x="265"/>
        <item x="2606"/>
        <item x="2461"/>
        <item x="3449"/>
        <item x="1495"/>
        <item x="1422"/>
        <item x="516"/>
        <item x="2916"/>
        <item x="1124"/>
        <item x="3524"/>
        <item x="1899"/>
        <item x="1823"/>
        <item x="3101"/>
        <item x="1814"/>
        <item x="1639"/>
        <item x="2134"/>
        <item x="815"/>
        <item x="1884"/>
        <item x="1632"/>
        <item x="681"/>
        <item x="2109"/>
        <item x="582"/>
        <item x="1777"/>
        <item x="3083"/>
        <item x="3265"/>
        <item x="1502"/>
        <item x="3244"/>
        <item x="3480"/>
        <item x="1099"/>
        <item x="2465"/>
        <item x="1082"/>
        <item x="1666"/>
        <item x="1642"/>
        <item x="1276"/>
        <item x="1224"/>
        <item x="2467"/>
        <item x="2662"/>
        <item x="1507"/>
        <item x="2530"/>
        <item x="3205"/>
        <item x="1520"/>
        <item x="3015"/>
        <item x="1294"/>
        <item x="1478"/>
        <item x="959"/>
        <item x="2610"/>
        <item x="1447"/>
        <item x="1772"/>
        <item x="609"/>
        <item x="1555"/>
        <item x="2745"/>
        <item x="3041"/>
        <item x="1708"/>
        <item x="1468"/>
        <item x="725"/>
        <item x="1460"/>
        <item x="3522"/>
        <item x="3362"/>
        <item x="300"/>
        <item x="3422"/>
        <item x="2542"/>
        <item x="262"/>
        <item x="862"/>
        <item x="1617"/>
        <item x="1524"/>
        <item x="519"/>
        <item x="2799"/>
        <item x="2704"/>
        <item x="68"/>
        <item x="868"/>
        <item x="2343"/>
        <item x="450"/>
        <item x="2967"/>
        <item x="571"/>
        <item x="1566"/>
        <item x="2893"/>
        <item x="368"/>
        <item x="1077"/>
        <item x="90"/>
        <item x="318"/>
        <item x="2153"/>
        <item x="838"/>
        <item x="1280"/>
        <item x="406"/>
        <item x="822"/>
        <item x="2253"/>
        <item x="2076"/>
        <item x="738"/>
        <item x="1633"/>
        <item x="3239"/>
        <item x="2968"/>
        <item x="3147"/>
        <item x="3268"/>
        <item x="3137"/>
        <item x="2136"/>
        <item x="245"/>
        <item x="1759"/>
        <item x="3009"/>
        <item x="1579"/>
        <item x="3383"/>
        <item x="3058"/>
        <item x="3260"/>
        <item x="1066"/>
        <item x="692"/>
        <item x="2603"/>
        <item x="1158"/>
        <item x="1346"/>
        <item x="308"/>
        <item x="2694"/>
        <item x="968"/>
        <item x="2766"/>
        <item x="1812"/>
        <item x="1169"/>
        <item x="47"/>
        <item x="130"/>
        <item x="2755"/>
        <item x="1385"/>
        <item x="3151"/>
        <item x="808"/>
        <item x="3323"/>
        <item x="2528"/>
        <item x="3279"/>
        <item x="2817"/>
        <item x="257"/>
        <item x="3411"/>
        <item x="2843"/>
        <item x="831"/>
        <item x="436"/>
        <item x="1192"/>
        <item x="1588"/>
        <item x="1732"/>
        <item x="3382"/>
        <item x="176"/>
        <item x="2057"/>
        <item x="320"/>
        <item x="1560"/>
        <item x="885"/>
        <item x="774"/>
        <item x="3450"/>
        <item x="227"/>
        <item x="1061"/>
        <item x="1757"/>
        <item x="2899"/>
        <item x="798"/>
        <item x="1930"/>
        <item x="2210"/>
        <item x="302"/>
        <item x="562"/>
        <item x="3262"/>
        <item x="2422"/>
        <item x="2779"/>
        <item x="2825"/>
        <item x="401"/>
        <item x="2311"/>
        <item x="3006"/>
        <item x="1198"/>
        <item x="819"/>
        <item x="1284"/>
        <item x="2064"/>
        <item x="3374"/>
        <item x="1572"/>
        <item x="2562"/>
        <item x="2781"/>
        <item x="1810"/>
        <item x="1233"/>
        <item x="2674"/>
        <item x="148"/>
        <item x="172"/>
        <item x="1083"/>
        <item x="1175"/>
        <item x="544"/>
        <item x="2643"/>
        <item x="2640"/>
        <item x="3462"/>
        <item x="884"/>
        <item x="3502"/>
        <item x="2485"/>
        <item x="3307"/>
        <item x="3272"/>
        <item x="2468"/>
        <item x="2393"/>
        <item x="2543"/>
        <item x="3235"/>
        <item x="1373"/>
        <item x="1961"/>
        <item x="741"/>
        <item x="3428"/>
        <item x="309"/>
        <item x="1549"/>
        <item x="2850"/>
        <item x="2087"/>
        <item x="2378"/>
        <item x="1417"/>
        <item x="398"/>
        <item x="49"/>
        <item x="3023"/>
        <item x="1703"/>
        <item x="2901"/>
        <item x="2572"/>
        <item x="3463"/>
        <item x="2584"/>
        <item x="1637"/>
        <item x="3045"/>
        <item x="662"/>
        <item x="3426"/>
        <item x="844"/>
        <item x="574"/>
        <item x="2149"/>
        <item x="2188"/>
        <item x="1004"/>
        <item x="2964"/>
        <item x="2642"/>
        <item x="2872"/>
        <item x="789"/>
        <item x="117"/>
        <item x="1526"/>
        <item x="66"/>
        <item x="3207"/>
        <item x="3030"/>
        <item x="3198"/>
        <item x="2851"/>
        <item x="1266"/>
        <item x="690"/>
        <item x="1339"/>
        <item x="1504"/>
        <item x="1034"/>
        <item x="1151"/>
        <item x="1598"/>
        <item x="1977"/>
        <item x="3313"/>
        <item x="2298"/>
        <item x="890"/>
        <item x="2171"/>
        <item x="2277"/>
        <item x="1119"/>
        <item x="1685"/>
        <item x="125"/>
        <item x="1181"/>
        <item x="2680"/>
        <item x="664"/>
        <item x="2763"/>
        <item x="299"/>
        <item x="703"/>
        <item x="2419"/>
        <item x="1194"/>
        <item x="2954"/>
        <item x="3253"/>
        <item x="1979"/>
        <item x="3304"/>
        <item x="669"/>
        <item x="1974"/>
        <item x="3169"/>
        <item x="3259"/>
        <item x="94"/>
        <item x="2250"/>
        <item x="761"/>
        <item x="1069"/>
        <item x="272"/>
        <item x="1469"/>
        <item x="960"/>
        <item x="1146"/>
        <item x="3113"/>
        <item x="129"/>
        <item x="3444"/>
        <item x="1040"/>
        <item x="1760"/>
        <item x="1846"/>
        <item x="3276"/>
        <item x="2963"/>
        <item x="1406"/>
        <item x="3371"/>
        <item x="1984"/>
        <item x="592"/>
        <item x="92"/>
        <item x="290"/>
        <item x="570"/>
        <item x="799"/>
        <item x="2582"/>
        <item x="3243"/>
        <item x="1819"/>
        <item x="2776"/>
        <item x="1180"/>
        <item x="313"/>
        <item x="1168"/>
        <item x="1948"/>
        <item x="1033"/>
        <item x="1999"/>
        <item x="507"/>
        <item x="2965"/>
        <item x="1681"/>
        <item x="2299"/>
        <item x="2996"/>
        <item x="2185"/>
        <item x="1929"/>
        <item x="2635"/>
        <item x="236"/>
        <item x="1944"/>
        <item x="1486"/>
        <item x="2683"/>
        <item x="2165"/>
        <item x="1055"/>
        <item x="1250"/>
        <item x="184"/>
        <item x="3159"/>
        <item x="542"/>
        <item x="404"/>
        <item x="3356"/>
        <item x="392"/>
        <item x="377"/>
        <item x="2698"/>
        <item x="3484"/>
        <item x="1196"/>
        <item x="3160"/>
        <item x="166"/>
        <item x="485"/>
        <item x="1378"/>
        <item x="178"/>
        <item x="2133"/>
        <item x="871"/>
        <item x="3309"/>
        <item x="363"/>
        <item x="2773"/>
        <item x="3228"/>
        <item x="95"/>
        <item x="1209"/>
        <item x="3240"/>
        <item x="1489"/>
        <item x="2115"/>
        <item x="155"/>
        <item x="3039"/>
        <item x="513"/>
        <item x="1920"/>
        <item x="2164"/>
        <item x="3376"/>
        <item x="1968"/>
        <item x="1156"/>
        <item x="2348"/>
        <item x="487"/>
        <item x="16"/>
        <item x="905"/>
        <item x="1248"/>
        <item x="1521"/>
        <item x="133"/>
        <item x="3464"/>
        <item x="3525"/>
        <item x="2669"/>
        <item x="2091"/>
        <item x="894"/>
        <item x="3107"/>
        <item x="3482"/>
        <item x="2033"/>
        <item x="2089"/>
        <item x="297"/>
        <item x="1661"/>
        <item x="2435"/>
        <item x="1503"/>
        <item x="2925"/>
        <item x="962"/>
        <item x="2865"/>
        <item x="3053"/>
        <item x="1950"/>
        <item x="2145"/>
        <item x="461"/>
        <item x="1003"/>
        <item x="729"/>
        <item x="927"/>
        <item x="534"/>
        <item x="171"/>
        <item x="69"/>
        <item x="284"/>
        <item x="2056"/>
        <item x="1115"/>
        <item x="1283"/>
        <item x="1116"/>
        <item x="1334"/>
        <item x="276"/>
        <item x="3471"/>
        <item x="2448"/>
        <item x="880"/>
        <item x="2665"/>
        <item x="2944"/>
        <item x="292"/>
        <item x="1167"/>
        <item x="1199"/>
        <item x="650"/>
        <item x="901"/>
        <item x="11"/>
        <item x="2986"/>
        <item x="288"/>
        <item x="1514"/>
        <item x="1193"/>
        <item x="2496"/>
        <item x="329"/>
        <item x="3097"/>
        <item x="1256"/>
        <item x="1079"/>
        <item x="2928"/>
        <item x="787"/>
        <item x="2148"/>
        <item x="3125"/>
        <item x="1263"/>
        <item x="3461"/>
        <item x="1343"/>
        <item x="3197"/>
        <item x="1965"/>
        <item x="1765"/>
        <item x="2869"/>
        <item x="2618"/>
        <item x="3032"/>
        <item x="73"/>
        <item x="1940"/>
        <item x="1904"/>
        <item x="3080"/>
        <item x="438"/>
        <item x="38"/>
        <item x="3270"/>
        <item x="541"/>
        <item x="3507"/>
        <item x="2778"/>
        <item x="3061"/>
        <item x="3322"/>
        <item x="76"/>
        <item x="3269"/>
        <item x="1689"/>
        <item x="2086"/>
        <item x="2037"/>
        <item x="2197"/>
        <item x="2723"/>
        <item x="205"/>
        <item x="1551"/>
        <item x="2209"/>
        <item x="2396"/>
        <item x="1860"/>
        <item x="1313"/>
        <item x="932"/>
        <item x="1832"/>
        <item x="2269"/>
        <item x="3303"/>
        <item x="2795"/>
        <item x="2813"/>
        <item x="2571"/>
        <item x="1966"/>
        <item x="2444"/>
        <item x="3086"/>
        <item x="2429"/>
        <item x="1834"/>
        <item x="3050"/>
        <item x="2229"/>
        <item x="255"/>
        <item x="2521"/>
        <item x="538"/>
        <item x="955"/>
        <item x="2880"/>
        <item x="2418"/>
        <item x="2991"/>
        <item x="943"/>
        <item x="13"/>
        <item x="3311"/>
        <item x="1191"/>
        <item x="2106"/>
        <item x="1982"/>
        <item x="1038"/>
        <item x="1445"/>
        <item x="495"/>
        <item x="2931"/>
        <item x="444"/>
        <item x="892"/>
        <item x="3074"/>
        <item x="1630"/>
        <item x="2303"/>
        <item x="3158"/>
        <item x="3258"/>
        <item x="186"/>
        <item x="1434"/>
        <item x="2591"/>
        <item x="1177"/>
        <item x="3282"/>
        <item x="2586"/>
        <item x="393"/>
        <item x="2607"/>
        <item x="3466"/>
        <item x="3392"/>
        <item x="796"/>
        <item x="3047"/>
        <item x="3116"/>
        <item x="1800"/>
        <item x="847"/>
        <item x="3352"/>
        <item x="710"/>
        <item x="229"/>
        <item x="379"/>
        <item x="720"/>
        <item x="1664"/>
        <item x="572"/>
        <item x="2414"/>
        <item x="1490"/>
        <item x="3081"/>
        <item x="1351"/>
        <item x="3003"/>
        <item x="2520"/>
        <item x="3378"/>
        <item x="2499"/>
        <item x="527"/>
        <item x="2976"/>
        <item x="700"/>
        <item x="535"/>
        <item x="1908"/>
        <item x="200"/>
        <item x="2885"/>
        <item x="1428"/>
        <item x="2151"/>
        <item x="1255"/>
        <item x="1886"/>
        <item x="898"/>
        <item x="3085"/>
        <item x="2466"/>
        <item x="1293"/>
        <item x="2139"/>
        <item x="2127"/>
        <item x="2116"/>
        <item x="331"/>
        <item x="480"/>
        <item x="2979"/>
        <item x="1359"/>
        <item x="1064"/>
        <item x="2545"/>
        <item x="1868"/>
        <item x="1271"/>
        <item x="1682"/>
        <item x="881"/>
        <item x="598"/>
        <item x="2823"/>
        <item x="1844"/>
        <item x="1913"/>
        <item x="2879"/>
        <item x="3162"/>
        <item x="523"/>
        <item x="2655"/>
        <item x="230"/>
        <item x="3318"/>
        <item x="2098"/>
        <item x="1874"/>
        <item x="2353"/>
        <item x="2881"/>
        <item x="2060"/>
        <item x="1728"/>
        <item x="2385"/>
        <item x="651"/>
        <item x="3220"/>
        <item x="1995"/>
        <item x="2630"/>
        <item x="98"/>
        <item x="3481"/>
        <item x="622"/>
        <item x="3289"/>
        <item x="3223"/>
        <item x="1686"/>
        <item x="80"/>
        <item x="849"/>
        <item x="2104"/>
        <item x="1544"/>
        <item x="3124"/>
        <item x="3196"/>
        <item x="3103"/>
        <item x="809"/>
        <item x="678"/>
        <item x="219"/>
        <item x="2291"/>
        <item x="3189"/>
        <item x="1100"/>
        <item x="1690"/>
        <item x="2150"/>
        <item x="2152"/>
        <item x="2430"/>
        <item x="3384"/>
        <item x="1878"/>
        <item x="2072"/>
        <item x="3278"/>
        <item x="2370"/>
        <item x="557"/>
        <item x="2719"/>
        <item x="283"/>
        <item x="2502"/>
        <item x="1381"/>
        <item x="772"/>
        <item x="2552"/>
        <item x="2855"/>
        <item x="1852"/>
        <item x="1318"/>
        <item x="961"/>
        <item x="1720"/>
        <item x="111"/>
        <item x="209"/>
        <item x="72"/>
        <item x="2020"/>
        <item x="731"/>
        <item x="1673"/>
        <item x="1602"/>
        <item x="882"/>
        <item x="2913"/>
        <item x="3458"/>
        <item x="1683"/>
        <item x="3320"/>
        <item x="1500"/>
        <item x="1125"/>
        <item x="3451"/>
        <item x="1826"/>
        <item x="2712"/>
        <item x="2574"/>
        <item x="453"/>
        <item x="763"/>
        <item x="3475"/>
        <item x="2416"/>
        <item x="821"/>
        <item x="1369"/>
        <item x="476"/>
        <item x="37"/>
        <item x="1594"/>
        <item x="3512"/>
        <item x="1604"/>
        <item x="691"/>
        <item x="479"/>
        <item x="1165"/>
        <item x="1455"/>
        <item x="2715"/>
        <item x="3108"/>
        <item x="189"/>
        <item x="3435"/>
        <item x="1691"/>
        <item x="1626"/>
        <item x="618"/>
        <item x="359"/>
        <item x="3055"/>
        <item x="2100"/>
        <item x="2657"/>
        <item x="445"/>
        <item x="3111"/>
        <item x="2043"/>
        <item x="3288"/>
        <item x="210"/>
        <item x="1470"/>
        <item x="1471"/>
        <item x="2273"/>
        <item x="114"/>
        <item x="1117"/>
        <item x="2637"/>
        <item x="2001"/>
        <item x="2816"/>
        <item x="3397"/>
        <item x="2252"/>
        <item x="502"/>
        <item x="1753"/>
        <item x="1924"/>
        <item x="593"/>
        <item x="727"/>
        <item x="1527"/>
        <item x="1967"/>
        <item x="304"/>
        <item x="1214"/>
        <item x="693"/>
        <item x="3302"/>
        <item x="921"/>
        <item x="312"/>
        <item x="828"/>
        <item x="2498"/>
        <item x="2732"/>
        <item x="2488"/>
        <item x="3345"/>
        <item x="1640"/>
        <item x="2653"/>
        <item x="1857"/>
        <item x="1240"/>
        <item x="640"/>
        <item x="2541"/>
        <item x="1991"/>
        <item x="2616"/>
        <item x="2387"/>
        <item x="124"/>
        <item x="3146"/>
        <item x="775"/>
        <item x="1906"/>
        <item x="1577"/>
        <item x="1225"/>
        <item x="1110"/>
        <item x="1000"/>
        <item x="12"/>
        <item x="1320"/>
        <item x="1723"/>
        <item x="1668"/>
        <item x="3199"/>
        <item x="948"/>
        <item x="1702"/>
        <item x="2321"/>
        <item x="1425"/>
        <item x="694"/>
        <item x="3126"/>
        <item x="1043"/>
        <item x="281"/>
        <item x="2027"/>
        <item x="623"/>
        <item x="191"/>
        <item x="2594"/>
        <item x="271"/>
        <item x="310"/>
        <item x="449"/>
        <item x="2366"/>
        <item x="3106"/>
        <item x="3441"/>
        <item x="2531"/>
        <item x="2714"/>
        <item x="140"/>
        <item x="2397"/>
        <item x="426"/>
        <item x="1620"/>
        <item x="1570"/>
        <item x="1613"/>
        <item x="1261"/>
        <item x="1781"/>
        <item x="203"/>
        <item x="589"/>
        <item x="2888"/>
        <item x="2176"/>
        <item x="1778"/>
        <item x="142"/>
        <item x="2608"/>
        <item x="1552"/>
        <item x="316"/>
        <item x="2767"/>
        <item x="402"/>
        <item x="2003"/>
        <item x="1329"/>
        <item x="3091"/>
        <item x="2137"/>
        <item x="2738"/>
        <item x="1300"/>
        <item x="2687"/>
        <item x="2207"/>
        <item x="1866"/>
        <item x="1245"/>
        <item x="730"/>
        <item x="1080"/>
        <item x="1914"/>
        <item x="3341"/>
        <item x="1645"/>
        <item x="3056"/>
        <item x="1530"/>
        <item x="456"/>
        <item x="737"/>
        <item x="2011"/>
        <item x="563"/>
        <item x="2701"/>
        <item x="2550"/>
        <item x="3389"/>
        <item x="2438"/>
        <item x="126"/>
        <item x="863"/>
        <item x="2284"/>
        <item x="3333"/>
        <item x="3202"/>
        <item x="2576"/>
        <item x="3439"/>
        <item x="2135"/>
        <item x="1715"/>
        <item x="269"/>
        <item x="859"/>
        <item x="2509"/>
        <item x="728"/>
        <item x="293"/>
        <item x="1811"/>
        <item x="1298"/>
        <item x="149"/>
        <item x="876"/>
        <item x="2978"/>
        <item x="33"/>
        <item x="3292"/>
        <item x="2911"/>
        <item x="1042"/>
        <item x="107"/>
        <item x="434"/>
        <item x="990"/>
        <item x="87"/>
        <item x="1230"/>
        <item x="918"/>
        <item x="2929"/>
        <item x="2845"/>
        <item x="1936"/>
        <item x="547"/>
        <item x="3360"/>
        <item x="2059"/>
        <item x="1775"/>
        <item x="296"/>
        <item x="1531"/>
        <item x="2338"/>
        <item x="2392"/>
        <item x="3468"/>
        <item x="1568"/>
        <item x="1257"/>
        <item x="2615"/>
        <item x="1938"/>
        <item x="3427"/>
        <item x="2833"/>
        <item x="648"/>
        <item x="1975"/>
        <item x="3190"/>
        <item x="1448"/>
        <item x="2896"/>
        <item x="982"/>
        <item x="2047"/>
        <item x="841"/>
        <item x="3443"/>
        <item x="2539"/>
        <item x="888"/>
        <item x="2142"/>
        <item x="3467"/>
        <item x="405"/>
        <item x="1535"/>
        <item x="1578"/>
        <item x="20"/>
        <item x="71"/>
        <item x="2"/>
        <item x="2025"/>
        <item x="2318"/>
        <item x="2604"/>
        <item x="3024"/>
        <item x="208"/>
        <item t="default"/>
      </items>
    </pivotField>
    <pivotField showAll="0"/>
    <pivotField showAll="0"/>
    <pivotField dataField="1" showAll="0">
      <items count="3453">
        <item x="1920"/>
        <item x="165"/>
        <item x="20"/>
        <item x="3267"/>
        <item x="2284"/>
        <item x="539"/>
        <item x="689"/>
        <item x="500"/>
        <item x="292"/>
        <item x="3388"/>
        <item x="3143"/>
        <item x="2802"/>
        <item x="309"/>
        <item x="1114"/>
        <item x="484"/>
        <item x="3407"/>
        <item x="2427"/>
        <item x="3104"/>
        <item x="2724"/>
        <item x="209"/>
        <item x="2428"/>
        <item x="2571"/>
        <item x="214"/>
        <item x="98"/>
        <item x="481"/>
        <item x="2008"/>
        <item x="753"/>
        <item x="2197"/>
        <item x="3341"/>
        <item x="3248"/>
        <item x="1837"/>
        <item x="1845"/>
        <item x="3233"/>
        <item x="3069"/>
        <item x="2931"/>
        <item x="1072"/>
        <item x="520"/>
        <item x="1581"/>
        <item x="1645"/>
        <item x="1335"/>
        <item x="1526"/>
        <item x="1026"/>
        <item x="2568"/>
        <item x="3204"/>
        <item x="126"/>
        <item x="1265"/>
        <item x="2114"/>
        <item x="1780"/>
        <item x="2612"/>
        <item x="3133"/>
        <item x="2060"/>
        <item x="95"/>
        <item x="1496"/>
        <item x="185"/>
        <item x="2057"/>
        <item x="2949"/>
        <item x="1841"/>
        <item x="1954"/>
        <item x="2739"/>
        <item x="1517"/>
        <item x="589"/>
        <item x="2131"/>
        <item x="979"/>
        <item x="1633"/>
        <item x="1936"/>
        <item x="2693"/>
        <item x="1048"/>
        <item x="78"/>
        <item x="806"/>
        <item x="1921"/>
        <item x="1663"/>
        <item x="2982"/>
        <item x="1389"/>
        <item x="2103"/>
        <item x="1798"/>
        <item x="793"/>
        <item x="939"/>
        <item x="781"/>
        <item x="2133"/>
        <item x="2867"/>
        <item x="1010"/>
        <item x="2856"/>
        <item x="3228"/>
        <item x="1159"/>
        <item x="3033"/>
        <item x="1116"/>
        <item x="3308"/>
        <item x="1197"/>
        <item x="1735"/>
        <item x="1863"/>
        <item x="1122"/>
        <item x="1907"/>
        <item x="1160"/>
        <item x="1923"/>
        <item x="1224"/>
        <item x="3049"/>
        <item x="1851"/>
        <item x="1708"/>
        <item x="757"/>
        <item x="830"/>
        <item x="637"/>
        <item x="1172"/>
        <item x="2746"/>
        <item x="2882"/>
        <item x="2032"/>
        <item x="795"/>
        <item x="1058"/>
        <item x="1683"/>
        <item x="503"/>
        <item x="1328"/>
        <item x="2614"/>
        <item x="2637"/>
        <item x="2622"/>
        <item x="796"/>
        <item x="145"/>
        <item x="999"/>
        <item x="1075"/>
        <item x="1855"/>
        <item x="1263"/>
        <item x="2664"/>
        <item x="113"/>
        <item x="2736"/>
        <item x="2740"/>
        <item x="3449"/>
        <item x="1646"/>
        <item x="3431"/>
        <item x="112"/>
        <item x="3367"/>
        <item x="1612"/>
        <item x="2641"/>
        <item x="1266"/>
        <item x="2547"/>
        <item x="2793"/>
        <item x="737"/>
        <item x="3327"/>
        <item x="2393"/>
        <item x="3115"/>
        <item x="883"/>
        <item x="660"/>
        <item x="1667"/>
        <item x="287"/>
        <item x="1881"/>
        <item x="1392"/>
        <item x="1182"/>
        <item x="169"/>
        <item x="2811"/>
        <item x="3215"/>
        <item x="619"/>
        <item x="1584"/>
        <item x="1802"/>
        <item x="2709"/>
        <item x="1525"/>
        <item x="3056"/>
        <item x="2690"/>
        <item x="2742"/>
        <item x="436"/>
        <item x="1448"/>
        <item x="2458"/>
        <item x="2040"/>
        <item x="3119"/>
        <item x="3257"/>
        <item x="885"/>
        <item x="2047"/>
        <item x="193"/>
        <item x="1274"/>
        <item x="1025"/>
        <item x="2885"/>
        <item x="299"/>
        <item x="260"/>
        <item x="3192"/>
        <item x="41"/>
        <item x="2834"/>
        <item x="480"/>
        <item x="3399"/>
        <item x="127"/>
        <item x="1232"/>
        <item x="2694"/>
        <item x="928"/>
        <item x="301"/>
        <item x="1528"/>
        <item x="3289"/>
        <item x="326"/>
        <item x="3436"/>
        <item x="591"/>
        <item x="1745"/>
        <item x="143"/>
        <item x="3313"/>
        <item x="1757"/>
        <item x="2262"/>
        <item x="708"/>
        <item x="2848"/>
        <item x="601"/>
        <item x="2870"/>
        <item x="3184"/>
        <item x="3091"/>
        <item x="1904"/>
        <item x="2594"/>
        <item x="3285"/>
        <item x="1665"/>
        <item x="3201"/>
        <item x="1803"/>
        <item x="677"/>
        <item x="252"/>
        <item x="1555"/>
        <item x="855"/>
        <item x="945"/>
        <item x="170"/>
        <item x="3443"/>
        <item x="1360"/>
        <item x="2695"/>
        <item x="1065"/>
        <item x="876"/>
        <item x="680"/>
        <item x="510"/>
        <item x="3099"/>
        <item x="3439"/>
        <item x="2335"/>
        <item x="1915"/>
        <item x="39"/>
        <item x="1158"/>
        <item x="1991"/>
        <item x="524"/>
        <item x="1592"/>
        <item x="2553"/>
        <item x="2643"/>
        <item x="3333"/>
        <item x="1097"/>
        <item x="1821"/>
        <item x="632"/>
        <item x="1697"/>
        <item x="79"/>
        <item x="1666"/>
        <item x="456"/>
        <item x="3031"/>
        <item x="1632"/>
        <item x="1472"/>
        <item x="3358"/>
        <item x="1998"/>
        <item x="3354"/>
        <item x="1107"/>
        <item x="2392"/>
        <item x="2945"/>
        <item x="2673"/>
        <item x="1703"/>
        <item x="1933"/>
        <item x="424"/>
        <item x="1462"/>
        <item x="1338"/>
        <item x="44"/>
        <item x="1790"/>
        <item x="812"/>
        <item x="1588"/>
        <item x="308"/>
        <item x="1147"/>
        <item x="49"/>
        <item x="3182"/>
        <item x="3287"/>
        <item x="2272"/>
        <item x="2138"/>
        <item x="697"/>
        <item x="1074"/>
        <item x="1547"/>
        <item x="1108"/>
        <item x="3209"/>
        <item x="2666"/>
        <item x="2836"/>
        <item x="158"/>
        <item x="3082"/>
        <item x="1465"/>
        <item x="1313"/>
        <item x="2525"/>
        <item x="1355"/>
        <item x="777"/>
        <item x="1385"/>
        <item x="2492"/>
        <item x="3379"/>
        <item x="3235"/>
        <item x="267"/>
        <item x="814"/>
        <item x="833"/>
        <item x="2926"/>
        <item x="147"/>
        <item x="2735"/>
        <item x="1121"/>
        <item x="416"/>
        <item x="1059"/>
        <item x="2924"/>
        <item x="2934"/>
        <item x="1871"/>
        <item x="3004"/>
        <item x="2515"/>
        <item x="2917"/>
        <item x="1894"/>
        <item x="2463"/>
        <item x="1782"/>
        <item x="2698"/>
        <item x="1957"/>
        <item x="239"/>
        <item x="970"/>
        <item x="1356"/>
        <item x="2615"/>
        <item x="2368"/>
        <item x="1817"/>
        <item x="1282"/>
        <item x="56"/>
        <item x="2082"/>
        <item x="415"/>
        <item x="2069"/>
        <item x="811"/>
        <item x="3005"/>
        <item x="1032"/>
        <item x="458"/>
        <item x="2359"/>
        <item x="1906"/>
        <item x="2308"/>
        <item x="511"/>
        <item x="549"/>
        <item x="1670"/>
        <item x="505"/>
        <item x="2509"/>
        <item x="825"/>
        <item x="3398"/>
        <item x="3150"/>
        <item x="22"/>
        <item x="1021"/>
        <item x="2541"/>
        <item x="298"/>
        <item x="1285"/>
        <item x="2805"/>
        <item x="1807"/>
        <item x="3429"/>
        <item x="1572"/>
        <item x="3414"/>
        <item x="1786"/>
        <item x="1214"/>
        <item x="1832"/>
        <item x="3000"/>
        <item x="3022"/>
        <item x="3320"/>
        <item x="3221"/>
        <item x="2205"/>
        <item x="2540"/>
        <item x="1481"/>
        <item x="1314"/>
        <item x="3025"/>
        <item x="1103"/>
        <item x="1869"/>
        <item x="882"/>
        <item x="1640"/>
        <item x="3365"/>
        <item x="1514"/>
        <item x="1732"/>
        <item x="2207"/>
        <item x="1647"/>
        <item x="1"/>
        <item x="1551"/>
        <item x="385"/>
        <item x="1600"/>
        <item x="3402"/>
        <item x="1534"/>
        <item x="1321"/>
        <item x="933"/>
        <item x="237"/>
        <item x="562"/>
        <item x="1287"/>
        <item x="2855"/>
        <item x="2408"/>
        <item x="69"/>
        <item x="204"/>
        <item x="1750"/>
        <item x="1479"/>
        <item x="1068"/>
        <item x="3441"/>
        <item x="2473"/>
        <item x="608"/>
        <item x="1548"/>
        <item x="331"/>
        <item x="3314"/>
        <item x="2701"/>
        <item x="2719"/>
        <item x="666"/>
        <item x="1714"/>
        <item x="47"/>
        <item x="86"/>
        <item x="1939"/>
        <item x="2771"/>
        <item x="633"/>
        <item x="2857"/>
        <item x="3393"/>
        <item x="1963"/>
        <item x="623"/>
        <item x="2024"/>
        <item x="2214"/>
        <item x="1174"/>
        <item x="1046"/>
        <item x="5"/>
        <item x="1440"/>
        <item x="1625"/>
        <item x="445"/>
        <item x="2251"/>
        <item x="3334"/>
        <item x="1105"/>
        <item x="487"/>
        <item x="240"/>
        <item x="2920"/>
        <item x="851"/>
        <item x="3173"/>
        <item x="358"/>
        <item x="2182"/>
        <item x="1773"/>
        <item x="946"/>
        <item x="1329"/>
        <item x="3419"/>
        <item x="983"/>
        <item x="2948"/>
        <item x="1178"/>
        <item x="529"/>
        <item x="2954"/>
        <item x="1743"/>
        <item x="2305"/>
        <item x="1594"/>
        <item x="2287"/>
        <item x="1905"/>
        <item x="3098"/>
        <item x="1900"/>
        <item x="2671"/>
        <item x="2611"/>
        <item x="1664"/>
        <item x="673"/>
        <item x="2098"/>
        <item x="288"/>
        <item x="1368"/>
        <item x="60"/>
        <item x="929"/>
        <item x="663"/>
        <item x="2155"/>
        <item x="579"/>
        <item x="1990"/>
        <item x="276"/>
        <item x="2442"/>
        <item x="743"/>
        <item x="887"/>
        <item x="2447"/>
        <item x="1293"/>
        <item x="3156"/>
        <item x="987"/>
        <item x="2159"/>
        <item x="850"/>
        <item x="898"/>
        <item x="2448"/>
        <item x="497"/>
        <item x="2250"/>
        <item x="2873"/>
        <item x="3136"/>
        <item x="2063"/>
        <item x="1129"/>
        <item x="245"/>
        <item x="3036"/>
        <item x="934"/>
        <item x="597"/>
        <item x="35"/>
        <item x="2970"/>
        <item x="2238"/>
        <item x="1601"/>
        <item x="866"/>
        <item x="1463"/>
        <item x="829"/>
        <item x="2168"/>
        <item x="937"/>
        <item x="1031"/>
        <item x="192"/>
        <item x="250"/>
        <item x="1162"/>
        <item x="179"/>
        <item x="990"/>
        <item x="3281"/>
        <item x="1278"/>
        <item x="411"/>
        <item x="2441"/>
        <item x="763"/>
        <item x="1690"/>
        <item x="1288"/>
        <item x="108"/>
        <item x="2143"/>
        <item x="661"/>
        <item x="2257"/>
        <item x="560"/>
        <item x="1897"/>
        <item x="3135"/>
        <item x="523"/>
        <item x="1166"/>
        <item x="402"/>
        <item x="1061"/>
        <item x="1879"/>
        <item x="2191"/>
        <item x="1809"/>
        <item x="96"/>
        <item x="425"/>
        <item x="2162"/>
        <item x="3303"/>
        <item x="3017"/>
        <item x="2859"/>
        <item x="2650"/>
        <item x="350"/>
        <item x="3044"/>
        <item x="26"/>
        <item x="18"/>
        <item x="190"/>
        <item x="1579"/>
        <item x="2226"/>
        <item x="2223"/>
        <item x="1583"/>
        <item x="1416"/>
        <item x="1696"/>
        <item x="3155"/>
        <item x="3075"/>
        <item x="628"/>
        <item x="2646"/>
        <item x="884"/>
        <item x="2572"/>
        <item x="1629"/>
        <item x="1769"/>
        <item x="488"/>
        <item x="1179"/>
        <item x="1473"/>
        <item x="1444"/>
        <item x="1862"/>
        <item x="2426"/>
        <item x="959"/>
        <item x="3090"/>
        <item x="323"/>
        <item x="2808"/>
        <item x="2001"/>
        <item x="159"/>
        <item x="2733"/>
        <item x="2243"/>
        <item x="506"/>
        <item x="34"/>
        <item x="3282"/>
        <item x="2659"/>
        <item x="2366"/>
        <item x="2546"/>
        <item x="3066"/>
        <item x="1529"/>
        <item x="1297"/>
        <item x="1890"/>
        <item x="3411"/>
        <item x="1343"/>
        <item x="3008"/>
        <item x="1164"/>
        <item x="1039"/>
        <item x="1165"/>
        <item x="894"/>
        <item x="1944"/>
        <item x="952"/>
        <item x="419"/>
        <item x="176"/>
        <item x="1934"/>
        <item x="1778"/>
        <item x="1053"/>
        <item x="711"/>
        <item x="2797"/>
        <item x="1993"/>
        <item x="2743"/>
        <item x="1261"/>
        <item x="2419"/>
        <item x="2899"/>
        <item x="2847"/>
        <item x="3428"/>
        <item x="1345"/>
        <item x="3423"/>
        <item x="1219"/>
        <item x="2815"/>
        <item x="88"/>
        <item x="412"/>
        <item x="2759"/>
        <item x="2225"/>
        <item x="808"/>
        <item x="2889"/>
        <item x="3220"/>
        <item x="2146"/>
        <item x="351"/>
        <item x="1659"/>
        <item x="101"/>
        <item x="3447"/>
        <item x="1839"/>
        <item x="3210"/>
        <item x="2833"/>
        <item x="1141"/>
        <item x="1960"/>
        <item x="2853"/>
        <item x="3053"/>
        <item x="468"/>
        <item x="2074"/>
        <item x="2625"/>
        <item x="354"/>
        <item x="2405"/>
        <item x="1169"/>
        <item x="522"/>
        <item x="502"/>
        <item x="581"/>
        <item x="2465"/>
        <item x="2936"/>
        <item x="2065"/>
        <item x="332"/>
        <item x="486"/>
        <item x="2904"/>
        <item x="2064"/>
        <item x="635"/>
        <item x="382"/>
        <item x="1694"/>
        <item x="2927"/>
        <item x="638"/>
        <item x="2203"/>
        <item x="973"/>
        <item x="1749"/>
        <item x="10"/>
        <item x="42"/>
        <item x="1437"/>
        <item x="263"/>
        <item x="2958"/>
        <item x="1447"/>
        <item x="3217"/>
        <item x="167"/>
        <item x="1880"/>
        <item x="2997"/>
        <item x="2293"/>
        <item x="182"/>
        <item x="1316"/>
        <item x="3010"/>
        <item x="269"/>
        <item x="640"/>
        <item x="1720"/>
        <item x="3415"/>
        <item x="1987"/>
        <item x="2415"/>
        <item x="2424"/>
        <item x="1146"/>
        <item x="70"/>
        <item x="1503"/>
        <item x="772"/>
        <item x="1363"/>
        <item x="3172"/>
        <item x="2451"/>
        <item x="2148"/>
        <item x="2012"/>
        <item x="2183"/>
        <item x="1281"/>
        <item x="1375"/>
        <item x="3015"/>
        <item x="791"/>
        <item x="3442"/>
        <item x="3109"/>
        <item x="1602"/>
        <item x="232"/>
        <item x="1710"/>
        <item x="1139"/>
        <item x="2298"/>
        <item x="3312"/>
        <item x="1118"/>
        <item x="1771"/>
        <item x="2268"/>
        <item x="3353"/>
        <item x="1872"/>
        <item x="2850"/>
        <item x="1901"/>
        <item x="2270"/>
        <item x="3160"/>
        <item x="3214"/>
        <item x="322"/>
        <item x="2053"/>
        <item x="1279"/>
        <item x="2964"/>
        <item x="682"/>
        <item x="2504"/>
        <item x="2538"/>
        <item x="627"/>
        <item x="748"/>
        <item x="2164"/>
        <item x="1943"/>
        <item x="2507"/>
        <item x="1980"/>
        <item x="1727"/>
        <item x="1638"/>
        <item x="1719"/>
        <item x="696"/>
        <item x="1634"/>
        <item x="1087"/>
        <item x="789"/>
        <item x="2435"/>
        <item x="2316"/>
        <item x="514"/>
        <item x="230"/>
        <item x="2677"/>
        <item x="2633"/>
        <item x="593"/>
        <item x="1724"/>
        <item x="1151"/>
        <item x="2863"/>
        <item x="3380"/>
        <item x="23"/>
        <item x="2750"/>
        <item x="46"/>
        <item x="965"/>
        <item x="1852"/>
        <item x="1539"/>
        <item x="2670"/>
        <item x="738"/>
        <item x="550"/>
        <item x="2688"/>
        <item x="495"/>
        <item x="1935"/>
        <item x="474"/>
        <item x="247"/>
        <item x="1436"/>
        <item x="2999"/>
        <item x="3294"/>
        <item x="3130"/>
        <item x="453"/>
        <item x="2773"/>
        <item x="2311"/>
        <item x="2389"/>
        <item x="3430"/>
        <item x="2391"/>
        <item x="1425"/>
        <item x="3426"/>
        <item x="2669"/>
        <item x="1047"/>
        <item x="543"/>
        <item x="441"/>
        <item x="3245"/>
        <item x="2112"/>
        <item x="374"/>
        <item x="2822"/>
        <item x="582"/>
        <item x="110"/>
        <item x="3047"/>
        <item x="2738"/>
        <item x="1093"/>
        <item x="83"/>
        <item x="2561"/>
        <item x="345"/>
        <item x="1692"/>
        <item x="1090"/>
        <item x="905"/>
        <item x="853"/>
        <item x="1234"/>
        <item x="1649"/>
        <item x="616"/>
        <item x="3264"/>
        <item x="483"/>
        <item x="194"/>
        <item x="1235"/>
        <item x="97"/>
        <item x="2608"/>
        <item x="2704"/>
        <item x="1471"/>
        <item x="576"/>
        <item x="2125"/>
        <item x="3161"/>
        <item x="2786"/>
        <item x="1041"/>
        <item x="77"/>
        <item x="643"/>
        <item x="3112"/>
        <item x="2767"/>
        <item x="1154"/>
        <item x="184"/>
        <item x="1779"/>
        <item x="695"/>
        <item x="846"/>
        <item x="2016"/>
        <item x="2681"/>
        <item x="3129"/>
        <item x="1922"/>
        <item x="3177"/>
        <item x="3002"/>
        <item x="1826"/>
        <item x="3158"/>
        <item x="3416"/>
        <item x="1989"/>
        <item x="1145"/>
        <item x="3347"/>
        <item x="1311"/>
        <item x="1495"/>
        <item x="2521"/>
        <item x="1012"/>
        <item x="2761"/>
        <item x="2898"/>
        <item x="2124"/>
        <item x="7"/>
        <item x="389"/>
        <item x="2925"/>
        <item x="705"/>
        <item x="366"/>
        <item x="3188"/>
        <item x="2702"/>
        <item x="762"/>
        <item x="352"/>
        <item x="841"/>
        <item x="335"/>
        <item x="2457"/>
        <item x="3422"/>
        <item x="1816"/>
        <item x="769"/>
        <item x="3041"/>
        <item x="1553"/>
        <item x="178"/>
        <item x="2471"/>
        <item x="1556"/>
        <item x="234"/>
        <item x="606"/>
        <item x="64"/>
        <item x="2961"/>
        <item x="1774"/>
        <item x="3027"/>
        <item x="1756"/>
        <item x="671"/>
        <item x="1150"/>
        <item x="1098"/>
        <item x="2798"/>
        <item x="1840"/>
        <item x="681"/>
        <item x="977"/>
        <item x="2067"/>
        <item x="1681"/>
        <item x="2433"/>
        <item x="2839"/>
        <item x="2772"/>
        <item x="2321"/>
        <item x="2275"/>
        <item x="596"/>
        <item x="2096"/>
        <item x="1558"/>
        <item x="1127"/>
        <item x="2386"/>
        <item x="2829"/>
        <item x="908"/>
        <item x="278"/>
        <item x="575"/>
        <item x="629"/>
        <item x="361"/>
        <item x="2995"/>
        <item x="3123"/>
        <item x="225"/>
        <item x="2583"/>
        <item x="343"/>
        <item x="2128"/>
        <item x="387"/>
        <item x="2077"/>
        <item x="2361"/>
        <item x="1804"/>
        <item x="3400"/>
        <item x="2304"/>
        <item x="1294"/>
        <item x="1066"/>
        <item x="1684"/>
        <item x="2192"/>
        <item x="53"/>
        <item x="435"/>
        <item x="650"/>
        <item x="1441"/>
        <item x="931"/>
        <item x="1386"/>
        <item x="1095"/>
        <item x="1008"/>
        <item x="3175"/>
        <item x="1948"/>
        <item x="1434"/>
        <item x="1123"/>
        <item x="1019"/>
        <item x="699"/>
        <item x="2153"/>
        <item x="1371"/>
        <item x="1796"/>
        <item x="1859"/>
        <item x="526"/>
        <item x="144"/>
        <item x="1007"/>
        <item x="779"/>
        <item x="2160"/>
        <item x="966"/>
        <item x="1018"/>
        <item x="1595"/>
        <item x="758"/>
        <item x="926"/>
        <item x="8"/>
        <item x="3269"/>
        <item x="1088"/>
        <item x="2874"/>
        <item x="2126"/>
        <item x="2249"/>
        <item x="1908"/>
        <item x="997"/>
        <item x="542"/>
        <item x="907"/>
        <item x="2901"/>
        <item x="1267"/>
        <item x="2258"/>
        <item x="19"/>
        <item x="340"/>
        <item x="1578"/>
        <item x="2127"/>
        <item x="203"/>
        <item x="2445"/>
        <item x="1351"/>
        <item x="3078"/>
        <item x="1306"/>
        <item x="1323"/>
        <item x="3433"/>
        <item x="3042"/>
        <item x="1478"/>
        <item x="3080"/>
        <item x="1003"/>
        <item x="2683"/>
        <item x="29"/>
        <item x="2911"/>
        <item x="564"/>
        <item x="1023"/>
        <item x="3349"/>
        <item x="2247"/>
        <item x="1978"/>
        <item x="1687"/>
        <item x="521"/>
        <item x="2860"/>
        <item x="819"/>
        <item x="603"/>
        <item x="842"/>
        <item x="1052"/>
        <item x="547"/>
        <item x="3114"/>
        <item x="338"/>
        <item x="2323"/>
        <item x="1772"/>
        <item x="2621"/>
        <item x="2480"/>
        <item x="2942"/>
        <item x="2878"/>
        <item x="1698"/>
        <item x="3387"/>
        <item x="1414"/>
        <item x="1618"/>
        <item x="364"/>
        <item x="2559"/>
        <item x="1806"/>
        <item x="2679"/>
        <item x="118"/>
        <item x="3384"/>
        <item x="173"/>
        <item x="2551"/>
        <item x="1212"/>
        <item x="1701"/>
        <item x="1331"/>
        <item x="418"/>
        <item x="2204"/>
        <item x="684"/>
        <item x="2558"/>
        <item x="2254"/>
        <item x="1245"/>
        <item x="3086"/>
        <item x="3277"/>
        <item x="3265"/>
        <item x="2081"/>
        <item x="191"/>
        <item x="139"/>
        <item x="3205"/>
        <item x="1589"/>
        <item x="856"/>
        <item x="3230"/>
        <item x="1207"/>
        <item x="1557"/>
        <item x="157"/>
        <item x="1320"/>
        <item x="919"/>
        <item x="645"/>
        <item x="1831"/>
        <item x="1081"/>
        <item x="448"/>
        <item x="314"/>
        <item x="2364"/>
        <item x="1413"/>
        <item x="356"/>
        <item x="3212"/>
        <item x="1918"/>
        <item x="3300"/>
        <item x="3405"/>
        <item x="3147"/>
        <item x="3381"/>
        <item x="2606"/>
        <item x="2974"/>
        <item x="765"/>
        <item x="2216"/>
        <item x="123"/>
        <item x="735"/>
        <item x="1722"/>
        <item x="1611"/>
        <item x="3105"/>
        <item x="2199"/>
        <item x="2185"/>
        <item x="2531"/>
        <item x="741"/>
        <item x="2339"/>
        <item x="3120"/>
        <item x="2388"/>
        <item x="2960"/>
        <item x="2784"/>
        <item x="1083"/>
        <item x="2723"/>
        <item x="784"/>
        <item x="553"/>
        <item x="1926"/>
        <item x="2796"/>
        <item x="1846"/>
        <item x="1239"/>
        <item x="1776"/>
        <item x="822"/>
        <item x="1490"/>
        <item x="1985"/>
        <item x="3247"/>
        <item x="348"/>
        <item x="2753"/>
        <item x="1509"/>
        <item x="2087"/>
        <item x="2937"/>
        <item x="2554"/>
        <item x="1751"/>
        <item x="1280"/>
        <item x="3273"/>
        <item x="639"/>
        <item x="692"/>
        <item x="2892"/>
        <item x="2450"/>
        <item x="1909"/>
        <item x="534"/>
        <item x="3163"/>
        <item x="736"/>
        <item x="3124"/>
        <item x="491"/>
        <item x="2181"/>
        <item x="852"/>
        <item x="1143"/>
        <item x="1945"/>
        <item x="2478"/>
        <item x="31"/>
        <item x="1148"/>
        <item x="914"/>
        <item x="279"/>
        <item x="2309"/>
        <item x="1432"/>
        <item x="801"/>
        <item x="1865"/>
        <item x="1017"/>
        <item x="826"/>
        <item x="3373"/>
        <item x="3425"/>
        <item x="2762"/>
        <item x="2616"/>
        <item x="119"/>
        <item x="1530"/>
        <item x="1613"/>
        <item x="512"/>
        <item x="2861"/>
        <item x="274"/>
        <item x="2271"/>
        <item x="2358"/>
        <item x="2301"/>
        <item x="1860"/>
        <item x="3412"/>
        <item x="1753"/>
        <item x="657"/>
        <item x="58"/>
        <item x="2769"/>
        <item x="2373"/>
        <item x="1304"/>
        <item x="1858"/>
        <item x="1500"/>
        <item x="1029"/>
        <item x="1167"/>
        <item x="773"/>
        <item x="213"/>
        <item x="467"/>
        <item x="2196"/>
        <item x="336"/>
        <item x="163"/>
        <item x="2578"/>
        <item x="122"/>
        <item x="2108"/>
        <item x="2755"/>
        <item x="2290"/>
        <item x="569"/>
        <item x="2957"/>
        <item x="947"/>
        <item x="1811"/>
        <item x="948"/>
        <item x="2632"/>
        <item x="2801"/>
        <item x="2314"/>
        <item x="545"/>
        <item x="181"/>
        <item x="920"/>
        <item x="1038"/>
        <item x="1644"/>
        <item x="3021"/>
        <item x="1641"/>
        <item x="1762"/>
        <item x="2236"/>
        <item x="166"/>
        <item x="583"/>
        <item x="2795"/>
        <item x="780"/>
        <item x="1110"/>
        <item x="2902"/>
        <item x="2188"/>
        <item x="2639"/>
        <item x="615"/>
        <item x="82"/>
        <item x="3157"/>
        <item x="921"/>
        <item x="2946"/>
        <item x="2893"/>
        <item x="508"/>
        <item x="3152"/>
        <item x="2903"/>
        <item x="1864"/>
        <item x="2403"/>
        <item x="1004"/>
        <item x="61"/>
        <item x="75"/>
        <item x="2955"/>
        <item x="1186"/>
        <item x="849"/>
        <item x="1315"/>
        <item x="1763"/>
        <item x="1566"/>
        <item x="1563"/>
        <item x="556"/>
        <item x="3193"/>
        <item x="3003"/>
        <item x="3019"/>
        <item x="1307"/>
        <item x="4"/>
        <item x="1636"/>
        <item x="337"/>
        <item x="2941"/>
        <item x="2375"/>
        <item x="1302"/>
        <item x="2744"/>
        <item x="1161"/>
        <item x="2310"/>
        <item x="3145"/>
        <item x="17"/>
        <item x="1742"/>
        <item x="868"/>
        <item x="2325"/>
        <item x="2113"/>
        <item x="2215"/>
        <item x="809"/>
        <item x="27"/>
        <item x="555"/>
        <item x="134"/>
        <item x="2137"/>
        <item x="565"/>
        <item x="2221"/>
        <item x="3045"/>
        <item x="1096"/>
        <item x="1808"/>
        <item x="2792"/>
        <item x="3111"/>
        <item x="2979"/>
        <item x="1133"/>
        <item x="2951"/>
        <item x="642"/>
        <item x="3038"/>
        <item x="1298"/>
        <item x="2101"/>
        <item x="519"/>
        <item x="2210"/>
        <item x="2423"/>
        <item x="923"/>
        <item x="2564"/>
        <item x="3117"/>
        <item x="2372"/>
        <item x="2706"/>
        <item x="3254"/>
        <item x="2978"/>
        <item x="121"/>
        <item x="2266"/>
        <item x="2495"/>
        <item x="2444"/>
        <item x="2692"/>
        <item x="1951"/>
        <item x="2539"/>
        <item x="1887"/>
        <item x="3121"/>
        <item x="1270"/>
        <item x="803"/>
        <item x="540"/>
        <item x="102"/>
        <item x="1399"/>
        <item x="1258"/>
        <item x="584"/>
        <item x="1394"/>
        <item x="2548"/>
        <item x="1071"/>
        <item x="1354"/>
        <item x="2524"/>
        <item x="832"/>
        <item x="1077"/>
        <item x="1324"/>
        <item x="290"/>
        <item x="3374"/>
        <item x="417"/>
        <item x="2749"/>
        <item x="996"/>
        <item x="528"/>
        <item x="525"/>
        <item x="242"/>
        <item x="2586"/>
        <item x="2083"/>
        <item x="2828"/>
        <item x="1094"/>
        <item x="1795"/>
        <item x="2953"/>
        <item x="2371"/>
        <item x="1277"/>
        <item x="1675"/>
        <item x="1483"/>
        <item x="1642"/>
        <item x="104"/>
        <item x="3116"/>
        <item x="2030"/>
        <item x="3244"/>
        <item x="2091"/>
        <item x="1359"/>
        <item x="1747"/>
        <item x="1134"/>
        <item x="3137"/>
        <item x="2399"/>
        <item x="420"/>
        <item x="406"/>
        <item x="2791"/>
        <item x="3297"/>
        <item x="3236"/>
        <item x="222"/>
        <item x="2563"/>
        <item x="3241"/>
        <item x="3240"/>
        <item x="1658"/>
        <item x="3382"/>
        <item x="1759"/>
        <item x="1429"/>
        <item x="2947"/>
        <item x="1326"/>
        <item x="3272"/>
        <item x="3144"/>
        <item x="2402"/>
        <item x="1180"/>
        <item x="1770"/>
        <item x="943"/>
        <item x="558"/>
        <item x="810"/>
        <item x="2573"/>
        <item x="1230"/>
        <item x="1009"/>
        <item x="1519"/>
        <item x="2328"/>
        <item x="2193"/>
        <item x="2099"/>
        <item x="599"/>
        <item x="2416"/>
        <item x="2922"/>
        <item x="1181"/>
        <item x="2038"/>
        <item x="2580"/>
        <item x="3403"/>
        <item x="1912"/>
        <item x="655"/>
        <item x="766"/>
        <item x="3154"/>
        <item x="2234"/>
        <item x="2025"/>
        <item x="2116"/>
        <item x="1725"/>
        <item x="1372"/>
        <item x="2717"/>
        <item x="2048"/>
        <item x="1119"/>
        <item x="3223"/>
        <item x="3323"/>
        <item x="1060"/>
        <item x="2174"/>
        <item x="2952"/>
        <item x="1626"/>
        <item x="2079"/>
        <item x="2110"/>
        <item x="1953"/>
        <item x="991"/>
        <item x="1229"/>
        <item x="3391"/>
        <item x="1488"/>
        <item x="2618"/>
        <item x="253"/>
        <item x="215"/>
        <item x="572"/>
        <item x="394"/>
        <item x="2042"/>
        <item x="3151"/>
        <item x="1120"/>
        <item x="611"/>
        <item x="1748"/>
        <item x="938"/>
        <item x="423"/>
        <item x="219"/>
        <item x="3299"/>
        <item x="1986"/>
        <item x="918"/>
        <item x="3359"/>
        <item x="2730"/>
        <item x="1040"/>
        <item x="1128"/>
        <item x="2845"/>
        <item x="925"/>
        <item x="3280"/>
        <item x="3014"/>
        <item x="548"/>
        <item x="1576"/>
        <item x="2129"/>
        <item x="1295"/>
        <item x="2485"/>
        <item x="353"/>
        <item x="1082"/>
        <item x="388"/>
        <item x="2729"/>
        <item x="138"/>
        <item x="1947"/>
        <item x="3348"/>
        <item x="84"/>
        <item x="3366"/>
        <item x="563"/>
        <item x="1312"/>
        <item x="258"/>
        <item x="2620"/>
        <item x="40"/>
        <item x="865"/>
        <item x="732"/>
        <item x="1836"/>
        <item x="2094"/>
        <item x="2969"/>
        <item x="3134"/>
        <item x="641"/>
        <item x="460"/>
        <item x="1005"/>
        <item x="2261"/>
        <item x="1717"/>
        <item x="546"/>
        <item x="1034"/>
        <item x="2156"/>
        <item x="2667"/>
        <item x="1715"/>
        <item x="1256"/>
        <item x="600"/>
        <item x="2940"/>
        <item x="2227"/>
        <item x="3432"/>
        <item x="693"/>
        <item x="2656"/>
        <item x="1022"/>
        <item x="1599"/>
        <item x="648"/>
        <item x="1244"/>
        <item x="1469"/>
        <item x="2896"/>
        <item x="1381"/>
        <item x="2489"/>
        <item x="755"/>
        <item x="128"/>
        <item x="2147"/>
        <item x="431"/>
        <item x="471"/>
        <item x="429"/>
        <item x="776"/>
        <item x="1305"/>
        <item x="1789"/>
        <item x="2981"/>
        <item x="3337"/>
        <item x="1868"/>
        <item x="903"/>
        <item x="694"/>
        <item x="67"/>
        <item x="3067"/>
        <item x="2757"/>
        <item x="690"/>
        <item x="2994"/>
        <item x="1656"/>
        <item x="2741"/>
        <item x="2417"/>
        <item x="2006"/>
        <item x="3268"/>
        <item x="3159"/>
        <item x="1344"/>
        <item x="1833"/>
        <item x="2838"/>
        <item x="3450"/>
        <item x="2439"/>
        <item x="2871"/>
        <item x="1766"/>
        <item x="2318"/>
        <item x="2058"/>
        <item x="1706"/>
        <item x="2303"/>
        <item x="517"/>
        <item x="1961"/>
        <item x="617"/>
        <item x="2432"/>
        <item x="3024"/>
        <item x="989"/>
        <item x="3065"/>
        <item x="862"/>
        <item x="3168"/>
        <item x="969"/>
        <item x="630"/>
        <item x="3259"/>
        <item x="2340"/>
        <item x="1885"/>
        <item x="2396"/>
        <item x="2331"/>
        <item x="800"/>
        <item x="1028"/>
        <item x="2240"/>
        <item x="2914"/>
        <item x="1520"/>
        <item x="1527"/>
        <item x="1420"/>
        <item x="3016"/>
        <item x="675"/>
        <item x="2256"/>
        <item x="2369"/>
        <item x="577"/>
        <item x="1651"/>
        <item x="2487"/>
        <item x="1856"/>
        <item x="1130"/>
        <item x="241"/>
        <item x="2431"/>
        <item x="1867"/>
        <item x="1564"/>
        <item x="494"/>
        <item x="874"/>
        <item x="3263"/>
        <item x="461"/>
        <item x="1407"/>
        <item x="273"/>
        <item x="2862"/>
        <item x="1113"/>
        <item x="1660"/>
        <item x="3187"/>
        <item x="2676"/>
        <item x="2890"/>
        <item x="1415"/>
        <item x="3250"/>
        <item x="1882"/>
        <item x="2076"/>
        <item x="2222"/>
        <item x="820"/>
        <item x="1628"/>
        <item x="1467"/>
        <item x="293"/>
        <item x="1764"/>
        <item x="836"/>
        <item x="2710"/>
        <item x="2821"/>
        <item x="3335"/>
        <item x="2151"/>
        <item x="731"/>
        <item x="3271"/>
        <item x="2584"/>
        <item x="430"/>
        <item x="1100"/>
        <item x="3076"/>
        <item x="2943"/>
        <item x="620"/>
        <item x="1877"/>
        <item x="1362"/>
        <item x="3043"/>
        <item x="1736"/>
        <item x="2549"/>
        <item x="1598"/>
        <item x="1063"/>
        <item x="187"/>
        <item x="981"/>
        <item x="2881"/>
        <item x="1721"/>
        <item x="0"/>
        <item x="1927"/>
        <item x="3195"/>
        <item x="3020"/>
        <item x="1396"/>
        <item x="3342"/>
        <item x="2456"/>
        <item x="372"/>
        <item x="1000"/>
        <item x="798"/>
        <item x="2093"/>
        <item x="2033"/>
        <item x="774"/>
        <item x="942"/>
        <item x="2080"/>
        <item x="1848"/>
        <item x="1971"/>
        <item x="2623"/>
        <item x="1800"/>
        <item x="1193"/>
        <item x="1609"/>
        <item x="2346"/>
        <item x="2186"/>
        <item x="304"/>
        <item x="2239"/>
        <item x="1919"/>
        <item x="662"/>
        <item x="1536"/>
        <item x="2716"/>
        <item x="1049"/>
        <item x="2130"/>
        <item x="2725"/>
        <item x="405"/>
        <item x="665"/>
        <item x="200"/>
        <item x="74"/>
        <item x="1383"/>
        <item x="3396"/>
        <item x="277"/>
        <item x="2288"/>
        <item x="975"/>
        <item x="2452"/>
        <item x="1401"/>
        <item x="813"/>
        <item x="2868"/>
        <item x="2374"/>
        <item x="365"/>
        <item x="2919"/>
        <item x="787"/>
        <item x="2832"/>
        <item x="3229"/>
        <item x="1273"/>
        <item x="1426"/>
        <item x="227"/>
        <item x="1637"/>
        <item x="1474"/>
        <item x="2825"/>
        <item x="469"/>
        <item x="3252"/>
        <item x="1271"/>
        <item x="251"/>
        <item x="587"/>
        <item x="1654"/>
        <item x="2050"/>
        <item x="3167"/>
        <item x="2279"/>
        <item x="106"/>
        <item x="815"/>
        <item x="2497"/>
        <item x="347"/>
        <item x="2020"/>
        <item x="1104"/>
        <item x="3127"/>
        <item x="807"/>
        <item x="1884"/>
        <item x="1238"/>
        <item x="211"/>
        <item x="713"/>
        <item x="749"/>
        <item x="2886"/>
        <item x="1020"/>
        <item x="2150"/>
        <item x="2407"/>
        <item x="3018"/>
        <item x="3174"/>
        <item x="2265"/>
        <item x="375"/>
        <item x="2425"/>
        <item x="745"/>
        <item x="1384"/>
        <item x="2858"/>
        <item x="750"/>
        <item x="1974"/>
        <item x="2084"/>
        <item x="2378"/>
        <item x="1493"/>
        <item x="1853"/>
        <item x="828"/>
        <item x="2296"/>
        <item x="2522"/>
        <item x="2470"/>
        <item x="437"/>
        <item x="1979"/>
        <item x="1857"/>
        <item x="2651"/>
        <item x="286"/>
        <item x="1299"/>
        <item x="586"/>
        <item x="189"/>
        <item x="2206"/>
        <item x="85"/>
        <item x="3108"/>
        <item x="99"/>
        <item x="3060"/>
        <item x="2989"/>
        <item x="141"/>
        <item x="28"/>
        <item x="3050"/>
        <item x="359"/>
        <item x="3330"/>
        <item x="2023"/>
        <item x="1546"/>
        <item x="168"/>
        <item x="2345"/>
        <item x="1686"/>
        <item x="2575"/>
        <item x="2430"/>
        <item x="3360"/>
        <item x="984"/>
        <item x="760"/>
        <item x="475"/>
        <item x="2498"/>
        <item x="1192"/>
        <item x="994"/>
        <item x="1590"/>
        <item x="1731"/>
        <item x="1243"/>
        <item x="3417"/>
        <item x="2333"/>
        <item x="2000"/>
        <item x="730"/>
        <item x="14"/>
        <item x="2070"/>
        <item x="3122"/>
        <item x="1421"/>
        <item x="24"/>
        <item x="2299"/>
        <item x="2041"/>
        <item x="1424"/>
        <item x="2179"/>
        <item x="149"/>
        <item x="54"/>
        <item x="3094"/>
        <item x="2550"/>
        <item x="936"/>
        <item x="2144"/>
        <item x="344"/>
        <item x="834"/>
        <item x="2454"/>
        <item x="1461"/>
        <item x="1875"/>
        <item x="1783"/>
        <item x="156"/>
        <item x="3355"/>
        <item x="2395"/>
        <item x="3451"/>
        <item x="2163"/>
        <item x="1896"/>
        <item x="2007"/>
        <item x="518"/>
        <item x="2011"/>
        <item x="1705"/>
        <item x="373"/>
        <item x="2231"/>
        <item x="3298"/>
        <item x="2503"/>
        <item x="236"/>
        <item x="2189"/>
        <item x="1711"/>
        <item x="3256"/>
        <item x="2908"/>
        <item x="1390"/>
        <item x="2605"/>
        <item x="985"/>
        <item x="1838"/>
        <item x="65"/>
        <item x="1476"/>
        <item x="310"/>
        <item x="2092"/>
        <item x="1228"/>
        <item x="485"/>
        <item x="2398"/>
        <item x="2708"/>
        <item x="397"/>
        <item x="2722"/>
        <item x="1498"/>
        <item x="764"/>
        <item x="2680"/>
        <item x="2768"/>
        <item x="1388"/>
        <item x="2404"/>
        <item x="3338"/>
        <item x="3200"/>
        <item x="1738"/>
        <item x="2052"/>
        <item x="1491"/>
        <item x="1616"/>
        <item x="2626"/>
        <item x="746"/>
        <item x="761"/>
        <item x="2915"/>
        <item x="3332"/>
        <item x="1064"/>
        <item x="316"/>
        <item x="2513"/>
        <item x="1891"/>
        <item x="1574"/>
        <item x="2062"/>
        <item x="3331"/>
        <item x="1968"/>
        <item x="3275"/>
        <item x="2469"/>
        <item x="1269"/>
        <item x="3339"/>
        <item x="15"/>
        <item x="3101"/>
        <item x="2277"/>
        <item x="2421"/>
        <item x="1290"/>
        <item x="249"/>
        <item x="1937"/>
        <item x="1874"/>
        <item x="1504"/>
        <item x="561"/>
        <item x="1109"/>
        <item x="2244"/>
        <item x="2294"/>
        <item x="393"/>
        <item x="2274"/>
        <item x="3183"/>
        <item x="1815"/>
        <item x="1422"/>
        <item x="1820"/>
        <item x="1510"/>
        <item x="1876"/>
        <item x="1125"/>
        <item x="1382"/>
        <item x="1248"/>
        <item x="3153"/>
        <item x="982"/>
        <item x="2653"/>
        <item x="967"/>
        <item x="1734"/>
        <item x="2169"/>
        <item x="700"/>
        <item x="949"/>
        <item x="1191"/>
        <item x="2891"/>
        <item x="3445"/>
        <item x="1086"/>
        <item x="747"/>
        <item x="604"/>
        <item x="2938"/>
        <item x="1765"/>
        <item x="1418"/>
        <item x="2967"/>
        <item x="151"/>
        <item x="1565"/>
        <item x="2260"/>
        <item x="2135"/>
        <item x="57"/>
        <item x="1902"/>
        <item x="2906"/>
        <item x="3328"/>
        <item x="1657"/>
        <item x="440"/>
        <item x="2037"/>
        <item x="1494"/>
        <item x="2830"/>
        <item x="2352"/>
        <item x="2872"/>
        <item x="2986"/>
        <item x="3316"/>
        <item x="333"/>
        <item x="1516"/>
        <item x="2072"/>
        <item x="935"/>
        <item x="1699"/>
        <item x="1043"/>
        <item x="1781"/>
        <item x="1218"/>
        <item x="1515"/>
        <item x="1349"/>
        <item x="52"/>
        <item x="302"/>
        <item x="590"/>
        <item x="679"/>
        <item x="1693"/>
        <item x="1522"/>
        <item x="1819"/>
        <item x="1358"/>
        <item x="201"/>
        <item x="9"/>
        <item x="1677"/>
        <item x="81"/>
        <item x="1723"/>
        <item x="3279"/>
        <item x="3079"/>
        <item x="2468"/>
        <item x="1264"/>
        <item x="2721"/>
        <item x="1006"/>
        <item x="2187"/>
        <item x="2812"/>
        <item x="2139"/>
        <item x="860"/>
        <item x="2330"/>
        <item x="1849"/>
        <item x="357"/>
        <item x="3179"/>
        <item x="3110"/>
        <item x="797"/>
        <item x="573"/>
        <item x="1830"/>
        <item x="1253"/>
        <item x="3325"/>
        <item x="2707"/>
        <item x="3218"/>
        <item x="1217"/>
        <item x="217"/>
        <item x="1209"/>
        <item x="609"/>
        <item x="1177"/>
        <item x="132"/>
        <item x="1938"/>
        <item x="1330"/>
        <item x="137"/>
        <item x="2477"/>
        <item x="625"/>
        <item x="2814"/>
        <item x="414"/>
        <item x="3052"/>
        <item x="266"/>
        <item x="1276"/>
        <item x="917"/>
        <item x="2599"/>
        <item x="2635"/>
        <item x="2661"/>
        <item x="2987"/>
        <item x="533"/>
        <item x="2732"/>
        <item x="729"/>
        <item x="2326"/>
        <item x="2593"/>
        <item x="873"/>
        <item x="1155"/>
        <item x="2799"/>
        <item x="2412"/>
        <item x="3418"/>
        <item x="6"/>
        <item x="1409"/>
        <item x="1777"/>
        <item x="2229"/>
        <item x="2332"/>
        <item x="1433"/>
        <item x="1124"/>
        <item x="1140"/>
        <item x="670"/>
        <item x="1374"/>
        <item x="770"/>
        <item x="2520"/>
        <item x="756"/>
        <item x="2115"/>
        <item x="1398"/>
        <item x="413"/>
        <item x="659"/>
        <item x="2536"/>
        <item x="1449"/>
        <item x="1250"/>
        <item x="48"/>
        <item x="2527"/>
        <item x="300"/>
        <item x="2542"/>
        <item x="1196"/>
        <item x="2039"/>
        <item x="1620"/>
        <item x="1369"/>
        <item x="421"/>
        <item x="1543"/>
        <item x="2929"/>
        <item x="1631"/>
        <item x="198"/>
        <item x="2291"/>
        <item x="794"/>
        <item x="2528"/>
        <item x="704"/>
        <item x="1680"/>
        <item x="3395"/>
        <item x="3437"/>
        <item x="3148"/>
        <item x="2788"/>
        <item x="255"/>
        <item x="1797"/>
        <item x="2975"/>
        <item x="377"/>
        <item x="462"/>
        <item x="701"/>
        <item x="2336"/>
        <item x="1497"/>
        <item x="3404"/>
        <item x="1754"/>
        <item x="2401"/>
        <item x="1866"/>
        <item x="1744"/>
        <item x="205"/>
        <item x="153"/>
        <item x="196"/>
        <item x="715"/>
        <item x="2161"/>
        <item x="1775"/>
        <item x="621"/>
        <item x="712"/>
        <item x="1126"/>
        <item x="1597"/>
        <item x="1591"/>
        <item x="1450"/>
        <item x="2211"/>
        <item x="2831"/>
        <item x="3128"/>
        <item x="3178"/>
        <item x="439"/>
        <item x="1037"/>
        <item x="3370"/>
        <item x="1211"/>
        <item x="25"/>
        <item x="1988"/>
        <item x="1198"/>
        <item x="2253"/>
        <item x="465"/>
        <item x="1995"/>
        <item x="325"/>
        <item x="3386"/>
        <item x="1541"/>
        <item x="3077"/>
        <item x="1538"/>
        <item x="1069"/>
        <item x="91"/>
        <item x="1652"/>
        <item x="912"/>
        <item x="1445"/>
        <item x="1970"/>
        <item x="2645"/>
        <item x="2876"/>
        <item x="1492"/>
        <item x="1056"/>
        <item x="380"/>
        <item x="2782"/>
        <item x="341"/>
        <item x="426"/>
        <item x="349"/>
        <item x="422"/>
        <item x="1994"/>
        <item x="1317"/>
        <item x="2634"/>
        <item x="2066"/>
        <item x="2818"/>
        <item x="2747"/>
        <item x="2362"/>
        <item x="580"/>
        <item x="51"/>
        <item x="3420"/>
        <item x="3131"/>
        <item x="3234"/>
        <item x="551"/>
        <item x="1327"/>
        <item x="1173"/>
        <item x="3324"/>
        <item x="878"/>
        <item x="2466"/>
        <item x="2913"/>
        <item x="3149"/>
        <item x="1512"/>
        <item x="281"/>
        <item x="2652"/>
        <item x="3343"/>
        <item x="1726"/>
        <item x="2765"/>
        <item x="3227"/>
        <item x="2481"/>
        <item x="226"/>
        <item x="1251"/>
        <item x="2764"/>
        <item x="744"/>
        <item x="1423"/>
        <item x="1617"/>
        <item x="221"/>
        <item x="3074"/>
        <item x="1412"/>
        <item x="2002"/>
        <item x="1741"/>
        <item x="1318"/>
        <item x="1395"/>
        <item x="2212"/>
        <item x="924"/>
        <item x="449"/>
        <item x="2338"/>
        <item x="1676"/>
        <item x="3262"/>
        <item x="1506"/>
        <item x="2581"/>
        <item x="2601"/>
        <item x="2429"/>
        <item x="1835"/>
        <item x="2494"/>
        <item x="2712"/>
        <item x="1730"/>
        <item x="950"/>
        <item x="3194"/>
        <item x="2687"/>
        <item x="2988"/>
        <item x="379"/>
        <item x="3305"/>
        <item x="2049"/>
        <item x="3310"/>
        <item x="2176"/>
        <item x="2370"/>
        <item x="1163"/>
        <item x="1630"/>
        <item x="3440"/>
        <item x="1379"/>
        <item x="212"/>
        <item x="602"/>
        <item x="2132"/>
        <item x="940"/>
        <item x="1045"/>
        <item x="3048"/>
        <item x="910"/>
        <item x="988"/>
        <item x="2269"/>
        <item x="3296"/>
        <item x="231"/>
        <item x="2718"/>
        <item x="2180"/>
        <item x="1376"/>
        <item x="2018"/>
        <item x="428"/>
        <item x="1669"/>
        <item x="1972"/>
        <item x="342"/>
        <item x="1671"/>
        <item x="1996"/>
        <item x="1050"/>
        <item x="1929"/>
        <item x="530"/>
        <item x="1460"/>
        <item x="2888"/>
        <item x="788"/>
        <item x="960"/>
        <item x="3"/>
        <item x="3081"/>
        <item x="3142"/>
        <item x="2422"/>
        <item x="103"/>
        <item x="1188"/>
        <item x="567"/>
        <item x="3346"/>
        <item x="2046"/>
        <item x="1361"/>
        <item x="1850"/>
        <item x="1226"/>
        <item x="90"/>
        <item x="1707"/>
        <item x="2292"/>
        <item x="2560"/>
        <item x="2638"/>
        <item x="2044"/>
        <item x="1785"/>
        <item x="911"/>
        <item x="1227"/>
        <item x="1674"/>
        <item x="160"/>
        <item x="2022"/>
        <item x="656"/>
        <item x="3162"/>
        <item x="1016"/>
        <item x="1223"/>
        <item x="2420"/>
        <item x="3307"/>
        <item x="3087"/>
        <item x="1610"/>
        <item x="1457"/>
        <item x="1030"/>
        <item x="961"/>
        <item x="257"/>
        <item x="751"/>
        <item x="2453"/>
        <item x="669"/>
        <item x="3095"/>
        <item x="1545"/>
        <item x="1818"/>
        <item x="401"/>
        <item x="2409"/>
        <item x="2158"/>
        <item x="1402"/>
        <item x="890"/>
        <item x="702"/>
        <item x="1296"/>
        <item x="537"/>
        <item x="131"/>
        <item x="1334"/>
        <item x="1585"/>
        <item x="2752"/>
        <item x="1002"/>
        <item x="1604"/>
        <item x="998"/>
        <item x="1427"/>
        <item x="496"/>
        <item x="2686"/>
        <item x="1076"/>
        <item x="3226"/>
        <item x="2745"/>
        <item x="2844"/>
        <item x="3413"/>
        <item x="2689"/>
        <item x="3375"/>
        <item x="3329"/>
        <item x="906"/>
        <item x="2394"/>
        <item x="2519"/>
        <item x="470"/>
        <item x="2172"/>
        <item x="446"/>
        <item x="2054"/>
        <item x="1480"/>
        <item x="1605"/>
        <item x="444"/>
        <item x="427"/>
        <item x="915"/>
        <item x="1824"/>
        <item x="1475"/>
        <item x="2198"/>
        <item x="2440"/>
        <item x="848"/>
        <item x="1814"/>
        <item x="892"/>
        <item x="2700"/>
        <item x="2280"/>
        <item x="1704"/>
        <item x="2479"/>
        <item x="607"/>
        <item x="248"/>
        <item x="1236"/>
        <item x="782"/>
        <item x="719"/>
        <item x="610"/>
        <item x="2327"/>
        <item x="1532"/>
        <item x="2286"/>
        <item x="1728"/>
        <item x="1014"/>
        <item x="3309"/>
        <item x="318"/>
        <item x="3336"/>
        <item x="1117"/>
        <item x="786"/>
        <item x="1827"/>
        <item x="3028"/>
        <item x="3270"/>
        <item x="2585"/>
        <item x="2662"/>
        <item x="450"/>
        <item x="2276"/>
        <item x="927"/>
        <item x="1067"/>
        <item x="383"/>
        <item x="902"/>
        <item x="754"/>
        <item x="1567"/>
        <item x="1208"/>
        <item x="1924"/>
        <item x="1653"/>
        <item x="3097"/>
        <item x="3125"/>
        <item x="2775"/>
        <item x="2789"/>
        <item x="2648"/>
        <item x="472"/>
        <item x="2315"/>
        <item x="2383"/>
        <item x="2034"/>
        <item x="2347"/>
        <item x="2813"/>
        <item x="2342"/>
        <item x="3126"/>
        <item x="1283"/>
        <item x="2344"/>
        <item x="1055"/>
        <item x="324"/>
        <item x="2320"/>
        <item x="2202"/>
        <item x="2436"/>
        <item x="909"/>
        <item x="1981"/>
        <item x="2663"/>
        <item x="3189"/>
        <item x="161"/>
        <item x="2817"/>
        <item x="930"/>
        <item x="1679"/>
        <item x="2910"/>
        <item x="1607"/>
        <item x="974"/>
        <item x="2418"/>
        <item x="2973"/>
        <item x="1013"/>
        <item x="2887"/>
        <item x="2748"/>
        <item x="1378"/>
        <item x="2354"/>
        <item x="1702"/>
        <item x="1784"/>
        <item x="507"/>
        <item x="2090"/>
        <item x="869"/>
        <item x="1011"/>
        <item x="2971"/>
        <item x="2518"/>
        <item x="2297"/>
        <item x="624"/>
        <item x="21"/>
        <item x="767"/>
        <item x="3062"/>
        <item x="3284"/>
        <item x="2685"/>
        <item x="870"/>
        <item x="2636"/>
        <item x="1257"/>
        <item x="2705"/>
        <item x="845"/>
        <item x="2589"/>
        <item x="2483"/>
        <item x="1544"/>
        <item x="2136"/>
        <item x="2343"/>
        <item x="2167"/>
        <item x="305"/>
        <item x="1377"/>
        <item x="899"/>
        <item x="674"/>
        <item x="613"/>
        <item x="2852"/>
        <item x="206"/>
        <item x="1468"/>
        <item x="2544"/>
        <item x="901"/>
        <item x="2351"/>
        <item x="368"/>
        <item x="552"/>
        <item x="1204"/>
        <item x="493"/>
        <item x="3292"/>
        <item x="2496"/>
        <item x="2051"/>
        <item x="1487"/>
        <item x="2630"/>
        <item x="1144"/>
        <item x="223"/>
        <item x="2438"/>
        <item x="515"/>
        <item x="3361"/>
        <item x="2201"/>
        <item x="1446"/>
        <item x="823"/>
        <item x="2935"/>
        <item x="778"/>
        <item x="654"/>
        <item x="2500"/>
        <item x="1222"/>
        <item x="574"/>
        <item x="1201"/>
        <item x="30"/>
        <item x="1405"/>
        <item x="3013"/>
        <item x="1847"/>
        <item x="1262"/>
        <item x="1729"/>
        <item x="1635"/>
        <item x="1435"/>
        <item x="3211"/>
        <item x="490"/>
        <item x="2357"/>
        <item x="3438"/>
        <item x="2026"/>
        <item x="2619"/>
        <item x="3344"/>
        <item x="2434"/>
        <item x="1930"/>
        <item x="838"/>
        <item x="2668"/>
        <item x="1928"/>
        <item x="1456"/>
        <item x="59"/>
        <item x="2713"/>
        <item x="3106"/>
        <item x="2235"/>
        <item x="109"/>
        <item x="3345"/>
        <item x="1132"/>
        <item x="2100"/>
        <item x="2173"/>
        <item x="802"/>
        <item x="120"/>
        <item x="197"/>
        <item x="2095"/>
        <item x="1673"/>
        <item x="259"/>
        <item x="3409"/>
        <item x="2530"/>
        <item x="3063"/>
        <item x="2819"/>
        <item x="2306"/>
        <item x="2837"/>
        <item x="2928"/>
        <item x="1202"/>
        <item x="1241"/>
        <item x="3321"/>
        <item x="1015"/>
        <item x="369"/>
        <item x="334"/>
        <item x="2232"/>
        <item x="2582"/>
        <item x="1793"/>
        <item x="2895"/>
        <item x="2644"/>
        <item x="861"/>
        <item x="717"/>
        <item x="1153"/>
        <item x="2411"/>
        <item x="2894"/>
        <item x="2486"/>
        <item x="1042"/>
        <item x="2300"/>
        <item x="2068"/>
        <item x="932"/>
        <item x="1917"/>
        <item x="3222"/>
        <item x="2190"/>
        <item x="146"/>
        <item x="2021"/>
        <item x="2607"/>
        <item x="1301"/>
        <item x="895"/>
        <item x="1152"/>
        <item x="831"/>
        <item x="2141"/>
        <item x="1233"/>
        <item x="571"/>
        <item x="3434"/>
        <item x="2596"/>
        <item x="89"/>
        <item x="1535"/>
        <item x="3164"/>
        <item x="339"/>
        <item x="466"/>
        <item x="1932"/>
        <item x="3203"/>
        <item x="2809"/>
        <item x="2365"/>
        <item x="2823"/>
        <item x="1080"/>
        <item x="438"/>
        <item x="2027"/>
        <item x="2766"/>
        <item x="1347"/>
        <item x="150"/>
        <item x="1024"/>
        <item x="2508"/>
        <item x="509"/>
        <item x="3350"/>
        <item x="2918"/>
        <item x="2414"/>
        <item x="1799"/>
        <item x="3170"/>
        <item x="3068"/>
        <item x="2004"/>
        <item x="2088"/>
        <item x="2289"/>
        <item x="2672"/>
        <item x="50"/>
        <item x="2711"/>
        <item x="1112"/>
        <item x="199"/>
        <item x="2324"/>
        <item x="1325"/>
        <item x="2085"/>
        <item x="3085"/>
        <item x="1499"/>
        <item x="306"/>
        <item x="1898"/>
        <item x="1210"/>
        <item x="2506"/>
        <item x="224"/>
        <item x="2983"/>
        <item x="622"/>
        <item x="710"/>
        <item x="1051"/>
        <item x="752"/>
        <item x="3311"/>
        <item x="839"/>
        <item x="971"/>
        <item x="116"/>
        <item x="2785"/>
        <item x="953"/>
        <item x="2118"/>
        <item x="478"/>
        <item x="2209"/>
        <item x="3352"/>
        <item x="2029"/>
        <item x="1870"/>
        <item x="1956"/>
        <item x="1303"/>
        <item x="941"/>
        <item x="1170"/>
        <item x="294"/>
        <item x="1685"/>
        <item x="2993"/>
        <item x="1286"/>
        <item x="16"/>
        <item x="2756"/>
        <item x="1451"/>
        <item x="3302"/>
        <item x="835"/>
        <item x="262"/>
        <item x="1787"/>
        <item x="2556"/>
        <item x="742"/>
        <item x="2600"/>
        <item x="371"/>
        <item x="180"/>
        <item x="2826"/>
        <item x="433"/>
        <item x="2751"/>
        <item x="186"/>
        <item x="1760"/>
        <item x="2557"/>
        <item x="2200"/>
        <item x="1185"/>
        <item x="3026"/>
        <item x="386"/>
        <item x="363"/>
        <item x="2816"/>
        <item x="993"/>
        <item x="174"/>
        <item x="1099"/>
        <item x="100"/>
        <item x="2322"/>
        <item x="2980"/>
        <item x="2278"/>
        <item x="3196"/>
        <item x="1562"/>
        <item x="2387"/>
        <item x="2218"/>
        <item x="1044"/>
        <item x="155"/>
        <item x="2228"/>
        <item x="2779"/>
        <item x="2588"/>
        <item x="479"/>
        <item x="2566"/>
        <item x="626"/>
        <item x="2282"/>
        <item x="1339"/>
        <item x="1102"/>
        <item x="1661"/>
        <item x="739"/>
        <item x="1966"/>
        <item x="3251"/>
        <item x="1084"/>
        <item x="1073"/>
        <item x="2629"/>
        <item x="2242"/>
        <item x="2604"/>
        <item x="980"/>
        <item x="1688"/>
        <item x="595"/>
        <item x="1466"/>
        <item x="1111"/>
        <item x="457"/>
        <item x="1982"/>
        <item x="2045"/>
        <item x="3266"/>
        <item x="1962"/>
        <item x="2720"/>
        <item x="676"/>
        <item x="2649"/>
        <item x="1346"/>
        <item x="2655"/>
        <item x="233"/>
        <item x="2363"/>
        <item x="2459"/>
        <item x="1136"/>
        <item x="703"/>
        <item x="3231"/>
        <item x="672"/>
        <item x="2285"/>
        <item x="1878"/>
        <item x="2224"/>
        <item x="2770"/>
        <item x="598"/>
        <item x="360"/>
        <item x="1615"/>
        <item x="891"/>
        <item x="1341"/>
        <item x="1983"/>
        <item x="2273"/>
        <item x="2102"/>
        <item x="2184"/>
        <item x="1333"/>
        <item x="2295"/>
        <item x="1570"/>
        <item x="1220"/>
        <item x="2010"/>
        <item x="2149"/>
        <item x="2950"/>
        <item x="1910"/>
        <item x="238"/>
        <item x="1259"/>
        <item x="2869"/>
        <item x="2534"/>
        <item x="954"/>
        <item x="1716"/>
        <item x="455"/>
        <item x="2488"/>
        <item x="2491"/>
        <item x="2933"/>
        <item x="904"/>
        <item x="1260"/>
        <item x="216"/>
        <item x="1458"/>
        <item x="2998"/>
        <item x="1353"/>
        <item x="3037"/>
        <item x="612"/>
        <item x="1135"/>
        <item x="2794"/>
        <item x="2349"/>
        <item x="370"/>
        <item x="1718"/>
        <item x="62"/>
        <item x="1623"/>
        <item x="1575"/>
        <item x="2803"/>
        <item x="3406"/>
        <item x="2152"/>
        <item x="115"/>
        <item x="3070"/>
        <item x="135"/>
        <item x="3089"/>
        <item x="2734"/>
        <item x="2516"/>
        <item x="55"/>
        <item x="1419"/>
        <item x="2675"/>
        <item x="3362"/>
        <item x="1768"/>
        <item x="3054"/>
        <item x="2514"/>
        <item x="2353"/>
        <item x="1521"/>
        <item x="246"/>
        <item x="313"/>
        <item x="2841"/>
        <item x="2367"/>
        <item x="2177"/>
        <item x="1206"/>
        <item x="1854"/>
        <item x="1365"/>
        <item x="1337"/>
        <item x="400"/>
        <item x="2966"/>
        <item x="888"/>
        <item x="2905"/>
        <item x="1380"/>
        <item x="2991"/>
        <item x="272"/>
        <item x="172"/>
        <item x="464"/>
        <item x="3424"/>
        <item x="709"/>
        <item x="3286"/>
        <item x="1582"/>
        <item x="492"/>
        <item x="2123"/>
        <item x="631"/>
        <item x="2726"/>
        <item x="1176"/>
        <item x="3372"/>
        <item x="1573"/>
        <item x="867"/>
        <item x="847"/>
        <item x="2220"/>
        <item x="1213"/>
        <item x="395"/>
        <item x="2259"/>
        <item x="355"/>
        <item x="2939"/>
        <item x="1366"/>
        <item x="1489"/>
        <item x="63"/>
        <item x="2170"/>
        <item x="296"/>
        <item x="718"/>
        <item x="320"/>
        <item x="3100"/>
        <item x="2900"/>
        <item x="2376"/>
        <item x="3093"/>
        <item x="667"/>
        <item x="1540"/>
        <item x="1691"/>
        <item x="775"/>
        <item x="136"/>
        <item x="1713"/>
        <item x="408"/>
        <item x="321"/>
        <item x="2245"/>
        <item x="1403"/>
        <item x="1844"/>
        <item x="2482"/>
        <item x="799"/>
        <item x="2984"/>
        <item x="634"/>
        <item x="3088"/>
        <item x="3165"/>
        <item x="2579"/>
        <item x="1079"/>
        <item x="392"/>
        <item x="722"/>
        <item x="2962"/>
        <item x="516"/>
        <item x="162"/>
        <item x="2912"/>
        <item x="653"/>
        <item x="2526"/>
        <item x="1387"/>
        <item x="3146"/>
        <item x="3186"/>
        <item x="2437"/>
        <item x="1089"/>
        <item x="2598"/>
        <item x="489"/>
        <item x="2760"/>
        <item x="1788"/>
        <item x="1352"/>
        <item x="3326"/>
        <item x="2013"/>
        <item x="1678"/>
        <item x="2107"/>
        <item x="195"/>
        <item x="3185"/>
        <item x="1300"/>
        <item x="2592"/>
        <item x="244"/>
        <item x="1199"/>
        <item x="390"/>
        <item x="164"/>
        <item x="2884"/>
        <item x="2907"/>
        <item x="396"/>
        <item x="3317"/>
        <item x="3011"/>
        <item x="243"/>
        <item x="1175"/>
        <item x="1976"/>
        <item x="2213"/>
        <item x="1246"/>
        <item x="1941"/>
        <item x="897"/>
        <item x="1518"/>
        <item x="962"/>
        <item x="2840"/>
        <item x="1001"/>
        <item x="2851"/>
        <item x="1091"/>
        <item x="2474"/>
        <item x="1373"/>
        <item x="1410"/>
        <item x="3385"/>
        <item x="964"/>
        <item x="2842"/>
        <item x="1157"/>
        <item x="2171"/>
        <item x="1825"/>
        <item x="3383"/>
        <item x="2122"/>
        <item x="125"/>
        <item x="1648"/>
        <item x="235"/>
        <item x="2835"/>
        <item x="536"/>
        <item x="790"/>
        <item x="2475"/>
        <item x="1842"/>
        <item x="2631"/>
        <item x="728"/>
        <item x="3102"/>
        <item x="3171"/>
        <item x="1813"/>
        <item x="1336"/>
        <item x="2574"/>
        <item x="2660"/>
        <item x="578"/>
        <item x="2462"/>
        <item x="45"/>
        <item x="1070"/>
        <item x="2864"/>
        <item x="2963"/>
        <item x="2697"/>
        <item x="649"/>
        <item x="734"/>
        <item x="881"/>
        <item x="1406"/>
        <item x="1955"/>
        <item x="1484"/>
        <item x="1893"/>
        <item x="183"/>
        <item x="1350"/>
        <item x="3166"/>
        <item x="2476"/>
        <item x="588"/>
        <item x="992"/>
        <item x="1828"/>
        <item x="1913"/>
        <item x="407"/>
        <item x="2246"/>
        <item x="2609"/>
        <item x="859"/>
        <item x="2787"/>
        <item x="346"/>
        <item x="2071"/>
        <item x="2866"/>
        <item x="2763"/>
        <item x="2028"/>
        <item x="2972"/>
        <item x="817"/>
        <item x="2356"/>
        <item x="2089"/>
        <item x="1508"/>
        <item x="2529"/>
        <item x="976"/>
        <item x="2117"/>
        <item x="2406"/>
        <item x="972"/>
        <item x="1322"/>
        <item x="36"/>
        <item x="3448"/>
        <item x="1746"/>
        <item x="1523"/>
        <item x="3118"/>
        <item x="329"/>
        <item x="410"/>
        <item x="3318"/>
        <item x="152"/>
        <item x="1542"/>
        <item x="2545"/>
        <item x="452"/>
        <item x="2602"/>
        <item x="698"/>
        <item x="376"/>
        <item x="1571"/>
        <item x="1931"/>
        <item x="3249"/>
        <item x="2384"/>
        <item x="2413"/>
        <item x="1225"/>
        <item x="130"/>
        <item x="1624"/>
        <item x="1967"/>
        <item x="1078"/>
        <item x="2965"/>
        <item x="3283"/>
        <item x="707"/>
        <item x="2570"/>
        <item x="1537"/>
        <item x="140"/>
        <item x="3084"/>
        <item x="362"/>
        <item x="1593"/>
        <item x="3057"/>
        <item x="2014"/>
        <item x="1524"/>
        <item x="1614"/>
        <item x="2380"/>
        <item x="2036"/>
        <item x="2603"/>
        <item x="1247"/>
        <item x="3261"/>
        <item x="1709"/>
        <item x="317"/>
        <item x="2642"/>
        <item x="1507"/>
        <item x="1393"/>
        <item x="678"/>
        <item x="32"/>
        <item x="1184"/>
        <item x="2930"/>
        <item x="2627"/>
        <item x="2555"/>
        <item x="92"/>
        <item x="154"/>
        <item x="1639"/>
        <item x="2523"/>
        <item x="2252"/>
        <item x="1946"/>
        <item x="3202"/>
        <item x="2992"/>
        <item x="284"/>
        <item x="434"/>
        <item x="1805"/>
        <item x="2985"/>
        <item x="513"/>
        <item x="1255"/>
        <item x="2778"/>
        <item x="1794"/>
        <item x="220"/>
        <item x="1767"/>
        <item x="3444"/>
        <item x="285"/>
        <item x="557"/>
        <item x="2230"/>
        <item x="3191"/>
        <item x="3242"/>
        <item x="3180"/>
        <item x="1194"/>
        <item x="3197"/>
        <item x="652"/>
        <item x="1903"/>
        <item x="721"/>
        <item x="605"/>
        <item x="3243"/>
        <item x="210"/>
        <item x="2307"/>
        <item x="327"/>
        <item x="2166"/>
        <item x="3315"/>
        <item x="1364"/>
        <item x="117"/>
        <item x="864"/>
        <item x="2194"/>
        <item x="592"/>
        <item x="2241"/>
        <item x="2446"/>
        <item x="3290"/>
        <item x="2517"/>
        <item x="3421"/>
        <item x="2337"/>
        <item x="963"/>
        <item x="504"/>
        <item x="3392"/>
        <item x="367"/>
        <item x="1138"/>
        <item x="1400"/>
        <item x="1892"/>
        <item x="886"/>
        <item x="177"/>
        <item x="2283"/>
        <item x="1453"/>
        <item x="2142"/>
        <item x="2657"/>
        <item x="2562"/>
        <item x="1549"/>
        <item x="2737"/>
        <item x="1554"/>
        <item x="1801"/>
        <item x="816"/>
        <item x="399"/>
        <item x="2003"/>
        <item x="2467"/>
        <item x="3035"/>
        <item x="3216"/>
        <item x="1439"/>
        <item x="498"/>
        <item x="2590"/>
        <item x="714"/>
        <item x="3034"/>
        <item x="2880"/>
        <item x="1397"/>
        <item x="2996"/>
        <item x="594"/>
        <item x="2219"/>
        <item x="2443"/>
        <item x="3340"/>
        <item x="1689"/>
        <item x="1459"/>
        <item x="872"/>
        <item x="2610"/>
        <item x="2178"/>
        <item x="43"/>
        <item x="2217"/>
        <item x="2313"/>
        <item x="1062"/>
        <item x="2783"/>
        <item x="1964"/>
        <item x="2390"/>
        <item x="2502"/>
        <item x="2104"/>
        <item x="538"/>
        <item x="1501"/>
        <item x="1822"/>
        <item x="1621"/>
        <item x="1195"/>
        <item x="687"/>
        <item x="2699"/>
        <item x="1608"/>
        <item x="105"/>
        <item x="1292"/>
        <item x="459"/>
        <item x="821"/>
        <item x="2511"/>
        <item x="2777"/>
        <item x="1438"/>
        <item x="3446"/>
        <item x="1662"/>
        <item x="501"/>
        <item x="2807"/>
        <item x="3190"/>
        <item x="384"/>
        <item x="2410"/>
        <item x="265"/>
        <item x="3039"/>
        <item x="1568"/>
        <item x="3401"/>
        <item x="683"/>
        <item x="658"/>
        <item x="740"/>
        <item x="398"/>
        <item x="1085"/>
        <item x="2264"/>
        <item x="3363"/>
        <item x="2875"/>
        <item x="2758"/>
        <item x="668"/>
        <item x="482"/>
        <item x="93"/>
        <item x="1254"/>
        <item x="3435"/>
        <item x="805"/>
        <item x="3206"/>
        <item x="2319"/>
        <item x="2909"/>
        <item x="391"/>
        <item x="2956"/>
        <item x="2727"/>
        <item x="2043"/>
        <item x="1873"/>
        <item x="261"/>
        <item x="2455"/>
        <item x="256"/>
        <item x="2055"/>
        <item x="871"/>
        <item x="1958"/>
        <item x="2195"/>
        <item x="171"/>
        <item x="3071"/>
        <item x="1580"/>
        <item x="3058"/>
        <item x="1430"/>
        <item x="2263"/>
        <item x="2208"/>
        <item x="3301"/>
        <item x="133"/>
        <item x="3113"/>
        <item x="843"/>
        <item x="404"/>
        <item x="3213"/>
        <item x="2658"/>
        <item x="1470"/>
        <item x="3239"/>
        <item x="1137"/>
        <item x="1272"/>
        <item x="3408"/>
        <item x="2035"/>
        <item x="2916"/>
        <item x="2810"/>
        <item x="3009"/>
        <item x="1505"/>
        <item x="1131"/>
        <item x="968"/>
        <item x="312"/>
        <item x="1370"/>
        <item x="3295"/>
        <item x="409"/>
        <item x="566"/>
        <item x="2854"/>
        <item x="1577"/>
        <item x="2776"/>
        <item x="527"/>
        <item x="3357"/>
        <item x="2959"/>
        <item x="1428"/>
        <item x="271"/>
        <item x="1391"/>
        <item x="1792"/>
        <item x="1115"/>
        <item x="381"/>
        <item x="1619"/>
        <item x="1531"/>
        <item x="1999"/>
        <item x="1203"/>
        <item x="1464"/>
        <item x="691"/>
        <item x="2532"/>
        <item x="1561"/>
        <item x="1309"/>
        <item x="463"/>
        <item x="3092"/>
        <item x="2684"/>
        <item x="2472"/>
        <item x="1643"/>
        <item x="3181"/>
        <item x="2806"/>
        <item x="792"/>
        <item x="1886"/>
        <item x="1569"/>
        <item x="3427"/>
        <item x="378"/>
        <item x="1183"/>
        <item x="1959"/>
        <item x="38"/>
        <item x="2921"/>
        <item x="3258"/>
        <item x="2846"/>
        <item x="1973"/>
        <item x="827"/>
        <item x="3389"/>
        <item x="1342"/>
        <item x="2820"/>
        <item x="541"/>
        <item x="725"/>
        <item x="297"/>
        <item x="3141"/>
        <item x="2009"/>
        <item x="68"/>
        <item x="3207"/>
        <item x="1485"/>
        <item x="3198"/>
        <item x="2490"/>
        <item x="1452"/>
        <item x="1486"/>
        <item x="720"/>
        <item x="2923"/>
        <item x="2075"/>
        <item x="3276"/>
        <item x="1404"/>
        <item x="2175"/>
        <item x="2134"/>
        <item x="1949"/>
        <item x="1916"/>
        <item x="570"/>
        <item x="2849"/>
        <item x="1823"/>
        <item x="2780"/>
        <item x="1168"/>
        <item x="896"/>
        <item x="3260"/>
        <item x="2154"/>
        <item x="1442"/>
        <item x="3199"/>
        <item x="2714"/>
        <item x="2665"/>
        <item x="1606"/>
        <item x="1443"/>
        <item x="1737"/>
        <item x="319"/>
        <item x="2587"/>
        <item x="3029"/>
        <item x="3176"/>
        <item x="1054"/>
        <item x="2800"/>
        <item x="3055"/>
        <item x="3138"/>
        <item x="2385"/>
        <item x="3410"/>
        <item x="1965"/>
        <item x="2617"/>
        <item x="2715"/>
        <item x="280"/>
        <item x="1275"/>
        <item x="175"/>
        <item x="2654"/>
        <item x="1586"/>
        <item x="1268"/>
        <item x="218"/>
        <item x="3232"/>
        <item x="3169"/>
        <item x="956"/>
        <item x="1171"/>
        <item x="532"/>
        <item x="3103"/>
        <item x="2827"/>
        <item x="3378"/>
        <item x="2628"/>
        <item x="3306"/>
        <item x="264"/>
        <item x="2804"/>
        <item x="2577"/>
        <item x="2624"/>
        <item x="3351"/>
        <item x="2543"/>
        <item x="3376"/>
        <item x="2877"/>
        <item x="651"/>
        <item x="1861"/>
        <item x="685"/>
        <item x="2897"/>
        <item x="804"/>
        <item x="1142"/>
        <item x="275"/>
        <item x="2703"/>
        <item x="768"/>
        <item x="1761"/>
        <item x="2567"/>
        <item x="664"/>
        <item x="1033"/>
        <item x="3304"/>
        <item x="785"/>
        <item x="1149"/>
        <item x="3012"/>
        <item x="2157"/>
        <item x="3390"/>
        <item x="2312"/>
        <item x="2595"/>
        <item x="2968"/>
        <item x="2078"/>
        <item x="37"/>
        <item x="3255"/>
        <item x="3139"/>
        <item x="879"/>
        <item x="111"/>
        <item x="2109"/>
        <item x="1712"/>
        <item x="307"/>
        <item x="289"/>
        <item x="228"/>
        <item x="2678"/>
        <item x="1477"/>
        <item x="1940"/>
        <item x="328"/>
        <item x="1883"/>
        <item x="2061"/>
        <item x="3032"/>
        <item x="3083"/>
        <item x="585"/>
        <item x="840"/>
        <item x="3219"/>
        <item x="2682"/>
        <item x="73"/>
        <item x="1752"/>
        <item x="2976"/>
        <item x="2382"/>
        <item x="2106"/>
        <item x="2824"/>
        <item x="857"/>
        <item x="3293"/>
        <item x="3288"/>
        <item x="1027"/>
        <item x="1533"/>
        <item x="922"/>
        <item x="1189"/>
        <item x="1455"/>
        <item x="531"/>
        <item x="1559"/>
        <item x="1739"/>
        <item x="955"/>
        <item x="1502"/>
        <item x="880"/>
        <item x="863"/>
        <item x="129"/>
        <item x="202"/>
        <item x="2056"/>
        <item x="13"/>
        <item x="2059"/>
        <item x="3369"/>
        <item x="1411"/>
        <item x="2145"/>
        <item x="2140"/>
        <item x="3132"/>
        <item x="3397"/>
        <item x="442"/>
        <item x="2843"/>
        <item x="1895"/>
        <item x="2533"/>
        <item x="958"/>
        <item x="2341"/>
        <item x="282"/>
        <item x="451"/>
        <item x="2990"/>
        <item x="2731"/>
        <item x="3061"/>
        <item x="3030"/>
        <item x="1340"/>
        <item x="1925"/>
        <item x="3278"/>
        <item x="476"/>
        <item x="72"/>
        <item x="1215"/>
        <item x="2086"/>
        <item x="559"/>
        <item x="3246"/>
        <item x="11"/>
        <item x="2377"/>
        <item x="94"/>
        <item x="2355"/>
        <item x="1242"/>
        <item x="2728"/>
        <item x="1332"/>
        <item x="3001"/>
        <item x="2017"/>
        <item x="1240"/>
        <item x="1357"/>
        <item x="2233"/>
        <item x="3096"/>
        <item x="3208"/>
        <item x="291"/>
        <item x="844"/>
        <item x="900"/>
        <item x="1812"/>
        <item x="142"/>
        <item x="3377"/>
        <item x="978"/>
        <item x="2754"/>
        <item x="2640"/>
        <item x="2552"/>
        <item x="1187"/>
        <item x="2073"/>
        <item x="2097"/>
        <item x="1810"/>
        <item x="2119"/>
        <item x="80"/>
        <item x="66"/>
        <item x="2397"/>
        <item x="283"/>
        <item x="2461"/>
        <item x="893"/>
        <item x="1888"/>
        <item x="1417"/>
        <item x="889"/>
        <item x="254"/>
        <item x="783"/>
        <item x="2591"/>
        <item x="618"/>
        <item x="716"/>
        <item x="1284"/>
        <item x="688"/>
        <item x="114"/>
        <item x="1650"/>
        <item x="2255"/>
        <item x="3253"/>
        <item x="2348"/>
        <item x="2121"/>
        <item x="2165"/>
        <item x="1700"/>
        <item x="1092"/>
        <item x="706"/>
        <item x="2381"/>
        <item x="2005"/>
        <item x="3322"/>
        <item x="568"/>
        <item x="1205"/>
        <item x="477"/>
        <item x="2460"/>
        <item x="759"/>
        <item x="951"/>
        <item x="3064"/>
        <item x="1106"/>
        <item x="229"/>
        <item x="647"/>
        <item x="2512"/>
        <item x="1156"/>
        <item x="208"/>
        <item x="554"/>
        <item x="1992"/>
        <item x="727"/>
        <item x="3046"/>
        <item x="1367"/>
        <item x="3225"/>
        <item x="3023"/>
        <item x="2944"/>
        <item x="1952"/>
        <item x="2267"/>
        <item x="1308"/>
        <item x="877"/>
        <item x="875"/>
        <item x="330"/>
        <item x="1190"/>
        <item x="2317"/>
        <item x="188"/>
        <item x="76"/>
        <item x="1969"/>
        <item x="1942"/>
        <item x="473"/>
        <item x="2464"/>
        <item x="3040"/>
        <item x="1672"/>
        <item x="1834"/>
        <item x="1200"/>
        <item x="1482"/>
        <item x="686"/>
        <item x="3051"/>
        <item x="3319"/>
        <item x="2329"/>
        <item x="1977"/>
        <item x="2674"/>
        <item x="2613"/>
        <item x="2379"/>
        <item x="646"/>
        <item x="1036"/>
        <item x="311"/>
        <item x="535"/>
        <item x="2879"/>
        <item x="2505"/>
        <item x="824"/>
        <item x="1237"/>
        <item x="1454"/>
        <item x="1975"/>
        <item x="2015"/>
        <item x="614"/>
        <item x="1740"/>
        <item x="1348"/>
        <item x="1668"/>
        <item x="544"/>
        <item x="3072"/>
        <item x="499"/>
        <item x="2120"/>
        <item x="2237"/>
        <item x="995"/>
        <item x="2334"/>
        <item x="2501"/>
        <item x="2350"/>
        <item x="2449"/>
        <item x="270"/>
        <item x="3224"/>
        <item x="3238"/>
        <item x="2105"/>
        <item x="3107"/>
        <item x="1216"/>
        <item x="3073"/>
        <item x="2932"/>
        <item x="636"/>
        <item x="1758"/>
        <item x="2774"/>
        <item x="3237"/>
        <item x="1622"/>
        <item x="303"/>
        <item x="1513"/>
        <item x="1057"/>
        <item x="1587"/>
        <item x="2691"/>
        <item x="447"/>
        <item x="1408"/>
        <item x="1682"/>
        <item x="2484"/>
        <item x="124"/>
        <item x="2781"/>
        <item x="771"/>
        <item x="818"/>
        <item x="1310"/>
        <item x="12"/>
        <item x="3059"/>
        <item x="454"/>
        <item x="1552"/>
        <item x="2647"/>
        <item x="957"/>
        <item x="1101"/>
        <item x="1291"/>
        <item x="733"/>
        <item x="916"/>
        <item x="3274"/>
        <item x="1231"/>
        <item x="1655"/>
        <item x="1252"/>
        <item x="2569"/>
        <item x="1829"/>
        <item x="723"/>
        <item x="443"/>
        <item x="1627"/>
        <item x="2597"/>
        <item x="2493"/>
        <item x="2535"/>
        <item x="944"/>
        <item x="1695"/>
        <item x="3007"/>
        <item x="1596"/>
        <item x="1843"/>
        <item x="1889"/>
        <item x="2360"/>
        <item x="148"/>
        <item x="1899"/>
        <item x="3364"/>
        <item x="1319"/>
        <item x="1733"/>
        <item x="2248"/>
        <item x="1791"/>
        <item x="2977"/>
        <item x="315"/>
        <item x="3140"/>
        <item x="1984"/>
        <item x="3006"/>
        <item x="2400"/>
        <item x="858"/>
        <item x="1249"/>
        <item x="1603"/>
        <item x="268"/>
        <item x="2696"/>
        <item x="3394"/>
        <item x="1911"/>
        <item x="986"/>
        <item x="33"/>
        <item x="854"/>
        <item x="724"/>
        <item x="2510"/>
        <item x="726"/>
        <item x="3368"/>
        <item x="2499"/>
        <item x="1035"/>
        <item x="1221"/>
        <item x="1511"/>
        <item x="1289"/>
        <item x="1914"/>
        <item x="1431"/>
        <item x="1950"/>
        <item x="295"/>
        <item x="2537"/>
        <item x="432"/>
        <item x="2031"/>
        <item x="2883"/>
        <item x="913"/>
        <item x="2865"/>
        <item x="87"/>
        <item x="3291"/>
        <item x="2565"/>
        <item x="71"/>
        <item x="2790"/>
        <item x="2302"/>
        <item x="837"/>
        <item x="1755"/>
        <item x="2019"/>
        <item x="3356"/>
        <item x="107"/>
        <item x="2576"/>
        <item x="1550"/>
        <item x="2111"/>
        <item x="644"/>
        <item x="1560"/>
        <item x="3371"/>
        <item x="403"/>
        <item x="2281"/>
        <item x="1997"/>
        <item x="2"/>
        <item x="207"/>
        <item t="default"/>
      </items>
    </pivotField>
    <pivotField showAll="0"/>
    <pivotField showAll="0"/>
    <pivotField showAll="0"/>
    <pivotField dataField="1" showAll="0">
      <items count="5">
        <item x="0"/>
        <item x="1"/>
        <item x="3"/>
        <item x="2"/>
        <item t="default"/>
      </items>
    </pivotField>
    <pivotField showAll="0"/>
    <pivotField axis="axisRow" showAll="0">
      <items count="4">
        <item sd="0" x="2"/>
        <item sd="0" x="0"/>
        <item x="1"/>
        <item t="default"/>
      </items>
    </pivotField>
    <pivotField showAll="0"/>
    <pivotField showAll="0"/>
    <pivotField numFmtId="14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multipleItemSelectionAllowed="1" showAll="0">
      <items count="7">
        <item h="1" sd="0" x="0"/>
        <item h="1" sd="0" x="1"/>
        <item h="1" sd="0" x="2"/>
        <item h="1" sd="0" x="3"/>
        <item sd="0" x="4"/>
        <item h="1" sd="0" x="5"/>
        <item t="default"/>
      </items>
    </pivotField>
  </pivotFields>
  <rowFields count="3">
    <field x="2"/>
    <field x="14"/>
    <field x="4"/>
  </rowFields>
  <rowItems count="503">
    <i>
      <x/>
    </i>
    <i r="1">
      <x/>
    </i>
    <i r="1">
      <x v="1"/>
    </i>
    <i r="1">
      <x v="2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8"/>
    </i>
    <i r="2">
      <x v="19"/>
    </i>
    <i r="2">
      <x v="20"/>
    </i>
    <i r="2">
      <x v="22"/>
    </i>
    <i r="2">
      <x v="23"/>
    </i>
    <i r="2">
      <x v="25"/>
    </i>
    <i r="2">
      <x v="26"/>
    </i>
    <i r="2">
      <x v="28"/>
    </i>
    <i r="2">
      <x v="30"/>
    </i>
    <i r="2">
      <x v="31"/>
    </i>
    <i r="2">
      <x v="32"/>
    </i>
    <i r="2">
      <x v="33"/>
    </i>
    <i r="2">
      <x v="34"/>
    </i>
    <i r="2">
      <x v="37"/>
    </i>
    <i r="2">
      <x v="38"/>
    </i>
    <i r="2">
      <x v="40"/>
    </i>
    <i r="2">
      <x v="41"/>
    </i>
    <i r="2">
      <x v="42"/>
    </i>
    <i r="2">
      <x v="45"/>
    </i>
    <i r="2">
      <x v="46"/>
    </i>
    <i r="2">
      <x v="47"/>
    </i>
    <i r="2">
      <x v="48"/>
    </i>
    <i>
      <x v="1"/>
    </i>
    <i r="1">
      <x/>
    </i>
    <i r="1">
      <x v="1"/>
    </i>
    <i r="1">
      <x v="2"/>
    </i>
    <i r="2">
      <x/>
    </i>
    <i r="2">
      <x v="1"/>
    </i>
    <i r="2">
      <x v="2"/>
    </i>
    <i r="2">
      <x v="3"/>
    </i>
    <i r="2">
      <x v="4"/>
    </i>
    <i r="2">
      <x v="6"/>
    </i>
    <i r="2">
      <x v="7"/>
    </i>
    <i r="2">
      <x v="9"/>
    </i>
    <i r="2">
      <x v="11"/>
    </i>
    <i r="2">
      <x v="12"/>
    </i>
    <i r="2">
      <x v="13"/>
    </i>
    <i r="2">
      <x v="14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6"/>
    </i>
    <i r="2">
      <x v="27"/>
    </i>
    <i r="2">
      <x v="28"/>
    </i>
    <i r="2">
      <x v="29"/>
    </i>
    <i r="2">
      <x v="30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40"/>
    </i>
    <i r="2">
      <x v="41"/>
    </i>
    <i r="2">
      <x v="42"/>
    </i>
    <i r="2">
      <x v="43"/>
    </i>
    <i r="2">
      <x v="44"/>
    </i>
    <i r="2">
      <x v="46"/>
    </i>
    <i r="2">
      <x v="47"/>
    </i>
    <i r="2">
      <x v="49"/>
    </i>
    <i>
      <x v="2"/>
    </i>
    <i r="1">
      <x/>
    </i>
    <i r="1">
      <x v="1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3"/>
    </i>
    <i r="2">
      <x v="24"/>
    </i>
    <i r="2">
      <x v="25"/>
    </i>
    <i r="2">
      <x v="26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5"/>
    </i>
    <i r="2">
      <x v="47"/>
    </i>
    <i r="2">
      <x v="49"/>
    </i>
    <i>
      <x v="3"/>
    </i>
    <i r="1">
      <x/>
    </i>
    <i r="1">
      <x v="1"/>
    </i>
    <i r="1">
      <x v="2"/>
    </i>
    <i r="2">
      <x/>
    </i>
    <i r="2">
      <x v="2"/>
    </i>
    <i r="2">
      <x v="3"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3"/>
    </i>
    <i r="2">
      <x v="14"/>
    </i>
    <i r="2">
      <x v="17"/>
    </i>
    <i r="2">
      <x v="19"/>
    </i>
    <i r="2">
      <x v="20"/>
    </i>
    <i r="2">
      <x v="21"/>
    </i>
    <i r="2">
      <x v="22"/>
    </i>
    <i r="2">
      <x v="24"/>
    </i>
    <i r="2">
      <x v="25"/>
    </i>
    <i r="2">
      <x v="26"/>
    </i>
    <i r="2">
      <x v="28"/>
    </i>
    <i r="2">
      <x v="29"/>
    </i>
    <i r="2">
      <x v="30"/>
    </i>
    <i r="2">
      <x v="31"/>
    </i>
    <i r="2">
      <x v="35"/>
    </i>
    <i r="2">
      <x v="36"/>
    </i>
    <i r="2">
      <x v="37"/>
    </i>
    <i r="2">
      <x v="39"/>
    </i>
    <i r="2">
      <x v="40"/>
    </i>
    <i r="2">
      <x v="42"/>
    </i>
    <i r="2">
      <x v="43"/>
    </i>
    <i r="2">
      <x v="44"/>
    </i>
    <i r="2">
      <x v="45"/>
    </i>
    <i r="2">
      <x v="46"/>
    </i>
    <i r="2">
      <x v="49"/>
    </i>
    <i>
      <x v="4"/>
    </i>
    <i r="1">
      <x/>
    </i>
    <i r="1">
      <x v="1"/>
    </i>
    <i r="1">
      <x v="2"/>
    </i>
    <i r="2">
      <x/>
    </i>
    <i r="2">
      <x v="2"/>
    </i>
    <i r="2">
      <x v="3"/>
    </i>
    <i r="2">
      <x v="4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6"/>
    </i>
    <i r="2">
      <x v="18"/>
    </i>
    <i r="2">
      <x v="20"/>
    </i>
    <i r="2">
      <x v="21"/>
    </i>
    <i r="2">
      <x v="23"/>
    </i>
    <i r="2">
      <x v="24"/>
    </i>
    <i r="2">
      <x v="25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6"/>
    </i>
    <i r="2">
      <x v="37"/>
    </i>
    <i r="2">
      <x v="38"/>
    </i>
    <i r="2">
      <x v="39"/>
    </i>
    <i r="2">
      <x v="40"/>
    </i>
    <i r="2">
      <x v="42"/>
    </i>
    <i r="2">
      <x v="44"/>
    </i>
    <i r="2">
      <x v="45"/>
    </i>
    <i r="2">
      <x v="46"/>
    </i>
    <i r="2">
      <x v="48"/>
    </i>
    <i r="2">
      <x v="49"/>
    </i>
    <i>
      <x v="5"/>
    </i>
    <i r="1">
      <x/>
    </i>
    <i r="1">
      <x v="1"/>
    </i>
    <i r="1">
      <x v="2"/>
    </i>
    <i r="2">
      <x v="2"/>
    </i>
    <i r="2">
      <x v="3"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2">
      <x v="14"/>
    </i>
    <i r="2">
      <x v="15"/>
    </i>
    <i r="2">
      <x v="20"/>
    </i>
    <i r="2">
      <x v="21"/>
    </i>
    <i r="2">
      <x v="22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3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7"/>
    </i>
    <i r="2">
      <x v="48"/>
    </i>
    <i r="2">
      <x v="49"/>
    </i>
    <i>
      <x v="6"/>
    </i>
    <i r="1">
      <x/>
    </i>
    <i r="1">
      <x v="1"/>
    </i>
    <i r="1">
      <x v="2"/>
    </i>
    <i r="2">
      <x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12"/>
    </i>
    <i r="2">
      <x v="14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4"/>
    </i>
    <i r="2">
      <x v="35"/>
    </i>
    <i r="2">
      <x v="36"/>
    </i>
    <i r="2">
      <x v="37"/>
    </i>
    <i r="2">
      <x v="39"/>
    </i>
    <i r="2">
      <x v="41"/>
    </i>
    <i r="2">
      <x v="42"/>
    </i>
    <i r="2">
      <x v="43"/>
    </i>
    <i r="2">
      <x v="44"/>
    </i>
    <i r="2">
      <x v="45"/>
    </i>
    <i r="2">
      <x v="47"/>
    </i>
    <i r="2">
      <x v="48"/>
    </i>
    <i>
      <x v="7"/>
    </i>
    <i r="1">
      <x/>
    </i>
    <i r="1">
      <x v="1"/>
    </i>
    <i r="1">
      <x v="2"/>
    </i>
    <i r="2">
      <x/>
    </i>
    <i r="2">
      <x v="1"/>
    </i>
    <i r="2">
      <x v="4"/>
    </i>
    <i r="2">
      <x v="5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30"/>
    </i>
    <i r="2">
      <x v="31"/>
    </i>
    <i r="2">
      <x v="33"/>
    </i>
    <i r="2">
      <x v="34"/>
    </i>
    <i r="2">
      <x v="37"/>
    </i>
    <i r="2">
      <x v="38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9"/>
    </i>
    <i>
      <x v="8"/>
    </i>
    <i r="1">
      <x/>
    </i>
    <i r="1">
      <x v="1"/>
    </i>
    <i r="1">
      <x v="2"/>
    </i>
    <i r="2">
      <x v="1"/>
    </i>
    <i r="2">
      <x v="2"/>
    </i>
    <i r="2">
      <x v="3"/>
    </i>
    <i r="2">
      <x v="4"/>
    </i>
    <i r="2">
      <x v="5"/>
    </i>
    <i r="2">
      <x v="7"/>
    </i>
    <i r="2">
      <x v="8"/>
    </i>
    <i r="2">
      <x v="9"/>
    </i>
    <i r="2">
      <x v="10"/>
    </i>
    <i r="2">
      <x v="11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2"/>
    </i>
    <i r="2">
      <x v="23"/>
    </i>
    <i r="2">
      <x v="24"/>
    </i>
    <i r="2">
      <x v="25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>
      <x v="9"/>
    </i>
    <i r="1">
      <x/>
    </i>
    <i r="1">
      <x v="1"/>
    </i>
    <i r="1">
      <x v="2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4"/>
    </i>
    <i r="2">
      <x v="15"/>
    </i>
    <i r="2">
      <x v="16"/>
    </i>
    <i r="2">
      <x v="17"/>
    </i>
    <i r="2">
      <x v="18"/>
    </i>
    <i r="2">
      <x v="20"/>
    </i>
    <i r="2">
      <x v="21"/>
    </i>
    <i r="2">
      <x v="22"/>
    </i>
    <i r="2">
      <x v="23"/>
    </i>
    <i r="2">
      <x v="25"/>
    </i>
    <i r="2">
      <x v="27"/>
    </i>
    <i r="2">
      <x v="30"/>
    </i>
    <i r="2">
      <x v="32"/>
    </i>
    <i r="2">
      <x v="34"/>
    </i>
    <i r="2">
      <x v="35"/>
    </i>
    <i r="2">
      <x v="36"/>
    </i>
    <i r="2">
      <x v="37"/>
    </i>
    <i r="2">
      <x v="38"/>
    </i>
    <i r="2">
      <x v="41"/>
    </i>
    <i r="2">
      <x v="42"/>
    </i>
    <i r="2">
      <x v="43"/>
    </i>
    <i r="2">
      <x v="46"/>
    </i>
    <i r="2">
      <x v="48"/>
    </i>
    <i r="2">
      <x v="49"/>
    </i>
    <i>
      <x v="10"/>
    </i>
    <i r="1">
      <x/>
    </i>
    <i r="1">
      <x v="1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9"/>
    </i>
    <i r="2">
      <x v="30"/>
    </i>
    <i r="2">
      <x v="31"/>
    </i>
    <i r="2">
      <x v="32"/>
    </i>
    <i r="2">
      <x v="34"/>
    </i>
    <i r="2">
      <x v="35"/>
    </i>
    <i r="2">
      <x v="36"/>
    </i>
    <i r="2">
      <x v="37"/>
    </i>
    <i r="2">
      <x v="41"/>
    </i>
    <i r="2">
      <x v="42"/>
    </i>
    <i r="2">
      <x v="44"/>
    </i>
    <i r="2">
      <x v="45"/>
    </i>
    <i r="2">
      <x v="47"/>
    </i>
    <i r="2">
      <x v="48"/>
    </i>
    <i r="2">
      <x v="49"/>
    </i>
    <i>
      <x v="11"/>
    </i>
    <i r="1">
      <x/>
    </i>
    <i r="1">
      <x v="1"/>
    </i>
    <i r="1">
      <x v="2"/>
    </i>
    <i r="2">
      <x v="1"/>
    </i>
    <i r="2">
      <x v="2"/>
    </i>
    <i r="2">
      <x v="3"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2">
      <x v="14"/>
    </i>
    <i r="2">
      <x v="15"/>
    </i>
    <i r="2">
      <x v="16"/>
    </i>
    <i r="2">
      <x v="20"/>
    </i>
    <i r="2">
      <x v="21"/>
    </i>
    <i r="2">
      <x v="22"/>
    </i>
    <i r="2">
      <x v="24"/>
    </i>
    <i r="2">
      <x v="26"/>
    </i>
    <i r="2">
      <x v="27"/>
    </i>
    <i r="2">
      <x v="28"/>
    </i>
    <i r="2">
      <x v="30"/>
    </i>
    <i r="2">
      <x v="31"/>
    </i>
    <i r="2">
      <x v="33"/>
    </i>
    <i r="2">
      <x v="34"/>
    </i>
    <i r="2">
      <x v="35"/>
    </i>
    <i r="2">
      <x v="36"/>
    </i>
    <i r="2">
      <x v="37"/>
    </i>
    <i r="2">
      <x v="39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Region" fld="12" subtotal="count" baseField="0" baseItem="0"/>
    <dataField name="Sum of Profit" fld="8" baseField="0" baseItem="0"/>
  </dataFields>
  <chartFormats count="2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1ADE4B-1B7E-744F-AEF3-B383512530C0}" name="PivotTable3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1:B610" firstHeaderRow="1" firstDataRow="1" firstDataCol="1"/>
  <pivotFields count="19">
    <pivotField showAll="0"/>
    <pivotField showAll="0"/>
    <pivotField numFmtId="14" showAll="0"/>
    <pivotField showAll="0"/>
    <pivotField axis="axisRow" showAll="0">
      <items count="51">
        <item x="13"/>
        <item x="17"/>
        <item x="0"/>
        <item x="6"/>
        <item x="39"/>
        <item x="20"/>
        <item x="48"/>
        <item x="4"/>
        <item x="21"/>
        <item x="30"/>
        <item x="19"/>
        <item x="1"/>
        <item x="32"/>
        <item x="34"/>
        <item x="3"/>
        <item x="45"/>
        <item x="7"/>
        <item x="28"/>
        <item x="14"/>
        <item x="26"/>
        <item x="10"/>
        <item x="44"/>
        <item x="15"/>
        <item x="22"/>
        <item x="35"/>
        <item x="37"/>
        <item x="31"/>
        <item x="47"/>
        <item x="5"/>
        <item x="18"/>
        <item x="25"/>
        <item x="41"/>
        <item x="12"/>
        <item x="43"/>
        <item x="24"/>
        <item x="40"/>
        <item x="36"/>
        <item x="42"/>
        <item x="38"/>
        <item x="29"/>
        <item x="11"/>
        <item x="8"/>
        <item x="9"/>
        <item x="27"/>
        <item x="46"/>
        <item x="16"/>
        <item x="23"/>
        <item x="49"/>
        <item x="2"/>
        <item x="3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showAll="0"/>
    <pivotField numFmtId="14" showAll="0"/>
    <pivotField axis="axisRow" numFmtId="1" showAll="0">
      <items count="5">
        <item x="0"/>
        <item x="1"/>
        <item x="2"/>
        <item x="3"/>
        <item t="default"/>
      </items>
    </pivotField>
  </pivotFields>
  <rowFields count="3">
    <field x="18"/>
    <field x="14"/>
    <field x="4"/>
  </rowFields>
  <rowItems count="609">
    <i>
      <x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>
      <x v="1"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>
      <x v="2"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>
      <x v="3"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9"/>
    </i>
    <i r="2">
      <x v="20"/>
    </i>
    <i r="2">
      <x v="21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t="grand">
      <x/>
    </i>
  </rowItems>
  <colItems count="1">
    <i/>
  </colItems>
  <dataFields count="1">
    <dataField name="Sum of Profit" fld="8" baseField="0" baseItem="0"/>
  </dataField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E69CF4-C2C0-FF4A-8E22-38B07C721CB1}" name="PivotTable2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4">
  <location ref="A3:C25" firstHeaderRow="0" firstDataRow="1" firstDataCol="1"/>
  <pivotFields count="5">
    <pivotField dataField="1" showAll="0"/>
    <pivotField axis="axisRow" showAll="0">
      <items count="4">
        <item h="1" x="2"/>
        <item h="1" x="0"/>
        <item x="1"/>
        <item t="default"/>
      </items>
    </pivotField>
    <pivotField dataField="1" showAll="0">
      <items count="3453">
        <item x="1920"/>
        <item x="165"/>
        <item x="20"/>
        <item x="3267"/>
        <item x="2284"/>
        <item x="539"/>
        <item x="689"/>
        <item x="500"/>
        <item x="292"/>
        <item x="3388"/>
        <item x="3143"/>
        <item x="2802"/>
        <item x="309"/>
        <item x="1114"/>
        <item x="484"/>
        <item x="3407"/>
        <item x="2427"/>
        <item x="3104"/>
        <item x="2724"/>
        <item x="209"/>
        <item x="2428"/>
        <item x="2571"/>
        <item x="214"/>
        <item x="98"/>
        <item x="481"/>
        <item x="2008"/>
        <item x="753"/>
        <item x="2197"/>
        <item x="3341"/>
        <item x="3248"/>
        <item x="1837"/>
        <item x="1845"/>
        <item x="3233"/>
        <item x="3069"/>
        <item x="2931"/>
        <item x="1072"/>
        <item x="520"/>
        <item x="1581"/>
        <item x="1645"/>
        <item x="1335"/>
        <item x="1526"/>
        <item x="1026"/>
        <item x="2568"/>
        <item x="3204"/>
        <item x="126"/>
        <item x="1265"/>
        <item x="2114"/>
        <item x="1780"/>
        <item x="2612"/>
        <item x="3133"/>
        <item x="2060"/>
        <item x="95"/>
        <item x="1496"/>
        <item x="185"/>
        <item x="2057"/>
        <item x="2949"/>
        <item x="1841"/>
        <item x="1954"/>
        <item x="2739"/>
        <item x="1517"/>
        <item x="589"/>
        <item x="2131"/>
        <item x="979"/>
        <item x="1633"/>
        <item x="1936"/>
        <item x="2693"/>
        <item x="1048"/>
        <item x="78"/>
        <item x="806"/>
        <item x="1921"/>
        <item x="1663"/>
        <item x="2982"/>
        <item x="1389"/>
        <item x="2103"/>
        <item x="1798"/>
        <item x="793"/>
        <item x="939"/>
        <item x="781"/>
        <item x="2133"/>
        <item x="2867"/>
        <item x="1010"/>
        <item x="2856"/>
        <item x="3228"/>
        <item x="1159"/>
        <item x="3033"/>
        <item x="1116"/>
        <item x="3308"/>
        <item x="1197"/>
        <item x="1735"/>
        <item x="1863"/>
        <item x="1122"/>
        <item x="1907"/>
        <item x="1160"/>
        <item x="1923"/>
        <item x="1224"/>
        <item x="3049"/>
        <item x="1851"/>
        <item x="1708"/>
        <item x="757"/>
        <item x="830"/>
        <item x="637"/>
        <item x="1172"/>
        <item x="2746"/>
        <item x="2882"/>
        <item x="2032"/>
        <item x="795"/>
        <item x="1058"/>
        <item x="1683"/>
        <item x="503"/>
        <item x="1328"/>
        <item x="2614"/>
        <item x="2637"/>
        <item x="2622"/>
        <item x="796"/>
        <item x="145"/>
        <item x="999"/>
        <item x="1075"/>
        <item x="1855"/>
        <item x="1263"/>
        <item x="2664"/>
        <item x="113"/>
        <item x="2736"/>
        <item x="2740"/>
        <item x="3449"/>
        <item x="1646"/>
        <item x="3431"/>
        <item x="112"/>
        <item x="3367"/>
        <item x="1612"/>
        <item x="2641"/>
        <item x="1266"/>
        <item x="2547"/>
        <item x="2793"/>
        <item x="737"/>
        <item x="3327"/>
        <item x="2393"/>
        <item x="3115"/>
        <item x="883"/>
        <item x="660"/>
        <item x="1667"/>
        <item x="287"/>
        <item x="1881"/>
        <item x="1392"/>
        <item x="1182"/>
        <item x="169"/>
        <item x="2811"/>
        <item x="3215"/>
        <item x="619"/>
        <item x="1584"/>
        <item x="1802"/>
        <item x="2709"/>
        <item x="1525"/>
        <item x="3056"/>
        <item x="2690"/>
        <item x="2742"/>
        <item x="436"/>
        <item x="1448"/>
        <item x="2458"/>
        <item x="2040"/>
        <item x="3119"/>
        <item x="3257"/>
        <item x="885"/>
        <item x="2047"/>
        <item x="193"/>
        <item x="1274"/>
        <item x="1025"/>
        <item x="2885"/>
        <item x="299"/>
        <item x="260"/>
        <item x="3192"/>
        <item x="41"/>
        <item x="2834"/>
        <item x="480"/>
        <item x="3399"/>
        <item x="127"/>
        <item x="1232"/>
        <item x="2694"/>
        <item x="928"/>
        <item x="301"/>
        <item x="1528"/>
        <item x="3289"/>
        <item x="326"/>
        <item x="3436"/>
        <item x="591"/>
        <item x="1745"/>
        <item x="143"/>
        <item x="3313"/>
        <item x="1757"/>
        <item x="2262"/>
        <item x="708"/>
        <item x="2848"/>
        <item x="601"/>
        <item x="2870"/>
        <item x="3184"/>
        <item x="3091"/>
        <item x="1904"/>
        <item x="2594"/>
        <item x="3285"/>
        <item x="1665"/>
        <item x="3201"/>
        <item x="1803"/>
        <item x="677"/>
        <item x="252"/>
        <item x="1555"/>
        <item x="855"/>
        <item x="945"/>
        <item x="170"/>
        <item x="3443"/>
        <item x="1360"/>
        <item x="2695"/>
        <item x="1065"/>
        <item x="876"/>
        <item x="680"/>
        <item x="510"/>
        <item x="3099"/>
        <item x="3439"/>
        <item x="2335"/>
        <item x="1915"/>
        <item x="39"/>
        <item x="1158"/>
        <item x="1991"/>
        <item x="524"/>
        <item x="1592"/>
        <item x="2553"/>
        <item x="2643"/>
        <item x="3333"/>
        <item x="1097"/>
        <item x="1821"/>
        <item x="632"/>
        <item x="1697"/>
        <item x="79"/>
        <item x="1666"/>
        <item x="456"/>
        <item x="3031"/>
        <item x="1632"/>
        <item x="1472"/>
        <item x="3358"/>
        <item x="1998"/>
        <item x="3354"/>
        <item x="1107"/>
        <item x="2392"/>
        <item x="2945"/>
        <item x="2673"/>
        <item x="1703"/>
        <item x="1933"/>
        <item x="424"/>
        <item x="1462"/>
        <item x="1338"/>
        <item x="44"/>
        <item x="1790"/>
        <item x="812"/>
        <item x="1588"/>
        <item x="308"/>
        <item x="1147"/>
        <item x="49"/>
        <item x="3182"/>
        <item x="3287"/>
        <item x="2272"/>
        <item x="2138"/>
        <item x="697"/>
        <item x="1074"/>
        <item x="1547"/>
        <item x="1108"/>
        <item x="3209"/>
        <item x="2666"/>
        <item x="2836"/>
        <item x="158"/>
        <item x="3082"/>
        <item x="1465"/>
        <item x="1313"/>
        <item x="2525"/>
        <item x="1355"/>
        <item x="777"/>
        <item x="1385"/>
        <item x="2492"/>
        <item x="3379"/>
        <item x="3235"/>
        <item x="267"/>
        <item x="814"/>
        <item x="833"/>
        <item x="2926"/>
        <item x="147"/>
        <item x="2735"/>
        <item x="1121"/>
        <item x="416"/>
        <item x="1059"/>
        <item x="2924"/>
        <item x="2934"/>
        <item x="1871"/>
        <item x="3004"/>
        <item x="2515"/>
        <item x="2917"/>
        <item x="1894"/>
        <item x="2463"/>
        <item x="1782"/>
        <item x="2698"/>
        <item x="1957"/>
        <item x="239"/>
        <item x="970"/>
        <item x="1356"/>
        <item x="2615"/>
        <item x="2368"/>
        <item x="1817"/>
        <item x="1282"/>
        <item x="56"/>
        <item x="2082"/>
        <item x="415"/>
        <item x="2069"/>
        <item x="811"/>
        <item x="3005"/>
        <item x="1032"/>
        <item x="458"/>
        <item x="2359"/>
        <item x="1906"/>
        <item x="2308"/>
        <item x="511"/>
        <item x="549"/>
        <item x="1670"/>
        <item x="505"/>
        <item x="2509"/>
        <item x="825"/>
        <item x="3398"/>
        <item x="3150"/>
        <item x="22"/>
        <item x="1021"/>
        <item x="2541"/>
        <item x="298"/>
        <item x="1285"/>
        <item x="2805"/>
        <item x="1807"/>
        <item x="3429"/>
        <item x="1572"/>
        <item x="3414"/>
        <item x="1786"/>
        <item x="1214"/>
        <item x="1832"/>
        <item x="3000"/>
        <item x="3022"/>
        <item x="3320"/>
        <item x="3221"/>
        <item x="2205"/>
        <item x="2540"/>
        <item x="1481"/>
        <item x="1314"/>
        <item x="3025"/>
        <item x="1103"/>
        <item x="1869"/>
        <item x="882"/>
        <item x="1640"/>
        <item x="3365"/>
        <item x="1514"/>
        <item x="1732"/>
        <item x="2207"/>
        <item x="1647"/>
        <item x="1"/>
        <item x="1551"/>
        <item x="385"/>
        <item x="1600"/>
        <item x="3402"/>
        <item x="1534"/>
        <item x="1321"/>
        <item x="933"/>
        <item x="237"/>
        <item x="562"/>
        <item x="1287"/>
        <item x="2855"/>
        <item x="2408"/>
        <item x="69"/>
        <item x="204"/>
        <item x="1750"/>
        <item x="1479"/>
        <item x="1068"/>
        <item x="3441"/>
        <item x="2473"/>
        <item x="608"/>
        <item x="1548"/>
        <item x="331"/>
        <item x="3314"/>
        <item x="2701"/>
        <item x="2719"/>
        <item x="666"/>
        <item x="1714"/>
        <item x="47"/>
        <item x="86"/>
        <item x="1939"/>
        <item x="2771"/>
        <item x="633"/>
        <item x="2857"/>
        <item x="3393"/>
        <item x="1963"/>
        <item x="623"/>
        <item x="2024"/>
        <item x="2214"/>
        <item x="1174"/>
        <item x="1046"/>
        <item x="5"/>
        <item x="1440"/>
        <item x="1625"/>
        <item x="445"/>
        <item x="2251"/>
        <item x="3334"/>
        <item x="1105"/>
        <item x="487"/>
        <item x="240"/>
        <item x="2920"/>
        <item x="851"/>
        <item x="3173"/>
        <item x="358"/>
        <item x="2182"/>
        <item x="1773"/>
        <item x="946"/>
        <item x="1329"/>
        <item x="3419"/>
        <item x="983"/>
        <item x="2948"/>
        <item x="1178"/>
        <item x="529"/>
        <item x="2954"/>
        <item x="1743"/>
        <item x="2305"/>
        <item x="1594"/>
        <item x="2287"/>
        <item x="1905"/>
        <item x="3098"/>
        <item x="1900"/>
        <item x="2671"/>
        <item x="2611"/>
        <item x="1664"/>
        <item x="673"/>
        <item x="2098"/>
        <item x="288"/>
        <item x="1368"/>
        <item x="60"/>
        <item x="929"/>
        <item x="663"/>
        <item x="2155"/>
        <item x="579"/>
        <item x="1990"/>
        <item x="276"/>
        <item x="2442"/>
        <item x="743"/>
        <item x="887"/>
        <item x="2447"/>
        <item x="1293"/>
        <item x="3156"/>
        <item x="987"/>
        <item x="2159"/>
        <item x="850"/>
        <item x="898"/>
        <item x="2448"/>
        <item x="497"/>
        <item x="2250"/>
        <item x="2873"/>
        <item x="3136"/>
        <item x="2063"/>
        <item x="1129"/>
        <item x="245"/>
        <item x="3036"/>
        <item x="934"/>
        <item x="597"/>
        <item x="35"/>
        <item x="2970"/>
        <item x="2238"/>
        <item x="1601"/>
        <item x="866"/>
        <item x="1463"/>
        <item x="829"/>
        <item x="2168"/>
        <item x="937"/>
        <item x="1031"/>
        <item x="192"/>
        <item x="250"/>
        <item x="1162"/>
        <item x="179"/>
        <item x="990"/>
        <item x="3281"/>
        <item x="1278"/>
        <item x="411"/>
        <item x="2441"/>
        <item x="763"/>
        <item x="1690"/>
        <item x="1288"/>
        <item x="108"/>
        <item x="2143"/>
        <item x="661"/>
        <item x="2257"/>
        <item x="560"/>
        <item x="1897"/>
        <item x="3135"/>
        <item x="523"/>
        <item x="1166"/>
        <item x="402"/>
        <item x="1061"/>
        <item x="1879"/>
        <item x="2191"/>
        <item x="1809"/>
        <item x="96"/>
        <item x="425"/>
        <item x="2162"/>
        <item x="3303"/>
        <item x="3017"/>
        <item x="2859"/>
        <item x="2650"/>
        <item x="350"/>
        <item x="3044"/>
        <item x="26"/>
        <item x="18"/>
        <item x="190"/>
        <item x="1579"/>
        <item x="2226"/>
        <item x="2223"/>
        <item x="1583"/>
        <item x="1416"/>
        <item x="1696"/>
        <item x="3155"/>
        <item x="3075"/>
        <item x="628"/>
        <item x="2646"/>
        <item x="884"/>
        <item x="2572"/>
        <item x="1629"/>
        <item x="1769"/>
        <item x="488"/>
        <item x="1179"/>
        <item x="1473"/>
        <item x="1444"/>
        <item x="1862"/>
        <item x="2426"/>
        <item x="959"/>
        <item x="3090"/>
        <item x="323"/>
        <item x="2808"/>
        <item x="2001"/>
        <item x="159"/>
        <item x="2733"/>
        <item x="2243"/>
        <item x="506"/>
        <item x="34"/>
        <item x="3282"/>
        <item x="2659"/>
        <item x="2366"/>
        <item x="2546"/>
        <item x="3066"/>
        <item x="1529"/>
        <item x="1297"/>
        <item x="1890"/>
        <item x="3411"/>
        <item x="1343"/>
        <item x="3008"/>
        <item x="1164"/>
        <item x="1039"/>
        <item x="1165"/>
        <item x="894"/>
        <item x="1944"/>
        <item x="952"/>
        <item x="419"/>
        <item x="176"/>
        <item x="1934"/>
        <item x="1778"/>
        <item x="1053"/>
        <item x="711"/>
        <item x="2797"/>
        <item x="1993"/>
        <item x="2743"/>
        <item x="1261"/>
        <item x="2419"/>
        <item x="2899"/>
        <item x="2847"/>
        <item x="3428"/>
        <item x="1345"/>
        <item x="3423"/>
        <item x="1219"/>
        <item x="2815"/>
        <item x="88"/>
        <item x="412"/>
        <item x="2759"/>
        <item x="2225"/>
        <item x="808"/>
        <item x="2889"/>
        <item x="3220"/>
        <item x="2146"/>
        <item x="351"/>
        <item x="1659"/>
        <item x="101"/>
        <item x="3447"/>
        <item x="1839"/>
        <item x="3210"/>
        <item x="2833"/>
        <item x="1141"/>
        <item x="1960"/>
        <item x="2853"/>
        <item x="3053"/>
        <item x="468"/>
        <item x="2074"/>
        <item x="2625"/>
        <item x="354"/>
        <item x="2405"/>
        <item x="1169"/>
        <item x="522"/>
        <item x="502"/>
        <item x="581"/>
        <item x="2465"/>
        <item x="2936"/>
        <item x="2065"/>
        <item x="332"/>
        <item x="486"/>
        <item x="2904"/>
        <item x="2064"/>
        <item x="635"/>
        <item x="382"/>
        <item x="1694"/>
        <item x="2927"/>
        <item x="638"/>
        <item x="2203"/>
        <item x="973"/>
        <item x="1749"/>
        <item x="10"/>
        <item x="42"/>
        <item x="1437"/>
        <item x="263"/>
        <item x="2958"/>
        <item x="1447"/>
        <item x="3217"/>
        <item x="167"/>
        <item x="1880"/>
        <item x="2997"/>
        <item x="2293"/>
        <item x="182"/>
        <item x="1316"/>
        <item x="3010"/>
        <item x="269"/>
        <item x="640"/>
        <item x="1720"/>
        <item x="3415"/>
        <item x="1987"/>
        <item x="2415"/>
        <item x="2424"/>
        <item x="1146"/>
        <item x="70"/>
        <item x="1503"/>
        <item x="772"/>
        <item x="1363"/>
        <item x="3172"/>
        <item x="2451"/>
        <item x="2148"/>
        <item x="2012"/>
        <item x="2183"/>
        <item x="1281"/>
        <item x="1375"/>
        <item x="3015"/>
        <item x="791"/>
        <item x="3442"/>
        <item x="3109"/>
        <item x="1602"/>
        <item x="232"/>
        <item x="1710"/>
        <item x="1139"/>
        <item x="2298"/>
        <item x="3312"/>
        <item x="1118"/>
        <item x="1771"/>
        <item x="2268"/>
        <item x="3353"/>
        <item x="1872"/>
        <item x="2850"/>
        <item x="1901"/>
        <item x="2270"/>
        <item x="3160"/>
        <item x="3214"/>
        <item x="322"/>
        <item x="2053"/>
        <item x="1279"/>
        <item x="2964"/>
        <item x="682"/>
        <item x="2504"/>
        <item x="2538"/>
        <item x="627"/>
        <item x="748"/>
        <item x="2164"/>
        <item x="1943"/>
        <item x="2507"/>
        <item x="1980"/>
        <item x="1727"/>
        <item x="1638"/>
        <item x="1719"/>
        <item x="696"/>
        <item x="1634"/>
        <item x="1087"/>
        <item x="789"/>
        <item x="2435"/>
        <item x="2316"/>
        <item x="514"/>
        <item x="230"/>
        <item x="2677"/>
        <item x="2633"/>
        <item x="593"/>
        <item x="1724"/>
        <item x="1151"/>
        <item x="2863"/>
        <item x="3380"/>
        <item x="23"/>
        <item x="2750"/>
        <item x="46"/>
        <item x="965"/>
        <item x="1852"/>
        <item x="1539"/>
        <item x="2670"/>
        <item x="738"/>
        <item x="550"/>
        <item x="2688"/>
        <item x="495"/>
        <item x="1935"/>
        <item x="474"/>
        <item x="247"/>
        <item x="1436"/>
        <item x="2999"/>
        <item x="3294"/>
        <item x="3130"/>
        <item x="453"/>
        <item x="2773"/>
        <item x="2311"/>
        <item x="2389"/>
        <item x="3430"/>
        <item x="2391"/>
        <item x="1425"/>
        <item x="3426"/>
        <item x="2669"/>
        <item x="1047"/>
        <item x="543"/>
        <item x="441"/>
        <item x="3245"/>
        <item x="2112"/>
        <item x="374"/>
        <item x="2822"/>
        <item x="582"/>
        <item x="110"/>
        <item x="3047"/>
        <item x="2738"/>
        <item x="1093"/>
        <item x="83"/>
        <item x="2561"/>
        <item x="345"/>
        <item x="1692"/>
        <item x="1090"/>
        <item x="905"/>
        <item x="853"/>
        <item x="1234"/>
        <item x="1649"/>
        <item x="616"/>
        <item x="3264"/>
        <item x="483"/>
        <item x="194"/>
        <item x="1235"/>
        <item x="97"/>
        <item x="2608"/>
        <item x="2704"/>
        <item x="1471"/>
        <item x="576"/>
        <item x="2125"/>
        <item x="3161"/>
        <item x="2786"/>
        <item x="1041"/>
        <item x="77"/>
        <item x="643"/>
        <item x="3112"/>
        <item x="2767"/>
        <item x="1154"/>
        <item x="184"/>
        <item x="1779"/>
        <item x="695"/>
        <item x="846"/>
        <item x="2016"/>
        <item x="2681"/>
        <item x="3129"/>
        <item x="1922"/>
        <item x="3177"/>
        <item x="3002"/>
        <item x="1826"/>
        <item x="3158"/>
        <item x="3416"/>
        <item x="1989"/>
        <item x="1145"/>
        <item x="3347"/>
        <item x="1311"/>
        <item x="1495"/>
        <item x="2521"/>
        <item x="1012"/>
        <item x="2761"/>
        <item x="2898"/>
        <item x="2124"/>
        <item x="7"/>
        <item x="389"/>
        <item x="2925"/>
        <item x="705"/>
        <item x="366"/>
        <item x="3188"/>
        <item x="2702"/>
        <item x="762"/>
        <item x="352"/>
        <item x="841"/>
        <item x="335"/>
        <item x="2457"/>
        <item x="3422"/>
        <item x="1816"/>
        <item x="769"/>
        <item x="3041"/>
        <item x="1553"/>
        <item x="178"/>
        <item x="2471"/>
        <item x="1556"/>
        <item x="234"/>
        <item x="606"/>
        <item x="64"/>
        <item x="2961"/>
        <item x="1774"/>
        <item x="3027"/>
        <item x="1756"/>
        <item x="671"/>
        <item x="1150"/>
        <item x="1098"/>
        <item x="2798"/>
        <item x="1840"/>
        <item x="681"/>
        <item x="977"/>
        <item x="2067"/>
        <item x="1681"/>
        <item x="2433"/>
        <item x="2839"/>
        <item x="2772"/>
        <item x="2321"/>
        <item x="2275"/>
        <item x="596"/>
        <item x="2096"/>
        <item x="1558"/>
        <item x="1127"/>
        <item x="2386"/>
        <item x="2829"/>
        <item x="908"/>
        <item x="278"/>
        <item x="575"/>
        <item x="629"/>
        <item x="361"/>
        <item x="2995"/>
        <item x="3123"/>
        <item x="225"/>
        <item x="2583"/>
        <item x="343"/>
        <item x="2128"/>
        <item x="387"/>
        <item x="2077"/>
        <item x="2361"/>
        <item x="1804"/>
        <item x="3400"/>
        <item x="2304"/>
        <item x="1294"/>
        <item x="1066"/>
        <item x="1684"/>
        <item x="2192"/>
        <item x="53"/>
        <item x="435"/>
        <item x="650"/>
        <item x="1441"/>
        <item x="931"/>
        <item x="1386"/>
        <item x="1095"/>
        <item x="1008"/>
        <item x="3175"/>
        <item x="1948"/>
        <item x="1434"/>
        <item x="1123"/>
        <item x="1019"/>
        <item x="699"/>
        <item x="2153"/>
        <item x="1371"/>
        <item x="1796"/>
        <item x="1859"/>
        <item x="526"/>
        <item x="144"/>
        <item x="1007"/>
        <item x="779"/>
        <item x="2160"/>
        <item x="966"/>
        <item x="1018"/>
        <item x="1595"/>
        <item x="758"/>
        <item x="926"/>
        <item x="8"/>
        <item x="3269"/>
        <item x="1088"/>
        <item x="2874"/>
        <item x="2126"/>
        <item x="2249"/>
        <item x="1908"/>
        <item x="997"/>
        <item x="542"/>
        <item x="907"/>
        <item x="2901"/>
        <item x="1267"/>
        <item x="2258"/>
        <item x="19"/>
        <item x="340"/>
        <item x="1578"/>
        <item x="2127"/>
        <item x="203"/>
        <item x="2445"/>
        <item x="1351"/>
        <item x="3078"/>
        <item x="1306"/>
        <item x="1323"/>
        <item x="3433"/>
        <item x="3042"/>
        <item x="1478"/>
        <item x="3080"/>
        <item x="1003"/>
        <item x="2683"/>
        <item x="29"/>
        <item x="2911"/>
        <item x="564"/>
        <item x="1023"/>
        <item x="3349"/>
        <item x="2247"/>
        <item x="1978"/>
        <item x="1687"/>
        <item x="521"/>
        <item x="2860"/>
        <item x="819"/>
        <item x="603"/>
        <item x="842"/>
        <item x="1052"/>
        <item x="547"/>
        <item x="3114"/>
        <item x="338"/>
        <item x="2323"/>
        <item x="1772"/>
        <item x="2621"/>
        <item x="2480"/>
        <item x="2942"/>
        <item x="2878"/>
        <item x="1698"/>
        <item x="3387"/>
        <item x="1414"/>
        <item x="1618"/>
        <item x="364"/>
        <item x="2559"/>
        <item x="1806"/>
        <item x="2679"/>
        <item x="118"/>
        <item x="3384"/>
        <item x="173"/>
        <item x="2551"/>
        <item x="1212"/>
        <item x="1701"/>
        <item x="1331"/>
        <item x="418"/>
        <item x="2204"/>
        <item x="684"/>
        <item x="2558"/>
        <item x="2254"/>
        <item x="1245"/>
        <item x="3086"/>
        <item x="3277"/>
        <item x="3265"/>
        <item x="2081"/>
        <item x="191"/>
        <item x="139"/>
        <item x="3205"/>
        <item x="1589"/>
        <item x="856"/>
        <item x="3230"/>
        <item x="1207"/>
        <item x="1557"/>
        <item x="157"/>
        <item x="1320"/>
        <item x="919"/>
        <item x="645"/>
        <item x="1831"/>
        <item x="1081"/>
        <item x="448"/>
        <item x="314"/>
        <item x="2364"/>
        <item x="1413"/>
        <item x="356"/>
        <item x="3212"/>
        <item x="1918"/>
        <item x="3300"/>
        <item x="3405"/>
        <item x="3147"/>
        <item x="3381"/>
        <item x="2606"/>
        <item x="2974"/>
        <item x="765"/>
        <item x="2216"/>
        <item x="123"/>
        <item x="735"/>
        <item x="1722"/>
        <item x="1611"/>
        <item x="3105"/>
        <item x="2199"/>
        <item x="2185"/>
        <item x="2531"/>
        <item x="741"/>
        <item x="2339"/>
        <item x="3120"/>
        <item x="2388"/>
        <item x="2960"/>
        <item x="2784"/>
        <item x="1083"/>
        <item x="2723"/>
        <item x="784"/>
        <item x="553"/>
        <item x="1926"/>
        <item x="2796"/>
        <item x="1846"/>
        <item x="1239"/>
        <item x="1776"/>
        <item x="822"/>
        <item x="1490"/>
        <item x="1985"/>
        <item x="3247"/>
        <item x="348"/>
        <item x="2753"/>
        <item x="1509"/>
        <item x="2087"/>
        <item x="2937"/>
        <item x="2554"/>
        <item x="1751"/>
        <item x="1280"/>
        <item x="3273"/>
        <item x="639"/>
        <item x="692"/>
        <item x="2892"/>
        <item x="2450"/>
        <item x="1909"/>
        <item x="534"/>
        <item x="3163"/>
        <item x="736"/>
        <item x="3124"/>
        <item x="491"/>
        <item x="2181"/>
        <item x="852"/>
        <item x="1143"/>
        <item x="1945"/>
        <item x="2478"/>
        <item x="31"/>
        <item x="1148"/>
        <item x="914"/>
        <item x="279"/>
        <item x="2309"/>
        <item x="1432"/>
        <item x="801"/>
        <item x="1865"/>
        <item x="1017"/>
        <item x="826"/>
        <item x="3373"/>
        <item x="3425"/>
        <item x="2762"/>
        <item x="2616"/>
        <item x="119"/>
        <item x="1530"/>
        <item x="1613"/>
        <item x="512"/>
        <item x="2861"/>
        <item x="274"/>
        <item x="2271"/>
        <item x="2358"/>
        <item x="2301"/>
        <item x="1860"/>
        <item x="3412"/>
        <item x="1753"/>
        <item x="657"/>
        <item x="58"/>
        <item x="2769"/>
        <item x="2373"/>
        <item x="1304"/>
        <item x="1858"/>
        <item x="1500"/>
        <item x="1029"/>
        <item x="1167"/>
        <item x="773"/>
        <item x="213"/>
        <item x="467"/>
        <item x="2196"/>
        <item x="336"/>
        <item x="163"/>
        <item x="2578"/>
        <item x="122"/>
        <item x="2108"/>
        <item x="2755"/>
        <item x="2290"/>
        <item x="569"/>
        <item x="2957"/>
        <item x="947"/>
        <item x="1811"/>
        <item x="948"/>
        <item x="2632"/>
        <item x="2801"/>
        <item x="2314"/>
        <item x="545"/>
        <item x="181"/>
        <item x="920"/>
        <item x="1038"/>
        <item x="1644"/>
        <item x="3021"/>
        <item x="1641"/>
        <item x="1762"/>
        <item x="2236"/>
        <item x="166"/>
        <item x="583"/>
        <item x="2795"/>
        <item x="780"/>
        <item x="1110"/>
        <item x="2902"/>
        <item x="2188"/>
        <item x="2639"/>
        <item x="615"/>
        <item x="82"/>
        <item x="3157"/>
        <item x="921"/>
        <item x="2946"/>
        <item x="2893"/>
        <item x="508"/>
        <item x="3152"/>
        <item x="2903"/>
        <item x="1864"/>
        <item x="2403"/>
        <item x="1004"/>
        <item x="61"/>
        <item x="75"/>
        <item x="2955"/>
        <item x="1186"/>
        <item x="849"/>
        <item x="1315"/>
        <item x="1763"/>
        <item x="1566"/>
        <item x="1563"/>
        <item x="556"/>
        <item x="3193"/>
        <item x="3003"/>
        <item x="3019"/>
        <item x="1307"/>
        <item x="4"/>
        <item x="1636"/>
        <item x="337"/>
        <item x="2941"/>
        <item x="2375"/>
        <item x="1302"/>
        <item x="2744"/>
        <item x="1161"/>
        <item x="2310"/>
        <item x="3145"/>
        <item x="17"/>
        <item x="1742"/>
        <item x="868"/>
        <item x="2325"/>
        <item x="2113"/>
        <item x="2215"/>
        <item x="809"/>
        <item x="27"/>
        <item x="555"/>
        <item x="134"/>
        <item x="2137"/>
        <item x="565"/>
        <item x="2221"/>
        <item x="3045"/>
        <item x="1096"/>
        <item x="1808"/>
        <item x="2792"/>
        <item x="3111"/>
        <item x="2979"/>
        <item x="1133"/>
        <item x="2951"/>
        <item x="642"/>
        <item x="3038"/>
        <item x="1298"/>
        <item x="2101"/>
        <item x="519"/>
        <item x="2210"/>
        <item x="2423"/>
        <item x="923"/>
        <item x="2564"/>
        <item x="3117"/>
        <item x="2372"/>
        <item x="2706"/>
        <item x="3254"/>
        <item x="2978"/>
        <item x="121"/>
        <item x="2266"/>
        <item x="2495"/>
        <item x="2444"/>
        <item x="2692"/>
        <item x="1951"/>
        <item x="2539"/>
        <item x="1887"/>
        <item x="3121"/>
        <item x="1270"/>
        <item x="803"/>
        <item x="540"/>
        <item x="102"/>
        <item x="1399"/>
        <item x="1258"/>
        <item x="584"/>
        <item x="1394"/>
        <item x="2548"/>
        <item x="1071"/>
        <item x="1354"/>
        <item x="2524"/>
        <item x="832"/>
        <item x="1077"/>
        <item x="1324"/>
        <item x="290"/>
        <item x="3374"/>
        <item x="417"/>
        <item x="2749"/>
        <item x="996"/>
        <item x="528"/>
        <item x="525"/>
        <item x="242"/>
        <item x="2586"/>
        <item x="2083"/>
        <item x="2828"/>
        <item x="1094"/>
        <item x="1795"/>
        <item x="2953"/>
        <item x="2371"/>
        <item x="1277"/>
        <item x="1675"/>
        <item x="1483"/>
        <item x="1642"/>
        <item x="104"/>
        <item x="3116"/>
        <item x="2030"/>
        <item x="3244"/>
        <item x="2091"/>
        <item x="1359"/>
        <item x="1747"/>
        <item x="1134"/>
        <item x="3137"/>
        <item x="2399"/>
        <item x="420"/>
        <item x="406"/>
        <item x="2791"/>
        <item x="3297"/>
        <item x="3236"/>
        <item x="222"/>
        <item x="2563"/>
        <item x="3241"/>
        <item x="3240"/>
        <item x="1658"/>
        <item x="3382"/>
        <item x="1759"/>
        <item x="1429"/>
        <item x="2947"/>
        <item x="1326"/>
        <item x="3272"/>
        <item x="3144"/>
        <item x="2402"/>
        <item x="1180"/>
        <item x="1770"/>
        <item x="943"/>
        <item x="558"/>
        <item x="810"/>
        <item x="2573"/>
        <item x="1230"/>
        <item x="1009"/>
        <item x="1519"/>
        <item x="2328"/>
        <item x="2193"/>
        <item x="2099"/>
        <item x="599"/>
        <item x="2416"/>
        <item x="2922"/>
        <item x="1181"/>
        <item x="2038"/>
        <item x="2580"/>
        <item x="3403"/>
        <item x="1912"/>
        <item x="655"/>
        <item x="766"/>
        <item x="3154"/>
        <item x="2234"/>
        <item x="2025"/>
        <item x="2116"/>
        <item x="1725"/>
        <item x="1372"/>
        <item x="2717"/>
        <item x="2048"/>
        <item x="1119"/>
        <item x="3223"/>
        <item x="3323"/>
        <item x="1060"/>
        <item x="2174"/>
        <item x="2952"/>
        <item x="1626"/>
        <item x="2079"/>
        <item x="2110"/>
        <item x="1953"/>
        <item x="991"/>
        <item x="1229"/>
        <item x="3391"/>
        <item x="1488"/>
        <item x="2618"/>
        <item x="253"/>
        <item x="215"/>
        <item x="572"/>
        <item x="394"/>
        <item x="2042"/>
        <item x="3151"/>
        <item x="1120"/>
        <item x="611"/>
        <item x="1748"/>
        <item x="938"/>
        <item x="423"/>
        <item x="219"/>
        <item x="3299"/>
        <item x="1986"/>
        <item x="918"/>
        <item x="3359"/>
        <item x="2730"/>
        <item x="1040"/>
        <item x="1128"/>
        <item x="2845"/>
        <item x="925"/>
        <item x="3280"/>
        <item x="3014"/>
        <item x="548"/>
        <item x="1576"/>
        <item x="2129"/>
        <item x="1295"/>
        <item x="2485"/>
        <item x="353"/>
        <item x="1082"/>
        <item x="388"/>
        <item x="2729"/>
        <item x="138"/>
        <item x="1947"/>
        <item x="3348"/>
        <item x="84"/>
        <item x="3366"/>
        <item x="563"/>
        <item x="1312"/>
        <item x="258"/>
        <item x="2620"/>
        <item x="40"/>
        <item x="865"/>
        <item x="732"/>
        <item x="1836"/>
        <item x="2094"/>
        <item x="2969"/>
        <item x="3134"/>
        <item x="641"/>
        <item x="460"/>
        <item x="1005"/>
        <item x="2261"/>
        <item x="1717"/>
        <item x="546"/>
        <item x="1034"/>
        <item x="2156"/>
        <item x="2667"/>
        <item x="1715"/>
        <item x="1256"/>
        <item x="600"/>
        <item x="2940"/>
        <item x="2227"/>
        <item x="3432"/>
        <item x="693"/>
        <item x="2656"/>
        <item x="1022"/>
        <item x="1599"/>
        <item x="648"/>
        <item x="1244"/>
        <item x="1469"/>
        <item x="2896"/>
        <item x="1381"/>
        <item x="2489"/>
        <item x="755"/>
        <item x="128"/>
        <item x="2147"/>
        <item x="431"/>
        <item x="471"/>
        <item x="429"/>
        <item x="776"/>
        <item x="1305"/>
        <item x="1789"/>
        <item x="2981"/>
        <item x="3337"/>
        <item x="1868"/>
        <item x="903"/>
        <item x="694"/>
        <item x="67"/>
        <item x="3067"/>
        <item x="2757"/>
        <item x="690"/>
        <item x="2994"/>
        <item x="1656"/>
        <item x="2741"/>
        <item x="2417"/>
        <item x="2006"/>
        <item x="3268"/>
        <item x="3159"/>
        <item x="1344"/>
        <item x="1833"/>
        <item x="2838"/>
        <item x="3450"/>
        <item x="2439"/>
        <item x="2871"/>
        <item x="1766"/>
        <item x="2318"/>
        <item x="2058"/>
        <item x="1706"/>
        <item x="2303"/>
        <item x="517"/>
        <item x="1961"/>
        <item x="617"/>
        <item x="2432"/>
        <item x="3024"/>
        <item x="989"/>
        <item x="3065"/>
        <item x="862"/>
        <item x="3168"/>
        <item x="969"/>
        <item x="630"/>
        <item x="3259"/>
        <item x="2340"/>
        <item x="1885"/>
        <item x="2396"/>
        <item x="2331"/>
        <item x="800"/>
        <item x="1028"/>
        <item x="2240"/>
        <item x="2914"/>
        <item x="1520"/>
        <item x="1527"/>
        <item x="1420"/>
        <item x="3016"/>
        <item x="675"/>
        <item x="2256"/>
        <item x="2369"/>
        <item x="577"/>
        <item x="1651"/>
        <item x="2487"/>
        <item x="1856"/>
        <item x="1130"/>
        <item x="241"/>
        <item x="2431"/>
        <item x="1867"/>
        <item x="1564"/>
        <item x="494"/>
        <item x="874"/>
        <item x="3263"/>
        <item x="461"/>
        <item x="1407"/>
        <item x="273"/>
        <item x="2862"/>
        <item x="1113"/>
        <item x="1660"/>
        <item x="3187"/>
        <item x="2676"/>
        <item x="2890"/>
        <item x="1415"/>
        <item x="3250"/>
        <item x="1882"/>
        <item x="2076"/>
        <item x="2222"/>
        <item x="820"/>
        <item x="1628"/>
        <item x="1467"/>
        <item x="293"/>
        <item x="1764"/>
        <item x="836"/>
        <item x="2710"/>
        <item x="2821"/>
        <item x="3335"/>
        <item x="2151"/>
        <item x="731"/>
        <item x="3271"/>
        <item x="2584"/>
        <item x="430"/>
        <item x="1100"/>
        <item x="3076"/>
        <item x="2943"/>
        <item x="620"/>
        <item x="1877"/>
        <item x="1362"/>
        <item x="3043"/>
        <item x="1736"/>
        <item x="2549"/>
        <item x="1598"/>
        <item x="1063"/>
        <item x="187"/>
        <item x="981"/>
        <item x="2881"/>
        <item x="1721"/>
        <item x="0"/>
        <item x="1927"/>
        <item x="3195"/>
        <item x="3020"/>
        <item x="1396"/>
        <item x="3342"/>
        <item x="2456"/>
        <item x="372"/>
        <item x="1000"/>
        <item x="798"/>
        <item x="2093"/>
        <item x="2033"/>
        <item x="774"/>
        <item x="942"/>
        <item x="2080"/>
        <item x="1848"/>
        <item x="1971"/>
        <item x="2623"/>
        <item x="1800"/>
        <item x="1193"/>
        <item x="1609"/>
        <item x="2346"/>
        <item x="2186"/>
        <item x="304"/>
        <item x="2239"/>
        <item x="1919"/>
        <item x="662"/>
        <item x="1536"/>
        <item x="2716"/>
        <item x="1049"/>
        <item x="2130"/>
        <item x="2725"/>
        <item x="405"/>
        <item x="665"/>
        <item x="200"/>
        <item x="74"/>
        <item x="1383"/>
        <item x="3396"/>
        <item x="277"/>
        <item x="2288"/>
        <item x="975"/>
        <item x="2452"/>
        <item x="1401"/>
        <item x="813"/>
        <item x="2868"/>
        <item x="2374"/>
        <item x="365"/>
        <item x="2919"/>
        <item x="787"/>
        <item x="2832"/>
        <item x="3229"/>
        <item x="1273"/>
        <item x="1426"/>
        <item x="227"/>
        <item x="1637"/>
        <item x="1474"/>
        <item x="2825"/>
        <item x="469"/>
        <item x="3252"/>
        <item x="1271"/>
        <item x="251"/>
        <item x="587"/>
        <item x="1654"/>
        <item x="2050"/>
        <item x="3167"/>
        <item x="2279"/>
        <item x="106"/>
        <item x="815"/>
        <item x="2497"/>
        <item x="347"/>
        <item x="2020"/>
        <item x="1104"/>
        <item x="3127"/>
        <item x="807"/>
        <item x="1884"/>
        <item x="1238"/>
        <item x="211"/>
        <item x="713"/>
        <item x="749"/>
        <item x="2886"/>
        <item x="1020"/>
        <item x="2150"/>
        <item x="2407"/>
        <item x="3018"/>
        <item x="3174"/>
        <item x="2265"/>
        <item x="375"/>
        <item x="2425"/>
        <item x="745"/>
        <item x="1384"/>
        <item x="2858"/>
        <item x="750"/>
        <item x="1974"/>
        <item x="2084"/>
        <item x="2378"/>
        <item x="1493"/>
        <item x="1853"/>
        <item x="828"/>
        <item x="2296"/>
        <item x="2522"/>
        <item x="2470"/>
        <item x="437"/>
        <item x="1979"/>
        <item x="1857"/>
        <item x="2651"/>
        <item x="286"/>
        <item x="1299"/>
        <item x="586"/>
        <item x="189"/>
        <item x="2206"/>
        <item x="85"/>
        <item x="3108"/>
        <item x="99"/>
        <item x="3060"/>
        <item x="2989"/>
        <item x="141"/>
        <item x="28"/>
        <item x="3050"/>
        <item x="359"/>
        <item x="3330"/>
        <item x="2023"/>
        <item x="1546"/>
        <item x="168"/>
        <item x="2345"/>
        <item x="1686"/>
        <item x="2575"/>
        <item x="2430"/>
        <item x="3360"/>
        <item x="984"/>
        <item x="760"/>
        <item x="475"/>
        <item x="2498"/>
        <item x="1192"/>
        <item x="994"/>
        <item x="1590"/>
        <item x="1731"/>
        <item x="1243"/>
        <item x="3417"/>
        <item x="2333"/>
        <item x="2000"/>
        <item x="730"/>
        <item x="14"/>
        <item x="2070"/>
        <item x="3122"/>
        <item x="1421"/>
        <item x="24"/>
        <item x="2299"/>
        <item x="2041"/>
        <item x="1424"/>
        <item x="2179"/>
        <item x="149"/>
        <item x="54"/>
        <item x="3094"/>
        <item x="2550"/>
        <item x="936"/>
        <item x="2144"/>
        <item x="344"/>
        <item x="834"/>
        <item x="2454"/>
        <item x="1461"/>
        <item x="1875"/>
        <item x="1783"/>
        <item x="156"/>
        <item x="3355"/>
        <item x="2395"/>
        <item x="3451"/>
        <item x="2163"/>
        <item x="1896"/>
        <item x="2007"/>
        <item x="518"/>
        <item x="2011"/>
        <item x="1705"/>
        <item x="373"/>
        <item x="2231"/>
        <item x="3298"/>
        <item x="2503"/>
        <item x="236"/>
        <item x="2189"/>
        <item x="1711"/>
        <item x="3256"/>
        <item x="2908"/>
        <item x="1390"/>
        <item x="2605"/>
        <item x="985"/>
        <item x="1838"/>
        <item x="65"/>
        <item x="1476"/>
        <item x="310"/>
        <item x="2092"/>
        <item x="1228"/>
        <item x="485"/>
        <item x="2398"/>
        <item x="2708"/>
        <item x="397"/>
        <item x="2722"/>
        <item x="1498"/>
        <item x="764"/>
        <item x="2680"/>
        <item x="2768"/>
        <item x="1388"/>
        <item x="2404"/>
        <item x="3338"/>
        <item x="3200"/>
        <item x="1738"/>
        <item x="2052"/>
        <item x="1491"/>
        <item x="1616"/>
        <item x="2626"/>
        <item x="746"/>
        <item x="761"/>
        <item x="2915"/>
        <item x="3332"/>
        <item x="1064"/>
        <item x="316"/>
        <item x="2513"/>
        <item x="1891"/>
        <item x="1574"/>
        <item x="2062"/>
        <item x="3331"/>
        <item x="1968"/>
        <item x="3275"/>
        <item x="2469"/>
        <item x="1269"/>
        <item x="3339"/>
        <item x="15"/>
        <item x="3101"/>
        <item x="2277"/>
        <item x="2421"/>
        <item x="1290"/>
        <item x="249"/>
        <item x="1937"/>
        <item x="1874"/>
        <item x="1504"/>
        <item x="561"/>
        <item x="1109"/>
        <item x="2244"/>
        <item x="2294"/>
        <item x="393"/>
        <item x="2274"/>
        <item x="3183"/>
        <item x="1815"/>
        <item x="1422"/>
        <item x="1820"/>
        <item x="1510"/>
        <item x="1876"/>
        <item x="1125"/>
        <item x="1382"/>
        <item x="1248"/>
        <item x="3153"/>
        <item x="982"/>
        <item x="2653"/>
        <item x="967"/>
        <item x="1734"/>
        <item x="2169"/>
        <item x="700"/>
        <item x="949"/>
        <item x="1191"/>
        <item x="2891"/>
        <item x="3445"/>
        <item x="1086"/>
        <item x="747"/>
        <item x="604"/>
        <item x="2938"/>
        <item x="1765"/>
        <item x="1418"/>
        <item x="2967"/>
        <item x="151"/>
        <item x="1565"/>
        <item x="2260"/>
        <item x="2135"/>
        <item x="57"/>
        <item x="1902"/>
        <item x="2906"/>
        <item x="3328"/>
        <item x="1657"/>
        <item x="440"/>
        <item x="2037"/>
        <item x="1494"/>
        <item x="2830"/>
        <item x="2352"/>
        <item x="2872"/>
        <item x="2986"/>
        <item x="3316"/>
        <item x="333"/>
        <item x="1516"/>
        <item x="2072"/>
        <item x="935"/>
        <item x="1699"/>
        <item x="1043"/>
        <item x="1781"/>
        <item x="1218"/>
        <item x="1515"/>
        <item x="1349"/>
        <item x="52"/>
        <item x="302"/>
        <item x="590"/>
        <item x="679"/>
        <item x="1693"/>
        <item x="1522"/>
        <item x="1819"/>
        <item x="1358"/>
        <item x="201"/>
        <item x="9"/>
        <item x="1677"/>
        <item x="81"/>
        <item x="1723"/>
        <item x="3279"/>
        <item x="3079"/>
        <item x="2468"/>
        <item x="1264"/>
        <item x="2721"/>
        <item x="1006"/>
        <item x="2187"/>
        <item x="2812"/>
        <item x="2139"/>
        <item x="860"/>
        <item x="2330"/>
        <item x="1849"/>
        <item x="357"/>
        <item x="3179"/>
        <item x="3110"/>
        <item x="797"/>
        <item x="573"/>
        <item x="1830"/>
        <item x="1253"/>
        <item x="3325"/>
        <item x="2707"/>
        <item x="3218"/>
        <item x="1217"/>
        <item x="217"/>
        <item x="1209"/>
        <item x="609"/>
        <item x="1177"/>
        <item x="132"/>
        <item x="1938"/>
        <item x="1330"/>
        <item x="137"/>
        <item x="2477"/>
        <item x="625"/>
        <item x="2814"/>
        <item x="414"/>
        <item x="3052"/>
        <item x="266"/>
        <item x="1276"/>
        <item x="917"/>
        <item x="2599"/>
        <item x="2635"/>
        <item x="2661"/>
        <item x="2987"/>
        <item x="533"/>
        <item x="2732"/>
        <item x="729"/>
        <item x="2326"/>
        <item x="2593"/>
        <item x="873"/>
        <item x="1155"/>
        <item x="2799"/>
        <item x="2412"/>
        <item x="3418"/>
        <item x="6"/>
        <item x="1409"/>
        <item x="1777"/>
        <item x="2229"/>
        <item x="2332"/>
        <item x="1433"/>
        <item x="1124"/>
        <item x="1140"/>
        <item x="670"/>
        <item x="1374"/>
        <item x="770"/>
        <item x="2520"/>
        <item x="756"/>
        <item x="2115"/>
        <item x="1398"/>
        <item x="413"/>
        <item x="659"/>
        <item x="2536"/>
        <item x="1449"/>
        <item x="1250"/>
        <item x="48"/>
        <item x="2527"/>
        <item x="300"/>
        <item x="2542"/>
        <item x="1196"/>
        <item x="2039"/>
        <item x="1620"/>
        <item x="1369"/>
        <item x="421"/>
        <item x="1543"/>
        <item x="2929"/>
        <item x="1631"/>
        <item x="198"/>
        <item x="2291"/>
        <item x="794"/>
        <item x="2528"/>
        <item x="704"/>
        <item x="1680"/>
        <item x="3395"/>
        <item x="3437"/>
        <item x="3148"/>
        <item x="2788"/>
        <item x="255"/>
        <item x="1797"/>
        <item x="2975"/>
        <item x="377"/>
        <item x="462"/>
        <item x="701"/>
        <item x="2336"/>
        <item x="1497"/>
        <item x="3404"/>
        <item x="1754"/>
        <item x="2401"/>
        <item x="1866"/>
        <item x="1744"/>
        <item x="205"/>
        <item x="153"/>
        <item x="196"/>
        <item x="715"/>
        <item x="2161"/>
        <item x="1775"/>
        <item x="621"/>
        <item x="712"/>
        <item x="1126"/>
        <item x="1597"/>
        <item x="1591"/>
        <item x="1450"/>
        <item x="2211"/>
        <item x="2831"/>
        <item x="3128"/>
        <item x="3178"/>
        <item x="439"/>
        <item x="1037"/>
        <item x="3370"/>
        <item x="1211"/>
        <item x="25"/>
        <item x="1988"/>
        <item x="1198"/>
        <item x="2253"/>
        <item x="465"/>
        <item x="1995"/>
        <item x="325"/>
        <item x="3386"/>
        <item x="1541"/>
        <item x="3077"/>
        <item x="1538"/>
        <item x="1069"/>
        <item x="91"/>
        <item x="1652"/>
        <item x="912"/>
        <item x="1445"/>
        <item x="1970"/>
        <item x="2645"/>
        <item x="2876"/>
        <item x="1492"/>
        <item x="1056"/>
        <item x="380"/>
        <item x="2782"/>
        <item x="341"/>
        <item x="426"/>
        <item x="349"/>
        <item x="422"/>
        <item x="1994"/>
        <item x="1317"/>
        <item x="2634"/>
        <item x="2066"/>
        <item x="2818"/>
        <item x="2747"/>
        <item x="2362"/>
        <item x="580"/>
        <item x="51"/>
        <item x="3420"/>
        <item x="3131"/>
        <item x="3234"/>
        <item x="551"/>
        <item x="1327"/>
        <item x="1173"/>
        <item x="3324"/>
        <item x="878"/>
        <item x="2466"/>
        <item x="2913"/>
        <item x="3149"/>
        <item x="1512"/>
        <item x="281"/>
        <item x="2652"/>
        <item x="3343"/>
        <item x="1726"/>
        <item x="2765"/>
        <item x="3227"/>
        <item x="2481"/>
        <item x="226"/>
        <item x="1251"/>
        <item x="2764"/>
        <item x="744"/>
        <item x="1423"/>
        <item x="1617"/>
        <item x="221"/>
        <item x="3074"/>
        <item x="1412"/>
        <item x="2002"/>
        <item x="1741"/>
        <item x="1318"/>
        <item x="1395"/>
        <item x="2212"/>
        <item x="924"/>
        <item x="449"/>
        <item x="2338"/>
        <item x="1676"/>
        <item x="3262"/>
        <item x="1506"/>
        <item x="2581"/>
        <item x="2601"/>
        <item x="2429"/>
        <item x="1835"/>
        <item x="2494"/>
        <item x="2712"/>
        <item x="1730"/>
        <item x="950"/>
        <item x="3194"/>
        <item x="2687"/>
        <item x="2988"/>
        <item x="379"/>
        <item x="3305"/>
        <item x="2049"/>
        <item x="3310"/>
        <item x="2176"/>
        <item x="2370"/>
        <item x="1163"/>
        <item x="1630"/>
        <item x="3440"/>
        <item x="1379"/>
        <item x="212"/>
        <item x="602"/>
        <item x="2132"/>
        <item x="940"/>
        <item x="1045"/>
        <item x="3048"/>
        <item x="910"/>
        <item x="988"/>
        <item x="2269"/>
        <item x="3296"/>
        <item x="231"/>
        <item x="2718"/>
        <item x="2180"/>
        <item x="1376"/>
        <item x="2018"/>
        <item x="428"/>
        <item x="1669"/>
        <item x="1972"/>
        <item x="342"/>
        <item x="1671"/>
        <item x="1996"/>
        <item x="1050"/>
        <item x="1929"/>
        <item x="530"/>
        <item x="1460"/>
        <item x="2888"/>
        <item x="788"/>
        <item x="960"/>
        <item x="3"/>
        <item x="3081"/>
        <item x="3142"/>
        <item x="2422"/>
        <item x="103"/>
        <item x="1188"/>
        <item x="567"/>
        <item x="3346"/>
        <item x="2046"/>
        <item x="1361"/>
        <item x="1850"/>
        <item x="1226"/>
        <item x="90"/>
        <item x="1707"/>
        <item x="2292"/>
        <item x="2560"/>
        <item x="2638"/>
        <item x="2044"/>
        <item x="1785"/>
        <item x="911"/>
        <item x="1227"/>
        <item x="1674"/>
        <item x="160"/>
        <item x="2022"/>
        <item x="656"/>
        <item x="3162"/>
        <item x="1016"/>
        <item x="1223"/>
        <item x="2420"/>
        <item x="3307"/>
        <item x="3087"/>
        <item x="1610"/>
        <item x="1457"/>
        <item x="1030"/>
        <item x="961"/>
        <item x="257"/>
        <item x="751"/>
        <item x="2453"/>
        <item x="669"/>
        <item x="3095"/>
        <item x="1545"/>
        <item x="1818"/>
        <item x="401"/>
        <item x="2409"/>
        <item x="2158"/>
        <item x="1402"/>
        <item x="890"/>
        <item x="702"/>
        <item x="1296"/>
        <item x="537"/>
        <item x="131"/>
        <item x="1334"/>
        <item x="1585"/>
        <item x="2752"/>
        <item x="1002"/>
        <item x="1604"/>
        <item x="998"/>
        <item x="1427"/>
        <item x="496"/>
        <item x="2686"/>
        <item x="1076"/>
        <item x="3226"/>
        <item x="2745"/>
        <item x="2844"/>
        <item x="3413"/>
        <item x="2689"/>
        <item x="3375"/>
        <item x="3329"/>
        <item x="906"/>
        <item x="2394"/>
        <item x="2519"/>
        <item x="470"/>
        <item x="2172"/>
        <item x="446"/>
        <item x="2054"/>
        <item x="1480"/>
        <item x="1605"/>
        <item x="444"/>
        <item x="427"/>
        <item x="915"/>
        <item x="1824"/>
        <item x="1475"/>
        <item x="2198"/>
        <item x="2440"/>
        <item x="848"/>
        <item x="1814"/>
        <item x="892"/>
        <item x="2700"/>
        <item x="2280"/>
        <item x="1704"/>
        <item x="2479"/>
        <item x="607"/>
        <item x="248"/>
        <item x="1236"/>
        <item x="782"/>
        <item x="719"/>
        <item x="610"/>
        <item x="2327"/>
        <item x="1532"/>
        <item x="2286"/>
        <item x="1728"/>
        <item x="1014"/>
        <item x="3309"/>
        <item x="318"/>
        <item x="3336"/>
        <item x="1117"/>
        <item x="786"/>
        <item x="1827"/>
        <item x="3028"/>
        <item x="3270"/>
        <item x="2585"/>
        <item x="2662"/>
        <item x="450"/>
        <item x="2276"/>
        <item x="927"/>
        <item x="1067"/>
        <item x="383"/>
        <item x="902"/>
        <item x="754"/>
        <item x="1567"/>
        <item x="1208"/>
        <item x="1924"/>
        <item x="1653"/>
        <item x="3097"/>
        <item x="3125"/>
        <item x="2775"/>
        <item x="2789"/>
        <item x="2648"/>
        <item x="472"/>
        <item x="2315"/>
        <item x="2383"/>
        <item x="2034"/>
        <item x="2347"/>
        <item x="2813"/>
        <item x="2342"/>
        <item x="3126"/>
        <item x="1283"/>
        <item x="2344"/>
        <item x="1055"/>
        <item x="324"/>
        <item x="2320"/>
        <item x="2202"/>
        <item x="2436"/>
        <item x="909"/>
        <item x="1981"/>
        <item x="2663"/>
        <item x="3189"/>
        <item x="161"/>
        <item x="2817"/>
        <item x="930"/>
        <item x="1679"/>
        <item x="2910"/>
        <item x="1607"/>
        <item x="974"/>
        <item x="2418"/>
        <item x="2973"/>
        <item x="1013"/>
        <item x="2887"/>
        <item x="2748"/>
        <item x="1378"/>
        <item x="2354"/>
        <item x="1702"/>
        <item x="1784"/>
        <item x="507"/>
        <item x="2090"/>
        <item x="869"/>
        <item x="1011"/>
        <item x="2971"/>
        <item x="2518"/>
        <item x="2297"/>
        <item x="624"/>
        <item x="21"/>
        <item x="767"/>
        <item x="3062"/>
        <item x="3284"/>
        <item x="2685"/>
        <item x="870"/>
        <item x="2636"/>
        <item x="1257"/>
        <item x="2705"/>
        <item x="845"/>
        <item x="2589"/>
        <item x="2483"/>
        <item x="1544"/>
        <item x="2136"/>
        <item x="2343"/>
        <item x="2167"/>
        <item x="305"/>
        <item x="1377"/>
        <item x="899"/>
        <item x="674"/>
        <item x="613"/>
        <item x="2852"/>
        <item x="206"/>
        <item x="1468"/>
        <item x="2544"/>
        <item x="901"/>
        <item x="2351"/>
        <item x="368"/>
        <item x="552"/>
        <item x="1204"/>
        <item x="493"/>
        <item x="3292"/>
        <item x="2496"/>
        <item x="2051"/>
        <item x="1487"/>
        <item x="2630"/>
        <item x="1144"/>
        <item x="223"/>
        <item x="2438"/>
        <item x="515"/>
        <item x="3361"/>
        <item x="2201"/>
        <item x="1446"/>
        <item x="823"/>
        <item x="2935"/>
        <item x="778"/>
        <item x="654"/>
        <item x="2500"/>
        <item x="1222"/>
        <item x="574"/>
        <item x="1201"/>
        <item x="30"/>
        <item x="1405"/>
        <item x="3013"/>
        <item x="1847"/>
        <item x="1262"/>
        <item x="1729"/>
        <item x="1635"/>
        <item x="1435"/>
        <item x="3211"/>
        <item x="490"/>
        <item x="2357"/>
        <item x="3438"/>
        <item x="2026"/>
        <item x="2619"/>
        <item x="3344"/>
        <item x="2434"/>
        <item x="1930"/>
        <item x="838"/>
        <item x="2668"/>
        <item x="1928"/>
        <item x="1456"/>
        <item x="59"/>
        <item x="2713"/>
        <item x="3106"/>
        <item x="2235"/>
        <item x="109"/>
        <item x="3345"/>
        <item x="1132"/>
        <item x="2100"/>
        <item x="2173"/>
        <item x="802"/>
        <item x="120"/>
        <item x="197"/>
        <item x="2095"/>
        <item x="1673"/>
        <item x="259"/>
        <item x="3409"/>
        <item x="2530"/>
        <item x="3063"/>
        <item x="2819"/>
        <item x="2306"/>
        <item x="2837"/>
        <item x="2928"/>
        <item x="1202"/>
        <item x="1241"/>
        <item x="3321"/>
        <item x="1015"/>
        <item x="369"/>
        <item x="334"/>
        <item x="2232"/>
        <item x="2582"/>
        <item x="1793"/>
        <item x="2895"/>
        <item x="2644"/>
        <item x="861"/>
        <item x="717"/>
        <item x="1153"/>
        <item x="2411"/>
        <item x="2894"/>
        <item x="2486"/>
        <item x="1042"/>
        <item x="2300"/>
        <item x="2068"/>
        <item x="932"/>
        <item x="1917"/>
        <item x="3222"/>
        <item x="2190"/>
        <item x="146"/>
        <item x="2021"/>
        <item x="2607"/>
        <item x="1301"/>
        <item x="895"/>
        <item x="1152"/>
        <item x="831"/>
        <item x="2141"/>
        <item x="1233"/>
        <item x="571"/>
        <item x="3434"/>
        <item x="2596"/>
        <item x="89"/>
        <item x="1535"/>
        <item x="3164"/>
        <item x="339"/>
        <item x="466"/>
        <item x="1932"/>
        <item x="3203"/>
        <item x="2809"/>
        <item x="2365"/>
        <item x="2823"/>
        <item x="1080"/>
        <item x="438"/>
        <item x="2027"/>
        <item x="2766"/>
        <item x="1347"/>
        <item x="150"/>
        <item x="1024"/>
        <item x="2508"/>
        <item x="509"/>
        <item x="3350"/>
        <item x="2918"/>
        <item x="2414"/>
        <item x="1799"/>
        <item x="3170"/>
        <item x="3068"/>
        <item x="2004"/>
        <item x="2088"/>
        <item x="2289"/>
        <item x="2672"/>
        <item x="50"/>
        <item x="2711"/>
        <item x="1112"/>
        <item x="199"/>
        <item x="2324"/>
        <item x="1325"/>
        <item x="2085"/>
        <item x="3085"/>
        <item x="1499"/>
        <item x="306"/>
        <item x="1898"/>
        <item x="1210"/>
        <item x="2506"/>
        <item x="224"/>
        <item x="2983"/>
        <item x="622"/>
        <item x="710"/>
        <item x="1051"/>
        <item x="752"/>
        <item x="3311"/>
        <item x="839"/>
        <item x="971"/>
        <item x="116"/>
        <item x="2785"/>
        <item x="953"/>
        <item x="2118"/>
        <item x="478"/>
        <item x="2209"/>
        <item x="3352"/>
        <item x="2029"/>
        <item x="1870"/>
        <item x="1956"/>
        <item x="1303"/>
        <item x="941"/>
        <item x="1170"/>
        <item x="294"/>
        <item x="1685"/>
        <item x="2993"/>
        <item x="1286"/>
        <item x="16"/>
        <item x="2756"/>
        <item x="1451"/>
        <item x="3302"/>
        <item x="835"/>
        <item x="262"/>
        <item x="1787"/>
        <item x="2556"/>
        <item x="742"/>
        <item x="2600"/>
        <item x="371"/>
        <item x="180"/>
        <item x="2826"/>
        <item x="433"/>
        <item x="2751"/>
        <item x="186"/>
        <item x="1760"/>
        <item x="2557"/>
        <item x="2200"/>
        <item x="1185"/>
        <item x="3026"/>
        <item x="386"/>
        <item x="363"/>
        <item x="2816"/>
        <item x="993"/>
        <item x="174"/>
        <item x="1099"/>
        <item x="100"/>
        <item x="2322"/>
        <item x="2980"/>
        <item x="2278"/>
        <item x="3196"/>
        <item x="1562"/>
        <item x="2387"/>
        <item x="2218"/>
        <item x="1044"/>
        <item x="155"/>
        <item x="2228"/>
        <item x="2779"/>
        <item x="2588"/>
        <item x="479"/>
        <item x="2566"/>
        <item x="626"/>
        <item x="2282"/>
        <item x="1339"/>
        <item x="1102"/>
        <item x="1661"/>
        <item x="739"/>
        <item x="1966"/>
        <item x="3251"/>
        <item x="1084"/>
        <item x="1073"/>
        <item x="2629"/>
        <item x="2242"/>
        <item x="2604"/>
        <item x="980"/>
        <item x="1688"/>
        <item x="595"/>
        <item x="1466"/>
        <item x="1111"/>
        <item x="457"/>
        <item x="1982"/>
        <item x="2045"/>
        <item x="3266"/>
        <item x="1962"/>
        <item x="2720"/>
        <item x="676"/>
        <item x="2649"/>
        <item x="1346"/>
        <item x="2655"/>
        <item x="233"/>
        <item x="2363"/>
        <item x="2459"/>
        <item x="1136"/>
        <item x="703"/>
        <item x="3231"/>
        <item x="672"/>
        <item x="2285"/>
        <item x="1878"/>
        <item x="2224"/>
        <item x="2770"/>
        <item x="598"/>
        <item x="360"/>
        <item x="1615"/>
        <item x="891"/>
        <item x="1341"/>
        <item x="1983"/>
        <item x="2273"/>
        <item x="2102"/>
        <item x="2184"/>
        <item x="1333"/>
        <item x="2295"/>
        <item x="1570"/>
        <item x="1220"/>
        <item x="2010"/>
        <item x="2149"/>
        <item x="2950"/>
        <item x="1910"/>
        <item x="238"/>
        <item x="1259"/>
        <item x="2869"/>
        <item x="2534"/>
        <item x="954"/>
        <item x="1716"/>
        <item x="455"/>
        <item x="2488"/>
        <item x="2491"/>
        <item x="2933"/>
        <item x="904"/>
        <item x="1260"/>
        <item x="216"/>
        <item x="1458"/>
        <item x="2998"/>
        <item x="1353"/>
        <item x="3037"/>
        <item x="612"/>
        <item x="1135"/>
        <item x="2794"/>
        <item x="2349"/>
        <item x="370"/>
        <item x="1718"/>
        <item x="62"/>
        <item x="1623"/>
        <item x="1575"/>
        <item x="2803"/>
        <item x="3406"/>
        <item x="2152"/>
        <item x="115"/>
        <item x="3070"/>
        <item x="135"/>
        <item x="3089"/>
        <item x="2734"/>
        <item x="2516"/>
        <item x="55"/>
        <item x="1419"/>
        <item x="2675"/>
        <item x="3362"/>
        <item x="1768"/>
        <item x="3054"/>
        <item x="2514"/>
        <item x="2353"/>
        <item x="1521"/>
        <item x="246"/>
        <item x="313"/>
        <item x="2841"/>
        <item x="2367"/>
        <item x="2177"/>
        <item x="1206"/>
        <item x="1854"/>
        <item x="1365"/>
        <item x="1337"/>
        <item x="400"/>
        <item x="2966"/>
        <item x="888"/>
        <item x="2905"/>
        <item x="1380"/>
        <item x="2991"/>
        <item x="272"/>
        <item x="172"/>
        <item x="464"/>
        <item x="3424"/>
        <item x="709"/>
        <item x="3286"/>
        <item x="1582"/>
        <item x="492"/>
        <item x="2123"/>
        <item x="631"/>
        <item x="2726"/>
        <item x="1176"/>
        <item x="3372"/>
        <item x="1573"/>
        <item x="867"/>
        <item x="847"/>
        <item x="2220"/>
        <item x="1213"/>
        <item x="395"/>
        <item x="2259"/>
        <item x="355"/>
        <item x="2939"/>
        <item x="1366"/>
        <item x="1489"/>
        <item x="63"/>
        <item x="2170"/>
        <item x="296"/>
        <item x="718"/>
        <item x="320"/>
        <item x="3100"/>
        <item x="2900"/>
        <item x="2376"/>
        <item x="3093"/>
        <item x="667"/>
        <item x="1540"/>
        <item x="1691"/>
        <item x="775"/>
        <item x="136"/>
        <item x="1713"/>
        <item x="408"/>
        <item x="321"/>
        <item x="2245"/>
        <item x="1403"/>
        <item x="1844"/>
        <item x="2482"/>
        <item x="799"/>
        <item x="2984"/>
        <item x="634"/>
        <item x="3088"/>
        <item x="3165"/>
        <item x="2579"/>
        <item x="1079"/>
        <item x="392"/>
        <item x="722"/>
        <item x="2962"/>
        <item x="516"/>
        <item x="162"/>
        <item x="2912"/>
        <item x="653"/>
        <item x="2526"/>
        <item x="1387"/>
        <item x="3146"/>
        <item x="3186"/>
        <item x="2437"/>
        <item x="1089"/>
        <item x="2598"/>
        <item x="489"/>
        <item x="2760"/>
        <item x="1788"/>
        <item x="1352"/>
        <item x="3326"/>
        <item x="2013"/>
        <item x="1678"/>
        <item x="2107"/>
        <item x="195"/>
        <item x="3185"/>
        <item x="1300"/>
        <item x="2592"/>
        <item x="244"/>
        <item x="1199"/>
        <item x="390"/>
        <item x="164"/>
        <item x="2884"/>
        <item x="2907"/>
        <item x="396"/>
        <item x="3317"/>
        <item x="3011"/>
        <item x="243"/>
        <item x="1175"/>
        <item x="1976"/>
        <item x="2213"/>
        <item x="1246"/>
        <item x="1941"/>
        <item x="897"/>
        <item x="1518"/>
        <item x="962"/>
        <item x="2840"/>
        <item x="1001"/>
        <item x="2851"/>
        <item x="1091"/>
        <item x="2474"/>
        <item x="1373"/>
        <item x="1410"/>
        <item x="3385"/>
        <item x="964"/>
        <item x="2842"/>
        <item x="1157"/>
        <item x="2171"/>
        <item x="1825"/>
        <item x="3383"/>
        <item x="2122"/>
        <item x="125"/>
        <item x="1648"/>
        <item x="235"/>
        <item x="2835"/>
        <item x="536"/>
        <item x="790"/>
        <item x="2475"/>
        <item x="1842"/>
        <item x="2631"/>
        <item x="728"/>
        <item x="3102"/>
        <item x="3171"/>
        <item x="1813"/>
        <item x="1336"/>
        <item x="2574"/>
        <item x="2660"/>
        <item x="578"/>
        <item x="2462"/>
        <item x="45"/>
        <item x="1070"/>
        <item x="2864"/>
        <item x="2963"/>
        <item x="2697"/>
        <item x="649"/>
        <item x="734"/>
        <item x="881"/>
        <item x="1406"/>
        <item x="1955"/>
        <item x="1484"/>
        <item x="1893"/>
        <item x="183"/>
        <item x="1350"/>
        <item x="3166"/>
        <item x="2476"/>
        <item x="588"/>
        <item x="992"/>
        <item x="1828"/>
        <item x="1913"/>
        <item x="407"/>
        <item x="2246"/>
        <item x="2609"/>
        <item x="859"/>
        <item x="2787"/>
        <item x="346"/>
        <item x="2071"/>
        <item x="2866"/>
        <item x="2763"/>
        <item x="2028"/>
        <item x="2972"/>
        <item x="817"/>
        <item x="2356"/>
        <item x="2089"/>
        <item x="1508"/>
        <item x="2529"/>
        <item x="976"/>
        <item x="2117"/>
        <item x="2406"/>
        <item x="972"/>
        <item x="1322"/>
        <item x="36"/>
        <item x="3448"/>
        <item x="1746"/>
        <item x="1523"/>
        <item x="3118"/>
        <item x="329"/>
        <item x="410"/>
        <item x="3318"/>
        <item x="152"/>
        <item x="1542"/>
        <item x="2545"/>
        <item x="452"/>
        <item x="2602"/>
        <item x="698"/>
        <item x="376"/>
        <item x="1571"/>
        <item x="1931"/>
        <item x="3249"/>
        <item x="2384"/>
        <item x="2413"/>
        <item x="1225"/>
        <item x="130"/>
        <item x="1624"/>
        <item x="1967"/>
        <item x="1078"/>
        <item x="2965"/>
        <item x="3283"/>
        <item x="707"/>
        <item x="2570"/>
        <item x="1537"/>
        <item x="140"/>
        <item x="3084"/>
        <item x="362"/>
        <item x="1593"/>
        <item x="3057"/>
        <item x="2014"/>
        <item x="1524"/>
        <item x="1614"/>
        <item x="2380"/>
        <item x="2036"/>
        <item x="2603"/>
        <item x="1247"/>
        <item x="3261"/>
        <item x="1709"/>
        <item x="317"/>
        <item x="2642"/>
        <item x="1507"/>
        <item x="1393"/>
        <item x="678"/>
        <item x="32"/>
        <item x="1184"/>
        <item x="2930"/>
        <item x="2627"/>
        <item x="2555"/>
        <item x="92"/>
        <item x="154"/>
        <item x="1639"/>
        <item x="2523"/>
        <item x="2252"/>
        <item x="1946"/>
        <item x="3202"/>
        <item x="2992"/>
        <item x="284"/>
        <item x="434"/>
        <item x="1805"/>
        <item x="2985"/>
        <item x="513"/>
        <item x="1255"/>
        <item x="2778"/>
        <item x="1794"/>
        <item x="220"/>
        <item x="1767"/>
        <item x="3444"/>
        <item x="285"/>
        <item x="557"/>
        <item x="2230"/>
        <item x="3191"/>
        <item x="3242"/>
        <item x="3180"/>
        <item x="1194"/>
        <item x="3197"/>
        <item x="652"/>
        <item x="1903"/>
        <item x="721"/>
        <item x="605"/>
        <item x="3243"/>
        <item x="210"/>
        <item x="2307"/>
        <item x="327"/>
        <item x="2166"/>
        <item x="3315"/>
        <item x="1364"/>
        <item x="117"/>
        <item x="864"/>
        <item x="2194"/>
        <item x="592"/>
        <item x="2241"/>
        <item x="2446"/>
        <item x="3290"/>
        <item x="2517"/>
        <item x="3421"/>
        <item x="2337"/>
        <item x="963"/>
        <item x="504"/>
        <item x="3392"/>
        <item x="367"/>
        <item x="1138"/>
        <item x="1400"/>
        <item x="1892"/>
        <item x="886"/>
        <item x="177"/>
        <item x="2283"/>
        <item x="1453"/>
        <item x="2142"/>
        <item x="2657"/>
        <item x="2562"/>
        <item x="1549"/>
        <item x="2737"/>
        <item x="1554"/>
        <item x="1801"/>
        <item x="816"/>
        <item x="399"/>
        <item x="2003"/>
        <item x="2467"/>
        <item x="3035"/>
        <item x="3216"/>
        <item x="1439"/>
        <item x="498"/>
        <item x="2590"/>
        <item x="714"/>
        <item x="3034"/>
        <item x="2880"/>
        <item x="1397"/>
        <item x="2996"/>
        <item x="594"/>
        <item x="2219"/>
        <item x="2443"/>
        <item x="3340"/>
        <item x="1689"/>
        <item x="1459"/>
        <item x="872"/>
        <item x="2610"/>
        <item x="2178"/>
        <item x="43"/>
        <item x="2217"/>
        <item x="2313"/>
        <item x="1062"/>
        <item x="2783"/>
        <item x="1964"/>
        <item x="2390"/>
        <item x="2502"/>
        <item x="2104"/>
        <item x="538"/>
        <item x="1501"/>
        <item x="1822"/>
        <item x="1621"/>
        <item x="1195"/>
        <item x="687"/>
        <item x="2699"/>
        <item x="1608"/>
        <item x="105"/>
        <item x="1292"/>
        <item x="459"/>
        <item x="821"/>
        <item x="2511"/>
        <item x="2777"/>
        <item x="1438"/>
        <item x="3446"/>
        <item x="1662"/>
        <item x="501"/>
        <item x="2807"/>
        <item x="3190"/>
        <item x="384"/>
        <item x="2410"/>
        <item x="265"/>
        <item x="3039"/>
        <item x="1568"/>
        <item x="3401"/>
        <item x="683"/>
        <item x="658"/>
        <item x="740"/>
        <item x="398"/>
        <item x="1085"/>
        <item x="2264"/>
        <item x="3363"/>
        <item x="2875"/>
        <item x="2758"/>
        <item x="668"/>
        <item x="482"/>
        <item x="93"/>
        <item x="1254"/>
        <item x="3435"/>
        <item x="805"/>
        <item x="3206"/>
        <item x="2319"/>
        <item x="2909"/>
        <item x="391"/>
        <item x="2956"/>
        <item x="2727"/>
        <item x="2043"/>
        <item x="1873"/>
        <item x="261"/>
        <item x="2455"/>
        <item x="256"/>
        <item x="2055"/>
        <item x="871"/>
        <item x="1958"/>
        <item x="2195"/>
        <item x="171"/>
        <item x="3071"/>
        <item x="1580"/>
        <item x="3058"/>
        <item x="1430"/>
        <item x="2263"/>
        <item x="2208"/>
        <item x="3301"/>
        <item x="133"/>
        <item x="3113"/>
        <item x="843"/>
        <item x="404"/>
        <item x="3213"/>
        <item x="2658"/>
        <item x="1470"/>
        <item x="3239"/>
        <item x="1137"/>
        <item x="1272"/>
        <item x="3408"/>
        <item x="2035"/>
        <item x="2916"/>
        <item x="2810"/>
        <item x="3009"/>
        <item x="1505"/>
        <item x="1131"/>
        <item x="968"/>
        <item x="312"/>
        <item x="1370"/>
        <item x="3295"/>
        <item x="409"/>
        <item x="566"/>
        <item x="2854"/>
        <item x="1577"/>
        <item x="2776"/>
        <item x="527"/>
        <item x="3357"/>
        <item x="2959"/>
        <item x="1428"/>
        <item x="271"/>
        <item x="1391"/>
        <item x="1792"/>
        <item x="1115"/>
        <item x="381"/>
        <item x="1619"/>
        <item x="1531"/>
        <item x="1999"/>
        <item x="1203"/>
        <item x="1464"/>
        <item x="691"/>
        <item x="2532"/>
        <item x="1561"/>
        <item x="1309"/>
        <item x="463"/>
        <item x="3092"/>
        <item x="2684"/>
        <item x="2472"/>
        <item x="1643"/>
        <item x="3181"/>
        <item x="2806"/>
        <item x="792"/>
        <item x="1886"/>
        <item x="1569"/>
        <item x="3427"/>
        <item x="378"/>
        <item x="1183"/>
        <item x="1959"/>
        <item x="38"/>
        <item x="2921"/>
        <item x="3258"/>
        <item x="2846"/>
        <item x="1973"/>
        <item x="827"/>
        <item x="3389"/>
        <item x="1342"/>
        <item x="2820"/>
        <item x="541"/>
        <item x="725"/>
        <item x="297"/>
        <item x="3141"/>
        <item x="2009"/>
        <item x="68"/>
        <item x="3207"/>
        <item x="1485"/>
        <item x="3198"/>
        <item x="2490"/>
        <item x="1452"/>
        <item x="1486"/>
        <item x="720"/>
        <item x="2923"/>
        <item x="2075"/>
        <item x="3276"/>
        <item x="1404"/>
        <item x="2175"/>
        <item x="2134"/>
        <item x="1949"/>
        <item x="1916"/>
        <item x="570"/>
        <item x="2849"/>
        <item x="1823"/>
        <item x="2780"/>
        <item x="1168"/>
        <item x="896"/>
        <item x="3260"/>
        <item x="2154"/>
        <item x="1442"/>
        <item x="3199"/>
        <item x="2714"/>
        <item x="2665"/>
        <item x="1606"/>
        <item x="1443"/>
        <item x="1737"/>
        <item x="319"/>
        <item x="2587"/>
        <item x="3029"/>
        <item x="3176"/>
        <item x="1054"/>
        <item x="2800"/>
        <item x="3055"/>
        <item x="3138"/>
        <item x="2385"/>
        <item x="3410"/>
        <item x="1965"/>
        <item x="2617"/>
        <item x="2715"/>
        <item x="280"/>
        <item x="1275"/>
        <item x="175"/>
        <item x="2654"/>
        <item x="1586"/>
        <item x="1268"/>
        <item x="218"/>
        <item x="3232"/>
        <item x="3169"/>
        <item x="956"/>
        <item x="1171"/>
        <item x="532"/>
        <item x="3103"/>
        <item x="2827"/>
        <item x="3378"/>
        <item x="2628"/>
        <item x="3306"/>
        <item x="264"/>
        <item x="2804"/>
        <item x="2577"/>
        <item x="2624"/>
        <item x="3351"/>
        <item x="2543"/>
        <item x="3376"/>
        <item x="2877"/>
        <item x="651"/>
        <item x="1861"/>
        <item x="685"/>
        <item x="2897"/>
        <item x="804"/>
        <item x="1142"/>
        <item x="275"/>
        <item x="2703"/>
        <item x="768"/>
        <item x="1761"/>
        <item x="2567"/>
        <item x="664"/>
        <item x="1033"/>
        <item x="3304"/>
        <item x="785"/>
        <item x="1149"/>
        <item x="3012"/>
        <item x="2157"/>
        <item x="3390"/>
        <item x="2312"/>
        <item x="2595"/>
        <item x="2968"/>
        <item x="2078"/>
        <item x="37"/>
        <item x="3255"/>
        <item x="3139"/>
        <item x="879"/>
        <item x="111"/>
        <item x="2109"/>
        <item x="1712"/>
        <item x="307"/>
        <item x="289"/>
        <item x="228"/>
        <item x="2678"/>
        <item x="1477"/>
        <item x="1940"/>
        <item x="328"/>
        <item x="1883"/>
        <item x="2061"/>
        <item x="3032"/>
        <item x="3083"/>
        <item x="585"/>
        <item x="840"/>
        <item x="3219"/>
        <item x="2682"/>
        <item x="73"/>
        <item x="1752"/>
        <item x="2976"/>
        <item x="2382"/>
        <item x="2106"/>
        <item x="2824"/>
        <item x="857"/>
        <item x="3293"/>
        <item x="3288"/>
        <item x="1027"/>
        <item x="1533"/>
        <item x="922"/>
        <item x="1189"/>
        <item x="1455"/>
        <item x="531"/>
        <item x="1559"/>
        <item x="1739"/>
        <item x="955"/>
        <item x="1502"/>
        <item x="880"/>
        <item x="863"/>
        <item x="129"/>
        <item x="202"/>
        <item x="2056"/>
        <item x="13"/>
        <item x="2059"/>
        <item x="3369"/>
        <item x="1411"/>
        <item x="2145"/>
        <item x="2140"/>
        <item x="3132"/>
        <item x="3397"/>
        <item x="442"/>
        <item x="2843"/>
        <item x="1895"/>
        <item x="2533"/>
        <item x="958"/>
        <item x="2341"/>
        <item x="282"/>
        <item x="451"/>
        <item x="2990"/>
        <item x="2731"/>
        <item x="3061"/>
        <item x="3030"/>
        <item x="1340"/>
        <item x="1925"/>
        <item x="3278"/>
        <item x="476"/>
        <item x="72"/>
        <item x="1215"/>
        <item x="2086"/>
        <item x="559"/>
        <item x="3246"/>
        <item x="11"/>
        <item x="2377"/>
        <item x="94"/>
        <item x="2355"/>
        <item x="1242"/>
        <item x="2728"/>
        <item x="1332"/>
        <item x="3001"/>
        <item x="2017"/>
        <item x="1240"/>
        <item x="1357"/>
        <item x="2233"/>
        <item x="3096"/>
        <item x="3208"/>
        <item x="291"/>
        <item x="844"/>
        <item x="900"/>
        <item x="1812"/>
        <item x="142"/>
        <item x="3377"/>
        <item x="978"/>
        <item x="2754"/>
        <item x="2640"/>
        <item x="2552"/>
        <item x="1187"/>
        <item x="2073"/>
        <item x="2097"/>
        <item x="1810"/>
        <item x="2119"/>
        <item x="80"/>
        <item x="66"/>
        <item x="2397"/>
        <item x="283"/>
        <item x="2461"/>
        <item x="893"/>
        <item x="1888"/>
        <item x="1417"/>
        <item x="889"/>
        <item x="254"/>
        <item x="783"/>
        <item x="2591"/>
        <item x="618"/>
        <item x="716"/>
        <item x="1284"/>
        <item x="688"/>
        <item x="114"/>
        <item x="1650"/>
        <item x="2255"/>
        <item x="3253"/>
        <item x="2348"/>
        <item x="2121"/>
        <item x="2165"/>
        <item x="1700"/>
        <item x="1092"/>
        <item x="706"/>
        <item x="2381"/>
        <item x="2005"/>
        <item x="3322"/>
        <item x="568"/>
        <item x="1205"/>
        <item x="477"/>
        <item x="2460"/>
        <item x="759"/>
        <item x="951"/>
        <item x="3064"/>
        <item x="1106"/>
        <item x="229"/>
        <item x="647"/>
        <item x="2512"/>
        <item x="1156"/>
        <item x="208"/>
        <item x="554"/>
        <item x="1992"/>
        <item x="727"/>
        <item x="3046"/>
        <item x="1367"/>
        <item x="3225"/>
        <item x="3023"/>
        <item x="2944"/>
        <item x="1952"/>
        <item x="2267"/>
        <item x="1308"/>
        <item x="877"/>
        <item x="875"/>
        <item x="330"/>
        <item x="1190"/>
        <item x="2317"/>
        <item x="188"/>
        <item x="76"/>
        <item x="1969"/>
        <item x="1942"/>
        <item x="473"/>
        <item x="2464"/>
        <item x="3040"/>
        <item x="1672"/>
        <item x="1834"/>
        <item x="1200"/>
        <item x="1482"/>
        <item x="686"/>
        <item x="3051"/>
        <item x="3319"/>
        <item x="2329"/>
        <item x="1977"/>
        <item x="2674"/>
        <item x="2613"/>
        <item x="2379"/>
        <item x="646"/>
        <item x="1036"/>
        <item x="311"/>
        <item x="535"/>
        <item x="2879"/>
        <item x="2505"/>
        <item x="824"/>
        <item x="1237"/>
        <item x="1454"/>
        <item x="1975"/>
        <item x="2015"/>
        <item x="614"/>
        <item x="1740"/>
        <item x="1348"/>
        <item x="1668"/>
        <item x="544"/>
        <item x="3072"/>
        <item x="499"/>
        <item x="2120"/>
        <item x="2237"/>
        <item x="995"/>
        <item x="2334"/>
        <item x="2501"/>
        <item x="2350"/>
        <item x="2449"/>
        <item x="270"/>
        <item x="3224"/>
        <item x="3238"/>
        <item x="2105"/>
        <item x="3107"/>
        <item x="1216"/>
        <item x="3073"/>
        <item x="2932"/>
        <item x="636"/>
        <item x="1758"/>
        <item x="2774"/>
        <item x="3237"/>
        <item x="1622"/>
        <item x="303"/>
        <item x="1513"/>
        <item x="1057"/>
        <item x="1587"/>
        <item x="2691"/>
        <item x="447"/>
        <item x="1408"/>
        <item x="1682"/>
        <item x="2484"/>
        <item x="124"/>
        <item x="2781"/>
        <item x="771"/>
        <item x="818"/>
        <item x="1310"/>
        <item x="12"/>
        <item x="3059"/>
        <item x="454"/>
        <item x="1552"/>
        <item x="2647"/>
        <item x="957"/>
        <item x="1101"/>
        <item x="1291"/>
        <item x="733"/>
        <item x="916"/>
        <item x="3274"/>
        <item x="1231"/>
        <item x="1655"/>
        <item x="1252"/>
        <item x="2569"/>
        <item x="1829"/>
        <item x="723"/>
        <item x="443"/>
        <item x="1627"/>
        <item x="2597"/>
        <item x="2493"/>
        <item x="2535"/>
        <item x="944"/>
        <item x="1695"/>
        <item x="3007"/>
        <item x="1596"/>
        <item x="1843"/>
        <item x="1889"/>
        <item x="2360"/>
        <item x="148"/>
        <item x="1899"/>
        <item x="3364"/>
        <item x="1319"/>
        <item x="1733"/>
        <item x="2248"/>
        <item x="1791"/>
        <item x="2977"/>
        <item x="315"/>
        <item x="3140"/>
        <item x="1984"/>
        <item x="3006"/>
        <item x="2400"/>
        <item x="858"/>
        <item x="1249"/>
        <item x="1603"/>
        <item x="268"/>
        <item x="2696"/>
        <item x="3394"/>
        <item x="1911"/>
        <item x="986"/>
        <item x="33"/>
        <item x="854"/>
        <item x="724"/>
        <item x="2510"/>
        <item x="726"/>
        <item x="3368"/>
        <item x="2499"/>
        <item x="1035"/>
        <item x="1221"/>
        <item x="1511"/>
        <item x="1289"/>
        <item x="1914"/>
        <item x="1431"/>
        <item x="1950"/>
        <item x="295"/>
        <item x="2537"/>
        <item x="432"/>
        <item x="2031"/>
        <item x="2883"/>
        <item x="913"/>
        <item x="2865"/>
        <item x="87"/>
        <item x="3291"/>
        <item x="2565"/>
        <item x="71"/>
        <item x="2790"/>
        <item x="2302"/>
        <item x="837"/>
        <item x="1755"/>
        <item x="2019"/>
        <item x="3356"/>
        <item x="107"/>
        <item x="2576"/>
        <item x="1550"/>
        <item x="2111"/>
        <item x="644"/>
        <item x="1560"/>
        <item x="3371"/>
        <item x="403"/>
        <item x="2281"/>
        <item x="1997"/>
        <item x="2"/>
        <item x="207"/>
        <item t="default"/>
      </items>
    </pivotField>
    <pivotField axis="axisRow" showAll="0">
      <items count="5">
        <item x="0"/>
        <item x="1"/>
        <item x="3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1"/>
    <field x="3"/>
    <field x="4"/>
  </rowFields>
  <rowItems count="22">
    <i>
      <x v="2"/>
    </i>
    <i r="1">
      <x/>
    </i>
    <i r="2">
      <x/>
    </i>
    <i r="2">
      <x v="1"/>
    </i>
    <i r="2">
      <x v="2"/>
    </i>
    <i r="2">
      <x v="3"/>
    </i>
    <i r="1">
      <x v="1"/>
    </i>
    <i r="2">
      <x/>
    </i>
    <i r="2">
      <x v="1"/>
    </i>
    <i r="2">
      <x v="2"/>
    </i>
    <i r="2">
      <x v="3"/>
    </i>
    <i r="1">
      <x v="2"/>
    </i>
    <i r="2">
      <x/>
    </i>
    <i r="2">
      <x v="1"/>
    </i>
    <i r="2">
      <x v="2"/>
    </i>
    <i r="2">
      <x v="3"/>
    </i>
    <i r="1">
      <x v="3"/>
    </i>
    <i r="2">
      <x/>
    </i>
    <i r="2">
      <x v="1"/>
    </i>
    <i r="2">
      <x v="2"/>
    </i>
    <i r="2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Order Quantity" fld="0" baseField="0" baseItem="0"/>
    <dataField name="Sum of Profit" fld="2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9D121-956B-F545-A8F0-77BD5D664B61}">
  <dimension ref="A3:C506"/>
  <sheetViews>
    <sheetView zoomScaleNormal="100" workbookViewId="0">
      <selection activeCell="A3" sqref="A3"/>
    </sheetView>
  </sheetViews>
  <sheetFormatPr baseColWidth="10" defaultRowHeight="16" x14ac:dyDescent="0.2"/>
  <cols>
    <col min="1" max="1" width="17.83203125" bestFit="1" customWidth="1"/>
    <col min="2" max="2" width="14.1640625" bestFit="1" customWidth="1"/>
    <col min="3" max="3" width="12" bestFit="1" customWidth="1"/>
    <col min="4" max="4" width="20" bestFit="1" customWidth="1"/>
  </cols>
  <sheetData>
    <row r="3" spans="1:3" x14ac:dyDescent="0.2">
      <c r="A3" s="5" t="s">
        <v>633</v>
      </c>
      <c r="B3" t="s">
        <v>636</v>
      </c>
      <c r="C3" t="s">
        <v>635</v>
      </c>
    </row>
    <row r="4" spans="1:3" x14ac:dyDescent="0.2">
      <c r="A4" s="9" t="s">
        <v>647</v>
      </c>
      <c r="B4" s="6">
        <v>296</v>
      </c>
      <c r="C4" s="6">
        <v>68209.37000000001</v>
      </c>
    </row>
    <row r="5" spans="1:3" x14ac:dyDescent="0.2">
      <c r="A5" s="7" t="s">
        <v>45</v>
      </c>
      <c r="B5" s="6">
        <v>61</v>
      </c>
      <c r="C5" s="6">
        <v>-410.40000000000254</v>
      </c>
    </row>
    <row r="6" spans="1:3" x14ac:dyDescent="0.2">
      <c r="A6" s="7" t="s">
        <v>24</v>
      </c>
      <c r="B6" s="6">
        <v>162</v>
      </c>
      <c r="C6" s="6">
        <v>15408.930000000006</v>
      </c>
    </row>
    <row r="7" spans="1:3" x14ac:dyDescent="0.2">
      <c r="A7" s="7" t="s">
        <v>31</v>
      </c>
      <c r="B7" s="6">
        <v>73</v>
      </c>
      <c r="C7" s="6">
        <v>53210.84</v>
      </c>
    </row>
    <row r="8" spans="1:3" x14ac:dyDescent="0.2">
      <c r="A8" s="8">
        <v>2</v>
      </c>
      <c r="B8" s="6">
        <v>3</v>
      </c>
      <c r="C8" s="6">
        <v>-632.54999999999995</v>
      </c>
    </row>
    <row r="9" spans="1:3" x14ac:dyDescent="0.2">
      <c r="A9" s="8">
        <v>3</v>
      </c>
      <c r="B9" s="6">
        <v>2</v>
      </c>
      <c r="C9" s="6">
        <v>-663.47</v>
      </c>
    </row>
    <row r="10" spans="1:3" x14ac:dyDescent="0.2">
      <c r="A10" s="8">
        <v>4</v>
      </c>
      <c r="B10" s="6">
        <v>2</v>
      </c>
      <c r="C10" s="6">
        <v>-1068.9099999999999</v>
      </c>
    </row>
    <row r="11" spans="1:3" x14ac:dyDescent="0.2">
      <c r="A11" s="8">
        <v>5</v>
      </c>
      <c r="B11" s="6">
        <v>3</v>
      </c>
      <c r="C11" s="6">
        <v>-1030.8499999999999</v>
      </c>
    </row>
    <row r="12" spans="1:3" x14ac:dyDescent="0.2">
      <c r="A12" s="8">
        <v>6</v>
      </c>
      <c r="B12" s="6">
        <v>1</v>
      </c>
      <c r="C12" s="6">
        <v>-120.56</v>
      </c>
    </row>
    <row r="13" spans="1:3" x14ac:dyDescent="0.2">
      <c r="A13" s="8">
        <v>7</v>
      </c>
      <c r="B13" s="6">
        <v>1</v>
      </c>
      <c r="C13" s="6">
        <v>-93.06</v>
      </c>
    </row>
    <row r="14" spans="1:3" x14ac:dyDescent="0.2">
      <c r="A14" s="8">
        <v>8</v>
      </c>
      <c r="B14" s="6">
        <v>1</v>
      </c>
      <c r="C14" s="6">
        <v>-207.15</v>
      </c>
    </row>
    <row r="15" spans="1:3" x14ac:dyDescent="0.2">
      <c r="A15" s="8">
        <v>9</v>
      </c>
      <c r="B15" s="6">
        <v>1</v>
      </c>
      <c r="C15" s="6">
        <v>9.81</v>
      </c>
    </row>
    <row r="16" spans="1:3" x14ac:dyDescent="0.2">
      <c r="A16" s="8">
        <v>10</v>
      </c>
      <c r="B16" s="6">
        <v>1</v>
      </c>
      <c r="C16" s="6">
        <v>-125.63</v>
      </c>
    </row>
    <row r="17" spans="1:3" x14ac:dyDescent="0.2">
      <c r="A17" s="8">
        <v>11</v>
      </c>
      <c r="B17" s="6">
        <v>4</v>
      </c>
      <c r="C17" s="6">
        <v>-106.73</v>
      </c>
    </row>
    <row r="18" spans="1:3" x14ac:dyDescent="0.2">
      <c r="A18" s="8">
        <v>12</v>
      </c>
      <c r="B18" s="6">
        <v>2</v>
      </c>
      <c r="C18" s="6">
        <v>-175.81</v>
      </c>
    </row>
    <row r="19" spans="1:3" x14ac:dyDescent="0.2">
      <c r="A19" s="8">
        <v>13</v>
      </c>
      <c r="B19" s="6">
        <v>1</v>
      </c>
      <c r="C19" s="6">
        <v>108.66</v>
      </c>
    </row>
    <row r="20" spans="1:3" x14ac:dyDescent="0.2">
      <c r="A20" s="8">
        <v>14</v>
      </c>
      <c r="B20" s="6">
        <v>1</v>
      </c>
      <c r="C20" s="6">
        <v>9.6199999999999992</v>
      </c>
    </row>
    <row r="21" spans="1:3" x14ac:dyDescent="0.2">
      <c r="A21" s="8">
        <v>15</v>
      </c>
      <c r="B21" s="6">
        <v>4</v>
      </c>
      <c r="C21" s="6">
        <v>1160.9099999999999</v>
      </c>
    </row>
    <row r="22" spans="1:3" x14ac:dyDescent="0.2">
      <c r="A22" s="8">
        <v>19</v>
      </c>
      <c r="B22" s="6">
        <v>1</v>
      </c>
      <c r="C22" s="6">
        <v>912.2</v>
      </c>
    </row>
    <row r="23" spans="1:3" x14ac:dyDescent="0.2">
      <c r="A23" s="8">
        <v>20</v>
      </c>
      <c r="B23" s="6">
        <v>1</v>
      </c>
      <c r="C23" s="6">
        <v>659.08</v>
      </c>
    </row>
    <row r="24" spans="1:3" x14ac:dyDescent="0.2">
      <c r="A24" s="8">
        <v>21</v>
      </c>
      <c r="B24" s="6">
        <v>3</v>
      </c>
      <c r="C24" s="6">
        <v>919.92000000000007</v>
      </c>
    </row>
    <row r="25" spans="1:3" x14ac:dyDescent="0.2">
      <c r="A25" s="8">
        <v>23</v>
      </c>
      <c r="B25" s="6">
        <v>3</v>
      </c>
      <c r="C25" s="6">
        <v>-330.01</v>
      </c>
    </row>
    <row r="26" spans="1:3" x14ac:dyDescent="0.2">
      <c r="A26" s="8">
        <v>24</v>
      </c>
      <c r="B26" s="6">
        <v>1</v>
      </c>
      <c r="C26" s="6">
        <v>49.54</v>
      </c>
    </row>
    <row r="27" spans="1:3" x14ac:dyDescent="0.2">
      <c r="A27" s="8">
        <v>26</v>
      </c>
      <c r="B27" s="6">
        <v>3</v>
      </c>
      <c r="C27" s="6">
        <v>1084.83</v>
      </c>
    </row>
    <row r="28" spans="1:3" x14ac:dyDescent="0.2">
      <c r="A28" s="8">
        <v>27</v>
      </c>
      <c r="B28" s="6">
        <v>1</v>
      </c>
      <c r="C28" s="6">
        <v>-47.3</v>
      </c>
    </row>
    <row r="29" spans="1:3" x14ac:dyDescent="0.2">
      <c r="A29" s="8">
        <v>29</v>
      </c>
      <c r="B29" s="6">
        <v>1</v>
      </c>
      <c r="C29" s="6">
        <v>736.72</v>
      </c>
    </row>
    <row r="30" spans="1:3" x14ac:dyDescent="0.2">
      <c r="A30" s="8">
        <v>31</v>
      </c>
      <c r="B30" s="6">
        <v>5</v>
      </c>
      <c r="C30" s="6">
        <v>10254.040000000001</v>
      </c>
    </row>
    <row r="31" spans="1:3" x14ac:dyDescent="0.2">
      <c r="A31" s="8">
        <v>32</v>
      </c>
      <c r="B31" s="6">
        <v>2</v>
      </c>
      <c r="C31" s="6">
        <v>7214.8700000000008</v>
      </c>
    </row>
    <row r="32" spans="1:3" x14ac:dyDescent="0.2">
      <c r="A32" s="8">
        <v>33</v>
      </c>
      <c r="B32" s="6">
        <v>3</v>
      </c>
      <c r="C32" s="6">
        <v>1202.47</v>
      </c>
    </row>
    <row r="33" spans="1:3" x14ac:dyDescent="0.2">
      <c r="A33" s="8">
        <v>34</v>
      </c>
      <c r="B33" s="6">
        <v>2</v>
      </c>
      <c r="C33" s="6">
        <v>2657.8</v>
      </c>
    </row>
    <row r="34" spans="1:3" x14ac:dyDescent="0.2">
      <c r="A34" s="8">
        <v>35</v>
      </c>
      <c r="B34" s="6">
        <v>2</v>
      </c>
      <c r="C34" s="6">
        <v>2162.14</v>
      </c>
    </row>
    <row r="35" spans="1:3" x14ac:dyDescent="0.2">
      <c r="A35" s="8">
        <v>38</v>
      </c>
      <c r="B35" s="6">
        <v>2</v>
      </c>
      <c r="C35" s="6">
        <v>1593.83</v>
      </c>
    </row>
    <row r="36" spans="1:3" x14ac:dyDescent="0.2">
      <c r="A36" s="8">
        <v>39</v>
      </c>
      <c r="B36" s="6">
        <v>3</v>
      </c>
      <c r="C36" s="6">
        <v>890.81000000000017</v>
      </c>
    </row>
    <row r="37" spans="1:3" x14ac:dyDescent="0.2">
      <c r="A37" s="8">
        <v>41</v>
      </c>
      <c r="B37" s="6">
        <v>4</v>
      </c>
      <c r="C37" s="6">
        <v>3812.04</v>
      </c>
    </row>
    <row r="38" spans="1:3" x14ac:dyDescent="0.2">
      <c r="A38" s="8">
        <v>42</v>
      </c>
      <c r="B38" s="6">
        <v>2</v>
      </c>
      <c r="C38" s="6">
        <v>1101.03</v>
      </c>
    </row>
    <row r="39" spans="1:3" x14ac:dyDescent="0.2">
      <c r="A39" s="8">
        <v>43</v>
      </c>
      <c r="B39" s="6">
        <v>1</v>
      </c>
      <c r="C39" s="6">
        <v>-148.84</v>
      </c>
    </row>
    <row r="40" spans="1:3" x14ac:dyDescent="0.2">
      <c r="A40" s="8">
        <v>46</v>
      </c>
      <c r="B40" s="6">
        <v>2</v>
      </c>
      <c r="C40" s="6">
        <v>1022.92</v>
      </c>
    </row>
    <row r="41" spans="1:3" x14ac:dyDescent="0.2">
      <c r="A41" s="8">
        <v>47</v>
      </c>
      <c r="B41" s="6">
        <v>1</v>
      </c>
      <c r="C41" s="6">
        <v>1045.8</v>
      </c>
    </row>
    <row r="42" spans="1:3" x14ac:dyDescent="0.2">
      <c r="A42" s="8">
        <v>48</v>
      </c>
      <c r="B42" s="6">
        <v>1</v>
      </c>
      <c r="C42" s="6">
        <v>-11.68</v>
      </c>
    </row>
    <row r="43" spans="1:3" x14ac:dyDescent="0.2">
      <c r="A43" s="8">
        <v>49</v>
      </c>
      <c r="B43" s="6">
        <v>2</v>
      </c>
      <c r="C43" s="6">
        <v>19364.350000000002</v>
      </c>
    </row>
    <row r="44" spans="1:3" x14ac:dyDescent="0.2">
      <c r="A44" s="9" t="s">
        <v>640</v>
      </c>
      <c r="B44" s="6">
        <v>292</v>
      </c>
      <c r="C44" s="6">
        <v>44168.089999999989</v>
      </c>
    </row>
    <row r="45" spans="1:3" x14ac:dyDescent="0.2">
      <c r="A45" s="7" t="s">
        <v>45</v>
      </c>
      <c r="B45" s="6">
        <v>57</v>
      </c>
      <c r="C45" s="6">
        <v>5591.3200000000024</v>
      </c>
    </row>
    <row r="46" spans="1:3" x14ac:dyDescent="0.2">
      <c r="A46" s="7" t="s">
        <v>24</v>
      </c>
      <c r="B46" s="6">
        <v>157</v>
      </c>
      <c r="C46" s="6">
        <v>8892.7599999999984</v>
      </c>
    </row>
    <row r="47" spans="1:3" x14ac:dyDescent="0.2">
      <c r="A47" s="7" t="s">
        <v>31</v>
      </c>
      <c r="B47" s="6">
        <v>78</v>
      </c>
      <c r="C47" s="6">
        <v>29684.010000000002</v>
      </c>
    </row>
    <row r="48" spans="1:3" x14ac:dyDescent="0.2">
      <c r="A48" s="8">
        <v>1</v>
      </c>
      <c r="B48" s="6">
        <v>1</v>
      </c>
      <c r="C48" s="6">
        <v>-11856.06</v>
      </c>
    </row>
    <row r="49" spans="1:3" x14ac:dyDescent="0.2">
      <c r="A49" s="8">
        <v>2</v>
      </c>
      <c r="B49" s="6">
        <v>3</v>
      </c>
      <c r="C49" s="6">
        <v>-498.53999999999996</v>
      </c>
    </row>
    <row r="50" spans="1:3" x14ac:dyDescent="0.2">
      <c r="A50" s="8">
        <v>3</v>
      </c>
      <c r="B50" s="6">
        <v>3</v>
      </c>
      <c r="C50" s="6">
        <v>-1360.9499999999998</v>
      </c>
    </row>
    <row r="51" spans="1:3" x14ac:dyDescent="0.2">
      <c r="A51" s="8">
        <v>4</v>
      </c>
      <c r="B51" s="6">
        <v>2</v>
      </c>
      <c r="C51" s="6">
        <v>-923.76</v>
      </c>
    </row>
    <row r="52" spans="1:3" x14ac:dyDescent="0.2">
      <c r="A52" s="8">
        <v>5</v>
      </c>
      <c r="B52" s="6">
        <v>2</v>
      </c>
      <c r="C52" s="6">
        <v>-864.30000000000007</v>
      </c>
    </row>
    <row r="53" spans="1:3" x14ac:dyDescent="0.2">
      <c r="A53" s="8">
        <v>7</v>
      </c>
      <c r="B53" s="6">
        <v>4</v>
      </c>
      <c r="C53" s="6">
        <v>-2351.2599999999998</v>
      </c>
    </row>
    <row r="54" spans="1:3" x14ac:dyDescent="0.2">
      <c r="A54" s="8">
        <v>8</v>
      </c>
      <c r="B54" s="6">
        <v>1</v>
      </c>
      <c r="C54" s="6">
        <v>-269.66000000000003</v>
      </c>
    </row>
    <row r="55" spans="1:3" x14ac:dyDescent="0.2">
      <c r="A55" s="8">
        <v>10</v>
      </c>
      <c r="B55" s="6">
        <v>2</v>
      </c>
      <c r="C55" s="6">
        <v>-161.30000000000001</v>
      </c>
    </row>
    <row r="56" spans="1:3" x14ac:dyDescent="0.2">
      <c r="A56" s="8">
        <v>12</v>
      </c>
      <c r="B56" s="6">
        <v>1</v>
      </c>
      <c r="C56" s="6">
        <v>-73.78</v>
      </c>
    </row>
    <row r="57" spans="1:3" x14ac:dyDescent="0.2">
      <c r="A57" s="8">
        <v>13</v>
      </c>
      <c r="B57" s="6">
        <v>1</v>
      </c>
      <c r="C57" s="6">
        <v>123.8</v>
      </c>
    </row>
    <row r="58" spans="1:3" x14ac:dyDescent="0.2">
      <c r="A58" s="8">
        <v>14</v>
      </c>
      <c r="B58" s="6">
        <v>2</v>
      </c>
      <c r="C58" s="6">
        <v>-130.47</v>
      </c>
    </row>
    <row r="59" spans="1:3" x14ac:dyDescent="0.2">
      <c r="A59" s="8">
        <v>15</v>
      </c>
      <c r="B59" s="6">
        <v>2</v>
      </c>
      <c r="C59" s="6">
        <v>634.56999999999994</v>
      </c>
    </row>
    <row r="60" spans="1:3" x14ac:dyDescent="0.2">
      <c r="A60" s="8">
        <v>17</v>
      </c>
      <c r="B60" s="6">
        <v>2</v>
      </c>
      <c r="C60" s="6">
        <v>47.339999999999996</v>
      </c>
    </row>
    <row r="61" spans="1:3" x14ac:dyDescent="0.2">
      <c r="A61" s="8">
        <v>18</v>
      </c>
      <c r="B61" s="6">
        <v>3</v>
      </c>
      <c r="C61" s="6">
        <v>195.06</v>
      </c>
    </row>
    <row r="62" spans="1:3" x14ac:dyDescent="0.2">
      <c r="A62" s="8">
        <v>19</v>
      </c>
      <c r="B62" s="6">
        <v>1</v>
      </c>
      <c r="C62" s="6">
        <v>663.9</v>
      </c>
    </row>
    <row r="63" spans="1:3" x14ac:dyDescent="0.2">
      <c r="A63" s="8">
        <v>20</v>
      </c>
      <c r="B63" s="6">
        <v>2</v>
      </c>
      <c r="C63" s="6">
        <v>110.1</v>
      </c>
    </row>
    <row r="64" spans="1:3" x14ac:dyDescent="0.2">
      <c r="A64" s="8">
        <v>21</v>
      </c>
      <c r="B64" s="6">
        <v>1</v>
      </c>
      <c r="C64" s="6">
        <v>230.11</v>
      </c>
    </row>
    <row r="65" spans="1:3" x14ac:dyDescent="0.2">
      <c r="A65" s="8">
        <v>22</v>
      </c>
      <c r="B65" s="6">
        <v>1</v>
      </c>
      <c r="C65" s="6">
        <v>1052.0899999999999</v>
      </c>
    </row>
    <row r="66" spans="1:3" x14ac:dyDescent="0.2">
      <c r="A66" s="8">
        <v>23</v>
      </c>
      <c r="B66" s="6">
        <v>1</v>
      </c>
      <c r="C66" s="6">
        <v>354.87</v>
      </c>
    </row>
    <row r="67" spans="1:3" x14ac:dyDescent="0.2">
      <c r="A67" s="8">
        <v>24</v>
      </c>
      <c r="B67" s="6">
        <v>1</v>
      </c>
      <c r="C67" s="6">
        <v>177.73</v>
      </c>
    </row>
    <row r="68" spans="1:3" x14ac:dyDescent="0.2">
      <c r="A68" s="8">
        <v>25</v>
      </c>
      <c r="B68" s="6">
        <v>2</v>
      </c>
      <c r="C68" s="6">
        <v>777.49</v>
      </c>
    </row>
    <row r="69" spans="1:3" x14ac:dyDescent="0.2">
      <c r="A69" s="8">
        <v>27</v>
      </c>
      <c r="B69" s="6">
        <v>3</v>
      </c>
      <c r="C69" s="6">
        <v>469.59000000000003</v>
      </c>
    </row>
    <row r="70" spans="1:3" x14ac:dyDescent="0.2">
      <c r="A70" s="8">
        <v>28</v>
      </c>
      <c r="B70" s="6">
        <v>3</v>
      </c>
      <c r="C70" s="6">
        <v>707.97</v>
      </c>
    </row>
    <row r="71" spans="1:3" x14ac:dyDescent="0.2">
      <c r="A71" s="8">
        <v>29</v>
      </c>
      <c r="B71" s="6">
        <v>1</v>
      </c>
      <c r="C71" s="6">
        <v>291.52</v>
      </c>
    </row>
    <row r="72" spans="1:3" x14ac:dyDescent="0.2">
      <c r="A72" s="8">
        <v>30</v>
      </c>
      <c r="B72" s="6">
        <v>3</v>
      </c>
      <c r="C72" s="6">
        <v>632.49</v>
      </c>
    </row>
    <row r="73" spans="1:3" x14ac:dyDescent="0.2">
      <c r="A73" s="8">
        <v>31</v>
      </c>
      <c r="B73" s="6">
        <v>3</v>
      </c>
      <c r="C73" s="6">
        <v>5339.2800000000007</v>
      </c>
    </row>
    <row r="74" spans="1:3" x14ac:dyDescent="0.2">
      <c r="A74" s="8">
        <v>33</v>
      </c>
      <c r="B74" s="6">
        <v>1</v>
      </c>
      <c r="C74" s="6">
        <v>46.16</v>
      </c>
    </row>
    <row r="75" spans="1:3" x14ac:dyDescent="0.2">
      <c r="A75" s="8">
        <v>34</v>
      </c>
      <c r="B75" s="6">
        <v>1</v>
      </c>
      <c r="C75" s="6">
        <v>1026.47</v>
      </c>
    </row>
    <row r="76" spans="1:3" x14ac:dyDescent="0.2">
      <c r="A76" s="8">
        <v>35</v>
      </c>
      <c r="B76" s="6">
        <v>1</v>
      </c>
      <c r="C76" s="6">
        <v>418.03</v>
      </c>
    </row>
    <row r="77" spans="1:3" x14ac:dyDescent="0.2">
      <c r="A77" s="8">
        <v>36</v>
      </c>
      <c r="B77" s="6">
        <v>1</v>
      </c>
      <c r="C77" s="6">
        <v>492.3</v>
      </c>
    </row>
    <row r="78" spans="1:3" x14ac:dyDescent="0.2">
      <c r="A78" s="8">
        <v>37</v>
      </c>
      <c r="B78" s="6">
        <v>1</v>
      </c>
      <c r="C78" s="6">
        <v>528.83000000000004</v>
      </c>
    </row>
    <row r="79" spans="1:3" x14ac:dyDescent="0.2">
      <c r="A79" s="8">
        <v>38</v>
      </c>
      <c r="B79" s="6">
        <v>2</v>
      </c>
      <c r="C79" s="6">
        <v>1696.4499999999998</v>
      </c>
    </row>
    <row r="80" spans="1:3" x14ac:dyDescent="0.2">
      <c r="A80" s="8">
        <v>39</v>
      </c>
      <c r="B80" s="6">
        <v>3</v>
      </c>
      <c r="C80" s="6">
        <v>9101.91</v>
      </c>
    </row>
    <row r="81" spans="1:3" x14ac:dyDescent="0.2">
      <c r="A81" s="8">
        <v>41</v>
      </c>
      <c r="B81" s="6">
        <v>3</v>
      </c>
      <c r="C81" s="6">
        <v>559.4799999999999</v>
      </c>
    </row>
    <row r="82" spans="1:3" x14ac:dyDescent="0.2">
      <c r="A82" s="8">
        <v>42</v>
      </c>
      <c r="B82" s="6">
        <v>1</v>
      </c>
      <c r="C82" s="6">
        <v>1150.03</v>
      </c>
    </row>
    <row r="83" spans="1:3" x14ac:dyDescent="0.2">
      <c r="A83" s="8">
        <v>43</v>
      </c>
      <c r="B83" s="6">
        <v>4</v>
      </c>
      <c r="C83" s="6">
        <v>8853.2900000000009</v>
      </c>
    </row>
    <row r="84" spans="1:3" x14ac:dyDescent="0.2">
      <c r="A84" s="8">
        <v>44</v>
      </c>
      <c r="B84" s="6">
        <v>2</v>
      </c>
      <c r="C84" s="6">
        <v>2375.63</v>
      </c>
    </row>
    <row r="85" spans="1:3" x14ac:dyDescent="0.2">
      <c r="A85" s="8">
        <v>45</v>
      </c>
      <c r="B85" s="6">
        <v>2</v>
      </c>
      <c r="C85" s="6">
        <v>928.62000000000012</v>
      </c>
    </row>
    <row r="86" spans="1:3" x14ac:dyDescent="0.2">
      <c r="A86" s="8">
        <v>47</v>
      </c>
      <c r="B86" s="6">
        <v>1</v>
      </c>
      <c r="C86" s="6">
        <v>6174.04</v>
      </c>
    </row>
    <row r="87" spans="1:3" x14ac:dyDescent="0.2">
      <c r="A87" s="8">
        <v>48</v>
      </c>
      <c r="B87" s="6">
        <v>2</v>
      </c>
      <c r="C87" s="6">
        <v>2354.08</v>
      </c>
    </row>
    <row r="88" spans="1:3" x14ac:dyDescent="0.2">
      <c r="A88" s="8">
        <v>50</v>
      </c>
      <c r="B88" s="6">
        <v>2</v>
      </c>
      <c r="C88" s="6">
        <v>660.86</v>
      </c>
    </row>
    <row r="89" spans="1:3" x14ac:dyDescent="0.2">
      <c r="A89" s="9" t="s">
        <v>643</v>
      </c>
      <c r="B89" s="6">
        <v>301</v>
      </c>
      <c r="C89" s="6">
        <v>78033.130000000019</v>
      </c>
    </row>
    <row r="90" spans="1:3" x14ac:dyDescent="0.2">
      <c r="A90" s="7" t="s">
        <v>45</v>
      </c>
      <c r="B90" s="6">
        <v>68</v>
      </c>
      <c r="C90" s="6">
        <v>7752.4800000000032</v>
      </c>
    </row>
    <row r="91" spans="1:3" x14ac:dyDescent="0.2">
      <c r="A91" s="7" t="s">
        <v>24</v>
      </c>
      <c r="B91" s="6">
        <v>149</v>
      </c>
      <c r="C91" s="6">
        <v>5424.7699999999968</v>
      </c>
    </row>
    <row r="92" spans="1:3" x14ac:dyDescent="0.2">
      <c r="A92" s="7" t="s">
        <v>31</v>
      </c>
      <c r="B92" s="6">
        <v>84</v>
      </c>
      <c r="C92" s="6">
        <v>64855.87999999999</v>
      </c>
    </row>
    <row r="93" spans="1:3" x14ac:dyDescent="0.2">
      <c r="A93" s="8">
        <v>1</v>
      </c>
      <c r="B93" s="6">
        <v>2</v>
      </c>
      <c r="C93" s="6">
        <v>-11991.36</v>
      </c>
    </row>
    <row r="94" spans="1:3" x14ac:dyDescent="0.2">
      <c r="A94" s="8">
        <v>2</v>
      </c>
      <c r="B94" s="6">
        <v>2</v>
      </c>
      <c r="C94" s="6">
        <v>-2618.65</v>
      </c>
    </row>
    <row r="95" spans="1:3" x14ac:dyDescent="0.2">
      <c r="A95" s="8">
        <v>3</v>
      </c>
      <c r="B95" s="6">
        <v>1</v>
      </c>
      <c r="C95" s="6">
        <v>-2208.35</v>
      </c>
    </row>
    <row r="96" spans="1:3" x14ac:dyDescent="0.2">
      <c r="A96" s="8">
        <v>4</v>
      </c>
      <c r="B96" s="6">
        <v>1</v>
      </c>
      <c r="C96" s="6">
        <v>-133.44</v>
      </c>
    </row>
    <row r="97" spans="1:3" x14ac:dyDescent="0.2">
      <c r="A97" s="8">
        <v>5</v>
      </c>
      <c r="B97" s="6">
        <v>2</v>
      </c>
      <c r="C97" s="6">
        <v>-2583.3000000000002</v>
      </c>
    </row>
    <row r="98" spans="1:3" x14ac:dyDescent="0.2">
      <c r="A98" s="8">
        <v>6</v>
      </c>
      <c r="B98" s="6">
        <v>4</v>
      </c>
      <c r="C98" s="6">
        <v>-1274.9299999999998</v>
      </c>
    </row>
    <row r="99" spans="1:3" x14ac:dyDescent="0.2">
      <c r="A99" s="8">
        <v>7</v>
      </c>
      <c r="B99" s="6">
        <v>4</v>
      </c>
      <c r="C99" s="6">
        <v>-3593.9900000000002</v>
      </c>
    </row>
    <row r="100" spans="1:3" x14ac:dyDescent="0.2">
      <c r="A100" s="8">
        <v>10</v>
      </c>
      <c r="B100" s="6">
        <v>1</v>
      </c>
      <c r="C100" s="6">
        <v>40.69</v>
      </c>
    </row>
    <row r="101" spans="1:3" x14ac:dyDescent="0.2">
      <c r="A101" s="8">
        <v>11</v>
      </c>
      <c r="B101" s="6">
        <v>4</v>
      </c>
      <c r="C101" s="6">
        <v>-54.260000000000048</v>
      </c>
    </row>
    <row r="102" spans="1:3" x14ac:dyDescent="0.2">
      <c r="A102" s="8">
        <v>12</v>
      </c>
      <c r="B102" s="6">
        <v>3</v>
      </c>
      <c r="C102" s="6">
        <v>-164.98</v>
      </c>
    </row>
    <row r="103" spans="1:3" x14ac:dyDescent="0.2">
      <c r="A103" s="8">
        <v>13</v>
      </c>
      <c r="B103" s="6">
        <v>2</v>
      </c>
      <c r="C103" s="6">
        <v>27251.49</v>
      </c>
    </row>
    <row r="104" spans="1:3" x14ac:dyDescent="0.2">
      <c r="A104" s="8">
        <v>14</v>
      </c>
      <c r="B104" s="6">
        <v>1</v>
      </c>
      <c r="C104" s="6">
        <v>641.58000000000004</v>
      </c>
    </row>
    <row r="105" spans="1:3" x14ac:dyDescent="0.2">
      <c r="A105" s="8">
        <v>15</v>
      </c>
      <c r="B105" s="6">
        <v>1</v>
      </c>
      <c r="C105" s="6">
        <v>-64.91</v>
      </c>
    </row>
    <row r="106" spans="1:3" x14ac:dyDescent="0.2">
      <c r="A106" s="8">
        <v>17</v>
      </c>
      <c r="B106" s="6">
        <v>3</v>
      </c>
      <c r="C106" s="6">
        <v>9.3800000000000026</v>
      </c>
    </row>
    <row r="107" spans="1:3" x14ac:dyDescent="0.2">
      <c r="A107" s="8">
        <v>18</v>
      </c>
      <c r="B107" s="6">
        <v>1</v>
      </c>
      <c r="C107" s="6">
        <v>331.96</v>
      </c>
    </row>
    <row r="108" spans="1:3" x14ac:dyDescent="0.2">
      <c r="A108" s="8">
        <v>19</v>
      </c>
      <c r="B108" s="6">
        <v>3</v>
      </c>
      <c r="C108" s="6">
        <v>-24.300000000000011</v>
      </c>
    </row>
    <row r="109" spans="1:3" x14ac:dyDescent="0.2">
      <c r="A109" s="8">
        <v>20</v>
      </c>
      <c r="B109" s="6">
        <v>1</v>
      </c>
      <c r="C109" s="6">
        <v>115.94</v>
      </c>
    </row>
    <row r="110" spans="1:3" x14ac:dyDescent="0.2">
      <c r="A110" s="8">
        <v>21</v>
      </c>
      <c r="B110" s="6">
        <v>2</v>
      </c>
      <c r="C110" s="6">
        <v>155.00000000000003</v>
      </c>
    </row>
    <row r="111" spans="1:3" x14ac:dyDescent="0.2">
      <c r="A111" s="8">
        <v>22</v>
      </c>
      <c r="B111" s="6">
        <v>1</v>
      </c>
      <c r="C111" s="6">
        <v>99.43</v>
      </c>
    </row>
    <row r="112" spans="1:3" x14ac:dyDescent="0.2">
      <c r="A112" s="8">
        <v>24</v>
      </c>
      <c r="B112" s="6">
        <v>1</v>
      </c>
      <c r="C112" s="6">
        <v>-32.479999999999997</v>
      </c>
    </row>
    <row r="113" spans="1:3" x14ac:dyDescent="0.2">
      <c r="A113" s="8">
        <v>25</v>
      </c>
      <c r="B113" s="6">
        <v>4</v>
      </c>
      <c r="C113" s="6">
        <v>1870.79</v>
      </c>
    </row>
    <row r="114" spans="1:3" x14ac:dyDescent="0.2">
      <c r="A114" s="8">
        <v>26</v>
      </c>
      <c r="B114" s="6">
        <v>3</v>
      </c>
      <c r="C114" s="6">
        <v>39.120000000000019</v>
      </c>
    </row>
    <row r="115" spans="1:3" x14ac:dyDescent="0.2">
      <c r="A115" s="8">
        <v>27</v>
      </c>
      <c r="B115" s="6">
        <v>2</v>
      </c>
      <c r="C115" s="6">
        <v>413.53999999999996</v>
      </c>
    </row>
    <row r="116" spans="1:3" x14ac:dyDescent="0.2">
      <c r="A116" s="8">
        <v>29</v>
      </c>
      <c r="B116" s="6">
        <v>1</v>
      </c>
      <c r="C116" s="6">
        <v>-39.700000000000003</v>
      </c>
    </row>
    <row r="117" spans="1:3" x14ac:dyDescent="0.2">
      <c r="A117" s="8">
        <v>30</v>
      </c>
      <c r="B117" s="6">
        <v>1</v>
      </c>
      <c r="C117" s="6">
        <v>254.31</v>
      </c>
    </row>
    <row r="118" spans="1:3" x14ac:dyDescent="0.2">
      <c r="A118" s="8">
        <v>31</v>
      </c>
      <c r="B118" s="6">
        <v>1</v>
      </c>
      <c r="C118" s="6">
        <v>124.22</v>
      </c>
    </row>
    <row r="119" spans="1:3" x14ac:dyDescent="0.2">
      <c r="A119" s="8">
        <v>32</v>
      </c>
      <c r="B119" s="6">
        <v>1</v>
      </c>
      <c r="C119" s="6">
        <v>1475.7</v>
      </c>
    </row>
    <row r="120" spans="1:3" x14ac:dyDescent="0.2">
      <c r="A120" s="8">
        <v>33</v>
      </c>
      <c r="B120" s="6">
        <v>1</v>
      </c>
      <c r="C120" s="6">
        <v>246.7</v>
      </c>
    </row>
    <row r="121" spans="1:3" x14ac:dyDescent="0.2">
      <c r="A121" s="8">
        <v>34</v>
      </c>
      <c r="B121" s="6">
        <v>1</v>
      </c>
      <c r="C121" s="6">
        <v>112.11</v>
      </c>
    </row>
    <row r="122" spans="1:3" x14ac:dyDescent="0.2">
      <c r="A122" s="8">
        <v>35</v>
      </c>
      <c r="B122" s="6">
        <v>2</v>
      </c>
      <c r="C122" s="6">
        <v>6608.17</v>
      </c>
    </row>
    <row r="123" spans="1:3" x14ac:dyDescent="0.2">
      <c r="A123" s="8">
        <v>36</v>
      </c>
      <c r="B123" s="6">
        <v>1</v>
      </c>
      <c r="C123" s="6">
        <v>-221.42</v>
      </c>
    </row>
    <row r="124" spans="1:3" x14ac:dyDescent="0.2">
      <c r="A124" s="8">
        <v>37</v>
      </c>
      <c r="B124" s="6">
        <v>2</v>
      </c>
      <c r="C124" s="6">
        <v>4886.83</v>
      </c>
    </row>
    <row r="125" spans="1:3" x14ac:dyDescent="0.2">
      <c r="A125" s="8">
        <v>38</v>
      </c>
      <c r="B125" s="6">
        <v>1</v>
      </c>
      <c r="C125" s="6">
        <v>238.96</v>
      </c>
    </row>
    <row r="126" spans="1:3" x14ac:dyDescent="0.2">
      <c r="A126" s="8">
        <v>39</v>
      </c>
      <c r="B126" s="6">
        <v>1</v>
      </c>
      <c r="C126" s="6">
        <v>936.39</v>
      </c>
    </row>
    <row r="127" spans="1:3" x14ac:dyDescent="0.2">
      <c r="A127" s="8">
        <v>40</v>
      </c>
      <c r="B127" s="6">
        <v>3</v>
      </c>
      <c r="C127" s="6">
        <v>3517.87</v>
      </c>
    </row>
    <row r="128" spans="1:3" x14ac:dyDescent="0.2">
      <c r="A128" s="8">
        <v>41</v>
      </c>
      <c r="B128" s="6">
        <v>1</v>
      </c>
      <c r="C128" s="6">
        <v>-77.430000000000007</v>
      </c>
    </row>
    <row r="129" spans="1:3" x14ac:dyDescent="0.2">
      <c r="A129" s="8">
        <v>42</v>
      </c>
      <c r="B129" s="6">
        <v>3</v>
      </c>
      <c r="C129" s="6">
        <v>2346.96</v>
      </c>
    </row>
    <row r="130" spans="1:3" x14ac:dyDescent="0.2">
      <c r="A130" s="8">
        <v>43</v>
      </c>
      <c r="B130" s="6">
        <v>3</v>
      </c>
      <c r="C130" s="6">
        <v>10454.02</v>
      </c>
    </row>
    <row r="131" spans="1:3" x14ac:dyDescent="0.2">
      <c r="A131" s="8">
        <v>44</v>
      </c>
      <c r="B131" s="6">
        <v>4</v>
      </c>
      <c r="C131" s="6">
        <v>8537.2000000000007</v>
      </c>
    </row>
    <row r="132" spans="1:3" x14ac:dyDescent="0.2">
      <c r="A132" s="8">
        <v>46</v>
      </c>
      <c r="B132" s="6">
        <v>3</v>
      </c>
      <c r="C132" s="6">
        <v>2753.46</v>
      </c>
    </row>
    <row r="133" spans="1:3" x14ac:dyDescent="0.2">
      <c r="A133" s="8">
        <v>48</v>
      </c>
      <c r="B133" s="6">
        <v>1</v>
      </c>
      <c r="C133" s="6">
        <v>1566.22</v>
      </c>
    </row>
    <row r="134" spans="1:3" x14ac:dyDescent="0.2">
      <c r="A134" s="8">
        <v>50</v>
      </c>
      <c r="B134" s="6">
        <v>4</v>
      </c>
      <c r="C134" s="6">
        <v>14911.34</v>
      </c>
    </row>
    <row r="135" spans="1:3" x14ac:dyDescent="0.2">
      <c r="A135" s="9" t="s">
        <v>648</v>
      </c>
      <c r="B135" s="6">
        <v>298</v>
      </c>
      <c r="C135" s="6">
        <v>54615.360000000001</v>
      </c>
    </row>
    <row r="136" spans="1:3" x14ac:dyDescent="0.2">
      <c r="A136" s="7" t="s">
        <v>45</v>
      </c>
      <c r="B136" s="6">
        <v>69</v>
      </c>
      <c r="C136" s="6">
        <v>-2736.5099999999989</v>
      </c>
    </row>
    <row r="137" spans="1:3" x14ac:dyDescent="0.2">
      <c r="A137" s="7" t="s">
        <v>24</v>
      </c>
      <c r="B137" s="6">
        <v>161</v>
      </c>
      <c r="C137" s="6">
        <v>29283.840000000011</v>
      </c>
    </row>
    <row r="138" spans="1:3" x14ac:dyDescent="0.2">
      <c r="A138" s="7" t="s">
        <v>31</v>
      </c>
      <c r="B138" s="6">
        <v>68</v>
      </c>
      <c r="C138" s="6">
        <v>28068.030000000002</v>
      </c>
    </row>
    <row r="139" spans="1:3" x14ac:dyDescent="0.2">
      <c r="A139" s="8">
        <v>1</v>
      </c>
      <c r="B139" s="6">
        <v>2</v>
      </c>
      <c r="C139" s="6">
        <v>-3524.77</v>
      </c>
    </row>
    <row r="140" spans="1:3" x14ac:dyDescent="0.2">
      <c r="A140" s="8">
        <v>3</v>
      </c>
      <c r="B140" s="6">
        <v>3</v>
      </c>
      <c r="C140" s="6">
        <v>-404.97999999999996</v>
      </c>
    </row>
    <row r="141" spans="1:3" x14ac:dyDescent="0.2">
      <c r="A141" s="8">
        <v>4</v>
      </c>
      <c r="B141" s="6">
        <v>3</v>
      </c>
      <c r="C141" s="6">
        <v>-240.14999999999998</v>
      </c>
    </row>
    <row r="142" spans="1:3" x14ac:dyDescent="0.2">
      <c r="A142" s="8">
        <v>5</v>
      </c>
      <c r="B142" s="6">
        <v>1</v>
      </c>
      <c r="C142" s="6">
        <v>-1037.31</v>
      </c>
    </row>
    <row r="143" spans="1:3" x14ac:dyDescent="0.2">
      <c r="A143" s="8">
        <v>6</v>
      </c>
      <c r="B143" s="6">
        <v>1</v>
      </c>
      <c r="C143" s="6">
        <v>-3965.66</v>
      </c>
    </row>
    <row r="144" spans="1:3" x14ac:dyDescent="0.2">
      <c r="A144" s="8">
        <v>7</v>
      </c>
      <c r="B144" s="6">
        <v>3</v>
      </c>
      <c r="C144" s="6">
        <v>-396.63999999999993</v>
      </c>
    </row>
    <row r="145" spans="1:3" x14ac:dyDescent="0.2">
      <c r="A145" s="8">
        <v>9</v>
      </c>
      <c r="B145" s="6">
        <v>1</v>
      </c>
      <c r="C145" s="6">
        <v>-64.44</v>
      </c>
    </row>
    <row r="146" spans="1:3" x14ac:dyDescent="0.2">
      <c r="A146" s="8">
        <v>10</v>
      </c>
      <c r="B146" s="6">
        <v>1</v>
      </c>
      <c r="C146" s="6">
        <v>-50.72</v>
      </c>
    </row>
    <row r="147" spans="1:3" x14ac:dyDescent="0.2">
      <c r="A147" s="8">
        <v>11</v>
      </c>
      <c r="B147" s="6">
        <v>2</v>
      </c>
      <c r="C147" s="6">
        <v>-53.419999999999995</v>
      </c>
    </row>
    <row r="148" spans="1:3" x14ac:dyDescent="0.2">
      <c r="A148" s="8">
        <v>12</v>
      </c>
      <c r="B148" s="6">
        <v>1</v>
      </c>
      <c r="C148" s="6">
        <v>-177.57</v>
      </c>
    </row>
    <row r="149" spans="1:3" x14ac:dyDescent="0.2">
      <c r="A149" s="8">
        <v>14</v>
      </c>
      <c r="B149" s="6">
        <v>2</v>
      </c>
      <c r="C149" s="6">
        <v>150.77000000000001</v>
      </c>
    </row>
    <row r="150" spans="1:3" x14ac:dyDescent="0.2">
      <c r="A150" s="8">
        <v>15</v>
      </c>
      <c r="B150" s="6">
        <v>3</v>
      </c>
      <c r="C150" s="6">
        <v>218.04999999999998</v>
      </c>
    </row>
    <row r="151" spans="1:3" x14ac:dyDescent="0.2">
      <c r="A151" s="8">
        <v>18</v>
      </c>
      <c r="B151" s="6">
        <v>1</v>
      </c>
      <c r="C151" s="6">
        <v>-5.45</v>
      </c>
    </row>
    <row r="152" spans="1:3" x14ac:dyDescent="0.2">
      <c r="A152" s="8">
        <v>20</v>
      </c>
      <c r="B152" s="6">
        <v>2</v>
      </c>
      <c r="C152" s="6">
        <v>177.70999999999998</v>
      </c>
    </row>
    <row r="153" spans="1:3" x14ac:dyDescent="0.2">
      <c r="A153" s="8">
        <v>21</v>
      </c>
      <c r="B153" s="6">
        <v>2</v>
      </c>
      <c r="C153" s="6">
        <v>204.53</v>
      </c>
    </row>
    <row r="154" spans="1:3" x14ac:dyDescent="0.2">
      <c r="A154" s="8">
        <v>22</v>
      </c>
      <c r="B154" s="6">
        <v>1</v>
      </c>
      <c r="C154" s="6">
        <v>734.46</v>
      </c>
    </row>
    <row r="155" spans="1:3" x14ac:dyDescent="0.2">
      <c r="A155" s="8">
        <v>23</v>
      </c>
      <c r="B155" s="6">
        <v>2</v>
      </c>
      <c r="C155" s="6">
        <v>185.2</v>
      </c>
    </row>
    <row r="156" spans="1:3" x14ac:dyDescent="0.2">
      <c r="A156" s="8">
        <v>25</v>
      </c>
      <c r="B156" s="6">
        <v>2</v>
      </c>
      <c r="C156" s="6">
        <v>182.24</v>
      </c>
    </row>
    <row r="157" spans="1:3" x14ac:dyDescent="0.2">
      <c r="A157" s="8">
        <v>26</v>
      </c>
      <c r="B157" s="6">
        <v>2</v>
      </c>
      <c r="C157" s="6">
        <v>-81.889999999999986</v>
      </c>
    </row>
    <row r="158" spans="1:3" x14ac:dyDescent="0.2">
      <c r="A158" s="8">
        <v>27</v>
      </c>
      <c r="B158" s="6">
        <v>1</v>
      </c>
      <c r="C158" s="6">
        <v>159.19999999999999</v>
      </c>
    </row>
    <row r="159" spans="1:3" x14ac:dyDescent="0.2">
      <c r="A159" s="8">
        <v>29</v>
      </c>
      <c r="B159" s="6">
        <v>1</v>
      </c>
      <c r="C159" s="6">
        <v>-178.28</v>
      </c>
    </row>
    <row r="160" spans="1:3" x14ac:dyDescent="0.2">
      <c r="A160" s="8">
        <v>30</v>
      </c>
      <c r="B160" s="6">
        <v>2</v>
      </c>
      <c r="C160" s="6">
        <v>772.44</v>
      </c>
    </row>
    <row r="161" spans="1:3" x14ac:dyDescent="0.2">
      <c r="A161" s="8">
        <v>31</v>
      </c>
      <c r="B161" s="6">
        <v>1</v>
      </c>
      <c r="C161" s="6">
        <v>580.73</v>
      </c>
    </row>
    <row r="162" spans="1:3" x14ac:dyDescent="0.2">
      <c r="A162" s="8">
        <v>32</v>
      </c>
      <c r="B162" s="6">
        <v>2</v>
      </c>
      <c r="C162" s="6">
        <v>1551.84</v>
      </c>
    </row>
    <row r="163" spans="1:3" x14ac:dyDescent="0.2">
      <c r="A163" s="8">
        <v>36</v>
      </c>
      <c r="B163" s="6">
        <v>2</v>
      </c>
      <c r="C163" s="6">
        <v>-27.269999999999982</v>
      </c>
    </row>
    <row r="164" spans="1:3" x14ac:dyDescent="0.2">
      <c r="A164" s="8">
        <v>37</v>
      </c>
      <c r="B164" s="6">
        <v>2</v>
      </c>
      <c r="C164" s="6">
        <v>1820.02</v>
      </c>
    </row>
    <row r="165" spans="1:3" x14ac:dyDescent="0.2">
      <c r="A165" s="8">
        <v>38</v>
      </c>
      <c r="B165" s="6">
        <v>3</v>
      </c>
      <c r="C165" s="6">
        <v>12183.439999999999</v>
      </c>
    </row>
    <row r="166" spans="1:3" x14ac:dyDescent="0.2">
      <c r="A166" s="8">
        <v>40</v>
      </c>
      <c r="B166" s="6">
        <v>3</v>
      </c>
      <c r="C166" s="6">
        <v>1741.1100000000001</v>
      </c>
    </row>
    <row r="167" spans="1:3" x14ac:dyDescent="0.2">
      <c r="A167" s="8">
        <v>41</v>
      </c>
      <c r="B167" s="6">
        <v>2</v>
      </c>
      <c r="C167" s="6">
        <v>9764.3599999999988</v>
      </c>
    </row>
    <row r="168" spans="1:3" x14ac:dyDescent="0.2">
      <c r="A168" s="8">
        <v>43</v>
      </c>
      <c r="B168" s="6">
        <v>2</v>
      </c>
      <c r="C168" s="6">
        <v>1371.3400000000001</v>
      </c>
    </row>
    <row r="169" spans="1:3" x14ac:dyDescent="0.2">
      <c r="A169" s="8">
        <v>44</v>
      </c>
      <c r="B169" s="6">
        <v>1</v>
      </c>
      <c r="C169" s="6">
        <v>1377.07</v>
      </c>
    </row>
    <row r="170" spans="1:3" x14ac:dyDescent="0.2">
      <c r="A170" s="8">
        <v>45</v>
      </c>
      <c r="B170" s="6">
        <v>3</v>
      </c>
      <c r="C170" s="6">
        <v>2061.7399999999998</v>
      </c>
    </row>
    <row r="171" spans="1:3" x14ac:dyDescent="0.2">
      <c r="A171" s="8">
        <v>46</v>
      </c>
      <c r="B171" s="6">
        <v>4</v>
      </c>
      <c r="C171" s="6">
        <v>490.11999999999989</v>
      </c>
    </row>
    <row r="172" spans="1:3" x14ac:dyDescent="0.2">
      <c r="A172" s="8">
        <v>47</v>
      </c>
      <c r="B172" s="6">
        <v>2</v>
      </c>
      <c r="C172" s="6">
        <v>1843.0700000000002</v>
      </c>
    </row>
    <row r="173" spans="1:3" x14ac:dyDescent="0.2">
      <c r="A173" s="8">
        <v>50</v>
      </c>
      <c r="B173" s="6">
        <v>2</v>
      </c>
      <c r="C173" s="6">
        <v>707.14</v>
      </c>
    </row>
    <row r="174" spans="1:3" x14ac:dyDescent="0.2">
      <c r="A174" s="9" t="s">
        <v>644</v>
      </c>
      <c r="B174" s="6">
        <v>312</v>
      </c>
      <c r="C174" s="6">
        <v>49660.610000000015</v>
      </c>
    </row>
    <row r="175" spans="1:3" x14ac:dyDescent="0.2">
      <c r="A175" s="7" t="s">
        <v>45</v>
      </c>
      <c r="B175" s="6">
        <v>47</v>
      </c>
      <c r="C175" s="6">
        <v>7121.97</v>
      </c>
    </row>
    <row r="176" spans="1:3" x14ac:dyDescent="0.2">
      <c r="A176" s="7" t="s">
        <v>24</v>
      </c>
      <c r="B176" s="6">
        <v>187</v>
      </c>
      <c r="C176" s="6">
        <v>9616.0000000000018</v>
      </c>
    </row>
    <row r="177" spans="1:3" x14ac:dyDescent="0.2">
      <c r="A177" s="7" t="s">
        <v>31</v>
      </c>
      <c r="B177" s="6">
        <v>78</v>
      </c>
      <c r="C177" s="6">
        <v>32922.639999999999</v>
      </c>
    </row>
    <row r="178" spans="1:3" x14ac:dyDescent="0.2">
      <c r="A178" s="8">
        <v>1</v>
      </c>
      <c r="B178" s="6">
        <v>2</v>
      </c>
      <c r="C178" s="6">
        <v>-282.14</v>
      </c>
    </row>
    <row r="179" spans="1:3" x14ac:dyDescent="0.2">
      <c r="A179" s="8">
        <v>3</v>
      </c>
      <c r="B179" s="6">
        <v>2</v>
      </c>
      <c r="C179" s="6">
        <v>-417.84000000000003</v>
      </c>
    </row>
    <row r="180" spans="1:3" x14ac:dyDescent="0.2">
      <c r="A180" s="8">
        <v>4</v>
      </c>
      <c r="B180" s="6">
        <v>1</v>
      </c>
      <c r="C180" s="6">
        <v>-316.44</v>
      </c>
    </row>
    <row r="181" spans="1:3" x14ac:dyDescent="0.2">
      <c r="A181" s="8">
        <v>5</v>
      </c>
      <c r="B181" s="6">
        <v>1</v>
      </c>
      <c r="C181" s="6">
        <v>-1005.92</v>
      </c>
    </row>
    <row r="182" spans="1:3" x14ac:dyDescent="0.2">
      <c r="A182" s="8">
        <v>6</v>
      </c>
      <c r="B182" s="6">
        <v>3</v>
      </c>
      <c r="C182" s="6">
        <v>-1537.1</v>
      </c>
    </row>
    <row r="183" spans="1:3" x14ac:dyDescent="0.2">
      <c r="A183" s="8">
        <v>7</v>
      </c>
      <c r="B183" s="6">
        <v>2</v>
      </c>
      <c r="C183" s="6">
        <v>-156.80000000000001</v>
      </c>
    </row>
    <row r="184" spans="1:3" x14ac:dyDescent="0.2">
      <c r="A184" s="8">
        <v>8</v>
      </c>
      <c r="B184" s="6">
        <v>2</v>
      </c>
      <c r="C184" s="6">
        <v>3861.26</v>
      </c>
    </row>
    <row r="185" spans="1:3" x14ac:dyDescent="0.2">
      <c r="A185" s="8">
        <v>10</v>
      </c>
      <c r="B185" s="6">
        <v>1</v>
      </c>
      <c r="C185" s="6">
        <v>-217.42</v>
      </c>
    </row>
    <row r="186" spans="1:3" x14ac:dyDescent="0.2">
      <c r="A186" s="8">
        <v>11</v>
      </c>
      <c r="B186" s="6">
        <v>1</v>
      </c>
      <c r="C186" s="6">
        <v>-170.66</v>
      </c>
    </row>
    <row r="187" spans="1:3" x14ac:dyDescent="0.2">
      <c r="A187" s="8">
        <v>12</v>
      </c>
      <c r="B187" s="6">
        <v>1</v>
      </c>
      <c r="C187" s="6">
        <v>-59.57</v>
      </c>
    </row>
    <row r="188" spans="1:3" x14ac:dyDescent="0.2">
      <c r="A188" s="8">
        <v>13</v>
      </c>
      <c r="B188" s="6">
        <v>2</v>
      </c>
      <c r="C188" s="6">
        <v>-102.84</v>
      </c>
    </row>
    <row r="189" spans="1:3" x14ac:dyDescent="0.2">
      <c r="A189" s="8">
        <v>17</v>
      </c>
      <c r="B189" s="6">
        <v>1</v>
      </c>
      <c r="C189" s="6">
        <v>-18.29</v>
      </c>
    </row>
    <row r="190" spans="1:3" x14ac:dyDescent="0.2">
      <c r="A190" s="8">
        <v>19</v>
      </c>
      <c r="B190" s="6">
        <v>1</v>
      </c>
      <c r="C190" s="6">
        <v>87.36</v>
      </c>
    </row>
    <row r="191" spans="1:3" x14ac:dyDescent="0.2">
      <c r="A191" s="8">
        <v>21</v>
      </c>
      <c r="B191" s="6">
        <v>3</v>
      </c>
      <c r="C191" s="6">
        <v>775.32999999999993</v>
      </c>
    </row>
    <row r="192" spans="1:3" x14ac:dyDescent="0.2">
      <c r="A192" s="8">
        <v>22</v>
      </c>
      <c r="B192" s="6">
        <v>2</v>
      </c>
      <c r="C192" s="6">
        <v>-26.81</v>
      </c>
    </row>
    <row r="193" spans="1:3" x14ac:dyDescent="0.2">
      <c r="A193" s="8">
        <v>24</v>
      </c>
      <c r="B193" s="6">
        <v>3</v>
      </c>
      <c r="C193" s="6">
        <v>1420.52</v>
      </c>
    </row>
    <row r="194" spans="1:3" x14ac:dyDescent="0.2">
      <c r="A194" s="8">
        <v>25</v>
      </c>
      <c r="B194" s="6">
        <v>1</v>
      </c>
      <c r="C194" s="6">
        <v>2856.86</v>
      </c>
    </row>
    <row r="195" spans="1:3" x14ac:dyDescent="0.2">
      <c r="A195" s="8">
        <v>26</v>
      </c>
      <c r="B195" s="6">
        <v>1</v>
      </c>
      <c r="C195" s="6">
        <v>161.51</v>
      </c>
    </row>
    <row r="196" spans="1:3" x14ac:dyDescent="0.2">
      <c r="A196" s="8">
        <v>28</v>
      </c>
      <c r="B196" s="6">
        <v>1</v>
      </c>
      <c r="C196" s="6">
        <v>1770.88</v>
      </c>
    </row>
    <row r="197" spans="1:3" x14ac:dyDescent="0.2">
      <c r="A197" s="8">
        <v>29</v>
      </c>
      <c r="B197" s="6">
        <v>3</v>
      </c>
      <c r="C197" s="6">
        <v>814.81999999999994</v>
      </c>
    </row>
    <row r="198" spans="1:3" x14ac:dyDescent="0.2">
      <c r="A198" s="8">
        <v>30</v>
      </c>
      <c r="B198" s="6">
        <v>3</v>
      </c>
      <c r="C198" s="6">
        <v>3388.83</v>
      </c>
    </row>
    <row r="199" spans="1:3" x14ac:dyDescent="0.2">
      <c r="A199" s="8">
        <v>31</v>
      </c>
      <c r="B199" s="6">
        <v>4</v>
      </c>
      <c r="C199" s="6">
        <v>1530.2</v>
      </c>
    </row>
    <row r="200" spans="1:3" x14ac:dyDescent="0.2">
      <c r="A200" s="8">
        <v>32</v>
      </c>
      <c r="B200" s="6">
        <v>2</v>
      </c>
      <c r="C200" s="6">
        <v>1473.51</v>
      </c>
    </row>
    <row r="201" spans="1:3" x14ac:dyDescent="0.2">
      <c r="A201" s="8">
        <v>33</v>
      </c>
      <c r="B201" s="6">
        <v>3</v>
      </c>
      <c r="C201" s="6">
        <v>1057.53</v>
      </c>
    </row>
    <row r="202" spans="1:3" x14ac:dyDescent="0.2">
      <c r="A202" s="8">
        <v>34</v>
      </c>
      <c r="B202" s="6">
        <v>4</v>
      </c>
      <c r="C202" s="6">
        <v>7602.920000000001</v>
      </c>
    </row>
    <row r="203" spans="1:3" x14ac:dyDescent="0.2">
      <c r="A203" s="8">
        <v>35</v>
      </c>
      <c r="B203" s="6">
        <v>1</v>
      </c>
      <c r="C203" s="6">
        <v>14.4</v>
      </c>
    </row>
    <row r="204" spans="1:3" x14ac:dyDescent="0.2">
      <c r="A204" s="8">
        <v>37</v>
      </c>
      <c r="B204" s="6">
        <v>3</v>
      </c>
      <c r="C204" s="6">
        <v>67.03</v>
      </c>
    </row>
    <row r="205" spans="1:3" x14ac:dyDescent="0.2">
      <c r="A205" s="8">
        <v>38</v>
      </c>
      <c r="B205" s="6">
        <v>1</v>
      </c>
      <c r="C205" s="6">
        <v>127.69</v>
      </c>
    </row>
    <row r="206" spans="1:3" x14ac:dyDescent="0.2">
      <c r="A206" s="8">
        <v>39</v>
      </c>
      <c r="B206" s="6">
        <v>5</v>
      </c>
      <c r="C206" s="6">
        <v>2588.89</v>
      </c>
    </row>
    <row r="207" spans="1:3" x14ac:dyDescent="0.2">
      <c r="A207" s="8">
        <v>40</v>
      </c>
      <c r="B207" s="6">
        <v>1</v>
      </c>
      <c r="C207" s="6">
        <v>1158.0899999999999</v>
      </c>
    </row>
    <row r="208" spans="1:3" x14ac:dyDescent="0.2">
      <c r="A208" s="8">
        <v>41</v>
      </c>
      <c r="B208" s="6">
        <v>4</v>
      </c>
      <c r="C208" s="6">
        <v>1556.5</v>
      </c>
    </row>
    <row r="209" spans="1:3" x14ac:dyDescent="0.2">
      <c r="A209" s="8">
        <v>43</v>
      </c>
      <c r="B209" s="6">
        <v>2</v>
      </c>
      <c r="C209" s="6">
        <v>1318.98</v>
      </c>
    </row>
    <row r="210" spans="1:3" x14ac:dyDescent="0.2">
      <c r="A210" s="8">
        <v>45</v>
      </c>
      <c r="B210" s="6">
        <v>1</v>
      </c>
      <c r="C210" s="6">
        <v>452.52</v>
      </c>
    </row>
    <row r="211" spans="1:3" x14ac:dyDescent="0.2">
      <c r="A211" s="8">
        <v>46</v>
      </c>
      <c r="B211" s="6">
        <v>4</v>
      </c>
      <c r="C211" s="6">
        <v>718.55</v>
      </c>
    </row>
    <row r="212" spans="1:3" x14ac:dyDescent="0.2">
      <c r="A212" s="8">
        <v>47</v>
      </c>
      <c r="B212" s="6">
        <v>1</v>
      </c>
      <c r="C212" s="6">
        <v>331.65</v>
      </c>
    </row>
    <row r="213" spans="1:3" x14ac:dyDescent="0.2">
      <c r="A213" s="8">
        <v>49</v>
      </c>
      <c r="B213" s="6">
        <v>4</v>
      </c>
      <c r="C213" s="6">
        <v>231.8900000000001</v>
      </c>
    </row>
    <row r="214" spans="1:3" x14ac:dyDescent="0.2">
      <c r="A214" s="8">
        <v>50</v>
      </c>
      <c r="B214" s="6">
        <v>1</v>
      </c>
      <c r="C214" s="6">
        <v>1866.75</v>
      </c>
    </row>
    <row r="215" spans="1:3" x14ac:dyDescent="0.2">
      <c r="A215" s="9" t="s">
        <v>637</v>
      </c>
      <c r="B215" s="6">
        <v>270</v>
      </c>
      <c r="C215" s="6">
        <v>79853.179999999993</v>
      </c>
    </row>
    <row r="216" spans="1:3" x14ac:dyDescent="0.2">
      <c r="A216" s="7" t="s">
        <v>45</v>
      </c>
      <c r="B216" s="6">
        <v>56</v>
      </c>
      <c r="C216" s="6">
        <v>9700.2499999999982</v>
      </c>
    </row>
    <row r="217" spans="1:3" x14ac:dyDescent="0.2">
      <c r="A217" s="7" t="s">
        <v>24</v>
      </c>
      <c r="B217" s="6">
        <v>142</v>
      </c>
      <c r="C217" s="6">
        <v>36432.319999999971</v>
      </c>
    </row>
    <row r="218" spans="1:3" x14ac:dyDescent="0.2">
      <c r="A218" s="7" t="s">
        <v>31</v>
      </c>
      <c r="B218" s="6">
        <v>72</v>
      </c>
      <c r="C218" s="6">
        <v>33720.610000000008</v>
      </c>
    </row>
    <row r="219" spans="1:3" x14ac:dyDescent="0.2">
      <c r="A219" s="8">
        <v>3</v>
      </c>
      <c r="B219" s="6">
        <v>1</v>
      </c>
      <c r="C219" s="6">
        <v>201.48</v>
      </c>
    </row>
    <row r="220" spans="1:3" x14ac:dyDescent="0.2">
      <c r="A220" s="8">
        <v>4</v>
      </c>
      <c r="B220" s="6">
        <v>1</v>
      </c>
      <c r="C220" s="6">
        <v>-29.77</v>
      </c>
    </row>
    <row r="221" spans="1:3" x14ac:dyDescent="0.2">
      <c r="A221" s="8">
        <v>5</v>
      </c>
      <c r="B221" s="6">
        <v>2</v>
      </c>
      <c r="C221" s="6">
        <v>-294.58000000000004</v>
      </c>
    </row>
    <row r="222" spans="1:3" x14ac:dyDescent="0.2">
      <c r="A222" s="8">
        <v>6</v>
      </c>
      <c r="B222" s="6">
        <v>2</v>
      </c>
      <c r="C222" s="6">
        <v>-65.069999999999993</v>
      </c>
    </row>
    <row r="223" spans="1:3" x14ac:dyDescent="0.2">
      <c r="A223" s="8">
        <v>7</v>
      </c>
      <c r="B223" s="6">
        <v>2</v>
      </c>
      <c r="C223" s="6">
        <v>-254.14</v>
      </c>
    </row>
    <row r="224" spans="1:3" x14ac:dyDescent="0.2">
      <c r="A224" s="8">
        <v>9</v>
      </c>
      <c r="B224" s="6">
        <v>1</v>
      </c>
      <c r="C224" s="6">
        <v>14</v>
      </c>
    </row>
    <row r="225" spans="1:3" x14ac:dyDescent="0.2">
      <c r="A225" s="8">
        <v>10</v>
      </c>
      <c r="B225" s="6">
        <v>3</v>
      </c>
      <c r="C225" s="6">
        <v>-455.55000000000007</v>
      </c>
    </row>
    <row r="226" spans="1:3" x14ac:dyDescent="0.2">
      <c r="A226" s="8">
        <v>11</v>
      </c>
      <c r="B226" s="6">
        <v>1</v>
      </c>
      <c r="C226" s="6">
        <v>-160.55000000000001</v>
      </c>
    </row>
    <row r="227" spans="1:3" x14ac:dyDescent="0.2">
      <c r="A227" s="8">
        <v>12</v>
      </c>
      <c r="B227" s="6">
        <v>2</v>
      </c>
      <c r="C227" s="6">
        <v>-214.56</v>
      </c>
    </row>
    <row r="228" spans="1:3" x14ac:dyDescent="0.2">
      <c r="A228" s="8">
        <v>13</v>
      </c>
      <c r="B228" s="6">
        <v>4</v>
      </c>
      <c r="C228" s="6">
        <v>-481.27000000000004</v>
      </c>
    </row>
    <row r="229" spans="1:3" x14ac:dyDescent="0.2">
      <c r="A229" s="8">
        <v>15</v>
      </c>
      <c r="B229" s="6">
        <v>5</v>
      </c>
      <c r="C229" s="6">
        <v>926.16000000000008</v>
      </c>
    </row>
    <row r="230" spans="1:3" x14ac:dyDescent="0.2">
      <c r="A230" s="8">
        <v>16</v>
      </c>
      <c r="B230" s="6">
        <v>4</v>
      </c>
      <c r="C230" s="6">
        <v>-673.92</v>
      </c>
    </row>
    <row r="231" spans="1:3" x14ac:dyDescent="0.2">
      <c r="A231" s="8">
        <v>21</v>
      </c>
      <c r="B231" s="6">
        <v>1</v>
      </c>
      <c r="C231" s="6">
        <v>100.55</v>
      </c>
    </row>
    <row r="232" spans="1:3" x14ac:dyDescent="0.2">
      <c r="A232" s="8">
        <v>22</v>
      </c>
      <c r="B232" s="6">
        <v>2</v>
      </c>
      <c r="C232" s="6">
        <v>1.3700000000000045</v>
      </c>
    </row>
    <row r="233" spans="1:3" x14ac:dyDescent="0.2">
      <c r="A233" s="8">
        <v>23</v>
      </c>
      <c r="B233" s="6">
        <v>3</v>
      </c>
      <c r="C233" s="6">
        <v>1173.0500000000002</v>
      </c>
    </row>
    <row r="234" spans="1:3" x14ac:dyDescent="0.2">
      <c r="A234" s="8">
        <v>25</v>
      </c>
      <c r="B234" s="6">
        <v>1</v>
      </c>
      <c r="C234" s="6">
        <v>5490.55</v>
      </c>
    </row>
    <row r="235" spans="1:3" x14ac:dyDescent="0.2">
      <c r="A235" s="8">
        <v>26</v>
      </c>
      <c r="B235" s="6">
        <v>2</v>
      </c>
      <c r="C235" s="6">
        <v>1437.33</v>
      </c>
    </row>
    <row r="236" spans="1:3" x14ac:dyDescent="0.2">
      <c r="A236" s="8">
        <v>27</v>
      </c>
      <c r="B236" s="6">
        <v>2</v>
      </c>
      <c r="C236" s="6">
        <v>638.34</v>
      </c>
    </row>
    <row r="237" spans="1:3" x14ac:dyDescent="0.2">
      <c r="A237" s="8">
        <v>28</v>
      </c>
      <c r="B237" s="6">
        <v>1</v>
      </c>
      <c r="C237" s="6">
        <v>-85.44</v>
      </c>
    </row>
    <row r="238" spans="1:3" x14ac:dyDescent="0.2">
      <c r="A238" s="8">
        <v>29</v>
      </c>
      <c r="B238" s="6">
        <v>4</v>
      </c>
      <c r="C238" s="6">
        <v>4149.99</v>
      </c>
    </row>
    <row r="239" spans="1:3" x14ac:dyDescent="0.2">
      <c r="A239" s="8">
        <v>30</v>
      </c>
      <c r="B239" s="6">
        <v>2</v>
      </c>
      <c r="C239" s="6">
        <v>3900.88</v>
      </c>
    </row>
    <row r="240" spans="1:3" x14ac:dyDescent="0.2">
      <c r="A240" s="8">
        <v>31</v>
      </c>
      <c r="B240" s="6">
        <v>2</v>
      </c>
      <c r="C240" s="6">
        <v>151.41</v>
      </c>
    </row>
    <row r="241" spans="1:3" x14ac:dyDescent="0.2">
      <c r="A241" s="8">
        <v>32</v>
      </c>
      <c r="B241" s="6">
        <v>2</v>
      </c>
      <c r="C241" s="6">
        <v>-91.289999999999992</v>
      </c>
    </row>
    <row r="242" spans="1:3" x14ac:dyDescent="0.2">
      <c r="A242" s="8">
        <v>34</v>
      </c>
      <c r="B242" s="6">
        <v>2</v>
      </c>
      <c r="C242" s="6">
        <v>1955.3799999999999</v>
      </c>
    </row>
    <row r="243" spans="1:3" x14ac:dyDescent="0.2">
      <c r="A243" s="8">
        <v>37</v>
      </c>
      <c r="B243" s="6">
        <v>1</v>
      </c>
      <c r="C243" s="6">
        <v>9.5500000000000007</v>
      </c>
    </row>
    <row r="244" spans="1:3" x14ac:dyDescent="0.2">
      <c r="A244" s="8">
        <v>38</v>
      </c>
      <c r="B244" s="6">
        <v>2</v>
      </c>
      <c r="C244" s="6">
        <v>1084.23</v>
      </c>
    </row>
    <row r="245" spans="1:3" x14ac:dyDescent="0.2">
      <c r="A245" s="8">
        <v>39</v>
      </c>
      <c r="B245" s="6">
        <v>1</v>
      </c>
      <c r="C245" s="6">
        <v>4037.02</v>
      </c>
    </row>
    <row r="246" spans="1:3" x14ac:dyDescent="0.2">
      <c r="A246" s="8">
        <v>40</v>
      </c>
      <c r="B246" s="6">
        <v>1</v>
      </c>
      <c r="C246" s="6">
        <v>172.33</v>
      </c>
    </row>
    <row r="247" spans="1:3" x14ac:dyDescent="0.2">
      <c r="A247" s="8">
        <v>41</v>
      </c>
      <c r="B247" s="6">
        <v>2</v>
      </c>
      <c r="C247" s="6">
        <v>1414.59</v>
      </c>
    </row>
    <row r="248" spans="1:3" x14ac:dyDescent="0.2">
      <c r="A248" s="8">
        <v>42</v>
      </c>
      <c r="B248" s="6">
        <v>1</v>
      </c>
      <c r="C248" s="6">
        <v>-183.37</v>
      </c>
    </row>
    <row r="249" spans="1:3" x14ac:dyDescent="0.2">
      <c r="A249" s="8">
        <v>43</v>
      </c>
      <c r="B249" s="6">
        <v>1</v>
      </c>
      <c r="C249" s="6">
        <v>-14.85</v>
      </c>
    </row>
    <row r="250" spans="1:3" x14ac:dyDescent="0.2">
      <c r="A250" s="8">
        <v>44</v>
      </c>
      <c r="B250" s="6">
        <v>1</v>
      </c>
      <c r="C250" s="6">
        <v>589.15</v>
      </c>
    </row>
    <row r="251" spans="1:3" x14ac:dyDescent="0.2">
      <c r="A251" s="8">
        <v>45</v>
      </c>
      <c r="B251" s="6">
        <v>1</v>
      </c>
      <c r="C251" s="6">
        <v>3502.85</v>
      </c>
    </row>
    <row r="252" spans="1:3" x14ac:dyDescent="0.2">
      <c r="A252" s="8">
        <v>46</v>
      </c>
      <c r="B252" s="6">
        <v>4</v>
      </c>
      <c r="C252" s="6">
        <v>2923.05</v>
      </c>
    </row>
    <row r="253" spans="1:3" x14ac:dyDescent="0.2">
      <c r="A253" s="8">
        <v>48</v>
      </c>
      <c r="B253" s="6">
        <v>3</v>
      </c>
      <c r="C253" s="6">
        <v>334.34999999999997</v>
      </c>
    </row>
    <row r="254" spans="1:3" x14ac:dyDescent="0.2">
      <c r="A254" s="8">
        <v>49</v>
      </c>
      <c r="B254" s="6">
        <v>1</v>
      </c>
      <c r="C254" s="6">
        <v>1886.98</v>
      </c>
    </row>
    <row r="255" spans="1:3" x14ac:dyDescent="0.2">
      <c r="A255" s="8">
        <v>50</v>
      </c>
      <c r="B255" s="6">
        <v>1</v>
      </c>
      <c r="C255" s="6">
        <v>630.38</v>
      </c>
    </row>
    <row r="256" spans="1:3" x14ac:dyDescent="0.2">
      <c r="A256" s="9" t="s">
        <v>646</v>
      </c>
      <c r="B256" s="6">
        <v>290</v>
      </c>
      <c r="C256" s="6">
        <v>31449.640000000003</v>
      </c>
    </row>
    <row r="257" spans="1:3" x14ac:dyDescent="0.2">
      <c r="A257" s="7" t="s">
        <v>45</v>
      </c>
      <c r="B257" s="6">
        <v>57</v>
      </c>
      <c r="C257" s="6">
        <v>4301.1099999999988</v>
      </c>
    </row>
    <row r="258" spans="1:3" x14ac:dyDescent="0.2">
      <c r="A258" s="7" t="s">
        <v>24</v>
      </c>
      <c r="B258" s="6">
        <v>168</v>
      </c>
      <c r="C258" s="6">
        <v>4717.0699999999988</v>
      </c>
    </row>
    <row r="259" spans="1:3" x14ac:dyDescent="0.2">
      <c r="A259" s="7" t="s">
        <v>31</v>
      </c>
      <c r="B259" s="6">
        <v>65</v>
      </c>
      <c r="C259" s="6">
        <v>22431.460000000014</v>
      </c>
    </row>
    <row r="260" spans="1:3" x14ac:dyDescent="0.2">
      <c r="A260" s="8">
        <v>1</v>
      </c>
      <c r="B260" s="6">
        <v>2</v>
      </c>
      <c r="C260" s="6">
        <v>-7705.75</v>
      </c>
    </row>
    <row r="261" spans="1:3" x14ac:dyDescent="0.2">
      <c r="A261" s="8">
        <v>3</v>
      </c>
      <c r="B261" s="6">
        <v>4</v>
      </c>
      <c r="C261" s="6">
        <v>-9664.9299999999985</v>
      </c>
    </row>
    <row r="262" spans="1:3" x14ac:dyDescent="0.2">
      <c r="A262" s="8">
        <v>4</v>
      </c>
      <c r="B262" s="6">
        <v>1</v>
      </c>
      <c r="C262" s="6">
        <v>-119.76</v>
      </c>
    </row>
    <row r="263" spans="1:3" x14ac:dyDescent="0.2">
      <c r="A263" s="8">
        <v>5</v>
      </c>
      <c r="B263" s="6">
        <v>2</v>
      </c>
      <c r="C263" s="6">
        <v>-119.74000000000001</v>
      </c>
    </row>
    <row r="264" spans="1:3" x14ac:dyDescent="0.2">
      <c r="A264" s="8">
        <v>6</v>
      </c>
      <c r="B264" s="6">
        <v>1</v>
      </c>
      <c r="C264" s="6">
        <v>-41.96</v>
      </c>
    </row>
    <row r="265" spans="1:3" x14ac:dyDescent="0.2">
      <c r="A265" s="8">
        <v>7</v>
      </c>
      <c r="B265" s="6">
        <v>4</v>
      </c>
      <c r="C265" s="6">
        <v>-300.11</v>
      </c>
    </row>
    <row r="266" spans="1:3" x14ac:dyDescent="0.2">
      <c r="A266" s="8">
        <v>8</v>
      </c>
      <c r="B266" s="6">
        <v>2</v>
      </c>
      <c r="C266" s="6">
        <v>-873.53</v>
      </c>
    </row>
    <row r="267" spans="1:3" x14ac:dyDescent="0.2">
      <c r="A267" s="8">
        <v>9</v>
      </c>
      <c r="B267" s="6">
        <v>6</v>
      </c>
      <c r="C267" s="6">
        <v>-174.79999999999995</v>
      </c>
    </row>
    <row r="268" spans="1:3" x14ac:dyDescent="0.2">
      <c r="A268" s="8">
        <v>13</v>
      </c>
      <c r="B268" s="6">
        <v>1</v>
      </c>
      <c r="C268" s="6">
        <v>-155.72</v>
      </c>
    </row>
    <row r="269" spans="1:3" x14ac:dyDescent="0.2">
      <c r="A269" s="8">
        <v>15</v>
      </c>
      <c r="B269" s="6">
        <v>3</v>
      </c>
      <c r="C269" s="6">
        <v>1068.5899999999999</v>
      </c>
    </row>
    <row r="270" spans="1:3" x14ac:dyDescent="0.2">
      <c r="A270" s="8">
        <v>19</v>
      </c>
      <c r="B270" s="6">
        <v>2</v>
      </c>
      <c r="C270" s="6">
        <v>228.08</v>
      </c>
    </row>
    <row r="271" spans="1:3" x14ac:dyDescent="0.2">
      <c r="A271" s="8">
        <v>20</v>
      </c>
      <c r="B271" s="6">
        <v>2</v>
      </c>
      <c r="C271" s="6">
        <v>2172.71</v>
      </c>
    </row>
    <row r="272" spans="1:3" x14ac:dyDescent="0.2">
      <c r="A272" s="8">
        <v>21</v>
      </c>
      <c r="B272" s="6">
        <v>1</v>
      </c>
      <c r="C272" s="6">
        <v>42.7</v>
      </c>
    </row>
    <row r="273" spans="1:3" x14ac:dyDescent="0.2">
      <c r="A273" s="8">
        <v>22</v>
      </c>
      <c r="B273" s="6">
        <v>1</v>
      </c>
      <c r="C273" s="6">
        <v>572.77</v>
      </c>
    </row>
    <row r="274" spans="1:3" x14ac:dyDescent="0.2">
      <c r="A274" s="8">
        <v>23</v>
      </c>
      <c r="B274" s="6">
        <v>1</v>
      </c>
      <c r="C274" s="6">
        <v>410.56</v>
      </c>
    </row>
    <row r="275" spans="1:3" x14ac:dyDescent="0.2">
      <c r="A275" s="8">
        <v>24</v>
      </c>
      <c r="B275" s="6">
        <v>1</v>
      </c>
      <c r="C275" s="6">
        <v>224.27</v>
      </c>
    </row>
    <row r="276" spans="1:3" x14ac:dyDescent="0.2">
      <c r="A276" s="8">
        <v>26</v>
      </c>
      <c r="B276" s="6">
        <v>1</v>
      </c>
      <c r="C276" s="6">
        <v>380.15</v>
      </c>
    </row>
    <row r="277" spans="1:3" x14ac:dyDescent="0.2">
      <c r="A277" s="8">
        <v>27</v>
      </c>
      <c r="B277" s="6">
        <v>1</v>
      </c>
      <c r="C277" s="6">
        <v>331.28</v>
      </c>
    </row>
    <row r="278" spans="1:3" x14ac:dyDescent="0.2">
      <c r="A278" s="8">
        <v>28</v>
      </c>
      <c r="B278" s="6">
        <v>2</v>
      </c>
      <c r="C278" s="6">
        <v>2044.8899999999999</v>
      </c>
    </row>
    <row r="279" spans="1:3" x14ac:dyDescent="0.2">
      <c r="A279" s="8">
        <v>29</v>
      </c>
      <c r="B279" s="6">
        <v>1</v>
      </c>
      <c r="C279" s="6">
        <v>34.39</v>
      </c>
    </row>
    <row r="280" spans="1:3" x14ac:dyDescent="0.2">
      <c r="A280" s="8">
        <v>30</v>
      </c>
      <c r="B280" s="6">
        <v>1</v>
      </c>
      <c r="C280" s="6">
        <v>81.99</v>
      </c>
    </row>
    <row r="281" spans="1:3" x14ac:dyDescent="0.2">
      <c r="A281" s="8">
        <v>31</v>
      </c>
      <c r="B281" s="6">
        <v>3</v>
      </c>
      <c r="C281" s="6">
        <v>249.2</v>
      </c>
    </row>
    <row r="282" spans="1:3" x14ac:dyDescent="0.2">
      <c r="A282" s="8">
        <v>32</v>
      </c>
      <c r="B282" s="6">
        <v>2</v>
      </c>
      <c r="C282" s="6">
        <v>2291.35</v>
      </c>
    </row>
    <row r="283" spans="1:3" x14ac:dyDescent="0.2">
      <c r="A283" s="8">
        <v>35</v>
      </c>
      <c r="B283" s="6">
        <v>4</v>
      </c>
      <c r="C283" s="6">
        <v>1088.69</v>
      </c>
    </row>
    <row r="284" spans="1:3" x14ac:dyDescent="0.2">
      <c r="A284" s="8">
        <v>36</v>
      </c>
      <c r="B284" s="6">
        <v>1</v>
      </c>
      <c r="C284" s="6">
        <v>8163.1</v>
      </c>
    </row>
    <row r="285" spans="1:3" x14ac:dyDescent="0.2">
      <c r="A285" s="8">
        <v>37</v>
      </c>
      <c r="B285" s="6">
        <v>2</v>
      </c>
      <c r="C285" s="6">
        <v>1531.07</v>
      </c>
    </row>
    <row r="286" spans="1:3" x14ac:dyDescent="0.2">
      <c r="A286" s="8">
        <v>38</v>
      </c>
      <c r="B286" s="6">
        <v>1</v>
      </c>
      <c r="C286" s="6">
        <v>11567.48</v>
      </c>
    </row>
    <row r="287" spans="1:3" x14ac:dyDescent="0.2">
      <c r="A287" s="8">
        <v>40</v>
      </c>
      <c r="B287" s="6">
        <v>1</v>
      </c>
      <c r="C287" s="6">
        <v>-91.5</v>
      </c>
    </row>
    <row r="288" spans="1:3" x14ac:dyDescent="0.2">
      <c r="A288" s="8">
        <v>42</v>
      </c>
      <c r="B288" s="6">
        <v>2</v>
      </c>
      <c r="C288" s="6">
        <v>656.31</v>
      </c>
    </row>
    <row r="289" spans="1:3" x14ac:dyDescent="0.2">
      <c r="A289" s="8">
        <v>43</v>
      </c>
      <c r="B289" s="6">
        <v>2</v>
      </c>
      <c r="C289" s="6">
        <v>235.89000000000001</v>
      </c>
    </row>
    <row r="290" spans="1:3" x14ac:dyDescent="0.2">
      <c r="A290" s="8">
        <v>44</v>
      </c>
      <c r="B290" s="6">
        <v>1</v>
      </c>
      <c r="C290" s="6">
        <v>1198.3800000000001</v>
      </c>
    </row>
    <row r="291" spans="1:3" x14ac:dyDescent="0.2">
      <c r="A291" s="8">
        <v>45</v>
      </c>
      <c r="B291" s="6">
        <v>1</v>
      </c>
      <c r="C291" s="6">
        <v>1826.35</v>
      </c>
    </row>
    <row r="292" spans="1:3" x14ac:dyDescent="0.2">
      <c r="A292" s="8">
        <v>46</v>
      </c>
      <c r="B292" s="6">
        <v>1</v>
      </c>
      <c r="C292" s="6">
        <v>231.49</v>
      </c>
    </row>
    <row r="293" spans="1:3" x14ac:dyDescent="0.2">
      <c r="A293" s="8">
        <v>48</v>
      </c>
      <c r="B293" s="6">
        <v>2</v>
      </c>
      <c r="C293" s="6">
        <v>296.22999999999996</v>
      </c>
    </row>
    <row r="294" spans="1:3" x14ac:dyDescent="0.2">
      <c r="A294" s="8">
        <v>49</v>
      </c>
      <c r="B294" s="6">
        <v>2</v>
      </c>
      <c r="C294" s="6">
        <v>4751.34</v>
      </c>
    </row>
    <row r="295" spans="1:3" x14ac:dyDescent="0.2">
      <c r="A295" s="9" t="s">
        <v>638</v>
      </c>
      <c r="B295" s="6">
        <v>312</v>
      </c>
      <c r="C295" s="6">
        <v>47036.17</v>
      </c>
    </row>
    <row r="296" spans="1:3" x14ac:dyDescent="0.2">
      <c r="A296" s="7" t="s">
        <v>45</v>
      </c>
      <c r="B296" s="6">
        <v>59</v>
      </c>
      <c r="C296" s="6">
        <v>9073.5000000000036</v>
      </c>
    </row>
    <row r="297" spans="1:3" x14ac:dyDescent="0.2">
      <c r="A297" s="7" t="s">
        <v>24</v>
      </c>
      <c r="B297" s="6">
        <v>176</v>
      </c>
      <c r="C297" s="6">
        <v>25061.790000000005</v>
      </c>
    </row>
    <row r="298" spans="1:3" x14ac:dyDescent="0.2">
      <c r="A298" s="7" t="s">
        <v>31</v>
      </c>
      <c r="B298" s="6">
        <v>77</v>
      </c>
      <c r="C298" s="6">
        <v>12900.880000000003</v>
      </c>
    </row>
    <row r="299" spans="1:3" x14ac:dyDescent="0.2">
      <c r="A299" s="8">
        <v>1</v>
      </c>
      <c r="B299" s="6">
        <v>3</v>
      </c>
      <c r="C299" s="6">
        <v>-8090.2699999999995</v>
      </c>
    </row>
    <row r="300" spans="1:3" x14ac:dyDescent="0.2">
      <c r="A300" s="8">
        <v>2</v>
      </c>
      <c r="B300" s="6">
        <v>1</v>
      </c>
      <c r="C300" s="6">
        <v>-47.68</v>
      </c>
    </row>
    <row r="301" spans="1:3" x14ac:dyDescent="0.2">
      <c r="A301" s="8">
        <v>5</v>
      </c>
      <c r="B301" s="6">
        <v>3</v>
      </c>
      <c r="C301" s="6">
        <v>-378.77</v>
      </c>
    </row>
    <row r="302" spans="1:3" x14ac:dyDescent="0.2">
      <c r="A302" s="8">
        <v>6</v>
      </c>
      <c r="B302" s="6">
        <v>1</v>
      </c>
      <c r="C302" s="6">
        <v>-25.84</v>
      </c>
    </row>
    <row r="303" spans="1:3" x14ac:dyDescent="0.2">
      <c r="A303" s="8">
        <v>8</v>
      </c>
      <c r="B303" s="6">
        <v>2</v>
      </c>
      <c r="C303" s="6">
        <v>22.540000000000003</v>
      </c>
    </row>
    <row r="304" spans="1:3" x14ac:dyDescent="0.2">
      <c r="A304" s="8">
        <v>9</v>
      </c>
      <c r="B304" s="6">
        <v>2</v>
      </c>
      <c r="C304" s="6">
        <v>-124.75999999999999</v>
      </c>
    </row>
    <row r="305" spans="1:3" x14ac:dyDescent="0.2">
      <c r="A305" s="8">
        <v>10</v>
      </c>
      <c r="B305" s="6">
        <v>2</v>
      </c>
      <c r="C305" s="6">
        <v>-452.82</v>
      </c>
    </row>
    <row r="306" spans="1:3" x14ac:dyDescent="0.2">
      <c r="A306" s="8">
        <v>12</v>
      </c>
      <c r="B306" s="6">
        <v>1</v>
      </c>
      <c r="C306" s="6">
        <v>-64.239999999999995</v>
      </c>
    </row>
    <row r="307" spans="1:3" x14ac:dyDescent="0.2">
      <c r="A307" s="8">
        <v>13</v>
      </c>
      <c r="B307" s="6">
        <v>1</v>
      </c>
      <c r="C307" s="6">
        <v>-100.37</v>
      </c>
    </row>
    <row r="308" spans="1:3" x14ac:dyDescent="0.2">
      <c r="A308" s="8">
        <v>14</v>
      </c>
      <c r="B308" s="6">
        <v>1</v>
      </c>
      <c r="C308" s="6">
        <v>-6</v>
      </c>
    </row>
    <row r="309" spans="1:3" x14ac:dyDescent="0.2">
      <c r="A309" s="8">
        <v>15</v>
      </c>
      <c r="B309" s="6">
        <v>2</v>
      </c>
      <c r="C309" s="6">
        <v>27.36</v>
      </c>
    </row>
    <row r="310" spans="1:3" x14ac:dyDescent="0.2">
      <c r="A310" s="8">
        <v>16</v>
      </c>
      <c r="B310" s="6">
        <v>4</v>
      </c>
      <c r="C310" s="6">
        <v>387.64</v>
      </c>
    </row>
    <row r="311" spans="1:3" x14ac:dyDescent="0.2">
      <c r="A311" s="8">
        <v>17</v>
      </c>
      <c r="B311" s="6">
        <v>3</v>
      </c>
      <c r="C311" s="6">
        <v>-23.499999999999993</v>
      </c>
    </row>
    <row r="312" spans="1:3" x14ac:dyDescent="0.2">
      <c r="A312" s="8">
        <v>20</v>
      </c>
      <c r="B312" s="6">
        <v>1</v>
      </c>
      <c r="C312" s="6">
        <v>183.71</v>
      </c>
    </row>
    <row r="313" spans="1:3" x14ac:dyDescent="0.2">
      <c r="A313" s="8">
        <v>21</v>
      </c>
      <c r="B313" s="6">
        <v>2</v>
      </c>
      <c r="C313" s="6">
        <v>620.78</v>
      </c>
    </row>
    <row r="314" spans="1:3" x14ac:dyDescent="0.2">
      <c r="A314" s="8">
        <v>22</v>
      </c>
      <c r="B314" s="6">
        <v>1</v>
      </c>
      <c r="C314" s="6">
        <v>-279.23</v>
      </c>
    </row>
    <row r="315" spans="1:3" x14ac:dyDescent="0.2">
      <c r="A315" s="8">
        <v>23</v>
      </c>
      <c r="B315" s="6">
        <v>2</v>
      </c>
      <c r="C315" s="6">
        <v>241.03</v>
      </c>
    </row>
    <row r="316" spans="1:3" x14ac:dyDescent="0.2">
      <c r="A316" s="8">
        <v>24</v>
      </c>
      <c r="B316" s="6">
        <v>3</v>
      </c>
      <c r="C316" s="6">
        <v>2613.3200000000002</v>
      </c>
    </row>
    <row r="317" spans="1:3" x14ac:dyDescent="0.2">
      <c r="A317" s="8">
        <v>25</v>
      </c>
      <c r="B317" s="6">
        <v>1</v>
      </c>
      <c r="C317" s="6">
        <v>264.87</v>
      </c>
    </row>
    <row r="318" spans="1:3" x14ac:dyDescent="0.2">
      <c r="A318" s="8">
        <v>26</v>
      </c>
      <c r="B318" s="6">
        <v>2</v>
      </c>
      <c r="C318" s="6">
        <v>66.340000000000018</v>
      </c>
    </row>
    <row r="319" spans="1:3" x14ac:dyDescent="0.2">
      <c r="A319" s="8">
        <v>27</v>
      </c>
      <c r="B319" s="6">
        <v>2</v>
      </c>
      <c r="C319" s="6">
        <v>1132.97</v>
      </c>
    </row>
    <row r="320" spans="1:3" x14ac:dyDescent="0.2">
      <c r="A320" s="8">
        <v>28</v>
      </c>
      <c r="B320" s="6">
        <v>2</v>
      </c>
      <c r="C320" s="6">
        <v>504.49</v>
      </c>
    </row>
    <row r="321" spans="1:3" x14ac:dyDescent="0.2">
      <c r="A321" s="8">
        <v>31</v>
      </c>
      <c r="B321" s="6">
        <v>4</v>
      </c>
      <c r="C321" s="6">
        <v>165.80999999999997</v>
      </c>
    </row>
    <row r="322" spans="1:3" x14ac:dyDescent="0.2">
      <c r="A322" s="8">
        <v>32</v>
      </c>
      <c r="B322" s="6">
        <v>2</v>
      </c>
      <c r="C322" s="6">
        <v>947.31999999999994</v>
      </c>
    </row>
    <row r="323" spans="1:3" x14ac:dyDescent="0.2">
      <c r="A323" s="8">
        <v>34</v>
      </c>
      <c r="B323" s="6">
        <v>2</v>
      </c>
      <c r="C323" s="6">
        <v>599.6</v>
      </c>
    </row>
    <row r="324" spans="1:3" x14ac:dyDescent="0.2">
      <c r="A324" s="8">
        <v>35</v>
      </c>
      <c r="B324" s="6">
        <v>2</v>
      </c>
      <c r="C324" s="6">
        <v>1537.89</v>
      </c>
    </row>
    <row r="325" spans="1:3" x14ac:dyDescent="0.2">
      <c r="A325" s="8">
        <v>38</v>
      </c>
      <c r="B325" s="6">
        <v>1</v>
      </c>
      <c r="C325" s="6">
        <v>1641.81</v>
      </c>
    </row>
    <row r="326" spans="1:3" x14ac:dyDescent="0.2">
      <c r="A326" s="8">
        <v>39</v>
      </c>
      <c r="B326" s="6">
        <v>4</v>
      </c>
      <c r="C326" s="6">
        <v>3623.83</v>
      </c>
    </row>
    <row r="327" spans="1:3" x14ac:dyDescent="0.2">
      <c r="A327" s="8">
        <v>41</v>
      </c>
      <c r="B327" s="6">
        <v>2</v>
      </c>
      <c r="C327" s="6">
        <v>749.52</v>
      </c>
    </row>
    <row r="328" spans="1:3" x14ac:dyDescent="0.2">
      <c r="A328" s="8">
        <v>42</v>
      </c>
      <c r="B328" s="6">
        <v>3</v>
      </c>
      <c r="C328" s="6">
        <v>573.48</v>
      </c>
    </row>
    <row r="329" spans="1:3" x14ac:dyDescent="0.2">
      <c r="A329" s="8">
        <v>43</v>
      </c>
      <c r="B329" s="6">
        <v>3</v>
      </c>
      <c r="C329" s="6">
        <v>502.2</v>
      </c>
    </row>
    <row r="330" spans="1:3" x14ac:dyDescent="0.2">
      <c r="A330" s="8">
        <v>44</v>
      </c>
      <c r="B330" s="6">
        <v>4</v>
      </c>
      <c r="C330" s="6">
        <v>1435.3100000000002</v>
      </c>
    </row>
    <row r="331" spans="1:3" x14ac:dyDescent="0.2">
      <c r="A331" s="8">
        <v>45</v>
      </c>
      <c r="B331" s="6">
        <v>1</v>
      </c>
      <c r="C331" s="6">
        <v>627.65</v>
      </c>
    </row>
    <row r="332" spans="1:3" x14ac:dyDescent="0.2">
      <c r="A332" s="8">
        <v>46</v>
      </c>
      <c r="B332" s="6">
        <v>3</v>
      </c>
      <c r="C332" s="6">
        <v>1259.9399999999998</v>
      </c>
    </row>
    <row r="333" spans="1:3" x14ac:dyDescent="0.2">
      <c r="A333" s="8">
        <v>47</v>
      </c>
      <c r="B333" s="6">
        <v>1</v>
      </c>
      <c r="C333" s="6">
        <v>438.38</v>
      </c>
    </row>
    <row r="334" spans="1:3" x14ac:dyDescent="0.2">
      <c r="A334" s="8">
        <v>48</v>
      </c>
      <c r="B334" s="6">
        <v>2</v>
      </c>
      <c r="C334" s="6">
        <v>2405.12</v>
      </c>
    </row>
    <row r="335" spans="1:3" x14ac:dyDescent="0.2">
      <c r="A335" s="8">
        <v>50</v>
      </c>
      <c r="B335" s="6">
        <v>1</v>
      </c>
      <c r="C335" s="6">
        <v>-78.55</v>
      </c>
    </row>
    <row r="336" spans="1:3" x14ac:dyDescent="0.2">
      <c r="A336" s="9" t="s">
        <v>639</v>
      </c>
      <c r="B336" s="6">
        <v>321</v>
      </c>
      <c r="C336" s="6">
        <v>73811.689999999988</v>
      </c>
    </row>
    <row r="337" spans="1:3" x14ac:dyDescent="0.2">
      <c r="A337" s="7" t="s">
        <v>45</v>
      </c>
      <c r="B337" s="6">
        <v>63</v>
      </c>
      <c r="C337" s="6">
        <v>9143.2200000000012</v>
      </c>
    </row>
    <row r="338" spans="1:3" x14ac:dyDescent="0.2">
      <c r="A338" s="7" t="s">
        <v>24</v>
      </c>
      <c r="B338" s="6">
        <v>175</v>
      </c>
      <c r="C338" s="6">
        <v>29809.139999999992</v>
      </c>
    </row>
    <row r="339" spans="1:3" x14ac:dyDescent="0.2">
      <c r="A339" s="7" t="s">
        <v>31</v>
      </c>
      <c r="B339" s="6">
        <v>83</v>
      </c>
      <c r="C339" s="6">
        <v>34859.33</v>
      </c>
    </row>
    <row r="340" spans="1:3" x14ac:dyDescent="0.2">
      <c r="A340" s="8">
        <v>2</v>
      </c>
      <c r="B340" s="6">
        <v>1</v>
      </c>
      <c r="C340" s="6">
        <v>-186.39</v>
      </c>
    </row>
    <row r="341" spans="1:3" x14ac:dyDescent="0.2">
      <c r="A341" s="8">
        <v>3</v>
      </c>
      <c r="B341" s="6">
        <v>1</v>
      </c>
      <c r="C341" s="6">
        <v>-2392.04</v>
      </c>
    </row>
    <row r="342" spans="1:3" x14ac:dyDescent="0.2">
      <c r="A342" s="8">
        <v>4</v>
      </c>
      <c r="B342" s="6">
        <v>4</v>
      </c>
      <c r="C342" s="6">
        <v>-5168.43</v>
      </c>
    </row>
    <row r="343" spans="1:3" x14ac:dyDescent="0.2">
      <c r="A343" s="8">
        <v>5</v>
      </c>
      <c r="B343" s="6">
        <v>3</v>
      </c>
      <c r="C343" s="6">
        <v>-1343.27</v>
      </c>
    </row>
    <row r="344" spans="1:3" x14ac:dyDescent="0.2">
      <c r="A344" s="8">
        <v>6</v>
      </c>
      <c r="B344" s="6">
        <v>2</v>
      </c>
      <c r="C344" s="6">
        <v>-422.72999999999996</v>
      </c>
    </row>
    <row r="345" spans="1:3" x14ac:dyDescent="0.2">
      <c r="A345" s="8">
        <v>8</v>
      </c>
      <c r="B345" s="6">
        <v>1</v>
      </c>
      <c r="C345" s="6">
        <v>-218.49</v>
      </c>
    </row>
    <row r="346" spans="1:3" x14ac:dyDescent="0.2">
      <c r="A346" s="8">
        <v>9</v>
      </c>
      <c r="B346" s="6">
        <v>3</v>
      </c>
      <c r="C346" s="6">
        <v>-698.13</v>
      </c>
    </row>
    <row r="347" spans="1:3" x14ac:dyDescent="0.2">
      <c r="A347" s="8">
        <v>10</v>
      </c>
      <c r="B347" s="6">
        <v>5</v>
      </c>
      <c r="C347" s="6">
        <v>-113.54000000000019</v>
      </c>
    </row>
    <row r="348" spans="1:3" x14ac:dyDescent="0.2">
      <c r="A348" s="8">
        <v>11</v>
      </c>
      <c r="B348" s="6">
        <v>1</v>
      </c>
      <c r="C348" s="6">
        <v>-113.4</v>
      </c>
    </row>
    <row r="349" spans="1:3" x14ac:dyDescent="0.2">
      <c r="A349" s="8">
        <v>12</v>
      </c>
      <c r="B349" s="6">
        <v>2</v>
      </c>
      <c r="C349" s="6">
        <v>274.39</v>
      </c>
    </row>
    <row r="350" spans="1:3" x14ac:dyDescent="0.2">
      <c r="A350" s="8">
        <v>16</v>
      </c>
      <c r="B350" s="6">
        <v>1</v>
      </c>
      <c r="C350" s="6">
        <v>877.53</v>
      </c>
    </row>
    <row r="351" spans="1:3" x14ac:dyDescent="0.2">
      <c r="A351" s="8">
        <v>17</v>
      </c>
      <c r="B351" s="6">
        <v>2</v>
      </c>
      <c r="C351" s="6">
        <v>-132.95000000000002</v>
      </c>
    </row>
    <row r="352" spans="1:3" x14ac:dyDescent="0.2">
      <c r="A352" s="8">
        <v>18</v>
      </c>
      <c r="B352" s="6">
        <v>2</v>
      </c>
      <c r="C352" s="6">
        <v>-49.99</v>
      </c>
    </row>
    <row r="353" spans="1:3" x14ac:dyDescent="0.2">
      <c r="A353" s="8">
        <v>19</v>
      </c>
      <c r="B353" s="6">
        <v>1</v>
      </c>
      <c r="C353" s="6">
        <v>146.31</v>
      </c>
    </row>
    <row r="354" spans="1:3" x14ac:dyDescent="0.2">
      <c r="A354" s="8">
        <v>20</v>
      </c>
      <c r="B354" s="6">
        <v>2</v>
      </c>
      <c r="C354" s="6">
        <v>432.13</v>
      </c>
    </row>
    <row r="355" spans="1:3" x14ac:dyDescent="0.2">
      <c r="A355" s="8">
        <v>21</v>
      </c>
      <c r="B355" s="6">
        <v>2</v>
      </c>
      <c r="C355" s="6">
        <v>-68.290000000000006</v>
      </c>
    </row>
    <row r="356" spans="1:3" x14ac:dyDescent="0.2">
      <c r="A356" s="8">
        <v>23</v>
      </c>
      <c r="B356" s="6">
        <v>2</v>
      </c>
      <c r="C356" s="6">
        <v>-170.33999999999997</v>
      </c>
    </row>
    <row r="357" spans="1:3" x14ac:dyDescent="0.2">
      <c r="A357" s="8">
        <v>24</v>
      </c>
      <c r="B357" s="6">
        <v>1</v>
      </c>
      <c r="C357" s="6">
        <v>-36.65</v>
      </c>
    </row>
    <row r="358" spans="1:3" x14ac:dyDescent="0.2">
      <c r="A358" s="8">
        <v>25</v>
      </c>
      <c r="B358" s="6">
        <v>3</v>
      </c>
      <c r="C358" s="6">
        <v>734.79</v>
      </c>
    </row>
    <row r="359" spans="1:3" x14ac:dyDescent="0.2">
      <c r="A359" s="8">
        <v>26</v>
      </c>
      <c r="B359" s="6">
        <v>3</v>
      </c>
      <c r="C359" s="6">
        <v>1268.29</v>
      </c>
    </row>
    <row r="360" spans="1:3" x14ac:dyDescent="0.2">
      <c r="A360" s="8">
        <v>28</v>
      </c>
      <c r="B360" s="6">
        <v>3</v>
      </c>
      <c r="C360" s="6">
        <v>791.57999999999993</v>
      </c>
    </row>
    <row r="361" spans="1:3" x14ac:dyDescent="0.2">
      <c r="A361" s="8">
        <v>29</v>
      </c>
      <c r="B361" s="6">
        <v>1</v>
      </c>
      <c r="C361" s="6">
        <v>6.3</v>
      </c>
    </row>
    <row r="362" spans="1:3" x14ac:dyDescent="0.2">
      <c r="A362" s="8">
        <v>30</v>
      </c>
      <c r="B362" s="6">
        <v>2</v>
      </c>
      <c r="C362" s="6">
        <v>1157.19</v>
      </c>
    </row>
    <row r="363" spans="1:3" x14ac:dyDescent="0.2">
      <c r="A363" s="8">
        <v>31</v>
      </c>
      <c r="B363" s="6">
        <v>1</v>
      </c>
      <c r="C363" s="6">
        <v>580.38</v>
      </c>
    </row>
    <row r="364" spans="1:3" x14ac:dyDescent="0.2">
      <c r="A364" s="8">
        <v>32</v>
      </c>
      <c r="B364" s="6">
        <v>1</v>
      </c>
      <c r="C364" s="6">
        <v>211.75</v>
      </c>
    </row>
    <row r="365" spans="1:3" x14ac:dyDescent="0.2">
      <c r="A365" s="8">
        <v>33</v>
      </c>
      <c r="B365" s="6">
        <v>2</v>
      </c>
      <c r="C365" s="6">
        <v>1296.1799999999998</v>
      </c>
    </row>
    <row r="366" spans="1:3" x14ac:dyDescent="0.2">
      <c r="A366" s="8">
        <v>34</v>
      </c>
      <c r="B366" s="6">
        <v>1</v>
      </c>
      <c r="C366" s="6">
        <v>698.18</v>
      </c>
    </row>
    <row r="367" spans="1:3" x14ac:dyDescent="0.2">
      <c r="A367" s="8">
        <v>35</v>
      </c>
      <c r="B367" s="6">
        <v>4</v>
      </c>
      <c r="C367" s="6">
        <v>2642.6500000000005</v>
      </c>
    </row>
    <row r="368" spans="1:3" x14ac:dyDescent="0.2">
      <c r="A368" s="8">
        <v>36</v>
      </c>
      <c r="B368" s="6">
        <v>2</v>
      </c>
      <c r="C368" s="6">
        <v>1609.25</v>
      </c>
    </row>
    <row r="369" spans="1:3" x14ac:dyDescent="0.2">
      <c r="A369" s="8">
        <v>37</v>
      </c>
      <c r="B369" s="6">
        <v>1</v>
      </c>
      <c r="C369" s="6">
        <v>741.39</v>
      </c>
    </row>
    <row r="370" spans="1:3" x14ac:dyDescent="0.2">
      <c r="A370" s="8">
        <v>38</v>
      </c>
      <c r="B370" s="6">
        <v>3</v>
      </c>
      <c r="C370" s="6">
        <v>367.25</v>
      </c>
    </row>
    <row r="371" spans="1:3" x14ac:dyDescent="0.2">
      <c r="A371" s="8">
        <v>40</v>
      </c>
      <c r="B371" s="6">
        <v>1</v>
      </c>
      <c r="C371" s="6">
        <v>1870.06</v>
      </c>
    </row>
    <row r="372" spans="1:3" x14ac:dyDescent="0.2">
      <c r="A372" s="8">
        <v>41</v>
      </c>
      <c r="B372" s="6">
        <v>3</v>
      </c>
      <c r="C372" s="6">
        <v>12012.65</v>
      </c>
    </row>
    <row r="373" spans="1:3" x14ac:dyDescent="0.2">
      <c r="A373" s="8">
        <v>42</v>
      </c>
      <c r="B373" s="6">
        <v>1</v>
      </c>
      <c r="C373" s="6">
        <v>1227.54</v>
      </c>
    </row>
    <row r="374" spans="1:3" x14ac:dyDescent="0.2">
      <c r="A374" s="8">
        <v>43</v>
      </c>
      <c r="B374" s="6">
        <v>2</v>
      </c>
      <c r="C374" s="6">
        <v>2872.49</v>
      </c>
    </row>
    <row r="375" spans="1:3" x14ac:dyDescent="0.2">
      <c r="A375" s="8">
        <v>44</v>
      </c>
      <c r="B375" s="6">
        <v>2</v>
      </c>
      <c r="C375" s="6">
        <v>881.5</v>
      </c>
    </row>
    <row r="376" spans="1:3" x14ac:dyDescent="0.2">
      <c r="A376" s="8">
        <v>45</v>
      </c>
      <c r="B376" s="6">
        <v>1</v>
      </c>
      <c r="C376" s="6">
        <v>5461.36</v>
      </c>
    </row>
    <row r="377" spans="1:3" x14ac:dyDescent="0.2">
      <c r="A377" s="8">
        <v>46</v>
      </c>
      <c r="B377" s="6">
        <v>4</v>
      </c>
      <c r="C377" s="6">
        <v>1587.25</v>
      </c>
    </row>
    <row r="378" spans="1:3" x14ac:dyDescent="0.2">
      <c r="A378" s="8">
        <v>47</v>
      </c>
      <c r="B378" s="6">
        <v>1</v>
      </c>
      <c r="C378" s="6">
        <v>1422.63</v>
      </c>
    </row>
    <row r="379" spans="1:3" x14ac:dyDescent="0.2">
      <c r="A379" s="8">
        <v>48</v>
      </c>
      <c r="B379" s="6">
        <v>1</v>
      </c>
      <c r="C379" s="6">
        <v>1380.35</v>
      </c>
    </row>
    <row r="380" spans="1:3" x14ac:dyDescent="0.2">
      <c r="A380" s="8">
        <v>49</v>
      </c>
      <c r="B380" s="6">
        <v>1</v>
      </c>
      <c r="C380" s="6">
        <v>-155.55000000000001</v>
      </c>
    </row>
    <row r="381" spans="1:3" x14ac:dyDescent="0.2">
      <c r="A381" s="8">
        <v>50</v>
      </c>
      <c r="B381" s="6">
        <v>3</v>
      </c>
      <c r="C381" s="6">
        <v>3578.1500000000005</v>
      </c>
    </row>
    <row r="382" spans="1:3" x14ac:dyDescent="0.2">
      <c r="A382" s="9" t="s">
        <v>641</v>
      </c>
      <c r="B382" s="6">
        <v>287</v>
      </c>
      <c r="C382" s="6">
        <v>74391.310000000041</v>
      </c>
    </row>
    <row r="383" spans="1:3" x14ac:dyDescent="0.2">
      <c r="A383" s="7" t="s">
        <v>45</v>
      </c>
      <c r="B383" s="6">
        <v>51</v>
      </c>
      <c r="C383" s="6">
        <v>19637.64</v>
      </c>
    </row>
    <row r="384" spans="1:3" x14ac:dyDescent="0.2">
      <c r="A384" s="7" t="s">
        <v>24</v>
      </c>
      <c r="B384" s="6">
        <v>182</v>
      </c>
      <c r="C384" s="6">
        <v>31581.749999999982</v>
      </c>
    </row>
    <row r="385" spans="1:3" x14ac:dyDescent="0.2">
      <c r="A385" s="7" t="s">
        <v>31</v>
      </c>
      <c r="B385" s="6">
        <v>54</v>
      </c>
      <c r="C385" s="6">
        <v>23171.920000000002</v>
      </c>
    </row>
    <row r="386" spans="1:3" x14ac:dyDescent="0.2">
      <c r="A386" s="8">
        <v>2</v>
      </c>
      <c r="B386" s="6">
        <v>2</v>
      </c>
      <c r="C386" s="6">
        <v>-870.41</v>
      </c>
    </row>
    <row r="387" spans="1:3" x14ac:dyDescent="0.2">
      <c r="A387" s="8">
        <v>3</v>
      </c>
      <c r="B387" s="6">
        <v>1</v>
      </c>
      <c r="C387" s="6">
        <v>-535.92999999999995</v>
      </c>
    </row>
    <row r="388" spans="1:3" x14ac:dyDescent="0.2">
      <c r="A388" s="8">
        <v>4</v>
      </c>
      <c r="B388" s="6">
        <v>3</v>
      </c>
      <c r="C388" s="6">
        <v>-14170.670000000002</v>
      </c>
    </row>
    <row r="389" spans="1:3" x14ac:dyDescent="0.2">
      <c r="A389" s="8">
        <v>5</v>
      </c>
      <c r="B389" s="6">
        <v>2</v>
      </c>
      <c r="C389" s="6">
        <v>-343.40000000000003</v>
      </c>
    </row>
    <row r="390" spans="1:3" x14ac:dyDescent="0.2">
      <c r="A390" s="8">
        <v>6</v>
      </c>
      <c r="B390" s="6">
        <v>1</v>
      </c>
      <c r="C390" s="6">
        <v>-184.63</v>
      </c>
    </row>
    <row r="391" spans="1:3" x14ac:dyDescent="0.2">
      <c r="A391" s="8">
        <v>7</v>
      </c>
      <c r="B391" s="6">
        <v>1</v>
      </c>
      <c r="C391" s="6">
        <v>-216.38</v>
      </c>
    </row>
    <row r="392" spans="1:3" x14ac:dyDescent="0.2">
      <c r="A392" s="8">
        <v>8</v>
      </c>
      <c r="B392" s="6">
        <v>1</v>
      </c>
      <c r="C392" s="6">
        <v>-7.7</v>
      </c>
    </row>
    <row r="393" spans="1:3" x14ac:dyDescent="0.2">
      <c r="A393" s="8">
        <v>9</v>
      </c>
      <c r="B393" s="6">
        <v>1</v>
      </c>
      <c r="C393" s="6">
        <v>-173.31</v>
      </c>
    </row>
    <row r="394" spans="1:3" x14ac:dyDescent="0.2">
      <c r="A394" s="8">
        <v>10</v>
      </c>
      <c r="B394" s="6">
        <v>2</v>
      </c>
      <c r="C394" s="6">
        <v>2.5300000000000011</v>
      </c>
    </row>
    <row r="395" spans="1:3" x14ac:dyDescent="0.2">
      <c r="A395" s="8">
        <v>11</v>
      </c>
      <c r="B395" s="6">
        <v>1</v>
      </c>
      <c r="C395" s="6">
        <v>-206.93</v>
      </c>
    </row>
    <row r="396" spans="1:3" x14ac:dyDescent="0.2">
      <c r="A396" s="8">
        <v>12</v>
      </c>
      <c r="B396" s="6">
        <v>1</v>
      </c>
      <c r="C396" s="6">
        <v>5327.54</v>
      </c>
    </row>
    <row r="397" spans="1:3" x14ac:dyDescent="0.2">
      <c r="A397" s="8">
        <v>15</v>
      </c>
      <c r="B397" s="6">
        <v>2</v>
      </c>
      <c r="C397" s="6">
        <v>-77.390000000000015</v>
      </c>
    </row>
    <row r="398" spans="1:3" x14ac:dyDescent="0.2">
      <c r="A398" s="8">
        <v>16</v>
      </c>
      <c r="B398" s="6">
        <v>1</v>
      </c>
      <c r="C398" s="6">
        <v>112.91</v>
      </c>
    </row>
    <row r="399" spans="1:3" x14ac:dyDescent="0.2">
      <c r="A399" s="8">
        <v>17</v>
      </c>
      <c r="B399" s="6">
        <v>3</v>
      </c>
      <c r="C399" s="6">
        <v>434.67</v>
      </c>
    </row>
    <row r="400" spans="1:3" x14ac:dyDescent="0.2">
      <c r="A400" s="8">
        <v>18</v>
      </c>
      <c r="B400" s="6">
        <v>1</v>
      </c>
      <c r="C400" s="6">
        <v>197.73</v>
      </c>
    </row>
    <row r="401" spans="1:3" x14ac:dyDescent="0.2">
      <c r="A401" s="8">
        <v>19</v>
      </c>
      <c r="B401" s="6">
        <v>1</v>
      </c>
      <c r="C401" s="6">
        <v>2813.62</v>
      </c>
    </row>
    <row r="402" spans="1:3" x14ac:dyDescent="0.2">
      <c r="A402" s="8">
        <v>21</v>
      </c>
      <c r="B402" s="6">
        <v>1</v>
      </c>
      <c r="C402" s="6">
        <v>143.5</v>
      </c>
    </row>
    <row r="403" spans="1:3" x14ac:dyDescent="0.2">
      <c r="A403" s="8">
        <v>22</v>
      </c>
      <c r="B403" s="6">
        <v>1</v>
      </c>
      <c r="C403" s="6">
        <v>331.79</v>
      </c>
    </row>
    <row r="404" spans="1:3" x14ac:dyDescent="0.2">
      <c r="A404" s="8">
        <v>23</v>
      </c>
      <c r="B404" s="6">
        <v>1</v>
      </c>
      <c r="C404" s="6">
        <v>-2.1</v>
      </c>
    </row>
    <row r="405" spans="1:3" x14ac:dyDescent="0.2">
      <c r="A405" s="8">
        <v>24</v>
      </c>
      <c r="B405" s="6">
        <v>2</v>
      </c>
      <c r="C405" s="6">
        <v>889.19999999999993</v>
      </c>
    </row>
    <row r="406" spans="1:3" x14ac:dyDescent="0.2">
      <c r="A406" s="8">
        <v>26</v>
      </c>
      <c r="B406" s="6">
        <v>1</v>
      </c>
      <c r="C406" s="6">
        <v>315.58999999999997</v>
      </c>
    </row>
    <row r="407" spans="1:3" x14ac:dyDescent="0.2">
      <c r="A407" s="8">
        <v>28</v>
      </c>
      <c r="B407" s="6">
        <v>1</v>
      </c>
      <c r="C407" s="6">
        <v>3262.21</v>
      </c>
    </row>
    <row r="408" spans="1:3" x14ac:dyDescent="0.2">
      <c r="A408" s="8">
        <v>31</v>
      </c>
      <c r="B408" s="6">
        <v>2</v>
      </c>
      <c r="C408" s="6">
        <v>557.96</v>
      </c>
    </row>
    <row r="409" spans="1:3" x14ac:dyDescent="0.2">
      <c r="A409" s="8">
        <v>33</v>
      </c>
      <c r="B409" s="6">
        <v>2</v>
      </c>
      <c r="C409" s="6">
        <v>272.67</v>
      </c>
    </row>
    <row r="410" spans="1:3" x14ac:dyDescent="0.2">
      <c r="A410" s="8">
        <v>35</v>
      </c>
      <c r="B410" s="6">
        <v>1</v>
      </c>
      <c r="C410" s="6">
        <v>509.75</v>
      </c>
    </row>
    <row r="411" spans="1:3" x14ac:dyDescent="0.2">
      <c r="A411" s="8">
        <v>36</v>
      </c>
      <c r="B411" s="6">
        <v>2</v>
      </c>
      <c r="C411" s="6">
        <v>7916.1100000000006</v>
      </c>
    </row>
    <row r="412" spans="1:3" x14ac:dyDescent="0.2">
      <c r="A412" s="8">
        <v>37</v>
      </c>
      <c r="B412" s="6">
        <v>2</v>
      </c>
      <c r="C412" s="6">
        <v>493.75</v>
      </c>
    </row>
    <row r="413" spans="1:3" x14ac:dyDescent="0.2">
      <c r="A413" s="8">
        <v>38</v>
      </c>
      <c r="B413" s="6">
        <v>1</v>
      </c>
      <c r="C413" s="6">
        <v>376.81</v>
      </c>
    </row>
    <row r="414" spans="1:3" x14ac:dyDescent="0.2">
      <c r="A414" s="8">
        <v>39</v>
      </c>
      <c r="B414" s="6">
        <v>3</v>
      </c>
      <c r="C414" s="6">
        <v>3097.08</v>
      </c>
    </row>
    <row r="415" spans="1:3" x14ac:dyDescent="0.2">
      <c r="A415" s="8">
        <v>42</v>
      </c>
      <c r="B415" s="6">
        <v>1</v>
      </c>
      <c r="C415" s="6">
        <v>2380.13</v>
      </c>
    </row>
    <row r="416" spans="1:3" x14ac:dyDescent="0.2">
      <c r="A416" s="8">
        <v>43</v>
      </c>
      <c r="B416" s="6">
        <v>1</v>
      </c>
      <c r="C416" s="6">
        <v>887.08</v>
      </c>
    </row>
    <row r="417" spans="1:3" x14ac:dyDescent="0.2">
      <c r="A417" s="8">
        <v>44</v>
      </c>
      <c r="B417" s="6">
        <v>2</v>
      </c>
      <c r="C417" s="6">
        <v>163.27000000000001</v>
      </c>
    </row>
    <row r="418" spans="1:3" x14ac:dyDescent="0.2">
      <c r="A418" s="8">
        <v>47</v>
      </c>
      <c r="B418" s="6">
        <v>1</v>
      </c>
      <c r="C418" s="6">
        <v>781.28</v>
      </c>
    </row>
    <row r="419" spans="1:3" x14ac:dyDescent="0.2">
      <c r="A419" s="8">
        <v>49</v>
      </c>
      <c r="B419" s="6">
        <v>2</v>
      </c>
      <c r="C419" s="6">
        <v>1962.62</v>
      </c>
    </row>
    <row r="420" spans="1:3" x14ac:dyDescent="0.2">
      <c r="A420" s="8">
        <v>50</v>
      </c>
      <c r="B420" s="6">
        <v>3</v>
      </c>
      <c r="C420" s="6">
        <v>6730.9699999999993</v>
      </c>
    </row>
    <row r="421" spans="1:3" x14ac:dyDescent="0.2">
      <c r="A421" s="9" t="s">
        <v>642</v>
      </c>
      <c r="B421" s="6">
        <v>284</v>
      </c>
      <c r="C421" s="6">
        <v>74327.560000000027</v>
      </c>
    </row>
    <row r="422" spans="1:3" x14ac:dyDescent="0.2">
      <c r="A422" s="7" t="s">
        <v>45</v>
      </c>
      <c r="B422" s="6">
        <v>59</v>
      </c>
      <c r="C422" s="6">
        <v>10315.460000000003</v>
      </c>
    </row>
    <row r="423" spans="1:3" x14ac:dyDescent="0.2">
      <c r="A423" s="7" t="s">
        <v>24</v>
      </c>
      <c r="B423" s="6">
        <v>142</v>
      </c>
      <c r="C423" s="6">
        <v>29431.740000000005</v>
      </c>
    </row>
    <row r="424" spans="1:3" x14ac:dyDescent="0.2">
      <c r="A424" s="7" t="s">
        <v>31</v>
      </c>
      <c r="B424" s="6">
        <v>83</v>
      </c>
      <c r="C424" s="6">
        <v>34580.359999999993</v>
      </c>
    </row>
    <row r="425" spans="1:3" x14ac:dyDescent="0.2">
      <c r="A425" s="8">
        <v>1</v>
      </c>
      <c r="B425" s="6">
        <v>3</v>
      </c>
      <c r="C425" s="6">
        <v>-2024.69</v>
      </c>
    </row>
    <row r="426" spans="1:3" x14ac:dyDescent="0.2">
      <c r="A426" s="8">
        <v>2</v>
      </c>
      <c r="B426" s="6">
        <v>2</v>
      </c>
      <c r="C426" s="6">
        <v>-2359.35</v>
      </c>
    </row>
    <row r="427" spans="1:3" x14ac:dyDescent="0.2">
      <c r="A427" s="8">
        <v>3</v>
      </c>
      <c r="B427" s="6">
        <v>2</v>
      </c>
      <c r="C427" s="6">
        <v>-5687.4</v>
      </c>
    </row>
    <row r="428" spans="1:3" x14ac:dyDescent="0.2">
      <c r="A428" s="8">
        <v>4</v>
      </c>
      <c r="B428" s="6">
        <v>1</v>
      </c>
      <c r="C428" s="6">
        <v>-108.99</v>
      </c>
    </row>
    <row r="429" spans="1:3" x14ac:dyDescent="0.2">
      <c r="A429" s="8">
        <v>5</v>
      </c>
      <c r="B429" s="6">
        <v>3</v>
      </c>
      <c r="C429" s="6">
        <v>-195.14999999999998</v>
      </c>
    </row>
    <row r="430" spans="1:3" x14ac:dyDescent="0.2">
      <c r="A430" s="8">
        <v>6</v>
      </c>
      <c r="B430" s="6">
        <v>2</v>
      </c>
      <c r="C430" s="6">
        <v>-810.78</v>
      </c>
    </row>
    <row r="431" spans="1:3" x14ac:dyDescent="0.2">
      <c r="A431" s="8">
        <v>7</v>
      </c>
      <c r="B431" s="6">
        <v>1</v>
      </c>
      <c r="C431" s="6">
        <v>-390.77</v>
      </c>
    </row>
    <row r="432" spans="1:3" x14ac:dyDescent="0.2">
      <c r="A432" s="8">
        <v>8</v>
      </c>
      <c r="B432" s="6">
        <v>3</v>
      </c>
      <c r="C432" s="6">
        <v>-460.97999999999996</v>
      </c>
    </row>
    <row r="433" spans="1:3" x14ac:dyDescent="0.2">
      <c r="A433" s="8">
        <v>9</v>
      </c>
      <c r="B433" s="6">
        <v>1</v>
      </c>
      <c r="C433" s="6">
        <v>-212.07</v>
      </c>
    </row>
    <row r="434" spans="1:3" x14ac:dyDescent="0.2">
      <c r="A434" s="8">
        <v>10</v>
      </c>
      <c r="B434" s="6">
        <v>3</v>
      </c>
      <c r="C434" s="6">
        <v>-294.67</v>
      </c>
    </row>
    <row r="435" spans="1:3" x14ac:dyDescent="0.2">
      <c r="A435" s="8">
        <v>11</v>
      </c>
      <c r="B435" s="6">
        <v>2</v>
      </c>
      <c r="C435" s="6">
        <v>-167.32999999999998</v>
      </c>
    </row>
    <row r="436" spans="1:3" x14ac:dyDescent="0.2">
      <c r="A436" s="8">
        <v>12</v>
      </c>
      <c r="B436" s="6">
        <v>1</v>
      </c>
      <c r="C436" s="6">
        <v>-215.72</v>
      </c>
    </row>
    <row r="437" spans="1:3" x14ac:dyDescent="0.2">
      <c r="A437" s="8">
        <v>13</v>
      </c>
      <c r="B437" s="6">
        <v>2</v>
      </c>
      <c r="C437" s="6">
        <v>156.33000000000001</v>
      </c>
    </row>
    <row r="438" spans="1:3" x14ac:dyDescent="0.2">
      <c r="A438" s="8">
        <v>14</v>
      </c>
      <c r="B438" s="6">
        <v>3</v>
      </c>
      <c r="C438" s="6">
        <v>-277.54999999999995</v>
      </c>
    </row>
    <row r="439" spans="1:3" x14ac:dyDescent="0.2">
      <c r="A439" s="8">
        <v>16</v>
      </c>
      <c r="B439" s="6">
        <v>2</v>
      </c>
      <c r="C439" s="6">
        <v>-35.89</v>
      </c>
    </row>
    <row r="440" spans="1:3" x14ac:dyDescent="0.2">
      <c r="A440" s="8">
        <v>17</v>
      </c>
      <c r="B440" s="6">
        <v>2</v>
      </c>
      <c r="C440" s="6">
        <v>209.13</v>
      </c>
    </row>
    <row r="441" spans="1:3" x14ac:dyDescent="0.2">
      <c r="A441" s="8">
        <v>18</v>
      </c>
      <c r="B441" s="6">
        <v>1</v>
      </c>
      <c r="C441" s="6">
        <v>124.87</v>
      </c>
    </row>
    <row r="442" spans="1:3" x14ac:dyDescent="0.2">
      <c r="A442" s="8">
        <v>20</v>
      </c>
      <c r="B442" s="6">
        <v>1</v>
      </c>
      <c r="C442" s="6">
        <v>-109.9</v>
      </c>
    </row>
    <row r="443" spans="1:3" x14ac:dyDescent="0.2">
      <c r="A443" s="8">
        <v>21</v>
      </c>
      <c r="B443" s="6">
        <v>2</v>
      </c>
      <c r="C443" s="6">
        <v>201.12</v>
      </c>
    </row>
    <row r="444" spans="1:3" x14ac:dyDescent="0.2">
      <c r="A444" s="8">
        <v>22</v>
      </c>
      <c r="B444" s="6">
        <v>1</v>
      </c>
      <c r="C444" s="6">
        <v>-86.7</v>
      </c>
    </row>
    <row r="445" spans="1:3" x14ac:dyDescent="0.2">
      <c r="A445" s="8">
        <v>23</v>
      </c>
      <c r="B445" s="6">
        <v>2</v>
      </c>
      <c r="C445" s="6">
        <v>188.38</v>
      </c>
    </row>
    <row r="446" spans="1:3" x14ac:dyDescent="0.2">
      <c r="A446" s="8">
        <v>24</v>
      </c>
      <c r="B446" s="6">
        <v>5</v>
      </c>
      <c r="C446" s="6">
        <v>3235.07</v>
      </c>
    </row>
    <row r="447" spans="1:3" x14ac:dyDescent="0.2">
      <c r="A447" s="8">
        <v>25</v>
      </c>
      <c r="B447" s="6">
        <v>3</v>
      </c>
      <c r="C447" s="6">
        <v>3050.28</v>
      </c>
    </row>
    <row r="448" spans="1:3" x14ac:dyDescent="0.2">
      <c r="A448" s="8">
        <v>26</v>
      </c>
      <c r="B448" s="6">
        <v>2</v>
      </c>
      <c r="C448" s="6">
        <v>7274.87</v>
      </c>
    </row>
    <row r="449" spans="1:3" x14ac:dyDescent="0.2">
      <c r="A449" s="8">
        <v>27</v>
      </c>
      <c r="B449" s="6">
        <v>2</v>
      </c>
      <c r="C449" s="6">
        <v>678.09</v>
      </c>
    </row>
    <row r="450" spans="1:3" x14ac:dyDescent="0.2">
      <c r="A450" s="8">
        <v>28</v>
      </c>
      <c r="B450" s="6">
        <v>1</v>
      </c>
      <c r="C450" s="6">
        <v>339.93</v>
      </c>
    </row>
    <row r="451" spans="1:3" x14ac:dyDescent="0.2">
      <c r="A451" s="8">
        <v>30</v>
      </c>
      <c r="B451" s="6">
        <v>2</v>
      </c>
      <c r="C451" s="6">
        <v>271.53999999999996</v>
      </c>
    </row>
    <row r="452" spans="1:3" x14ac:dyDescent="0.2">
      <c r="A452" s="8">
        <v>31</v>
      </c>
      <c r="B452" s="6">
        <v>1</v>
      </c>
      <c r="C452" s="6">
        <v>-112.52</v>
      </c>
    </row>
    <row r="453" spans="1:3" x14ac:dyDescent="0.2">
      <c r="A453" s="8">
        <v>32</v>
      </c>
      <c r="B453" s="6">
        <v>3</v>
      </c>
      <c r="C453" s="6">
        <v>515.89</v>
      </c>
    </row>
    <row r="454" spans="1:3" x14ac:dyDescent="0.2">
      <c r="A454" s="8">
        <v>33</v>
      </c>
      <c r="B454" s="6">
        <v>3</v>
      </c>
      <c r="C454" s="6">
        <v>-181.29</v>
      </c>
    </row>
    <row r="455" spans="1:3" x14ac:dyDescent="0.2">
      <c r="A455" s="8">
        <v>35</v>
      </c>
      <c r="B455" s="6">
        <v>2</v>
      </c>
      <c r="C455" s="6">
        <v>797.19999999999993</v>
      </c>
    </row>
    <row r="456" spans="1:3" x14ac:dyDescent="0.2">
      <c r="A456" s="8">
        <v>36</v>
      </c>
      <c r="B456" s="6">
        <v>1</v>
      </c>
      <c r="C456" s="6">
        <v>4.75</v>
      </c>
    </row>
    <row r="457" spans="1:3" x14ac:dyDescent="0.2">
      <c r="A457" s="8">
        <v>37</v>
      </c>
      <c r="B457" s="6">
        <v>2</v>
      </c>
      <c r="C457" s="6">
        <v>378.78</v>
      </c>
    </row>
    <row r="458" spans="1:3" x14ac:dyDescent="0.2">
      <c r="A458" s="8">
        <v>38</v>
      </c>
      <c r="B458" s="6">
        <v>2</v>
      </c>
      <c r="C458" s="6">
        <v>3830.23</v>
      </c>
    </row>
    <row r="459" spans="1:3" x14ac:dyDescent="0.2">
      <c r="A459" s="8">
        <v>42</v>
      </c>
      <c r="B459" s="6">
        <v>1</v>
      </c>
      <c r="C459" s="6">
        <v>441.35</v>
      </c>
    </row>
    <row r="460" spans="1:3" x14ac:dyDescent="0.2">
      <c r="A460" s="8">
        <v>43</v>
      </c>
      <c r="B460" s="6">
        <v>2</v>
      </c>
      <c r="C460" s="6">
        <v>11991.92</v>
      </c>
    </row>
    <row r="461" spans="1:3" x14ac:dyDescent="0.2">
      <c r="A461" s="8">
        <v>45</v>
      </c>
      <c r="B461" s="6">
        <v>3</v>
      </c>
      <c r="C461" s="6">
        <v>5009.0200000000004</v>
      </c>
    </row>
    <row r="462" spans="1:3" x14ac:dyDescent="0.2">
      <c r="A462" s="8">
        <v>46</v>
      </c>
      <c r="B462" s="6">
        <v>1</v>
      </c>
      <c r="C462" s="6">
        <v>251.4</v>
      </c>
    </row>
    <row r="463" spans="1:3" x14ac:dyDescent="0.2">
      <c r="A463" s="8">
        <v>48</v>
      </c>
      <c r="B463" s="6">
        <v>3</v>
      </c>
      <c r="C463" s="6">
        <v>5624.75</v>
      </c>
    </row>
    <row r="464" spans="1:3" x14ac:dyDescent="0.2">
      <c r="A464" s="8">
        <v>49</v>
      </c>
      <c r="B464" s="6">
        <v>1</v>
      </c>
      <c r="C464" s="6">
        <v>301.45999999999998</v>
      </c>
    </row>
    <row r="465" spans="1:3" x14ac:dyDescent="0.2">
      <c r="A465" s="8">
        <v>50</v>
      </c>
      <c r="B465" s="6">
        <v>3</v>
      </c>
      <c r="C465" s="6">
        <v>3435.75</v>
      </c>
    </row>
    <row r="466" spans="1:3" x14ac:dyDescent="0.2">
      <c r="A466" s="9" t="s">
        <v>645</v>
      </c>
      <c r="B466" s="6">
        <v>297</v>
      </c>
      <c r="C466" s="6">
        <v>66348.090000000011</v>
      </c>
    </row>
    <row r="467" spans="1:3" x14ac:dyDescent="0.2">
      <c r="A467" s="7" t="s">
        <v>45</v>
      </c>
      <c r="B467" s="6">
        <v>63</v>
      </c>
      <c r="C467" s="6">
        <v>6236.159999999998</v>
      </c>
    </row>
    <row r="468" spans="1:3" x14ac:dyDescent="0.2">
      <c r="A468" s="7" t="s">
        <v>24</v>
      </c>
      <c r="B468" s="6">
        <v>150</v>
      </c>
      <c r="C468" s="6">
        <v>15540.080000000005</v>
      </c>
    </row>
    <row r="469" spans="1:3" x14ac:dyDescent="0.2">
      <c r="A469" s="7" t="s">
        <v>31</v>
      </c>
      <c r="B469" s="6">
        <v>84</v>
      </c>
      <c r="C469" s="6">
        <v>44571.850000000006</v>
      </c>
    </row>
    <row r="470" spans="1:3" x14ac:dyDescent="0.2">
      <c r="A470" s="8">
        <v>2</v>
      </c>
      <c r="B470" s="6">
        <v>2</v>
      </c>
      <c r="C470" s="6">
        <v>-455.59</v>
      </c>
    </row>
    <row r="471" spans="1:3" x14ac:dyDescent="0.2">
      <c r="A471" s="8">
        <v>3</v>
      </c>
      <c r="B471" s="6">
        <v>4</v>
      </c>
      <c r="C471" s="6">
        <v>-1625.0900000000001</v>
      </c>
    </row>
    <row r="472" spans="1:3" x14ac:dyDescent="0.2">
      <c r="A472" s="8">
        <v>4</v>
      </c>
      <c r="B472" s="6">
        <v>6</v>
      </c>
      <c r="C472" s="6">
        <v>-4083.02</v>
      </c>
    </row>
    <row r="473" spans="1:3" x14ac:dyDescent="0.2">
      <c r="A473" s="8">
        <v>5</v>
      </c>
      <c r="B473" s="6">
        <v>3</v>
      </c>
      <c r="C473" s="6">
        <v>-706.27</v>
      </c>
    </row>
    <row r="474" spans="1:3" x14ac:dyDescent="0.2">
      <c r="A474" s="8">
        <v>6</v>
      </c>
      <c r="B474" s="6">
        <v>1</v>
      </c>
      <c r="C474" s="6">
        <v>-248.96</v>
      </c>
    </row>
    <row r="475" spans="1:3" x14ac:dyDescent="0.2">
      <c r="A475" s="8">
        <v>7</v>
      </c>
      <c r="B475" s="6">
        <v>2</v>
      </c>
      <c r="C475" s="6">
        <v>-70.25</v>
      </c>
    </row>
    <row r="476" spans="1:3" x14ac:dyDescent="0.2">
      <c r="A476" s="8">
        <v>9</v>
      </c>
      <c r="B476" s="6">
        <v>1</v>
      </c>
      <c r="C476" s="6">
        <v>23.63</v>
      </c>
    </row>
    <row r="477" spans="1:3" x14ac:dyDescent="0.2">
      <c r="A477" s="8">
        <v>10</v>
      </c>
      <c r="B477" s="6">
        <v>3</v>
      </c>
      <c r="C477" s="6">
        <v>-171.01999999999998</v>
      </c>
    </row>
    <row r="478" spans="1:3" x14ac:dyDescent="0.2">
      <c r="A478" s="8">
        <v>11</v>
      </c>
      <c r="B478" s="6">
        <v>3</v>
      </c>
      <c r="C478" s="6">
        <v>-153.91000000000003</v>
      </c>
    </row>
    <row r="479" spans="1:3" x14ac:dyDescent="0.2">
      <c r="A479" s="8">
        <v>12</v>
      </c>
      <c r="B479" s="6">
        <v>1</v>
      </c>
      <c r="C479" s="6">
        <v>-4.9000000000000004</v>
      </c>
    </row>
    <row r="480" spans="1:3" x14ac:dyDescent="0.2">
      <c r="A480" s="8">
        <v>13</v>
      </c>
      <c r="B480" s="6">
        <v>4</v>
      </c>
      <c r="C480" s="6">
        <v>1215.8400000000001</v>
      </c>
    </row>
    <row r="481" spans="1:3" x14ac:dyDescent="0.2">
      <c r="A481" s="8">
        <v>15</v>
      </c>
      <c r="B481" s="6">
        <v>1</v>
      </c>
      <c r="C481" s="6">
        <v>-83.3</v>
      </c>
    </row>
    <row r="482" spans="1:3" x14ac:dyDescent="0.2">
      <c r="A482" s="8">
        <v>16</v>
      </c>
      <c r="B482" s="6">
        <v>4</v>
      </c>
      <c r="C482" s="6">
        <v>697.42</v>
      </c>
    </row>
    <row r="483" spans="1:3" x14ac:dyDescent="0.2">
      <c r="A483" s="8">
        <v>17</v>
      </c>
      <c r="B483" s="6">
        <v>2</v>
      </c>
      <c r="C483" s="6">
        <v>43.910000000000004</v>
      </c>
    </row>
    <row r="484" spans="1:3" x14ac:dyDescent="0.2">
      <c r="A484" s="8">
        <v>21</v>
      </c>
      <c r="B484" s="6">
        <v>2</v>
      </c>
      <c r="C484" s="6">
        <v>417.92999999999995</v>
      </c>
    </row>
    <row r="485" spans="1:3" x14ac:dyDescent="0.2">
      <c r="A485" s="8">
        <v>22</v>
      </c>
      <c r="B485" s="6">
        <v>1</v>
      </c>
      <c r="C485" s="6">
        <v>230.26</v>
      </c>
    </row>
    <row r="486" spans="1:3" x14ac:dyDescent="0.2">
      <c r="A486" s="8">
        <v>23</v>
      </c>
      <c r="B486" s="6">
        <v>3</v>
      </c>
      <c r="C486" s="6">
        <v>-10.359999999999996</v>
      </c>
    </row>
    <row r="487" spans="1:3" x14ac:dyDescent="0.2">
      <c r="A487" s="8">
        <v>25</v>
      </c>
      <c r="B487" s="6">
        <v>4</v>
      </c>
      <c r="C487" s="6">
        <v>1762.52</v>
      </c>
    </row>
    <row r="488" spans="1:3" x14ac:dyDescent="0.2">
      <c r="A488" s="8">
        <v>27</v>
      </c>
      <c r="B488" s="6">
        <v>1</v>
      </c>
      <c r="C488" s="6">
        <v>158</v>
      </c>
    </row>
    <row r="489" spans="1:3" x14ac:dyDescent="0.2">
      <c r="A489" s="8">
        <v>28</v>
      </c>
      <c r="B489" s="6">
        <v>1</v>
      </c>
      <c r="C489" s="6">
        <v>4969.29</v>
      </c>
    </row>
    <row r="490" spans="1:3" x14ac:dyDescent="0.2">
      <c r="A490" s="8">
        <v>29</v>
      </c>
      <c r="B490" s="6">
        <v>3</v>
      </c>
      <c r="C490" s="6">
        <v>1252.3700000000001</v>
      </c>
    </row>
    <row r="491" spans="1:3" x14ac:dyDescent="0.2">
      <c r="A491" s="8">
        <v>31</v>
      </c>
      <c r="B491" s="6">
        <v>2</v>
      </c>
      <c r="C491" s="6">
        <v>1302.07</v>
      </c>
    </row>
    <row r="492" spans="1:3" x14ac:dyDescent="0.2">
      <c r="A492" s="8">
        <v>32</v>
      </c>
      <c r="B492" s="6">
        <v>4</v>
      </c>
      <c r="C492" s="6">
        <v>14734.339999999998</v>
      </c>
    </row>
    <row r="493" spans="1:3" x14ac:dyDescent="0.2">
      <c r="A493" s="8">
        <v>34</v>
      </c>
      <c r="B493" s="6">
        <v>2</v>
      </c>
      <c r="C493" s="6">
        <v>134.53000000000003</v>
      </c>
    </row>
    <row r="494" spans="1:3" x14ac:dyDescent="0.2">
      <c r="A494" s="8">
        <v>35</v>
      </c>
      <c r="B494" s="6">
        <v>1</v>
      </c>
      <c r="C494" s="6">
        <v>732.76</v>
      </c>
    </row>
    <row r="495" spans="1:3" x14ac:dyDescent="0.2">
      <c r="A495" s="8">
        <v>36</v>
      </c>
      <c r="B495" s="6">
        <v>3</v>
      </c>
      <c r="C495" s="6">
        <v>-174.2</v>
      </c>
    </row>
    <row r="496" spans="1:3" x14ac:dyDescent="0.2">
      <c r="A496" s="8">
        <v>37</v>
      </c>
      <c r="B496" s="6">
        <v>2</v>
      </c>
      <c r="C496" s="6">
        <v>9673.9699999999993</v>
      </c>
    </row>
    <row r="497" spans="1:3" x14ac:dyDescent="0.2">
      <c r="A497" s="8">
        <v>38</v>
      </c>
      <c r="B497" s="6">
        <v>2</v>
      </c>
      <c r="C497" s="6">
        <v>-283.75999999999993</v>
      </c>
    </row>
    <row r="498" spans="1:3" x14ac:dyDescent="0.2">
      <c r="A498" s="8">
        <v>40</v>
      </c>
      <c r="B498" s="6">
        <v>1</v>
      </c>
      <c r="C498" s="6">
        <v>33.04</v>
      </c>
    </row>
    <row r="499" spans="1:3" x14ac:dyDescent="0.2">
      <c r="A499" s="8">
        <v>42</v>
      </c>
      <c r="B499" s="6">
        <v>2</v>
      </c>
      <c r="C499" s="6">
        <v>1541.9099999999999</v>
      </c>
    </row>
    <row r="500" spans="1:3" x14ac:dyDescent="0.2">
      <c r="A500" s="8">
        <v>43</v>
      </c>
      <c r="B500" s="6">
        <v>1</v>
      </c>
      <c r="C500" s="6">
        <v>1309.96</v>
      </c>
    </row>
    <row r="501" spans="1:3" x14ac:dyDescent="0.2">
      <c r="A501" s="8">
        <v>44</v>
      </c>
      <c r="B501" s="6">
        <v>2</v>
      </c>
      <c r="C501" s="6">
        <v>410.65000000000003</v>
      </c>
    </row>
    <row r="502" spans="1:3" x14ac:dyDescent="0.2">
      <c r="A502" s="8">
        <v>45</v>
      </c>
      <c r="B502" s="6">
        <v>2</v>
      </c>
      <c r="C502" s="6">
        <v>2775.84</v>
      </c>
    </row>
    <row r="503" spans="1:3" x14ac:dyDescent="0.2">
      <c r="A503" s="8">
        <v>46</v>
      </c>
      <c r="B503" s="6">
        <v>3</v>
      </c>
      <c r="C503" s="6">
        <v>964.16000000000008</v>
      </c>
    </row>
    <row r="504" spans="1:3" x14ac:dyDescent="0.2">
      <c r="A504" s="8">
        <v>47</v>
      </c>
      <c r="B504" s="6">
        <v>2</v>
      </c>
      <c r="C504" s="6">
        <v>2963.84</v>
      </c>
    </row>
    <row r="505" spans="1:3" x14ac:dyDescent="0.2">
      <c r="A505" s="8">
        <v>48</v>
      </c>
      <c r="B505" s="6">
        <v>3</v>
      </c>
      <c r="C505" s="6">
        <v>5294.2400000000007</v>
      </c>
    </row>
    <row r="506" spans="1:3" x14ac:dyDescent="0.2">
      <c r="A506" s="9" t="s">
        <v>634</v>
      </c>
      <c r="B506" s="6">
        <v>3560</v>
      </c>
      <c r="C506" s="6">
        <v>741904.19999999856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B5A62-CB2D-5643-93E6-33B86AD1AFCB}">
  <dimension ref="A1:B610"/>
  <sheetViews>
    <sheetView zoomScale="89" zoomScaleNormal="90" workbookViewId="0">
      <selection activeCell="B17" sqref="B17"/>
    </sheetView>
  </sheetViews>
  <sheetFormatPr baseColWidth="10" defaultRowHeight="16" x14ac:dyDescent="0.2"/>
  <cols>
    <col min="1" max="1" width="17.83203125" bestFit="1" customWidth="1"/>
    <col min="2" max="2" width="12" bestFit="1" customWidth="1"/>
    <col min="3" max="3" width="1" customWidth="1"/>
  </cols>
  <sheetData>
    <row r="1" spans="1:2" x14ac:dyDescent="0.2">
      <c r="A1" s="5" t="s">
        <v>633</v>
      </c>
      <c r="B1" t="s">
        <v>635</v>
      </c>
    </row>
    <row r="2" spans="1:2" x14ac:dyDescent="0.2">
      <c r="A2" s="11">
        <v>2014</v>
      </c>
      <c r="B2" s="6">
        <v>201215.53999999995</v>
      </c>
    </row>
    <row r="3" spans="1:2" x14ac:dyDescent="0.2">
      <c r="A3" s="7" t="s">
        <v>45</v>
      </c>
      <c r="B3" s="6">
        <v>28466.079999999998</v>
      </c>
    </row>
    <row r="4" spans="1:2" x14ac:dyDescent="0.2">
      <c r="A4" s="8">
        <v>1</v>
      </c>
      <c r="B4" s="6">
        <v>-202.41</v>
      </c>
    </row>
    <row r="5" spans="1:2" x14ac:dyDescent="0.2">
      <c r="A5" s="8">
        <v>2</v>
      </c>
      <c r="B5" s="6">
        <v>-849.8900000000001</v>
      </c>
    </row>
    <row r="6" spans="1:2" x14ac:dyDescent="0.2">
      <c r="A6" s="8">
        <v>3</v>
      </c>
      <c r="B6" s="6">
        <v>80.459999999999951</v>
      </c>
    </row>
    <row r="7" spans="1:2" x14ac:dyDescent="0.2">
      <c r="A7" s="8">
        <v>4</v>
      </c>
      <c r="B7" s="6">
        <v>-1090.18</v>
      </c>
    </row>
    <row r="8" spans="1:2" x14ac:dyDescent="0.2">
      <c r="A8" s="8">
        <v>5</v>
      </c>
      <c r="B8" s="6">
        <v>-484.25</v>
      </c>
    </row>
    <row r="9" spans="1:2" x14ac:dyDescent="0.2">
      <c r="A9" s="8">
        <v>6</v>
      </c>
      <c r="B9" s="6">
        <v>-109.95</v>
      </c>
    </row>
    <row r="10" spans="1:2" x14ac:dyDescent="0.2">
      <c r="A10" s="8">
        <v>7</v>
      </c>
      <c r="B10" s="6">
        <v>-71.710000000000008</v>
      </c>
    </row>
    <row r="11" spans="1:2" x14ac:dyDescent="0.2">
      <c r="A11" s="8">
        <v>8</v>
      </c>
      <c r="B11" s="6">
        <v>-898.24</v>
      </c>
    </row>
    <row r="12" spans="1:2" x14ac:dyDescent="0.2">
      <c r="A12" s="8">
        <v>9</v>
      </c>
      <c r="B12" s="6">
        <v>70.91</v>
      </c>
    </row>
    <row r="13" spans="1:2" x14ac:dyDescent="0.2">
      <c r="A13" s="8">
        <v>10</v>
      </c>
      <c r="B13" s="6">
        <v>-808.61999999999989</v>
      </c>
    </row>
    <row r="14" spans="1:2" x14ac:dyDescent="0.2">
      <c r="A14" s="8">
        <v>11</v>
      </c>
      <c r="B14" s="6">
        <v>460.78999999999996</v>
      </c>
    </row>
    <row r="15" spans="1:2" x14ac:dyDescent="0.2">
      <c r="A15" s="8">
        <v>12</v>
      </c>
      <c r="B15" s="6">
        <v>302.31</v>
      </c>
    </row>
    <row r="16" spans="1:2" x14ac:dyDescent="0.2">
      <c r="A16" s="8">
        <v>13</v>
      </c>
      <c r="B16" s="6">
        <v>192.26999999999998</v>
      </c>
    </row>
    <row r="17" spans="1:2" x14ac:dyDescent="0.2">
      <c r="A17" s="8">
        <v>14</v>
      </c>
      <c r="B17" s="6">
        <v>-616.98</v>
      </c>
    </row>
    <row r="18" spans="1:2" x14ac:dyDescent="0.2">
      <c r="A18" s="8">
        <v>15</v>
      </c>
      <c r="B18" s="6">
        <v>750.62</v>
      </c>
    </row>
    <row r="19" spans="1:2" x14ac:dyDescent="0.2">
      <c r="A19" s="8">
        <v>16</v>
      </c>
      <c r="B19" s="6">
        <v>-993.25</v>
      </c>
    </row>
    <row r="20" spans="1:2" x14ac:dyDescent="0.2">
      <c r="A20" s="8">
        <v>17</v>
      </c>
      <c r="B20" s="6">
        <v>590.63</v>
      </c>
    </row>
    <row r="21" spans="1:2" x14ac:dyDescent="0.2">
      <c r="A21" s="8">
        <v>18</v>
      </c>
      <c r="B21" s="6">
        <v>43.500000000000028</v>
      </c>
    </row>
    <row r="22" spans="1:2" x14ac:dyDescent="0.2">
      <c r="A22" s="8">
        <v>19</v>
      </c>
      <c r="B22" s="6">
        <v>-512.89</v>
      </c>
    </row>
    <row r="23" spans="1:2" x14ac:dyDescent="0.2">
      <c r="A23" s="8">
        <v>20</v>
      </c>
      <c r="B23" s="6">
        <v>1825.62</v>
      </c>
    </row>
    <row r="24" spans="1:2" x14ac:dyDescent="0.2">
      <c r="A24" s="8">
        <v>21</v>
      </c>
      <c r="B24" s="6">
        <v>1420.7099999999998</v>
      </c>
    </row>
    <row r="25" spans="1:2" x14ac:dyDescent="0.2">
      <c r="A25" s="8">
        <v>22</v>
      </c>
      <c r="B25" s="6">
        <v>757.19999999999993</v>
      </c>
    </row>
    <row r="26" spans="1:2" x14ac:dyDescent="0.2">
      <c r="A26" s="8">
        <v>23</v>
      </c>
      <c r="B26" s="6">
        <v>-710.28000000000009</v>
      </c>
    </row>
    <row r="27" spans="1:2" x14ac:dyDescent="0.2">
      <c r="A27" s="8">
        <v>24</v>
      </c>
      <c r="B27" s="6">
        <v>1147.71</v>
      </c>
    </row>
    <row r="28" spans="1:2" x14ac:dyDescent="0.2">
      <c r="A28" s="8">
        <v>25</v>
      </c>
      <c r="B28" s="6">
        <v>5401.21</v>
      </c>
    </row>
    <row r="29" spans="1:2" x14ac:dyDescent="0.2">
      <c r="A29" s="8">
        <v>27</v>
      </c>
      <c r="B29" s="6">
        <v>1174.78</v>
      </c>
    </row>
    <row r="30" spans="1:2" x14ac:dyDescent="0.2">
      <c r="A30" s="8">
        <v>28</v>
      </c>
      <c r="B30" s="6">
        <v>3413.0499999999997</v>
      </c>
    </row>
    <row r="31" spans="1:2" x14ac:dyDescent="0.2">
      <c r="A31" s="8">
        <v>29</v>
      </c>
      <c r="B31" s="6">
        <v>3086.13</v>
      </c>
    </row>
    <row r="32" spans="1:2" x14ac:dyDescent="0.2">
      <c r="A32" s="8">
        <v>30</v>
      </c>
      <c r="B32" s="6">
        <v>-7943.2500000000018</v>
      </c>
    </row>
    <row r="33" spans="1:2" x14ac:dyDescent="0.2">
      <c r="A33" s="8">
        <v>31</v>
      </c>
      <c r="B33" s="6">
        <v>1036.72</v>
      </c>
    </row>
    <row r="34" spans="1:2" x14ac:dyDescent="0.2">
      <c r="A34" s="8">
        <v>32</v>
      </c>
      <c r="B34" s="6">
        <v>8216.4</v>
      </c>
    </row>
    <row r="35" spans="1:2" x14ac:dyDescent="0.2">
      <c r="A35" s="8">
        <v>33</v>
      </c>
      <c r="B35" s="6">
        <v>865.22</v>
      </c>
    </row>
    <row r="36" spans="1:2" x14ac:dyDescent="0.2">
      <c r="A36" s="8">
        <v>34</v>
      </c>
      <c r="B36" s="6">
        <v>325.95000000000005</v>
      </c>
    </row>
    <row r="37" spans="1:2" x14ac:dyDescent="0.2">
      <c r="A37" s="8">
        <v>35</v>
      </c>
      <c r="B37" s="6">
        <v>425.99</v>
      </c>
    </row>
    <row r="38" spans="1:2" x14ac:dyDescent="0.2">
      <c r="A38" s="8">
        <v>36</v>
      </c>
      <c r="B38" s="6">
        <v>1282.03</v>
      </c>
    </row>
    <row r="39" spans="1:2" x14ac:dyDescent="0.2">
      <c r="A39" s="8">
        <v>37</v>
      </c>
      <c r="B39" s="6">
        <v>378.26</v>
      </c>
    </row>
    <row r="40" spans="1:2" x14ac:dyDescent="0.2">
      <c r="A40" s="8">
        <v>38</v>
      </c>
      <c r="B40" s="6">
        <v>-183.95</v>
      </c>
    </row>
    <row r="41" spans="1:2" x14ac:dyDescent="0.2">
      <c r="A41" s="8">
        <v>39</v>
      </c>
      <c r="B41" s="6">
        <v>648.46</v>
      </c>
    </row>
    <row r="42" spans="1:2" x14ac:dyDescent="0.2">
      <c r="A42" s="8">
        <v>40</v>
      </c>
      <c r="B42" s="6">
        <v>-319.02</v>
      </c>
    </row>
    <row r="43" spans="1:2" x14ac:dyDescent="0.2">
      <c r="A43" s="8">
        <v>41</v>
      </c>
      <c r="B43" s="6">
        <v>8848</v>
      </c>
    </row>
    <row r="44" spans="1:2" x14ac:dyDescent="0.2">
      <c r="A44" s="8">
        <v>42</v>
      </c>
      <c r="B44" s="6">
        <v>-509.27999999999992</v>
      </c>
    </row>
    <row r="45" spans="1:2" x14ac:dyDescent="0.2">
      <c r="A45" s="8">
        <v>43</v>
      </c>
      <c r="B45" s="6">
        <v>-2961.3599999999997</v>
      </c>
    </row>
    <row r="46" spans="1:2" x14ac:dyDescent="0.2">
      <c r="A46" s="8">
        <v>44</v>
      </c>
      <c r="B46" s="6">
        <v>8008.67</v>
      </c>
    </row>
    <row r="47" spans="1:2" x14ac:dyDescent="0.2">
      <c r="A47" s="8">
        <v>45</v>
      </c>
      <c r="B47" s="6">
        <v>2355.16</v>
      </c>
    </row>
    <row r="48" spans="1:2" x14ac:dyDescent="0.2">
      <c r="A48" s="8">
        <v>46</v>
      </c>
      <c r="B48" s="6">
        <v>-473.24999999999989</v>
      </c>
    </row>
    <row r="49" spans="1:2" x14ac:dyDescent="0.2">
      <c r="A49" s="8">
        <v>47</v>
      </c>
      <c r="B49" s="6">
        <v>1337.28</v>
      </c>
    </row>
    <row r="50" spans="1:2" x14ac:dyDescent="0.2">
      <c r="A50" s="8">
        <v>48</v>
      </c>
      <c r="B50" s="6">
        <v>-271.71999999999997</v>
      </c>
    </row>
    <row r="51" spans="1:2" x14ac:dyDescent="0.2">
      <c r="A51" s="8">
        <v>49</v>
      </c>
      <c r="B51" s="6">
        <v>-4618.95</v>
      </c>
    </row>
    <row r="52" spans="1:2" x14ac:dyDescent="0.2">
      <c r="A52" s="8">
        <v>50</v>
      </c>
      <c r="B52" s="6">
        <v>-1350.53</v>
      </c>
    </row>
    <row r="53" spans="1:2" x14ac:dyDescent="0.2">
      <c r="A53" s="7" t="s">
        <v>24</v>
      </c>
      <c r="B53" s="6">
        <v>68808.2</v>
      </c>
    </row>
    <row r="54" spans="1:2" x14ac:dyDescent="0.2">
      <c r="A54" s="8">
        <v>1</v>
      </c>
      <c r="B54" s="6">
        <v>-934.90000000000009</v>
      </c>
    </row>
    <row r="55" spans="1:2" x14ac:dyDescent="0.2">
      <c r="A55" s="8">
        <v>2</v>
      </c>
      <c r="B55" s="6">
        <v>-1816.1900000000003</v>
      </c>
    </row>
    <row r="56" spans="1:2" x14ac:dyDescent="0.2">
      <c r="A56" s="8">
        <v>3</v>
      </c>
      <c r="B56" s="6">
        <v>-641.03999999999985</v>
      </c>
    </row>
    <row r="57" spans="1:2" x14ac:dyDescent="0.2">
      <c r="A57" s="8">
        <v>4</v>
      </c>
      <c r="B57" s="6">
        <v>-112.40999999999998</v>
      </c>
    </row>
    <row r="58" spans="1:2" x14ac:dyDescent="0.2">
      <c r="A58" s="8">
        <v>5</v>
      </c>
      <c r="B58" s="6">
        <v>-41.06</v>
      </c>
    </row>
    <row r="59" spans="1:2" x14ac:dyDescent="0.2">
      <c r="A59" s="8">
        <v>6</v>
      </c>
      <c r="B59" s="6">
        <v>2062.42</v>
      </c>
    </row>
    <row r="60" spans="1:2" x14ac:dyDescent="0.2">
      <c r="A60" s="8">
        <v>7</v>
      </c>
      <c r="B60" s="6">
        <v>275.72000000000003</v>
      </c>
    </row>
    <row r="61" spans="1:2" x14ac:dyDescent="0.2">
      <c r="A61" s="8">
        <v>8</v>
      </c>
      <c r="B61" s="6">
        <v>-352.26</v>
      </c>
    </row>
    <row r="62" spans="1:2" x14ac:dyDescent="0.2">
      <c r="A62" s="8">
        <v>9</v>
      </c>
      <c r="B62" s="6">
        <v>40.839999999999989</v>
      </c>
    </row>
    <row r="63" spans="1:2" x14ac:dyDescent="0.2">
      <c r="A63" s="8">
        <v>10</v>
      </c>
      <c r="B63" s="6">
        <v>456.08000000000004</v>
      </c>
    </row>
    <row r="64" spans="1:2" x14ac:dyDescent="0.2">
      <c r="A64" s="8">
        <v>11</v>
      </c>
      <c r="B64" s="6">
        <v>202</v>
      </c>
    </row>
    <row r="65" spans="1:2" x14ac:dyDescent="0.2">
      <c r="A65" s="8">
        <v>12</v>
      </c>
      <c r="B65" s="6">
        <v>27.510000000000012</v>
      </c>
    </row>
    <row r="66" spans="1:2" x14ac:dyDescent="0.2">
      <c r="A66" s="8">
        <v>13</v>
      </c>
      <c r="B66" s="6">
        <v>91.269999999999968</v>
      </c>
    </row>
    <row r="67" spans="1:2" x14ac:dyDescent="0.2">
      <c r="A67" s="8">
        <v>14</v>
      </c>
      <c r="B67" s="6">
        <v>-3.0799999999999983</v>
      </c>
    </row>
    <row r="68" spans="1:2" x14ac:dyDescent="0.2">
      <c r="A68" s="8">
        <v>15</v>
      </c>
      <c r="B68" s="6">
        <v>715.72</v>
      </c>
    </row>
    <row r="69" spans="1:2" x14ac:dyDescent="0.2">
      <c r="A69" s="8">
        <v>16</v>
      </c>
      <c r="B69" s="6">
        <v>350.31999999999994</v>
      </c>
    </row>
    <row r="70" spans="1:2" x14ac:dyDescent="0.2">
      <c r="A70" s="8">
        <v>17</v>
      </c>
      <c r="B70" s="6">
        <v>-1383.79</v>
      </c>
    </row>
    <row r="71" spans="1:2" x14ac:dyDescent="0.2">
      <c r="A71" s="8">
        <v>18</v>
      </c>
      <c r="B71" s="6">
        <v>11711.84</v>
      </c>
    </row>
    <row r="72" spans="1:2" x14ac:dyDescent="0.2">
      <c r="A72" s="8">
        <v>19</v>
      </c>
      <c r="B72" s="6">
        <v>-735.08</v>
      </c>
    </row>
    <row r="73" spans="1:2" x14ac:dyDescent="0.2">
      <c r="A73" s="8">
        <v>20</v>
      </c>
      <c r="B73" s="6">
        <v>2608.8599999999992</v>
      </c>
    </row>
    <row r="74" spans="1:2" x14ac:dyDescent="0.2">
      <c r="A74" s="8">
        <v>21</v>
      </c>
      <c r="B74" s="6">
        <v>2386.52</v>
      </c>
    </row>
    <row r="75" spans="1:2" x14ac:dyDescent="0.2">
      <c r="A75" s="8">
        <v>22</v>
      </c>
      <c r="B75" s="6">
        <v>33.080000000000005</v>
      </c>
    </row>
    <row r="76" spans="1:2" x14ac:dyDescent="0.2">
      <c r="A76" s="8">
        <v>23</v>
      </c>
      <c r="B76" s="6">
        <v>449.26000000000005</v>
      </c>
    </row>
    <row r="77" spans="1:2" x14ac:dyDescent="0.2">
      <c r="A77" s="8">
        <v>24</v>
      </c>
      <c r="B77" s="6">
        <v>2382.0099999999998</v>
      </c>
    </row>
    <row r="78" spans="1:2" x14ac:dyDescent="0.2">
      <c r="A78" s="8">
        <v>25</v>
      </c>
      <c r="B78" s="6">
        <v>1079.4000000000001</v>
      </c>
    </row>
    <row r="79" spans="1:2" x14ac:dyDescent="0.2">
      <c r="A79" s="8">
        <v>26</v>
      </c>
      <c r="B79" s="6">
        <v>74.599999999999966</v>
      </c>
    </row>
    <row r="80" spans="1:2" x14ac:dyDescent="0.2">
      <c r="A80" s="8">
        <v>27</v>
      </c>
      <c r="B80" s="6">
        <v>355.89</v>
      </c>
    </row>
    <row r="81" spans="1:2" x14ac:dyDescent="0.2">
      <c r="A81" s="8">
        <v>28</v>
      </c>
      <c r="B81" s="6">
        <v>1998.21</v>
      </c>
    </row>
    <row r="82" spans="1:2" x14ac:dyDescent="0.2">
      <c r="A82" s="8">
        <v>29</v>
      </c>
      <c r="B82" s="6">
        <v>1146.3400000000001</v>
      </c>
    </row>
    <row r="83" spans="1:2" x14ac:dyDescent="0.2">
      <c r="A83" s="8">
        <v>30</v>
      </c>
      <c r="B83" s="6">
        <v>468.01</v>
      </c>
    </row>
    <row r="84" spans="1:2" x14ac:dyDescent="0.2">
      <c r="A84" s="8">
        <v>31</v>
      </c>
      <c r="B84" s="6">
        <v>932.37999999999988</v>
      </c>
    </row>
    <row r="85" spans="1:2" x14ac:dyDescent="0.2">
      <c r="A85" s="8">
        <v>32</v>
      </c>
      <c r="B85" s="6">
        <v>642.96000000000015</v>
      </c>
    </row>
    <row r="86" spans="1:2" x14ac:dyDescent="0.2">
      <c r="A86" s="8">
        <v>33</v>
      </c>
      <c r="B86" s="6">
        <v>-2394.2200000000003</v>
      </c>
    </row>
    <row r="87" spans="1:2" x14ac:dyDescent="0.2">
      <c r="A87" s="8">
        <v>34</v>
      </c>
      <c r="B87" s="6">
        <v>265.66999999999996</v>
      </c>
    </row>
    <row r="88" spans="1:2" x14ac:dyDescent="0.2">
      <c r="A88" s="8">
        <v>35</v>
      </c>
      <c r="B88" s="6">
        <v>938.03</v>
      </c>
    </row>
    <row r="89" spans="1:2" x14ac:dyDescent="0.2">
      <c r="A89" s="8">
        <v>36</v>
      </c>
      <c r="B89" s="6">
        <v>2332.2999999999997</v>
      </c>
    </row>
    <row r="90" spans="1:2" x14ac:dyDescent="0.2">
      <c r="A90" s="8">
        <v>37</v>
      </c>
      <c r="B90" s="6">
        <v>668.67000000000007</v>
      </c>
    </row>
    <row r="91" spans="1:2" x14ac:dyDescent="0.2">
      <c r="A91" s="8">
        <v>38</v>
      </c>
      <c r="B91" s="6">
        <v>88.1</v>
      </c>
    </row>
    <row r="92" spans="1:2" x14ac:dyDescent="0.2">
      <c r="A92" s="8">
        <v>39</v>
      </c>
      <c r="B92" s="6">
        <v>2435.21</v>
      </c>
    </row>
    <row r="93" spans="1:2" x14ac:dyDescent="0.2">
      <c r="A93" s="8">
        <v>40</v>
      </c>
      <c r="B93" s="6">
        <v>4011.53</v>
      </c>
    </row>
    <row r="94" spans="1:2" x14ac:dyDescent="0.2">
      <c r="A94" s="8">
        <v>41</v>
      </c>
      <c r="B94" s="6">
        <v>6427.0899999999992</v>
      </c>
    </row>
    <row r="95" spans="1:2" x14ac:dyDescent="0.2">
      <c r="A95" s="8">
        <v>42</v>
      </c>
      <c r="B95" s="6">
        <v>728.05000000000007</v>
      </c>
    </row>
    <row r="96" spans="1:2" x14ac:dyDescent="0.2">
      <c r="A96" s="8">
        <v>43</v>
      </c>
      <c r="B96" s="6">
        <v>-1209.9399999999998</v>
      </c>
    </row>
    <row r="97" spans="1:2" x14ac:dyDescent="0.2">
      <c r="A97" s="8">
        <v>44</v>
      </c>
      <c r="B97" s="6">
        <v>98.259999999999991</v>
      </c>
    </row>
    <row r="98" spans="1:2" x14ac:dyDescent="0.2">
      <c r="A98" s="8">
        <v>45</v>
      </c>
      <c r="B98" s="6">
        <v>-796.69999999999993</v>
      </c>
    </row>
    <row r="99" spans="1:2" x14ac:dyDescent="0.2">
      <c r="A99" s="8">
        <v>46</v>
      </c>
      <c r="B99" s="6">
        <v>347.81000000000006</v>
      </c>
    </row>
    <row r="100" spans="1:2" x14ac:dyDescent="0.2">
      <c r="A100" s="8">
        <v>47</v>
      </c>
      <c r="B100" s="6">
        <v>4035.9699999999993</v>
      </c>
    </row>
    <row r="101" spans="1:2" x14ac:dyDescent="0.2">
      <c r="A101" s="8">
        <v>48</v>
      </c>
      <c r="B101" s="6">
        <v>3450.9800000000005</v>
      </c>
    </row>
    <row r="102" spans="1:2" x14ac:dyDescent="0.2">
      <c r="A102" s="8">
        <v>49</v>
      </c>
      <c r="B102" s="6">
        <v>2730.44</v>
      </c>
    </row>
    <row r="103" spans="1:2" x14ac:dyDescent="0.2">
      <c r="A103" s="8">
        <v>50</v>
      </c>
      <c r="B103" s="6">
        <v>20179.52</v>
      </c>
    </row>
    <row r="104" spans="1:2" x14ac:dyDescent="0.2">
      <c r="A104" s="7" t="s">
        <v>31</v>
      </c>
      <c r="B104" s="6">
        <v>103941.26</v>
      </c>
    </row>
    <row r="105" spans="1:2" x14ac:dyDescent="0.2">
      <c r="A105" s="8">
        <v>1</v>
      </c>
      <c r="B105" s="6">
        <v>-27987.940000000002</v>
      </c>
    </row>
    <row r="106" spans="1:2" x14ac:dyDescent="0.2">
      <c r="A106" s="8">
        <v>2</v>
      </c>
      <c r="B106" s="6">
        <v>-2073.1</v>
      </c>
    </row>
    <row r="107" spans="1:2" x14ac:dyDescent="0.2">
      <c r="A107" s="8">
        <v>3</v>
      </c>
      <c r="B107" s="6">
        <v>-3372.08</v>
      </c>
    </row>
    <row r="108" spans="1:2" x14ac:dyDescent="0.2">
      <c r="A108" s="8">
        <v>4</v>
      </c>
      <c r="B108" s="6">
        <v>-6825.24</v>
      </c>
    </row>
    <row r="109" spans="1:2" x14ac:dyDescent="0.2">
      <c r="A109" s="8">
        <v>5</v>
      </c>
      <c r="B109" s="6">
        <v>-3162.3</v>
      </c>
    </row>
    <row r="110" spans="1:2" x14ac:dyDescent="0.2">
      <c r="A110" s="8">
        <v>6</v>
      </c>
      <c r="B110" s="6">
        <v>-5085.2299999999996</v>
      </c>
    </row>
    <row r="111" spans="1:2" x14ac:dyDescent="0.2">
      <c r="A111" s="8">
        <v>7</v>
      </c>
      <c r="B111" s="6">
        <v>-2081.3699999999994</v>
      </c>
    </row>
    <row r="112" spans="1:2" x14ac:dyDescent="0.2">
      <c r="A112" s="8">
        <v>8</v>
      </c>
      <c r="B112" s="6">
        <v>-478.10999999999996</v>
      </c>
    </row>
    <row r="113" spans="1:2" x14ac:dyDescent="0.2">
      <c r="A113" s="8">
        <v>9</v>
      </c>
      <c r="B113" s="6">
        <v>73</v>
      </c>
    </row>
    <row r="114" spans="1:2" x14ac:dyDescent="0.2">
      <c r="A114" s="8">
        <v>10</v>
      </c>
      <c r="B114" s="6">
        <v>-448.37</v>
      </c>
    </row>
    <row r="115" spans="1:2" x14ac:dyDescent="0.2">
      <c r="A115" s="8">
        <v>11</v>
      </c>
      <c r="B115" s="6">
        <v>-486.46000000000004</v>
      </c>
    </row>
    <row r="116" spans="1:2" x14ac:dyDescent="0.2">
      <c r="A116" s="8">
        <v>12</v>
      </c>
      <c r="B116" s="6">
        <v>-295.27</v>
      </c>
    </row>
    <row r="117" spans="1:2" x14ac:dyDescent="0.2">
      <c r="A117" s="8">
        <v>13</v>
      </c>
      <c r="B117" s="6">
        <v>28034.12</v>
      </c>
    </row>
    <row r="118" spans="1:2" x14ac:dyDescent="0.2">
      <c r="A118" s="8">
        <v>14</v>
      </c>
      <c r="B118" s="6">
        <v>-209.72</v>
      </c>
    </row>
    <row r="119" spans="1:2" x14ac:dyDescent="0.2">
      <c r="A119" s="8">
        <v>15</v>
      </c>
      <c r="B119" s="6">
        <v>735.86999999999989</v>
      </c>
    </row>
    <row r="120" spans="1:2" x14ac:dyDescent="0.2">
      <c r="A120" s="8">
        <v>16</v>
      </c>
      <c r="B120" s="6">
        <v>523.70000000000005</v>
      </c>
    </row>
    <row r="121" spans="1:2" x14ac:dyDescent="0.2">
      <c r="A121" s="8">
        <v>17</v>
      </c>
      <c r="B121" s="6">
        <v>-84</v>
      </c>
    </row>
    <row r="122" spans="1:2" x14ac:dyDescent="0.2">
      <c r="A122" s="8">
        <v>18</v>
      </c>
      <c r="B122" s="6">
        <v>185.45</v>
      </c>
    </row>
    <row r="123" spans="1:2" x14ac:dyDescent="0.2">
      <c r="A123" s="8">
        <v>19</v>
      </c>
      <c r="B123" s="6">
        <v>3935.19</v>
      </c>
    </row>
    <row r="124" spans="1:2" x14ac:dyDescent="0.2">
      <c r="A124" s="8">
        <v>20</v>
      </c>
      <c r="B124" s="6">
        <v>1190.3600000000001</v>
      </c>
    </row>
    <row r="125" spans="1:2" x14ac:dyDescent="0.2">
      <c r="A125" s="8">
        <v>21</v>
      </c>
      <c r="B125" s="6">
        <v>1027.8399999999999</v>
      </c>
    </row>
    <row r="126" spans="1:2" x14ac:dyDescent="0.2">
      <c r="A126" s="8">
        <v>22</v>
      </c>
      <c r="B126" s="6">
        <v>992.77</v>
      </c>
    </row>
    <row r="127" spans="1:2" x14ac:dyDescent="0.2">
      <c r="A127" s="8">
        <v>23</v>
      </c>
      <c r="B127" s="6">
        <v>1266.4599999999998</v>
      </c>
    </row>
    <row r="128" spans="1:2" x14ac:dyDescent="0.2">
      <c r="A128" s="8">
        <v>24</v>
      </c>
      <c r="B128" s="6">
        <v>5360.29</v>
      </c>
    </row>
    <row r="129" spans="1:2" x14ac:dyDescent="0.2">
      <c r="A129" s="8">
        <v>25</v>
      </c>
      <c r="B129" s="6">
        <v>215.92</v>
      </c>
    </row>
    <row r="130" spans="1:2" x14ac:dyDescent="0.2">
      <c r="A130" s="8">
        <v>26</v>
      </c>
      <c r="B130" s="6">
        <v>610.66999999999996</v>
      </c>
    </row>
    <row r="131" spans="1:2" x14ac:dyDescent="0.2">
      <c r="A131" s="8">
        <v>27</v>
      </c>
      <c r="B131" s="6">
        <v>801.54</v>
      </c>
    </row>
    <row r="132" spans="1:2" x14ac:dyDescent="0.2">
      <c r="A132" s="8">
        <v>28</v>
      </c>
      <c r="B132" s="6">
        <v>5575.49</v>
      </c>
    </row>
    <row r="133" spans="1:2" x14ac:dyDescent="0.2">
      <c r="A133" s="8">
        <v>29</v>
      </c>
      <c r="B133" s="6">
        <v>1282.54</v>
      </c>
    </row>
    <row r="134" spans="1:2" x14ac:dyDescent="0.2">
      <c r="A134" s="8">
        <v>30</v>
      </c>
      <c r="B134" s="6">
        <v>1868.27</v>
      </c>
    </row>
    <row r="135" spans="1:2" x14ac:dyDescent="0.2">
      <c r="A135" s="8">
        <v>31</v>
      </c>
      <c r="B135" s="6">
        <v>9963.67</v>
      </c>
    </row>
    <row r="136" spans="1:2" x14ac:dyDescent="0.2">
      <c r="A136" s="8">
        <v>32</v>
      </c>
      <c r="B136" s="6">
        <v>10329.35</v>
      </c>
    </row>
    <row r="137" spans="1:2" x14ac:dyDescent="0.2">
      <c r="A137" s="8">
        <v>33</v>
      </c>
      <c r="B137" s="6">
        <v>1063.1499999999999</v>
      </c>
    </row>
    <row r="138" spans="1:2" x14ac:dyDescent="0.2">
      <c r="A138" s="8">
        <v>34</v>
      </c>
      <c r="B138" s="6">
        <v>787.26</v>
      </c>
    </row>
    <row r="139" spans="1:2" x14ac:dyDescent="0.2">
      <c r="A139" s="8">
        <v>35</v>
      </c>
      <c r="B139" s="6">
        <v>3521.16</v>
      </c>
    </row>
    <row r="140" spans="1:2" x14ac:dyDescent="0.2">
      <c r="A140" s="8">
        <v>36</v>
      </c>
      <c r="B140" s="6">
        <v>1581.98</v>
      </c>
    </row>
    <row r="141" spans="1:2" x14ac:dyDescent="0.2">
      <c r="A141" s="8">
        <v>37</v>
      </c>
      <c r="B141" s="6">
        <v>1871.51</v>
      </c>
    </row>
    <row r="142" spans="1:2" x14ac:dyDescent="0.2">
      <c r="A142" s="8">
        <v>38</v>
      </c>
      <c r="B142" s="6">
        <v>8453.8799999999992</v>
      </c>
    </row>
    <row r="143" spans="1:2" x14ac:dyDescent="0.2">
      <c r="A143" s="8">
        <v>39</v>
      </c>
      <c r="B143" s="6">
        <v>10756.390000000001</v>
      </c>
    </row>
    <row r="144" spans="1:2" x14ac:dyDescent="0.2">
      <c r="A144" s="8">
        <v>40</v>
      </c>
      <c r="B144" s="6">
        <v>3562.42</v>
      </c>
    </row>
    <row r="145" spans="1:2" x14ac:dyDescent="0.2">
      <c r="A145" s="8">
        <v>41</v>
      </c>
      <c r="B145" s="6">
        <v>268.55</v>
      </c>
    </row>
    <row r="146" spans="1:2" x14ac:dyDescent="0.2">
      <c r="A146" s="8">
        <v>42</v>
      </c>
      <c r="B146" s="6">
        <v>158.83999999999997</v>
      </c>
    </row>
    <row r="147" spans="1:2" x14ac:dyDescent="0.2">
      <c r="A147" s="8">
        <v>43</v>
      </c>
      <c r="B147" s="6">
        <v>1405.32</v>
      </c>
    </row>
    <row r="148" spans="1:2" x14ac:dyDescent="0.2">
      <c r="A148" s="8">
        <v>44</v>
      </c>
      <c r="B148" s="6">
        <v>1606.37</v>
      </c>
    </row>
    <row r="149" spans="1:2" x14ac:dyDescent="0.2">
      <c r="A149" s="8">
        <v>45</v>
      </c>
      <c r="B149" s="6">
        <v>3774.0699999999997</v>
      </c>
    </row>
    <row r="150" spans="1:2" x14ac:dyDescent="0.2">
      <c r="A150" s="8">
        <v>46</v>
      </c>
      <c r="B150" s="6">
        <v>1934.7500000000002</v>
      </c>
    </row>
    <row r="151" spans="1:2" x14ac:dyDescent="0.2">
      <c r="A151" s="8">
        <v>47</v>
      </c>
      <c r="B151" s="6">
        <v>2493.3199999999997</v>
      </c>
    </row>
    <row r="152" spans="1:2" x14ac:dyDescent="0.2">
      <c r="A152" s="8">
        <v>48</v>
      </c>
      <c r="B152" s="6">
        <v>4725.6000000000004</v>
      </c>
    </row>
    <row r="153" spans="1:2" x14ac:dyDescent="0.2">
      <c r="A153" s="8">
        <v>49</v>
      </c>
      <c r="B153" s="6">
        <v>23609.360000000001</v>
      </c>
    </row>
    <row r="154" spans="1:2" x14ac:dyDescent="0.2">
      <c r="A154" s="8">
        <v>50</v>
      </c>
      <c r="B154" s="6">
        <v>10984.02</v>
      </c>
    </row>
    <row r="155" spans="1:2" x14ac:dyDescent="0.2">
      <c r="A155" s="11">
        <v>2015</v>
      </c>
      <c r="B155" s="6">
        <v>190328.01000000007</v>
      </c>
    </row>
    <row r="156" spans="1:2" x14ac:dyDescent="0.2">
      <c r="A156" s="7" t="s">
        <v>45</v>
      </c>
      <c r="B156" s="6">
        <v>12415.239999999998</v>
      </c>
    </row>
    <row r="157" spans="1:2" x14ac:dyDescent="0.2">
      <c r="A157" s="8">
        <v>1</v>
      </c>
      <c r="B157" s="6">
        <v>-436.53</v>
      </c>
    </row>
    <row r="158" spans="1:2" x14ac:dyDescent="0.2">
      <c r="A158" s="8">
        <v>2</v>
      </c>
      <c r="B158" s="6">
        <v>-1412.6399999999999</v>
      </c>
    </row>
    <row r="159" spans="1:2" x14ac:dyDescent="0.2">
      <c r="A159" s="8">
        <v>3</v>
      </c>
      <c r="B159" s="6">
        <v>-462.53</v>
      </c>
    </row>
    <row r="160" spans="1:2" x14ac:dyDescent="0.2">
      <c r="A160" s="8">
        <v>4</v>
      </c>
      <c r="B160" s="6">
        <v>-189.03</v>
      </c>
    </row>
    <row r="161" spans="1:2" x14ac:dyDescent="0.2">
      <c r="A161" s="8">
        <v>5</v>
      </c>
      <c r="B161" s="6">
        <v>-550.78</v>
      </c>
    </row>
    <row r="162" spans="1:2" x14ac:dyDescent="0.2">
      <c r="A162" s="8">
        <v>6</v>
      </c>
      <c r="B162" s="6">
        <v>-358.86</v>
      </c>
    </row>
    <row r="163" spans="1:2" x14ac:dyDescent="0.2">
      <c r="A163" s="8">
        <v>7</v>
      </c>
      <c r="B163" s="6">
        <v>-490.81000000000006</v>
      </c>
    </row>
    <row r="164" spans="1:2" x14ac:dyDescent="0.2">
      <c r="A164" s="8">
        <v>8</v>
      </c>
      <c r="B164" s="6">
        <v>29.990000000000009</v>
      </c>
    </row>
    <row r="165" spans="1:2" x14ac:dyDescent="0.2">
      <c r="A165" s="8">
        <v>9</v>
      </c>
      <c r="B165" s="6">
        <v>332.34000000000003</v>
      </c>
    </row>
    <row r="166" spans="1:2" x14ac:dyDescent="0.2">
      <c r="A166" s="8">
        <v>10</v>
      </c>
      <c r="B166" s="6">
        <v>290.76</v>
      </c>
    </row>
    <row r="167" spans="1:2" x14ac:dyDescent="0.2">
      <c r="A167" s="8">
        <v>11</v>
      </c>
      <c r="B167" s="6">
        <v>-446.08000000000004</v>
      </c>
    </row>
    <row r="168" spans="1:2" x14ac:dyDescent="0.2">
      <c r="A168" s="8">
        <v>12</v>
      </c>
      <c r="B168" s="6">
        <v>376.48</v>
      </c>
    </row>
    <row r="169" spans="1:2" x14ac:dyDescent="0.2">
      <c r="A169" s="8">
        <v>13</v>
      </c>
      <c r="B169" s="6">
        <v>-963.09999999999991</v>
      </c>
    </row>
    <row r="170" spans="1:2" x14ac:dyDescent="0.2">
      <c r="A170" s="8">
        <v>14</v>
      </c>
      <c r="B170" s="6">
        <v>949.21999999999991</v>
      </c>
    </row>
    <row r="171" spans="1:2" x14ac:dyDescent="0.2">
      <c r="A171" s="8">
        <v>15</v>
      </c>
      <c r="B171" s="6">
        <v>1555.38</v>
      </c>
    </row>
    <row r="172" spans="1:2" x14ac:dyDescent="0.2">
      <c r="A172" s="8">
        <v>16</v>
      </c>
      <c r="B172" s="6">
        <v>-117.04</v>
      </c>
    </row>
    <row r="173" spans="1:2" x14ac:dyDescent="0.2">
      <c r="A173" s="8">
        <v>18</v>
      </c>
      <c r="B173" s="6">
        <v>330.87</v>
      </c>
    </row>
    <row r="174" spans="1:2" x14ac:dyDescent="0.2">
      <c r="A174" s="8">
        <v>19</v>
      </c>
      <c r="B174" s="6">
        <v>-316.61</v>
      </c>
    </row>
    <row r="175" spans="1:2" x14ac:dyDescent="0.2">
      <c r="A175" s="8">
        <v>20</v>
      </c>
      <c r="B175" s="6">
        <v>603.63</v>
      </c>
    </row>
    <row r="176" spans="1:2" x14ac:dyDescent="0.2">
      <c r="A176" s="8">
        <v>21</v>
      </c>
      <c r="B176" s="6">
        <v>1187.21</v>
      </c>
    </row>
    <row r="177" spans="1:2" x14ac:dyDescent="0.2">
      <c r="A177" s="8">
        <v>22</v>
      </c>
      <c r="B177" s="6">
        <v>316.57000000000005</v>
      </c>
    </row>
    <row r="178" spans="1:2" x14ac:dyDescent="0.2">
      <c r="A178" s="8">
        <v>23</v>
      </c>
      <c r="B178" s="6">
        <v>5843.7500000000009</v>
      </c>
    </row>
    <row r="179" spans="1:2" x14ac:dyDescent="0.2">
      <c r="A179" s="8">
        <v>24</v>
      </c>
      <c r="B179" s="6">
        <v>5915.0599999999995</v>
      </c>
    </row>
    <row r="180" spans="1:2" x14ac:dyDescent="0.2">
      <c r="A180" s="8">
        <v>25</v>
      </c>
      <c r="B180" s="6">
        <v>113.22</v>
      </c>
    </row>
    <row r="181" spans="1:2" x14ac:dyDescent="0.2">
      <c r="A181" s="8">
        <v>26</v>
      </c>
      <c r="B181" s="6">
        <v>-1410.7199999999998</v>
      </c>
    </row>
    <row r="182" spans="1:2" x14ac:dyDescent="0.2">
      <c r="A182" s="8">
        <v>27</v>
      </c>
      <c r="B182" s="6">
        <v>-472.82</v>
      </c>
    </row>
    <row r="183" spans="1:2" x14ac:dyDescent="0.2">
      <c r="A183" s="8">
        <v>28</v>
      </c>
      <c r="B183" s="6">
        <v>-1424.11</v>
      </c>
    </row>
    <row r="184" spans="1:2" x14ac:dyDescent="0.2">
      <c r="A184" s="8">
        <v>29</v>
      </c>
      <c r="B184" s="6">
        <v>-1686.8799999999999</v>
      </c>
    </row>
    <row r="185" spans="1:2" x14ac:dyDescent="0.2">
      <c r="A185" s="8">
        <v>30</v>
      </c>
      <c r="B185" s="6">
        <v>-1420.2600000000002</v>
      </c>
    </row>
    <row r="186" spans="1:2" x14ac:dyDescent="0.2">
      <c r="A186" s="8">
        <v>31</v>
      </c>
      <c r="B186" s="6">
        <v>7932.45</v>
      </c>
    </row>
    <row r="187" spans="1:2" x14ac:dyDescent="0.2">
      <c r="A187" s="8">
        <v>32</v>
      </c>
      <c r="B187" s="6">
        <v>2023.1400000000003</v>
      </c>
    </row>
    <row r="188" spans="1:2" x14ac:dyDescent="0.2">
      <c r="A188" s="8">
        <v>33</v>
      </c>
      <c r="B188" s="6">
        <v>-935.0100000000001</v>
      </c>
    </row>
    <row r="189" spans="1:2" x14ac:dyDescent="0.2">
      <c r="A189" s="8">
        <v>34</v>
      </c>
      <c r="B189" s="6">
        <v>2509.25</v>
      </c>
    </row>
    <row r="190" spans="1:2" x14ac:dyDescent="0.2">
      <c r="A190" s="8">
        <v>35</v>
      </c>
      <c r="B190" s="6">
        <v>7.6199999999998909</v>
      </c>
    </row>
    <row r="191" spans="1:2" x14ac:dyDescent="0.2">
      <c r="A191" s="8">
        <v>36</v>
      </c>
      <c r="B191" s="6">
        <v>-3812.1</v>
      </c>
    </row>
    <row r="192" spans="1:2" x14ac:dyDescent="0.2">
      <c r="A192" s="8">
        <v>37</v>
      </c>
      <c r="B192" s="6">
        <v>554.75</v>
      </c>
    </row>
    <row r="193" spans="1:2" x14ac:dyDescent="0.2">
      <c r="A193" s="8">
        <v>38</v>
      </c>
      <c r="B193" s="6">
        <v>3775.4999999999995</v>
      </c>
    </row>
    <row r="194" spans="1:2" x14ac:dyDescent="0.2">
      <c r="A194" s="8">
        <v>39</v>
      </c>
      <c r="B194" s="6">
        <v>-2873.4</v>
      </c>
    </row>
    <row r="195" spans="1:2" x14ac:dyDescent="0.2">
      <c r="A195" s="8">
        <v>40</v>
      </c>
      <c r="B195" s="6">
        <v>42.899999999999864</v>
      </c>
    </row>
    <row r="196" spans="1:2" x14ac:dyDescent="0.2">
      <c r="A196" s="8">
        <v>41</v>
      </c>
      <c r="B196" s="6">
        <v>-2690.76</v>
      </c>
    </row>
    <row r="197" spans="1:2" x14ac:dyDescent="0.2">
      <c r="A197" s="8">
        <v>42</v>
      </c>
      <c r="B197" s="6">
        <v>-406.66</v>
      </c>
    </row>
    <row r="198" spans="1:2" x14ac:dyDescent="0.2">
      <c r="A198" s="8">
        <v>43</v>
      </c>
      <c r="B198" s="6">
        <v>-234.56000000000003</v>
      </c>
    </row>
    <row r="199" spans="1:2" x14ac:dyDescent="0.2">
      <c r="A199" s="8">
        <v>44</v>
      </c>
      <c r="B199" s="6">
        <v>-1178.29</v>
      </c>
    </row>
    <row r="200" spans="1:2" x14ac:dyDescent="0.2">
      <c r="A200" s="8">
        <v>45</v>
      </c>
      <c r="B200" s="6">
        <v>2514.8500000000004</v>
      </c>
    </row>
    <row r="201" spans="1:2" x14ac:dyDescent="0.2">
      <c r="A201" s="8">
        <v>46</v>
      </c>
      <c r="B201" s="6">
        <v>-844.31999999999994</v>
      </c>
    </row>
    <row r="202" spans="1:2" x14ac:dyDescent="0.2">
      <c r="A202" s="8">
        <v>47</v>
      </c>
      <c r="B202" s="6">
        <v>1889.47</v>
      </c>
    </row>
    <row r="203" spans="1:2" x14ac:dyDescent="0.2">
      <c r="A203" s="8">
        <v>48</v>
      </c>
      <c r="B203" s="6">
        <v>-1145.08</v>
      </c>
    </row>
    <row r="204" spans="1:2" x14ac:dyDescent="0.2">
      <c r="A204" s="8">
        <v>49</v>
      </c>
      <c r="B204" s="6">
        <v>409.08000000000004</v>
      </c>
    </row>
    <row r="205" spans="1:2" x14ac:dyDescent="0.2">
      <c r="A205" s="8">
        <v>50</v>
      </c>
      <c r="B205" s="6">
        <v>-809.27</v>
      </c>
    </row>
    <row r="206" spans="1:2" x14ac:dyDescent="0.2">
      <c r="A206" s="7" t="s">
        <v>24</v>
      </c>
      <c r="B206" s="6">
        <v>61563.499999999985</v>
      </c>
    </row>
    <row r="207" spans="1:2" x14ac:dyDescent="0.2">
      <c r="A207" s="8">
        <v>1</v>
      </c>
      <c r="B207" s="6">
        <v>-646.98000000000013</v>
      </c>
    </row>
    <row r="208" spans="1:2" x14ac:dyDescent="0.2">
      <c r="A208" s="8">
        <v>2</v>
      </c>
      <c r="B208" s="6">
        <v>-36.32</v>
      </c>
    </row>
    <row r="209" spans="1:2" x14ac:dyDescent="0.2">
      <c r="A209" s="8">
        <v>3</v>
      </c>
      <c r="B209" s="6">
        <v>-635.69000000000005</v>
      </c>
    </row>
    <row r="210" spans="1:2" x14ac:dyDescent="0.2">
      <c r="A210" s="8">
        <v>4</v>
      </c>
      <c r="B210" s="6">
        <v>-470.00000000000011</v>
      </c>
    </row>
    <row r="211" spans="1:2" x14ac:dyDescent="0.2">
      <c r="A211" s="8">
        <v>5</v>
      </c>
      <c r="B211" s="6">
        <v>112.42000000000003</v>
      </c>
    </row>
    <row r="212" spans="1:2" x14ac:dyDescent="0.2">
      <c r="A212" s="8">
        <v>6</v>
      </c>
      <c r="B212" s="6">
        <v>22.239999999999995</v>
      </c>
    </row>
    <row r="213" spans="1:2" x14ac:dyDescent="0.2">
      <c r="A213" s="8">
        <v>7</v>
      </c>
      <c r="B213" s="6">
        <v>-101.73000000000002</v>
      </c>
    </row>
    <row r="214" spans="1:2" x14ac:dyDescent="0.2">
      <c r="A214" s="8">
        <v>8</v>
      </c>
      <c r="B214" s="6">
        <v>89.88</v>
      </c>
    </row>
    <row r="215" spans="1:2" x14ac:dyDescent="0.2">
      <c r="A215" s="8">
        <v>9</v>
      </c>
      <c r="B215" s="6">
        <v>57.000000000000014</v>
      </c>
    </row>
    <row r="216" spans="1:2" x14ac:dyDescent="0.2">
      <c r="A216" s="8">
        <v>10</v>
      </c>
      <c r="B216" s="6">
        <v>176.26000000000002</v>
      </c>
    </row>
    <row r="217" spans="1:2" x14ac:dyDescent="0.2">
      <c r="A217" s="8">
        <v>11</v>
      </c>
      <c r="B217" s="6">
        <v>-85.929999999999993</v>
      </c>
    </row>
    <row r="218" spans="1:2" x14ac:dyDescent="0.2">
      <c r="A218" s="8">
        <v>12</v>
      </c>
      <c r="B218" s="6">
        <v>193.34999999999997</v>
      </c>
    </row>
    <row r="219" spans="1:2" x14ac:dyDescent="0.2">
      <c r="A219" s="8">
        <v>13</v>
      </c>
      <c r="B219" s="6">
        <v>-271.18999999999994</v>
      </c>
    </row>
    <row r="220" spans="1:2" x14ac:dyDescent="0.2">
      <c r="A220" s="8">
        <v>14</v>
      </c>
      <c r="B220" s="6">
        <v>1356.18</v>
      </c>
    </row>
    <row r="221" spans="1:2" x14ac:dyDescent="0.2">
      <c r="A221" s="8">
        <v>15</v>
      </c>
      <c r="B221" s="6">
        <v>546.62999999999988</v>
      </c>
    </row>
    <row r="222" spans="1:2" x14ac:dyDescent="0.2">
      <c r="A222" s="8">
        <v>16</v>
      </c>
      <c r="B222" s="6">
        <v>519.70000000000016</v>
      </c>
    </row>
    <row r="223" spans="1:2" x14ac:dyDescent="0.2">
      <c r="A223" s="8">
        <v>17</v>
      </c>
      <c r="B223" s="6">
        <v>1245.99</v>
      </c>
    </row>
    <row r="224" spans="1:2" x14ac:dyDescent="0.2">
      <c r="A224" s="8">
        <v>18</v>
      </c>
      <c r="B224" s="6">
        <v>781.91999999999985</v>
      </c>
    </row>
    <row r="225" spans="1:2" x14ac:dyDescent="0.2">
      <c r="A225" s="8">
        <v>19</v>
      </c>
      <c r="B225" s="6">
        <v>1940.5100000000004</v>
      </c>
    </row>
    <row r="226" spans="1:2" x14ac:dyDescent="0.2">
      <c r="A226" s="8">
        <v>20</v>
      </c>
      <c r="B226" s="6">
        <v>-908.33</v>
      </c>
    </row>
    <row r="227" spans="1:2" x14ac:dyDescent="0.2">
      <c r="A227" s="8">
        <v>21</v>
      </c>
      <c r="B227" s="6">
        <v>2066.5700000000002</v>
      </c>
    </row>
    <row r="228" spans="1:2" x14ac:dyDescent="0.2">
      <c r="A228" s="8">
        <v>22</v>
      </c>
      <c r="B228" s="6">
        <v>236.82999999999998</v>
      </c>
    </row>
    <row r="229" spans="1:2" x14ac:dyDescent="0.2">
      <c r="A229" s="8">
        <v>23</v>
      </c>
      <c r="B229" s="6">
        <v>-719.25999999999976</v>
      </c>
    </row>
    <row r="230" spans="1:2" x14ac:dyDescent="0.2">
      <c r="A230" s="8">
        <v>24</v>
      </c>
      <c r="B230" s="6">
        <v>-93.809999999999746</v>
      </c>
    </row>
    <row r="231" spans="1:2" x14ac:dyDescent="0.2">
      <c r="A231" s="8">
        <v>25</v>
      </c>
      <c r="B231" s="6">
        <v>2260.83</v>
      </c>
    </row>
    <row r="232" spans="1:2" x14ac:dyDescent="0.2">
      <c r="A232" s="8">
        <v>26</v>
      </c>
      <c r="B232" s="6">
        <v>127.85000000000002</v>
      </c>
    </row>
    <row r="233" spans="1:2" x14ac:dyDescent="0.2">
      <c r="A233" s="8">
        <v>27</v>
      </c>
      <c r="B233" s="6">
        <v>1786.8700000000003</v>
      </c>
    </row>
    <row r="234" spans="1:2" x14ac:dyDescent="0.2">
      <c r="A234" s="8">
        <v>28</v>
      </c>
      <c r="B234" s="6">
        <v>-398.07</v>
      </c>
    </row>
    <row r="235" spans="1:2" x14ac:dyDescent="0.2">
      <c r="A235" s="8">
        <v>29</v>
      </c>
      <c r="B235" s="6">
        <v>1362.3600000000001</v>
      </c>
    </row>
    <row r="236" spans="1:2" x14ac:dyDescent="0.2">
      <c r="A236" s="8">
        <v>30</v>
      </c>
      <c r="B236" s="6">
        <v>1084.69</v>
      </c>
    </row>
    <row r="237" spans="1:2" x14ac:dyDescent="0.2">
      <c r="A237" s="8">
        <v>31</v>
      </c>
      <c r="B237" s="6">
        <v>621.3900000000001</v>
      </c>
    </row>
    <row r="238" spans="1:2" x14ac:dyDescent="0.2">
      <c r="A238" s="8">
        <v>32</v>
      </c>
      <c r="B238" s="6">
        <v>52.949999999999676</v>
      </c>
    </row>
    <row r="239" spans="1:2" x14ac:dyDescent="0.2">
      <c r="A239" s="8">
        <v>33</v>
      </c>
      <c r="B239" s="6">
        <v>7233.4199999999992</v>
      </c>
    </row>
    <row r="240" spans="1:2" x14ac:dyDescent="0.2">
      <c r="A240" s="8">
        <v>34</v>
      </c>
      <c r="B240" s="6">
        <v>886.83000000000015</v>
      </c>
    </row>
    <row r="241" spans="1:2" x14ac:dyDescent="0.2">
      <c r="A241" s="8">
        <v>35</v>
      </c>
      <c r="B241" s="6">
        <v>-198.5</v>
      </c>
    </row>
    <row r="242" spans="1:2" x14ac:dyDescent="0.2">
      <c r="A242" s="8">
        <v>36</v>
      </c>
      <c r="B242" s="6">
        <v>3799.66</v>
      </c>
    </row>
    <row r="243" spans="1:2" x14ac:dyDescent="0.2">
      <c r="A243" s="8">
        <v>37</v>
      </c>
      <c r="B243" s="6">
        <v>301.19000000000005</v>
      </c>
    </row>
    <row r="244" spans="1:2" x14ac:dyDescent="0.2">
      <c r="A244" s="8">
        <v>38</v>
      </c>
      <c r="B244" s="6">
        <v>11448.46</v>
      </c>
    </row>
    <row r="245" spans="1:2" x14ac:dyDescent="0.2">
      <c r="A245" s="8">
        <v>39</v>
      </c>
      <c r="B245" s="6">
        <v>2240.7200000000003</v>
      </c>
    </row>
    <row r="246" spans="1:2" x14ac:dyDescent="0.2">
      <c r="A246" s="8">
        <v>40</v>
      </c>
      <c r="B246" s="6">
        <v>310.58999999999986</v>
      </c>
    </row>
    <row r="247" spans="1:2" x14ac:dyDescent="0.2">
      <c r="A247" s="8">
        <v>41</v>
      </c>
      <c r="B247" s="6">
        <v>98.139999999999986</v>
      </c>
    </row>
    <row r="248" spans="1:2" x14ac:dyDescent="0.2">
      <c r="A248" s="8">
        <v>42</v>
      </c>
      <c r="B248" s="6">
        <v>997.31999999999971</v>
      </c>
    </row>
    <row r="249" spans="1:2" x14ac:dyDescent="0.2">
      <c r="A249" s="8">
        <v>43</v>
      </c>
      <c r="B249" s="6">
        <v>257.24</v>
      </c>
    </row>
    <row r="250" spans="1:2" x14ac:dyDescent="0.2">
      <c r="A250" s="8">
        <v>44</v>
      </c>
      <c r="B250" s="6">
        <v>10836.79</v>
      </c>
    </row>
    <row r="251" spans="1:2" x14ac:dyDescent="0.2">
      <c r="A251" s="8">
        <v>45</v>
      </c>
      <c r="B251" s="6">
        <v>-59.13000000000001</v>
      </c>
    </row>
    <row r="252" spans="1:2" x14ac:dyDescent="0.2">
      <c r="A252" s="8">
        <v>46</v>
      </c>
      <c r="B252" s="6">
        <v>1433.8600000000001</v>
      </c>
    </row>
    <row r="253" spans="1:2" x14ac:dyDescent="0.2">
      <c r="A253" s="8">
        <v>47</v>
      </c>
      <c r="B253" s="6">
        <v>1912.4500000000003</v>
      </c>
    </row>
    <row r="254" spans="1:2" x14ac:dyDescent="0.2">
      <c r="A254" s="8">
        <v>48</v>
      </c>
      <c r="B254" s="6">
        <v>3065.4900000000002</v>
      </c>
    </row>
    <row r="255" spans="1:2" x14ac:dyDescent="0.2">
      <c r="A255" s="8">
        <v>49</v>
      </c>
      <c r="B255" s="6">
        <v>-229.69</v>
      </c>
    </row>
    <row r="256" spans="1:2" x14ac:dyDescent="0.2">
      <c r="A256" s="8">
        <v>50</v>
      </c>
      <c r="B256" s="6">
        <v>4953.5499999999993</v>
      </c>
    </row>
    <row r="257" spans="1:2" x14ac:dyDescent="0.2">
      <c r="A257" s="7" t="s">
        <v>31</v>
      </c>
      <c r="B257" s="6">
        <v>116349.27000000002</v>
      </c>
    </row>
    <row r="258" spans="1:2" x14ac:dyDescent="0.2">
      <c r="A258" s="8">
        <v>1</v>
      </c>
      <c r="B258" s="6">
        <v>-5228.6000000000004</v>
      </c>
    </row>
    <row r="259" spans="1:2" x14ac:dyDescent="0.2">
      <c r="A259" s="8">
        <v>2</v>
      </c>
      <c r="B259" s="6">
        <v>-470.87</v>
      </c>
    </row>
    <row r="260" spans="1:2" x14ac:dyDescent="0.2">
      <c r="A260" s="8">
        <v>3</v>
      </c>
      <c r="B260" s="6">
        <v>-725.46999999999991</v>
      </c>
    </row>
    <row r="261" spans="1:2" x14ac:dyDescent="0.2">
      <c r="A261" s="8">
        <v>4</v>
      </c>
      <c r="B261" s="6">
        <v>-982.44</v>
      </c>
    </row>
    <row r="262" spans="1:2" x14ac:dyDescent="0.2">
      <c r="A262" s="8">
        <v>5</v>
      </c>
      <c r="B262" s="6">
        <v>-3530.02</v>
      </c>
    </row>
    <row r="263" spans="1:2" x14ac:dyDescent="0.2">
      <c r="A263" s="8">
        <v>6</v>
      </c>
      <c r="B263" s="6">
        <v>-1109.8900000000001</v>
      </c>
    </row>
    <row r="264" spans="1:2" x14ac:dyDescent="0.2">
      <c r="A264" s="8">
        <v>7</v>
      </c>
      <c r="B264" s="6">
        <v>-878.5</v>
      </c>
    </row>
    <row r="265" spans="1:2" x14ac:dyDescent="0.2">
      <c r="A265" s="8">
        <v>8</v>
      </c>
      <c r="B265" s="6">
        <v>-465.28</v>
      </c>
    </row>
    <row r="266" spans="1:2" x14ac:dyDescent="0.2">
      <c r="A266" s="8">
        <v>9</v>
      </c>
      <c r="B266" s="6">
        <v>-550.82000000000005</v>
      </c>
    </row>
    <row r="267" spans="1:2" x14ac:dyDescent="0.2">
      <c r="A267" s="8">
        <v>10</v>
      </c>
      <c r="B267" s="6">
        <v>-961.68000000000006</v>
      </c>
    </row>
    <row r="268" spans="1:2" x14ac:dyDescent="0.2">
      <c r="A268" s="8">
        <v>11</v>
      </c>
      <c r="B268" s="6">
        <v>-242.21999999999997</v>
      </c>
    </row>
    <row r="269" spans="1:2" x14ac:dyDescent="0.2">
      <c r="A269" s="8">
        <v>12</v>
      </c>
      <c r="B269" s="6">
        <v>-593.30999999999995</v>
      </c>
    </row>
    <row r="270" spans="1:2" x14ac:dyDescent="0.2">
      <c r="A270" s="8">
        <v>13</v>
      </c>
      <c r="B270" s="6">
        <v>-127.62</v>
      </c>
    </row>
    <row r="271" spans="1:2" x14ac:dyDescent="0.2">
      <c r="A271" s="8">
        <v>14</v>
      </c>
      <c r="B271" s="6">
        <v>-79.14</v>
      </c>
    </row>
    <row r="272" spans="1:2" x14ac:dyDescent="0.2">
      <c r="A272" s="8">
        <v>15</v>
      </c>
      <c r="B272" s="6">
        <v>1769.28</v>
      </c>
    </row>
    <row r="273" spans="1:2" x14ac:dyDescent="0.2">
      <c r="A273" s="8">
        <v>16</v>
      </c>
      <c r="B273" s="6">
        <v>309.95999999999998</v>
      </c>
    </row>
    <row r="274" spans="1:2" x14ac:dyDescent="0.2">
      <c r="A274" s="8">
        <v>17</v>
      </c>
      <c r="B274" s="6">
        <v>-117.37</v>
      </c>
    </row>
    <row r="275" spans="1:2" x14ac:dyDescent="0.2">
      <c r="A275" s="8">
        <v>18</v>
      </c>
      <c r="B275" s="6">
        <v>155.63</v>
      </c>
    </row>
    <row r="276" spans="1:2" x14ac:dyDescent="0.2">
      <c r="A276" s="8">
        <v>19</v>
      </c>
      <c r="B276" s="6">
        <v>228.08</v>
      </c>
    </row>
    <row r="277" spans="1:2" x14ac:dyDescent="0.2">
      <c r="A277" s="8">
        <v>20</v>
      </c>
      <c r="B277" s="6">
        <v>162.26999999999995</v>
      </c>
    </row>
    <row r="278" spans="1:2" x14ac:dyDescent="0.2">
      <c r="A278" s="8">
        <v>21</v>
      </c>
      <c r="B278" s="6">
        <v>1064.0900000000001</v>
      </c>
    </row>
    <row r="279" spans="1:2" x14ac:dyDescent="0.2">
      <c r="A279" s="8">
        <v>22</v>
      </c>
      <c r="B279" s="6">
        <v>1054.73</v>
      </c>
    </row>
    <row r="280" spans="1:2" x14ac:dyDescent="0.2">
      <c r="A280" s="8">
        <v>23</v>
      </c>
      <c r="B280" s="6">
        <v>-232.40000000000006</v>
      </c>
    </row>
    <row r="281" spans="1:2" x14ac:dyDescent="0.2">
      <c r="A281" s="8">
        <v>24</v>
      </c>
      <c r="B281" s="6">
        <v>1049.42</v>
      </c>
    </row>
    <row r="282" spans="1:2" x14ac:dyDescent="0.2">
      <c r="A282" s="8">
        <v>25</v>
      </c>
      <c r="B282" s="6">
        <v>11397.69</v>
      </c>
    </row>
    <row r="283" spans="1:2" x14ac:dyDescent="0.2">
      <c r="A283" s="8">
        <v>26</v>
      </c>
      <c r="B283" s="6">
        <v>532.63</v>
      </c>
    </row>
    <row r="284" spans="1:2" x14ac:dyDescent="0.2">
      <c r="A284" s="8">
        <v>27</v>
      </c>
      <c r="B284" s="6">
        <v>287.71999999999997</v>
      </c>
    </row>
    <row r="285" spans="1:2" x14ac:dyDescent="0.2">
      <c r="A285" s="8">
        <v>28</v>
      </c>
      <c r="B285" s="6">
        <v>5793.97</v>
      </c>
    </row>
    <row r="286" spans="1:2" x14ac:dyDescent="0.2">
      <c r="A286" s="8">
        <v>29</v>
      </c>
      <c r="B286" s="6">
        <v>1469.48</v>
      </c>
    </row>
    <row r="287" spans="1:2" x14ac:dyDescent="0.2">
      <c r="A287" s="8">
        <v>30</v>
      </c>
      <c r="B287" s="6">
        <v>6066.1</v>
      </c>
    </row>
    <row r="288" spans="1:2" x14ac:dyDescent="0.2">
      <c r="A288" s="8">
        <v>31</v>
      </c>
      <c r="B288" s="6">
        <v>6117.2599999999993</v>
      </c>
    </row>
    <row r="289" spans="1:2" x14ac:dyDescent="0.2">
      <c r="A289" s="8">
        <v>32</v>
      </c>
      <c r="B289" s="6">
        <v>7155.3300000000008</v>
      </c>
    </row>
    <row r="290" spans="1:2" x14ac:dyDescent="0.2">
      <c r="A290" s="8">
        <v>33</v>
      </c>
      <c r="B290" s="6">
        <v>-47.95</v>
      </c>
    </row>
    <row r="291" spans="1:2" x14ac:dyDescent="0.2">
      <c r="A291" s="8">
        <v>34</v>
      </c>
      <c r="B291" s="6">
        <v>10732.320000000002</v>
      </c>
    </row>
    <row r="292" spans="1:2" x14ac:dyDescent="0.2">
      <c r="A292" s="8">
        <v>35</v>
      </c>
      <c r="B292" s="6">
        <v>3475.91</v>
      </c>
    </row>
    <row r="293" spans="1:2" x14ac:dyDescent="0.2">
      <c r="A293" s="8">
        <v>36</v>
      </c>
      <c r="B293" s="6">
        <v>259.56000000000006</v>
      </c>
    </row>
    <row r="294" spans="1:2" x14ac:dyDescent="0.2">
      <c r="A294" s="8">
        <v>37</v>
      </c>
      <c r="B294" s="6">
        <v>12747.63</v>
      </c>
    </row>
    <row r="295" spans="1:2" x14ac:dyDescent="0.2">
      <c r="A295" s="8">
        <v>38</v>
      </c>
      <c r="B295" s="6">
        <v>286.34999999999997</v>
      </c>
    </row>
    <row r="296" spans="1:2" x14ac:dyDescent="0.2">
      <c r="A296" s="8">
        <v>39</v>
      </c>
      <c r="B296" s="6">
        <v>997.22</v>
      </c>
    </row>
    <row r="297" spans="1:2" x14ac:dyDescent="0.2">
      <c r="A297" s="8">
        <v>40</v>
      </c>
      <c r="B297" s="6">
        <v>3028.1499999999996</v>
      </c>
    </row>
    <row r="298" spans="1:2" x14ac:dyDescent="0.2">
      <c r="A298" s="8">
        <v>41</v>
      </c>
      <c r="B298" s="6">
        <v>10175.26</v>
      </c>
    </row>
    <row r="299" spans="1:2" x14ac:dyDescent="0.2">
      <c r="A299" s="8">
        <v>42</v>
      </c>
      <c r="B299" s="6">
        <v>3818.83</v>
      </c>
    </row>
    <row r="300" spans="1:2" x14ac:dyDescent="0.2">
      <c r="A300" s="8">
        <v>43</v>
      </c>
      <c r="B300" s="6">
        <v>5000.47</v>
      </c>
    </row>
    <row r="301" spans="1:2" x14ac:dyDescent="0.2">
      <c r="A301" s="8">
        <v>44</v>
      </c>
      <c r="B301" s="6">
        <v>3705.8500000000004</v>
      </c>
    </row>
    <row r="302" spans="1:2" x14ac:dyDescent="0.2">
      <c r="A302" s="8">
        <v>45</v>
      </c>
      <c r="B302" s="6">
        <v>12487.19</v>
      </c>
    </row>
    <row r="303" spans="1:2" x14ac:dyDescent="0.2">
      <c r="A303" s="8">
        <v>46</v>
      </c>
      <c r="B303" s="6">
        <v>724.06</v>
      </c>
    </row>
    <row r="304" spans="1:2" x14ac:dyDescent="0.2">
      <c r="A304" s="8">
        <v>47</v>
      </c>
      <c r="B304" s="6">
        <v>3067.63</v>
      </c>
    </row>
    <row r="305" spans="1:2" x14ac:dyDescent="0.2">
      <c r="A305" s="8">
        <v>48</v>
      </c>
      <c r="B305" s="6">
        <v>7868.66</v>
      </c>
    </row>
    <row r="306" spans="1:2" x14ac:dyDescent="0.2">
      <c r="A306" s="8">
        <v>49</v>
      </c>
      <c r="B306" s="6">
        <v>3233.48</v>
      </c>
    </row>
    <row r="307" spans="1:2" x14ac:dyDescent="0.2">
      <c r="A307" s="8">
        <v>50</v>
      </c>
      <c r="B307" s="6">
        <v>6470.6400000000012</v>
      </c>
    </row>
    <row r="308" spans="1:2" x14ac:dyDescent="0.2">
      <c r="A308" s="11">
        <v>2016</v>
      </c>
      <c r="B308" s="6">
        <v>210604.41000000003</v>
      </c>
    </row>
    <row r="309" spans="1:2" x14ac:dyDescent="0.2">
      <c r="A309" s="7" t="s">
        <v>45</v>
      </c>
      <c r="B309" s="6">
        <v>45895.090000000004</v>
      </c>
    </row>
    <row r="310" spans="1:2" x14ac:dyDescent="0.2">
      <c r="A310" s="8">
        <v>1</v>
      </c>
      <c r="B310" s="6">
        <v>-5.0399999999999991</v>
      </c>
    </row>
    <row r="311" spans="1:2" x14ac:dyDescent="0.2">
      <c r="A311" s="8">
        <v>2</v>
      </c>
      <c r="B311" s="6">
        <v>-173.37</v>
      </c>
    </row>
    <row r="312" spans="1:2" x14ac:dyDescent="0.2">
      <c r="A312" s="8">
        <v>3</v>
      </c>
      <c r="B312" s="6">
        <v>146.76000000000005</v>
      </c>
    </row>
    <row r="313" spans="1:2" x14ac:dyDescent="0.2">
      <c r="A313" s="8">
        <v>4</v>
      </c>
      <c r="B313" s="6">
        <v>-482.27000000000004</v>
      </c>
    </row>
    <row r="314" spans="1:2" x14ac:dyDescent="0.2">
      <c r="A314" s="8">
        <v>5</v>
      </c>
      <c r="B314" s="6">
        <v>260.01</v>
      </c>
    </row>
    <row r="315" spans="1:2" x14ac:dyDescent="0.2">
      <c r="A315" s="8">
        <v>6</v>
      </c>
      <c r="B315" s="6">
        <v>-192.76000000000002</v>
      </c>
    </row>
    <row r="316" spans="1:2" x14ac:dyDescent="0.2">
      <c r="A316" s="8">
        <v>7</v>
      </c>
      <c r="B316" s="6">
        <v>570.37</v>
      </c>
    </row>
    <row r="317" spans="1:2" x14ac:dyDescent="0.2">
      <c r="A317" s="8">
        <v>8</v>
      </c>
      <c r="B317" s="6">
        <v>-96.560000000000031</v>
      </c>
    </row>
    <row r="318" spans="1:2" x14ac:dyDescent="0.2">
      <c r="A318" s="8">
        <v>9</v>
      </c>
      <c r="B318" s="6">
        <v>-368.77</v>
      </c>
    </row>
    <row r="319" spans="1:2" x14ac:dyDescent="0.2">
      <c r="A319" s="8">
        <v>10</v>
      </c>
      <c r="B319" s="6">
        <v>-410.49</v>
      </c>
    </row>
    <row r="320" spans="1:2" x14ac:dyDescent="0.2">
      <c r="A320" s="8">
        <v>11</v>
      </c>
      <c r="B320" s="6">
        <v>1085.8500000000001</v>
      </c>
    </row>
    <row r="321" spans="1:2" x14ac:dyDescent="0.2">
      <c r="A321" s="8">
        <v>12</v>
      </c>
      <c r="B321" s="6">
        <v>460.87</v>
      </c>
    </row>
    <row r="322" spans="1:2" x14ac:dyDescent="0.2">
      <c r="A322" s="8">
        <v>13</v>
      </c>
      <c r="B322" s="6">
        <v>-140.46999999999997</v>
      </c>
    </row>
    <row r="323" spans="1:2" x14ac:dyDescent="0.2">
      <c r="A323" s="8">
        <v>14</v>
      </c>
      <c r="B323" s="6">
        <v>1345.0500000000002</v>
      </c>
    </row>
    <row r="324" spans="1:2" x14ac:dyDescent="0.2">
      <c r="A324" s="8">
        <v>15</v>
      </c>
      <c r="B324" s="6">
        <v>-44.110000000000014</v>
      </c>
    </row>
    <row r="325" spans="1:2" x14ac:dyDescent="0.2">
      <c r="A325" s="8">
        <v>16</v>
      </c>
      <c r="B325" s="6">
        <v>86.929999999999993</v>
      </c>
    </row>
    <row r="326" spans="1:2" x14ac:dyDescent="0.2">
      <c r="A326" s="8">
        <v>17</v>
      </c>
      <c r="B326" s="6">
        <v>1517.04</v>
      </c>
    </row>
    <row r="327" spans="1:2" x14ac:dyDescent="0.2">
      <c r="A327" s="8">
        <v>18</v>
      </c>
      <c r="B327" s="6">
        <v>780.98</v>
      </c>
    </row>
    <row r="328" spans="1:2" x14ac:dyDescent="0.2">
      <c r="A328" s="8">
        <v>19</v>
      </c>
      <c r="B328" s="6">
        <v>618.69999999999993</v>
      </c>
    </row>
    <row r="329" spans="1:2" x14ac:dyDescent="0.2">
      <c r="A329" s="8">
        <v>20</v>
      </c>
      <c r="B329" s="6">
        <v>-401.82</v>
      </c>
    </row>
    <row r="330" spans="1:2" x14ac:dyDescent="0.2">
      <c r="A330" s="8">
        <v>21</v>
      </c>
      <c r="B330" s="6">
        <v>-813</v>
      </c>
    </row>
    <row r="331" spans="1:2" x14ac:dyDescent="0.2">
      <c r="A331" s="8">
        <v>22</v>
      </c>
      <c r="B331" s="6">
        <v>1130.8899999999999</v>
      </c>
    </row>
    <row r="332" spans="1:2" x14ac:dyDescent="0.2">
      <c r="A332" s="8">
        <v>23</v>
      </c>
      <c r="B332" s="6">
        <v>3648.8100000000004</v>
      </c>
    </row>
    <row r="333" spans="1:2" x14ac:dyDescent="0.2">
      <c r="A333" s="8">
        <v>24</v>
      </c>
      <c r="B333" s="6">
        <v>3466.9700000000003</v>
      </c>
    </row>
    <row r="334" spans="1:2" x14ac:dyDescent="0.2">
      <c r="A334" s="8">
        <v>25</v>
      </c>
      <c r="B334" s="6">
        <v>74.580000000000013</v>
      </c>
    </row>
    <row r="335" spans="1:2" x14ac:dyDescent="0.2">
      <c r="A335" s="8">
        <v>26</v>
      </c>
      <c r="B335" s="6">
        <v>80.760000000000005</v>
      </c>
    </row>
    <row r="336" spans="1:2" x14ac:dyDescent="0.2">
      <c r="A336" s="8">
        <v>27</v>
      </c>
      <c r="B336" s="6">
        <v>-713.43999999999983</v>
      </c>
    </row>
    <row r="337" spans="1:2" x14ac:dyDescent="0.2">
      <c r="A337" s="8">
        <v>28</v>
      </c>
      <c r="B337" s="6">
        <v>-2095.9999999999995</v>
      </c>
    </row>
    <row r="338" spans="1:2" x14ac:dyDescent="0.2">
      <c r="A338" s="8">
        <v>29</v>
      </c>
      <c r="B338" s="6">
        <v>114.79</v>
      </c>
    </row>
    <row r="339" spans="1:2" x14ac:dyDescent="0.2">
      <c r="A339" s="8">
        <v>30</v>
      </c>
      <c r="B339" s="6">
        <v>768.73</v>
      </c>
    </row>
    <row r="340" spans="1:2" x14ac:dyDescent="0.2">
      <c r="A340" s="8">
        <v>31</v>
      </c>
      <c r="B340" s="6">
        <v>-1543.1100000000001</v>
      </c>
    </row>
    <row r="341" spans="1:2" x14ac:dyDescent="0.2">
      <c r="A341" s="8">
        <v>32</v>
      </c>
      <c r="B341" s="6">
        <v>2129.25</v>
      </c>
    </row>
    <row r="342" spans="1:2" x14ac:dyDescent="0.2">
      <c r="A342" s="8">
        <v>33</v>
      </c>
      <c r="B342" s="6">
        <v>-31.07</v>
      </c>
    </row>
    <row r="343" spans="1:2" x14ac:dyDescent="0.2">
      <c r="A343" s="8">
        <v>34</v>
      </c>
      <c r="B343" s="6">
        <v>7114.3899999999994</v>
      </c>
    </row>
    <row r="344" spans="1:2" x14ac:dyDescent="0.2">
      <c r="A344" s="8">
        <v>35</v>
      </c>
      <c r="B344" s="6">
        <v>3935.4400000000005</v>
      </c>
    </row>
    <row r="345" spans="1:2" x14ac:dyDescent="0.2">
      <c r="A345" s="8">
        <v>36</v>
      </c>
      <c r="B345" s="6">
        <v>348.72999999999996</v>
      </c>
    </row>
    <row r="346" spans="1:2" x14ac:dyDescent="0.2">
      <c r="A346" s="8">
        <v>37</v>
      </c>
      <c r="B346" s="6">
        <v>2595.89</v>
      </c>
    </row>
    <row r="347" spans="1:2" x14ac:dyDescent="0.2">
      <c r="A347" s="8">
        <v>38</v>
      </c>
      <c r="B347" s="6">
        <v>3692.1800000000003</v>
      </c>
    </row>
    <row r="348" spans="1:2" x14ac:dyDescent="0.2">
      <c r="A348" s="8">
        <v>39</v>
      </c>
      <c r="B348" s="6">
        <v>6007.0800000000008</v>
      </c>
    </row>
    <row r="349" spans="1:2" x14ac:dyDescent="0.2">
      <c r="A349" s="8">
        <v>40</v>
      </c>
      <c r="B349" s="6">
        <v>-1969.86</v>
      </c>
    </row>
    <row r="350" spans="1:2" x14ac:dyDescent="0.2">
      <c r="A350" s="8">
        <v>41</v>
      </c>
      <c r="B350" s="6">
        <v>3072.1099999999997</v>
      </c>
    </row>
    <row r="351" spans="1:2" x14ac:dyDescent="0.2">
      <c r="A351" s="8">
        <v>42</v>
      </c>
      <c r="B351" s="6">
        <v>494.88</v>
      </c>
    </row>
    <row r="352" spans="1:2" x14ac:dyDescent="0.2">
      <c r="A352" s="8">
        <v>43</v>
      </c>
      <c r="B352" s="6">
        <v>720.58</v>
      </c>
    </row>
    <row r="353" spans="1:2" x14ac:dyDescent="0.2">
      <c r="A353" s="8">
        <v>44</v>
      </c>
      <c r="B353" s="6">
        <v>4981.38</v>
      </c>
    </row>
    <row r="354" spans="1:2" x14ac:dyDescent="0.2">
      <c r="A354" s="8">
        <v>45</v>
      </c>
      <c r="B354" s="6">
        <v>-2651.2199999999993</v>
      </c>
    </row>
    <row r="355" spans="1:2" x14ac:dyDescent="0.2">
      <c r="A355" s="8">
        <v>46</v>
      </c>
      <c r="B355" s="6">
        <v>1242.3800000000001</v>
      </c>
    </row>
    <row r="356" spans="1:2" x14ac:dyDescent="0.2">
      <c r="A356" s="8">
        <v>47</v>
      </c>
      <c r="B356" s="6">
        <v>2354.4</v>
      </c>
    </row>
    <row r="357" spans="1:2" x14ac:dyDescent="0.2">
      <c r="A357" s="8">
        <v>48</v>
      </c>
      <c r="B357" s="6">
        <v>-153.21999999999991</v>
      </c>
    </row>
    <row r="358" spans="1:2" x14ac:dyDescent="0.2">
      <c r="A358" s="8">
        <v>49</v>
      </c>
      <c r="B358" s="6">
        <v>2949.48</v>
      </c>
    </row>
    <row r="359" spans="1:2" x14ac:dyDescent="0.2">
      <c r="A359" s="8">
        <v>50</v>
      </c>
      <c r="B359" s="6">
        <v>385.41000000000031</v>
      </c>
    </row>
    <row r="360" spans="1:2" x14ac:dyDescent="0.2">
      <c r="A360" s="7" t="s">
        <v>24</v>
      </c>
      <c r="B360" s="6">
        <v>52734.759999999995</v>
      </c>
    </row>
    <row r="361" spans="1:2" x14ac:dyDescent="0.2">
      <c r="A361" s="8">
        <v>1</v>
      </c>
      <c r="B361" s="6">
        <v>-233.04</v>
      </c>
    </row>
    <row r="362" spans="1:2" x14ac:dyDescent="0.2">
      <c r="A362" s="8">
        <v>2</v>
      </c>
      <c r="B362" s="6">
        <v>-3.66</v>
      </c>
    </row>
    <row r="363" spans="1:2" x14ac:dyDescent="0.2">
      <c r="A363" s="8">
        <v>3</v>
      </c>
      <c r="B363" s="6">
        <v>-41.85</v>
      </c>
    </row>
    <row r="364" spans="1:2" x14ac:dyDescent="0.2">
      <c r="A364" s="8">
        <v>4</v>
      </c>
      <c r="B364" s="6">
        <v>264.89999999999998</v>
      </c>
    </row>
    <row r="365" spans="1:2" x14ac:dyDescent="0.2">
      <c r="A365" s="8">
        <v>5</v>
      </c>
      <c r="B365" s="6">
        <v>-116.65</v>
      </c>
    </row>
    <row r="366" spans="1:2" x14ac:dyDescent="0.2">
      <c r="A366" s="8">
        <v>6</v>
      </c>
      <c r="B366" s="6">
        <v>587.00999999999976</v>
      </c>
    </row>
    <row r="367" spans="1:2" x14ac:dyDescent="0.2">
      <c r="A367" s="8">
        <v>7</v>
      </c>
      <c r="B367" s="6">
        <v>-372.79999999999995</v>
      </c>
    </row>
    <row r="368" spans="1:2" x14ac:dyDescent="0.2">
      <c r="A368" s="8">
        <v>8</v>
      </c>
      <c r="B368" s="6">
        <v>-452.65999999999997</v>
      </c>
    </row>
    <row r="369" spans="1:2" x14ac:dyDescent="0.2">
      <c r="A369" s="8">
        <v>9</v>
      </c>
      <c r="B369" s="6">
        <v>18.68</v>
      </c>
    </row>
    <row r="370" spans="1:2" x14ac:dyDescent="0.2">
      <c r="A370" s="8">
        <v>10</v>
      </c>
      <c r="B370" s="6">
        <v>-7.7999999999999972</v>
      </c>
    </row>
    <row r="371" spans="1:2" x14ac:dyDescent="0.2">
      <c r="A371" s="8">
        <v>11</v>
      </c>
      <c r="B371" s="6">
        <v>188.68999999999997</v>
      </c>
    </row>
    <row r="372" spans="1:2" x14ac:dyDescent="0.2">
      <c r="A372" s="8">
        <v>12</v>
      </c>
      <c r="B372" s="6">
        <v>1021.5300000000003</v>
      </c>
    </row>
    <row r="373" spans="1:2" x14ac:dyDescent="0.2">
      <c r="A373" s="8">
        <v>13</v>
      </c>
      <c r="B373" s="6">
        <v>106.19999999999999</v>
      </c>
    </row>
    <row r="374" spans="1:2" x14ac:dyDescent="0.2">
      <c r="A374" s="8">
        <v>14</v>
      </c>
      <c r="B374" s="6">
        <v>4982.7199999999993</v>
      </c>
    </row>
    <row r="375" spans="1:2" x14ac:dyDescent="0.2">
      <c r="A375" s="8">
        <v>15</v>
      </c>
      <c r="B375" s="6">
        <v>1725.5000000000002</v>
      </c>
    </row>
    <row r="376" spans="1:2" x14ac:dyDescent="0.2">
      <c r="A376" s="8">
        <v>16</v>
      </c>
      <c r="B376" s="6">
        <v>-209.82999999999998</v>
      </c>
    </row>
    <row r="377" spans="1:2" x14ac:dyDescent="0.2">
      <c r="A377" s="8">
        <v>17</v>
      </c>
      <c r="B377" s="6">
        <v>71.099999999999994</v>
      </c>
    </row>
    <row r="378" spans="1:2" x14ac:dyDescent="0.2">
      <c r="A378" s="8">
        <v>18</v>
      </c>
      <c r="B378" s="6">
        <v>-407.48</v>
      </c>
    </row>
    <row r="379" spans="1:2" x14ac:dyDescent="0.2">
      <c r="A379" s="8">
        <v>19</v>
      </c>
      <c r="B379" s="6">
        <v>5542.09</v>
      </c>
    </row>
    <row r="380" spans="1:2" x14ac:dyDescent="0.2">
      <c r="A380" s="8">
        <v>20</v>
      </c>
      <c r="B380" s="6">
        <v>-1280.2200000000003</v>
      </c>
    </row>
    <row r="381" spans="1:2" x14ac:dyDescent="0.2">
      <c r="A381" s="8">
        <v>21</v>
      </c>
      <c r="B381" s="6">
        <v>2866.8099999999995</v>
      </c>
    </row>
    <row r="382" spans="1:2" x14ac:dyDescent="0.2">
      <c r="A382" s="8">
        <v>22</v>
      </c>
      <c r="B382" s="6">
        <v>1352.82</v>
      </c>
    </row>
    <row r="383" spans="1:2" x14ac:dyDescent="0.2">
      <c r="A383" s="8">
        <v>23</v>
      </c>
      <c r="B383" s="6">
        <v>124.69000000000005</v>
      </c>
    </row>
    <row r="384" spans="1:2" x14ac:dyDescent="0.2">
      <c r="A384" s="8">
        <v>24</v>
      </c>
      <c r="B384" s="6">
        <v>-218.43000000000004</v>
      </c>
    </row>
    <row r="385" spans="1:2" x14ac:dyDescent="0.2">
      <c r="A385" s="8">
        <v>25</v>
      </c>
      <c r="B385" s="6">
        <v>599.11</v>
      </c>
    </row>
    <row r="386" spans="1:2" x14ac:dyDescent="0.2">
      <c r="A386" s="8">
        <v>26</v>
      </c>
      <c r="B386" s="6">
        <v>360.28000000000009</v>
      </c>
    </row>
    <row r="387" spans="1:2" x14ac:dyDescent="0.2">
      <c r="A387" s="8">
        <v>27</v>
      </c>
      <c r="B387" s="6">
        <v>-189.08999999999997</v>
      </c>
    </row>
    <row r="388" spans="1:2" x14ac:dyDescent="0.2">
      <c r="A388" s="8">
        <v>28</v>
      </c>
      <c r="B388" s="6">
        <v>2355.98</v>
      </c>
    </row>
    <row r="389" spans="1:2" x14ac:dyDescent="0.2">
      <c r="A389" s="8">
        <v>29</v>
      </c>
      <c r="B389" s="6">
        <v>706.93999999999994</v>
      </c>
    </row>
    <row r="390" spans="1:2" x14ac:dyDescent="0.2">
      <c r="A390" s="8">
        <v>30</v>
      </c>
      <c r="B390" s="6">
        <v>1912.6199999999997</v>
      </c>
    </row>
    <row r="391" spans="1:2" x14ac:dyDescent="0.2">
      <c r="A391" s="8">
        <v>31</v>
      </c>
      <c r="B391" s="6">
        <v>122.76000000000002</v>
      </c>
    </row>
    <row r="392" spans="1:2" x14ac:dyDescent="0.2">
      <c r="A392" s="8">
        <v>32</v>
      </c>
      <c r="B392" s="6">
        <v>366.77</v>
      </c>
    </row>
    <row r="393" spans="1:2" x14ac:dyDescent="0.2">
      <c r="A393" s="8">
        <v>33</v>
      </c>
      <c r="B393" s="6">
        <v>-39.89</v>
      </c>
    </row>
    <row r="394" spans="1:2" x14ac:dyDescent="0.2">
      <c r="A394" s="8">
        <v>34</v>
      </c>
      <c r="B394" s="6">
        <v>6638.3899999999994</v>
      </c>
    </row>
    <row r="395" spans="1:2" x14ac:dyDescent="0.2">
      <c r="A395" s="8">
        <v>35</v>
      </c>
      <c r="B395" s="6">
        <v>110.55000000000001</v>
      </c>
    </row>
    <row r="396" spans="1:2" x14ac:dyDescent="0.2">
      <c r="A396" s="8">
        <v>36</v>
      </c>
      <c r="B396" s="6">
        <v>713.3599999999999</v>
      </c>
    </row>
    <row r="397" spans="1:2" x14ac:dyDescent="0.2">
      <c r="A397" s="8">
        <v>37</v>
      </c>
      <c r="B397" s="6">
        <v>1103.5499999999997</v>
      </c>
    </row>
    <row r="398" spans="1:2" x14ac:dyDescent="0.2">
      <c r="A398" s="8">
        <v>38</v>
      </c>
      <c r="B398" s="6">
        <v>-2930.6300000000006</v>
      </c>
    </row>
    <row r="399" spans="1:2" x14ac:dyDescent="0.2">
      <c r="A399" s="8">
        <v>39</v>
      </c>
      <c r="B399" s="6">
        <v>650.25</v>
      </c>
    </row>
    <row r="400" spans="1:2" x14ac:dyDescent="0.2">
      <c r="A400" s="8">
        <v>40</v>
      </c>
      <c r="B400" s="6">
        <v>2434.46</v>
      </c>
    </row>
    <row r="401" spans="1:2" x14ac:dyDescent="0.2">
      <c r="A401" s="8">
        <v>41</v>
      </c>
      <c r="B401" s="6">
        <v>3024.55</v>
      </c>
    </row>
    <row r="402" spans="1:2" x14ac:dyDescent="0.2">
      <c r="A402" s="8">
        <v>42</v>
      </c>
      <c r="B402" s="6">
        <v>3420.1099999999997</v>
      </c>
    </row>
    <row r="403" spans="1:2" x14ac:dyDescent="0.2">
      <c r="A403" s="8">
        <v>43</v>
      </c>
      <c r="B403" s="6">
        <v>674.58</v>
      </c>
    </row>
    <row r="404" spans="1:2" x14ac:dyDescent="0.2">
      <c r="A404" s="8">
        <v>44</v>
      </c>
      <c r="B404" s="6">
        <v>372.23999999999995</v>
      </c>
    </row>
    <row r="405" spans="1:2" x14ac:dyDescent="0.2">
      <c r="A405" s="8">
        <v>45</v>
      </c>
      <c r="B405" s="6">
        <v>-519.54</v>
      </c>
    </row>
    <row r="406" spans="1:2" x14ac:dyDescent="0.2">
      <c r="A406" s="8">
        <v>46</v>
      </c>
      <c r="B406" s="6">
        <v>-516.91999999999996</v>
      </c>
    </row>
    <row r="407" spans="1:2" x14ac:dyDescent="0.2">
      <c r="A407" s="8">
        <v>47</v>
      </c>
      <c r="B407" s="6">
        <v>1591.63</v>
      </c>
    </row>
    <row r="408" spans="1:2" x14ac:dyDescent="0.2">
      <c r="A408" s="8">
        <v>48</v>
      </c>
      <c r="B408" s="6">
        <v>2339.8599999999997</v>
      </c>
    </row>
    <row r="409" spans="1:2" x14ac:dyDescent="0.2">
      <c r="A409" s="8">
        <v>49</v>
      </c>
      <c r="B409" s="6">
        <v>9473.11</v>
      </c>
    </row>
    <row r="410" spans="1:2" x14ac:dyDescent="0.2">
      <c r="A410" s="8">
        <v>50</v>
      </c>
      <c r="B410" s="6">
        <v>2451.41</v>
      </c>
    </row>
    <row r="411" spans="1:2" x14ac:dyDescent="0.2">
      <c r="A411" s="7" t="s">
        <v>31</v>
      </c>
      <c r="B411" s="6">
        <v>111974.56</v>
      </c>
    </row>
    <row r="412" spans="1:2" x14ac:dyDescent="0.2">
      <c r="A412" s="8">
        <v>1</v>
      </c>
      <c r="B412" s="6">
        <v>-12137.81</v>
      </c>
    </row>
    <row r="413" spans="1:2" x14ac:dyDescent="0.2">
      <c r="A413" s="8">
        <v>2</v>
      </c>
      <c r="B413" s="6">
        <v>-4811.9400000000005</v>
      </c>
    </row>
    <row r="414" spans="1:2" x14ac:dyDescent="0.2">
      <c r="A414" s="8">
        <v>3</v>
      </c>
      <c r="B414" s="6">
        <v>-12599.819999999998</v>
      </c>
    </row>
    <row r="415" spans="1:2" x14ac:dyDescent="0.2">
      <c r="A415" s="8">
        <v>4</v>
      </c>
      <c r="B415" s="6">
        <v>-2977.54</v>
      </c>
    </row>
    <row r="416" spans="1:2" x14ac:dyDescent="0.2">
      <c r="A416" s="8">
        <v>5</v>
      </c>
      <c r="B416" s="6">
        <v>-696.58</v>
      </c>
    </row>
    <row r="417" spans="1:2" x14ac:dyDescent="0.2">
      <c r="A417" s="8">
        <v>6</v>
      </c>
      <c r="B417" s="6">
        <v>-1090.75</v>
      </c>
    </row>
    <row r="418" spans="1:2" x14ac:dyDescent="0.2">
      <c r="A418" s="8">
        <v>7</v>
      </c>
      <c r="B418" s="6">
        <v>-503.01</v>
      </c>
    </row>
    <row r="419" spans="1:2" x14ac:dyDescent="0.2">
      <c r="A419" s="8">
        <v>8</v>
      </c>
      <c r="B419" s="6">
        <v>-451.65</v>
      </c>
    </row>
    <row r="420" spans="1:2" x14ac:dyDescent="0.2">
      <c r="A420" s="8">
        <v>9</v>
      </c>
      <c r="B420" s="6">
        <v>122.22</v>
      </c>
    </row>
    <row r="421" spans="1:2" x14ac:dyDescent="0.2">
      <c r="A421" s="8">
        <v>10</v>
      </c>
      <c r="B421" s="6">
        <v>-1396.5900000000001</v>
      </c>
    </row>
    <row r="422" spans="1:2" x14ac:dyDescent="0.2">
      <c r="A422" s="8">
        <v>11</v>
      </c>
      <c r="B422" s="6">
        <v>-226.36</v>
      </c>
    </row>
    <row r="423" spans="1:2" x14ac:dyDescent="0.2">
      <c r="A423" s="8">
        <v>12</v>
      </c>
      <c r="B423" s="6">
        <v>5253.76</v>
      </c>
    </row>
    <row r="424" spans="1:2" x14ac:dyDescent="0.2">
      <c r="A424" s="8">
        <v>13</v>
      </c>
      <c r="B424" s="6">
        <v>7.2800000000000011</v>
      </c>
    </row>
    <row r="425" spans="1:2" x14ac:dyDescent="0.2">
      <c r="A425" s="8">
        <v>15</v>
      </c>
      <c r="B425" s="6">
        <v>-578.83999999999992</v>
      </c>
    </row>
    <row r="426" spans="1:2" x14ac:dyDescent="0.2">
      <c r="A426" s="8">
        <v>16</v>
      </c>
      <c r="B426" s="6">
        <v>376.44000000000005</v>
      </c>
    </row>
    <row r="427" spans="1:2" x14ac:dyDescent="0.2">
      <c r="A427" s="8">
        <v>17</v>
      </c>
      <c r="B427" s="6">
        <v>641.72</v>
      </c>
    </row>
    <row r="428" spans="1:2" x14ac:dyDescent="0.2">
      <c r="A428" s="8">
        <v>18</v>
      </c>
      <c r="B428" s="6">
        <v>453.1</v>
      </c>
    </row>
    <row r="429" spans="1:2" x14ac:dyDescent="0.2">
      <c r="A429" s="8">
        <v>19</v>
      </c>
      <c r="B429" s="6">
        <v>663.9</v>
      </c>
    </row>
    <row r="430" spans="1:2" x14ac:dyDescent="0.2">
      <c r="A430" s="8">
        <v>20</v>
      </c>
      <c r="B430" s="6">
        <v>2299.61</v>
      </c>
    </row>
    <row r="431" spans="1:2" x14ac:dyDescent="0.2">
      <c r="A431" s="8">
        <v>21</v>
      </c>
      <c r="B431" s="6">
        <v>596.25</v>
      </c>
    </row>
    <row r="432" spans="1:2" x14ac:dyDescent="0.2">
      <c r="A432" s="8">
        <v>22</v>
      </c>
      <c r="B432" s="6">
        <v>-36.080000000000013</v>
      </c>
    </row>
    <row r="433" spans="1:2" x14ac:dyDescent="0.2">
      <c r="A433" s="8">
        <v>23</v>
      </c>
      <c r="B433" s="6">
        <v>1006.22</v>
      </c>
    </row>
    <row r="434" spans="1:2" x14ac:dyDescent="0.2">
      <c r="A434" s="8">
        <v>25</v>
      </c>
      <c r="B434" s="6">
        <v>2946.5200000000004</v>
      </c>
    </row>
    <row r="435" spans="1:2" x14ac:dyDescent="0.2">
      <c r="A435" s="8">
        <v>26</v>
      </c>
      <c r="B435" s="6">
        <v>8809.7799999999988</v>
      </c>
    </row>
    <row r="436" spans="1:2" x14ac:dyDescent="0.2">
      <c r="A436" s="8">
        <v>27</v>
      </c>
      <c r="B436" s="6">
        <v>795.36000000000013</v>
      </c>
    </row>
    <row r="437" spans="1:2" x14ac:dyDescent="0.2">
      <c r="A437" s="8">
        <v>28</v>
      </c>
      <c r="B437" s="6">
        <v>602.62999999999988</v>
      </c>
    </row>
    <row r="438" spans="1:2" x14ac:dyDescent="0.2">
      <c r="A438" s="8">
        <v>29</v>
      </c>
      <c r="B438" s="6">
        <v>4038.2200000000003</v>
      </c>
    </row>
    <row r="439" spans="1:2" x14ac:dyDescent="0.2">
      <c r="A439" s="8">
        <v>30</v>
      </c>
      <c r="B439" s="6">
        <v>1162.2500000000002</v>
      </c>
    </row>
    <row r="440" spans="1:2" x14ac:dyDescent="0.2">
      <c r="A440" s="8">
        <v>31</v>
      </c>
      <c r="B440" s="6">
        <v>705.28</v>
      </c>
    </row>
    <row r="441" spans="1:2" x14ac:dyDescent="0.2">
      <c r="A441" s="8">
        <v>32</v>
      </c>
      <c r="B441" s="6">
        <v>3196.6699999999996</v>
      </c>
    </row>
    <row r="442" spans="1:2" x14ac:dyDescent="0.2">
      <c r="A442" s="8">
        <v>33</v>
      </c>
      <c r="B442" s="6">
        <v>2730.95</v>
      </c>
    </row>
    <row r="443" spans="1:2" x14ac:dyDescent="0.2">
      <c r="A443" s="8">
        <v>34</v>
      </c>
      <c r="B443" s="6">
        <v>2569.2299999999996</v>
      </c>
    </row>
    <row r="444" spans="1:2" x14ac:dyDescent="0.2">
      <c r="A444" s="8">
        <v>35</v>
      </c>
      <c r="B444" s="6">
        <v>9096.5799999999981</v>
      </c>
    </row>
    <row r="445" spans="1:2" x14ac:dyDescent="0.2">
      <c r="A445" s="8">
        <v>36</v>
      </c>
      <c r="B445" s="6">
        <v>7988.9000000000005</v>
      </c>
    </row>
    <row r="446" spans="1:2" x14ac:dyDescent="0.2">
      <c r="A446" s="8">
        <v>37</v>
      </c>
      <c r="B446" s="6">
        <v>1847.25</v>
      </c>
    </row>
    <row r="447" spans="1:2" x14ac:dyDescent="0.2">
      <c r="A447" s="8">
        <v>38</v>
      </c>
      <c r="B447" s="6">
        <v>16163.67</v>
      </c>
    </row>
    <row r="448" spans="1:2" x14ac:dyDescent="0.2">
      <c r="A448" s="8">
        <v>39</v>
      </c>
      <c r="B448" s="6">
        <v>7476.3099999999995</v>
      </c>
    </row>
    <row r="449" spans="1:2" x14ac:dyDescent="0.2">
      <c r="A449" s="8">
        <v>40</v>
      </c>
      <c r="B449" s="6">
        <v>1192.28</v>
      </c>
    </row>
    <row r="450" spans="1:2" x14ac:dyDescent="0.2">
      <c r="A450" s="8">
        <v>41</v>
      </c>
      <c r="B450" s="6">
        <v>13910.429999999998</v>
      </c>
    </row>
    <row r="451" spans="1:2" x14ac:dyDescent="0.2">
      <c r="A451" s="8">
        <v>42</v>
      </c>
      <c r="B451" s="6">
        <v>3713.5000000000005</v>
      </c>
    </row>
    <row r="452" spans="1:2" x14ac:dyDescent="0.2">
      <c r="A452" s="8">
        <v>43</v>
      </c>
      <c r="B452" s="6">
        <v>8744.2900000000009</v>
      </c>
    </row>
    <row r="453" spans="1:2" x14ac:dyDescent="0.2">
      <c r="A453" s="8">
        <v>44</v>
      </c>
      <c r="B453" s="6">
        <v>10111.86</v>
      </c>
    </row>
    <row r="454" spans="1:2" x14ac:dyDescent="0.2">
      <c r="A454" s="8">
        <v>45</v>
      </c>
      <c r="B454" s="6">
        <v>4624.2</v>
      </c>
    </row>
    <row r="455" spans="1:2" x14ac:dyDescent="0.2">
      <c r="A455" s="8">
        <v>46</v>
      </c>
      <c r="B455" s="6">
        <v>1830.64</v>
      </c>
    </row>
    <row r="456" spans="1:2" x14ac:dyDescent="0.2">
      <c r="A456" s="8">
        <v>47</v>
      </c>
      <c r="B456" s="6">
        <v>7480.24</v>
      </c>
    </row>
    <row r="457" spans="1:2" x14ac:dyDescent="0.2">
      <c r="A457" s="8">
        <v>48</v>
      </c>
      <c r="B457" s="6">
        <v>2646.68</v>
      </c>
    </row>
    <row r="458" spans="1:2" x14ac:dyDescent="0.2">
      <c r="A458" s="8">
        <v>49</v>
      </c>
      <c r="B458" s="6">
        <v>491.35</v>
      </c>
    </row>
    <row r="459" spans="1:2" x14ac:dyDescent="0.2">
      <c r="A459" s="8">
        <v>50</v>
      </c>
      <c r="B459" s="6">
        <v>13185.96</v>
      </c>
    </row>
    <row r="460" spans="1:2" x14ac:dyDescent="0.2">
      <c r="A460" s="11">
        <v>2017</v>
      </c>
      <c r="B460" s="6">
        <v>139756.24000000002</v>
      </c>
    </row>
    <row r="461" spans="1:2" x14ac:dyDescent="0.2">
      <c r="A461" s="7" t="s">
        <v>45</v>
      </c>
      <c r="B461" s="6">
        <v>-1050.2100000000005</v>
      </c>
    </row>
    <row r="462" spans="1:2" x14ac:dyDescent="0.2">
      <c r="A462" s="8">
        <v>1</v>
      </c>
      <c r="B462" s="6">
        <v>-93.25</v>
      </c>
    </row>
    <row r="463" spans="1:2" x14ac:dyDescent="0.2">
      <c r="A463" s="8">
        <v>2</v>
      </c>
      <c r="B463" s="6">
        <v>-208.78</v>
      </c>
    </row>
    <row r="464" spans="1:2" x14ac:dyDescent="0.2">
      <c r="A464" s="8">
        <v>3</v>
      </c>
      <c r="B464" s="6">
        <v>-512.14</v>
      </c>
    </row>
    <row r="465" spans="1:2" x14ac:dyDescent="0.2">
      <c r="A465" s="8">
        <v>4</v>
      </c>
      <c r="B465" s="6">
        <v>-1121.9299999999998</v>
      </c>
    </row>
    <row r="466" spans="1:2" x14ac:dyDescent="0.2">
      <c r="A466" s="8">
        <v>5</v>
      </c>
      <c r="B466" s="6">
        <v>-396.60999999999996</v>
      </c>
    </row>
    <row r="467" spans="1:2" x14ac:dyDescent="0.2">
      <c r="A467" s="8">
        <v>6</v>
      </c>
      <c r="B467" s="6">
        <v>-259.34000000000003</v>
      </c>
    </row>
    <row r="468" spans="1:2" x14ac:dyDescent="0.2">
      <c r="A468" s="8">
        <v>7</v>
      </c>
      <c r="B468" s="6">
        <v>-344.61</v>
      </c>
    </row>
    <row r="469" spans="1:2" x14ac:dyDescent="0.2">
      <c r="A469" s="8">
        <v>8</v>
      </c>
      <c r="B469" s="6">
        <v>-169.79</v>
      </c>
    </row>
    <row r="470" spans="1:2" x14ac:dyDescent="0.2">
      <c r="A470" s="8">
        <v>9</v>
      </c>
      <c r="B470" s="6">
        <v>-459.04</v>
      </c>
    </row>
    <row r="471" spans="1:2" x14ac:dyDescent="0.2">
      <c r="A471" s="8">
        <v>10</v>
      </c>
      <c r="B471" s="6">
        <v>702.37</v>
      </c>
    </row>
    <row r="472" spans="1:2" x14ac:dyDescent="0.2">
      <c r="A472" s="8">
        <v>11</v>
      </c>
      <c r="B472" s="6">
        <v>1088.27</v>
      </c>
    </row>
    <row r="473" spans="1:2" x14ac:dyDescent="0.2">
      <c r="A473" s="8">
        <v>12</v>
      </c>
      <c r="B473" s="6">
        <v>-1509.34</v>
      </c>
    </row>
    <row r="474" spans="1:2" x14ac:dyDescent="0.2">
      <c r="A474" s="8">
        <v>13</v>
      </c>
      <c r="B474" s="6">
        <v>-633.26</v>
      </c>
    </row>
    <row r="475" spans="1:2" x14ac:dyDescent="0.2">
      <c r="A475" s="8">
        <v>14</v>
      </c>
      <c r="B475" s="6">
        <v>-10.409999999999997</v>
      </c>
    </row>
    <row r="476" spans="1:2" x14ac:dyDescent="0.2">
      <c r="A476" s="8">
        <v>15</v>
      </c>
      <c r="B476" s="6">
        <v>86.710000000000036</v>
      </c>
    </row>
    <row r="477" spans="1:2" x14ac:dyDescent="0.2">
      <c r="A477" s="8">
        <v>16</v>
      </c>
      <c r="B477" s="6">
        <v>-349.57999999999993</v>
      </c>
    </row>
    <row r="478" spans="1:2" x14ac:dyDescent="0.2">
      <c r="A478" s="8">
        <v>17</v>
      </c>
      <c r="B478" s="6">
        <v>-580.15</v>
      </c>
    </row>
    <row r="479" spans="1:2" x14ac:dyDescent="0.2">
      <c r="A479" s="8">
        <v>18</v>
      </c>
      <c r="B479" s="6">
        <v>1145.24</v>
      </c>
    </row>
    <row r="480" spans="1:2" x14ac:dyDescent="0.2">
      <c r="A480" s="8">
        <v>19</v>
      </c>
      <c r="B480" s="6">
        <v>204.65</v>
      </c>
    </row>
    <row r="481" spans="1:2" x14ac:dyDescent="0.2">
      <c r="A481" s="8">
        <v>20</v>
      </c>
      <c r="B481" s="6">
        <v>-1112.99</v>
      </c>
    </row>
    <row r="482" spans="1:2" x14ac:dyDescent="0.2">
      <c r="A482" s="8">
        <v>21</v>
      </c>
      <c r="B482" s="6">
        <v>1570.8600000000001</v>
      </c>
    </row>
    <row r="483" spans="1:2" x14ac:dyDescent="0.2">
      <c r="A483" s="8">
        <v>22</v>
      </c>
      <c r="B483" s="6">
        <v>-53.72</v>
      </c>
    </row>
    <row r="484" spans="1:2" x14ac:dyDescent="0.2">
      <c r="A484" s="8">
        <v>23</v>
      </c>
      <c r="B484" s="6">
        <v>2181.59</v>
      </c>
    </row>
    <row r="485" spans="1:2" x14ac:dyDescent="0.2">
      <c r="A485" s="8">
        <v>24</v>
      </c>
      <c r="B485" s="6">
        <v>30.059999999999988</v>
      </c>
    </row>
    <row r="486" spans="1:2" x14ac:dyDescent="0.2">
      <c r="A486" s="8">
        <v>25</v>
      </c>
      <c r="B486" s="6">
        <v>-3462.64</v>
      </c>
    </row>
    <row r="487" spans="1:2" x14ac:dyDescent="0.2">
      <c r="A487" s="8">
        <v>26</v>
      </c>
      <c r="B487" s="6">
        <v>877.48999999999978</v>
      </c>
    </row>
    <row r="488" spans="1:2" x14ac:dyDescent="0.2">
      <c r="A488" s="8">
        <v>27</v>
      </c>
      <c r="B488" s="6">
        <v>3016.87</v>
      </c>
    </row>
    <row r="489" spans="1:2" x14ac:dyDescent="0.2">
      <c r="A489" s="8">
        <v>28</v>
      </c>
      <c r="B489" s="6">
        <v>367.22</v>
      </c>
    </row>
    <row r="490" spans="1:2" x14ac:dyDescent="0.2">
      <c r="A490" s="8">
        <v>29</v>
      </c>
      <c r="B490" s="6">
        <v>4.07</v>
      </c>
    </row>
    <row r="491" spans="1:2" x14ac:dyDescent="0.2">
      <c r="A491" s="8">
        <v>30</v>
      </c>
      <c r="B491" s="6">
        <v>154.53000000000009</v>
      </c>
    </row>
    <row r="492" spans="1:2" x14ac:dyDescent="0.2">
      <c r="A492" s="8">
        <v>31</v>
      </c>
      <c r="B492" s="6">
        <v>381.38</v>
      </c>
    </row>
    <row r="493" spans="1:2" x14ac:dyDescent="0.2">
      <c r="A493" s="8">
        <v>32</v>
      </c>
      <c r="B493" s="6">
        <v>-465.34</v>
      </c>
    </row>
    <row r="494" spans="1:2" x14ac:dyDescent="0.2">
      <c r="A494" s="8">
        <v>34</v>
      </c>
      <c r="B494" s="6">
        <v>-1717.08</v>
      </c>
    </row>
    <row r="495" spans="1:2" x14ac:dyDescent="0.2">
      <c r="A495" s="8">
        <v>35</v>
      </c>
      <c r="B495" s="6">
        <v>1928.52</v>
      </c>
    </row>
    <row r="496" spans="1:2" x14ac:dyDescent="0.2">
      <c r="A496" s="8">
        <v>36</v>
      </c>
      <c r="B496" s="6">
        <v>1785.42</v>
      </c>
    </row>
    <row r="497" spans="1:2" x14ac:dyDescent="0.2">
      <c r="A497" s="8">
        <v>37</v>
      </c>
      <c r="B497" s="6">
        <v>-902.26</v>
      </c>
    </row>
    <row r="498" spans="1:2" x14ac:dyDescent="0.2">
      <c r="A498" s="8">
        <v>38</v>
      </c>
      <c r="B498" s="6">
        <v>577.66</v>
      </c>
    </row>
    <row r="499" spans="1:2" x14ac:dyDescent="0.2">
      <c r="A499" s="8">
        <v>39</v>
      </c>
      <c r="B499" s="6">
        <v>-379.1</v>
      </c>
    </row>
    <row r="500" spans="1:2" x14ac:dyDescent="0.2">
      <c r="A500" s="8">
        <v>40</v>
      </c>
      <c r="B500" s="6">
        <v>-4194.7700000000004</v>
      </c>
    </row>
    <row r="501" spans="1:2" x14ac:dyDescent="0.2">
      <c r="A501" s="8">
        <v>41</v>
      </c>
      <c r="B501" s="6">
        <v>433.70999999999992</v>
      </c>
    </row>
    <row r="502" spans="1:2" x14ac:dyDescent="0.2">
      <c r="A502" s="8">
        <v>42</v>
      </c>
      <c r="B502" s="6">
        <v>6056.42</v>
      </c>
    </row>
    <row r="503" spans="1:2" x14ac:dyDescent="0.2">
      <c r="A503" s="8">
        <v>43</v>
      </c>
      <c r="B503" s="6">
        <v>893.24</v>
      </c>
    </row>
    <row r="504" spans="1:2" x14ac:dyDescent="0.2">
      <c r="A504" s="8">
        <v>44</v>
      </c>
      <c r="B504" s="6">
        <v>-965.07999999999993</v>
      </c>
    </row>
    <row r="505" spans="1:2" x14ac:dyDescent="0.2">
      <c r="A505" s="8">
        <v>45</v>
      </c>
      <c r="B505" s="6">
        <v>-4943.3</v>
      </c>
    </row>
    <row r="506" spans="1:2" x14ac:dyDescent="0.2">
      <c r="A506" s="8">
        <v>46</v>
      </c>
      <c r="B506" s="6">
        <v>271.33</v>
      </c>
    </row>
    <row r="507" spans="1:2" x14ac:dyDescent="0.2">
      <c r="A507" s="8">
        <v>47</v>
      </c>
      <c r="B507" s="6">
        <v>-182.36000000000007</v>
      </c>
    </row>
    <row r="508" spans="1:2" x14ac:dyDescent="0.2">
      <c r="A508" s="8">
        <v>48</v>
      </c>
      <c r="B508" s="6">
        <v>2978.7400000000002</v>
      </c>
    </row>
    <row r="509" spans="1:2" x14ac:dyDescent="0.2">
      <c r="A509" s="8">
        <v>49</v>
      </c>
      <c r="B509" s="6">
        <v>167.35</v>
      </c>
    </row>
    <row r="510" spans="1:2" x14ac:dyDescent="0.2">
      <c r="A510" s="8">
        <v>50</v>
      </c>
      <c r="B510" s="6">
        <v>-2927.04</v>
      </c>
    </row>
    <row r="511" spans="1:2" x14ac:dyDescent="0.2">
      <c r="A511" s="7" t="s">
        <v>24</v>
      </c>
      <c r="B511" s="6">
        <v>58093.729999999996</v>
      </c>
    </row>
    <row r="512" spans="1:2" x14ac:dyDescent="0.2">
      <c r="A512" s="8">
        <v>1</v>
      </c>
      <c r="B512" s="6">
        <v>-1015.02</v>
      </c>
    </row>
    <row r="513" spans="1:2" x14ac:dyDescent="0.2">
      <c r="A513" s="8">
        <v>2</v>
      </c>
      <c r="B513" s="6">
        <v>-698.11</v>
      </c>
    </row>
    <row r="514" spans="1:2" x14ac:dyDescent="0.2">
      <c r="A514" s="8">
        <v>3</v>
      </c>
      <c r="B514" s="6">
        <v>-97.72999999999999</v>
      </c>
    </row>
    <row r="515" spans="1:2" x14ac:dyDescent="0.2">
      <c r="A515" s="8">
        <v>4</v>
      </c>
      <c r="B515" s="6">
        <v>-345.15000000000003</v>
      </c>
    </row>
    <row r="516" spans="1:2" x14ac:dyDescent="0.2">
      <c r="A516" s="8">
        <v>5</v>
      </c>
      <c r="B516" s="6">
        <v>-79.45999999999998</v>
      </c>
    </row>
    <row r="517" spans="1:2" x14ac:dyDescent="0.2">
      <c r="A517" s="8">
        <v>6</v>
      </c>
      <c r="B517" s="6">
        <v>449.35000000000014</v>
      </c>
    </row>
    <row r="518" spans="1:2" x14ac:dyDescent="0.2">
      <c r="A518" s="8">
        <v>7</v>
      </c>
      <c r="B518" s="6">
        <v>27.589999999999993</v>
      </c>
    </row>
    <row r="519" spans="1:2" x14ac:dyDescent="0.2">
      <c r="A519" s="8">
        <v>8</v>
      </c>
      <c r="B519" s="6">
        <v>1.8399999999999936</v>
      </c>
    </row>
    <row r="520" spans="1:2" x14ac:dyDescent="0.2">
      <c r="A520" s="8">
        <v>9</v>
      </c>
      <c r="B520" s="6">
        <v>-291.79000000000002</v>
      </c>
    </row>
    <row r="521" spans="1:2" x14ac:dyDescent="0.2">
      <c r="A521" s="8">
        <v>10</v>
      </c>
      <c r="B521" s="6">
        <v>8.02</v>
      </c>
    </row>
    <row r="522" spans="1:2" x14ac:dyDescent="0.2">
      <c r="A522" s="8">
        <v>11</v>
      </c>
      <c r="B522" s="6">
        <v>-602.76</v>
      </c>
    </row>
    <row r="523" spans="1:2" x14ac:dyDescent="0.2">
      <c r="A523" s="8">
        <v>12</v>
      </c>
      <c r="B523" s="6">
        <v>793.12</v>
      </c>
    </row>
    <row r="524" spans="1:2" x14ac:dyDescent="0.2">
      <c r="A524" s="8">
        <v>13</v>
      </c>
      <c r="B524" s="6">
        <v>1045.6100000000001</v>
      </c>
    </row>
    <row r="525" spans="1:2" x14ac:dyDescent="0.2">
      <c r="A525" s="8">
        <v>14</v>
      </c>
      <c r="B525" s="6">
        <v>30.689999999999998</v>
      </c>
    </row>
    <row r="526" spans="1:2" x14ac:dyDescent="0.2">
      <c r="A526" s="8">
        <v>15</v>
      </c>
      <c r="B526" s="6">
        <v>8652.619999999999</v>
      </c>
    </row>
    <row r="527" spans="1:2" x14ac:dyDescent="0.2">
      <c r="A527" s="8">
        <v>16</v>
      </c>
      <c r="B527" s="6">
        <v>98.620000000000047</v>
      </c>
    </row>
    <row r="528" spans="1:2" x14ac:dyDescent="0.2">
      <c r="A528" s="8">
        <v>17</v>
      </c>
      <c r="B528" s="6">
        <v>380.53000000000003</v>
      </c>
    </row>
    <row r="529" spans="1:2" x14ac:dyDescent="0.2">
      <c r="A529" s="8">
        <v>18</v>
      </c>
      <c r="B529" s="6">
        <v>1076.1400000000001</v>
      </c>
    </row>
    <row r="530" spans="1:2" x14ac:dyDescent="0.2">
      <c r="A530" s="8">
        <v>19</v>
      </c>
      <c r="B530" s="6">
        <v>-176.14999999999998</v>
      </c>
    </row>
    <row r="531" spans="1:2" x14ac:dyDescent="0.2">
      <c r="A531" s="8">
        <v>20</v>
      </c>
      <c r="B531" s="6">
        <v>543.86999999999989</v>
      </c>
    </row>
    <row r="532" spans="1:2" x14ac:dyDescent="0.2">
      <c r="A532" s="8">
        <v>21</v>
      </c>
      <c r="B532" s="6">
        <v>308.3</v>
      </c>
    </row>
    <row r="533" spans="1:2" x14ac:dyDescent="0.2">
      <c r="A533" s="8">
        <v>22</v>
      </c>
      <c r="B533" s="6">
        <v>4231.6100000000006</v>
      </c>
    </row>
    <row r="534" spans="1:2" x14ac:dyDescent="0.2">
      <c r="A534" s="8">
        <v>23</v>
      </c>
      <c r="B534" s="6">
        <v>-284.48999999999995</v>
      </c>
    </row>
    <row r="535" spans="1:2" x14ac:dyDescent="0.2">
      <c r="A535" s="8">
        <v>24</v>
      </c>
      <c r="B535" s="6">
        <v>116.24000000000001</v>
      </c>
    </row>
    <row r="536" spans="1:2" x14ac:dyDescent="0.2">
      <c r="A536" s="8">
        <v>25</v>
      </c>
      <c r="B536" s="6">
        <v>996.68999999999994</v>
      </c>
    </row>
    <row r="537" spans="1:2" x14ac:dyDescent="0.2">
      <c r="A537" s="8">
        <v>26</v>
      </c>
      <c r="B537" s="6">
        <v>557.28000000000009</v>
      </c>
    </row>
    <row r="538" spans="1:2" x14ac:dyDescent="0.2">
      <c r="A538" s="8">
        <v>27</v>
      </c>
      <c r="B538" s="6">
        <v>778.67000000000007</v>
      </c>
    </row>
    <row r="539" spans="1:2" x14ac:dyDescent="0.2">
      <c r="A539" s="8">
        <v>28</v>
      </c>
      <c r="B539" s="6">
        <v>175.37000000000012</v>
      </c>
    </row>
    <row r="540" spans="1:2" x14ac:dyDescent="0.2">
      <c r="A540" s="8">
        <v>29</v>
      </c>
      <c r="B540" s="6">
        <v>-487.59</v>
      </c>
    </row>
    <row r="541" spans="1:2" x14ac:dyDescent="0.2">
      <c r="A541" s="8">
        <v>30</v>
      </c>
      <c r="B541" s="6">
        <v>-379.42999999999995</v>
      </c>
    </row>
    <row r="542" spans="1:2" x14ac:dyDescent="0.2">
      <c r="A542" s="8">
        <v>31</v>
      </c>
      <c r="B542" s="6">
        <v>-28.260000000000019</v>
      </c>
    </row>
    <row r="543" spans="1:2" x14ac:dyDescent="0.2">
      <c r="A543" s="8">
        <v>32</v>
      </c>
      <c r="B543" s="6">
        <v>2288.3100000000004</v>
      </c>
    </row>
    <row r="544" spans="1:2" x14ac:dyDescent="0.2">
      <c r="A544" s="8">
        <v>33</v>
      </c>
      <c r="B544" s="6">
        <v>1551.7500000000002</v>
      </c>
    </row>
    <row r="545" spans="1:2" x14ac:dyDescent="0.2">
      <c r="A545" s="8">
        <v>34</v>
      </c>
      <c r="B545" s="6">
        <v>1653.19</v>
      </c>
    </row>
    <row r="546" spans="1:2" x14ac:dyDescent="0.2">
      <c r="A546" s="8">
        <v>35</v>
      </c>
      <c r="B546" s="6">
        <v>-1134.3700000000001</v>
      </c>
    </row>
    <row r="547" spans="1:2" x14ac:dyDescent="0.2">
      <c r="A547" s="8">
        <v>36</v>
      </c>
      <c r="B547" s="6">
        <v>2569.6300000000006</v>
      </c>
    </row>
    <row r="548" spans="1:2" x14ac:dyDescent="0.2">
      <c r="A548" s="8">
        <v>37</v>
      </c>
      <c r="B548" s="6">
        <v>919.79</v>
      </c>
    </row>
    <row r="549" spans="1:2" x14ac:dyDescent="0.2">
      <c r="A549" s="8">
        <v>38</v>
      </c>
      <c r="B549" s="6">
        <v>983.0899999999998</v>
      </c>
    </row>
    <row r="550" spans="1:2" x14ac:dyDescent="0.2">
      <c r="A550" s="8">
        <v>39</v>
      </c>
      <c r="B550" s="6">
        <v>-2699.1899999999996</v>
      </c>
    </row>
    <row r="551" spans="1:2" x14ac:dyDescent="0.2">
      <c r="A551" s="8">
        <v>40</v>
      </c>
      <c r="B551" s="6">
        <v>-956.12000000000012</v>
      </c>
    </row>
    <row r="552" spans="1:2" x14ac:dyDescent="0.2">
      <c r="A552" s="8">
        <v>41</v>
      </c>
      <c r="B552" s="6">
        <v>1441.0300000000002</v>
      </c>
    </row>
    <row r="553" spans="1:2" x14ac:dyDescent="0.2">
      <c r="A553" s="8">
        <v>42</v>
      </c>
      <c r="B553" s="6">
        <v>1857.3200000000002</v>
      </c>
    </row>
    <row r="554" spans="1:2" x14ac:dyDescent="0.2">
      <c r="A554" s="8">
        <v>43</v>
      </c>
      <c r="B554" s="6">
        <v>10308.390000000001</v>
      </c>
    </row>
    <row r="555" spans="1:2" x14ac:dyDescent="0.2">
      <c r="A555" s="8">
        <v>44</v>
      </c>
      <c r="B555" s="6">
        <v>739.2</v>
      </c>
    </row>
    <row r="556" spans="1:2" x14ac:dyDescent="0.2">
      <c r="A556" s="8">
        <v>45</v>
      </c>
      <c r="B556" s="6">
        <v>6137.3</v>
      </c>
    </row>
    <row r="557" spans="1:2" x14ac:dyDescent="0.2">
      <c r="A557" s="8">
        <v>46</v>
      </c>
      <c r="B557" s="6">
        <v>7862.4299999999994</v>
      </c>
    </row>
    <row r="558" spans="1:2" x14ac:dyDescent="0.2">
      <c r="A558" s="8">
        <v>47</v>
      </c>
      <c r="B558" s="6">
        <v>3114.35</v>
      </c>
    </row>
    <row r="559" spans="1:2" x14ac:dyDescent="0.2">
      <c r="A559" s="8">
        <v>48</v>
      </c>
      <c r="B559" s="6">
        <v>2325.13</v>
      </c>
    </row>
    <row r="560" spans="1:2" x14ac:dyDescent="0.2">
      <c r="A560" s="8">
        <v>49</v>
      </c>
      <c r="B560" s="6">
        <v>2481.4900000000002</v>
      </c>
    </row>
    <row r="561" spans="1:2" x14ac:dyDescent="0.2">
      <c r="A561" s="8">
        <v>50</v>
      </c>
      <c r="B561" s="6">
        <v>864.7900000000003</v>
      </c>
    </row>
    <row r="562" spans="1:2" x14ac:dyDescent="0.2">
      <c r="A562" s="7" t="s">
        <v>31</v>
      </c>
      <c r="B562" s="6">
        <v>82712.719999999987</v>
      </c>
    </row>
    <row r="563" spans="1:2" x14ac:dyDescent="0.2">
      <c r="A563" s="8">
        <v>1</v>
      </c>
      <c r="B563" s="6">
        <v>-120.69</v>
      </c>
    </row>
    <row r="564" spans="1:2" x14ac:dyDescent="0.2">
      <c r="A564" s="8">
        <v>2</v>
      </c>
      <c r="B564" s="6">
        <v>-313.25</v>
      </c>
    </row>
    <row r="565" spans="1:2" x14ac:dyDescent="0.2">
      <c r="A565" s="8">
        <v>3</v>
      </c>
      <c r="B565" s="6">
        <v>-8062.13</v>
      </c>
    </row>
    <row r="566" spans="1:2" x14ac:dyDescent="0.2">
      <c r="A566" s="8">
        <v>4</v>
      </c>
      <c r="B566" s="6">
        <v>-15578.120000000003</v>
      </c>
    </row>
    <row r="567" spans="1:2" x14ac:dyDescent="0.2">
      <c r="A567" s="8">
        <v>5</v>
      </c>
      <c r="B567" s="6">
        <v>-2513.96</v>
      </c>
    </row>
    <row r="568" spans="1:2" x14ac:dyDescent="0.2">
      <c r="A568" s="8">
        <v>6</v>
      </c>
      <c r="B568" s="6">
        <v>-1412.3500000000001</v>
      </c>
    </row>
    <row r="569" spans="1:2" x14ac:dyDescent="0.2">
      <c r="A569" s="8">
        <v>7</v>
      </c>
      <c r="B569" s="6">
        <v>-4360.5200000000004</v>
      </c>
    </row>
    <row r="570" spans="1:2" x14ac:dyDescent="0.2">
      <c r="A570" s="8">
        <v>8</v>
      </c>
      <c r="B570" s="6">
        <v>3241.3300000000004</v>
      </c>
    </row>
    <row r="571" spans="1:2" x14ac:dyDescent="0.2">
      <c r="A571" s="8">
        <v>9</v>
      </c>
      <c r="B571" s="6">
        <v>-1044.4699999999998</v>
      </c>
    </row>
    <row r="572" spans="1:2" x14ac:dyDescent="0.2">
      <c r="A572" s="8">
        <v>10</v>
      </c>
      <c r="B572" s="6">
        <v>807.19</v>
      </c>
    </row>
    <row r="573" spans="1:2" x14ac:dyDescent="0.2">
      <c r="A573" s="8">
        <v>11</v>
      </c>
      <c r="B573" s="6">
        <v>-232.15</v>
      </c>
    </row>
    <row r="574" spans="1:2" x14ac:dyDescent="0.2">
      <c r="A574" s="8">
        <v>12</v>
      </c>
      <c r="B574" s="6">
        <v>85.62</v>
      </c>
    </row>
    <row r="575" spans="1:2" x14ac:dyDescent="0.2">
      <c r="A575" s="8">
        <v>13</v>
      </c>
      <c r="B575" s="6">
        <v>102.13999999999996</v>
      </c>
    </row>
    <row r="576" spans="1:2" x14ac:dyDescent="0.2">
      <c r="A576" s="8">
        <v>14</v>
      </c>
      <c r="B576" s="6">
        <v>676.81000000000006</v>
      </c>
    </row>
    <row r="577" spans="1:2" x14ac:dyDescent="0.2">
      <c r="A577" s="8">
        <v>15</v>
      </c>
      <c r="B577" s="6">
        <v>1883.73</v>
      </c>
    </row>
    <row r="578" spans="1:2" x14ac:dyDescent="0.2">
      <c r="A578" s="8">
        <v>16</v>
      </c>
      <c r="B578" s="6">
        <v>155.58999999999997</v>
      </c>
    </row>
    <row r="579" spans="1:2" x14ac:dyDescent="0.2">
      <c r="A579" s="8">
        <v>17</v>
      </c>
      <c r="B579" s="6">
        <v>129.34</v>
      </c>
    </row>
    <row r="580" spans="1:2" x14ac:dyDescent="0.2">
      <c r="A580" s="8">
        <v>20</v>
      </c>
      <c r="B580" s="6">
        <v>89.24</v>
      </c>
    </row>
    <row r="581" spans="1:2" x14ac:dyDescent="0.2">
      <c r="A581" s="8">
        <v>21</v>
      </c>
      <c r="B581" s="6">
        <v>1055</v>
      </c>
    </row>
    <row r="582" spans="1:2" x14ac:dyDescent="0.2">
      <c r="A582" s="8">
        <v>22</v>
      </c>
      <c r="B582" s="6">
        <v>618.01</v>
      </c>
    </row>
    <row r="583" spans="1:2" x14ac:dyDescent="0.2">
      <c r="A583" s="8">
        <v>24</v>
      </c>
      <c r="B583" s="6">
        <v>2130.81</v>
      </c>
    </row>
    <row r="584" spans="1:2" x14ac:dyDescent="0.2">
      <c r="A584" s="8">
        <v>25</v>
      </c>
      <c r="B584" s="6">
        <v>2430.2599999999998</v>
      </c>
    </row>
    <row r="585" spans="1:2" x14ac:dyDescent="0.2">
      <c r="A585" s="8">
        <v>26</v>
      </c>
      <c r="B585" s="6">
        <v>1993.06</v>
      </c>
    </row>
    <row r="586" spans="1:2" x14ac:dyDescent="0.2">
      <c r="A586" s="8">
        <v>27</v>
      </c>
      <c r="B586" s="6">
        <v>2049.09</v>
      </c>
    </row>
    <row r="587" spans="1:2" x14ac:dyDescent="0.2">
      <c r="A587" s="8">
        <v>28</v>
      </c>
      <c r="B587" s="6">
        <v>2333.71</v>
      </c>
    </row>
    <row r="588" spans="1:2" x14ac:dyDescent="0.2">
      <c r="A588" s="8">
        <v>29</v>
      </c>
      <c r="B588" s="6">
        <v>277.89</v>
      </c>
    </row>
    <row r="589" spans="1:2" x14ac:dyDescent="0.2">
      <c r="A589" s="8">
        <v>30</v>
      </c>
      <c r="B589" s="6">
        <v>1363.05</v>
      </c>
    </row>
    <row r="590" spans="1:2" x14ac:dyDescent="0.2">
      <c r="A590" s="8">
        <v>31</v>
      </c>
      <c r="B590" s="6">
        <v>3936.5699999999997</v>
      </c>
    </row>
    <row r="591" spans="1:2" x14ac:dyDescent="0.2">
      <c r="A591" s="8">
        <v>32</v>
      </c>
      <c r="B591" s="6">
        <v>9643.9299999999985</v>
      </c>
    </row>
    <row r="592" spans="1:2" x14ac:dyDescent="0.2">
      <c r="A592" s="8">
        <v>33</v>
      </c>
      <c r="B592" s="6">
        <v>194.26999999999998</v>
      </c>
    </row>
    <row r="593" spans="1:2" x14ac:dyDescent="0.2">
      <c r="A593" s="8">
        <v>34</v>
      </c>
      <c r="B593" s="6">
        <v>698.18</v>
      </c>
    </row>
    <row r="594" spans="1:2" x14ac:dyDescent="0.2">
      <c r="A594" s="8">
        <v>35</v>
      </c>
      <c r="B594" s="6">
        <v>418.03</v>
      </c>
    </row>
    <row r="595" spans="1:2" x14ac:dyDescent="0.2">
      <c r="A595" s="8">
        <v>36</v>
      </c>
      <c r="B595" s="6">
        <v>7932.18</v>
      </c>
    </row>
    <row r="596" spans="1:2" x14ac:dyDescent="0.2">
      <c r="A596" s="8">
        <v>37</v>
      </c>
      <c r="B596" s="6">
        <v>3664.83</v>
      </c>
    </row>
    <row r="597" spans="1:2" x14ac:dyDescent="0.2">
      <c r="A597" s="8">
        <v>38</v>
      </c>
      <c r="B597" s="6">
        <v>9520.52</v>
      </c>
    </row>
    <row r="598" spans="1:2" x14ac:dyDescent="0.2">
      <c r="A598" s="8">
        <v>39</v>
      </c>
      <c r="B598" s="6">
        <v>5046.01</v>
      </c>
    </row>
    <row r="599" spans="1:2" x14ac:dyDescent="0.2">
      <c r="A599" s="8">
        <v>40</v>
      </c>
      <c r="B599" s="6">
        <v>618.15</v>
      </c>
    </row>
    <row r="600" spans="1:2" x14ac:dyDescent="0.2">
      <c r="A600" s="8">
        <v>41</v>
      </c>
      <c r="B600" s="6">
        <v>5437.4699999999993</v>
      </c>
    </row>
    <row r="601" spans="1:2" x14ac:dyDescent="0.2">
      <c r="A601" s="8">
        <v>42</v>
      </c>
      <c r="B601" s="6">
        <v>3544.2</v>
      </c>
    </row>
    <row r="602" spans="1:2" x14ac:dyDescent="0.2">
      <c r="A602" s="8">
        <v>43</v>
      </c>
      <c r="B602" s="6">
        <v>24483.4</v>
      </c>
    </row>
    <row r="603" spans="1:2" x14ac:dyDescent="0.2">
      <c r="A603" s="8">
        <v>44</v>
      </c>
      <c r="B603" s="6">
        <v>1544.08</v>
      </c>
    </row>
    <row r="604" spans="1:2" x14ac:dyDescent="0.2">
      <c r="A604" s="8">
        <v>45</v>
      </c>
      <c r="B604" s="6">
        <v>1760.4899999999998</v>
      </c>
    </row>
    <row r="605" spans="1:2" x14ac:dyDescent="0.2">
      <c r="A605" s="8">
        <v>46</v>
      </c>
      <c r="B605" s="6">
        <v>7712.8899999999994</v>
      </c>
    </row>
    <row r="606" spans="1:2" x14ac:dyDescent="0.2">
      <c r="A606" s="8">
        <v>47</v>
      </c>
      <c r="B606" s="6">
        <v>1959.5</v>
      </c>
    </row>
    <row r="607" spans="1:2" x14ac:dyDescent="0.2">
      <c r="A607" s="8">
        <v>48</v>
      </c>
      <c r="B607" s="6">
        <v>4002.7200000000003</v>
      </c>
    </row>
    <row r="608" spans="1:2" x14ac:dyDescent="0.2">
      <c r="A608" s="8">
        <v>49</v>
      </c>
      <c r="B608" s="6">
        <v>1008.9000000000001</v>
      </c>
    </row>
    <row r="609" spans="1:2" x14ac:dyDescent="0.2">
      <c r="A609" s="8">
        <v>50</v>
      </c>
      <c r="B609" s="6">
        <v>1802.1699999999998</v>
      </c>
    </row>
    <row r="610" spans="1:2" x14ac:dyDescent="0.2">
      <c r="A610" s="11" t="s">
        <v>634</v>
      </c>
      <c r="B610" s="6">
        <v>741904.2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8D230-2D30-4D45-8FC3-BB468E11591E}">
  <dimension ref="A3:C25"/>
  <sheetViews>
    <sheetView zoomScaleNormal="100" workbookViewId="0">
      <selection activeCell="C1" sqref="C1"/>
    </sheetView>
  </sheetViews>
  <sheetFormatPr baseColWidth="10" defaultRowHeight="16" x14ac:dyDescent="0.2"/>
  <cols>
    <col min="1" max="2" width="20" bestFit="1" customWidth="1"/>
    <col min="3" max="3" width="12" bestFit="1" customWidth="1"/>
    <col min="4" max="5" width="15.1640625" bestFit="1" customWidth="1"/>
  </cols>
  <sheetData>
    <row r="3" spans="1:3" x14ac:dyDescent="0.2">
      <c r="A3" s="5" t="s">
        <v>633</v>
      </c>
      <c r="B3" t="s">
        <v>653</v>
      </c>
      <c r="C3" t="s">
        <v>635</v>
      </c>
    </row>
    <row r="4" spans="1:3" x14ac:dyDescent="0.2">
      <c r="A4" s="12" t="s">
        <v>31</v>
      </c>
      <c r="B4" s="6">
        <v>22690</v>
      </c>
      <c r="C4" s="6">
        <v>414977.81000000011</v>
      </c>
    </row>
    <row r="5" spans="1:3" x14ac:dyDescent="0.2">
      <c r="A5" s="7" t="s">
        <v>22</v>
      </c>
      <c r="B5" s="6">
        <v>4772</v>
      </c>
      <c r="C5" s="6">
        <v>94035.430000000022</v>
      </c>
    </row>
    <row r="6" spans="1:3" x14ac:dyDescent="0.2">
      <c r="A6" s="8">
        <v>2014</v>
      </c>
      <c r="B6" s="6">
        <v>1352</v>
      </c>
      <c r="C6" s="6">
        <v>30913.82</v>
      </c>
    </row>
    <row r="7" spans="1:3" x14ac:dyDescent="0.2">
      <c r="A7" s="8">
        <v>2015</v>
      </c>
      <c r="B7" s="6">
        <v>1395</v>
      </c>
      <c r="C7" s="6">
        <v>17367.660000000003</v>
      </c>
    </row>
    <row r="8" spans="1:3" x14ac:dyDescent="0.2">
      <c r="A8" s="8">
        <v>2016</v>
      </c>
      <c r="B8" s="6">
        <v>767</v>
      </c>
      <c r="C8" s="6">
        <v>23645.279999999999</v>
      </c>
    </row>
    <row r="9" spans="1:3" x14ac:dyDescent="0.2">
      <c r="A9" s="8">
        <v>2017</v>
      </c>
      <c r="B9" s="6">
        <v>1258</v>
      </c>
      <c r="C9" s="6">
        <v>22108.670000000006</v>
      </c>
    </row>
    <row r="10" spans="1:3" x14ac:dyDescent="0.2">
      <c r="A10" s="7" t="s">
        <v>29</v>
      </c>
      <c r="B10" s="6">
        <v>10396</v>
      </c>
      <c r="C10" s="6">
        <v>166524.52000000002</v>
      </c>
    </row>
    <row r="11" spans="1:3" x14ac:dyDescent="0.2">
      <c r="A11" s="8">
        <v>2014</v>
      </c>
      <c r="B11" s="6">
        <v>2560</v>
      </c>
      <c r="C11" s="6">
        <v>36717.68</v>
      </c>
    </row>
    <row r="12" spans="1:3" x14ac:dyDescent="0.2">
      <c r="A12" s="8">
        <v>2015</v>
      </c>
      <c r="B12" s="6">
        <v>2688</v>
      </c>
      <c r="C12" s="6">
        <v>35362.030000000006</v>
      </c>
    </row>
    <row r="13" spans="1:3" x14ac:dyDescent="0.2">
      <c r="A13" s="8">
        <v>2016</v>
      </c>
      <c r="B13" s="6">
        <v>2483</v>
      </c>
      <c r="C13" s="6">
        <v>55305.900000000009</v>
      </c>
    </row>
    <row r="14" spans="1:3" x14ac:dyDescent="0.2">
      <c r="A14" s="8">
        <v>2017</v>
      </c>
      <c r="B14" s="6">
        <v>2665</v>
      </c>
      <c r="C14" s="6">
        <v>39138.910000000003</v>
      </c>
    </row>
    <row r="15" spans="1:3" x14ac:dyDescent="0.2">
      <c r="A15" s="7" t="s">
        <v>66</v>
      </c>
      <c r="B15" s="6">
        <v>2186</v>
      </c>
      <c r="C15" s="6">
        <v>54578.060000000005</v>
      </c>
    </row>
    <row r="16" spans="1:3" x14ac:dyDescent="0.2">
      <c r="A16" s="8">
        <v>2014</v>
      </c>
      <c r="B16" s="6">
        <v>633</v>
      </c>
      <c r="C16" s="6">
        <v>17530.800000000003</v>
      </c>
    </row>
    <row r="17" spans="1:3" x14ac:dyDescent="0.2">
      <c r="A17" s="8">
        <v>2015</v>
      </c>
      <c r="B17" s="6">
        <v>634</v>
      </c>
      <c r="C17" s="6">
        <v>17493.52</v>
      </c>
    </row>
    <row r="18" spans="1:3" x14ac:dyDescent="0.2">
      <c r="A18" s="8">
        <v>2016</v>
      </c>
      <c r="B18" s="6">
        <v>381</v>
      </c>
      <c r="C18" s="6">
        <v>14859.710000000001</v>
      </c>
    </row>
    <row r="19" spans="1:3" x14ac:dyDescent="0.2">
      <c r="A19" s="8">
        <v>2017</v>
      </c>
      <c r="B19" s="6">
        <v>538</v>
      </c>
      <c r="C19" s="6">
        <v>4694.03</v>
      </c>
    </row>
    <row r="20" spans="1:3" x14ac:dyDescent="0.2">
      <c r="A20" s="7" t="s">
        <v>38</v>
      </c>
      <c r="B20" s="6">
        <v>5336</v>
      </c>
      <c r="C20" s="6">
        <v>99839.8</v>
      </c>
    </row>
    <row r="21" spans="1:3" x14ac:dyDescent="0.2">
      <c r="A21" s="8">
        <v>2014</v>
      </c>
      <c r="B21" s="6">
        <v>1314</v>
      </c>
      <c r="C21" s="6">
        <v>18778.960000000003</v>
      </c>
    </row>
    <row r="22" spans="1:3" x14ac:dyDescent="0.2">
      <c r="A22" s="8">
        <v>2015</v>
      </c>
      <c r="B22" s="6">
        <v>1309</v>
      </c>
      <c r="C22" s="6">
        <v>46126.060000000005</v>
      </c>
    </row>
    <row r="23" spans="1:3" x14ac:dyDescent="0.2">
      <c r="A23" s="8">
        <v>2016</v>
      </c>
      <c r="B23" s="6">
        <v>1419</v>
      </c>
      <c r="C23" s="6">
        <v>18163.670000000002</v>
      </c>
    </row>
    <row r="24" spans="1:3" x14ac:dyDescent="0.2">
      <c r="A24" s="8">
        <v>2017</v>
      </c>
      <c r="B24" s="6">
        <v>1294</v>
      </c>
      <c r="C24" s="6">
        <v>16771.110000000004</v>
      </c>
    </row>
    <row r="25" spans="1:3" x14ac:dyDescent="0.2">
      <c r="A25" s="12" t="s">
        <v>634</v>
      </c>
      <c r="B25" s="6">
        <v>22690</v>
      </c>
      <c r="C25" s="6">
        <v>414977.81000000011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BBC28-CCC3-784D-9BE9-EEE56E54BEB4}">
  <dimension ref="A1:K3564"/>
  <sheetViews>
    <sheetView workbookViewId="0">
      <selection activeCell="H27" sqref="H27"/>
    </sheetView>
  </sheetViews>
  <sheetFormatPr baseColWidth="10" defaultRowHeight="16" x14ac:dyDescent="0.2"/>
  <cols>
    <col min="1" max="1" width="13.33203125" bestFit="1" customWidth="1"/>
    <col min="2" max="2" width="15.5" bestFit="1" customWidth="1"/>
    <col min="3" max="3" width="9.83203125" bestFit="1" customWidth="1"/>
    <col min="4" max="4" width="14.5" bestFit="1" customWidth="1"/>
    <col min="9" max="9" width="12.83203125" bestFit="1" customWidth="1"/>
    <col min="10" max="10" width="13.6640625" bestFit="1" customWidth="1"/>
    <col min="11" max="11" width="14.5" bestFit="1" customWidth="1"/>
  </cols>
  <sheetData>
    <row r="1" spans="1:11" x14ac:dyDescent="0.2">
      <c r="A1" s="1" t="s">
        <v>4</v>
      </c>
      <c r="B1" s="1" t="s">
        <v>14</v>
      </c>
      <c r="C1" s="1" t="s">
        <v>8</v>
      </c>
      <c r="D1" s="1" t="s">
        <v>12</v>
      </c>
      <c r="E1" t="s">
        <v>649</v>
      </c>
      <c r="H1" s="2" t="s">
        <v>22</v>
      </c>
      <c r="I1" s="2" t="s">
        <v>29</v>
      </c>
      <c r="J1" s="2" t="s">
        <v>38</v>
      </c>
      <c r="K1" s="2" t="s">
        <v>66</v>
      </c>
    </row>
    <row r="2" spans="1:11" x14ac:dyDescent="0.2">
      <c r="A2" s="2">
        <v>3</v>
      </c>
      <c r="B2" s="2" t="s">
        <v>24</v>
      </c>
      <c r="C2" s="2">
        <v>-6.54</v>
      </c>
      <c r="D2" s="2" t="s">
        <v>22</v>
      </c>
      <c r="E2">
        <v>2014</v>
      </c>
      <c r="F2" t="str">
        <f>IF(C2&lt;0,"Loss","Profit")</f>
        <v>Loss</v>
      </c>
      <c r="H2" t="str">
        <f>IF($D2=H$1,IF($B2="Technology",IF($A2&lt;11,$F2,""),""),"")</f>
        <v/>
      </c>
      <c r="I2" t="str">
        <f t="shared" ref="I2:K17" si="0">IF($D2=I$1,IF($B2="Technology",IF($A2&lt;11,$F2,""),""),"")</f>
        <v/>
      </c>
      <c r="J2" t="str">
        <f t="shared" si="0"/>
        <v/>
      </c>
      <c r="K2" t="str">
        <f t="shared" si="0"/>
        <v/>
      </c>
    </row>
    <row r="3" spans="1:11" x14ac:dyDescent="0.2">
      <c r="A3" s="2">
        <v>12</v>
      </c>
      <c r="B3" s="2" t="s">
        <v>31</v>
      </c>
      <c r="C3" s="2">
        <v>-231.03</v>
      </c>
      <c r="D3" s="2" t="s">
        <v>29</v>
      </c>
      <c r="E3">
        <v>2014</v>
      </c>
      <c r="F3" t="str">
        <f t="shared" ref="F3:F66" si="1">IF(C3&lt;0,"Loss","Profit")</f>
        <v>Loss</v>
      </c>
      <c r="H3" t="str">
        <f t="shared" ref="H3:K26" si="2">IF($D3=H$1,IF($B3="Technology",IF($A3&lt;11,$F3,""),""),"")</f>
        <v/>
      </c>
      <c r="I3" t="str">
        <f t="shared" si="0"/>
        <v/>
      </c>
      <c r="J3" t="str">
        <f t="shared" si="0"/>
        <v/>
      </c>
      <c r="K3" t="str">
        <f t="shared" si="0"/>
        <v/>
      </c>
    </row>
    <row r="4" spans="1:11" x14ac:dyDescent="0.2">
      <c r="A4" s="2">
        <v>49</v>
      </c>
      <c r="B4" s="2" t="s">
        <v>31</v>
      </c>
      <c r="C4" s="2">
        <v>14445.79</v>
      </c>
      <c r="D4" s="2" t="s">
        <v>29</v>
      </c>
      <c r="E4">
        <v>2014</v>
      </c>
      <c r="F4" t="str">
        <f t="shared" si="1"/>
        <v>Profit</v>
      </c>
      <c r="H4" t="str">
        <f t="shared" si="2"/>
        <v/>
      </c>
      <c r="I4" t="str">
        <f t="shared" si="0"/>
        <v/>
      </c>
      <c r="J4" t="str">
        <f t="shared" si="0"/>
        <v/>
      </c>
      <c r="K4" t="str">
        <f t="shared" si="0"/>
        <v/>
      </c>
    </row>
    <row r="5" spans="1:11" x14ac:dyDescent="0.2">
      <c r="A5" s="2">
        <v>12</v>
      </c>
      <c r="B5" s="2" t="s">
        <v>24</v>
      </c>
      <c r="C5" s="2">
        <v>37.840000000000003</v>
      </c>
      <c r="D5" s="2" t="s">
        <v>29</v>
      </c>
      <c r="E5">
        <v>2014</v>
      </c>
      <c r="F5" t="str">
        <f t="shared" si="1"/>
        <v>Profit</v>
      </c>
      <c r="H5" t="str">
        <f t="shared" si="2"/>
        <v/>
      </c>
      <c r="I5" t="str">
        <f t="shared" si="0"/>
        <v/>
      </c>
      <c r="J5" t="str">
        <f t="shared" si="0"/>
        <v/>
      </c>
      <c r="K5" t="str">
        <f t="shared" si="0"/>
        <v/>
      </c>
    </row>
    <row r="6" spans="1:11" x14ac:dyDescent="0.2">
      <c r="A6" s="2">
        <v>15</v>
      </c>
      <c r="B6" s="2" t="s">
        <v>24</v>
      </c>
      <c r="C6" s="2">
        <v>-36.18</v>
      </c>
      <c r="D6" s="2" t="s">
        <v>38</v>
      </c>
      <c r="E6">
        <v>2014</v>
      </c>
      <c r="F6" t="str">
        <f t="shared" si="1"/>
        <v>Loss</v>
      </c>
      <c r="H6" t="str">
        <f t="shared" si="2"/>
        <v/>
      </c>
      <c r="I6" t="str">
        <f t="shared" si="0"/>
        <v/>
      </c>
      <c r="J6" t="str">
        <f t="shared" si="0"/>
        <v/>
      </c>
      <c r="K6" t="str">
        <f t="shared" si="0"/>
        <v/>
      </c>
    </row>
    <row r="7" spans="1:11" x14ac:dyDescent="0.2">
      <c r="A7" s="2">
        <v>8</v>
      </c>
      <c r="B7" s="2" t="s">
        <v>31</v>
      </c>
      <c r="C7" s="2">
        <v>-207.15</v>
      </c>
      <c r="D7" s="2" t="s">
        <v>38</v>
      </c>
      <c r="E7">
        <v>2014</v>
      </c>
      <c r="F7" t="str">
        <f t="shared" si="1"/>
        <v>Loss</v>
      </c>
      <c r="H7" t="str">
        <f t="shared" si="2"/>
        <v/>
      </c>
      <c r="I7" t="str">
        <f t="shared" si="0"/>
        <v/>
      </c>
      <c r="J7" t="str">
        <f t="shared" si="0"/>
        <v>Loss</v>
      </c>
      <c r="K7" t="str">
        <f t="shared" si="0"/>
        <v/>
      </c>
    </row>
    <row r="8" spans="1:11" x14ac:dyDescent="0.2">
      <c r="A8" s="2">
        <v>29</v>
      </c>
      <c r="B8" s="2" t="s">
        <v>24</v>
      </c>
      <c r="C8" s="2">
        <v>17.95</v>
      </c>
      <c r="D8" s="2" t="s">
        <v>22</v>
      </c>
      <c r="E8">
        <v>2014</v>
      </c>
      <c r="F8" t="str">
        <f t="shared" si="1"/>
        <v>Profit</v>
      </c>
      <c r="H8" t="str">
        <f t="shared" si="2"/>
        <v/>
      </c>
      <c r="I8" t="str">
        <f t="shared" si="0"/>
        <v/>
      </c>
      <c r="J8" t="str">
        <f t="shared" si="0"/>
        <v/>
      </c>
      <c r="K8" t="str">
        <f t="shared" si="0"/>
        <v/>
      </c>
    </row>
    <row r="9" spans="1:11" x14ac:dyDescent="0.2">
      <c r="A9" s="2">
        <v>4</v>
      </c>
      <c r="B9" s="2" t="s">
        <v>45</v>
      </c>
      <c r="C9" s="2">
        <v>-87.76</v>
      </c>
      <c r="D9" s="2" t="s">
        <v>22</v>
      </c>
      <c r="E9">
        <v>2014</v>
      </c>
      <c r="F9" t="str">
        <f t="shared" si="1"/>
        <v>Loss</v>
      </c>
      <c r="H9" t="str">
        <f t="shared" si="2"/>
        <v/>
      </c>
      <c r="I9" t="str">
        <f t="shared" si="0"/>
        <v/>
      </c>
      <c r="J9" t="str">
        <f t="shared" si="0"/>
        <v/>
      </c>
      <c r="K9" t="str">
        <f t="shared" si="0"/>
        <v/>
      </c>
    </row>
    <row r="10" spans="1:11" x14ac:dyDescent="0.2">
      <c r="A10" s="2">
        <v>17</v>
      </c>
      <c r="B10" s="2" t="s">
        <v>24</v>
      </c>
      <c r="C10" s="2">
        <v>-70.62</v>
      </c>
      <c r="D10" s="2" t="s">
        <v>38</v>
      </c>
      <c r="E10">
        <v>2014</v>
      </c>
      <c r="F10" t="str">
        <f t="shared" si="1"/>
        <v>Loss</v>
      </c>
      <c r="H10" t="str">
        <f t="shared" si="2"/>
        <v/>
      </c>
      <c r="I10" t="str">
        <f t="shared" si="0"/>
        <v/>
      </c>
      <c r="J10" t="str">
        <f t="shared" si="0"/>
        <v/>
      </c>
      <c r="K10" t="str">
        <f t="shared" si="0"/>
        <v/>
      </c>
    </row>
    <row r="11" spans="1:11" x14ac:dyDescent="0.2">
      <c r="A11" s="2">
        <v>42</v>
      </c>
      <c r="B11" s="2" t="s">
        <v>24</v>
      </c>
      <c r="C11" s="2">
        <v>13.73</v>
      </c>
      <c r="D11" s="2" t="s">
        <v>38</v>
      </c>
      <c r="E11">
        <v>2014</v>
      </c>
      <c r="F11" t="str">
        <f t="shared" si="1"/>
        <v>Profit</v>
      </c>
      <c r="H11" t="str">
        <f t="shared" si="2"/>
        <v/>
      </c>
      <c r="I11" t="str">
        <f t="shared" si="0"/>
        <v/>
      </c>
      <c r="J11" t="str">
        <f t="shared" si="0"/>
        <v/>
      </c>
      <c r="K11" t="str">
        <f t="shared" si="0"/>
        <v/>
      </c>
    </row>
    <row r="12" spans="1:11" x14ac:dyDescent="0.2">
      <c r="A12" s="2">
        <v>43</v>
      </c>
      <c r="B12" s="2" t="s">
        <v>24</v>
      </c>
      <c r="C12" s="2">
        <v>-125.68</v>
      </c>
      <c r="D12" s="2" t="s">
        <v>29</v>
      </c>
      <c r="E12">
        <v>2014</v>
      </c>
      <c r="F12" t="str">
        <f t="shared" si="1"/>
        <v>Loss</v>
      </c>
      <c r="H12" t="str">
        <f t="shared" si="2"/>
        <v/>
      </c>
      <c r="I12" t="str">
        <f t="shared" si="0"/>
        <v/>
      </c>
      <c r="J12" t="str">
        <f t="shared" si="0"/>
        <v/>
      </c>
      <c r="K12" t="str">
        <f t="shared" si="0"/>
        <v/>
      </c>
    </row>
    <row r="13" spans="1:11" x14ac:dyDescent="0.2">
      <c r="A13" s="2">
        <v>21</v>
      </c>
      <c r="B13" s="2" t="s">
        <v>45</v>
      </c>
      <c r="C13" s="2">
        <v>1168.1600000000001</v>
      </c>
      <c r="D13" s="2" t="s">
        <v>38</v>
      </c>
      <c r="E13">
        <v>2014</v>
      </c>
      <c r="F13" t="str">
        <f t="shared" si="1"/>
        <v>Profit</v>
      </c>
      <c r="H13" t="str">
        <f t="shared" si="2"/>
        <v/>
      </c>
      <c r="I13" t="str">
        <f t="shared" si="0"/>
        <v/>
      </c>
      <c r="J13" t="str">
        <f t="shared" si="0"/>
        <v/>
      </c>
      <c r="K13" t="str">
        <f t="shared" si="0"/>
        <v/>
      </c>
    </row>
    <row r="14" spans="1:11" x14ac:dyDescent="0.2">
      <c r="A14" s="2">
        <v>41</v>
      </c>
      <c r="B14" s="2" t="s">
        <v>45</v>
      </c>
      <c r="C14" s="2">
        <v>2598.54</v>
      </c>
      <c r="D14" s="2" t="s">
        <v>38</v>
      </c>
      <c r="E14">
        <v>2014</v>
      </c>
      <c r="F14" t="str">
        <f t="shared" si="1"/>
        <v>Profit</v>
      </c>
      <c r="H14" t="str">
        <f t="shared" si="2"/>
        <v/>
      </c>
      <c r="I14" t="str">
        <f t="shared" si="0"/>
        <v/>
      </c>
      <c r="J14" t="str">
        <f t="shared" si="0"/>
        <v/>
      </c>
      <c r="K14" t="str">
        <f t="shared" si="0"/>
        <v/>
      </c>
    </row>
    <row r="15" spans="1:11" x14ac:dyDescent="0.2">
      <c r="A15" s="2">
        <v>33</v>
      </c>
      <c r="B15" s="2" t="s">
        <v>31</v>
      </c>
      <c r="C15" s="2">
        <v>1060.33</v>
      </c>
      <c r="D15" s="2" t="s">
        <v>38</v>
      </c>
      <c r="E15">
        <v>2014</v>
      </c>
      <c r="F15" t="str">
        <f t="shared" si="1"/>
        <v>Profit</v>
      </c>
      <c r="H15" t="str">
        <f t="shared" si="2"/>
        <v/>
      </c>
      <c r="I15" t="str">
        <f t="shared" si="0"/>
        <v/>
      </c>
      <c r="J15" t="str">
        <f t="shared" si="0"/>
        <v/>
      </c>
      <c r="K15" t="str">
        <f t="shared" si="0"/>
        <v/>
      </c>
    </row>
    <row r="16" spans="1:11" x14ac:dyDescent="0.2">
      <c r="A16" s="2">
        <v>1</v>
      </c>
      <c r="B16" s="2" t="s">
        <v>24</v>
      </c>
      <c r="C16" s="2">
        <v>3.01</v>
      </c>
      <c r="D16" s="2" t="s">
        <v>29</v>
      </c>
      <c r="E16">
        <v>2014</v>
      </c>
      <c r="F16" t="str">
        <f t="shared" si="1"/>
        <v>Profit</v>
      </c>
      <c r="H16" t="str">
        <f t="shared" si="2"/>
        <v/>
      </c>
      <c r="I16" t="str">
        <f t="shared" si="0"/>
        <v/>
      </c>
      <c r="J16" t="str">
        <f t="shared" si="0"/>
        <v/>
      </c>
      <c r="K16" t="str">
        <f t="shared" si="0"/>
        <v/>
      </c>
    </row>
    <row r="17" spans="1:11" x14ac:dyDescent="0.2">
      <c r="A17" s="2">
        <v>19</v>
      </c>
      <c r="B17" s="2" t="s">
        <v>45</v>
      </c>
      <c r="C17" s="2">
        <v>7.79</v>
      </c>
      <c r="D17" s="2" t="s">
        <v>29</v>
      </c>
      <c r="E17">
        <v>2014</v>
      </c>
      <c r="F17" t="str">
        <f t="shared" si="1"/>
        <v>Profit</v>
      </c>
      <c r="H17" t="str">
        <f t="shared" si="2"/>
        <v/>
      </c>
      <c r="I17" t="str">
        <f t="shared" si="0"/>
        <v/>
      </c>
      <c r="J17" t="str">
        <f t="shared" si="0"/>
        <v/>
      </c>
      <c r="K17" t="str">
        <f t="shared" si="0"/>
        <v/>
      </c>
    </row>
    <row r="18" spans="1:11" x14ac:dyDescent="0.2">
      <c r="A18" s="2">
        <v>23</v>
      </c>
      <c r="B18" s="2" t="s">
        <v>45</v>
      </c>
      <c r="C18" s="2">
        <v>117.84</v>
      </c>
      <c r="D18" s="2" t="s">
        <v>29</v>
      </c>
      <c r="E18">
        <v>2014</v>
      </c>
      <c r="F18" t="str">
        <f t="shared" si="1"/>
        <v>Profit</v>
      </c>
      <c r="H18" t="str">
        <f t="shared" si="2"/>
        <v/>
      </c>
      <c r="I18" t="str">
        <f t="shared" si="2"/>
        <v/>
      </c>
      <c r="J18" t="str">
        <f t="shared" si="2"/>
        <v/>
      </c>
      <c r="K18" t="str">
        <f t="shared" si="2"/>
        <v/>
      </c>
    </row>
    <row r="19" spans="1:11" x14ac:dyDescent="0.2">
      <c r="A19" s="2">
        <v>46</v>
      </c>
      <c r="B19" s="2" t="s">
        <v>24</v>
      </c>
      <c r="C19" s="2">
        <v>-35.32</v>
      </c>
      <c r="D19" s="2" t="s">
        <v>29</v>
      </c>
      <c r="E19">
        <v>2014</v>
      </c>
      <c r="F19" t="str">
        <f t="shared" si="1"/>
        <v>Loss</v>
      </c>
      <c r="H19" t="str">
        <f t="shared" si="2"/>
        <v/>
      </c>
      <c r="I19" t="str">
        <f t="shared" si="2"/>
        <v/>
      </c>
      <c r="J19" t="str">
        <f t="shared" si="2"/>
        <v/>
      </c>
      <c r="K19" t="str">
        <f t="shared" si="2"/>
        <v/>
      </c>
    </row>
    <row r="20" spans="1:11" x14ac:dyDescent="0.2">
      <c r="A20" s="2">
        <v>2</v>
      </c>
      <c r="B20" s="2" t="s">
        <v>31</v>
      </c>
      <c r="C20" s="2">
        <v>-158.63999999999999</v>
      </c>
      <c r="D20" s="2" t="s">
        <v>29</v>
      </c>
      <c r="E20">
        <v>2014</v>
      </c>
      <c r="F20" t="str">
        <f t="shared" si="1"/>
        <v>Loss</v>
      </c>
      <c r="H20" t="str">
        <f t="shared" si="2"/>
        <v/>
      </c>
      <c r="I20" t="str">
        <f t="shared" si="2"/>
        <v>Loss</v>
      </c>
      <c r="J20" t="str">
        <f t="shared" si="2"/>
        <v/>
      </c>
      <c r="K20" t="str">
        <f t="shared" si="2"/>
        <v/>
      </c>
    </row>
    <row r="21" spans="1:11" x14ac:dyDescent="0.2">
      <c r="A21" s="2">
        <v>29</v>
      </c>
      <c r="B21" s="2" t="s">
        <v>24</v>
      </c>
      <c r="C21" s="2">
        <v>-67.790000000000006</v>
      </c>
      <c r="D21" s="2" t="s">
        <v>29</v>
      </c>
      <c r="E21">
        <v>2014</v>
      </c>
      <c r="F21" t="str">
        <f t="shared" si="1"/>
        <v>Loss</v>
      </c>
      <c r="H21" t="str">
        <f t="shared" si="2"/>
        <v/>
      </c>
      <c r="I21" t="str">
        <f t="shared" si="2"/>
        <v/>
      </c>
      <c r="J21" t="str">
        <f t="shared" si="2"/>
        <v/>
      </c>
      <c r="K21" t="str">
        <f t="shared" si="2"/>
        <v/>
      </c>
    </row>
    <row r="22" spans="1:11" x14ac:dyDescent="0.2">
      <c r="A22" s="2">
        <v>30</v>
      </c>
      <c r="B22" s="2" t="s">
        <v>45</v>
      </c>
      <c r="C22" s="2">
        <v>-11048.2</v>
      </c>
      <c r="D22" s="2" t="s">
        <v>66</v>
      </c>
      <c r="E22">
        <v>2014</v>
      </c>
      <c r="F22" t="str">
        <f t="shared" si="1"/>
        <v>Loss</v>
      </c>
      <c r="H22" t="str">
        <f t="shared" si="2"/>
        <v/>
      </c>
      <c r="I22" t="str">
        <f t="shared" si="2"/>
        <v/>
      </c>
      <c r="J22" t="str">
        <f t="shared" si="2"/>
        <v/>
      </c>
      <c r="K22" t="str">
        <f t="shared" si="2"/>
        <v/>
      </c>
    </row>
    <row r="23" spans="1:11" x14ac:dyDescent="0.2">
      <c r="A23" s="2">
        <v>30</v>
      </c>
      <c r="B23" s="2" t="s">
        <v>24</v>
      </c>
      <c r="C23" s="2">
        <v>65.67</v>
      </c>
      <c r="D23" s="2" t="s">
        <v>38</v>
      </c>
      <c r="E23">
        <v>2014</v>
      </c>
      <c r="F23" t="str">
        <f t="shared" si="1"/>
        <v>Profit</v>
      </c>
      <c r="H23" t="str">
        <f t="shared" si="2"/>
        <v/>
      </c>
      <c r="I23" t="str">
        <f t="shared" si="2"/>
        <v/>
      </c>
      <c r="J23" t="str">
        <f t="shared" si="2"/>
        <v/>
      </c>
      <c r="K23" t="str">
        <f t="shared" si="2"/>
        <v/>
      </c>
    </row>
    <row r="24" spans="1:11" x14ac:dyDescent="0.2">
      <c r="A24" s="2">
        <v>2</v>
      </c>
      <c r="B24" s="2" t="s">
        <v>31</v>
      </c>
      <c r="C24" s="2">
        <v>-257.69</v>
      </c>
      <c r="D24" s="2" t="s">
        <v>38</v>
      </c>
      <c r="E24">
        <v>2014</v>
      </c>
      <c r="F24" t="str">
        <f t="shared" si="1"/>
        <v>Loss</v>
      </c>
      <c r="H24" t="str">
        <f t="shared" si="2"/>
        <v/>
      </c>
      <c r="I24" t="str">
        <f t="shared" si="2"/>
        <v/>
      </c>
      <c r="J24" t="str">
        <f t="shared" si="2"/>
        <v>Loss</v>
      </c>
      <c r="K24" t="str">
        <f t="shared" si="2"/>
        <v/>
      </c>
    </row>
    <row r="25" spans="1:11" x14ac:dyDescent="0.2">
      <c r="A25" s="2">
        <v>11</v>
      </c>
      <c r="B25" s="2" t="s">
        <v>31</v>
      </c>
      <c r="C25" s="2">
        <v>-106.84</v>
      </c>
      <c r="D25" s="2" t="s">
        <v>38</v>
      </c>
      <c r="E25">
        <v>2014</v>
      </c>
      <c r="F25" t="str">
        <f t="shared" si="1"/>
        <v>Loss</v>
      </c>
      <c r="H25" t="str">
        <f t="shared" ref="H25:K86" si="3">IF($D25=H$1,IF($B25="Technology",IF($A25&lt;11,$F25,""),""),"")</f>
        <v/>
      </c>
      <c r="I25" t="str">
        <f t="shared" si="3"/>
        <v/>
      </c>
      <c r="J25" t="str">
        <f t="shared" si="3"/>
        <v/>
      </c>
      <c r="K25" t="str">
        <f t="shared" si="3"/>
        <v/>
      </c>
    </row>
    <row r="26" spans="1:11" x14ac:dyDescent="0.2">
      <c r="A26" s="2">
        <v>6</v>
      </c>
      <c r="B26" s="2" t="s">
        <v>24</v>
      </c>
      <c r="C26" s="2">
        <v>3.34</v>
      </c>
      <c r="D26" s="2" t="s">
        <v>22</v>
      </c>
      <c r="E26">
        <v>2014</v>
      </c>
      <c r="F26" t="str">
        <f t="shared" si="1"/>
        <v>Profit</v>
      </c>
      <c r="H26" t="str">
        <f t="shared" si="2"/>
        <v/>
      </c>
      <c r="I26" t="str">
        <f t="shared" si="3"/>
        <v/>
      </c>
      <c r="J26" t="str">
        <f t="shared" si="3"/>
        <v/>
      </c>
      <c r="K26" t="str">
        <f t="shared" si="3"/>
        <v/>
      </c>
    </row>
    <row r="27" spans="1:11" x14ac:dyDescent="0.2">
      <c r="A27" s="2">
        <v>23</v>
      </c>
      <c r="B27" s="2" t="s">
        <v>24</v>
      </c>
      <c r="C27" s="2">
        <v>25.83</v>
      </c>
      <c r="D27" s="2" t="s">
        <v>29</v>
      </c>
      <c r="E27">
        <v>2014</v>
      </c>
      <c r="F27" t="str">
        <f t="shared" si="1"/>
        <v>Profit</v>
      </c>
      <c r="H27" t="str">
        <f t="shared" ref="H27:K90" si="4">IF($D27=H$1,IF($B27="Technology",IF($A27&lt;11,$F27,""),""),"")</f>
        <v/>
      </c>
      <c r="I27" t="str">
        <f t="shared" si="3"/>
        <v/>
      </c>
      <c r="J27" t="str">
        <f t="shared" si="3"/>
        <v/>
      </c>
      <c r="K27" t="str">
        <f t="shared" si="3"/>
        <v/>
      </c>
    </row>
    <row r="28" spans="1:11" x14ac:dyDescent="0.2">
      <c r="A28" s="2">
        <v>43</v>
      </c>
      <c r="B28" s="2" t="s">
        <v>24</v>
      </c>
      <c r="C28" s="2">
        <v>-158.85</v>
      </c>
      <c r="D28" s="2" t="s">
        <v>29</v>
      </c>
      <c r="E28">
        <v>2014</v>
      </c>
      <c r="F28" t="str">
        <f t="shared" si="1"/>
        <v>Loss</v>
      </c>
      <c r="H28" t="str">
        <f t="shared" si="4"/>
        <v/>
      </c>
      <c r="I28" t="str">
        <f t="shared" si="3"/>
        <v/>
      </c>
      <c r="J28" t="str">
        <f t="shared" si="3"/>
        <v/>
      </c>
      <c r="K28" t="str">
        <f t="shared" si="3"/>
        <v/>
      </c>
    </row>
    <row r="29" spans="1:11" x14ac:dyDescent="0.2">
      <c r="A29" s="2">
        <v>9</v>
      </c>
      <c r="B29" s="2" t="s">
        <v>24</v>
      </c>
      <c r="C29" s="2">
        <v>-33.5</v>
      </c>
      <c r="D29" s="2" t="s">
        <v>38</v>
      </c>
      <c r="E29">
        <v>2014</v>
      </c>
      <c r="F29" t="str">
        <f t="shared" si="1"/>
        <v>Loss</v>
      </c>
      <c r="H29" t="str">
        <f t="shared" si="4"/>
        <v/>
      </c>
      <c r="I29" t="str">
        <f t="shared" si="3"/>
        <v/>
      </c>
      <c r="J29" t="str">
        <f t="shared" si="3"/>
        <v/>
      </c>
      <c r="K29" t="str">
        <f t="shared" si="3"/>
        <v/>
      </c>
    </row>
    <row r="30" spans="1:11" x14ac:dyDescent="0.2">
      <c r="A30" s="2">
        <v>24</v>
      </c>
      <c r="B30" s="2" t="s">
        <v>24</v>
      </c>
      <c r="C30" s="2">
        <v>1.31</v>
      </c>
      <c r="D30" s="2" t="s">
        <v>22</v>
      </c>
      <c r="E30">
        <v>2014</v>
      </c>
      <c r="F30" t="str">
        <f t="shared" si="1"/>
        <v>Profit</v>
      </c>
      <c r="H30" t="str">
        <f t="shared" si="4"/>
        <v/>
      </c>
      <c r="I30" t="str">
        <f t="shared" si="3"/>
        <v/>
      </c>
      <c r="J30" t="str">
        <f t="shared" si="3"/>
        <v/>
      </c>
      <c r="K30" t="str">
        <f t="shared" si="3"/>
        <v/>
      </c>
    </row>
    <row r="31" spans="1:11" x14ac:dyDescent="0.2">
      <c r="A31" s="2">
        <v>47</v>
      </c>
      <c r="B31" s="2" t="s">
        <v>24</v>
      </c>
      <c r="C31" s="2">
        <v>-65.599999999999994</v>
      </c>
      <c r="D31" s="2" t="s">
        <v>38</v>
      </c>
      <c r="E31">
        <v>2014</v>
      </c>
      <c r="F31" t="str">
        <f t="shared" si="1"/>
        <v>Loss</v>
      </c>
      <c r="H31" t="str">
        <f t="shared" si="4"/>
        <v/>
      </c>
      <c r="I31" t="str">
        <f t="shared" si="3"/>
        <v/>
      </c>
      <c r="J31" t="str">
        <f t="shared" si="3"/>
        <v/>
      </c>
      <c r="K31" t="str">
        <f t="shared" si="3"/>
        <v/>
      </c>
    </row>
    <row r="32" spans="1:11" x14ac:dyDescent="0.2">
      <c r="A32" s="2">
        <v>24</v>
      </c>
      <c r="B32" s="2" t="s">
        <v>45</v>
      </c>
      <c r="C32" s="2">
        <v>78.73</v>
      </c>
      <c r="D32" s="2" t="s">
        <v>38</v>
      </c>
      <c r="E32">
        <v>2014</v>
      </c>
      <c r="F32" t="str">
        <f t="shared" si="1"/>
        <v>Profit</v>
      </c>
      <c r="H32" t="str">
        <f t="shared" si="4"/>
        <v/>
      </c>
      <c r="I32" t="str">
        <f t="shared" si="3"/>
        <v/>
      </c>
      <c r="J32" t="str">
        <f t="shared" si="3"/>
        <v/>
      </c>
      <c r="K32" t="str">
        <f t="shared" si="3"/>
        <v/>
      </c>
    </row>
    <row r="33" spans="1:11" x14ac:dyDescent="0.2">
      <c r="A33" s="2">
        <v>19</v>
      </c>
      <c r="B33" s="2" t="s">
        <v>24</v>
      </c>
      <c r="C33" s="2">
        <v>-48.35</v>
      </c>
      <c r="D33" s="2" t="s">
        <v>38</v>
      </c>
      <c r="E33">
        <v>2014</v>
      </c>
      <c r="F33" t="str">
        <f t="shared" si="1"/>
        <v>Loss</v>
      </c>
      <c r="H33" t="str">
        <f t="shared" si="4"/>
        <v/>
      </c>
      <c r="I33" t="str">
        <f t="shared" si="3"/>
        <v/>
      </c>
      <c r="J33" t="str">
        <f t="shared" si="3"/>
        <v/>
      </c>
      <c r="K33" t="str">
        <f t="shared" si="3"/>
        <v/>
      </c>
    </row>
    <row r="34" spans="1:11" x14ac:dyDescent="0.2">
      <c r="A34" s="2">
        <v>35</v>
      </c>
      <c r="B34" s="2" t="s">
        <v>45</v>
      </c>
      <c r="C34" s="2">
        <v>344.98</v>
      </c>
      <c r="D34" s="2" t="s">
        <v>29</v>
      </c>
      <c r="E34">
        <v>2014</v>
      </c>
      <c r="F34" t="str">
        <f t="shared" si="1"/>
        <v>Profit</v>
      </c>
      <c r="H34" t="str">
        <f t="shared" si="4"/>
        <v/>
      </c>
      <c r="I34" t="str">
        <f t="shared" si="3"/>
        <v/>
      </c>
      <c r="J34" t="str">
        <f t="shared" si="3"/>
        <v/>
      </c>
      <c r="K34" t="str">
        <f t="shared" si="3"/>
        <v/>
      </c>
    </row>
    <row r="35" spans="1:11" x14ac:dyDescent="0.2">
      <c r="A35" s="2">
        <v>49</v>
      </c>
      <c r="B35" s="2" t="s">
        <v>31</v>
      </c>
      <c r="C35" s="2">
        <v>4918.5600000000004</v>
      </c>
      <c r="D35" s="2" t="s">
        <v>29</v>
      </c>
      <c r="E35">
        <v>2014</v>
      </c>
      <c r="F35" t="str">
        <f t="shared" si="1"/>
        <v>Profit</v>
      </c>
      <c r="H35" t="str">
        <f t="shared" si="4"/>
        <v/>
      </c>
      <c r="I35" t="str">
        <f t="shared" si="3"/>
        <v/>
      </c>
      <c r="J35" t="str">
        <f t="shared" si="3"/>
        <v/>
      </c>
      <c r="K35" t="str">
        <f t="shared" si="3"/>
        <v/>
      </c>
    </row>
    <row r="36" spans="1:11" x14ac:dyDescent="0.2">
      <c r="A36" s="2">
        <v>43</v>
      </c>
      <c r="B36" s="2" t="s">
        <v>31</v>
      </c>
      <c r="C36" s="2">
        <v>-148.84</v>
      </c>
      <c r="D36" s="2" t="s">
        <v>38</v>
      </c>
      <c r="E36">
        <v>2014</v>
      </c>
      <c r="F36" t="str">
        <f t="shared" si="1"/>
        <v>Loss</v>
      </c>
      <c r="H36" t="str">
        <f t="shared" si="4"/>
        <v/>
      </c>
      <c r="I36" t="str">
        <f t="shared" si="3"/>
        <v/>
      </c>
      <c r="J36" t="str">
        <f t="shared" si="3"/>
        <v/>
      </c>
      <c r="K36" t="str">
        <f t="shared" si="3"/>
        <v/>
      </c>
    </row>
    <row r="37" spans="1:11" x14ac:dyDescent="0.2">
      <c r="A37" s="2">
        <v>3</v>
      </c>
      <c r="B37" s="2" t="s">
        <v>24</v>
      </c>
      <c r="C37" s="2">
        <v>-173.96</v>
      </c>
      <c r="D37" s="2" t="s">
        <v>38</v>
      </c>
      <c r="E37">
        <v>2014</v>
      </c>
      <c r="F37" t="str">
        <f t="shared" si="1"/>
        <v>Loss</v>
      </c>
      <c r="H37" t="str">
        <f t="shared" si="4"/>
        <v/>
      </c>
      <c r="I37" t="str">
        <f t="shared" si="3"/>
        <v/>
      </c>
      <c r="J37" t="str">
        <f t="shared" si="3"/>
        <v/>
      </c>
      <c r="K37" t="str">
        <f t="shared" si="3"/>
        <v/>
      </c>
    </row>
    <row r="38" spans="1:11" x14ac:dyDescent="0.2">
      <c r="A38" s="2">
        <v>31</v>
      </c>
      <c r="B38" s="2" t="s">
        <v>31</v>
      </c>
      <c r="C38" s="2">
        <v>309.82</v>
      </c>
      <c r="D38" s="2" t="s">
        <v>66</v>
      </c>
      <c r="E38">
        <v>2014</v>
      </c>
      <c r="F38" t="str">
        <f t="shared" si="1"/>
        <v>Profit</v>
      </c>
      <c r="H38" t="str">
        <f t="shared" si="4"/>
        <v/>
      </c>
      <c r="I38" t="str">
        <f t="shared" si="3"/>
        <v/>
      </c>
      <c r="J38" t="str">
        <f t="shared" si="3"/>
        <v/>
      </c>
      <c r="K38" t="str">
        <f t="shared" si="3"/>
        <v/>
      </c>
    </row>
    <row r="39" spans="1:11" x14ac:dyDescent="0.2">
      <c r="A39" s="2">
        <v>19</v>
      </c>
      <c r="B39" s="2" t="s">
        <v>31</v>
      </c>
      <c r="C39" s="2">
        <v>912.2</v>
      </c>
      <c r="D39" s="2" t="s">
        <v>29</v>
      </c>
      <c r="E39">
        <v>2014</v>
      </c>
      <c r="F39" t="str">
        <f t="shared" si="1"/>
        <v>Profit</v>
      </c>
      <c r="H39" t="str">
        <f t="shared" si="4"/>
        <v/>
      </c>
      <c r="I39" t="str">
        <f t="shared" si="3"/>
        <v/>
      </c>
      <c r="J39" t="str">
        <f t="shared" si="3"/>
        <v/>
      </c>
      <c r="K39" t="str">
        <f t="shared" si="3"/>
        <v/>
      </c>
    </row>
    <row r="40" spans="1:11" x14ac:dyDescent="0.2">
      <c r="A40" s="2">
        <v>20</v>
      </c>
      <c r="B40" s="2" t="s">
        <v>31</v>
      </c>
      <c r="C40" s="2">
        <v>659.08</v>
      </c>
      <c r="D40" s="2" t="s">
        <v>22</v>
      </c>
      <c r="E40">
        <v>2014</v>
      </c>
      <c r="F40" t="str">
        <f t="shared" si="1"/>
        <v>Profit</v>
      </c>
      <c r="H40" t="str">
        <f t="shared" si="4"/>
        <v/>
      </c>
      <c r="I40" t="str">
        <f t="shared" si="3"/>
        <v/>
      </c>
      <c r="J40" t="str">
        <f t="shared" si="3"/>
        <v/>
      </c>
      <c r="K40" t="str">
        <f t="shared" si="3"/>
        <v/>
      </c>
    </row>
    <row r="41" spans="1:11" x14ac:dyDescent="0.2">
      <c r="A41" s="2">
        <v>44</v>
      </c>
      <c r="B41" s="2" t="s">
        <v>45</v>
      </c>
      <c r="C41" s="2">
        <v>-443.64</v>
      </c>
      <c r="D41" s="2" t="s">
        <v>22</v>
      </c>
      <c r="E41">
        <v>2014</v>
      </c>
      <c r="F41" t="str">
        <f t="shared" si="1"/>
        <v>Loss</v>
      </c>
      <c r="H41" t="str">
        <f t="shared" si="4"/>
        <v/>
      </c>
      <c r="I41" t="str">
        <f t="shared" si="4"/>
        <v/>
      </c>
      <c r="J41" t="str">
        <f t="shared" si="4"/>
        <v/>
      </c>
      <c r="K41" t="str">
        <f t="shared" si="4"/>
        <v/>
      </c>
    </row>
    <row r="42" spans="1:11" x14ac:dyDescent="0.2">
      <c r="A42" s="2">
        <v>18</v>
      </c>
      <c r="B42" s="2" t="s">
        <v>24</v>
      </c>
      <c r="C42" s="2">
        <v>-16.97</v>
      </c>
      <c r="D42" s="2" t="s">
        <v>22</v>
      </c>
      <c r="E42">
        <v>2014</v>
      </c>
      <c r="F42" t="str">
        <f t="shared" si="1"/>
        <v>Loss</v>
      </c>
      <c r="H42" t="str">
        <f t="shared" si="4"/>
        <v/>
      </c>
      <c r="I42" t="str">
        <f t="shared" si="4"/>
        <v/>
      </c>
      <c r="J42" t="str">
        <f t="shared" si="4"/>
        <v/>
      </c>
      <c r="K42" t="str">
        <f t="shared" si="4"/>
        <v/>
      </c>
    </row>
    <row r="43" spans="1:11" x14ac:dyDescent="0.2">
      <c r="A43" s="2">
        <v>40</v>
      </c>
      <c r="B43" s="2" t="s">
        <v>24</v>
      </c>
      <c r="C43" s="2">
        <v>-563.30999999999995</v>
      </c>
      <c r="D43" s="2" t="s">
        <v>29</v>
      </c>
      <c r="E43">
        <v>2014</v>
      </c>
      <c r="F43" t="str">
        <f t="shared" si="1"/>
        <v>Loss</v>
      </c>
      <c r="H43" t="str">
        <f t="shared" si="4"/>
        <v/>
      </c>
      <c r="I43" t="str">
        <f t="shared" si="4"/>
        <v/>
      </c>
      <c r="J43" t="str">
        <f t="shared" si="4"/>
        <v/>
      </c>
      <c r="K43" t="str">
        <f t="shared" si="4"/>
        <v/>
      </c>
    </row>
    <row r="44" spans="1:11" x14ac:dyDescent="0.2">
      <c r="A44" s="2">
        <v>10</v>
      </c>
      <c r="B44" s="2" t="s">
        <v>31</v>
      </c>
      <c r="C44" s="2">
        <v>-125.63</v>
      </c>
      <c r="D44" s="2" t="s">
        <v>29</v>
      </c>
      <c r="E44">
        <v>2014</v>
      </c>
      <c r="F44" t="str">
        <f t="shared" si="1"/>
        <v>Loss</v>
      </c>
      <c r="H44" t="str">
        <f t="shared" si="4"/>
        <v/>
      </c>
      <c r="I44" t="str">
        <f t="shared" si="4"/>
        <v>Loss</v>
      </c>
      <c r="J44" t="str">
        <f t="shared" si="4"/>
        <v/>
      </c>
      <c r="K44" t="str">
        <f t="shared" si="4"/>
        <v/>
      </c>
    </row>
    <row r="45" spans="1:11" x14ac:dyDescent="0.2">
      <c r="A45" s="2">
        <v>27</v>
      </c>
      <c r="B45" s="2" t="s">
        <v>24</v>
      </c>
      <c r="C45" s="2">
        <v>457.89</v>
      </c>
      <c r="D45" s="2" t="s">
        <v>38</v>
      </c>
      <c r="E45">
        <v>2014</v>
      </c>
      <c r="F45" t="str">
        <f t="shared" si="1"/>
        <v>Profit</v>
      </c>
      <c r="H45" t="str">
        <f t="shared" si="4"/>
        <v/>
      </c>
      <c r="I45" t="str">
        <f t="shared" si="4"/>
        <v/>
      </c>
      <c r="J45" t="str">
        <f t="shared" si="4"/>
        <v/>
      </c>
      <c r="K45" t="str">
        <f t="shared" si="4"/>
        <v/>
      </c>
    </row>
    <row r="46" spans="1:11" x14ac:dyDescent="0.2">
      <c r="A46" s="2">
        <v>3</v>
      </c>
      <c r="B46" s="2" t="s">
        <v>31</v>
      </c>
      <c r="C46" s="2">
        <v>-372.5</v>
      </c>
      <c r="D46" s="2" t="s">
        <v>29</v>
      </c>
      <c r="E46">
        <v>2014</v>
      </c>
      <c r="F46" t="str">
        <f t="shared" si="1"/>
        <v>Loss</v>
      </c>
      <c r="H46" t="str">
        <f t="shared" si="4"/>
        <v/>
      </c>
      <c r="I46" t="str">
        <f t="shared" si="4"/>
        <v>Loss</v>
      </c>
      <c r="J46" t="str">
        <f t="shared" si="4"/>
        <v/>
      </c>
      <c r="K46" t="str">
        <f t="shared" si="4"/>
        <v/>
      </c>
    </row>
    <row r="47" spans="1:11" x14ac:dyDescent="0.2">
      <c r="A47" s="2">
        <v>13</v>
      </c>
      <c r="B47" s="2" t="s">
        <v>24</v>
      </c>
      <c r="C47" s="2">
        <v>273.07</v>
      </c>
      <c r="D47" s="2" t="s">
        <v>29</v>
      </c>
      <c r="E47">
        <v>2014</v>
      </c>
      <c r="F47" t="str">
        <f t="shared" si="1"/>
        <v>Profit</v>
      </c>
      <c r="H47" t="str">
        <f t="shared" si="4"/>
        <v/>
      </c>
      <c r="I47" t="str">
        <f t="shared" si="4"/>
        <v/>
      </c>
      <c r="J47" t="str">
        <f t="shared" si="4"/>
        <v/>
      </c>
      <c r="K47" t="str">
        <f t="shared" si="4"/>
        <v/>
      </c>
    </row>
    <row r="48" spans="1:11" x14ac:dyDescent="0.2">
      <c r="A48" s="2">
        <v>50</v>
      </c>
      <c r="B48" s="2" t="s">
        <v>24</v>
      </c>
      <c r="C48" s="2">
        <v>-105.94</v>
      </c>
      <c r="D48" s="2" t="s">
        <v>29</v>
      </c>
      <c r="E48">
        <v>2014</v>
      </c>
      <c r="F48" t="str">
        <f t="shared" si="1"/>
        <v>Loss</v>
      </c>
      <c r="H48" t="str">
        <f t="shared" si="4"/>
        <v/>
      </c>
      <c r="I48" t="str">
        <f t="shared" si="3"/>
        <v/>
      </c>
      <c r="J48" t="str">
        <f t="shared" si="3"/>
        <v/>
      </c>
      <c r="K48" t="str">
        <f t="shared" si="3"/>
        <v/>
      </c>
    </row>
    <row r="49" spans="1:11" x14ac:dyDescent="0.2">
      <c r="A49" s="2">
        <v>21</v>
      </c>
      <c r="B49" s="2" t="s">
        <v>31</v>
      </c>
      <c r="C49" s="2">
        <v>-214.65</v>
      </c>
      <c r="D49" s="2" t="s">
        <v>29</v>
      </c>
      <c r="E49">
        <v>2014</v>
      </c>
      <c r="F49" t="str">
        <f t="shared" si="1"/>
        <v>Loss</v>
      </c>
      <c r="H49" t="str">
        <f t="shared" si="4"/>
        <v/>
      </c>
      <c r="I49" t="str">
        <f t="shared" si="3"/>
        <v/>
      </c>
      <c r="J49" t="str">
        <f t="shared" si="3"/>
        <v/>
      </c>
      <c r="K49" t="str">
        <f t="shared" si="3"/>
        <v/>
      </c>
    </row>
    <row r="50" spans="1:11" x14ac:dyDescent="0.2">
      <c r="A50" s="2">
        <v>27</v>
      </c>
      <c r="B50" s="2" t="s">
        <v>24</v>
      </c>
      <c r="C50" s="2">
        <v>19.32</v>
      </c>
      <c r="D50" s="2" t="s">
        <v>29</v>
      </c>
      <c r="E50">
        <v>2014</v>
      </c>
      <c r="F50" t="str">
        <f t="shared" si="1"/>
        <v>Profit</v>
      </c>
      <c r="H50" t="str">
        <f t="shared" si="4"/>
        <v/>
      </c>
      <c r="I50" t="str">
        <f t="shared" si="3"/>
        <v/>
      </c>
      <c r="J50" t="str">
        <f t="shared" si="3"/>
        <v/>
      </c>
      <c r="K50" t="str">
        <f t="shared" si="3"/>
        <v/>
      </c>
    </row>
    <row r="51" spans="1:11" x14ac:dyDescent="0.2">
      <c r="A51" s="2">
        <v>14</v>
      </c>
      <c r="B51" s="2" t="s">
        <v>24</v>
      </c>
      <c r="C51" s="2">
        <v>-362.62</v>
      </c>
      <c r="D51" s="2" t="s">
        <v>29</v>
      </c>
      <c r="E51">
        <v>2014</v>
      </c>
      <c r="F51" t="str">
        <f t="shared" si="1"/>
        <v>Loss</v>
      </c>
      <c r="H51" t="str">
        <f t="shared" si="4"/>
        <v/>
      </c>
      <c r="I51" t="str">
        <f t="shared" si="3"/>
        <v/>
      </c>
      <c r="J51" t="str">
        <f t="shared" si="3"/>
        <v/>
      </c>
      <c r="K51" t="str">
        <f t="shared" si="3"/>
        <v/>
      </c>
    </row>
    <row r="52" spans="1:11" x14ac:dyDescent="0.2">
      <c r="A52" s="2">
        <v>8</v>
      </c>
      <c r="B52" s="2" t="s">
        <v>24</v>
      </c>
      <c r="C52" s="2">
        <v>108.53</v>
      </c>
      <c r="D52" s="2" t="s">
        <v>29</v>
      </c>
      <c r="E52">
        <v>2014</v>
      </c>
      <c r="F52" t="str">
        <f t="shared" si="1"/>
        <v>Profit</v>
      </c>
      <c r="H52" t="str">
        <f t="shared" si="4"/>
        <v/>
      </c>
      <c r="I52" t="str">
        <f t="shared" si="3"/>
        <v/>
      </c>
      <c r="J52" t="str">
        <f t="shared" si="3"/>
        <v/>
      </c>
      <c r="K52" t="str">
        <f t="shared" si="3"/>
        <v/>
      </c>
    </row>
    <row r="53" spans="1:11" x14ac:dyDescent="0.2">
      <c r="A53" s="2">
        <v>3</v>
      </c>
      <c r="B53" s="2" t="s">
        <v>45</v>
      </c>
      <c r="C53" s="2">
        <v>28.4</v>
      </c>
      <c r="D53" s="2" t="s">
        <v>29</v>
      </c>
      <c r="E53">
        <v>2014</v>
      </c>
      <c r="F53" t="str">
        <f t="shared" si="1"/>
        <v>Profit</v>
      </c>
      <c r="H53" t="str">
        <f t="shared" si="4"/>
        <v/>
      </c>
      <c r="I53" t="str">
        <f t="shared" si="3"/>
        <v/>
      </c>
      <c r="J53" t="str">
        <f t="shared" si="3"/>
        <v/>
      </c>
      <c r="K53" t="str">
        <f t="shared" si="3"/>
        <v/>
      </c>
    </row>
    <row r="54" spans="1:11" x14ac:dyDescent="0.2">
      <c r="A54" s="2">
        <v>14</v>
      </c>
      <c r="B54" s="2" t="s">
        <v>24</v>
      </c>
      <c r="C54" s="2">
        <v>12.72</v>
      </c>
      <c r="D54" s="2" t="s">
        <v>29</v>
      </c>
      <c r="E54">
        <v>2014</v>
      </c>
      <c r="F54" t="str">
        <f t="shared" si="1"/>
        <v>Profit</v>
      </c>
      <c r="H54" t="str">
        <f t="shared" si="4"/>
        <v/>
      </c>
      <c r="I54" t="str">
        <f t="shared" si="3"/>
        <v/>
      </c>
      <c r="J54" t="str">
        <f t="shared" si="3"/>
        <v/>
      </c>
      <c r="K54" t="str">
        <f t="shared" si="3"/>
        <v/>
      </c>
    </row>
    <row r="55" spans="1:11" x14ac:dyDescent="0.2">
      <c r="A55" s="2">
        <v>25</v>
      </c>
      <c r="B55" s="2" t="s">
        <v>45</v>
      </c>
      <c r="C55" s="2">
        <v>-75.459999999999994</v>
      </c>
      <c r="D55" s="2" t="s">
        <v>29</v>
      </c>
      <c r="E55">
        <v>2014</v>
      </c>
      <c r="F55" t="str">
        <f t="shared" si="1"/>
        <v>Loss</v>
      </c>
      <c r="H55" t="str">
        <f t="shared" si="4"/>
        <v/>
      </c>
      <c r="I55" t="str">
        <f t="shared" si="3"/>
        <v/>
      </c>
      <c r="J55" t="str">
        <f t="shared" si="3"/>
        <v/>
      </c>
      <c r="K55" t="str">
        <f t="shared" si="3"/>
        <v/>
      </c>
    </row>
    <row r="56" spans="1:11" x14ac:dyDescent="0.2">
      <c r="A56" s="2">
        <v>9</v>
      </c>
      <c r="B56" s="2" t="s">
        <v>24</v>
      </c>
      <c r="C56" s="2">
        <v>3.58</v>
      </c>
      <c r="D56" s="2" t="s">
        <v>29</v>
      </c>
      <c r="E56">
        <v>2014</v>
      </c>
      <c r="F56" t="str">
        <f t="shared" si="1"/>
        <v>Profit</v>
      </c>
      <c r="H56" t="str">
        <f t="shared" si="4"/>
        <v/>
      </c>
      <c r="I56" t="str">
        <f t="shared" si="3"/>
        <v/>
      </c>
      <c r="J56" t="str">
        <f t="shared" si="3"/>
        <v/>
      </c>
      <c r="K56" t="str">
        <f t="shared" si="3"/>
        <v/>
      </c>
    </row>
    <row r="57" spans="1:11" x14ac:dyDescent="0.2">
      <c r="A57" s="2">
        <v>37</v>
      </c>
      <c r="B57" s="2" t="s">
        <v>45</v>
      </c>
      <c r="C57" s="2">
        <v>180.47</v>
      </c>
      <c r="D57" s="2" t="s">
        <v>29</v>
      </c>
      <c r="E57">
        <v>2014</v>
      </c>
      <c r="F57" t="str">
        <f t="shared" si="1"/>
        <v>Profit</v>
      </c>
      <c r="H57" t="str">
        <f t="shared" si="4"/>
        <v/>
      </c>
      <c r="I57" t="str">
        <f t="shared" si="3"/>
        <v/>
      </c>
      <c r="J57" t="str">
        <f t="shared" si="3"/>
        <v/>
      </c>
      <c r="K57" t="str">
        <f t="shared" si="3"/>
        <v/>
      </c>
    </row>
    <row r="58" spans="1:11" x14ac:dyDescent="0.2">
      <c r="A58" s="2">
        <v>46</v>
      </c>
      <c r="B58" s="2" t="s">
        <v>24</v>
      </c>
      <c r="C58" s="2">
        <v>-277.20999999999998</v>
      </c>
      <c r="D58" s="2" t="s">
        <v>66</v>
      </c>
      <c r="E58">
        <v>2014</v>
      </c>
      <c r="F58" t="str">
        <f t="shared" si="1"/>
        <v>Loss</v>
      </c>
      <c r="H58" t="str">
        <f t="shared" si="4"/>
        <v/>
      </c>
      <c r="I58" t="str">
        <f t="shared" si="3"/>
        <v/>
      </c>
      <c r="J58" t="str">
        <f t="shared" si="3"/>
        <v/>
      </c>
      <c r="K58" t="str">
        <f t="shared" si="3"/>
        <v/>
      </c>
    </row>
    <row r="59" spans="1:11" x14ac:dyDescent="0.2">
      <c r="A59" s="2">
        <v>41</v>
      </c>
      <c r="B59" s="2" t="s">
        <v>24</v>
      </c>
      <c r="C59" s="2">
        <v>10.93</v>
      </c>
      <c r="D59" s="2" t="s">
        <v>66</v>
      </c>
      <c r="E59">
        <v>2014</v>
      </c>
      <c r="F59" t="str">
        <f t="shared" si="1"/>
        <v>Profit</v>
      </c>
      <c r="H59" t="str">
        <f t="shared" si="4"/>
        <v/>
      </c>
      <c r="I59" t="str">
        <f t="shared" si="3"/>
        <v/>
      </c>
      <c r="J59" t="str">
        <f t="shared" si="3"/>
        <v/>
      </c>
      <c r="K59" t="str">
        <f t="shared" si="3"/>
        <v/>
      </c>
    </row>
    <row r="60" spans="1:11" x14ac:dyDescent="0.2">
      <c r="A60" s="2">
        <v>3</v>
      </c>
      <c r="B60" s="2" t="s">
        <v>24</v>
      </c>
      <c r="C60" s="2">
        <v>-45.03</v>
      </c>
      <c r="D60" s="2" t="s">
        <v>29</v>
      </c>
      <c r="E60">
        <v>2014</v>
      </c>
      <c r="F60" t="str">
        <f t="shared" si="1"/>
        <v>Loss</v>
      </c>
      <c r="H60" t="str">
        <f t="shared" si="4"/>
        <v/>
      </c>
      <c r="I60" t="str">
        <f t="shared" si="3"/>
        <v/>
      </c>
      <c r="J60" t="str">
        <f t="shared" si="3"/>
        <v/>
      </c>
      <c r="K60" t="str">
        <f t="shared" si="3"/>
        <v/>
      </c>
    </row>
    <row r="61" spans="1:11" x14ac:dyDescent="0.2">
      <c r="A61" s="2">
        <v>26</v>
      </c>
      <c r="B61" s="2" t="s">
        <v>24</v>
      </c>
      <c r="C61" s="2">
        <v>81.83</v>
      </c>
      <c r="D61" s="2" t="s">
        <v>29</v>
      </c>
      <c r="E61">
        <v>2014</v>
      </c>
      <c r="F61" t="str">
        <f t="shared" si="1"/>
        <v>Profit</v>
      </c>
      <c r="H61" t="str">
        <f t="shared" si="4"/>
        <v/>
      </c>
      <c r="I61" t="str">
        <f t="shared" si="3"/>
        <v/>
      </c>
      <c r="J61" t="str">
        <f t="shared" si="3"/>
        <v/>
      </c>
      <c r="K61" t="str">
        <f t="shared" si="3"/>
        <v/>
      </c>
    </row>
    <row r="62" spans="1:11" x14ac:dyDescent="0.2">
      <c r="A62" s="2">
        <v>40</v>
      </c>
      <c r="B62" s="2" t="s">
        <v>24</v>
      </c>
      <c r="C62" s="2">
        <v>-188.04</v>
      </c>
      <c r="D62" s="2" t="s">
        <v>66</v>
      </c>
      <c r="E62">
        <v>2014</v>
      </c>
      <c r="F62" t="str">
        <f t="shared" si="1"/>
        <v>Loss</v>
      </c>
      <c r="H62" t="str">
        <f t="shared" si="4"/>
        <v/>
      </c>
      <c r="I62" t="str">
        <f t="shared" si="3"/>
        <v/>
      </c>
      <c r="J62" t="str">
        <f t="shared" si="3"/>
        <v/>
      </c>
      <c r="K62" t="str">
        <f t="shared" si="3"/>
        <v/>
      </c>
    </row>
    <row r="63" spans="1:11" x14ac:dyDescent="0.2">
      <c r="A63" s="2">
        <v>46</v>
      </c>
      <c r="B63" s="2" t="s">
        <v>24</v>
      </c>
      <c r="C63" s="2">
        <v>-37.700000000000003</v>
      </c>
      <c r="D63" s="2" t="s">
        <v>66</v>
      </c>
      <c r="E63">
        <v>2014</v>
      </c>
      <c r="F63" t="str">
        <f t="shared" si="1"/>
        <v>Loss</v>
      </c>
      <c r="H63" t="str">
        <f t="shared" si="4"/>
        <v/>
      </c>
      <c r="I63" t="str">
        <f t="shared" si="3"/>
        <v/>
      </c>
      <c r="J63" t="str">
        <f t="shared" si="3"/>
        <v/>
      </c>
      <c r="K63" t="str">
        <f t="shared" si="3"/>
        <v/>
      </c>
    </row>
    <row r="64" spans="1:11" x14ac:dyDescent="0.2">
      <c r="A64" s="2">
        <v>33</v>
      </c>
      <c r="B64" s="2" t="s">
        <v>31</v>
      </c>
      <c r="C64" s="2">
        <v>173.94</v>
      </c>
      <c r="D64" s="2" t="s">
        <v>22</v>
      </c>
      <c r="E64">
        <v>2014</v>
      </c>
      <c r="F64" t="str">
        <f t="shared" si="1"/>
        <v>Profit</v>
      </c>
      <c r="H64" t="str">
        <f t="shared" si="4"/>
        <v/>
      </c>
      <c r="I64" t="str">
        <f t="shared" si="4"/>
        <v/>
      </c>
      <c r="J64" t="str">
        <f t="shared" si="4"/>
        <v/>
      </c>
      <c r="K64" t="str">
        <f t="shared" si="4"/>
        <v/>
      </c>
    </row>
    <row r="65" spans="1:11" x14ac:dyDescent="0.2">
      <c r="A65" s="2">
        <v>39</v>
      </c>
      <c r="B65" s="2" t="s">
        <v>24</v>
      </c>
      <c r="C65" s="2">
        <v>205.93</v>
      </c>
      <c r="D65" s="2" t="s">
        <v>29</v>
      </c>
      <c r="E65">
        <v>2014</v>
      </c>
      <c r="F65" t="str">
        <f t="shared" si="1"/>
        <v>Profit</v>
      </c>
      <c r="H65" t="str">
        <f t="shared" si="4"/>
        <v/>
      </c>
      <c r="I65" t="str">
        <f t="shared" si="4"/>
        <v/>
      </c>
      <c r="J65" t="str">
        <f t="shared" si="4"/>
        <v/>
      </c>
      <c r="K65" t="str">
        <f t="shared" si="4"/>
        <v/>
      </c>
    </row>
    <row r="66" spans="1:11" x14ac:dyDescent="0.2">
      <c r="A66" s="2">
        <v>13</v>
      </c>
      <c r="B66" s="2" t="s">
        <v>24</v>
      </c>
      <c r="C66" s="2">
        <v>-83.95</v>
      </c>
      <c r="D66" s="2" t="s">
        <v>29</v>
      </c>
      <c r="E66">
        <v>2014</v>
      </c>
      <c r="F66" t="str">
        <f t="shared" si="1"/>
        <v>Loss</v>
      </c>
      <c r="H66" t="str">
        <f t="shared" si="4"/>
        <v/>
      </c>
      <c r="I66" t="str">
        <f t="shared" si="4"/>
        <v/>
      </c>
      <c r="J66" t="str">
        <f t="shared" si="4"/>
        <v/>
      </c>
      <c r="K66" t="str">
        <f t="shared" si="4"/>
        <v/>
      </c>
    </row>
    <row r="67" spans="1:11" x14ac:dyDescent="0.2">
      <c r="A67" s="2">
        <v>11</v>
      </c>
      <c r="B67" s="2" t="s">
        <v>24</v>
      </c>
      <c r="C67" s="2">
        <v>5.27</v>
      </c>
      <c r="D67" s="2" t="s">
        <v>29</v>
      </c>
      <c r="E67">
        <v>2014</v>
      </c>
      <c r="F67" t="str">
        <f t="shared" ref="F67:F130" si="5">IF(C67&lt;0,"Loss","Profit")</f>
        <v>Profit</v>
      </c>
      <c r="H67" t="str">
        <f t="shared" si="4"/>
        <v/>
      </c>
      <c r="I67" t="str">
        <f t="shared" si="4"/>
        <v/>
      </c>
      <c r="J67" t="str">
        <f t="shared" si="4"/>
        <v/>
      </c>
      <c r="K67" t="str">
        <f t="shared" si="4"/>
        <v/>
      </c>
    </row>
    <row r="68" spans="1:11" x14ac:dyDescent="0.2">
      <c r="A68" s="2">
        <v>50</v>
      </c>
      <c r="B68" s="2" t="s">
        <v>24</v>
      </c>
      <c r="C68" s="2">
        <v>1321.15</v>
      </c>
      <c r="D68" s="2" t="s">
        <v>29</v>
      </c>
      <c r="E68">
        <v>2014</v>
      </c>
      <c r="F68" t="str">
        <f t="shared" si="5"/>
        <v>Profit</v>
      </c>
      <c r="H68" t="str">
        <f t="shared" si="4"/>
        <v/>
      </c>
      <c r="I68" t="str">
        <f t="shared" si="4"/>
        <v/>
      </c>
      <c r="J68" t="str">
        <f t="shared" si="4"/>
        <v/>
      </c>
      <c r="K68" t="str">
        <f t="shared" si="4"/>
        <v/>
      </c>
    </row>
    <row r="69" spans="1:11" x14ac:dyDescent="0.2">
      <c r="A69" s="2">
        <v>5</v>
      </c>
      <c r="B69" s="2" t="s">
        <v>24</v>
      </c>
      <c r="C69" s="2">
        <v>-14.12</v>
      </c>
      <c r="D69" s="2" t="s">
        <v>22</v>
      </c>
      <c r="E69">
        <v>2014</v>
      </c>
      <c r="F69" t="str">
        <f t="shared" si="5"/>
        <v>Loss</v>
      </c>
      <c r="H69" t="str">
        <f t="shared" si="4"/>
        <v/>
      </c>
      <c r="I69" t="str">
        <f t="shared" si="4"/>
        <v/>
      </c>
      <c r="J69" t="str">
        <f t="shared" si="4"/>
        <v/>
      </c>
      <c r="K69" t="str">
        <f t="shared" si="4"/>
        <v/>
      </c>
    </row>
    <row r="70" spans="1:11" x14ac:dyDescent="0.2">
      <c r="A70" s="2">
        <v>36</v>
      </c>
      <c r="B70" s="2" t="s">
        <v>24</v>
      </c>
      <c r="C70" s="2">
        <v>690.3</v>
      </c>
      <c r="D70" s="2" t="s">
        <v>29</v>
      </c>
      <c r="E70">
        <v>2014</v>
      </c>
      <c r="F70" t="str">
        <f t="shared" si="5"/>
        <v>Profit</v>
      </c>
      <c r="H70" t="str">
        <f t="shared" si="4"/>
        <v/>
      </c>
      <c r="I70" t="str">
        <f t="shared" si="4"/>
        <v/>
      </c>
      <c r="J70" t="str">
        <f t="shared" si="4"/>
        <v/>
      </c>
      <c r="K70" t="str">
        <f t="shared" si="4"/>
        <v/>
      </c>
    </row>
    <row r="71" spans="1:11" x14ac:dyDescent="0.2">
      <c r="A71" s="2">
        <v>27</v>
      </c>
      <c r="B71" s="2" t="s">
        <v>45</v>
      </c>
      <c r="C71" s="2">
        <v>-224.39</v>
      </c>
      <c r="D71" s="2" t="s">
        <v>38</v>
      </c>
      <c r="E71">
        <v>2014</v>
      </c>
      <c r="F71" t="str">
        <f t="shared" si="5"/>
        <v>Loss</v>
      </c>
      <c r="H71" t="str">
        <f t="shared" si="4"/>
        <v/>
      </c>
      <c r="I71" t="str">
        <f t="shared" si="3"/>
        <v/>
      </c>
      <c r="J71" t="str">
        <f t="shared" si="3"/>
        <v/>
      </c>
      <c r="K71" t="str">
        <f t="shared" si="3"/>
        <v/>
      </c>
    </row>
    <row r="72" spans="1:11" x14ac:dyDescent="0.2">
      <c r="A72" s="2">
        <v>6</v>
      </c>
      <c r="B72" s="2" t="s">
        <v>31</v>
      </c>
      <c r="C72" s="2">
        <v>-120.56</v>
      </c>
      <c r="D72" s="2" t="s">
        <v>29</v>
      </c>
      <c r="E72">
        <v>2014</v>
      </c>
      <c r="F72" t="str">
        <f t="shared" si="5"/>
        <v>Loss</v>
      </c>
      <c r="H72" t="str">
        <f t="shared" si="4"/>
        <v/>
      </c>
      <c r="I72" t="str">
        <f t="shared" si="3"/>
        <v>Loss</v>
      </c>
      <c r="J72" t="str">
        <f t="shared" si="3"/>
        <v/>
      </c>
      <c r="K72" t="str">
        <f t="shared" si="3"/>
        <v/>
      </c>
    </row>
    <row r="73" spans="1:11" x14ac:dyDescent="0.2">
      <c r="A73" s="2">
        <v>32</v>
      </c>
      <c r="B73" s="2" t="s">
        <v>45</v>
      </c>
      <c r="C73" s="2">
        <v>7519.28</v>
      </c>
      <c r="D73" s="2" t="s">
        <v>22</v>
      </c>
      <c r="E73">
        <v>2014</v>
      </c>
      <c r="F73" t="str">
        <f t="shared" si="5"/>
        <v>Profit</v>
      </c>
      <c r="H73" t="str">
        <f t="shared" si="4"/>
        <v/>
      </c>
      <c r="I73" t="str">
        <f t="shared" si="3"/>
        <v/>
      </c>
      <c r="J73" t="str">
        <f t="shared" si="3"/>
        <v/>
      </c>
      <c r="K73" t="str">
        <f t="shared" si="3"/>
        <v/>
      </c>
    </row>
    <row r="74" spans="1:11" x14ac:dyDescent="0.2">
      <c r="A74" s="2">
        <v>30</v>
      </c>
      <c r="B74" s="2" t="s">
        <v>45</v>
      </c>
      <c r="C74" s="2">
        <v>1157.0899999999999</v>
      </c>
      <c r="D74" s="2" t="s">
        <v>22</v>
      </c>
      <c r="E74">
        <v>2014</v>
      </c>
      <c r="F74" t="str">
        <f t="shared" si="5"/>
        <v>Profit</v>
      </c>
      <c r="H74" t="str">
        <f t="shared" si="4"/>
        <v/>
      </c>
      <c r="I74" t="str">
        <f t="shared" si="3"/>
        <v/>
      </c>
      <c r="J74" t="str">
        <f t="shared" si="3"/>
        <v/>
      </c>
      <c r="K74" t="str">
        <f t="shared" si="3"/>
        <v/>
      </c>
    </row>
    <row r="75" spans="1:11" x14ac:dyDescent="0.2">
      <c r="A75" s="2">
        <v>21</v>
      </c>
      <c r="B75" s="2" t="s">
        <v>31</v>
      </c>
      <c r="C75" s="2">
        <v>988.95</v>
      </c>
      <c r="D75" s="2" t="s">
        <v>22</v>
      </c>
      <c r="E75">
        <v>2014</v>
      </c>
      <c r="F75" t="str">
        <f t="shared" si="5"/>
        <v>Profit</v>
      </c>
      <c r="H75" t="str">
        <f t="shared" si="4"/>
        <v/>
      </c>
      <c r="I75" t="str">
        <f t="shared" si="3"/>
        <v/>
      </c>
      <c r="J75" t="str">
        <f t="shared" si="3"/>
        <v/>
      </c>
      <c r="K75" t="str">
        <f t="shared" si="3"/>
        <v/>
      </c>
    </row>
    <row r="76" spans="1:11" x14ac:dyDescent="0.2">
      <c r="A76" s="2">
        <v>4</v>
      </c>
      <c r="B76" s="2" t="s">
        <v>45</v>
      </c>
      <c r="C76" s="2">
        <v>-3.53</v>
      </c>
      <c r="D76" s="2" t="s">
        <v>29</v>
      </c>
      <c r="E76">
        <v>2014</v>
      </c>
      <c r="F76" t="str">
        <f t="shared" si="5"/>
        <v>Loss</v>
      </c>
      <c r="H76" t="str">
        <f t="shared" si="4"/>
        <v/>
      </c>
      <c r="I76" t="str">
        <f t="shared" si="3"/>
        <v/>
      </c>
      <c r="J76" t="str">
        <f t="shared" si="3"/>
        <v/>
      </c>
      <c r="K76" t="str">
        <f t="shared" si="3"/>
        <v/>
      </c>
    </row>
    <row r="77" spans="1:11" x14ac:dyDescent="0.2">
      <c r="A77" s="2">
        <v>15</v>
      </c>
      <c r="B77" s="2" t="s">
        <v>31</v>
      </c>
      <c r="C77" s="2">
        <v>-37.6</v>
      </c>
      <c r="D77" s="2" t="s">
        <v>29</v>
      </c>
      <c r="E77">
        <v>2014</v>
      </c>
      <c r="F77" t="str">
        <f t="shared" si="5"/>
        <v>Loss</v>
      </c>
      <c r="H77" t="str">
        <f t="shared" si="4"/>
        <v/>
      </c>
      <c r="I77" t="str">
        <f t="shared" si="3"/>
        <v/>
      </c>
      <c r="J77" t="str">
        <f t="shared" si="3"/>
        <v/>
      </c>
      <c r="K77" t="str">
        <f t="shared" si="3"/>
        <v/>
      </c>
    </row>
    <row r="78" spans="1:11" x14ac:dyDescent="0.2">
      <c r="A78" s="2">
        <v>31</v>
      </c>
      <c r="B78" s="2" t="s">
        <v>31</v>
      </c>
      <c r="C78" s="2">
        <v>1776.55</v>
      </c>
      <c r="D78" s="2" t="s">
        <v>29</v>
      </c>
      <c r="E78">
        <v>2014</v>
      </c>
      <c r="F78" t="str">
        <f t="shared" si="5"/>
        <v>Profit</v>
      </c>
      <c r="H78" t="str">
        <f t="shared" si="4"/>
        <v/>
      </c>
      <c r="I78" t="str">
        <f t="shared" si="3"/>
        <v/>
      </c>
      <c r="J78" t="str">
        <f t="shared" si="3"/>
        <v/>
      </c>
      <c r="K78" t="str">
        <f t="shared" si="3"/>
        <v/>
      </c>
    </row>
    <row r="79" spans="1:11" x14ac:dyDescent="0.2">
      <c r="A79" s="2">
        <v>15</v>
      </c>
      <c r="B79" s="2" t="s">
        <v>45</v>
      </c>
      <c r="C79" s="2">
        <v>-92.07</v>
      </c>
      <c r="D79" s="2" t="s">
        <v>29</v>
      </c>
      <c r="E79">
        <v>2014</v>
      </c>
      <c r="F79" t="str">
        <f t="shared" si="5"/>
        <v>Loss</v>
      </c>
      <c r="H79" t="str">
        <f t="shared" si="4"/>
        <v/>
      </c>
      <c r="I79" t="str">
        <f t="shared" si="3"/>
        <v/>
      </c>
      <c r="J79" t="str">
        <f t="shared" si="3"/>
        <v/>
      </c>
      <c r="K79" t="str">
        <f t="shared" si="3"/>
        <v/>
      </c>
    </row>
    <row r="80" spans="1:11" x14ac:dyDescent="0.2">
      <c r="A80" s="2">
        <v>39</v>
      </c>
      <c r="B80" s="2" t="s">
        <v>24</v>
      </c>
      <c r="C80" s="2">
        <v>-1207.1500000000001</v>
      </c>
      <c r="D80" s="2" t="s">
        <v>29</v>
      </c>
      <c r="E80">
        <v>2014</v>
      </c>
      <c r="F80" t="str">
        <f t="shared" si="5"/>
        <v>Loss</v>
      </c>
      <c r="H80" t="str">
        <f t="shared" si="4"/>
        <v/>
      </c>
      <c r="I80" t="str">
        <f t="shared" si="3"/>
        <v/>
      </c>
      <c r="J80" t="str">
        <f t="shared" si="3"/>
        <v/>
      </c>
      <c r="K80" t="str">
        <f t="shared" si="3"/>
        <v/>
      </c>
    </row>
    <row r="81" spans="1:11" x14ac:dyDescent="0.2">
      <c r="A81" s="2">
        <v>4</v>
      </c>
      <c r="B81" s="2" t="s">
        <v>31</v>
      </c>
      <c r="C81" s="2">
        <v>-406.25</v>
      </c>
      <c r="D81" s="2" t="s">
        <v>29</v>
      </c>
      <c r="E81">
        <v>2014</v>
      </c>
      <c r="F81" t="str">
        <f t="shared" si="5"/>
        <v>Loss</v>
      </c>
      <c r="H81" t="str">
        <f t="shared" si="4"/>
        <v/>
      </c>
      <c r="I81" t="str">
        <f t="shared" si="3"/>
        <v>Loss</v>
      </c>
      <c r="J81" t="str">
        <f t="shared" si="3"/>
        <v/>
      </c>
      <c r="K81" t="str">
        <f t="shared" si="3"/>
        <v/>
      </c>
    </row>
    <row r="82" spans="1:11" x14ac:dyDescent="0.2">
      <c r="A82" s="2">
        <v>38</v>
      </c>
      <c r="B82" s="2" t="s">
        <v>31</v>
      </c>
      <c r="C82" s="2">
        <v>1317.74</v>
      </c>
      <c r="D82" s="2" t="s">
        <v>38</v>
      </c>
      <c r="E82">
        <v>2014</v>
      </c>
      <c r="F82" t="str">
        <f t="shared" si="5"/>
        <v>Profit</v>
      </c>
      <c r="H82" t="str">
        <f t="shared" si="4"/>
        <v/>
      </c>
      <c r="I82" t="str">
        <f t="shared" si="3"/>
        <v/>
      </c>
      <c r="J82" t="str">
        <f t="shared" si="3"/>
        <v/>
      </c>
      <c r="K82" t="str">
        <f t="shared" si="3"/>
        <v/>
      </c>
    </row>
    <row r="83" spans="1:11" x14ac:dyDescent="0.2">
      <c r="A83" s="2">
        <v>36</v>
      </c>
      <c r="B83" s="2" t="s">
        <v>24</v>
      </c>
      <c r="C83" s="2">
        <v>13.8</v>
      </c>
      <c r="D83" s="2" t="s">
        <v>38</v>
      </c>
      <c r="E83">
        <v>2014</v>
      </c>
      <c r="F83" t="str">
        <f t="shared" si="5"/>
        <v>Profit</v>
      </c>
      <c r="H83" t="str">
        <f t="shared" si="4"/>
        <v/>
      </c>
      <c r="I83" t="str">
        <f t="shared" si="3"/>
        <v/>
      </c>
      <c r="J83" t="str">
        <f t="shared" si="3"/>
        <v/>
      </c>
      <c r="K83" t="str">
        <f t="shared" si="3"/>
        <v/>
      </c>
    </row>
    <row r="84" spans="1:11" x14ac:dyDescent="0.2">
      <c r="A84" s="2">
        <v>3</v>
      </c>
      <c r="B84" s="2" t="s">
        <v>24</v>
      </c>
      <c r="C84" s="2">
        <v>-38.65</v>
      </c>
      <c r="D84" s="2" t="s">
        <v>29</v>
      </c>
      <c r="E84">
        <v>2014</v>
      </c>
      <c r="F84" t="str">
        <f t="shared" si="5"/>
        <v>Loss</v>
      </c>
      <c r="H84" t="str">
        <f t="shared" si="4"/>
        <v/>
      </c>
      <c r="I84" t="str">
        <f t="shared" si="3"/>
        <v/>
      </c>
      <c r="J84" t="str">
        <f t="shared" si="3"/>
        <v/>
      </c>
      <c r="K84" t="str">
        <f t="shared" si="3"/>
        <v/>
      </c>
    </row>
    <row r="85" spans="1:11" x14ac:dyDescent="0.2">
      <c r="A85" s="2">
        <v>34</v>
      </c>
      <c r="B85" s="2" t="s">
        <v>24</v>
      </c>
      <c r="C85" s="2">
        <v>-96.87</v>
      </c>
      <c r="D85" s="2" t="s">
        <v>29</v>
      </c>
      <c r="E85">
        <v>2014</v>
      </c>
      <c r="F85" t="str">
        <f t="shared" si="5"/>
        <v>Loss</v>
      </c>
      <c r="H85" t="str">
        <f t="shared" si="4"/>
        <v/>
      </c>
      <c r="I85" t="str">
        <f t="shared" si="3"/>
        <v/>
      </c>
      <c r="J85" t="str">
        <f t="shared" si="3"/>
        <v/>
      </c>
      <c r="K85" t="str">
        <f t="shared" si="3"/>
        <v/>
      </c>
    </row>
    <row r="86" spans="1:11" x14ac:dyDescent="0.2">
      <c r="A86" s="2">
        <v>1</v>
      </c>
      <c r="B86" s="2" t="s">
        <v>24</v>
      </c>
      <c r="C86" s="2">
        <v>-17.420000000000002</v>
      </c>
      <c r="D86" s="2" t="s">
        <v>29</v>
      </c>
      <c r="E86">
        <v>2014</v>
      </c>
      <c r="F86" t="str">
        <f t="shared" si="5"/>
        <v>Loss</v>
      </c>
      <c r="H86" t="str">
        <f t="shared" si="4"/>
        <v/>
      </c>
      <c r="I86" t="str">
        <f t="shared" si="3"/>
        <v/>
      </c>
      <c r="J86" t="str">
        <f t="shared" si="3"/>
        <v/>
      </c>
      <c r="K86" t="str">
        <f t="shared" si="3"/>
        <v/>
      </c>
    </row>
    <row r="87" spans="1:11" x14ac:dyDescent="0.2">
      <c r="A87" s="2">
        <v>3</v>
      </c>
      <c r="B87" s="2" t="s">
        <v>24</v>
      </c>
      <c r="C87" s="2">
        <v>1.1200000000000001</v>
      </c>
      <c r="D87" s="2" t="s">
        <v>29</v>
      </c>
      <c r="E87">
        <v>2014</v>
      </c>
      <c r="F87" t="str">
        <f t="shared" si="5"/>
        <v>Profit</v>
      </c>
      <c r="H87" t="str">
        <f t="shared" si="4"/>
        <v/>
      </c>
      <c r="I87" t="str">
        <f t="shared" si="4"/>
        <v/>
      </c>
      <c r="J87" t="str">
        <f t="shared" si="4"/>
        <v/>
      </c>
      <c r="K87" t="str">
        <f t="shared" si="4"/>
        <v/>
      </c>
    </row>
    <row r="88" spans="1:11" x14ac:dyDescent="0.2">
      <c r="A88" s="2">
        <v>4</v>
      </c>
      <c r="B88" s="2" t="s">
        <v>45</v>
      </c>
      <c r="C88" s="2">
        <v>-214.53</v>
      </c>
      <c r="D88" s="2" t="s">
        <v>38</v>
      </c>
      <c r="E88">
        <v>2014</v>
      </c>
      <c r="F88" t="str">
        <f t="shared" si="5"/>
        <v>Loss</v>
      </c>
      <c r="H88" t="str">
        <f t="shared" si="4"/>
        <v/>
      </c>
      <c r="I88" t="str">
        <f t="shared" si="4"/>
        <v/>
      </c>
      <c r="J88" t="str">
        <f t="shared" si="4"/>
        <v/>
      </c>
      <c r="K88" t="str">
        <f t="shared" si="4"/>
        <v/>
      </c>
    </row>
    <row r="89" spans="1:11" x14ac:dyDescent="0.2">
      <c r="A89" s="2">
        <v>31</v>
      </c>
      <c r="B89" s="2" t="s">
        <v>31</v>
      </c>
      <c r="C89" s="2">
        <v>7421.83</v>
      </c>
      <c r="D89" s="2" t="s">
        <v>66</v>
      </c>
      <c r="E89">
        <v>2014</v>
      </c>
      <c r="F89" t="str">
        <f t="shared" si="5"/>
        <v>Profit</v>
      </c>
      <c r="H89" t="str">
        <f t="shared" si="4"/>
        <v/>
      </c>
      <c r="I89" t="str">
        <f t="shared" si="4"/>
        <v/>
      </c>
      <c r="J89" t="str">
        <f t="shared" si="4"/>
        <v/>
      </c>
      <c r="K89" t="str">
        <f t="shared" si="4"/>
        <v/>
      </c>
    </row>
    <row r="90" spans="1:11" x14ac:dyDescent="0.2">
      <c r="A90" s="2">
        <v>23</v>
      </c>
      <c r="B90" s="2" t="s">
        <v>31</v>
      </c>
      <c r="C90" s="2">
        <v>-138.87</v>
      </c>
      <c r="D90" s="2" t="s">
        <v>66</v>
      </c>
      <c r="E90">
        <v>2014</v>
      </c>
      <c r="F90" t="str">
        <f t="shared" si="5"/>
        <v>Loss</v>
      </c>
      <c r="H90" t="str">
        <f t="shared" si="4"/>
        <v/>
      </c>
      <c r="I90" t="str">
        <f t="shared" si="4"/>
        <v/>
      </c>
      <c r="J90" t="str">
        <f t="shared" si="4"/>
        <v/>
      </c>
      <c r="K90" t="str">
        <f t="shared" si="4"/>
        <v/>
      </c>
    </row>
    <row r="91" spans="1:11" x14ac:dyDescent="0.2">
      <c r="A91" s="2">
        <v>36</v>
      </c>
      <c r="B91" s="2" t="s">
        <v>24</v>
      </c>
      <c r="C91" s="2">
        <v>96.26</v>
      </c>
      <c r="D91" s="2" t="s">
        <v>29</v>
      </c>
      <c r="E91">
        <v>2014</v>
      </c>
      <c r="F91" t="str">
        <f t="shared" si="5"/>
        <v>Profit</v>
      </c>
      <c r="H91" t="str">
        <f t="shared" ref="H91:K154" si="6">IF($D91=H$1,IF($B91="Technology",IF($A91&lt;11,$F91,""),""),"")</f>
        <v/>
      </c>
      <c r="I91" t="str">
        <f t="shared" si="6"/>
        <v/>
      </c>
      <c r="J91" t="str">
        <f t="shared" si="6"/>
        <v/>
      </c>
      <c r="K91" t="str">
        <f t="shared" si="6"/>
        <v/>
      </c>
    </row>
    <row r="92" spans="1:11" x14ac:dyDescent="0.2">
      <c r="A92" s="2">
        <v>46</v>
      </c>
      <c r="B92" s="2" t="s">
        <v>31</v>
      </c>
      <c r="C92" s="2">
        <v>39.17</v>
      </c>
      <c r="D92" s="2" t="s">
        <v>29</v>
      </c>
      <c r="E92">
        <v>2014</v>
      </c>
      <c r="F92" t="str">
        <f t="shared" si="5"/>
        <v>Profit</v>
      </c>
      <c r="H92" t="str">
        <f t="shared" si="6"/>
        <v/>
      </c>
      <c r="I92" t="str">
        <f t="shared" si="6"/>
        <v/>
      </c>
      <c r="J92" t="str">
        <f t="shared" si="6"/>
        <v/>
      </c>
      <c r="K92" t="str">
        <f t="shared" si="6"/>
        <v/>
      </c>
    </row>
    <row r="93" spans="1:11" x14ac:dyDescent="0.2">
      <c r="A93" s="2">
        <v>17</v>
      </c>
      <c r="B93" s="2" t="s">
        <v>24</v>
      </c>
      <c r="C93" s="2">
        <v>26.82</v>
      </c>
      <c r="D93" s="2" t="s">
        <v>22</v>
      </c>
      <c r="E93">
        <v>2014</v>
      </c>
      <c r="F93" t="str">
        <f t="shared" si="5"/>
        <v>Profit</v>
      </c>
      <c r="H93" t="str">
        <f t="shared" si="6"/>
        <v/>
      </c>
      <c r="I93" t="str">
        <f t="shared" si="6"/>
        <v/>
      </c>
      <c r="J93" t="str">
        <f t="shared" si="6"/>
        <v/>
      </c>
      <c r="K93" t="str">
        <f t="shared" si="6"/>
        <v/>
      </c>
    </row>
    <row r="94" spans="1:11" x14ac:dyDescent="0.2">
      <c r="A94" s="2">
        <v>41</v>
      </c>
      <c r="B94" s="2" t="s">
        <v>31</v>
      </c>
      <c r="C94" s="2">
        <v>354.62</v>
      </c>
      <c r="D94" s="2" t="s">
        <v>29</v>
      </c>
      <c r="E94">
        <v>2014</v>
      </c>
      <c r="F94" t="str">
        <f t="shared" si="5"/>
        <v>Profit</v>
      </c>
      <c r="H94" t="str">
        <f t="shared" si="6"/>
        <v/>
      </c>
      <c r="I94" t="str">
        <f t="shared" si="6"/>
        <v/>
      </c>
      <c r="J94" t="str">
        <f t="shared" si="6"/>
        <v/>
      </c>
      <c r="K94" t="str">
        <f t="shared" si="6"/>
        <v/>
      </c>
    </row>
    <row r="95" spans="1:11" x14ac:dyDescent="0.2">
      <c r="A95" s="2">
        <v>37</v>
      </c>
      <c r="B95" s="2" t="s">
        <v>31</v>
      </c>
      <c r="C95" s="2">
        <v>528.83000000000004</v>
      </c>
      <c r="D95" s="2" t="s">
        <v>22</v>
      </c>
      <c r="E95">
        <v>2014</v>
      </c>
      <c r="F95" t="str">
        <f t="shared" si="5"/>
        <v>Profit</v>
      </c>
      <c r="H95" t="str">
        <f t="shared" si="6"/>
        <v/>
      </c>
      <c r="I95" t="str">
        <f t="shared" si="6"/>
        <v/>
      </c>
      <c r="J95" t="str">
        <f t="shared" si="6"/>
        <v/>
      </c>
      <c r="K95" t="str">
        <f t="shared" si="6"/>
        <v/>
      </c>
    </row>
    <row r="96" spans="1:11" x14ac:dyDescent="0.2">
      <c r="A96" s="2">
        <v>38</v>
      </c>
      <c r="B96" s="2" t="s">
        <v>31</v>
      </c>
      <c r="C96" s="2">
        <v>1171.8</v>
      </c>
      <c r="D96" s="2" t="s">
        <v>22</v>
      </c>
      <c r="E96">
        <v>2014</v>
      </c>
      <c r="F96" t="str">
        <f t="shared" si="5"/>
        <v>Profit</v>
      </c>
      <c r="H96" t="str">
        <f t="shared" si="6"/>
        <v/>
      </c>
      <c r="I96" t="str">
        <f t="shared" si="6"/>
        <v/>
      </c>
      <c r="J96" t="str">
        <f t="shared" si="6"/>
        <v/>
      </c>
      <c r="K96" t="str">
        <f t="shared" si="6"/>
        <v/>
      </c>
    </row>
    <row r="97" spans="1:11" x14ac:dyDescent="0.2">
      <c r="A97" s="2">
        <v>42</v>
      </c>
      <c r="B97" s="2" t="s">
        <v>45</v>
      </c>
      <c r="C97" s="2">
        <v>-1390.82</v>
      </c>
      <c r="D97" s="2" t="s">
        <v>22</v>
      </c>
      <c r="E97">
        <v>2014</v>
      </c>
      <c r="F97" t="str">
        <f t="shared" si="5"/>
        <v>Loss</v>
      </c>
      <c r="H97" t="str">
        <f t="shared" si="6"/>
        <v/>
      </c>
      <c r="I97" t="str">
        <f t="shared" si="6"/>
        <v/>
      </c>
      <c r="J97" t="str">
        <f t="shared" si="6"/>
        <v/>
      </c>
      <c r="K97" t="str">
        <f t="shared" si="6"/>
        <v/>
      </c>
    </row>
    <row r="98" spans="1:11" x14ac:dyDescent="0.2">
      <c r="A98" s="2">
        <v>32</v>
      </c>
      <c r="B98" s="2" t="s">
        <v>24</v>
      </c>
      <c r="C98" s="2">
        <v>-161.15</v>
      </c>
      <c r="D98" s="2" t="s">
        <v>29</v>
      </c>
      <c r="E98">
        <v>2014</v>
      </c>
      <c r="F98" t="str">
        <f t="shared" si="5"/>
        <v>Loss</v>
      </c>
      <c r="H98" t="str">
        <f t="shared" si="6"/>
        <v/>
      </c>
      <c r="I98" t="str">
        <f t="shared" si="6"/>
        <v/>
      </c>
      <c r="J98" t="str">
        <f t="shared" si="6"/>
        <v/>
      </c>
      <c r="K98" t="str">
        <f t="shared" si="6"/>
        <v/>
      </c>
    </row>
    <row r="99" spans="1:11" x14ac:dyDescent="0.2">
      <c r="A99" s="2">
        <v>35</v>
      </c>
      <c r="B99" s="2" t="s">
        <v>24</v>
      </c>
      <c r="C99" s="2">
        <v>-93.68</v>
      </c>
      <c r="D99" s="2" t="s">
        <v>29</v>
      </c>
      <c r="E99">
        <v>2014</v>
      </c>
      <c r="F99" t="str">
        <f t="shared" si="5"/>
        <v>Loss</v>
      </c>
      <c r="H99" t="str">
        <f t="shared" si="6"/>
        <v/>
      </c>
      <c r="I99" t="str">
        <f t="shared" si="6"/>
        <v/>
      </c>
      <c r="J99" t="str">
        <f t="shared" si="6"/>
        <v/>
      </c>
      <c r="K99" t="str">
        <f t="shared" si="6"/>
        <v/>
      </c>
    </row>
    <row r="100" spans="1:11" x14ac:dyDescent="0.2">
      <c r="A100" s="2">
        <v>43</v>
      </c>
      <c r="B100" s="2" t="s">
        <v>45</v>
      </c>
      <c r="C100" s="2">
        <v>-2105.16</v>
      </c>
      <c r="D100" s="2" t="s">
        <v>29</v>
      </c>
      <c r="E100">
        <v>2014</v>
      </c>
      <c r="F100" t="str">
        <f t="shared" si="5"/>
        <v>Loss</v>
      </c>
      <c r="H100" t="str">
        <f t="shared" si="6"/>
        <v/>
      </c>
      <c r="I100" t="str">
        <f t="shared" si="6"/>
        <v/>
      </c>
      <c r="J100" t="str">
        <f t="shared" si="6"/>
        <v/>
      </c>
      <c r="K100" t="str">
        <f t="shared" si="6"/>
        <v/>
      </c>
    </row>
    <row r="101" spans="1:11" x14ac:dyDescent="0.2">
      <c r="A101" s="2">
        <v>2</v>
      </c>
      <c r="B101" s="2" t="s">
        <v>24</v>
      </c>
      <c r="C101" s="2">
        <v>1.2</v>
      </c>
      <c r="D101" s="2" t="s">
        <v>29</v>
      </c>
      <c r="E101">
        <v>2014</v>
      </c>
      <c r="F101" t="str">
        <f t="shared" si="5"/>
        <v>Profit</v>
      </c>
      <c r="H101" t="str">
        <f t="shared" si="6"/>
        <v/>
      </c>
      <c r="I101" t="str">
        <f t="shared" si="6"/>
        <v/>
      </c>
      <c r="J101" t="str">
        <f t="shared" si="6"/>
        <v/>
      </c>
      <c r="K101" t="str">
        <f t="shared" si="6"/>
        <v/>
      </c>
    </row>
    <row r="102" spans="1:11" x14ac:dyDescent="0.2">
      <c r="A102" s="2">
        <v>46</v>
      </c>
      <c r="B102" s="2" t="s">
        <v>24</v>
      </c>
      <c r="C102" s="2">
        <v>128.41999999999999</v>
      </c>
      <c r="D102" s="2" t="s">
        <v>29</v>
      </c>
      <c r="E102">
        <v>2014</v>
      </c>
      <c r="F102" t="str">
        <f t="shared" si="5"/>
        <v>Profit</v>
      </c>
      <c r="H102" t="str">
        <f t="shared" si="6"/>
        <v/>
      </c>
      <c r="I102" t="str">
        <f t="shared" si="6"/>
        <v/>
      </c>
      <c r="J102" t="str">
        <f t="shared" si="6"/>
        <v/>
      </c>
      <c r="K102" t="str">
        <f t="shared" si="6"/>
        <v/>
      </c>
    </row>
    <row r="103" spans="1:11" x14ac:dyDescent="0.2">
      <c r="A103" s="2">
        <v>22</v>
      </c>
      <c r="B103" s="2" t="s">
        <v>24</v>
      </c>
      <c r="C103" s="2">
        <v>-134.5</v>
      </c>
      <c r="D103" s="2" t="s">
        <v>29</v>
      </c>
      <c r="E103">
        <v>2014</v>
      </c>
      <c r="F103" t="str">
        <f t="shared" si="5"/>
        <v>Loss</v>
      </c>
      <c r="H103" t="str">
        <f t="shared" si="6"/>
        <v/>
      </c>
      <c r="I103" t="str">
        <f t="shared" si="6"/>
        <v/>
      </c>
      <c r="J103" t="str">
        <f t="shared" si="6"/>
        <v/>
      </c>
      <c r="K103" t="str">
        <f t="shared" si="6"/>
        <v/>
      </c>
    </row>
    <row r="104" spans="1:11" x14ac:dyDescent="0.2">
      <c r="A104" s="2">
        <v>10</v>
      </c>
      <c r="B104" s="2" t="s">
        <v>24</v>
      </c>
      <c r="C104" s="2">
        <v>-30.12</v>
      </c>
      <c r="D104" s="2" t="s">
        <v>29</v>
      </c>
      <c r="E104">
        <v>2014</v>
      </c>
      <c r="F104" t="str">
        <f t="shared" si="5"/>
        <v>Loss</v>
      </c>
      <c r="H104" t="str">
        <f t="shared" si="6"/>
        <v/>
      </c>
      <c r="I104" t="str">
        <f t="shared" si="6"/>
        <v/>
      </c>
      <c r="J104" t="str">
        <f t="shared" si="6"/>
        <v/>
      </c>
      <c r="K104" t="str">
        <f t="shared" si="6"/>
        <v/>
      </c>
    </row>
    <row r="105" spans="1:11" x14ac:dyDescent="0.2">
      <c r="A105" s="2">
        <v>9</v>
      </c>
      <c r="B105" s="2" t="s">
        <v>24</v>
      </c>
      <c r="C105" s="2">
        <v>38.08</v>
      </c>
      <c r="D105" s="2" t="s">
        <v>29</v>
      </c>
      <c r="E105">
        <v>2014</v>
      </c>
      <c r="F105" t="str">
        <f t="shared" si="5"/>
        <v>Profit</v>
      </c>
      <c r="H105" t="str">
        <f t="shared" si="6"/>
        <v/>
      </c>
      <c r="I105" t="str">
        <f t="shared" si="6"/>
        <v/>
      </c>
      <c r="J105" t="str">
        <f t="shared" si="6"/>
        <v/>
      </c>
      <c r="K105" t="str">
        <f t="shared" si="6"/>
        <v/>
      </c>
    </row>
    <row r="106" spans="1:11" x14ac:dyDescent="0.2">
      <c r="A106" s="2">
        <v>36</v>
      </c>
      <c r="B106" s="2" t="s">
        <v>24</v>
      </c>
      <c r="C106" s="2">
        <v>-26.75</v>
      </c>
      <c r="D106" s="2" t="s">
        <v>29</v>
      </c>
      <c r="E106">
        <v>2014</v>
      </c>
      <c r="F106" t="str">
        <f t="shared" si="5"/>
        <v>Loss</v>
      </c>
      <c r="H106" t="str">
        <f t="shared" si="6"/>
        <v/>
      </c>
      <c r="I106" t="str">
        <f t="shared" si="6"/>
        <v/>
      </c>
      <c r="J106" t="str">
        <f t="shared" si="6"/>
        <v/>
      </c>
      <c r="K106" t="str">
        <f t="shared" si="6"/>
        <v/>
      </c>
    </row>
    <row r="107" spans="1:11" x14ac:dyDescent="0.2">
      <c r="A107" s="2">
        <v>50</v>
      </c>
      <c r="B107" s="2" t="s">
        <v>31</v>
      </c>
      <c r="C107" s="2">
        <v>480.66</v>
      </c>
      <c r="D107" s="2" t="s">
        <v>22</v>
      </c>
      <c r="E107">
        <v>2014</v>
      </c>
      <c r="F107" t="str">
        <f t="shared" si="5"/>
        <v>Profit</v>
      </c>
      <c r="H107" t="str">
        <f t="shared" si="6"/>
        <v/>
      </c>
      <c r="I107" t="str">
        <f t="shared" si="6"/>
        <v/>
      </c>
      <c r="J107" t="str">
        <f t="shared" si="6"/>
        <v/>
      </c>
      <c r="K107" t="str">
        <f t="shared" si="6"/>
        <v/>
      </c>
    </row>
    <row r="108" spans="1:11" x14ac:dyDescent="0.2">
      <c r="A108" s="2">
        <v>20</v>
      </c>
      <c r="B108" s="2" t="s">
        <v>24</v>
      </c>
      <c r="C108" s="2">
        <v>-1.31</v>
      </c>
      <c r="D108" s="2" t="s">
        <v>22</v>
      </c>
      <c r="E108">
        <v>2014</v>
      </c>
      <c r="F108" t="str">
        <f t="shared" si="5"/>
        <v>Loss</v>
      </c>
      <c r="H108" t="str">
        <f t="shared" si="6"/>
        <v/>
      </c>
      <c r="I108" t="str">
        <f t="shared" si="6"/>
        <v/>
      </c>
      <c r="J108" t="str">
        <f t="shared" si="6"/>
        <v/>
      </c>
      <c r="K108" t="str">
        <f t="shared" si="6"/>
        <v/>
      </c>
    </row>
    <row r="109" spans="1:11" x14ac:dyDescent="0.2">
      <c r="A109" s="2">
        <v>39</v>
      </c>
      <c r="B109" s="2" t="s">
        <v>31</v>
      </c>
      <c r="C109" s="2">
        <v>8740.2800000000007</v>
      </c>
      <c r="D109" s="2" t="s">
        <v>29</v>
      </c>
      <c r="E109">
        <v>2014</v>
      </c>
      <c r="F109" t="str">
        <f t="shared" si="5"/>
        <v>Profit</v>
      </c>
      <c r="H109" t="str">
        <f t="shared" si="6"/>
        <v/>
      </c>
      <c r="I109" t="str">
        <f t="shared" si="6"/>
        <v/>
      </c>
      <c r="J109" t="str">
        <f t="shared" si="6"/>
        <v/>
      </c>
      <c r="K109" t="str">
        <f t="shared" si="6"/>
        <v/>
      </c>
    </row>
    <row r="110" spans="1:11" x14ac:dyDescent="0.2">
      <c r="A110" s="2">
        <v>3</v>
      </c>
      <c r="B110" s="2" t="s">
        <v>24</v>
      </c>
      <c r="C110" s="2">
        <v>-165.58</v>
      </c>
      <c r="D110" s="2" t="s">
        <v>29</v>
      </c>
      <c r="E110">
        <v>2014</v>
      </c>
      <c r="F110" t="str">
        <f t="shared" si="5"/>
        <v>Loss</v>
      </c>
      <c r="H110" t="str">
        <f t="shared" si="6"/>
        <v/>
      </c>
      <c r="I110" t="str">
        <f t="shared" si="6"/>
        <v/>
      </c>
      <c r="J110" t="str">
        <f t="shared" si="6"/>
        <v/>
      </c>
      <c r="K110" t="str">
        <f t="shared" si="6"/>
        <v/>
      </c>
    </row>
    <row r="111" spans="1:11" x14ac:dyDescent="0.2">
      <c r="A111" s="2">
        <v>29</v>
      </c>
      <c r="B111" s="2" t="s">
        <v>24</v>
      </c>
      <c r="C111" s="2">
        <v>82.73</v>
      </c>
      <c r="D111" s="2" t="s">
        <v>29</v>
      </c>
      <c r="E111">
        <v>2014</v>
      </c>
      <c r="F111" t="str">
        <f t="shared" si="5"/>
        <v>Profit</v>
      </c>
      <c r="H111" t="str">
        <f t="shared" si="6"/>
        <v/>
      </c>
      <c r="I111" t="str">
        <f t="shared" si="6"/>
        <v/>
      </c>
      <c r="J111" t="str">
        <f t="shared" si="6"/>
        <v/>
      </c>
      <c r="K111" t="str">
        <f t="shared" si="6"/>
        <v/>
      </c>
    </row>
    <row r="112" spans="1:11" x14ac:dyDescent="0.2">
      <c r="A112" s="2">
        <v>15</v>
      </c>
      <c r="B112" s="2" t="s">
        <v>45</v>
      </c>
      <c r="C112" s="2">
        <v>-97.53</v>
      </c>
      <c r="D112" s="2" t="s">
        <v>29</v>
      </c>
      <c r="E112">
        <v>2014</v>
      </c>
      <c r="F112" t="str">
        <f t="shared" si="5"/>
        <v>Loss</v>
      </c>
      <c r="H112" t="str">
        <f t="shared" si="6"/>
        <v/>
      </c>
      <c r="I112" t="str">
        <f t="shared" si="6"/>
        <v/>
      </c>
      <c r="J112" t="str">
        <f t="shared" si="6"/>
        <v/>
      </c>
      <c r="K112" t="str">
        <f t="shared" si="6"/>
        <v/>
      </c>
    </row>
    <row r="113" spans="1:11" x14ac:dyDescent="0.2">
      <c r="A113" s="2">
        <v>30</v>
      </c>
      <c r="B113" s="2" t="s">
        <v>45</v>
      </c>
      <c r="C113" s="2">
        <v>917.88</v>
      </c>
      <c r="D113" s="2" t="s">
        <v>29</v>
      </c>
      <c r="E113">
        <v>2014</v>
      </c>
      <c r="F113" t="str">
        <f t="shared" si="5"/>
        <v>Profit</v>
      </c>
      <c r="H113" t="str">
        <f t="shared" si="6"/>
        <v/>
      </c>
      <c r="I113" t="str">
        <f t="shared" si="6"/>
        <v/>
      </c>
      <c r="J113" t="str">
        <f t="shared" si="6"/>
        <v/>
      </c>
      <c r="K113" t="str">
        <f t="shared" si="6"/>
        <v/>
      </c>
    </row>
    <row r="114" spans="1:11" x14ac:dyDescent="0.2">
      <c r="A114" s="2">
        <v>16</v>
      </c>
      <c r="B114" s="2" t="s">
        <v>45</v>
      </c>
      <c r="C114" s="2">
        <v>-758.4</v>
      </c>
      <c r="D114" s="2" t="s">
        <v>29</v>
      </c>
      <c r="E114">
        <v>2014</v>
      </c>
      <c r="F114" t="str">
        <f t="shared" si="5"/>
        <v>Loss</v>
      </c>
      <c r="H114" t="str">
        <f t="shared" si="6"/>
        <v/>
      </c>
      <c r="I114" t="str">
        <f t="shared" si="6"/>
        <v/>
      </c>
      <c r="J114" t="str">
        <f t="shared" si="6"/>
        <v/>
      </c>
      <c r="K114" t="str">
        <f t="shared" si="6"/>
        <v/>
      </c>
    </row>
    <row r="115" spans="1:11" x14ac:dyDescent="0.2">
      <c r="A115" s="2">
        <v>4</v>
      </c>
      <c r="B115" s="2" t="s">
        <v>31</v>
      </c>
      <c r="C115" s="2">
        <v>-797.68</v>
      </c>
      <c r="D115" s="2" t="s">
        <v>29</v>
      </c>
      <c r="E115">
        <v>2014</v>
      </c>
      <c r="F115" t="str">
        <f t="shared" si="5"/>
        <v>Loss</v>
      </c>
      <c r="H115" t="str">
        <f t="shared" si="6"/>
        <v/>
      </c>
      <c r="I115" t="str">
        <f t="shared" si="6"/>
        <v>Loss</v>
      </c>
      <c r="J115" t="str">
        <f t="shared" si="6"/>
        <v/>
      </c>
      <c r="K115" t="str">
        <f t="shared" si="6"/>
        <v/>
      </c>
    </row>
    <row r="116" spans="1:11" x14ac:dyDescent="0.2">
      <c r="A116" s="2">
        <v>45</v>
      </c>
      <c r="B116" s="2" t="s">
        <v>45</v>
      </c>
      <c r="C116" s="2">
        <v>1390.75</v>
      </c>
      <c r="D116" s="2" t="s">
        <v>38</v>
      </c>
      <c r="E116">
        <v>2014</v>
      </c>
      <c r="F116" t="str">
        <f t="shared" si="5"/>
        <v>Profit</v>
      </c>
      <c r="H116" t="str">
        <f t="shared" si="6"/>
        <v/>
      </c>
      <c r="I116" t="str">
        <f t="shared" si="6"/>
        <v/>
      </c>
      <c r="J116" t="str">
        <f t="shared" si="6"/>
        <v/>
      </c>
      <c r="K116" t="str">
        <f t="shared" si="6"/>
        <v/>
      </c>
    </row>
    <row r="117" spans="1:11" x14ac:dyDescent="0.2">
      <c r="A117" s="2">
        <v>24</v>
      </c>
      <c r="B117" s="2" t="s">
        <v>31</v>
      </c>
      <c r="C117" s="2">
        <v>177.73</v>
      </c>
      <c r="D117" s="2" t="s">
        <v>38</v>
      </c>
      <c r="E117">
        <v>2014</v>
      </c>
      <c r="F117" t="str">
        <f t="shared" si="5"/>
        <v>Profit</v>
      </c>
      <c r="H117" t="str">
        <f t="shared" si="6"/>
        <v/>
      </c>
      <c r="I117" t="str">
        <f t="shared" si="6"/>
        <v/>
      </c>
      <c r="J117" t="str">
        <f t="shared" si="6"/>
        <v/>
      </c>
      <c r="K117" t="str">
        <f t="shared" si="6"/>
        <v/>
      </c>
    </row>
    <row r="118" spans="1:11" x14ac:dyDescent="0.2">
      <c r="A118" s="2">
        <v>30</v>
      </c>
      <c r="B118" s="2" t="s">
        <v>24</v>
      </c>
      <c r="C118" s="2">
        <v>113.4</v>
      </c>
      <c r="D118" s="2" t="s">
        <v>29</v>
      </c>
      <c r="E118">
        <v>2014</v>
      </c>
      <c r="F118" t="str">
        <f t="shared" si="5"/>
        <v>Profit</v>
      </c>
      <c r="H118" t="str">
        <f t="shared" si="6"/>
        <v/>
      </c>
      <c r="I118" t="str">
        <f t="shared" si="6"/>
        <v/>
      </c>
      <c r="J118" t="str">
        <f t="shared" si="6"/>
        <v/>
      </c>
      <c r="K118" t="str">
        <f t="shared" si="6"/>
        <v/>
      </c>
    </row>
    <row r="119" spans="1:11" x14ac:dyDescent="0.2">
      <c r="A119" s="2">
        <v>28</v>
      </c>
      <c r="B119" s="2" t="s">
        <v>31</v>
      </c>
      <c r="C119" s="2">
        <v>382.55</v>
      </c>
      <c r="D119" s="2" t="s">
        <v>29</v>
      </c>
      <c r="E119">
        <v>2014</v>
      </c>
      <c r="F119" t="str">
        <f t="shared" si="5"/>
        <v>Profit</v>
      </c>
      <c r="H119" t="str">
        <f t="shared" si="6"/>
        <v/>
      </c>
      <c r="I119" t="str">
        <f t="shared" si="6"/>
        <v/>
      </c>
      <c r="J119" t="str">
        <f t="shared" si="6"/>
        <v/>
      </c>
      <c r="K119" t="str">
        <f t="shared" si="6"/>
        <v/>
      </c>
    </row>
    <row r="120" spans="1:11" x14ac:dyDescent="0.2">
      <c r="A120" s="2">
        <v>46</v>
      </c>
      <c r="B120" s="2" t="s">
        <v>24</v>
      </c>
      <c r="C120" s="2">
        <v>-61.08</v>
      </c>
      <c r="D120" s="2" t="s">
        <v>29</v>
      </c>
      <c r="E120">
        <v>2014</v>
      </c>
      <c r="F120" t="str">
        <f t="shared" si="5"/>
        <v>Loss</v>
      </c>
      <c r="H120" t="str">
        <f t="shared" si="6"/>
        <v/>
      </c>
      <c r="I120" t="str">
        <f t="shared" si="6"/>
        <v/>
      </c>
      <c r="J120" t="str">
        <f t="shared" si="6"/>
        <v/>
      </c>
      <c r="K120" t="str">
        <f t="shared" si="6"/>
        <v/>
      </c>
    </row>
    <row r="121" spans="1:11" x14ac:dyDescent="0.2">
      <c r="A121" s="2">
        <v>14</v>
      </c>
      <c r="B121" s="2" t="s">
        <v>24</v>
      </c>
      <c r="C121" s="2">
        <v>-46.93</v>
      </c>
      <c r="D121" s="2" t="s">
        <v>29</v>
      </c>
      <c r="E121">
        <v>2014</v>
      </c>
      <c r="F121" t="str">
        <f t="shared" si="5"/>
        <v>Loss</v>
      </c>
      <c r="H121" t="str">
        <f t="shared" si="6"/>
        <v/>
      </c>
      <c r="I121" t="str">
        <f t="shared" si="6"/>
        <v/>
      </c>
      <c r="J121" t="str">
        <f t="shared" si="6"/>
        <v/>
      </c>
      <c r="K121" t="str">
        <f t="shared" si="6"/>
        <v/>
      </c>
    </row>
    <row r="122" spans="1:11" x14ac:dyDescent="0.2">
      <c r="A122" s="2">
        <v>41</v>
      </c>
      <c r="B122" s="2" t="s">
        <v>24</v>
      </c>
      <c r="C122" s="2">
        <v>83.6</v>
      </c>
      <c r="D122" s="2" t="s">
        <v>22</v>
      </c>
      <c r="E122">
        <v>2014</v>
      </c>
      <c r="F122" t="str">
        <f t="shared" si="5"/>
        <v>Profit</v>
      </c>
      <c r="H122" t="str">
        <f t="shared" si="6"/>
        <v/>
      </c>
      <c r="I122" t="str">
        <f t="shared" si="6"/>
        <v/>
      </c>
      <c r="J122" t="str">
        <f t="shared" si="6"/>
        <v/>
      </c>
      <c r="K122" t="str">
        <f t="shared" si="6"/>
        <v/>
      </c>
    </row>
    <row r="123" spans="1:11" x14ac:dyDescent="0.2">
      <c r="A123" s="2">
        <v>7</v>
      </c>
      <c r="B123" s="2" t="s">
        <v>31</v>
      </c>
      <c r="C123" s="2">
        <v>-31.37</v>
      </c>
      <c r="D123" s="2" t="s">
        <v>29</v>
      </c>
      <c r="E123">
        <v>2014</v>
      </c>
      <c r="F123" t="str">
        <f t="shared" si="5"/>
        <v>Loss</v>
      </c>
      <c r="H123" t="str">
        <f t="shared" si="6"/>
        <v/>
      </c>
      <c r="I123" t="str">
        <f t="shared" si="6"/>
        <v>Loss</v>
      </c>
      <c r="J123" t="str">
        <f t="shared" si="6"/>
        <v/>
      </c>
      <c r="K123" t="str">
        <f t="shared" si="6"/>
        <v/>
      </c>
    </row>
    <row r="124" spans="1:11" x14ac:dyDescent="0.2">
      <c r="A124" s="2">
        <v>22</v>
      </c>
      <c r="B124" s="2" t="s">
        <v>24</v>
      </c>
      <c r="C124" s="2">
        <v>-42.82</v>
      </c>
      <c r="D124" s="2" t="s">
        <v>38</v>
      </c>
      <c r="E124">
        <v>2014</v>
      </c>
      <c r="F124" t="str">
        <f t="shared" si="5"/>
        <v>Loss</v>
      </c>
      <c r="H124" t="str">
        <f t="shared" si="6"/>
        <v/>
      </c>
      <c r="I124" t="str">
        <f t="shared" si="6"/>
        <v/>
      </c>
      <c r="J124" t="str">
        <f t="shared" si="6"/>
        <v/>
      </c>
      <c r="K124" t="str">
        <f t="shared" si="6"/>
        <v/>
      </c>
    </row>
    <row r="125" spans="1:11" x14ac:dyDescent="0.2">
      <c r="A125" s="2">
        <v>44</v>
      </c>
      <c r="B125" s="2" t="s">
        <v>45</v>
      </c>
      <c r="C125" s="2">
        <v>-55.26</v>
      </c>
      <c r="D125" s="2" t="s">
        <v>29</v>
      </c>
      <c r="E125">
        <v>2014</v>
      </c>
      <c r="F125" t="str">
        <f t="shared" si="5"/>
        <v>Loss</v>
      </c>
      <c r="H125" t="str">
        <f t="shared" si="6"/>
        <v/>
      </c>
      <c r="I125" t="str">
        <f t="shared" si="6"/>
        <v/>
      </c>
      <c r="J125" t="str">
        <f t="shared" si="6"/>
        <v/>
      </c>
      <c r="K125" t="str">
        <f t="shared" si="6"/>
        <v/>
      </c>
    </row>
    <row r="126" spans="1:11" x14ac:dyDescent="0.2">
      <c r="A126" s="2">
        <v>48</v>
      </c>
      <c r="B126" s="2" t="s">
        <v>31</v>
      </c>
      <c r="C126" s="2">
        <v>2503.34</v>
      </c>
      <c r="D126" s="2" t="s">
        <v>29</v>
      </c>
      <c r="E126">
        <v>2014</v>
      </c>
      <c r="F126" t="str">
        <f t="shared" si="5"/>
        <v>Profit</v>
      </c>
      <c r="H126" t="str">
        <f t="shared" si="6"/>
        <v/>
      </c>
      <c r="I126" t="str">
        <f t="shared" si="6"/>
        <v/>
      </c>
      <c r="J126" t="str">
        <f t="shared" si="6"/>
        <v/>
      </c>
      <c r="K126" t="str">
        <f t="shared" si="6"/>
        <v/>
      </c>
    </row>
    <row r="127" spans="1:11" x14ac:dyDescent="0.2">
      <c r="A127" s="2">
        <v>18</v>
      </c>
      <c r="B127" s="2" t="s">
        <v>31</v>
      </c>
      <c r="C127" s="2">
        <v>256.94</v>
      </c>
      <c r="D127" s="2" t="s">
        <v>29</v>
      </c>
      <c r="E127">
        <v>2014</v>
      </c>
      <c r="F127" t="str">
        <f t="shared" si="5"/>
        <v>Profit</v>
      </c>
      <c r="H127" t="str">
        <f t="shared" si="6"/>
        <v/>
      </c>
      <c r="I127" t="str">
        <f t="shared" si="6"/>
        <v/>
      </c>
      <c r="J127" t="str">
        <f t="shared" si="6"/>
        <v/>
      </c>
      <c r="K127" t="str">
        <f t="shared" si="6"/>
        <v/>
      </c>
    </row>
    <row r="128" spans="1:11" x14ac:dyDescent="0.2">
      <c r="A128" s="2">
        <v>7</v>
      </c>
      <c r="B128" s="2" t="s">
        <v>31</v>
      </c>
      <c r="C128" s="2">
        <v>-1591.35</v>
      </c>
      <c r="D128" s="2" t="s">
        <v>29</v>
      </c>
      <c r="E128">
        <v>2014</v>
      </c>
      <c r="F128" t="str">
        <f t="shared" si="5"/>
        <v>Loss</v>
      </c>
      <c r="H128" t="str">
        <f t="shared" si="6"/>
        <v/>
      </c>
      <c r="I128" t="str">
        <f t="shared" si="6"/>
        <v>Loss</v>
      </c>
      <c r="J128" t="str">
        <f t="shared" si="6"/>
        <v/>
      </c>
      <c r="K128" t="str">
        <f t="shared" si="6"/>
        <v/>
      </c>
    </row>
    <row r="129" spans="1:11" x14ac:dyDescent="0.2">
      <c r="A129" s="2">
        <v>17</v>
      </c>
      <c r="B129" s="2" t="s">
        <v>24</v>
      </c>
      <c r="C129" s="2">
        <v>-558.46</v>
      </c>
      <c r="D129" s="2" t="s">
        <v>38</v>
      </c>
      <c r="E129">
        <v>2014</v>
      </c>
      <c r="F129" t="str">
        <f t="shared" si="5"/>
        <v>Loss</v>
      </c>
      <c r="H129" t="str">
        <f t="shared" si="6"/>
        <v/>
      </c>
      <c r="I129" t="str">
        <f t="shared" si="6"/>
        <v/>
      </c>
      <c r="J129" t="str">
        <f t="shared" si="6"/>
        <v/>
      </c>
      <c r="K129" t="str">
        <f t="shared" si="6"/>
        <v/>
      </c>
    </row>
    <row r="130" spans="1:11" x14ac:dyDescent="0.2">
      <c r="A130" s="2">
        <v>1</v>
      </c>
      <c r="B130" s="2" t="s">
        <v>24</v>
      </c>
      <c r="C130" s="2">
        <v>-14.92</v>
      </c>
      <c r="D130" s="2" t="s">
        <v>38</v>
      </c>
      <c r="E130">
        <v>2014</v>
      </c>
      <c r="F130" t="str">
        <f t="shared" si="5"/>
        <v>Loss</v>
      </c>
      <c r="H130" t="str">
        <f t="shared" si="6"/>
        <v/>
      </c>
      <c r="I130" t="str">
        <f t="shared" si="6"/>
        <v/>
      </c>
      <c r="J130" t="str">
        <f t="shared" si="6"/>
        <v/>
      </c>
      <c r="K130" t="str">
        <f t="shared" si="6"/>
        <v/>
      </c>
    </row>
    <row r="131" spans="1:11" x14ac:dyDescent="0.2">
      <c r="A131" s="2">
        <v>22</v>
      </c>
      <c r="B131" s="2" t="s">
        <v>31</v>
      </c>
      <c r="C131" s="2">
        <v>1052.0899999999999</v>
      </c>
      <c r="D131" s="2" t="s">
        <v>38</v>
      </c>
      <c r="E131">
        <v>2014</v>
      </c>
      <c r="F131" t="str">
        <f t="shared" ref="F131:F194" si="7">IF(C131&lt;0,"Loss","Profit")</f>
        <v>Profit</v>
      </c>
      <c r="H131" t="str">
        <f t="shared" si="6"/>
        <v/>
      </c>
      <c r="I131" t="str">
        <f t="shared" si="6"/>
        <v/>
      </c>
      <c r="J131" t="str">
        <f t="shared" si="6"/>
        <v/>
      </c>
      <c r="K131" t="str">
        <f t="shared" si="6"/>
        <v/>
      </c>
    </row>
    <row r="132" spans="1:11" x14ac:dyDescent="0.2">
      <c r="A132" s="2">
        <v>14</v>
      </c>
      <c r="B132" s="2" t="s">
        <v>24</v>
      </c>
      <c r="C132" s="2">
        <v>325.5</v>
      </c>
      <c r="D132" s="2" t="s">
        <v>38</v>
      </c>
      <c r="E132">
        <v>2014</v>
      </c>
      <c r="F132" t="str">
        <f t="shared" si="7"/>
        <v>Profit</v>
      </c>
      <c r="H132" t="str">
        <f t="shared" si="6"/>
        <v/>
      </c>
      <c r="I132" t="str">
        <f t="shared" si="6"/>
        <v/>
      </c>
      <c r="J132" t="str">
        <f t="shared" si="6"/>
        <v/>
      </c>
      <c r="K132" t="str">
        <f t="shared" si="6"/>
        <v/>
      </c>
    </row>
    <row r="133" spans="1:11" x14ac:dyDescent="0.2">
      <c r="A133" s="2">
        <v>15</v>
      </c>
      <c r="B133" s="2" t="s">
        <v>24</v>
      </c>
      <c r="C133" s="2">
        <v>45.38</v>
      </c>
      <c r="D133" s="2" t="s">
        <v>38</v>
      </c>
      <c r="E133">
        <v>2014</v>
      </c>
      <c r="F133" t="str">
        <f t="shared" si="7"/>
        <v>Profit</v>
      </c>
      <c r="H133" t="str">
        <f t="shared" si="6"/>
        <v/>
      </c>
      <c r="I133" t="str">
        <f t="shared" si="6"/>
        <v/>
      </c>
      <c r="J133" t="str">
        <f t="shared" si="6"/>
        <v/>
      </c>
      <c r="K133" t="str">
        <f t="shared" si="6"/>
        <v/>
      </c>
    </row>
    <row r="134" spans="1:11" x14ac:dyDescent="0.2">
      <c r="A134" s="2">
        <v>20</v>
      </c>
      <c r="B134" s="2" t="s">
        <v>24</v>
      </c>
      <c r="C134" s="2">
        <v>15.96</v>
      </c>
      <c r="D134" s="2" t="s">
        <v>38</v>
      </c>
      <c r="E134">
        <v>2014</v>
      </c>
      <c r="F134" t="str">
        <f t="shared" si="7"/>
        <v>Profit</v>
      </c>
      <c r="H134" t="str">
        <f t="shared" si="6"/>
        <v/>
      </c>
      <c r="I134" t="str">
        <f t="shared" si="6"/>
        <v/>
      </c>
      <c r="J134" t="str">
        <f t="shared" si="6"/>
        <v/>
      </c>
      <c r="K134" t="str">
        <f t="shared" si="6"/>
        <v/>
      </c>
    </row>
    <row r="135" spans="1:11" x14ac:dyDescent="0.2">
      <c r="A135" s="2">
        <v>45</v>
      </c>
      <c r="B135" s="2" t="s">
        <v>31</v>
      </c>
      <c r="C135" s="2">
        <v>570.58000000000004</v>
      </c>
      <c r="D135" s="2" t="s">
        <v>22</v>
      </c>
      <c r="E135">
        <v>2014</v>
      </c>
      <c r="F135" t="str">
        <f t="shared" si="7"/>
        <v>Profit</v>
      </c>
      <c r="H135" t="str">
        <f t="shared" si="6"/>
        <v/>
      </c>
      <c r="I135" t="str">
        <f t="shared" si="6"/>
        <v/>
      </c>
      <c r="J135" t="str">
        <f t="shared" si="6"/>
        <v/>
      </c>
      <c r="K135" t="str">
        <f t="shared" si="6"/>
        <v/>
      </c>
    </row>
    <row r="136" spans="1:11" x14ac:dyDescent="0.2">
      <c r="A136" s="2">
        <v>6</v>
      </c>
      <c r="B136" s="2" t="s">
        <v>24</v>
      </c>
      <c r="C136" s="2">
        <v>-33.32</v>
      </c>
      <c r="D136" s="2" t="s">
        <v>22</v>
      </c>
      <c r="E136">
        <v>2014</v>
      </c>
      <c r="F136" t="str">
        <f t="shared" si="7"/>
        <v>Loss</v>
      </c>
      <c r="H136" t="str">
        <f t="shared" si="6"/>
        <v/>
      </c>
      <c r="I136" t="str">
        <f t="shared" si="6"/>
        <v/>
      </c>
      <c r="J136" t="str">
        <f t="shared" si="6"/>
        <v/>
      </c>
      <c r="K136" t="str">
        <f t="shared" si="6"/>
        <v/>
      </c>
    </row>
    <row r="137" spans="1:11" x14ac:dyDescent="0.2">
      <c r="A137" s="2">
        <v>4</v>
      </c>
      <c r="B137" s="2" t="s">
        <v>45</v>
      </c>
      <c r="C137" s="2">
        <v>179.29</v>
      </c>
      <c r="D137" s="2" t="s">
        <v>38</v>
      </c>
      <c r="E137">
        <v>2014</v>
      </c>
      <c r="F137" t="str">
        <f t="shared" si="7"/>
        <v>Profit</v>
      </c>
      <c r="H137" t="str">
        <f t="shared" si="6"/>
        <v/>
      </c>
      <c r="I137" t="str">
        <f t="shared" si="6"/>
        <v/>
      </c>
      <c r="J137" t="str">
        <f t="shared" si="6"/>
        <v/>
      </c>
      <c r="K137" t="str">
        <f t="shared" si="6"/>
        <v/>
      </c>
    </row>
    <row r="138" spans="1:11" x14ac:dyDescent="0.2">
      <c r="A138" s="2">
        <v>47</v>
      </c>
      <c r="B138" s="2" t="s">
        <v>24</v>
      </c>
      <c r="C138" s="2">
        <v>213.46</v>
      </c>
      <c r="D138" s="2" t="s">
        <v>29</v>
      </c>
      <c r="E138">
        <v>2014</v>
      </c>
      <c r="F138" t="str">
        <f t="shared" si="7"/>
        <v>Profit</v>
      </c>
      <c r="H138" t="str">
        <f t="shared" si="6"/>
        <v/>
      </c>
      <c r="I138" t="str">
        <f t="shared" si="6"/>
        <v/>
      </c>
      <c r="J138" t="str">
        <f t="shared" si="6"/>
        <v/>
      </c>
      <c r="K138" t="str">
        <f t="shared" si="6"/>
        <v/>
      </c>
    </row>
    <row r="139" spans="1:11" x14ac:dyDescent="0.2">
      <c r="A139" s="2">
        <v>4</v>
      </c>
      <c r="B139" s="2" t="s">
        <v>24</v>
      </c>
      <c r="C139" s="2">
        <v>16.2</v>
      </c>
      <c r="D139" s="2" t="s">
        <v>29</v>
      </c>
      <c r="E139">
        <v>2014</v>
      </c>
      <c r="F139" t="str">
        <f t="shared" si="7"/>
        <v>Profit</v>
      </c>
      <c r="H139" t="str">
        <f t="shared" si="6"/>
        <v/>
      </c>
      <c r="I139" t="str">
        <f t="shared" si="6"/>
        <v/>
      </c>
      <c r="J139" t="str">
        <f t="shared" si="6"/>
        <v/>
      </c>
      <c r="K139" t="str">
        <f t="shared" si="6"/>
        <v/>
      </c>
    </row>
    <row r="140" spans="1:11" x14ac:dyDescent="0.2">
      <c r="A140" s="2">
        <v>3</v>
      </c>
      <c r="B140" s="2" t="s">
        <v>24</v>
      </c>
      <c r="C140" s="2">
        <v>-17.8</v>
      </c>
      <c r="D140" s="2" t="s">
        <v>29</v>
      </c>
      <c r="E140">
        <v>2014</v>
      </c>
      <c r="F140" t="str">
        <f t="shared" si="7"/>
        <v>Loss</v>
      </c>
      <c r="H140" t="str">
        <f t="shared" si="6"/>
        <v/>
      </c>
      <c r="I140" t="str">
        <f t="shared" si="6"/>
        <v/>
      </c>
      <c r="J140" t="str">
        <f t="shared" si="6"/>
        <v/>
      </c>
      <c r="K140" t="str">
        <f t="shared" si="6"/>
        <v/>
      </c>
    </row>
    <row r="141" spans="1:11" x14ac:dyDescent="0.2">
      <c r="A141" s="2">
        <v>37</v>
      </c>
      <c r="B141" s="2" t="s">
        <v>24</v>
      </c>
      <c r="C141" s="2">
        <v>-58.41</v>
      </c>
      <c r="D141" s="2" t="s">
        <v>38</v>
      </c>
      <c r="E141">
        <v>2014</v>
      </c>
      <c r="F141" t="str">
        <f t="shared" si="7"/>
        <v>Loss</v>
      </c>
      <c r="H141" t="str">
        <f t="shared" si="6"/>
        <v/>
      </c>
      <c r="I141" t="str">
        <f t="shared" si="6"/>
        <v/>
      </c>
      <c r="J141" t="str">
        <f t="shared" si="6"/>
        <v/>
      </c>
      <c r="K141" t="str">
        <f t="shared" si="6"/>
        <v/>
      </c>
    </row>
    <row r="142" spans="1:11" x14ac:dyDescent="0.2">
      <c r="A142" s="2">
        <v>15</v>
      </c>
      <c r="B142" s="2" t="s">
        <v>31</v>
      </c>
      <c r="C142" s="2">
        <v>330.69</v>
      </c>
      <c r="D142" s="2" t="s">
        <v>38</v>
      </c>
      <c r="E142">
        <v>2014</v>
      </c>
      <c r="F142" t="str">
        <f t="shared" si="7"/>
        <v>Profit</v>
      </c>
      <c r="H142" t="str">
        <f t="shared" si="6"/>
        <v/>
      </c>
      <c r="I142" t="str">
        <f t="shared" si="6"/>
        <v/>
      </c>
      <c r="J142" t="str">
        <f t="shared" si="6"/>
        <v/>
      </c>
      <c r="K142" t="str">
        <f t="shared" si="6"/>
        <v/>
      </c>
    </row>
    <row r="143" spans="1:11" x14ac:dyDescent="0.2">
      <c r="A143" s="2">
        <v>2</v>
      </c>
      <c r="B143" s="2" t="s">
        <v>24</v>
      </c>
      <c r="C143" s="2">
        <v>1.26</v>
      </c>
      <c r="D143" s="2" t="s">
        <v>29</v>
      </c>
      <c r="E143">
        <v>2014</v>
      </c>
      <c r="F143" t="str">
        <f t="shared" si="7"/>
        <v>Profit</v>
      </c>
      <c r="H143" t="str">
        <f t="shared" si="6"/>
        <v/>
      </c>
      <c r="I143" t="str">
        <f t="shared" si="6"/>
        <v/>
      </c>
      <c r="J143" t="str">
        <f t="shared" si="6"/>
        <v/>
      </c>
      <c r="K143" t="str">
        <f t="shared" si="6"/>
        <v/>
      </c>
    </row>
    <row r="144" spans="1:11" x14ac:dyDescent="0.2">
      <c r="A144" s="2">
        <v>30</v>
      </c>
      <c r="B144" s="2" t="s">
        <v>45</v>
      </c>
      <c r="C144" s="2">
        <v>1245.6500000000001</v>
      </c>
      <c r="D144" s="2" t="s">
        <v>66</v>
      </c>
      <c r="E144">
        <v>2014</v>
      </c>
      <c r="F144" t="str">
        <f t="shared" si="7"/>
        <v>Profit</v>
      </c>
      <c r="H144" t="str">
        <f t="shared" si="6"/>
        <v/>
      </c>
      <c r="I144" t="str">
        <f t="shared" si="6"/>
        <v/>
      </c>
      <c r="J144" t="str">
        <f t="shared" si="6"/>
        <v/>
      </c>
      <c r="K144" t="str">
        <f t="shared" si="6"/>
        <v/>
      </c>
    </row>
    <row r="145" spans="1:11" x14ac:dyDescent="0.2">
      <c r="A145" s="2">
        <v>8</v>
      </c>
      <c r="B145" s="2" t="s">
        <v>45</v>
      </c>
      <c r="C145" s="2">
        <v>-527.83000000000004</v>
      </c>
      <c r="D145" s="2" t="s">
        <v>66</v>
      </c>
      <c r="E145">
        <v>2014</v>
      </c>
      <c r="F145" t="str">
        <f t="shared" si="7"/>
        <v>Loss</v>
      </c>
      <c r="H145" t="str">
        <f t="shared" si="6"/>
        <v/>
      </c>
      <c r="I145" t="str">
        <f t="shared" si="6"/>
        <v/>
      </c>
      <c r="J145" t="str">
        <f t="shared" si="6"/>
        <v/>
      </c>
      <c r="K145" t="str">
        <f t="shared" si="6"/>
        <v/>
      </c>
    </row>
    <row r="146" spans="1:11" x14ac:dyDescent="0.2">
      <c r="A146" s="2">
        <v>18</v>
      </c>
      <c r="B146" s="2" t="s">
        <v>31</v>
      </c>
      <c r="C146" s="2">
        <v>-71.489999999999995</v>
      </c>
      <c r="D146" s="2" t="s">
        <v>22</v>
      </c>
      <c r="E146">
        <v>2014</v>
      </c>
      <c r="F146" t="str">
        <f t="shared" si="7"/>
        <v>Loss</v>
      </c>
      <c r="H146" t="str">
        <f t="shared" si="6"/>
        <v/>
      </c>
      <c r="I146" t="str">
        <f t="shared" si="6"/>
        <v/>
      </c>
      <c r="J146" t="str">
        <f t="shared" si="6"/>
        <v/>
      </c>
      <c r="K146" t="str">
        <f t="shared" si="6"/>
        <v/>
      </c>
    </row>
    <row r="147" spans="1:11" x14ac:dyDescent="0.2">
      <c r="A147" s="2">
        <v>19</v>
      </c>
      <c r="B147" s="2" t="s">
        <v>24</v>
      </c>
      <c r="C147" s="2">
        <v>-845.69</v>
      </c>
      <c r="D147" s="2" t="s">
        <v>29</v>
      </c>
      <c r="E147">
        <v>2014</v>
      </c>
      <c r="F147" t="str">
        <f t="shared" si="7"/>
        <v>Loss</v>
      </c>
      <c r="H147" t="str">
        <f t="shared" si="6"/>
        <v/>
      </c>
      <c r="I147" t="str">
        <f t="shared" si="6"/>
        <v/>
      </c>
      <c r="J147" t="str">
        <f t="shared" si="6"/>
        <v/>
      </c>
      <c r="K147" t="str">
        <f t="shared" si="6"/>
        <v/>
      </c>
    </row>
    <row r="148" spans="1:11" x14ac:dyDescent="0.2">
      <c r="A148" s="2">
        <v>17</v>
      </c>
      <c r="B148" s="2" t="s">
        <v>45</v>
      </c>
      <c r="C148" s="2">
        <v>-31.37</v>
      </c>
      <c r="D148" s="2" t="s">
        <v>38</v>
      </c>
      <c r="E148">
        <v>2014</v>
      </c>
      <c r="F148" t="str">
        <f t="shared" si="7"/>
        <v>Loss</v>
      </c>
      <c r="H148" t="str">
        <f t="shared" si="6"/>
        <v/>
      </c>
      <c r="I148" t="str">
        <f t="shared" si="6"/>
        <v/>
      </c>
      <c r="J148" t="str">
        <f t="shared" si="6"/>
        <v/>
      </c>
      <c r="K148" t="str">
        <f t="shared" si="6"/>
        <v/>
      </c>
    </row>
    <row r="149" spans="1:11" x14ac:dyDescent="0.2">
      <c r="A149" s="2">
        <v>30</v>
      </c>
      <c r="B149" s="2" t="s">
        <v>24</v>
      </c>
      <c r="C149" s="2">
        <v>92.43</v>
      </c>
      <c r="D149" s="2" t="s">
        <v>38</v>
      </c>
      <c r="E149">
        <v>2014</v>
      </c>
      <c r="F149" t="str">
        <f t="shared" si="7"/>
        <v>Profit</v>
      </c>
      <c r="H149" t="str">
        <f t="shared" si="6"/>
        <v/>
      </c>
      <c r="I149" t="str">
        <f t="shared" si="6"/>
        <v/>
      </c>
      <c r="J149" t="str">
        <f t="shared" si="6"/>
        <v/>
      </c>
      <c r="K149" t="str">
        <f t="shared" si="6"/>
        <v/>
      </c>
    </row>
    <row r="150" spans="1:11" x14ac:dyDescent="0.2">
      <c r="A150" s="2">
        <v>17</v>
      </c>
      <c r="B150" s="2" t="s">
        <v>24</v>
      </c>
      <c r="C150" s="2">
        <v>-316.11</v>
      </c>
      <c r="D150" s="2" t="s">
        <v>22</v>
      </c>
      <c r="E150">
        <v>2014</v>
      </c>
      <c r="F150" t="str">
        <f t="shared" si="7"/>
        <v>Loss</v>
      </c>
      <c r="H150" t="str">
        <f t="shared" si="6"/>
        <v/>
      </c>
      <c r="I150" t="str">
        <f t="shared" si="6"/>
        <v/>
      </c>
      <c r="J150" t="str">
        <f t="shared" si="6"/>
        <v/>
      </c>
      <c r="K150" t="str">
        <f t="shared" si="6"/>
        <v/>
      </c>
    </row>
    <row r="151" spans="1:11" x14ac:dyDescent="0.2">
      <c r="A151" s="2">
        <v>46</v>
      </c>
      <c r="B151" s="2" t="s">
        <v>45</v>
      </c>
      <c r="C151" s="2">
        <v>3413.13</v>
      </c>
      <c r="D151" s="2" t="s">
        <v>38</v>
      </c>
      <c r="E151">
        <v>2014</v>
      </c>
      <c r="F151" t="str">
        <f t="shared" si="7"/>
        <v>Profit</v>
      </c>
      <c r="H151" t="str">
        <f t="shared" si="6"/>
        <v/>
      </c>
      <c r="I151" t="str">
        <f t="shared" si="6"/>
        <v/>
      </c>
      <c r="J151" t="str">
        <f t="shared" si="6"/>
        <v/>
      </c>
      <c r="K151" t="str">
        <f t="shared" si="6"/>
        <v/>
      </c>
    </row>
    <row r="152" spans="1:11" x14ac:dyDescent="0.2">
      <c r="A152" s="2">
        <v>1</v>
      </c>
      <c r="B152" s="2" t="s">
        <v>24</v>
      </c>
      <c r="C152" s="2">
        <v>3.56</v>
      </c>
      <c r="D152" s="2" t="s">
        <v>38</v>
      </c>
      <c r="E152">
        <v>2014</v>
      </c>
      <c r="F152" t="str">
        <f t="shared" si="7"/>
        <v>Profit</v>
      </c>
      <c r="H152" t="str">
        <f t="shared" si="6"/>
        <v/>
      </c>
      <c r="I152" t="str">
        <f t="shared" si="6"/>
        <v/>
      </c>
      <c r="J152" t="str">
        <f t="shared" si="6"/>
        <v/>
      </c>
      <c r="K152" t="str">
        <f t="shared" si="6"/>
        <v/>
      </c>
    </row>
    <row r="153" spans="1:11" x14ac:dyDescent="0.2">
      <c r="A153" s="2">
        <v>22</v>
      </c>
      <c r="B153" s="2" t="s">
        <v>45</v>
      </c>
      <c r="C153" s="2">
        <v>103.52</v>
      </c>
      <c r="D153" s="2" t="s">
        <v>29</v>
      </c>
      <c r="E153">
        <v>2014</v>
      </c>
      <c r="F153" t="str">
        <f t="shared" si="7"/>
        <v>Profit</v>
      </c>
      <c r="H153" t="str">
        <f t="shared" si="6"/>
        <v/>
      </c>
      <c r="I153" t="str">
        <f t="shared" si="6"/>
        <v/>
      </c>
      <c r="J153" t="str">
        <f t="shared" si="6"/>
        <v/>
      </c>
      <c r="K153" t="str">
        <f t="shared" si="6"/>
        <v/>
      </c>
    </row>
    <row r="154" spans="1:11" x14ac:dyDescent="0.2">
      <c r="A154" s="2">
        <v>22</v>
      </c>
      <c r="B154" s="2" t="s">
        <v>24</v>
      </c>
      <c r="C154" s="2">
        <v>10.7</v>
      </c>
      <c r="D154" s="2" t="s">
        <v>38</v>
      </c>
      <c r="E154">
        <v>2014</v>
      </c>
      <c r="F154" t="str">
        <f t="shared" si="7"/>
        <v>Profit</v>
      </c>
      <c r="H154" t="str">
        <f t="shared" si="6"/>
        <v/>
      </c>
      <c r="I154" t="str">
        <f t="shared" si="6"/>
        <v/>
      </c>
      <c r="J154" t="str">
        <f t="shared" si="6"/>
        <v/>
      </c>
      <c r="K154" t="str">
        <f t="shared" ref="I154:K217" si="8">IF($D154=K$1,IF($B154="Technology",IF($A154&lt;11,$F154,""),""),"")</f>
        <v/>
      </c>
    </row>
    <row r="155" spans="1:11" x14ac:dyDescent="0.2">
      <c r="A155" s="2">
        <v>24</v>
      </c>
      <c r="B155" s="2" t="s">
        <v>24</v>
      </c>
      <c r="C155" s="2">
        <v>315.62</v>
      </c>
      <c r="D155" s="2" t="s">
        <v>38</v>
      </c>
      <c r="E155">
        <v>2014</v>
      </c>
      <c r="F155" t="str">
        <f t="shared" si="7"/>
        <v>Profit</v>
      </c>
      <c r="H155" t="str">
        <f t="shared" ref="H155:K218" si="9">IF($D155=H$1,IF($B155="Technology",IF($A155&lt;11,$F155,""),""),"")</f>
        <v/>
      </c>
      <c r="I155" t="str">
        <f t="shared" si="8"/>
        <v/>
      </c>
      <c r="J155" t="str">
        <f t="shared" si="8"/>
        <v/>
      </c>
      <c r="K155" t="str">
        <f t="shared" si="8"/>
        <v/>
      </c>
    </row>
    <row r="156" spans="1:11" x14ac:dyDescent="0.2">
      <c r="A156" s="2">
        <v>20</v>
      </c>
      <c r="B156" s="2" t="s">
        <v>24</v>
      </c>
      <c r="C156" s="2">
        <v>23.82</v>
      </c>
      <c r="D156" s="2" t="s">
        <v>22</v>
      </c>
      <c r="E156">
        <v>2014</v>
      </c>
      <c r="F156" t="str">
        <f t="shared" si="7"/>
        <v>Profit</v>
      </c>
      <c r="H156" t="str">
        <f t="shared" si="9"/>
        <v/>
      </c>
      <c r="I156" t="str">
        <f t="shared" si="9"/>
        <v/>
      </c>
      <c r="J156" t="str">
        <f t="shared" si="9"/>
        <v/>
      </c>
      <c r="K156" t="str">
        <f t="shared" si="9"/>
        <v/>
      </c>
    </row>
    <row r="157" spans="1:11" x14ac:dyDescent="0.2">
      <c r="A157" s="2">
        <v>23</v>
      </c>
      <c r="B157" s="2" t="s">
        <v>31</v>
      </c>
      <c r="C157" s="2">
        <v>354.87</v>
      </c>
      <c r="D157" s="2" t="s">
        <v>22</v>
      </c>
      <c r="E157">
        <v>2014</v>
      </c>
      <c r="F157" t="str">
        <f t="shared" si="7"/>
        <v>Profit</v>
      </c>
      <c r="H157" t="str">
        <f t="shared" si="9"/>
        <v/>
      </c>
      <c r="I157" t="str">
        <f t="shared" si="9"/>
        <v/>
      </c>
      <c r="J157" t="str">
        <f t="shared" si="9"/>
        <v/>
      </c>
      <c r="K157" t="str">
        <f t="shared" si="9"/>
        <v/>
      </c>
    </row>
    <row r="158" spans="1:11" x14ac:dyDescent="0.2">
      <c r="A158" s="2">
        <v>20</v>
      </c>
      <c r="B158" s="2" t="s">
        <v>31</v>
      </c>
      <c r="C158" s="2">
        <v>131.53</v>
      </c>
      <c r="D158" s="2" t="s">
        <v>29</v>
      </c>
      <c r="E158">
        <v>2014</v>
      </c>
      <c r="F158" t="str">
        <f t="shared" si="7"/>
        <v>Profit</v>
      </c>
      <c r="H158" t="str">
        <f t="shared" si="9"/>
        <v/>
      </c>
      <c r="I158" t="str">
        <f t="shared" si="9"/>
        <v/>
      </c>
      <c r="J158" t="str">
        <f t="shared" si="9"/>
        <v/>
      </c>
      <c r="K158" t="str">
        <f t="shared" si="9"/>
        <v/>
      </c>
    </row>
    <row r="159" spans="1:11" x14ac:dyDescent="0.2">
      <c r="A159" s="2">
        <v>28</v>
      </c>
      <c r="B159" s="2" t="s">
        <v>31</v>
      </c>
      <c r="C159" s="2">
        <v>3.96</v>
      </c>
      <c r="D159" s="2" t="s">
        <v>29</v>
      </c>
      <c r="E159">
        <v>2014</v>
      </c>
      <c r="F159" t="str">
        <f t="shared" si="7"/>
        <v>Profit</v>
      </c>
      <c r="H159" t="str">
        <f t="shared" si="9"/>
        <v/>
      </c>
      <c r="I159" t="str">
        <f t="shared" si="9"/>
        <v/>
      </c>
      <c r="J159" t="str">
        <f t="shared" si="9"/>
        <v/>
      </c>
      <c r="K159" t="str">
        <f t="shared" si="9"/>
        <v/>
      </c>
    </row>
    <row r="160" spans="1:11" x14ac:dyDescent="0.2">
      <c r="A160" s="2">
        <v>14</v>
      </c>
      <c r="B160" s="2" t="s">
        <v>31</v>
      </c>
      <c r="C160" s="2">
        <v>-57.33</v>
      </c>
      <c r="D160" s="2" t="s">
        <v>66</v>
      </c>
      <c r="E160">
        <v>2014</v>
      </c>
      <c r="F160" t="str">
        <f t="shared" si="7"/>
        <v>Loss</v>
      </c>
      <c r="H160" t="str">
        <f t="shared" si="9"/>
        <v/>
      </c>
      <c r="I160" t="str">
        <f t="shared" si="9"/>
        <v/>
      </c>
      <c r="J160" t="str">
        <f t="shared" si="9"/>
        <v/>
      </c>
      <c r="K160" t="str">
        <f t="shared" si="9"/>
        <v/>
      </c>
    </row>
    <row r="161" spans="1:11" x14ac:dyDescent="0.2">
      <c r="A161" s="2">
        <v>10</v>
      </c>
      <c r="B161" s="2" t="s">
        <v>45</v>
      </c>
      <c r="C161" s="2">
        <v>-335.58</v>
      </c>
      <c r="D161" s="2" t="s">
        <v>29</v>
      </c>
      <c r="E161">
        <v>2014</v>
      </c>
      <c r="F161" t="str">
        <f t="shared" si="7"/>
        <v>Loss</v>
      </c>
      <c r="H161" t="str">
        <f t="shared" si="9"/>
        <v/>
      </c>
      <c r="I161" t="str">
        <f t="shared" si="9"/>
        <v/>
      </c>
      <c r="J161" t="str">
        <f t="shared" si="9"/>
        <v/>
      </c>
      <c r="K161" t="str">
        <f t="shared" si="9"/>
        <v/>
      </c>
    </row>
    <row r="162" spans="1:11" x14ac:dyDescent="0.2">
      <c r="A162" s="2">
        <v>37</v>
      </c>
      <c r="B162" s="2" t="s">
        <v>24</v>
      </c>
      <c r="C162" s="2">
        <v>-149.81</v>
      </c>
      <c r="D162" s="2" t="s">
        <v>38</v>
      </c>
      <c r="E162">
        <v>2014</v>
      </c>
      <c r="F162" t="str">
        <f t="shared" si="7"/>
        <v>Loss</v>
      </c>
      <c r="H162" t="str">
        <f t="shared" si="9"/>
        <v/>
      </c>
      <c r="I162" t="str">
        <f t="shared" si="9"/>
        <v/>
      </c>
      <c r="J162" t="str">
        <f t="shared" si="9"/>
        <v/>
      </c>
      <c r="K162" t="str">
        <f t="shared" si="9"/>
        <v/>
      </c>
    </row>
    <row r="163" spans="1:11" x14ac:dyDescent="0.2">
      <c r="A163" s="2">
        <v>10</v>
      </c>
      <c r="B163" s="2" t="s">
        <v>31</v>
      </c>
      <c r="C163" s="2">
        <v>40.69</v>
      </c>
      <c r="D163" s="2" t="s">
        <v>38</v>
      </c>
      <c r="E163">
        <v>2014</v>
      </c>
      <c r="F163" t="str">
        <f t="shared" si="7"/>
        <v>Profit</v>
      </c>
      <c r="H163" t="str">
        <f t="shared" si="9"/>
        <v/>
      </c>
      <c r="I163" t="str">
        <f t="shared" si="8"/>
        <v/>
      </c>
      <c r="J163" t="str">
        <f t="shared" si="8"/>
        <v>Profit</v>
      </c>
      <c r="K163" t="str">
        <f t="shared" si="8"/>
        <v/>
      </c>
    </row>
    <row r="164" spans="1:11" x14ac:dyDescent="0.2">
      <c r="A164" s="2">
        <v>8</v>
      </c>
      <c r="B164" s="2" t="s">
        <v>24</v>
      </c>
      <c r="C164" s="2">
        <v>60.3</v>
      </c>
      <c r="D164" s="2" t="s">
        <v>22</v>
      </c>
      <c r="E164">
        <v>2014</v>
      </c>
      <c r="F164" t="str">
        <f t="shared" si="7"/>
        <v>Profit</v>
      </c>
      <c r="H164" t="str">
        <f t="shared" si="9"/>
        <v/>
      </c>
      <c r="I164" t="str">
        <f t="shared" si="8"/>
        <v/>
      </c>
      <c r="J164" t="str">
        <f t="shared" si="8"/>
        <v/>
      </c>
      <c r="K164" t="str">
        <f t="shared" si="8"/>
        <v/>
      </c>
    </row>
    <row r="165" spans="1:11" x14ac:dyDescent="0.2">
      <c r="A165" s="2">
        <v>25</v>
      </c>
      <c r="B165" s="2" t="s">
        <v>31</v>
      </c>
      <c r="C165" s="2">
        <v>224.29</v>
      </c>
      <c r="D165" s="2" t="s">
        <v>29</v>
      </c>
      <c r="E165">
        <v>2014</v>
      </c>
      <c r="F165" t="str">
        <f t="shared" si="7"/>
        <v>Profit</v>
      </c>
      <c r="H165" t="str">
        <f t="shared" si="9"/>
        <v/>
      </c>
      <c r="I165" t="str">
        <f t="shared" si="8"/>
        <v/>
      </c>
      <c r="J165" t="str">
        <f t="shared" si="8"/>
        <v/>
      </c>
      <c r="K165" t="str">
        <f t="shared" si="8"/>
        <v/>
      </c>
    </row>
    <row r="166" spans="1:11" x14ac:dyDescent="0.2">
      <c r="A166" s="2">
        <v>13</v>
      </c>
      <c r="B166" s="2" t="s">
        <v>45</v>
      </c>
      <c r="C166" s="2">
        <v>-43.15</v>
      </c>
      <c r="D166" s="2" t="s">
        <v>29</v>
      </c>
      <c r="E166">
        <v>2014</v>
      </c>
      <c r="F166" t="str">
        <f t="shared" si="7"/>
        <v>Loss</v>
      </c>
      <c r="H166" t="str">
        <f t="shared" si="9"/>
        <v/>
      </c>
      <c r="I166" t="str">
        <f t="shared" si="8"/>
        <v/>
      </c>
      <c r="J166" t="str">
        <f t="shared" si="8"/>
        <v/>
      </c>
      <c r="K166" t="str">
        <f t="shared" si="8"/>
        <v/>
      </c>
    </row>
    <row r="167" spans="1:11" x14ac:dyDescent="0.2">
      <c r="A167" s="2">
        <v>38</v>
      </c>
      <c r="B167" s="2" t="s">
        <v>31</v>
      </c>
      <c r="C167" s="2">
        <v>238.96</v>
      </c>
      <c r="D167" s="2" t="s">
        <v>29</v>
      </c>
      <c r="E167">
        <v>2014</v>
      </c>
      <c r="F167" t="str">
        <f t="shared" si="7"/>
        <v>Profit</v>
      </c>
      <c r="H167" t="str">
        <f t="shared" si="9"/>
        <v/>
      </c>
      <c r="I167" t="str">
        <f t="shared" si="8"/>
        <v/>
      </c>
      <c r="J167" t="str">
        <f t="shared" si="8"/>
        <v/>
      </c>
      <c r="K167" t="str">
        <f t="shared" si="8"/>
        <v/>
      </c>
    </row>
    <row r="168" spans="1:11" x14ac:dyDescent="0.2">
      <c r="A168" s="2">
        <v>1</v>
      </c>
      <c r="B168" s="2" t="s">
        <v>31</v>
      </c>
      <c r="C168" s="2">
        <v>-11763.77</v>
      </c>
      <c r="D168" s="2" t="s">
        <v>22</v>
      </c>
      <c r="E168">
        <v>2014</v>
      </c>
      <c r="F168" t="str">
        <f t="shared" si="7"/>
        <v>Loss</v>
      </c>
      <c r="H168" t="str">
        <f t="shared" si="9"/>
        <v>Loss</v>
      </c>
      <c r="I168" t="str">
        <f t="shared" si="8"/>
        <v/>
      </c>
      <c r="J168" t="str">
        <f t="shared" si="8"/>
        <v/>
      </c>
      <c r="K168" t="str">
        <f t="shared" si="8"/>
        <v/>
      </c>
    </row>
    <row r="169" spans="1:11" x14ac:dyDescent="0.2">
      <c r="A169" s="2">
        <v>29</v>
      </c>
      <c r="B169" s="2" t="s">
        <v>31</v>
      </c>
      <c r="C169" s="2">
        <v>-39.700000000000003</v>
      </c>
      <c r="D169" s="2" t="s">
        <v>66</v>
      </c>
      <c r="E169">
        <v>2014</v>
      </c>
      <c r="F169" t="str">
        <f t="shared" si="7"/>
        <v>Loss</v>
      </c>
      <c r="H169" t="str">
        <f t="shared" si="9"/>
        <v/>
      </c>
      <c r="I169" t="str">
        <f t="shared" si="8"/>
        <v/>
      </c>
      <c r="J169" t="str">
        <f t="shared" si="8"/>
        <v/>
      </c>
      <c r="K169" t="str">
        <f t="shared" si="8"/>
        <v/>
      </c>
    </row>
    <row r="170" spans="1:11" x14ac:dyDescent="0.2">
      <c r="A170" s="2">
        <v>34</v>
      </c>
      <c r="B170" s="2" t="s">
        <v>45</v>
      </c>
      <c r="C170" s="2">
        <v>-123.61</v>
      </c>
      <c r="D170" s="2" t="s">
        <v>66</v>
      </c>
      <c r="E170">
        <v>2014</v>
      </c>
      <c r="F170" t="str">
        <f t="shared" si="7"/>
        <v>Loss</v>
      </c>
      <c r="H170" t="str">
        <f t="shared" si="9"/>
        <v/>
      </c>
      <c r="I170" t="str">
        <f t="shared" si="8"/>
        <v/>
      </c>
      <c r="J170" t="str">
        <f t="shared" si="8"/>
        <v/>
      </c>
      <c r="K170" t="str">
        <f t="shared" si="8"/>
        <v/>
      </c>
    </row>
    <row r="171" spans="1:11" x14ac:dyDescent="0.2">
      <c r="A171" s="2">
        <v>1</v>
      </c>
      <c r="B171" s="2" t="s">
        <v>24</v>
      </c>
      <c r="C171" s="2">
        <v>1.52</v>
      </c>
      <c r="D171" s="2" t="s">
        <v>66</v>
      </c>
      <c r="E171">
        <v>2014</v>
      </c>
      <c r="F171" t="str">
        <f t="shared" si="7"/>
        <v>Profit</v>
      </c>
      <c r="H171" t="str">
        <f t="shared" si="9"/>
        <v/>
      </c>
      <c r="I171" t="str">
        <f t="shared" si="8"/>
        <v/>
      </c>
      <c r="J171" t="str">
        <f t="shared" si="8"/>
        <v/>
      </c>
      <c r="K171" t="str">
        <f t="shared" si="8"/>
        <v/>
      </c>
    </row>
    <row r="172" spans="1:11" x14ac:dyDescent="0.2">
      <c r="A172" s="2">
        <v>6</v>
      </c>
      <c r="B172" s="2" t="s">
        <v>31</v>
      </c>
      <c r="C172" s="2">
        <v>-687.93</v>
      </c>
      <c r="D172" s="2" t="s">
        <v>29</v>
      </c>
      <c r="E172">
        <v>2014</v>
      </c>
      <c r="F172" t="str">
        <f t="shared" si="7"/>
        <v>Loss</v>
      </c>
      <c r="H172" t="str">
        <f t="shared" si="9"/>
        <v/>
      </c>
      <c r="I172" t="str">
        <f t="shared" si="8"/>
        <v>Loss</v>
      </c>
      <c r="J172" t="str">
        <f t="shared" si="8"/>
        <v/>
      </c>
      <c r="K172" t="str">
        <f t="shared" si="8"/>
        <v/>
      </c>
    </row>
    <row r="173" spans="1:11" x14ac:dyDescent="0.2">
      <c r="A173" s="2">
        <v>14</v>
      </c>
      <c r="B173" s="2" t="s">
        <v>45</v>
      </c>
      <c r="C173" s="2">
        <v>-472.26</v>
      </c>
      <c r="D173" s="2" t="s">
        <v>29</v>
      </c>
      <c r="E173">
        <v>2014</v>
      </c>
      <c r="F173" t="str">
        <f t="shared" si="7"/>
        <v>Loss</v>
      </c>
      <c r="H173" t="str">
        <f t="shared" si="9"/>
        <v/>
      </c>
      <c r="I173" t="str">
        <f t="shared" si="8"/>
        <v/>
      </c>
      <c r="J173" t="str">
        <f t="shared" si="8"/>
        <v/>
      </c>
      <c r="K173" t="str">
        <f t="shared" si="8"/>
        <v/>
      </c>
    </row>
    <row r="174" spans="1:11" x14ac:dyDescent="0.2">
      <c r="A174" s="2">
        <v>25</v>
      </c>
      <c r="B174" s="2" t="s">
        <v>45</v>
      </c>
      <c r="C174" s="2">
        <v>559.1</v>
      </c>
      <c r="D174" s="2" t="s">
        <v>22</v>
      </c>
      <c r="E174">
        <v>2014</v>
      </c>
      <c r="F174" t="str">
        <f t="shared" si="7"/>
        <v>Profit</v>
      </c>
      <c r="H174" t="str">
        <f t="shared" si="9"/>
        <v/>
      </c>
      <c r="I174" t="str">
        <f t="shared" si="8"/>
        <v/>
      </c>
      <c r="J174" t="str">
        <f t="shared" si="8"/>
        <v/>
      </c>
      <c r="K174" t="str">
        <f t="shared" si="8"/>
        <v/>
      </c>
    </row>
    <row r="175" spans="1:11" x14ac:dyDescent="0.2">
      <c r="A175" s="2">
        <v>45</v>
      </c>
      <c r="B175" s="2" t="s">
        <v>24</v>
      </c>
      <c r="C175" s="2">
        <v>192.04</v>
      </c>
      <c r="D175" s="2" t="s">
        <v>22</v>
      </c>
      <c r="E175">
        <v>2014</v>
      </c>
      <c r="F175" t="str">
        <f t="shared" si="7"/>
        <v>Profit</v>
      </c>
      <c r="H175" t="str">
        <f t="shared" si="9"/>
        <v/>
      </c>
      <c r="I175" t="str">
        <f t="shared" si="8"/>
        <v/>
      </c>
      <c r="J175" t="str">
        <f t="shared" si="8"/>
        <v/>
      </c>
      <c r="K175" t="str">
        <f t="shared" si="8"/>
        <v/>
      </c>
    </row>
    <row r="176" spans="1:11" x14ac:dyDescent="0.2">
      <c r="A176" s="2">
        <v>27</v>
      </c>
      <c r="B176" s="2" t="s">
        <v>24</v>
      </c>
      <c r="C176" s="2">
        <v>-60.95</v>
      </c>
      <c r="D176" s="2" t="s">
        <v>22</v>
      </c>
      <c r="E176">
        <v>2014</v>
      </c>
      <c r="F176" t="str">
        <f t="shared" si="7"/>
        <v>Loss</v>
      </c>
      <c r="H176" t="str">
        <f t="shared" si="9"/>
        <v/>
      </c>
      <c r="I176" t="str">
        <f t="shared" si="8"/>
        <v/>
      </c>
      <c r="J176" t="str">
        <f t="shared" si="8"/>
        <v/>
      </c>
      <c r="K176" t="str">
        <f t="shared" si="8"/>
        <v/>
      </c>
    </row>
    <row r="177" spans="1:11" x14ac:dyDescent="0.2">
      <c r="A177" s="2">
        <v>44</v>
      </c>
      <c r="B177" s="2" t="s">
        <v>24</v>
      </c>
      <c r="C177" s="2">
        <v>127.94</v>
      </c>
      <c r="D177" s="2" t="s">
        <v>29</v>
      </c>
      <c r="E177">
        <v>2014</v>
      </c>
      <c r="F177" t="str">
        <f t="shared" si="7"/>
        <v>Profit</v>
      </c>
      <c r="H177" t="str">
        <f t="shared" si="9"/>
        <v/>
      </c>
      <c r="I177" t="str">
        <f t="shared" si="8"/>
        <v/>
      </c>
      <c r="J177" t="str">
        <f t="shared" si="8"/>
        <v/>
      </c>
      <c r="K177" t="str">
        <f t="shared" si="8"/>
        <v/>
      </c>
    </row>
    <row r="178" spans="1:11" x14ac:dyDescent="0.2">
      <c r="A178" s="2">
        <v>50</v>
      </c>
      <c r="B178" s="2" t="s">
        <v>31</v>
      </c>
      <c r="C178" s="2">
        <v>778.76</v>
      </c>
      <c r="D178" s="2" t="s">
        <v>38</v>
      </c>
      <c r="E178">
        <v>2014</v>
      </c>
      <c r="F178" t="str">
        <f t="shared" si="7"/>
        <v>Profit</v>
      </c>
      <c r="H178" t="str">
        <f t="shared" si="9"/>
        <v/>
      </c>
      <c r="I178" t="str">
        <f t="shared" si="8"/>
        <v/>
      </c>
      <c r="J178" t="str">
        <f t="shared" si="8"/>
        <v/>
      </c>
      <c r="K178" t="str">
        <f t="shared" si="8"/>
        <v/>
      </c>
    </row>
    <row r="179" spans="1:11" x14ac:dyDescent="0.2">
      <c r="A179" s="2">
        <v>11</v>
      </c>
      <c r="B179" s="2" t="s">
        <v>31</v>
      </c>
      <c r="C179" s="2">
        <v>-144.06</v>
      </c>
      <c r="D179" s="2" t="s">
        <v>38</v>
      </c>
      <c r="E179">
        <v>2014</v>
      </c>
      <c r="F179" t="str">
        <f t="shared" si="7"/>
        <v>Loss</v>
      </c>
      <c r="H179" t="str">
        <f t="shared" si="9"/>
        <v/>
      </c>
      <c r="I179" t="str">
        <f t="shared" si="9"/>
        <v/>
      </c>
      <c r="J179" t="str">
        <f t="shared" si="9"/>
        <v/>
      </c>
      <c r="K179" t="str">
        <f t="shared" si="9"/>
        <v/>
      </c>
    </row>
    <row r="180" spans="1:11" x14ac:dyDescent="0.2">
      <c r="A180" s="2">
        <v>11</v>
      </c>
      <c r="B180" s="2" t="s">
        <v>45</v>
      </c>
      <c r="C180" s="2">
        <v>409.21</v>
      </c>
      <c r="D180" s="2" t="s">
        <v>29</v>
      </c>
      <c r="E180">
        <v>2014</v>
      </c>
      <c r="F180" t="str">
        <f t="shared" si="7"/>
        <v>Profit</v>
      </c>
      <c r="H180" t="str">
        <f t="shared" si="9"/>
        <v/>
      </c>
      <c r="I180" t="str">
        <f t="shared" si="9"/>
        <v/>
      </c>
      <c r="J180" t="str">
        <f t="shared" si="9"/>
        <v/>
      </c>
      <c r="K180" t="str">
        <f t="shared" si="9"/>
        <v/>
      </c>
    </row>
    <row r="181" spans="1:11" x14ac:dyDescent="0.2">
      <c r="A181" s="2">
        <v>33</v>
      </c>
      <c r="B181" s="2" t="s">
        <v>24</v>
      </c>
      <c r="C181" s="2">
        <v>-84.81</v>
      </c>
      <c r="D181" s="2" t="s">
        <v>29</v>
      </c>
      <c r="E181">
        <v>2014</v>
      </c>
      <c r="F181" t="str">
        <f t="shared" si="7"/>
        <v>Loss</v>
      </c>
      <c r="H181" t="str">
        <f t="shared" si="9"/>
        <v/>
      </c>
      <c r="I181" t="str">
        <f t="shared" si="9"/>
        <v/>
      </c>
      <c r="J181" t="str">
        <f t="shared" si="9"/>
        <v/>
      </c>
      <c r="K181" t="str">
        <f t="shared" si="9"/>
        <v/>
      </c>
    </row>
    <row r="182" spans="1:11" x14ac:dyDescent="0.2">
      <c r="A182" s="2">
        <v>36</v>
      </c>
      <c r="B182" s="2" t="s">
        <v>24</v>
      </c>
      <c r="C182" s="2">
        <v>-168.78</v>
      </c>
      <c r="D182" s="2" t="s">
        <v>29</v>
      </c>
      <c r="E182">
        <v>2014</v>
      </c>
      <c r="F182" t="str">
        <f t="shared" si="7"/>
        <v>Loss</v>
      </c>
      <c r="H182" t="str">
        <f t="shared" si="9"/>
        <v/>
      </c>
      <c r="I182" t="str">
        <f t="shared" si="9"/>
        <v/>
      </c>
      <c r="J182" t="str">
        <f t="shared" si="9"/>
        <v/>
      </c>
      <c r="K182" t="str">
        <f t="shared" si="9"/>
        <v/>
      </c>
    </row>
    <row r="183" spans="1:11" x14ac:dyDescent="0.2">
      <c r="A183" s="2">
        <v>25</v>
      </c>
      <c r="B183" s="2" t="s">
        <v>24</v>
      </c>
      <c r="C183" s="2">
        <v>123.13</v>
      </c>
      <c r="D183" s="2" t="s">
        <v>29</v>
      </c>
      <c r="E183">
        <v>2014</v>
      </c>
      <c r="F183" t="str">
        <f t="shared" si="7"/>
        <v>Profit</v>
      </c>
      <c r="H183" t="str">
        <f t="shared" si="9"/>
        <v/>
      </c>
      <c r="I183" t="str">
        <f t="shared" si="9"/>
        <v/>
      </c>
      <c r="J183" t="str">
        <f t="shared" si="9"/>
        <v/>
      </c>
      <c r="K183" t="str">
        <f t="shared" si="9"/>
        <v/>
      </c>
    </row>
    <row r="184" spans="1:11" x14ac:dyDescent="0.2">
      <c r="A184" s="2">
        <v>36</v>
      </c>
      <c r="B184" s="2" t="s">
        <v>24</v>
      </c>
      <c r="C184" s="2">
        <v>-40.72</v>
      </c>
      <c r="D184" s="2" t="s">
        <v>38</v>
      </c>
      <c r="E184">
        <v>2014</v>
      </c>
      <c r="F184" t="str">
        <f t="shared" si="7"/>
        <v>Loss</v>
      </c>
      <c r="H184" t="str">
        <f t="shared" si="9"/>
        <v/>
      </c>
      <c r="I184" t="str">
        <f t="shared" si="9"/>
        <v/>
      </c>
      <c r="J184" t="str">
        <f t="shared" si="9"/>
        <v/>
      </c>
      <c r="K184" t="str">
        <f t="shared" si="9"/>
        <v/>
      </c>
    </row>
    <row r="185" spans="1:11" x14ac:dyDescent="0.2">
      <c r="A185" s="2">
        <v>11</v>
      </c>
      <c r="B185" s="2" t="s">
        <v>31</v>
      </c>
      <c r="C185" s="2">
        <v>-122.16</v>
      </c>
      <c r="D185" s="2" t="s">
        <v>66</v>
      </c>
      <c r="E185">
        <v>2014</v>
      </c>
      <c r="F185" t="str">
        <f t="shared" si="7"/>
        <v>Loss</v>
      </c>
      <c r="H185" t="str">
        <f t="shared" si="9"/>
        <v/>
      </c>
      <c r="I185" t="str">
        <f t="shared" si="9"/>
        <v/>
      </c>
      <c r="J185" t="str">
        <f t="shared" si="9"/>
        <v/>
      </c>
      <c r="K185" t="str">
        <f t="shared" si="9"/>
        <v/>
      </c>
    </row>
    <row r="186" spans="1:11" x14ac:dyDescent="0.2">
      <c r="A186" s="2">
        <v>18</v>
      </c>
      <c r="B186" s="2" t="s">
        <v>24</v>
      </c>
      <c r="C186" s="2">
        <v>287.58</v>
      </c>
      <c r="D186" s="2" t="s">
        <v>66</v>
      </c>
      <c r="E186">
        <v>2014</v>
      </c>
      <c r="F186" t="str">
        <f t="shared" si="7"/>
        <v>Profit</v>
      </c>
      <c r="H186" t="str">
        <f t="shared" si="9"/>
        <v/>
      </c>
      <c r="I186" t="str">
        <f t="shared" si="8"/>
        <v/>
      </c>
      <c r="J186" t="str">
        <f t="shared" si="8"/>
        <v/>
      </c>
      <c r="K186" t="str">
        <f t="shared" si="8"/>
        <v/>
      </c>
    </row>
    <row r="187" spans="1:11" x14ac:dyDescent="0.2">
      <c r="A187" s="2">
        <v>44</v>
      </c>
      <c r="B187" s="2" t="s">
        <v>31</v>
      </c>
      <c r="C187" s="2">
        <v>-90.94</v>
      </c>
      <c r="D187" s="2" t="s">
        <v>66</v>
      </c>
      <c r="E187">
        <v>2014</v>
      </c>
      <c r="F187" t="str">
        <f t="shared" si="7"/>
        <v>Loss</v>
      </c>
      <c r="H187" t="str">
        <f t="shared" si="9"/>
        <v/>
      </c>
      <c r="I187" t="str">
        <f t="shared" si="8"/>
        <v/>
      </c>
      <c r="J187" t="str">
        <f t="shared" si="8"/>
        <v/>
      </c>
      <c r="K187" t="str">
        <f t="shared" si="8"/>
        <v/>
      </c>
    </row>
    <row r="188" spans="1:11" x14ac:dyDescent="0.2">
      <c r="A188" s="2">
        <v>46</v>
      </c>
      <c r="B188" s="2" t="s">
        <v>45</v>
      </c>
      <c r="C188" s="2">
        <v>-1385.13</v>
      </c>
      <c r="D188" s="2" t="s">
        <v>29</v>
      </c>
      <c r="E188">
        <v>2014</v>
      </c>
      <c r="F188" t="str">
        <f t="shared" si="7"/>
        <v>Loss</v>
      </c>
      <c r="H188" t="str">
        <f t="shared" si="9"/>
        <v/>
      </c>
      <c r="I188" t="str">
        <f t="shared" si="8"/>
        <v/>
      </c>
      <c r="J188" t="str">
        <f t="shared" si="8"/>
        <v/>
      </c>
      <c r="K188" t="str">
        <f t="shared" si="8"/>
        <v/>
      </c>
    </row>
    <row r="189" spans="1:11" x14ac:dyDescent="0.2">
      <c r="A189" s="2">
        <v>31</v>
      </c>
      <c r="B189" s="2" t="s">
        <v>31</v>
      </c>
      <c r="C189" s="2">
        <v>124.22</v>
      </c>
      <c r="D189" s="2" t="s">
        <v>29</v>
      </c>
      <c r="E189">
        <v>2014</v>
      </c>
      <c r="F189" t="str">
        <f t="shared" si="7"/>
        <v>Profit</v>
      </c>
      <c r="H189" t="str">
        <f t="shared" si="9"/>
        <v/>
      </c>
      <c r="I189" t="str">
        <f t="shared" si="8"/>
        <v/>
      </c>
      <c r="J189" t="str">
        <f t="shared" si="8"/>
        <v/>
      </c>
      <c r="K189" t="str">
        <f t="shared" si="8"/>
        <v/>
      </c>
    </row>
    <row r="190" spans="1:11" x14ac:dyDescent="0.2">
      <c r="A190" s="2">
        <v>3</v>
      </c>
      <c r="B190" s="2" t="s">
        <v>24</v>
      </c>
      <c r="C190" s="2">
        <v>-6.76</v>
      </c>
      <c r="D190" s="2" t="s">
        <v>66</v>
      </c>
      <c r="E190">
        <v>2014</v>
      </c>
      <c r="F190" t="str">
        <f t="shared" si="7"/>
        <v>Loss</v>
      </c>
      <c r="H190" t="str">
        <f t="shared" si="9"/>
        <v/>
      </c>
      <c r="I190" t="str">
        <f t="shared" si="8"/>
        <v/>
      </c>
      <c r="J190" t="str">
        <f t="shared" si="8"/>
        <v/>
      </c>
      <c r="K190" t="str">
        <f t="shared" si="8"/>
        <v/>
      </c>
    </row>
    <row r="191" spans="1:11" x14ac:dyDescent="0.2">
      <c r="A191" s="2">
        <v>36</v>
      </c>
      <c r="B191" s="2" t="s">
        <v>45</v>
      </c>
      <c r="C191" s="2">
        <v>1775.21</v>
      </c>
      <c r="D191" s="2" t="s">
        <v>29</v>
      </c>
      <c r="E191">
        <v>2014</v>
      </c>
      <c r="F191" t="str">
        <f t="shared" si="7"/>
        <v>Profit</v>
      </c>
      <c r="H191" t="str">
        <f t="shared" si="9"/>
        <v/>
      </c>
      <c r="I191" t="str">
        <f t="shared" si="8"/>
        <v/>
      </c>
      <c r="J191" t="str">
        <f t="shared" si="8"/>
        <v/>
      </c>
      <c r="K191" t="str">
        <f t="shared" si="8"/>
        <v/>
      </c>
    </row>
    <row r="192" spans="1:11" x14ac:dyDescent="0.2">
      <c r="A192" s="2">
        <v>6</v>
      </c>
      <c r="B192" s="2" t="s">
        <v>45</v>
      </c>
      <c r="C192" s="2">
        <v>1.06</v>
      </c>
      <c r="D192" s="2" t="s">
        <v>29</v>
      </c>
      <c r="E192">
        <v>2014</v>
      </c>
      <c r="F192" t="str">
        <f t="shared" si="7"/>
        <v>Profit</v>
      </c>
      <c r="H192" t="str">
        <f t="shared" si="9"/>
        <v/>
      </c>
      <c r="I192" t="str">
        <f t="shared" si="8"/>
        <v/>
      </c>
      <c r="J192" t="str">
        <f t="shared" si="8"/>
        <v/>
      </c>
      <c r="K192" t="str">
        <f t="shared" si="8"/>
        <v/>
      </c>
    </row>
    <row r="193" spans="1:11" x14ac:dyDescent="0.2">
      <c r="A193" s="2">
        <v>45</v>
      </c>
      <c r="B193" s="2" t="s">
        <v>45</v>
      </c>
      <c r="C193" s="2">
        <v>-158.22999999999999</v>
      </c>
      <c r="D193" s="2" t="s">
        <v>29</v>
      </c>
      <c r="E193">
        <v>2014</v>
      </c>
      <c r="F193" t="str">
        <f t="shared" si="7"/>
        <v>Loss</v>
      </c>
      <c r="H193" t="str">
        <f t="shared" si="9"/>
        <v/>
      </c>
      <c r="I193" t="str">
        <f t="shared" si="8"/>
        <v/>
      </c>
      <c r="J193" t="str">
        <f t="shared" si="8"/>
        <v/>
      </c>
      <c r="K193" t="str">
        <f t="shared" si="8"/>
        <v/>
      </c>
    </row>
    <row r="194" spans="1:11" x14ac:dyDescent="0.2">
      <c r="A194" s="2">
        <v>24</v>
      </c>
      <c r="B194" s="2" t="s">
        <v>24</v>
      </c>
      <c r="C194" s="2">
        <v>-58.47</v>
      </c>
      <c r="D194" s="2" t="s">
        <v>29</v>
      </c>
      <c r="E194">
        <v>2014</v>
      </c>
      <c r="F194" t="str">
        <f t="shared" si="7"/>
        <v>Loss</v>
      </c>
      <c r="H194" t="str">
        <f t="shared" si="9"/>
        <v/>
      </c>
      <c r="I194" t="str">
        <f t="shared" si="8"/>
        <v/>
      </c>
      <c r="J194" t="str">
        <f t="shared" si="8"/>
        <v/>
      </c>
      <c r="K194" t="str">
        <f t="shared" si="8"/>
        <v/>
      </c>
    </row>
    <row r="195" spans="1:11" x14ac:dyDescent="0.2">
      <c r="A195" s="2">
        <v>19</v>
      </c>
      <c r="B195" s="2" t="s">
        <v>31</v>
      </c>
      <c r="C195" s="2">
        <v>-169.78</v>
      </c>
      <c r="D195" s="2" t="s">
        <v>29</v>
      </c>
      <c r="E195">
        <v>2014</v>
      </c>
      <c r="F195" t="str">
        <f t="shared" ref="F195:F258" si="10">IF(C195&lt;0,"Loss","Profit")</f>
        <v>Loss</v>
      </c>
      <c r="H195" t="str">
        <f t="shared" si="9"/>
        <v/>
      </c>
      <c r="I195" t="str">
        <f t="shared" si="8"/>
        <v/>
      </c>
      <c r="J195" t="str">
        <f t="shared" si="8"/>
        <v/>
      </c>
      <c r="K195" t="str">
        <f t="shared" si="8"/>
        <v/>
      </c>
    </row>
    <row r="196" spans="1:11" x14ac:dyDescent="0.2">
      <c r="A196" s="2">
        <v>2</v>
      </c>
      <c r="B196" s="2" t="s">
        <v>31</v>
      </c>
      <c r="C196" s="2">
        <v>-599.97</v>
      </c>
      <c r="D196" s="2" t="s">
        <v>22</v>
      </c>
      <c r="E196">
        <v>2014</v>
      </c>
      <c r="F196" t="str">
        <f t="shared" si="10"/>
        <v>Loss</v>
      </c>
      <c r="H196" t="str">
        <f t="shared" si="9"/>
        <v>Loss</v>
      </c>
      <c r="I196" t="str">
        <f t="shared" si="8"/>
        <v/>
      </c>
      <c r="J196" t="str">
        <f t="shared" si="8"/>
        <v/>
      </c>
      <c r="K196" t="str">
        <f t="shared" si="8"/>
        <v/>
      </c>
    </row>
    <row r="197" spans="1:11" x14ac:dyDescent="0.2">
      <c r="A197" s="2">
        <v>17</v>
      </c>
      <c r="B197" s="2" t="s">
        <v>31</v>
      </c>
      <c r="C197" s="2">
        <v>-94.15</v>
      </c>
      <c r="D197" s="2" t="s">
        <v>22</v>
      </c>
      <c r="E197">
        <v>2014</v>
      </c>
      <c r="F197" t="str">
        <f t="shared" si="10"/>
        <v>Loss</v>
      </c>
      <c r="H197" t="str">
        <f t="shared" si="9"/>
        <v/>
      </c>
      <c r="I197" t="str">
        <f t="shared" si="8"/>
        <v/>
      </c>
      <c r="J197" t="str">
        <f t="shared" si="8"/>
        <v/>
      </c>
      <c r="K197" t="str">
        <f t="shared" si="8"/>
        <v/>
      </c>
    </row>
    <row r="198" spans="1:11" x14ac:dyDescent="0.2">
      <c r="A198" s="2">
        <v>13</v>
      </c>
      <c r="B198" s="2" t="s">
        <v>45</v>
      </c>
      <c r="C198" s="2">
        <v>235.42</v>
      </c>
      <c r="D198" s="2" t="s">
        <v>38</v>
      </c>
      <c r="E198">
        <v>2014</v>
      </c>
      <c r="F198" t="str">
        <f t="shared" si="10"/>
        <v>Profit</v>
      </c>
      <c r="H198" t="str">
        <f t="shared" si="9"/>
        <v/>
      </c>
      <c r="I198" t="str">
        <f t="shared" si="8"/>
        <v/>
      </c>
      <c r="J198" t="str">
        <f t="shared" si="8"/>
        <v/>
      </c>
      <c r="K198" t="str">
        <f t="shared" si="8"/>
        <v/>
      </c>
    </row>
    <row r="199" spans="1:11" x14ac:dyDescent="0.2">
      <c r="A199" s="2">
        <v>11</v>
      </c>
      <c r="B199" s="2" t="s">
        <v>45</v>
      </c>
      <c r="C199" s="2">
        <v>23.93</v>
      </c>
      <c r="D199" s="2" t="s">
        <v>29</v>
      </c>
      <c r="E199">
        <v>2014</v>
      </c>
      <c r="F199" t="str">
        <f t="shared" si="10"/>
        <v>Profit</v>
      </c>
      <c r="H199" t="str">
        <f t="shared" si="9"/>
        <v/>
      </c>
      <c r="I199" t="str">
        <f t="shared" si="8"/>
        <v/>
      </c>
      <c r="J199" t="str">
        <f t="shared" si="8"/>
        <v/>
      </c>
      <c r="K199" t="str">
        <f t="shared" si="8"/>
        <v/>
      </c>
    </row>
    <row r="200" spans="1:11" x14ac:dyDescent="0.2">
      <c r="A200" s="2">
        <v>14</v>
      </c>
      <c r="B200" s="2" t="s">
        <v>24</v>
      </c>
      <c r="C200" s="2">
        <v>83.85</v>
      </c>
      <c r="D200" s="2" t="s">
        <v>38</v>
      </c>
      <c r="E200">
        <v>2014</v>
      </c>
      <c r="F200" t="str">
        <f t="shared" si="10"/>
        <v>Profit</v>
      </c>
      <c r="H200" t="str">
        <f t="shared" si="9"/>
        <v/>
      </c>
      <c r="I200" t="str">
        <f t="shared" si="8"/>
        <v/>
      </c>
      <c r="J200" t="str">
        <f t="shared" si="8"/>
        <v/>
      </c>
      <c r="K200" t="str">
        <f t="shared" si="8"/>
        <v/>
      </c>
    </row>
    <row r="201" spans="1:11" x14ac:dyDescent="0.2">
      <c r="A201" s="2">
        <v>25</v>
      </c>
      <c r="B201" s="2" t="s">
        <v>24</v>
      </c>
      <c r="C201" s="2">
        <v>20.65</v>
      </c>
      <c r="D201" s="2" t="s">
        <v>38</v>
      </c>
      <c r="E201">
        <v>2014</v>
      </c>
      <c r="F201" t="str">
        <f t="shared" si="10"/>
        <v>Profit</v>
      </c>
      <c r="H201" t="str">
        <f t="shared" si="9"/>
        <v/>
      </c>
      <c r="I201" t="str">
        <f t="shared" si="8"/>
        <v/>
      </c>
      <c r="J201" t="str">
        <f t="shared" si="8"/>
        <v/>
      </c>
      <c r="K201" t="str">
        <f t="shared" si="8"/>
        <v/>
      </c>
    </row>
    <row r="202" spans="1:11" x14ac:dyDescent="0.2">
      <c r="A202" s="2">
        <v>16</v>
      </c>
      <c r="B202" s="2" t="s">
        <v>45</v>
      </c>
      <c r="C202" s="2">
        <v>109.23</v>
      </c>
      <c r="D202" s="2" t="s">
        <v>22</v>
      </c>
      <c r="E202">
        <v>2014</v>
      </c>
      <c r="F202" t="str">
        <f t="shared" si="10"/>
        <v>Profit</v>
      </c>
      <c r="H202" t="str">
        <f t="shared" si="9"/>
        <v/>
      </c>
      <c r="I202" t="str">
        <f t="shared" si="9"/>
        <v/>
      </c>
      <c r="J202" t="str">
        <f t="shared" si="9"/>
        <v/>
      </c>
      <c r="K202" t="str">
        <f t="shared" si="9"/>
        <v/>
      </c>
    </row>
    <row r="203" spans="1:11" x14ac:dyDescent="0.2">
      <c r="A203" s="2">
        <v>19</v>
      </c>
      <c r="B203" s="2" t="s">
        <v>31</v>
      </c>
      <c r="C203" s="2">
        <v>-3.71</v>
      </c>
      <c r="D203" s="2" t="s">
        <v>38</v>
      </c>
      <c r="E203">
        <v>2014</v>
      </c>
      <c r="F203" t="str">
        <f t="shared" si="10"/>
        <v>Loss</v>
      </c>
      <c r="H203" t="str">
        <f t="shared" si="9"/>
        <v/>
      </c>
      <c r="I203" t="str">
        <f t="shared" si="9"/>
        <v/>
      </c>
      <c r="J203" t="str">
        <f t="shared" si="9"/>
        <v/>
      </c>
      <c r="K203" t="str">
        <f t="shared" si="9"/>
        <v/>
      </c>
    </row>
    <row r="204" spans="1:11" x14ac:dyDescent="0.2">
      <c r="A204" s="2">
        <v>10</v>
      </c>
      <c r="B204" s="2" t="s">
        <v>24</v>
      </c>
      <c r="C204" s="2">
        <v>13.5</v>
      </c>
      <c r="D204" s="2" t="s">
        <v>29</v>
      </c>
      <c r="E204">
        <v>2014</v>
      </c>
      <c r="F204" t="str">
        <f t="shared" si="10"/>
        <v>Profit</v>
      </c>
      <c r="H204" t="str">
        <f t="shared" si="9"/>
        <v/>
      </c>
      <c r="I204" t="str">
        <f t="shared" si="9"/>
        <v/>
      </c>
      <c r="J204" t="str">
        <f t="shared" si="9"/>
        <v/>
      </c>
      <c r="K204" t="str">
        <f t="shared" si="9"/>
        <v/>
      </c>
    </row>
    <row r="205" spans="1:11" x14ac:dyDescent="0.2">
      <c r="A205" s="2">
        <v>44</v>
      </c>
      <c r="B205" s="2" t="s">
        <v>45</v>
      </c>
      <c r="C205" s="2">
        <v>1054.43</v>
      </c>
      <c r="D205" s="2" t="s">
        <v>29</v>
      </c>
      <c r="E205">
        <v>2014</v>
      </c>
      <c r="F205" t="str">
        <f t="shared" si="10"/>
        <v>Profit</v>
      </c>
      <c r="H205" t="str">
        <f t="shared" si="9"/>
        <v/>
      </c>
      <c r="I205" t="str">
        <f t="shared" si="9"/>
        <v/>
      </c>
      <c r="J205" t="str">
        <f t="shared" si="9"/>
        <v/>
      </c>
      <c r="K205" t="str">
        <f t="shared" si="9"/>
        <v/>
      </c>
    </row>
    <row r="206" spans="1:11" x14ac:dyDescent="0.2">
      <c r="A206" s="2">
        <v>7</v>
      </c>
      <c r="B206" s="2" t="s">
        <v>31</v>
      </c>
      <c r="C206" s="2">
        <v>-66.83</v>
      </c>
      <c r="D206" s="2" t="s">
        <v>22</v>
      </c>
      <c r="E206">
        <v>2014</v>
      </c>
      <c r="F206" t="str">
        <f t="shared" si="10"/>
        <v>Loss</v>
      </c>
      <c r="H206" t="str">
        <f t="shared" si="9"/>
        <v>Loss</v>
      </c>
      <c r="I206" t="str">
        <f t="shared" si="9"/>
        <v/>
      </c>
      <c r="J206" t="str">
        <f t="shared" si="9"/>
        <v/>
      </c>
      <c r="K206" t="str">
        <f t="shared" si="9"/>
        <v/>
      </c>
    </row>
    <row r="207" spans="1:11" x14ac:dyDescent="0.2">
      <c r="A207" s="2">
        <v>30</v>
      </c>
      <c r="B207" s="2" t="s">
        <v>45</v>
      </c>
      <c r="C207" s="2">
        <v>-224.28</v>
      </c>
      <c r="D207" s="2" t="s">
        <v>29</v>
      </c>
      <c r="E207">
        <v>2014</v>
      </c>
      <c r="F207" t="str">
        <f t="shared" si="10"/>
        <v>Loss</v>
      </c>
      <c r="H207" t="str">
        <f t="shared" si="9"/>
        <v/>
      </c>
      <c r="I207" t="str">
        <f t="shared" si="9"/>
        <v/>
      </c>
      <c r="J207" t="str">
        <f t="shared" si="9"/>
        <v/>
      </c>
      <c r="K207" t="str">
        <f t="shared" si="9"/>
        <v/>
      </c>
    </row>
    <row r="208" spans="1:11" x14ac:dyDescent="0.2">
      <c r="A208" s="2">
        <v>11</v>
      </c>
      <c r="B208" s="2" t="s">
        <v>24</v>
      </c>
      <c r="C208" s="2">
        <v>23.81</v>
      </c>
      <c r="D208" s="2" t="s">
        <v>38</v>
      </c>
      <c r="E208">
        <v>2014</v>
      </c>
      <c r="F208" t="str">
        <f t="shared" si="10"/>
        <v>Profit</v>
      </c>
      <c r="H208" t="str">
        <f t="shared" si="9"/>
        <v/>
      </c>
      <c r="I208" t="str">
        <f t="shared" si="9"/>
        <v/>
      </c>
      <c r="J208" t="str">
        <f t="shared" si="9"/>
        <v/>
      </c>
      <c r="K208" t="str">
        <f t="shared" si="9"/>
        <v/>
      </c>
    </row>
    <row r="209" spans="1:11" x14ac:dyDescent="0.2">
      <c r="A209" s="2">
        <v>33</v>
      </c>
      <c r="B209" s="2" t="s">
        <v>45</v>
      </c>
      <c r="C209" s="2">
        <v>71.03</v>
      </c>
      <c r="D209" s="2" t="s">
        <v>38</v>
      </c>
      <c r="E209">
        <v>2014</v>
      </c>
      <c r="F209" t="str">
        <f t="shared" si="10"/>
        <v>Profit</v>
      </c>
      <c r="H209" t="str">
        <f t="shared" si="9"/>
        <v/>
      </c>
      <c r="I209" t="str">
        <f t="shared" si="8"/>
        <v/>
      </c>
      <c r="J209" t="str">
        <f t="shared" si="8"/>
        <v/>
      </c>
      <c r="K209" t="str">
        <f t="shared" si="8"/>
        <v/>
      </c>
    </row>
    <row r="210" spans="1:11" x14ac:dyDescent="0.2">
      <c r="A210" s="2">
        <v>13</v>
      </c>
      <c r="B210" s="2" t="s">
        <v>31</v>
      </c>
      <c r="C210" s="2">
        <v>27226.09</v>
      </c>
      <c r="D210" s="2" t="s">
        <v>22</v>
      </c>
      <c r="E210">
        <v>2014</v>
      </c>
      <c r="F210" t="str">
        <f t="shared" si="10"/>
        <v>Profit</v>
      </c>
      <c r="H210" t="str">
        <f t="shared" si="9"/>
        <v/>
      </c>
      <c r="I210" t="str">
        <f t="shared" si="8"/>
        <v/>
      </c>
      <c r="J210" t="str">
        <f t="shared" si="8"/>
        <v/>
      </c>
      <c r="K210" t="str">
        <f t="shared" si="8"/>
        <v/>
      </c>
    </row>
    <row r="211" spans="1:11" x14ac:dyDescent="0.2">
      <c r="A211" s="2">
        <v>40</v>
      </c>
      <c r="B211" s="2" t="s">
        <v>31</v>
      </c>
      <c r="C211" s="2">
        <v>1629.1</v>
      </c>
      <c r="D211" s="2" t="s">
        <v>22</v>
      </c>
      <c r="E211">
        <v>2014</v>
      </c>
      <c r="F211" t="str">
        <f t="shared" si="10"/>
        <v>Profit</v>
      </c>
      <c r="H211" t="str">
        <f t="shared" si="9"/>
        <v/>
      </c>
      <c r="I211" t="str">
        <f t="shared" si="8"/>
        <v/>
      </c>
      <c r="J211" t="str">
        <f t="shared" si="8"/>
        <v/>
      </c>
      <c r="K211" t="str">
        <f t="shared" si="8"/>
        <v/>
      </c>
    </row>
    <row r="212" spans="1:11" x14ac:dyDescent="0.2">
      <c r="A212" s="2">
        <v>5</v>
      </c>
      <c r="B212" s="2" t="s">
        <v>31</v>
      </c>
      <c r="C212" s="2">
        <v>-2555.92</v>
      </c>
      <c r="D212" s="2" t="s">
        <v>22</v>
      </c>
      <c r="E212">
        <v>2014</v>
      </c>
      <c r="F212" t="str">
        <f t="shared" si="10"/>
        <v>Loss</v>
      </c>
      <c r="H212" t="str">
        <f t="shared" si="9"/>
        <v>Loss</v>
      </c>
      <c r="I212" t="str">
        <f t="shared" si="8"/>
        <v/>
      </c>
      <c r="J212" t="str">
        <f t="shared" si="8"/>
        <v/>
      </c>
      <c r="K212" t="str">
        <f t="shared" si="8"/>
        <v/>
      </c>
    </row>
    <row r="213" spans="1:11" x14ac:dyDescent="0.2">
      <c r="A213" s="2">
        <v>18</v>
      </c>
      <c r="B213" s="2" t="s">
        <v>24</v>
      </c>
      <c r="C213" s="2">
        <v>379.07</v>
      </c>
      <c r="D213" s="2" t="s">
        <v>22</v>
      </c>
      <c r="E213">
        <v>2014</v>
      </c>
      <c r="F213" t="str">
        <f t="shared" si="10"/>
        <v>Profit</v>
      </c>
      <c r="H213" t="str">
        <f t="shared" si="9"/>
        <v/>
      </c>
      <c r="I213" t="str">
        <f t="shared" si="8"/>
        <v/>
      </c>
      <c r="J213" t="str">
        <f t="shared" si="8"/>
        <v/>
      </c>
      <c r="K213" t="str">
        <f t="shared" si="8"/>
        <v/>
      </c>
    </row>
    <row r="214" spans="1:11" x14ac:dyDescent="0.2">
      <c r="A214" s="2">
        <v>5</v>
      </c>
      <c r="B214" s="2" t="s">
        <v>24</v>
      </c>
      <c r="C214" s="2">
        <v>-0.8</v>
      </c>
      <c r="D214" s="2" t="s">
        <v>22</v>
      </c>
      <c r="E214">
        <v>2014</v>
      </c>
      <c r="F214" t="str">
        <f t="shared" si="10"/>
        <v>Loss</v>
      </c>
      <c r="H214" t="str">
        <f t="shared" si="9"/>
        <v/>
      </c>
      <c r="I214" t="str">
        <f t="shared" si="8"/>
        <v/>
      </c>
      <c r="J214" t="str">
        <f t="shared" si="8"/>
        <v/>
      </c>
      <c r="K214" t="str">
        <f t="shared" si="8"/>
        <v/>
      </c>
    </row>
    <row r="215" spans="1:11" x14ac:dyDescent="0.2">
      <c r="A215" s="2">
        <v>20</v>
      </c>
      <c r="B215" s="2" t="s">
        <v>24</v>
      </c>
      <c r="C215" s="2">
        <v>34.57</v>
      </c>
      <c r="D215" s="2" t="s">
        <v>38</v>
      </c>
      <c r="E215">
        <v>2014</v>
      </c>
      <c r="F215" t="str">
        <f t="shared" si="10"/>
        <v>Profit</v>
      </c>
      <c r="H215" t="str">
        <f t="shared" si="9"/>
        <v/>
      </c>
      <c r="I215" t="str">
        <f t="shared" si="8"/>
        <v/>
      </c>
      <c r="J215" t="str">
        <f t="shared" si="8"/>
        <v/>
      </c>
      <c r="K215" t="str">
        <f t="shared" si="8"/>
        <v/>
      </c>
    </row>
    <row r="216" spans="1:11" x14ac:dyDescent="0.2">
      <c r="A216" s="2">
        <v>28</v>
      </c>
      <c r="B216" s="2" t="s">
        <v>24</v>
      </c>
      <c r="C216" s="2">
        <v>-43.57</v>
      </c>
      <c r="D216" s="2" t="s">
        <v>38</v>
      </c>
      <c r="E216">
        <v>2014</v>
      </c>
      <c r="F216" t="str">
        <f t="shared" si="10"/>
        <v>Loss</v>
      </c>
      <c r="H216" t="str">
        <f t="shared" si="9"/>
        <v/>
      </c>
      <c r="I216" t="str">
        <f t="shared" si="8"/>
        <v/>
      </c>
      <c r="J216" t="str">
        <f t="shared" si="8"/>
        <v/>
      </c>
      <c r="K216" t="str">
        <f t="shared" si="8"/>
        <v/>
      </c>
    </row>
    <row r="217" spans="1:11" x14ac:dyDescent="0.2">
      <c r="A217" s="2">
        <v>3</v>
      </c>
      <c r="B217" s="2" t="s">
        <v>31</v>
      </c>
      <c r="C217" s="2">
        <v>-2208.35</v>
      </c>
      <c r="D217" s="2" t="s">
        <v>29</v>
      </c>
      <c r="E217">
        <v>2014</v>
      </c>
      <c r="F217" t="str">
        <f t="shared" si="10"/>
        <v>Loss</v>
      </c>
      <c r="H217" t="str">
        <f t="shared" si="9"/>
        <v/>
      </c>
      <c r="I217" t="str">
        <f t="shared" si="8"/>
        <v>Loss</v>
      </c>
      <c r="J217" t="str">
        <f t="shared" si="8"/>
        <v/>
      </c>
      <c r="K217" t="str">
        <f t="shared" si="8"/>
        <v/>
      </c>
    </row>
    <row r="218" spans="1:11" x14ac:dyDescent="0.2">
      <c r="A218" s="2">
        <v>7</v>
      </c>
      <c r="B218" s="2" t="s">
        <v>24</v>
      </c>
      <c r="C218" s="2">
        <v>-20.89</v>
      </c>
      <c r="D218" s="2" t="s">
        <v>29</v>
      </c>
      <c r="E218">
        <v>2014</v>
      </c>
      <c r="F218" t="str">
        <f t="shared" si="10"/>
        <v>Loss</v>
      </c>
      <c r="H218" t="str">
        <f t="shared" si="9"/>
        <v/>
      </c>
      <c r="I218" t="str">
        <f t="shared" si="9"/>
        <v/>
      </c>
      <c r="J218" t="str">
        <f t="shared" si="9"/>
        <v/>
      </c>
      <c r="K218" t="str">
        <f t="shared" si="9"/>
        <v/>
      </c>
    </row>
    <row r="219" spans="1:11" x14ac:dyDescent="0.2">
      <c r="A219" s="2">
        <v>42</v>
      </c>
      <c r="B219" s="2" t="s">
        <v>24</v>
      </c>
      <c r="C219" s="2">
        <v>169.03</v>
      </c>
      <c r="D219" s="2" t="s">
        <v>38</v>
      </c>
      <c r="E219">
        <v>2014</v>
      </c>
      <c r="F219" t="str">
        <f t="shared" si="10"/>
        <v>Profit</v>
      </c>
      <c r="H219" t="str">
        <f t="shared" ref="H219:K282" si="11">IF($D219=H$1,IF($B219="Technology",IF($A219&lt;11,$F219,""),""),"")</f>
        <v/>
      </c>
      <c r="I219" t="str">
        <f t="shared" si="11"/>
        <v/>
      </c>
      <c r="J219" t="str">
        <f t="shared" si="11"/>
        <v/>
      </c>
      <c r="K219" t="str">
        <f t="shared" si="11"/>
        <v/>
      </c>
    </row>
    <row r="220" spans="1:11" x14ac:dyDescent="0.2">
      <c r="A220" s="2">
        <v>6</v>
      </c>
      <c r="B220" s="2" t="s">
        <v>45</v>
      </c>
      <c r="C220" s="2">
        <v>15.69</v>
      </c>
      <c r="D220" s="2" t="s">
        <v>29</v>
      </c>
      <c r="E220">
        <v>2014</v>
      </c>
      <c r="F220" t="str">
        <f t="shared" si="10"/>
        <v>Profit</v>
      </c>
      <c r="H220" t="str">
        <f t="shared" si="11"/>
        <v/>
      </c>
      <c r="I220" t="str">
        <f t="shared" si="11"/>
        <v/>
      </c>
      <c r="J220" t="str">
        <f t="shared" si="11"/>
        <v/>
      </c>
      <c r="K220" t="str">
        <f t="shared" si="11"/>
        <v/>
      </c>
    </row>
    <row r="221" spans="1:11" x14ac:dyDescent="0.2">
      <c r="A221" s="2">
        <v>32</v>
      </c>
      <c r="B221" s="2" t="s">
        <v>24</v>
      </c>
      <c r="C221" s="2">
        <v>786.43</v>
      </c>
      <c r="D221" s="2" t="s">
        <v>29</v>
      </c>
      <c r="E221">
        <v>2014</v>
      </c>
      <c r="F221" t="str">
        <f t="shared" si="10"/>
        <v>Profit</v>
      </c>
      <c r="H221" t="str">
        <f t="shared" si="11"/>
        <v/>
      </c>
      <c r="I221" t="str">
        <f t="shared" si="11"/>
        <v/>
      </c>
      <c r="J221" t="str">
        <f t="shared" si="11"/>
        <v/>
      </c>
      <c r="K221" t="str">
        <f t="shared" si="11"/>
        <v/>
      </c>
    </row>
    <row r="222" spans="1:11" x14ac:dyDescent="0.2">
      <c r="A222" s="2">
        <v>17</v>
      </c>
      <c r="B222" s="2" t="s">
        <v>45</v>
      </c>
      <c r="C222" s="2">
        <v>-19.600000000000001</v>
      </c>
      <c r="D222" s="2" t="s">
        <v>22</v>
      </c>
      <c r="E222">
        <v>2014</v>
      </c>
      <c r="F222" t="str">
        <f t="shared" si="10"/>
        <v>Loss</v>
      </c>
      <c r="H222" t="str">
        <f t="shared" si="11"/>
        <v/>
      </c>
      <c r="I222" t="str">
        <f t="shared" si="11"/>
        <v/>
      </c>
      <c r="J222" t="str">
        <f t="shared" si="11"/>
        <v/>
      </c>
      <c r="K222" t="str">
        <f t="shared" si="11"/>
        <v/>
      </c>
    </row>
    <row r="223" spans="1:11" x14ac:dyDescent="0.2">
      <c r="A223" s="2">
        <v>15</v>
      </c>
      <c r="B223" s="2" t="s">
        <v>24</v>
      </c>
      <c r="C223" s="2">
        <v>368.4</v>
      </c>
      <c r="D223" s="2" t="s">
        <v>22</v>
      </c>
      <c r="E223">
        <v>2014</v>
      </c>
      <c r="F223" t="str">
        <f t="shared" si="10"/>
        <v>Profit</v>
      </c>
      <c r="H223" t="str">
        <f t="shared" si="11"/>
        <v/>
      </c>
      <c r="I223" t="str">
        <f t="shared" si="11"/>
        <v/>
      </c>
      <c r="J223" t="str">
        <f t="shared" si="11"/>
        <v/>
      </c>
      <c r="K223" t="str">
        <f t="shared" si="11"/>
        <v/>
      </c>
    </row>
    <row r="224" spans="1:11" x14ac:dyDescent="0.2">
      <c r="A224" s="2">
        <v>20</v>
      </c>
      <c r="B224" s="2" t="s">
        <v>24</v>
      </c>
      <c r="C224" s="2">
        <v>31.16</v>
      </c>
      <c r="D224" s="2" t="s">
        <v>29</v>
      </c>
      <c r="E224">
        <v>2014</v>
      </c>
      <c r="F224" t="str">
        <f t="shared" si="10"/>
        <v>Profit</v>
      </c>
      <c r="H224" t="str">
        <f t="shared" si="11"/>
        <v/>
      </c>
      <c r="I224" t="str">
        <f t="shared" si="11"/>
        <v/>
      </c>
      <c r="J224" t="str">
        <f t="shared" si="11"/>
        <v/>
      </c>
      <c r="K224" t="str">
        <f t="shared" si="11"/>
        <v/>
      </c>
    </row>
    <row r="225" spans="1:11" x14ac:dyDescent="0.2">
      <c r="A225" s="2">
        <v>2</v>
      </c>
      <c r="B225" s="2" t="s">
        <v>24</v>
      </c>
      <c r="C225" s="2">
        <v>-25.84</v>
      </c>
      <c r="D225" s="2" t="s">
        <v>29</v>
      </c>
      <c r="E225">
        <v>2014</v>
      </c>
      <c r="F225" t="str">
        <f t="shared" si="10"/>
        <v>Loss</v>
      </c>
      <c r="H225" t="str">
        <f t="shared" si="11"/>
        <v/>
      </c>
      <c r="I225" t="str">
        <f t="shared" si="11"/>
        <v/>
      </c>
      <c r="J225" t="str">
        <f t="shared" si="11"/>
        <v/>
      </c>
      <c r="K225" t="str">
        <f t="shared" si="11"/>
        <v/>
      </c>
    </row>
    <row r="226" spans="1:11" x14ac:dyDescent="0.2">
      <c r="A226" s="2">
        <v>29</v>
      </c>
      <c r="B226" s="2" t="s">
        <v>45</v>
      </c>
      <c r="C226" s="2">
        <v>75.03</v>
      </c>
      <c r="D226" s="2" t="s">
        <v>29</v>
      </c>
      <c r="E226">
        <v>2014</v>
      </c>
      <c r="F226" t="str">
        <f t="shared" si="10"/>
        <v>Profit</v>
      </c>
      <c r="H226" t="str">
        <f t="shared" si="11"/>
        <v/>
      </c>
      <c r="I226" t="str">
        <f t="shared" si="11"/>
        <v/>
      </c>
      <c r="J226" t="str">
        <f t="shared" si="11"/>
        <v/>
      </c>
      <c r="K226" t="str">
        <f t="shared" si="11"/>
        <v/>
      </c>
    </row>
    <row r="227" spans="1:11" x14ac:dyDescent="0.2">
      <c r="A227" s="2">
        <v>34</v>
      </c>
      <c r="B227" s="2" t="s">
        <v>31</v>
      </c>
      <c r="C227" s="2">
        <v>112.11</v>
      </c>
      <c r="D227" s="2" t="s">
        <v>29</v>
      </c>
      <c r="E227">
        <v>2014</v>
      </c>
      <c r="F227" t="str">
        <f t="shared" si="10"/>
        <v>Profit</v>
      </c>
      <c r="H227" t="str">
        <f t="shared" si="11"/>
        <v/>
      </c>
      <c r="I227" t="str">
        <f t="shared" si="11"/>
        <v/>
      </c>
      <c r="J227" t="str">
        <f t="shared" si="11"/>
        <v/>
      </c>
      <c r="K227" t="str">
        <f t="shared" si="11"/>
        <v/>
      </c>
    </row>
    <row r="228" spans="1:11" x14ac:dyDescent="0.2">
      <c r="A228" s="2">
        <v>41</v>
      </c>
      <c r="B228" s="2" t="s">
        <v>31</v>
      </c>
      <c r="C228" s="2">
        <v>-77.430000000000007</v>
      </c>
      <c r="D228" s="2" t="s">
        <v>22</v>
      </c>
      <c r="E228">
        <v>2014</v>
      </c>
      <c r="F228" t="str">
        <f t="shared" si="10"/>
        <v>Loss</v>
      </c>
      <c r="H228" t="str">
        <f t="shared" si="11"/>
        <v/>
      </c>
      <c r="I228" t="str">
        <f t="shared" si="11"/>
        <v/>
      </c>
      <c r="J228" t="str">
        <f t="shared" si="11"/>
        <v/>
      </c>
      <c r="K228" t="str">
        <f t="shared" si="11"/>
        <v/>
      </c>
    </row>
    <row r="229" spans="1:11" x14ac:dyDescent="0.2">
      <c r="A229" s="2">
        <v>49</v>
      </c>
      <c r="B229" s="2" t="s">
        <v>45</v>
      </c>
      <c r="C229" s="2">
        <v>30.44</v>
      </c>
      <c r="D229" s="2" t="s">
        <v>22</v>
      </c>
      <c r="E229">
        <v>2014</v>
      </c>
      <c r="F229" t="str">
        <f t="shared" si="10"/>
        <v>Profit</v>
      </c>
      <c r="H229" t="str">
        <f t="shared" si="11"/>
        <v/>
      </c>
      <c r="I229" t="str">
        <f t="shared" si="11"/>
        <v/>
      </c>
      <c r="J229" t="str">
        <f t="shared" si="11"/>
        <v/>
      </c>
      <c r="K229" t="str">
        <f t="shared" si="11"/>
        <v/>
      </c>
    </row>
    <row r="230" spans="1:11" x14ac:dyDescent="0.2">
      <c r="A230" s="2">
        <v>2</v>
      </c>
      <c r="B230" s="2" t="s">
        <v>24</v>
      </c>
      <c r="C230" s="2">
        <v>-2.11</v>
      </c>
      <c r="D230" s="2" t="s">
        <v>22</v>
      </c>
      <c r="E230">
        <v>2014</v>
      </c>
      <c r="F230" t="str">
        <f t="shared" si="10"/>
        <v>Loss</v>
      </c>
      <c r="H230" t="str">
        <f t="shared" si="11"/>
        <v/>
      </c>
      <c r="I230" t="str">
        <f t="shared" si="11"/>
        <v/>
      </c>
      <c r="J230" t="str">
        <f t="shared" si="11"/>
        <v/>
      </c>
      <c r="K230" t="str">
        <f t="shared" si="11"/>
        <v/>
      </c>
    </row>
    <row r="231" spans="1:11" x14ac:dyDescent="0.2">
      <c r="A231" s="2">
        <v>39</v>
      </c>
      <c r="B231" s="2" t="s">
        <v>31</v>
      </c>
      <c r="C231" s="2">
        <v>936.39</v>
      </c>
      <c r="D231" s="2" t="s">
        <v>22</v>
      </c>
      <c r="E231">
        <v>2014</v>
      </c>
      <c r="F231" t="str">
        <f t="shared" si="10"/>
        <v>Profit</v>
      </c>
      <c r="H231" t="str">
        <f t="shared" si="11"/>
        <v/>
      </c>
      <c r="I231" t="str">
        <f t="shared" si="11"/>
        <v/>
      </c>
      <c r="J231" t="str">
        <f t="shared" si="11"/>
        <v/>
      </c>
      <c r="K231" t="str">
        <f t="shared" si="11"/>
        <v/>
      </c>
    </row>
    <row r="232" spans="1:11" x14ac:dyDescent="0.2">
      <c r="A232" s="2">
        <v>40</v>
      </c>
      <c r="B232" s="2" t="s">
        <v>31</v>
      </c>
      <c r="C232" s="2">
        <v>1590.88</v>
      </c>
      <c r="D232" s="2" t="s">
        <v>29</v>
      </c>
      <c r="E232">
        <v>2014</v>
      </c>
      <c r="F232" t="str">
        <f t="shared" si="10"/>
        <v>Profit</v>
      </c>
      <c r="H232" t="str">
        <f t="shared" si="11"/>
        <v/>
      </c>
      <c r="I232" t="str">
        <f t="shared" si="11"/>
        <v/>
      </c>
      <c r="J232" t="str">
        <f t="shared" si="11"/>
        <v/>
      </c>
      <c r="K232" t="str">
        <f t="shared" si="11"/>
        <v/>
      </c>
    </row>
    <row r="233" spans="1:11" x14ac:dyDescent="0.2">
      <c r="A233" s="2">
        <v>42</v>
      </c>
      <c r="B233" s="2" t="s">
        <v>24</v>
      </c>
      <c r="C233" s="2">
        <v>-108.05</v>
      </c>
      <c r="D233" s="2" t="s">
        <v>29</v>
      </c>
      <c r="E233">
        <v>2014</v>
      </c>
      <c r="F233" t="str">
        <f t="shared" si="10"/>
        <v>Loss</v>
      </c>
      <c r="H233" t="str">
        <f t="shared" si="11"/>
        <v/>
      </c>
      <c r="I233" t="str">
        <f t="shared" si="11"/>
        <v/>
      </c>
      <c r="J233" t="str">
        <f t="shared" si="11"/>
        <v/>
      </c>
      <c r="K233" t="str">
        <f t="shared" si="11"/>
        <v/>
      </c>
    </row>
    <row r="234" spans="1:11" x14ac:dyDescent="0.2">
      <c r="A234" s="2">
        <v>48</v>
      </c>
      <c r="B234" s="2" t="s">
        <v>45</v>
      </c>
      <c r="C234" s="2">
        <v>35.380000000000003</v>
      </c>
      <c r="D234" s="2" t="s">
        <v>38</v>
      </c>
      <c r="E234">
        <v>2014</v>
      </c>
      <c r="F234" t="str">
        <f t="shared" si="10"/>
        <v>Profit</v>
      </c>
      <c r="H234" t="str">
        <f t="shared" si="11"/>
        <v/>
      </c>
      <c r="I234" t="str">
        <f t="shared" si="11"/>
        <v/>
      </c>
      <c r="J234" t="str">
        <f t="shared" si="11"/>
        <v/>
      </c>
      <c r="K234" t="str">
        <f t="shared" si="11"/>
        <v/>
      </c>
    </row>
    <row r="235" spans="1:11" x14ac:dyDescent="0.2">
      <c r="A235" s="2">
        <v>48</v>
      </c>
      <c r="B235" s="2" t="s">
        <v>24</v>
      </c>
      <c r="C235" s="2">
        <v>-115.8</v>
      </c>
      <c r="D235" s="2" t="s">
        <v>38</v>
      </c>
      <c r="E235">
        <v>2014</v>
      </c>
      <c r="F235" t="str">
        <f t="shared" si="10"/>
        <v>Loss</v>
      </c>
      <c r="H235" t="str">
        <f t="shared" si="11"/>
        <v/>
      </c>
      <c r="I235" t="str">
        <f t="shared" si="11"/>
        <v/>
      </c>
      <c r="J235" t="str">
        <f t="shared" si="11"/>
        <v/>
      </c>
      <c r="K235" t="str">
        <f t="shared" si="11"/>
        <v/>
      </c>
    </row>
    <row r="236" spans="1:11" x14ac:dyDescent="0.2">
      <c r="A236" s="2">
        <v>19</v>
      </c>
      <c r="B236" s="2" t="s">
        <v>31</v>
      </c>
      <c r="C236" s="2">
        <v>149.19</v>
      </c>
      <c r="D236" s="2" t="s">
        <v>22</v>
      </c>
      <c r="E236">
        <v>2014</v>
      </c>
      <c r="F236" t="str">
        <f t="shared" si="10"/>
        <v>Profit</v>
      </c>
      <c r="H236" t="str">
        <f t="shared" si="11"/>
        <v/>
      </c>
      <c r="I236" t="str">
        <f t="shared" si="11"/>
        <v/>
      </c>
      <c r="J236" t="str">
        <f t="shared" si="11"/>
        <v/>
      </c>
      <c r="K236" t="str">
        <f t="shared" si="11"/>
        <v/>
      </c>
    </row>
    <row r="237" spans="1:11" x14ac:dyDescent="0.2">
      <c r="A237" s="2">
        <v>27</v>
      </c>
      <c r="B237" s="2" t="s">
        <v>31</v>
      </c>
      <c r="C237" s="2">
        <v>-84.1</v>
      </c>
      <c r="D237" s="2" t="s">
        <v>29</v>
      </c>
      <c r="E237">
        <v>2014</v>
      </c>
      <c r="F237" t="str">
        <f t="shared" si="10"/>
        <v>Loss</v>
      </c>
      <c r="H237" t="str">
        <f t="shared" si="11"/>
        <v/>
      </c>
      <c r="I237" t="str">
        <f t="shared" si="11"/>
        <v/>
      </c>
      <c r="J237" t="str">
        <f t="shared" si="11"/>
        <v/>
      </c>
      <c r="K237" t="str">
        <f t="shared" si="11"/>
        <v/>
      </c>
    </row>
    <row r="238" spans="1:11" x14ac:dyDescent="0.2">
      <c r="A238" s="2">
        <v>46</v>
      </c>
      <c r="B238" s="2" t="s">
        <v>31</v>
      </c>
      <c r="C238" s="2">
        <v>258.17</v>
      </c>
      <c r="D238" s="2" t="s">
        <v>29</v>
      </c>
      <c r="E238">
        <v>2014</v>
      </c>
      <c r="F238" t="str">
        <f t="shared" si="10"/>
        <v>Profit</v>
      </c>
      <c r="H238" t="str">
        <f t="shared" si="11"/>
        <v/>
      </c>
      <c r="I238" t="str">
        <f t="shared" si="11"/>
        <v/>
      </c>
      <c r="J238" t="str">
        <f t="shared" si="11"/>
        <v/>
      </c>
      <c r="K238" t="str">
        <f t="shared" si="11"/>
        <v/>
      </c>
    </row>
    <row r="239" spans="1:11" x14ac:dyDescent="0.2">
      <c r="A239" s="2">
        <v>18</v>
      </c>
      <c r="B239" s="2" t="s">
        <v>24</v>
      </c>
      <c r="C239" s="2">
        <v>4.59</v>
      </c>
      <c r="D239" s="2" t="s">
        <v>29</v>
      </c>
      <c r="E239">
        <v>2014</v>
      </c>
      <c r="F239" t="str">
        <f t="shared" si="10"/>
        <v>Profit</v>
      </c>
      <c r="H239" t="str">
        <f t="shared" si="11"/>
        <v/>
      </c>
      <c r="I239" t="str">
        <f t="shared" si="11"/>
        <v/>
      </c>
      <c r="J239" t="str">
        <f t="shared" si="11"/>
        <v/>
      </c>
      <c r="K239" t="str">
        <f t="shared" si="11"/>
        <v/>
      </c>
    </row>
    <row r="240" spans="1:11" x14ac:dyDescent="0.2">
      <c r="A240" s="2">
        <v>1</v>
      </c>
      <c r="B240" s="2" t="s">
        <v>31</v>
      </c>
      <c r="C240" s="2">
        <v>-227.59</v>
      </c>
      <c r="D240" s="2" t="s">
        <v>66</v>
      </c>
      <c r="E240">
        <v>2014</v>
      </c>
      <c r="F240" t="str">
        <f t="shared" si="10"/>
        <v>Loss</v>
      </c>
      <c r="H240" t="str">
        <f t="shared" si="11"/>
        <v/>
      </c>
      <c r="I240" t="str">
        <f t="shared" si="11"/>
        <v/>
      </c>
      <c r="J240" t="str">
        <f t="shared" si="11"/>
        <v/>
      </c>
      <c r="K240" t="str">
        <f t="shared" si="11"/>
        <v>Loss</v>
      </c>
    </row>
    <row r="241" spans="1:11" x14ac:dyDescent="0.2">
      <c r="A241" s="2">
        <v>30</v>
      </c>
      <c r="B241" s="2" t="s">
        <v>31</v>
      </c>
      <c r="C241" s="2">
        <v>163.58000000000001</v>
      </c>
      <c r="D241" s="2" t="s">
        <v>22</v>
      </c>
      <c r="E241">
        <v>2014</v>
      </c>
      <c r="F241" t="str">
        <f t="shared" si="10"/>
        <v>Profit</v>
      </c>
      <c r="H241" t="str">
        <f t="shared" si="11"/>
        <v/>
      </c>
      <c r="I241" t="str">
        <f t="shared" si="11"/>
        <v/>
      </c>
      <c r="J241" t="str">
        <f t="shared" si="11"/>
        <v/>
      </c>
      <c r="K241" t="str">
        <f t="shared" si="11"/>
        <v/>
      </c>
    </row>
    <row r="242" spans="1:11" x14ac:dyDescent="0.2">
      <c r="A242" s="2">
        <v>7</v>
      </c>
      <c r="B242" s="2" t="s">
        <v>31</v>
      </c>
      <c r="C242" s="2">
        <v>-290.02999999999997</v>
      </c>
      <c r="D242" s="2" t="s">
        <v>22</v>
      </c>
      <c r="E242">
        <v>2014</v>
      </c>
      <c r="F242" t="str">
        <f t="shared" si="10"/>
        <v>Loss</v>
      </c>
      <c r="H242" t="str">
        <f t="shared" si="11"/>
        <v>Loss</v>
      </c>
      <c r="I242" t="str">
        <f t="shared" si="11"/>
        <v/>
      </c>
      <c r="J242" t="str">
        <f t="shared" si="11"/>
        <v/>
      </c>
      <c r="K242" t="str">
        <f t="shared" si="11"/>
        <v/>
      </c>
    </row>
    <row r="243" spans="1:11" x14ac:dyDescent="0.2">
      <c r="A243" s="2">
        <v>9</v>
      </c>
      <c r="B243" s="2" t="s">
        <v>45</v>
      </c>
      <c r="C243" s="2">
        <v>-204.2</v>
      </c>
      <c r="D243" s="2" t="s">
        <v>29</v>
      </c>
      <c r="E243">
        <v>2014</v>
      </c>
      <c r="F243" t="str">
        <f t="shared" si="10"/>
        <v>Loss</v>
      </c>
      <c r="H243" t="str">
        <f t="shared" si="11"/>
        <v/>
      </c>
      <c r="I243" t="str">
        <f t="shared" si="11"/>
        <v/>
      </c>
      <c r="J243" t="str">
        <f t="shared" si="11"/>
        <v/>
      </c>
      <c r="K243" t="str">
        <f t="shared" si="11"/>
        <v/>
      </c>
    </row>
    <row r="244" spans="1:11" x14ac:dyDescent="0.2">
      <c r="A244" s="2">
        <v>1</v>
      </c>
      <c r="B244" s="2" t="s">
        <v>24</v>
      </c>
      <c r="C244" s="2">
        <v>-10.52</v>
      </c>
      <c r="D244" s="2" t="s">
        <v>22</v>
      </c>
      <c r="E244">
        <v>2014</v>
      </c>
      <c r="F244" t="str">
        <f t="shared" si="10"/>
        <v>Loss</v>
      </c>
      <c r="H244" t="str">
        <f t="shared" si="11"/>
        <v/>
      </c>
      <c r="I244" t="str">
        <f t="shared" si="11"/>
        <v/>
      </c>
      <c r="J244" t="str">
        <f t="shared" si="11"/>
        <v/>
      </c>
      <c r="K244" t="str">
        <f t="shared" si="11"/>
        <v/>
      </c>
    </row>
    <row r="245" spans="1:11" x14ac:dyDescent="0.2">
      <c r="A245" s="2">
        <v>23</v>
      </c>
      <c r="B245" s="2" t="s">
        <v>24</v>
      </c>
      <c r="C245" s="2">
        <v>-27.79</v>
      </c>
      <c r="D245" s="2" t="s">
        <v>38</v>
      </c>
      <c r="E245">
        <v>2014</v>
      </c>
      <c r="F245" t="str">
        <f t="shared" si="10"/>
        <v>Loss</v>
      </c>
      <c r="H245" t="str">
        <f t="shared" si="11"/>
        <v/>
      </c>
      <c r="I245" t="str">
        <f t="shared" si="11"/>
        <v/>
      </c>
      <c r="J245" t="str">
        <f t="shared" si="11"/>
        <v/>
      </c>
      <c r="K245" t="str">
        <f t="shared" si="11"/>
        <v/>
      </c>
    </row>
    <row r="246" spans="1:11" x14ac:dyDescent="0.2">
      <c r="A246" s="2">
        <v>15</v>
      </c>
      <c r="B246" s="2" t="s">
        <v>31</v>
      </c>
      <c r="C246" s="2">
        <v>242.01</v>
      </c>
      <c r="D246" s="2" t="s">
        <v>38</v>
      </c>
      <c r="E246">
        <v>2014</v>
      </c>
      <c r="F246" t="str">
        <f t="shared" si="10"/>
        <v>Profit</v>
      </c>
      <c r="H246" t="str">
        <f t="shared" si="11"/>
        <v/>
      </c>
      <c r="I246" t="str">
        <f t="shared" si="11"/>
        <v/>
      </c>
      <c r="J246" t="str">
        <f t="shared" si="11"/>
        <v/>
      </c>
      <c r="K246" t="str">
        <f t="shared" si="11"/>
        <v/>
      </c>
    </row>
    <row r="247" spans="1:11" x14ac:dyDescent="0.2">
      <c r="A247" s="2">
        <v>23</v>
      </c>
      <c r="B247" s="2" t="s">
        <v>31</v>
      </c>
      <c r="C247" s="2">
        <v>236.89</v>
      </c>
      <c r="D247" s="2" t="s">
        <v>38</v>
      </c>
      <c r="E247">
        <v>2014</v>
      </c>
      <c r="F247" t="str">
        <f t="shared" si="10"/>
        <v>Profit</v>
      </c>
      <c r="H247" t="str">
        <f t="shared" si="11"/>
        <v/>
      </c>
      <c r="I247" t="str">
        <f t="shared" si="11"/>
        <v/>
      </c>
      <c r="J247" t="str">
        <f t="shared" si="11"/>
        <v/>
      </c>
      <c r="K247" t="str">
        <f t="shared" si="11"/>
        <v/>
      </c>
    </row>
    <row r="248" spans="1:11" x14ac:dyDescent="0.2">
      <c r="A248" s="2">
        <v>28</v>
      </c>
      <c r="B248" s="2" t="s">
        <v>45</v>
      </c>
      <c r="C248" s="2">
        <v>-176.67</v>
      </c>
      <c r="D248" s="2" t="s">
        <v>29</v>
      </c>
      <c r="E248">
        <v>2014</v>
      </c>
      <c r="F248" t="str">
        <f t="shared" si="10"/>
        <v>Loss</v>
      </c>
      <c r="H248" t="str">
        <f t="shared" si="11"/>
        <v/>
      </c>
      <c r="I248" t="str">
        <f t="shared" si="11"/>
        <v/>
      </c>
      <c r="J248" t="str">
        <f t="shared" si="11"/>
        <v/>
      </c>
      <c r="K248" t="str">
        <f t="shared" si="11"/>
        <v/>
      </c>
    </row>
    <row r="249" spans="1:11" x14ac:dyDescent="0.2">
      <c r="A249" s="2">
        <v>45</v>
      </c>
      <c r="B249" s="2" t="s">
        <v>24</v>
      </c>
      <c r="C249" s="2">
        <v>186.28</v>
      </c>
      <c r="D249" s="2" t="s">
        <v>29</v>
      </c>
      <c r="E249">
        <v>2014</v>
      </c>
      <c r="F249" t="str">
        <f t="shared" si="10"/>
        <v>Profit</v>
      </c>
      <c r="H249" t="str">
        <f t="shared" si="11"/>
        <v/>
      </c>
      <c r="I249" t="str">
        <f t="shared" si="11"/>
        <v/>
      </c>
      <c r="J249" t="str">
        <f t="shared" si="11"/>
        <v/>
      </c>
      <c r="K249" t="str">
        <f t="shared" si="11"/>
        <v/>
      </c>
    </row>
    <row r="250" spans="1:11" x14ac:dyDescent="0.2">
      <c r="A250" s="2">
        <v>26</v>
      </c>
      <c r="B250" s="2" t="s">
        <v>24</v>
      </c>
      <c r="C250" s="2">
        <v>-102.11</v>
      </c>
      <c r="D250" s="2" t="s">
        <v>38</v>
      </c>
      <c r="E250">
        <v>2014</v>
      </c>
      <c r="F250" t="str">
        <f t="shared" si="10"/>
        <v>Loss</v>
      </c>
      <c r="H250" t="str">
        <f t="shared" si="11"/>
        <v/>
      </c>
      <c r="I250" t="str">
        <f t="shared" si="11"/>
        <v/>
      </c>
      <c r="J250" t="str">
        <f t="shared" si="11"/>
        <v/>
      </c>
      <c r="K250" t="str">
        <f t="shared" si="11"/>
        <v/>
      </c>
    </row>
    <row r="251" spans="1:11" x14ac:dyDescent="0.2">
      <c r="A251" s="2">
        <v>18</v>
      </c>
      <c r="B251" s="2" t="s">
        <v>45</v>
      </c>
      <c r="C251" s="2">
        <v>51.41</v>
      </c>
      <c r="D251" s="2" t="s">
        <v>38</v>
      </c>
      <c r="E251">
        <v>2014</v>
      </c>
      <c r="F251" t="str">
        <f t="shared" si="10"/>
        <v>Profit</v>
      </c>
      <c r="H251" t="str">
        <f t="shared" si="11"/>
        <v/>
      </c>
      <c r="I251" t="str">
        <f t="shared" si="11"/>
        <v/>
      </c>
      <c r="J251" t="str">
        <f t="shared" si="11"/>
        <v/>
      </c>
      <c r="K251" t="str">
        <f t="shared" si="11"/>
        <v/>
      </c>
    </row>
    <row r="252" spans="1:11" x14ac:dyDescent="0.2">
      <c r="A252" s="2">
        <v>27</v>
      </c>
      <c r="B252" s="2" t="s">
        <v>24</v>
      </c>
      <c r="C252" s="2">
        <v>8.09</v>
      </c>
      <c r="D252" s="2" t="s">
        <v>29</v>
      </c>
      <c r="E252">
        <v>2014</v>
      </c>
      <c r="F252" t="str">
        <f t="shared" si="10"/>
        <v>Profit</v>
      </c>
      <c r="H252" t="str">
        <f t="shared" si="11"/>
        <v/>
      </c>
      <c r="I252" t="str">
        <f t="shared" si="11"/>
        <v/>
      </c>
      <c r="J252" t="str">
        <f t="shared" si="11"/>
        <v/>
      </c>
      <c r="K252" t="str">
        <f t="shared" si="11"/>
        <v/>
      </c>
    </row>
    <row r="253" spans="1:11" x14ac:dyDescent="0.2">
      <c r="A253" s="2">
        <v>50</v>
      </c>
      <c r="B253" s="2" t="s">
        <v>24</v>
      </c>
      <c r="C253" s="2">
        <v>-169.73</v>
      </c>
      <c r="D253" s="2" t="s">
        <v>22</v>
      </c>
      <c r="E253">
        <v>2014</v>
      </c>
      <c r="F253" t="str">
        <f t="shared" si="10"/>
        <v>Loss</v>
      </c>
      <c r="H253" t="str">
        <f t="shared" si="11"/>
        <v/>
      </c>
      <c r="I253" t="str">
        <f t="shared" si="11"/>
        <v/>
      </c>
      <c r="J253" t="str">
        <f t="shared" si="11"/>
        <v/>
      </c>
      <c r="K253" t="str">
        <f t="shared" si="11"/>
        <v/>
      </c>
    </row>
    <row r="254" spans="1:11" x14ac:dyDescent="0.2">
      <c r="A254" s="2">
        <v>29</v>
      </c>
      <c r="B254" s="2" t="s">
        <v>24</v>
      </c>
      <c r="C254" s="2">
        <v>-1.64</v>
      </c>
      <c r="D254" s="2" t="s">
        <v>22</v>
      </c>
      <c r="E254">
        <v>2014</v>
      </c>
      <c r="F254" t="str">
        <f t="shared" si="10"/>
        <v>Loss</v>
      </c>
      <c r="H254" t="str">
        <f t="shared" si="11"/>
        <v/>
      </c>
      <c r="I254" t="str">
        <f t="shared" si="11"/>
        <v/>
      </c>
      <c r="J254" t="str">
        <f t="shared" si="11"/>
        <v/>
      </c>
      <c r="K254" t="str">
        <f t="shared" si="11"/>
        <v/>
      </c>
    </row>
    <row r="255" spans="1:11" x14ac:dyDescent="0.2">
      <c r="A255" s="2">
        <v>17</v>
      </c>
      <c r="B255" s="2" t="s">
        <v>24</v>
      </c>
      <c r="C255" s="2">
        <v>-480.15</v>
      </c>
      <c r="D255" s="2" t="s">
        <v>29</v>
      </c>
      <c r="E255">
        <v>2014</v>
      </c>
      <c r="F255" t="str">
        <f t="shared" si="10"/>
        <v>Loss</v>
      </c>
      <c r="H255" t="str">
        <f t="shared" si="11"/>
        <v/>
      </c>
      <c r="I255" t="str">
        <f t="shared" si="11"/>
        <v/>
      </c>
      <c r="J255" t="str">
        <f t="shared" si="11"/>
        <v/>
      </c>
      <c r="K255" t="str">
        <f t="shared" si="11"/>
        <v/>
      </c>
    </row>
    <row r="256" spans="1:11" x14ac:dyDescent="0.2">
      <c r="A256" s="2">
        <v>49</v>
      </c>
      <c r="B256" s="2" t="s">
        <v>24</v>
      </c>
      <c r="C256" s="2">
        <v>-20.92</v>
      </c>
      <c r="D256" s="2" t="s">
        <v>29</v>
      </c>
      <c r="E256">
        <v>2014</v>
      </c>
      <c r="F256" t="str">
        <f t="shared" si="10"/>
        <v>Loss</v>
      </c>
      <c r="H256" t="str">
        <f t="shared" si="11"/>
        <v/>
      </c>
      <c r="I256" t="str">
        <f t="shared" si="11"/>
        <v/>
      </c>
      <c r="J256" t="str">
        <f t="shared" si="11"/>
        <v/>
      </c>
      <c r="K256" t="str">
        <f t="shared" si="11"/>
        <v/>
      </c>
    </row>
    <row r="257" spans="1:11" x14ac:dyDescent="0.2">
      <c r="A257" s="2">
        <v>44</v>
      </c>
      <c r="B257" s="2" t="s">
        <v>31</v>
      </c>
      <c r="C257" s="2">
        <v>1377.07</v>
      </c>
      <c r="D257" s="2" t="s">
        <v>29</v>
      </c>
      <c r="E257">
        <v>2014</v>
      </c>
      <c r="F257" t="str">
        <f t="shared" si="10"/>
        <v>Profit</v>
      </c>
      <c r="H257" t="str">
        <f t="shared" si="11"/>
        <v/>
      </c>
      <c r="I257" t="str">
        <f t="shared" si="11"/>
        <v/>
      </c>
      <c r="J257" t="str">
        <f t="shared" si="11"/>
        <v/>
      </c>
      <c r="K257" t="str">
        <f t="shared" si="11"/>
        <v/>
      </c>
    </row>
    <row r="258" spans="1:11" x14ac:dyDescent="0.2">
      <c r="A258" s="2">
        <v>16</v>
      </c>
      <c r="B258" s="2" t="s">
        <v>24</v>
      </c>
      <c r="C258" s="2">
        <v>22.05</v>
      </c>
      <c r="D258" s="2" t="s">
        <v>38</v>
      </c>
      <c r="E258">
        <v>2014</v>
      </c>
      <c r="F258" t="str">
        <f t="shared" si="10"/>
        <v>Profit</v>
      </c>
      <c r="H258" t="str">
        <f t="shared" si="11"/>
        <v/>
      </c>
      <c r="I258" t="str">
        <f t="shared" si="11"/>
        <v/>
      </c>
      <c r="J258" t="str">
        <f t="shared" si="11"/>
        <v/>
      </c>
      <c r="K258" t="str">
        <f t="shared" si="11"/>
        <v/>
      </c>
    </row>
    <row r="259" spans="1:11" x14ac:dyDescent="0.2">
      <c r="A259" s="2">
        <v>39</v>
      </c>
      <c r="B259" s="2" t="s">
        <v>45</v>
      </c>
      <c r="C259" s="2">
        <v>549.44000000000005</v>
      </c>
      <c r="D259" s="2" t="s">
        <v>38</v>
      </c>
      <c r="E259">
        <v>2014</v>
      </c>
      <c r="F259" t="str">
        <f t="shared" ref="F259:F322" si="12">IF(C259&lt;0,"Loss","Profit")</f>
        <v>Profit</v>
      </c>
      <c r="H259" t="str">
        <f t="shared" si="11"/>
        <v/>
      </c>
      <c r="I259" t="str">
        <f t="shared" si="11"/>
        <v/>
      </c>
      <c r="J259" t="str">
        <f t="shared" si="11"/>
        <v/>
      </c>
      <c r="K259" t="str">
        <f t="shared" si="11"/>
        <v/>
      </c>
    </row>
    <row r="260" spans="1:11" x14ac:dyDescent="0.2">
      <c r="A260" s="2">
        <v>14</v>
      </c>
      <c r="B260" s="2" t="s">
        <v>45</v>
      </c>
      <c r="C260" s="2">
        <v>43.46</v>
      </c>
      <c r="D260" s="2" t="s">
        <v>38</v>
      </c>
      <c r="E260">
        <v>2014</v>
      </c>
      <c r="F260" t="str">
        <f t="shared" si="12"/>
        <v>Profit</v>
      </c>
      <c r="H260" t="str">
        <f t="shared" si="11"/>
        <v/>
      </c>
      <c r="I260" t="str">
        <f t="shared" si="11"/>
        <v/>
      </c>
      <c r="J260" t="str">
        <f t="shared" si="11"/>
        <v/>
      </c>
      <c r="K260" t="str">
        <f t="shared" si="11"/>
        <v/>
      </c>
    </row>
    <row r="261" spans="1:11" x14ac:dyDescent="0.2">
      <c r="A261" s="2">
        <v>11</v>
      </c>
      <c r="B261" s="2" t="s">
        <v>24</v>
      </c>
      <c r="C261" s="2">
        <v>-17.079999999999998</v>
      </c>
      <c r="D261" s="2" t="s">
        <v>29</v>
      </c>
      <c r="E261">
        <v>2014</v>
      </c>
      <c r="F261" t="str">
        <f t="shared" si="12"/>
        <v>Loss</v>
      </c>
      <c r="H261" t="str">
        <f t="shared" si="11"/>
        <v/>
      </c>
      <c r="I261" t="str">
        <f t="shared" si="11"/>
        <v/>
      </c>
      <c r="J261" t="str">
        <f t="shared" si="11"/>
        <v/>
      </c>
      <c r="K261" t="str">
        <f t="shared" si="11"/>
        <v/>
      </c>
    </row>
    <row r="262" spans="1:11" x14ac:dyDescent="0.2">
      <c r="A262" s="2">
        <v>21</v>
      </c>
      <c r="B262" s="2" t="s">
        <v>45</v>
      </c>
      <c r="C262" s="2">
        <v>84.38</v>
      </c>
      <c r="D262" s="2" t="s">
        <v>29</v>
      </c>
      <c r="E262">
        <v>2014</v>
      </c>
      <c r="F262" t="str">
        <f t="shared" si="12"/>
        <v>Profit</v>
      </c>
      <c r="H262" t="str">
        <f t="shared" si="11"/>
        <v/>
      </c>
      <c r="I262" t="str">
        <f t="shared" si="11"/>
        <v/>
      </c>
      <c r="J262" t="str">
        <f t="shared" si="11"/>
        <v/>
      </c>
      <c r="K262" t="str">
        <f t="shared" si="11"/>
        <v/>
      </c>
    </row>
    <row r="263" spans="1:11" x14ac:dyDescent="0.2">
      <c r="A263" s="2">
        <v>36</v>
      </c>
      <c r="B263" s="2" t="s">
        <v>31</v>
      </c>
      <c r="C263" s="2">
        <v>-574.91999999999996</v>
      </c>
      <c r="D263" s="2" t="s">
        <v>22</v>
      </c>
      <c r="E263">
        <v>2014</v>
      </c>
      <c r="F263" t="str">
        <f t="shared" si="12"/>
        <v>Loss</v>
      </c>
      <c r="H263" t="str">
        <f t="shared" si="11"/>
        <v/>
      </c>
      <c r="I263" t="str">
        <f t="shared" si="11"/>
        <v/>
      </c>
      <c r="J263" t="str">
        <f t="shared" si="11"/>
        <v/>
      </c>
      <c r="K263" t="str">
        <f t="shared" si="11"/>
        <v/>
      </c>
    </row>
    <row r="264" spans="1:11" x14ac:dyDescent="0.2">
      <c r="A264" s="2">
        <v>36</v>
      </c>
      <c r="B264" s="2" t="s">
        <v>31</v>
      </c>
      <c r="C264" s="2">
        <v>547.65</v>
      </c>
      <c r="D264" s="2" t="s">
        <v>29</v>
      </c>
      <c r="E264">
        <v>2014</v>
      </c>
      <c r="F264" t="str">
        <f t="shared" si="12"/>
        <v>Profit</v>
      </c>
      <c r="H264" t="str">
        <f t="shared" si="11"/>
        <v/>
      </c>
      <c r="I264" t="str">
        <f t="shared" si="11"/>
        <v/>
      </c>
      <c r="J264" t="str">
        <f t="shared" si="11"/>
        <v/>
      </c>
      <c r="K264" t="str">
        <f t="shared" si="11"/>
        <v/>
      </c>
    </row>
    <row r="265" spans="1:11" x14ac:dyDescent="0.2">
      <c r="A265" s="2">
        <v>20</v>
      </c>
      <c r="B265" s="2" t="s">
        <v>24</v>
      </c>
      <c r="C265" s="2">
        <v>119.5</v>
      </c>
      <c r="D265" s="2" t="s">
        <v>29</v>
      </c>
      <c r="E265">
        <v>2014</v>
      </c>
      <c r="F265" t="str">
        <f t="shared" si="12"/>
        <v>Profit</v>
      </c>
      <c r="H265" t="str">
        <f t="shared" si="11"/>
        <v/>
      </c>
      <c r="I265" t="str">
        <f t="shared" si="11"/>
        <v/>
      </c>
      <c r="J265" t="str">
        <f t="shared" si="11"/>
        <v/>
      </c>
      <c r="K265" t="str">
        <f t="shared" si="11"/>
        <v/>
      </c>
    </row>
    <row r="266" spans="1:11" x14ac:dyDescent="0.2">
      <c r="A266" s="2">
        <v>3</v>
      </c>
      <c r="B266" s="2" t="s">
        <v>24</v>
      </c>
      <c r="C266" s="2">
        <v>-124.57</v>
      </c>
      <c r="D266" s="2" t="s">
        <v>29</v>
      </c>
      <c r="E266">
        <v>2014</v>
      </c>
      <c r="F266" t="str">
        <f t="shared" si="12"/>
        <v>Loss</v>
      </c>
      <c r="H266" t="str">
        <f t="shared" si="11"/>
        <v/>
      </c>
      <c r="I266" t="str">
        <f t="shared" si="11"/>
        <v/>
      </c>
      <c r="J266" t="str">
        <f t="shared" si="11"/>
        <v/>
      </c>
      <c r="K266" t="str">
        <f t="shared" si="11"/>
        <v/>
      </c>
    </row>
    <row r="267" spans="1:11" x14ac:dyDescent="0.2">
      <c r="A267" s="2">
        <v>46</v>
      </c>
      <c r="B267" s="2" t="s">
        <v>31</v>
      </c>
      <c r="C267" s="2">
        <v>813.02</v>
      </c>
      <c r="D267" s="2" t="s">
        <v>22</v>
      </c>
      <c r="E267">
        <v>2014</v>
      </c>
      <c r="F267" t="str">
        <f t="shared" si="12"/>
        <v>Profit</v>
      </c>
      <c r="H267" t="str">
        <f t="shared" si="11"/>
        <v/>
      </c>
      <c r="I267" t="str">
        <f t="shared" si="11"/>
        <v/>
      </c>
      <c r="J267" t="str">
        <f t="shared" si="11"/>
        <v/>
      </c>
      <c r="K267" t="str">
        <f t="shared" si="11"/>
        <v/>
      </c>
    </row>
    <row r="268" spans="1:11" x14ac:dyDescent="0.2">
      <c r="A268" s="2">
        <v>34</v>
      </c>
      <c r="B268" s="2" t="s">
        <v>24</v>
      </c>
      <c r="C268" s="2">
        <v>506.99</v>
      </c>
      <c r="D268" s="2" t="s">
        <v>38</v>
      </c>
      <c r="E268">
        <v>2014</v>
      </c>
      <c r="F268" t="str">
        <f t="shared" si="12"/>
        <v>Profit</v>
      </c>
      <c r="H268" t="str">
        <f t="shared" si="11"/>
        <v/>
      </c>
      <c r="I268" t="str">
        <f t="shared" si="11"/>
        <v/>
      </c>
      <c r="J268" t="str">
        <f t="shared" si="11"/>
        <v/>
      </c>
      <c r="K268" t="str">
        <f t="shared" si="11"/>
        <v/>
      </c>
    </row>
    <row r="269" spans="1:11" x14ac:dyDescent="0.2">
      <c r="A269" s="2">
        <v>3</v>
      </c>
      <c r="B269" s="2" t="s">
        <v>24</v>
      </c>
      <c r="C269" s="2">
        <v>16.690000000000001</v>
      </c>
      <c r="D269" s="2" t="s">
        <v>29</v>
      </c>
      <c r="E269">
        <v>2014</v>
      </c>
      <c r="F269" t="str">
        <f t="shared" si="12"/>
        <v>Profit</v>
      </c>
      <c r="H269" t="str">
        <f t="shared" si="11"/>
        <v/>
      </c>
      <c r="I269" t="str">
        <f t="shared" si="11"/>
        <v/>
      </c>
      <c r="J269" t="str">
        <f t="shared" si="11"/>
        <v/>
      </c>
      <c r="K269" t="str">
        <f t="shared" si="11"/>
        <v/>
      </c>
    </row>
    <row r="270" spans="1:11" x14ac:dyDescent="0.2">
      <c r="A270" s="2">
        <v>8</v>
      </c>
      <c r="B270" s="2" t="s">
        <v>24</v>
      </c>
      <c r="C270" s="2">
        <v>-322.25</v>
      </c>
      <c r="D270" s="2" t="s">
        <v>29</v>
      </c>
      <c r="E270">
        <v>2014</v>
      </c>
      <c r="F270" t="str">
        <f t="shared" si="12"/>
        <v>Loss</v>
      </c>
      <c r="H270" t="str">
        <f t="shared" si="11"/>
        <v/>
      </c>
      <c r="I270" t="str">
        <f t="shared" si="11"/>
        <v/>
      </c>
      <c r="J270" t="str">
        <f t="shared" si="11"/>
        <v/>
      </c>
      <c r="K270" t="str">
        <f t="shared" si="11"/>
        <v/>
      </c>
    </row>
    <row r="271" spans="1:11" x14ac:dyDescent="0.2">
      <c r="A271" s="2">
        <v>41</v>
      </c>
      <c r="B271" s="2" t="s">
        <v>45</v>
      </c>
      <c r="C271" s="2">
        <v>4167.38</v>
      </c>
      <c r="D271" s="2" t="s">
        <v>29</v>
      </c>
      <c r="E271">
        <v>2014</v>
      </c>
      <c r="F271" t="str">
        <f t="shared" si="12"/>
        <v>Profit</v>
      </c>
      <c r="H271" t="str">
        <f t="shared" si="11"/>
        <v/>
      </c>
      <c r="I271" t="str">
        <f t="shared" si="11"/>
        <v/>
      </c>
      <c r="J271" t="str">
        <f t="shared" si="11"/>
        <v/>
      </c>
      <c r="K271" t="str">
        <f t="shared" si="11"/>
        <v/>
      </c>
    </row>
    <row r="272" spans="1:11" x14ac:dyDescent="0.2">
      <c r="A272" s="2">
        <v>26</v>
      </c>
      <c r="B272" s="2" t="s">
        <v>31</v>
      </c>
      <c r="C272" s="2">
        <v>-121.71</v>
      </c>
      <c r="D272" s="2" t="s">
        <v>29</v>
      </c>
      <c r="E272">
        <v>2014</v>
      </c>
      <c r="F272" t="str">
        <f t="shared" si="12"/>
        <v>Loss</v>
      </c>
      <c r="H272" t="str">
        <f t="shared" si="11"/>
        <v/>
      </c>
      <c r="I272" t="str">
        <f t="shared" si="11"/>
        <v/>
      </c>
      <c r="J272" t="str">
        <f t="shared" si="11"/>
        <v/>
      </c>
      <c r="K272" t="str">
        <f t="shared" si="11"/>
        <v/>
      </c>
    </row>
    <row r="273" spans="1:11" x14ac:dyDescent="0.2">
      <c r="A273" s="2">
        <v>29</v>
      </c>
      <c r="B273" s="2" t="s">
        <v>45</v>
      </c>
      <c r="C273" s="2">
        <v>2159.4699999999998</v>
      </c>
      <c r="D273" s="2" t="s">
        <v>29</v>
      </c>
      <c r="E273">
        <v>2014</v>
      </c>
      <c r="F273" t="str">
        <f t="shared" si="12"/>
        <v>Profit</v>
      </c>
      <c r="H273" t="str">
        <f t="shared" si="11"/>
        <v/>
      </c>
      <c r="I273" t="str">
        <f t="shared" si="11"/>
        <v/>
      </c>
      <c r="J273" t="str">
        <f t="shared" si="11"/>
        <v/>
      </c>
      <c r="K273" t="str">
        <f t="shared" si="11"/>
        <v/>
      </c>
    </row>
    <row r="274" spans="1:11" x14ac:dyDescent="0.2">
      <c r="A274" s="2">
        <v>30</v>
      </c>
      <c r="B274" s="2" t="s">
        <v>31</v>
      </c>
      <c r="C274" s="2">
        <v>608.86</v>
      </c>
      <c r="D274" s="2" t="s">
        <v>29</v>
      </c>
      <c r="E274">
        <v>2014</v>
      </c>
      <c r="F274" t="str">
        <f t="shared" si="12"/>
        <v>Profit</v>
      </c>
      <c r="H274" t="str">
        <f t="shared" si="11"/>
        <v/>
      </c>
      <c r="I274" t="str">
        <f t="shared" si="11"/>
        <v/>
      </c>
      <c r="J274" t="str">
        <f t="shared" si="11"/>
        <v/>
      </c>
      <c r="K274" t="str">
        <f t="shared" si="11"/>
        <v/>
      </c>
    </row>
    <row r="275" spans="1:11" x14ac:dyDescent="0.2">
      <c r="A275" s="2">
        <v>11</v>
      </c>
      <c r="B275" s="2" t="s">
        <v>24</v>
      </c>
      <c r="C275" s="2">
        <v>191.45</v>
      </c>
      <c r="D275" s="2" t="s">
        <v>29</v>
      </c>
      <c r="E275">
        <v>2014</v>
      </c>
      <c r="F275" t="str">
        <f t="shared" si="12"/>
        <v>Profit</v>
      </c>
      <c r="H275" t="str">
        <f t="shared" si="11"/>
        <v/>
      </c>
      <c r="I275" t="str">
        <f t="shared" si="11"/>
        <v/>
      </c>
      <c r="J275" t="str">
        <f t="shared" si="11"/>
        <v/>
      </c>
      <c r="K275" t="str">
        <f t="shared" si="11"/>
        <v/>
      </c>
    </row>
    <row r="276" spans="1:11" x14ac:dyDescent="0.2">
      <c r="A276" s="2">
        <v>36</v>
      </c>
      <c r="B276" s="2" t="s">
        <v>45</v>
      </c>
      <c r="C276" s="2">
        <v>-9.9</v>
      </c>
      <c r="D276" s="2" t="s">
        <v>29</v>
      </c>
      <c r="E276">
        <v>2014</v>
      </c>
      <c r="F276" t="str">
        <f t="shared" si="12"/>
        <v>Loss</v>
      </c>
      <c r="H276" t="str">
        <f t="shared" si="11"/>
        <v/>
      </c>
      <c r="I276" t="str">
        <f t="shared" si="11"/>
        <v/>
      </c>
      <c r="J276" t="str">
        <f t="shared" si="11"/>
        <v/>
      </c>
      <c r="K276" t="str">
        <f t="shared" si="11"/>
        <v/>
      </c>
    </row>
    <row r="277" spans="1:11" x14ac:dyDescent="0.2">
      <c r="A277" s="2">
        <v>2</v>
      </c>
      <c r="B277" s="2" t="s">
        <v>24</v>
      </c>
      <c r="C277" s="2">
        <v>-46.1</v>
      </c>
      <c r="D277" s="2" t="s">
        <v>29</v>
      </c>
      <c r="E277">
        <v>2014</v>
      </c>
      <c r="F277" t="str">
        <f t="shared" si="12"/>
        <v>Loss</v>
      </c>
      <c r="H277" t="str">
        <f t="shared" si="11"/>
        <v/>
      </c>
      <c r="I277" t="str">
        <f t="shared" si="11"/>
        <v/>
      </c>
      <c r="J277" t="str">
        <f t="shared" si="11"/>
        <v/>
      </c>
      <c r="K277" t="str">
        <f t="shared" si="11"/>
        <v/>
      </c>
    </row>
    <row r="278" spans="1:11" x14ac:dyDescent="0.2">
      <c r="A278" s="2">
        <v>43</v>
      </c>
      <c r="B278" s="2" t="s">
        <v>31</v>
      </c>
      <c r="C278" s="2">
        <v>847.13</v>
      </c>
      <c r="D278" s="2" t="s">
        <v>38</v>
      </c>
      <c r="E278">
        <v>2014</v>
      </c>
      <c r="F278" t="str">
        <f t="shared" si="12"/>
        <v>Profit</v>
      </c>
      <c r="H278" t="str">
        <f t="shared" si="11"/>
        <v/>
      </c>
      <c r="I278" t="str">
        <f t="shared" si="11"/>
        <v/>
      </c>
      <c r="J278" t="str">
        <f t="shared" si="11"/>
        <v/>
      </c>
      <c r="K278" t="str">
        <f t="shared" si="11"/>
        <v/>
      </c>
    </row>
    <row r="279" spans="1:11" x14ac:dyDescent="0.2">
      <c r="A279" s="2">
        <v>31</v>
      </c>
      <c r="B279" s="2" t="s">
        <v>24</v>
      </c>
      <c r="C279" s="2">
        <v>-185.09</v>
      </c>
      <c r="D279" s="2" t="s">
        <v>38</v>
      </c>
      <c r="E279">
        <v>2014</v>
      </c>
      <c r="F279" t="str">
        <f t="shared" si="12"/>
        <v>Loss</v>
      </c>
      <c r="H279" t="str">
        <f t="shared" si="11"/>
        <v/>
      </c>
      <c r="I279" t="str">
        <f t="shared" si="11"/>
        <v/>
      </c>
      <c r="J279" t="str">
        <f t="shared" si="11"/>
        <v/>
      </c>
      <c r="K279" t="str">
        <f t="shared" si="11"/>
        <v/>
      </c>
    </row>
    <row r="280" spans="1:11" x14ac:dyDescent="0.2">
      <c r="A280" s="2">
        <v>29</v>
      </c>
      <c r="B280" s="2" t="s">
        <v>24</v>
      </c>
      <c r="C280" s="2">
        <v>-3.37</v>
      </c>
      <c r="D280" s="2" t="s">
        <v>38</v>
      </c>
      <c r="E280">
        <v>2014</v>
      </c>
      <c r="F280" t="str">
        <f t="shared" si="12"/>
        <v>Loss</v>
      </c>
      <c r="H280" t="str">
        <f t="shared" si="11"/>
        <v/>
      </c>
      <c r="I280" t="str">
        <f t="shared" si="11"/>
        <v/>
      </c>
      <c r="J280" t="str">
        <f t="shared" si="11"/>
        <v/>
      </c>
      <c r="K280" t="str">
        <f t="shared" si="11"/>
        <v/>
      </c>
    </row>
    <row r="281" spans="1:11" x14ac:dyDescent="0.2">
      <c r="A281" s="2">
        <v>33</v>
      </c>
      <c r="B281" s="2" t="s">
        <v>24</v>
      </c>
      <c r="C281" s="2">
        <v>-78.56</v>
      </c>
      <c r="D281" s="2" t="s">
        <v>22</v>
      </c>
      <c r="E281">
        <v>2014</v>
      </c>
      <c r="F281" t="str">
        <f t="shared" si="12"/>
        <v>Loss</v>
      </c>
      <c r="H281" t="str">
        <f t="shared" si="11"/>
        <v/>
      </c>
      <c r="I281" t="str">
        <f t="shared" si="11"/>
        <v/>
      </c>
      <c r="J281" t="str">
        <f t="shared" si="11"/>
        <v/>
      </c>
      <c r="K281" t="str">
        <f t="shared" si="11"/>
        <v/>
      </c>
    </row>
    <row r="282" spans="1:11" x14ac:dyDescent="0.2">
      <c r="A282" s="2">
        <v>7</v>
      </c>
      <c r="B282" s="2" t="s">
        <v>31</v>
      </c>
      <c r="C282" s="2">
        <v>-47.9</v>
      </c>
      <c r="D282" s="2" t="s">
        <v>29</v>
      </c>
      <c r="E282">
        <v>2014</v>
      </c>
      <c r="F282" t="str">
        <f t="shared" si="12"/>
        <v>Loss</v>
      </c>
      <c r="H282" t="str">
        <f t="shared" si="11"/>
        <v/>
      </c>
      <c r="I282" t="str">
        <f t="shared" si="11"/>
        <v>Loss</v>
      </c>
      <c r="J282" t="str">
        <f t="shared" si="11"/>
        <v/>
      </c>
      <c r="K282" t="str">
        <f t="shared" ref="I282:K339" si="13">IF($D282=K$1,IF($B282="Technology",IF($A282&lt;11,$F282,""),""),"")</f>
        <v/>
      </c>
    </row>
    <row r="283" spans="1:11" x14ac:dyDescent="0.2">
      <c r="A283" s="2">
        <v>29</v>
      </c>
      <c r="B283" s="2" t="s">
        <v>24</v>
      </c>
      <c r="C283" s="2">
        <v>777.44</v>
      </c>
      <c r="D283" s="2" t="s">
        <v>38</v>
      </c>
      <c r="E283">
        <v>2014</v>
      </c>
      <c r="F283" t="str">
        <f t="shared" si="12"/>
        <v>Profit</v>
      </c>
      <c r="H283" t="str">
        <f t="shared" ref="H283:K346" si="14">IF($D283=H$1,IF($B283="Technology",IF($A283&lt;11,$F283,""),""),"")</f>
        <v/>
      </c>
      <c r="I283" t="str">
        <f t="shared" si="13"/>
        <v/>
      </c>
      <c r="J283" t="str">
        <f t="shared" si="13"/>
        <v/>
      </c>
      <c r="K283" t="str">
        <f t="shared" si="13"/>
        <v/>
      </c>
    </row>
    <row r="284" spans="1:11" x14ac:dyDescent="0.2">
      <c r="A284" s="2">
        <v>29</v>
      </c>
      <c r="B284" s="2" t="s">
        <v>24</v>
      </c>
      <c r="C284" s="2">
        <v>29.99</v>
      </c>
      <c r="D284" s="2" t="s">
        <v>38</v>
      </c>
      <c r="E284">
        <v>2014</v>
      </c>
      <c r="F284" t="str">
        <f t="shared" si="12"/>
        <v>Profit</v>
      </c>
      <c r="H284" t="str">
        <f t="shared" si="14"/>
        <v/>
      </c>
      <c r="I284" t="str">
        <f t="shared" si="13"/>
        <v/>
      </c>
      <c r="J284" t="str">
        <f t="shared" si="13"/>
        <v/>
      </c>
      <c r="K284" t="str">
        <f t="shared" si="13"/>
        <v/>
      </c>
    </row>
    <row r="285" spans="1:11" x14ac:dyDescent="0.2">
      <c r="A285" s="2">
        <v>20</v>
      </c>
      <c r="B285" s="2" t="s">
        <v>45</v>
      </c>
      <c r="C285" s="2">
        <v>1121.42</v>
      </c>
      <c r="D285" s="2" t="s">
        <v>29</v>
      </c>
      <c r="E285">
        <v>2014</v>
      </c>
      <c r="F285" t="str">
        <f t="shared" si="12"/>
        <v>Profit</v>
      </c>
      <c r="H285" t="str">
        <f t="shared" si="14"/>
        <v/>
      </c>
      <c r="I285" t="str">
        <f t="shared" si="13"/>
        <v/>
      </c>
      <c r="J285" t="str">
        <f t="shared" si="13"/>
        <v/>
      </c>
      <c r="K285" t="str">
        <f t="shared" si="13"/>
        <v/>
      </c>
    </row>
    <row r="286" spans="1:11" x14ac:dyDescent="0.2">
      <c r="A286" s="2">
        <v>24</v>
      </c>
      <c r="B286" s="2" t="s">
        <v>24</v>
      </c>
      <c r="C286" s="2">
        <v>1342.36</v>
      </c>
      <c r="D286" s="2" t="s">
        <v>38</v>
      </c>
      <c r="E286">
        <v>2014</v>
      </c>
      <c r="F286" t="str">
        <f t="shared" si="12"/>
        <v>Profit</v>
      </c>
      <c r="H286" t="str">
        <f t="shared" si="14"/>
        <v/>
      </c>
      <c r="I286" t="str">
        <f t="shared" si="13"/>
        <v/>
      </c>
      <c r="J286" t="str">
        <f t="shared" si="13"/>
        <v/>
      </c>
      <c r="K286" t="str">
        <f t="shared" si="13"/>
        <v/>
      </c>
    </row>
    <row r="287" spans="1:11" x14ac:dyDescent="0.2">
      <c r="A287" s="2">
        <v>16</v>
      </c>
      <c r="B287" s="2" t="s">
        <v>24</v>
      </c>
      <c r="C287" s="2">
        <v>360.4</v>
      </c>
      <c r="D287" s="2" t="s">
        <v>38</v>
      </c>
      <c r="E287">
        <v>2014</v>
      </c>
      <c r="F287" t="str">
        <f t="shared" si="12"/>
        <v>Profit</v>
      </c>
      <c r="H287" t="str">
        <f t="shared" si="14"/>
        <v/>
      </c>
      <c r="I287" t="str">
        <f t="shared" si="13"/>
        <v/>
      </c>
      <c r="J287" t="str">
        <f t="shared" si="13"/>
        <v/>
      </c>
      <c r="K287" t="str">
        <f t="shared" si="13"/>
        <v/>
      </c>
    </row>
    <row r="288" spans="1:11" x14ac:dyDescent="0.2">
      <c r="A288" s="2">
        <v>47</v>
      </c>
      <c r="B288" s="2" t="s">
        <v>24</v>
      </c>
      <c r="C288" s="2">
        <v>371.19</v>
      </c>
      <c r="D288" s="2" t="s">
        <v>38</v>
      </c>
      <c r="E288">
        <v>2014</v>
      </c>
      <c r="F288" t="str">
        <f t="shared" si="12"/>
        <v>Profit</v>
      </c>
      <c r="H288" t="str">
        <f t="shared" si="14"/>
        <v/>
      </c>
      <c r="I288" t="str">
        <f t="shared" si="13"/>
        <v/>
      </c>
      <c r="J288" t="str">
        <f t="shared" si="13"/>
        <v/>
      </c>
      <c r="K288" t="str">
        <f t="shared" si="13"/>
        <v/>
      </c>
    </row>
    <row r="289" spans="1:11" x14ac:dyDescent="0.2">
      <c r="A289" s="2">
        <v>7</v>
      </c>
      <c r="B289" s="2" t="s">
        <v>24</v>
      </c>
      <c r="C289" s="2">
        <v>0.94</v>
      </c>
      <c r="D289" s="2" t="s">
        <v>38</v>
      </c>
      <c r="E289">
        <v>2014</v>
      </c>
      <c r="F289" t="str">
        <f t="shared" si="12"/>
        <v>Profit</v>
      </c>
      <c r="H289" t="str">
        <f t="shared" si="14"/>
        <v/>
      </c>
      <c r="I289" t="str">
        <f t="shared" si="13"/>
        <v/>
      </c>
      <c r="J289" t="str">
        <f t="shared" si="13"/>
        <v/>
      </c>
      <c r="K289" t="str">
        <f t="shared" si="13"/>
        <v/>
      </c>
    </row>
    <row r="290" spans="1:11" x14ac:dyDescent="0.2">
      <c r="A290" s="2">
        <v>18</v>
      </c>
      <c r="B290" s="2" t="s">
        <v>45</v>
      </c>
      <c r="C290" s="2">
        <v>-710.38</v>
      </c>
      <c r="D290" s="2" t="s">
        <v>22</v>
      </c>
      <c r="E290">
        <v>2014</v>
      </c>
      <c r="F290" t="str">
        <f t="shared" si="12"/>
        <v>Loss</v>
      </c>
      <c r="H290" t="str">
        <f t="shared" si="14"/>
        <v/>
      </c>
      <c r="I290" t="str">
        <f t="shared" si="13"/>
        <v/>
      </c>
      <c r="J290" t="str">
        <f t="shared" si="13"/>
        <v/>
      </c>
      <c r="K290" t="str">
        <f t="shared" si="13"/>
        <v/>
      </c>
    </row>
    <row r="291" spans="1:11" x14ac:dyDescent="0.2">
      <c r="A291" s="2">
        <v>14</v>
      </c>
      <c r="B291" s="2" t="s">
        <v>45</v>
      </c>
      <c r="C291" s="2">
        <v>-188.18</v>
      </c>
      <c r="D291" s="2" t="s">
        <v>22</v>
      </c>
      <c r="E291">
        <v>2014</v>
      </c>
      <c r="F291" t="str">
        <f t="shared" si="12"/>
        <v>Loss</v>
      </c>
      <c r="H291" t="str">
        <f t="shared" si="14"/>
        <v/>
      </c>
      <c r="I291" t="str">
        <f t="shared" si="13"/>
        <v/>
      </c>
      <c r="J291" t="str">
        <f t="shared" si="13"/>
        <v/>
      </c>
      <c r="K291" t="str">
        <f t="shared" si="13"/>
        <v/>
      </c>
    </row>
    <row r="292" spans="1:11" x14ac:dyDescent="0.2">
      <c r="A292" s="2">
        <v>49</v>
      </c>
      <c r="B292" s="2" t="s">
        <v>24</v>
      </c>
      <c r="C292" s="2">
        <v>931.35</v>
      </c>
      <c r="D292" s="2" t="s">
        <v>29</v>
      </c>
      <c r="E292">
        <v>2014</v>
      </c>
      <c r="F292" t="str">
        <f t="shared" si="12"/>
        <v>Profit</v>
      </c>
      <c r="H292" t="str">
        <f t="shared" si="14"/>
        <v/>
      </c>
      <c r="I292" t="str">
        <f t="shared" si="13"/>
        <v/>
      </c>
      <c r="J292" t="str">
        <f t="shared" si="13"/>
        <v/>
      </c>
      <c r="K292" t="str">
        <f t="shared" si="13"/>
        <v/>
      </c>
    </row>
    <row r="293" spans="1:11" x14ac:dyDescent="0.2">
      <c r="A293" s="2">
        <v>40</v>
      </c>
      <c r="B293" s="2" t="s">
        <v>45</v>
      </c>
      <c r="C293" s="2">
        <v>-28.89</v>
      </c>
      <c r="D293" s="2" t="s">
        <v>29</v>
      </c>
      <c r="E293">
        <v>2014</v>
      </c>
      <c r="F293" t="str">
        <f t="shared" si="12"/>
        <v>Loss</v>
      </c>
      <c r="H293" t="str">
        <f t="shared" si="14"/>
        <v/>
      </c>
      <c r="I293" t="str">
        <f t="shared" si="13"/>
        <v/>
      </c>
      <c r="J293" t="str">
        <f t="shared" si="13"/>
        <v/>
      </c>
      <c r="K293" t="str">
        <f t="shared" si="13"/>
        <v/>
      </c>
    </row>
    <row r="294" spans="1:11" x14ac:dyDescent="0.2">
      <c r="A294" s="2">
        <v>37</v>
      </c>
      <c r="B294" s="2" t="s">
        <v>31</v>
      </c>
      <c r="C294" s="2">
        <v>1234.29</v>
      </c>
      <c r="D294" s="2" t="s">
        <v>29</v>
      </c>
      <c r="E294">
        <v>2014</v>
      </c>
      <c r="F294" t="str">
        <f t="shared" si="12"/>
        <v>Profit</v>
      </c>
      <c r="H294" t="str">
        <f t="shared" si="14"/>
        <v/>
      </c>
      <c r="I294" t="str">
        <f t="shared" si="14"/>
        <v/>
      </c>
      <c r="J294" t="str">
        <f t="shared" si="14"/>
        <v/>
      </c>
      <c r="K294" t="str">
        <f t="shared" si="14"/>
        <v/>
      </c>
    </row>
    <row r="295" spans="1:11" x14ac:dyDescent="0.2">
      <c r="A295" s="2">
        <v>6</v>
      </c>
      <c r="B295" s="2" t="s">
        <v>31</v>
      </c>
      <c r="C295" s="2">
        <v>-3965.66</v>
      </c>
      <c r="D295" s="2" t="s">
        <v>38</v>
      </c>
      <c r="E295">
        <v>2014</v>
      </c>
      <c r="F295" t="str">
        <f t="shared" si="12"/>
        <v>Loss</v>
      </c>
      <c r="H295" t="str">
        <f t="shared" si="14"/>
        <v/>
      </c>
      <c r="I295" t="str">
        <f t="shared" si="14"/>
        <v/>
      </c>
      <c r="J295" t="str">
        <f t="shared" si="14"/>
        <v>Loss</v>
      </c>
      <c r="K295" t="str">
        <f t="shared" si="14"/>
        <v/>
      </c>
    </row>
    <row r="296" spans="1:11" x14ac:dyDescent="0.2">
      <c r="A296" s="2">
        <v>25</v>
      </c>
      <c r="B296" s="2" t="s">
        <v>31</v>
      </c>
      <c r="C296" s="2">
        <v>-8.3699999999999992</v>
      </c>
      <c r="D296" s="2" t="s">
        <v>29</v>
      </c>
      <c r="E296">
        <v>2014</v>
      </c>
      <c r="F296" t="str">
        <f t="shared" si="12"/>
        <v>Loss</v>
      </c>
      <c r="H296" t="str">
        <f t="shared" si="14"/>
        <v/>
      </c>
      <c r="I296" t="str">
        <f t="shared" si="14"/>
        <v/>
      </c>
      <c r="J296" t="str">
        <f t="shared" si="14"/>
        <v/>
      </c>
      <c r="K296" t="str">
        <f t="shared" si="14"/>
        <v/>
      </c>
    </row>
    <row r="297" spans="1:11" x14ac:dyDescent="0.2">
      <c r="A297" s="2">
        <v>42</v>
      </c>
      <c r="B297" s="2" t="s">
        <v>24</v>
      </c>
      <c r="C297" s="2">
        <v>117.15</v>
      </c>
      <c r="D297" s="2" t="s">
        <v>29</v>
      </c>
      <c r="E297">
        <v>2014</v>
      </c>
      <c r="F297" t="str">
        <f t="shared" si="12"/>
        <v>Profit</v>
      </c>
      <c r="H297" t="str">
        <f t="shared" si="14"/>
        <v/>
      </c>
      <c r="I297" t="str">
        <f t="shared" si="14"/>
        <v/>
      </c>
      <c r="J297" t="str">
        <f t="shared" si="14"/>
        <v/>
      </c>
      <c r="K297" t="str">
        <f t="shared" si="14"/>
        <v/>
      </c>
    </row>
    <row r="298" spans="1:11" x14ac:dyDescent="0.2">
      <c r="A298" s="2">
        <v>41</v>
      </c>
      <c r="B298" s="2" t="s">
        <v>24</v>
      </c>
      <c r="C298" s="2">
        <v>6232.73</v>
      </c>
      <c r="D298" s="2" t="s">
        <v>29</v>
      </c>
      <c r="E298">
        <v>2014</v>
      </c>
      <c r="F298" t="str">
        <f t="shared" si="12"/>
        <v>Profit</v>
      </c>
      <c r="H298" t="str">
        <f t="shared" si="14"/>
        <v/>
      </c>
      <c r="I298" t="str">
        <f t="shared" si="14"/>
        <v/>
      </c>
      <c r="J298" t="str">
        <f t="shared" si="14"/>
        <v/>
      </c>
      <c r="K298" t="str">
        <f t="shared" si="14"/>
        <v/>
      </c>
    </row>
    <row r="299" spans="1:11" x14ac:dyDescent="0.2">
      <c r="A299" s="2">
        <v>14</v>
      </c>
      <c r="B299" s="2" t="s">
        <v>31</v>
      </c>
      <c r="C299" s="2">
        <v>207.65</v>
      </c>
      <c r="D299" s="2" t="s">
        <v>29</v>
      </c>
      <c r="E299">
        <v>2014</v>
      </c>
      <c r="F299" t="str">
        <f t="shared" si="12"/>
        <v>Profit</v>
      </c>
      <c r="H299" t="str">
        <f t="shared" si="14"/>
        <v/>
      </c>
      <c r="I299" t="str">
        <f t="shared" si="14"/>
        <v/>
      </c>
      <c r="J299" t="str">
        <f t="shared" si="14"/>
        <v/>
      </c>
      <c r="K299" t="str">
        <f t="shared" si="14"/>
        <v/>
      </c>
    </row>
    <row r="300" spans="1:11" x14ac:dyDescent="0.2">
      <c r="A300" s="2">
        <v>40</v>
      </c>
      <c r="B300" s="2" t="s">
        <v>45</v>
      </c>
      <c r="C300" s="2">
        <v>677.77</v>
      </c>
      <c r="D300" s="2" t="s">
        <v>29</v>
      </c>
      <c r="E300">
        <v>2014</v>
      </c>
      <c r="F300" t="str">
        <f t="shared" si="12"/>
        <v>Profit</v>
      </c>
      <c r="H300" t="str">
        <f t="shared" si="14"/>
        <v/>
      </c>
      <c r="I300" t="str">
        <f t="shared" si="14"/>
        <v/>
      </c>
      <c r="J300" t="str">
        <f t="shared" si="14"/>
        <v/>
      </c>
      <c r="K300" t="str">
        <f t="shared" si="14"/>
        <v/>
      </c>
    </row>
    <row r="301" spans="1:11" x14ac:dyDescent="0.2">
      <c r="A301" s="2">
        <v>23</v>
      </c>
      <c r="B301" s="2" t="s">
        <v>45</v>
      </c>
      <c r="C301" s="2">
        <v>-255.01</v>
      </c>
      <c r="D301" s="2" t="s">
        <v>29</v>
      </c>
      <c r="E301">
        <v>2014</v>
      </c>
      <c r="F301" t="str">
        <f t="shared" si="12"/>
        <v>Loss</v>
      </c>
      <c r="H301" t="str">
        <f t="shared" si="14"/>
        <v/>
      </c>
      <c r="I301" t="str">
        <f t="shared" si="13"/>
        <v/>
      </c>
      <c r="J301" t="str">
        <f t="shared" si="13"/>
        <v/>
      </c>
      <c r="K301" t="str">
        <f t="shared" si="13"/>
        <v/>
      </c>
    </row>
    <row r="302" spans="1:11" x14ac:dyDescent="0.2">
      <c r="A302" s="2">
        <v>25</v>
      </c>
      <c r="B302" s="2" t="s">
        <v>45</v>
      </c>
      <c r="C302" s="2">
        <v>-579.20000000000005</v>
      </c>
      <c r="D302" s="2" t="s">
        <v>29</v>
      </c>
      <c r="E302">
        <v>2014</v>
      </c>
      <c r="F302" t="str">
        <f t="shared" si="12"/>
        <v>Loss</v>
      </c>
      <c r="H302" t="str">
        <f t="shared" si="14"/>
        <v/>
      </c>
      <c r="I302" t="str">
        <f t="shared" si="13"/>
        <v/>
      </c>
      <c r="J302" t="str">
        <f t="shared" si="13"/>
        <v/>
      </c>
      <c r="K302" t="str">
        <f t="shared" si="13"/>
        <v/>
      </c>
    </row>
    <row r="303" spans="1:11" x14ac:dyDescent="0.2">
      <c r="A303" s="2">
        <v>38</v>
      </c>
      <c r="B303" s="2" t="s">
        <v>24</v>
      </c>
      <c r="C303" s="2">
        <v>19.399999999999999</v>
      </c>
      <c r="D303" s="2" t="s">
        <v>38</v>
      </c>
      <c r="E303">
        <v>2014</v>
      </c>
      <c r="F303" t="str">
        <f t="shared" si="12"/>
        <v>Profit</v>
      </c>
      <c r="H303" t="str">
        <f t="shared" si="14"/>
        <v/>
      </c>
      <c r="I303" t="str">
        <f t="shared" si="13"/>
        <v/>
      </c>
      <c r="J303" t="str">
        <f t="shared" si="13"/>
        <v/>
      </c>
      <c r="K303" t="str">
        <f t="shared" si="13"/>
        <v/>
      </c>
    </row>
    <row r="304" spans="1:11" x14ac:dyDescent="0.2">
      <c r="A304" s="2">
        <v>30</v>
      </c>
      <c r="B304" s="2" t="s">
        <v>45</v>
      </c>
      <c r="C304" s="2">
        <v>-542.49</v>
      </c>
      <c r="D304" s="2" t="s">
        <v>29</v>
      </c>
      <c r="E304">
        <v>2014</v>
      </c>
      <c r="F304" t="str">
        <f t="shared" si="12"/>
        <v>Loss</v>
      </c>
      <c r="H304" t="str">
        <f t="shared" si="14"/>
        <v/>
      </c>
      <c r="I304" t="str">
        <f t="shared" si="13"/>
        <v/>
      </c>
      <c r="J304" t="str">
        <f t="shared" si="13"/>
        <v/>
      </c>
      <c r="K304" t="str">
        <f t="shared" si="13"/>
        <v/>
      </c>
    </row>
    <row r="305" spans="1:11" x14ac:dyDescent="0.2">
      <c r="A305" s="2">
        <v>20</v>
      </c>
      <c r="B305" s="2" t="s">
        <v>24</v>
      </c>
      <c r="C305" s="2">
        <v>12.8</v>
      </c>
      <c r="D305" s="2" t="s">
        <v>29</v>
      </c>
      <c r="E305">
        <v>2014</v>
      </c>
      <c r="F305" t="str">
        <f t="shared" si="12"/>
        <v>Profit</v>
      </c>
      <c r="H305" t="str">
        <f t="shared" si="14"/>
        <v/>
      </c>
      <c r="I305" t="str">
        <f t="shared" si="13"/>
        <v/>
      </c>
      <c r="J305" t="str">
        <f t="shared" si="13"/>
        <v/>
      </c>
      <c r="K305" t="str">
        <f t="shared" si="13"/>
        <v/>
      </c>
    </row>
    <row r="306" spans="1:11" x14ac:dyDescent="0.2">
      <c r="A306" s="2">
        <v>21</v>
      </c>
      <c r="B306" s="2" t="s">
        <v>24</v>
      </c>
      <c r="C306" s="2">
        <v>2352.58</v>
      </c>
      <c r="D306" s="2" t="s">
        <v>29</v>
      </c>
      <c r="E306">
        <v>2014</v>
      </c>
      <c r="F306" t="str">
        <f t="shared" si="12"/>
        <v>Profit</v>
      </c>
      <c r="H306" t="str">
        <f t="shared" si="14"/>
        <v/>
      </c>
      <c r="I306" t="str">
        <f t="shared" si="13"/>
        <v/>
      </c>
      <c r="J306" t="str">
        <f t="shared" si="13"/>
        <v/>
      </c>
      <c r="K306" t="str">
        <f t="shared" si="13"/>
        <v/>
      </c>
    </row>
    <row r="307" spans="1:11" x14ac:dyDescent="0.2">
      <c r="A307" s="2">
        <v>21</v>
      </c>
      <c r="B307" s="2" t="s">
        <v>45</v>
      </c>
      <c r="C307" s="2">
        <v>-4.41</v>
      </c>
      <c r="D307" s="2" t="s">
        <v>29</v>
      </c>
      <c r="E307">
        <v>2014</v>
      </c>
      <c r="F307" t="str">
        <f t="shared" si="12"/>
        <v>Loss</v>
      </c>
      <c r="H307" t="str">
        <f t="shared" si="14"/>
        <v/>
      </c>
      <c r="I307" t="str">
        <f t="shared" si="13"/>
        <v/>
      </c>
      <c r="J307" t="str">
        <f t="shared" si="13"/>
        <v/>
      </c>
      <c r="K307" t="str">
        <f t="shared" si="13"/>
        <v/>
      </c>
    </row>
    <row r="308" spans="1:11" x14ac:dyDescent="0.2">
      <c r="A308" s="2">
        <v>29</v>
      </c>
      <c r="B308" s="2" t="s">
        <v>24</v>
      </c>
      <c r="C308" s="2">
        <v>69.41</v>
      </c>
      <c r="D308" s="2" t="s">
        <v>22</v>
      </c>
      <c r="E308">
        <v>2014</v>
      </c>
      <c r="F308" t="str">
        <f t="shared" si="12"/>
        <v>Profit</v>
      </c>
      <c r="H308" t="str">
        <f t="shared" si="14"/>
        <v/>
      </c>
      <c r="I308" t="str">
        <f t="shared" si="13"/>
        <v/>
      </c>
      <c r="J308" t="str">
        <f t="shared" si="13"/>
        <v/>
      </c>
      <c r="K308" t="str">
        <f t="shared" si="13"/>
        <v/>
      </c>
    </row>
    <row r="309" spans="1:11" x14ac:dyDescent="0.2">
      <c r="A309" s="2">
        <v>43</v>
      </c>
      <c r="B309" s="2" t="s">
        <v>24</v>
      </c>
      <c r="C309" s="2">
        <v>111.1</v>
      </c>
      <c r="D309" s="2" t="s">
        <v>22</v>
      </c>
      <c r="E309">
        <v>2014</v>
      </c>
      <c r="F309" t="str">
        <f t="shared" si="12"/>
        <v>Profit</v>
      </c>
      <c r="H309" t="str">
        <f t="shared" si="14"/>
        <v/>
      </c>
      <c r="I309" t="str">
        <f t="shared" si="13"/>
        <v/>
      </c>
      <c r="J309" t="str">
        <f t="shared" si="13"/>
        <v/>
      </c>
      <c r="K309" t="str">
        <f t="shared" si="13"/>
        <v/>
      </c>
    </row>
    <row r="310" spans="1:11" x14ac:dyDescent="0.2">
      <c r="A310" s="2">
        <v>50</v>
      </c>
      <c r="B310" s="2" t="s">
        <v>24</v>
      </c>
      <c r="C310" s="2">
        <v>926.81</v>
      </c>
      <c r="D310" s="2" t="s">
        <v>38</v>
      </c>
      <c r="E310">
        <v>2014</v>
      </c>
      <c r="F310" t="str">
        <f t="shared" si="12"/>
        <v>Profit</v>
      </c>
      <c r="H310" t="str">
        <f t="shared" si="14"/>
        <v/>
      </c>
      <c r="I310" t="str">
        <f t="shared" si="13"/>
        <v/>
      </c>
      <c r="J310" t="str">
        <f t="shared" si="13"/>
        <v/>
      </c>
      <c r="K310" t="str">
        <f t="shared" si="13"/>
        <v/>
      </c>
    </row>
    <row r="311" spans="1:11" x14ac:dyDescent="0.2">
      <c r="A311" s="2">
        <v>19</v>
      </c>
      <c r="B311" s="2" t="s">
        <v>45</v>
      </c>
      <c r="C311" s="2">
        <v>-367.69</v>
      </c>
      <c r="D311" s="2" t="s">
        <v>38</v>
      </c>
      <c r="E311">
        <v>2014</v>
      </c>
      <c r="F311" t="str">
        <f t="shared" si="12"/>
        <v>Loss</v>
      </c>
      <c r="H311" t="str">
        <f t="shared" si="14"/>
        <v/>
      </c>
      <c r="I311" t="str">
        <f t="shared" si="13"/>
        <v/>
      </c>
      <c r="J311" t="str">
        <f t="shared" si="13"/>
        <v/>
      </c>
      <c r="K311" t="str">
        <f t="shared" si="13"/>
        <v/>
      </c>
    </row>
    <row r="312" spans="1:11" x14ac:dyDescent="0.2">
      <c r="A312" s="2">
        <v>49</v>
      </c>
      <c r="B312" s="2" t="s">
        <v>45</v>
      </c>
      <c r="C312" s="2">
        <v>-3459.67</v>
      </c>
      <c r="D312" s="2" t="s">
        <v>38</v>
      </c>
      <c r="E312">
        <v>2014</v>
      </c>
      <c r="F312" t="str">
        <f t="shared" si="12"/>
        <v>Loss</v>
      </c>
      <c r="H312" t="str">
        <f t="shared" si="14"/>
        <v/>
      </c>
      <c r="I312" t="str">
        <f t="shared" si="13"/>
        <v/>
      </c>
      <c r="J312" t="str">
        <f t="shared" si="13"/>
        <v/>
      </c>
      <c r="K312" t="str">
        <f t="shared" si="13"/>
        <v/>
      </c>
    </row>
    <row r="313" spans="1:11" x14ac:dyDescent="0.2">
      <c r="A313" s="2">
        <v>1</v>
      </c>
      <c r="B313" s="2" t="s">
        <v>24</v>
      </c>
      <c r="C313" s="2">
        <v>5.29</v>
      </c>
      <c r="D313" s="2" t="s">
        <v>29</v>
      </c>
      <c r="E313">
        <v>2014</v>
      </c>
      <c r="F313" t="str">
        <f t="shared" si="12"/>
        <v>Profit</v>
      </c>
      <c r="H313" t="str">
        <f t="shared" si="14"/>
        <v/>
      </c>
      <c r="I313" t="str">
        <f t="shared" si="13"/>
        <v/>
      </c>
      <c r="J313" t="str">
        <f t="shared" si="13"/>
        <v/>
      </c>
      <c r="K313" t="str">
        <f t="shared" si="13"/>
        <v/>
      </c>
    </row>
    <row r="314" spans="1:11" x14ac:dyDescent="0.2">
      <c r="A314" s="2">
        <v>20</v>
      </c>
      <c r="B314" s="2" t="s">
        <v>24</v>
      </c>
      <c r="C314" s="2">
        <v>1953.07</v>
      </c>
      <c r="D314" s="2" t="s">
        <v>29</v>
      </c>
      <c r="E314">
        <v>2014</v>
      </c>
      <c r="F314" t="str">
        <f t="shared" si="12"/>
        <v>Profit</v>
      </c>
      <c r="H314" t="str">
        <f t="shared" si="14"/>
        <v/>
      </c>
      <c r="I314" t="str">
        <f t="shared" si="13"/>
        <v/>
      </c>
      <c r="J314" t="str">
        <f t="shared" si="13"/>
        <v/>
      </c>
      <c r="K314" t="str">
        <f t="shared" si="13"/>
        <v/>
      </c>
    </row>
    <row r="315" spans="1:11" x14ac:dyDescent="0.2">
      <c r="A315" s="2">
        <v>18</v>
      </c>
      <c r="B315" s="2" t="s">
        <v>45</v>
      </c>
      <c r="C315" s="2">
        <v>593.94000000000005</v>
      </c>
      <c r="D315" s="2" t="s">
        <v>38</v>
      </c>
      <c r="E315">
        <v>2014</v>
      </c>
      <c r="F315" t="str">
        <f t="shared" si="12"/>
        <v>Profit</v>
      </c>
      <c r="H315" t="str">
        <f t="shared" si="14"/>
        <v/>
      </c>
      <c r="I315" t="str">
        <f t="shared" si="13"/>
        <v/>
      </c>
      <c r="J315" t="str">
        <f t="shared" si="13"/>
        <v/>
      </c>
      <c r="K315" t="str">
        <f t="shared" si="13"/>
        <v/>
      </c>
    </row>
    <row r="316" spans="1:11" x14ac:dyDescent="0.2">
      <c r="A316" s="2">
        <v>10</v>
      </c>
      <c r="B316" s="2" t="s">
        <v>24</v>
      </c>
      <c r="C316" s="2">
        <v>186.42</v>
      </c>
      <c r="D316" s="2" t="s">
        <v>29</v>
      </c>
      <c r="E316">
        <v>2014</v>
      </c>
      <c r="F316" t="str">
        <f t="shared" si="12"/>
        <v>Profit</v>
      </c>
      <c r="H316" t="str">
        <f t="shared" si="14"/>
        <v/>
      </c>
      <c r="I316" t="str">
        <f t="shared" si="13"/>
        <v/>
      </c>
      <c r="J316" t="str">
        <f t="shared" si="13"/>
        <v/>
      </c>
      <c r="K316" t="str">
        <f t="shared" si="13"/>
        <v/>
      </c>
    </row>
    <row r="317" spans="1:11" x14ac:dyDescent="0.2">
      <c r="A317" s="2">
        <v>14</v>
      </c>
      <c r="B317" s="2" t="s">
        <v>31</v>
      </c>
      <c r="C317" s="2">
        <v>-56.88</v>
      </c>
      <c r="D317" s="2" t="s">
        <v>29</v>
      </c>
      <c r="E317">
        <v>2014</v>
      </c>
      <c r="F317" t="str">
        <f t="shared" si="12"/>
        <v>Loss</v>
      </c>
      <c r="H317" t="str">
        <f t="shared" si="14"/>
        <v/>
      </c>
      <c r="I317" t="str">
        <f t="shared" si="14"/>
        <v/>
      </c>
      <c r="J317" t="str">
        <f t="shared" si="14"/>
        <v/>
      </c>
      <c r="K317" t="str">
        <f t="shared" si="14"/>
        <v/>
      </c>
    </row>
    <row r="318" spans="1:11" x14ac:dyDescent="0.2">
      <c r="A318" s="2">
        <v>38</v>
      </c>
      <c r="B318" s="2" t="s">
        <v>31</v>
      </c>
      <c r="C318" s="2">
        <v>3862.83</v>
      </c>
      <c r="D318" s="2" t="s">
        <v>29</v>
      </c>
      <c r="E318">
        <v>2014</v>
      </c>
      <c r="F318" t="str">
        <f t="shared" si="12"/>
        <v>Profit</v>
      </c>
      <c r="H318" t="str">
        <f t="shared" si="14"/>
        <v/>
      </c>
      <c r="I318" t="str">
        <f t="shared" si="14"/>
        <v/>
      </c>
      <c r="J318" t="str">
        <f t="shared" si="14"/>
        <v/>
      </c>
      <c r="K318" t="str">
        <f t="shared" si="14"/>
        <v/>
      </c>
    </row>
    <row r="319" spans="1:11" x14ac:dyDescent="0.2">
      <c r="A319" s="2">
        <v>13</v>
      </c>
      <c r="B319" s="2" t="s">
        <v>24</v>
      </c>
      <c r="C319" s="2">
        <v>7.13</v>
      </c>
      <c r="D319" s="2" t="s">
        <v>38</v>
      </c>
      <c r="E319">
        <v>2014</v>
      </c>
      <c r="F319" t="str">
        <f t="shared" si="12"/>
        <v>Profit</v>
      </c>
      <c r="H319" t="str">
        <f t="shared" si="14"/>
        <v/>
      </c>
      <c r="I319" t="str">
        <f t="shared" si="14"/>
        <v/>
      </c>
      <c r="J319" t="str">
        <f t="shared" si="14"/>
        <v/>
      </c>
      <c r="K319" t="str">
        <f t="shared" si="14"/>
        <v/>
      </c>
    </row>
    <row r="320" spans="1:11" x14ac:dyDescent="0.2">
      <c r="A320" s="2">
        <v>40</v>
      </c>
      <c r="B320" s="2" t="s">
        <v>31</v>
      </c>
      <c r="C320" s="2">
        <v>342.44</v>
      </c>
      <c r="D320" s="2" t="s">
        <v>66</v>
      </c>
      <c r="E320">
        <v>2014</v>
      </c>
      <c r="F320" t="str">
        <f t="shared" si="12"/>
        <v>Profit</v>
      </c>
      <c r="H320" t="str">
        <f t="shared" si="14"/>
        <v/>
      </c>
      <c r="I320" t="str">
        <f t="shared" si="14"/>
        <v/>
      </c>
      <c r="J320" t="str">
        <f t="shared" si="14"/>
        <v/>
      </c>
      <c r="K320" t="str">
        <f t="shared" si="14"/>
        <v/>
      </c>
    </row>
    <row r="321" spans="1:11" x14ac:dyDescent="0.2">
      <c r="A321" s="2">
        <v>28</v>
      </c>
      <c r="B321" s="2" t="s">
        <v>24</v>
      </c>
      <c r="C321" s="2">
        <v>53.65</v>
      </c>
      <c r="D321" s="2" t="s">
        <v>38</v>
      </c>
      <c r="E321">
        <v>2014</v>
      </c>
      <c r="F321" t="str">
        <f t="shared" si="12"/>
        <v>Profit</v>
      </c>
      <c r="H321" t="str">
        <f t="shared" si="14"/>
        <v/>
      </c>
      <c r="I321" t="str">
        <f t="shared" si="14"/>
        <v/>
      </c>
      <c r="J321" t="str">
        <f t="shared" si="14"/>
        <v/>
      </c>
      <c r="K321" t="str">
        <f t="shared" si="14"/>
        <v/>
      </c>
    </row>
    <row r="322" spans="1:11" x14ac:dyDescent="0.2">
      <c r="A322" s="2">
        <v>46</v>
      </c>
      <c r="B322" s="2" t="s">
        <v>24</v>
      </c>
      <c r="C322" s="2">
        <v>753.6</v>
      </c>
      <c r="D322" s="2" t="s">
        <v>38</v>
      </c>
      <c r="E322">
        <v>2014</v>
      </c>
      <c r="F322" t="str">
        <f t="shared" si="12"/>
        <v>Profit</v>
      </c>
      <c r="H322" t="str">
        <f t="shared" si="14"/>
        <v/>
      </c>
      <c r="I322" t="str">
        <f t="shared" si="14"/>
        <v/>
      </c>
      <c r="J322" t="str">
        <f t="shared" si="14"/>
        <v/>
      </c>
      <c r="K322" t="str">
        <f t="shared" si="14"/>
        <v/>
      </c>
    </row>
    <row r="323" spans="1:11" x14ac:dyDescent="0.2">
      <c r="A323" s="2">
        <v>32</v>
      </c>
      <c r="B323" s="2" t="s">
        <v>24</v>
      </c>
      <c r="C323" s="2">
        <v>208.84</v>
      </c>
      <c r="D323" s="2" t="s">
        <v>29</v>
      </c>
      <c r="E323">
        <v>2014</v>
      </c>
      <c r="F323" t="str">
        <f t="shared" ref="F323:F386" si="15">IF(C323&lt;0,"Loss","Profit")</f>
        <v>Profit</v>
      </c>
      <c r="H323" t="str">
        <f t="shared" si="14"/>
        <v/>
      </c>
      <c r="I323" t="str">
        <f t="shared" si="14"/>
        <v/>
      </c>
      <c r="J323" t="str">
        <f t="shared" si="14"/>
        <v/>
      </c>
      <c r="K323" t="str">
        <f t="shared" si="14"/>
        <v/>
      </c>
    </row>
    <row r="324" spans="1:11" x14ac:dyDescent="0.2">
      <c r="A324" s="2">
        <v>19</v>
      </c>
      <c r="B324" s="2" t="s">
        <v>45</v>
      </c>
      <c r="C324" s="2">
        <v>216.99</v>
      </c>
      <c r="D324" s="2" t="s">
        <v>29</v>
      </c>
      <c r="E324">
        <v>2014</v>
      </c>
      <c r="F324" t="str">
        <f t="shared" si="15"/>
        <v>Profit</v>
      </c>
      <c r="H324" t="str">
        <f t="shared" si="14"/>
        <v/>
      </c>
      <c r="I324" t="str">
        <f t="shared" si="13"/>
        <v/>
      </c>
      <c r="J324" t="str">
        <f t="shared" si="13"/>
        <v/>
      </c>
      <c r="K324" t="str">
        <f t="shared" si="13"/>
        <v/>
      </c>
    </row>
    <row r="325" spans="1:11" x14ac:dyDescent="0.2">
      <c r="A325" s="2">
        <v>28</v>
      </c>
      <c r="B325" s="2" t="s">
        <v>24</v>
      </c>
      <c r="C325" s="2">
        <v>-114.08</v>
      </c>
      <c r="D325" s="2" t="s">
        <v>29</v>
      </c>
      <c r="E325">
        <v>2014</v>
      </c>
      <c r="F325" t="str">
        <f t="shared" si="15"/>
        <v>Loss</v>
      </c>
      <c r="H325" t="str">
        <f t="shared" si="14"/>
        <v/>
      </c>
      <c r="I325" t="str">
        <f t="shared" si="13"/>
        <v/>
      </c>
      <c r="J325" t="str">
        <f t="shared" si="13"/>
        <v/>
      </c>
      <c r="K325" t="str">
        <f t="shared" si="13"/>
        <v/>
      </c>
    </row>
    <row r="326" spans="1:11" x14ac:dyDescent="0.2">
      <c r="A326" s="2">
        <v>49</v>
      </c>
      <c r="B326" s="2" t="s">
        <v>24</v>
      </c>
      <c r="C326" s="2">
        <v>-151.88</v>
      </c>
      <c r="D326" s="2" t="s">
        <v>29</v>
      </c>
      <c r="E326">
        <v>2014</v>
      </c>
      <c r="F326" t="str">
        <f t="shared" si="15"/>
        <v>Loss</v>
      </c>
      <c r="H326" t="str">
        <f t="shared" si="14"/>
        <v/>
      </c>
      <c r="I326" t="str">
        <f t="shared" si="13"/>
        <v/>
      </c>
      <c r="J326" t="str">
        <f t="shared" si="13"/>
        <v/>
      </c>
      <c r="K326" t="str">
        <f t="shared" si="13"/>
        <v/>
      </c>
    </row>
    <row r="327" spans="1:11" x14ac:dyDescent="0.2">
      <c r="A327" s="2">
        <v>43</v>
      </c>
      <c r="B327" s="2" t="s">
        <v>24</v>
      </c>
      <c r="C327" s="2">
        <v>57.99</v>
      </c>
      <c r="D327" s="2" t="s">
        <v>29</v>
      </c>
      <c r="E327">
        <v>2014</v>
      </c>
      <c r="F327" t="str">
        <f t="shared" si="15"/>
        <v>Profit</v>
      </c>
      <c r="H327" t="str">
        <f t="shared" si="14"/>
        <v/>
      </c>
      <c r="I327" t="str">
        <f t="shared" si="13"/>
        <v/>
      </c>
      <c r="J327" t="str">
        <f t="shared" si="13"/>
        <v/>
      </c>
      <c r="K327" t="str">
        <f t="shared" si="13"/>
        <v/>
      </c>
    </row>
    <row r="328" spans="1:11" x14ac:dyDescent="0.2">
      <c r="A328" s="2">
        <v>24</v>
      </c>
      <c r="B328" s="2" t="s">
        <v>24</v>
      </c>
      <c r="C328" s="2">
        <v>26.08</v>
      </c>
      <c r="D328" s="2" t="s">
        <v>29</v>
      </c>
      <c r="E328">
        <v>2014</v>
      </c>
      <c r="F328" t="str">
        <f t="shared" si="15"/>
        <v>Profit</v>
      </c>
      <c r="H328" t="str">
        <f t="shared" si="14"/>
        <v/>
      </c>
      <c r="I328" t="str">
        <f t="shared" si="13"/>
        <v/>
      </c>
      <c r="J328" t="str">
        <f t="shared" si="13"/>
        <v/>
      </c>
      <c r="K328" t="str">
        <f t="shared" si="13"/>
        <v/>
      </c>
    </row>
    <row r="329" spans="1:11" x14ac:dyDescent="0.2">
      <c r="A329" s="2">
        <v>2</v>
      </c>
      <c r="B329" s="2" t="s">
        <v>24</v>
      </c>
      <c r="C329" s="2">
        <v>-534.19000000000005</v>
      </c>
      <c r="D329" s="2" t="s">
        <v>66</v>
      </c>
      <c r="E329">
        <v>2014</v>
      </c>
      <c r="F329" t="str">
        <f t="shared" si="15"/>
        <v>Loss</v>
      </c>
      <c r="H329" t="str">
        <f t="shared" si="14"/>
        <v/>
      </c>
      <c r="I329" t="str">
        <f t="shared" si="13"/>
        <v/>
      </c>
      <c r="J329" t="str">
        <f t="shared" si="13"/>
        <v/>
      </c>
      <c r="K329" t="str">
        <f t="shared" si="13"/>
        <v/>
      </c>
    </row>
    <row r="330" spans="1:11" x14ac:dyDescent="0.2">
      <c r="A330" s="2">
        <v>15</v>
      </c>
      <c r="B330" s="2" t="s">
        <v>24</v>
      </c>
      <c r="C330" s="2">
        <v>380.22</v>
      </c>
      <c r="D330" s="2" t="s">
        <v>29</v>
      </c>
      <c r="E330">
        <v>2014</v>
      </c>
      <c r="F330" t="str">
        <f t="shared" si="15"/>
        <v>Profit</v>
      </c>
      <c r="H330" t="str">
        <f t="shared" si="14"/>
        <v/>
      </c>
      <c r="I330" t="str">
        <f t="shared" si="13"/>
        <v/>
      </c>
      <c r="J330" t="str">
        <f t="shared" si="13"/>
        <v/>
      </c>
      <c r="K330" t="str">
        <f t="shared" si="13"/>
        <v/>
      </c>
    </row>
    <row r="331" spans="1:11" x14ac:dyDescent="0.2">
      <c r="A331" s="2">
        <v>25</v>
      </c>
      <c r="B331" s="2" t="s">
        <v>24</v>
      </c>
      <c r="C331" s="2">
        <v>948.4</v>
      </c>
      <c r="D331" s="2" t="s">
        <v>29</v>
      </c>
      <c r="E331">
        <v>2014</v>
      </c>
      <c r="F331" t="str">
        <f t="shared" si="15"/>
        <v>Profit</v>
      </c>
      <c r="H331" t="str">
        <f t="shared" si="14"/>
        <v/>
      </c>
      <c r="I331" t="str">
        <f t="shared" si="13"/>
        <v/>
      </c>
      <c r="J331" t="str">
        <f t="shared" si="13"/>
        <v/>
      </c>
      <c r="K331" t="str">
        <f t="shared" si="13"/>
        <v/>
      </c>
    </row>
    <row r="332" spans="1:11" x14ac:dyDescent="0.2">
      <c r="A332" s="2">
        <v>40</v>
      </c>
      <c r="B332" s="2" t="s">
        <v>24</v>
      </c>
      <c r="C332" s="2">
        <v>314.07</v>
      </c>
      <c r="D332" s="2" t="s">
        <v>22</v>
      </c>
      <c r="E332">
        <v>2014</v>
      </c>
      <c r="F332" t="str">
        <f t="shared" si="15"/>
        <v>Profit</v>
      </c>
      <c r="H332" t="str">
        <f t="shared" si="14"/>
        <v/>
      </c>
      <c r="I332" t="str">
        <f t="shared" si="13"/>
        <v/>
      </c>
      <c r="J332" t="str">
        <f t="shared" si="13"/>
        <v/>
      </c>
      <c r="K332" t="str">
        <f t="shared" si="13"/>
        <v/>
      </c>
    </row>
    <row r="333" spans="1:11" x14ac:dyDescent="0.2">
      <c r="A333" s="2">
        <v>47</v>
      </c>
      <c r="B333" s="2" t="s">
        <v>24</v>
      </c>
      <c r="C333" s="2">
        <v>1732.06</v>
      </c>
      <c r="D333" s="2" t="s">
        <v>38</v>
      </c>
      <c r="E333">
        <v>2014</v>
      </c>
      <c r="F333" t="str">
        <f t="shared" si="15"/>
        <v>Profit</v>
      </c>
      <c r="H333" t="str">
        <f t="shared" si="14"/>
        <v/>
      </c>
      <c r="I333" t="str">
        <f t="shared" si="13"/>
        <v/>
      </c>
      <c r="J333" t="str">
        <f t="shared" si="13"/>
        <v/>
      </c>
      <c r="K333" t="str">
        <f t="shared" si="13"/>
        <v/>
      </c>
    </row>
    <row r="334" spans="1:11" x14ac:dyDescent="0.2">
      <c r="A334" s="2">
        <v>10</v>
      </c>
      <c r="B334" s="2" t="s">
        <v>31</v>
      </c>
      <c r="C334" s="2">
        <v>-217.42</v>
      </c>
      <c r="D334" s="2" t="s">
        <v>38</v>
      </c>
      <c r="E334">
        <v>2014</v>
      </c>
      <c r="F334" t="str">
        <f t="shared" si="15"/>
        <v>Loss</v>
      </c>
      <c r="H334" t="str">
        <f t="shared" si="14"/>
        <v/>
      </c>
      <c r="I334" t="str">
        <f t="shared" si="13"/>
        <v/>
      </c>
      <c r="J334" t="str">
        <f t="shared" si="13"/>
        <v>Loss</v>
      </c>
      <c r="K334" t="str">
        <f t="shared" si="13"/>
        <v/>
      </c>
    </row>
    <row r="335" spans="1:11" x14ac:dyDescent="0.2">
      <c r="A335" s="2">
        <v>32</v>
      </c>
      <c r="B335" s="2" t="s">
        <v>45</v>
      </c>
      <c r="C335" s="2">
        <v>-128.31</v>
      </c>
      <c r="D335" s="2" t="s">
        <v>38</v>
      </c>
      <c r="E335">
        <v>2014</v>
      </c>
      <c r="F335" t="str">
        <f t="shared" si="15"/>
        <v>Loss</v>
      </c>
      <c r="H335" t="str">
        <f t="shared" si="14"/>
        <v/>
      </c>
      <c r="I335" t="str">
        <f t="shared" si="13"/>
        <v/>
      </c>
      <c r="J335" t="str">
        <f t="shared" si="13"/>
        <v/>
      </c>
      <c r="K335" t="str">
        <f t="shared" si="13"/>
        <v/>
      </c>
    </row>
    <row r="336" spans="1:11" x14ac:dyDescent="0.2">
      <c r="A336" s="2">
        <v>48</v>
      </c>
      <c r="B336" s="2" t="s">
        <v>24</v>
      </c>
      <c r="C336" s="2">
        <v>12.13</v>
      </c>
      <c r="D336" s="2" t="s">
        <v>29</v>
      </c>
      <c r="E336">
        <v>2014</v>
      </c>
      <c r="F336" t="str">
        <f t="shared" si="15"/>
        <v>Profit</v>
      </c>
      <c r="H336" t="str">
        <f t="shared" si="14"/>
        <v/>
      </c>
      <c r="I336" t="str">
        <f t="shared" si="13"/>
        <v/>
      </c>
      <c r="J336" t="str">
        <f t="shared" si="13"/>
        <v/>
      </c>
      <c r="K336" t="str">
        <f t="shared" si="13"/>
        <v/>
      </c>
    </row>
    <row r="337" spans="1:11" x14ac:dyDescent="0.2">
      <c r="A337" s="2">
        <v>19</v>
      </c>
      <c r="B337" s="2" t="s">
        <v>31</v>
      </c>
      <c r="C337" s="2">
        <v>87.36</v>
      </c>
      <c r="D337" s="2" t="s">
        <v>29</v>
      </c>
      <c r="E337">
        <v>2014</v>
      </c>
      <c r="F337" t="str">
        <f t="shared" si="15"/>
        <v>Profit</v>
      </c>
      <c r="H337" t="str">
        <f t="shared" si="14"/>
        <v/>
      </c>
      <c r="I337" t="str">
        <f t="shared" si="13"/>
        <v/>
      </c>
      <c r="J337" t="str">
        <f t="shared" si="13"/>
        <v/>
      </c>
      <c r="K337" t="str">
        <f t="shared" si="13"/>
        <v/>
      </c>
    </row>
    <row r="338" spans="1:11" x14ac:dyDescent="0.2">
      <c r="A338" s="2">
        <v>18</v>
      </c>
      <c r="B338" s="2" t="s">
        <v>24</v>
      </c>
      <c r="C338" s="2">
        <v>-86.21</v>
      </c>
      <c r="D338" s="2" t="s">
        <v>29</v>
      </c>
      <c r="E338">
        <v>2014</v>
      </c>
      <c r="F338" t="str">
        <f t="shared" si="15"/>
        <v>Loss</v>
      </c>
      <c r="H338" t="str">
        <f t="shared" si="14"/>
        <v/>
      </c>
      <c r="I338" t="str">
        <f t="shared" si="13"/>
        <v/>
      </c>
      <c r="J338" t="str">
        <f t="shared" si="13"/>
        <v/>
      </c>
      <c r="K338" t="str">
        <f t="shared" si="13"/>
        <v/>
      </c>
    </row>
    <row r="339" spans="1:11" x14ac:dyDescent="0.2">
      <c r="A339" s="2">
        <v>15</v>
      </c>
      <c r="B339" s="2" t="s">
        <v>24</v>
      </c>
      <c r="C339" s="2">
        <v>-43.17</v>
      </c>
      <c r="D339" s="2" t="s">
        <v>29</v>
      </c>
      <c r="E339">
        <v>2014</v>
      </c>
      <c r="F339" t="str">
        <f t="shared" si="15"/>
        <v>Loss</v>
      </c>
      <c r="H339" t="str">
        <f t="shared" si="14"/>
        <v/>
      </c>
      <c r="I339" t="str">
        <f t="shared" si="13"/>
        <v/>
      </c>
      <c r="J339" t="str">
        <f t="shared" si="13"/>
        <v/>
      </c>
      <c r="K339" t="str">
        <f t="shared" si="13"/>
        <v/>
      </c>
    </row>
    <row r="340" spans="1:11" x14ac:dyDescent="0.2">
      <c r="A340" s="2">
        <v>2</v>
      </c>
      <c r="B340" s="2" t="s">
        <v>45</v>
      </c>
      <c r="C340" s="2">
        <v>-35.92</v>
      </c>
      <c r="D340" s="2" t="s">
        <v>29</v>
      </c>
      <c r="E340">
        <v>2014</v>
      </c>
      <c r="F340" t="str">
        <f t="shared" si="15"/>
        <v>Loss</v>
      </c>
      <c r="H340" t="str">
        <f t="shared" si="14"/>
        <v/>
      </c>
      <c r="I340" t="str">
        <f t="shared" si="14"/>
        <v/>
      </c>
      <c r="J340" t="str">
        <f t="shared" si="14"/>
        <v/>
      </c>
      <c r="K340" t="str">
        <f t="shared" si="14"/>
        <v/>
      </c>
    </row>
    <row r="341" spans="1:11" x14ac:dyDescent="0.2">
      <c r="A341" s="2">
        <v>41</v>
      </c>
      <c r="B341" s="2" t="s">
        <v>31</v>
      </c>
      <c r="C341" s="2">
        <v>-63.83</v>
      </c>
      <c r="D341" s="2" t="s">
        <v>29</v>
      </c>
      <c r="E341">
        <v>2014</v>
      </c>
      <c r="F341" t="str">
        <f t="shared" si="15"/>
        <v>Loss</v>
      </c>
      <c r="H341" t="str">
        <f t="shared" si="14"/>
        <v/>
      </c>
      <c r="I341" t="str">
        <f t="shared" si="14"/>
        <v/>
      </c>
      <c r="J341" t="str">
        <f t="shared" si="14"/>
        <v/>
      </c>
      <c r="K341" t="str">
        <f t="shared" si="14"/>
        <v/>
      </c>
    </row>
    <row r="342" spans="1:11" x14ac:dyDescent="0.2">
      <c r="A342" s="2">
        <v>18</v>
      </c>
      <c r="B342" s="2" t="s">
        <v>24</v>
      </c>
      <c r="C342" s="2">
        <v>97.03</v>
      </c>
      <c r="D342" s="2" t="s">
        <v>29</v>
      </c>
      <c r="E342">
        <v>2014</v>
      </c>
      <c r="F342" t="str">
        <f t="shared" si="15"/>
        <v>Profit</v>
      </c>
      <c r="H342" t="str">
        <f t="shared" si="14"/>
        <v/>
      </c>
      <c r="I342" t="str">
        <f t="shared" si="14"/>
        <v/>
      </c>
      <c r="J342" t="str">
        <f t="shared" si="14"/>
        <v/>
      </c>
      <c r="K342" t="str">
        <f t="shared" si="14"/>
        <v/>
      </c>
    </row>
    <row r="343" spans="1:11" x14ac:dyDescent="0.2">
      <c r="A343" s="2">
        <v>44</v>
      </c>
      <c r="B343" s="2" t="s">
        <v>24</v>
      </c>
      <c r="C343" s="2">
        <v>-67.53</v>
      </c>
      <c r="D343" s="2" t="s">
        <v>29</v>
      </c>
      <c r="E343">
        <v>2014</v>
      </c>
      <c r="F343" t="str">
        <f t="shared" si="15"/>
        <v>Loss</v>
      </c>
      <c r="H343" t="str">
        <f t="shared" si="14"/>
        <v/>
      </c>
      <c r="I343" t="str">
        <f t="shared" si="14"/>
        <v/>
      </c>
      <c r="J343" t="str">
        <f t="shared" si="14"/>
        <v/>
      </c>
      <c r="K343" t="str">
        <f t="shared" si="14"/>
        <v/>
      </c>
    </row>
    <row r="344" spans="1:11" x14ac:dyDescent="0.2">
      <c r="A344" s="2">
        <v>22</v>
      </c>
      <c r="B344" s="2" t="s">
        <v>31</v>
      </c>
      <c r="C344" s="2">
        <v>27.38</v>
      </c>
      <c r="D344" s="2" t="s">
        <v>29</v>
      </c>
      <c r="E344">
        <v>2014</v>
      </c>
      <c r="F344" t="str">
        <f t="shared" si="15"/>
        <v>Profit</v>
      </c>
      <c r="H344" t="str">
        <f t="shared" si="14"/>
        <v/>
      </c>
      <c r="I344" t="str">
        <f t="shared" si="14"/>
        <v/>
      </c>
      <c r="J344" t="str">
        <f t="shared" si="14"/>
        <v/>
      </c>
      <c r="K344" t="str">
        <f t="shared" si="14"/>
        <v/>
      </c>
    </row>
    <row r="345" spans="1:11" x14ac:dyDescent="0.2">
      <c r="A345" s="2">
        <v>23</v>
      </c>
      <c r="B345" s="2" t="s">
        <v>24</v>
      </c>
      <c r="C345" s="2">
        <v>36.57</v>
      </c>
      <c r="D345" s="2" t="s">
        <v>29</v>
      </c>
      <c r="E345">
        <v>2014</v>
      </c>
      <c r="F345" t="str">
        <f t="shared" si="15"/>
        <v>Profit</v>
      </c>
      <c r="H345" t="str">
        <f t="shared" si="14"/>
        <v/>
      </c>
      <c r="I345" t="str">
        <f t="shared" si="14"/>
        <v/>
      </c>
      <c r="J345" t="str">
        <f t="shared" si="14"/>
        <v/>
      </c>
      <c r="K345" t="str">
        <f t="shared" si="14"/>
        <v/>
      </c>
    </row>
    <row r="346" spans="1:11" x14ac:dyDescent="0.2">
      <c r="A346" s="2">
        <v>49</v>
      </c>
      <c r="B346" s="2" t="s">
        <v>31</v>
      </c>
      <c r="C346" s="2">
        <v>-77.239999999999995</v>
      </c>
      <c r="D346" s="2" t="s">
        <v>38</v>
      </c>
      <c r="E346">
        <v>2014</v>
      </c>
      <c r="F346" t="str">
        <f t="shared" si="15"/>
        <v>Loss</v>
      </c>
      <c r="H346" t="str">
        <f t="shared" si="14"/>
        <v/>
      </c>
      <c r="I346" t="str">
        <f t="shared" si="14"/>
        <v/>
      </c>
      <c r="J346" t="str">
        <f t="shared" si="14"/>
        <v/>
      </c>
      <c r="K346" t="str">
        <f t="shared" si="14"/>
        <v/>
      </c>
    </row>
    <row r="347" spans="1:11" x14ac:dyDescent="0.2">
      <c r="A347" s="2">
        <v>7</v>
      </c>
      <c r="B347" s="2" t="s">
        <v>45</v>
      </c>
      <c r="C347" s="2">
        <v>3.72</v>
      </c>
      <c r="D347" s="2" t="s">
        <v>29</v>
      </c>
      <c r="E347">
        <v>2014</v>
      </c>
      <c r="F347" t="str">
        <f t="shared" si="15"/>
        <v>Profit</v>
      </c>
      <c r="H347" t="str">
        <f t="shared" ref="H347:K410" si="16">IF($D347=H$1,IF($B347="Technology",IF($A347&lt;11,$F347,""),""),"")</f>
        <v/>
      </c>
      <c r="I347" t="str">
        <f t="shared" si="16"/>
        <v/>
      </c>
      <c r="J347" t="str">
        <f t="shared" si="16"/>
        <v/>
      </c>
      <c r="K347" t="str">
        <f t="shared" si="16"/>
        <v/>
      </c>
    </row>
    <row r="348" spans="1:11" x14ac:dyDescent="0.2">
      <c r="A348" s="2">
        <v>31</v>
      </c>
      <c r="B348" s="2" t="s">
        <v>31</v>
      </c>
      <c r="C348" s="2">
        <v>-96.76</v>
      </c>
      <c r="D348" s="2" t="s">
        <v>29</v>
      </c>
      <c r="E348">
        <v>2014</v>
      </c>
      <c r="F348" t="str">
        <f t="shared" si="15"/>
        <v>Loss</v>
      </c>
      <c r="H348" t="str">
        <f t="shared" si="16"/>
        <v/>
      </c>
      <c r="I348" t="str">
        <f t="shared" si="16"/>
        <v/>
      </c>
      <c r="J348" t="str">
        <f t="shared" si="16"/>
        <v/>
      </c>
      <c r="K348" t="str">
        <f t="shared" si="16"/>
        <v/>
      </c>
    </row>
    <row r="349" spans="1:11" x14ac:dyDescent="0.2">
      <c r="A349" s="2">
        <v>7</v>
      </c>
      <c r="B349" s="2" t="s">
        <v>24</v>
      </c>
      <c r="C349" s="2">
        <v>298.54000000000002</v>
      </c>
      <c r="D349" s="2" t="s">
        <v>22</v>
      </c>
      <c r="E349">
        <v>2014</v>
      </c>
      <c r="F349" t="str">
        <f t="shared" si="15"/>
        <v>Profit</v>
      </c>
      <c r="H349" t="str">
        <f t="shared" si="16"/>
        <v/>
      </c>
      <c r="I349" t="str">
        <f t="shared" si="16"/>
        <v/>
      </c>
      <c r="J349" t="str">
        <f t="shared" si="16"/>
        <v/>
      </c>
      <c r="K349" t="str">
        <f t="shared" si="16"/>
        <v/>
      </c>
    </row>
    <row r="350" spans="1:11" x14ac:dyDescent="0.2">
      <c r="A350" s="2">
        <v>6</v>
      </c>
      <c r="B350" s="2" t="s">
        <v>24</v>
      </c>
      <c r="C350" s="2">
        <v>-1.21</v>
      </c>
      <c r="D350" s="2" t="s">
        <v>22</v>
      </c>
      <c r="E350">
        <v>2014</v>
      </c>
      <c r="F350" t="str">
        <f t="shared" si="15"/>
        <v>Loss</v>
      </c>
      <c r="H350" t="str">
        <f t="shared" si="16"/>
        <v/>
      </c>
      <c r="I350" t="str">
        <f t="shared" si="16"/>
        <v/>
      </c>
      <c r="J350" t="str">
        <f t="shared" si="16"/>
        <v/>
      </c>
      <c r="K350" t="str">
        <f t="shared" si="16"/>
        <v/>
      </c>
    </row>
    <row r="351" spans="1:11" x14ac:dyDescent="0.2">
      <c r="A351" s="2">
        <v>33</v>
      </c>
      <c r="B351" s="2" t="s">
        <v>31</v>
      </c>
      <c r="C351" s="2">
        <v>-52.14</v>
      </c>
      <c r="D351" s="2" t="s">
        <v>22</v>
      </c>
      <c r="E351">
        <v>2014</v>
      </c>
      <c r="F351" t="str">
        <f t="shared" si="15"/>
        <v>Loss</v>
      </c>
      <c r="H351" t="str">
        <f t="shared" si="16"/>
        <v/>
      </c>
      <c r="I351" t="str">
        <f t="shared" si="16"/>
        <v/>
      </c>
      <c r="J351" t="str">
        <f t="shared" si="16"/>
        <v/>
      </c>
      <c r="K351" t="str">
        <f t="shared" si="16"/>
        <v/>
      </c>
    </row>
    <row r="352" spans="1:11" x14ac:dyDescent="0.2">
      <c r="A352" s="2">
        <v>34</v>
      </c>
      <c r="B352" s="2" t="s">
        <v>24</v>
      </c>
      <c r="C352" s="2">
        <v>27.62</v>
      </c>
      <c r="D352" s="2" t="s">
        <v>29</v>
      </c>
      <c r="E352">
        <v>2014</v>
      </c>
      <c r="F352" t="str">
        <f t="shared" si="15"/>
        <v>Profit</v>
      </c>
      <c r="H352" t="str">
        <f t="shared" si="16"/>
        <v/>
      </c>
      <c r="I352" t="str">
        <f t="shared" si="16"/>
        <v/>
      </c>
      <c r="J352" t="str">
        <f t="shared" si="16"/>
        <v/>
      </c>
      <c r="K352" t="str">
        <f t="shared" si="16"/>
        <v/>
      </c>
    </row>
    <row r="353" spans="1:11" x14ac:dyDescent="0.2">
      <c r="A353" s="2">
        <v>46</v>
      </c>
      <c r="B353" s="2" t="s">
        <v>31</v>
      </c>
      <c r="C353" s="2">
        <v>-160.05000000000001</v>
      </c>
      <c r="D353" s="2" t="s">
        <v>29</v>
      </c>
      <c r="E353">
        <v>2014</v>
      </c>
      <c r="F353" t="str">
        <f t="shared" si="15"/>
        <v>Loss</v>
      </c>
      <c r="H353" t="str">
        <f t="shared" si="16"/>
        <v/>
      </c>
      <c r="I353" t="str">
        <f t="shared" si="16"/>
        <v/>
      </c>
      <c r="J353" t="str">
        <f t="shared" si="16"/>
        <v/>
      </c>
      <c r="K353" t="str">
        <f t="shared" si="16"/>
        <v/>
      </c>
    </row>
    <row r="354" spans="1:11" x14ac:dyDescent="0.2">
      <c r="A354" s="2">
        <v>45</v>
      </c>
      <c r="B354" s="2" t="s">
        <v>24</v>
      </c>
      <c r="C354" s="2">
        <v>-135.72</v>
      </c>
      <c r="D354" s="2" t="s">
        <v>29</v>
      </c>
      <c r="E354">
        <v>2014</v>
      </c>
      <c r="F354" t="str">
        <f t="shared" si="15"/>
        <v>Loss</v>
      </c>
      <c r="H354" t="str">
        <f t="shared" si="16"/>
        <v/>
      </c>
      <c r="I354" t="str">
        <f t="shared" si="16"/>
        <v/>
      </c>
      <c r="J354" t="str">
        <f t="shared" si="16"/>
        <v/>
      </c>
      <c r="K354" t="str">
        <f t="shared" si="16"/>
        <v/>
      </c>
    </row>
    <row r="355" spans="1:11" x14ac:dyDescent="0.2">
      <c r="A355" s="2">
        <v>40</v>
      </c>
      <c r="B355" s="2" t="s">
        <v>24</v>
      </c>
      <c r="C355" s="2">
        <v>-86.67</v>
      </c>
      <c r="D355" s="2" t="s">
        <v>29</v>
      </c>
      <c r="E355">
        <v>2014</v>
      </c>
      <c r="F355" t="str">
        <f t="shared" si="15"/>
        <v>Loss</v>
      </c>
      <c r="H355" t="str">
        <f t="shared" si="16"/>
        <v/>
      </c>
      <c r="I355" t="str">
        <f t="shared" si="16"/>
        <v/>
      </c>
      <c r="J355" t="str">
        <f t="shared" si="16"/>
        <v/>
      </c>
      <c r="K355" t="str">
        <f t="shared" si="16"/>
        <v/>
      </c>
    </row>
    <row r="356" spans="1:11" x14ac:dyDescent="0.2">
      <c r="A356" s="2">
        <v>8</v>
      </c>
      <c r="B356" s="2" t="s">
        <v>24</v>
      </c>
      <c r="C356" s="2">
        <v>-17.89</v>
      </c>
      <c r="D356" s="2" t="s">
        <v>22</v>
      </c>
      <c r="E356">
        <v>2014</v>
      </c>
      <c r="F356" t="str">
        <f t="shared" si="15"/>
        <v>Loss</v>
      </c>
      <c r="H356" t="str">
        <f t="shared" si="16"/>
        <v/>
      </c>
      <c r="I356" t="str">
        <f t="shared" si="16"/>
        <v/>
      </c>
      <c r="J356" t="str">
        <f t="shared" si="16"/>
        <v/>
      </c>
      <c r="K356" t="str">
        <f t="shared" si="16"/>
        <v/>
      </c>
    </row>
    <row r="357" spans="1:11" x14ac:dyDescent="0.2">
      <c r="A357" s="2">
        <v>25</v>
      </c>
      <c r="B357" s="2" t="s">
        <v>24</v>
      </c>
      <c r="C357" s="2">
        <v>-130.85</v>
      </c>
      <c r="D357" s="2" t="s">
        <v>29</v>
      </c>
      <c r="E357">
        <v>2014</v>
      </c>
      <c r="F357" t="str">
        <f t="shared" si="15"/>
        <v>Loss</v>
      </c>
      <c r="H357" t="str">
        <f t="shared" si="16"/>
        <v/>
      </c>
      <c r="I357" t="str">
        <f t="shared" si="16"/>
        <v/>
      </c>
      <c r="J357" t="str">
        <f t="shared" si="16"/>
        <v/>
      </c>
      <c r="K357" t="str">
        <f t="shared" si="16"/>
        <v/>
      </c>
    </row>
    <row r="358" spans="1:11" x14ac:dyDescent="0.2">
      <c r="A358" s="2">
        <v>18</v>
      </c>
      <c r="B358" s="2" t="s">
        <v>24</v>
      </c>
      <c r="C358" s="2">
        <v>204.34</v>
      </c>
      <c r="D358" s="2" t="s">
        <v>29</v>
      </c>
      <c r="E358">
        <v>2014</v>
      </c>
      <c r="F358" t="str">
        <f t="shared" si="15"/>
        <v>Profit</v>
      </c>
      <c r="H358" t="str">
        <f t="shared" si="16"/>
        <v/>
      </c>
      <c r="I358" t="str">
        <f t="shared" si="16"/>
        <v/>
      </c>
      <c r="J358" t="str">
        <f t="shared" si="16"/>
        <v/>
      </c>
      <c r="K358" t="str">
        <f t="shared" si="16"/>
        <v/>
      </c>
    </row>
    <row r="359" spans="1:11" x14ac:dyDescent="0.2">
      <c r="A359" s="2">
        <v>16</v>
      </c>
      <c r="B359" s="2" t="s">
        <v>24</v>
      </c>
      <c r="C359" s="2">
        <v>-56.6</v>
      </c>
      <c r="D359" s="2" t="s">
        <v>29</v>
      </c>
      <c r="E359">
        <v>2014</v>
      </c>
      <c r="F359" t="str">
        <f t="shared" si="15"/>
        <v>Loss</v>
      </c>
      <c r="H359" t="str">
        <f t="shared" si="16"/>
        <v/>
      </c>
      <c r="I359" t="str">
        <f t="shared" si="16"/>
        <v/>
      </c>
      <c r="J359" t="str">
        <f t="shared" si="16"/>
        <v/>
      </c>
      <c r="K359" t="str">
        <f t="shared" si="16"/>
        <v/>
      </c>
    </row>
    <row r="360" spans="1:11" x14ac:dyDescent="0.2">
      <c r="A360" s="2">
        <v>17</v>
      </c>
      <c r="B360" s="2" t="s">
        <v>24</v>
      </c>
      <c r="C360" s="2">
        <v>14.73</v>
      </c>
      <c r="D360" s="2" t="s">
        <v>29</v>
      </c>
      <c r="E360">
        <v>2014</v>
      </c>
      <c r="F360" t="str">
        <f t="shared" si="15"/>
        <v>Profit</v>
      </c>
      <c r="H360" t="str">
        <f t="shared" si="16"/>
        <v/>
      </c>
      <c r="I360" t="str">
        <f t="shared" si="16"/>
        <v/>
      </c>
      <c r="J360" t="str">
        <f t="shared" si="16"/>
        <v/>
      </c>
      <c r="K360" t="str">
        <f t="shared" si="16"/>
        <v/>
      </c>
    </row>
    <row r="361" spans="1:11" x14ac:dyDescent="0.2">
      <c r="A361" s="2">
        <v>27</v>
      </c>
      <c r="B361" s="2" t="s">
        <v>24</v>
      </c>
      <c r="C361" s="2">
        <v>-201.88</v>
      </c>
      <c r="D361" s="2" t="s">
        <v>29</v>
      </c>
      <c r="E361">
        <v>2014</v>
      </c>
      <c r="F361" t="str">
        <f t="shared" si="15"/>
        <v>Loss</v>
      </c>
      <c r="H361" t="str">
        <f t="shared" si="16"/>
        <v/>
      </c>
      <c r="I361" t="str">
        <f t="shared" si="16"/>
        <v/>
      </c>
      <c r="J361" t="str">
        <f t="shared" si="16"/>
        <v/>
      </c>
      <c r="K361" t="str">
        <f t="shared" si="16"/>
        <v/>
      </c>
    </row>
    <row r="362" spans="1:11" x14ac:dyDescent="0.2">
      <c r="A362" s="2">
        <v>7</v>
      </c>
      <c r="B362" s="2" t="s">
        <v>24</v>
      </c>
      <c r="C362" s="2">
        <v>1.36</v>
      </c>
      <c r="D362" s="2" t="s">
        <v>29</v>
      </c>
      <c r="E362">
        <v>2014</v>
      </c>
      <c r="F362" t="str">
        <f t="shared" si="15"/>
        <v>Profit</v>
      </c>
      <c r="H362" t="str">
        <f t="shared" si="16"/>
        <v/>
      </c>
      <c r="I362" t="str">
        <f t="shared" si="16"/>
        <v/>
      </c>
      <c r="J362" t="str">
        <f t="shared" si="16"/>
        <v/>
      </c>
      <c r="K362" t="str">
        <f t="shared" si="16"/>
        <v/>
      </c>
    </row>
    <row r="363" spans="1:11" x14ac:dyDescent="0.2">
      <c r="A363" s="2">
        <v>43</v>
      </c>
      <c r="B363" s="2" t="s">
        <v>24</v>
      </c>
      <c r="C363" s="2">
        <v>156.66999999999999</v>
      </c>
      <c r="D363" s="2" t="s">
        <v>29</v>
      </c>
      <c r="E363">
        <v>2014</v>
      </c>
      <c r="F363" t="str">
        <f t="shared" si="15"/>
        <v>Profit</v>
      </c>
      <c r="H363" t="str">
        <f t="shared" si="16"/>
        <v/>
      </c>
      <c r="I363" t="str">
        <f t="shared" si="16"/>
        <v/>
      </c>
      <c r="J363" t="str">
        <f t="shared" si="16"/>
        <v/>
      </c>
      <c r="K363" t="str">
        <f t="shared" si="16"/>
        <v/>
      </c>
    </row>
    <row r="364" spans="1:11" x14ac:dyDescent="0.2">
      <c r="A364" s="2">
        <v>26</v>
      </c>
      <c r="B364" s="2" t="s">
        <v>24</v>
      </c>
      <c r="C364" s="2">
        <v>-78.02</v>
      </c>
      <c r="D364" s="2" t="s">
        <v>29</v>
      </c>
      <c r="E364">
        <v>2014</v>
      </c>
      <c r="F364" t="str">
        <f t="shared" si="15"/>
        <v>Loss</v>
      </c>
      <c r="H364" t="str">
        <f t="shared" si="16"/>
        <v/>
      </c>
      <c r="I364" t="str">
        <f t="shared" si="16"/>
        <v/>
      </c>
      <c r="J364" t="str">
        <f t="shared" si="16"/>
        <v/>
      </c>
      <c r="K364" t="str">
        <f t="shared" si="16"/>
        <v/>
      </c>
    </row>
    <row r="365" spans="1:11" x14ac:dyDescent="0.2">
      <c r="A365" s="2">
        <v>47</v>
      </c>
      <c r="B365" s="2" t="s">
        <v>31</v>
      </c>
      <c r="C365" s="2">
        <v>331.65</v>
      </c>
      <c r="D365" s="2" t="s">
        <v>38</v>
      </c>
      <c r="E365">
        <v>2014</v>
      </c>
      <c r="F365" t="str">
        <f t="shared" si="15"/>
        <v>Profit</v>
      </c>
      <c r="H365" t="str">
        <f t="shared" si="16"/>
        <v/>
      </c>
      <c r="I365" t="str">
        <f t="shared" si="16"/>
        <v/>
      </c>
      <c r="J365" t="str">
        <f t="shared" si="16"/>
        <v/>
      </c>
      <c r="K365" t="str">
        <f t="shared" si="16"/>
        <v/>
      </c>
    </row>
    <row r="366" spans="1:11" x14ac:dyDescent="0.2">
      <c r="A366" s="2">
        <v>38</v>
      </c>
      <c r="B366" s="2" t="s">
        <v>31</v>
      </c>
      <c r="C366" s="2">
        <v>127.69</v>
      </c>
      <c r="D366" s="2" t="s">
        <v>22</v>
      </c>
      <c r="E366">
        <v>2014</v>
      </c>
      <c r="F366" t="str">
        <f t="shared" si="15"/>
        <v>Profit</v>
      </c>
      <c r="H366" t="str">
        <f t="shared" si="16"/>
        <v/>
      </c>
      <c r="I366" t="str">
        <f t="shared" si="16"/>
        <v/>
      </c>
      <c r="J366" t="str">
        <f t="shared" si="16"/>
        <v/>
      </c>
      <c r="K366" t="str">
        <f t="shared" si="16"/>
        <v/>
      </c>
    </row>
    <row r="367" spans="1:11" x14ac:dyDescent="0.2">
      <c r="A367" s="2">
        <v>15</v>
      </c>
      <c r="B367" s="2" t="s">
        <v>24</v>
      </c>
      <c r="C367" s="2">
        <v>-61.66</v>
      </c>
      <c r="D367" s="2" t="s">
        <v>22</v>
      </c>
      <c r="E367">
        <v>2014</v>
      </c>
      <c r="F367" t="str">
        <f t="shared" si="15"/>
        <v>Loss</v>
      </c>
      <c r="H367" t="str">
        <f t="shared" si="16"/>
        <v/>
      </c>
      <c r="I367" t="str">
        <f t="shared" si="16"/>
        <v/>
      </c>
      <c r="J367" t="str">
        <f t="shared" si="16"/>
        <v/>
      </c>
      <c r="K367" t="str">
        <f t="shared" si="16"/>
        <v/>
      </c>
    </row>
    <row r="368" spans="1:11" x14ac:dyDescent="0.2">
      <c r="A368" s="2">
        <v>5</v>
      </c>
      <c r="B368" s="2" t="s">
        <v>24</v>
      </c>
      <c r="C368" s="2">
        <v>-2.54</v>
      </c>
      <c r="D368" s="2" t="s">
        <v>22</v>
      </c>
      <c r="E368">
        <v>2014</v>
      </c>
      <c r="F368" t="str">
        <f t="shared" si="15"/>
        <v>Loss</v>
      </c>
      <c r="H368" t="str">
        <f t="shared" si="16"/>
        <v/>
      </c>
      <c r="I368" t="str">
        <f t="shared" si="16"/>
        <v/>
      </c>
      <c r="J368" t="str">
        <f t="shared" si="16"/>
        <v/>
      </c>
      <c r="K368" t="str">
        <f t="shared" si="16"/>
        <v/>
      </c>
    </row>
    <row r="369" spans="1:11" x14ac:dyDescent="0.2">
      <c r="A369" s="2">
        <v>14</v>
      </c>
      <c r="B369" s="2" t="s">
        <v>24</v>
      </c>
      <c r="C369" s="2">
        <v>-86.92</v>
      </c>
      <c r="D369" s="2" t="s">
        <v>29</v>
      </c>
      <c r="E369">
        <v>2014</v>
      </c>
      <c r="F369" t="str">
        <f t="shared" si="15"/>
        <v>Loss</v>
      </c>
      <c r="H369" t="str">
        <f t="shared" si="16"/>
        <v/>
      </c>
      <c r="I369" t="str">
        <f t="shared" si="16"/>
        <v/>
      </c>
      <c r="J369" t="str">
        <f t="shared" si="16"/>
        <v/>
      </c>
      <c r="K369" t="str">
        <f t="shared" si="16"/>
        <v/>
      </c>
    </row>
    <row r="370" spans="1:11" x14ac:dyDescent="0.2">
      <c r="A370" s="2">
        <v>39</v>
      </c>
      <c r="B370" s="2" t="s">
        <v>31</v>
      </c>
      <c r="C370" s="2">
        <v>402.37</v>
      </c>
      <c r="D370" s="2" t="s">
        <v>29</v>
      </c>
      <c r="E370">
        <v>2014</v>
      </c>
      <c r="F370" t="str">
        <f t="shared" si="15"/>
        <v>Profit</v>
      </c>
      <c r="H370" t="str">
        <f t="shared" si="16"/>
        <v/>
      </c>
      <c r="I370" t="str">
        <f t="shared" si="16"/>
        <v/>
      </c>
      <c r="J370" t="str">
        <f t="shared" si="16"/>
        <v/>
      </c>
      <c r="K370" t="str">
        <f t="shared" si="16"/>
        <v/>
      </c>
    </row>
    <row r="371" spans="1:11" x14ac:dyDescent="0.2">
      <c r="A371" s="2">
        <v>25</v>
      </c>
      <c r="B371" s="2" t="s">
        <v>24</v>
      </c>
      <c r="C371" s="2">
        <v>72.510000000000005</v>
      </c>
      <c r="D371" s="2" t="s">
        <v>38</v>
      </c>
      <c r="E371">
        <v>2014</v>
      </c>
      <c r="F371" t="str">
        <f t="shared" si="15"/>
        <v>Profit</v>
      </c>
      <c r="H371" t="str">
        <f t="shared" si="16"/>
        <v/>
      </c>
      <c r="I371" t="str">
        <f t="shared" si="16"/>
        <v/>
      </c>
      <c r="J371" t="str">
        <f t="shared" si="16"/>
        <v/>
      </c>
      <c r="K371" t="str">
        <f t="shared" si="16"/>
        <v/>
      </c>
    </row>
    <row r="372" spans="1:11" x14ac:dyDescent="0.2">
      <c r="A372" s="2">
        <v>36</v>
      </c>
      <c r="B372" s="2" t="s">
        <v>24</v>
      </c>
      <c r="C372" s="2">
        <v>87.31</v>
      </c>
      <c r="D372" s="2" t="s">
        <v>38</v>
      </c>
      <c r="E372">
        <v>2014</v>
      </c>
      <c r="F372" t="str">
        <f t="shared" si="15"/>
        <v>Profit</v>
      </c>
      <c r="H372" t="str">
        <f t="shared" si="16"/>
        <v/>
      </c>
      <c r="I372" t="str">
        <f t="shared" si="16"/>
        <v/>
      </c>
      <c r="J372" t="str">
        <f t="shared" si="16"/>
        <v/>
      </c>
      <c r="K372" t="str">
        <f t="shared" si="16"/>
        <v/>
      </c>
    </row>
    <row r="373" spans="1:11" x14ac:dyDescent="0.2">
      <c r="A373" s="2">
        <v>21</v>
      </c>
      <c r="B373" s="2" t="s">
        <v>31</v>
      </c>
      <c r="C373" s="2">
        <v>173.64</v>
      </c>
      <c r="D373" s="2" t="s">
        <v>38</v>
      </c>
      <c r="E373">
        <v>2014</v>
      </c>
      <c r="F373" t="str">
        <f t="shared" si="15"/>
        <v>Profit</v>
      </c>
      <c r="H373" t="str">
        <f t="shared" si="16"/>
        <v/>
      </c>
      <c r="I373" t="str">
        <f t="shared" si="16"/>
        <v/>
      </c>
      <c r="J373" t="str">
        <f t="shared" si="16"/>
        <v/>
      </c>
      <c r="K373" t="str">
        <f t="shared" si="16"/>
        <v/>
      </c>
    </row>
    <row r="374" spans="1:11" x14ac:dyDescent="0.2">
      <c r="A374" s="2">
        <v>36</v>
      </c>
      <c r="B374" s="2" t="s">
        <v>24</v>
      </c>
      <c r="C374" s="2">
        <v>122.78</v>
      </c>
      <c r="D374" s="2" t="s">
        <v>38</v>
      </c>
      <c r="E374">
        <v>2014</v>
      </c>
      <c r="F374" t="str">
        <f t="shared" si="15"/>
        <v>Profit</v>
      </c>
      <c r="H374" t="str">
        <f t="shared" si="16"/>
        <v/>
      </c>
      <c r="I374" t="str">
        <f t="shared" si="16"/>
        <v/>
      </c>
      <c r="J374" t="str">
        <f t="shared" si="16"/>
        <v/>
      </c>
      <c r="K374" t="str">
        <f t="shared" si="16"/>
        <v/>
      </c>
    </row>
    <row r="375" spans="1:11" x14ac:dyDescent="0.2">
      <c r="A375" s="2">
        <v>44</v>
      </c>
      <c r="B375" s="2" t="s">
        <v>24</v>
      </c>
      <c r="C375" s="2">
        <v>-5.88</v>
      </c>
      <c r="D375" s="2" t="s">
        <v>38</v>
      </c>
      <c r="E375">
        <v>2014</v>
      </c>
      <c r="F375" t="str">
        <f t="shared" si="15"/>
        <v>Loss</v>
      </c>
      <c r="H375" t="str">
        <f t="shared" si="16"/>
        <v/>
      </c>
      <c r="I375" t="str">
        <f t="shared" si="16"/>
        <v/>
      </c>
      <c r="J375" t="str">
        <f t="shared" si="16"/>
        <v/>
      </c>
      <c r="K375" t="str">
        <f t="shared" si="16"/>
        <v/>
      </c>
    </row>
    <row r="376" spans="1:11" x14ac:dyDescent="0.2">
      <c r="A376" s="2">
        <v>7</v>
      </c>
      <c r="B376" s="2" t="s">
        <v>24</v>
      </c>
      <c r="C376" s="2">
        <v>4.4000000000000004</v>
      </c>
      <c r="D376" s="2" t="s">
        <v>22</v>
      </c>
      <c r="E376">
        <v>2014</v>
      </c>
      <c r="F376" t="str">
        <f t="shared" si="15"/>
        <v>Profit</v>
      </c>
      <c r="H376" t="str">
        <f t="shared" si="16"/>
        <v/>
      </c>
      <c r="I376" t="str">
        <f t="shared" si="16"/>
        <v/>
      </c>
      <c r="J376" t="str">
        <f t="shared" si="16"/>
        <v/>
      </c>
      <c r="K376" t="str">
        <f t="shared" si="16"/>
        <v/>
      </c>
    </row>
    <row r="377" spans="1:11" x14ac:dyDescent="0.2">
      <c r="A377" s="2">
        <v>43</v>
      </c>
      <c r="B377" s="2" t="s">
        <v>24</v>
      </c>
      <c r="C377" s="2">
        <v>-97.82</v>
      </c>
      <c r="D377" s="2" t="s">
        <v>29</v>
      </c>
      <c r="E377">
        <v>2014</v>
      </c>
      <c r="F377" t="str">
        <f t="shared" si="15"/>
        <v>Loss</v>
      </c>
      <c r="H377" t="str">
        <f t="shared" si="16"/>
        <v/>
      </c>
      <c r="I377" t="str">
        <f t="shared" si="16"/>
        <v/>
      </c>
      <c r="J377" t="str">
        <f t="shared" si="16"/>
        <v/>
      </c>
      <c r="K377" t="str">
        <f t="shared" si="16"/>
        <v/>
      </c>
    </row>
    <row r="378" spans="1:11" x14ac:dyDescent="0.2">
      <c r="A378" s="2">
        <v>4</v>
      </c>
      <c r="B378" s="2" t="s">
        <v>24</v>
      </c>
      <c r="C378" s="2">
        <v>-0.14000000000000001</v>
      </c>
      <c r="D378" s="2" t="s">
        <v>38</v>
      </c>
      <c r="E378">
        <v>2014</v>
      </c>
      <c r="F378" t="str">
        <f t="shared" si="15"/>
        <v>Loss</v>
      </c>
      <c r="H378" t="str">
        <f t="shared" si="16"/>
        <v/>
      </c>
      <c r="I378" t="str">
        <f t="shared" si="16"/>
        <v/>
      </c>
      <c r="J378" t="str">
        <f t="shared" si="16"/>
        <v/>
      </c>
      <c r="K378" t="str">
        <f t="shared" si="16"/>
        <v/>
      </c>
    </row>
    <row r="379" spans="1:11" x14ac:dyDescent="0.2">
      <c r="A379" s="2">
        <v>46</v>
      </c>
      <c r="B379" s="2" t="s">
        <v>31</v>
      </c>
      <c r="C379" s="2">
        <v>320.73</v>
      </c>
      <c r="D379" s="2" t="s">
        <v>29</v>
      </c>
      <c r="E379">
        <v>2014</v>
      </c>
      <c r="F379" t="str">
        <f t="shared" si="15"/>
        <v>Profit</v>
      </c>
      <c r="H379" t="str">
        <f t="shared" si="16"/>
        <v/>
      </c>
      <c r="I379" t="str">
        <f t="shared" si="16"/>
        <v/>
      </c>
      <c r="J379" t="str">
        <f t="shared" si="16"/>
        <v/>
      </c>
      <c r="K379" t="str">
        <f t="shared" si="16"/>
        <v/>
      </c>
    </row>
    <row r="380" spans="1:11" x14ac:dyDescent="0.2">
      <c r="A380" s="2">
        <v>37</v>
      </c>
      <c r="B380" s="2" t="s">
        <v>24</v>
      </c>
      <c r="C380" s="2">
        <v>22.4</v>
      </c>
      <c r="D380" s="2" t="s">
        <v>29</v>
      </c>
      <c r="E380">
        <v>2014</v>
      </c>
      <c r="F380" t="str">
        <f t="shared" si="15"/>
        <v>Profit</v>
      </c>
      <c r="H380" t="str">
        <f t="shared" si="16"/>
        <v/>
      </c>
      <c r="I380" t="str">
        <f t="shared" si="16"/>
        <v/>
      </c>
      <c r="J380" t="str">
        <f t="shared" si="16"/>
        <v/>
      </c>
      <c r="K380" t="str">
        <f t="shared" si="16"/>
        <v/>
      </c>
    </row>
    <row r="381" spans="1:11" x14ac:dyDescent="0.2">
      <c r="A381" s="2">
        <v>34</v>
      </c>
      <c r="B381" s="2" t="s">
        <v>45</v>
      </c>
      <c r="C381" s="2">
        <v>655.7</v>
      </c>
      <c r="D381" s="2" t="s">
        <v>38</v>
      </c>
      <c r="E381">
        <v>2014</v>
      </c>
      <c r="F381" t="str">
        <f t="shared" si="15"/>
        <v>Profit</v>
      </c>
      <c r="H381" t="str">
        <f t="shared" si="16"/>
        <v/>
      </c>
      <c r="I381" t="str">
        <f t="shared" si="16"/>
        <v/>
      </c>
      <c r="J381" t="str">
        <f t="shared" si="16"/>
        <v/>
      </c>
      <c r="K381" t="str">
        <f t="shared" si="16"/>
        <v/>
      </c>
    </row>
    <row r="382" spans="1:11" x14ac:dyDescent="0.2">
      <c r="A382" s="2">
        <v>23</v>
      </c>
      <c r="B382" s="2" t="s">
        <v>24</v>
      </c>
      <c r="C382" s="2">
        <v>33.950000000000003</v>
      </c>
      <c r="D382" s="2" t="s">
        <v>22</v>
      </c>
      <c r="E382">
        <v>2014</v>
      </c>
      <c r="F382" t="str">
        <f t="shared" si="15"/>
        <v>Profit</v>
      </c>
      <c r="H382" t="str">
        <f t="shared" si="16"/>
        <v/>
      </c>
      <c r="I382" t="str">
        <f t="shared" si="16"/>
        <v/>
      </c>
      <c r="J382" t="str">
        <f t="shared" si="16"/>
        <v/>
      </c>
      <c r="K382" t="str">
        <f t="shared" si="16"/>
        <v/>
      </c>
    </row>
    <row r="383" spans="1:11" x14ac:dyDescent="0.2">
      <c r="A383" s="2">
        <v>5</v>
      </c>
      <c r="B383" s="2" t="s">
        <v>24</v>
      </c>
      <c r="C383" s="2">
        <v>27.18</v>
      </c>
      <c r="D383" s="2" t="s">
        <v>29</v>
      </c>
      <c r="E383">
        <v>2014</v>
      </c>
      <c r="F383" t="str">
        <f t="shared" si="15"/>
        <v>Profit</v>
      </c>
      <c r="H383" t="str">
        <f t="shared" si="16"/>
        <v/>
      </c>
      <c r="I383" t="str">
        <f t="shared" si="16"/>
        <v/>
      </c>
      <c r="J383" t="str">
        <f t="shared" si="16"/>
        <v/>
      </c>
      <c r="K383" t="str">
        <f t="shared" si="16"/>
        <v/>
      </c>
    </row>
    <row r="384" spans="1:11" x14ac:dyDescent="0.2">
      <c r="A384" s="2">
        <v>48</v>
      </c>
      <c r="B384" s="2" t="s">
        <v>24</v>
      </c>
      <c r="C384" s="2">
        <v>622.46</v>
      </c>
      <c r="D384" s="2" t="s">
        <v>29</v>
      </c>
      <c r="E384">
        <v>2014</v>
      </c>
      <c r="F384" t="str">
        <f t="shared" si="15"/>
        <v>Profit</v>
      </c>
      <c r="H384" t="str">
        <f t="shared" si="16"/>
        <v/>
      </c>
      <c r="I384" t="str">
        <f t="shared" si="16"/>
        <v/>
      </c>
      <c r="J384" t="str">
        <f t="shared" si="16"/>
        <v/>
      </c>
      <c r="K384" t="str">
        <f t="shared" si="16"/>
        <v/>
      </c>
    </row>
    <row r="385" spans="1:11" x14ac:dyDescent="0.2">
      <c r="A385" s="2">
        <v>34</v>
      </c>
      <c r="B385" s="2" t="s">
        <v>31</v>
      </c>
      <c r="C385" s="2">
        <v>-1.21</v>
      </c>
      <c r="D385" s="2" t="s">
        <v>29</v>
      </c>
      <c r="E385">
        <v>2014</v>
      </c>
      <c r="F385" t="str">
        <f t="shared" si="15"/>
        <v>Loss</v>
      </c>
      <c r="H385" t="str">
        <f t="shared" si="16"/>
        <v/>
      </c>
      <c r="I385" t="str">
        <f t="shared" si="16"/>
        <v/>
      </c>
      <c r="J385" t="str">
        <f t="shared" si="16"/>
        <v/>
      </c>
      <c r="K385" t="str">
        <f t="shared" si="16"/>
        <v/>
      </c>
    </row>
    <row r="386" spans="1:11" x14ac:dyDescent="0.2">
      <c r="A386" s="2">
        <v>26</v>
      </c>
      <c r="B386" s="2" t="s">
        <v>24</v>
      </c>
      <c r="C386" s="2">
        <v>-127.23</v>
      </c>
      <c r="D386" s="2" t="s">
        <v>22</v>
      </c>
      <c r="E386">
        <v>2014</v>
      </c>
      <c r="F386" t="str">
        <f t="shared" si="15"/>
        <v>Loss</v>
      </c>
      <c r="H386" t="str">
        <f t="shared" si="16"/>
        <v/>
      </c>
      <c r="I386" t="str">
        <f t="shared" si="16"/>
        <v/>
      </c>
      <c r="J386" t="str">
        <f t="shared" si="16"/>
        <v/>
      </c>
      <c r="K386" t="str">
        <f t="shared" si="16"/>
        <v/>
      </c>
    </row>
    <row r="387" spans="1:11" x14ac:dyDescent="0.2">
      <c r="A387" s="2">
        <v>41</v>
      </c>
      <c r="B387" s="2" t="s">
        <v>31</v>
      </c>
      <c r="C387" s="2">
        <v>55.19</v>
      </c>
      <c r="D387" s="2" t="s">
        <v>22</v>
      </c>
      <c r="E387">
        <v>2014</v>
      </c>
      <c r="F387" t="str">
        <f t="shared" ref="F387:F450" si="17">IF(C387&lt;0,"Loss","Profit")</f>
        <v>Profit</v>
      </c>
      <c r="H387" t="str">
        <f t="shared" si="16"/>
        <v/>
      </c>
      <c r="I387" t="str">
        <f t="shared" si="16"/>
        <v/>
      </c>
      <c r="J387" t="str">
        <f t="shared" si="16"/>
        <v/>
      </c>
      <c r="K387" t="str">
        <f t="shared" si="16"/>
        <v/>
      </c>
    </row>
    <row r="388" spans="1:11" x14ac:dyDescent="0.2">
      <c r="A388" s="2">
        <v>33</v>
      </c>
      <c r="B388" s="2" t="s">
        <v>24</v>
      </c>
      <c r="C388" s="2">
        <v>502.51</v>
      </c>
      <c r="D388" s="2" t="s">
        <v>29</v>
      </c>
      <c r="E388">
        <v>2014</v>
      </c>
      <c r="F388" t="str">
        <f t="shared" si="17"/>
        <v>Profit</v>
      </c>
      <c r="H388" t="str">
        <f t="shared" si="16"/>
        <v/>
      </c>
      <c r="I388" t="str">
        <f t="shared" si="16"/>
        <v/>
      </c>
      <c r="J388" t="str">
        <f t="shared" si="16"/>
        <v/>
      </c>
      <c r="K388" t="str">
        <f t="shared" si="16"/>
        <v/>
      </c>
    </row>
    <row r="389" spans="1:11" x14ac:dyDescent="0.2">
      <c r="A389" s="2">
        <v>1</v>
      </c>
      <c r="B389" s="2" t="s">
        <v>31</v>
      </c>
      <c r="C389" s="2">
        <v>-230.5</v>
      </c>
      <c r="D389" s="2" t="s">
        <v>29</v>
      </c>
      <c r="E389">
        <v>2014</v>
      </c>
      <c r="F389" t="str">
        <f t="shared" si="17"/>
        <v>Loss</v>
      </c>
      <c r="H389" t="str">
        <f t="shared" si="16"/>
        <v/>
      </c>
      <c r="I389" t="str">
        <f t="shared" si="16"/>
        <v>Loss</v>
      </c>
      <c r="J389" t="str">
        <f t="shared" si="16"/>
        <v/>
      </c>
      <c r="K389" t="str">
        <f t="shared" si="16"/>
        <v/>
      </c>
    </row>
    <row r="390" spans="1:11" x14ac:dyDescent="0.2">
      <c r="A390" s="2">
        <v>50</v>
      </c>
      <c r="B390" s="2" t="s">
        <v>45</v>
      </c>
      <c r="C390" s="2">
        <v>127.61</v>
      </c>
      <c r="D390" s="2" t="s">
        <v>22</v>
      </c>
      <c r="E390">
        <v>2014</v>
      </c>
      <c r="F390" t="str">
        <f t="shared" si="17"/>
        <v>Profit</v>
      </c>
      <c r="H390" t="str">
        <f t="shared" si="16"/>
        <v/>
      </c>
      <c r="I390" t="str">
        <f t="shared" si="16"/>
        <v/>
      </c>
      <c r="J390" t="str">
        <f t="shared" si="16"/>
        <v/>
      </c>
      <c r="K390" t="str">
        <f t="shared" si="16"/>
        <v/>
      </c>
    </row>
    <row r="391" spans="1:11" x14ac:dyDescent="0.2">
      <c r="A391" s="2">
        <v>30</v>
      </c>
      <c r="B391" s="2" t="s">
        <v>24</v>
      </c>
      <c r="C391" s="2">
        <v>-77.099999999999994</v>
      </c>
      <c r="D391" s="2" t="s">
        <v>29</v>
      </c>
      <c r="E391">
        <v>2014</v>
      </c>
      <c r="F391" t="str">
        <f t="shared" si="17"/>
        <v>Loss</v>
      </c>
      <c r="H391" t="str">
        <f t="shared" si="16"/>
        <v/>
      </c>
      <c r="I391" t="str">
        <f t="shared" si="16"/>
        <v/>
      </c>
      <c r="J391" t="str">
        <f t="shared" si="16"/>
        <v/>
      </c>
      <c r="K391" t="str">
        <f t="shared" si="16"/>
        <v/>
      </c>
    </row>
    <row r="392" spans="1:11" x14ac:dyDescent="0.2">
      <c r="A392" s="2">
        <v>5</v>
      </c>
      <c r="B392" s="2" t="s">
        <v>24</v>
      </c>
      <c r="C392" s="2">
        <v>-17.850000000000001</v>
      </c>
      <c r="D392" s="2" t="s">
        <v>29</v>
      </c>
      <c r="E392">
        <v>2014</v>
      </c>
      <c r="F392" t="str">
        <f t="shared" si="17"/>
        <v>Loss</v>
      </c>
      <c r="H392" t="str">
        <f t="shared" si="16"/>
        <v/>
      </c>
      <c r="I392" t="str">
        <f t="shared" si="16"/>
        <v/>
      </c>
      <c r="J392" t="str">
        <f t="shared" si="16"/>
        <v/>
      </c>
      <c r="K392" t="str">
        <f t="shared" si="16"/>
        <v/>
      </c>
    </row>
    <row r="393" spans="1:11" x14ac:dyDescent="0.2">
      <c r="A393" s="2">
        <v>13</v>
      </c>
      <c r="B393" s="2" t="s">
        <v>31</v>
      </c>
      <c r="C393" s="2">
        <v>-87.56</v>
      </c>
      <c r="D393" s="2" t="s">
        <v>66</v>
      </c>
      <c r="E393">
        <v>2014</v>
      </c>
      <c r="F393" t="str">
        <f t="shared" si="17"/>
        <v>Loss</v>
      </c>
      <c r="H393" t="str">
        <f t="shared" si="16"/>
        <v/>
      </c>
      <c r="I393" t="str">
        <f t="shared" si="16"/>
        <v/>
      </c>
      <c r="J393" t="str">
        <f t="shared" si="16"/>
        <v/>
      </c>
      <c r="K393" t="str">
        <f t="shared" si="16"/>
        <v/>
      </c>
    </row>
    <row r="394" spans="1:11" x14ac:dyDescent="0.2">
      <c r="A394" s="2">
        <v>4</v>
      </c>
      <c r="B394" s="2" t="s">
        <v>24</v>
      </c>
      <c r="C394" s="2">
        <v>237.84</v>
      </c>
      <c r="D394" s="2" t="s">
        <v>66</v>
      </c>
      <c r="E394">
        <v>2014</v>
      </c>
      <c r="F394" t="str">
        <f t="shared" si="17"/>
        <v>Profit</v>
      </c>
      <c r="H394" t="str">
        <f t="shared" si="16"/>
        <v/>
      </c>
      <c r="I394" t="str">
        <f t="shared" si="16"/>
        <v/>
      </c>
      <c r="J394" t="str">
        <f t="shared" si="16"/>
        <v/>
      </c>
      <c r="K394" t="str">
        <f t="shared" si="16"/>
        <v/>
      </c>
    </row>
    <row r="395" spans="1:11" x14ac:dyDescent="0.2">
      <c r="A395" s="2">
        <v>41</v>
      </c>
      <c r="B395" s="2" t="s">
        <v>45</v>
      </c>
      <c r="C395" s="2">
        <v>537.09</v>
      </c>
      <c r="D395" s="2" t="s">
        <v>22</v>
      </c>
      <c r="E395">
        <v>2014</v>
      </c>
      <c r="F395" t="str">
        <f t="shared" si="17"/>
        <v>Profit</v>
      </c>
      <c r="H395" t="str">
        <f t="shared" si="16"/>
        <v/>
      </c>
      <c r="I395" t="str">
        <f t="shared" si="16"/>
        <v/>
      </c>
      <c r="J395" t="str">
        <f t="shared" si="16"/>
        <v/>
      </c>
      <c r="K395" t="str">
        <f t="shared" si="16"/>
        <v/>
      </c>
    </row>
    <row r="396" spans="1:11" x14ac:dyDescent="0.2">
      <c r="A396" s="2">
        <v>32</v>
      </c>
      <c r="B396" s="2" t="s">
        <v>45</v>
      </c>
      <c r="C396" s="2">
        <v>221.83</v>
      </c>
      <c r="D396" s="2" t="s">
        <v>22</v>
      </c>
      <c r="E396">
        <v>2014</v>
      </c>
      <c r="F396" t="str">
        <f t="shared" si="17"/>
        <v>Profit</v>
      </c>
      <c r="H396" t="str">
        <f t="shared" si="16"/>
        <v/>
      </c>
      <c r="I396" t="str">
        <f t="shared" si="16"/>
        <v/>
      </c>
      <c r="J396" t="str">
        <f t="shared" si="16"/>
        <v/>
      </c>
      <c r="K396" t="str">
        <f t="shared" si="16"/>
        <v/>
      </c>
    </row>
    <row r="397" spans="1:11" x14ac:dyDescent="0.2">
      <c r="A397" s="2">
        <v>11</v>
      </c>
      <c r="B397" s="2" t="s">
        <v>24</v>
      </c>
      <c r="C397" s="2">
        <v>8.9</v>
      </c>
      <c r="D397" s="2" t="s">
        <v>29</v>
      </c>
      <c r="E397">
        <v>2014</v>
      </c>
      <c r="F397" t="str">
        <f t="shared" si="17"/>
        <v>Profit</v>
      </c>
      <c r="H397" t="str">
        <f t="shared" si="16"/>
        <v/>
      </c>
      <c r="I397" t="str">
        <f t="shared" si="16"/>
        <v/>
      </c>
      <c r="J397" t="str">
        <f t="shared" si="16"/>
        <v/>
      </c>
      <c r="K397" t="str">
        <f t="shared" si="16"/>
        <v/>
      </c>
    </row>
    <row r="398" spans="1:11" x14ac:dyDescent="0.2">
      <c r="A398" s="2">
        <v>30</v>
      </c>
      <c r="B398" s="2" t="s">
        <v>24</v>
      </c>
      <c r="C398" s="2">
        <v>-20.59</v>
      </c>
      <c r="D398" s="2" t="s">
        <v>29</v>
      </c>
      <c r="E398">
        <v>2014</v>
      </c>
      <c r="F398" t="str">
        <f t="shared" si="17"/>
        <v>Loss</v>
      </c>
      <c r="H398" t="str">
        <f t="shared" si="16"/>
        <v/>
      </c>
      <c r="I398" t="str">
        <f t="shared" si="16"/>
        <v/>
      </c>
      <c r="J398" t="str">
        <f t="shared" si="16"/>
        <v/>
      </c>
      <c r="K398" t="str">
        <f t="shared" si="16"/>
        <v/>
      </c>
    </row>
    <row r="399" spans="1:11" x14ac:dyDescent="0.2">
      <c r="A399" s="2">
        <v>50</v>
      </c>
      <c r="B399" s="2" t="s">
        <v>24</v>
      </c>
      <c r="C399" s="2">
        <v>203.16</v>
      </c>
      <c r="D399" s="2" t="s">
        <v>22</v>
      </c>
      <c r="E399">
        <v>2014</v>
      </c>
      <c r="F399" t="str">
        <f t="shared" si="17"/>
        <v>Profit</v>
      </c>
      <c r="H399" t="str">
        <f t="shared" si="16"/>
        <v/>
      </c>
      <c r="I399" t="str">
        <f t="shared" si="16"/>
        <v/>
      </c>
      <c r="J399" t="str">
        <f t="shared" si="16"/>
        <v/>
      </c>
      <c r="K399" t="str">
        <f t="shared" si="16"/>
        <v/>
      </c>
    </row>
    <row r="400" spans="1:11" x14ac:dyDescent="0.2">
      <c r="A400" s="2">
        <v>15</v>
      </c>
      <c r="B400" s="2" t="s">
        <v>31</v>
      </c>
      <c r="C400" s="2">
        <v>240.01</v>
      </c>
      <c r="D400" s="2" t="s">
        <v>22</v>
      </c>
      <c r="E400">
        <v>2014</v>
      </c>
      <c r="F400" t="str">
        <f t="shared" si="17"/>
        <v>Profit</v>
      </c>
      <c r="H400" t="str">
        <f t="shared" si="16"/>
        <v/>
      </c>
      <c r="I400" t="str">
        <f t="shared" si="16"/>
        <v/>
      </c>
      <c r="J400" t="str">
        <f t="shared" si="16"/>
        <v/>
      </c>
      <c r="K400" t="str">
        <f t="shared" si="16"/>
        <v/>
      </c>
    </row>
    <row r="401" spans="1:11" x14ac:dyDescent="0.2">
      <c r="A401" s="2">
        <v>28</v>
      </c>
      <c r="B401" s="2" t="s">
        <v>24</v>
      </c>
      <c r="C401" s="2">
        <v>5.75</v>
      </c>
      <c r="D401" s="2" t="s">
        <v>29</v>
      </c>
      <c r="E401">
        <v>2014</v>
      </c>
      <c r="F401" t="str">
        <f t="shared" si="17"/>
        <v>Profit</v>
      </c>
      <c r="H401" t="str">
        <f t="shared" si="16"/>
        <v/>
      </c>
      <c r="I401" t="str">
        <f t="shared" si="16"/>
        <v/>
      </c>
      <c r="J401" t="str">
        <f t="shared" si="16"/>
        <v/>
      </c>
      <c r="K401" t="str">
        <f t="shared" si="16"/>
        <v/>
      </c>
    </row>
    <row r="402" spans="1:11" x14ac:dyDescent="0.2">
      <c r="A402" s="2">
        <v>42</v>
      </c>
      <c r="B402" s="2" t="s">
        <v>45</v>
      </c>
      <c r="C402" s="2">
        <v>517.09</v>
      </c>
      <c r="D402" s="2" t="s">
        <v>29</v>
      </c>
      <c r="E402">
        <v>2014</v>
      </c>
      <c r="F402" t="str">
        <f t="shared" si="17"/>
        <v>Profit</v>
      </c>
      <c r="H402" t="str">
        <f t="shared" si="16"/>
        <v/>
      </c>
      <c r="I402" t="str">
        <f t="shared" si="16"/>
        <v/>
      </c>
      <c r="J402" t="str">
        <f t="shared" si="16"/>
        <v/>
      </c>
      <c r="K402" t="str">
        <f t="shared" si="16"/>
        <v/>
      </c>
    </row>
    <row r="403" spans="1:11" x14ac:dyDescent="0.2">
      <c r="A403" s="2">
        <v>23</v>
      </c>
      <c r="B403" s="2" t="s">
        <v>31</v>
      </c>
      <c r="C403" s="2">
        <v>422.87</v>
      </c>
      <c r="D403" s="2" t="s">
        <v>38</v>
      </c>
      <c r="E403">
        <v>2014</v>
      </c>
      <c r="F403" t="str">
        <f t="shared" si="17"/>
        <v>Profit</v>
      </c>
      <c r="H403" t="str">
        <f t="shared" si="16"/>
        <v/>
      </c>
      <c r="I403" t="str">
        <f t="shared" si="16"/>
        <v/>
      </c>
      <c r="J403" t="str">
        <f t="shared" si="16"/>
        <v/>
      </c>
      <c r="K403" t="str">
        <f t="shared" si="16"/>
        <v/>
      </c>
    </row>
    <row r="404" spans="1:11" x14ac:dyDescent="0.2">
      <c r="A404" s="2">
        <v>46</v>
      </c>
      <c r="B404" s="2" t="s">
        <v>45</v>
      </c>
      <c r="C404" s="2">
        <v>189.3</v>
      </c>
      <c r="D404" s="2" t="s">
        <v>29</v>
      </c>
      <c r="E404">
        <v>2014</v>
      </c>
      <c r="F404" t="str">
        <f t="shared" si="17"/>
        <v>Profit</v>
      </c>
      <c r="H404" t="str">
        <f t="shared" si="16"/>
        <v/>
      </c>
      <c r="I404" t="str">
        <f t="shared" si="16"/>
        <v/>
      </c>
      <c r="J404" t="str">
        <f t="shared" si="16"/>
        <v/>
      </c>
      <c r="K404" t="str">
        <f t="shared" si="16"/>
        <v/>
      </c>
    </row>
    <row r="405" spans="1:11" x14ac:dyDescent="0.2">
      <c r="A405" s="2">
        <v>45</v>
      </c>
      <c r="B405" s="2" t="s">
        <v>24</v>
      </c>
      <c r="C405" s="2">
        <v>44.59</v>
      </c>
      <c r="D405" s="2" t="s">
        <v>29</v>
      </c>
      <c r="E405">
        <v>2014</v>
      </c>
      <c r="F405" t="str">
        <f t="shared" si="17"/>
        <v>Profit</v>
      </c>
      <c r="H405" t="str">
        <f t="shared" si="16"/>
        <v/>
      </c>
      <c r="I405" t="str">
        <f t="shared" si="16"/>
        <v/>
      </c>
      <c r="J405" t="str">
        <f t="shared" si="16"/>
        <v/>
      </c>
      <c r="K405" t="str">
        <f t="shared" si="16"/>
        <v/>
      </c>
    </row>
    <row r="406" spans="1:11" x14ac:dyDescent="0.2">
      <c r="A406" s="2">
        <v>23</v>
      </c>
      <c r="B406" s="2" t="s">
        <v>45</v>
      </c>
      <c r="C406" s="2">
        <v>-162.74</v>
      </c>
      <c r="D406" s="2" t="s">
        <v>29</v>
      </c>
      <c r="E406">
        <v>2014</v>
      </c>
      <c r="F406" t="str">
        <f t="shared" si="17"/>
        <v>Loss</v>
      </c>
      <c r="H406" t="str">
        <f t="shared" si="16"/>
        <v/>
      </c>
      <c r="I406" t="str">
        <f t="shared" si="16"/>
        <v/>
      </c>
      <c r="J406" t="str">
        <f t="shared" si="16"/>
        <v/>
      </c>
      <c r="K406" t="str">
        <f t="shared" si="16"/>
        <v/>
      </c>
    </row>
    <row r="407" spans="1:11" x14ac:dyDescent="0.2">
      <c r="A407" s="2">
        <v>18</v>
      </c>
      <c r="B407" s="2" t="s">
        <v>24</v>
      </c>
      <c r="C407" s="2">
        <v>10956.71</v>
      </c>
      <c r="D407" s="2" t="s">
        <v>66</v>
      </c>
      <c r="E407">
        <v>2014</v>
      </c>
      <c r="F407" t="str">
        <f t="shared" si="17"/>
        <v>Profit</v>
      </c>
      <c r="H407" t="str">
        <f t="shared" si="16"/>
        <v/>
      </c>
      <c r="I407" t="str">
        <f t="shared" si="16"/>
        <v/>
      </c>
      <c r="J407" t="str">
        <f t="shared" si="16"/>
        <v/>
      </c>
      <c r="K407" t="str">
        <f t="shared" si="16"/>
        <v/>
      </c>
    </row>
    <row r="408" spans="1:11" x14ac:dyDescent="0.2">
      <c r="A408" s="2">
        <v>48</v>
      </c>
      <c r="B408" s="2" t="s">
        <v>45</v>
      </c>
      <c r="C408" s="2">
        <v>574.48</v>
      </c>
      <c r="D408" s="2" t="s">
        <v>22</v>
      </c>
      <c r="E408">
        <v>2014</v>
      </c>
      <c r="F408" t="str">
        <f t="shared" si="17"/>
        <v>Profit</v>
      </c>
      <c r="H408" t="str">
        <f t="shared" si="16"/>
        <v/>
      </c>
      <c r="I408" t="str">
        <f t="shared" si="16"/>
        <v/>
      </c>
      <c r="J408" t="str">
        <f t="shared" si="16"/>
        <v/>
      </c>
      <c r="K408" t="str">
        <f t="shared" si="16"/>
        <v/>
      </c>
    </row>
    <row r="409" spans="1:11" x14ac:dyDescent="0.2">
      <c r="A409" s="2">
        <v>14</v>
      </c>
      <c r="B409" s="2" t="s">
        <v>24</v>
      </c>
      <c r="C409" s="2">
        <v>-3.78</v>
      </c>
      <c r="D409" s="2" t="s">
        <v>38</v>
      </c>
      <c r="E409">
        <v>2014</v>
      </c>
      <c r="F409" t="str">
        <f t="shared" si="17"/>
        <v>Loss</v>
      </c>
      <c r="H409" t="str">
        <f t="shared" si="16"/>
        <v/>
      </c>
      <c r="I409" t="str">
        <f t="shared" si="16"/>
        <v/>
      </c>
      <c r="J409" t="str">
        <f t="shared" si="16"/>
        <v/>
      </c>
      <c r="K409" t="str">
        <f t="shared" si="16"/>
        <v/>
      </c>
    </row>
    <row r="410" spans="1:11" x14ac:dyDescent="0.2">
      <c r="A410" s="2">
        <v>7</v>
      </c>
      <c r="B410" s="2" t="s">
        <v>31</v>
      </c>
      <c r="C410" s="2">
        <v>-25.98</v>
      </c>
      <c r="D410" s="2" t="s">
        <v>22</v>
      </c>
      <c r="E410">
        <v>2014</v>
      </c>
      <c r="F410" t="str">
        <f t="shared" si="17"/>
        <v>Loss</v>
      </c>
      <c r="H410" t="str">
        <f t="shared" si="16"/>
        <v>Loss</v>
      </c>
      <c r="I410" t="str">
        <f t="shared" si="16"/>
        <v/>
      </c>
      <c r="J410" t="str">
        <f t="shared" si="16"/>
        <v/>
      </c>
      <c r="K410" t="str">
        <f t="shared" ref="H410:K473" si="18">IF($D410=K$1,IF($B410="Technology",IF($A410&lt;11,$F410,""),""),"")</f>
        <v/>
      </c>
    </row>
    <row r="411" spans="1:11" x14ac:dyDescent="0.2">
      <c r="A411" s="2">
        <v>29</v>
      </c>
      <c r="B411" s="2" t="s">
        <v>31</v>
      </c>
      <c r="C411" s="2">
        <v>293.39</v>
      </c>
      <c r="D411" s="2" t="s">
        <v>29</v>
      </c>
      <c r="E411">
        <v>2014</v>
      </c>
      <c r="F411" t="str">
        <f t="shared" si="17"/>
        <v>Profit</v>
      </c>
      <c r="H411" t="str">
        <f t="shared" si="18"/>
        <v/>
      </c>
      <c r="I411" t="str">
        <f t="shared" si="18"/>
        <v/>
      </c>
      <c r="J411" t="str">
        <f t="shared" si="18"/>
        <v/>
      </c>
      <c r="K411" t="str">
        <f t="shared" si="18"/>
        <v/>
      </c>
    </row>
    <row r="412" spans="1:11" x14ac:dyDescent="0.2">
      <c r="A412" s="2">
        <v>26</v>
      </c>
      <c r="B412" s="2" t="s">
        <v>31</v>
      </c>
      <c r="C412" s="2">
        <v>216.49</v>
      </c>
      <c r="D412" s="2" t="s">
        <v>38</v>
      </c>
      <c r="E412">
        <v>2014</v>
      </c>
      <c r="F412" t="str">
        <f t="shared" si="17"/>
        <v>Profit</v>
      </c>
      <c r="H412" t="str">
        <f t="shared" si="18"/>
        <v/>
      </c>
      <c r="I412" t="str">
        <f t="shared" si="18"/>
        <v/>
      </c>
      <c r="J412" t="str">
        <f t="shared" si="18"/>
        <v/>
      </c>
      <c r="K412" t="str">
        <f t="shared" si="18"/>
        <v/>
      </c>
    </row>
    <row r="413" spans="1:11" x14ac:dyDescent="0.2">
      <c r="A413" s="2">
        <v>28</v>
      </c>
      <c r="B413" s="2" t="s">
        <v>24</v>
      </c>
      <c r="C413" s="2">
        <v>595.75</v>
      </c>
      <c r="D413" s="2" t="s">
        <v>29</v>
      </c>
      <c r="E413">
        <v>2014</v>
      </c>
      <c r="F413" t="str">
        <f t="shared" si="17"/>
        <v>Profit</v>
      </c>
      <c r="H413" t="str">
        <f t="shared" si="18"/>
        <v/>
      </c>
      <c r="I413" t="str">
        <f t="shared" si="18"/>
        <v/>
      </c>
      <c r="J413" t="str">
        <f t="shared" si="18"/>
        <v/>
      </c>
      <c r="K413" t="str">
        <f t="shared" si="18"/>
        <v/>
      </c>
    </row>
    <row r="414" spans="1:11" x14ac:dyDescent="0.2">
      <c r="A414" s="2">
        <v>28</v>
      </c>
      <c r="B414" s="2" t="s">
        <v>24</v>
      </c>
      <c r="C414" s="2">
        <v>314.70999999999998</v>
      </c>
      <c r="D414" s="2" t="s">
        <v>22</v>
      </c>
      <c r="E414">
        <v>2014</v>
      </c>
      <c r="F414" t="str">
        <f t="shared" si="17"/>
        <v>Profit</v>
      </c>
      <c r="H414" t="str">
        <f t="shared" si="18"/>
        <v/>
      </c>
      <c r="I414" t="str">
        <f t="shared" si="18"/>
        <v/>
      </c>
      <c r="J414" t="str">
        <f t="shared" si="18"/>
        <v/>
      </c>
      <c r="K414" t="str">
        <f t="shared" si="18"/>
        <v/>
      </c>
    </row>
    <row r="415" spans="1:11" x14ac:dyDescent="0.2">
      <c r="A415" s="2">
        <v>16</v>
      </c>
      <c r="B415" s="2" t="s">
        <v>31</v>
      </c>
      <c r="C415" s="2">
        <v>-167.15</v>
      </c>
      <c r="D415" s="2" t="s">
        <v>38</v>
      </c>
      <c r="E415">
        <v>2014</v>
      </c>
      <c r="F415" t="str">
        <f t="shared" si="17"/>
        <v>Loss</v>
      </c>
      <c r="H415" t="str">
        <f t="shared" si="18"/>
        <v/>
      </c>
      <c r="I415" t="str">
        <f t="shared" si="18"/>
        <v/>
      </c>
      <c r="J415" t="str">
        <f t="shared" si="18"/>
        <v/>
      </c>
      <c r="K415" t="str">
        <f t="shared" si="18"/>
        <v/>
      </c>
    </row>
    <row r="416" spans="1:11" x14ac:dyDescent="0.2">
      <c r="A416" s="2">
        <v>29</v>
      </c>
      <c r="B416" s="2" t="s">
        <v>31</v>
      </c>
      <c r="C416" s="2">
        <v>-138.80000000000001</v>
      </c>
      <c r="D416" s="2" t="s">
        <v>38</v>
      </c>
      <c r="E416">
        <v>2014</v>
      </c>
      <c r="F416" t="str">
        <f t="shared" si="17"/>
        <v>Loss</v>
      </c>
      <c r="H416" t="str">
        <f t="shared" si="18"/>
        <v/>
      </c>
      <c r="I416" t="str">
        <f t="shared" si="18"/>
        <v/>
      </c>
      <c r="J416" t="str">
        <f t="shared" si="18"/>
        <v/>
      </c>
      <c r="K416" t="str">
        <f t="shared" si="18"/>
        <v/>
      </c>
    </row>
    <row r="417" spans="1:11" x14ac:dyDescent="0.2">
      <c r="A417" s="2">
        <v>11</v>
      </c>
      <c r="B417" s="2" t="s">
        <v>24</v>
      </c>
      <c r="C417" s="2">
        <v>18.809999999999999</v>
      </c>
      <c r="D417" s="2" t="s">
        <v>38</v>
      </c>
      <c r="E417">
        <v>2014</v>
      </c>
      <c r="F417" t="str">
        <f t="shared" si="17"/>
        <v>Profit</v>
      </c>
      <c r="H417" t="str">
        <f t="shared" si="18"/>
        <v/>
      </c>
      <c r="I417" t="str">
        <f t="shared" si="18"/>
        <v/>
      </c>
      <c r="J417" t="str">
        <f t="shared" si="18"/>
        <v/>
      </c>
      <c r="K417" t="str">
        <f t="shared" si="18"/>
        <v/>
      </c>
    </row>
    <row r="418" spans="1:11" x14ac:dyDescent="0.2">
      <c r="A418" s="2">
        <v>14</v>
      </c>
      <c r="B418" s="2" t="s">
        <v>24</v>
      </c>
      <c r="C418" s="2">
        <v>16.420000000000002</v>
      </c>
      <c r="D418" s="2" t="s">
        <v>22</v>
      </c>
      <c r="E418">
        <v>2014</v>
      </c>
      <c r="F418" t="str">
        <f t="shared" si="17"/>
        <v>Profit</v>
      </c>
      <c r="H418" t="str">
        <f t="shared" si="18"/>
        <v/>
      </c>
      <c r="I418" t="str">
        <f t="shared" si="18"/>
        <v/>
      </c>
      <c r="J418" t="str">
        <f t="shared" si="18"/>
        <v/>
      </c>
      <c r="K418" t="str">
        <f t="shared" si="18"/>
        <v/>
      </c>
    </row>
    <row r="419" spans="1:11" x14ac:dyDescent="0.2">
      <c r="A419" s="2">
        <v>50</v>
      </c>
      <c r="B419" s="2" t="s">
        <v>24</v>
      </c>
      <c r="C419" s="2">
        <v>-274.52999999999997</v>
      </c>
      <c r="D419" s="2" t="s">
        <v>22</v>
      </c>
      <c r="E419">
        <v>2014</v>
      </c>
      <c r="F419" t="str">
        <f t="shared" si="17"/>
        <v>Loss</v>
      </c>
      <c r="H419" t="str">
        <f t="shared" si="18"/>
        <v/>
      </c>
      <c r="I419" t="str">
        <f t="shared" si="18"/>
        <v/>
      </c>
      <c r="J419" t="str">
        <f t="shared" si="18"/>
        <v/>
      </c>
      <c r="K419" t="str">
        <f t="shared" si="18"/>
        <v/>
      </c>
    </row>
    <row r="420" spans="1:11" x14ac:dyDescent="0.2">
      <c r="A420" s="2">
        <v>16</v>
      </c>
      <c r="B420" s="2" t="s">
        <v>31</v>
      </c>
      <c r="C420" s="2">
        <v>-309.02</v>
      </c>
      <c r="D420" s="2" t="s">
        <v>29</v>
      </c>
      <c r="E420">
        <v>2014</v>
      </c>
      <c r="F420" t="str">
        <f t="shared" si="17"/>
        <v>Loss</v>
      </c>
      <c r="H420" t="str">
        <f t="shared" si="18"/>
        <v/>
      </c>
      <c r="I420" t="str">
        <f t="shared" si="18"/>
        <v/>
      </c>
      <c r="J420" t="str">
        <f t="shared" si="18"/>
        <v/>
      </c>
      <c r="K420" t="str">
        <f t="shared" si="18"/>
        <v/>
      </c>
    </row>
    <row r="421" spans="1:11" x14ac:dyDescent="0.2">
      <c r="A421" s="2">
        <v>25</v>
      </c>
      <c r="B421" s="2" t="s">
        <v>45</v>
      </c>
      <c r="C421" s="2">
        <v>-28.55</v>
      </c>
      <c r="D421" s="2" t="s">
        <v>29</v>
      </c>
      <c r="E421">
        <v>2014</v>
      </c>
      <c r="F421" t="str">
        <f t="shared" si="17"/>
        <v>Loss</v>
      </c>
      <c r="H421" t="str">
        <f t="shared" si="18"/>
        <v/>
      </c>
      <c r="I421" t="str">
        <f t="shared" si="18"/>
        <v/>
      </c>
      <c r="J421" t="str">
        <f t="shared" si="18"/>
        <v/>
      </c>
      <c r="K421" t="str">
        <f t="shared" si="18"/>
        <v/>
      </c>
    </row>
    <row r="422" spans="1:11" x14ac:dyDescent="0.2">
      <c r="A422" s="2">
        <v>44</v>
      </c>
      <c r="B422" s="2" t="s">
        <v>24</v>
      </c>
      <c r="C422" s="2">
        <v>-60.03</v>
      </c>
      <c r="D422" s="2" t="s">
        <v>29</v>
      </c>
      <c r="E422">
        <v>2014</v>
      </c>
      <c r="F422" t="str">
        <f t="shared" si="17"/>
        <v>Loss</v>
      </c>
      <c r="H422" t="str">
        <f t="shared" si="18"/>
        <v/>
      </c>
      <c r="I422" t="str">
        <f t="shared" si="18"/>
        <v/>
      </c>
      <c r="J422" t="str">
        <f t="shared" si="18"/>
        <v/>
      </c>
      <c r="K422" t="str">
        <f t="shared" si="18"/>
        <v/>
      </c>
    </row>
    <row r="423" spans="1:11" x14ac:dyDescent="0.2">
      <c r="A423" s="2">
        <v>33</v>
      </c>
      <c r="B423" s="2" t="s">
        <v>24</v>
      </c>
      <c r="C423" s="2">
        <v>-144.52000000000001</v>
      </c>
      <c r="D423" s="2" t="s">
        <v>29</v>
      </c>
      <c r="E423">
        <v>2014</v>
      </c>
      <c r="F423" t="str">
        <f t="shared" si="17"/>
        <v>Loss</v>
      </c>
      <c r="H423" t="str">
        <f t="shared" si="18"/>
        <v/>
      </c>
      <c r="I423" t="str">
        <f t="shared" si="18"/>
        <v/>
      </c>
      <c r="J423" t="str">
        <f t="shared" si="18"/>
        <v/>
      </c>
      <c r="K423" t="str">
        <f t="shared" si="18"/>
        <v/>
      </c>
    </row>
    <row r="424" spans="1:11" x14ac:dyDescent="0.2">
      <c r="A424" s="2">
        <v>37</v>
      </c>
      <c r="B424" s="2" t="s">
        <v>24</v>
      </c>
      <c r="C424" s="2">
        <v>-25.99</v>
      </c>
      <c r="D424" s="2" t="s">
        <v>29</v>
      </c>
      <c r="E424">
        <v>2014</v>
      </c>
      <c r="F424" t="str">
        <f t="shared" si="17"/>
        <v>Loss</v>
      </c>
      <c r="H424" t="str">
        <f t="shared" si="18"/>
        <v/>
      </c>
      <c r="I424" t="str">
        <f t="shared" si="18"/>
        <v/>
      </c>
      <c r="J424" t="str">
        <f t="shared" si="18"/>
        <v/>
      </c>
      <c r="K424" t="str">
        <f t="shared" si="18"/>
        <v/>
      </c>
    </row>
    <row r="425" spans="1:11" x14ac:dyDescent="0.2">
      <c r="A425" s="2">
        <v>42</v>
      </c>
      <c r="B425" s="2" t="s">
        <v>45</v>
      </c>
      <c r="C425" s="2">
        <v>19.88</v>
      </c>
      <c r="D425" s="2" t="s">
        <v>29</v>
      </c>
      <c r="E425">
        <v>2014</v>
      </c>
      <c r="F425" t="str">
        <f t="shared" si="17"/>
        <v>Profit</v>
      </c>
      <c r="H425" t="str">
        <f t="shared" si="18"/>
        <v/>
      </c>
      <c r="I425" t="str">
        <f t="shared" si="18"/>
        <v/>
      </c>
      <c r="J425" t="str">
        <f t="shared" si="18"/>
        <v/>
      </c>
      <c r="K425" t="str">
        <f t="shared" si="18"/>
        <v/>
      </c>
    </row>
    <row r="426" spans="1:11" x14ac:dyDescent="0.2">
      <c r="A426" s="2">
        <v>11</v>
      </c>
      <c r="B426" s="2" t="s">
        <v>45</v>
      </c>
      <c r="C426" s="2">
        <v>27.65</v>
      </c>
      <c r="D426" s="2" t="s">
        <v>29</v>
      </c>
      <c r="E426">
        <v>2014</v>
      </c>
      <c r="F426" t="str">
        <f t="shared" si="17"/>
        <v>Profit</v>
      </c>
      <c r="H426" t="str">
        <f t="shared" si="18"/>
        <v/>
      </c>
      <c r="I426" t="str">
        <f t="shared" si="18"/>
        <v/>
      </c>
      <c r="J426" t="str">
        <f t="shared" si="18"/>
        <v/>
      </c>
      <c r="K426" t="str">
        <f t="shared" si="18"/>
        <v/>
      </c>
    </row>
    <row r="427" spans="1:11" x14ac:dyDescent="0.2">
      <c r="A427" s="2">
        <v>3</v>
      </c>
      <c r="B427" s="2" t="s">
        <v>24</v>
      </c>
      <c r="C427" s="2">
        <v>-19.73</v>
      </c>
      <c r="D427" s="2" t="s">
        <v>38</v>
      </c>
      <c r="E427">
        <v>2014</v>
      </c>
      <c r="F427" t="str">
        <f t="shared" si="17"/>
        <v>Loss</v>
      </c>
      <c r="H427" t="str">
        <f t="shared" si="18"/>
        <v/>
      </c>
      <c r="I427" t="str">
        <f t="shared" si="18"/>
        <v/>
      </c>
      <c r="J427" t="str">
        <f t="shared" si="18"/>
        <v/>
      </c>
      <c r="K427" t="str">
        <f t="shared" si="18"/>
        <v/>
      </c>
    </row>
    <row r="428" spans="1:11" x14ac:dyDescent="0.2">
      <c r="A428" s="2">
        <v>36</v>
      </c>
      <c r="B428" s="2" t="s">
        <v>45</v>
      </c>
      <c r="C428" s="2">
        <v>-375.76</v>
      </c>
      <c r="D428" s="2" t="s">
        <v>29</v>
      </c>
      <c r="E428">
        <v>2014</v>
      </c>
      <c r="F428" t="str">
        <f t="shared" si="17"/>
        <v>Loss</v>
      </c>
      <c r="H428" t="str">
        <f t="shared" si="18"/>
        <v/>
      </c>
      <c r="I428" t="str">
        <f t="shared" si="18"/>
        <v/>
      </c>
      <c r="J428" t="str">
        <f t="shared" si="18"/>
        <v/>
      </c>
      <c r="K428" t="str">
        <f t="shared" si="18"/>
        <v/>
      </c>
    </row>
    <row r="429" spans="1:11" x14ac:dyDescent="0.2">
      <c r="A429" s="2">
        <v>39</v>
      </c>
      <c r="B429" s="2" t="s">
        <v>24</v>
      </c>
      <c r="C429" s="2">
        <v>-161.04</v>
      </c>
      <c r="D429" s="2" t="s">
        <v>29</v>
      </c>
      <c r="E429">
        <v>2014</v>
      </c>
      <c r="F429" t="str">
        <f t="shared" si="17"/>
        <v>Loss</v>
      </c>
      <c r="H429" t="str">
        <f t="shared" si="18"/>
        <v/>
      </c>
      <c r="I429" t="str">
        <f t="shared" si="18"/>
        <v/>
      </c>
      <c r="J429" t="str">
        <f t="shared" si="18"/>
        <v/>
      </c>
      <c r="K429" t="str">
        <f t="shared" si="18"/>
        <v/>
      </c>
    </row>
    <row r="430" spans="1:11" x14ac:dyDescent="0.2">
      <c r="A430" s="2">
        <v>30</v>
      </c>
      <c r="B430" s="2" t="s">
        <v>24</v>
      </c>
      <c r="C430" s="2">
        <v>27.46</v>
      </c>
      <c r="D430" s="2" t="s">
        <v>29</v>
      </c>
      <c r="E430">
        <v>2014</v>
      </c>
      <c r="F430" t="str">
        <f t="shared" si="17"/>
        <v>Profit</v>
      </c>
      <c r="H430" t="str">
        <f t="shared" si="18"/>
        <v/>
      </c>
      <c r="I430" t="str">
        <f t="shared" si="18"/>
        <v/>
      </c>
      <c r="J430" t="str">
        <f t="shared" si="18"/>
        <v/>
      </c>
      <c r="K430" t="str">
        <f t="shared" si="18"/>
        <v/>
      </c>
    </row>
    <row r="431" spans="1:11" x14ac:dyDescent="0.2">
      <c r="A431" s="2">
        <v>42</v>
      </c>
      <c r="B431" s="2" t="s">
        <v>24</v>
      </c>
      <c r="C431" s="2">
        <v>49.5</v>
      </c>
      <c r="D431" s="2" t="s">
        <v>22</v>
      </c>
      <c r="E431">
        <v>2014</v>
      </c>
      <c r="F431" t="str">
        <f t="shared" si="17"/>
        <v>Profit</v>
      </c>
      <c r="H431" t="str">
        <f t="shared" si="18"/>
        <v/>
      </c>
      <c r="I431" t="str">
        <f t="shared" si="18"/>
        <v/>
      </c>
      <c r="J431" t="str">
        <f t="shared" si="18"/>
        <v/>
      </c>
      <c r="K431" t="str">
        <f t="shared" si="18"/>
        <v/>
      </c>
    </row>
    <row r="432" spans="1:11" x14ac:dyDescent="0.2">
      <c r="A432" s="2">
        <v>38</v>
      </c>
      <c r="B432" s="2" t="s">
        <v>24</v>
      </c>
      <c r="C432" s="2">
        <v>36.159999999999997</v>
      </c>
      <c r="D432" s="2" t="s">
        <v>29</v>
      </c>
      <c r="E432">
        <v>2014</v>
      </c>
      <c r="F432" t="str">
        <f t="shared" si="17"/>
        <v>Profit</v>
      </c>
      <c r="H432" t="str">
        <f t="shared" si="18"/>
        <v/>
      </c>
      <c r="I432" t="str">
        <f t="shared" si="18"/>
        <v/>
      </c>
      <c r="J432" t="str">
        <f t="shared" si="18"/>
        <v/>
      </c>
      <c r="K432" t="str">
        <f t="shared" si="18"/>
        <v/>
      </c>
    </row>
    <row r="433" spans="1:11" x14ac:dyDescent="0.2">
      <c r="A433" s="2">
        <v>47</v>
      </c>
      <c r="B433" s="2" t="s">
        <v>24</v>
      </c>
      <c r="C433" s="2">
        <v>-14.8</v>
      </c>
      <c r="D433" s="2" t="s">
        <v>29</v>
      </c>
      <c r="E433">
        <v>2014</v>
      </c>
      <c r="F433" t="str">
        <f t="shared" si="17"/>
        <v>Loss</v>
      </c>
      <c r="H433" t="str">
        <f t="shared" si="18"/>
        <v/>
      </c>
      <c r="I433" t="str">
        <f t="shared" si="18"/>
        <v/>
      </c>
      <c r="J433" t="str">
        <f t="shared" si="18"/>
        <v/>
      </c>
      <c r="K433" t="str">
        <f t="shared" si="18"/>
        <v/>
      </c>
    </row>
    <row r="434" spans="1:11" x14ac:dyDescent="0.2">
      <c r="A434" s="2">
        <v>1</v>
      </c>
      <c r="B434" s="2" t="s">
        <v>45</v>
      </c>
      <c r="C434" s="2">
        <v>-7.55</v>
      </c>
      <c r="D434" s="2" t="s">
        <v>66</v>
      </c>
      <c r="E434">
        <v>2014</v>
      </c>
      <c r="F434" t="str">
        <f t="shared" si="17"/>
        <v>Loss</v>
      </c>
      <c r="H434" t="str">
        <f t="shared" si="18"/>
        <v/>
      </c>
      <c r="I434" t="str">
        <f t="shared" si="18"/>
        <v/>
      </c>
      <c r="J434" t="str">
        <f t="shared" si="18"/>
        <v/>
      </c>
      <c r="K434" t="str">
        <f t="shared" si="18"/>
        <v/>
      </c>
    </row>
    <row r="435" spans="1:11" x14ac:dyDescent="0.2">
      <c r="A435" s="2">
        <v>43</v>
      </c>
      <c r="B435" s="2" t="s">
        <v>31</v>
      </c>
      <c r="C435" s="2">
        <v>-14.85</v>
      </c>
      <c r="D435" s="2" t="s">
        <v>22</v>
      </c>
      <c r="E435">
        <v>2014</v>
      </c>
      <c r="F435" t="str">
        <f t="shared" si="17"/>
        <v>Loss</v>
      </c>
      <c r="H435" t="str">
        <f t="shared" si="18"/>
        <v/>
      </c>
      <c r="I435" t="str">
        <f t="shared" si="18"/>
        <v/>
      </c>
      <c r="J435" t="str">
        <f t="shared" si="18"/>
        <v/>
      </c>
      <c r="K435" t="str">
        <f t="shared" si="18"/>
        <v/>
      </c>
    </row>
    <row r="436" spans="1:11" x14ac:dyDescent="0.2">
      <c r="A436" s="2">
        <v>50</v>
      </c>
      <c r="B436" s="2" t="s">
        <v>24</v>
      </c>
      <c r="C436" s="2">
        <v>6528.66</v>
      </c>
      <c r="D436" s="2" t="s">
        <v>38</v>
      </c>
      <c r="E436">
        <v>2014</v>
      </c>
      <c r="F436" t="str">
        <f t="shared" si="17"/>
        <v>Profit</v>
      </c>
      <c r="H436" t="str">
        <f t="shared" si="18"/>
        <v/>
      </c>
      <c r="I436" t="str">
        <f t="shared" si="18"/>
        <v/>
      </c>
      <c r="J436" t="str">
        <f t="shared" si="18"/>
        <v/>
      </c>
      <c r="K436" t="str">
        <f t="shared" si="18"/>
        <v/>
      </c>
    </row>
    <row r="437" spans="1:11" x14ac:dyDescent="0.2">
      <c r="A437" s="2">
        <v>31</v>
      </c>
      <c r="B437" s="2" t="s">
        <v>31</v>
      </c>
      <c r="C437" s="2">
        <v>123.55</v>
      </c>
      <c r="D437" s="2" t="s">
        <v>38</v>
      </c>
      <c r="E437">
        <v>2014</v>
      </c>
      <c r="F437" t="str">
        <f t="shared" si="17"/>
        <v>Profit</v>
      </c>
      <c r="H437" t="str">
        <f t="shared" si="18"/>
        <v/>
      </c>
      <c r="I437" t="str">
        <f t="shared" si="18"/>
        <v/>
      </c>
      <c r="J437" t="str">
        <f t="shared" si="18"/>
        <v/>
      </c>
      <c r="K437" t="str">
        <f t="shared" si="18"/>
        <v/>
      </c>
    </row>
    <row r="438" spans="1:11" x14ac:dyDescent="0.2">
      <c r="A438" s="2">
        <v>23</v>
      </c>
      <c r="B438" s="2" t="s">
        <v>31</v>
      </c>
      <c r="C438" s="2">
        <v>361.33</v>
      </c>
      <c r="D438" s="2" t="s">
        <v>22</v>
      </c>
      <c r="E438">
        <v>2014</v>
      </c>
      <c r="F438" t="str">
        <f t="shared" si="17"/>
        <v>Profit</v>
      </c>
      <c r="H438" t="str">
        <f t="shared" si="18"/>
        <v/>
      </c>
      <c r="I438" t="str">
        <f t="shared" si="18"/>
        <v/>
      </c>
      <c r="J438" t="str">
        <f t="shared" si="18"/>
        <v/>
      </c>
      <c r="K438" t="str">
        <f t="shared" si="18"/>
        <v/>
      </c>
    </row>
    <row r="439" spans="1:11" x14ac:dyDescent="0.2">
      <c r="A439" s="2">
        <v>7</v>
      </c>
      <c r="B439" s="2" t="s">
        <v>45</v>
      </c>
      <c r="C439" s="2">
        <v>-75.430000000000007</v>
      </c>
      <c r="D439" s="2" t="s">
        <v>66</v>
      </c>
      <c r="E439">
        <v>2014</v>
      </c>
      <c r="F439" t="str">
        <f t="shared" si="17"/>
        <v>Loss</v>
      </c>
      <c r="H439" t="str">
        <f t="shared" si="18"/>
        <v/>
      </c>
      <c r="I439" t="str">
        <f t="shared" si="18"/>
        <v/>
      </c>
      <c r="J439" t="str">
        <f t="shared" si="18"/>
        <v/>
      </c>
      <c r="K439" t="str">
        <f t="shared" si="18"/>
        <v/>
      </c>
    </row>
    <row r="440" spans="1:11" x14ac:dyDescent="0.2">
      <c r="A440" s="2">
        <v>23</v>
      </c>
      <c r="B440" s="2" t="s">
        <v>45</v>
      </c>
      <c r="C440" s="2">
        <v>-635.69000000000005</v>
      </c>
      <c r="D440" s="2" t="s">
        <v>38</v>
      </c>
      <c r="E440">
        <v>2014</v>
      </c>
      <c r="F440" t="str">
        <f t="shared" si="17"/>
        <v>Loss</v>
      </c>
      <c r="H440" t="str">
        <f t="shared" si="18"/>
        <v/>
      </c>
      <c r="I440" t="str">
        <f t="shared" si="18"/>
        <v/>
      </c>
      <c r="J440" t="str">
        <f t="shared" si="18"/>
        <v/>
      </c>
      <c r="K440" t="str">
        <f t="shared" si="18"/>
        <v/>
      </c>
    </row>
    <row r="441" spans="1:11" x14ac:dyDescent="0.2">
      <c r="A441" s="2">
        <v>30</v>
      </c>
      <c r="B441" s="2" t="s">
        <v>24</v>
      </c>
      <c r="C441" s="2">
        <v>0.67</v>
      </c>
      <c r="D441" s="2" t="s">
        <v>38</v>
      </c>
      <c r="E441">
        <v>2014</v>
      </c>
      <c r="F441" t="str">
        <f t="shared" si="17"/>
        <v>Profit</v>
      </c>
      <c r="H441" t="str">
        <f t="shared" si="18"/>
        <v/>
      </c>
      <c r="I441" t="str">
        <f t="shared" si="18"/>
        <v/>
      </c>
      <c r="J441" t="str">
        <f t="shared" si="18"/>
        <v/>
      </c>
      <c r="K441" t="str">
        <f t="shared" si="18"/>
        <v/>
      </c>
    </row>
    <row r="442" spans="1:11" x14ac:dyDescent="0.2">
      <c r="A442" s="2">
        <v>21</v>
      </c>
      <c r="B442" s="2" t="s">
        <v>31</v>
      </c>
      <c r="C442" s="2">
        <v>100.55</v>
      </c>
      <c r="D442" s="2" t="s">
        <v>29</v>
      </c>
      <c r="E442">
        <v>2014</v>
      </c>
      <c r="F442" t="str">
        <f t="shared" si="17"/>
        <v>Profit</v>
      </c>
      <c r="H442" t="str">
        <f t="shared" si="18"/>
        <v/>
      </c>
      <c r="I442" t="str">
        <f t="shared" si="18"/>
        <v/>
      </c>
      <c r="J442" t="str">
        <f t="shared" si="18"/>
        <v/>
      </c>
      <c r="K442" t="str">
        <f t="shared" si="18"/>
        <v/>
      </c>
    </row>
    <row r="443" spans="1:11" x14ac:dyDescent="0.2">
      <c r="A443" s="2">
        <v>16</v>
      </c>
      <c r="B443" s="2" t="s">
        <v>45</v>
      </c>
      <c r="C443" s="2">
        <v>25.48</v>
      </c>
      <c r="D443" s="2" t="s">
        <v>22</v>
      </c>
      <c r="E443">
        <v>2014</v>
      </c>
      <c r="F443" t="str">
        <f t="shared" si="17"/>
        <v>Profit</v>
      </c>
      <c r="H443" t="str">
        <f t="shared" si="18"/>
        <v/>
      </c>
      <c r="I443" t="str">
        <f t="shared" si="18"/>
        <v/>
      </c>
      <c r="J443" t="str">
        <f t="shared" si="18"/>
        <v/>
      </c>
      <c r="K443" t="str">
        <f t="shared" si="18"/>
        <v/>
      </c>
    </row>
    <row r="444" spans="1:11" x14ac:dyDescent="0.2">
      <c r="A444" s="2">
        <v>40</v>
      </c>
      <c r="B444" s="2" t="s">
        <v>24</v>
      </c>
      <c r="C444" s="2">
        <v>11.21</v>
      </c>
      <c r="D444" s="2" t="s">
        <v>22</v>
      </c>
      <c r="E444">
        <v>2014</v>
      </c>
      <c r="F444" t="str">
        <f t="shared" si="17"/>
        <v>Profit</v>
      </c>
      <c r="H444" t="str">
        <f t="shared" si="18"/>
        <v/>
      </c>
      <c r="I444" t="str">
        <f t="shared" si="18"/>
        <v/>
      </c>
      <c r="J444" t="str">
        <f t="shared" si="18"/>
        <v/>
      </c>
      <c r="K444" t="str">
        <f t="shared" si="18"/>
        <v/>
      </c>
    </row>
    <row r="445" spans="1:11" x14ac:dyDescent="0.2">
      <c r="A445" s="2">
        <v>1</v>
      </c>
      <c r="B445" s="2" t="s">
        <v>45</v>
      </c>
      <c r="C445" s="2">
        <v>-98.23</v>
      </c>
      <c r="D445" s="2" t="s">
        <v>22</v>
      </c>
      <c r="E445">
        <v>2014</v>
      </c>
      <c r="F445" t="str">
        <f t="shared" si="17"/>
        <v>Loss</v>
      </c>
      <c r="H445" t="str">
        <f t="shared" si="18"/>
        <v/>
      </c>
      <c r="I445" t="str">
        <f t="shared" si="18"/>
        <v/>
      </c>
      <c r="J445" t="str">
        <f t="shared" si="18"/>
        <v/>
      </c>
      <c r="K445" t="str">
        <f t="shared" si="18"/>
        <v/>
      </c>
    </row>
    <row r="446" spans="1:11" x14ac:dyDescent="0.2">
      <c r="A446" s="2">
        <v>30</v>
      </c>
      <c r="B446" s="2" t="s">
        <v>31</v>
      </c>
      <c r="C446" s="2">
        <v>1095.83</v>
      </c>
      <c r="D446" s="2" t="s">
        <v>22</v>
      </c>
      <c r="E446">
        <v>2014</v>
      </c>
      <c r="F446" t="str">
        <f t="shared" si="17"/>
        <v>Profit</v>
      </c>
      <c r="H446" t="str">
        <f t="shared" si="18"/>
        <v/>
      </c>
      <c r="I446" t="str">
        <f t="shared" si="18"/>
        <v/>
      </c>
      <c r="J446" t="str">
        <f t="shared" si="18"/>
        <v/>
      </c>
      <c r="K446" t="str">
        <f t="shared" si="18"/>
        <v/>
      </c>
    </row>
    <row r="447" spans="1:11" x14ac:dyDescent="0.2">
      <c r="A447" s="2">
        <v>40</v>
      </c>
      <c r="B447" s="2" t="s">
        <v>24</v>
      </c>
      <c r="C447" s="2">
        <v>3004.28</v>
      </c>
      <c r="D447" s="2" t="s">
        <v>38</v>
      </c>
      <c r="E447">
        <v>2014</v>
      </c>
      <c r="F447" t="str">
        <f t="shared" si="17"/>
        <v>Profit</v>
      </c>
      <c r="H447" t="str">
        <f t="shared" si="18"/>
        <v/>
      </c>
      <c r="I447" t="str">
        <f t="shared" si="18"/>
        <v/>
      </c>
      <c r="J447" t="str">
        <f t="shared" si="18"/>
        <v/>
      </c>
      <c r="K447" t="str">
        <f t="shared" si="18"/>
        <v/>
      </c>
    </row>
    <row r="448" spans="1:11" x14ac:dyDescent="0.2">
      <c r="A448" s="2">
        <v>39</v>
      </c>
      <c r="B448" s="2" t="s">
        <v>24</v>
      </c>
      <c r="C448" s="2">
        <v>49.37</v>
      </c>
      <c r="D448" s="2" t="s">
        <v>29</v>
      </c>
      <c r="E448">
        <v>2014</v>
      </c>
      <c r="F448" t="str">
        <f t="shared" si="17"/>
        <v>Profit</v>
      </c>
      <c r="H448" t="str">
        <f t="shared" si="18"/>
        <v/>
      </c>
      <c r="I448" t="str">
        <f t="shared" si="18"/>
        <v/>
      </c>
      <c r="J448" t="str">
        <f t="shared" si="18"/>
        <v/>
      </c>
      <c r="K448" t="str">
        <f t="shared" si="18"/>
        <v/>
      </c>
    </row>
    <row r="449" spans="1:11" x14ac:dyDescent="0.2">
      <c r="A449" s="2">
        <v>34</v>
      </c>
      <c r="B449" s="2" t="s">
        <v>45</v>
      </c>
      <c r="C449" s="2">
        <v>-206.14</v>
      </c>
      <c r="D449" s="2" t="s">
        <v>38</v>
      </c>
      <c r="E449">
        <v>2014</v>
      </c>
      <c r="F449" t="str">
        <f t="shared" si="17"/>
        <v>Loss</v>
      </c>
      <c r="H449" t="str">
        <f t="shared" si="18"/>
        <v/>
      </c>
      <c r="I449" t="str">
        <f t="shared" si="18"/>
        <v/>
      </c>
      <c r="J449" t="str">
        <f t="shared" si="18"/>
        <v/>
      </c>
      <c r="K449" t="str">
        <f t="shared" si="18"/>
        <v/>
      </c>
    </row>
    <row r="450" spans="1:11" x14ac:dyDescent="0.2">
      <c r="A450" s="2">
        <v>44</v>
      </c>
      <c r="B450" s="2" t="s">
        <v>24</v>
      </c>
      <c r="C450" s="2">
        <v>48.63</v>
      </c>
      <c r="D450" s="2" t="s">
        <v>29</v>
      </c>
      <c r="E450">
        <v>2014</v>
      </c>
      <c r="F450" t="str">
        <f t="shared" si="17"/>
        <v>Profit</v>
      </c>
      <c r="H450" t="str">
        <f t="shared" si="18"/>
        <v/>
      </c>
      <c r="I450" t="str">
        <f t="shared" si="18"/>
        <v/>
      </c>
      <c r="J450" t="str">
        <f t="shared" si="18"/>
        <v/>
      </c>
      <c r="K450" t="str">
        <f t="shared" si="18"/>
        <v/>
      </c>
    </row>
    <row r="451" spans="1:11" x14ac:dyDescent="0.2">
      <c r="A451" s="2">
        <v>28</v>
      </c>
      <c r="B451" s="2" t="s">
        <v>45</v>
      </c>
      <c r="C451" s="2">
        <v>2433.9899999999998</v>
      </c>
      <c r="D451" s="2" t="s">
        <v>29</v>
      </c>
      <c r="E451">
        <v>2014</v>
      </c>
      <c r="F451" t="str">
        <f t="shared" ref="F451:F514" si="19">IF(C451&lt;0,"Loss","Profit")</f>
        <v>Profit</v>
      </c>
      <c r="H451" t="str">
        <f t="shared" si="18"/>
        <v/>
      </c>
      <c r="I451" t="str">
        <f t="shared" si="18"/>
        <v/>
      </c>
      <c r="J451" t="str">
        <f t="shared" si="18"/>
        <v/>
      </c>
      <c r="K451" t="str">
        <f t="shared" si="18"/>
        <v/>
      </c>
    </row>
    <row r="452" spans="1:11" x14ac:dyDescent="0.2">
      <c r="A452" s="2">
        <v>6</v>
      </c>
      <c r="B452" s="2" t="s">
        <v>45</v>
      </c>
      <c r="C452" s="2">
        <v>-56.89</v>
      </c>
      <c r="D452" s="2" t="s">
        <v>29</v>
      </c>
      <c r="E452">
        <v>2014</v>
      </c>
      <c r="F452" t="str">
        <f t="shared" si="19"/>
        <v>Loss</v>
      </c>
      <c r="H452" t="str">
        <f t="shared" si="18"/>
        <v/>
      </c>
      <c r="I452" t="str">
        <f t="shared" si="18"/>
        <v/>
      </c>
      <c r="J452" t="str">
        <f t="shared" si="18"/>
        <v/>
      </c>
      <c r="K452" t="str">
        <f t="shared" si="18"/>
        <v/>
      </c>
    </row>
    <row r="453" spans="1:11" x14ac:dyDescent="0.2">
      <c r="A453" s="2">
        <v>27</v>
      </c>
      <c r="B453" s="2" t="s">
        <v>24</v>
      </c>
      <c r="C453" s="2">
        <v>32.06</v>
      </c>
      <c r="D453" s="2" t="s">
        <v>22</v>
      </c>
      <c r="E453">
        <v>2014</v>
      </c>
      <c r="F453" t="str">
        <f t="shared" si="19"/>
        <v>Profit</v>
      </c>
      <c r="H453" t="str">
        <f t="shared" si="18"/>
        <v/>
      </c>
      <c r="I453" t="str">
        <f t="shared" si="18"/>
        <v/>
      </c>
      <c r="J453" t="str">
        <f t="shared" si="18"/>
        <v/>
      </c>
      <c r="K453" t="str">
        <f t="shared" si="18"/>
        <v/>
      </c>
    </row>
    <row r="454" spans="1:11" x14ac:dyDescent="0.2">
      <c r="A454" s="2">
        <v>8</v>
      </c>
      <c r="B454" s="2" t="s">
        <v>24</v>
      </c>
      <c r="C454" s="2">
        <v>55.06</v>
      </c>
      <c r="D454" s="2" t="s">
        <v>29</v>
      </c>
      <c r="E454">
        <v>2014</v>
      </c>
      <c r="F454" t="str">
        <f t="shared" si="19"/>
        <v>Profit</v>
      </c>
      <c r="H454" t="str">
        <f t="shared" si="18"/>
        <v/>
      </c>
      <c r="I454" t="str">
        <f t="shared" si="18"/>
        <v/>
      </c>
      <c r="J454" t="str">
        <f t="shared" si="18"/>
        <v/>
      </c>
      <c r="K454" t="str">
        <f t="shared" si="18"/>
        <v/>
      </c>
    </row>
    <row r="455" spans="1:11" x14ac:dyDescent="0.2">
      <c r="A455" s="2">
        <v>45</v>
      </c>
      <c r="B455" s="2" t="s">
        <v>45</v>
      </c>
      <c r="C455" s="2">
        <v>1122.6400000000001</v>
      </c>
      <c r="D455" s="2" t="s">
        <v>29</v>
      </c>
      <c r="E455">
        <v>2014</v>
      </c>
      <c r="F455" t="str">
        <f t="shared" si="19"/>
        <v>Profit</v>
      </c>
      <c r="H455" t="str">
        <f t="shared" si="18"/>
        <v/>
      </c>
      <c r="I455" t="str">
        <f t="shared" si="18"/>
        <v/>
      </c>
      <c r="J455" t="str">
        <f t="shared" si="18"/>
        <v/>
      </c>
      <c r="K455" t="str">
        <f t="shared" si="18"/>
        <v/>
      </c>
    </row>
    <row r="456" spans="1:11" x14ac:dyDescent="0.2">
      <c r="A456" s="2">
        <v>20</v>
      </c>
      <c r="B456" s="2" t="s">
        <v>24</v>
      </c>
      <c r="C456" s="2">
        <v>316.33</v>
      </c>
      <c r="D456" s="2" t="s">
        <v>29</v>
      </c>
      <c r="E456">
        <v>2014</v>
      </c>
      <c r="F456" t="str">
        <f t="shared" si="19"/>
        <v>Profit</v>
      </c>
      <c r="H456" t="str">
        <f t="shared" si="18"/>
        <v/>
      </c>
      <c r="I456" t="str">
        <f t="shared" si="18"/>
        <v/>
      </c>
      <c r="J456" t="str">
        <f t="shared" si="18"/>
        <v/>
      </c>
      <c r="K456" t="str">
        <f t="shared" si="18"/>
        <v/>
      </c>
    </row>
    <row r="457" spans="1:11" x14ac:dyDescent="0.2">
      <c r="A457" s="2">
        <v>50</v>
      </c>
      <c r="B457" s="2" t="s">
        <v>24</v>
      </c>
      <c r="C457" s="2">
        <v>-101</v>
      </c>
      <c r="D457" s="2" t="s">
        <v>66</v>
      </c>
      <c r="E457">
        <v>2014</v>
      </c>
      <c r="F457" t="str">
        <f t="shared" si="19"/>
        <v>Loss</v>
      </c>
      <c r="H457" t="str">
        <f t="shared" si="18"/>
        <v/>
      </c>
      <c r="I457" t="str">
        <f t="shared" si="18"/>
        <v/>
      </c>
      <c r="J457" t="str">
        <f t="shared" si="18"/>
        <v/>
      </c>
      <c r="K457" t="str">
        <f t="shared" si="18"/>
        <v/>
      </c>
    </row>
    <row r="458" spans="1:11" x14ac:dyDescent="0.2">
      <c r="A458" s="2">
        <v>49</v>
      </c>
      <c r="B458" s="2" t="s">
        <v>31</v>
      </c>
      <c r="C458" s="2">
        <v>2705.07</v>
      </c>
      <c r="D458" s="2" t="s">
        <v>66</v>
      </c>
      <c r="E458">
        <v>2014</v>
      </c>
      <c r="F458" t="str">
        <f t="shared" si="19"/>
        <v>Profit</v>
      </c>
      <c r="H458" t="str">
        <f t="shared" si="18"/>
        <v/>
      </c>
      <c r="I458" t="str">
        <f t="shared" si="18"/>
        <v/>
      </c>
      <c r="J458" t="str">
        <f t="shared" si="18"/>
        <v/>
      </c>
      <c r="K458" t="str">
        <f t="shared" si="18"/>
        <v/>
      </c>
    </row>
    <row r="459" spans="1:11" x14ac:dyDescent="0.2">
      <c r="A459" s="2">
        <v>44</v>
      </c>
      <c r="B459" s="2" t="s">
        <v>24</v>
      </c>
      <c r="C459" s="2">
        <v>166.53</v>
      </c>
      <c r="D459" s="2" t="s">
        <v>22</v>
      </c>
      <c r="E459">
        <v>2014</v>
      </c>
      <c r="F459" t="str">
        <f t="shared" si="19"/>
        <v>Profit</v>
      </c>
      <c r="H459" t="str">
        <f t="shared" si="18"/>
        <v/>
      </c>
      <c r="I459" t="str">
        <f t="shared" si="18"/>
        <v/>
      </c>
      <c r="J459" t="str">
        <f t="shared" si="18"/>
        <v/>
      </c>
      <c r="K459" t="str">
        <f t="shared" si="18"/>
        <v/>
      </c>
    </row>
    <row r="460" spans="1:11" x14ac:dyDescent="0.2">
      <c r="A460" s="2">
        <v>8</v>
      </c>
      <c r="B460" s="2" t="s">
        <v>45</v>
      </c>
      <c r="C460" s="2">
        <v>-402.45</v>
      </c>
      <c r="D460" s="2" t="s">
        <v>38</v>
      </c>
      <c r="E460">
        <v>2014</v>
      </c>
      <c r="F460" t="str">
        <f t="shared" si="19"/>
        <v>Loss</v>
      </c>
      <c r="H460" t="str">
        <f t="shared" si="18"/>
        <v/>
      </c>
      <c r="I460" t="str">
        <f t="shared" si="18"/>
        <v/>
      </c>
      <c r="J460" t="str">
        <f t="shared" si="18"/>
        <v/>
      </c>
      <c r="K460" t="str">
        <f t="shared" si="18"/>
        <v/>
      </c>
    </row>
    <row r="461" spans="1:11" x14ac:dyDescent="0.2">
      <c r="A461" s="2">
        <v>26</v>
      </c>
      <c r="B461" s="2" t="s">
        <v>24</v>
      </c>
      <c r="C461" s="2">
        <v>142.87</v>
      </c>
      <c r="D461" s="2" t="s">
        <v>29</v>
      </c>
      <c r="E461">
        <v>2014</v>
      </c>
      <c r="F461" t="str">
        <f t="shared" si="19"/>
        <v>Profit</v>
      </c>
      <c r="H461" t="str">
        <f t="shared" si="18"/>
        <v/>
      </c>
      <c r="I461" t="str">
        <f t="shared" si="18"/>
        <v/>
      </c>
      <c r="J461" t="str">
        <f t="shared" si="18"/>
        <v/>
      </c>
      <c r="K461" t="str">
        <f t="shared" si="18"/>
        <v/>
      </c>
    </row>
    <row r="462" spans="1:11" x14ac:dyDescent="0.2">
      <c r="A462" s="2">
        <v>5</v>
      </c>
      <c r="B462" s="2" t="s">
        <v>45</v>
      </c>
      <c r="C462" s="2">
        <v>-265.45</v>
      </c>
      <c r="D462" s="2" t="s">
        <v>29</v>
      </c>
      <c r="E462">
        <v>2014</v>
      </c>
      <c r="F462" t="str">
        <f t="shared" si="19"/>
        <v>Loss</v>
      </c>
      <c r="H462" t="str">
        <f t="shared" si="18"/>
        <v/>
      </c>
      <c r="I462" t="str">
        <f t="shared" si="18"/>
        <v/>
      </c>
      <c r="J462" t="str">
        <f t="shared" si="18"/>
        <v/>
      </c>
      <c r="K462" t="str">
        <f t="shared" si="18"/>
        <v/>
      </c>
    </row>
    <row r="463" spans="1:11" x14ac:dyDescent="0.2">
      <c r="A463" s="2">
        <v>39</v>
      </c>
      <c r="B463" s="2" t="s">
        <v>45</v>
      </c>
      <c r="C463" s="2">
        <v>485.97</v>
      </c>
      <c r="D463" s="2" t="s">
        <v>29</v>
      </c>
      <c r="E463">
        <v>2014</v>
      </c>
      <c r="F463" t="str">
        <f t="shared" si="19"/>
        <v>Profit</v>
      </c>
      <c r="H463" t="str">
        <f t="shared" si="18"/>
        <v/>
      </c>
      <c r="I463" t="str">
        <f t="shared" si="18"/>
        <v/>
      </c>
      <c r="J463" t="str">
        <f t="shared" si="18"/>
        <v/>
      </c>
      <c r="K463" t="str">
        <f t="shared" si="18"/>
        <v/>
      </c>
    </row>
    <row r="464" spans="1:11" x14ac:dyDescent="0.2">
      <c r="A464" s="2">
        <v>39</v>
      </c>
      <c r="B464" s="2" t="s">
        <v>24</v>
      </c>
      <c r="C464" s="2">
        <v>-16.5</v>
      </c>
      <c r="D464" s="2" t="s">
        <v>38</v>
      </c>
      <c r="E464">
        <v>2014</v>
      </c>
      <c r="F464" t="str">
        <f t="shared" si="19"/>
        <v>Loss</v>
      </c>
      <c r="H464" t="str">
        <f t="shared" si="18"/>
        <v/>
      </c>
      <c r="I464" t="str">
        <f t="shared" si="18"/>
        <v/>
      </c>
      <c r="J464" t="str">
        <f t="shared" si="18"/>
        <v/>
      </c>
      <c r="K464" t="str">
        <f t="shared" si="18"/>
        <v/>
      </c>
    </row>
    <row r="465" spans="1:11" x14ac:dyDescent="0.2">
      <c r="A465" s="2">
        <v>8</v>
      </c>
      <c r="B465" s="2" t="s">
        <v>24</v>
      </c>
      <c r="C465" s="2">
        <v>-10.06</v>
      </c>
      <c r="D465" s="2" t="s">
        <v>29</v>
      </c>
      <c r="E465">
        <v>2014</v>
      </c>
      <c r="F465" t="str">
        <f t="shared" si="19"/>
        <v>Loss</v>
      </c>
      <c r="H465" t="str">
        <f t="shared" si="18"/>
        <v/>
      </c>
      <c r="I465" t="str">
        <f t="shared" si="18"/>
        <v/>
      </c>
      <c r="J465" t="str">
        <f t="shared" si="18"/>
        <v/>
      </c>
      <c r="K465" t="str">
        <f t="shared" si="18"/>
        <v/>
      </c>
    </row>
    <row r="466" spans="1:11" x14ac:dyDescent="0.2">
      <c r="A466" s="2">
        <v>26</v>
      </c>
      <c r="B466" s="2" t="s">
        <v>24</v>
      </c>
      <c r="C466" s="2">
        <v>22.54</v>
      </c>
      <c r="D466" s="2" t="s">
        <v>29</v>
      </c>
      <c r="E466">
        <v>2014</v>
      </c>
      <c r="F466" t="str">
        <f t="shared" si="19"/>
        <v>Profit</v>
      </c>
      <c r="H466" t="str">
        <f t="shared" si="18"/>
        <v/>
      </c>
      <c r="I466" t="str">
        <f t="shared" si="18"/>
        <v/>
      </c>
      <c r="J466" t="str">
        <f t="shared" si="18"/>
        <v/>
      </c>
      <c r="K466" t="str">
        <f t="shared" si="18"/>
        <v/>
      </c>
    </row>
    <row r="467" spans="1:11" x14ac:dyDescent="0.2">
      <c r="A467" s="2">
        <v>40</v>
      </c>
      <c r="B467" s="2" t="s">
        <v>24</v>
      </c>
      <c r="C467" s="2">
        <v>633.25</v>
      </c>
      <c r="D467" s="2" t="s">
        <v>22</v>
      </c>
      <c r="E467">
        <v>2014</v>
      </c>
      <c r="F467" t="str">
        <f t="shared" si="19"/>
        <v>Profit</v>
      </c>
      <c r="H467" t="str">
        <f t="shared" si="18"/>
        <v/>
      </c>
      <c r="I467" t="str">
        <f t="shared" si="18"/>
        <v/>
      </c>
      <c r="J467" t="str">
        <f t="shared" si="18"/>
        <v/>
      </c>
      <c r="K467" t="str">
        <f t="shared" si="18"/>
        <v/>
      </c>
    </row>
    <row r="468" spans="1:11" x14ac:dyDescent="0.2">
      <c r="A468" s="2">
        <v>42</v>
      </c>
      <c r="B468" s="2" t="s">
        <v>24</v>
      </c>
      <c r="C468" s="2">
        <v>192.6</v>
      </c>
      <c r="D468" s="2" t="s">
        <v>22</v>
      </c>
      <c r="E468">
        <v>2014</v>
      </c>
      <c r="F468" t="str">
        <f t="shared" si="19"/>
        <v>Profit</v>
      </c>
      <c r="H468" t="str">
        <f t="shared" si="18"/>
        <v/>
      </c>
      <c r="I468" t="str">
        <f t="shared" si="18"/>
        <v/>
      </c>
      <c r="J468" t="str">
        <f t="shared" si="18"/>
        <v/>
      </c>
      <c r="K468" t="str">
        <f t="shared" si="18"/>
        <v/>
      </c>
    </row>
    <row r="469" spans="1:11" x14ac:dyDescent="0.2">
      <c r="A469" s="2">
        <v>11</v>
      </c>
      <c r="B469" s="2" t="s">
        <v>24</v>
      </c>
      <c r="C469" s="2">
        <v>13.8</v>
      </c>
      <c r="D469" s="2" t="s">
        <v>22</v>
      </c>
      <c r="E469">
        <v>2014</v>
      </c>
      <c r="F469" t="str">
        <f t="shared" si="19"/>
        <v>Profit</v>
      </c>
      <c r="H469" t="str">
        <f t="shared" si="18"/>
        <v/>
      </c>
      <c r="I469" t="str">
        <f t="shared" si="18"/>
        <v/>
      </c>
      <c r="J469" t="str">
        <f t="shared" si="18"/>
        <v/>
      </c>
      <c r="K469" t="str">
        <f t="shared" si="18"/>
        <v/>
      </c>
    </row>
    <row r="470" spans="1:11" x14ac:dyDescent="0.2">
      <c r="A470" s="2">
        <v>12</v>
      </c>
      <c r="B470" s="2" t="s">
        <v>45</v>
      </c>
      <c r="C470" s="2">
        <v>26</v>
      </c>
      <c r="D470" s="2" t="s">
        <v>29</v>
      </c>
      <c r="E470">
        <v>2014</v>
      </c>
      <c r="F470" t="str">
        <f t="shared" si="19"/>
        <v>Profit</v>
      </c>
      <c r="H470" t="str">
        <f t="shared" si="18"/>
        <v/>
      </c>
      <c r="I470" t="str">
        <f t="shared" si="18"/>
        <v/>
      </c>
      <c r="J470" t="str">
        <f t="shared" si="18"/>
        <v/>
      </c>
      <c r="K470" t="str">
        <f t="shared" si="18"/>
        <v/>
      </c>
    </row>
    <row r="471" spans="1:11" x14ac:dyDescent="0.2">
      <c r="A471" s="2">
        <v>20</v>
      </c>
      <c r="B471" s="2" t="s">
        <v>24</v>
      </c>
      <c r="C471" s="2">
        <v>97.74</v>
      </c>
      <c r="D471" s="2" t="s">
        <v>29</v>
      </c>
      <c r="E471">
        <v>2014</v>
      </c>
      <c r="F471" t="str">
        <f t="shared" si="19"/>
        <v>Profit</v>
      </c>
      <c r="H471" t="str">
        <f t="shared" si="18"/>
        <v/>
      </c>
      <c r="I471" t="str">
        <f t="shared" si="18"/>
        <v/>
      </c>
      <c r="J471" t="str">
        <f t="shared" si="18"/>
        <v/>
      </c>
      <c r="K471" t="str">
        <f t="shared" si="18"/>
        <v/>
      </c>
    </row>
    <row r="472" spans="1:11" x14ac:dyDescent="0.2">
      <c r="A472" s="2">
        <v>25</v>
      </c>
      <c r="B472" s="2" t="s">
        <v>24</v>
      </c>
      <c r="C472" s="2">
        <v>-43.48</v>
      </c>
      <c r="D472" s="2" t="s">
        <v>66</v>
      </c>
      <c r="E472">
        <v>2014</v>
      </c>
      <c r="F472" t="str">
        <f t="shared" si="19"/>
        <v>Loss</v>
      </c>
      <c r="H472" t="str">
        <f t="shared" si="18"/>
        <v/>
      </c>
      <c r="I472" t="str">
        <f t="shared" si="18"/>
        <v/>
      </c>
      <c r="J472" t="str">
        <f t="shared" si="18"/>
        <v/>
      </c>
      <c r="K472" t="str">
        <f t="shared" si="18"/>
        <v/>
      </c>
    </row>
    <row r="473" spans="1:11" x14ac:dyDescent="0.2">
      <c r="A473" s="2">
        <v>23</v>
      </c>
      <c r="B473" s="2" t="s">
        <v>24</v>
      </c>
      <c r="C473" s="2">
        <v>-132.09</v>
      </c>
      <c r="D473" s="2" t="s">
        <v>22</v>
      </c>
      <c r="E473">
        <v>2014</v>
      </c>
      <c r="F473" t="str">
        <f t="shared" si="19"/>
        <v>Loss</v>
      </c>
      <c r="H473" t="str">
        <f t="shared" si="18"/>
        <v/>
      </c>
      <c r="I473" t="str">
        <f t="shared" si="18"/>
        <v/>
      </c>
      <c r="J473" t="str">
        <f t="shared" si="18"/>
        <v/>
      </c>
      <c r="K473" t="str">
        <f t="shared" si="18"/>
        <v/>
      </c>
    </row>
    <row r="474" spans="1:11" x14ac:dyDescent="0.2">
      <c r="A474" s="2">
        <v>1</v>
      </c>
      <c r="B474" s="2" t="s">
        <v>24</v>
      </c>
      <c r="C474" s="2">
        <v>-1.85</v>
      </c>
      <c r="D474" s="2" t="s">
        <v>29</v>
      </c>
      <c r="E474">
        <v>2014</v>
      </c>
      <c r="F474" t="str">
        <f t="shared" si="19"/>
        <v>Loss</v>
      </c>
      <c r="H474" t="str">
        <f t="shared" ref="H474:K537" si="20">IF($D474=H$1,IF($B474="Technology",IF($A474&lt;11,$F474,""),""),"")</f>
        <v/>
      </c>
      <c r="I474" t="str">
        <f t="shared" si="20"/>
        <v/>
      </c>
      <c r="J474" t="str">
        <f t="shared" si="20"/>
        <v/>
      </c>
      <c r="K474" t="str">
        <f t="shared" si="20"/>
        <v/>
      </c>
    </row>
    <row r="475" spans="1:11" x14ac:dyDescent="0.2">
      <c r="A475" s="2">
        <v>38</v>
      </c>
      <c r="B475" s="2" t="s">
        <v>24</v>
      </c>
      <c r="C475" s="2">
        <v>48.4</v>
      </c>
      <c r="D475" s="2" t="s">
        <v>29</v>
      </c>
      <c r="E475">
        <v>2014</v>
      </c>
      <c r="F475" t="str">
        <f t="shared" si="19"/>
        <v>Profit</v>
      </c>
      <c r="H475" t="str">
        <f t="shared" si="20"/>
        <v/>
      </c>
      <c r="I475" t="str">
        <f t="shared" si="20"/>
        <v/>
      </c>
      <c r="J475" t="str">
        <f t="shared" si="20"/>
        <v/>
      </c>
      <c r="K475" t="str">
        <f t="shared" si="20"/>
        <v/>
      </c>
    </row>
    <row r="476" spans="1:11" x14ac:dyDescent="0.2">
      <c r="A476" s="2">
        <v>5</v>
      </c>
      <c r="B476" s="2" t="s">
        <v>24</v>
      </c>
      <c r="C476" s="2">
        <v>-14.83</v>
      </c>
      <c r="D476" s="2" t="s">
        <v>29</v>
      </c>
      <c r="E476">
        <v>2014</v>
      </c>
      <c r="F476" t="str">
        <f t="shared" si="19"/>
        <v>Loss</v>
      </c>
      <c r="H476" t="str">
        <f t="shared" si="20"/>
        <v/>
      </c>
      <c r="I476" t="str">
        <f t="shared" si="20"/>
        <v/>
      </c>
      <c r="J476" t="str">
        <f t="shared" si="20"/>
        <v/>
      </c>
      <c r="K476" t="str">
        <f t="shared" si="20"/>
        <v/>
      </c>
    </row>
    <row r="477" spans="1:11" x14ac:dyDescent="0.2">
      <c r="A477" s="2">
        <v>41</v>
      </c>
      <c r="B477" s="2" t="s">
        <v>24</v>
      </c>
      <c r="C477" s="2">
        <v>56.69</v>
      </c>
      <c r="D477" s="2" t="s">
        <v>29</v>
      </c>
      <c r="E477">
        <v>2014</v>
      </c>
      <c r="F477" t="str">
        <f t="shared" si="19"/>
        <v>Profit</v>
      </c>
      <c r="H477" t="str">
        <f t="shared" si="20"/>
        <v/>
      </c>
      <c r="I477" t="str">
        <f t="shared" si="20"/>
        <v/>
      </c>
      <c r="J477" t="str">
        <f t="shared" si="20"/>
        <v/>
      </c>
      <c r="K477" t="str">
        <f t="shared" si="20"/>
        <v/>
      </c>
    </row>
    <row r="478" spans="1:11" x14ac:dyDescent="0.2">
      <c r="A478" s="2">
        <v>45</v>
      </c>
      <c r="B478" s="2" t="s">
        <v>31</v>
      </c>
      <c r="C478" s="2">
        <v>1826.35</v>
      </c>
      <c r="D478" s="2" t="s">
        <v>29</v>
      </c>
      <c r="E478">
        <v>2014</v>
      </c>
      <c r="F478" t="str">
        <f t="shared" si="19"/>
        <v>Profit</v>
      </c>
      <c r="H478" t="str">
        <f t="shared" si="20"/>
        <v/>
      </c>
      <c r="I478" t="str">
        <f t="shared" si="20"/>
        <v/>
      </c>
      <c r="J478" t="str">
        <f t="shared" si="20"/>
        <v/>
      </c>
      <c r="K478" t="str">
        <f t="shared" si="20"/>
        <v/>
      </c>
    </row>
    <row r="479" spans="1:11" x14ac:dyDescent="0.2">
      <c r="A479" s="2">
        <v>43</v>
      </c>
      <c r="B479" s="2" t="s">
        <v>45</v>
      </c>
      <c r="C479" s="2">
        <v>-102.19</v>
      </c>
      <c r="D479" s="2" t="s">
        <v>29</v>
      </c>
      <c r="E479">
        <v>2014</v>
      </c>
      <c r="F479" t="str">
        <f t="shared" si="19"/>
        <v>Loss</v>
      </c>
      <c r="H479" t="str">
        <f t="shared" si="20"/>
        <v/>
      </c>
      <c r="I479" t="str">
        <f t="shared" si="20"/>
        <v/>
      </c>
      <c r="J479" t="str">
        <f t="shared" si="20"/>
        <v/>
      </c>
      <c r="K479" t="str">
        <f t="shared" si="20"/>
        <v/>
      </c>
    </row>
    <row r="480" spans="1:11" x14ac:dyDescent="0.2">
      <c r="A480" s="2">
        <v>5</v>
      </c>
      <c r="B480" s="2" t="s">
        <v>24</v>
      </c>
      <c r="C480" s="2">
        <v>1.92</v>
      </c>
      <c r="D480" s="2" t="s">
        <v>29</v>
      </c>
      <c r="E480">
        <v>2014</v>
      </c>
      <c r="F480" t="str">
        <f t="shared" si="19"/>
        <v>Profit</v>
      </c>
      <c r="H480" t="str">
        <f t="shared" si="20"/>
        <v/>
      </c>
      <c r="I480" t="str">
        <f t="shared" si="20"/>
        <v/>
      </c>
      <c r="J480" t="str">
        <f t="shared" si="20"/>
        <v/>
      </c>
      <c r="K480" t="str">
        <f t="shared" si="20"/>
        <v/>
      </c>
    </row>
    <row r="481" spans="1:11" x14ac:dyDescent="0.2">
      <c r="A481" s="2">
        <v>28</v>
      </c>
      <c r="B481" s="2" t="s">
        <v>45</v>
      </c>
      <c r="C481" s="2">
        <v>1155.73</v>
      </c>
      <c r="D481" s="2" t="s">
        <v>29</v>
      </c>
      <c r="E481">
        <v>2014</v>
      </c>
      <c r="F481" t="str">
        <f t="shared" si="19"/>
        <v>Profit</v>
      </c>
      <c r="H481" t="str">
        <f t="shared" si="20"/>
        <v/>
      </c>
      <c r="I481" t="str">
        <f t="shared" si="20"/>
        <v/>
      </c>
      <c r="J481" t="str">
        <f t="shared" si="20"/>
        <v/>
      </c>
      <c r="K481" t="str">
        <f t="shared" si="20"/>
        <v/>
      </c>
    </row>
    <row r="482" spans="1:11" x14ac:dyDescent="0.2">
      <c r="A482" s="2">
        <v>41</v>
      </c>
      <c r="B482" s="2" t="s">
        <v>45</v>
      </c>
      <c r="C482" s="2">
        <v>1544.99</v>
      </c>
      <c r="D482" s="2" t="s">
        <v>29</v>
      </c>
      <c r="E482">
        <v>2014</v>
      </c>
      <c r="F482" t="str">
        <f t="shared" si="19"/>
        <v>Profit</v>
      </c>
      <c r="H482" t="str">
        <f t="shared" si="20"/>
        <v/>
      </c>
      <c r="I482" t="str">
        <f t="shared" si="20"/>
        <v/>
      </c>
      <c r="J482" t="str">
        <f t="shared" si="20"/>
        <v/>
      </c>
      <c r="K482" t="str">
        <f t="shared" si="20"/>
        <v/>
      </c>
    </row>
    <row r="483" spans="1:11" x14ac:dyDescent="0.2">
      <c r="A483" s="2">
        <v>31</v>
      </c>
      <c r="B483" s="2" t="s">
        <v>31</v>
      </c>
      <c r="C483" s="2">
        <v>115.24</v>
      </c>
      <c r="D483" s="2" t="s">
        <v>29</v>
      </c>
      <c r="E483">
        <v>2014</v>
      </c>
      <c r="F483" t="str">
        <f t="shared" si="19"/>
        <v>Profit</v>
      </c>
      <c r="H483" t="str">
        <f t="shared" si="20"/>
        <v/>
      </c>
      <c r="I483" t="str">
        <f t="shared" si="20"/>
        <v/>
      </c>
      <c r="J483" t="str">
        <f t="shared" si="20"/>
        <v/>
      </c>
      <c r="K483" t="str">
        <f t="shared" si="20"/>
        <v/>
      </c>
    </row>
    <row r="484" spans="1:11" x14ac:dyDescent="0.2">
      <c r="A484" s="2">
        <v>35</v>
      </c>
      <c r="B484" s="2" t="s">
        <v>31</v>
      </c>
      <c r="C484" s="2">
        <v>133.43</v>
      </c>
      <c r="D484" s="2" t="s">
        <v>29</v>
      </c>
      <c r="E484">
        <v>2014</v>
      </c>
      <c r="F484" t="str">
        <f t="shared" si="19"/>
        <v>Profit</v>
      </c>
      <c r="H484" t="str">
        <f t="shared" si="20"/>
        <v/>
      </c>
      <c r="I484" t="str">
        <f t="shared" si="20"/>
        <v/>
      </c>
      <c r="J484" t="str">
        <f t="shared" si="20"/>
        <v/>
      </c>
      <c r="K484" t="str">
        <f t="shared" si="20"/>
        <v/>
      </c>
    </row>
    <row r="485" spans="1:11" x14ac:dyDescent="0.2">
      <c r="A485" s="2">
        <v>13</v>
      </c>
      <c r="B485" s="2" t="s">
        <v>24</v>
      </c>
      <c r="C485" s="2">
        <v>-560.6</v>
      </c>
      <c r="D485" s="2" t="s">
        <v>29</v>
      </c>
      <c r="E485">
        <v>2014</v>
      </c>
      <c r="F485" t="str">
        <f t="shared" si="19"/>
        <v>Loss</v>
      </c>
      <c r="H485" t="str">
        <f t="shared" si="20"/>
        <v/>
      </c>
      <c r="I485" t="str">
        <f t="shared" si="20"/>
        <v/>
      </c>
      <c r="J485" t="str">
        <f t="shared" si="20"/>
        <v/>
      </c>
      <c r="K485" t="str">
        <f t="shared" si="20"/>
        <v/>
      </c>
    </row>
    <row r="486" spans="1:11" x14ac:dyDescent="0.2">
      <c r="A486" s="2">
        <v>45</v>
      </c>
      <c r="B486" s="2" t="s">
        <v>24</v>
      </c>
      <c r="C486" s="2">
        <v>-2083.2800000000002</v>
      </c>
      <c r="D486" s="2" t="s">
        <v>66</v>
      </c>
      <c r="E486">
        <v>2014</v>
      </c>
      <c r="F486" t="str">
        <f t="shared" si="19"/>
        <v>Loss</v>
      </c>
      <c r="H486" t="str">
        <f t="shared" si="20"/>
        <v/>
      </c>
      <c r="I486" t="str">
        <f t="shared" si="20"/>
        <v/>
      </c>
      <c r="J486" t="str">
        <f t="shared" si="20"/>
        <v/>
      </c>
      <c r="K486" t="str">
        <f t="shared" si="20"/>
        <v/>
      </c>
    </row>
    <row r="487" spans="1:11" x14ac:dyDescent="0.2">
      <c r="A487" s="2">
        <v>23</v>
      </c>
      <c r="B487" s="2" t="s">
        <v>24</v>
      </c>
      <c r="C487" s="2">
        <v>527.09</v>
      </c>
      <c r="D487" s="2" t="s">
        <v>29</v>
      </c>
      <c r="E487">
        <v>2014</v>
      </c>
      <c r="F487" t="str">
        <f t="shared" si="19"/>
        <v>Profit</v>
      </c>
      <c r="H487" t="str">
        <f t="shared" si="20"/>
        <v/>
      </c>
      <c r="I487" t="str">
        <f t="shared" si="20"/>
        <v/>
      </c>
      <c r="J487" t="str">
        <f t="shared" si="20"/>
        <v/>
      </c>
      <c r="K487" t="str">
        <f t="shared" si="20"/>
        <v/>
      </c>
    </row>
    <row r="488" spans="1:11" x14ac:dyDescent="0.2">
      <c r="A488" s="2">
        <v>40</v>
      </c>
      <c r="B488" s="2" t="s">
        <v>24</v>
      </c>
      <c r="C488" s="2">
        <v>-94.36</v>
      </c>
      <c r="D488" s="2" t="s">
        <v>22</v>
      </c>
      <c r="E488">
        <v>2014</v>
      </c>
      <c r="F488" t="str">
        <f t="shared" si="19"/>
        <v>Loss</v>
      </c>
      <c r="H488" t="str">
        <f t="shared" si="20"/>
        <v/>
      </c>
      <c r="I488" t="str">
        <f t="shared" si="20"/>
        <v/>
      </c>
      <c r="J488" t="str">
        <f t="shared" si="20"/>
        <v/>
      </c>
      <c r="K488" t="str">
        <f t="shared" si="20"/>
        <v/>
      </c>
    </row>
    <row r="489" spans="1:11" x14ac:dyDescent="0.2">
      <c r="A489" s="2">
        <v>1</v>
      </c>
      <c r="B489" s="2" t="s">
        <v>31</v>
      </c>
      <c r="C489" s="2">
        <v>-3056.42</v>
      </c>
      <c r="D489" s="2" t="s">
        <v>22</v>
      </c>
      <c r="E489">
        <v>2014</v>
      </c>
      <c r="F489" t="str">
        <f t="shared" si="19"/>
        <v>Loss</v>
      </c>
      <c r="H489" t="str">
        <f t="shared" si="20"/>
        <v>Loss</v>
      </c>
      <c r="I489" t="str">
        <f t="shared" si="20"/>
        <v/>
      </c>
      <c r="J489" t="str">
        <f t="shared" si="20"/>
        <v/>
      </c>
      <c r="K489" t="str">
        <f t="shared" si="20"/>
        <v/>
      </c>
    </row>
    <row r="490" spans="1:11" x14ac:dyDescent="0.2">
      <c r="A490" s="2">
        <v>8</v>
      </c>
      <c r="B490" s="2" t="s">
        <v>24</v>
      </c>
      <c r="C490" s="2">
        <v>5.39</v>
      </c>
      <c r="D490" s="2" t="s">
        <v>22</v>
      </c>
      <c r="E490">
        <v>2014</v>
      </c>
      <c r="F490" t="str">
        <f t="shared" si="19"/>
        <v>Profit</v>
      </c>
      <c r="H490" t="str">
        <f t="shared" si="20"/>
        <v/>
      </c>
      <c r="I490" t="str">
        <f t="shared" si="20"/>
        <v/>
      </c>
      <c r="J490" t="str">
        <f t="shared" si="20"/>
        <v/>
      </c>
      <c r="K490" t="str">
        <f t="shared" si="20"/>
        <v/>
      </c>
    </row>
    <row r="491" spans="1:11" x14ac:dyDescent="0.2">
      <c r="A491" s="2">
        <v>37</v>
      </c>
      <c r="B491" s="2" t="s">
        <v>31</v>
      </c>
      <c r="C491" s="2">
        <v>-128.30000000000001</v>
      </c>
      <c r="D491" s="2" t="s">
        <v>38</v>
      </c>
      <c r="E491">
        <v>2014</v>
      </c>
      <c r="F491" t="str">
        <f t="shared" si="19"/>
        <v>Loss</v>
      </c>
      <c r="H491" t="str">
        <f t="shared" si="20"/>
        <v/>
      </c>
      <c r="I491" t="str">
        <f t="shared" si="20"/>
        <v/>
      </c>
      <c r="J491" t="str">
        <f t="shared" si="20"/>
        <v/>
      </c>
      <c r="K491" t="str">
        <f t="shared" si="20"/>
        <v/>
      </c>
    </row>
    <row r="492" spans="1:11" x14ac:dyDescent="0.2">
      <c r="A492" s="2">
        <v>47</v>
      </c>
      <c r="B492" s="2" t="s">
        <v>24</v>
      </c>
      <c r="C492" s="2">
        <v>-204.21</v>
      </c>
      <c r="D492" s="2" t="s">
        <v>66</v>
      </c>
      <c r="E492">
        <v>2014</v>
      </c>
      <c r="F492" t="str">
        <f t="shared" si="19"/>
        <v>Loss</v>
      </c>
      <c r="H492" t="str">
        <f t="shared" si="20"/>
        <v/>
      </c>
      <c r="I492" t="str">
        <f t="shared" si="20"/>
        <v/>
      </c>
      <c r="J492" t="str">
        <f t="shared" si="20"/>
        <v/>
      </c>
      <c r="K492" t="str">
        <f t="shared" si="20"/>
        <v/>
      </c>
    </row>
    <row r="493" spans="1:11" x14ac:dyDescent="0.2">
      <c r="A493" s="2">
        <v>18</v>
      </c>
      <c r="B493" s="2" t="s">
        <v>45</v>
      </c>
      <c r="C493" s="2">
        <v>-154.46</v>
      </c>
      <c r="D493" s="2" t="s">
        <v>38</v>
      </c>
      <c r="E493">
        <v>2014</v>
      </c>
      <c r="F493" t="str">
        <f t="shared" si="19"/>
        <v>Loss</v>
      </c>
      <c r="H493" t="str">
        <f t="shared" si="20"/>
        <v/>
      </c>
      <c r="I493" t="str">
        <f t="shared" si="20"/>
        <v/>
      </c>
      <c r="J493" t="str">
        <f t="shared" si="20"/>
        <v/>
      </c>
      <c r="K493" t="str">
        <f t="shared" si="20"/>
        <v/>
      </c>
    </row>
    <row r="494" spans="1:11" x14ac:dyDescent="0.2">
      <c r="A494" s="2">
        <v>22</v>
      </c>
      <c r="B494" s="2" t="s">
        <v>24</v>
      </c>
      <c r="C494" s="2">
        <v>228.84</v>
      </c>
      <c r="D494" s="2" t="s">
        <v>38</v>
      </c>
      <c r="E494">
        <v>2014</v>
      </c>
      <c r="F494" t="str">
        <f t="shared" si="19"/>
        <v>Profit</v>
      </c>
      <c r="H494" t="str">
        <f t="shared" si="20"/>
        <v/>
      </c>
      <c r="I494" t="str">
        <f t="shared" si="20"/>
        <v/>
      </c>
      <c r="J494" t="str">
        <f t="shared" si="20"/>
        <v/>
      </c>
      <c r="K494" t="str">
        <f t="shared" si="20"/>
        <v/>
      </c>
    </row>
    <row r="495" spans="1:11" x14ac:dyDescent="0.2">
      <c r="A495" s="2">
        <v>45</v>
      </c>
      <c r="B495" s="2" t="s">
        <v>24</v>
      </c>
      <c r="C495" s="2">
        <v>80.41</v>
      </c>
      <c r="D495" s="2" t="s">
        <v>38</v>
      </c>
      <c r="E495">
        <v>2014</v>
      </c>
      <c r="F495" t="str">
        <f t="shared" si="19"/>
        <v>Profit</v>
      </c>
      <c r="H495" t="str">
        <f t="shared" si="20"/>
        <v/>
      </c>
      <c r="I495" t="str">
        <f t="shared" si="20"/>
        <v/>
      </c>
      <c r="J495" t="str">
        <f t="shared" si="20"/>
        <v/>
      </c>
      <c r="K495" t="str">
        <f t="shared" si="20"/>
        <v/>
      </c>
    </row>
    <row r="496" spans="1:11" x14ac:dyDescent="0.2">
      <c r="A496" s="2">
        <v>47</v>
      </c>
      <c r="B496" s="2" t="s">
        <v>24</v>
      </c>
      <c r="C496" s="2">
        <v>-49.23</v>
      </c>
      <c r="D496" s="2" t="s">
        <v>38</v>
      </c>
      <c r="E496">
        <v>2014</v>
      </c>
      <c r="F496" t="str">
        <f t="shared" si="19"/>
        <v>Loss</v>
      </c>
      <c r="H496" t="str">
        <f t="shared" si="20"/>
        <v/>
      </c>
      <c r="I496" t="str">
        <f t="shared" si="20"/>
        <v/>
      </c>
      <c r="J496" t="str">
        <f t="shared" si="20"/>
        <v/>
      </c>
      <c r="K496" t="str">
        <f t="shared" si="20"/>
        <v/>
      </c>
    </row>
    <row r="497" spans="1:11" x14ac:dyDescent="0.2">
      <c r="A497" s="2">
        <v>42</v>
      </c>
      <c r="B497" s="2" t="s">
        <v>31</v>
      </c>
      <c r="C497" s="2">
        <v>195.54</v>
      </c>
      <c r="D497" s="2" t="s">
        <v>29</v>
      </c>
      <c r="E497">
        <v>2014</v>
      </c>
      <c r="F497" t="str">
        <f t="shared" si="19"/>
        <v>Profit</v>
      </c>
      <c r="H497" t="str">
        <f t="shared" si="20"/>
        <v/>
      </c>
      <c r="I497" t="str">
        <f t="shared" si="20"/>
        <v/>
      </c>
      <c r="J497" t="str">
        <f t="shared" si="20"/>
        <v/>
      </c>
      <c r="K497" t="str">
        <f t="shared" si="20"/>
        <v/>
      </c>
    </row>
    <row r="498" spans="1:11" x14ac:dyDescent="0.2">
      <c r="A498" s="2">
        <v>9</v>
      </c>
      <c r="B498" s="2" t="s">
        <v>31</v>
      </c>
      <c r="C498" s="2">
        <v>73</v>
      </c>
      <c r="D498" s="2" t="s">
        <v>29</v>
      </c>
      <c r="E498">
        <v>2014</v>
      </c>
      <c r="F498" t="str">
        <f t="shared" si="19"/>
        <v>Profit</v>
      </c>
      <c r="H498" t="str">
        <f t="shared" si="20"/>
        <v/>
      </c>
      <c r="I498" t="str">
        <f t="shared" si="20"/>
        <v>Profit</v>
      </c>
      <c r="J498" t="str">
        <f t="shared" si="20"/>
        <v/>
      </c>
      <c r="K498" t="str">
        <f t="shared" si="20"/>
        <v/>
      </c>
    </row>
    <row r="499" spans="1:11" x14ac:dyDescent="0.2">
      <c r="A499" s="2">
        <v>42</v>
      </c>
      <c r="B499" s="2" t="s">
        <v>24</v>
      </c>
      <c r="C499" s="2">
        <v>-10.16</v>
      </c>
      <c r="D499" s="2" t="s">
        <v>29</v>
      </c>
      <c r="E499">
        <v>2014</v>
      </c>
      <c r="F499" t="str">
        <f t="shared" si="19"/>
        <v>Loss</v>
      </c>
      <c r="H499" t="str">
        <f t="shared" si="20"/>
        <v/>
      </c>
      <c r="I499" t="str">
        <f t="shared" si="20"/>
        <v/>
      </c>
      <c r="J499" t="str">
        <f t="shared" si="20"/>
        <v/>
      </c>
      <c r="K499" t="str">
        <f t="shared" si="20"/>
        <v/>
      </c>
    </row>
    <row r="500" spans="1:11" x14ac:dyDescent="0.2">
      <c r="A500" s="2">
        <v>50</v>
      </c>
      <c r="B500" s="2" t="s">
        <v>24</v>
      </c>
      <c r="C500" s="2">
        <v>-102.79</v>
      </c>
      <c r="D500" s="2" t="s">
        <v>29</v>
      </c>
      <c r="E500">
        <v>2014</v>
      </c>
      <c r="F500" t="str">
        <f t="shared" si="19"/>
        <v>Loss</v>
      </c>
      <c r="H500" t="str">
        <f t="shared" si="20"/>
        <v/>
      </c>
      <c r="I500" t="str">
        <f t="shared" si="20"/>
        <v/>
      </c>
      <c r="J500" t="str">
        <f t="shared" si="20"/>
        <v/>
      </c>
      <c r="K500" t="str">
        <f t="shared" si="20"/>
        <v/>
      </c>
    </row>
    <row r="501" spans="1:11" x14ac:dyDescent="0.2">
      <c r="A501" s="2">
        <v>21</v>
      </c>
      <c r="B501" s="2" t="s">
        <v>24</v>
      </c>
      <c r="C501" s="2">
        <v>46.73</v>
      </c>
      <c r="D501" s="2" t="s">
        <v>29</v>
      </c>
      <c r="E501">
        <v>2014</v>
      </c>
      <c r="F501" t="str">
        <f t="shared" si="19"/>
        <v>Profit</v>
      </c>
      <c r="H501" t="str">
        <f t="shared" si="20"/>
        <v/>
      </c>
      <c r="I501" t="str">
        <f t="shared" si="20"/>
        <v/>
      </c>
      <c r="J501" t="str">
        <f t="shared" si="20"/>
        <v/>
      </c>
      <c r="K501" t="str">
        <f t="shared" si="20"/>
        <v/>
      </c>
    </row>
    <row r="502" spans="1:11" x14ac:dyDescent="0.2">
      <c r="A502" s="2">
        <v>50</v>
      </c>
      <c r="B502" s="2" t="s">
        <v>45</v>
      </c>
      <c r="C502" s="2">
        <v>-179.94</v>
      </c>
      <c r="D502" s="2" t="s">
        <v>22</v>
      </c>
      <c r="E502">
        <v>2014</v>
      </c>
      <c r="F502" t="str">
        <f t="shared" si="19"/>
        <v>Loss</v>
      </c>
      <c r="H502" t="str">
        <f t="shared" si="20"/>
        <v/>
      </c>
      <c r="I502" t="str">
        <f t="shared" si="20"/>
        <v/>
      </c>
      <c r="J502" t="str">
        <f t="shared" si="20"/>
        <v/>
      </c>
      <c r="K502" t="str">
        <f t="shared" si="20"/>
        <v/>
      </c>
    </row>
    <row r="503" spans="1:11" x14ac:dyDescent="0.2">
      <c r="A503" s="2">
        <v>43</v>
      </c>
      <c r="B503" s="2" t="s">
        <v>31</v>
      </c>
      <c r="C503" s="2">
        <v>430.47</v>
      </c>
      <c r="D503" s="2" t="s">
        <v>29</v>
      </c>
      <c r="E503">
        <v>2014</v>
      </c>
      <c r="F503" t="str">
        <f t="shared" si="19"/>
        <v>Profit</v>
      </c>
      <c r="H503" t="str">
        <f t="shared" si="20"/>
        <v/>
      </c>
      <c r="I503" t="str">
        <f t="shared" si="20"/>
        <v/>
      </c>
      <c r="J503" t="str">
        <f t="shared" si="20"/>
        <v/>
      </c>
      <c r="K503" t="str">
        <f t="shared" si="20"/>
        <v/>
      </c>
    </row>
    <row r="504" spans="1:11" x14ac:dyDescent="0.2">
      <c r="A504" s="2">
        <v>6</v>
      </c>
      <c r="B504" s="2" t="s">
        <v>24</v>
      </c>
      <c r="C504" s="2">
        <v>2076.02</v>
      </c>
      <c r="D504" s="2" t="s">
        <v>29</v>
      </c>
      <c r="E504">
        <v>2014</v>
      </c>
      <c r="F504" t="str">
        <f t="shared" si="19"/>
        <v>Profit</v>
      </c>
      <c r="H504" t="str">
        <f t="shared" si="20"/>
        <v/>
      </c>
      <c r="I504" t="str">
        <f t="shared" si="20"/>
        <v/>
      </c>
      <c r="J504" t="str">
        <f t="shared" si="20"/>
        <v/>
      </c>
      <c r="K504" t="str">
        <f t="shared" si="20"/>
        <v/>
      </c>
    </row>
    <row r="505" spans="1:11" x14ac:dyDescent="0.2">
      <c r="A505" s="2">
        <v>1</v>
      </c>
      <c r="B505" s="2" t="s">
        <v>31</v>
      </c>
      <c r="C505" s="2">
        <v>-4649.33</v>
      </c>
      <c r="D505" s="2" t="s">
        <v>29</v>
      </c>
      <c r="E505">
        <v>2014</v>
      </c>
      <c r="F505" t="str">
        <f t="shared" si="19"/>
        <v>Loss</v>
      </c>
      <c r="H505" t="str">
        <f t="shared" si="20"/>
        <v/>
      </c>
      <c r="I505" t="str">
        <f t="shared" si="20"/>
        <v>Loss</v>
      </c>
      <c r="J505" t="str">
        <f t="shared" si="20"/>
        <v/>
      </c>
      <c r="K505" t="str">
        <f t="shared" si="20"/>
        <v/>
      </c>
    </row>
    <row r="506" spans="1:11" x14ac:dyDescent="0.2">
      <c r="A506" s="2">
        <v>50</v>
      </c>
      <c r="B506" s="2" t="s">
        <v>24</v>
      </c>
      <c r="C506" s="2">
        <v>495.68</v>
      </c>
      <c r="D506" s="2" t="s">
        <v>38</v>
      </c>
      <c r="E506">
        <v>2014</v>
      </c>
      <c r="F506" t="str">
        <f t="shared" si="19"/>
        <v>Profit</v>
      </c>
      <c r="H506" t="str">
        <f t="shared" si="20"/>
        <v/>
      </c>
      <c r="I506" t="str">
        <f t="shared" si="20"/>
        <v/>
      </c>
      <c r="J506" t="str">
        <f t="shared" si="20"/>
        <v/>
      </c>
      <c r="K506" t="str">
        <f t="shared" si="20"/>
        <v/>
      </c>
    </row>
    <row r="507" spans="1:11" x14ac:dyDescent="0.2">
      <c r="A507" s="2">
        <v>31</v>
      </c>
      <c r="B507" s="2" t="s">
        <v>31</v>
      </c>
      <c r="C507" s="2">
        <v>-130.06</v>
      </c>
      <c r="D507" s="2" t="s">
        <v>38</v>
      </c>
      <c r="E507">
        <v>2014</v>
      </c>
      <c r="F507" t="str">
        <f t="shared" si="19"/>
        <v>Loss</v>
      </c>
      <c r="H507" t="str">
        <f t="shared" si="20"/>
        <v/>
      </c>
      <c r="I507" t="str">
        <f t="shared" si="20"/>
        <v/>
      </c>
      <c r="J507" t="str">
        <f t="shared" si="20"/>
        <v/>
      </c>
      <c r="K507" t="str">
        <f t="shared" si="20"/>
        <v/>
      </c>
    </row>
    <row r="508" spans="1:11" x14ac:dyDescent="0.2">
      <c r="A508" s="2">
        <v>1</v>
      </c>
      <c r="B508" s="2" t="s">
        <v>24</v>
      </c>
      <c r="C508" s="2">
        <v>-919.59</v>
      </c>
      <c r="D508" s="2" t="s">
        <v>29</v>
      </c>
      <c r="E508">
        <v>2014</v>
      </c>
      <c r="F508" t="str">
        <f t="shared" si="19"/>
        <v>Loss</v>
      </c>
      <c r="H508" t="str">
        <f t="shared" si="20"/>
        <v/>
      </c>
      <c r="I508" t="str">
        <f t="shared" si="20"/>
        <v/>
      </c>
      <c r="J508" t="str">
        <f t="shared" si="20"/>
        <v/>
      </c>
      <c r="K508" t="str">
        <f t="shared" si="20"/>
        <v/>
      </c>
    </row>
    <row r="509" spans="1:11" x14ac:dyDescent="0.2">
      <c r="A509" s="2">
        <v>20</v>
      </c>
      <c r="B509" s="2" t="s">
        <v>31</v>
      </c>
      <c r="C509" s="2">
        <v>399.75</v>
      </c>
      <c r="D509" s="2" t="s">
        <v>29</v>
      </c>
      <c r="E509">
        <v>2014</v>
      </c>
      <c r="F509" t="str">
        <f t="shared" si="19"/>
        <v>Profit</v>
      </c>
      <c r="H509" t="str">
        <f t="shared" si="20"/>
        <v/>
      </c>
      <c r="I509" t="str">
        <f t="shared" si="20"/>
        <v/>
      </c>
      <c r="J509" t="str">
        <f t="shared" si="20"/>
        <v/>
      </c>
      <c r="K509" t="str">
        <f t="shared" si="20"/>
        <v/>
      </c>
    </row>
    <row r="510" spans="1:11" x14ac:dyDescent="0.2">
      <c r="A510" s="2">
        <v>23</v>
      </c>
      <c r="B510" s="2" t="s">
        <v>24</v>
      </c>
      <c r="C510" s="2">
        <v>-260.82</v>
      </c>
      <c r="D510" s="2" t="s">
        <v>22</v>
      </c>
      <c r="E510">
        <v>2014</v>
      </c>
      <c r="F510" t="str">
        <f t="shared" si="19"/>
        <v>Loss</v>
      </c>
      <c r="H510" t="str">
        <f t="shared" si="20"/>
        <v/>
      </c>
      <c r="I510" t="str">
        <f t="shared" si="20"/>
        <v/>
      </c>
      <c r="J510" t="str">
        <f t="shared" si="20"/>
        <v/>
      </c>
      <c r="K510" t="str">
        <f t="shared" si="20"/>
        <v/>
      </c>
    </row>
    <row r="511" spans="1:11" x14ac:dyDescent="0.2">
      <c r="A511" s="2">
        <v>32</v>
      </c>
      <c r="B511" s="2" t="s">
        <v>24</v>
      </c>
      <c r="C511" s="2">
        <v>-148.91</v>
      </c>
      <c r="D511" s="2" t="s">
        <v>38</v>
      </c>
      <c r="E511">
        <v>2014</v>
      </c>
      <c r="F511" t="str">
        <f t="shared" si="19"/>
        <v>Loss</v>
      </c>
      <c r="H511" t="str">
        <f t="shared" si="20"/>
        <v/>
      </c>
      <c r="I511" t="str">
        <f t="shared" si="20"/>
        <v/>
      </c>
      <c r="J511" t="str">
        <f t="shared" si="20"/>
        <v/>
      </c>
      <c r="K511" t="str">
        <f t="shared" si="20"/>
        <v/>
      </c>
    </row>
    <row r="512" spans="1:11" x14ac:dyDescent="0.2">
      <c r="A512" s="2">
        <v>9</v>
      </c>
      <c r="B512" s="2" t="s">
        <v>24</v>
      </c>
      <c r="C512" s="2">
        <v>63.63</v>
      </c>
      <c r="D512" s="2" t="s">
        <v>66</v>
      </c>
      <c r="E512">
        <v>2014</v>
      </c>
      <c r="F512" t="str">
        <f t="shared" si="19"/>
        <v>Profit</v>
      </c>
      <c r="H512" t="str">
        <f t="shared" si="20"/>
        <v/>
      </c>
      <c r="I512" t="str">
        <f t="shared" si="20"/>
        <v/>
      </c>
      <c r="J512" t="str">
        <f t="shared" si="20"/>
        <v/>
      </c>
      <c r="K512" t="str">
        <f t="shared" si="20"/>
        <v/>
      </c>
    </row>
    <row r="513" spans="1:11" x14ac:dyDescent="0.2">
      <c r="A513" s="2">
        <v>44</v>
      </c>
      <c r="B513" s="2" t="s">
        <v>24</v>
      </c>
      <c r="C513" s="2">
        <v>-38.119999999999997</v>
      </c>
      <c r="D513" s="2" t="s">
        <v>29</v>
      </c>
      <c r="E513">
        <v>2014</v>
      </c>
      <c r="F513" t="str">
        <f t="shared" si="19"/>
        <v>Loss</v>
      </c>
      <c r="H513" t="str">
        <f t="shared" si="20"/>
        <v/>
      </c>
      <c r="I513" t="str">
        <f t="shared" si="20"/>
        <v/>
      </c>
      <c r="J513" t="str">
        <f t="shared" si="20"/>
        <v/>
      </c>
      <c r="K513" t="str">
        <f t="shared" si="20"/>
        <v/>
      </c>
    </row>
    <row r="514" spans="1:11" x14ac:dyDescent="0.2">
      <c r="A514" s="2">
        <v>41</v>
      </c>
      <c r="B514" s="2" t="s">
        <v>24</v>
      </c>
      <c r="C514" s="2">
        <v>103.84</v>
      </c>
      <c r="D514" s="2" t="s">
        <v>29</v>
      </c>
      <c r="E514">
        <v>2014</v>
      </c>
      <c r="F514" t="str">
        <f t="shared" si="19"/>
        <v>Profit</v>
      </c>
      <c r="H514" t="str">
        <f t="shared" si="20"/>
        <v/>
      </c>
      <c r="I514" t="str">
        <f t="shared" si="20"/>
        <v/>
      </c>
      <c r="J514" t="str">
        <f t="shared" si="20"/>
        <v/>
      </c>
      <c r="K514" t="str">
        <f t="shared" si="20"/>
        <v/>
      </c>
    </row>
    <row r="515" spans="1:11" x14ac:dyDescent="0.2">
      <c r="A515" s="2">
        <v>33</v>
      </c>
      <c r="B515" s="2" t="s">
        <v>24</v>
      </c>
      <c r="C515" s="2">
        <v>-452.33</v>
      </c>
      <c r="D515" s="2" t="s">
        <v>29</v>
      </c>
      <c r="E515">
        <v>2014</v>
      </c>
      <c r="F515" t="str">
        <f t="shared" ref="F515:F578" si="21">IF(C515&lt;0,"Loss","Profit")</f>
        <v>Loss</v>
      </c>
      <c r="H515" t="str">
        <f t="shared" si="20"/>
        <v/>
      </c>
      <c r="I515" t="str">
        <f t="shared" si="20"/>
        <v/>
      </c>
      <c r="J515" t="str">
        <f t="shared" si="20"/>
        <v/>
      </c>
      <c r="K515" t="str">
        <f t="shared" si="20"/>
        <v/>
      </c>
    </row>
    <row r="516" spans="1:11" x14ac:dyDescent="0.2">
      <c r="A516" s="2">
        <v>8</v>
      </c>
      <c r="B516" s="2" t="s">
        <v>31</v>
      </c>
      <c r="C516" s="2">
        <v>-263.26</v>
      </c>
      <c r="D516" s="2" t="s">
        <v>29</v>
      </c>
      <c r="E516">
        <v>2014</v>
      </c>
      <c r="F516" t="str">
        <f t="shared" si="21"/>
        <v>Loss</v>
      </c>
      <c r="H516" t="str">
        <f t="shared" si="20"/>
        <v/>
      </c>
      <c r="I516" t="str">
        <f t="shared" si="20"/>
        <v>Loss</v>
      </c>
      <c r="J516" t="str">
        <f t="shared" si="20"/>
        <v/>
      </c>
      <c r="K516" t="str">
        <f t="shared" si="20"/>
        <v/>
      </c>
    </row>
    <row r="517" spans="1:11" x14ac:dyDescent="0.2">
      <c r="A517" s="2">
        <v>14</v>
      </c>
      <c r="B517" s="2" t="s">
        <v>24</v>
      </c>
      <c r="C517" s="2">
        <v>-46.35</v>
      </c>
      <c r="D517" s="2" t="s">
        <v>22</v>
      </c>
      <c r="E517">
        <v>2014</v>
      </c>
      <c r="F517" t="str">
        <f t="shared" si="21"/>
        <v>Loss</v>
      </c>
      <c r="H517" t="str">
        <f t="shared" si="20"/>
        <v/>
      </c>
      <c r="I517" t="str">
        <f t="shared" si="20"/>
        <v/>
      </c>
      <c r="J517" t="str">
        <f t="shared" si="20"/>
        <v/>
      </c>
      <c r="K517" t="str">
        <f t="shared" si="20"/>
        <v/>
      </c>
    </row>
    <row r="518" spans="1:11" x14ac:dyDescent="0.2">
      <c r="A518" s="2">
        <v>10</v>
      </c>
      <c r="B518" s="2" t="s">
        <v>24</v>
      </c>
      <c r="C518" s="2">
        <v>365.23</v>
      </c>
      <c r="D518" s="2" t="s">
        <v>29</v>
      </c>
      <c r="E518">
        <v>2014</v>
      </c>
      <c r="F518" t="str">
        <f t="shared" si="21"/>
        <v>Profit</v>
      </c>
      <c r="H518" t="str">
        <f t="shared" si="20"/>
        <v/>
      </c>
      <c r="I518" t="str">
        <f t="shared" si="20"/>
        <v/>
      </c>
      <c r="J518" t="str">
        <f t="shared" si="20"/>
        <v/>
      </c>
      <c r="K518" t="str">
        <f t="shared" si="20"/>
        <v/>
      </c>
    </row>
    <row r="519" spans="1:11" x14ac:dyDescent="0.2">
      <c r="A519" s="2">
        <v>18</v>
      </c>
      <c r="B519" s="2" t="s">
        <v>24</v>
      </c>
      <c r="C519" s="2">
        <v>-108.8</v>
      </c>
      <c r="D519" s="2" t="s">
        <v>22</v>
      </c>
      <c r="E519">
        <v>2014</v>
      </c>
      <c r="F519" t="str">
        <f t="shared" si="21"/>
        <v>Loss</v>
      </c>
      <c r="H519" t="str">
        <f t="shared" si="20"/>
        <v/>
      </c>
      <c r="I519" t="str">
        <f t="shared" si="20"/>
        <v/>
      </c>
      <c r="J519" t="str">
        <f t="shared" si="20"/>
        <v/>
      </c>
      <c r="K519" t="str">
        <f t="shared" si="20"/>
        <v/>
      </c>
    </row>
    <row r="520" spans="1:11" x14ac:dyDescent="0.2">
      <c r="A520" s="2">
        <v>31</v>
      </c>
      <c r="B520" s="2" t="s">
        <v>24</v>
      </c>
      <c r="C520" s="2">
        <v>75.790000000000006</v>
      </c>
      <c r="D520" s="2" t="s">
        <v>22</v>
      </c>
      <c r="E520">
        <v>2014</v>
      </c>
      <c r="F520" t="str">
        <f t="shared" si="21"/>
        <v>Profit</v>
      </c>
      <c r="H520" t="str">
        <f t="shared" si="20"/>
        <v/>
      </c>
      <c r="I520" t="str">
        <f t="shared" si="20"/>
        <v/>
      </c>
      <c r="J520" t="str">
        <f t="shared" si="20"/>
        <v/>
      </c>
      <c r="K520" t="str">
        <f t="shared" si="20"/>
        <v/>
      </c>
    </row>
    <row r="521" spans="1:11" x14ac:dyDescent="0.2">
      <c r="A521" s="2">
        <v>24</v>
      </c>
      <c r="B521" s="2" t="s">
        <v>31</v>
      </c>
      <c r="C521" s="2">
        <v>224.27</v>
      </c>
      <c r="D521" s="2" t="s">
        <v>29</v>
      </c>
      <c r="E521">
        <v>2014</v>
      </c>
      <c r="F521" t="str">
        <f t="shared" si="21"/>
        <v>Profit</v>
      </c>
      <c r="H521" t="str">
        <f t="shared" si="20"/>
        <v/>
      </c>
      <c r="I521" t="str">
        <f t="shared" si="20"/>
        <v/>
      </c>
      <c r="J521" t="str">
        <f t="shared" si="20"/>
        <v/>
      </c>
      <c r="K521" t="str">
        <f t="shared" si="20"/>
        <v/>
      </c>
    </row>
    <row r="522" spans="1:11" x14ac:dyDescent="0.2">
      <c r="A522" s="2">
        <v>21</v>
      </c>
      <c r="B522" s="2" t="s">
        <v>24</v>
      </c>
      <c r="C522" s="2">
        <v>-12.79</v>
      </c>
      <c r="D522" s="2" t="s">
        <v>66</v>
      </c>
      <c r="E522">
        <v>2014</v>
      </c>
      <c r="F522" t="str">
        <f t="shared" si="21"/>
        <v>Loss</v>
      </c>
      <c r="H522" t="str">
        <f t="shared" si="20"/>
        <v/>
      </c>
      <c r="I522" t="str">
        <f t="shared" si="20"/>
        <v/>
      </c>
      <c r="J522" t="str">
        <f t="shared" si="20"/>
        <v/>
      </c>
      <c r="K522" t="str">
        <f t="shared" si="20"/>
        <v/>
      </c>
    </row>
    <row r="523" spans="1:11" x14ac:dyDescent="0.2">
      <c r="A523" s="2">
        <v>31</v>
      </c>
      <c r="B523" s="2" t="s">
        <v>24</v>
      </c>
      <c r="C523" s="2">
        <v>4.22</v>
      </c>
      <c r="D523" s="2" t="s">
        <v>22</v>
      </c>
      <c r="E523">
        <v>2014</v>
      </c>
      <c r="F523" t="str">
        <f t="shared" si="21"/>
        <v>Profit</v>
      </c>
      <c r="H523" t="str">
        <f t="shared" si="20"/>
        <v/>
      </c>
      <c r="I523" t="str">
        <f t="shared" si="20"/>
        <v/>
      </c>
      <c r="J523" t="str">
        <f t="shared" si="20"/>
        <v/>
      </c>
      <c r="K523" t="str">
        <f t="shared" si="20"/>
        <v/>
      </c>
    </row>
    <row r="524" spans="1:11" x14ac:dyDescent="0.2">
      <c r="A524" s="2">
        <v>15</v>
      </c>
      <c r="B524" s="2" t="s">
        <v>45</v>
      </c>
      <c r="C524" s="2">
        <v>-31.99</v>
      </c>
      <c r="D524" s="2" t="s">
        <v>66</v>
      </c>
      <c r="E524">
        <v>2014</v>
      </c>
      <c r="F524" t="str">
        <f t="shared" si="21"/>
        <v>Loss</v>
      </c>
      <c r="H524" t="str">
        <f t="shared" si="20"/>
        <v/>
      </c>
      <c r="I524" t="str">
        <f t="shared" si="20"/>
        <v/>
      </c>
      <c r="J524" t="str">
        <f t="shared" si="20"/>
        <v/>
      </c>
      <c r="K524" t="str">
        <f t="shared" si="20"/>
        <v/>
      </c>
    </row>
    <row r="525" spans="1:11" x14ac:dyDescent="0.2">
      <c r="A525" s="2">
        <v>46</v>
      </c>
      <c r="B525" s="2" t="s">
        <v>45</v>
      </c>
      <c r="C525" s="2">
        <v>-1758.89</v>
      </c>
      <c r="D525" s="2" t="s">
        <v>22</v>
      </c>
      <c r="E525">
        <v>2014</v>
      </c>
      <c r="F525" t="str">
        <f t="shared" si="21"/>
        <v>Loss</v>
      </c>
      <c r="H525" t="str">
        <f t="shared" si="20"/>
        <v/>
      </c>
      <c r="I525" t="str">
        <f t="shared" si="20"/>
        <v/>
      </c>
      <c r="J525" t="str">
        <f t="shared" si="20"/>
        <v/>
      </c>
      <c r="K525" t="str">
        <f t="shared" si="20"/>
        <v/>
      </c>
    </row>
    <row r="526" spans="1:11" x14ac:dyDescent="0.2">
      <c r="A526" s="2">
        <v>25</v>
      </c>
      <c r="B526" s="2" t="s">
        <v>24</v>
      </c>
      <c r="C526" s="2">
        <v>-64.47</v>
      </c>
      <c r="D526" s="2" t="s">
        <v>29</v>
      </c>
      <c r="E526">
        <v>2014</v>
      </c>
      <c r="F526" t="str">
        <f t="shared" si="21"/>
        <v>Loss</v>
      </c>
      <c r="H526" t="str">
        <f t="shared" si="20"/>
        <v/>
      </c>
      <c r="I526" t="str">
        <f t="shared" si="20"/>
        <v/>
      </c>
      <c r="J526" t="str">
        <f t="shared" si="20"/>
        <v/>
      </c>
      <c r="K526" t="str">
        <f t="shared" si="20"/>
        <v/>
      </c>
    </row>
    <row r="527" spans="1:11" x14ac:dyDescent="0.2">
      <c r="A527" s="2">
        <v>34</v>
      </c>
      <c r="B527" s="2" t="s">
        <v>24</v>
      </c>
      <c r="C527" s="2">
        <v>-130.34</v>
      </c>
      <c r="D527" s="2" t="s">
        <v>29</v>
      </c>
      <c r="E527">
        <v>2014</v>
      </c>
      <c r="F527" t="str">
        <f t="shared" si="21"/>
        <v>Loss</v>
      </c>
      <c r="H527" t="str">
        <f t="shared" si="20"/>
        <v/>
      </c>
      <c r="I527" t="str">
        <f t="shared" si="20"/>
        <v/>
      </c>
      <c r="J527" t="str">
        <f t="shared" si="20"/>
        <v/>
      </c>
      <c r="K527" t="str">
        <f t="shared" si="20"/>
        <v/>
      </c>
    </row>
    <row r="528" spans="1:11" x14ac:dyDescent="0.2">
      <c r="A528" s="2">
        <v>35</v>
      </c>
      <c r="B528" s="2" t="s">
        <v>31</v>
      </c>
      <c r="C528" s="2">
        <v>-163.32</v>
      </c>
      <c r="D528" s="2" t="s">
        <v>22</v>
      </c>
      <c r="E528">
        <v>2014</v>
      </c>
      <c r="F528" t="str">
        <f t="shared" si="21"/>
        <v>Loss</v>
      </c>
      <c r="H528" t="str">
        <f t="shared" si="20"/>
        <v/>
      </c>
      <c r="I528" t="str">
        <f t="shared" si="20"/>
        <v/>
      </c>
      <c r="J528" t="str">
        <f t="shared" si="20"/>
        <v/>
      </c>
      <c r="K528" t="str">
        <f t="shared" si="20"/>
        <v/>
      </c>
    </row>
    <row r="529" spans="1:11" x14ac:dyDescent="0.2">
      <c r="A529" s="2">
        <v>19</v>
      </c>
      <c r="B529" s="2" t="s">
        <v>45</v>
      </c>
      <c r="C529" s="2">
        <v>-434.22</v>
      </c>
      <c r="D529" s="2" t="s">
        <v>22</v>
      </c>
      <c r="E529">
        <v>2014</v>
      </c>
      <c r="F529" t="str">
        <f t="shared" si="21"/>
        <v>Loss</v>
      </c>
      <c r="H529" t="str">
        <f t="shared" si="20"/>
        <v/>
      </c>
      <c r="I529" t="str">
        <f t="shared" si="20"/>
        <v/>
      </c>
      <c r="J529" t="str">
        <f t="shared" si="20"/>
        <v/>
      </c>
      <c r="K529" t="str">
        <f t="shared" si="20"/>
        <v/>
      </c>
    </row>
    <row r="530" spans="1:11" x14ac:dyDescent="0.2">
      <c r="A530" s="2">
        <v>7</v>
      </c>
      <c r="B530" s="2" t="s">
        <v>31</v>
      </c>
      <c r="C530" s="2">
        <v>-27.91</v>
      </c>
      <c r="D530" s="2" t="s">
        <v>38</v>
      </c>
      <c r="E530">
        <v>2014</v>
      </c>
      <c r="F530" t="str">
        <f t="shared" si="21"/>
        <v>Loss</v>
      </c>
      <c r="H530" t="str">
        <f t="shared" si="20"/>
        <v/>
      </c>
      <c r="I530" t="str">
        <f t="shared" si="20"/>
        <v/>
      </c>
      <c r="J530" t="str">
        <f t="shared" si="20"/>
        <v>Loss</v>
      </c>
      <c r="K530" t="str">
        <f t="shared" si="20"/>
        <v/>
      </c>
    </row>
    <row r="531" spans="1:11" x14ac:dyDescent="0.2">
      <c r="A531" s="2">
        <v>23</v>
      </c>
      <c r="B531" s="2" t="s">
        <v>24</v>
      </c>
      <c r="C531" s="2">
        <v>-71.59</v>
      </c>
      <c r="D531" s="2" t="s">
        <v>38</v>
      </c>
      <c r="E531">
        <v>2014</v>
      </c>
      <c r="F531" t="str">
        <f t="shared" si="21"/>
        <v>Loss</v>
      </c>
      <c r="H531" t="str">
        <f t="shared" si="20"/>
        <v/>
      </c>
      <c r="I531" t="str">
        <f t="shared" si="20"/>
        <v/>
      </c>
      <c r="J531" t="str">
        <f t="shared" si="20"/>
        <v/>
      </c>
      <c r="K531" t="str">
        <f t="shared" si="20"/>
        <v/>
      </c>
    </row>
    <row r="532" spans="1:11" x14ac:dyDescent="0.2">
      <c r="A532" s="2">
        <v>32</v>
      </c>
      <c r="B532" s="2" t="s">
        <v>45</v>
      </c>
      <c r="C532" s="2">
        <v>603.6</v>
      </c>
      <c r="D532" s="2" t="s">
        <v>38</v>
      </c>
      <c r="E532">
        <v>2014</v>
      </c>
      <c r="F532" t="str">
        <f t="shared" si="21"/>
        <v>Profit</v>
      </c>
      <c r="H532" t="str">
        <f t="shared" si="20"/>
        <v/>
      </c>
      <c r="I532" t="str">
        <f t="shared" si="20"/>
        <v/>
      </c>
      <c r="J532" t="str">
        <f t="shared" si="20"/>
        <v/>
      </c>
      <c r="K532" t="str">
        <f t="shared" si="20"/>
        <v/>
      </c>
    </row>
    <row r="533" spans="1:11" x14ac:dyDescent="0.2">
      <c r="A533" s="2">
        <v>35</v>
      </c>
      <c r="B533" s="2" t="s">
        <v>24</v>
      </c>
      <c r="C533" s="2">
        <v>-27.94</v>
      </c>
      <c r="D533" s="2" t="s">
        <v>38</v>
      </c>
      <c r="E533">
        <v>2014</v>
      </c>
      <c r="F533" t="str">
        <f t="shared" si="21"/>
        <v>Loss</v>
      </c>
      <c r="H533" t="str">
        <f t="shared" si="20"/>
        <v/>
      </c>
      <c r="I533" t="str">
        <f t="shared" si="20"/>
        <v/>
      </c>
      <c r="J533" t="str">
        <f t="shared" si="20"/>
        <v/>
      </c>
      <c r="K533" t="str">
        <f t="shared" si="20"/>
        <v/>
      </c>
    </row>
    <row r="534" spans="1:11" x14ac:dyDescent="0.2">
      <c r="A534" s="2">
        <v>2</v>
      </c>
      <c r="B534" s="2" t="s">
        <v>45</v>
      </c>
      <c r="C534" s="2">
        <v>-195.88</v>
      </c>
      <c r="D534" s="2" t="s">
        <v>38</v>
      </c>
      <c r="E534">
        <v>2014</v>
      </c>
      <c r="F534" t="str">
        <f t="shared" si="21"/>
        <v>Loss</v>
      </c>
      <c r="H534" t="str">
        <f t="shared" si="20"/>
        <v/>
      </c>
      <c r="I534" t="str">
        <f t="shared" si="20"/>
        <v/>
      </c>
      <c r="J534" t="str">
        <f t="shared" si="20"/>
        <v/>
      </c>
      <c r="K534" t="str">
        <f t="shared" si="20"/>
        <v/>
      </c>
    </row>
    <row r="535" spans="1:11" x14ac:dyDescent="0.2">
      <c r="A535" s="2">
        <v>8</v>
      </c>
      <c r="B535" s="2" t="s">
        <v>24</v>
      </c>
      <c r="C535" s="2">
        <v>37.340000000000003</v>
      </c>
      <c r="D535" s="2" t="s">
        <v>38</v>
      </c>
      <c r="E535">
        <v>2014</v>
      </c>
      <c r="F535" t="str">
        <f t="shared" si="21"/>
        <v>Profit</v>
      </c>
      <c r="H535" t="str">
        <f t="shared" si="20"/>
        <v/>
      </c>
      <c r="I535" t="str">
        <f t="shared" si="20"/>
        <v/>
      </c>
      <c r="J535" t="str">
        <f t="shared" si="20"/>
        <v/>
      </c>
      <c r="K535" t="str">
        <f t="shared" si="20"/>
        <v/>
      </c>
    </row>
    <row r="536" spans="1:11" x14ac:dyDescent="0.2">
      <c r="A536" s="2">
        <v>31</v>
      </c>
      <c r="B536" s="2" t="s">
        <v>45</v>
      </c>
      <c r="C536" s="2">
        <v>1036.72</v>
      </c>
      <c r="D536" s="2" t="s">
        <v>38</v>
      </c>
      <c r="E536">
        <v>2014</v>
      </c>
      <c r="F536" t="str">
        <f t="shared" si="21"/>
        <v>Profit</v>
      </c>
      <c r="H536" t="str">
        <f t="shared" si="20"/>
        <v/>
      </c>
      <c r="I536" t="str">
        <f t="shared" si="20"/>
        <v/>
      </c>
      <c r="J536" t="str">
        <f t="shared" si="20"/>
        <v/>
      </c>
      <c r="K536" t="str">
        <f t="shared" si="20"/>
        <v/>
      </c>
    </row>
    <row r="537" spans="1:11" x14ac:dyDescent="0.2">
      <c r="A537" s="2">
        <v>33</v>
      </c>
      <c r="B537" s="2" t="s">
        <v>45</v>
      </c>
      <c r="C537" s="2">
        <v>794.19</v>
      </c>
      <c r="D537" s="2" t="s">
        <v>38</v>
      </c>
      <c r="E537">
        <v>2014</v>
      </c>
      <c r="F537" t="str">
        <f t="shared" si="21"/>
        <v>Profit</v>
      </c>
      <c r="H537" t="str">
        <f t="shared" si="20"/>
        <v/>
      </c>
      <c r="I537" t="str">
        <f t="shared" si="20"/>
        <v/>
      </c>
      <c r="J537" t="str">
        <f t="shared" si="20"/>
        <v/>
      </c>
      <c r="K537" t="str">
        <f t="shared" ref="I537:K600" si="22">IF($D537=K$1,IF($B537="Technology",IF($A537&lt;11,$F537,""),""),"")</f>
        <v/>
      </c>
    </row>
    <row r="538" spans="1:11" x14ac:dyDescent="0.2">
      <c r="A538" s="2">
        <v>23</v>
      </c>
      <c r="B538" s="2" t="s">
        <v>45</v>
      </c>
      <c r="C538" s="2">
        <v>17.05</v>
      </c>
      <c r="D538" s="2" t="s">
        <v>22</v>
      </c>
      <c r="E538">
        <v>2014</v>
      </c>
      <c r="F538" t="str">
        <f t="shared" si="21"/>
        <v>Profit</v>
      </c>
      <c r="H538" t="str">
        <f t="shared" ref="H538:K601" si="23">IF($D538=H$1,IF($B538="Technology",IF($A538&lt;11,$F538,""),""),"")</f>
        <v/>
      </c>
      <c r="I538" t="str">
        <f t="shared" si="22"/>
        <v/>
      </c>
      <c r="J538" t="str">
        <f t="shared" si="22"/>
        <v/>
      </c>
      <c r="K538" t="str">
        <f t="shared" si="22"/>
        <v/>
      </c>
    </row>
    <row r="539" spans="1:11" x14ac:dyDescent="0.2">
      <c r="A539" s="2">
        <v>30</v>
      </c>
      <c r="B539" s="2" t="s">
        <v>24</v>
      </c>
      <c r="C539" s="2">
        <v>-50.55</v>
      </c>
      <c r="D539" s="2" t="s">
        <v>29</v>
      </c>
      <c r="E539">
        <v>2014</v>
      </c>
      <c r="F539" t="str">
        <f t="shared" si="21"/>
        <v>Loss</v>
      </c>
      <c r="H539" t="str">
        <f t="shared" si="23"/>
        <v/>
      </c>
      <c r="I539" t="str">
        <f t="shared" si="22"/>
        <v/>
      </c>
      <c r="J539" t="str">
        <f t="shared" si="22"/>
        <v/>
      </c>
      <c r="K539" t="str">
        <f t="shared" si="22"/>
        <v/>
      </c>
    </row>
    <row r="540" spans="1:11" x14ac:dyDescent="0.2">
      <c r="A540" s="2">
        <v>24</v>
      </c>
      <c r="B540" s="2" t="s">
        <v>31</v>
      </c>
      <c r="C540" s="2">
        <v>1956.7</v>
      </c>
      <c r="D540" s="2" t="s">
        <v>66</v>
      </c>
      <c r="E540">
        <v>2014</v>
      </c>
      <c r="F540" t="str">
        <f t="shared" si="21"/>
        <v>Profit</v>
      </c>
      <c r="H540" t="str">
        <f t="shared" si="23"/>
        <v/>
      </c>
      <c r="I540" t="str">
        <f t="shared" si="22"/>
        <v/>
      </c>
      <c r="J540" t="str">
        <f t="shared" si="22"/>
        <v/>
      </c>
      <c r="K540" t="str">
        <f t="shared" si="22"/>
        <v/>
      </c>
    </row>
    <row r="541" spans="1:11" x14ac:dyDescent="0.2">
      <c r="A541" s="2">
        <v>42</v>
      </c>
      <c r="B541" s="2" t="s">
        <v>24</v>
      </c>
      <c r="C541" s="2">
        <v>258.89999999999998</v>
      </c>
      <c r="D541" s="2" t="s">
        <v>38</v>
      </c>
      <c r="E541">
        <v>2014</v>
      </c>
      <c r="F541" t="str">
        <f t="shared" si="21"/>
        <v>Profit</v>
      </c>
      <c r="H541" t="str">
        <f t="shared" si="23"/>
        <v/>
      </c>
      <c r="I541" t="str">
        <f t="shared" si="22"/>
        <v/>
      </c>
      <c r="J541" t="str">
        <f t="shared" si="22"/>
        <v/>
      </c>
      <c r="K541" t="str">
        <f t="shared" si="22"/>
        <v/>
      </c>
    </row>
    <row r="542" spans="1:11" x14ac:dyDescent="0.2">
      <c r="A542" s="2">
        <v>20</v>
      </c>
      <c r="B542" s="2" t="s">
        <v>24</v>
      </c>
      <c r="C542" s="2">
        <v>45.31</v>
      </c>
      <c r="D542" s="2" t="s">
        <v>38</v>
      </c>
      <c r="E542">
        <v>2014</v>
      </c>
      <c r="F542" t="str">
        <f t="shared" si="21"/>
        <v>Profit</v>
      </c>
      <c r="H542" t="str">
        <f t="shared" si="23"/>
        <v/>
      </c>
      <c r="I542" t="str">
        <f t="shared" si="22"/>
        <v/>
      </c>
      <c r="J542" t="str">
        <f t="shared" si="22"/>
        <v/>
      </c>
      <c r="K542" t="str">
        <f t="shared" si="22"/>
        <v/>
      </c>
    </row>
    <row r="543" spans="1:11" x14ac:dyDescent="0.2">
      <c r="A543" s="2">
        <v>24</v>
      </c>
      <c r="B543" s="2" t="s">
        <v>45</v>
      </c>
      <c r="C543" s="2">
        <v>473.67</v>
      </c>
      <c r="D543" s="2" t="s">
        <v>29</v>
      </c>
      <c r="E543">
        <v>2014</v>
      </c>
      <c r="F543" t="str">
        <f t="shared" si="21"/>
        <v>Profit</v>
      </c>
      <c r="H543" t="str">
        <f t="shared" si="23"/>
        <v/>
      </c>
      <c r="I543" t="str">
        <f t="shared" si="22"/>
        <v/>
      </c>
      <c r="J543" t="str">
        <f t="shared" si="22"/>
        <v/>
      </c>
      <c r="K543" t="str">
        <f t="shared" si="22"/>
        <v/>
      </c>
    </row>
    <row r="544" spans="1:11" x14ac:dyDescent="0.2">
      <c r="A544" s="2">
        <v>1</v>
      </c>
      <c r="B544" s="2" t="s">
        <v>31</v>
      </c>
      <c r="C544" s="2">
        <v>-7832.93</v>
      </c>
      <c r="D544" s="2" t="s">
        <v>29</v>
      </c>
      <c r="E544">
        <v>2014</v>
      </c>
      <c r="F544" t="str">
        <f t="shared" si="21"/>
        <v>Loss</v>
      </c>
      <c r="H544" t="str">
        <f t="shared" si="23"/>
        <v/>
      </c>
      <c r="I544" t="str">
        <f t="shared" si="22"/>
        <v>Loss</v>
      </c>
      <c r="J544" t="str">
        <f t="shared" si="22"/>
        <v/>
      </c>
      <c r="K544" t="str">
        <f t="shared" si="22"/>
        <v/>
      </c>
    </row>
    <row r="545" spans="1:11" x14ac:dyDescent="0.2">
      <c r="A545" s="2">
        <v>9</v>
      </c>
      <c r="B545" s="2" t="s">
        <v>24</v>
      </c>
      <c r="C545" s="2">
        <v>-30.29</v>
      </c>
      <c r="D545" s="2" t="s">
        <v>29</v>
      </c>
      <c r="E545">
        <v>2014</v>
      </c>
      <c r="F545" t="str">
        <f t="shared" si="21"/>
        <v>Loss</v>
      </c>
      <c r="H545" t="str">
        <f t="shared" si="23"/>
        <v/>
      </c>
      <c r="I545" t="str">
        <f t="shared" si="22"/>
        <v/>
      </c>
      <c r="J545" t="str">
        <f t="shared" si="22"/>
        <v/>
      </c>
      <c r="K545" t="str">
        <f t="shared" si="22"/>
        <v/>
      </c>
    </row>
    <row r="546" spans="1:11" x14ac:dyDescent="0.2">
      <c r="A546" s="2">
        <v>34</v>
      </c>
      <c r="B546" s="2" t="s">
        <v>31</v>
      </c>
      <c r="C546" s="2">
        <v>676.36</v>
      </c>
      <c r="D546" s="2" t="s">
        <v>22</v>
      </c>
      <c r="E546">
        <v>2014</v>
      </c>
      <c r="F546" t="str">
        <f t="shared" si="21"/>
        <v>Profit</v>
      </c>
      <c r="H546" t="str">
        <f t="shared" si="23"/>
        <v/>
      </c>
      <c r="I546" t="str">
        <f t="shared" si="22"/>
        <v/>
      </c>
      <c r="J546" t="str">
        <f t="shared" si="22"/>
        <v/>
      </c>
      <c r="K546" t="str">
        <f t="shared" si="22"/>
        <v/>
      </c>
    </row>
    <row r="547" spans="1:11" x14ac:dyDescent="0.2">
      <c r="A547" s="2">
        <v>16</v>
      </c>
      <c r="B547" s="2" t="s">
        <v>24</v>
      </c>
      <c r="C547" s="2">
        <v>-69.37</v>
      </c>
      <c r="D547" s="2" t="s">
        <v>22</v>
      </c>
      <c r="E547">
        <v>2014</v>
      </c>
      <c r="F547" t="str">
        <f t="shared" si="21"/>
        <v>Loss</v>
      </c>
      <c r="H547" t="str">
        <f t="shared" si="23"/>
        <v/>
      </c>
      <c r="I547" t="str">
        <f t="shared" si="23"/>
        <v/>
      </c>
      <c r="J547" t="str">
        <f t="shared" si="23"/>
        <v/>
      </c>
      <c r="K547" t="str">
        <f t="shared" si="23"/>
        <v/>
      </c>
    </row>
    <row r="548" spans="1:11" x14ac:dyDescent="0.2">
      <c r="A548" s="2">
        <v>43</v>
      </c>
      <c r="B548" s="2" t="s">
        <v>24</v>
      </c>
      <c r="C548" s="2">
        <v>-98.25</v>
      </c>
      <c r="D548" s="2" t="s">
        <v>22</v>
      </c>
      <c r="E548">
        <v>2014</v>
      </c>
      <c r="F548" t="str">
        <f t="shared" si="21"/>
        <v>Loss</v>
      </c>
      <c r="H548" t="str">
        <f t="shared" si="23"/>
        <v/>
      </c>
      <c r="I548" t="str">
        <f t="shared" si="23"/>
        <v/>
      </c>
      <c r="J548" t="str">
        <f t="shared" si="23"/>
        <v/>
      </c>
      <c r="K548" t="str">
        <f t="shared" si="23"/>
        <v/>
      </c>
    </row>
    <row r="549" spans="1:11" x14ac:dyDescent="0.2">
      <c r="A549" s="2">
        <v>44</v>
      </c>
      <c r="B549" s="2" t="s">
        <v>45</v>
      </c>
      <c r="C549" s="2">
        <v>2054.0300000000002</v>
      </c>
      <c r="D549" s="2" t="s">
        <v>29</v>
      </c>
      <c r="E549">
        <v>2014</v>
      </c>
      <c r="F549" t="str">
        <f t="shared" si="21"/>
        <v>Profit</v>
      </c>
      <c r="H549" t="str">
        <f t="shared" si="23"/>
        <v/>
      </c>
      <c r="I549" t="str">
        <f t="shared" si="23"/>
        <v/>
      </c>
      <c r="J549" t="str">
        <f t="shared" si="23"/>
        <v/>
      </c>
      <c r="K549" t="str">
        <f t="shared" si="23"/>
        <v/>
      </c>
    </row>
    <row r="550" spans="1:11" x14ac:dyDescent="0.2">
      <c r="A550" s="2">
        <v>49</v>
      </c>
      <c r="B550" s="2" t="s">
        <v>24</v>
      </c>
      <c r="C550" s="2">
        <v>-40.85</v>
      </c>
      <c r="D550" s="2" t="s">
        <v>66</v>
      </c>
      <c r="E550">
        <v>2014</v>
      </c>
      <c r="F550" t="str">
        <f t="shared" si="21"/>
        <v>Loss</v>
      </c>
      <c r="H550" t="str">
        <f t="shared" si="23"/>
        <v/>
      </c>
      <c r="I550" t="str">
        <f t="shared" si="23"/>
        <v/>
      </c>
      <c r="J550" t="str">
        <f t="shared" si="23"/>
        <v/>
      </c>
      <c r="K550" t="str">
        <f t="shared" si="23"/>
        <v/>
      </c>
    </row>
    <row r="551" spans="1:11" x14ac:dyDescent="0.2">
      <c r="A551" s="2">
        <v>44</v>
      </c>
      <c r="B551" s="2" t="s">
        <v>24</v>
      </c>
      <c r="C551" s="2">
        <v>-16.25</v>
      </c>
      <c r="D551" s="2" t="s">
        <v>38</v>
      </c>
      <c r="E551">
        <v>2014</v>
      </c>
      <c r="F551" t="str">
        <f t="shared" si="21"/>
        <v>Loss</v>
      </c>
      <c r="H551" t="str">
        <f t="shared" si="23"/>
        <v/>
      </c>
      <c r="I551" t="str">
        <f t="shared" si="23"/>
        <v/>
      </c>
      <c r="J551" t="str">
        <f t="shared" si="23"/>
        <v/>
      </c>
      <c r="K551" t="str">
        <f t="shared" si="23"/>
        <v/>
      </c>
    </row>
    <row r="552" spans="1:11" x14ac:dyDescent="0.2">
      <c r="A552" s="2">
        <v>32</v>
      </c>
      <c r="B552" s="2" t="s">
        <v>24</v>
      </c>
      <c r="C552" s="2">
        <v>-63.89</v>
      </c>
      <c r="D552" s="2" t="s">
        <v>38</v>
      </c>
      <c r="E552">
        <v>2014</v>
      </c>
      <c r="F552" t="str">
        <f t="shared" si="21"/>
        <v>Loss</v>
      </c>
      <c r="H552" t="str">
        <f t="shared" si="23"/>
        <v/>
      </c>
      <c r="I552" t="str">
        <f t="shared" si="23"/>
        <v/>
      </c>
      <c r="J552" t="str">
        <f t="shared" si="23"/>
        <v/>
      </c>
      <c r="K552" t="str">
        <f t="shared" si="23"/>
        <v/>
      </c>
    </row>
    <row r="553" spans="1:11" x14ac:dyDescent="0.2">
      <c r="A553" s="2">
        <v>16</v>
      </c>
      <c r="B553" s="2" t="s">
        <v>31</v>
      </c>
      <c r="C553" s="2">
        <v>-18.43</v>
      </c>
      <c r="D553" s="2" t="s">
        <v>38</v>
      </c>
      <c r="E553">
        <v>2014</v>
      </c>
      <c r="F553" t="str">
        <f t="shared" si="21"/>
        <v>Loss</v>
      </c>
      <c r="H553" t="str">
        <f t="shared" si="23"/>
        <v/>
      </c>
      <c r="I553" t="str">
        <f t="shared" si="23"/>
        <v/>
      </c>
      <c r="J553" t="str">
        <f t="shared" si="23"/>
        <v/>
      </c>
      <c r="K553" t="str">
        <f t="shared" si="23"/>
        <v/>
      </c>
    </row>
    <row r="554" spans="1:11" x14ac:dyDescent="0.2">
      <c r="A554" s="2">
        <v>8</v>
      </c>
      <c r="B554" s="2" t="s">
        <v>24</v>
      </c>
      <c r="C554" s="2">
        <v>-262.45999999999998</v>
      </c>
      <c r="D554" s="2" t="s">
        <v>29</v>
      </c>
      <c r="E554">
        <v>2014</v>
      </c>
      <c r="F554" t="str">
        <f t="shared" si="21"/>
        <v>Loss</v>
      </c>
      <c r="H554" t="str">
        <f t="shared" si="23"/>
        <v/>
      </c>
      <c r="I554" t="str">
        <f t="shared" si="22"/>
        <v/>
      </c>
      <c r="J554" t="str">
        <f t="shared" si="22"/>
        <v/>
      </c>
      <c r="K554" t="str">
        <f t="shared" si="22"/>
        <v/>
      </c>
    </row>
    <row r="555" spans="1:11" x14ac:dyDescent="0.2">
      <c r="A555" s="2">
        <v>31</v>
      </c>
      <c r="B555" s="2" t="s">
        <v>31</v>
      </c>
      <c r="C555" s="2">
        <v>-103.15</v>
      </c>
      <c r="D555" s="2" t="s">
        <v>29</v>
      </c>
      <c r="E555">
        <v>2014</v>
      </c>
      <c r="F555" t="str">
        <f t="shared" si="21"/>
        <v>Loss</v>
      </c>
      <c r="H555" t="str">
        <f t="shared" si="23"/>
        <v/>
      </c>
      <c r="I555" t="str">
        <f t="shared" si="22"/>
        <v/>
      </c>
      <c r="J555" t="str">
        <f t="shared" si="22"/>
        <v/>
      </c>
      <c r="K555" t="str">
        <f t="shared" si="22"/>
        <v/>
      </c>
    </row>
    <row r="556" spans="1:11" x14ac:dyDescent="0.2">
      <c r="A556" s="2">
        <v>12</v>
      </c>
      <c r="B556" s="2" t="s">
        <v>24</v>
      </c>
      <c r="C556" s="2">
        <v>28.93</v>
      </c>
      <c r="D556" s="2" t="s">
        <v>29</v>
      </c>
      <c r="E556">
        <v>2014</v>
      </c>
      <c r="F556" t="str">
        <f t="shared" si="21"/>
        <v>Profit</v>
      </c>
      <c r="H556" t="str">
        <f t="shared" si="23"/>
        <v/>
      </c>
      <c r="I556" t="str">
        <f t="shared" si="22"/>
        <v/>
      </c>
      <c r="J556" t="str">
        <f t="shared" si="22"/>
        <v/>
      </c>
      <c r="K556" t="str">
        <f t="shared" si="22"/>
        <v/>
      </c>
    </row>
    <row r="557" spans="1:11" x14ac:dyDescent="0.2">
      <c r="A557" s="2">
        <v>41</v>
      </c>
      <c r="B557" s="2" t="s">
        <v>24</v>
      </c>
      <c r="C557" s="2">
        <v>72.540000000000006</v>
      </c>
      <c r="D557" s="2" t="s">
        <v>29</v>
      </c>
      <c r="E557">
        <v>2014</v>
      </c>
      <c r="F557" t="str">
        <f t="shared" si="21"/>
        <v>Profit</v>
      </c>
      <c r="H557" t="str">
        <f t="shared" si="23"/>
        <v/>
      </c>
      <c r="I557" t="str">
        <f t="shared" si="22"/>
        <v/>
      </c>
      <c r="J557" t="str">
        <f t="shared" si="22"/>
        <v/>
      </c>
      <c r="K557" t="str">
        <f t="shared" si="22"/>
        <v/>
      </c>
    </row>
    <row r="558" spans="1:11" x14ac:dyDescent="0.2">
      <c r="A558" s="2">
        <v>26</v>
      </c>
      <c r="B558" s="2" t="s">
        <v>24</v>
      </c>
      <c r="C558" s="2">
        <v>-53.43</v>
      </c>
      <c r="D558" s="2" t="s">
        <v>29</v>
      </c>
      <c r="E558">
        <v>2014</v>
      </c>
      <c r="F558" t="str">
        <f t="shared" si="21"/>
        <v>Loss</v>
      </c>
      <c r="H558" t="str">
        <f t="shared" si="23"/>
        <v/>
      </c>
      <c r="I558" t="str">
        <f t="shared" si="22"/>
        <v/>
      </c>
      <c r="J558" t="str">
        <f t="shared" si="22"/>
        <v/>
      </c>
      <c r="K558" t="str">
        <f t="shared" si="22"/>
        <v/>
      </c>
    </row>
    <row r="559" spans="1:11" x14ac:dyDescent="0.2">
      <c r="A559" s="2">
        <v>38</v>
      </c>
      <c r="B559" s="2" t="s">
        <v>31</v>
      </c>
      <c r="C559" s="2">
        <v>1641.81</v>
      </c>
      <c r="D559" s="2" t="s">
        <v>29</v>
      </c>
      <c r="E559">
        <v>2014</v>
      </c>
      <c r="F559" t="str">
        <f t="shared" si="21"/>
        <v>Profit</v>
      </c>
      <c r="H559" t="str">
        <f t="shared" si="23"/>
        <v/>
      </c>
      <c r="I559" t="str">
        <f t="shared" si="22"/>
        <v/>
      </c>
      <c r="J559" t="str">
        <f t="shared" si="22"/>
        <v/>
      </c>
      <c r="K559" t="str">
        <f t="shared" si="22"/>
        <v/>
      </c>
    </row>
    <row r="560" spans="1:11" x14ac:dyDescent="0.2">
      <c r="A560" s="2">
        <v>8</v>
      </c>
      <c r="B560" s="2" t="s">
        <v>24</v>
      </c>
      <c r="C560" s="2">
        <v>-33.49</v>
      </c>
      <c r="D560" s="2" t="s">
        <v>38</v>
      </c>
      <c r="E560">
        <v>2014</v>
      </c>
      <c r="F560" t="str">
        <f t="shared" si="21"/>
        <v>Loss</v>
      </c>
      <c r="H560" t="str">
        <f t="shared" si="23"/>
        <v/>
      </c>
      <c r="I560" t="str">
        <f t="shared" si="22"/>
        <v/>
      </c>
      <c r="J560" t="str">
        <f t="shared" si="22"/>
        <v/>
      </c>
      <c r="K560" t="str">
        <f t="shared" si="22"/>
        <v/>
      </c>
    </row>
    <row r="561" spans="1:11" x14ac:dyDescent="0.2">
      <c r="A561" s="2">
        <v>42</v>
      </c>
      <c r="B561" s="2" t="s">
        <v>31</v>
      </c>
      <c r="C561" s="2">
        <v>-36.700000000000003</v>
      </c>
      <c r="D561" s="2" t="s">
        <v>29</v>
      </c>
      <c r="E561">
        <v>2014</v>
      </c>
      <c r="F561" t="str">
        <f t="shared" si="21"/>
        <v>Loss</v>
      </c>
      <c r="H561" t="str">
        <f t="shared" si="23"/>
        <v/>
      </c>
      <c r="I561" t="str">
        <f t="shared" si="22"/>
        <v/>
      </c>
      <c r="J561" t="str">
        <f t="shared" si="22"/>
        <v/>
      </c>
      <c r="K561" t="str">
        <f t="shared" si="22"/>
        <v/>
      </c>
    </row>
    <row r="562" spans="1:11" x14ac:dyDescent="0.2">
      <c r="A562" s="2">
        <v>35</v>
      </c>
      <c r="B562" s="2" t="s">
        <v>31</v>
      </c>
      <c r="C562" s="2">
        <v>371.91</v>
      </c>
      <c r="D562" s="2" t="s">
        <v>66</v>
      </c>
      <c r="E562">
        <v>2014</v>
      </c>
      <c r="F562" t="str">
        <f t="shared" si="21"/>
        <v>Profit</v>
      </c>
      <c r="H562" t="str">
        <f t="shared" si="23"/>
        <v/>
      </c>
      <c r="I562" t="str">
        <f t="shared" si="22"/>
        <v/>
      </c>
      <c r="J562" t="str">
        <f t="shared" si="22"/>
        <v/>
      </c>
      <c r="K562" t="str">
        <f t="shared" si="22"/>
        <v/>
      </c>
    </row>
    <row r="563" spans="1:11" x14ac:dyDescent="0.2">
      <c r="A563" s="2">
        <v>19</v>
      </c>
      <c r="B563" s="2" t="s">
        <v>24</v>
      </c>
      <c r="C563" s="2">
        <v>-24.66</v>
      </c>
      <c r="D563" s="2" t="s">
        <v>22</v>
      </c>
      <c r="E563">
        <v>2014</v>
      </c>
      <c r="F563" t="str">
        <f t="shared" si="21"/>
        <v>Loss</v>
      </c>
      <c r="H563" t="str">
        <f t="shared" si="23"/>
        <v/>
      </c>
      <c r="I563" t="str">
        <f t="shared" si="22"/>
        <v/>
      </c>
      <c r="J563" t="str">
        <f t="shared" si="22"/>
        <v/>
      </c>
      <c r="K563" t="str">
        <f t="shared" si="22"/>
        <v/>
      </c>
    </row>
    <row r="564" spans="1:11" x14ac:dyDescent="0.2">
      <c r="A564" s="2">
        <v>35</v>
      </c>
      <c r="B564" s="2" t="s">
        <v>31</v>
      </c>
      <c r="C564" s="2">
        <v>1165.98</v>
      </c>
      <c r="D564" s="2" t="s">
        <v>22</v>
      </c>
      <c r="E564">
        <v>2014</v>
      </c>
      <c r="F564" t="str">
        <f t="shared" si="21"/>
        <v>Profit</v>
      </c>
      <c r="H564" t="str">
        <f t="shared" si="23"/>
        <v/>
      </c>
      <c r="I564" t="str">
        <f t="shared" si="22"/>
        <v/>
      </c>
      <c r="J564" t="str">
        <f t="shared" si="22"/>
        <v/>
      </c>
      <c r="K564" t="str">
        <f t="shared" si="22"/>
        <v/>
      </c>
    </row>
    <row r="565" spans="1:11" x14ac:dyDescent="0.2">
      <c r="A565" s="2">
        <v>44</v>
      </c>
      <c r="B565" s="2" t="s">
        <v>45</v>
      </c>
      <c r="C565" s="2">
        <v>-163.83000000000001</v>
      </c>
      <c r="D565" s="2" t="s">
        <v>29</v>
      </c>
      <c r="E565">
        <v>2014</v>
      </c>
      <c r="F565" t="str">
        <f t="shared" si="21"/>
        <v>Loss</v>
      </c>
      <c r="H565" t="str">
        <f t="shared" si="23"/>
        <v/>
      </c>
      <c r="I565" t="str">
        <f t="shared" si="22"/>
        <v/>
      </c>
      <c r="J565" t="str">
        <f t="shared" si="22"/>
        <v/>
      </c>
      <c r="K565" t="str">
        <f t="shared" si="22"/>
        <v/>
      </c>
    </row>
    <row r="566" spans="1:11" x14ac:dyDescent="0.2">
      <c r="A566" s="2">
        <v>4</v>
      </c>
      <c r="B566" s="2" t="s">
        <v>24</v>
      </c>
      <c r="C566" s="2">
        <v>3.34</v>
      </c>
      <c r="D566" s="2" t="s">
        <v>38</v>
      </c>
      <c r="E566">
        <v>2014</v>
      </c>
      <c r="F566" t="str">
        <f t="shared" si="21"/>
        <v>Profit</v>
      </c>
      <c r="H566" t="str">
        <f t="shared" si="23"/>
        <v/>
      </c>
      <c r="I566" t="str">
        <f t="shared" si="22"/>
        <v/>
      </c>
      <c r="J566" t="str">
        <f t="shared" si="22"/>
        <v/>
      </c>
      <c r="K566" t="str">
        <f t="shared" si="22"/>
        <v/>
      </c>
    </row>
    <row r="567" spans="1:11" x14ac:dyDescent="0.2">
      <c r="A567" s="2">
        <v>5</v>
      </c>
      <c r="B567" s="2" t="s">
        <v>24</v>
      </c>
      <c r="C567" s="2">
        <v>8.3800000000000008</v>
      </c>
      <c r="D567" s="2" t="s">
        <v>38</v>
      </c>
      <c r="E567">
        <v>2014</v>
      </c>
      <c r="F567" t="str">
        <f t="shared" si="21"/>
        <v>Profit</v>
      </c>
      <c r="H567" t="str">
        <f t="shared" si="23"/>
        <v/>
      </c>
      <c r="I567" t="str">
        <f t="shared" si="22"/>
        <v/>
      </c>
      <c r="J567" t="str">
        <f t="shared" si="22"/>
        <v/>
      </c>
      <c r="K567" t="str">
        <f t="shared" si="22"/>
        <v/>
      </c>
    </row>
    <row r="568" spans="1:11" x14ac:dyDescent="0.2">
      <c r="A568" s="2">
        <v>1</v>
      </c>
      <c r="B568" s="2" t="s">
        <v>31</v>
      </c>
      <c r="C568" s="2">
        <v>-227.4</v>
      </c>
      <c r="D568" s="2" t="s">
        <v>38</v>
      </c>
      <c r="E568">
        <v>2014</v>
      </c>
      <c r="F568" t="str">
        <f t="shared" si="21"/>
        <v>Loss</v>
      </c>
      <c r="H568" t="str">
        <f t="shared" si="23"/>
        <v/>
      </c>
      <c r="I568" t="str">
        <f t="shared" si="22"/>
        <v/>
      </c>
      <c r="J568" t="str">
        <f t="shared" si="22"/>
        <v>Loss</v>
      </c>
      <c r="K568" t="str">
        <f t="shared" si="22"/>
        <v/>
      </c>
    </row>
    <row r="569" spans="1:11" x14ac:dyDescent="0.2">
      <c r="A569" s="2">
        <v>10</v>
      </c>
      <c r="B569" s="2" t="s">
        <v>24</v>
      </c>
      <c r="C569" s="2">
        <v>-17.170000000000002</v>
      </c>
      <c r="D569" s="2" t="s">
        <v>29</v>
      </c>
      <c r="E569">
        <v>2014</v>
      </c>
      <c r="F569" t="str">
        <f t="shared" si="21"/>
        <v>Loss</v>
      </c>
      <c r="H569" t="str">
        <f t="shared" si="23"/>
        <v/>
      </c>
      <c r="I569" t="str">
        <f t="shared" si="22"/>
        <v/>
      </c>
      <c r="J569" t="str">
        <f t="shared" si="22"/>
        <v/>
      </c>
      <c r="K569" t="str">
        <f t="shared" si="22"/>
        <v/>
      </c>
    </row>
    <row r="570" spans="1:11" x14ac:dyDescent="0.2">
      <c r="A570" s="2">
        <v>43</v>
      </c>
      <c r="B570" s="2" t="s">
        <v>24</v>
      </c>
      <c r="C570" s="2">
        <v>-65.400000000000006</v>
      </c>
      <c r="D570" s="2" t="s">
        <v>29</v>
      </c>
      <c r="E570">
        <v>2014</v>
      </c>
      <c r="F570" t="str">
        <f t="shared" si="21"/>
        <v>Loss</v>
      </c>
      <c r="H570" t="str">
        <f t="shared" si="23"/>
        <v/>
      </c>
      <c r="I570" t="str">
        <f t="shared" si="23"/>
        <v/>
      </c>
      <c r="J570" t="str">
        <f t="shared" si="23"/>
        <v/>
      </c>
      <c r="K570" t="str">
        <f t="shared" si="23"/>
        <v/>
      </c>
    </row>
    <row r="571" spans="1:11" x14ac:dyDescent="0.2">
      <c r="A571" s="2">
        <v>24</v>
      </c>
      <c r="B571" s="2" t="s">
        <v>45</v>
      </c>
      <c r="C571" s="2">
        <v>-32.979999999999997</v>
      </c>
      <c r="D571" s="2" t="s">
        <v>38</v>
      </c>
      <c r="E571">
        <v>2014</v>
      </c>
      <c r="F571" t="str">
        <f t="shared" si="21"/>
        <v>Loss</v>
      </c>
      <c r="H571" t="str">
        <f t="shared" si="23"/>
        <v/>
      </c>
      <c r="I571" t="str">
        <f t="shared" si="23"/>
        <v/>
      </c>
      <c r="J571" t="str">
        <f t="shared" si="23"/>
        <v/>
      </c>
      <c r="K571" t="str">
        <f t="shared" si="23"/>
        <v/>
      </c>
    </row>
    <row r="572" spans="1:11" x14ac:dyDescent="0.2">
      <c r="A572" s="2">
        <v>46</v>
      </c>
      <c r="B572" s="2" t="s">
        <v>31</v>
      </c>
      <c r="C572" s="2">
        <v>597.30999999999995</v>
      </c>
      <c r="D572" s="2" t="s">
        <v>38</v>
      </c>
      <c r="E572">
        <v>2014</v>
      </c>
      <c r="F572" t="str">
        <f t="shared" si="21"/>
        <v>Profit</v>
      </c>
      <c r="H572" t="str">
        <f t="shared" si="23"/>
        <v/>
      </c>
      <c r="I572" t="str">
        <f t="shared" si="23"/>
        <v/>
      </c>
      <c r="J572" t="str">
        <f t="shared" si="23"/>
        <v/>
      </c>
      <c r="K572" t="str">
        <f t="shared" si="23"/>
        <v/>
      </c>
    </row>
    <row r="573" spans="1:11" x14ac:dyDescent="0.2">
      <c r="A573" s="2">
        <v>15</v>
      </c>
      <c r="B573" s="2" t="s">
        <v>31</v>
      </c>
      <c r="C573" s="2">
        <v>38.15</v>
      </c>
      <c r="D573" s="2" t="s">
        <v>22</v>
      </c>
      <c r="E573">
        <v>2014</v>
      </c>
      <c r="F573" t="str">
        <f t="shared" si="21"/>
        <v>Profit</v>
      </c>
      <c r="H573" t="str">
        <f t="shared" si="23"/>
        <v/>
      </c>
      <c r="I573" t="str">
        <f t="shared" si="23"/>
        <v/>
      </c>
      <c r="J573" t="str">
        <f t="shared" si="23"/>
        <v/>
      </c>
      <c r="K573" t="str">
        <f t="shared" si="23"/>
        <v/>
      </c>
    </row>
    <row r="574" spans="1:11" x14ac:dyDescent="0.2">
      <c r="A574" s="2">
        <v>47</v>
      </c>
      <c r="B574" s="2" t="s">
        <v>45</v>
      </c>
      <c r="C574" s="2">
        <v>1526.71</v>
      </c>
      <c r="D574" s="2" t="s">
        <v>29</v>
      </c>
      <c r="E574">
        <v>2014</v>
      </c>
      <c r="F574" t="str">
        <f t="shared" si="21"/>
        <v>Profit</v>
      </c>
      <c r="H574" t="str">
        <f t="shared" si="23"/>
        <v/>
      </c>
      <c r="I574" t="str">
        <f t="shared" si="23"/>
        <v/>
      </c>
      <c r="J574" t="str">
        <f t="shared" si="23"/>
        <v/>
      </c>
      <c r="K574" t="str">
        <f t="shared" si="23"/>
        <v/>
      </c>
    </row>
    <row r="575" spans="1:11" x14ac:dyDescent="0.2">
      <c r="A575" s="2">
        <v>25</v>
      </c>
      <c r="B575" s="2" t="s">
        <v>24</v>
      </c>
      <c r="C575" s="2">
        <v>-41.88</v>
      </c>
      <c r="D575" s="2" t="s">
        <v>29</v>
      </c>
      <c r="E575">
        <v>2014</v>
      </c>
      <c r="F575" t="str">
        <f t="shared" si="21"/>
        <v>Loss</v>
      </c>
      <c r="H575" t="str">
        <f t="shared" si="23"/>
        <v/>
      </c>
      <c r="I575" t="str">
        <f t="shared" si="23"/>
        <v/>
      </c>
      <c r="J575" t="str">
        <f t="shared" si="23"/>
        <v/>
      </c>
      <c r="K575" t="str">
        <f t="shared" si="23"/>
        <v/>
      </c>
    </row>
    <row r="576" spans="1:11" x14ac:dyDescent="0.2">
      <c r="A576" s="2">
        <v>27</v>
      </c>
      <c r="B576" s="2" t="s">
        <v>31</v>
      </c>
      <c r="C576" s="2">
        <v>727.64</v>
      </c>
      <c r="D576" s="2" t="s">
        <v>29</v>
      </c>
      <c r="E576">
        <v>2014</v>
      </c>
      <c r="F576" t="str">
        <f t="shared" si="21"/>
        <v>Profit</v>
      </c>
      <c r="H576" t="str">
        <f t="shared" si="23"/>
        <v/>
      </c>
      <c r="I576" t="str">
        <f t="shared" si="23"/>
        <v/>
      </c>
      <c r="J576" t="str">
        <f t="shared" si="23"/>
        <v/>
      </c>
      <c r="K576" t="str">
        <f t="shared" si="23"/>
        <v/>
      </c>
    </row>
    <row r="577" spans="1:11" x14ac:dyDescent="0.2">
      <c r="A577" s="2">
        <v>37</v>
      </c>
      <c r="B577" s="2" t="s">
        <v>24</v>
      </c>
      <c r="C577" s="2">
        <v>95.05</v>
      </c>
      <c r="D577" s="2" t="s">
        <v>29</v>
      </c>
      <c r="E577">
        <v>2014</v>
      </c>
      <c r="F577" t="str">
        <f t="shared" si="21"/>
        <v>Profit</v>
      </c>
      <c r="H577" t="str">
        <f t="shared" si="23"/>
        <v/>
      </c>
      <c r="I577" t="str">
        <f t="shared" si="22"/>
        <v/>
      </c>
      <c r="J577" t="str">
        <f t="shared" si="22"/>
        <v/>
      </c>
      <c r="K577" t="str">
        <f t="shared" si="22"/>
        <v/>
      </c>
    </row>
    <row r="578" spans="1:11" x14ac:dyDescent="0.2">
      <c r="A578" s="2">
        <v>21</v>
      </c>
      <c r="B578" s="2" t="s">
        <v>31</v>
      </c>
      <c r="C578" s="2">
        <v>-20.65</v>
      </c>
      <c r="D578" s="2" t="s">
        <v>29</v>
      </c>
      <c r="E578">
        <v>2014</v>
      </c>
      <c r="F578" t="str">
        <f t="shared" si="21"/>
        <v>Loss</v>
      </c>
      <c r="H578" t="str">
        <f t="shared" si="23"/>
        <v/>
      </c>
      <c r="I578" t="str">
        <f t="shared" si="22"/>
        <v/>
      </c>
      <c r="J578" t="str">
        <f t="shared" si="22"/>
        <v/>
      </c>
      <c r="K578" t="str">
        <f t="shared" si="22"/>
        <v/>
      </c>
    </row>
    <row r="579" spans="1:11" x14ac:dyDescent="0.2">
      <c r="A579" s="2">
        <v>13</v>
      </c>
      <c r="B579" s="2" t="s">
        <v>24</v>
      </c>
      <c r="C579" s="2">
        <v>14.87</v>
      </c>
      <c r="D579" s="2" t="s">
        <v>66</v>
      </c>
      <c r="E579">
        <v>2014</v>
      </c>
      <c r="F579" t="str">
        <f t="shared" ref="F579:F642" si="24">IF(C579&lt;0,"Loss","Profit")</f>
        <v>Profit</v>
      </c>
      <c r="H579" t="str">
        <f t="shared" si="23"/>
        <v/>
      </c>
      <c r="I579" t="str">
        <f t="shared" si="22"/>
        <v/>
      </c>
      <c r="J579" t="str">
        <f t="shared" si="22"/>
        <v/>
      </c>
      <c r="K579" t="str">
        <f t="shared" si="22"/>
        <v/>
      </c>
    </row>
    <row r="580" spans="1:11" x14ac:dyDescent="0.2">
      <c r="A580" s="2">
        <v>26</v>
      </c>
      <c r="B580" s="2" t="s">
        <v>24</v>
      </c>
      <c r="C580" s="2">
        <v>78.58</v>
      </c>
      <c r="D580" s="2" t="s">
        <v>66</v>
      </c>
      <c r="E580">
        <v>2014</v>
      </c>
      <c r="F580" t="str">
        <f t="shared" si="24"/>
        <v>Profit</v>
      </c>
      <c r="H580" t="str">
        <f t="shared" si="23"/>
        <v/>
      </c>
      <c r="I580" t="str">
        <f t="shared" si="22"/>
        <v/>
      </c>
      <c r="J580" t="str">
        <f t="shared" si="22"/>
        <v/>
      </c>
      <c r="K580" t="str">
        <f t="shared" si="22"/>
        <v/>
      </c>
    </row>
    <row r="581" spans="1:11" x14ac:dyDescent="0.2">
      <c r="A581" s="2">
        <v>50</v>
      </c>
      <c r="B581" s="2" t="s">
        <v>31</v>
      </c>
      <c r="C581" s="2">
        <v>-78.55</v>
      </c>
      <c r="D581" s="2" t="s">
        <v>66</v>
      </c>
      <c r="E581">
        <v>2014</v>
      </c>
      <c r="F581" t="str">
        <f t="shared" si="24"/>
        <v>Loss</v>
      </c>
      <c r="H581" t="str">
        <f t="shared" si="23"/>
        <v/>
      </c>
      <c r="I581" t="str">
        <f t="shared" si="22"/>
        <v/>
      </c>
      <c r="J581" t="str">
        <f t="shared" si="22"/>
        <v/>
      </c>
      <c r="K581" t="str">
        <f t="shared" si="22"/>
        <v/>
      </c>
    </row>
    <row r="582" spans="1:11" x14ac:dyDescent="0.2">
      <c r="A582" s="2">
        <v>1</v>
      </c>
      <c r="B582" s="2" t="s">
        <v>45</v>
      </c>
      <c r="C582" s="2">
        <v>-92.9</v>
      </c>
      <c r="D582" s="2" t="s">
        <v>38</v>
      </c>
      <c r="E582">
        <v>2014</v>
      </c>
      <c r="F582" t="str">
        <f t="shared" si="24"/>
        <v>Loss</v>
      </c>
      <c r="H582" t="str">
        <f t="shared" si="23"/>
        <v/>
      </c>
      <c r="I582" t="str">
        <f t="shared" si="22"/>
        <v/>
      </c>
      <c r="J582" t="str">
        <f t="shared" si="22"/>
        <v/>
      </c>
      <c r="K582" t="str">
        <f t="shared" si="22"/>
        <v/>
      </c>
    </row>
    <row r="583" spans="1:11" x14ac:dyDescent="0.2">
      <c r="A583" s="2">
        <v>2</v>
      </c>
      <c r="B583" s="2" t="s">
        <v>24</v>
      </c>
      <c r="C583" s="2">
        <v>-10.75</v>
      </c>
      <c r="D583" s="2" t="s">
        <v>22</v>
      </c>
      <c r="E583">
        <v>2014</v>
      </c>
      <c r="F583" t="str">
        <f t="shared" si="24"/>
        <v>Loss</v>
      </c>
      <c r="H583" t="str">
        <f t="shared" si="23"/>
        <v/>
      </c>
      <c r="I583" t="str">
        <f t="shared" si="22"/>
        <v/>
      </c>
      <c r="J583" t="str">
        <f t="shared" si="22"/>
        <v/>
      </c>
      <c r="K583" t="str">
        <f t="shared" si="22"/>
        <v/>
      </c>
    </row>
    <row r="584" spans="1:11" x14ac:dyDescent="0.2">
      <c r="A584" s="2">
        <v>47</v>
      </c>
      <c r="B584" s="2" t="s">
        <v>24</v>
      </c>
      <c r="C584" s="2">
        <v>272.5</v>
      </c>
      <c r="D584" s="2" t="s">
        <v>38</v>
      </c>
      <c r="E584">
        <v>2014</v>
      </c>
      <c r="F584" t="str">
        <f t="shared" si="24"/>
        <v>Profit</v>
      </c>
      <c r="H584" t="str">
        <f t="shared" si="23"/>
        <v/>
      </c>
      <c r="I584" t="str">
        <f t="shared" si="22"/>
        <v/>
      </c>
      <c r="J584" t="str">
        <f t="shared" si="22"/>
        <v/>
      </c>
      <c r="K584" t="str">
        <f t="shared" si="22"/>
        <v/>
      </c>
    </row>
    <row r="585" spans="1:11" x14ac:dyDescent="0.2">
      <c r="A585" s="2">
        <v>50</v>
      </c>
      <c r="B585" s="2" t="s">
        <v>24</v>
      </c>
      <c r="C585" s="2">
        <v>-185.82</v>
      </c>
      <c r="D585" s="2" t="s">
        <v>66</v>
      </c>
      <c r="E585">
        <v>2014</v>
      </c>
      <c r="F585" t="str">
        <f t="shared" si="24"/>
        <v>Loss</v>
      </c>
      <c r="H585" t="str">
        <f t="shared" si="23"/>
        <v/>
      </c>
      <c r="I585" t="str">
        <f t="shared" si="22"/>
        <v/>
      </c>
      <c r="J585" t="str">
        <f t="shared" si="22"/>
        <v/>
      </c>
      <c r="K585" t="str">
        <f t="shared" si="22"/>
        <v/>
      </c>
    </row>
    <row r="586" spans="1:11" x14ac:dyDescent="0.2">
      <c r="A586" s="2">
        <v>23</v>
      </c>
      <c r="B586" s="2" t="s">
        <v>24</v>
      </c>
      <c r="C586" s="2">
        <v>28.38</v>
      </c>
      <c r="D586" s="2" t="s">
        <v>29</v>
      </c>
      <c r="E586">
        <v>2014</v>
      </c>
      <c r="F586" t="str">
        <f t="shared" si="24"/>
        <v>Profit</v>
      </c>
      <c r="H586" t="str">
        <f t="shared" si="23"/>
        <v/>
      </c>
      <c r="I586" t="str">
        <f t="shared" si="22"/>
        <v/>
      </c>
      <c r="J586" t="str">
        <f t="shared" si="22"/>
        <v/>
      </c>
      <c r="K586" t="str">
        <f t="shared" si="22"/>
        <v/>
      </c>
    </row>
    <row r="587" spans="1:11" x14ac:dyDescent="0.2">
      <c r="A587" s="2">
        <v>5</v>
      </c>
      <c r="B587" s="2" t="s">
        <v>31</v>
      </c>
      <c r="C587" s="2">
        <v>-130</v>
      </c>
      <c r="D587" s="2" t="s">
        <v>29</v>
      </c>
      <c r="E587">
        <v>2014</v>
      </c>
      <c r="F587" t="str">
        <f t="shared" si="24"/>
        <v>Loss</v>
      </c>
      <c r="H587" t="str">
        <f t="shared" si="23"/>
        <v/>
      </c>
      <c r="I587" t="str">
        <f t="shared" si="22"/>
        <v>Loss</v>
      </c>
      <c r="J587" t="str">
        <f t="shared" si="22"/>
        <v/>
      </c>
      <c r="K587" t="str">
        <f t="shared" si="22"/>
        <v/>
      </c>
    </row>
    <row r="588" spans="1:11" x14ac:dyDescent="0.2">
      <c r="A588" s="2">
        <v>19</v>
      </c>
      <c r="B588" s="2" t="s">
        <v>24</v>
      </c>
      <c r="C588" s="2">
        <v>-97.71</v>
      </c>
      <c r="D588" s="2" t="s">
        <v>29</v>
      </c>
      <c r="E588">
        <v>2014</v>
      </c>
      <c r="F588" t="str">
        <f t="shared" si="24"/>
        <v>Loss</v>
      </c>
      <c r="H588" t="str">
        <f t="shared" si="23"/>
        <v/>
      </c>
      <c r="I588" t="str">
        <f t="shared" si="22"/>
        <v/>
      </c>
      <c r="J588" t="str">
        <f t="shared" si="22"/>
        <v/>
      </c>
      <c r="K588" t="str">
        <f t="shared" si="22"/>
        <v/>
      </c>
    </row>
    <row r="589" spans="1:11" x14ac:dyDescent="0.2">
      <c r="A589" s="2">
        <v>31</v>
      </c>
      <c r="B589" s="2" t="s">
        <v>24</v>
      </c>
      <c r="C589" s="2">
        <v>-39.520000000000003</v>
      </c>
      <c r="D589" s="2" t="s">
        <v>66</v>
      </c>
      <c r="E589">
        <v>2014</v>
      </c>
      <c r="F589" t="str">
        <f t="shared" si="24"/>
        <v>Loss</v>
      </c>
      <c r="H589" t="str">
        <f t="shared" si="23"/>
        <v/>
      </c>
      <c r="I589" t="str">
        <f t="shared" si="22"/>
        <v/>
      </c>
      <c r="J589" t="str">
        <f t="shared" si="22"/>
        <v/>
      </c>
      <c r="K589" t="str">
        <f t="shared" si="22"/>
        <v/>
      </c>
    </row>
    <row r="590" spans="1:11" x14ac:dyDescent="0.2">
      <c r="A590" s="2">
        <v>3</v>
      </c>
      <c r="B590" s="2" t="s">
        <v>24</v>
      </c>
      <c r="C590" s="2">
        <v>-29.68</v>
      </c>
      <c r="D590" s="2" t="s">
        <v>66</v>
      </c>
      <c r="E590">
        <v>2014</v>
      </c>
      <c r="F590" t="str">
        <f t="shared" si="24"/>
        <v>Loss</v>
      </c>
      <c r="H590" t="str">
        <f t="shared" si="23"/>
        <v/>
      </c>
      <c r="I590" t="str">
        <f t="shared" si="22"/>
        <v/>
      </c>
      <c r="J590" t="str">
        <f t="shared" si="22"/>
        <v/>
      </c>
      <c r="K590" t="str">
        <f t="shared" si="22"/>
        <v/>
      </c>
    </row>
    <row r="591" spans="1:11" x14ac:dyDescent="0.2">
      <c r="A591" s="2">
        <v>47</v>
      </c>
      <c r="B591" s="2" t="s">
        <v>24</v>
      </c>
      <c r="C591" s="2">
        <v>970.88</v>
      </c>
      <c r="D591" s="2" t="s">
        <v>66</v>
      </c>
      <c r="E591">
        <v>2014</v>
      </c>
      <c r="F591" t="str">
        <f t="shared" si="24"/>
        <v>Profit</v>
      </c>
      <c r="H591" t="str">
        <f t="shared" si="23"/>
        <v/>
      </c>
      <c r="I591" t="str">
        <f t="shared" si="22"/>
        <v/>
      </c>
      <c r="J591" t="str">
        <f t="shared" si="22"/>
        <v/>
      </c>
      <c r="K591" t="str">
        <f t="shared" si="22"/>
        <v/>
      </c>
    </row>
    <row r="592" spans="1:11" x14ac:dyDescent="0.2">
      <c r="A592" s="2">
        <v>1</v>
      </c>
      <c r="B592" s="2" t="s">
        <v>24</v>
      </c>
      <c r="C592" s="2">
        <v>1.05</v>
      </c>
      <c r="D592" s="2" t="s">
        <v>29</v>
      </c>
      <c r="E592">
        <v>2014</v>
      </c>
      <c r="F592" t="str">
        <f t="shared" si="24"/>
        <v>Profit</v>
      </c>
      <c r="H592" t="str">
        <f t="shared" si="23"/>
        <v/>
      </c>
      <c r="I592" t="str">
        <f t="shared" si="22"/>
        <v/>
      </c>
      <c r="J592" t="str">
        <f t="shared" si="22"/>
        <v/>
      </c>
      <c r="K592" t="str">
        <f t="shared" si="22"/>
        <v/>
      </c>
    </row>
    <row r="593" spans="1:11" x14ac:dyDescent="0.2">
      <c r="A593" s="2">
        <v>12</v>
      </c>
      <c r="B593" s="2" t="s">
        <v>45</v>
      </c>
      <c r="C593" s="2">
        <v>-1.61</v>
      </c>
      <c r="D593" s="2" t="s">
        <v>29</v>
      </c>
      <c r="E593">
        <v>2014</v>
      </c>
      <c r="F593" t="str">
        <f t="shared" si="24"/>
        <v>Loss</v>
      </c>
      <c r="H593" t="str">
        <f t="shared" si="23"/>
        <v/>
      </c>
      <c r="I593" t="str">
        <f t="shared" si="23"/>
        <v/>
      </c>
      <c r="J593" t="str">
        <f t="shared" si="23"/>
        <v/>
      </c>
      <c r="K593" t="str">
        <f t="shared" si="23"/>
        <v/>
      </c>
    </row>
    <row r="594" spans="1:11" x14ac:dyDescent="0.2">
      <c r="A594" s="2">
        <v>43</v>
      </c>
      <c r="B594" s="2" t="s">
        <v>31</v>
      </c>
      <c r="C594" s="2">
        <v>291.41000000000003</v>
      </c>
      <c r="D594" s="2" t="s">
        <v>22</v>
      </c>
      <c r="E594">
        <v>2014</v>
      </c>
      <c r="F594" t="str">
        <f t="shared" si="24"/>
        <v>Profit</v>
      </c>
      <c r="H594" t="str">
        <f t="shared" si="23"/>
        <v/>
      </c>
      <c r="I594" t="str">
        <f t="shared" si="23"/>
        <v/>
      </c>
      <c r="J594" t="str">
        <f t="shared" si="23"/>
        <v/>
      </c>
      <c r="K594" t="str">
        <f t="shared" si="23"/>
        <v/>
      </c>
    </row>
    <row r="595" spans="1:11" x14ac:dyDescent="0.2">
      <c r="A595" s="2">
        <v>50</v>
      </c>
      <c r="B595" s="2" t="s">
        <v>45</v>
      </c>
      <c r="C595" s="2">
        <v>-1298.2</v>
      </c>
      <c r="D595" s="2" t="s">
        <v>22</v>
      </c>
      <c r="E595">
        <v>2014</v>
      </c>
      <c r="F595" t="str">
        <f t="shared" si="24"/>
        <v>Loss</v>
      </c>
      <c r="H595" t="str">
        <f t="shared" si="23"/>
        <v/>
      </c>
      <c r="I595" t="str">
        <f t="shared" si="23"/>
        <v/>
      </c>
      <c r="J595" t="str">
        <f t="shared" si="23"/>
        <v/>
      </c>
      <c r="K595" t="str">
        <f t="shared" si="23"/>
        <v/>
      </c>
    </row>
    <row r="596" spans="1:11" x14ac:dyDescent="0.2">
      <c r="A596" s="2">
        <v>10</v>
      </c>
      <c r="B596" s="2" t="s">
        <v>24</v>
      </c>
      <c r="C596" s="2">
        <v>12.9</v>
      </c>
      <c r="D596" s="2" t="s">
        <v>29</v>
      </c>
      <c r="E596">
        <v>2014</v>
      </c>
      <c r="F596" t="str">
        <f t="shared" si="24"/>
        <v>Profit</v>
      </c>
      <c r="H596" t="str">
        <f t="shared" si="23"/>
        <v/>
      </c>
      <c r="I596" t="str">
        <f t="shared" si="23"/>
        <v/>
      </c>
      <c r="J596" t="str">
        <f t="shared" si="23"/>
        <v/>
      </c>
      <c r="K596" t="str">
        <f t="shared" si="23"/>
        <v/>
      </c>
    </row>
    <row r="597" spans="1:11" x14ac:dyDescent="0.2">
      <c r="A597" s="2">
        <v>10</v>
      </c>
      <c r="B597" s="2" t="s">
        <v>45</v>
      </c>
      <c r="C597" s="2">
        <v>-528.29</v>
      </c>
      <c r="D597" s="2" t="s">
        <v>29</v>
      </c>
      <c r="E597">
        <v>2014</v>
      </c>
      <c r="F597" t="str">
        <f t="shared" si="24"/>
        <v>Loss</v>
      </c>
      <c r="H597" t="str">
        <f t="shared" si="23"/>
        <v/>
      </c>
      <c r="I597" t="str">
        <f t="shared" si="23"/>
        <v/>
      </c>
      <c r="J597" t="str">
        <f t="shared" si="23"/>
        <v/>
      </c>
      <c r="K597" t="str">
        <f t="shared" si="23"/>
        <v/>
      </c>
    </row>
    <row r="598" spans="1:11" x14ac:dyDescent="0.2">
      <c r="A598" s="2">
        <v>31</v>
      </c>
      <c r="B598" s="2" t="s">
        <v>31</v>
      </c>
      <c r="C598" s="2">
        <v>387.79</v>
      </c>
      <c r="D598" s="2" t="s">
        <v>29</v>
      </c>
      <c r="E598">
        <v>2014</v>
      </c>
      <c r="F598" t="str">
        <f t="shared" si="24"/>
        <v>Profit</v>
      </c>
      <c r="H598" t="str">
        <f t="shared" si="23"/>
        <v/>
      </c>
      <c r="I598" t="str">
        <f t="shared" si="23"/>
        <v/>
      </c>
      <c r="J598" t="str">
        <f t="shared" si="23"/>
        <v/>
      </c>
      <c r="K598" t="str">
        <f t="shared" si="23"/>
        <v/>
      </c>
    </row>
    <row r="599" spans="1:11" x14ac:dyDescent="0.2">
      <c r="A599" s="2">
        <v>36</v>
      </c>
      <c r="B599" s="2" t="s">
        <v>45</v>
      </c>
      <c r="C599" s="2">
        <v>-107.52</v>
      </c>
      <c r="D599" s="2" t="s">
        <v>22</v>
      </c>
      <c r="E599">
        <v>2014</v>
      </c>
      <c r="F599" t="str">
        <f t="shared" si="24"/>
        <v>Loss</v>
      </c>
      <c r="H599" t="str">
        <f t="shared" si="23"/>
        <v/>
      </c>
      <c r="I599" t="str">
        <f t="shared" si="23"/>
        <v/>
      </c>
      <c r="J599" t="str">
        <f t="shared" si="23"/>
        <v/>
      </c>
      <c r="K599" t="str">
        <f t="shared" si="23"/>
        <v/>
      </c>
    </row>
    <row r="600" spans="1:11" x14ac:dyDescent="0.2">
      <c r="A600" s="2">
        <v>47</v>
      </c>
      <c r="B600" s="2" t="s">
        <v>31</v>
      </c>
      <c r="C600" s="2">
        <v>438.38</v>
      </c>
      <c r="D600" s="2" t="s">
        <v>22</v>
      </c>
      <c r="E600">
        <v>2014</v>
      </c>
      <c r="F600" t="str">
        <f t="shared" si="24"/>
        <v>Profit</v>
      </c>
      <c r="H600" t="str">
        <f t="shared" si="23"/>
        <v/>
      </c>
      <c r="I600" t="str">
        <f t="shared" si="22"/>
        <v/>
      </c>
      <c r="J600" t="str">
        <f t="shared" si="22"/>
        <v/>
      </c>
      <c r="K600" t="str">
        <f t="shared" si="22"/>
        <v/>
      </c>
    </row>
    <row r="601" spans="1:11" x14ac:dyDescent="0.2">
      <c r="A601" s="2">
        <v>16</v>
      </c>
      <c r="B601" s="2" t="s">
        <v>31</v>
      </c>
      <c r="C601" s="2">
        <v>140.77000000000001</v>
      </c>
      <c r="D601" s="2" t="s">
        <v>29</v>
      </c>
      <c r="E601">
        <v>2014</v>
      </c>
      <c r="F601" t="str">
        <f t="shared" si="24"/>
        <v>Profit</v>
      </c>
      <c r="H601" t="str">
        <f t="shared" si="23"/>
        <v/>
      </c>
      <c r="I601" t="str">
        <f t="shared" si="23"/>
        <v/>
      </c>
      <c r="J601" t="str">
        <f t="shared" si="23"/>
        <v/>
      </c>
      <c r="K601" t="str">
        <f t="shared" si="23"/>
        <v/>
      </c>
    </row>
    <row r="602" spans="1:11" x14ac:dyDescent="0.2">
      <c r="A602" s="2">
        <v>2</v>
      </c>
      <c r="B602" s="2" t="s">
        <v>45</v>
      </c>
      <c r="C602" s="2">
        <v>-79.53</v>
      </c>
      <c r="D602" s="2" t="s">
        <v>29</v>
      </c>
      <c r="E602">
        <v>2014</v>
      </c>
      <c r="F602" t="str">
        <f t="shared" si="24"/>
        <v>Loss</v>
      </c>
      <c r="H602" t="str">
        <f t="shared" ref="H602:K665" si="25">IF($D602=H$1,IF($B602="Technology",IF($A602&lt;11,$F602,""),""),"")</f>
        <v/>
      </c>
      <c r="I602" t="str">
        <f t="shared" si="25"/>
        <v/>
      </c>
      <c r="J602" t="str">
        <f t="shared" si="25"/>
        <v/>
      </c>
      <c r="K602" t="str">
        <f t="shared" si="25"/>
        <v/>
      </c>
    </row>
    <row r="603" spans="1:11" x14ac:dyDescent="0.2">
      <c r="A603" s="2">
        <v>35</v>
      </c>
      <c r="B603" s="2" t="s">
        <v>24</v>
      </c>
      <c r="C603" s="2">
        <v>-174.86</v>
      </c>
      <c r="D603" s="2" t="s">
        <v>38</v>
      </c>
      <c r="E603">
        <v>2014</v>
      </c>
      <c r="F603" t="str">
        <f t="shared" si="24"/>
        <v>Loss</v>
      </c>
      <c r="H603" t="str">
        <f t="shared" si="25"/>
        <v/>
      </c>
      <c r="I603" t="str">
        <f t="shared" si="25"/>
        <v/>
      </c>
      <c r="J603" t="str">
        <f t="shared" si="25"/>
        <v/>
      </c>
      <c r="K603" t="str">
        <f t="shared" si="25"/>
        <v/>
      </c>
    </row>
    <row r="604" spans="1:11" x14ac:dyDescent="0.2">
      <c r="A604" s="2">
        <v>14</v>
      </c>
      <c r="B604" s="2" t="s">
        <v>24</v>
      </c>
      <c r="C604" s="2">
        <v>156.63999999999999</v>
      </c>
      <c r="D604" s="2" t="s">
        <v>38</v>
      </c>
      <c r="E604">
        <v>2014</v>
      </c>
      <c r="F604" t="str">
        <f t="shared" si="24"/>
        <v>Profit</v>
      </c>
      <c r="H604" t="str">
        <f t="shared" si="25"/>
        <v/>
      </c>
      <c r="I604" t="str">
        <f t="shared" si="25"/>
        <v/>
      </c>
      <c r="J604" t="str">
        <f t="shared" si="25"/>
        <v/>
      </c>
      <c r="K604" t="str">
        <f t="shared" si="25"/>
        <v/>
      </c>
    </row>
    <row r="605" spans="1:11" x14ac:dyDescent="0.2">
      <c r="A605" s="2">
        <v>27</v>
      </c>
      <c r="B605" s="2" t="s">
        <v>24</v>
      </c>
      <c r="C605" s="2">
        <v>-23.62</v>
      </c>
      <c r="D605" s="2" t="s">
        <v>66</v>
      </c>
      <c r="E605">
        <v>2014</v>
      </c>
      <c r="F605" t="str">
        <f t="shared" si="24"/>
        <v>Loss</v>
      </c>
      <c r="H605" t="str">
        <f t="shared" si="25"/>
        <v/>
      </c>
      <c r="I605" t="str">
        <f t="shared" si="25"/>
        <v/>
      </c>
      <c r="J605" t="str">
        <f t="shared" si="25"/>
        <v/>
      </c>
      <c r="K605" t="str">
        <f t="shared" si="25"/>
        <v/>
      </c>
    </row>
    <row r="606" spans="1:11" x14ac:dyDescent="0.2">
      <c r="A606" s="2">
        <v>26</v>
      </c>
      <c r="B606" s="2" t="s">
        <v>24</v>
      </c>
      <c r="C606" s="2">
        <v>-16.010000000000002</v>
      </c>
      <c r="D606" s="2" t="s">
        <v>22</v>
      </c>
      <c r="E606">
        <v>2014</v>
      </c>
      <c r="F606" t="str">
        <f t="shared" si="24"/>
        <v>Loss</v>
      </c>
      <c r="H606" t="str">
        <f t="shared" si="25"/>
        <v/>
      </c>
      <c r="I606" t="str">
        <f t="shared" si="25"/>
        <v/>
      </c>
      <c r="J606" t="str">
        <f t="shared" si="25"/>
        <v/>
      </c>
      <c r="K606" t="str">
        <f t="shared" si="25"/>
        <v/>
      </c>
    </row>
    <row r="607" spans="1:11" x14ac:dyDescent="0.2">
      <c r="A607" s="2">
        <v>2</v>
      </c>
      <c r="B607" s="2" t="s">
        <v>24</v>
      </c>
      <c r="C607" s="2">
        <v>-512.07000000000005</v>
      </c>
      <c r="D607" s="2" t="s">
        <v>66</v>
      </c>
      <c r="E607">
        <v>2014</v>
      </c>
      <c r="F607" t="str">
        <f t="shared" si="24"/>
        <v>Loss</v>
      </c>
      <c r="H607" t="str">
        <f t="shared" si="25"/>
        <v/>
      </c>
      <c r="I607" t="str">
        <f t="shared" si="25"/>
        <v/>
      </c>
      <c r="J607" t="str">
        <f t="shared" si="25"/>
        <v/>
      </c>
      <c r="K607" t="str">
        <f t="shared" si="25"/>
        <v/>
      </c>
    </row>
    <row r="608" spans="1:11" x14ac:dyDescent="0.2">
      <c r="A608" s="2">
        <v>31</v>
      </c>
      <c r="B608" s="2" t="s">
        <v>31</v>
      </c>
      <c r="C608" s="2">
        <v>34.64</v>
      </c>
      <c r="D608" s="2" t="s">
        <v>29</v>
      </c>
      <c r="E608">
        <v>2014</v>
      </c>
      <c r="F608" t="str">
        <f t="shared" si="24"/>
        <v>Profit</v>
      </c>
      <c r="H608" t="str">
        <f t="shared" si="25"/>
        <v/>
      </c>
      <c r="I608" t="str">
        <f t="shared" si="25"/>
        <v/>
      </c>
      <c r="J608" t="str">
        <f t="shared" si="25"/>
        <v/>
      </c>
      <c r="K608" t="str">
        <f t="shared" si="25"/>
        <v/>
      </c>
    </row>
    <row r="609" spans="1:11" x14ac:dyDescent="0.2">
      <c r="A609" s="2">
        <v>12</v>
      </c>
      <c r="B609" s="2" t="s">
        <v>31</v>
      </c>
      <c r="C609" s="2">
        <v>-64.239999999999995</v>
      </c>
      <c r="D609" s="2" t="s">
        <v>29</v>
      </c>
      <c r="E609">
        <v>2014</v>
      </c>
      <c r="F609" t="str">
        <f t="shared" si="24"/>
        <v>Loss</v>
      </c>
      <c r="H609" t="str">
        <f t="shared" si="25"/>
        <v/>
      </c>
      <c r="I609" t="str">
        <f t="shared" si="25"/>
        <v/>
      </c>
      <c r="J609" t="str">
        <f t="shared" si="25"/>
        <v/>
      </c>
      <c r="K609" t="str">
        <f t="shared" si="25"/>
        <v/>
      </c>
    </row>
    <row r="610" spans="1:11" x14ac:dyDescent="0.2">
      <c r="A610" s="2">
        <v>17</v>
      </c>
      <c r="B610" s="2" t="s">
        <v>31</v>
      </c>
      <c r="C610" s="2">
        <v>10.15</v>
      </c>
      <c r="D610" s="2" t="s">
        <v>29</v>
      </c>
      <c r="E610">
        <v>2014</v>
      </c>
      <c r="F610" t="str">
        <f t="shared" si="24"/>
        <v>Profit</v>
      </c>
      <c r="H610" t="str">
        <f t="shared" si="25"/>
        <v/>
      </c>
      <c r="I610" t="str">
        <f t="shared" si="25"/>
        <v/>
      </c>
      <c r="J610" t="str">
        <f t="shared" si="25"/>
        <v/>
      </c>
      <c r="K610" t="str">
        <f t="shared" si="25"/>
        <v/>
      </c>
    </row>
    <row r="611" spans="1:11" x14ac:dyDescent="0.2">
      <c r="A611" s="2">
        <v>50</v>
      </c>
      <c r="B611" s="2" t="s">
        <v>24</v>
      </c>
      <c r="C611" s="2">
        <v>377.76</v>
      </c>
      <c r="D611" s="2" t="s">
        <v>66</v>
      </c>
      <c r="E611">
        <v>2014</v>
      </c>
      <c r="F611" t="str">
        <f t="shared" si="24"/>
        <v>Profit</v>
      </c>
      <c r="H611" t="str">
        <f t="shared" si="25"/>
        <v/>
      </c>
      <c r="I611" t="str">
        <f t="shared" si="25"/>
        <v/>
      </c>
      <c r="J611" t="str">
        <f t="shared" si="25"/>
        <v/>
      </c>
      <c r="K611" t="str">
        <f t="shared" si="25"/>
        <v/>
      </c>
    </row>
    <row r="612" spans="1:11" x14ac:dyDescent="0.2">
      <c r="A612" s="2">
        <v>41</v>
      </c>
      <c r="B612" s="2" t="s">
        <v>24</v>
      </c>
      <c r="C612" s="2">
        <v>-84.07</v>
      </c>
      <c r="D612" s="2" t="s">
        <v>38</v>
      </c>
      <c r="E612">
        <v>2014</v>
      </c>
      <c r="F612" t="str">
        <f t="shared" si="24"/>
        <v>Loss</v>
      </c>
      <c r="H612" t="str">
        <f t="shared" si="25"/>
        <v/>
      </c>
      <c r="I612" t="str">
        <f t="shared" si="25"/>
        <v/>
      </c>
      <c r="J612" t="str">
        <f t="shared" si="25"/>
        <v/>
      </c>
      <c r="K612" t="str">
        <f t="shared" si="25"/>
        <v/>
      </c>
    </row>
    <row r="613" spans="1:11" x14ac:dyDescent="0.2">
      <c r="A613" s="2">
        <v>9</v>
      </c>
      <c r="B613" s="2" t="s">
        <v>45</v>
      </c>
      <c r="C613" s="2">
        <v>51.23</v>
      </c>
      <c r="D613" s="2" t="s">
        <v>29</v>
      </c>
      <c r="E613">
        <v>2014</v>
      </c>
      <c r="F613" t="str">
        <f t="shared" si="24"/>
        <v>Profit</v>
      </c>
      <c r="H613" t="str">
        <f t="shared" si="25"/>
        <v/>
      </c>
      <c r="I613" t="str">
        <f t="shared" si="25"/>
        <v/>
      </c>
      <c r="J613" t="str">
        <f t="shared" si="25"/>
        <v/>
      </c>
      <c r="K613" t="str">
        <f t="shared" si="25"/>
        <v/>
      </c>
    </row>
    <row r="614" spans="1:11" x14ac:dyDescent="0.2">
      <c r="A614" s="2">
        <v>5</v>
      </c>
      <c r="B614" s="2" t="s">
        <v>45</v>
      </c>
      <c r="C614" s="2">
        <v>-218.8</v>
      </c>
      <c r="D614" s="2" t="s">
        <v>29</v>
      </c>
      <c r="E614">
        <v>2014</v>
      </c>
      <c r="F614" t="str">
        <f t="shared" si="24"/>
        <v>Loss</v>
      </c>
      <c r="H614" t="str">
        <f t="shared" si="25"/>
        <v/>
      </c>
      <c r="I614" t="str">
        <f t="shared" si="25"/>
        <v/>
      </c>
      <c r="J614" t="str">
        <f t="shared" si="25"/>
        <v/>
      </c>
      <c r="K614" t="str">
        <f t="shared" si="25"/>
        <v/>
      </c>
    </row>
    <row r="615" spans="1:11" x14ac:dyDescent="0.2">
      <c r="A615" s="2">
        <v>3</v>
      </c>
      <c r="B615" s="2" t="s">
        <v>45</v>
      </c>
      <c r="C615" s="2">
        <v>15.89</v>
      </c>
      <c r="D615" s="2" t="s">
        <v>29</v>
      </c>
      <c r="E615">
        <v>2014</v>
      </c>
      <c r="F615" t="str">
        <f t="shared" si="24"/>
        <v>Profit</v>
      </c>
      <c r="H615" t="str">
        <f t="shared" si="25"/>
        <v/>
      </c>
      <c r="I615" t="str">
        <f t="shared" si="25"/>
        <v/>
      </c>
      <c r="J615" t="str">
        <f t="shared" si="25"/>
        <v/>
      </c>
      <c r="K615" t="str">
        <f t="shared" si="25"/>
        <v/>
      </c>
    </row>
    <row r="616" spans="1:11" x14ac:dyDescent="0.2">
      <c r="A616" s="2">
        <v>27</v>
      </c>
      <c r="B616" s="2" t="s">
        <v>24</v>
      </c>
      <c r="C616" s="2">
        <v>52.54</v>
      </c>
      <c r="D616" s="2" t="s">
        <v>29</v>
      </c>
      <c r="E616">
        <v>2014</v>
      </c>
      <c r="F616" t="str">
        <f t="shared" si="24"/>
        <v>Profit</v>
      </c>
      <c r="H616" t="str">
        <f t="shared" si="25"/>
        <v/>
      </c>
      <c r="I616" t="str">
        <f t="shared" si="25"/>
        <v/>
      </c>
      <c r="J616" t="str">
        <f t="shared" si="25"/>
        <v/>
      </c>
      <c r="K616" t="str">
        <f t="shared" si="25"/>
        <v/>
      </c>
    </row>
    <row r="617" spans="1:11" x14ac:dyDescent="0.2">
      <c r="A617" s="2">
        <v>2</v>
      </c>
      <c r="B617" s="2" t="s">
        <v>45</v>
      </c>
      <c r="C617" s="2">
        <v>-19.98</v>
      </c>
      <c r="D617" s="2" t="s">
        <v>29</v>
      </c>
      <c r="E617">
        <v>2014</v>
      </c>
      <c r="F617" t="str">
        <f t="shared" si="24"/>
        <v>Loss</v>
      </c>
      <c r="H617" t="str">
        <f t="shared" si="25"/>
        <v/>
      </c>
      <c r="I617" t="str">
        <f t="shared" si="25"/>
        <v/>
      </c>
      <c r="J617" t="str">
        <f t="shared" si="25"/>
        <v/>
      </c>
      <c r="K617" t="str">
        <f t="shared" si="25"/>
        <v/>
      </c>
    </row>
    <row r="618" spans="1:11" x14ac:dyDescent="0.2">
      <c r="A618" s="2">
        <v>21</v>
      </c>
      <c r="B618" s="2" t="s">
        <v>45</v>
      </c>
      <c r="C618" s="2">
        <v>172.58</v>
      </c>
      <c r="D618" s="2" t="s">
        <v>29</v>
      </c>
      <c r="E618">
        <v>2014</v>
      </c>
      <c r="F618" t="str">
        <f t="shared" si="24"/>
        <v>Profit</v>
      </c>
      <c r="H618" t="str">
        <f t="shared" si="25"/>
        <v/>
      </c>
      <c r="I618" t="str">
        <f t="shared" si="25"/>
        <v/>
      </c>
      <c r="J618" t="str">
        <f t="shared" si="25"/>
        <v/>
      </c>
      <c r="K618" t="str">
        <f t="shared" si="25"/>
        <v/>
      </c>
    </row>
    <row r="619" spans="1:11" x14ac:dyDescent="0.2">
      <c r="A619" s="2">
        <v>32</v>
      </c>
      <c r="B619" s="2" t="s">
        <v>24</v>
      </c>
      <c r="C619" s="2">
        <v>70.81</v>
      </c>
      <c r="D619" s="2" t="s">
        <v>66</v>
      </c>
      <c r="E619">
        <v>2014</v>
      </c>
      <c r="F619" t="str">
        <f t="shared" si="24"/>
        <v>Profit</v>
      </c>
      <c r="H619" t="str">
        <f t="shared" si="25"/>
        <v/>
      </c>
      <c r="I619" t="str">
        <f t="shared" si="25"/>
        <v/>
      </c>
      <c r="J619" t="str">
        <f t="shared" si="25"/>
        <v/>
      </c>
      <c r="K619" t="str">
        <f t="shared" si="25"/>
        <v/>
      </c>
    </row>
    <row r="620" spans="1:11" x14ac:dyDescent="0.2">
      <c r="A620" s="2">
        <v>50</v>
      </c>
      <c r="B620" s="2" t="s">
        <v>31</v>
      </c>
      <c r="C620" s="2">
        <v>2036.91</v>
      </c>
      <c r="D620" s="2" t="s">
        <v>29</v>
      </c>
      <c r="E620">
        <v>2014</v>
      </c>
      <c r="F620" t="str">
        <f t="shared" si="24"/>
        <v>Profit</v>
      </c>
      <c r="H620" t="str">
        <f t="shared" si="25"/>
        <v/>
      </c>
      <c r="I620" t="str">
        <f t="shared" si="25"/>
        <v/>
      </c>
      <c r="J620" t="str">
        <f t="shared" si="25"/>
        <v/>
      </c>
      <c r="K620" t="str">
        <f t="shared" si="25"/>
        <v/>
      </c>
    </row>
    <row r="621" spans="1:11" x14ac:dyDescent="0.2">
      <c r="A621" s="2">
        <v>8</v>
      </c>
      <c r="B621" s="2" t="s">
        <v>24</v>
      </c>
      <c r="C621" s="2">
        <v>-38.67</v>
      </c>
      <c r="D621" s="2" t="s">
        <v>66</v>
      </c>
      <c r="E621">
        <v>2014</v>
      </c>
      <c r="F621" t="str">
        <f t="shared" si="24"/>
        <v>Loss</v>
      </c>
      <c r="H621" t="str">
        <f t="shared" si="25"/>
        <v/>
      </c>
      <c r="I621" t="str">
        <f t="shared" si="25"/>
        <v/>
      </c>
      <c r="J621" t="str">
        <f t="shared" si="25"/>
        <v/>
      </c>
      <c r="K621" t="str">
        <f t="shared" si="25"/>
        <v/>
      </c>
    </row>
    <row r="622" spans="1:11" x14ac:dyDescent="0.2">
      <c r="A622" s="2">
        <v>10</v>
      </c>
      <c r="B622" s="2" t="s">
        <v>31</v>
      </c>
      <c r="C622" s="2">
        <v>-95.11</v>
      </c>
      <c r="D622" s="2" t="s">
        <v>66</v>
      </c>
      <c r="E622">
        <v>2014</v>
      </c>
      <c r="F622" t="str">
        <f t="shared" si="24"/>
        <v>Loss</v>
      </c>
      <c r="H622" t="str">
        <f t="shared" si="25"/>
        <v/>
      </c>
      <c r="I622" t="str">
        <f t="shared" si="25"/>
        <v/>
      </c>
      <c r="J622" t="str">
        <f t="shared" si="25"/>
        <v/>
      </c>
      <c r="K622" t="str">
        <f t="shared" si="25"/>
        <v>Loss</v>
      </c>
    </row>
    <row r="623" spans="1:11" x14ac:dyDescent="0.2">
      <c r="A623" s="2">
        <v>22</v>
      </c>
      <c r="B623" s="2" t="s">
        <v>45</v>
      </c>
      <c r="C623" s="2">
        <v>-12.35</v>
      </c>
      <c r="D623" s="2" t="s">
        <v>66</v>
      </c>
      <c r="E623">
        <v>2014</v>
      </c>
      <c r="F623" t="str">
        <f t="shared" si="24"/>
        <v>Loss</v>
      </c>
      <c r="H623" t="str">
        <f t="shared" si="25"/>
        <v/>
      </c>
      <c r="I623" t="str">
        <f t="shared" si="25"/>
        <v/>
      </c>
      <c r="J623" t="str">
        <f t="shared" si="25"/>
        <v/>
      </c>
      <c r="K623" t="str">
        <f t="shared" si="25"/>
        <v/>
      </c>
    </row>
    <row r="624" spans="1:11" x14ac:dyDescent="0.2">
      <c r="A624" s="2">
        <v>48</v>
      </c>
      <c r="B624" s="2" t="s">
        <v>31</v>
      </c>
      <c r="C624" s="2">
        <v>1380.35</v>
      </c>
      <c r="D624" s="2" t="s">
        <v>66</v>
      </c>
      <c r="E624">
        <v>2014</v>
      </c>
      <c r="F624" t="str">
        <f t="shared" si="24"/>
        <v>Profit</v>
      </c>
      <c r="H624" t="str">
        <f t="shared" si="25"/>
        <v/>
      </c>
      <c r="I624" t="str">
        <f t="shared" si="25"/>
        <v/>
      </c>
      <c r="J624" t="str">
        <f t="shared" si="25"/>
        <v/>
      </c>
      <c r="K624" t="str">
        <f t="shared" si="25"/>
        <v/>
      </c>
    </row>
    <row r="625" spans="1:11" x14ac:dyDescent="0.2">
      <c r="A625" s="2">
        <v>43</v>
      </c>
      <c r="B625" s="2" t="s">
        <v>45</v>
      </c>
      <c r="C625" s="2">
        <v>-681.05</v>
      </c>
      <c r="D625" s="2" t="s">
        <v>29</v>
      </c>
      <c r="E625">
        <v>2014</v>
      </c>
      <c r="F625" t="str">
        <f t="shared" si="24"/>
        <v>Loss</v>
      </c>
      <c r="H625" t="str">
        <f t="shared" si="25"/>
        <v/>
      </c>
      <c r="I625" t="str">
        <f t="shared" si="25"/>
        <v/>
      </c>
      <c r="J625" t="str">
        <f t="shared" si="25"/>
        <v/>
      </c>
      <c r="K625" t="str">
        <f t="shared" si="25"/>
        <v/>
      </c>
    </row>
    <row r="626" spans="1:11" x14ac:dyDescent="0.2">
      <c r="A626" s="2">
        <v>10</v>
      </c>
      <c r="B626" s="2" t="s">
        <v>24</v>
      </c>
      <c r="C626" s="2">
        <v>-7.32</v>
      </c>
      <c r="D626" s="2" t="s">
        <v>29</v>
      </c>
      <c r="E626">
        <v>2014</v>
      </c>
      <c r="F626" t="str">
        <f t="shared" si="24"/>
        <v>Loss</v>
      </c>
      <c r="H626" t="str">
        <f t="shared" si="25"/>
        <v/>
      </c>
      <c r="I626" t="str">
        <f t="shared" si="25"/>
        <v/>
      </c>
      <c r="J626" t="str">
        <f t="shared" si="25"/>
        <v/>
      </c>
      <c r="K626" t="str">
        <f t="shared" si="25"/>
        <v/>
      </c>
    </row>
    <row r="627" spans="1:11" x14ac:dyDescent="0.2">
      <c r="A627" s="2">
        <v>16</v>
      </c>
      <c r="B627" s="2" t="s">
        <v>24</v>
      </c>
      <c r="C627" s="2">
        <v>24.97</v>
      </c>
      <c r="D627" s="2" t="s">
        <v>29</v>
      </c>
      <c r="E627">
        <v>2014</v>
      </c>
      <c r="F627" t="str">
        <f t="shared" si="24"/>
        <v>Profit</v>
      </c>
      <c r="H627" t="str">
        <f t="shared" si="25"/>
        <v/>
      </c>
      <c r="I627" t="str">
        <f t="shared" si="25"/>
        <v/>
      </c>
      <c r="J627" t="str">
        <f t="shared" si="25"/>
        <v/>
      </c>
      <c r="K627" t="str">
        <f t="shared" si="25"/>
        <v/>
      </c>
    </row>
    <row r="628" spans="1:11" x14ac:dyDescent="0.2">
      <c r="A628" s="2">
        <v>28</v>
      </c>
      <c r="B628" s="2" t="s">
        <v>24</v>
      </c>
      <c r="C628" s="2">
        <v>112.51</v>
      </c>
      <c r="D628" s="2" t="s">
        <v>29</v>
      </c>
      <c r="E628">
        <v>2014</v>
      </c>
      <c r="F628" t="str">
        <f t="shared" si="24"/>
        <v>Profit</v>
      </c>
      <c r="H628" t="str">
        <f t="shared" si="25"/>
        <v/>
      </c>
      <c r="I628" t="str">
        <f t="shared" si="25"/>
        <v/>
      </c>
      <c r="J628" t="str">
        <f t="shared" si="25"/>
        <v/>
      </c>
      <c r="K628" t="str">
        <f t="shared" si="25"/>
        <v/>
      </c>
    </row>
    <row r="629" spans="1:11" x14ac:dyDescent="0.2">
      <c r="A629" s="2">
        <v>46</v>
      </c>
      <c r="B629" s="2" t="s">
        <v>24</v>
      </c>
      <c r="C629" s="2">
        <v>-210.75</v>
      </c>
      <c r="D629" s="2" t="s">
        <v>29</v>
      </c>
      <c r="E629">
        <v>2014</v>
      </c>
      <c r="F629" t="str">
        <f t="shared" si="24"/>
        <v>Loss</v>
      </c>
      <c r="H629" t="str">
        <f t="shared" si="25"/>
        <v/>
      </c>
      <c r="I629" t="str">
        <f t="shared" si="25"/>
        <v/>
      </c>
      <c r="J629" t="str">
        <f t="shared" si="25"/>
        <v/>
      </c>
      <c r="K629" t="str">
        <f t="shared" si="25"/>
        <v/>
      </c>
    </row>
    <row r="630" spans="1:11" x14ac:dyDescent="0.2">
      <c r="A630" s="2">
        <v>31</v>
      </c>
      <c r="B630" s="2" t="s">
        <v>24</v>
      </c>
      <c r="C630" s="2">
        <v>65.459999999999994</v>
      </c>
      <c r="D630" s="2" t="s">
        <v>29</v>
      </c>
      <c r="E630">
        <v>2014</v>
      </c>
      <c r="F630" t="str">
        <f t="shared" si="24"/>
        <v>Profit</v>
      </c>
      <c r="H630" t="str">
        <f t="shared" si="25"/>
        <v/>
      </c>
      <c r="I630" t="str">
        <f t="shared" si="25"/>
        <v/>
      </c>
      <c r="J630" t="str">
        <f t="shared" si="25"/>
        <v/>
      </c>
      <c r="K630" t="str">
        <f t="shared" si="25"/>
        <v/>
      </c>
    </row>
    <row r="631" spans="1:11" x14ac:dyDescent="0.2">
      <c r="A631" s="2">
        <v>1</v>
      </c>
      <c r="B631" s="2" t="s">
        <v>24</v>
      </c>
      <c r="C631" s="2">
        <v>16.25</v>
      </c>
      <c r="D631" s="2" t="s">
        <v>29</v>
      </c>
      <c r="E631">
        <v>2014</v>
      </c>
      <c r="F631" t="str">
        <f t="shared" si="24"/>
        <v>Profit</v>
      </c>
      <c r="H631" t="str">
        <f t="shared" si="25"/>
        <v/>
      </c>
      <c r="I631" t="str">
        <f t="shared" si="25"/>
        <v/>
      </c>
      <c r="J631" t="str">
        <f t="shared" si="25"/>
        <v/>
      </c>
      <c r="K631" t="str">
        <f t="shared" si="25"/>
        <v/>
      </c>
    </row>
    <row r="632" spans="1:11" x14ac:dyDescent="0.2">
      <c r="A632" s="2">
        <v>48</v>
      </c>
      <c r="B632" s="2" t="s">
        <v>24</v>
      </c>
      <c r="C632" s="2">
        <v>133.68</v>
      </c>
      <c r="D632" s="2" t="s">
        <v>29</v>
      </c>
      <c r="E632">
        <v>2014</v>
      </c>
      <c r="F632" t="str">
        <f t="shared" si="24"/>
        <v>Profit</v>
      </c>
      <c r="H632" t="str">
        <f t="shared" si="25"/>
        <v/>
      </c>
      <c r="I632" t="str">
        <f t="shared" si="25"/>
        <v/>
      </c>
      <c r="J632" t="str">
        <f t="shared" si="25"/>
        <v/>
      </c>
      <c r="K632" t="str">
        <f t="shared" si="25"/>
        <v/>
      </c>
    </row>
    <row r="633" spans="1:11" x14ac:dyDescent="0.2">
      <c r="A633" s="2">
        <v>40</v>
      </c>
      <c r="B633" s="2" t="s">
        <v>24</v>
      </c>
      <c r="C633" s="2">
        <v>-111.36</v>
      </c>
      <c r="D633" s="2" t="s">
        <v>66</v>
      </c>
      <c r="E633">
        <v>2014</v>
      </c>
      <c r="F633" t="str">
        <f t="shared" si="24"/>
        <v>Loss</v>
      </c>
      <c r="H633" t="str">
        <f t="shared" si="25"/>
        <v/>
      </c>
      <c r="I633" t="str">
        <f t="shared" si="25"/>
        <v/>
      </c>
      <c r="J633" t="str">
        <f t="shared" si="25"/>
        <v/>
      </c>
      <c r="K633" t="str">
        <f t="shared" si="25"/>
        <v/>
      </c>
    </row>
    <row r="634" spans="1:11" x14ac:dyDescent="0.2">
      <c r="A634" s="2">
        <v>49</v>
      </c>
      <c r="B634" s="2" t="s">
        <v>31</v>
      </c>
      <c r="C634" s="2">
        <v>-155.55000000000001</v>
      </c>
      <c r="D634" s="2" t="s">
        <v>66</v>
      </c>
      <c r="E634">
        <v>2014</v>
      </c>
      <c r="F634" t="str">
        <f t="shared" si="24"/>
        <v>Loss</v>
      </c>
      <c r="H634" t="str">
        <f t="shared" si="25"/>
        <v/>
      </c>
      <c r="I634" t="str">
        <f t="shared" si="25"/>
        <v/>
      </c>
      <c r="J634" t="str">
        <f t="shared" si="25"/>
        <v/>
      </c>
      <c r="K634" t="str">
        <f t="shared" si="25"/>
        <v/>
      </c>
    </row>
    <row r="635" spans="1:11" x14ac:dyDescent="0.2">
      <c r="A635" s="2">
        <v>34</v>
      </c>
      <c r="B635" s="2" t="s">
        <v>24</v>
      </c>
      <c r="C635" s="2">
        <v>-78.349999999999994</v>
      </c>
      <c r="D635" s="2" t="s">
        <v>22</v>
      </c>
      <c r="E635">
        <v>2014</v>
      </c>
      <c r="F635" t="str">
        <f t="shared" si="24"/>
        <v>Loss</v>
      </c>
      <c r="H635" t="str">
        <f t="shared" si="25"/>
        <v/>
      </c>
      <c r="I635" t="str">
        <f t="shared" si="25"/>
        <v/>
      </c>
      <c r="J635" t="str">
        <f t="shared" si="25"/>
        <v/>
      </c>
      <c r="K635" t="str">
        <f t="shared" si="25"/>
        <v/>
      </c>
    </row>
    <row r="636" spans="1:11" x14ac:dyDescent="0.2">
      <c r="A636" s="2">
        <v>33</v>
      </c>
      <c r="B636" s="2" t="s">
        <v>24</v>
      </c>
      <c r="C636" s="2">
        <v>-11.8</v>
      </c>
      <c r="D636" s="2" t="s">
        <v>38</v>
      </c>
      <c r="E636">
        <v>2014</v>
      </c>
      <c r="F636" t="str">
        <f t="shared" si="24"/>
        <v>Loss</v>
      </c>
      <c r="H636" t="str">
        <f t="shared" si="25"/>
        <v/>
      </c>
      <c r="I636" t="str">
        <f t="shared" si="25"/>
        <v/>
      </c>
      <c r="J636" t="str">
        <f t="shared" si="25"/>
        <v/>
      </c>
      <c r="K636" t="str">
        <f t="shared" si="25"/>
        <v/>
      </c>
    </row>
    <row r="637" spans="1:11" x14ac:dyDescent="0.2">
      <c r="A637" s="2">
        <v>8</v>
      </c>
      <c r="B637" s="2" t="s">
        <v>45</v>
      </c>
      <c r="C637" s="2">
        <v>196</v>
      </c>
      <c r="D637" s="2" t="s">
        <v>38</v>
      </c>
      <c r="E637">
        <v>2014</v>
      </c>
      <c r="F637" t="str">
        <f t="shared" si="24"/>
        <v>Profit</v>
      </c>
      <c r="H637" t="str">
        <f t="shared" si="25"/>
        <v/>
      </c>
      <c r="I637" t="str">
        <f t="shared" si="25"/>
        <v/>
      </c>
      <c r="J637" t="str">
        <f t="shared" si="25"/>
        <v/>
      </c>
      <c r="K637" t="str">
        <f t="shared" si="25"/>
        <v/>
      </c>
    </row>
    <row r="638" spans="1:11" x14ac:dyDescent="0.2">
      <c r="A638" s="2">
        <v>4</v>
      </c>
      <c r="B638" s="2" t="s">
        <v>31</v>
      </c>
      <c r="C638" s="2">
        <v>-415.19</v>
      </c>
      <c r="D638" s="2" t="s">
        <v>29</v>
      </c>
      <c r="E638">
        <v>2014</v>
      </c>
      <c r="F638" t="str">
        <f t="shared" si="24"/>
        <v>Loss</v>
      </c>
      <c r="H638" t="str">
        <f t="shared" si="25"/>
        <v/>
      </c>
      <c r="I638" t="str">
        <f t="shared" si="25"/>
        <v>Loss</v>
      </c>
      <c r="J638" t="str">
        <f t="shared" si="25"/>
        <v/>
      </c>
      <c r="K638" t="str">
        <f t="shared" si="25"/>
        <v/>
      </c>
    </row>
    <row r="639" spans="1:11" x14ac:dyDescent="0.2">
      <c r="A639" s="2">
        <v>4</v>
      </c>
      <c r="B639" s="2" t="s">
        <v>24</v>
      </c>
      <c r="C639" s="2">
        <v>-213.37</v>
      </c>
      <c r="D639" s="2" t="s">
        <v>38</v>
      </c>
      <c r="E639">
        <v>2014</v>
      </c>
      <c r="F639" t="str">
        <f t="shared" si="24"/>
        <v>Loss</v>
      </c>
      <c r="H639" t="str">
        <f t="shared" si="25"/>
        <v/>
      </c>
      <c r="I639" t="str">
        <f t="shared" si="25"/>
        <v/>
      </c>
      <c r="J639" t="str">
        <f t="shared" si="25"/>
        <v/>
      </c>
      <c r="K639" t="str">
        <f t="shared" si="25"/>
        <v/>
      </c>
    </row>
    <row r="640" spans="1:11" x14ac:dyDescent="0.2">
      <c r="A640" s="2">
        <v>28</v>
      </c>
      <c r="B640" s="2" t="s">
        <v>31</v>
      </c>
      <c r="C640" s="2">
        <v>219.69</v>
      </c>
      <c r="D640" s="2" t="s">
        <v>29</v>
      </c>
      <c r="E640">
        <v>2014</v>
      </c>
      <c r="F640" t="str">
        <f t="shared" si="24"/>
        <v>Profit</v>
      </c>
      <c r="H640" t="str">
        <f t="shared" si="25"/>
        <v/>
      </c>
      <c r="I640" t="str">
        <f t="shared" si="25"/>
        <v/>
      </c>
      <c r="J640" t="str">
        <f t="shared" si="25"/>
        <v/>
      </c>
      <c r="K640" t="str">
        <f t="shared" si="25"/>
        <v/>
      </c>
    </row>
    <row r="641" spans="1:11" x14ac:dyDescent="0.2">
      <c r="A641" s="2">
        <v>47</v>
      </c>
      <c r="B641" s="2" t="s">
        <v>24</v>
      </c>
      <c r="C641" s="2">
        <v>-127.51</v>
      </c>
      <c r="D641" s="2" t="s">
        <v>29</v>
      </c>
      <c r="E641">
        <v>2014</v>
      </c>
      <c r="F641" t="str">
        <f t="shared" si="24"/>
        <v>Loss</v>
      </c>
      <c r="H641" t="str">
        <f t="shared" si="25"/>
        <v/>
      </c>
      <c r="I641" t="str">
        <f t="shared" si="25"/>
        <v/>
      </c>
      <c r="J641" t="str">
        <f t="shared" si="25"/>
        <v/>
      </c>
      <c r="K641" t="str">
        <f t="shared" si="25"/>
        <v/>
      </c>
    </row>
    <row r="642" spans="1:11" x14ac:dyDescent="0.2">
      <c r="A642" s="2">
        <v>48</v>
      </c>
      <c r="B642" s="2" t="s">
        <v>24</v>
      </c>
      <c r="C642" s="2">
        <v>2272.62</v>
      </c>
      <c r="D642" s="2" t="s">
        <v>38</v>
      </c>
      <c r="E642">
        <v>2014</v>
      </c>
      <c r="F642" t="str">
        <f t="shared" si="24"/>
        <v>Profit</v>
      </c>
      <c r="H642" t="str">
        <f t="shared" si="25"/>
        <v/>
      </c>
      <c r="I642" t="str">
        <f t="shared" si="25"/>
        <v/>
      </c>
      <c r="J642" t="str">
        <f t="shared" si="25"/>
        <v/>
      </c>
      <c r="K642" t="str">
        <f t="shared" si="25"/>
        <v/>
      </c>
    </row>
    <row r="643" spans="1:11" x14ac:dyDescent="0.2">
      <c r="A643" s="2">
        <v>4</v>
      </c>
      <c r="B643" s="2" t="s">
        <v>45</v>
      </c>
      <c r="C643" s="2">
        <v>-963.65</v>
      </c>
      <c r="D643" s="2" t="s">
        <v>22</v>
      </c>
      <c r="E643">
        <v>2014</v>
      </c>
      <c r="F643" t="str">
        <f t="shared" ref="F643:F706" si="26">IF(C643&lt;0,"Loss","Profit")</f>
        <v>Loss</v>
      </c>
      <c r="H643" t="str">
        <f t="shared" si="25"/>
        <v/>
      </c>
      <c r="I643" t="str">
        <f t="shared" si="25"/>
        <v/>
      </c>
      <c r="J643" t="str">
        <f t="shared" si="25"/>
        <v/>
      </c>
      <c r="K643" t="str">
        <f t="shared" si="25"/>
        <v/>
      </c>
    </row>
    <row r="644" spans="1:11" x14ac:dyDescent="0.2">
      <c r="A644" s="2">
        <v>6</v>
      </c>
      <c r="B644" s="2" t="s">
        <v>31</v>
      </c>
      <c r="C644" s="2">
        <v>-126.45</v>
      </c>
      <c r="D644" s="2" t="s">
        <v>29</v>
      </c>
      <c r="E644">
        <v>2014</v>
      </c>
      <c r="F644" t="str">
        <f t="shared" si="26"/>
        <v>Loss</v>
      </c>
      <c r="H644" t="str">
        <f t="shared" si="25"/>
        <v/>
      </c>
      <c r="I644" t="str">
        <f t="shared" si="25"/>
        <v>Loss</v>
      </c>
      <c r="J644" t="str">
        <f t="shared" si="25"/>
        <v/>
      </c>
      <c r="K644" t="str">
        <f t="shared" si="25"/>
        <v/>
      </c>
    </row>
    <row r="645" spans="1:11" x14ac:dyDescent="0.2">
      <c r="A645" s="2">
        <v>26</v>
      </c>
      <c r="B645" s="2" t="s">
        <v>24</v>
      </c>
      <c r="C645" s="2">
        <v>-50.95</v>
      </c>
      <c r="D645" s="2" t="s">
        <v>38</v>
      </c>
      <c r="E645">
        <v>2014</v>
      </c>
      <c r="F645" t="str">
        <f t="shared" si="26"/>
        <v>Loss</v>
      </c>
      <c r="H645" t="str">
        <f t="shared" si="25"/>
        <v/>
      </c>
      <c r="I645" t="str">
        <f t="shared" si="25"/>
        <v/>
      </c>
      <c r="J645" t="str">
        <f t="shared" si="25"/>
        <v/>
      </c>
      <c r="K645" t="str">
        <f t="shared" si="25"/>
        <v/>
      </c>
    </row>
    <row r="646" spans="1:11" x14ac:dyDescent="0.2">
      <c r="A646" s="2">
        <v>31</v>
      </c>
      <c r="B646" s="2" t="s">
        <v>24</v>
      </c>
      <c r="C646" s="2">
        <v>-121.65</v>
      </c>
      <c r="D646" s="2" t="s">
        <v>29</v>
      </c>
      <c r="E646">
        <v>2014</v>
      </c>
      <c r="F646" t="str">
        <f t="shared" si="26"/>
        <v>Loss</v>
      </c>
      <c r="H646" t="str">
        <f t="shared" si="25"/>
        <v/>
      </c>
      <c r="I646" t="str">
        <f t="shared" si="25"/>
        <v/>
      </c>
      <c r="J646" t="str">
        <f t="shared" si="25"/>
        <v/>
      </c>
      <c r="K646" t="str">
        <f t="shared" si="25"/>
        <v/>
      </c>
    </row>
    <row r="647" spans="1:11" x14ac:dyDescent="0.2">
      <c r="A647" s="2">
        <v>2</v>
      </c>
      <c r="B647" s="2" t="s">
        <v>45</v>
      </c>
      <c r="C647" s="2">
        <v>-16.72</v>
      </c>
      <c r="D647" s="2" t="s">
        <v>22</v>
      </c>
      <c r="E647">
        <v>2014</v>
      </c>
      <c r="F647" t="str">
        <f t="shared" si="26"/>
        <v>Loss</v>
      </c>
      <c r="H647" t="str">
        <f t="shared" si="25"/>
        <v/>
      </c>
      <c r="I647" t="str">
        <f t="shared" si="25"/>
        <v/>
      </c>
      <c r="J647" t="str">
        <f t="shared" si="25"/>
        <v/>
      </c>
      <c r="K647" t="str">
        <f t="shared" si="25"/>
        <v/>
      </c>
    </row>
    <row r="648" spans="1:11" x14ac:dyDescent="0.2">
      <c r="A648" s="2">
        <v>10</v>
      </c>
      <c r="B648" s="2" t="s">
        <v>24</v>
      </c>
      <c r="C648" s="2">
        <v>-32.200000000000003</v>
      </c>
      <c r="D648" s="2" t="s">
        <v>38</v>
      </c>
      <c r="E648">
        <v>2014</v>
      </c>
      <c r="F648" t="str">
        <f t="shared" si="26"/>
        <v>Loss</v>
      </c>
      <c r="H648" t="str">
        <f t="shared" si="25"/>
        <v/>
      </c>
      <c r="I648" t="str">
        <f t="shared" si="25"/>
        <v/>
      </c>
      <c r="J648" t="str">
        <f t="shared" si="25"/>
        <v/>
      </c>
      <c r="K648" t="str">
        <f t="shared" si="25"/>
        <v/>
      </c>
    </row>
    <row r="649" spans="1:11" x14ac:dyDescent="0.2">
      <c r="A649" s="2">
        <v>27</v>
      </c>
      <c r="B649" s="2" t="s">
        <v>24</v>
      </c>
      <c r="C649" s="2">
        <v>-91.88</v>
      </c>
      <c r="D649" s="2" t="s">
        <v>66</v>
      </c>
      <c r="E649">
        <v>2014</v>
      </c>
      <c r="F649" t="str">
        <f t="shared" si="26"/>
        <v>Loss</v>
      </c>
      <c r="H649" t="str">
        <f t="shared" si="25"/>
        <v/>
      </c>
      <c r="I649" t="str">
        <f t="shared" si="25"/>
        <v/>
      </c>
      <c r="J649" t="str">
        <f t="shared" si="25"/>
        <v/>
      </c>
      <c r="K649" t="str">
        <f t="shared" si="25"/>
        <v/>
      </c>
    </row>
    <row r="650" spans="1:11" x14ac:dyDescent="0.2">
      <c r="A650" s="2">
        <v>50</v>
      </c>
      <c r="B650" s="2" t="s">
        <v>24</v>
      </c>
      <c r="C650" s="2">
        <v>9379.36</v>
      </c>
      <c r="D650" s="2" t="s">
        <v>22</v>
      </c>
      <c r="E650">
        <v>2014</v>
      </c>
      <c r="F650" t="str">
        <f t="shared" si="26"/>
        <v>Profit</v>
      </c>
      <c r="H650" t="str">
        <f t="shared" si="25"/>
        <v/>
      </c>
      <c r="I650" t="str">
        <f t="shared" si="25"/>
        <v/>
      </c>
      <c r="J650" t="str">
        <f t="shared" si="25"/>
        <v/>
      </c>
      <c r="K650" t="str">
        <f t="shared" si="25"/>
        <v/>
      </c>
    </row>
    <row r="651" spans="1:11" x14ac:dyDescent="0.2">
      <c r="A651" s="2">
        <v>44</v>
      </c>
      <c r="B651" s="2" t="s">
        <v>24</v>
      </c>
      <c r="C651" s="2">
        <v>-57.03</v>
      </c>
      <c r="D651" s="2" t="s">
        <v>22</v>
      </c>
      <c r="E651">
        <v>2014</v>
      </c>
      <c r="F651" t="str">
        <f t="shared" si="26"/>
        <v>Loss</v>
      </c>
      <c r="H651" t="str">
        <f t="shared" si="25"/>
        <v/>
      </c>
      <c r="I651" t="str">
        <f t="shared" si="25"/>
        <v/>
      </c>
      <c r="J651" t="str">
        <f t="shared" si="25"/>
        <v/>
      </c>
      <c r="K651" t="str">
        <f t="shared" si="25"/>
        <v/>
      </c>
    </row>
    <row r="652" spans="1:11" x14ac:dyDescent="0.2">
      <c r="A652" s="2">
        <v>35</v>
      </c>
      <c r="B652" s="2" t="s">
        <v>31</v>
      </c>
      <c r="C652" s="2">
        <v>1934.98</v>
      </c>
      <c r="D652" s="2" t="s">
        <v>38</v>
      </c>
      <c r="E652">
        <v>2014</v>
      </c>
      <c r="F652" t="str">
        <f t="shared" si="26"/>
        <v>Profit</v>
      </c>
      <c r="H652" t="str">
        <f t="shared" si="25"/>
        <v/>
      </c>
      <c r="I652" t="str">
        <f t="shared" si="25"/>
        <v/>
      </c>
      <c r="J652" t="str">
        <f t="shared" si="25"/>
        <v/>
      </c>
      <c r="K652" t="str">
        <f t="shared" si="25"/>
        <v/>
      </c>
    </row>
    <row r="653" spans="1:11" x14ac:dyDescent="0.2">
      <c r="A653" s="2">
        <v>36</v>
      </c>
      <c r="B653" s="2" t="s">
        <v>31</v>
      </c>
      <c r="C653" s="2">
        <v>1590.9</v>
      </c>
      <c r="D653" s="2" t="s">
        <v>38</v>
      </c>
      <c r="E653">
        <v>2014</v>
      </c>
      <c r="F653" t="str">
        <f t="shared" si="26"/>
        <v>Profit</v>
      </c>
      <c r="H653" t="str">
        <f t="shared" si="25"/>
        <v/>
      </c>
      <c r="I653" t="str">
        <f t="shared" si="25"/>
        <v/>
      </c>
      <c r="J653" t="str">
        <f t="shared" si="25"/>
        <v/>
      </c>
      <c r="K653" t="str">
        <f t="shared" si="25"/>
        <v/>
      </c>
    </row>
    <row r="654" spans="1:11" x14ac:dyDescent="0.2">
      <c r="A654" s="2">
        <v>11</v>
      </c>
      <c r="B654" s="2" t="s">
        <v>24</v>
      </c>
      <c r="C654" s="2">
        <v>-15.63</v>
      </c>
      <c r="D654" s="2" t="s">
        <v>29</v>
      </c>
      <c r="E654">
        <v>2014</v>
      </c>
      <c r="F654" t="str">
        <f t="shared" si="26"/>
        <v>Loss</v>
      </c>
      <c r="H654" t="str">
        <f t="shared" si="25"/>
        <v/>
      </c>
      <c r="I654" t="str">
        <f t="shared" si="25"/>
        <v/>
      </c>
      <c r="J654" t="str">
        <f t="shared" si="25"/>
        <v/>
      </c>
      <c r="K654" t="str">
        <f t="shared" si="25"/>
        <v/>
      </c>
    </row>
    <row r="655" spans="1:11" x14ac:dyDescent="0.2">
      <c r="A655" s="2">
        <v>30</v>
      </c>
      <c r="B655" s="2" t="s">
        <v>24</v>
      </c>
      <c r="C655" s="2">
        <v>276.85000000000002</v>
      </c>
      <c r="D655" s="2" t="s">
        <v>29</v>
      </c>
      <c r="E655">
        <v>2014</v>
      </c>
      <c r="F655" t="str">
        <f t="shared" si="26"/>
        <v>Profit</v>
      </c>
      <c r="H655" t="str">
        <f t="shared" si="25"/>
        <v/>
      </c>
      <c r="I655" t="str">
        <f t="shared" si="25"/>
        <v/>
      </c>
      <c r="J655" t="str">
        <f t="shared" si="25"/>
        <v/>
      </c>
      <c r="K655" t="str">
        <f t="shared" si="25"/>
        <v/>
      </c>
    </row>
    <row r="656" spans="1:11" x14ac:dyDescent="0.2">
      <c r="A656" s="2">
        <v>27</v>
      </c>
      <c r="B656" s="2" t="s">
        <v>45</v>
      </c>
      <c r="C656" s="2">
        <v>-75.349999999999994</v>
      </c>
      <c r="D656" s="2" t="s">
        <v>38</v>
      </c>
      <c r="E656">
        <v>2014</v>
      </c>
      <c r="F656" t="str">
        <f t="shared" si="26"/>
        <v>Loss</v>
      </c>
      <c r="H656" t="str">
        <f t="shared" si="25"/>
        <v/>
      </c>
      <c r="I656" t="str">
        <f t="shared" si="25"/>
        <v/>
      </c>
      <c r="J656" t="str">
        <f t="shared" si="25"/>
        <v/>
      </c>
      <c r="K656" t="str">
        <f t="shared" si="25"/>
        <v/>
      </c>
    </row>
    <row r="657" spans="1:11" x14ac:dyDescent="0.2">
      <c r="A657" s="2">
        <v>28</v>
      </c>
      <c r="B657" s="2" t="s">
        <v>24</v>
      </c>
      <c r="C657" s="2">
        <v>835.13</v>
      </c>
      <c r="D657" s="2" t="s">
        <v>38</v>
      </c>
      <c r="E657">
        <v>2014</v>
      </c>
      <c r="F657" t="str">
        <f t="shared" si="26"/>
        <v>Profit</v>
      </c>
      <c r="H657" t="str">
        <f t="shared" si="25"/>
        <v/>
      </c>
      <c r="I657" t="str">
        <f t="shared" si="25"/>
        <v/>
      </c>
      <c r="J657" t="str">
        <f t="shared" si="25"/>
        <v/>
      </c>
      <c r="K657" t="str">
        <f t="shared" si="25"/>
        <v/>
      </c>
    </row>
    <row r="658" spans="1:11" x14ac:dyDescent="0.2">
      <c r="A658" s="2">
        <v>28</v>
      </c>
      <c r="B658" s="2" t="s">
        <v>24</v>
      </c>
      <c r="C658" s="2">
        <v>375.63</v>
      </c>
      <c r="D658" s="2" t="s">
        <v>38</v>
      </c>
      <c r="E658">
        <v>2014</v>
      </c>
      <c r="F658" t="str">
        <f t="shared" si="26"/>
        <v>Profit</v>
      </c>
      <c r="H658" t="str">
        <f t="shared" si="25"/>
        <v/>
      </c>
      <c r="I658" t="str">
        <f t="shared" si="25"/>
        <v/>
      </c>
      <c r="J658" t="str">
        <f t="shared" si="25"/>
        <v/>
      </c>
      <c r="K658" t="str">
        <f t="shared" si="25"/>
        <v/>
      </c>
    </row>
    <row r="659" spans="1:11" x14ac:dyDescent="0.2">
      <c r="A659" s="2">
        <v>35</v>
      </c>
      <c r="B659" s="2" t="s">
        <v>24</v>
      </c>
      <c r="C659" s="2">
        <v>225.44</v>
      </c>
      <c r="D659" s="2" t="s">
        <v>29</v>
      </c>
      <c r="E659">
        <v>2014</v>
      </c>
      <c r="F659" t="str">
        <f t="shared" si="26"/>
        <v>Profit</v>
      </c>
      <c r="H659" t="str">
        <f t="shared" si="25"/>
        <v/>
      </c>
      <c r="I659" t="str">
        <f t="shared" si="25"/>
        <v/>
      </c>
      <c r="J659" t="str">
        <f t="shared" si="25"/>
        <v/>
      </c>
      <c r="K659" t="str">
        <f t="shared" si="25"/>
        <v/>
      </c>
    </row>
    <row r="660" spans="1:11" x14ac:dyDescent="0.2">
      <c r="A660" s="2">
        <v>35</v>
      </c>
      <c r="B660" s="2" t="s">
        <v>31</v>
      </c>
      <c r="C660" s="2">
        <v>78.180000000000007</v>
      </c>
      <c r="D660" s="2" t="s">
        <v>22</v>
      </c>
      <c r="E660">
        <v>2014</v>
      </c>
      <c r="F660" t="str">
        <f t="shared" si="26"/>
        <v>Profit</v>
      </c>
      <c r="H660" t="str">
        <f t="shared" si="25"/>
        <v/>
      </c>
      <c r="I660" t="str">
        <f t="shared" si="25"/>
        <v/>
      </c>
      <c r="J660" t="str">
        <f t="shared" si="25"/>
        <v/>
      </c>
      <c r="K660" t="str">
        <f t="shared" si="25"/>
        <v/>
      </c>
    </row>
    <row r="661" spans="1:11" x14ac:dyDescent="0.2">
      <c r="A661" s="2">
        <v>22</v>
      </c>
      <c r="B661" s="2" t="s">
        <v>24</v>
      </c>
      <c r="C661" s="2">
        <v>-23.05</v>
      </c>
      <c r="D661" s="2" t="s">
        <v>29</v>
      </c>
      <c r="E661">
        <v>2014</v>
      </c>
      <c r="F661" t="str">
        <f t="shared" si="26"/>
        <v>Loss</v>
      </c>
      <c r="H661" t="str">
        <f t="shared" si="25"/>
        <v/>
      </c>
      <c r="I661" t="str">
        <f t="shared" si="25"/>
        <v/>
      </c>
      <c r="J661" t="str">
        <f t="shared" si="25"/>
        <v/>
      </c>
      <c r="K661" t="str">
        <f t="shared" si="25"/>
        <v/>
      </c>
    </row>
    <row r="662" spans="1:11" x14ac:dyDescent="0.2">
      <c r="A662" s="2">
        <v>41</v>
      </c>
      <c r="B662" s="2" t="s">
        <v>24</v>
      </c>
      <c r="C662" s="2">
        <v>41.42</v>
      </c>
      <c r="D662" s="2" t="s">
        <v>29</v>
      </c>
      <c r="E662">
        <v>2014</v>
      </c>
      <c r="F662" t="str">
        <f t="shared" si="26"/>
        <v>Profit</v>
      </c>
      <c r="H662" t="str">
        <f t="shared" si="25"/>
        <v/>
      </c>
      <c r="I662" t="str">
        <f t="shared" si="25"/>
        <v/>
      </c>
      <c r="J662" t="str">
        <f t="shared" si="25"/>
        <v/>
      </c>
      <c r="K662" t="str">
        <f t="shared" si="25"/>
        <v/>
      </c>
    </row>
    <row r="663" spans="1:11" x14ac:dyDescent="0.2">
      <c r="A663" s="2">
        <v>29</v>
      </c>
      <c r="B663" s="2" t="s">
        <v>24</v>
      </c>
      <c r="C663" s="2">
        <v>-45.24</v>
      </c>
      <c r="D663" s="2" t="s">
        <v>29</v>
      </c>
      <c r="E663">
        <v>2014</v>
      </c>
      <c r="F663" t="str">
        <f t="shared" si="26"/>
        <v>Loss</v>
      </c>
      <c r="H663" t="str">
        <f t="shared" si="25"/>
        <v/>
      </c>
      <c r="I663" t="str">
        <f t="shared" si="25"/>
        <v/>
      </c>
      <c r="J663" t="str">
        <f t="shared" si="25"/>
        <v/>
      </c>
      <c r="K663" t="str">
        <f t="shared" si="25"/>
        <v/>
      </c>
    </row>
    <row r="664" spans="1:11" x14ac:dyDescent="0.2">
      <c r="A664" s="2">
        <v>26</v>
      </c>
      <c r="B664" s="2" t="s">
        <v>31</v>
      </c>
      <c r="C664" s="2">
        <v>515.89</v>
      </c>
      <c r="D664" s="2" t="s">
        <v>29</v>
      </c>
      <c r="E664">
        <v>2014</v>
      </c>
      <c r="F664" t="str">
        <f t="shared" si="26"/>
        <v>Profit</v>
      </c>
      <c r="H664" t="str">
        <f t="shared" si="25"/>
        <v/>
      </c>
      <c r="I664" t="str">
        <f t="shared" si="25"/>
        <v/>
      </c>
      <c r="J664" t="str">
        <f t="shared" si="25"/>
        <v/>
      </c>
      <c r="K664" t="str">
        <f t="shared" si="25"/>
        <v/>
      </c>
    </row>
    <row r="665" spans="1:11" x14ac:dyDescent="0.2">
      <c r="A665" s="2">
        <v>23</v>
      </c>
      <c r="B665" s="2" t="s">
        <v>24</v>
      </c>
      <c r="C665" s="2">
        <v>19.11</v>
      </c>
      <c r="D665" s="2" t="s">
        <v>29</v>
      </c>
      <c r="E665">
        <v>2014</v>
      </c>
      <c r="F665" t="str">
        <f t="shared" si="26"/>
        <v>Profit</v>
      </c>
      <c r="H665" t="str">
        <f t="shared" si="25"/>
        <v/>
      </c>
      <c r="I665" t="str">
        <f t="shared" si="25"/>
        <v/>
      </c>
      <c r="J665" t="str">
        <f t="shared" si="25"/>
        <v/>
      </c>
      <c r="K665" t="str">
        <f t="shared" ref="H665:K728" si="27">IF($D665=K$1,IF($B665="Technology",IF($A665&lt;11,$F665,""),""),"")</f>
        <v/>
      </c>
    </row>
    <row r="666" spans="1:11" x14ac:dyDescent="0.2">
      <c r="A666" s="2">
        <v>44</v>
      </c>
      <c r="B666" s="2" t="s">
        <v>45</v>
      </c>
      <c r="C666" s="2">
        <v>-714.8</v>
      </c>
      <c r="D666" s="2" t="s">
        <v>29</v>
      </c>
      <c r="E666">
        <v>2014</v>
      </c>
      <c r="F666" t="str">
        <f t="shared" si="26"/>
        <v>Loss</v>
      </c>
      <c r="H666" t="str">
        <f t="shared" si="27"/>
        <v/>
      </c>
      <c r="I666" t="str">
        <f t="shared" si="27"/>
        <v/>
      </c>
      <c r="J666" t="str">
        <f t="shared" si="27"/>
        <v/>
      </c>
      <c r="K666" t="str">
        <f t="shared" si="27"/>
        <v/>
      </c>
    </row>
    <row r="667" spans="1:11" x14ac:dyDescent="0.2">
      <c r="A667" s="2">
        <v>2</v>
      </c>
      <c r="B667" s="2" t="s">
        <v>24</v>
      </c>
      <c r="C667" s="2">
        <v>5.29</v>
      </c>
      <c r="D667" s="2" t="s">
        <v>38</v>
      </c>
      <c r="E667">
        <v>2014</v>
      </c>
      <c r="F667" t="str">
        <f t="shared" si="26"/>
        <v>Profit</v>
      </c>
      <c r="H667" t="str">
        <f t="shared" si="27"/>
        <v/>
      </c>
      <c r="I667" t="str">
        <f t="shared" si="27"/>
        <v/>
      </c>
      <c r="J667" t="str">
        <f t="shared" si="27"/>
        <v/>
      </c>
      <c r="K667" t="str">
        <f t="shared" si="27"/>
        <v/>
      </c>
    </row>
    <row r="668" spans="1:11" x14ac:dyDescent="0.2">
      <c r="A668" s="2">
        <v>45</v>
      </c>
      <c r="B668" s="2" t="s">
        <v>24</v>
      </c>
      <c r="C668" s="2">
        <v>-164.78</v>
      </c>
      <c r="D668" s="2" t="s">
        <v>38</v>
      </c>
      <c r="E668">
        <v>2014</v>
      </c>
      <c r="F668" t="str">
        <f t="shared" si="26"/>
        <v>Loss</v>
      </c>
      <c r="H668" t="str">
        <f t="shared" si="27"/>
        <v/>
      </c>
      <c r="I668" t="str">
        <f t="shared" si="27"/>
        <v/>
      </c>
      <c r="J668" t="str">
        <f t="shared" si="27"/>
        <v/>
      </c>
      <c r="K668" t="str">
        <f t="shared" si="27"/>
        <v/>
      </c>
    </row>
    <row r="669" spans="1:11" x14ac:dyDescent="0.2">
      <c r="A669" s="2">
        <v>11</v>
      </c>
      <c r="B669" s="2" t="s">
        <v>24</v>
      </c>
      <c r="C669" s="2">
        <v>-4.28</v>
      </c>
      <c r="D669" s="2" t="s">
        <v>38</v>
      </c>
      <c r="E669">
        <v>2014</v>
      </c>
      <c r="F669" t="str">
        <f t="shared" si="26"/>
        <v>Loss</v>
      </c>
      <c r="H669" t="str">
        <f t="shared" si="27"/>
        <v/>
      </c>
      <c r="I669" t="str">
        <f t="shared" si="27"/>
        <v/>
      </c>
      <c r="J669" t="str">
        <f t="shared" si="27"/>
        <v/>
      </c>
      <c r="K669" t="str">
        <f t="shared" si="27"/>
        <v/>
      </c>
    </row>
    <row r="670" spans="1:11" x14ac:dyDescent="0.2">
      <c r="A670" s="2">
        <v>2</v>
      </c>
      <c r="B670" s="2" t="s">
        <v>31</v>
      </c>
      <c r="C670" s="2">
        <v>-186.39</v>
      </c>
      <c r="D670" s="2" t="s">
        <v>29</v>
      </c>
      <c r="E670">
        <v>2014</v>
      </c>
      <c r="F670" t="str">
        <f t="shared" si="26"/>
        <v>Loss</v>
      </c>
      <c r="H670" t="str">
        <f t="shared" si="27"/>
        <v/>
      </c>
      <c r="I670" t="str">
        <f t="shared" si="27"/>
        <v>Loss</v>
      </c>
      <c r="J670" t="str">
        <f t="shared" si="27"/>
        <v/>
      </c>
      <c r="K670" t="str">
        <f t="shared" si="27"/>
        <v/>
      </c>
    </row>
    <row r="671" spans="1:11" x14ac:dyDescent="0.2">
      <c r="A671" s="2">
        <v>16</v>
      </c>
      <c r="B671" s="2" t="s">
        <v>31</v>
      </c>
      <c r="C671" s="2">
        <v>877.53</v>
      </c>
      <c r="D671" s="2" t="s">
        <v>22</v>
      </c>
      <c r="E671">
        <v>2014</v>
      </c>
      <c r="F671" t="str">
        <f t="shared" si="26"/>
        <v>Profit</v>
      </c>
      <c r="H671" t="str">
        <f t="shared" si="27"/>
        <v/>
      </c>
      <c r="I671" t="str">
        <f t="shared" si="27"/>
        <v/>
      </c>
      <c r="J671" t="str">
        <f t="shared" si="27"/>
        <v/>
      </c>
      <c r="K671" t="str">
        <f t="shared" si="27"/>
        <v/>
      </c>
    </row>
    <row r="672" spans="1:11" x14ac:dyDescent="0.2">
      <c r="A672" s="2">
        <v>1</v>
      </c>
      <c r="B672" s="2" t="s">
        <v>45</v>
      </c>
      <c r="C672" s="2">
        <v>-3.73</v>
      </c>
      <c r="D672" s="2" t="s">
        <v>22</v>
      </c>
      <c r="E672">
        <v>2014</v>
      </c>
      <c r="F672" t="str">
        <f t="shared" si="26"/>
        <v>Loss</v>
      </c>
      <c r="H672" t="str">
        <f t="shared" si="27"/>
        <v/>
      </c>
      <c r="I672" t="str">
        <f t="shared" si="27"/>
        <v/>
      </c>
      <c r="J672" t="str">
        <f t="shared" si="27"/>
        <v/>
      </c>
      <c r="K672" t="str">
        <f t="shared" si="27"/>
        <v/>
      </c>
    </row>
    <row r="673" spans="1:11" x14ac:dyDescent="0.2">
      <c r="A673" s="2">
        <v>8</v>
      </c>
      <c r="B673" s="2" t="s">
        <v>45</v>
      </c>
      <c r="C673" s="2">
        <v>-216.1</v>
      </c>
      <c r="D673" s="2" t="s">
        <v>22</v>
      </c>
      <c r="E673">
        <v>2014</v>
      </c>
      <c r="F673" t="str">
        <f t="shared" si="26"/>
        <v>Loss</v>
      </c>
      <c r="H673" t="str">
        <f t="shared" si="27"/>
        <v/>
      </c>
      <c r="I673" t="str">
        <f t="shared" si="27"/>
        <v/>
      </c>
      <c r="J673" t="str">
        <f t="shared" si="27"/>
        <v/>
      </c>
      <c r="K673" t="str">
        <f t="shared" si="27"/>
        <v/>
      </c>
    </row>
    <row r="674" spans="1:11" x14ac:dyDescent="0.2">
      <c r="A674" s="2">
        <v>32</v>
      </c>
      <c r="B674" s="2" t="s">
        <v>31</v>
      </c>
      <c r="C674" s="2">
        <v>211.75</v>
      </c>
      <c r="D674" s="2" t="s">
        <v>22</v>
      </c>
      <c r="E674">
        <v>2014</v>
      </c>
      <c r="F674" t="str">
        <f t="shared" si="26"/>
        <v>Profit</v>
      </c>
      <c r="H674" t="str">
        <f t="shared" si="27"/>
        <v/>
      </c>
      <c r="I674" t="str">
        <f t="shared" si="27"/>
        <v/>
      </c>
      <c r="J674" t="str">
        <f t="shared" si="27"/>
        <v/>
      </c>
      <c r="K674" t="str">
        <f t="shared" si="27"/>
        <v/>
      </c>
    </row>
    <row r="675" spans="1:11" x14ac:dyDescent="0.2">
      <c r="A675" s="2">
        <v>37</v>
      </c>
      <c r="B675" s="2" t="s">
        <v>24</v>
      </c>
      <c r="C675" s="2">
        <v>526.09</v>
      </c>
      <c r="D675" s="2" t="s">
        <v>66</v>
      </c>
      <c r="E675">
        <v>2014</v>
      </c>
      <c r="F675" t="str">
        <f t="shared" si="26"/>
        <v>Profit</v>
      </c>
      <c r="H675" t="str">
        <f t="shared" si="27"/>
        <v/>
      </c>
      <c r="I675" t="str">
        <f t="shared" si="27"/>
        <v/>
      </c>
      <c r="J675" t="str">
        <f t="shared" si="27"/>
        <v/>
      </c>
      <c r="K675" t="str">
        <f t="shared" si="27"/>
        <v/>
      </c>
    </row>
    <row r="676" spans="1:11" x14ac:dyDescent="0.2">
      <c r="A676" s="2">
        <v>40</v>
      </c>
      <c r="B676" s="2" t="s">
        <v>24</v>
      </c>
      <c r="C676" s="2">
        <v>43.63</v>
      </c>
      <c r="D676" s="2" t="s">
        <v>66</v>
      </c>
      <c r="E676">
        <v>2014</v>
      </c>
      <c r="F676" t="str">
        <f t="shared" si="26"/>
        <v>Profit</v>
      </c>
      <c r="H676" t="str">
        <f t="shared" si="27"/>
        <v/>
      </c>
      <c r="I676" t="str">
        <f t="shared" si="27"/>
        <v/>
      </c>
      <c r="J676" t="str">
        <f t="shared" si="27"/>
        <v/>
      </c>
      <c r="K676" t="str">
        <f t="shared" si="27"/>
        <v/>
      </c>
    </row>
    <row r="677" spans="1:11" x14ac:dyDescent="0.2">
      <c r="A677" s="2">
        <v>36</v>
      </c>
      <c r="B677" s="2" t="s">
        <v>31</v>
      </c>
      <c r="C677" s="2">
        <v>18.350000000000001</v>
      </c>
      <c r="D677" s="2" t="s">
        <v>29</v>
      </c>
      <c r="E677">
        <v>2014</v>
      </c>
      <c r="F677" t="str">
        <f t="shared" si="26"/>
        <v>Profit</v>
      </c>
      <c r="H677" t="str">
        <f t="shared" si="27"/>
        <v/>
      </c>
      <c r="I677" t="str">
        <f t="shared" si="27"/>
        <v/>
      </c>
      <c r="J677" t="str">
        <f t="shared" si="27"/>
        <v/>
      </c>
      <c r="K677" t="str">
        <f t="shared" si="27"/>
        <v/>
      </c>
    </row>
    <row r="678" spans="1:11" x14ac:dyDescent="0.2">
      <c r="A678" s="2">
        <v>6</v>
      </c>
      <c r="B678" s="2" t="s">
        <v>45</v>
      </c>
      <c r="C678" s="2">
        <v>-82.95</v>
      </c>
      <c r="D678" s="2" t="s">
        <v>29</v>
      </c>
      <c r="E678">
        <v>2014</v>
      </c>
      <c r="F678" t="str">
        <f t="shared" si="26"/>
        <v>Loss</v>
      </c>
      <c r="H678" t="str">
        <f t="shared" si="27"/>
        <v/>
      </c>
      <c r="I678" t="str">
        <f t="shared" si="27"/>
        <v/>
      </c>
      <c r="J678" t="str">
        <f t="shared" si="27"/>
        <v/>
      </c>
      <c r="K678" t="str">
        <f t="shared" si="27"/>
        <v/>
      </c>
    </row>
    <row r="679" spans="1:11" x14ac:dyDescent="0.2">
      <c r="A679" s="2">
        <v>26</v>
      </c>
      <c r="B679" s="2" t="s">
        <v>24</v>
      </c>
      <c r="C679" s="2">
        <v>152.47999999999999</v>
      </c>
      <c r="D679" s="2" t="s">
        <v>29</v>
      </c>
      <c r="E679">
        <v>2014</v>
      </c>
      <c r="F679" t="str">
        <f t="shared" si="26"/>
        <v>Profit</v>
      </c>
      <c r="H679" t="str">
        <f t="shared" si="27"/>
        <v/>
      </c>
      <c r="I679" t="str">
        <f t="shared" si="27"/>
        <v/>
      </c>
      <c r="J679" t="str">
        <f t="shared" si="27"/>
        <v/>
      </c>
      <c r="K679" t="str">
        <f t="shared" si="27"/>
        <v/>
      </c>
    </row>
    <row r="680" spans="1:11" x14ac:dyDescent="0.2">
      <c r="A680" s="2">
        <v>47</v>
      </c>
      <c r="B680" s="2" t="s">
        <v>45</v>
      </c>
      <c r="C680" s="2">
        <v>-189.43</v>
      </c>
      <c r="D680" s="2" t="s">
        <v>29</v>
      </c>
      <c r="E680">
        <v>2014</v>
      </c>
      <c r="F680" t="str">
        <f t="shared" si="26"/>
        <v>Loss</v>
      </c>
      <c r="H680" t="str">
        <f t="shared" si="27"/>
        <v/>
      </c>
      <c r="I680" t="str">
        <f t="shared" si="27"/>
        <v/>
      </c>
      <c r="J680" t="str">
        <f t="shared" si="27"/>
        <v/>
      </c>
      <c r="K680" t="str">
        <f t="shared" si="27"/>
        <v/>
      </c>
    </row>
    <row r="681" spans="1:11" x14ac:dyDescent="0.2">
      <c r="A681" s="2">
        <v>42</v>
      </c>
      <c r="B681" s="2" t="s">
        <v>24</v>
      </c>
      <c r="C681" s="2">
        <v>70.39</v>
      </c>
      <c r="D681" s="2" t="s">
        <v>29</v>
      </c>
      <c r="E681">
        <v>2014</v>
      </c>
      <c r="F681" t="str">
        <f t="shared" si="26"/>
        <v>Profit</v>
      </c>
      <c r="H681" t="str">
        <f t="shared" si="27"/>
        <v/>
      </c>
      <c r="I681" t="str">
        <f t="shared" si="27"/>
        <v/>
      </c>
      <c r="J681" t="str">
        <f t="shared" si="27"/>
        <v/>
      </c>
      <c r="K681" t="str">
        <f t="shared" si="27"/>
        <v/>
      </c>
    </row>
    <row r="682" spans="1:11" x14ac:dyDescent="0.2">
      <c r="A682" s="2">
        <v>27</v>
      </c>
      <c r="B682" s="2" t="s">
        <v>24</v>
      </c>
      <c r="C682" s="2">
        <v>-10.9</v>
      </c>
      <c r="D682" s="2" t="s">
        <v>29</v>
      </c>
      <c r="E682">
        <v>2014</v>
      </c>
      <c r="F682" t="str">
        <f t="shared" si="26"/>
        <v>Loss</v>
      </c>
      <c r="H682" t="str">
        <f t="shared" si="27"/>
        <v/>
      </c>
      <c r="I682" t="str">
        <f t="shared" si="27"/>
        <v/>
      </c>
      <c r="J682" t="str">
        <f t="shared" si="27"/>
        <v/>
      </c>
      <c r="K682" t="str">
        <f t="shared" si="27"/>
        <v/>
      </c>
    </row>
    <row r="683" spans="1:11" x14ac:dyDescent="0.2">
      <c r="A683" s="2">
        <v>19</v>
      </c>
      <c r="B683" s="2" t="s">
        <v>31</v>
      </c>
      <c r="C683" s="2">
        <v>146.31</v>
      </c>
      <c r="D683" s="2" t="s">
        <v>29</v>
      </c>
      <c r="E683">
        <v>2014</v>
      </c>
      <c r="F683" t="str">
        <f t="shared" si="26"/>
        <v>Profit</v>
      </c>
      <c r="H683" t="str">
        <f t="shared" si="27"/>
        <v/>
      </c>
      <c r="I683" t="str">
        <f t="shared" si="27"/>
        <v/>
      </c>
      <c r="J683" t="str">
        <f t="shared" si="27"/>
        <v/>
      </c>
      <c r="K683" t="str">
        <f t="shared" si="27"/>
        <v/>
      </c>
    </row>
    <row r="684" spans="1:11" x14ac:dyDescent="0.2">
      <c r="A684" s="2">
        <v>2</v>
      </c>
      <c r="B684" s="2" t="s">
        <v>24</v>
      </c>
      <c r="C684" s="2">
        <v>-485.44</v>
      </c>
      <c r="D684" s="2" t="s">
        <v>29</v>
      </c>
      <c r="E684">
        <v>2014</v>
      </c>
      <c r="F684" t="str">
        <f t="shared" si="26"/>
        <v>Loss</v>
      </c>
      <c r="H684" t="str">
        <f t="shared" si="27"/>
        <v/>
      </c>
      <c r="I684" t="str">
        <f t="shared" si="27"/>
        <v/>
      </c>
      <c r="J684" t="str">
        <f t="shared" si="27"/>
        <v/>
      </c>
      <c r="K684" t="str">
        <f t="shared" si="27"/>
        <v/>
      </c>
    </row>
    <row r="685" spans="1:11" x14ac:dyDescent="0.2">
      <c r="A685" s="2">
        <v>42</v>
      </c>
      <c r="B685" s="2" t="s">
        <v>45</v>
      </c>
      <c r="C685" s="2">
        <v>344.57</v>
      </c>
      <c r="D685" s="2" t="s">
        <v>38</v>
      </c>
      <c r="E685">
        <v>2014</v>
      </c>
      <c r="F685" t="str">
        <f t="shared" si="26"/>
        <v>Profit</v>
      </c>
      <c r="H685" t="str">
        <f t="shared" si="27"/>
        <v/>
      </c>
      <c r="I685" t="str">
        <f t="shared" si="27"/>
        <v/>
      </c>
      <c r="J685" t="str">
        <f t="shared" si="27"/>
        <v/>
      </c>
      <c r="K685" t="str">
        <f t="shared" si="27"/>
        <v/>
      </c>
    </row>
    <row r="686" spans="1:11" x14ac:dyDescent="0.2">
      <c r="A686" s="2">
        <v>6</v>
      </c>
      <c r="B686" s="2" t="s">
        <v>45</v>
      </c>
      <c r="C686" s="2">
        <v>13.14</v>
      </c>
      <c r="D686" s="2" t="s">
        <v>38</v>
      </c>
      <c r="E686">
        <v>2014</v>
      </c>
      <c r="F686" t="str">
        <f t="shared" si="26"/>
        <v>Profit</v>
      </c>
      <c r="H686" t="str">
        <f t="shared" si="27"/>
        <v/>
      </c>
      <c r="I686" t="str">
        <f t="shared" si="27"/>
        <v/>
      </c>
      <c r="J686" t="str">
        <f t="shared" si="27"/>
        <v/>
      </c>
      <c r="K686" t="str">
        <f t="shared" si="27"/>
        <v/>
      </c>
    </row>
    <row r="687" spans="1:11" x14ac:dyDescent="0.2">
      <c r="A687" s="2">
        <v>5</v>
      </c>
      <c r="B687" s="2" t="s">
        <v>31</v>
      </c>
      <c r="C687" s="2">
        <v>-453.34</v>
      </c>
      <c r="D687" s="2" t="s">
        <v>38</v>
      </c>
      <c r="E687">
        <v>2014</v>
      </c>
      <c r="F687" t="str">
        <f t="shared" si="26"/>
        <v>Loss</v>
      </c>
      <c r="H687" t="str">
        <f t="shared" si="27"/>
        <v/>
      </c>
      <c r="I687" t="str">
        <f t="shared" si="27"/>
        <v/>
      </c>
      <c r="J687" t="str">
        <f t="shared" si="27"/>
        <v>Loss</v>
      </c>
      <c r="K687" t="str">
        <f t="shared" si="27"/>
        <v/>
      </c>
    </row>
    <row r="688" spans="1:11" x14ac:dyDescent="0.2">
      <c r="A688" s="2">
        <v>2</v>
      </c>
      <c r="B688" s="2" t="s">
        <v>45</v>
      </c>
      <c r="C688" s="2">
        <v>-82.06</v>
      </c>
      <c r="D688" s="2" t="s">
        <v>29</v>
      </c>
      <c r="E688">
        <v>2014</v>
      </c>
      <c r="F688" t="str">
        <f t="shared" si="26"/>
        <v>Loss</v>
      </c>
      <c r="H688" t="str">
        <f t="shared" si="27"/>
        <v/>
      </c>
      <c r="I688" t="str">
        <f t="shared" si="27"/>
        <v/>
      </c>
      <c r="J688" t="str">
        <f t="shared" si="27"/>
        <v/>
      </c>
      <c r="K688" t="str">
        <f t="shared" si="27"/>
        <v/>
      </c>
    </row>
    <row r="689" spans="1:11" x14ac:dyDescent="0.2">
      <c r="A689" s="2">
        <v>11</v>
      </c>
      <c r="B689" s="2" t="s">
        <v>31</v>
      </c>
      <c r="C689" s="2">
        <v>-113.4</v>
      </c>
      <c r="D689" s="2" t="s">
        <v>29</v>
      </c>
      <c r="E689">
        <v>2014</v>
      </c>
      <c r="F689" t="str">
        <f t="shared" si="26"/>
        <v>Loss</v>
      </c>
      <c r="H689" t="str">
        <f t="shared" si="27"/>
        <v/>
      </c>
      <c r="I689" t="str">
        <f t="shared" si="27"/>
        <v/>
      </c>
      <c r="J689" t="str">
        <f t="shared" si="27"/>
        <v/>
      </c>
      <c r="K689" t="str">
        <f t="shared" si="27"/>
        <v/>
      </c>
    </row>
    <row r="690" spans="1:11" x14ac:dyDescent="0.2">
      <c r="A690" s="2">
        <v>29</v>
      </c>
      <c r="B690" s="2" t="s">
        <v>24</v>
      </c>
      <c r="C690" s="2">
        <v>512.98</v>
      </c>
      <c r="D690" s="2" t="s">
        <v>22</v>
      </c>
      <c r="E690">
        <v>2014</v>
      </c>
      <c r="F690" t="str">
        <f t="shared" si="26"/>
        <v>Profit</v>
      </c>
      <c r="H690" t="str">
        <f t="shared" si="27"/>
        <v/>
      </c>
      <c r="I690" t="str">
        <f t="shared" si="27"/>
        <v/>
      </c>
      <c r="J690" t="str">
        <f t="shared" si="27"/>
        <v/>
      </c>
      <c r="K690" t="str">
        <f t="shared" si="27"/>
        <v/>
      </c>
    </row>
    <row r="691" spans="1:11" x14ac:dyDescent="0.2">
      <c r="A691" s="2">
        <v>47</v>
      </c>
      <c r="B691" s="2" t="s">
        <v>24</v>
      </c>
      <c r="C691" s="2">
        <v>-59.81</v>
      </c>
      <c r="D691" s="2" t="s">
        <v>29</v>
      </c>
      <c r="E691">
        <v>2014</v>
      </c>
      <c r="F691" t="str">
        <f t="shared" si="26"/>
        <v>Loss</v>
      </c>
      <c r="H691" t="str">
        <f t="shared" si="27"/>
        <v/>
      </c>
      <c r="I691" t="str">
        <f t="shared" si="27"/>
        <v/>
      </c>
      <c r="J691" t="str">
        <f t="shared" si="27"/>
        <v/>
      </c>
      <c r="K691" t="str">
        <f t="shared" si="27"/>
        <v/>
      </c>
    </row>
    <row r="692" spans="1:11" x14ac:dyDescent="0.2">
      <c r="A692" s="2">
        <v>50</v>
      </c>
      <c r="B692" s="2" t="s">
        <v>31</v>
      </c>
      <c r="C692" s="2">
        <v>838.02</v>
      </c>
      <c r="D692" s="2" t="s">
        <v>22</v>
      </c>
      <c r="E692">
        <v>2014</v>
      </c>
      <c r="F692" t="str">
        <f t="shared" si="26"/>
        <v>Profit</v>
      </c>
      <c r="H692" t="str">
        <f t="shared" si="27"/>
        <v/>
      </c>
      <c r="I692" t="str">
        <f t="shared" si="27"/>
        <v/>
      </c>
      <c r="J692" t="str">
        <f t="shared" si="27"/>
        <v/>
      </c>
      <c r="K692" t="str">
        <f t="shared" si="27"/>
        <v/>
      </c>
    </row>
    <row r="693" spans="1:11" x14ac:dyDescent="0.2">
      <c r="A693" s="2">
        <v>50</v>
      </c>
      <c r="B693" s="2" t="s">
        <v>24</v>
      </c>
      <c r="C693" s="2">
        <v>1876.66</v>
      </c>
      <c r="D693" s="2" t="s">
        <v>29</v>
      </c>
      <c r="E693">
        <v>2014</v>
      </c>
      <c r="F693" t="str">
        <f t="shared" si="26"/>
        <v>Profit</v>
      </c>
      <c r="H693" t="str">
        <f t="shared" si="27"/>
        <v/>
      </c>
      <c r="I693" t="str">
        <f t="shared" si="27"/>
        <v/>
      </c>
      <c r="J693" t="str">
        <f t="shared" si="27"/>
        <v/>
      </c>
      <c r="K693" t="str">
        <f t="shared" si="27"/>
        <v/>
      </c>
    </row>
    <row r="694" spans="1:11" x14ac:dyDescent="0.2">
      <c r="A694" s="2">
        <v>35</v>
      </c>
      <c r="B694" s="2" t="s">
        <v>24</v>
      </c>
      <c r="C694" s="2">
        <v>478.79</v>
      </c>
      <c r="D694" s="2" t="s">
        <v>29</v>
      </c>
      <c r="E694">
        <v>2014</v>
      </c>
      <c r="F694" t="str">
        <f t="shared" si="26"/>
        <v>Profit</v>
      </c>
      <c r="H694" t="str">
        <f t="shared" si="27"/>
        <v/>
      </c>
      <c r="I694" t="str">
        <f t="shared" si="27"/>
        <v/>
      </c>
      <c r="J694" t="str">
        <f t="shared" si="27"/>
        <v/>
      </c>
      <c r="K694" t="str">
        <f t="shared" si="27"/>
        <v/>
      </c>
    </row>
    <row r="695" spans="1:11" x14ac:dyDescent="0.2">
      <c r="A695" s="2">
        <v>27</v>
      </c>
      <c r="B695" s="2" t="s">
        <v>45</v>
      </c>
      <c r="C695" s="2">
        <v>1388.64</v>
      </c>
      <c r="D695" s="2" t="s">
        <v>29</v>
      </c>
      <c r="E695">
        <v>2014</v>
      </c>
      <c r="F695" t="str">
        <f t="shared" si="26"/>
        <v>Profit</v>
      </c>
      <c r="H695" t="str">
        <f t="shared" si="27"/>
        <v/>
      </c>
      <c r="I695" t="str">
        <f t="shared" si="27"/>
        <v/>
      </c>
      <c r="J695" t="str">
        <f t="shared" si="27"/>
        <v/>
      </c>
      <c r="K695" t="str">
        <f t="shared" si="27"/>
        <v/>
      </c>
    </row>
    <row r="696" spans="1:11" x14ac:dyDescent="0.2">
      <c r="A696" s="2">
        <v>4</v>
      </c>
      <c r="B696" s="2" t="s">
        <v>31</v>
      </c>
      <c r="C696" s="2">
        <v>-4986.0200000000004</v>
      </c>
      <c r="D696" s="2" t="s">
        <v>29</v>
      </c>
      <c r="E696">
        <v>2014</v>
      </c>
      <c r="F696" t="str">
        <f t="shared" si="26"/>
        <v>Loss</v>
      </c>
      <c r="H696" t="str">
        <f t="shared" si="27"/>
        <v/>
      </c>
      <c r="I696" t="str">
        <f t="shared" si="27"/>
        <v>Loss</v>
      </c>
      <c r="J696" t="str">
        <f t="shared" si="27"/>
        <v/>
      </c>
      <c r="K696" t="str">
        <f t="shared" si="27"/>
        <v/>
      </c>
    </row>
    <row r="697" spans="1:11" x14ac:dyDescent="0.2">
      <c r="A697" s="2">
        <v>27</v>
      </c>
      <c r="B697" s="2" t="s">
        <v>45</v>
      </c>
      <c r="C697" s="2">
        <v>-13.93</v>
      </c>
      <c r="D697" s="2" t="s">
        <v>22</v>
      </c>
      <c r="E697">
        <v>2014</v>
      </c>
      <c r="F697" t="str">
        <f t="shared" si="26"/>
        <v>Loss</v>
      </c>
      <c r="H697" t="str">
        <f t="shared" si="27"/>
        <v/>
      </c>
      <c r="I697" t="str">
        <f t="shared" si="27"/>
        <v/>
      </c>
      <c r="J697" t="str">
        <f t="shared" si="27"/>
        <v/>
      </c>
      <c r="K697" t="str">
        <f t="shared" si="27"/>
        <v/>
      </c>
    </row>
    <row r="698" spans="1:11" x14ac:dyDescent="0.2">
      <c r="A698" s="2">
        <v>24</v>
      </c>
      <c r="B698" s="2" t="s">
        <v>45</v>
      </c>
      <c r="C698" s="2">
        <v>628.29</v>
      </c>
      <c r="D698" s="2" t="s">
        <v>29</v>
      </c>
      <c r="E698">
        <v>2014</v>
      </c>
      <c r="F698" t="str">
        <f t="shared" si="26"/>
        <v>Profit</v>
      </c>
      <c r="H698" t="str">
        <f t="shared" si="27"/>
        <v/>
      </c>
      <c r="I698" t="str">
        <f t="shared" si="27"/>
        <v/>
      </c>
      <c r="J698" t="str">
        <f t="shared" si="27"/>
        <v/>
      </c>
      <c r="K698" t="str">
        <f t="shared" si="27"/>
        <v/>
      </c>
    </row>
    <row r="699" spans="1:11" x14ac:dyDescent="0.2">
      <c r="A699" s="2">
        <v>10</v>
      </c>
      <c r="B699" s="2" t="s">
        <v>31</v>
      </c>
      <c r="C699" s="2">
        <v>-50.9</v>
      </c>
      <c r="D699" s="2" t="s">
        <v>29</v>
      </c>
      <c r="E699">
        <v>2014</v>
      </c>
      <c r="F699" t="str">
        <f t="shared" si="26"/>
        <v>Loss</v>
      </c>
      <c r="H699" t="str">
        <f t="shared" si="27"/>
        <v/>
      </c>
      <c r="I699" t="str">
        <f t="shared" si="27"/>
        <v>Loss</v>
      </c>
      <c r="J699" t="str">
        <f t="shared" si="27"/>
        <v/>
      </c>
      <c r="K699" t="str">
        <f t="shared" si="27"/>
        <v/>
      </c>
    </row>
    <row r="700" spans="1:11" x14ac:dyDescent="0.2">
      <c r="A700" s="2">
        <v>38</v>
      </c>
      <c r="B700" s="2" t="s">
        <v>24</v>
      </c>
      <c r="C700" s="2">
        <v>-15.86</v>
      </c>
      <c r="D700" s="2" t="s">
        <v>29</v>
      </c>
      <c r="E700">
        <v>2014</v>
      </c>
      <c r="F700" t="str">
        <f t="shared" si="26"/>
        <v>Loss</v>
      </c>
      <c r="H700" t="str">
        <f t="shared" si="27"/>
        <v/>
      </c>
      <c r="I700" t="str">
        <f t="shared" si="27"/>
        <v/>
      </c>
      <c r="J700" t="str">
        <f t="shared" si="27"/>
        <v/>
      </c>
      <c r="K700" t="str">
        <f t="shared" si="27"/>
        <v/>
      </c>
    </row>
    <row r="701" spans="1:11" x14ac:dyDescent="0.2">
      <c r="A701" s="2">
        <v>6</v>
      </c>
      <c r="B701" s="2" t="s">
        <v>24</v>
      </c>
      <c r="C701" s="2">
        <v>-14.34</v>
      </c>
      <c r="D701" s="2" t="s">
        <v>22</v>
      </c>
      <c r="E701">
        <v>2014</v>
      </c>
      <c r="F701" t="str">
        <f t="shared" si="26"/>
        <v>Loss</v>
      </c>
      <c r="H701" t="str">
        <f t="shared" si="27"/>
        <v/>
      </c>
      <c r="I701" t="str">
        <f t="shared" si="27"/>
        <v/>
      </c>
      <c r="J701" t="str">
        <f t="shared" si="27"/>
        <v/>
      </c>
      <c r="K701" t="str">
        <f t="shared" si="27"/>
        <v/>
      </c>
    </row>
    <row r="702" spans="1:11" x14ac:dyDescent="0.2">
      <c r="A702" s="2">
        <v>27</v>
      </c>
      <c r="B702" s="2" t="s">
        <v>45</v>
      </c>
      <c r="C702" s="2">
        <v>-90.63</v>
      </c>
      <c r="D702" s="2" t="s">
        <v>22</v>
      </c>
      <c r="E702">
        <v>2014</v>
      </c>
      <c r="F702" t="str">
        <f t="shared" si="26"/>
        <v>Loss</v>
      </c>
      <c r="H702" t="str">
        <f t="shared" si="27"/>
        <v/>
      </c>
      <c r="I702" t="str">
        <f t="shared" si="27"/>
        <v/>
      </c>
      <c r="J702" t="str">
        <f t="shared" si="27"/>
        <v/>
      </c>
      <c r="K702" t="str">
        <f t="shared" si="27"/>
        <v/>
      </c>
    </row>
    <row r="703" spans="1:11" x14ac:dyDescent="0.2">
      <c r="A703" s="2">
        <v>14</v>
      </c>
      <c r="B703" s="2" t="s">
        <v>24</v>
      </c>
      <c r="C703" s="2">
        <v>-109.68</v>
      </c>
      <c r="D703" s="2" t="s">
        <v>22</v>
      </c>
      <c r="E703">
        <v>2014</v>
      </c>
      <c r="F703" t="str">
        <f t="shared" si="26"/>
        <v>Loss</v>
      </c>
      <c r="H703" t="str">
        <f t="shared" si="27"/>
        <v/>
      </c>
      <c r="I703" t="str">
        <f t="shared" si="27"/>
        <v/>
      </c>
      <c r="J703" t="str">
        <f t="shared" si="27"/>
        <v/>
      </c>
      <c r="K703" t="str">
        <f t="shared" si="27"/>
        <v/>
      </c>
    </row>
    <row r="704" spans="1:11" x14ac:dyDescent="0.2">
      <c r="A704" s="2">
        <v>2</v>
      </c>
      <c r="B704" s="2" t="s">
        <v>31</v>
      </c>
      <c r="C704" s="2">
        <v>-353.03</v>
      </c>
      <c r="D704" s="2" t="s">
        <v>29</v>
      </c>
      <c r="E704">
        <v>2014</v>
      </c>
      <c r="F704" t="str">
        <f t="shared" si="26"/>
        <v>Loss</v>
      </c>
      <c r="H704" t="str">
        <f t="shared" si="27"/>
        <v/>
      </c>
      <c r="I704" t="str">
        <f t="shared" si="27"/>
        <v>Loss</v>
      </c>
      <c r="J704" t="str">
        <f t="shared" si="27"/>
        <v/>
      </c>
      <c r="K704" t="str">
        <f t="shared" si="27"/>
        <v/>
      </c>
    </row>
    <row r="705" spans="1:11" x14ac:dyDescent="0.2">
      <c r="A705" s="2">
        <v>44</v>
      </c>
      <c r="B705" s="2" t="s">
        <v>31</v>
      </c>
      <c r="C705" s="2">
        <v>320.24</v>
      </c>
      <c r="D705" s="2" t="s">
        <v>29</v>
      </c>
      <c r="E705">
        <v>2014</v>
      </c>
      <c r="F705" t="str">
        <f t="shared" si="26"/>
        <v>Profit</v>
      </c>
      <c r="H705" t="str">
        <f t="shared" si="27"/>
        <v/>
      </c>
      <c r="I705" t="str">
        <f t="shared" si="27"/>
        <v/>
      </c>
      <c r="J705" t="str">
        <f t="shared" si="27"/>
        <v/>
      </c>
      <c r="K705" t="str">
        <f t="shared" si="27"/>
        <v/>
      </c>
    </row>
    <row r="706" spans="1:11" x14ac:dyDescent="0.2">
      <c r="A706" s="2">
        <v>43</v>
      </c>
      <c r="B706" s="2" t="s">
        <v>45</v>
      </c>
      <c r="C706" s="2">
        <v>-72.959999999999994</v>
      </c>
      <c r="D706" s="2" t="s">
        <v>29</v>
      </c>
      <c r="E706">
        <v>2014</v>
      </c>
      <c r="F706" t="str">
        <f t="shared" si="26"/>
        <v>Loss</v>
      </c>
      <c r="H706" t="str">
        <f t="shared" si="27"/>
        <v/>
      </c>
      <c r="I706" t="str">
        <f t="shared" si="27"/>
        <v/>
      </c>
      <c r="J706" t="str">
        <f t="shared" si="27"/>
        <v/>
      </c>
      <c r="K706" t="str">
        <f t="shared" si="27"/>
        <v/>
      </c>
    </row>
    <row r="707" spans="1:11" x14ac:dyDescent="0.2">
      <c r="A707" s="2">
        <v>15</v>
      </c>
      <c r="B707" s="2" t="s">
        <v>31</v>
      </c>
      <c r="C707" s="2">
        <v>9.7899999999999991</v>
      </c>
      <c r="D707" s="2" t="s">
        <v>66</v>
      </c>
      <c r="E707">
        <v>2014</v>
      </c>
      <c r="F707" t="str">
        <f t="shared" ref="F707:F770" si="28">IF(C707&lt;0,"Loss","Profit")</f>
        <v>Profit</v>
      </c>
      <c r="H707" t="str">
        <f t="shared" si="27"/>
        <v/>
      </c>
      <c r="I707" t="str">
        <f t="shared" si="27"/>
        <v/>
      </c>
      <c r="J707" t="str">
        <f t="shared" si="27"/>
        <v/>
      </c>
      <c r="K707" t="str">
        <f t="shared" si="27"/>
        <v/>
      </c>
    </row>
    <row r="708" spans="1:11" x14ac:dyDescent="0.2">
      <c r="A708" s="2">
        <v>23</v>
      </c>
      <c r="B708" s="2" t="s">
        <v>24</v>
      </c>
      <c r="C708" s="2">
        <v>22.57</v>
      </c>
      <c r="D708" s="2" t="s">
        <v>29</v>
      </c>
      <c r="E708">
        <v>2014</v>
      </c>
      <c r="F708" t="str">
        <f t="shared" si="28"/>
        <v>Profit</v>
      </c>
      <c r="H708" t="str">
        <f t="shared" si="27"/>
        <v/>
      </c>
      <c r="I708" t="str">
        <f t="shared" si="27"/>
        <v/>
      </c>
      <c r="J708" t="str">
        <f t="shared" si="27"/>
        <v/>
      </c>
      <c r="K708" t="str">
        <f t="shared" si="27"/>
        <v/>
      </c>
    </row>
    <row r="709" spans="1:11" x14ac:dyDescent="0.2">
      <c r="A709" s="2">
        <v>20</v>
      </c>
      <c r="B709" s="2" t="s">
        <v>24</v>
      </c>
      <c r="C709" s="2">
        <v>45.09</v>
      </c>
      <c r="D709" s="2" t="s">
        <v>29</v>
      </c>
      <c r="E709">
        <v>2014</v>
      </c>
      <c r="F709" t="str">
        <f t="shared" si="28"/>
        <v>Profit</v>
      </c>
      <c r="H709" t="str">
        <f t="shared" si="27"/>
        <v/>
      </c>
      <c r="I709" t="str">
        <f t="shared" si="27"/>
        <v/>
      </c>
      <c r="J709" t="str">
        <f t="shared" si="27"/>
        <v/>
      </c>
      <c r="K709" t="str">
        <f t="shared" si="27"/>
        <v/>
      </c>
    </row>
    <row r="710" spans="1:11" x14ac:dyDescent="0.2">
      <c r="A710" s="2">
        <v>25</v>
      </c>
      <c r="B710" s="2" t="s">
        <v>24</v>
      </c>
      <c r="C710" s="2">
        <v>151.91</v>
      </c>
      <c r="D710" s="2" t="s">
        <v>29</v>
      </c>
      <c r="E710">
        <v>2014</v>
      </c>
      <c r="F710" t="str">
        <f t="shared" si="28"/>
        <v>Profit</v>
      </c>
      <c r="H710" t="str">
        <f t="shared" si="27"/>
        <v/>
      </c>
      <c r="I710" t="str">
        <f t="shared" si="27"/>
        <v/>
      </c>
      <c r="J710" t="str">
        <f t="shared" si="27"/>
        <v/>
      </c>
      <c r="K710" t="str">
        <f t="shared" si="27"/>
        <v/>
      </c>
    </row>
    <row r="711" spans="1:11" x14ac:dyDescent="0.2">
      <c r="A711" s="2">
        <v>30</v>
      </c>
      <c r="B711" s="2" t="s">
        <v>24</v>
      </c>
      <c r="C711" s="2">
        <v>21.13</v>
      </c>
      <c r="D711" s="2" t="s">
        <v>66</v>
      </c>
      <c r="E711">
        <v>2014</v>
      </c>
      <c r="F711" t="str">
        <f t="shared" si="28"/>
        <v>Profit</v>
      </c>
      <c r="H711" t="str">
        <f t="shared" si="27"/>
        <v/>
      </c>
      <c r="I711" t="str">
        <f t="shared" si="27"/>
        <v/>
      </c>
      <c r="J711" t="str">
        <f t="shared" si="27"/>
        <v/>
      </c>
      <c r="K711" t="str">
        <f t="shared" si="27"/>
        <v/>
      </c>
    </row>
    <row r="712" spans="1:11" x14ac:dyDescent="0.2">
      <c r="A712" s="2">
        <v>15</v>
      </c>
      <c r="B712" s="2" t="s">
        <v>31</v>
      </c>
      <c r="C712" s="2">
        <v>-87.18</v>
      </c>
      <c r="D712" s="2" t="s">
        <v>66</v>
      </c>
      <c r="E712">
        <v>2014</v>
      </c>
      <c r="F712" t="str">
        <f t="shared" si="28"/>
        <v>Loss</v>
      </c>
      <c r="H712" t="str">
        <f t="shared" si="27"/>
        <v/>
      </c>
      <c r="I712" t="str">
        <f t="shared" si="27"/>
        <v/>
      </c>
      <c r="J712" t="str">
        <f t="shared" si="27"/>
        <v/>
      </c>
      <c r="K712" t="str">
        <f t="shared" si="27"/>
        <v/>
      </c>
    </row>
    <row r="713" spans="1:11" x14ac:dyDescent="0.2">
      <c r="A713" s="2">
        <v>49</v>
      </c>
      <c r="B713" s="2" t="s">
        <v>31</v>
      </c>
      <c r="C713" s="2">
        <v>1471.27</v>
      </c>
      <c r="D713" s="2" t="s">
        <v>66</v>
      </c>
      <c r="E713">
        <v>2014</v>
      </c>
      <c r="F713" t="str">
        <f t="shared" si="28"/>
        <v>Profit</v>
      </c>
      <c r="H713" t="str">
        <f t="shared" si="27"/>
        <v/>
      </c>
      <c r="I713" t="str">
        <f t="shared" si="27"/>
        <v/>
      </c>
      <c r="J713" t="str">
        <f t="shared" si="27"/>
        <v/>
      </c>
      <c r="K713" t="str">
        <f t="shared" si="27"/>
        <v/>
      </c>
    </row>
    <row r="714" spans="1:11" x14ac:dyDescent="0.2">
      <c r="A714" s="2">
        <v>10</v>
      </c>
      <c r="B714" s="2" t="s">
        <v>24</v>
      </c>
      <c r="C714" s="2">
        <v>328.72</v>
      </c>
      <c r="D714" s="2" t="s">
        <v>38</v>
      </c>
      <c r="E714">
        <v>2014</v>
      </c>
      <c r="F714" t="str">
        <f t="shared" si="28"/>
        <v>Profit</v>
      </c>
      <c r="H714" t="str">
        <f t="shared" si="27"/>
        <v/>
      </c>
      <c r="I714" t="str">
        <f t="shared" si="27"/>
        <v/>
      </c>
      <c r="J714" t="str">
        <f t="shared" si="27"/>
        <v/>
      </c>
      <c r="K714" t="str">
        <f t="shared" si="27"/>
        <v/>
      </c>
    </row>
    <row r="715" spans="1:11" x14ac:dyDescent="0.2">
      <c r="A715" s="2">
        <v>2</v>
      </c>
      <c r="B715" s="2" t="s">
        <v>31</v>
      </c>
      <c r="C715" s="2">
        <v>-517.38</v>
      </c>
      <c r="D715" s="2" t="s">
        <v>38</v>
      </c>
      <c r="E715">
        <v>2014</v>
      </c>
      <c r="F715" t="str">
        <f t="shared" si="28"/>
        <v>Loss</v>
      </c>
      <c r="H715" t="str">
        <f t="shared" si="27"/>
        <v/>
      </c>
      <c r="I715" t="str">
        <f t="shared" si="27"/>
        <v/>
      </c>
      <c r="J715" t="str">
        <f t="shared" si="27"/>
        <v>Loss</v>
      </c>
      <c r="K715" t="str">
        <f t="shared" si="27"/>
        <v/>
      </c>
    </row>
    <row r="716" spans="1:11" x14ac:dyDescent="0.2">
      <c r="A716" s="2">
        <v>19</v>
      </c>
      <c r="B716" s="2" t="s">
        <v>24</v>
      </c>
      <c r="C716" s="2">
        <v>192.97</v>
      </c>
      <c r="D716" s="2" t="s">
        <v>38</v>
      </c>
      <c r="E716">
        <v>2014</v>
      </c>
      <c r="F716" t="str">
        <f t="shared" si="28"/>
        <v>Profit</v>
      </c>
      <c r="H716" t="str">
        <f t="shared" si="27"/>
        <v/>
      </c>
      <c r="I716" t="str">
        <f t="shared" si="27"/>
        <v/>
      </c>
      <c r="J716" t="str">
        <f t="shared" si="27"/>
        <v/>
      </c>
      <c r="K716" t="str">
        <f t="shared" si="27"/>
        <v/>
      </c>
    </row>
    <row r="717" spans="1:11" x14ac:dyDescent="0.2">
      <c r="A717" s="2">
        <v>13</v>
      </c>
      <c r="B717" s="2" t="s">
        <v>24</v>
      </c>
      <c r="C717" s="2">
        <v>112.71</v>
      </c>
      <c r="D717" s="2" t="s">
        <v>29</v>
      </c>
      <c r="E717">
        <v>2014</v>
      </c>
      <c r="F717" t="str">
        <f t="shared" si="28"/>
        <v>Profit</v>
      </c>
      <c r="H717" t="str">
        <f t="shared" si="27"/>
        <v/>
      </c>
      <c r="I717" t="str">
        <f t="shared" si="27"/>
        <v/>
      </c>
      <c r="J717" t="str">
        <f t="shared" si="27"/>
        <v/>
      </c>
      <c r="K717" t="str">
        <f t="shared" si="27"/>
        <v/>
      </c>
    </row>
    <row r="718" spans="1:11" x14ac:dyDescent="0.2">
      <c r="A718" s="2">
        <v>49</v>
      </c>
      <c r="B718" s="2" t="s">
        <v>24</v>
      </c>
      <c r="C718" s="2">
        <v>-143.44999999999999</v>
      </c>
      <c r="D718" s="2" t="s">
        <v>29</v>
      </c>
      <c r="E718">
        <v>2014</v>
      </c>
      <c r="F718" t="str">
        <f t="shared" si="28"/>
        <v>Loss</v>
      </c>
      <c r="H718" t="str">
        <f t="shared" si="27"/>
        <v/>
      </c>
      <c r="I718" t="str">
        <f t="shared" si="27"/>
        <v/>
      </c>
      <c r="J718" t="str">
        <f t="shared" si="27"/>
        <v/>
      </c>
      <c r="K718" t="str">
        <f t="shared" si="27"/>
        <v/>
      </c>
    </row>
    <row r="719" spans="1:11" x14ac:dyDescent="0.2">
      <c r="A719" s="2">
        <v>15</v>
      </c>
      <c r="B719" s="2" t="s">
        <v>24</v>
      </c>
      <c r="C719" s="2">
        <v>24.99</v>
      </c>
      <c r="D719" s="2" t="s">
        <v>29</v>
      </c>
      <c r="E719">
        <v>2014</v>
      </c>
      <c r="F719" t="str">
        <f t="shared" si="28"/>
        <v>Profit</v>
      </c>
      <c r="H719" t="str">
        <f t="shared" si="27"/>
        <v/>
      </c>
      <c r="I719" t="str">
        <f t="shared" si="27"/>
        <v/>
      </c>
      <c r="J719" t="str">
        <f t="shared" si="27"/>
        <v/>
      </c>
      <c r="K719" t="str">
        <f t="shared" si="27"/>
        <v/>
      </c>
    </row>
    <row r="720" spans="1:11" x14ac:dyDescent="0.2">
      <c r="A720" s="2">
        <v>12</v>
      </c>
      <c r="B720" s="2" t="s">
        <v>45</v>
      </c>
      <c r="C720" s="2">
        <v>-0.75</v>
      </c>
      <c r="D720" s="2" t="s">
        <v>38</v>
      </c>
      <c r="E720">
        <v>2014</v>
      </c>
      <c r="F720" t="str">
        <f t="shared" si="28"/>
        <v>Loss</v>
      </c>
      <c r="H720" t="str">
        <f t="shared" si="27"/>
        <v/>
      </c>
      <c r="I720" t="str">
        <f t="shared" si="27"/>
        <v/>
      </c>
      <c r="J720" t="str">
        <f t="shared" si="27"/>
        <v/>
      </c>
      <c r="K720" t="str">
        <f t="shared" si="27"/>
        <v/>
      </c>
    </row>
    <row r="721" spans="1:11" x14ac:dyDescent="0.2">
      <c r="A721" s="2">
        <v>31</v>
      </c>
      <c r="B721" s="2" t="s">
        <v>24</v>
      </c>
      <c r="C721" s="2">
        <v>431.84</v>
      </c>
      <c r="D721" s="2" t="s">
        <v>38</v>
      </c>
      <c r="E721">
        <v>2014</v>
      </c>
      <c r="F721" t="str">
        <f t="shared" si="28"/>
        <v>Profit</v>
      </c>
      <c r="H721" t="str">
        <f t="shared" si="27"/>
        <v/>
      </c>
      <c r="I721" t="str">
        <f t="shared" si="27"/>
        <v/>
      </c>
      <c r="J721" t="str">
        <f t="shared" si="27"/>
        <v/>
      </c>
      <c r="K721" t="str">
        <f t="shared" si="27"/>
        <v/>
      </c>
    </row>
    <row r="722" spans="1:11" x14ac:dyDescent="0.2">
      <c r="A722" s="2">
        <v>37</v>
      </c>
      <c r="B722" s="2" t="s">
        <v>31</v>
      </c>
      <c r="C722" s="2">
        <v>23.99</v>
      </c>
      <c r="D722" s="2" t="s">
        <v>38</v>
      </c>
      <c r="E722">
        <v>2014</v>
      </c>
      <c r="F722" t="str">
        <f t="shared" si="28"/>
        <v>Profit</v>
      </c>
      <c r="H722" t="str">
        <f t="shared" si="27"/>
        <v/>
      </c>
      <c r="I722" t="str">
        <f t="shared" si="27"/>
        <v/>
      </c>
      <c r="J722" t="str">
        <f t="shared" si="27"/>
        <v/>
      </c>
      <c r="K722" t="str">
        <f t="shared" si="27"/>
        <v/>
      </c>
    </row>
    <row r="723" spans="1:11" x14ac:dyDescent="0.2">
      <c r="A723" s="2">
        <v>50</v>
      </c>
      <c r="B723" s="2" t="s">
        <v>31</v>
      </c>
      <c r="C723" s="2">
        <v>1385.16</v>
      </c>
      <c r="D723" s="2" t="s">
        <v>38</v>
      </c>
      <c r="E723">
        <v>2014</v>
      </c>
      <c r="F723" t="str">
        <f t="shared" si="28"/>
        <v>Profit</v>
      </c>
      <c r="H723" t="str">
        <f t="shared" si="27"/>
        <v/>
      </c>
      <c r="I723" t="str">
        <f t="shared" si="27"/>
        <v/>
      </c>
      <c r="J723" t="str">
        <f t="shared" si="27"/>
        <v/>
      </c>
      <c r="K723" t="str">
        <f t="shared" si="27"/>
        <v/>
      </c>
    </row>
    <row r="724" spans="1:11" x14ac:dyDescent="0.2">
      <c r="A724" s="2">
        <v>19</v>
      </c>
      <c r="B724" s="2" t="s">
        <v>24</v>
      </c>
      <c r="C724" s="2">
        <v>88.36</v>
      </c>
      <c r="D724" s="2" t="s">
        <v>29</v>
      </c>
      <c r="E724">
        <v>2014</v>
      </c>
      <c r="F724" t="str">
        <f t="shared" si="28"/>
        <v>Profit</v>
      </c>
      <c r="H724" t="str">
        <f t="shared" si="27"/>
        <v/>
      </c>
      <c r="I724" t="str">
        <f t="shared" si="27"/>
        <v/>
      </c>
      <c r="J724" t="str">
        <f t="shared" si="27"/>
        <v/>
      </c>
      <c r="K724" t="str">
        <f t="shared" si="27"/>
        <v/>
      </c>
    </row>
    <row r="725" spans="1:11" x14ac:dyDescent="0.2">
      <c r="A725" s="2">
        <v>23</v>
      </c>
      <c r="B725" s="2" t="s">
        <v>45</v>
      </c>
      <c r="C725" s="2">
        <v>208.27</v>
      </c>
      <c r="D725" s="2" t="s">
        <v>66</v>
      </c>
      <c r="E725">
        <v>2014</v>
      </c>
      <c r="F725" t="str">
        <f t="shared" si="28"/>
        <v>Profit</v>
      </c>
      <c r="H725" t="str">
        <f t="shared" si="27"/>
        <v/>
      </c>
      <c r="I725" t="str">
        <f t="shared" si="27"/>
        <v/>
      </c>
      <c r="J725" t="str">
        <f t="shared" si="27"/>
        <v/>
      </c>
      <c r="K725" t="str">
        <f t="shared" si="27"/>
        <v/>
      </c>
    </row>
    <row r="726" spans="1:11" x14ac:dyDescent="0.2">
      <c r="A726" s="2">
        <v>8</v>
      </c>
      <c r="B726" s="2" t="s">
        <v>45</v>
      </c>
      <c r="C726" s="2">
        <v>52.14</v>
      </c>
      <c r="D726" s="2" t="s">
        <v>29</v>
      </c>
      <c r="E726">
        <v>2014</v>
      </c>
      <c r="F726" t="str">
        <f t="shared" si="28"/>
        <v>Profit</v>
      </c>
      <c r="H726" t="str">
        <f t="shared" si="27"/>
        <v/>
      </c>
      <c r="I726" t="str">
        <f t="shared" si="27"/>
        <v/>
      </c>
      <c r="J726" t="str">
        <f t="shared" si="27"/>
        <v/>
      </c>
      <c r="K726" t="str">
        <f t="shared" si="27"/>
        <v/>
      </c>
    </row>
    <row r="727" spans="1:11" x14ac:dyDescent="0.2">
      <c r="A727" s="2">
        <v>24</v>
      </c>
      <c r="B727" s="2" t="s">
        <v>24</v>
      </c>
      <c r="C727" s="2">
        <v>704.71</v>
      </c>
      <c r="D727" s="2" t="s">
        <v>29</v>
      </c>
      <c r="E727">
        <v>2014</v>
      </c>
      <c r="F727" t="str">
        <f t="shared" si="28"/>
        <v>Profit</v>
      </c>
      <c r="H727" t="str">
        <f t="shared" si="27"/>
        <v/>
      </c>
      <c r="I727" t="str">
        <f t="shared" si="27"/>
        <v/>
      </c>
      <c r="J727" t="str">
        <f t="shared" si="27"/>
        <v/>
      </c>
      <c r="K727" t="str">
        <f t="shared" si="27"/>
        <v/>
      </c>
    </row>
    <row r="728" spans="1:11" x14ac:dyDescent="0.2">
      <c r="A728" s="2">
        <v>38</v>
      </c>
      <c r="B728" s="2" t="s">
        <v>31</v>
      </c>
      <c r="C728" s="2">
        <v>376.81</v>
      </c>
      <c r="D728" s="2" t="s">
        <v>29</v>
      </c>
      <c r="E728">
        <v>2014</v>
      </c>
      <c r="F728" t="str">
        <f t="shared" si="28"/>
        <v>Profit</v>
      </c>
      <c r="H728" t="str">
        <f t="shared" si="27"/>
        <v/>
      </c>
      <c r="I728" t="str">
        <f t="shared" si="27"/>
        <v/>
      </c>
      <c r="J728" t="str">
        <f t="shared" si="27"/>
        <v/>
      </c>
      <c r="K728" t="str">
        <f t="shared" si="27"/>
        <v/>
      </c>
    </row>
    <row r="729" spans="1:11" x14ac:dyDescent="0.2">
      <c r="A729" s="2">
        <v>9</v>
      </c>
      <c r="B729" s="2" t="s">
        <v>45</v>
      </c>
      <c r="C729" s="2">
        <v>223.88</v>
      </c>
      <c r="D729" s="2" t="s">
        <v>29</v>
      </c>
      <c r="E729">
        <v>2014</v>
      </c>
      <c r="F729" t="str">
        <f t="shared" si="28"/>
        <v>Profit</v>
      </c>
      <c r="H729" t="str">
        <f t="shared" ref="H729:K792" si="29">IF($D729=H$1,IF($B729="Technology",IF($A729&lt;11,$F729,""),""),"")</f>
        <v/>
      </c>
      <c r="I729" t="str">
        <f t="shared" si="29"/>
        <v/>
      </c>
      <c r="J729" t="str">
        <f t="shared" si="29"/>
        <v/>
      </c>
      <c r="K729" t="str">
        <f t="shared" si="29"/>
        <v/>
      </c>
    </row>
    <row r="730" spans="1:11" x14ac:dyDescent="0.2">
      <c r="A730" s="2">
        <v>50</v>
      </c>
      <c r="B730" s="2" t="s">
        <v>31</v>
      </c>
      <c r="C730" s="2">
        <v>2998.2</v>
      </c>
      <c r="D730" s="2" t="s">
        <v>29</v>
      </c>
      <c r="E730">
        <v>2014</v>
      </c>
      <c r="F730" t="str">
        <f t="shared" si="28"/>
        <v>Profit</v>
      </c>
      <c r="H730" t="str">
        <f t="shared" si="29"/>
        <v/>
      </c>
      <c r="I730" t="str">
        <f t="shared" si="29"/>
        <v/>
      </c>
      <c r="J730" t="str">
        <f t="shared" si="29"/>
        <v/>
      </c>
      <c r="K730" t="str">
        <f t="shared" si="29"/>
        <v/>
      </c>
    </row>
    <row r="731" spans="1:11" x14ac:dyDescent="0.2">
      <c r="A731" s="2">
        <v>44</v>
      </c>
      <c r="B731" s="2" t="s">
        <v>45</v>
      </c>
      <c r="C731" s="2">
        <v>5039.55</v>
      </c>
      <c r="D731" s="2" t="s">
        <v>38</v>
      </c>
      <c r="E731">
        <v>2014</v>
      </c>
      <c r="F731" t="str">
        <f t="shared" si="28"/>
        <v>Profit</v>
      </c>
      <c r="H731" t="str">
        <f t="shared" si="29"/>
        <v/>
      </c>
      <c r="I731" t="str">
        <f t="shared" si="29"/>
        <v/>
      </c>
      <c r="J731" t="str">
        <f t="shared" si="29"/>
        <v/>
      </c>
      <c r="K731" t="str">
        <f t="shared" si="29"/>
        <v/>
      </c>
    </row>
    <row r="732" spans="1:11" x14ac:dyDescent="0.2">
      <c r="A732" s="2">
        <v>39</v>
      </c>
      <c r="B732" s="2" t="s">
        <v>31</v>
      </c>
      <c r="C732" s="2">
        <v>677.35</v>
      </c>
      <c r="D732" s="2" t="s">
        <v>38</v>
      </c>
      <c r="E732">
        <v>2014</v>
      </c>
      <c r="F732" t="str">
        <f t="shared" si="28"/>
        <v>Profit</v>
      </c>
      <c r="H732" t="str">
        <f t="shared" si="29"/>
        <v/>
      </c>
      <c r="I732" t="str">
        <f t="shared" si="29"/>
        <v/>
      </c>
      <c r="J732" t="str">
        <f t="shared" si="29"/>
        <v/>
      </c>
      <c r="K732" t="str">
        <f t="shared" si="29"/>
        <v/>
      </c>
    </row>
    <row r="733" spans="1:11" x14ac:dyDescent="0.2">
      <c r="A733" s="2">
        <v>39</v>
      </c>
      <c r="B733" s="2" t="s">
        <v>24</v>
      </c>
      <c r="C733" s="2">
        <v>5087.2700000000004</v>
      </c>
      <c r="D733" s="2" t="s">
        <v>29</v>
      </c>
      <c r="E733">
        <v>2014</v>
      </c>
      <c r="F733" t="str">
        <f t="shared" si="28"/>
        <v>Profit</v>
      </c>
      <c r="H733" t="str">
        <f t="shared" si="29"/>
        <v/>
      </c>
      <c r="I733" t="str">
        <f t="shared" si="29"/>
        <v/>
      </c>
      <c r="J733" t="str">
        <f t="shared" si="29"/>
        <v/>
      </c>
      <c r="K733" t="str">
        <f t="shared" si="29"/>
        <v/>
      </c>
    </row>
    <row r="734" spans="1:11" x14ac:dyDescent="0.2">
      <c r="A734" s="2">
        <v>25</v>
      </c>
      <c r="B734" s="2" t="s">
        <v>45</v>
      </c>
      <c r="C734" s="2">
        <v>1659</v>
      </c>
      <c r="D734" s="2" t="s">
        <v>29</v>
      </c>
      <c r="E734">
        <v>2014</v>
      </c>
      <c r="F734" t="str">
        <f t="shared" si="28"/>
        <v>Profit</v>
      </c>
      <c r="H734" t="str">
        <f t="shared" si="29"/>
        <v/>
      </c>
      <c r="I734" t="str">
        <f t="shared" si="29"/>
        <v/>
      </c>
      <c r="J734" t="str">
        <f t="shared" si="29"/>
        <v/>
      </c>
      <c r="K734" t="str">
        <f t="shared" si="29"/>
        <v/>
      </c>
    </row>
    <row r="735" spans="1:11" x14ac:dyDescent="0.2">
      <c r="A735" s="2">
        <v>18</v>
      </c>
      <c r="B735" s="2" t="s">
        <v>45</v>
      </c>
      <c r="C735" s="2">
        <v>262.99</v>
      </c>
      <c r="D735" s="2" t="s">
        <v>29</v>
      </c>
      <c r="E735">
        <v>2014</v>
      </c>
      <c r="F735" t="str">
        <f t="shared" si="28"/>
        <v>Profit</v>
      </c>
      <c r="H735" t="str">
        <f t="shared" si="29"/>
        <v/>
      </c>
      <c r="I735" t="str">
        <f t="shared" si="29"/>
        <v/>
      </c>
      <c r="J735" t="str">
        <f t="shared" si="29"/>
        <v/>
      </c>
      <c r="K735" t="str">
        <f t="shared" si="29"/>
        <v/>
      </c>
    </row>
    <row r="736" spans="1:11" x14ac:dyDescent="0.2">
      <c r="A736" s="2">
        <v>13</v>
      </c>
      <c r="B736" s="2" t="s">
        <v>24</v>
      </c>
      <c r="C736" s="2">
        <v>17.12</v>
      </c>
      <c r="D736" s="2" t="s">
        <v>38</v>
      </c>
      <c r="E736">
        <v>2014</v>
      </c>
      <c r="F736" t="str">
        <f t="shared" si="28"/>
        <v>Profit</v>
      </c>
      <c r="H736" t="str">
        <f t="shared" si="29"/>
        <v/>
      </c>
      <c r="I736" t="str">
        <f t="shared" si="29"/>
        <v/>
      </c>
      <c r="J736" t="str">
        <f t="shared" si="29"/>
        <v/>
      </c>
      <c r="K736" t="str">
        <f t="shared" si="29"/>
        <v/>
      </c>
    </row>
    <row r="737" spans="1:11" x14ac:dyDescent="0.2">
      <c r="A737" s="2">
        <v>3</v>
      </c>
      <c r="B737" s="2" t="s">
        <v>24</v>
      </c>
      <c r="C737" s="2">
        <v>2.98</v>
      </c>
      <c r="D737" s="2" t="s">
        <v>29</v>
      </c>
      <c r="E737">
        <v>2014</v>
      </c>
      <c r="F737" t="str">
        <f t="shared" si="28"/>
        <v>Profit</v>
      </c>
      <c r="H737" t="str">
        <f t="shared" si="29"/>
        <v/>
      </c>
      <c r="I737" t="str">
        <f t="shared" si="29"/>
        <v/>
      </c>
      <c r="J737" t="str">
        <f t="shared" si="29"/>
        <v/>
      </c>
      <c r="K737" t="str">
        <f t="shared" si="29"/>
        <v/>
      </c>
    </row>
    <row r="738" spans="1:11" x14ac:dyDescent="0.2">
      <c r="A738" s="2">
        <v>8</v>
      </c>
      <c r="B738" s="2" t="s">
        <v>31</v>
      </c>
      <c r="C738" s="2">
        <v>-7.7</v>
      </c>
      <c r="D738" s="2" t="s">
        <v>29</v>
      </c>
      <c r="E738">
        <v>2014</v>
      </c>
      <c r="F738" t="str">
        <f t="shared" si="28"/>
        <v>Loss</v>
      </c>
      <c r="H738" t="str">
        <f t="shared" si="29"/>
        <v/>
      </c>
      <c r="I738" t="str">
        <f t="shared" si="29"/>
        <v>Loss</v>
      </c>
      <c r="J738" t="str">
        <f t="shared" si="29"/>
        <v/>
      </c>
      <c r="K738" t="str">
        <f t="shared" si="29"/>
        <v/>
      </c>
    </row>
    <row r="739" spans="1:11" x14ac:dyDescent="0.2">
      <c r="A739" s="2">
        <v>5</v>
      </c>
      <c r="B739" s="2" t="s">
        <v>24</v>
      </c>
      <c r="C739" s="2">
        <v>-16.88</v>
      </c>
      <c r="D739" s="2" t="s">
        <v>66</v>
      </c>
      <c r="E739">
        <v>2014</v>
      </c>
      <c r="F739" t="str">
        <f t="shared" si="28"/>
        <v>Loss</v>
      </c>
      <c r="H739" t="str">
        <f t="shared" si="29"/>
        <v/>
      </c>
      <c r="I739" t="str">
        <f t="shared" si="29"/>
        <v/>
      </c>
      <c r="J739" t="str">
        <f t="shared" si="29"/>
        <v/>
      </c>
      <c r="K739" t="str">
        <f t="shared" si="29"/>
        <v/>
      </c>
    </row>
    <row r="740" spans="1:11" x14ac:dyDescent="0.2">
      <c r="A740" s="2">
        <v>19</v>
      </c>
      <c r="B740" s="2" t="s">
        <v>31</v>
      </c>
      <c r="C740" s="2">
        <v>2813.62</v>
      </c>
      <c r="D740" s="2" t="s">
        <v>66</v>
      </c>
      <c r="E740">
        <v>2014</v>
      </c>
      <c r="F740" t="str">
        <f t="shared" si="28"/>
        <v>Profit</v>
      </c>
      <c r="H740" t="str">
        <f t="shared" si="29"/>
        <v/>
      </c>
      <c r="I740" t="str">
        <f t="shared" si="29"/>
        <v/>
      </c>
      <c r="J740" t="str">
        <f t="shared" si="29"/>
        <v/>
      </c>
      <c r="K740" t="str">
        <f t="shared" si="29"/>
        <v/>
      </c>
    </row>
    <row r="741" spans="1:11" x14ac:dyDescent="0.2">
      <c r="A741" s="2">
        <v>12</v>
      </c>
      <c r="B741" s="2" t="s">
        <v>45</v>
      </c>
      <c r="C741" s="2">
        <v>278.67</v>
      </c>
      <c r="D741" s="2" t="s">
        <v>38</v>
      </c>
      <c r="E741">
        <v>2014</v>
      </c>
      <c r="F741" t="str">
        <f t="shared" si="28"/>
        <v>Profit</v>
      </c>
      <c r="H741" t="str">
        <f t="shared" si="29"/>
        <v/>
      </c>
      <c r="I741" t="str">
        <f t="shared" si="29"/>
        <v/>
      </c>
      <c r="J741" t="str">
        <f t="shared" si="29"/>
        <v/>
      </c>
      <c r="K741" t="str">
        <f t="shared" si="29"/>
        <v/>
      </c>
    </row>
    <row r="742" spans="1:11" x14ac:dyDescent="0.2">
      <c r="A742" s="2">
        <v>25</v>
      </c>
      <c r="B742" s="2" t="s">
        <v>45</v>
      </c>
      <c r="C742" s="2">
        <v>-55.21</v>
      </c>
      <c r="D742" s="2" t="s">
        <v>38</v>
      </c>
      <c r="E742">
        <v>2014</v>
      </c>
      <c r="F742" t="str">
        <f t="shared" si="28"/>
        <v>Loss</v>
      </c>
      <c r="H742" t="str">
        <f t="shared" si="29"/>
        <v/>
      </c>
      <c r="I742" t="str">
        <f t="shared" si="29"/>
        <v/>
      </c>
      <c r="J742" t="str">
        <f t="shared" si="29"/>
        <v/>
      </c>
      <c r="K742" t="str">
        <f t="shared" si="29"/>
        <v/>
      </c>
    </row>
    <row r="743" spans="1:11" x14ac:dyDescent="0.2">
      <c r="A743" s="2">
        <v>39</v>
      </c>
      <c r="B743" s="2" t="s">
        <v>24</v>
      </c>
      <c r="C743" s="2">
        <v>-50.32</v>
      </c>
      <c r="D743" s="2" t="s">
        <v>29</v>
      </c>
      <c r="E743">
        <v>2014</v>
      </c>
      <c r="F743" t="str">
        <f t="shared" si="28"/>
        <v>Loss</v>
      </c>
      <c r="H743" t="str">
        <f t="shared" si="29"/>
        <v/>
      </c>
      <c r="I743" t="str">
        <f t="shared" si="29"/>
        <v/>
      </c>
      <c r="J743" t="str">
        <f t="shared" si="29"/>
        <v/>
      </c>
      <c r="K743" t="str">
        <f t="shared" si="29"/>
        <v/>
      </c>
    </row>
    <row r="744" spans="1:11" x14ac:dyDescent="0.2">
      <c r="A744" s="2">
        <v>27</v>
      </c>
      <c r="B744" s="2" t="s">
        <v>24</v>
      </c>
      <c r="C744" s="2">
        <v>-736.41</v>
      </c>
      <c r="D744" s="2" t="s">
        <v>22</v>
      </c>
      <c r="E744">
        <v>2014</v>
      </c>
      <c r="F744" t="str">
        <f t="shared" si="28"/>
        <v>Loss</v>
      </c>
      <c r="H744" t="str">
        <f t="shared" si="29"/>
        <v/>
      </c>
      <c r="I744" t="str">
        <f t="shared" si="29"/>
        <v/>
      </c>
      <c r="J744" t="str">
        <f t="shared" si="29"/>
        <v/>
      </c>
      <c r="K744" t="str">
        <f t="shared" si="29"/>
        <v/>
      </c>
    </row>
    <row r="745" spans="1:11" x14ac:dyDescent="0.2">
      <c r="A745" s="2">
        <v>39</v>
      </c>
      <c r="B745" s="2" t="s">
        <v>24</v>
      </c>
      <c r="C745" s="2">
        <v>-103.62</v>
      </c>
      <c r="D745" s="2" t="s">
        <v>29</v>
      </c>
      <c r="E745">
        <v>2014</v>
      </c>
      <c r="F745" t="str">
        <f t="shared" si="28"/>
        <v>Loss</v>
      </c>
      <c r="H745" t="str">
        <f t="shared" si="29"/>
        <v/>
      </c>
      <c r="I745" t="str">
        <f t="shared" si="29"/>
        <v/>
      </c>
      <c r="J745" t="str">
        <f t="shared" si="29"/>
        <v/>
      </c>
      <c r="K745" t="str">
        <f t="shared" si="29"/>
        <v/>
      </c>
    </row>
    <row r="746" spans="1:11" x14ac:dyDescent="0.2">
      <c r="A746" s="2">
        <v>49</v>
      </c>
      <c r="B746" s="2" t="s">
        <v>24</v>
      </c>
      <c r="C746" s="2">
        <v>135.35</v>
      </c>
      <c r="D746" s="2" t="s">
        <v>29</v>
      </c>
      <c r="E746">
        <v>2014</v>
      </c>
      <c r="F746" t="str">
        <f t="shared" si="28"/>
        <v>Profit</v>
      </c>
      <c r="H746" t="str">
        <f t="shared" si="29"/>
        <v/>
      </c>
      <c r="I746" t="str">
        <f t="shared" si="29"/>
        <v/>
      </c>
      <c r="J746" t="str">
        <f t="shared" si="29"/>
        <v/>
      </c>
      <c r="K746" t="str">
        <f t="shared" si="29"/>
        <v/>
      </c>
    </row>
    <row r="747" spans="1:11" x14ac:dyDescent="0.2">
      <c r="A747" s="2">
        <v>31</v>
      </c>
      <c r="B747" s="2" t="s">
        <v>24</v>
      </c>
      <c r="C747" s="2">
        <v>516.91</v>
      </c>
      <c r="D747" s="2" t="s">
        <v>29</v>
      </c>
      <c r="E747">
        <v>2014</v>
      </c>
      <c r="F747" t="str">
        <f t="shared" si="28"/>
        <v>Profit</v>
      </c>
      <c r="H747" t="str">
        <f t="shared" si="29"/>
        <v/>
      </c>
      <c r="I747" t="str">
        <f t="shared" si="29"/>
        <v/>
      </c>
      <c r="J747" t="str">
        <f t="shared" si="29"/>
        <v/>
      </c>
      <c r="K747" t="str">
        <f t="shared" si="29"/>
        <v/>
      </c>
    </row>
    <row r="748" spans="1:11" x14ac:dyDescent="0.2">
      <c r="A748" s="2">
        <v>29</v>
      </c>
      <c r="B748" s="2" t="s">
        <v>24</v>
      </c>
      <c r="C748" s="2">
        <v>-54.35</v>
      </c>
      <c r="D748" s="2" t="s">
        <v>29</v>
      </c>
      <c r="E748">
        <v>2014</v>
      </c>
      <c r="F748" t="str">
        <f t="shared" si="28"/>
        <v>Loss</v>
      </c>
      <c r="H748" t="str">
        <f t="shared" si="29"/>
        <v/>
      </c>
      <c r="I748" t="str">
        <f t="shared" si="29"/>
        <v/>
      </c>
      <c r="J748" t="str">
        <f t="shared" si="29"/>
        <v/>
      </c>
      <c r="K748" t="str">
        <f t="shared" si="29"/>
        <v/>
      </c>
    </row>
    <row r="749" spans="1:11" x14ac:dyDescent="0.2">
      <c r="A749" s="2">
        <v>14</v>
      </c>
      <c r="B749" s="2" t="s">
        <v>24</v>
      </c>
      <c r="C749" s="2">
        <v>122.2</v>
      </c>
      <c r="D749" s="2" t="s">
        <v>38</v>
      </c>
      <c r="E749">
        <v>2014</v>
      </c>
      <c r="F749" t="str">
        <f t="shared" si="28"/>
        <v>Profit</v>
      </c>
      <c r="H749" t="str">
        <f t="shared" si="29"/>
        <v/>
      </c>
      <c r="I749" t="str">
        <f t="shared" si="29"/>
        <v/>
      </c>
      <c r="J749" t="str">
        <f t="shared" si="29"/>
        <v/>
      </c>
      <c r="K749" t="str">
        <f t="shared" si="29"/>
        <v/>
      </c>
    </row>
    <row r="750" spans="1:11" x14ac:dyDescent="0.2">
      <c r="A750" s="2">
        <v>6</v>
      </c>
      <c r="B750" s="2" t="s">
        <v>31</v>
      </c>
      <c r="C750" s="2">
        <v>-184.63</v>
      </c>
      <c r="D750" s="2" t="s">
        <v>29</v>
      </c>
      <c r="E750">
        <v>2014</v>
      </c>
      <c r="F750" t="str">
        <f t="shared" si="28"/>
        <v>Loss</v>
      </c>
      <c r="H750" t="str">
        <f t="shared" si="29"/>
        <v/>
      </c>
      <c r="I750" t="str">
        <f t="shared" si="29"/>
        <v>Loss</v>
      </c>
      <c r="J750" t="str">
        <f t="shared" si="29"/>
        <v/>
      </c>
      <c r="K750" t="str">
        <f t="shared" si="29"/>
        <v/>
      </c>
    </row>
    <row r="751" spans="1:11" x14ac:dyDescent="0.2">
      <c r="A751" s="2">
        <v>47</v>
      </c>
      <c r="B751" s="2" t="s">
        <v>24</v>
      </c>
      <c r="C751" s="2">
        <v>30.6</v>
      </c>
      <c r="D751" s="2" t="s">
        <v>29</v>
      </c>
      <c r="E751">
        <v>2014</v>
      </c>
      <c r="F751" t="str">
        <f t="shared" si="28"/>
        <v>Profit</v>
      </c>
      <c r="H751" t="str">
        <f t="shared" si="29"/>
        <v/>
      </c>
      <c r="I751" t="str">
        <f t="shared" si="29"/>
        <v/>
      </c>
      <c r="J751" t="str">
        <f t="shared" si="29"/>
        <v/>
      </c>
      <c r="K751" t="str">
        <f t="shared" si="29"/>
        <v/>
      </c>
    </row>
    <row r="752" spans="1:11" x14ac:dyDescent="0.2">
      <c r="A752" s="2">
        <v>9</v>
      </c>
      <c r="B752" s="2" t="s">
        <v>24</v>
      </c>
      <c r="C752" s="2">
        <v>-0.06</v>
      </c>
      <c r="D752" s="2" t="s">
        <v>29</v>
      </c>
      <c r="E752">
        <v>2014</v>
      </c>
      <c r="F752" t="str">
        <f t="shared" si="28"/>
        <v>Loss</v>
      </c>
      <c r="H752" t="str">
        <f t="shared" si="29"/>
        <v/>
      </c>
      <c r="I752" t="str">
        <f t="shared" si="29"/>
        <v/>
      </c>
      <c r="J752" t="str">
        <f t="shared" si="29"/>
        <v/>
      </c>
      <c r="K752" t="str">
        <f t="shared" si="29"/>
        <v/>
      </c>
    </row>
    <row r="753" spans="1:11" x14ac:dyDescent="0.2">
      <c r="A753" s="2">
        <v>49</v>
      </c>
      <c r="B753" s="2" t="s">
        <v>24</v>
      </c>
      <c r="C753" s="2">
        <v>6.73</v>
      </c>
      <c r="D753" s="2" t="s">
        <v>22</v>
      </c>
      <c r="E753">
        <v>2014</v>
      </c>
      <c r="F753" t="str">
        <f t="shared" si="28"/>
        <v>Profit</v>
      </c>
      <c r="H753" t="str">
        <f t="shared" si="29"/>
        <v/>
      </c>
      <c r="I753" t="str">
        <f t="shared" si="29"/>
        <v/>
      </c>
      <c r="J753" t="str">
        <f t="shared" si="29"/>
        <v/>
      </c>
      <c r="K753" t="str">
        <f t="shared" si="29"/>
        <v/>
      </c>
    </row>
    <row r="754" spans="1:11" x14ac:dyDescent="0.2">
      <c r="A754" s="2">
        <v>50</v>
      </c>
      <c r="B754" s="2" t="s">
        <v>24</v>
      </c>
      <c r="C754" s="2">
        <v>10.09</v>
      </c>
      <c r="D754" s="2" t="s">
        <v>22</v>
      </c>
      <c r="E754">
        <v>2014</v>
      </c>
      <c r="F754" t="str">
        <f t="shared" si="28"/>
        <v>Profit</v>
      </c>
      <c r="H754" t="str">
        <f t="shared" si="29"/>
        <v/>
      </c>
      <c r="I754" t="str">
        <f t="shared" si="29"/>
        <v/>
      </c>
      <c r="J754" t="str">
        <f t="shared" si="29"/>
        <v/>
      </c>
      <c r="K754" t="str">
        <f t="shared" si="29"/>
        <v/>
      </c>
    </row>
    <row r="755" spans="1:11" x14ac:dyDescent="0.2">
      <c r="A755" s="2">
        <v>4</v>
      </c>
      <c r="B755" s="2" t="s">
        <v>31</v>
      </c>
      <c r="C755" s="2">
        <v>-111.11</v>
      </c>
      <c r="D755" s="2" t="s">
        <v>22</v>
      </c>
      <c r="E755">
        <v>2014</v>
      </c>
      <c r="F755" t="str">
        <f t="shared" si="28"/>
        <v>Loss</v>
      </c>
      <c r="H755" t="str">
        <f t="shared" si="29"/>
        <v>Loss</v>
      </c>
      <c r="I755" t="str">
        <f t="shared" si="29"/>
        <v/>
      </c>
      <c r="J755" t="str">
        <f t="shared" si="29"/>
        <v/>
      </c>
      <c r="K755" t="str">
        <f t="shared" si="29"/>
        <v/>
      </c>
    </row>
    <row r="756" spans="1:11" x14ac:dyDescent="0.2">
      <c r="A756" s="2">
        <v>9</v>
      </c>
      <c r="B756" s="2" t="s">
        <v>24</v>
      </c>
      <c r="C756" s="2">
        <v>-0.72</v>
      </c>
      <c r="D756" s="2" t="s">
        <v>29</v>
      </c>
      <c r="E756">
        <v>2014</v>
      </c>
      <c r="F756" t="str">
        <f t="shared" si="28"/>
        <v>Loss</v>
      </c>
      <c r="H756" t="str">
        <f t="shared" si="29"/>
        <v/>
      </c>
      <c r="I756" t="str">
        <f t="shared" si="29"/>
        <v/>
      </c>
      <c r="J756" t="str">
        <f t="shared" si="29"/>
        <v/>
      </c>
      <c r="K756" t="str">
        <f t="shared" si="29"/>
        <v/>
      </c>
    </row>
    <row r="757" spans="1:11" x14ac:dyDescent="0.2">
      <c r="A757" s="2">
        <v>9</v>
      </c>
      <c r="B757" s="2" t="s">
        <v>24</v>
      </c>
      <c r="C757" s="2">
        <v>0.12</v>
      </c>
      <c r="D757" s="2" t="s">
        <v>29</v>
      </c>
      <c r="E757">
        <v>2014</v>
      </c>
      <c r="F757" t="str">
        <f t="shared" si="28"/>
        <v>Profit</v>
      </c>
      <c r="H757" t="str">
        <f t="shared" si="29"/>
        <v/>
      </c>
      <c r="I757" t="str">
        <f t="shared" si="29"/>
        <v/>
      </c>
      <c r="J757" t="str">
        <f t="shared" si="29"/>
        <v/>
      </c>
      <c r="K757" t="str">
        <f t="shared" si="29"/>
        <v/>
      </c>
    </row>
    <row r="758" spans="1:11" x14ac:dyDescent="0.2">
      <c r="A758" s="2">
        <v>25</v>
      </c>
      <c r="B758" s="2" t="s">
        <v>24</v>
      </c>
      <c r="C758" s="2">
        <v>43.48</v>
      </c>
      <c r="D758" s="2" t="s">
        <v>29</v>
      </c>
      <c r="E758">
        <v>2014</v>
      </c>
      <c r="F758" t="str">
        <f t="shared" si="28"/>
        <v>Profit</v>
      </c>
      <c r="H758" t="str">
        <f t="shared" si="29"/>
        <v/>
      </c>
      <c r="I758" t="str">
        <f t="shared" si="29"/>
        <v/>
      </c>
      <c r="J758" t="str">
        <f t="shared" si="29"/>
        <v/>
      </c>
      <c r="K758" t="str">
        <f t="shared" si="29"/>
        <v/>
      </c>
    </row>
    <row r="759" spans="1:11" x14ac:dyDescent="0.2">
      <c r="A759" s="2">
        <v>16</v>
      </c>
      <c r="B759" s="2" t="s">
        <v>24</v>
      </c>
      <c r="C759" s="2">
        <v>112.78</v>
      </c>
      <c r="D759" s="2" t="s">
        <v>38</v>
      </c>
      <c r="E759">
        <v>2014</v>
      </c>
      <c r="F759" t="str">
        <f t="shared" si="28"/>
        <v>Profit</v>
      </c>
      <c r="H759" t="str">
        <f t="shared" si="29"/>
        <v/>
      </c>
      <c r="I759" t="str">
        <f t="shared" si="29"/>
        <v/>
      </c>
      <c r="J759" t="str">
        <f t="shared" si="29"/>
        <v/>
      </c>
      <c r="K759" t="str">
        <f t="shared" si="29"/>
        <v/>
      </c>
    </row>
    <row r="760" spans="1:11" x14ac:dyDescent="0.2">
      <c r="A760" s="2">
        <v>43</v>
      </c>
      <c r="B760" s="2" t="s">
        <v>24</v>
      </c>
      <c r="C760" s="2">
        <v>-1982.09</v>
      </c>
      <c r="D760" s="2" t="s">
        <v>38</v>
      </c>
      <c r="E760">
        <v>2014</v>
      </c>
      <c r="F760" t="str">
        <f t="shared" si="28"/>
        <v>Loss</v>
      </c>
      <c r="H760" t="str">
        <f t="shared" si="29"/>
        <v/>
      </c>
      <c r="I760" t="str">
        <f t="shared" si="29"/>
        <v/>
      </c>
      <c r="J760" t="str">
        <f t="shared" si="29"/>
        <v/>
      </c>
      <c r="K760" t="str">
        <f t="shared" si="29"/>
        <v/>
      </c>
    </row>
    <row r="761" spans="1:11" x14ac:dyDescent="0.2">
      <c r="A761" s="2">
        <v>10</v>
      </c>
      <c r="B761" s="2" t="s">
        <v>45</v>
      </c>
      <c r="C761" s="2">
        <v>55.25</v>
      </c>
      <c r="D761" s="2" t="s">
        <v>38</v>
      </c>
      <c r="E761">
        <v>2014</v>
      </c>
      <c r="F761" t="str">
        <f t="shared" si="28"/>
        <v>Profit</v>
      </c>
      <c r="H761" t="str">
        <f t="shared" si="29"/>
        <v/>
      </c>
      <c r="I761" t="str">
        <f t="shared" si="29"/>
        <v/>
      </c>
      <c r="J761" t="str">
        <f t="shared" si="29"/>
        <v/>
      </c>
      <c r="K761" t="str">
        <f t="shared" si="29"/>
        <v/>
      </c>
    </row>
    <row r="762" spans="1:11" x14ac:dyDescent="0.2">
      <c r="A762" s="2">
        <v>6</v>
      </c>
      <c r="B762" s="2" t="s">
        <v>24</v>
      </c>
      <c r="C762" s="2">
        <v>-14.99</v>
      </c>
      <c r="D762" s="2" t="s">
        <v>22</v>
      </c>
      <c r="E762">
        <v>2014</v>
      </c>
      <c r="F762" t="str">
        <f t="shared" si="28"/>
        <v>Loss</v>
      </c>
      <c r="H762" t="str">
        <f t="shared" si="29"/>
        <v/>
      </c>
      <c r="I762" t="str">
        <f t="shared" si="29"/>
        <v/>
      </c>
      <c r="J762" t="str">
        <f t="shared" si="29"/>
        <v/>
      </c>
      <c r="K762" t="str">
        <f t="shared" si="29"/>
        <v/>
      </c>
    </row>
    <row r="763" spans="1:11" x14ac:dyDescent="0.2">
      <c r="A763" s="2">
        <v>30</v>
      </c>
      <c r="B763" s="2" t="s">
        <v>24</v>
      </c>
      <c r="C763" s="2">
        <v>18.64</v>
      </c>
      <c r="D763" s="2" t="s">
        <v>22</v>
      </c>
      <c r="E763">
        <v>2014</v>
      </c>
      <c r="F763" t="str">
        <f t="shared" si="28"/>
        <v>Profit</v>
      </c>
      <c r="H763" t="str">
        <f t="shared" si="29"/>
        <v/>
      </c>
      <c r="I763" t="str">
        <f t="shared" si="29"/>
        <v/>
      </c>
      <c r="J763" t="str">
        <f t="shared" si="29"/>
        <v/>
      </c>
      <c r="K763" t="str">
        <f t="shared" si="29"/>
        <v/>
      </c>
    </row>
    <row r="764" spans="1:11" x14ac:dyDescent="0.2">
      <c r="A764" s="2">
        <v>40</v>
      </c>
      <c r="B764" s="2" t="s">
        <v>45</v>
      </c>
      <c r="C764" s="2">
        <v>-967.9</v>
      </c>
      <c r="D764" s="2" t="s">
        <v>22</v>
      </c>
      <c r="E764">
        <v>2014</v>
      </c>
      <c r="F764" t="str">
        <f t="shared" si="28"/>
        <v>Loss</v>
      </c>
      <c r="H764" t="str">
        <f t="shared" si="29"/>
        <v/>
      </c>
      <c r="I764" t="str">
        <f t="shared" si="29"/>
        <v/>
      </c>
      <c r="J764" t="str">
        <f t="shared" si="29"/>
        <v/>
      </c>
      <c r="K764" t="str">
        <f t="shared" si="29"/>
        <v/>
      </c>
    </row>
    <row r="765" spans="1:11" x14ac:dyDescent="0.2">
      <c r="A765" s="2">
        <v>39</v>
      </c>
      <c r="B765" s="2" t="s">
        <v>24</v>
      </c>
      <c r="C765" s="2">
        <v>-70.78</v>
      </c>
      <c r="D765" s="2" t="s">
        <v>29</v>
      </c>
      <c r="E765">
        <v>2014</v>
      </c>
      <c r="F765" t="str">
        <f t="shared" si="28"/>
        <v>Loss</v>
      </c>
      <c r="H765" t="str">
        <f t="shared" si="29"/>
        <v/>
      </c>
      <c r="I765" t="str">
        <f t="shared" si="29"/>
        <v/>
      </c>
      <c r="J765" t="str">
        <f t="shared" si="29"/>
        <v/>
      </c>
      <c r="K765" t="str">
        <f t="shared" si="29"/>
        <v/>
      </c>
    </row>
    <row r="766" spans="1:11" x14ac:dyDescent="0.2">
      <c r="A766" s="2">
        <v>20</v>
      </c>
      <c r="B766" s="2" t="s">
        <v>45</v>
      </c>
      <c r="C766" s="2">
        <v>1547.08</v>
      </c>
      <c r="D766" s="2" t="s">
        <v>29</v>
      </c>
      <c r="E766">
        <v>2014</v>
      </c>
      <c r="F766" t="str">
        <f t="shared" si="28"/>
        <v>Profit</v>
      </c>
      <c r="H766" t="str">
        <f t="shared" si="29"/>
        <v/>
      </c>
      <c r="I766" t="str">
        <f t="shared" si="29"/>
        <v/>
      </c>
      <c r="J766" t="str">
        <f t="shared" si="29"/>
        <v/>
      </c>
      <c r="K766" t="str">
        <f t="shared" si="29"/>
        <v/>
      </c>
    </row>
    <row r="767" spans="1:11" x14ac:dyDescent="0.2">
      <c r="A767" s="2">
        <v>6</v>
      </c>
      <c r="B767" s="2" t="s">
        <v>24</v>
      </c>
      <c r="C767" s="2">
        <v>1.89</v>
      </c>
      <c r="D767" s="2" t="s">
        <v>22</v>
      </c>
      <c r="E767">
        <v>2014</v>
      </c>
      <c r="F767" t="str">
        <f t="shared" si="28"/>
        <v>Profit</v>
      </c>
      <c r="H767" t="str">
        <f t="shared" si="29"/>
        <v/>
      </c>
      <c r="I767" t="str">
        <f t="shared" si="29"/>
        <v/>
      </c>
      <c r="J767" t="str">
        <f t="shared" si="29"/>
        <v/>
      </c>
      <c r="K767" t="str">
        <f t="shared" si="29"/>
        <v/>
      </c>
    </row>
    <row r="768" spans="1:11" x14ac:dyDescent="0.2">
      <c r="A768" s="2">
        <v>20</v>
      </c>
      <c r="B768" s="2" t="s">
        <v>45</v>
      </c>
      <c r="C768" s="2">
        <v>6.75</v>
      </c>
      <c r="D768" s="2" t="s">
        <v>22</v>
      </c>
      <c r="E768">
        <v>2014</v>
      </c>
      <c r="F768" t="str">
        <f t="shared" si="28"/>
        <v>Profit</v>
      </c>
      <c r="H768" t="str">
        <f t="shared" si="29"/>
        <v/>
      </c>
      <c r="I768" t="str">
        <f t="shared" si="29"/>
        <v/>
      </c>
      <c r="J768" t="str">
        <f t="shared" si="29"/>
        <v/>
      </c>
      <c r="K768" t="str">
        <f t="shared" si="29"/>
        <v/>
      </c>
    </row>
    <row r="769" spans="1:11" x14ac:dyDescent="0.2">
      <c r="A769" s="2">
        <v>22</v>
      </c>
      <c r="B769" s="2" t="s">
        <v>31</v>
      </c>
      <c r="C769" s="2">
        <v>-86.7</v>
      </c>
      <c r="D769" s="2" t="s">
        <v>29</v>
      </c>
      <c r="E769">
        <v>2014</v>
      </c>
      <c r="F769" t="str">
        <f t="shared" si="28"/>
        <v>Loss</v>
      </c>
      <c r="H769" t="str">
        <f t="shared" si="29"/>
        <v/>
      </c>
      <c r="I769" t="str">
        <f t="shared" si="29"/>
        <v/>
      </c>
      <c r="J769" t="str">
        <f t="shared" si="29"/>
        <v/>
      </c>
      <c r="K769" t="str">
        <f t="shared" si="29"/>
        <v/>
      </c>
    </row>
    <row r="770" spans="1:11" x14ac:dyDescent="0.2">
      <c r="A770" s="2">
        <v>36</v>
      </c>
      <c r="B770" s="2" t="s">
        <v>24</v>
      </c>
      <c r="C770" s="2">
        <v>-166.77</v>
      </c>
      <c r="D770" s="2" t="s">
        <v>29</v>
      </c>
      <c r="E770">
        <v>2014</v>
      </c>
      <c r="F770" t="str">
        <f t="shared" si="28"/>
        <v>Loss</v>
      </c>
      <c r="H770" t="str">
        <f t="shared" si="29"/>
        <v/>
      </c>
      <c r="I770" t="str">
        <f t="shared" si="29"/>
        <v/>
      </c>
      <c r="J770" t="str">
        <f t="shared" si="29"/>
        <v/>
      </c>
      <c r="K770" t="str">
        <f t="shared" si="29"/>
        <v/>
      </c>
    </row>
    <row r="771" spans="1:11" x14ac:dyDescent="0.2">
      <c r="A771" s="2">
        <v>26</v>
      </c>
      <c r="B771" s="2" t="s">
        <v>24</v>
      </c>
      <c r="C771" s="2">
        <v>5.91</v>
      </c>
      <c r="D771" s="2" t="s">
        <v>29</v>
      </c>
      <c r="E771">
        <v>2014</v>
      </c>
      <c r="F771" t="str">
        <f t="shared" ref="F771:F834" si="30">IF(C771&lt;0,"Loss","Profit")</f>
        <v>Profit</v>
      </c>
      <c r="H771" t="str">
        <f t="shared" si="29"/>
        <v/>
      </c>
      <c r="I771" t="str">
        <f t="shared" si="29"/>
        <v/>
      </c>
      <c r="J771" t="str">
        <f t="shared" si="29"/>
        <v/>
      </c>
      <c r="K771" t="str">
        <f t="shared" si="29"/>
        <v/>
      </c>
    </row>
    <row r="772" spans="1:11" x14ac:dyDescent="0.2">
      <c r="A772" s="2">
        <v>27</v>
      </c>
      <c r="B772" s="2" t="s">
        <v>24</v>
      </c>
      <c r="C772" s="2">
        <v>-55.33</v>
      </c>
      <c r="D772" s="2" t="s">
        <v>38</v>
      </c>
      <c r="E772">
        <v>2014</v>
      </c>
      <c r="F772" t="str">
        <f t="shared" si="30"/>
        <v>Loss</v>
      </c>
      <c r="H772" t="str">
        <f t="shared" si="29"/>
        <v/>
      </c>
      <c r="I772" t="str">
        <f t="shared" si="29"/>
        <v/>
      </c>
      <c r="J772" t="str">
        <f t="shared" si="29"/>
        <v/>
      </c>
      <c r="K772" t="str">
        <f t="shared" si="29"/>
        <v/>
      </c>
    </row>
    <row r="773" spans="1:11" x14ac:dyDescent="0.2">
      <c r="A773" s="2">
        <v>5</v>
      </c>
      <c r="B773" s="2" t="s">
        <v>31</v>
      </c>
      <c r="C773" s="2">
        <v>-23.04</v>
      </c>
      <c r="D773" s="2" t="s">
        <v>38</v>
      </c>
      <c r="E773">
        <v>2014</v>
      </c>
      <c r="F773" t="str">
        <f t="shared" si="30"/>
        <v>Loss</v>
      </c>
      <c r="H773" t="str">
        <f t="shared" si="29"/>
        <v/>
      </c>
      <c r="I773" t="str">
        <f t="shared" si="29"/>
        <v/>
      </c>
      <c r="J773" t="str">
        <f t="shared" si="29"/>
        <v>Loss</v>
      </c>
      <c r="K773" t="str">
        <f t="shared" si="29"/>
        <v/>
      </c>
    </row>
    <row r="774" spans="1:11" x14ac:dyDescent="0.2">
      <c r="A774" s="2">
        <v>45</v>
      </c>
      <c r="B774" s="2" t="s">
        <v>24</v>
      </c>
      <c r="C774" s="2">
        <v>65.69</v>
      </c>
      <c r="D774" s="2" t="s">
        <v>29</v>
      </c>
      <c r="E774">
        <v>2014</v>
      </c>
      <c r="F774" t="str">
        <f t="shared" si="30"/>
        <v>Profit</v>
      </c>
      <c r="H774" t="str">
        <f t="shared" si="29"/>
        <v/>
      </c>
      <c r="I774" t="str">
        <f t="shared" si="29"/>
        <v/>
      </c>
      <c r="J774" t="str">
        <f t="shared" si="29"/>
        <v/>
      </c>
      <c r="K774" t="str">
        <f t="shared" si="29"/>
        <v/>
      </c>
    </row>
    <row r="775" spans="1:11" x14ac:dyDescent="0.2">
      <c r="A775" s="2">
        <v>29</v>
      </c>
      <c r="B775" s="2" t="s">
        <v>45</v>
      </c>
      <c r="C775" s="2">
        <v>851.63</v>
      </c>
      <c r="D775" s="2" t="s">
        <v>29</v>
      </c>
      <c r="E775">
        <v>2014</v>
      </c>
      <c r="F775" t="str">
        <f t="shared" si="30"/>
        <v>Profit</v>
      </c>
      <c r="H775" t="str">
        <f t="shared" si="29"/>
        <v/>
      </c>
      <c r="I775" t="str">
        <f t="shared" si="29"/>
        <v/>
      </c>
      <c r="J775" t="str">
        <f t="shared" si="29"/>
        <v/>
      </c>
      <c r="K775" t="str">
        <f t="shared" si="29"/>
        <v/>
      </c>
    </row>
    <row r="776" spans="1:11" x14ac:dyDescent="0.2">
      <c r="A776" s="2">
        <v>2</v>
      </c>
      <c r="B776" s="2" t="s">
        <v>24</v>
      </c>
      <c r="C776" s="2">
        <v>-85.69</v>
      </c>
      <c r="D776" s="2" t="s">
        <v>38</v>
      </c>
      <c r="E776">
        <v>2014</v>
      </c>
      <c r="F776" t="str">
        <f t="shared" si="30"/>
        <v>Loss</v>
      </c>
      <c r="H776" t="str">
        <f t="shared" si="29"/>
        <v/>
      </c>
      <c r="I776" t="str">
        <f t="shared" si="29"/>
        <v/>
      </c>
      <c r="J776" t="str">
        <f t="shared" si="29"/>
        <v/>
      </c>
      <c r="K776" t="str">
        <f t="shared" si="29"/>
        <v/>
      </c>
    </row>
    <row r="777" spans="1:11" x14ac:dyDescent="0.2">
      <c r="A777" s="2">
        <v>14</v>
      </c>
      <c r="B777" s="2" t="s">
        <v>31</v>
      </c>
      <c r="C777" s="2">
        <v>18.41</v>
      </c>
      <c r="D777" s="2" t="s">
        <v>38</v>
      </c>
      <c r="E777">
        <v>2014</v>
      </c>
      <c r="F777" t="str">
        <f t="shared" si="30"/>
        <v>Profit</v>
      </c>
      <c r="H777" t="str">
        <f t="shared" si="29"/>
        <v/>
      </c>
      <c r="I777" t="str">
        <f t="shared" si="29"/>
        <v/>
      </c>
      <c r="J777" t="str">
        <f t="shared" si="29"/>
        <v/>
      </c>
      <c r="K777" t="str">
        <f t="shared" si="29"/>
        <v/>
      </c>
    </row>
    <row r="778" spans="1:11" x14ac:dyDescent="0.2">
      <c r="A778" s="2">
        <v>50</v>
      </c>
      <c r="B778" s="2" t="s">
        <v>31</v>
      </c>
      <c r="C778" s="2">
        <v>2544.86</v>
      </c>
      <c r="D778" s="2" t="s">
        <v>38</v>
      </c>
      <c r="E778">
        <v>2014</v>
      </c>
      <c r="F778" t="str">
        <f t="shared" si="30"/>
        <v>Profit</v>
      </c>
      <c r="H778" t="str">
        <f t="shared" si="29"/>
        <v/>
      </c>
      <c r="I778" t="str">
        <f t="shared" si="29"/>
        <v/>
      </c>
      <c r="J778" t="str">
        <f t="shared" si="29"/>
        <v/>
      </c>
      <c r="K778" t="str">
        <f t="shared" si="29"/>
        <v/>
      </c>
    </row>
    <row r="779" spans="1:11" x14ac:dyDescent="0.2">
      <c r="A779" s="2">
        <v>42</v>
      </c>
      <c r="B779" s="2" t="s">
        <v>24</v>
      </c>
      <c r="C779" s="2">
        <v>-119.89</v>
      </c>
      <c r="D779" s="2" t="s">
        <v>38</v>
      </c>
      <c r="E779">
        <v>2014</v>
      </c>
      <c r="F779" t="str">
        <f t="shared" si="30"/>
        <v>Loss</v>
      </c>
      <c r="H779" t="str">
        <f t="shared" si="29"/>
        <v/>
      </c>
      <c r="I779" t="str">
        <f t="shared" si="29"/>
        <v/>
      </c>
      <c r="J779" t="str">
        <f t="shared" si="29"/>
        <v/>
      </c>
      <c r="K779" t="str">
        <f t="shared" si="29"/>
        <v/>
      </c>
    </row>
    <row r="780" spans="1:11" x14ac:dyDescent="0.2">
      <c r="A780" s="2">
        <v>16</v>
      </c>
      <c r="B780" s="2" t="s">
        <v>24</v>
      </c>
      <c r="C780" s="2">
        <v>-43.91</v>
      </c>
      <c r="D780" s="2" t="s">
        <v>66</v>
      </c>
      <c r="E780">
        <v>2014</v>
      </c>
      <c r="F780" t="str">
        <f t="shared" si="30"/>
        <v>Loss</v>
      </c>
      <c r="H780" t="str">
        <f t="shared" si="29"/>
        <v/>
      </c>
      <c r="I780" t="str">
        <f t="shared" si="29"/>
        <v/>
      </c>
      <c r="J780" t="str">
        <f t="shared" si="29"/>
        <v/>
      </c>
      <c r="K780" t="str">
        <f t="shared" si="29"/>
        <v/>
      </c>
    </row>
    <row r="781" spans="1:11" x14ac:dyDescent="0.2">
      <c r="A781" s="2">
        <v>4</v>
      </c>
      <c r="B781" s="2" t="s">
        <v>24</v>
      </c>
      <c r="C781" s="2">
        <v>-5.3</v>
      </c>
      <c r="D781" s="2" t="s">
        <v>38</v>
      </c>
      <c r="E781">
        <v>2014</v>
      </c>
      <c r="F781" t="str">
        <f t="shared" si="30"/>
        <v>Loss</v>
      </c>
      <c r="H781" t="str">
        <f t="shared" si="29"/>
        <v/>
      </c>
      <c r="I781" t="str">
        <f t="shared" si="29"/>
        <v/>
      </c>
      <c r="J781" t="str">
        <f t="shared" si="29"/>
        <v/>
      </c>
      <c r="K781" t="str">
        <f t="shared" si="29"/>
        <v/>
      </c>
    </row>
    <row r="782" spans="1:11" x14ac:dyDescent="0.2">
      <c r="A782" s="2">
        <v>37</v>
      </c>
      <c r="B782" s="2" t="s">
        <v>31</v>
      </c>
      <c r="C782" s="2">
        <v>212.7</v>
      </c>
      <c r="D782" s="2" t="s">
        <v>29</v>
      </c>
      <c r="E782">
        <v>2014</v>
      </c>
      <c r="F782" t="str">
        <f t="shared" si="30"/>
        <v>Profit</v>
      </c>
      <c r="H782" t="str">
        <f t="shared" si="29"/>
        <v/>
      </c>
      <c r="I782" t="str">
        <f t="shared" si="29"/>
        <v/>
      </c>
      <c r="J782" t="str">
        <f t="shared" si="29"/>
        <v/>
      </c>
      <c r="K782" t="str">
        <f t="shared" si="29"/>
        <v/>
      </c>
    </row>
    <row r="783" spans="1:11" x14ac:dyDescent="0.2">
      <c r="A783" s="2">
        <v>10</v>
      </c>
      <c r="B783" s="2" t="s">
        <v>24</v>
      </c>
      <c r="C783" s="2">
        <v>-14.76</v>
      </c>
      <c r="D783" s="2" t="s">
        <v>22</v>
      </c>
      <c r="E783">
        <v>2014</v>
      </c>
      <c r="F783" t="str">
        <f t="shared" si="30"/>
        <v>Loss</v>
      </c>
      <c r="H783" t="str">
        <f t="shared" si="29"/>
        <v/>
      </c>
      <c r="I783" t="str">
        <f t="shared" si="29"/>
        <v/>
      </c>
      <c r="J783" t="str">
        <f t="shared" si="29"/>
        <v/>
      </c>
      <c r="K783" t="str">
        <f t="shared" si="29"/>
        <v/>
      </c>
    </row>
    <row r="784" spans="1:11" x14ac:dyDescent="0.2">
      <c r="A784" s="2">
        <v>10</v>
      </c>
      <c r="B784" s="2" t="s">
        <v>24</v>
      </c>
      <c r="C784" s="2">
        <v>-329.66</v>
      </c>
      <c r="D784" s="2" t="s">
        <v>29</v>
      </c>
      <c r="E784">
        <v>2014</v>
      </c>
      <c r="F784" t="str">
        <f t="shared" si="30"/>
        <v>Loss</v>
      </c>
      <c r="H784" t="str">
        <f t="shared" si="29"/>
        <v/>
      </c>
      <c r="I784" t="str">
        <f t="shared" si="29"/>
        <v/>
      </c>
      <c r="J784" t="str">
        <f t="shared" si="29"/>
        <v/>
      </c>
      <c r="K784" t="str">
        <f t="shared" si="29"/>
        <v/>
      </c>
    </row>
    <row r="785" spans="1:11" x14ac:dyDescent="0.2">
      <c r="A785" s="2">
        <v>8</v>
      </c>
      <c r="B785" s="2" t="s">
        <v>24</v>
      </c>
      <c r="C785" s="2">
        <v>77.91</v>
      </c>
      <c r="D785" s="2" t="s">
        <v>66</v>
      </c>
      <c r="E785">
        <v>2014</v>
      </c>
      <c r="F785" t="str">
        <f t="shared" si="30"/>
        <v>Profit</v>
      </c>
      <c r="H785" t="str">
        <f t="shared" si="29"/>
        <v/>
      </c>
      <c r="I785" t="str">
        <f t="shared" si="29"/>
        <v/>
      </c>
      <c r="J785" t="str">
        <f t="shared" si="29"/>
        <v/>
      </c>
      <c r="K785" t="str">
        <f t="shared" si="29"/>
        <v/>
      </c>
    </row>
    <row r="786" spans="1:11" x14ac:dyDescent="0.2">
      <c r="A786" s="2">
        <v>33</v>
      </c>
      <c r="B786" s="2" t="s">
        <v>31</v>
      </c>
      <c r="C786" s="2">
        <v>-71.459999999999994</v>
      </c>
      <c r="D786" s="2" t="s">
        <v>66</v>
      </c>
      <c r="E786">
        <v>2014</v>
      </c>
      <c r="F786" t="str">
        <f t="shared" si="30"/>
        <v>Loss</v>
      </c>
      <c r="H786" t="str">
        <f t="shared" si="29"/>
        <v/>
      </c>
      <c r="I786" t="str">
        <f t="shared" si="29"/>
        <v/>
      </c>
      <c r="J786" t="str">
        <f t="shared" si="29"/>
        <v/>
      </c>
      <c r="K786" t="str">
        <f t="shared" si="29"/>
        <v/>
      </c>
    </row>
    <row r="787" spans="1:11" x14ac:dyDescent="0.2">
      <c r="A787" s="2">
        <v>12</v>
      </c>
      <c r="B787" s="2" t="s">
        <v>24</v>
      </c>
      <c r="C787" s="2">
        <v>-39.26</v>
      </c>
      <c r="D787" s="2" t="s">
        <v>38</v>
      </c>
      <c r="E787">
        <v>2014</v>
      </c>
      <c r="F787" t="str">
        <f t="shared" si="30"/>
        <v>Loss</v>
      </c>
      <c r="H787" t="str">
        <f t="shared" si="29"/>
        <v/>
      </c>
      <c r="I787" t="str">
        <f t="shared" si="29"/>
        <v/>
      </c>
      <c r="J787" t="str">
        <f t="shared" si="29"/>
        <v/>
      </c>
      <c r="K787" t="str">
        <f t="shared" si="29"/>
        <v/>
      </c>
    </row>
    <row r="788" spans="1:11" x14ac:dyDescent="0.2">
      <c r="A788" s="2">
        <v>39</v>
      </c>
      <c r="B788" s="2" t="s">
        <v>24</v>
      </c>
      <c r="C788" s="2">
        <v>-1142.79</v>
      </c>
      <c r="D788" s="2" t="s">
        <v>38</v>
      </c>
      <c r="E788">
        <v>2014</v>
      </c>
      <c r="F788" t="str">
        <f t="shared" si="30"/>
        <v>Loss</v>
      </c>
      <c r="H788" t="str">
        <f t="shared" si="29"/>
        <v/>
      </c>
      <c r="I788" t="str">
        <f t="shared" si="29"/>
        <v/>
      </c>
      <c r="J788" t="str">
        <f t="shared" si="29"/>
        <v/>
      </c>
      <c r="K788" t="str">
        <f t="shared" si="29"/>
        <v/>
      </c>
    </row>
    <row r="789" spans="1:11" x14ac:dyDescent="0.2">
      <c r="A789" s="2">
        <v>22</v>
      </c>
      <c r="B789" s="2" t="s">
        <v>24</v>
      </c>
      <c r="C789" s="2">
        <v>51.89</v>
      </c>
      <c r="D789" s="2" t="s">
        <v>29</v>
      </c>
      <c r="E789">
        <v>2014</v>
      </c>
      <c r="F789" t="str">
        <f t="shared" si="30"/>
        <v>Profit</v>
      </c>
      <c r="H789" t="str">
        <f t="shared" si="29"/>
        <v/>
      </c>
      <c r="I789" t="str">
        <f t="shared" si="29"/>
        <v/>
      </c>
      <c r="J789" t="str">
        <f t="shared" si="29"/>
        <v/>
      </c>
      <c r="K789" t="str">
        <f t="shared" si="29"/>
        <v/>
      </c>
    </row>
    <row r="790" spans="1:11" x14ac:dyDescent="0.2">
      <c r="A790" s="2">
        <v>45</v>
      </c>
      <c r="B790" s="2" t="s">
        <v>31</v>
      </c>
      <c r="C790" s="2">
        <v>1377.14</v>
      </c>
      <c r="D790" s="2" t="s">
        <v>29</v>
      </c>
      <c r="E790">
        <v>2014</v>
      </c>
      <c r="F790" t="str">
        <f t="shared" si="30"/>
        <v>Profit</v>
      </c>
      <c r="H790" t="str">
        <f t="shared" si="29"/>
        <v/>
      </c>
      <c r="I790" t="str">
        <f t="shared" si="29"/>
        <v/>
      </c>
      <c r="J790" t="str">
        <f t="shared" si="29"/>
        <v/>
      </c>
      <c r="K790" t="str">
        <f t="shared" si="29"/>
        <v/>
      </c>
    </row>
    <row r="791" spans="1:11" x14ac:dyDescent="0.2">
      <c r="A791" s="2">
        <v>43</v>
      </c>
      <c r="B791" s="2" t="s">
        <v>24</v>
      </c>
      <c r="C791" s="2">
        <v>-53.66</v>
      </c>
      <c r="D791" s="2" t="s">
        <v>29</v>
      </c>
      <c r="E791">
        <v>2014</v>
      </c>
      <c r="F791" t="str">
        <f t="shared" si="30"/>
        <v>Loss</v>
      </c>
      <c r="H791" t="str">
        <f t="shared" si="29"/>
        <v/>
      </c>
      <c r="I791" t="str">
        <f t="shared" si="29"/>
        <v/>
      </c>
      <c r="J791" t="str">
        <f t="shared" si="29"/>
        <v/>
      </c>
      <c r="K791" t="str">
        <f t="shared" si="29"/>
        <v/>
      </c>
    </row>
    <row r="792" spans="1:11" x14ac:dyDescent="0.2">
      <c r="A792" s="2">
        <v>47</v>
      </c>
      <c r="B792" s="2" t="s">
        <v>24</v>
      </c>
      <c r="C792" s="2">
        <v>889.48</v>
      </c>
      <c r="D792" s="2" t="s">
        <v>66</v>
      </c>
      <c r="E792">
        <v>2014</v>
      </c>
      <c r="F792" t="str">
        <f t="shared" si="30"/>
        <v>Profit</v>
      </c>
      <c r="H792" t="str">
        <f t="shared" si="29"/>
        <v/>
      </c>
      <c r="I792" t="str">
        <f t="shared" si="29"/>
        <v/>
      </c>
      <c r="J792" t="str">
        <f t="shared" si="29"/>
        <v/>
      </c>
      <c r="K792" t="str">
        <f t="shared" ref="I792:K855" si="31">IF($D792=K$1,IF($B792="Technology",IF($A792&lt;11,$F792,""),""),"")</f>
        <v/>
      </c>
    </row>
    <row r="793" spans="1:11" x14ac:dyDescent="0.2">
      <c r="A793" s="2">
        <v>20</v>
      </c>
      <c r="B793" s="2" t="s">
        <v>24</v>
      </c>
      <c r="C793" s="2">
        <v>54.16</v>
      </c>
      <c r="D793" s="2" t="s">
        <v>29</v>
      </c>
      <c r="E793">
        <v>2014</v>
      </c>
      <c r="F793" t="str">
        <f t="shared" si="30"/>
        <v>Profit</v>
      </c>
      <c r="H793" t="str">
        <f t="shared" ref="H793:K856" si="32">IF($D793=H$1,IF($B793="Technology",IF($A793&lt;11,$F793,""),""),"")</f>
        <v/>
      </c>
      <c r="I793" t="str">
        <f t="shared" si="31"/>
        <v/>
      </c>
      <c r="J793" t="str">
        <f t="shared" si="31"/>
        <v/>
      </c>
      <c r="K793" t="str">
        <f t="shared" si="31"/>
        <v/>
      </c>
    </row>
    <row r="794" spans="1:11" x14ac:dyDescent="0.2">
      <c r="A794" s="2">
        <v>10</v>
      </c>
      <c r="B794" s="2" t="s">
        <v>24</v>
      </c>
      <c r="C794" s="2">
        <v>-2.5</v>
      </c>
      <c r="D794" s="2" t="s">
        <v>29</v>
      </c>
      <c r="E794">
        <v>2014</v>
      </c>
      <c r="F794" t="str">
        <f t="shared" si="30"/>
        <v>Loss</v>
      </c>
      <c r="H794" t="str">
        <f t="shared" si="32"/>
        <v/>
      </c>
      <c r="I794" t="str">
        <f t="shared" si="31"/>
        <v/>
      </c>
      <c r="J794" t="str">
        <f t="shared" si="31"/>
        <v/>
      </c>
      <c r="K794" t="str">
        <f t="shared" si="31"/>
        <v/>
      </c>
    </row>
    <row r="795" spans="1:11" x14ac:dyDescent="0.2">
      <c r="A795" s="2">
        <v>15</v>
      </c>
      <c r="B795" s="2" t="s">
        <v>24</v>
      </c>
      <c r="C795" s="2">
        <v>37.74</v>
      </c>
      <c r="D795" s="2" t="s">
        <v>29</v>
      </c>
      <c r="E795">
        <v>2014</v>
      </c>
      <c r="F795" t="str">
        <f t="shared" si="30"/>
        <v>Profit</v>
      </c>
      <c r="H795" t="str">
        <f t="shared" si="32"/>
        <v/>
      </c>
      <c r="I795" t="str">
        <f t="shared" si="31"/>
        <v/>
      </c>
      <c r="J795" t="str">
        <f t="shared" si="31"/>
        <v/>
      </c>
      <c r="K795" t="str">
        <f t="shared" si="31"/>
        <v/>
      </c>
    </row>
    <row r="796" spans="1:11" x14ac:dyDescent="0.2">
      <c r="A796" s="2">
        <v>4</v>
      </c>
      <c r="B796" s="2" t="s">
        <v>31</v>
      </c>
      <c r="C796" s="2">
        <v>-108.99</v>
      </c>
      <c r="D796" s="2" t="s">
        <v>29</v>
      </c>
      <c r="E796">
        <v>2014</v>
      </c>
      <c r="F796" t="str">
        <f t="shared" si="30"/>
        <v>Loss</v>
      </c>
      <c r="H796" t="str">
        <f t="shared" si="32"/>
        <v/>
      </c>
      <c r="I796" t="str">
        <f t="shared" si="31"/>
        <v>Loss</v>
      </c>
      <c r="J796" t="str">
        <f t="shared" si="31"/>
        <v/>
      </c>
      <c r="K796" t="str">
        <f t="shared" si="31"/>
        <v/>
      </c>
    </row>
    <row r="797" spans="1:11" x14ac:dyDescent="0.2">
      <c r="A797" s="2">
        <v>37</v>
      </c>
      <c r="B797" s="2" t="s">
        <v>24</v>
      </c>
      <c r="C797" s="2">
        <v>259.33999999999997</v>
      </c>
      <c r="D797" s="2" t="s">
        <v>29</v>
      </c>
      <c r="E797">
        <v>2014</v>
      </c>
      <c r="F797" t="str">
        <f t="shared" si="30"/>
        <v>Profit</v>
      </c>
      <c r="H797" t="str">
        <f t="shared" si="32"/>
        <v/>
      </c>
      <c r="I797" t="str">
        <f t="shared" si="31"/>
        <v/>
      </c>
      <c r="J797" t="str">
        <f t="shared" si="31"/>
        <v/>
      </c>
      <c r="K797" t="str">
        <f t="shared" si="31"/>
        <v/>
      </c>
    </row>
    <row r="798" spans="1:11" x14ac:dyDescent="0.2">
      <c r="A798" s="2">
        <v>4</v>
      </c>
      <c r="B798" s="2" t="s">
        <v>24</v>
      </c>
      <c r="C798" s="2">
        <v>-116.35</v>
      </c>
      <c r="D798" s="2" t="s">
        <v>38</v>
      </c>
      <c r="E798">
        <v>2014</v>
      </c>
      <c r="F798" t="str">
        <f t="shared" si="30"/>
        <v>Loss</v>
      </c>
      <c r="H798" t="str">
        <f t="shared" si="32"/>
        <v/>
      </c>
      <c r="I798" t="str">
        <f t="shared" si="31"/>
        <v/>
      </c>
      <c r="J798" t="str">
        <f t="shared" si="31"/>
        <v/>
      </c>
      <c r="K798" t="str">
        <f t="shared" si="31"/>
        <v/>
      </c>
    </row>
    <row r="799" spans="1:11" x14ac:dyDescent="0.2">
      <c r="A799" s="2">
        <v>17</v>
      </c>
      <c r="B799" s="2" t="s">
        <v>45</v>
      </c>
      <c r="C799" s="2">
        <v>641.6</v>
      </c>
      <c r="D799" s="2" t="s">
        <v>22</v>
      </c>
      <c r="E799">
        <v>2014</v>
      </c>
      <c r="F799" t="str">
        <f t="shared" si="30"/>
        <v>Profit</v>
      </c>
      <c r="H799" t="str">
        <f t="shared" si="32"/>
        <v/>
      </c>
      <c r="I799" t="str">
        <f t="shared" si="31"/>
        <v/>
      </c>
      <c r="J799" t="str">
        <f t="shared" si="31"/>
        <v/>
      </c>
      <c r="K799" t="str">
        <f t="shared" si="31"/>
        <v/>
      </c>
    </row>
    <row r="800" spans="1:11" x14ac:dyDescent="0.2">
      <c r="A800" s="2">
        <v>33</v>
      </c>
      <c r="B800" s="2" t="s">
        <v>24</v>
      </c>
      <c r="C800" s="2">
        <v>-1157.81</v>
      </c>
      <c r="D800" s="2" t="s">
        <v>22</v>
      </c>
      <c r="E800">
        <v>2014</v>
      </c>
      <c r="F800" t="str">
        <f t="shared" si="30"/>
        <v>Loss</v>
      </c>
      <c r="H800" t="str">
        <f t="shared" si="32"/>
        <v/>
      </c>
      <c r="I800" t="str">
        <f t="shared" si="32"/>
        <v/>
      </c>
      <c r="J800" t="str">
        <f t="shared" si="32"/>
        <v/>
      </c>
      <c r="K800" t="str">
        <f t="shared" si="32"/>
        <v/>
      </c>
    </row>
    <row r="801" spans="1:11" x14ac:dyDescent="0.2">
      <c r="A801" s="2">
        <v>26</v>
      </c>
      <c r="B801" s="2" t="s">
        <v>24</v>
      </c>
      <c r="C801" s="2">
        <v>20.82</v>
      </c>
      <c r="D801" s="2" t="s">
        <v>29</v>
      </c>
      <c r="E801">
        <v>2014</v>
      </c>
      <c r="F801" t="str">
        <f t="shared" si="30"/>
        <v>Profit</v>
      </c>
      <c r="H801" t="str">
        <f t="shared" si="32"/>
        <v/>
      </c>
      <c r="I801" t="str">
        <f t="shared" si="32"/>
        <v/>
      </c>
      <c r="J801" t="str">
        <f t="shared" si="32"/>
        <v/>
      </c>
      <c r="K801" t="str">
        <f t="shared" si="32"/>
        <v/>
      </c>
    </row>
    <row r="802" spans="1:11" x14ac:dyDescent="0.2">
      <c r="A802" s="2">
        <v>46</v>
      </c>
      <c r="B802" s="2" t="s">
        <v>45</v>
      </c>
      <c r="C802" s="2">
        <v>-931.66</v>
      </c>
      <c r="D802" s="2" t="s">
        <v>29</v>
      </c>
      <c r="E802">
        <v>2014</v>
      </c>
      <c r="F802" t="str">
        <f t="shared" si="30"/>
        <v>Loss</v>
      </c>
      <c r="H802" t="str">
        <f t="shared" si="32"/>
        <v/>
      </c>
      <c r="I802" t="str">
        <f t="shared" si="32"/>
        <v/>
      </c>
      <c r="J802" t="str">
        <f t="shared" si="32"/>
        <v/>
      </c>
      <c r="K802" t="str">
        <f t="shared" si="32"/>
        <v/>
      </c>
    </row>
    <row r="803" spans="1:11" x14ac:dyDescent="0.2">
      <c r="A803" s="2">
        <v>20</v>
      </c>
      <c r="B803" s="2" t="s">
        <v>45</v>
      </c>
      <c r="C803" s="2">
        <v>-849.63</v>
      </c>
      <c r="D803" s="2" t="s">
        <v>29</v>
      </c>
      <c r="E803">
        <v>2014</v>
      </c>
      <c r="F803" t="str">
        <f t="shared" si="30"/>
        <v>Loss</v>
      </c>
      <c r="H803" t="str">
        <f t="shared" si="32"/>
        <v/>
      </c>
      <c r="I803" t="str">
        <f t="shared" si="32"/>
        <v/>
      </c>
      <c r="J803" t="str">
        <f t="shared" si="32"/>
        <v/>
      </c>
      <c r="K803" t="str">
        <f t="shared" si="32"/>
        <v/>
      </c>
    </row>
    <row r="804" spans="1:11" x14ac:dyDescent="0.2">
      <c r="A804" s="2">
        <v>23</v>
      </c>
      <c r="B804" s="2" t="s">
        <v>24</v>
      </c>
      <c r="C804" s="2">
        <v>14.81</v>
      </c>
      <c r="D804" s="2" t="s">
        <v>29</v>
      </c>
      <c r="E804">
        <v>2014</v>
      </c>
      <c r="F804" t="str">
        <f t="shared" si="30"/>
        <v>Profit</v>
      </c>
      <c r="H804" t="str">
        <f t="shared" si="32"/>
        <v/>
      </c>
      <c r="I804" t="str">
        <f t="shared" si="32"/>
        <v/>
      </c>
      <c r="J804" t="str">
        <f t="shared" si="32"/>
        <v/>
      </c>
      <c r="K804" t="str">
        <f t="shared" si="32"/>
        <v/>
      </c>
    </row>
    <row r="805" spans="1:11" x14ac:dyDescent="0.2">
      <c r="A805" s="2">
        <v>18</v>
      </c>
      <c r="B805" s="2" t="s">
        <v>24</v>
      </c>
      <c r="C805" s="2">
        <v>-5.5</v>
      </c>
      <c r="D805" s="2" t="s">
        <v>38</v>
      </c>
      <c r="E805">
        <v>2014</v>
      </c>
      <c r="F805" t="str">
        <f t="shared" si="30"/>
        <v>Loss</v>
      </c>
      <c r="H805" t="str">
        <f t="shared" si="32"/>
        <v/>
      </c>
      <c r="I805" t="str">
        <f t="shared" si="32"/>
        <v/>
      </c>
      <c r="J805" t="str">
        <f t="shared" si="32"/>
        <v/>
      </c>
      <c r="K805" t="str">
        <f t="shared" si="32"/>
        <v/>
      </c>
    </row>
    <row r="806" spans="1:11" x14ac:dyDescent="0.2">
      <c r="A806" s="2">
        <v>23</v>
      </c>
      <c r="B806" s="2" t="s">
        <v>24</v>
      </c>
      <c r="C806" s="2">
        <v>218.78</v>
      </c>
      <c r="D806" s="2" t="s">
        <v>29</v>
      </c>
      <c r="E806">
        <v>2014</v>
      </c>
      <c r="F806" t="str">
        <f t="shared" si="30"/>
        <v>Profit</v>
      </c>
      <c r="H806" t="str">
        <f t="shared" si="32"/>
        <v/>
      </c>
      <c r="I806" t="str">
        <f t="shared" si="32"/>
        <v/>
      </c>
      <c r="J806" t="str">
        <f t="shared" si="32"/>
        <v/>
      </c>
      <c r="K806" t="str">
        <f t="shared" si="32"/>
        <v/>
      </c>
    </row>
    <row r="807" spans="1:11" x14ac:dyDescent="0.2">
      <c r="A807" s="2">
        <v>5</v>
      </c>
      <c r="B807" s="2" t="s">
        <v>24</v>
      </c>
      <c r="C807" s="2">
        <v>-11.52</v>
      </c>
      <c r="D807" s="2" t="s">
        <v>38</v>
      </c>
      <c r="E807">
        <v>2014</v>
      </c>
      <c r="F807" t="str">
        <f t="shared" si="30"/>
        <v>Loss</v>
      </c>
      <c r="H807" t="str">
        <f t="shared" si="32"/>
        <v/>
      </c>
      <c r="I807" t="str">
        <f t="shared" si="31"/>
        <v/>
      </c>
      <c r="J807" t="str">
        <f t="shared" si="31"/>
        <v/>
      </c>
      <c r="K807" t="str">
        <f t="shared" si="31"/>
        <v/>
      </c>
    </row>
    <row r="808" spans="1:11" x14ac:dyDescent="0.2">
      <c r="A808" s="2">
        <v>33</v>
      </c>
      <c r="B808" s="2" t="s">
        <v>31</v>
      </c>
      <c r="C808" s="2">
        <v>-47.52</v>
      </c>
      <c r="D808" s="2" t="s">
        <v>22</v>
      </c>
      <c r="E808">
        <v>2014</v>
      </c>
      <c r="F808" t="str">
        <f t="shared" si="30"/>
        <v>Loss</v>
      </c>
      <c r="H808" t="str">
        <f t="shared" si="32"/>
        <v/>
      </c>
      <c r="I808" t="str">
        <f t="shared" si="31"/>
        <v/>
      </c>
      <c r="J808" t="str">
        <f t="shared" si="31"/>
        <v/>
      </c>
      <c r="K808" t="str">
        <f t="shared" si="31"/>
        <v/>
      </c>
    </row>
    <row r="809" spans="1:11" x14ac:dyDescent="0.2">
      <c r="A809" s="2">
        <v>27</v>
      </c>
      <c r="B809" s="2" t="s">
        <v>24</v>
      </c>
      <c r="C809" s="2">
        <v>83.45</v>
      </c>
      <c r="D809" s="2" t="s">
        <v>38</v>
      </c>
      <c r="E809">
        <v>2014</v>
      </c>
      <c r="F809" t="str">
        <f t="shared" si="30"/>
        <v>Profit</v>
      </c>
      <c r="H809" t="str">
        <f t="shared" si="32"/>
        <v/>
      </c>
      <c r="I809" t="str">
        <f t="shared" si="31"/>
        <v/>
      </c>
      <c r="J809" t="str">
        <f t="shared" si="31"/>
        <v/>
      </c>
      <c r="K809" t="str">
        <f t="shared" si="31"/>
        <v/>
      </c>
    </row>
    <row r="810" spans="1:11" x14ac:dyDescent="0.2">
      <c r="A810" s="2">
        <v>34</v>
      </c>
      <c r="B810" s="2" t="s">
        <v>24</v>
      </c>
      <c r="C810" s="2">
        <v>-30.35</v>
      </c>
      <c r="D810" s="2" t="s">
        <v>38</v>
      </c>
      <c r="E810">
        <v>2014</v>
      </c>
      <c r="F810" t="str">
        <f t="shared" si="30"/>
        <v>Loss</v>
      </c>
      <c r="H810" t="str">
        <f t="shared" si="32"/>
        <v/>
      </c>
      <c r="I810" t="str">
        <f t="shared" si="31"/>
        <v/>
      </c>
      <c r="J810" t="str">
        <f t="shared" si="31"/>
        <v/>
      </c>
      <c r="K810" t="str">
        <f t="shared" si="31"/>
        <v/>
      </c>
    </row>
    <row r="811" spans="1:11" x14ac:dyDescent="0.2">
      <c r="A811" s="2">
        <v>48</v>
      </c>
      <c r="B811" s="2" t="s">
        <v>31</v>
      </c>
      <c r="C811" s="2">
        <v>841.91</v>
      </c>
      <c r="D811" s="2" t="s">
        <v>38</v>
      </c>
      <c r="E811">
        <v>2014</v>
      </c>
      <c r="F811" t="str">
        <f t="shared" si="30"/>
        <v>Profit</v>
      </c>
      <c r="H811" t="str">
        <f t="shared" si="32"/>
        <v/>
      </c>
      <c r="I811" t="str">
        <f t="shared" si="31"/>
        <v/>
      </c>
      <c r="J811" t="str">
        <f t="shared" si="31"/>
        <v/>
      </c>
      <c r="K811" t="str">
        <f t="shared" si="31"/>
        <v/>
      </c>
    </row>
    <row r="812" spans="1:11" x14ac:dyDescent="0.2">
      <c r="A812" s="2">
        <v>35</v>
      </c>
      <c r="B812" s="2" t="s">
        <v>24</v>
      </c>
      <c r="C812" s="2">
        <v>530.28</v>
      </c>
      <c r="D812" s="2" t="s">
        <v>29</v>
      </c>
      <c r="E812">
        <v>2014</v>
      </c>
      <c r="F812" t="str">
        <f t="shared" si="30"/>
        <v>Profit</v>
      </c>
      <c r="H812" t="str">
        <f t="shared" si="32"/>
        <v/>
      </c>
      <c r="I812" t="str">
        <f t="shared" si="31"/>
        <v/>
      </c>
      <c r="J812" t="str">
        <f t="shared" si="31"/>
        <v/>
      </c>
      <c r="K812" t="str">
        <f t="shared" si="31"/>
        <v/>
      </c>
    </row>
    <row r="813" spans="1:11" x14ac:dyDescent="0.2">
      <c r="A813" s="2">
        <v>49</v>
      </c>
      <c r="B813" s="2" t="s">
        <v>45</v>
      </c>
      <c r="C813" s="2">
        <v>-1189.72</v>
      </c>
      <c r="D813" s="2" t="s">
        <v>29</v>
      </c>
      <c r="E813">
        <v>2014</v>
      </c>
      <c r="F813" t="str">
        <f t="shared" si="30"/>
        <v>Loss</v>
      </c>
      <c r="H813" t="str">
        <f t="shared" si="32"/>
        <v/>
      </c>
      <c r="I813" t="str">
        <f t="shared" si="31"/>
        <v/>
      </c>
      <c r="J813" t="str">
        <f t="shared" si="31"/>
        <v/>
      </c>
      <c r="K813" t="str">
        <f t="shared" si="31"/>
        <v/>
      </c>
    </row>
    <row r="814" spans="1:11" x14ac:dyDescent="0.2">
      <c r="A814" s="2">
        <v>33</v>
      </c>
      <c r="B814" s="2" t="s">
        <v>24</v>
      </c>
      <c r="C814" s="2">
        <v>-0.94</v>
      </c>
      <c r="D814" s="2" t="s">
        <v>29</v>
      </c>
      <c r="E814">
        <v>2014</v>
      </c>
      <c r="F814" t="str">
        <f t="shared" si="30"/>
        <v>Loss</v>
      </c>
      <c r="H814" t="str">
        <f t="shared" si="32"/>
        <v/>
      </c>
      <c r="I814" t="str">
        <f t="shared" si="31"/>
        <v/>
      </c>
      <c r="J814" t="str">
        <f t="shared" si="31"/>
        <v/>
      </c>
      <c r="K814" t="str">
        <f t="shared" si="31"/>
        <v/>
      </c>
    </row>
    <row r="815" spans="1:11" x14ac:dyDescent="0.2">
      <c r="A815" s="2">
        <v>28</v>
      </c>
      <c r="B815" s="2" t="s">
        <v>24</v>
      </c>
      <c r="C815" s="2">
        <v>-137.27000000000001</v>
      </c>
      <c r="D815" s="2" t="s">
        <v>29</v>
      </c>
      <c r="E815">
        <v>2014</v>
      </c>
      <c r="F815" t="str">
        <f t="shared" si="30"/>
        <v>Loss</v>
      </c>
      <c r="H815" t="str">
        <f t="shared" si="32"/>
        <v/>
      </c>
      <c r="I815" t="str">
        <f t="shared" si="31"/>
        <v/>
      </c>
      <c r="J815" t="str">
        <f t="shared" si="31"/>
        <v/>
      </c>
      <c r="K815" t="str">
        <f t="shared" si="31"/>
        <v/>
      </c>
    </row>
    <row r="816" spans="1:11" x14ac:dyDescent="0.2">
      <c r="A816" s="2">
        <v>3</v>
      </c>
      <c r="B816" s="2" t="s">
        <v>24</v>
      </c>
      <c r="C816" s="2">
        <v>-33.53</v>
      </c>
      <c r="D816" s="2" t="s">
        <v>29</v>
      </c>
      <c r="E816">
        <v>2014</v>
      </c>
      <c r="F816" t="str">
        <f t="shared" si="30"/>
        <v>Loss</v>
      </c>
      <c r="H816" t="str">
        <f t="shared" si="32"/>
        <v/>
      </c>
      <c r="I816" t="str">
        <f t="shared" si="31"/>
        <v/>
      </c>
      <c r="J816" t="str">
        <f t="shared" si="31"/>
        <v/>
      </c>
      <c r="K816" t="str">
        <f t="shared" si="31"/>
        <v/>
      </c>
    </row>
    <row r="817" spans="1:11" x14ac:dyDescent="0.2">
      <c r="A817" s="2">
        <v>4</v>
      </c>
      <c r="B817" s="2" t="s">
        <v>24</v>
      </c>
      <c r="C817" s="2">
        <v>-24.5</v>
      </c>
      <c r="D817" s="2" t="s">
        <v>22</v>
      </c>
      <c r="E817">
        <v>2014</v>
      </c>
      <c r="F817" t="str">
        <f t="shared" si="30"/>
        <v>Loss</v>
      </c>
      <c r="H817" t="str">
        <f t="shared" si="32"/>
        <v/>
      </c>
      <c r="I817" t="str">
        <f t="shared" si="31"/>
        <v/>
      </c>
      <c r="J817" t="str">
        <f t="shared" si="31"/>
        <v/>
      </c>
      <c r="K817" t="str">
        <f t="shared" si="31"/>
        <v/>
      </c>
    </row>
    <row r="818" spans="1:11" x14ac:dyDescent="0.2">
      <c r="A818" s="2">
        <v>48</v>
      </c>
      <c r="B818" s="2" t="s">
        <v>45</v>
      </c>
      <c r="C818" s="2">
        <v>-274.04000000000002</v>
      </c>
      <c r="D818" s="2" t="s">
        <v>38</v>
      </c>
      <c r="E818">
        <v>2014</v>
      </c>
      <c r="F818" t="str">
        <f t="shared" si="30"/>
        <v>Loss</v>
      </c>
      <c r="H818" t="str">
        <f t="shared" si="32"/>
        <v/>
      </c>
      <c r="I818" t="str">
        <f t="shared" si="31"/>
        <v/>
      </c>
      <c r="J818" t="str">
        <f t="shared" si="31"/>
        <v/>
      </c>
      <c r="K818" t="str">
        <f t="shared" si="31"/>
        <v/>
      </c>
    </row>
    <row r="819" spans="1:11" x14ac:dyDescent="0.2">
      <c r="A819" s="2">
        <v>16</v>
      </c>
      <c r="B819" s="2" t="s">
        <v>45</v>
      </c>
      <c r="C819" s="2">
        <v>-369.56</v>
      </c>
      <c r="D819" s="2" t="s">
        <v>29</v>
      </c>
      <c r="E819">
        <v>2014</v>
      </c>
      <c r="F819" t="str">
        <f t="shared" si="30"/>
        <v>Loss</v>
      </c>
      <c r="H819" t="str">
        <f t="shared" si="32"/>
        <v/>
      </c>
      <c r="I819" t="str">
        <f t="shared" si="31"/>
        <v/>
      </c>
      <c r="J819" t="str">
        <f t="shared" si="31"/>
        <v/>
      </c>
      <c r="K819" t="str">
        <f t="shared" si="31"/>
        <v/>
      </c>
    </row>
    <row r="820" spans="1:11" x14ac:dyDescent="0.2">
      <c r="A820" s="2">
        <v>26</v>
      </c>
      <c r="B820" s="2" t="s">
        <v>24</v>
      </c>
      <c r="C820" s="2">
        <v>-2.68</v>
      </c>
      <c r="D820" s="2" t="s">
        <v>22</v>
      </c>
      <c r="E820">
        <v>2014</v>
      </c>
      <c r="F820" t="str">
        <f t="shared" si="30"/>
        <v>Loss</v>
      </c>
      <c r="H820" t="str">
        <f t="shared" si="32"/>
        <v/>
      </c>
      <c r="I820" t="str">
        <f t="shared" si="31"/>
        <v/>
      </c>
      <c r="J820" t="str">
        <f t="shared" si="31"/>
        <v/>
      </c>
      <c r="K820" t="str">
        <f t="shared" si="31"/>
        <v/>
      </c>
    </row>
    <row r="821" spans="1:11" x14ac:dyDescent="0.2">
      <c r="A821" s="2">
        <v>14</v>
      </c>
      <c r="B821" s="2" t="s">
        <v>31</v>
      </c>
      <c r="C821" s="2">
        <v>-321.57</v>
      </c>
      <c r="D821" s="2" t="s">
        <v>22</v>
      </c>
      <c r="E821">
        <v>2014</v>
      </c>
      <c r="F821" t="str">
        <f t="shared" si="30"/>
        <v>Loss</v>
      </c>
      <c r="H821" t="str">
        <f t="shared" si="32"/>
        <v/>
      </c>
      <c r="I821" t="str">
        <f t="shared" si="31"/>
        <v/>
      </c>
      <c r="J821" t="str">
        <f t="shared" si="31"/>
        <v/>
      </c>
      <c r="K821" t="str">
        <f t="shared" si="31"/>
        <v/>
      </c>
    </row>
    <row r="822" spans="1:11" x14ac:dyDescent="0.2">
      <c r="A822" s="2">
        <v>1</v>
      </c>
      <c r="B822" s="2" t="s">
        <v>24</v>
      </c>
      <c r="C822" s="2">
        <v>-1.28</v>
      </c>
      <c r="D822" s="2" t="s">
        <v>22</v>
      </c>
      <c r="E822">
        <v>2014</v>
      </c>
      <c r="F822" t="str">
        <f t="shared" si="30"/>
        <v>Loss</v>
      </c>
      <c r="H822" t="str">
        <f t="shared" si="32"/>
        <v/>
      </c>
      <c r="I822" t="str">
        <f t="shared" si="31"/>
        <v/>
      </c>
      <c r="J822" t="str">
        <f t="shared" si="31"/>
        <v/>
      </c>
      <c r="K822" t="str">
        <f t="shared" si="31"/>
        <v/>
      </c>
    </row>
    <row r="823" spans="1:11" x14ac:dyDescent="0.2">
      <c r="A823" s="2">
        <v>24</v>
      </c>
      <c r="B823" s="2" t="s">
        <v>31</v>
      </c>
      <c r="C823" s="2">
        <v>422.07</v>
      </c>
      <c r="D823" s="2" t="s">
        <v>29</v>
      </c>
      <c r="E823">
        <v>2014</v>
      </c>
      <c r="F823" t="str">
        <f t="shared" si="30"/>
        <v>Profit</v>
      </c>
      <c r="H823" t="str">
        <f t="shared" si="32"/>
        <v/>
      </c>
      <c r="I823" t="str">
        <f t="shared" si="32"/>
        <v/>
      </c>
      <c r="J823" t="str">
        <f t="shared" si="32"/>
        <v/>
      </c>
      <c r="K823" t="str">
        <f t="shared" si="32"/>
        <v/>
      </c>
    </row>
    <row r="824" spans="1:11" x14ac:dyDescent="0.2">
      <c r="A824" s="2">
        <v>49</v>
      </c>
      <c r="B824" s="2" t="s">
        <v>31</v>
      </c>
      <c r="C824" s="2">
        <v>301.45999999999998</v>
      </c>
      <c r="D824" s="2" t="s">
        <v>38</v>
      </c>
      <c r="E824">
        <v>2014</v>
      </c>
      <c r="F824" t="str">
        <f t="shared" si="30"/>
        <v>Profit</v>
      </c>
      <c r="H824" t="str">
        <f t="shared" si="32"/>
        <v/>
      </c>
      <c r="I824" t="str">
        <f t="shared" si="32"/>
        <v/>
      </c>
      <c r="J824" t="str">
        <f t="shared" si="32"/>
        <v/>
      </c>
      <c r="K824" t="str">
        <f t="shared" si="32"/>
        <v/>
      </c>
    </row>
    <row r="825" spans="1:11" x14ac:dyDescent="0.2">
      <c r="A825" s="2">
        <v>24</v>
      </c>
      <c r="B825" s="2" t="s">
        <v>31</v>
      </c>
      <c r="C825" s="2">
        <v>2579.52</v>
      </c>
      <c r="D825" s="2" t="s">
        <v>38</v>
      </c>
      <c r="E825">
        <v>2014</v>
      </c>
      <c r="F825" t="str">
        <f t="shared" si="30"/>
        <v>Profit</v>
      </c>
      <c r="H825" t="str">
        <f t="shared" si="32"/>
        <v/>
      </c>
      <c r="I825" t="str">
        <f t="shared" si="32"/>
        <v/>
      </c>
      <c r="J825" t="str">
        <f t="shared" si="32"/>
        <v/>
      </c>
      <c r="K825" t="str">
        <f t="shared" si="32"/>
        <v/>
      </c>
    </row>
    <row r="826" spans="1:11" x14ac:dyDescent="0.2">
      <c r="A826" s="2">
        <v>13</v>
      </c>
      <c r="B826" s="2" t="s">
        <v>31</v>
      </c>
      <c r="C826" s="2">
        <v>-64.38</v>
      </c>
      <c r="D826" s="2" t="s">
        <v>38</v>
      </c>
      <c r="E826">
        <v>2014</v>
      </c>
      <c r="F826" t="str">
        <f t="shared" si="30"/>
        <v>Loss</v>
      </c>
      <c r="H826" t="str">
        <f t="shared" si="32"/>
        <v/>
      </c>
      <c r="I826" t="str">
        <f t="shared" si="32"/>
        <v/>
      </c>
      <c r="J826" t="str">
        <f t="shared" si="32"/>
        <v/>
      </c>
      <c r="K826" t="str">
        <f t="shared" si="32"/>
        <v/>
      </c>
    </row>
    <row r="827" spans="1:11" x14ac:dyDescent="0.2">
      <c r="A827" s="2">
        <v>7</v>
      </c>
      <c r="B827" s="2" t="s">
        <v>24</v>
      </c>
      <c r="C827" s="2">
        <v>-8.6300000000000008</v>
      </c>
      <c r="D827" s="2" t="s">
        <v>38</v>
      </c>
      <c r="E827">
        <v>2014</v>
      </c>
      <c r="F827" t="str">
        <f t="shared" si="30"/>
        <v>Loss</v>
      </c>
      <c r="H827" t="str">
        <f t="shared" si="32"/>
        <v/>
      </c>
      <c r="I827" t="str">
        <f t="shared" si="32"/>
        <v/>
      </c>
      <c r="J827" t="str">
        <f t="shared" si="32"/>
        <v/>
      </c>
      <c r="K827" t="str">
        <f t="shared" si="32"/>
        <v/>
      </c>
    </row>
    <row r="828" spans="1:11" x14ac:dyDescent="0.2">
      <c r="A828" s="2">
        <v>46</v>
      </c>
      <c r="B828" s="2" t="s">
        <v>24</v>
      </c>
      <c r="C828" s="2">
        <v>-0.14000000000000001</v>
      </c>
      <c r="D828" s="2" t="s">
        <v>22</v>
      </c>
      <c r="E828">
        <v>2014</v>
      </c>
      <c r="F828" t="str">
        <f t="shared" si="30"/>
        <v>Loss</v>
      </c>
      <c r="H828" t="str">
        <f t="shared" si="32"/>
        <v/>
      </c>
      <c r="I828" t="str">
        <f t="shared" si="32"/>
        <v/>
      </c>
      <c r="J828" t="str">
        <f t="shared" si="32"/>
        <v/>
      </c>
      <c r="K828" t="str">
        <f t="shared" si="32"/>
        <v/>
      </c>
    </row>
    <row r="829" spans="1:11" x14ac:dyDescent="0.2">
      <c r="A829" s="2">
        <v>32</v>
      </c>
      <c r="B829" s="2" t="s">
        <v>31</v>
      </c>
      <c r="C829" s="2">
        <v>487.85</v>
      </c>
      <c r="D829" s="2" t="s">
        <v>22</v>
      </c>
      <c r="E829">
        <v>2014</v>
      </c>
      <c r="F829" t="str">
        <f t="shared" si="30"/>
        <v>Profit</v>
      </c>
      <c r="H829" t="str">
        <f t="shared" si="32"/>
        <v/>
      </c>
      <c r="I829" t="str">
        <f t="shared" si="32"/>
        <v/>
      </c>
      <c r="J829" t="str">
        <f t="shared" si="32"/>
        <v/>
      </c>
      <c r="K829" t="str">
        <f t="shared" si="32"/>
        <v/>
      </c>
    </row>
    <row r="830" spans="1:11" x14ac:dyDescent="0.2">
      <c r="A830" s="2">
        <v>20</v>
      </c>
      <c r="B830" s="2" t="s">
        <v>24</v>
      </c>
      <c r="C830" s="2">
        <v>-52.73</v>
      </c>
      <c r="D830" s="2" t="s">
        <v>29</v>
      </c>
      <c r="E830">
        <v>2014</v>
      </c>
      <c r="F830" t="str">
        <f t="shared" si="30"/>
        <v>Loss</v>
      </c>
      <c r="H830" t="str">
        <f t="shared" si="32"/>
        <v/>
      </c>
      <c r="I830" t="str">
        <f t="shared" si="31"/>
        <v/>
      </c>
      <c r="J830" t="str">
        <f t="shared" si="31"/>
        <v/>
      </c>
      <c r="K830" t="str">
        <f t="shared" si="31"/>
        <v/>
      </c>
    </row>
    <row r="831" spans="1:11" x14ac:dyDescent="0.2">
      <c r="A831" s="2">
        <v>47</v>
      </c>
      <c r="B831" s="2" t="s">
        <v>24</v>
      </c>
      <c r="C831" s="2">
        <v>76.959999999999994</v>
      </c>
      <c r="D831" s="2" t="s">
        <v>66</v>
      </c>
      <c r="E831">
        <v>2014</v>
      </c>
      <c r="F831" t="str">
        <f t="shared" si="30"/>
        <v>Profit</v>
      </c>
      <c r="H831" t="str">
        <f t="shared" si="32"/>
        <v/>
      </c>
      <c r="I831" t="str">
        <f t="shared" si="31"/>
        <v/>
      </c>
      <c r="J831" t="str">
        <f t="shared" si="31"/>
        <v/>
      </c>
      <c r="K831" t="str">
        <f t="shared" si="31"/>
        <v/>
      </c>
    </row>
    <row r="832" spans="1:11" x14ac:dyDescent="0.2">
      <c r="A832" s="2">
        <v>49</v>
      </c>
      <c r="B832" s="2" t="s">
        <v>24</v>
      </c>
      <c r="C832" s="2">
        <v>2014.11</v>
      </c>
      <c r="D832" s="2" t="s">
        <v>29</v>
      </c>
      <c r="E832">
        <v>2014</v>
      </c>
      <c r="F832" t="str">
        <f t="shared" si="30"/>
        <v>Profit</v>
      </c>
      <c r="H832" t="str">
        <f t="shared" si="32"/>
        <v/>
      </c>
      <c r="I832" t="str">
        <f t="shared" si="31"/>
        <v/>
      </c>
      <c r="J832" t="str">
        <f t="shared" si="31"/>
        <v/>
      </c>
      <c r="K832" t="str">
        <f t="shared" si="31"/>
        <v/>
      </c>
    </row>
    <row r="833" spans="1:11" x14ac:dyDescent="0.2">
      <c r="A833" s="2">
        <v>3</v>
      </c>
      <c r="B833" s="2" t="s">
        <v>45</v>
      </c>
      <c r="C833" s="2">
        <v>-259.54000000000002</v>
      </c>
      <c r="D833" s="2" t="s">
        <v>38</v>
      </c>
      <c r="E833">
        <v>2014</v>
      </c>
      <c r="F833" t="str">
        <f t="shared" si="30"/>
        <v>Loss</v>
      </c>
      <c r="H833" t="str">
        <f t="shared" si="32"/>
        <v/>
      </c>
      <c r="I833" t="str">
        <f t="shared" si="31"/>
        <v/>
      </c>
      <c r="J833" t="str">
        <f t="shared" si="31"/>
        <v/>
      </c>
      <c r="K833" t="str">
        <f t="shared" si="31"/>
        <v/>
      </c>
    </row>
    <row r="834" spans="1:11" x14ac:dyDescent="0.2">
      <c r="A834" s="2">
        <v>2</v>
      </c>
      <c r="B834" s="2" t="s">
        <v>24</v>
      </c>
      <c r="C834" s="2">
        <v>-47.14</v>
      </c>
      <c r="D834" s="2" t="s">
        <v>38</v>
      </c>
      <c r="E834">
        <v>2014</v>
      </c>
      <c r="F834" t="str">
        <f t="shared" si="30"/>
        <v>Loss</v>
      </c>
      <c r="H834" t="str">
        <f t="shared" si="32"/>
        <v/>
      </c>
      <c r="I834" t="str">
        <f t="shared" si="31"/>
        <v/>
      </c>
      <c r="J834" t="str">
        <f t="shared" si="31"/>
        <v/>
      </c>
      <c r="K834" t="str">
        <f t="shared" si="31"/>
        <v/>
      </c>
    </row>
    <row r="835" spans="1:11" x14ac:dyDescent="0.2">
      <c r="A835" s="2">
        <v>22</v>
      </c>
      <c r="B835" s="2" t="s">
        <v>45</v>
      </c>
      <c r="C835" s="2">
        <v>666.03</v>
      </c>
      <c r="D835" s="2" t="s">
        <v>38</v>
      </c>
      <c r="E835">
        <v>2014</v>
      </c>
      <c r="F835" t="str">
        <f t="shared" ref="F835:F898" si="33">IF(C835&lt;0,"Loss","Profit")</f>
        <v>Profit</v>
      </c>
      <c r="H835" t="str">
        <f t="shared" si="32"/>
        <v/>
      </c>
      <c r="I835" t="str">
        <f t="shared" si="31"/>
        <v/>
      </c>
      <c r="J835" t="str">
        <f t="shared" si="31"/>
        <v/>
      </c>
      <c r="K835" t="str">
        <f t="shared" si="31"/>
        <v/>
      </c>
    </row>
    <row r="836" spans="1:11" x14ac:dyDescent="0.2">
      <c r="A836" s="2">
        <v>27</v>
      </c>
      <c r="B836" s="2" t="s">
        <v>24</v>
      </c>
      <c r="C836" s="2">
        <v>0.38</v>
      </c>
      <c r="D836" s="2" t="s">
        <v>38</v>
      </c>
      <c r="E836">
        <v>2014</v>
      </c>
      <c r="F836" t="str">
        <f t="shared" si="33"/>
        <v>Profit</v>
      </c>
      <c r="H836" t="str">
        <f t="shared" si="32"/>
        <v/>
      </c>
      <c r="I836" t="str">
        <f t="shared" si="31"/>
        <v/>
      </c>
      <c r="J836" t="str">
        <f t="shared" si="31"/>
        <v/>
      </c>
      <c r="K836" t="str">
        <f t="shared" si="31"/>
        <v/>
      </c>
    </row>
    <row r="837" spans="1:11" x14ac:dyDescent="0.2">
      <c r="A837" s="2">
        <v>29</v>
      </c>
      <c r="B837" s="2" t="s">
        <v>24</v>
      </c>
      <c r="C837" s="2">
        <v>-171.77</v>
      </c>
      <c r="D837" s="2" t="s">
        <v>38</v>
      </c>
      <c r="E837">
        <v>2014</v>
      </c>
      <c r="F837" t="str">
        <f t="shared" si="33"/>
        <v>Loss</v>
      </c>
      <c r="H837" t="str">
        <f t="shared" si="32"/>
        <v/>
      </c>
      <c r="I837" t="str">
        <f t="shared" si="31"/>
        <v/>
      </c>
      <c r="J837" t="str">
        <f t="shared" si="31"/>
        <v/>
      </c>
      <c r="K837" t="str">
        <f t="shared" si="31"/>
        <v/>
      </c>
    </row>
    <row r="838" spans="1:11" x14ac:dyDescent="0.2">
      <c r="A838" s="2">
        <v>33</v>
      </c>
      <c r="B838" s="2" t="s">
        <v>24</v>
      </c>
      <c r="C838" s="2">
        <v>-965.96</v>
      </c>
      <c r="D838" s="2" t="s">
        <v>38</v>
      </c>
      <c r="E838">
        <v>2014</v>
      </c>
      <c r="F838" t="str">
        <f t="shared" si="33"/>
        <v>Loss</v>
      </c>
      <c r="H838" t="str">
        <f t="shared" si="32"/>
        <v/>
      </c>
      <c r="I838" t="str">
        <f t="shared" si="31"/>
        <v/>
      </c>
      <c r="J838" t="str">
        <f t="shared" si="31"/>
        <v/>
      </c>
      <c r="K838" t="str">
        <f t="shared" si="31"/>
        <v/>
      </c>
    </row>
    <row r="839" spans="1:11" x14ac:dyDescent="0.2">
      <c r="A839" s="2">
        <v>42</v>
      </c>
      <c r="B839" s="2" t="s">
        <v>24</v>
      </c>
      <c r="C839" s="2">
        <v>94.85</v>
      </c>
      <c r="D839" s="2" t="s">
        <v>22</v>
      </c>
      <c r="E839">
        <v>2014</v>
      </c>
      <c r="F839" t="str">
        <f t="shared" si="33"/>
        <v>Profit</v>
      </c>
      <c r="H839" t="str">
        <f t="shared" si="32"/>
        <v/>
      </c>
      <c r="I839" t="str">
        <f t="shared" si="31"/>
        <v/>
      </c>
      <c r="J839" t="str">
        <f t="shared" si="31"/>
        <v/>
      </c>
      <c r="K839" t="str">
        <f t="shared" si="31"/>
        <v/>
      </c>
    </row>
    <row r="840" spans="1:11" x14ac:dyDescent="0.2">
      <c r="A840" s="2">
        <v>2</v>
      </c>
      <c r="B840" s="2" t="s">
        <v>24</v>
      </c>
      <c r="C840" s="2">
        <v>-29.02</v>
      </c>
      <c r="D840" s="2" t="s">
        <v>29</v>
      </c>
      <c r="E840">
        <v>2014</v>
      </c>
      <c r="F840" t="str">
        <f t="shared" si="33"/>
        <v>Loss</v>
      </c>
      <c r="H840" t="str">
        <f t="shared" si="32"/>
        <v/>
      </c>
      <c r="I840" t="str">
        <f t="shared" si="31"/>
        <v/>
      </c>
      <c r="J840" t="str">
        <f t="shared" si="31"/>
        <v/>
      </c>
      <c r="K840" t="str">
        <f t="shared" si="31"/>
        <v/>
      </c>
    </row>
    <row r="841" spans="1:11" x14ac:dyDescent="0.2">
      <c r="A841" s="2">
        <v>3</v>
      </c>
      <c r="B841" s="2" t="s">
        <v>31</v>
      </c>
      <c r="C841" s="2">
        <v>-317.55</v>
      </c>
      <c r="D841" s="2" t="s">
        <v>38</v>
      </c>
      <c r="E841">
        <v>2014</v>
      </c>
      <c r="F841" t="str">
        <f t="shared" si="33"/>
        <v>Loss</v>
      </c>
      <c r="H841" t="str">
        <f t="shared" si="32"/>
        <v/>
      </c>
      <c r="I841" t="str">
        <f t="shared" si="31"/>
        <v/>
      </c>
      <c r="J841" t="str">
        <f t="shared" si="31"/>
        <v>Loss</v>
      </c>
      <c r="K841" t="str">
        <f t="shared" si="31"/>
        <v/>
      </c>
    </row>
    <row r="842" spans="1:11" x14ac:dyDescent="0.2">
      <c r="A842" s="2">
        <v>13</v>
      </c>
      <c r="B842" s="2" t="s">
        <v>31</v>
      </c>
      <c r="C842" s="2">
        <v>3.77</v>
      </c>
      <c r="D842" s="2" t="s">
        <v>38</v>
      </c>
      <c r="E842">
        <v>2014</v>
      </c>
      <c r="F842" t="str">
        <f t="shared" si="33"/>
        <v>Profit</v>
      </c>
      <c r="H842" t="str">
        <f t="shared" si="32"/>
        <v/>
      </c>
      <c r="I842" t="str">
        <f t="shared" si="31"/>
        <v/>
      </c>
      <c r="J842" t="str">
        <f t="shared" si="31"/>
        <v/>
      </c>
      <c r="K842" t="str">
        <f t="shared" si="31"/>
        <v/>
      </c>
    </row>
    <row r="843" spans="1:11" x14ac:dyDescent="0.2">
      <c r="A843" s="2">
        <v>48</v>
      </c>
      <c r="B843" s="2" t="s">
        <v>24</v>
      </c>
      <c r="C843" s="2">
        <v>119.42</v>
      </c>
      <c r="D843" s="2" t="s">
        <v>29</v>
      </c>
      <c r="E843">
        <v>2014</v>
      </c>
      <c r="F843" t="str">
        <f t="shared" si="33"/>
        <v>Profit</v>
      </c>
      <c r="H843" t="str">
        <f t="shared" si="32"/>
        <v/>
      </c>
      <c r="I843" t="str">
        <f t="shared" si="31"/>
        <v/>
      </c>
      <c r="J843" t="str">
        <f t="shared" si="31"/>
        <v/>
      </c>
      <c r="K843" t="str">
        <f t="shared" si="31"/>
        <v/>
      </c>
    </row>
    <row r="844" spans="1:11" x14ac:dyDescent="0.2">
      <c r="A844" s="2">
        <v>2</v>
      </c>
      <c r="B844" s="2" t="s">
        <v>24</v>
      </c>
      <c r="C844" s="2">
        <v>-8.27</v>
      </c>
      <c r="D844" s="2" t="s">
        <v>22</v>
      </c>
      <c r="E844">
        <v>2014</v>
      </c>
      <c r="F844" t="str">
        <f t="shared" si="33"/>
        <v>Loss</v>
      </c>
      <c r="H844" t="str">
        <f t="shared" si="32"/>
        <v/>
      </c>
      <c r="I844" t="str">
        <f t="shared" si="31"/>
        <v/>
      </c>
      <c r="J844" t="str">
        <f t="shared" si="31"/>
        <v/>
      </c>
      <c r="K844" t="str">
        <f t="shared" si="31"/>
        <v/>
      </c>
    </row>
    <row r="845" spans="1:11" x14ac:dyDescent="0.2">
      <c r="A845" s="2">
        <v>32</v>
      </c>
      <c r="B845" s="2" t="s">
        <v>31</v>
      </c>
      <c r="C845" s="2">
        <v>8255.26</v>
      </c>
      <c r="D845" s="2" t="s">
        <v>22</v>
      </c>
      <c r="E845">
        <v>2014</v>
      </c>
      <c r="F845" t="str">
        <f t="shared" si="33"/>
        <v>Profit</v>
      </c>
      <c r="H845" t="str">
        <f t="shared" si="32"/>
        <v/>
      </c>
      <c r="I845" t="str">
        <f t="shared" si="31"/>
        <v/>
      </c>
      <c r="J845" t="str">
        <f t="shared" si="31"/>
        <v/>
      </c>
      <c r="K845" t="str">
        <f t="shared" si="31"/>
        <v/>
      </c>
    </row>
    <row r="846" spans="1:11" x14ac:dyDescent="0.2">
      <c r="A846" s="2">
        <v>35</v>
      </c>
      <c r="B846" s="2" t="s">
        <v>45</v>
      </c>
      <c r="C846" s="2">
        <v>81.010000000000005</v>
      </c>
      <c r="D846" s="2" t="s">
        <v>29</v>
      </c>
      <c r="E846">
        <v>2014</v>
      </c>
      <c r="F846" t="str">
        <f t="shared" si="33"/>
        <v>Profit</v>
      </c>
      <c r="H846" t="str">
        <f t="shared" si="32"/>
        <v/>
      </c>
      <c r="I846" t="str">
        <f t="shared" si="32"/>
        <v/>
      </c>
      <c r="J846" t="str">
        <f t="shared" si="32"/>
        <v/>
      </c>
      <c r="K846" t="str">
        <f t="shared" si="32"/>
        <v/>
      </c>
    </row>
    <row r="847" spans="1:11" x14ac:dyDescent="0.2">
      <c r="A847" s="2">
        <v>13</v>
      </c>
      <c r="B847" s="2" t="s">
        <v>24</v>
      </c>
      <c r="C847" s="2">
        <v>113.14</v>
      </c>
      <c r="D847" s="2" t="s">
        <v>29</v>
      </c>
      <c r="E847">
        <v>2014</v>
      </c>
      <c r="F847" t="str">
        <f t="shared" si="33"/>
        <v>Profit</v>
      </c>
      <c r="H847" t="str">
        <f t="shared" si="32"/>
        <v/>
      </c>
      <c r="I847" t="str">
        <f t="shared" si="32"/>
        <v/>
      </c>
      <c r="J847" t="str">
        <f t="shared" si="32"/>
        <v/>
      </c>
      <c r="K847" t="str">
        <f t="shared" si="32"/>
        <v/>
      </c>
    </row>
    <row r="848" spans="1:11" x14ac:dyDescent="0.2">
      <c r="A848" s="2">
        <v>15</v>
      </c>
      <c r="B848" s="2" t="s">
        <v>45</v>
      </c>
      <c r="C848" s="2">
        <v>972.21</v>
      </c>
      <c r="D848" s="2" t="s">
        <v>29</v>
      </c>
      <c r="E848">
        <v>2014</v>
      </c>
      <c r="F848" t="str">
        <f t="shared" si="33"/>
        <v>Profit</v>
      </c>
      <c r="H848" t="str">
        <f t="shared" si="32"/>
        <v/>
      </c>
      <c r="I848" t="str">
        <f t="shared" si="32"/>
        <v/>
      </c>
      <c r="J848" t="str">
        <f t="shared" si="32"/>
        <v/>
      </c>
      <c r="K848" t="str">
        <f t="shared" si="32"/>
        <v/>
      </c>
    </row>
    <row r="849" spans="1:11" x14ac:dyDescent="0.2">
      <c r="A849" s="2">
        <v>20</v>
      </c>
      <c r="B849" s="2" t="s">
        <v>24</v>
      </c>
      <c r="C849" s="2">
        <v>-86.61</v>
      </c>
      <c r="D849" s="2" t="s">
        <v>29</v>
      </c>
      <c r="E849">
        <v>2014</v>
      </c>
      <c r="F849" t="str">
        <f t="shared" si="33"/>
        <v>Loss</v>
      </c>
      <c r="H849" t="str">
        <f t="shared" si="32"/>
        <v/>
      </c>
      <c r="I849" t="str">
        <f t="shared" si="32"/>
        <v/>
      </c>
      <c r="J849" t="str">
        <f t="shared" si="32"/>
        <v/>
      </c>
      <c r="K849" t="str">
        <f t="shared" si="32"/>
        <v/>
      </c>
    </row>
    <row r="850" spans="1:11" x14ac:dyDescent="0.2">
      <c r="A850" s="2">
        <v>14</v>
      </c>
      <c r="B850" s="2" t="s">
        <v>24</v>
      </c>
      <c r="C850" s="2">
        <v>-64.13</v>
      </c>
      <c r="D850" s="2" t="s">
        <v>38</v>
      </c>
      <c r="E850">
        <v>2014</v>
      </c>
      <c r="F850" t="str">
        <f t="shared" si="33"/>
        <v>Loss</v>
      </c>
      <c r="H850" t="str">
        <f t="shared" si="32"/>
        <v/>
      </c>
      <c r="I850" t="str">
        <f t="shared" si="32"/>
        <v/>
      </c>
      <c r="J850" t="str">
        <f t="shared" si="32"/>
        <v/>
      </c>
      <c r="K850" t="str">
        <f t="shared" si="32"/>
        <v/>
      </c>
    </row>
    <row r="851" spans="1:11" x14ac:dyDescent="0.2">
      <c r="A851" s="2">
        <v>13</v>
      </c>
      <c r="B851" s="2" t="s">
        <v>31</v>
      </c>
      <c r="C851" s="2">
        <v>572.99</v>
      </c>
      <c r="D851" s="2" t="s">
        <v>38</v>
      </c>
      <c r="E851">
        <v>2014</v>
      </c>
      <c r="F851" t="str">
        <f t="shared" si="33"/>
        <v>Profit</v>
      </c>
      <c r="H851" t="str">
        <f t="shared" si="32"/>
        <v/>
      </c>
      <c r="I851" t="str">
        <f t="shared" si="32"/>
        <v/>
      </c>
      <c r="J851" t="str">
        <f t="shared" si="32"/>
        <v/>
      </c>
      <c r="K851" t="str">
        <f t="shared" si="32"/>
        <v/>
      </c>
    </row>
    <row r="852" spans="1:11" x14ac:dyDescent="0.2">
      <c r="A852" s="2">
        <v>11</v>
      </c>
      <c r="B852" s="2" t="s">
        <v>24</v>
      </c>
      <c r="C852" s="2">
        <v>-23.05</v>
      </c>
      <c r="D852" s="2" t="s">
        <v>38</v>
      </c>
      <c r="E852">
        <v>2014</v>
      </c>
      <c r="F852" t="str">
        <f t="shared" si="33"/>
        <v>Loss</v>
      </c>
      <c r="H852" t="str">
        <f t="shared" si="32"/>
        <v/>
      </c>
      <c r="I852" t="str">
        <f t="shared" si="32"/>
        <v/>
      </c>
      <c r="J852" t="str">
        <f t="shared" si="32"/>
        <v/>
      </c>
      <c r="K852" t="str">
        <f t="shared" si="32"/>
        <v/>
      </c>
    </row>
    <row r="853" spans="1:11" x14ac:dyDescent="0.2">
      <c r="A853" s="2">
        <v>44</v>
      </c>
      <c r="B853" s="2" t="s">
        <v>45</v>
      </c>
      <c r="C853" s="2">
        <v>1238.19</v>
      </c>
      <c r="D853" s="2" t="s">
        <v>38</v>
      </c>
      <c r="E853">
        <v>2014</v>
      </c>
      <c r="F853" t="str">
        <f t="shared" si="33"/>
        <v>Profit</v>
      </c>
      <c r="H853" t="str">
        <f t="shared" si="32"/>
        <v/>
      </c>
      <c r="I853" t="str">
        <f t="shared" si="31"/>
        <v/>
      </c>
      <c r="J853" t="str">
        <f t="shared" si="31"/>
        <v/>
      </c>
      <c r="K853" t="str">
        <f t="shared" si="31"/>
        <v/>
      </c>
    </row>
    <row r="854" spans="1:11" x14ac:dyDescent="0.2">
      <c r="A854" s="2">
        <v>34</v>
      </c>
      <c r="B854" s="2" t="s">
        <v>24</v>
      </c>
      <c r="C854" s="2">
        <v>66.97</v>
      </c>
      <c r="D854" s="2" t="s">
        <v>29</v>
      </c>
      <c r="E854">
        <v>2014</v>
      </c>
      <c r="F854" t="str">
        <f t="shared" si="33"/>
        <v>Profit</v>
      </c>
      <c r="H854" t="str">
        <f t="shared" si="32"/>
        <v/>
      </c>
      <c r="I854" t="str">
        <f t="shared" si="31"/>
        <v/>
      </c>
      <c r="J854" t="str">
        <f t="shared" si="31"/>
        <v/>
      </c>
      <c r="K854" t="str">
        <f t="shared" si="31"/>
        <v/>
      </c>
    </row>
    <row r="855" spans="1:11" x14ac:dyDescent="0.2">
      <c r="A855" s="2">
        <v>41</v>
      </c>
      <c r="B855" s="2" t="s">
        <v>24</v>
      </c>
      <c r="C855" s="2">
        <v>-90.59</v>
      </c>
      <c r="D855" s="2" t="s">
        <v>38</v>
      </c>
      <c r="E855">
        <v>2014</v>
      </c>
      <c r="F855" t="str">
        <f t="shared" si="33"/>
        <v>Loss</v>
      </c>
      <c r="H855" t="str">
        <f t="shared" si="32"/>
        <v/>
      </c>
      <c r="I855" t="str">
        <f t="shared" si="31"/>
        <v/>
      </c>
      <c r="J855" t="str">
        <f t="shared" si="31"/>
        <v/>
      </c>
      <c r="K855" t="str">
        <f t="shared" si="31"/>
        <v/>
      </c>
    </row>
    <row r="856" spans="1:11" x14ac:dyDescent="0.2">
      <c r="A856" s="2">
        <v>37</v>
      </c>
      <c r="B856" s="2" t="s">
        <v>45</v>
      </c>
      <c r="C856" s="2">
        <v>197.79</v>
      </c>
      <c r="D856" s="2" t="s">
        <v>29</v>
      </c>
      <c r="E856">
        <v>2014</v>
      </c>
      <c r="F856" t="str">
        <f t="shared" si="33"/>
        <v>Profit</v>
      </c>
      <c r="H856" t="str">
        <f t="shared" si="32"/>
        <v/>
      </c>
      <c r="I856" t="str">
        <f t="shared" si="32"/>
        <v/>
      </c>
      <c r="J856" t="str">
        <f t="shared" si="32"/>
        <v/>
      </c>
      <c r="K856" t="str">
        <f t="shared" si="32"/>
        <v/>
      </c>
    </row>
    <row r="857" spans="1:11" x14ac:dyDescent="0.2">
      <c r="A857" s="2">
        <v>39</v>
      </c>
      <c r="B857" s="2" t="s">
        <v>45</v>
      </c>
      <c r="C857" s="2">
        <v>50.11</v>
      </c>
      <c r="D857" s="2" t="s">
        <v>29</v>
      </c>
      <c r="E857">
        <v>2014</v>
      </c>
      <c r="F857" t="str">
        <f t="shared" si="33"/>
        <v>Profit</v>
      </c>
      <c r="H857" t="str">
        <f t="shared" ref="H857:K920" si="34">IF($D857=H$1,IF($B857="Technology",IF($A857&lt;11,$F857,""),""),"")</f>
        <v/>
      </c>
      <c r="I857" t="str">
        <f t="shared" si="34"/>
        <v/>
      </c>
      <c r="J857" t="str">
        <f t="shared" si="34"/>
        <v/>
      </c>
      <c r="K857" t="str">
        <f t="shared" si="34"/>
        <v/>
      </c>
    </row>
    <row r="858" spans="1:11" x14ac:dyDescent="0.2">
      <c r="A858" s="2">
        <v>2</v>
      </c>
      <c r="B858" s="2" t="s">
        <v>24</v>
      </c>
      <c r="C858" s="2">
        <v>-37.32</v>
      </c>
      <c r="D858" s="2" t="s">
        <v>29</v>
      </c>
      <c r="E858">
        <v>2014</v>
      </c>
      <c r="F858" t="str">
        <f t="shared" si="33"/>
        <v>Loss</v>
      </c>
      <c r="H858" t="str">
        <f t="shared" si="34"/>
        <v/>
      </c>
      <c r="I858" t="str">
        <f t="shared" si="34"/>
        <v/>
      </c>
      <c r="J858" t="str">
        <f t="shared" si="34"/>
        <v/>
      </c>
      <c r="K858" t="str">
        <f t="shared" si="34"/>
        <v/>
      </c>
    </row>
    <row r="859" spans="1:11" x14ac:dyDescent="0.2">
      <c r="A859" s="2">
        <v>2</v>
      </c>
      <c r="B859" s="2" t="s">
        <v>45</v>
      </c>
      <c r="C859" s="2">
        <v>-180.73</v>
      </c>
      <c r="D859" s="2" t="s">
        <v>38</v>
      </c>
      <c r="E859">
        <v>2014</v>
      </c>
      <c r="F859" t="str">
        <f t="shared" si="33"/>
        <v>Loss</v>
      </c>
      <c r="H859" t="str">
        <f t="shared" si="34"/>
        <v/>
      </c>
      <c r="I859" t="str">
        <f t="shared" si="34"/>
        <v/>
      </c>
      <c r="J859" t="str">
        <f t="shared" si="34"/>
        <v/>
      </c>
      <c r="K859" t="str">
        <f t="shared" si="34"/>
        <v/>
      </c>
    </row>
    <row r="860" spans="1:11" x14ac:dyDescent="0.2">
      <c r="A860" s="2">
        <v>29</v>
      </c>
      <c r="B860" s="2" t="s">
        <v>31</v>
      </c>
      <c r="C860" s="2">
        <v>-203.03</v>
      </c>
      <c r="D860" s="2" t="s">
        <v>38</v>
      </c>
      <c r="E860">
        <v>2014</v>
      </c>
      <c r="F860" t="str">
        <f t="shared" si="33"/>
        <v>Loss</v>
      </c>
      <c r="H860" t="str">
        <f t="shared" si="34"/>
        <v/>
      </c>
      <c r="I860" t="str">
        <f t="shared" si="34"/>
        <v/>
      </c>
      <c r="J860" t="str">
        <f t="shared" si="34"/>
        <v/>
      </c>
      <c r="K860" t="str">
        <f t="shared" si="34"/>
        <v/>
      </c>
    </row>
    <row r="861" spans="1:11" x14ac:dyDescent="0.2">
      <c r="A861" s="2">
        <v>32</v>
      </c>
      <c r="B861" s="2" t="s">
        <v>24</v>
      </c>
      <c r="C861" s="2">
        <v>-49.17</v>
      </c>
      <c r="D861" s="2" t="s">
        <v>38</v>
      </c>
      <c r="E861">
        <v>2014</v>
      </c>
      <c r="F861" t="str">
        <f t="shared" si="33"/>
        <v>Loss</v>
      </c>
      <c r="H861" t="str">
        <f t="shared" si="34"/>
        <v/>
      </c>
      <c r="I861" t="str">
        <f t="shared" si="34"/>
        <v/>
      </c>
      <c r="J861" t="str">
        <f t="shared" si="34"/>
        <v/>
      </c>
      <c r="K861" t="str">
        <f t="shared" si="34"/>
        <v/>
      </c>
    </row>
    <row r="862" spans="1:11" x14ac:dyDescent="0.2">
      <c r="A862" s="2">
        <v>31</v>
      </c>
      <c r="B862" s="2" t="s">
        <v>24</v>
      </c>
      <c r="C862" s="2">
        <v>-95.88</v>
      </c>
      <c r="D862" s="2" t="s">
        <v>29</v>
      </c>
      <c r="E862">
        <v>2014</v>
      </c>
      <c r="F862" t="str">
        <f t="shared" si="33"/>
        <v>Loss</v>
      </c>
      <c r="H862" t="str">
        <f t="shared" si="34"/>
        <v/>
      </c>
      <c r="I862" t="str">
        <f t="shared" si="34"/>
        <v/>
      </c>
      <c r="J862" t="str">
        <f t="shared" si="34"/>
        <v/>
      </c>
      <c r="K862" t="str">
        <f t="shared" si="34"/>
        <v/>
      </c>
    </row>
    <row r="863" spans="1:11" x14ac:dyDescent="0.2">
      <c r="A863" s="2">
        <v>28</v>
      </c>
      <c r="B863" s="2" t="s">
        <v>31</v>
      </c>
      <c r="C863" s="2">
        <v>4969.29</v>
      </c>
      <c r="D863" s="2" t="s">
        <v>38</v>
      </c>
      <c r="E863">
        <v>2014</v>
      </c>
      <c r="F863" t="str">
        <f t="shared" si="33"/>
        <v>Profit</v>
      </c>
      <c r="H863" t="str">
        <f t="shared" si="34"/>
        <v/>
      </c>
      <c r="I863" t="str">
        <f t="shared" si="34"/>
        <v/>
      </c>
      <c r="J863" t="str">
        <f t="shared" si="34"/>
        <v/>
      </c>
      <c r="K863" t="str">
        <f t="shared" si="34"/>
        <v/>
      </c>
    </row>
    <row r="864" spans="1:11" x14ac:dyDescent="0.2">
      <c r="A864" s="2">
        <v>3</v>
      </c>
      <c r="B864" s="2" t="s">
        <v>31</v>
      </c>
      <c r="C864" s="2">
        <v>-473.68</v>
      </c>
      <c r="D864" s="2" t="s">
        <v>38</v>
      </c>
      <c r="E864">
        <v>2014</v>
      </c>
      <c r="F864" t="str">
        <f t="shared" si="33"/>
        <v>Loss</v>
      </c>
      <c r="H864" t="str">
        <f t="shared" si="34"/>
        <v/>
      </c>
      <c r="I864" t="str">
        <f t="shared" si="34"/>
        <v/>
      </c>
      <c r="J864" t="str">
        <f t="shared" si="34"/>
        <v>Loss</v>
      </c>
      <c r="K864" t="str">
        <f t="shared" si="34"/>
        <v/>
      </c>
    </row>
    <row r="865" spans="1:11" x14ac:dyDescent="0.2">
      <c r="A865" s="2">
        <v>22</v>
      </c>
      <c r="B865" s="2" t="s">
        <v>24</v>
      </c>
      <c r="C865" s="2">
        <v>-57.98</v>
      </c>
      <c r="D865" s="2" t="s">
        <v>38</v>
      </c>
      <c r="E865">
        <v>2014</v>
      </c>
      <c r="F865" t="str">
        <f t="shared" si="33"/>
        <v>Loss</v>
      </c>
      <c r="H865" t="str">
        <f t="shared" si="34"/>
        <v/>
      </c>
      <c r="I865" t="str">
        <f t="shared" si="34"/>
        <v/>
      </c>
      <c r="J865" t="str">
        <f t="shared" si="34"/>
        <v/>
      </c>
      <c r="K865" t="str">
        <f t="shared" si="34"/>
        <v/>
      </c>
    </row>
    <row r="866" spans="1:11" x14ac:dyDescent="0.2">
      <c r="A866" s="2">
        <v>45</v>
      </c>
      <c r="B866" s="2" t="s">
        <v>24</v>
      </c>
      <c r="C866" s="2">
        <v>1018.07</v>
      </c>
      <c r="D866" s="2" t="s">
        <v>38</v>
      </c>
      <c r="E866">
        <v>2014</v>
      </c>
      <c r="F866" t="str">
        <f t="shared" si="33"/>
        <v>Profit</v>
      </c>
      <c r="H866" t="str">
        <f t="shared" si="34"/>
        <v/>
      </c>
      <c r="I866" t="str">
        <f t="shared" si="34"/>
        <v/>
      </c>
      <c r="J866" t="str">
        <f t="shared" si="34"/>
        <v/>
      </c>
      <c r="K866" t="str">
        <f t="shared" si="34"/>
        <v/>
      </c>
    </row>
    <row r="867" spans="1:11" x14ac:dyDescent="0.2">
      <c r="A867" s="2">
        <v>25</v>
      </c>
      <c r="B867" s="2" t="s">
        <v>45</v>
      </c>
      <c r="C867" s="2">
        <v>4094.67</v>
      </c>
      <c r="D867" s="2" t="s">
        <v>29</v>
      </c>
      <c r="E867">
        <v>2014</v>
      </c>
      <c r="F867" t="str">
        <f t="shared" si="33"/>
        <v>Profit</v>
      </c>
      <c r="H867" t="str">
        <f t="shared" si="34"/>
        <v/>
      </c>
      <c r="I867" t="str">
        <f t="shared" si="34"/>
        <v/>
      </c>
      <c r="J867" t="str">
        <f t="shared" si="34"/>
        <v/>
      </c>
      <c r="K867" t="str">
        <f t="shared" si="34"/>
        <v/>
      </c>
    </row>
    <row r="868" spans="1:11" x14ac:dyDescent="0.2">
      <c r="A868" s="2">
        <v>3</v>
      </c>
      <c r="B868" s="2" t="s">
        <v>45</v>
      </c>
      <c r="C868" s="2">
        <v>295.70999999999998</v>
      </c>
      <c r="D868" s="2" t="s">
        <v>38</v>
      </c>
      <c r="E868">
        <v>2014</v>
      </c>
      <c r="F868" t="str">
        <f t="shared" si="33"/>
        <v>Profit</v>
      </c>
      <c r="H868" t="str">
        <f t="shared" si="34"/>
        <v/>
      </c>
      <c r="I868" t="str">
        <f t="shared" si="34"/>
        <v/>
      </c>
      <c r="J868" t="str">
        <f t="shared" si="34"/>
        <v/>
      </c>
      <c r="K868" t="str">
        <f t="shared" si="34"/>
        <v/>
      </c>
    </row>
    <row r="869" spans="1:11" x14ac:dyDescent="0.2">
      <c r="A869" s="2">
        <v>23</v>
      </c>
      <c r="B869" s="2" t="s">
        <v>24</v>
      </c>
      <c r="C869" s="2">
        <v>14.46</v>
      </c>
      <c r="D869" s="2" t="s">
        <v>29</v>
      </c>
      <c r="E869">
        <v>2014</v>
      </c>
      <c r="F869" t="str">
        <f t="shared" si="33"/>
        <v>Profit</v>
      </c>
      <c r="H869" t="str">
        <f t="shared" si="34"/>
        <v/>
      </c>
      <c r="I869" t="str">
        <f t="shared" si="34"/>
        <v/>
      </c>
      <c r="J869" t="str">
        <f t="shared" si="34"/>
        <v/>
      </c>
      <c r="K869" t="str">
        <f t="shared" si="34"/>
        <v/>
      </c>
    </row>
    <row r="870" spans="1:11" x14ac:dyDescent="0.2">
      <c r="A870" s="2">
        <v>46</v>
      </c>
      <c r="B870" s="2" t="s">
        <v>24</v>
      </c>
      <c r="C870" s="2">
        <v>87.99</v>
      </c>
      <c r="D870" s="2" t="s">
        <v>22</v>
      </c>
      <c r="E870">
        <v>2014</v>
      </c>
      <c r="F870" t="str">
        <f t="shared" si="33"/>
        <v>Profit</v>
      </c>
      <c r="H870" t="str">
        <f t="shared" si="34"/>
        <v/>
      </c>
      <c r="I870" t="str">
        <f t="shared" si="34"/>
        <v/>
      </c>
      <c r="J870" t="str">
        <f t="shared" si="34"/>
        <v/>
      </c>
      <c r="K870" t="str">
        <f t="shared" si="34"/>
        <v/>
      </c>
    </row>
    <row r="871" spans="1:11" x14ac:dyDescent="0.2">
      <c r="A871" s="2">
        <v>8</v>
      </c>
      <c r="B871" s="2" t="s">
        <v>24</v>
      </c>
      <c r="C871" s="2">
        <v>-11.97</v>
      </c>
      <c r="D871" s="2" t="s">
        <v>22</v>
      </c>
      <c r="E871">
        <v>2014</v>
      </c>
      <c r="F871" t="str">
        <f t="shared" si="33"/>
        <v>Loss</v>
      </c>
      <c r="H871" t="str">
        <f t="shared" si="34"/>
        <v/>
      </c>
      <c r="I871" t="str">
        <f t="shared" si="34"/>
        <v/>
      </c>
      <c r="J871" t="str">
        <f t="shared" si="34"/>
        <v/>
      </c>
      <c r="K871" t="str">
        <f t="shared" si="34"/>
        <v/>
      </c>
    </row>
    <row r="872" spans="1:11" x14ac:dyDescent="0.2">
      <c r="A872" s="2">
        <v>40</v>
      </c>
      <c r="B872" s="2" t="s">
        <v>24</v>
      </c>
      <c r="C872" s="2">
        <v>1048.83</v>
      </c>
      <c r="D872" s="2" t="s">
        <v>22</v>
      </c>
      <c r="E872">
        <v>2014</v>
      </c>
      <c r="F872" t="str">
        <f t="shared" si="33"/>
        <v>Profit</v>
      </c>
      <c r="H872" t="str">
        <f t="shared" si="34"/>
        <v/>
      </c>
      <c r="I872" t="str">
        <f t="shared" si="34"/>
        <v/>
      </c>
      <c r="J872" t="str">
        <f t="shared" si="34"/>
        <v/>
      </c>
      <c r="K872" t="str">
        <f t="shared" si="34"/>
        <v/>
      </c>
    </row>
    <row r="873" spans="1:11" x14ac:dyDescent="0.2">
      <c r="A873" s="2">
        <v>13</v>
      </c>
      <c r="B873" s="2" t="s">
        <v>31</v>
      </c>
      <c r="C873" s="2">
        <v>383.21</v>
      </c>
      <c r="D873" s="2" t="s">
        <v>29</v>
      </c>
      <c r="E873">
        <v>2014</v>
      </c>
      <c r="F873" t="str">
        <f t="shared" si="33"/>
        <v>Profit</v>
      </c>
      <c r="H873" t="str">
        <f t="shared" si="34"/>
        <v/>
      </c>
      <c r="I873" t="str">
        <f t="shared" si="34"/>
        <v/>
      </c>
      <c r="J873" t="str">
        <f t="shared" si="34"/>
        <v/>
      </c>
      <c r="K873" t="str">
        <f t="shared" si="34"/>
        <v/>
      </c>
    </row>
    <row r="874" spans="1:11" x14ac:dyDescent="0.2">
      <c r="A874" s="2">
        <v>10</v>
      </c>
      <c r="B874" s="2" t="s">
        <v>24</v>
      </c>
      <c r="C874" s="2">
        <v>-16.96</v>
      </c>
      <c r="D874" s="2" t="s">
        <v>29</v>
      </c>
      <c r="E874">
        <v>2014</v>
      </c>
      <c r="F874" t="str">
        <f t="shared" si="33"/>
        <v>Loss</v>
      </c>
      <c r="H874" t="str">
        <f t="shared" si="34"/>
        <v/>
      </c>
      <c r="I874" t="str">
        <f t="shared" si="34"/>
        <v/>
      </c>
      <c r="J874" t="str">
        <f t="shared" si="34"/>
        <v/>
      </c>
      <c r="K874" t="str">
        <f t="shared" si="34"/>
        <v/>
      </c>
    </row>
    <row r="875" spans="1:11" x14ac:dyDescent="0.2">
      <c r="A875" s="2">
        <v>25</v>
      </c>
      <c r="B875" s="2" t="s">
        <v>45</v>
      </c>
      <c r="C875" s="2">
        <v>-173.14</v>
      </c>
      <c r="D875" s="2" t="s">
        <v>29</v>
      </c>
      <c r="E875">
        <v>2014</v>
      </c>
      <c r="F875" t="str">
        <f t="shared" si="33"/>
        <v>Loss</v>
      </c>
      <c r="H875" t="str">
        <f t="shared" si="34"/>
        <v/>
      </c>
      <c r="I875" t="str">
        <f t="shared" si="34"/>
        <v/>
      </c>
      <c r="J875" t="str">
        <f t="shared" si="34"/>
        <v/>
      </c>
      <c r="K875" t="str">
        <f t="shared" si="34"/>
        <v/>
      </c>
    </row>
    <row r="876" spans="1:11" x14ac:dyDescent="0.2">
      <c r="A876" s="2">
        <v>13</v>
      </c>
      <c r="B876" s="2" t="s">
        <v>24</v>
      </c>
      <c r="C876" s="2">
        <v>197.78</v>
      </c>
      <c r="D876" s="2" t="s">
        <v>29</v>
      </c>
      <c r="E876">
        <v>2014</v>
      </c>
      <c r="F876" t="str">
        <f t="shared" si="33"/>
        <v>Profit</v>
      </c>
      <c r="H876" t="str">
        <f t="shared" si="34"/>
        <v/>
      </c>
      <c r="I876" t="str">
        <f t="shared" si="34"/>
        <v/>
      </c>
      <c r="J876" t="str">
        <f t="shared" si="34"/>
        <v/>
      </c>
      <c r="K876" t="str">
        <f t="shared" si="34"/>
        <v/>
      </c>
    </row>
    <row r="877" spans="1:11" x14ac:dyDescent="0.2">
      <c r="A877" s="2">
        <v>27</v>
      </c>
      <c r="B877" s="2" t="s">
        <v>24</v>
      </c>
      <c r="C877" s="2">
        <v>-33.93</v>
      </c>
      <c r="D877" s="2" t="s">
        <v>29</v>
      </c>
      <c r="E877">
        <v>2014</v>
      </c>
      <c r="F877" t="str">
        <f t="shared" si="33"/>
        <v>Loss</v>
      </c>
      <c r="H877" t="str">
        <f t="shared" si="34"/>
        <v/>
      </c>
      <c r="I877" t="str">
        <f t="shared" si="34"/>
        <v/>
      </c>
      <c r="J877" t="str">
        <f t="shared" si="34"/>
        <v/>
      </c>
      <c r="K877" t="str">
        <f t="shared" si="34"/>
        <v/>
      </c>
    </row>
    <row r="878" spans="1:11" x14ac:dyDescent="0.2">
      <c r="A878" s="2">
        <v>19</v>
      </c>
      <c r="B878" s="2" t="s">
        <v>45</v>
      </c>
      <c r="C878" s="2">
        <v>64.239999999999995</v>
      </c>
      <c r="D878" s="2" t="s">
        <v>22</v>
      </c>
      <c r="E878">
        <v>2014</v>
      </c>
      <c r="F878" t="str">
        <f t="shared" si="33"/>
        <v>Profit</v>
      </c>
      <c r="H878" t="str">
        <f t="shared" si="34"/>
        <v/>
      </c>
      <c r="I878" t="str">
        <f t="shared" si="34"/>
        <v/>
      </c>
      <c r="J878" t="str">
        <f t="shared" si="34"/>
        <v/>
      </c>
      <c r="K878" t="str">
        <f t="shared" si="34"/>
        <v/>
      </c>
    </row>
    <row r="879" spans="1:11" x14ac:dyDescent="0.2">
      <c r="A879" s="2">
        <v>46</v>
      </c>
      <c r="B879" s="2" t="s">
        <v>31</v>
      </c>
      <c r="C879" s="2">
        <v>66.400000000000006</v>
      </c>
      <c r="D879" s="2" t="s">
        <v>29</v>
      </c>
      <c r="E879">
        <v>2014</v>
      </c>
      <c r="F879" t="str">
        <f t="shared" si="33"/>
        <v>Profit</v>
      </c>
      <c r="H879" t="str">
        <f t="shared" si="34"/>
        <v/>
      </c>
      <c r="I879" t="str">
        <f t="shared" si="34"/>
        <v/>
      </c>
      <c r="J879" t="str">
        <f t="shared" si="34"/>
        <v/>
      </c>
      <c r="K879" t="str">
        <f t="shared" si="34"/>
        <v/>
      </c>
    </row>
    <row r="880" spans="1:11" x14ac:dyDescent="0.2">
      <c r="A880" s="2">
        <v>30</v>
      </c>
      <c r="B880" s="2" t="s">
        <v>45</v>
      </c>
      <c r="C880" s="2">
        <v>551.1</v>
      </c>
      <c r="D880" s="2" t="s">
        <v>22</v>
      </c>
      <c r="E880">
        <v>2014</v>
      </c>
      <c r="F880" t="str">
        <f t="shared" si="33"/>
        <v>Profit</v>
      </c>
      <c r="H880" t="str">
        <f t="shared" si="34"/>
        <v/>
      </c>
      <c r="I880" t="str">
        <f t="shared" si="34"/>
        <v/>
      </c>
      <c r="J880" t="str">
        <f t="shared" si="34"/>
        <v/>
      </c>
      <c r="K880" t="str">
        <f t="shared" si="34"/>
        <v/>
      </c>
    </row>
    <row r="881" spans="1:11" x14ac:dyDescent="0.2">
      <c r="A881" s="2">
        <v>38</v>
      </c>
      <c r="B881" s="2" t="s">
        <v>31</v>
      </c>
      <c r="C881" s="2">
        <v>445.17</v>
      </c>
      <c r="D881" s="2" t="s">
        <v>22</v>
      </c>
      <c r="E881">
        <v>2014</v>
      </c>
      <c r="F881" t="str">
        <f t="shared" si="33"/>
        <v>Profit</v>
      </c>
      <c r="H881" t="str">
        <f t="shared" si="34"/>
        <v/>
      </c>
      <c r="I881" t="str">
        <f t="shared" si="34"/>
        <v/>
      </c>
      <c r="J881" t="str">
        <f t="shared" si="34"/>
        <v/>
      </c>
      <c r="K881" t="str">
        <f t="shared" si="34"/>
        <v/>
      </c>
    </row>
    <row r="882" spans="1:11" x14ac:dyDescent="0.2">
      <c r="A882" s="2">
        <v>39</v>
      </c>
      <c r="B882" s="2" t="s">
        <v>45</v>
      </c>
      <c r="C882" s="2">
        <v>17.399999999999999</v>
      </c>
      <c r="D882" s="2" t="s">
        <v>22</v>
      </c>
      <c r="E882">
        <v>2014</v>
      </c>
      <c r="F882" t="str">
        <f t="shared" si="33"/>
        <v>Profit</v>
      </c>
      <c r="H882" t="str">
        <f t="shared" si="34"/>
        <v/>
      </c>
      <c r="I882" t="str">
        <f t="shared" si="34"/>
        <v/>
      </c>
      <c r="J882" t="str">
        <f t="shared" si="34"/>
        <v/>
      </c>
      <c r="K882" t="str">
        <f t="shared" si="34"/>
        <v/>
      </c>
    </row>
    <row r="883" spans="1:11" x14ac:dyDescent="0.2">
      <c r="A883" s="2">
        <v>4</v>
      </c>
      <c r="B883" s="2" t="s">
        <v>24</v>
      </c>
      <c r="C883" s="2">
        <v>-10.130000000000001</v>
      </c>
      <c r="D883" s="2" t="s">
        <v>38</v>
      </c>
      <c r="E883">
        <v>2014</v>
      </c>
      <c r="F883" t="str">
        <f t="shared" si="33"/>
        <v>Loss</v>
      </c>
      <c r="H883" t="str">
        <f t="shared" si="34"/>
        <v/>
      </c>
      <c r="I883" t="str">
        <f t="shared" si="34"/>
        <v/>
      </c>
      <c r="J883" t="str">
        <f t="shared" si="34"/>
        <v/>
      </c>
      <c r="K883" t="str">
        <f t="shared" si="34"/>
        <v/>
      </c>
    </row>
    <row r="884" spans="1:11" x14ac:dyDescent="0.2">
      <c r="A884" s="2">
        <v>36</v>
      </c>
      <c r="B884" s="2" t="s">
        <v>24</v>
      </c>
      <c r="C884" s="2">
        <v>1724.87</v>
      </c>
      <c r="D884" s="2" t="s">
        <v>22</v>
      </c>
      <c r="E884">
        <v>2014</v>
      </c>
      <c r="F884" t="str">
        <f t="shared" si="33"/>
        <v>Profit</v>
      </c>
      <c r="H884" t="str">
        <f t="shared" si="34"/>
        <v/>
      </c>
      <c r="I884" t="str">
        <f t="shared" si="34"/>
        <v/>
      </c>
      <c r="J884" t="str">
        <f t="shared" si="34"/>
        <v/>
      </c>
      <c r="K884" t="str">
        <f t="shared" si="34"/>
        <v/>
      </c>
    </row>
    <row r="885" spans="1:11" x14ac:dyDescent="0.2">
      <c r="A885" s="2">
        <v>39</v>
      </c>
      <c r="B885" s="2" t="s">
        <v>45</v>
      </c>
      <c r="C885" s="2">
        <v>-454.46</v>
      </c>
      <c r="D885" s="2" t="s">
        <v>22</v>
      </c>
      <c r="E885">
        <v>2014</v>
      </c>
      <c r="F885" t="str">
        <f t="shared" si="33"/>
        <v>Loss</v>
      </c>
      <c r="H885" t="str">
        <f t="shared" si="34"/>
        <v/>
      </c>
      <c r="I885" t="str">
        <f t="shared" si="34"/>
        <v/>
      </c>
      <c r="J885" t="str">
        <f t="shared" si="34"/>
        <v/>
      </c>
      <c r="K885" t="str">
        <f t="shared" si="34"/>
        <v/>
      </c>
    </row>
    <row r="886" spans="1:11" x14ac:dyDescent="0.2">
      <c r="A886" s="2">
        <v>47</v>
      </c>
      <c r="B886" s="2" t="s">
        <v>31</v>
      </c>
      <c r="C886" s="2">
        <v>1723.29</v>
      </c>
      <c r="D886" s="2" t="s">
        <v>29</v>
      </c>
      <c r="E886">
        <v>2014</v>
      </c>
      <c r="F886" t="str">
        <f t="shared" si="33"/>
        <v>Profit</v>
      </c>
      <c r="H886" t="str">
        <f t="shared" si="34"/>
        <v/>
      </c>
      <c r="I886" t="str">
        <f t="shared" si="34"/>
        <v/>
      </c>
      <c r="J886" t="str">
        <f t="shared" si="34"/>
        <v/>
      </c>
      <c r="K886" t="str">
        <f t="shared" si="34"/>
        <v/>
      </c>
    </row>
    <row r="887" spans="1:11" x14ac:dyDescent="0.2">
      <c r="A887" s="2">
        <v>23</v>
      </c>
      <c r="B887" s="2" t="s">
        <v>31</v>
      </c>
      <c r="C887" s="2">
        <v>29.37</v>
      </c>
      <c r="D887" s="2" t="s">
        <v>38</v>
      </c>
      <c r="E887">
        <v>2014</v>
      </c>
      <c r="F887" t="str">
        <f t="shared" si="33"/>
        <v>Profit</v>
      </c>
      <c r="H887" t="str">
        <f t="shared" si="34"/>
        <v/>
      </c>
      <c r="I887" t="str">
        <f t="shared" si="34"/>
        <v/>
      </c>
      <c r="J887" t="str">
        <f t="shared" si="34"/>
        <v/>
      </c>
      <c r="K887" t="str">
        <f t="shared" si="34"/>
        <v/>
      </c>
    </row>
    <row r="888" spans="1:11" x14ac:dyDescent="0.2">
      <c r="A888" s="2">
        <v>27</v>
      </c>
      <c r="B888" s="2" t="s">
        <v>24</v>
      </c>
      <c r="C888" s="2">
        <v>917.06</v>
      </c>
      <c r="D888" s="2" t="s">
        <v>38</v>
      </c>
      <c r="E888">
        <v>2014</v>
      </c>
      <c r="F888" t="str">
        <f t="shared" si="33"/>
        <v>Profit</v>
      </c>
      <c r="H888" t="str">
        <f t="shared" si="34"/>
        <v/>
      </c>
      <c r="I888" t="str">
        <f t="shared" si="34"/>
        <v/>
      </c>
      <c r="J888" t="str">
        <f t="shared" si="34"/>
        <v/>
      </c>
      <c r="K888" t="str">
        <f t="shared" si="34"/>
        <v/>
      </c>
    </row>
    <row r="889" spans="1:11" x14ac:dyDescent="0.2">
      <c r="A889" s="2">
        <v>43</v>
      </c>
      <c r="B889" s="2" t="s">
        <v>24</v>
      </c>
      <c r="C889" s="2">
        <v>1046.05</v>
      </c>
      <c r="D889" s="2" t="s">
        <v>38</v>
      </c>
      <c r="E889">
        <v>2014</v>
      </c>
      <c r="F889" t="str">
        <f t="shared" si="33"/>
        <v>Profit</v>
      </c>
      <c r="H889" t="str">
        <f t="shared" si="34"/>
        <v/>
      </c>
      <c r="I889" t="str">
        <f t="shared" si="34"/>
        <v/>
      </c>
      <c r="J889" t="str">
        <f t="shared" si="34"/>
        <v/>
      </c>
      <c r="K889" t="str">
        <f t="shared" si="34"/>
        <v/>
      </c>
    </row>
    <row r="890" spans="1:11" x14ac:dyDescent="0.2">
      <c r="A890" s="2">
        <v>31</v>
      </c>
      <c r="B890" s="2" t="s">
        <v>24</v>
      </c>
      <c r="C890" s="2">
        <v>280.3</v>
      </c>
      <c r="D890" s="2" t="s">
        <v>22</v>
      </c>
      <c r="E890">
        <v>2014</v>
      </c>
      <c r="F890" t="str">
        <f t="shared" si="33"/>
        <v>Profit</v>
      </c>
      <c r="H890" t="str">
        <f t="shared" si="34"/>
        <v/>
      </c>
      <c r="I890" t="str">
        <f t="shared" si="34"/>
        <v/>
      </c>
      <c r="J890" t="str">
        <f t="shared" si="34"/>
        <v/>
      </c>
      <c r="K890" t="str">
        <f t="shared" si="34"/>
        <v/>
      </c>
    </row>
    <row r="891" spans="1:11" x14ac:dyDescent="0.2">
      <c r="A891" s="2">
        <v>2</v>
      </c>
      <c r="B891" s="2" t="s">
        <v>45</v>
      </c>
      <c r="C891" s="2">
        <v>-239.07</v>
      </c>
      <c r="D891" s="2" t="s">
        <v>38</v>
      </c>
      <c r="E891">
        <v>2014</v>
      </c>
      <c r="F891" t="str">
        <f t="shared" si="33"/>
        <v>Loss</v>
      </c>
      <c r="H891" t="str">
        <f t="shared" si="34"/>
        <v/>
      </c>
      <c r="I891" t="str">
        <f t="shared" si="34"/>
        <v/>
      </c>
      <c r="J891" t="str">
        <f t="shared" si="34"/>
        <v/>
      </c>
      <c r="K891" t="str">
        <f t="shared" si="34"/>
        <v/>
      </c>
    </row>
    <row r="892" spans="1:11" x14ac:dyDescent="0.2">
      <c r="A892" s="2">
        <v>38</v>
      </c>
      <c r="B892" s="2" t="s">
        <v>31</v>
      </c>
      <c r="C892" s="2">
        <v>-728.93</v>
      </c>
      <c r="D892" s="2" t="s">
        <v>22</v>
      </c>
      <c r="E892">
        <v>2014</v>
      </c>
      <c r="F892" t="str">
        <f t="shared" si="33"/>
        <v>Loss</v>
      </c>
      <c r="H892" t="str">
        <f t="shared" si="34"/>
        <v/>
      </c>
      <c r="I892" t="str">
        <f t="shared" si="34"/>
        <v/>
      </c>
      <c r="J892" t="str">
        <f t="shared" si="34"/>
        <v/>
      </c>
      <c r="K892" t="str">
        <f t="shared" si="34"/>
        <v/>
      </c>
    </row>
    <row r="893" spans="1:11" x14ac:dyDescent="0.2">
      <c r="A893" s="2">
        <v>39</v>
      </c>
      <c r="B893" s="2" t="s">
        <v>24</v>
      </c>
      <c r="C893" s="2">
        <v>-155.16</v>
      </c>
      <c r="D893" s="2" t="s">
        <v>29</v>
      </c>
      <c r="E893">
        <v>2014</v>
      </c>
      <c r="F893" t="str">
        <f t="shared" si="33"/>
        <v>Loss</v>
      </c>
      <c r="H893" t="str">
        <f t="shared" si="34"/>
        <v/>
      </c>
      <c r="I893" t="str">
        <f t="shared" si="34"/>
        <v/>
      </c>
      <c r="J893" t="str">
        <f t="shared" si="34"/>
        <v/>
      </c>
      <c r="K893" t="str">
        <f t="shared" si="34"/>
        <v/>
      </c>
    </row>
    <row r="894" spans="1:11" x14ac:dyDescent="0.2">
      <c r="A894" s="2">
        <v>48</v>
      </c>
      <c r="B894" s="2" t="s">
        <v>45</v>
      </c>
      <c r="C894" s="2">
        <v>-607.54</v>
      </c>
      <c r="D894" s="2" t="s">
        <v>29</v>
      </c>
      <c r="E894">
        <v>2014</v>
      </c>
      <c r="F894" t="str">
        <f t="shared" si="33"/>
        <v>Loss</v>
      </c>
      <c r="H894" t="str">
        <f t="shared" si="34"/>
        <v/>
      </c>
      <c r="I894" t="str">
        <f t="shared" si="34"/>
        <v/>
      </c>
      <c r="J894" t="str">
        <f t="shared" si="34"/>
        <v/>
      </c>
      <c r="K894" t="str">
        <f t="shared" si="34"/>
        <v/>
      </c>
    </row>
    <row r="895" spans="1:11" x14ac:dyDescent="0.2">
      <c r="A895" s="2">
        <v>48</v>
      </c>
      <c r="B895" s="2" t="s">
        <v>24</v>
      </c>
      <c r="C895" s="2">
        <v>406.47</v>
      </c>
      <c r="D895" s="2" t="s">
        <v>29</v>
      </c>
      <c r="E895">
        <v>2014</v>
      </c>
      <c r="F895" t="str">
        <f t="shared" si="33"/>
        <v>Profit</v>
      </c>
      <c r="H895" t="str">
        <f t="shared" si="34"/>
        <v/>
      </c>
      <c r="I895" t="str">
        <f t="shared" si="34"/>
        <v/>
      </c>
      <c r="J895" t="str">
        <f t="shared" si="34"/>
        <v/>
      </c>
      <c r="K895" t="str">
        <f t="shared" si="34"/>
        <v/>
      </c>
    </row>
    <row r="896" spans="1:11" x14ac:dyDescent="0.2">
      <c r="A896" s="2">
        <v>38</v>
      </c>
      <c r="B896" s="2" t="s">
        <v>45</v>
      </c>
      <c r="C896" s="2">
        <v>-183.95</v>
      </c>
      <c r="D896" s="2" t="s">
        <v>22</v>
      </c>
      <c r="E896">
        <v>2014</v>
      </c>
      <c r="F896" t="str">
        <f t="shared" si="33"/>
        <v>Loss</v>
      </c>
      <c r="H896" t="str">
        <f t="shared" si="34"/>
        <v/>
      </c>
      <c r="I896" t="str">
        <f t="shared" si="34"/>
        <v/>
      </c>
      <c r="J896" t="str">
        <f t="shared" si="34"/>
        <v/>
      </c>
      <c r="K896" t="str">
        <f t="shared" si="34"/>
        <v/>
      </c>
    </row>
    <row r="897" spans="1:11" x14ac:dyDescent="0.2">
      <c r="A897" s="2">
        <v>27</v>
      </c>
      <c r="B897" s="2" t="s">
        <v>45</v>
      </c>
      <c r="C897" s="2">
        <v>190.44</v>
      </c>
      <c r="D897" s="2" t="s">
        <v>38</v>
      </c>
      <c r="E897">
        <v>2014</v>
      </c>
      <c r="F897" t="str">
        <f t="shared" si="33"/>
        <v>Profit</v>
      </c>
      <c r="H897" t="str">
        <f t="shared" si="34"/>
        <v/>
      </c>
      <c r="I897" t="str">
        <f t="shared" si="34"/>
        <v/>
      </c>
      <c r="J897" t="str">
        <f t="shared" si="34"/>
        <v/>
      </c>
      <c r="K897" t="str">
        <f t="shared" si="34"/>
        <v/>
      </c>
    </row>
    <row r="898" spans="1:11" x14ac:dyDescent="0.2">
      <c r="A898" s="2">
        <v>32</v>
      </c>
      <c r="B898" s="2" t="s">
        <v>31</v>
      </c>
      <c r="C898" s="2">
        <v>1374.49</v>
      </c>
      <c r="D898" s="2" t="s">
        <v>38</v>
      </c>
      <c r="E898">
        <v>2014</v>
      </c>
      <c r="F898" t="str">
        <f t="shared" si="33"/>
        <v>Profit</v>
      </c>
      <c r="H898" t="str">
        <f t="shared" si="34"/>
        <v/>
      </c>
      <c r="I898" t="str">
        <f t="shared" si="34"/>
        <v/>
      </c>
      <c r="J898" t="str">
        <f t="shared" si="34"/>
        <v/>
      </c>
      <c r="K898" t="str">
        <f t="shared" si="34"/>
        <v/>
      </c>
    </row>
    <row r="899" spans="1:11" x14ac:dyDescent="0.2">
      <c r="A899" s="2">
        <v>6</v>
      </c>
      <c r="B899" s="2" t="s">
        <v>24</v>
      </c>
      <c r="C899" s="2">
        <v>45.03</v>
      </c>
      <c r="D899" s="2" t="s">
        <v>22</v>
      </c>
      <c r="E899">
        <v>2014</v>
      </c>
      <c r="F899" t="str">
        <f t="shared" ref="F899:F962" si="35">IF(C899&lt;0,"Loss","Profit")</f>
        <v>Profit</v>
      </c>
      <c r="H899" t="str">
        <f t="shared" si="34"/>
        <v/>
      </c>
      <c r="I899" t="str">
        <f t="shared" si="34"/>
        <v/>
      </c>
      <c r="J899" t="str">
        <f t="shared" si="34"/>
        <v/>
      </c>
      <c r="K899" t="str">
        <f t="shared" si="34"/>
        <v/>
      </c>
    </row>
    <row r="900" spans="1:11" x14ac:dyDescent="0.2">
      <c r="A900" s="2">
        <v>27</v>
      </c>
      <c r="B900" s="2" t="s">
        <v>31</v>
      </c>
      <c r="C900" s="2">
        <v>158</v>
      </c>
      <c r="D900" s="2" t="s">
        <v>29</v>
      </c>
      <c r="E900">
        <v>2014</v>
      </c>
      <c r="F900" t="str">
        <f t="shared" si="35"/>
        <v>Profit</v>
      </c>
      <c r="H900" t="str">
        <f t="shared" si="34"/>
        <v/>
      </c>
      <c r="I900" t="str">
        <f t="shared" si="34"/>
        <v/>
      </c>
      <c r="J900" t="str">
        <f t="shared" si="34"/>
        <v/>
      </c>
      <c r="K900" t="str">
        <f t="shared" si="34"/>
        <v/>
      </c>
    </row>
    <row r="901" spans="1:11" x14ac:dyDescent="0.2">
      <c r="A901" s="2">
        <v>24</v>
      </c>
      <c r="B901" s="2" t="s">
        <v>24</v>
      </c>
      <c r="C901" s="2">
        <v>50.4</v>
      </c>
      <c r="D901" s="2" t="s">
        <v>29</v>
      </c>
      <c r="E901">
        <v>2014</v>
      </c>
      <c r="F901" t="str">
        <f t="shared" si="35"/>
        <v>Profit</v>
      </c>
      <c r="H901" t="str">
        <f t="shared" si="34"/>
        <v/>
      </c>
      <c r="I901" t="str">
        <f t="shared" si="34"/>
        <v/>
      </c>
      <c r="J901" t="str">
        <f t="shared" si="34"/>
        <v/>
      </c>
      <c r="K901" t="str">
        <f t="shared" si="34"/>
        <v/>
      </c>
    </row>
    <row r="902" spans="1:11" x14ac:dyDescent="0.2">
      <c r="A902" s="2">
        <v>29</v>
      </c>
      <c r="B902" s="2" t="s">
        <v>31</v>
      </c>
      <c r="C902" s="2">
        <v>1370.68</v>
      </c>
      <c r="D902" s="2" t="s">
        <v>29</v>
      </c>
      <c r="E902">
        <v>2014</v>
      </c>
      <c r="F902" t="str">
        <f t="shared" si="35"/>
        <v>Profit</v>
      </c>
      <c r="H902" t="str">
        <f t="shared" si="34"/>
        <v/>
      </c>
      <c r="I902" t="str">
        <f t="shared" si="34"/>
        <v/>
      </c>
      <c r="J902" t="str">
        <f t="shared" si="34"/>
        <v/>
      </c>
      <c r="K902" t="str">
        <f t="shared" si="34"/>
        <v/>
      </c>
    </row>
    <row r="903" spans="1:11" x14ac:dyDescent="0.2">
      <c r="A903" s="2">
        <v>42</v>
      </c>
      <c r="B903" s="2" t="s">
        <v>24</v>
      </c>
      <c r="C903" s="2">
        <v>-144.97</v>
      </c>
      <c r="D903" s="2" t="s">
        <v>29</v>
      </c>
      <c r="E903">
        <v>2015</v>
      </c>
      <c r="F903" t="str">
        <f t="shared" si="35"/>
        <v>Loss</v>
      </c>
      <c r="H903" t="str">
        <f t="shared" si="34"/>
        <v/>
      </c>
      <c r="I903" t="str">
        <f t="shared" si="34"/>
        <v/>
      </c>
      <c r="J903" t="str">
        <f t="shared" si="34"/>
        <v/>
      </c>
      <c r="K903" t="str">
        <f t="shared" si="34"/>
        <v/>
      </c>
    </row>
    <row r="904" spans="1:11" x14ac:dyDescent="0.2">
      <c r="A904" s="2">
        <v>11</v>
      </c>
      <c r="B904" s="2" t="s">
        <v>45</v>
      </c>
      <c r="C904" s="2">
        <v>94.43</v>
      </c>
      <c r="D904" s="2" t="s">
        <v>29</v>
      </c>
      <c r="E904">
        <v>2015</v>
      </c>
      <c r="F904" t="str">
        <f t="shared" si="35"/>
        <v>Profit</v>
      </c>
      <c r="H904" t="str">
        <f t="shared" si="34"/>
        <v/>
      </c>
      <c r="I904" t="str">
        <f t="shared" si="34"/>
        <v/>
      </c>
      <c r="J904" t="str">
        <f t="shared" si="34"/>
        <v/>
      </c>
      <c r="K904" t="str">
        <f t="shared" si="34"/>
        <v/>
      </c>
    </row>
    <row r="905" spans="1:11" x14ac:dyDescent="0.2">
      <c r="A905" s="2">
        <v>29</v>
      </c>
      <c r="B905" s="2" t="s">
        <v>31</v>
      </c>
      <c r="C905" s="2">
        <v>736.72</v>
      </c>
      <c r="D905" s="2" t="s">
        <v>29</v>
      </c>
      <c r="E905">
        <v>2015</v>
      </c>
      <c r="F905" t="str">
        <f t="shared" si="35"/>
        <v>Profit</v>
      </c>
      <c r="H905" t="str">
        <f t="shared" si="34"/>
        <v/>
      </c>
      <c r="I905" t="str">
        <f t="shared" si="34"/>
        <v/>
      </c>
      <c r="J905" t="str">
        <f t="shared" si="34"/>
        <v/>
      </c>
      <c r="K905" t="str">
        <f t="shared" si="34"/>
        <v/>
      </c>
    </row>
    <row r="906" spans="1:11" x14ac:dyDescent="0.2">
      <c r="A906" s="2">
        <v>9</v>
      </c>
      <c r="B906" s="2" t="s">
        <v>24</v>
      </c>
      <c r="C906" s="2">
        <v>245.34</v>
      </c>
      <c r="D906" s="2" t="s">
        <v>22</v>
      </c>
      <c r="E906">
        <v>2015</v>
      </c>
      <c r="F906" t="str">
        <f t="shared" si="35"/>
        <v>Profit</v>
      </c>
      <c r="H906" t="str">
        <f t="shared" si="34"/>
        <v/>
      </c>
      <c r="I906" t="str">
        <f t="shared" si="34"/>
        <v/>
      </c>
      <c r="J906" t="str">
        <f t="shared" si="34"/>
        <v/>
      </c>
      <c r="K906" t="str">
        <f t="shared" si="34"/>
        <v/>
      </c>
    </row>
    <row r="907" spans="1:11" x14ac:dyDescent="0.2">
      <c r="A907" s="2">
        <v>23</v>
      </c>
      <c r="B907" s="2" t="s">
        <v>31</v>
      </c>
      <c r="C907" s="2">
        <v>-180.49</v>
      </c>
      <c r="D907" s="2" t="s">
        <v>22</v>
      </c>
      <c r="E907">
        <v>2015</v>
      </c>
      <c r="F907" t="str">
        <f t="shared" si="35"/>
        <v>Loss</v>
      </c>
      <c r="H907" t="str">
        <f t="shared" si="34"/>
        <v/>
      </c>
      <c r="I907" t="str">
        <f t="shared" si="34"/>
        <v/>
      </c>
      <c r="J907" t="str">
        <f t="shared" si="34"/>
        <v/>
      </c>
      <c r="K907" t="str">
        <f t="shared" si="34"/>
        <v/>
      </c>
    </row>
    <row r="908" spans="1:11" x14ac:dyDescent="0.2">
      <c r="A908" s="2">
        <v>42</v>
      </c>
      <c r="B908" s="2" t="s">
        <v>31</v>
      </c>
      <c r="C908" s="2">
        <v>70.180000000000007</v>
      </c>
      <c r="D908" s="2" t="s">
        <v>29</v>
      </c>
      <c r="E908">
        <v>2015</v>
      </c>
      <c r="F908" t="str">
        <f t="shared" si="35"/>
        <v>Profit</v>
      </c>
      <c r="H908" t="str">
        <f t="shared" si="34"/>
        <v/>
      </c>
      <c r="I908" t="str">
        <f t="shared" si="34"/>
        <v/>
      </c>
      <c r="J908" t="str">
        <f t="shared" si="34"/>
        <v/>
      </c>
      <c r="K908" t="str">
        <f t="shared" si="34"/>
        <v/>
      </c>
    </row>
    <row r="909" spans="1:11" x14ac:dyDescent="0.2">
      <c r="A909" s="2">
        <v>38</v>
      </c>
      <c r="B909" s="2" t="s">
        <v>24</v>
      </c>
      <c r="C909" s="2">
        <v>1238.8499999999999</v>
      </c>
      <c r="D909" s="2" t="s">
        <v>29</v>
      </c>
      <c r="E909">
        <v>2015</v>
      </c>
      <c r="F909" t="str">
        <f t="shared" si="35"/>
        <v>Profit</v>
      </c>
      <c r="H909" t="str">
        <f t="shared" si="34"/>
        <v/>
      </c>
      <c r="I909" t="str">
        <f t="shared" si="34"/>
        <v/>
      </c>
      <c r="J909" t="str">
        <f t="shared" si="34"/>
        <v/>
      </c>
      <c r="K909" t="str">
        <f t="shared" si="34"/>
        <v/>
      </c>
    </row>
    <row r="910" spans="1:11" x14ac:dyDescent="0.2">
      <c r="A910" s="2">
        <v>37</v>
      </c>
      <c r="B910" s="2" t="s">
        <v>24</v>
      </c>
      <c r="C910" s="2">
        <v>71.87</v>
      </c>
      <c r="D910" s="2" t="s">
        <v>29</v>
      </c>
      <c r="E910">
        <v>2015</v>
      </c>
      <c r="F910" t="str">
        <f t="shared" si="35"/>
        <v>Profit</v>
      </c>
      <c r="H910" t="str">
        <f t="shared" si="34"/>
        <v/>
      </c>
      <c r="I910" t="str">
        <f t="shared" si="34"/>
        <v/>
      </c>
      <c r="J910" t="str">
        <f t="shared" si="34"/>
        <v/>
      </c>
      <c r="K910" t="str">
        <f t="shared" si="34"/>
        <v/>
      </c>
    </row>
    <row r="911" spans="1:11" x14ac:dyDescent="0.2">
      <c r="A911" s="2">
        <v>12</v>
      </c>
      <c r="B911" s="2" t="s">
        <v>31</v>
      </c>
      <c r="C911" s="2">
        <v>55.22</v>
      </c>
      <c r="D911" s="2" t="s">
        <v>29</v>
      </c>
      <c r="E911">
        <v>2015</v>
      </c>
      <c r="F911" t="str">
        <f t="shared" si="35"/>
        <v>Profit</v>
      </c>
      <c r="H911" t="str">
        <f t="shared" si="34"/>
        <v/>
      </c>
      <c r="I911" t="str">
        <f t="shared" si="34"/>
        <v/>
      </c>
      <c r="J911" t="str">
        <f t="shared" si="34"/>
        <v/>
      </c>
      <c r="K911" t="str">
        <f t="shared" si="34"/>
        <v/>
      </c>
    </row>
    <row r="912" spans="1:11" x14ac:dyDescent="0.2">
      <c r="A912" s="2">
        <v>13</v>
      </c>
      <c r="B912" s="2" t="s">
        <v>24</v>
      </c>
      <c r="C912" s="2">
        <v>-14.35</v>
      </c>
      <c r="D912" s="2" t="s">
        <v>29</v>
      </c>
      <c r="E912">
        <v>2015</v>
      </c>
      <c r="F912" t="str">
        <f t="shared" si="35"/>
        <v>Loss</v>
      </c>
      <c r="H912" t="str">
        <f t="shared" si="34"/>
        <v/>
      </c>
      <c r="I912" t="str">
        <f t="shared" si="34"/>
        <v/>
      </c>
      <c r="J912" t="str">
        <f t="shared" si="34"/>
        <v/>
      </c>
      <c r="K912" t="str">
        <f t="shared" si="34"/>
        <v/>
      </c>
    </row>
    <row r="913" spans="1:11" x14ac:dyDescent="0.2">
      <c r="A913" s="2">
        <v>19</v>
      </c>
      <c r="B913" s="2" t="s">
        <v>24</v>
      </c>
      <c r="C913" s="2">
        <v>167.58</v>
      </c>
      <c r="D913" s="2" t="s">
        <v>22</v>
      </c>
      <c r="E913">
        <v>2015</v>
      </c>
      <c r="F913" t="str">
        <f t="shared" si="35"/>
        <v>Profit</v>
      </c>
      <c r="H913" t="str">
        <f t="shared" si="34"/>
        <v/>
      </c>
      <c r="I913" t="str">
        <f t="shared" si="34"/>
        <v/>
      </c>
      <c r="J913" t="str">
        <f t="shared" si="34"/>
        <v/>
      </c>
      <c r="K913" t="str">
        <f t="shared" si="34"/>
        <v/>
      </c>
    </row>
    <row r="914" spans="1:11" x14ac:dyDescent="0.2">
      <c r="A914" s="2">
        <v>43</v>
      </c>
      <c r="B914" s="2" t="s">
        <v>24</v>
      </c>
      <c r="C914" s="2">
        <v>-96.1</v>
      </c>
      <c r="D914" s="2" t="s">
        <v>29</v>
      </c>
      <c r="E914">
        <v>2015</v>
      </c>
      <c r="F914" t="str">
        <f t="shared" si="35"/>
        <v>Loss</v>
      </c>
      <c r="H914" t="str">
        <f t="shared" si="34"/>
        <v/>
      </c>
      <c r="I914" t="str">
        <f t="shared" si="34"/>
        <v/>
      </c>
      <c r="J914" t="str">
        <f t="shared" si="34"/>
        <v/>
      </c>
      <c r="K914" t="str">
        <f t="shared" si="34"/>
        <v/>
      </c>
    </row>
    <row r="915" spans="1:11" x14ac:dyDescent="0.2">
      <c r="A915" s="2">
        <v>23</v>
      </c>
      <c r="B915" s="2" t="s">
        <v>24</v>
      </c>
      <c r="C915" s="2">
        <v>48.2</v>
      </c>
      <c r="D915" s="2" t="s">
        <v>29</v>
      </c>
      <c r="E915">
        <v>2015</v>
      </c>
      <c r="F915" t="str">
        <f t="shared" si="35"/>
        <v>Profit</v>
      </c>
      <c r="H915" t="str">
        <f t="shared" si="34"/>
        <v/>
      </c>
      <c r="I915" t="str">
        <f t="shared" si="34"/>
        <v/>
      </c>
      <c r="J915" t="str">
        <f t="shared" si="34"/>
        <v/>
      </c>
      <c r="K915" t="str">
        <f t="shared" si="34"/>
        <v/>
      </c>
    </row>
    <row r="916" spans="1:11" x14ac:dyDescent="0.2">
      <c r="A916" s="2">
        <v>41</v>
      </c>
      <c r="B916" s="2" t="s">
        <v>24</v>
      </c>
      <c r="C916" s="2">
        <v>-69.239999999999995</v>
      </c>
      <c r="D916" s="2" t="s">
        <v>29</v>
      </c>
      <c r="E916">
        <v>2015</v>
      </c>
      <c r="F916" t="str">
        <f t="shared" si="35"/>
        <v>Loss</v>
      </c>
      <c r="H916" t="str">
        <f t="shared" si="34"/>
        <v/>
      </c>
      <c r="I916" t="str">
        <f t="shared" si="34"/>
        <v/>
      </c>
      <c r="J916" t="str">
        <f t="shared" si="34"/>
        <v/>
      </c>
      <c r="K916" t="str">
        <f t="shared" si="34"/>
        <v/>
      </c>
    </row>
    <row r="917" spans="1:11" x14ac:dyDescent="0.2">
      <c r="A917" s="2">
        <v>25</v>
      </c>
      <c r="B917" s="2" t="s">
        <v>24</v>
      </c>
      <c r="C917" s="2">
        <v>-78.680000000000007</v>
      </c>
      <c r="D917" s="2" t="s">
        <v>29</v>
      </c>
      <c r="E917">
        <v>2015</v>
      </c>
      <c r="F917" t="str">
        <f t="shared" si="35"/>
        <v>Loss</v>
      </c>
      <c r="H917" t="str">
        <f t="shared" si="34"/>
        <v/>
      </c>
      <c r="I917" t="str">
        <f t="shared" si="34"/>
        <v/>
      </c>
      <c r="J917" t="str">
        <f t="shared" si="34"/>
        <v/>
      </c>
      <c r="K917" t="str">
        <f t="shared" si="34"/>
        <v/>
      </c>
    </row>
    <row r="918" spans="1:11" x14ac:dyDescent="0.2">
      <c r="A918" s="2">
        <v>29</v>
      </c>
      <c r="B918" s="2" t="s">
        <v>45</v>
      </c>
      <c r="C918" s="2">
        <v>59.07</v>
      </c>
      <c r="D918" s="2" t="s">
        <v>29</v>
      </c>
      <c r="E918">
        <v>2015</v>
      </c>
      <c r="F918" t="str">
        <f t="shared" si="35"/>
        <v>Profit</v>
      </c>
      <c r="H918" t="str">
        <f t="shared" si="34"/>
        <v/>
      </c>
      <c r="I918" t="str">
        <f t="shared" si="34"/>
        <v/>
      </c>
      <c r="J918" t="str">
        <f t="shared" si="34"/>
        <v/>
      </c>
      <c r="K918" t="str">
        <f t="shared" si="34"/>
        <v/>
      </c>
    </row>
    <row r="919" spans="1:11" x14ac:dyDescent="0.2">
      <c r="A919" s="2">
        <v>12</v>
      </c>
      <c r="B919" s="2" t="s">
        <v>24</v>
      </c>
      <c r="C919" s="2">
        <v>35.08</v>
      </c>
      <c r="D919" s="2" t="s">
        <v>22</v>
      </c>
      <c r="E919">
        <v>2015</v>
      </c>
      <c r="F919" t="str">
        <f t="shared" si="35"/>
        <v>Profit</v>
      </c>
      <c r="H919" t="str">
        <f t="shared" si="34"/>
        <v/>
      </c>
      <c r="I919" t="str">
        <f t="shared" si="34"/>
        <v/>
      </c>
      <c r="J919" t="str">
        <f t="shared" si="34"/>
        <v/>
      </c>
      <c r="K919" t="str">
        <f t="shared" si="34"/>
        <v/>
      </c>
    </row>
    <row r="920" spans="1:11" x14ac:dyDescent="0.2">
      <c r="A920" s="2">
        <v>44</v>
      </c>
      <c r="B920" s="2" t="s">
        <v>24</v>
      </c>
      <c r="C920" s="2">
        <v>40.08</v>
      </c>
      <c r="D920" s="2" t="s">
        <v>29</v>
      </c>
      <c r="E920">
        <v>2015</v>
      </c>
      <c r="F920" t="str">
        <f t="shared" si="35"/>
        <v>Profit</v>
      </c>
      <c r="H920" t="str">
        <f t="shared" si="34"/>
        <v/>
      </c>
      <c r="I920" t="str">
        <f t="shared" si="34"/>
        <v/>
      </c>
      <c r="J920" t="str">
        <f t="shared" si="34"/>
        <v/>
      </c>
      <c r="K920" t="str">
        <f t="shared" ref="H920:K983" si="36">IF($D920=K$1,IF($B920="Technology",IF($A920&lt;11,$F920,""),""),"")</f>
        <v/>
      </c>
    </row>
    <row r="921" spans="1:11" x14ac:dyDescent="0.2">
      <c r="A921" s="2">
        <v>19</v>
      </c>
      <c r="B921" s="2" t="s">
        <v>24</v>
      </c>
      <c r="C921" s="2">
        <v>26.87</v>
      </c>
      <c r="D921" s="2" t="s">
        <v>22</v>
      </c>
      <c r="E921">
        <v>2015</v>
      </c>
      <c r="F921" t="str">
        <f t="shared" si="35"/>
        <v>Profit</v>
      </c>
      <c r="H921" t="str">
        <f t="shared" si="36"/>
        <v/>
      </c>
      <c r="I921" t="str">
        <f t="shared" si="36"/>
        <v/>
      </c>
      <c r="J921" t="str">
        <f t="shared" si="36"/>
        <v/>
      </c>
      <c r="K921" t="str">
        <f t="shared" si="36"/>
        <v/>
      </c>
    </row>
    <row r="922" spans="1:11" x14ac:dyDescent="0.2">
      <c r="A922" s="2">
        <v>32</v>
      </c>
      <c r="B922" s="2" t="s">
        <v>31</v>
      </c>
      <c r="C922" s="2">
        <v>7181.52</v>
      </c>
      <c r="D922" s="2" t="s">
        <v>29</v>
      </c>
      <c r="E922">
        <v>2015</v>
      </c>
      <c r="F922" t="str">
        <f t="shared" si="35"/>
        <v>Profit</v>
      </c>
      <c r="H922" t="str">
        <f t="shared" si="36"/>
        <v/>
      </c>
      <c r="I922" t="str">
        <f t="shared" si="36"/>
        <v/>
      </c>
      <c r="J922" t="str">
        <f t="shared" si="36"/>
        <v/>
      </c>
      <c r="K922" t="str">
        <f t="shared" si="36"/>
        <v/>
      </c>
    </row>
    <row r="923" spans="1:11" x14ac:dyDescent="0.2">
      <c r="A923" s="2">
        <v>21</v>
      </c>
      <c r="B923" s="2" t="s">
        <v>24</v>
      </c>
      <c r="C923" s="2">
        <v>-47.93</v>
      </c>
      <c r="D923" s="2" t="s">
        <v>38</v>
      </c>
      <c r="E923">
        <v>2015</v>
      </c>
      <c r="F923" t="str">
        <f t="shared" si="35"/>
        <v>Loss</v>
      </c>
      <c r="H923" t="str">
        <f t="shared" si="36"/>
        <v/>
      </c>
      <c r="I923" t="str">
        <f t="shared" si="36"/>
        <v/>
      </c>
      <c r="J923" t="str">
        <f t="shared" si="36"/>
        <v/>
      </c>
      <c r="K923" t="str">
        <f t="shared" si="36"/>
        <v/>
      </c>
    </row>
    <row r="924" spans="1:11" x14ac:dyDescent="0.2">
      <c r="A924" s="2">
        <v>24</v>
      </c>
      <c r="B924" s="2" t="s">
        <v>31</v>
      </c>
      <c r="C924" s="2">
        <v>49.54</v>
      </c>
      <c r="D924" s="2" t="s">
        <v>38</v>
      </c>
      <c r="E924">
        <v>2015</v>
      </c>
      <c r="F924" t="str">
        <f t="shared" si="35"/>
        <v>Profit</v>
      </c>
      <c r="H924" t="str">
        <f t="shared" si="36"/>
        <v/>
      </c>
      <c r="I924" t="str">
        <f t="shared" si="36"/>
        <v/>
      </c>
      <c r="J924" t="str">
        <f t="shared" si="36"/>
        <v/>
      </c>
      <c r="K924" t="str">
        <f t="shared" si="36"/>
        <v/>
      </c>
    </row>
    <row r="925" spans="1:11" x14ac:dyDescent="0.2">
      <c r="A925" s="2">
        <v>50</v>
      </c>
      <c r="B925" s="2" t="s">
        <v>24</v>
      </c>
      <c r="C925" s="2">
        <v>2826.81</v>
      </c>
      <c r="D925" s="2" t="s">
        <v>29</v>
      </c>
      <c r="E925">
        <v>2015</v>
      </c>
      <c r="F925" t="str">
        <f t="shared" si="35"/>
        <v>Profit</v>
      </c>
      <c r="H925" t="str">
        <f t="shared" si="36"/>
        <v/>
      </c>
      <c r="I925" t="str">
        <f t="shared" si="36"/>
        <v/>
      </c>
      <c r="J925" t="str">
        <f t="shared" si="36"/>
        <v/>
      </c>
      <c r="K925" t="str">
        <f t="shared" si="36"/>
        <v/>
      </c>
    </row>
    <row r="926" spans="1:11" x14ac:dyDescent="0.2">
      <c r="A926" s="2">
        <v>26</v>
      </c>
      <c r="B926" s="2" t="s">
        <v>24</v>
      </c>
      <c r="C926" s="2">
        <v>16.78</v>
      </c>
      <c r="D926" s="2" t="s">
        <v>38</v>
      </c>
      <c r="E926">
        <v>2015</v>
      </c>
      <c r="F926" t="str">
        <f t="shared" si="35"/>
        <v>Profit</v>
      </c>
      <c r="H926" t="str">
        <f t="shared" si="36"/>
        <v/>
      </c>
      <c r="I926" t="str">
        <f t="shared" si="36"/>
        <v/>
      </c>
      <c r="J926" t="str">
        <f t="shared" si="36"/>
        <v/>
      </c>
      <c r="K926" t="str">
        <f t="shared" si="36"/>
        <v/>
      </c>
    </row>
    <row r="927" spans="1:11" x14ac:dyDescent="0.2">
      <c r="A927" s="2">
        <v>9</v>
      </c>
      <c r="B927" s="2" t="s">
        <v>24</v>
      </c>
      <c r="C927" s="2">
        <v>-19.48</v>
      </c>
      <c r="D927" s="2" t="s">
        <v>29</v>
      </c>
      <c r="E927">
        <v>2015</v>
      </c>
      <c r="F927" t="str">
        <f t="shared" si="35"/>
        <v>Loss</v>
      </c>
      <c r="H927" t="str">
        <f t="shared" si="36"/>
        <v/>
      </c>
      <c r="I927" t="str">
        <f t="shared" si="36"/>
        <v/>
      </c>
      <c r="J927" t="str">
        <f t="shared" si="36"/>
        <v/>
      </c>
      <c r="K927" t="str">
        <f t="shared" si="36"/>
        <v/>
      </c>
    </row>
    <row r="928" spans="1:11" x14ac:dyDescent="0.2">
      <c r="A928" s="2">
        <v>32</v>
      </c>
      <c r="B928" s="2" t="s">
        <v>24</v>
      </c>
      <c r="C928" s="2">
        <v>-57.06</v>
      </c>
      <c r="D928" s="2" t="s">
        <v>29</v>
      </c>
      <c r="E928">
        <v>2015</v>
      </c>
      <c r="F928" t="str">
        <f t="shared" si="35"/>
        <v>Loss</v>
      </c>
      <c r="H928" t="str">
        <f t="shared" si="36"/>
        <v/>
      </c>
      <c r="I928" t="str">
        <f t="shared" si="36"/>
        <v/>
      </c>
      <c r="J928" t="str">
        <f t="shared" si="36"/>
        <v/>
      </c>
      <c r="K928" t="str">
        <f t="shared" si="36"/>
        <v/>
      </c>
    </row>
    <row r="929" spans="1:11" x14ac:dyDescent="0.2">
      <c r="A929" s="2">
        <v>31</v>
      </c>
      <c r="B929" s="2" t="s">
        <v>24</v>
      </c>
      <c r="C929" s="2">
        <v>-40.630000000000003</v>
      </c>
      <c r="D929" s="2" t="s">
        <v>66</v>
      </c>
      <c r="E929">
        <v>2015</v>
      </c>
      <c r="F929" t="str">
        <f t="shared" si="35"/>
        <v>Loss</v>
      </c>
      <c r="H929" t="str">
        <f t="shared" si="36"/>
        <v/>
      </c>
      <c r="I929" t="str">
        <f t="shared" si="36"/>
        <v/>
      </c>
      <c r="J929" t="str">
        <f t="shared" si="36"/>
        <v/>
      </c>
      <c r="K929" t="str">
        <f t="shared" si="36"/>
        <v/>
      </c>
    </row>
    <row r="930" spans="1:11" x14ac:dyDescent="0.2">
      <c r="A930" s="2">
        <v>10</v>
      </c>
      <c r="B930" s="2" t="s">
        <v>24</v>
      </c>
      <c r="C930" s="2">
        <v>-38.57</v>
      </c>
      <c r="D930" s="2" t="s">
        <v>29</v>
      </c>
      <c r="E930">
        <v>2015</v>
      </c>
      <c r="F930" t="str">
        <f t="shared" si="35"/>
        <v>Loss</v>
      </c>
      <c r="H930" t="str">
        <f t="shared" si="36"/>
        <v/>
      </c>
      <c r="I930" t="str">
        <f t="shared" si="36"/>
        <v/>
      </c>
      <c r="J930" t="str">
        <f t="shared" si="36"/>
        <v/>
      </c>
      <c r="K930" t="str">
        <f t="shared" si="36"/>
        <v/>
      </c>
    </row>
    <row r="931" spans="1:11" x14ac:dyDescent="0.2">
      <c r="A931" s="2">
        <v>42</v>
      </c>
      <c r="B931" s="2" t="s">
        <v>31</v>
      </c>
      <c r="C931" s="2">
        <v>1030.8499999999999</v>
      </c>
      <c r="D931" s="2" t="s">
        <v>29</v>
      </c>
      <c r="E931">
        <v>2015</v>
      </c>
      <c r="F931" t="str">
        <f t="shared" si="35"/>
        <v>Profit</v>
      </c>
      <c r="H931" t="str">
        <f t="shared" si="36"/>
        <v/>
      </c>
      <c r="I931" t="str">
        <f t="shared" si="36"/>
        <v/>
      </c>
      <c r="J931" t="str">
        <f t="shared" si="36"/>
        <v/>
      </c>
      <c r="K931" t="str">
        <f t="shared" si="36"/>
        <v/>
      </c>
    </row>
    <row r="932" spans="1:11" x14ac:dyDescent="0.2">
      <c r="A932" s="2">
        <v>33</v>
      </c>
      <c r="B932" s="2" t="s">
        <v>31</v>
      </c>
      <c r="C932" s="2">
        <v>-31.8</v>
      </c>
      <c r="D932" s="2" t="s">
        <v>22</v>
      </c>
      <c r="E932">
        <v>2015</v>
      </c>
      <c r="F932" t="str">
        <f t="shared" si="35"/>
        <v>Loss</v>
      </c>
      <c r="H932" t="str">
        <f t="shared" si="36"/>
        <v/>
      </c>
      <c r="I932" t="str">
        <f t="shared" si="36"/>
        <v/>
      </c>
      <c r="J932" t="str">
        <f t="shared" si="36"/>
        <v/>
      </c>
      <c r="K932" t="str">
        <f t="shared" si="36"/>
        <v/>
      </c>
    </row>
    <row r="933" spans="1:11" x14ac:dyDescent="0.2">
      <c r="A933" s="2">
        <v>33</v>
      </c>
      <c r="B933" s="2" t="s">
        <v>24</v>
      </c>
      <c r="C933" s="2">
        <v>32.04</v>
      </c>
      <c r="D933" s="2" t="s">
        <v>38</v>
      </c>
      <c r="E933">
        <v>2015</v>
      </c>
      <c r="F933" t="str">
        <f t="shared" si="35"/>
        <v>Profit</v>
      </c>
      <c r="H933" t="str">
        <f t="shared" si="36"/>
        <v/>
      </c>
      <c r="I933" t="str">
        <f t="shared" si="36"/>
        <v/>
      </c>
      <c r="J933" t="str">
        <f t="shared" si="36"/>
        <v/>
      </c>
      <c r="K933" t="str">
        <f t="shared" si="36"/>
        <v/>
      </c>
    </row>
    <row r="934" spans="1:11" x14ac:dyDescent="0.2">
      <c r="A934" s="2">
        <v>4</v>
      </c>
      <c r="B934" s="2" t="s">
        <v>24</v>
      </c>
      <c r="C934" s="2">
        <v>-18.75</v>
      </c>
      <c r="D934" s="2" t="s">
        <v>38</v>
      </c>
      <c r="E934">
        <v>2015</v>
      </c>
      <c r="F934" t="str">
        <f t="shared" si="35"/>
        <v>Loss</v>
      </c>
      <c r="H934" t="str">
        <f t="shared" si="36"/>
        <v/>
      </c>
      <c r="I934" t="str">
        <f t="shared" si="36"/>
        <v/>
      </c>
      <c r="J934" t="str">
        <f t="shared" si="36"/>
        <v/>
      </c>
      <c r="K934" t="str">
        <f t="shared" si="36"/>
        <v/>
      </c>
    </row>
    <row r="935" spans="1:11" x14ac:dyDescent="0.2">
      <c r="A935" s="2">
        <v>26</v>
      </c>
      <c r="B935" s="2" t="s">
        <v>24</v>
      </c>
      <c r="C935" s="2">
        <v>-70.739999999999995</v>
      </c>
      <c r="D935" s="2" t="s">
        <v>29</v>
      </c>
      <c r="E935">
        <v>2015</v>
      </c>
      <c r="F935" t="str">
        <f t="shared" si="35"/>
        <v>Loss</v>
      </c>
      <c r="H935" t="str">
        <f t="shared" si="36"/>
        <v/>
      </c>
      <c r="I935" t="str">
        <f t="shared" si="36"/>
        <v/>
      </c>
      <c r="J935" t="str">
        <f t="shared" si="36"/>
        <v/>
      </c>
      <c r="K935" t="str">
        <f t="shared" si="36"/>
        <v/>
      </c>
    </row>
    <row r="936" spans="1:11" x14ac:dyDescent="0.2">
      <c r="A936" s="2">
        <v>13</v>
      </c>
      <c r="B936" s="2" t="s">
        <v>24</v>
      </c>
      <c r="C936" s="2">
        <v>55.09</v>
      </c>
      <c r="D936" s="2" t="s">
        <v>29</v>
      </c>
      <c r="E936">
        <v>2015</v>
      </c>
      <c r="F936" t="str">
        <f t="shared" si="35"/>
        <v>Profit</v>
      </c>
      <c r="H936" t="str">
        <f t="shared" si="36"/>
        <v/>
      </c>
      <c r="I936" t="str">
        <f t="shared" si="36"/>
        <v/>
      </c>
      <c r="J936" t="str">
        <f t="shared" si="36"/>
        <v/>
      </c>
      <c r="K936" t="str">
        <f t="shared" si="36"/>
        <v/>
      </c>
    </row>
    <row r="937" spans="1:11" x14ac:dyDescent="0.2">
      <c r="A937" s="2">
        <v>30</v>
      </c>
      <c r="B937" s="2" t="s">
        <v>45</v>
      </c>
      <c r="C937" s="2">
        <v>-543.87</v>
      </c>
      <c r="D937" s="2" t="s">
        <v>66</v>
      </c>
      <c r="E937">
        <v>2015</v>
      </c>
      <c r="F937" t="str">
        <f t="shared" si="35"/>
        <v>Loss</v>
      </c>
      <c r="H937" t="str">
        <f t="shared" si="36"/>
        <v/>
      </c>
      <c r="I937" t="str">
        <f t="shared" si="36"/>
        <v/>
      </c>
      <c r="J937" t="str">
        <f t="shared" si="36"/>
        <v/>
      </c>
      <c r="K937" t="str">
        <f t="shared" si="36"/>
        <v/>
      </c>
    </row>
    <row r="938" spans="1:11" x14ac:dyDescent="0.2">
      <c r="A938" s="2">
        <v>4</v>
      </c>
      <c r="B938" s="2" t="s">
        <v>45</v>
      </c>
      <c r="C938" s="2">
        <v>-187.11</v>
      </c>
      <c r="D938" s="2" t="s">
        <v>38</v>
      </c>
      <c r="E938">
        <v>2015</v>
      </c>
      <c r="F938" t="str">
        <f t="shared" si="35"/>
        <v>Loss</v>
      </c>
      <c r="H938" t="str">
        <f t="shared" si="36"/>
        <v/>
      </c>
      <c r="I938" t="str">
        <f t="shared" si="36"/>
        <v/>
      </c>
      <c r="J938" t="str">
        <f t="shared" si="36"/>
        <v/>
      </c>
      <c r="K938" t="str">
        <f t="shared" si="36"/>
        <v/>
      </c>
    </row>
    <row r="939" spans="1:11" x14ac:dyDescent="0.2">
      <c r="A939" s="2">
        <v>33</v>
      </c>
      <c r="B939" s="2" t="s">
        <v>24</v>
      </c>
      <c r="C939" s="2">
        <v>60.61</v>
      </c>
      <c r="D939" s="2" t="s">
        <v>29</v>
      </c>
      <c r="E939">
        <v>2015</v>
      </c>
      <c r="F939" t="str">
        <f t="shared" si="35"/>
        <v>Profit</v>
      </c>
      <c r="H939" t="str">
        <f t="shared" si="36"/>
        <v/>
      </c>
      <c r="I939" t="str">
        <f t="shared" si="36"/>
        <v/>
      </c>
      <c r="J939" t="str">
        <f t="shared" si="36"/>
        <v/>
      </c>
      <c r="K939" t="str">
        <f t="shared" si="36"/>
        <v/>
      </c>
    </row>
    <row r="940" spans="1:11" x14ac:dyDescent="0.2">
      <c r="A940" s="2">
        <v>4</v>
      </c>
      <c r="B940" s="2" t="s">
        <v>45</v>
      </c>
      <c r="C940" s="2">
        <v>-74.56</v>
      </c>
      <c r="D940" s="2" t="s">
        <v>29</v>
      </c>
      <c r="E940">
        <v>2015</v>
      </c>
      <c r="F940" t="str">
        <f t="shared" si="35"/>
        <v>Loss</v>
      </c>
      <c r="H940" t="str">
        <f t="shared" si="36"/>
        <v/>
      </c>
      <c r="I940" t="str">
        <f t="shared" si="36"/>
        <v/>
      </c>
      <c r="J940" t="str">
        <f t="shared" si="36"/>
        <v/>
      </c>
      <c r="K940" t="str">
        <f t="shared" si="36"/>
        <v/>
      </c>
    </row>
    <row r="941" spans="1:11" x14ac:dyDescent="0.2">
      <c r="A941" s="2">
        <v>26</v>
      </c>
      <c r="B941" s="2" t="s">
        <v>45</v>
      </c>
      <c r="C941" s="2">
        <v>90.88</v>
      </c>
      <c r="D941" s="2" t="s">
        <v>29</v>
      </c>
      <c r="E941">
        <v>2015</v>
      </c>
      <c r="F941" t="str">
        <f t="shared" si="35"/>
        <v>Profit</v>
      </c>
      <c r="H941" t="str">
        <f t="shared" si="36"/>
        <v/>
      </c>
      <c r="I941" t="str">
        <f t="shared" si="36"/>
        <v/>
      </c>
      <c r="J941" t="str">
        <f t="shared" si="36"/>
        <v/>
      </c>
      <c r="K941" t="str">
        <f t="shared" si="36"/>
        <v/>
      </c>
    </row>
    <row r="942" spans="1:11" x14ac:dyDescent="0.2">
      <c r="A942" s="2">
        <v>46</v>
      </c>
      <c r="B942" s="2" t="s">
        <v>24</v>
      </c>
      <c r="C942" s="2">
        <v>-227.74</v>
      </c>
      <c r="D942" s="2" t="s">
        <v>29</v>
      </c>
      <c r="E942">
        <v>2015</v>
      </c>
      <c r="F942" t="str">
        <f t="shared" si="35"/>
        <v>Loss</v>
      </c>
      <c r="H942" t="str">
        <f t="shared" si="36"/>
        <v/>
      </c>
      <c r="I942" t="str">
        <f t="shared" si="36"/>
        <v/>
      </c>
      <c r="J942" t="str">
        <f t="shared" si="36"/>
        <v/>
      </c>
      <c r="K942" t="str">
        <f t="shared" si="36"/>
        <v/>
      </c>
    </row>
    <row r="943" spans="1:11" x14ac:dyDescent="0.2">
      <c r="A943" s="2">
        <v>48</v>
      </c>
      <c r="B943" s="2" t="s">
        <v>45</v>
      </c>
      <c r="C943" s="2">
        <v>-175.05</v>
      </c>
      <c r="D943" s="2" t="s">
        <v>29</v>
      </c>
      <c r="E943">
        <v>2015</v>
      </c>
      <c r="F943" t="str">
        <f t="shared" si="35"/>
        <v>Loss</v>
      </c>
      <c r="H943" t="str">
        <f t="shared" si="36"/>
        <v/>
      </c>
      <c r="I943" t="str">
        <f t="shared" si="36"/>
        <v/>
      </c>
      <c r="J943" t="str">
        <f t="shared" si="36"/>
        <v/>
      </c>
      <c r="K943" t="str">
        <f t="shared" si="36"/>
        <v/>
      </c>
    </row>
    <row r="944" spans="1:11" x14ac:dyDescent="0.2">
      <c r="A944" s="2">
        <v>17</v>
      </c>
      <c r="B944" s="2" t="s">
        <v>24</v>
      </c>
      <c r="C944" s="2">
        <v>12.39</v>
      </c>
      <c r="D944" s="2" t="s">
        <v>29</v>
      </c>
      <c r="E944">
        <v>2015</v>
      </c>
      <c r="F944" t="str">
        <f t="shared" si="35"/>
        <v>Profit</v>
      </c>
      <c r="H944" t="str">
        <f t="shared" si="36"/>
        <v/>
      </c>
      <c r="I944" t="str">
        <f t="shared" si="36"/>
        <v/>
      </c>
      <c r="J944" t="str">
        <f t="shared" si="36"/>
        <v/>
      </c>
      <c r="K944" t="str">
        <f t="shared" si="36"/>
        <v/>
      </c>
    </row>
    <row r="945" spans="1:11" x14ac:dyDescent="0.2">
      <c r="A945" s="2">
        <v>3</v>
      </c>
      <c r="B945" s="2" t="s">
        <v>24</v>
      </c>
      <c r="C945" s="2">
        <v>3.66</v>
      </c>
      <c r="D945" s="2" t="s">
        <v>29</v>
      </c>
      <c r="E945">
        <v>2015</v>
      </c>
      <c r="F945" t="str">
        <f t="shared" si="35"/>
        <v>Profit</v>
      </c>
      <c r="H945" t="str">
        <f t="shared" si="36"/>
        <v/>
      </c>
      <c r="I945" t="str">
        <f t="shared" si="36"/>
        <v/>
      </c>
      <c r="J945" t="str">
        <f t="shared" si="36"/>
        <v/>
      </c>
      <c r="K945" t="str">
        <f t="shared" si="36"/>
        <v/>
      </c>
    </row>
    <row r="946" spans="1:11" x14ac:dyDescent="0.2">
      <c r="A946" s="2">
        <v>26</v>
      </c>
      <c r="B946" s="2" t="s">
        <v>45</v>
      </c>
      <c r="C946" s="2">
        <v>-170.07</v>
      </c>
      <c r="D946" s="2" t="s">
        <v>22</v>
      </c>
      <c r="E946">
        <v>2015</v>
      </c>
      <c r="F946" t="str">
        <f t="shared" si="35"/>
        <v>Loss</v>
      </c>
      <c r="H946" t="str">
        <f t="shared" si="36"/>
        <v/>
      </c>
      <c r="I946" t="str">
        <f t="shared" si="36"/>
        <v/>
      </c>
      <c r="J946" t="str">
        <f t="shared" si="36"/>
        <v/>
      </c>
      <c r="K946" t="str">
        <f t="shared" si="36"/>
        <v/>
      </c>
    </row>
    <row r="947" spans="1:11" x14ac:dyDescent="0.2">
      <c r="A947" s="2">
        <v>13</v>
      </c>
      <c r="B947" s="2" t="s">
        <v>24</v>
      </c>
      <c r="C947" s="2">
        <v>-19.82</v>
      </c>
      <c r="D947" s="2" t="s">
        <v>38</v>
      </c>
      <c r="E947">
        <v>2015</v>
      </c>
      <c r="F947" t="str">
        <f t="shared" si="35"/>
        <v>Loss</v>
      </c>
      <c r="H947" t="str">
        <f t="shared" si="36"/>
        <v/>
      </c>
      <c r="I947" t="str">
        <f t="shared" si="36"/>
        <v/>
      </c>
      <c r="J947" t="str">
        <f t="shared" si="36"/>
        <v/>
      </c>
      <c r="K947" t="str">
        <f t="shared" si="36"/>
        <v/>
      </c>
    </row>
    <row r="948" spans="1:11" x14ac:dyDescent="0.2">
      <c r="A948" s="2">
        <v>39</v>
      </c>
      <c r="B948" s="2" t="s">
        <v>45</v>
      </c>
      <c r="C948" s="2">
        <v>-1148.5</v>
      </c>
      <c r="D948" s="2" t="s">
        <v>38</v>
      </c>
      <c r="E948">
        <v>2015</v>
      </c>
      <c r="F948" t="str">
        <f t="shared" si="35"/>
        <v>Loss</v>
      </c>
      <c r="H948" t="str">
        <f t="shared" si="36"/>
        <v/>
      </c>
      <c r="I948" t="str">
        <f t="shared" si="36"/>
        <v/>
      </c>
      <c r="J948" t="str">
        <f t="shared" si="36"/>
        <v/>
      </c>
      <c r="K948" t="str">
        <f t="shared" si="36"/>
        <v/>
      </c>
    </row>
    <row r="949" spans="1:11" x14ac:dyDescent="0.2">
      <c r="A949" s="2">
        <v>24</v>
      </c>
      <c r="B949" s="2" t="s">
        <v>24</v>
      </c>
      <c r="C949" s="2">
        <v>34.82</v>
      </c>
      <c r="D949" s="2" t="s">
        <v>38</v>
      </c>
      <c r="E949">
        <v>2015</v>
      </c>
      <c r="F949" t="str">
        <f t="shared" si="35"/>
        <v>Profit</v>
      </c>
      <c r="H949" t="str">
        <f t="shared" si="36"/>
        <v/>
      </c>
      <c r="I949" t="str">
        <f t="shared" si="36"/>
        <v/>
      </c>
      <c r="J949" t="str">
        <f t="shared" si="36"/>
        <v/>
      </c>
      <c r="K949" t="str">
        <f t="shared" si="36"/>
        <v/>
      </c>
    </row>
    <row r="950" spans="1:11" x14ac:dyDescent="0.2">
      <c r="A950" s="2">
        <v>12</v>
      </c>
      <c r="B950" s="2" t="s">
        <v>24</v>
      </c>
      <c r="C950" s="2">
        <v>116.99</v>
      </c>
      <c r="D950" s="2" t="s">
        <v>38</v>
      </c>
      <c r="E950">
        <v>2015</v>
      </c>
      <c r="F950" t="str">
        <f t="shared" si="35"/>
        <v>Profit</v>
      </c>
      <c r="H950" t="str">
        <f t="shared" si="36"/>
        <v/>
      </c>
      <c r="I950" t="str">
        <f t="shared" si="36"/>
        <v/>
      </c>
      <c r="J950" t="str">
        <f t="shared" si="36"/>
        <v/>
      </c>
      <c r="K950" t="str">
        <f t="shared" si="36"/>
        <v/>
      </c>
    </row>
    <row r="951" spans="1:11" x14ac:dyDescent="0.2">
      <c r="A951" s="2">
        <v>11</v>
      </c>
      <c r="B951" s="2" t="s">
        <v>31</v>
      </c>
      <c r="C951" s="2">
        <v>-5.27</v>
      </c>
      <c r="D951" s="2" t="s">
        <v>29</v>
      </c>
      <c r="E951">
        <v>2015</v>
      </c>
      <c r="F951" t="str">
        <f t="shared" si="35"/>
        <v>Loss</v>
      </c>
      <c r="H951" t="str">
        <f t="shared" si="36"/>
        <v/>
      </c>
      <c r="I951" t="str">
        <f t="shared" si="36"/>
        <v/>
      </c>
      <c r="J951" t="str">
        <f t="shared" si="36"/>
        <v/>
      </c>
      <c r="K951" t="str">
        <f t="shared" si="36"/>
        <v/>
      </c>
    </row>
    <row r="952" spans="1:11" x14ac:dyDescent="0.2">
      <c r="A952" s="2">
        <v>15</v>
      </c>
      <c r="B952" s="2" t="s">
        <v>24</v>
      </c>
      <c r="C952" s="2">
        <v>-24.79</v>
      </c>
      <c r="D952" s="2" t="s">
        <v>29</v>
      </c>
      <c r="E952">
        <v>2015</v>
      </c>
      <c r="F952" t="str">
        <f t="shared" si="35"/>
        <v>Loss</v>
      </c>
      <c r="H952" t="str">
        <f t="shared" si="36"/>
        <v/>
      </c>
      <c r="I952" t="str">
        <f t="shared" si="36"/>
        <v/>
      </c>
      <c r="J952" t="str">
        <f t="shared" si="36"/>
        <v/>
      </c>
      <c r="K952" t="str">
        <f t="shared" si="36"/>
        <v/>
      </c>
    </row>
    <row r="953" spans="1:11" x14ac:dyDescent="0.2">
      <c r="A953" s="2">
        <v>48</v>
      </c>
      <c r="B953" s="2" t="s">
        <v>24</v>
      </c>
      <c r="C953" s="2">
        <v>3128.18</v>
      </c>
      <c r="D953" s="2" t="s">
        <v>66</v>
      </c>
      <c r="E953">
        <v>2015</v>
      </c>
      <c r="F953" t="str">
        <f t="shared" si="35"/>
        <v>Profit</v>
      </c>
      <c r="H953" t="str">
        <f t="shared" si="36"/>
        <v/>
      </c>
      <c r="I953" t="str">
        <f t="shared" si="36"/>
        <v/>
      </c>
      <c r="J953" t="str">
        <f t="shared" si="36"/>
        <v/>
      </c>
      <c r="K953" t="str">
        <f t="shared" si="36"/>
        <v/>
      </c>
    </row>
    <row r="954" spans="1:11" x14ac:dyDescent="0.2">
      <c r="A954" s="2">
        <v>27</v>
      </c>
      <c r="B954" s="2" t="s">
        <v>45</v>
      </c>
      <c r="C954" s="2">
        <v>-472.82</v>
      </c>
      <c r="D954" s="2" t="s">
        <v>66</v>
      </c>
      <c r="E954">
        <v>2015</v>
      </c>
      <c r="F954" t="str">
        <f t="shared" si="35"/>
        <v>Loss</v>
      </c>
      <c r="H954" t="str">
        <f t="shared" si="36"/>
        <v/>
      </c>
      <c r="I954" t="str">
        <f t="shared" si="36"/>
        <v/>
      </c>
      <c r="J954" t="str">
        <f t="shared" si="36"/>
        <v/>
      </c>
      <c r="K954" t="str">
        <f t="shared" si="36"/>
        <v/>
      </c>
    </row>
    <row r="955" spans="1:11" x14ac:dyDescent="0.2">
      <c r="A955" s="2">
        <v>8</v>
      </c>
      <c r="B955" s="2" t="s">
        <v>45</v>
      </c>
      <c r="C955" s="2">
        <v>-199.89</v>
      </c>
      <c r="D955" s="2" t="s">
        <v>29</v>
      </c>
      <c r="E955">
        <v>2015</v>
      </c>
      <c r="F955" t="str">
        <f t="shared" si="35"/>
        <v>Loss</v>
      </c>
      <c r="H955" t="str">
        <f t="shared" si="36"/>
        <v/>
      </c>
      <c r="I955" t="str">
        <f t="shared" si="36"/>
        <v/>
      </c>
      <c r="J955" t="str">
        <f t="shared" si="36"/>
        <v/>
      </c>
      <c r="K955" t="str">
        <f t="shared" si="36"/>
        <v/>
      </c>
    </row>
    <row r="956" spans="1:11" x14ac:dyDescent="0.2">
      <c r="A956" s="2">
        <v>32</v>
      </c>
      <c r="B956" s="2" t="s">
        <v>24</v>
      </c>
      <c r="C956" s="2">
        <v>-41.58</v>
      </c>
      <c r="D956" s="2" t="s">
        <v>66</v>
      </c>
      <c r="E956">
        <v>2015</v>
      </c>
      <c r="F956" t="str">
        <f t="shared" si="35"/>
        <v>Loss</v>
      </c>
      <c r="H956" t="str">
        <f t="shared" si="36"/>
        <v/>
      </c>
      <c r="I956" t="str">
        <f t="shared" si="36"/>
        <v/>
      </c>
      <c r="J956" t="str">
        <f t="shared" si="36"/>
        <v/>
      </c>
      <c r="K956" t="str">
        <f t="shared" si="36"/>
        <v/>
      </c>
    </row>
    <row r="957" spans="1:11" x14ac:dyDescent="0.2">
      <c r="A957" s="2">
        <v>19</v>
      </c>
      <c r="B957" s="2" t="s">
        <v>24</v>
      </c>
      <c r="C957" s="2">
        <v>-41.49</v>
      </c>
      <c r="D957" s="2" t="s">
        <v>66</v>
      </c>
      <c r="E957">
        <v>2015</v>
      </c>
      <c r="F957" t="str">
        <f t="shared" si="35"/>
        <v>Loss</v>
      </c>
      <c r="H957" t="str">
        <f t="shared" si="36"/>
        <v/>
      </c>
      <c r="I957" t="str">
        <f t="shared" si="36"/>
        <v/>
      </c>
      <c r="J957" t="str">
        <f t="shared" si="36"/>
        <v/>
      </c>
      <c r="K957" t="str">
        <f t="shared" si="36"/>
        <v/>
      </c>
    </row>
    <row r="958" spans="1:11" x14ac:dyDescent="0.2">
      <c r="A958" s="2">
        <v>9</v>
      </c>
      <c r="B958" s="2" t="s">
        <v>31</v>
      </c>
      <c r="C958" s="2">
        <v>9.81</v>
      </c>
      <c r="D958" s="2" t="s">
        <v>38</v>
      </c>
      <c r="E958">
        <v>2015</v>
      </c>
      <c r="F958" t="str">
        <f t="shared" si="35"/>
        <v>Profit</v>
      </c>
      <c r="H958" t="str">
        <f t="shared" si="36"/>
        <v/>
      </c>
      <c r="I958" t="str">
        <f t="shared" si="36"/>
        <v/>
      </c>
      <c r="J958" t="str">
        <f t="shared" si="36"/>
        <v>Profit</v>
      </c>
      <c r="K958" t="str">
        <f t="shared" si="36"/>
        <v/>
      </c>
    </row>
    <row r="959" spans="1:11" x14ac:dyDescent="0.2">
      <c r="A959" s="2">
        <v>26</v>
      </c>
      <c r="B959" s="2" t="s">
        <v>24</v>
      </c>
      <c r="C959" s="2">
        <v>33.64</v>
      </c>
      <c r="D959" s="2" t="s">
        <v>29</v>
      </c>
      <c r="E959">
        <v>2015</v>
      </c>
      <c r="F959" t="str">
        <f t="shared" si="35"/>
        <v>Profit</v>
      </c>
      <c r="H959" t="str">
        <f t="shared" si="36"/>
        <v/>
      </c>
      <c r="I959" t="str">
        <f t="shared" si="36"/>
        <v/>
      </c>
      <c r="J959" t="str">
        <f t="shared" si="36"/>
        <v/>
      </c>
      <c r="K959" t="str">
        <f t="shared" si="36"/>
        <v/>
      </c>
    </row>
    <row r="960" spans="1:11" x14ac:dyDescent="0.2">
      <c r="A960" s="2">
        <v>47</v>
      </c>
      <c r="B960" s="2" t="s">
        <v>45</v>
      </c>
      <c r="C960" s="2">
        <v>1550.49</v>
      </c>
      <c r="D960" s="2" t="s">
        <v>38</v>
      </c>
      <c r="E960">
        <v>2015</v>
      </c>
      <c r="F960" t="str">
        <f t="shared" si="35"/>
        <v>Profit</v>
      </c>
      <c r="H960" t="str">
        <f t="shared" si="36"/>
        <v/>
      </c>
      <c r="I960" t="str">
        <f t="shared" si="36"/>
        <v/>
      </c>
      <c r="J960" t="str">
        <f t="shared" si="36"/>
        <v/>
      </c>
      <c r="K960" t="str">
        <f t="shared" si="36"/>
        <v/>
      </c>
    </row>
    <row r="961" spans="1:11" x14ac:dyDescent="0.2">
      <c r="A961" s="2">
        <v>27</v>
      </c>
      <c r="B961" s="2" t="s">
        <v>24</v>
      </c>
      <c r="C961" s="2">
        <v>-144.53</v>
      </c>
      <c r="D961" s="2" t="s">
        <v>38</v>
      </c>
      <c r="E961">
        <v>2015</v>
      </c>
      <c r="F961" t="str">
        <f t="shared" si="35"/>
        <v>Loss</v>
      </c>
      <c r="H961" t="str">
        <f t="shared" si="36"/>
        <v/>
      </c>
      <c r="I961" t="str">
        <f t="shared" si="36"/>
        <v/>
      </c>
      <c r="J961" t="str">
        <f t="shared" si="36"/>
        <v/>
      </c>
      <c r="K961" t="str">
        <f t="shared" si="36"/>
        <v/>
      </c>
    </row>
    <row r="962" spans="1:11" x14ac:dyDescent="0.2">
      <c r="A962" s="2">
        <v>32</v>
      </c>
      <c r="B962" s="2" t="s">
        <v>24</v>
      </c>
      <c r="C962" s="2">
        <v>114.69</v>
      </c>
      <c r="D962" s="2" t="s">
        <v>29</v>
      </c>
      <c r="E962">
        <v>2015</v>
      </c>
      <c r="F962" t="str">
        <f t="shared" si="35"/>
        <v>Profit</v>
      </c>
      <c r="H962" t="str">
        <f t="shared" si="36"/>
        <v/>
      </c>
      <c r="I962" t="str">
        <f t="shared" si="36"/>
        <v/>
      </c>
      <c r="J962" t="str">
        <f t="shared" si="36"/>
        <v/>
      </c>
      <c r="K962" t="str">
        <f t="shared" si="36"/>
        <v/>
      </c>
    </row>
    <row r="963" spans="1:11" x14ac:dyDescent="0.2">
      <c r="A963" s="2">
        <v>17</v>
      </c>
      <c r="B963" s="2" t="s">
        <v>24</v>
      </c>
      <c r="C963" s="2">
        <v>165.98</v>
      </c>
      <c r="D963" s="2" t="s">
        <v>29</v>
      </c>
      <c r="E963">
        <v>2015</v>
      </c>
      <c r="F963" t="str">
        <f t="shared" ref="F963:F1026" si="37">IF(C963&lt;0,"Loss","Profit")</f>
        <v>Profit</v>
      </c>
      <c r="H963" t="str">
        <f t="shared" si="36"/>
        <v/>
      </c>
      <c r="I963" t="str">
        <f t="shared" si="36"/>
        <v/>
      </c>
      <c r="J963" t="str">
        <f t="shared" si="36"/>
        <v/>
      </c>
      <c r="K963" t="str">
        <f t="shared" si="36"/>
        <v/>
      </c>
    </row>
    <row r="964" spans="1:11" x14ac:dyDescent="0.2">
      <c r="A964" s="2">
        <v>47</v>
      </c>
      <c r="B964" s="2" t="s">
        <v>31</v>
      </c>
      <c r="C964" s="2">
        <v>1045.8</v>
      </c>
      <c r="D964" s="2" t="s">
        <v>29</v>
      </c>
      <c r="E964">
        <v>2015</v>
      </c>
      <c r="F964" t="str">
        <f t="shared" si="37"/>
        <v>Profit</v>
      </c>
      <c r="H964" t="str">
        <f t="shared" si="36"/>
        <v/>
      </c>
      <c r="I964" t="str">
        <f t="shared" si="36"/>
        <v/>
      </c>
      <c r="J964" t="str">
        <f t="shared" si="36"/>
        <v/>
      </c>
      <c r="K964" t="str">
        <f t="shared" si="36"/>
        <v/>
      </c>
    </row>
    <row r="965" spans="1:11" x14ac:dyDescent="0.2">
      <c r="A965" s="2">
        <v>35</v>
      </c>
      <c r="B965" s="2" t="s">
        <v>31</v>
      </c>
      <c r="C965" s="2">
        <v>790.17</v>
      </c>
      <c r="D965" s="2" t="s">
        <v>29</v>
      </c>
      <c r="E965">
        <v>2015</v>
      </c>
      <c r="F965" t="str">
        <f t="shared" si="37"/>
        <v>Profit</v>
      </c>
      <c r="H965" t="str">
        <f t="shared" si="36"/>
        <v/>
      </c>
      <c r="I965" t="str">
        <f t="shared" si="36"/>
        <v/>
      </c>
      <c r="J965" t="str">
        <f t="shared" si="36"/>
        <v/>
      </c>
      <c r="K965" t="str">
        <f t="shared" si="36"/>
        <v/>
      </c>
    </row>
    <row r="966" spans="1:11" x14ac:dyDescent="0.2">
      <c r="A966" s="2">
        <v>34</v>
      </c>
      <c r="B966" s="2" t="s">
        <v>31</v>
      </c>
      <c r="C966" s="2">
        <v>2791.75</v>
      </c>
      <c r="D966" s="2" t="s">
        <v>22</v>
      </c>
      <c r="E966">
        <v>2015</v>
      </c>
      <c r="F966" t="str">
        <f t="shared" si="37"/>
        <v>Profit</v>
      </c>
      <c r="H966" t="str">
        <f t="shared" si="36"/>
        <v/>
      </c>
      <c r="I966" t="str">
        <f t="shared" si="36"/>
        <v/>
      </c>
      <c r="J966" t="str">
        <f t="shared" si="36"/>
        <v/>
      </c>
      <c r="K966" t="str">
        <f t="shared" si="36"/>
        <v/>
      </c>
    </row>
    <row r="967" spans="1:11" x14ac:dyDescent="0.2">
      <c r="A967" s="2">
        <v>50</v>
      </c>
      <c r="B967" s="2" t="s">
        <v>24</v>
      </c>
      <c r="C967" s="2">
        <v>1115.75</v>
      </c>
      <c r="D967" s="2" t="s">
        <v>22</v>
      </c>
      <c r="E967">
        <v>2015</v>
      </c>
      <c r="F967" t="str">
        <f t="shared" si="37"/>
        <v>Profit</v>
      </c>
      <c r="H967" t="str">
        <f t="shared" si="36"/>
        <v/>
      </c>
      <c r="I967" t="str">
        <f t="shared" si="36"/>
        <v/>
      </c>
      <c r="J967" t="str">
        <f t="shared" si="36"/>
        <v/>
      </c>
      <c r="K967" t="str">
        <f t="shared" si="36"/>
        <v/>
      </c>
    </row>
    <row r="968" spans="1:11" x14ac:dyDescent="0.2">
      <c r="A968" s="2">
        <v>50</v>
      </c>
      <c r="B968" s="2" t="s">
        <v>24</v>
      </c>
      <c r="C968" s="2">
        <v>-152</v>
      </c>
      <c r="D968" s="2" t="s">
        <v>29</v>
      </c>
      <c r="E968">
        <v>2015</v>
      </c>
      <c r="F968" t="str">
        <f t="shared" si="37"/>
        <v>Loss</v>
      </c>
      <c r="H968" t="str">
        <f t="shared" si="36"/>
        <v/>
      </c>
      <c r="I968" t="str">
        <f t="shared" si="36"/>
        <v/>
      </c>
      <c r="J968" t="str">
        <f t="shared" si="36"/>
        <v/>
      </c>
      <c r="K968" t="str">
        <f t="shared" si="36"/>
        <v/>
      </c>
    </row>
    <row r="969" spans="1:11" x14ac:dyDescent="0.2">
      <c r="A969" s="2">
        <v>23</v>
      </c>
      <c r="B969" s="2" t="s">
        <v>24</v>
      </c>
      <c r="C969" s="2">
        <v>37.76</v>
      </c>
      <c r="D969" s="2" t="s">
        <v>29</v>
      </c>
      <c r="E969">
        <v>2015</v>
      </c>
      <c r="F969" t="str">
        <f t="shared" si="37"/>
        <v>Profit</v>
      </c>
      <c r="H969" t="str">
        <f t="shared" si="36"/>
        <v/>
      </c>
      <c r="I969" t="str">
        <f t="shared" si="36"/>
        <v/>
      </c>
      <c r="J969" t="str">
        <f t="shared" si="36"/>
        <v/>
      </c>
      <c r="K969" t="str">
        <f t="shared" si="36"/>
        <v/>
      </c>
    </row>
    <row r="970" spans="1:11" x14ac:dyDescent="0.2">
      <c r="A970" s="2">
        <v>34</v>
      </c>
      <c r="B970" s="2" t="s">
        <v>24</v>
      </c>
      <c r="C970" s="2">
        <v>43.39</v>
      </c>
      <c r="D970" s="2" t="s">
        <v>29</v>
      </c>
      <c r="E970">
        <v>2015</v>
      </c>
      <c r="F970" t="str">
        <f t="shared" si="37"/>
        <v>Profit</v>
      </c>
      <c r="H970" t="str">
        <f t="shared" si="36"/>
        <v/>
      </c>
      <c r="I970" t="str">
        <f t="shared" si="36"/>
        <v/>
      </c>
      <c r="J970" t="str">
        <f t="shared" si="36"/>
        <v/>
      </c>
      <c r="K970" t="str">
        <f t="shared" si="36"/>
        <v/>
      </c>
    </row>
    <row r="971" spans="1:11" x14ac:dyDescent="0.2">
      <c r="A971" s="2">
        <v>45</v>
      </c>
      <c r="B971" s="2" t="s">
        <v>24</v>
      </c>
      <c r="C971" s="2">
        <v>245.81</v>
      </c>
      <c r="D971" s="2" t="s">
        <v>66</v>
      </c>
      <c r="E971">
        <v>2015</v>
      </c>
      <c r="F971" t="str">
        <f t="shared" si="37"/>
        <v>Profit</v>
      </c>
      <c r="H971" t="str">
        <f t="shared" si="36"/>
        <v/>
      </c>
      <c r="I971" t="str">
        <f t="shared" si="36"/>
        <v/>
      </c>
      <c r="J971" t="str">
        <f t="shared" si="36"/>
        <v/>
      </c>
      <c r="K971" t="str">
        <f t="shared" si="36"/>
        <v/>
      </c>
    </row>
    <row r="972" spans="1:11" x14ac:dyDescent="0.2">
      <c r="A972" s="2">
        <v>21</v>
      </c>
      <c r="B972" s="2" t="s">
        <v>24</v>
      </c>
      <c r="C972" s="2">
        <v>398.81</v>
      </c>
      <c r="D972" s="2" t="s">
        <v>66</v>
      </c>
      <c r="E972">
        <v>2015</v>
      </c>
      <c r="F972" t="str">
        <f t="shared" si="37"/>
        <v>Profit</v>
      </c>
      <c r="H972" t="str">
        <f t="shared" si="36"/>
        <v/>
      </c>
      <c r="I972" t="str">
        <f t="shared" si="36"/>
        <v/>
      </c>
      <c r="J972" t="str">
        <f t="shared" si="36"/>
        <v/>
      </c>
      <c r="K972" t="str">
        <f t="shared" si="36"/>
        <v/>
      </c>
    </row>
    <row r="973" spans="1:11" x14ac:dyDescent="0.2">
      <c r="A973" s="2">
        <v>41</v>
      </c>
      <c r="B973" s="2" t="s">
        <v>31</v>
      </c>
      <c r="C973" s="2">
        <v>251.94</v>
      </c>
      <c r="D973" s="2" t="s">
        <v>38</v>
      </c>
      <c r="E973">
        <v>2015</v>
      </c>
      <c r="F973" t="str">
        <f t="shared" si="37"/>
        <v>Profit</v>
      </c>
      <c r="H973" t="str">
        <f t="shared" si="36"/>
        <v/>
      </c>
      <c r="I973" t="str">
        <f t="shared" si="36"/>
        <v/>
      </c>
      <c r="J973" t="str">
        <f t="shared" si="36"/>
        <v/>
      </c>
      <c r="K973" t="str">
        <f t="shared" si="36"/>
        <v/>
      </c>
    </row>
    <row r="974" spans="1:11" x14ac:dyDescent="0.2">
      <c r="A974" s="2">
        <v>2</v>
      </c>
      <c r="B974" s="2" t="s">
        <v>31</v>
      </c>
      <c r="C974" s="2">
        <v>-105</v>
      </c>
      <c r="D974" s="2" t="s">
        <v>38</v>
      </c>
      <c r="E974">
        <v>2015</v>
      </c>
      <c r="F974" t="str">
        <f t="shared" si="37"/>
        <v>Loss</v>
      </c>
      <c r="H974" t="str">
        <f t="shared" si="36"/>
        <v/>
      </c>
      <c r="I974" t="str">
        <f t="shared" si="36"/>
        <v/>
      </c>
      <c r="J974" t="str">
        <f t="shared" si="36"/>
        <v>Loss</v>
      </c>
      <c r="K974" t="str">
        <f t="shared" si="36"/>
        <v/>
      </c>
    </row>
    <row r="975" spans="1:11" x14ac:dyDescent="0.2">
      <c r="A975" s="2">
        <v>45</v>
      </c>
      <c r="B975" s="2" t="s">
        <v>24</v>
      </c>
      <c r="C975" s="2">
        <v>-71.2</v>
      </c>
      <c r="D975" s="2" t="s">
        <v>29</v>
      </c>
      <c r="E975">
        <v>2015</v>
      </c>
      <c r="F975" t="str">
        <f t="shared" si="37"/>
        <v>Loss</v>
      </c>
      <c r="H975" t="str">
        <f t="shared" si="36"/>
        <v/>
      </c>
      <c r="I975" t="str">
        <f t="shared" si="36"/>
        <v/>
      </c>
      <c r="J975" t="str">
        <f t="shared" si="36"/>
        <v/>
      </c>
      <c r="K975" t="str">
        <f t="shared" si="36"/>
        <v/>
      </c>
    </row>
    <row r="976" spans="1:11" x14ac:dyDescent="0.2">
      <c r="A976" s="2">
        <v>6</v>
      </c>
      <c r="B976" s="2" t="s">
        <v>45</v>
      </c>
      <c r="C976" s="2">
        <v>9.69</v>
      </c>
      <c r="D976" s="2" t="s">
        <v>29</v>
      </c>
      <c r="E976">
        <v>2015</v>
      </c>
      <c r="F976" t="str">
        <f t="shared" si="37"/>
        <v>Profit</v>
      </c>
      <c r="H976" t="str">
        <f t="shared" si="36"/>
        <v/>
      </c>
      <c r="I976" t="str">
        <f t="shared" si="36"/>
        <v/>
      </c>
      <c r="J976" t="str">
        <f t="shared" si="36"/>
        <v/>
      </c>
      <c r="K976" t="str">
        <f t="shared" si="36"/>
        <v/>
      </c>
    </row>
    <row r="977" spans="1:11" x14ac:dyDescent="0.2">
      <c r="A977" s="2">
        <v>12</v>
      </c>
      <c r="B977" s="2" t="s">
        <v>45</v>
      </c>
      <c r="C977" s="2">
        <v>593.24</v>
      </c>
      <c r="D977" s="2" t="s">
        <v>29</v>
      </c>
      <c r="E977">
        <v>2015</v>
      </c>
      <c r="F977" t="str">
        <f t="shared" si="37"/>
        <v>Profit</v>
      </c>
      <c r="H977" t="str">
        <f t="shared" si="36"/>
        <v/>
      </c>
      <c r="I977" t="str">
        <f t="shared" si="36"/>
        <v/>
      </c>
      <c r="J977" t="str">
        <f t="shared" si="36"/>
        <v/>
      </c>
      <c r="K977" t="str">
        <f t="shared" si="36"/>
        <v/>
      </c>
    </row>
    <row r="978" spans="1:11" x14ac:dyDescent="0.2">
      <c r="A978" s="2">
        <v>9</v>
      </c>
      <c r="B978" s="2" t="s">
        <v>24</v>
      </c>
      <c r="C978" s="2">
        <v>-11.84</v>
      </c>
      <c r="D978" s="2" t="s">
        <v>29</v>
      </c>
      <c r="E978">
        <v>2015</v>
      </c>
      <c r="F978" t="str">
        <f t="shared" si="37"/>
        <v>Loss</v>
      </c>
      <c r="H978" t="str">
        <f t="shared" si="36"/>
        <v/>
      </c>
      <c r="I978" t="str">
        <f t="shared" si="36"/>
        <v/>
      </c>
      <c r="J978" t="str">
        <f t="shared" si="36"/>
        <v/>
      </c>
      <c r="K978" t="str">
        <f t="shared" si="36"/>
        <v/>
      </c>
    </row>
    <row r="979" spans="1:11" x14ac:dyDescent="0.2">
      <c r="A979" s="2">
        <v>7</v>
      </c>
      <c r="B979" s="2" t="s">
        <v>31</v>
      </c>
      <c r="C979" s="2">
        <v>-284.41000000000003</v>
      </c>
      <c r="D979" s="2" t="s">
        <v>29</v>
      </c>
      <c r="E979">
        <v>2015</v>
      </c>
      <c r="F979" t="str">
        <f t="shared" si="37"/>
        <v>Loss</v>
      </c>
      <c r="H979" t="str">
        <f t="shared" si="36"/>
        <v/>
      </c>
      <c r="I979" t="str">
        <f t="shared" si="36"/>
        <v>Loss</v>
      </c>
      <c r="J979" t="str">
        <f t="shared" si="36"/>
        <v/>
      </c>
      <c r="K979" t="str">
        <f t="shared" si="36"/>
        <v/>
      </c>
    </row>
    <row r="980" spans="1:11" x14ac:dyDescent="0.2">
      <c r="A980" s="2">
        <v>25</v>
      </c>
      <c r="B980" s="2" t="s">
        <v>45</v>
      </c>
      <c r="C980" s="2">
        <v>113.22</v>
      </c>
      <c r="D980" s="2" t="s">
        <v>29</v>
      </c>
      <c r="E980">
        <v>2015</v>
      </c>
      <c r="F980" t="str">
        <f t="shared" si="37"/>
        <v>Profit</v>
      </c>
      <c r="H980" t="str">
        <f t="shared" si="36"/>
        <v/>
      </c>
      <c r="I980" t="str">
        <f t="shared" si="36"/>
        <v/>
      </c>
      <c r="J980" t="str">
        <f t="shared" si="36"/>
        <v/>
      </c>
      <c r="K980" t="str">
        <f t="shared" si="36"/>
        <v/>
      </c>
    </row>
    <row r="981" spans="1:11" x14ac:dyDescent="0.2">
      <c r="A981" s="2">
        <v>28</v>
      </c>
      <c r="B981" s="2" t="s">
        <v>24</v>
      </c>
      <c r="C981" s="2">
        <v>305.74</v>
      </c>
      <c r="D981" s="2" t="s">
        <v>29</v>
      </c>
      <c r="E981">
        <v>2015</v>
      </c>
      <c r="F981" t="str">
        <f t="shared" si="37"/>
        <v>Profit</v>
      </c>
      <c r="H981" t="str">
        <f t="shared" si="36"/>
        <v/>
      </c>
      <c r="I981" t="str">
        <f t="shared" si="36"/>
        <v/>
      </c>
      <c r="J981" t="str">
        <f t="shared" si="36"/>
        <v/>
      </c>
      <c r="K981" t="str">
        <f t="shared" si="36"/>
        <v/>
      </c>
    </row>
    <row r="982" spans="1:11" x14ac:dyDescent="0.2">
      <c r="A982" s="2">
        <v>4</v>
      </c>
      <c r="B982" s="2" t="s">
        <v>31</v>
      </c>
      <c r="C982" s="2">
        <v>-126.08</v>
      </c>
      <c r="D982" s="2" t="s">
        <v>66</v>
      </c>
      <c r="E982">
        <v>2015</v>
      </c>
      <c r="F982" t="str">
        <f t="shared" si="37"/>
        <v>Loss</v>
      </c>
      <c r="H982" t="str">
        <f t="shared" si="36"/>
        <v/>
      </c>
      <c r="I982" t="str">
        <f t="shared" si="36"/>
        <v/>
      </c>
      <c r="J982" t="str">
        <f t="shared" si="36"/>
        <v/>
      </c>
      <c r="K982" t="str">
        <f t="shared" si="36"/>
        <v>Loss</v>
      </c>
    </row>
    <row r="983" spans="1:11" x14ac:dyDescent="0.2">
      <c r="A983" s="2">
        <v>25</v>
      </c>
      <c r="B983" s="2" t="s">
        <v>24</v>
      </c>
      <c r="C983" s="2">
        <v>61.66</v>
      </c>
      <c r="D983" s="2" t="s">
        <v>66</v>
      </c>
      <c r="E983">
        <v>2015</v>
      </c>
      <c r="F983" t="str">
        <f t="shared" si="37"/>
        <v>Profit</v>
      </c>
      <c r="H983" t="str">
        <f t="shared" si="36"/>
        <v/>
      </c>
      <c r="I983" t="str">
        <f t="shared" si="36"/>
        <v/>
      </c>
      <c r="J983" t="str">
        <f t="shared" si="36"/>
        <v/>
      </c>
      <c r="K983" t="str">
        <f t="shared" si="36"/>
        <v/>
      </c>
    </row>
    <row r="984" spans="1:11" x14ac:dyDescent="0.2">
      <c r="A984" s="2">
        <v>4</v>
      </c>
      <c r="B984" s="2" t="s">
        <v>24</v>
      </c>
      <c r="C984" s="2">
        <v>-3.07</v>
      </c>
      <c r="D984" s="2" t="s">
        <v>66</v>
      </c>
      <c r="E984">
        <v>2015</v>
      </c>
      <c r="F984" t="str">
        <f t="shared" si="37"/>
        <v>Loss</v>
      </c>
      <c r="H984" t="str">
        <f t="shared" ref="H984:K1047" si="38">IF($D984=H$1,IF($B984="Technology",IF($A984&lt;11,$F984,""),""),"")</f>
        <v/>
      </c>
      <c r="I984" t="str">
        <f t="shared" si="38"/>
        <v/>
      </c>
      <c r="J984" t="str">
        <f t="shared" si="38"/>
        <v/>
      </c>
      <c r="K984" t="str">
        <f t="shared" si="38"/>
        <v/>
      </c>
    </row>
    <row r="985" spans="1:11" x14ac:dyDescent="0.2">
      <c r="A985" s="2">
        <v>15</v>
      </c>
      <c r="B985" s="2" t="s">
        <v>31</v>
      </c>
      <c r="C985" s="2">
        <v>303.88</v>
      </c>
      <c r="D985" s="2" t="s">
        <v>66</v>
      </c>
      <c r="E985">
        <v>2015</v>
      </c>
      <c r="F985" t="str">
        <f t="shared" si="37"/>
        <v>Profit</v>
      </c>
      <c r="H985" t="str">
        <f t="shared" si="38"/>
        <v/>
      </c>
      <c r="I985" t="str">
        <f t="shared" si="38"/>
        <v/>
      </c>
      <c r="J985" t="str">
        <f t="shared" si="38"/>
        <v/>
      </c>
      <c r="K985" t="str">
        <f t="shared" si="38"/>
        <v/>
      </c>
    </row>
    <row r="986" spans="1:11" x14ac:dyDescent="0.2">
      <c r="A986" s="2">
        <v>10</v>
      </c>
      <c r="B986" s="2" t="s">
        <v>45</v>
      </c>
      <c r="C986" s="2">
        <v>-81.59</v>
      </c>
      <c r="D986" s="2" t="s">
        <v>29</v>
      </c>
      <c r="E986">
        <v>2015</v>
      </c>
      <c r="F986" t="str">
        <f t="shared" si="37"/>
        <v>Loss</v>
      </c>
      <c r="H986" t="str">
        <f t="shared" si="38"/>
        <v/>
      </c>
      <c r="I986" t="str">
        <f t="shared" si="38"/>
        <v/>
      </c>
      <c r="J986" t="str">
        <f t="shared" si="38"/>
        <v/>
      </c>
      <c r="K986" t="str">
        <f t="shared" si="38"/>
        <v/>
      </c>
    </row>
    <row r="987" spans="1:11" x14ac:dyDescent="0.2">
      <c r="A987" s="2">
        <v>44</v>
      </c>
      <c r="B987" s="2" t="s">
        <v>31</v>
      </c>
      <c r="C987" s="2">
        <v>1265.9100000000001</v>
      </c>
      <c r="D987" s="2" t="s">
        <v>66</v>
      </c>
      <c r="E987">
        <v>2015</v>
      </c>
      <c r="F987" t="str">
        <f t="shared" si="37"/>
        <v>Profit</v>
      </c>
      <c r="H987" t="str">
        <f t="shared" si="38"/>
        <v/>
      </c>
      <c r="I987" t="str">
        <f t="shared" si="38"/>
        <v/>
      </c>
      <c r="J987" t="str">
        <f t="shared" si="38"/>
        <v/>
      </c>
      <c r="K987" t="str">
        <f t="shared" si="38"/>
        <v/>
      </c>
    </row>
    <row r="988" spans="1:11" x14ac:dyDescent="0.2">
      <c r="A988" s="2">
        <v>28</v>
      </c>
      <c r="B988" s="2" t="s">
        <v>24</v>
      </c>
      <c r="C988" s="2">
        <v>-1268.6199999999999</v>
      </c>
      <c r="D988" s="2" t="s">
        <v>66</v>
      </c>
      <c r="E988">
        <v>2015</v>
      </c>
      <c r="F988" t="str">
        <f t="shared" si="37"/>
        <v>Loss</v>
      </c>
      <c r="H988" t="str">
        <f t="shared" si="38"/>
        <v/>
      </c>
      <c r="I988" t="str">
        <f t="shared" si="38"/>
        <v/>
      </c>
      <c r="J988" t="str">
        <f t="shared" si="38"/>
        <v/>
      </c>
      <c r="K988" t="str">
        <f t="shared" si="38"/>
        <v/>
      </c>
    </row>
    <row r="989" spans="1:11" x14ac:dyDescent="0.2">
      <c r="A989" s="2">
        <v>15</v>
      </c>
      <c r="B989" s="2" t="s">
        <v>24</v>
      </c>
      <c r="C989" s="2">
        <v>140.15</v>
      </c>
      <c r="D989" s="2" t="s">
        <v>38</v>
      </c>
      <c r="E989">
        <v>2015</v>
      </c>
      <c r="F989" t="str">
        <f t="shared" si="37"/>
        <v>Profit</v>
      </c>
      <c r="H989" t="str">
        <f t="shared" si="38"/>
        <v/>
      </c>
      <c r="I989" t="str">
        <f t="shared" si="38"/>
        <v/>
      </c>
      <c r="J989" t="str">
        <f t="shared" si="38"/>
        <v/>
      </c>
      <c r="K989" t="str">
        <f t="shared" si="38"/>
        <v/>
      </c>
    </row>
    <row r="990" spans="1:11" x14ac:dyDescent="0.2">
      <c r="A990" s="2">
        <v>4</v>
      </c>
      <c r="B990" s="2" t="s">
        <v>24</v>
      </c>
      <c r="C990" s="2">
        <v>-6.63</v>
      </c>
      <c r="D990" s="2" t="s">
        <v>38</v>
      </c>
      <c r="E990">
        <v>2015</v>
      </c>
      <c r="F990" t="str">
        <f t="shared" si="37"/>
        <v>Loss</v>
      </c>
      <c r="H990" t="str">
        <f t="shared" si="38"/>
        <v/>
      </c>
      <c r="I990" t="str">
        <f t="shared" si="38"/>
        <v/>
      </c>
      <c r="J990" t="str">
        <f t="shared" si="38"/>
        <v/>
      </c>
      <c r="K990" t="str">
        <f t="shared" si="38"/>
        <v/>
      </c>
    </row>
    <row r="991" spans="1:11" x14ac:dyDescent="0.2">
      <c r="A991" s="2">
        <v>18</v>
      </c>
      <c r="B991" s="2" t="s">
        <v>31</v>
      </c>
      <c r="C991" s="2">
        <v>9.61</v>
      </c>
      <c r="D991" s="2" t="s">
        <v>38</v>
      </c>
      <c r="E991">
        <v>2015</v>
      </c>
      <c r="F991" t="str">
        <f t="shared" si="37"/>
        <v>Profit</v>
      </c>
      <c r="H991" t="str">
        <f t="shared" si="38"/>
        <v/>
      </c>
      <c r="I991" t="str">
        <f t="shared" si="38"/>
        <v/>
      </c>
      <c r="J991" t="str">
        <f t="shared" si="38"/>
        <v/>
      </c>
      <c r="K991" t="str">
        <f t="shared" si="38"/>
        <v/>
      </c>
    </row>
    <row r="992" spans="1:11" x14ac:dyDescent="0.2">
      <c r="A992" s="2">
        <v>10</v>
      </c>
      <c r="B992" s="2" t="s">
        <v>45</v>
      </c>
      <c r="C992" s="2">
        <v>-198.5</v>
      </c>
      <c r="D992" s="2" t="s">
        <v>38</v>
      </c>
      <c r="E992">
        <v>2015</v>
      </c>
      <c r="F992" t="str">
        <f t="shared" si="37"/>
        <v>Loss</v>
      </c>
      <c r="H992" t="str">
        <f t="shared" si="38"/>
        <v/>
      </c>
      <c r="I992" t="str">
        <f t="shared" si="38"/>
        <v/>
      </c>
      <c r="J992" t="str">
        <f t="shared" si="38"/>
        <v/>
      </c>
      <c r="K992" t="str">
        <f t="shared" si="38"/>
        <v/>
      </c>
    </row>
    <row r="993" spans="1:11" x14ac:dyDescent="0.2">
      <c r="A993" s="2">
        <v>1</v>
      </c>
      <c r="B993" s="2" t="s">
        <v>24</v>
      </c>
      <c r="C993" s="2">
        <v>1.85</v>
      </c>
      <c r="D993" s="2" t="s">
        <v>29</v>
      </c>
      <c r="E993">
        <v>2015</v>
      </c>
      <c r="F993" t="str">
        <f t="shared" si="37"/>
        <v>Profit</v>
      </c>
      <c r="H993" t="str">
        <f t="shared" si="38"/>
        <v/>
      </c>
      <c r="I993" t="str">
        <f t="shared" si="38"/>
        <v/>
      </c>
      <c r="J993" t="str">
        <f t="shared" si="38"/>
        <v/>
      </c>
      <c r="K993" t="str">
        <f t="shared" si="38"/>
        <v/>
      </c>
    </row>
    <row r="994" spans="1:11" x14ac:dyDescent="0.2">
      <c r="A994" s="2">
        <v>5</v>
      </c>
      <c r="B994" s="2" t="s">
        <v>24</v>
      </c>
      <c r="C994" s="2">
        <v>5.07</v>
      </c>
      <c r="D994" s="2" t="s">
        <v>29</v>
      </c>
      <c r="E994">
        <v>2015</v>
      </c>
      <c r="F994" t="str">
        <f t="shared" si="37"/>
        <v>Profit</v>
      </c>
      <c r="H994" t="str">
        <f t="shared" si="38"/>
        <v/>
      </c>
      <c r="I994" t="str">
        <f t="shared" si="38"/>
        <v/>
      </c>
      <c r="J994" t="str">
        <f t="shared" si="38"/>
        <v/>
      </c>
      <c r="K994" t="str">
        <f t="shared" si="38"/>
        <v/>
      </c>
    </row>
    <row r="995" spans="1:11" x14ac:dyDescent="0.2">
      <c r="A995" s="2">
        <v>38</v>
      </c>
      <c r="B995" s="2" t="s">
        <v>24</v>
      </c>
      <c r="C995" s="2">
        <v>4823.6899999999996</v>
      </c>
      <c r="D995" s="2" t="s">
        <v>29</v>
      </c>
      <c r="E995">
        <v>2015</v>
      </c>
      <c r="F995" t="str">
        <f t="shared" si="37"/>
        <v>Profit</v>
      </c>
      <c r="H995" t="str">
        <f t="shared" si="38"/>
        <v/>
      </c>
      <c r="I995" t="str">
        <f t="shared" si="38"/>
        <v/>
      </c>
      <c r="J995" t="str">
        <f t="shared" si="38"/>
        <v/>
      </c>
      <c r="K995" t="str">
        <f t="shared" si="38"/>
        <v/>
      </c>
    </row>
    <row r="996" spans="1:11" x14ac:dyDescent="0.2">
      <c r="A996" s="2">
        <v>1</v>
      </c>
      <c r="B996" s="2" t="s">
        <v>45</v>
      </c>
      <c r="C996" s="2">
        <v>-181.89</v>
      </c>
      <c r="D996" s="2" t="s">
        <v>22</v>
      </c>
      <c r="E996">
        <v>2015</v>
      </c>
      <c r="F996" t="str">
        <f t="shared" si="37"/>
        <v>Loss</v>
      </c>
      <c r="H996" t="str">
        <f t="shared" si="38"/>
        <v/>
      </c>
      <c r="I996" t="str">
        <f t="shared" si="38"/>
        <v/>
      </c>
      <c r="J996" t="str">
        <f t="shared" si="38"/>
        <v/>
      </c>
      <c r="K996" t="str">
        <f t="shared" si="38"/>
        <v/>
      </c>
    </row>
    <row r="997" spans="1:11" x14ac:dyDescent="0.2">
      <c r="A997" s="2">
        <v>12</v>
      </c>
      <c r="B997" s="2" t="s">
        <v>24</v>
      </c>
      <c r="C997" s="2">
        <v>5.75</v>
      </c>
      <c r="D997" s="2" t="s">
        <v>29</v>
      </c>
      <c r="E997">
        <v>2015</v>
      </c>
      <c r="F997" t="str">
        <f t="shared" si="37"/>
        <v>Profit</v>
      </c>
      <c r="H997" t="str">
        <f t="shared" si="38"/>
        <v/>
      </c>
      <c r="I997" t="str">
        <f t="shared" si="38"/>
        <v/>
      </c>
      <c r="J997" t="str">
        <f t="shared" si="38"/>
        <v/>
      </c>
      <c r="K997" t="str">
        <f t="shared" si="38"/>
        <v/>
      </c>
    </row>
    <row r="998" spans="1:11" x14ac:dyDescent="0.2">
      <c r="A998" s="2">
        <v>17</v>
      </c>
      <c r="B998" s="2" t="s">
        <v>24</v>
      </c>
      <c r="C998" s="2">
        <v>35.1</v>
      </c>
      <c r="D998" s="2" t="s">
        <v>29</v>
      </c>
      <c r="E998">
        <v>2015</v>
      </c>
      <c r="F998" t="str">
        <f t="shared" si="37"/>
        <v>Profit</v>
      </c>
      <c r="H998" t="str">
        <f t="shared" si="38"/>
        <v/>
      </c>
      <c r="I998" t="str">
        <f t="shared" si="38"/>
        <v/>
      </c>
      <c r="J998" t="str">
        <f t="shared" si="38"/>
        <v/>
      </c>
      <c r="K998" t="str">
        <f t="shared" si="38"/>
        <v/>
      </c>
    </row>
    <row r="999" spans="1:11" x14ac:dyDescent="0.2">
      <c r="A999" s="2">
        <v>30</v>
      </c>
      <c r="B999" s="2" t="s">
        <v>31</v>
      </c>
      <c r="C999" s="2">
        <v>-12.1</v>
      </c>
      <c r="D999" s="2" t="s">
        <v>29</v>
      </c>
      <c r="E999">
        <v>2015</v>
      </c>
      <c r="F999" t="str">
        <f t="shared" si="37"/>
        <v>Loss</v>
      </c>
      <c r="H999" t="str">
        <f t="shared" si="38"/>
        <v/>
      </c>
      <c r="I999" t="str">
        <f t="shared" si="38"/>
        <v/>
      </c>
      <c r="J999" t="str">
        <f t="shared" si="38"/>
        <v/>
      </c>
      <c r="K999" t="str">
        <f t="shared" si="38"/>
        <v/>
      </c>
    </row>
    <row r="1000" spans="1:11" x14ac:dyDescent="0.2">
      <c r="A1000" s="2">
        <v>25</v>
      </c>
      <c r="B1000" s="2" t="s">
        <v>31</v>
      </c>
      <c r="C1000" s="2">
        <v>-168.48</v>
      </c>
      <c r="D1000" s="2" t="s">
        <v>29</v>
      </c>
      <c r="E1000">
        <v>2015</v>
      </c>
      <c r="F1000" t="str">
        <f t="shared" si="37"/>
        <v>Loss</v>
      </c>
      <c r="H1000" t="str">
        <f t="shared" si="38"/>
        <v/>
      </c>
      <c r="I1000" t="str">
        <f t="shared" si="38"/>
        <v/>
      </c>
      <c r="J1000" t="str">
        <f t="shared" si="38"/>
        <v/>
      </c>
      <c r="K1000" t="str">
        <f t="shared" si="38"/>
        <v/>
      </c>
    </row>
    <row r="1001" spans="1:11" x14ac:dyDescent="0.2">
      <c r="A1001" s="2">
        <v>20</v>
      </c>
      <c r="B1001" s="2" t="s">
        <v>31</v>
      </c>
      <c r="C1001" s="2">
        <v>-21.43</v>
      </c>
      <c r="D1001" s="2" t="s">
        <v>29</v>
      </c>
      <c r="E1001">
        <v>2015</v>
      </c>
      <c r="F1001" t="str">
        <f t="shared" si="37"/>
        <v>Loss</v>
      </c>
      <c r="H1001" t="str">
        <f t="shared" si="38"/>
        <v/>
      </c>
      <c r="I1001" t="str">
        <f t="shared" si="38"/>
        <v/>
      </c>
      <c r="J1001" t="str">
        <f t="shared" si="38"/>
        <v/>
      </c>
      <c r="K1001" t="str">
        <f t="shared" si="38"/>
        <v/>
      </c>
    </row>
    <row r="1002" spans="1:11" x14ac:dyDescent="0.2">
      <c r="A1002" s="2">
        <v>29</v>
      </c>
      <c r="B1002" s="2" t="s">
        <v>31</v>
      </c>
      <c r="C1002" s="2">
        <v>291.52</v>
      </c>
      <c r="D1002" s="2" t="s">
        <v>38</v>
      </c>
      <c r="E1002">
        <v>2015</v>
      </c>
      <c r="F1002" t="str">
        <f t="shared" si="37"/>
        <v>Profit</v>
      </c>
      <c r="H1002" t="str">
        <f t="shared" si="38"/>
        <v/>
      </c>
      <c r="I1002" t="str">
        <f t="shared" si="38"/>
        <v/>
      </c>
      <c r="J1002" t="str">
        <f t="shared" si="38"/>
        <v/>
      </c>
      <c r="K1002" t="str">
        <f t="shared" si="38"/>
        <v/>
      </c>
    </row>
    <row r="1003" spans="1:11" x14ac:dyDescent="0.2">
      <c r="A1003" s="2">
        <v>8</v>
      </c>
      <c r="B1003" s="2" t="s">
        <v>45</v>
      </c>
      <c r="C1003" s="2">
        <v>127.83</v>
      </c>
      <c r="D1003" s="2" t="s">
        <v>38</v>
      </c>
      <c r="E1003">
        <v>2015</v>
      </c>
      <c r="F1003" t="str">
        <f t="shared" si="37"/>
        <v>Profit</v>
      </c>
      <c r="H1003" t="str">
        <f t="shared" si="38"/>
        <v/>
      </c>
      <c r="I1003" t="str">
        <f t="shared" si="38"/>
        <v/>
      </c>
      <c r="J1003" t="str">
        <f t="shared" si="38"/>
        <v/>
      </c>
      <c r="K1003" t="str">
        <f t="shared" si="38"/>
        <v/>
      </c>
    </row>
    <row r="1004" spans="1:11" x14ac:dyDescent="0.2">
      <c r="A1004" s="2">
        <v>27</v>
      </c>
      <c r="B1004" s="2" t="s">
        <v>24</v>
      </c>
      <c r="C1004" s="2">
        <v>2.5499999999999998</v>
      </c>
      <c r="D1004" s="2" t="s">
        <v>38</v>
      </c>
      <c r="E1004">
        <v>2015</v>
      </c>
      <c r="F1004" t="str">
        <f t="shared" si="37"/>
        <v>Profit</v>
      </c>
      <c r="H1004" t="str">
        <f t="shared" si="38"/>
        <v/>
      </c>
      <c r="I1004" t="str">
        <f t="shared" si="38"/>
        <v/>
      </c>
      <c r="J1004" t="str">
        <f t="shared" si="38"/>
        <v/>
      </c>
      <c r="K1004" t="str">
        <f t="shared" si="38"/>
        <v/>
      </c>
    </row>
    <row r="1005" spans="1:11" x14ac:dyDescent="0.2">
      <c r="A1005" s="2">
        <v>31</v>
      </c>
      <c r="B1005" s="2" t="s">
        <v>45</v>
      </c>
      <c r="C1005" s="2">
        <v>2086.88</v>
      </c>
      <c r="D1005" s="2" t="s">
        <v>38</v>
      </c>
      <c r="E1005">
        <v>2015</v>
      </c>
      <c r="F1005" t="str">
        <f t="shared" si="37"/>
        <v>Profit</v>
      </c>
      <c r="H1005" t="str">
        <f t="shared" si="38"/>
        <v/>
      </c>
      <c r="I1005" t="str">
        <f t="shared" si="38"/>
        <v/>
      </c>
      <c r="J1005" t="str">
        <f t="shared" si="38"/>
        <v/>
      </c>
      <c r="K1005" t="str">
        <f t="shared" si="38"/>
        <v/>
      </c>
    </row>
    <row r="1006" spans="1:11" x14ac:dyDescent="0.2">
      <c r="A1006" s="2">
        <v>18</v>
      </c>
      <c r="B1006" s="2" t="s">
        <v>24</v>
      </c>
      <c r="C1006" s="2">
        <v>-28</v>
      </c>
      <c r="D1006" s="2" t="s">
        <v>38</v>
      </c>
      <c r="E1006">
        <v>2015</v>
      </c>
      <c r="F1006" t="str">
        <f t="shared" si="37"/>
        <v>Loss</v>
      </c>
      <c r="H1006" t="str">
        <f t="shared" si="38"/>
        <v/>
      </c>
      <c r="I1006" t="str">
        <f t="shared" si="38"/>
        <v/>
      </c>
      <c r="J1006" t="str">
        <f t="shared" si="38"/>
        <v/>
      </c>
      <c r="K1006" t="str">
        <f t="shared" si="38"/>
        <v/>
      </c>
    </row>
    <row r="1007" spans="1:11" x14ac:dyDescent="0.2">
      <c r="A1007" s="2">
        <v>5</v>
      </c>
      <c r="B1007" s="2" t="s">
        <v>31</v>
      </c>
      <c r="C1007" s="2">
        <v>-69.45</v>
      </c>
      <c r="D1007" s="2" t="s">
        <v>22</v>
      </c>
      <c r="E1007">
        <v>2015</v>
      </c>
      <c r="F1007" t="str">
        <f t="shared" si="37"/>
        <v>Loss</v>
      </c>
      <c r="H1007" t="str">
        <f t="shared" si="38"/>
        <v>Loss</v>
      </c>
      <c r="I1007" t="str">
        <f t="shared" si="38"/>
        <v/>
      </c>
      <c r="J1007" t="str">
        <f t="shared" si="38"/>
        <v/>
      </c>
      <c r="K1007" t="str">
        <f t="shared" si="38"/>
        <v/>
      </c>
    </row>
    <row r="1008" spans="1:11" x14ac:dyDescent="0.2">
      <c r="A1008" s="2">
        <v>33</v>
      </c>
      <c r="B1008" s="2" t="s">
        <v>31</v>
      </c>
      <c r="C1008" s="2">
        <v>46.16</v>
      </c>
      <c r="D1008" s="2" t="s">
        <v>22</v>
      </c>
      <c r="E1008">
        <v>2015</v>
      </c>
      <c r="F1008" t="str">
        <f t="shared" si="37"/>
        <v>Profit</v>
      </c>
      <c r="H1008" t="str">
        <f t="shared" si="38"/>
        <v/>
      </c>
      <c r="I1008" t="str">
        <f t="shared" si="38"/>
        <v/>
      </c>
      <c r="J1008" t="str">
        <f t="shared" si="38"/>
        <v/>
      </c>
      <c r="K1008" t="str">
        <f t="shared" si="38"/>
        <v/>
      </c>
    </row>
    <row r="1009" spans="1:11" x14ac:dyDescent="0.2">
      <c r="A1009" s="2">
        <v>34</v>
      </c>
      <c r="B1009" s="2" t="s">
        <v>24</v>
      </c>
      <c r="C1009" s="2">
        <v>-843.78</v>
      </c>
      <c r="D1009" s="2" t="s">
        <v>22</v>
      </c>
      <c r="E1009">
        <v>2015</v>
      </c>
      <c r="F1009" t="str">
        <f t="shared" si="37"/>
        <v>Loss</v>
      </c>
      <c r="H1009" t="str">
        <f t="shared" si="38"/>
        <v/>
      </c>
      <c r="I1009" t="str">
        <f t="shared" si="38"/>
        <v/>
      </c>
      <c r="J1009" t="str">
        <f t="shared" si="38"/>
        <v/>
      </c>
      <c r="K1009" t="str">
        <f t="shared" si="38"/>
        <v/>
      </c>
    </row>
    <row r="1010" spans="1:11" x14ac:dyDescent="0.2">
      <c r="A1010" s="2">
        <v>3</v>
      </c>
      <c r="B1010" s="2" t="s">
        <v>24</v>
      </c>
      <c r="C1010" s="2">
        <v>-5.64</v>
      </c>
      <c r="D1010" s="2" t="s">
        <v>29</v>
      </c>
      <c r="E1010">
        <v>2015</v>
      </c>
      <c r="F1010" t="str">
        <f t="shared" si="37"/>
        <v>Loss</v>
      </c>
      <c r="H1010" t="str">
        <f t="shared" si="38"/>
        <v/>
      </c>
      <c r="I1010" t="str">
        <f t="shared" si="38"/>
        <v/>
      </c>
      <c r="J1010" t="str">
        <f t="shared" si="38"/>
        <v/>
      </c>
      <c r="K1010" t="str">
        <f t="shared" si="38"/>
        <v/>
      </c>
    </row>
    <row r="1011" spans="1:11" x14ac:dyDescent="0.2">
      <c r="A1011" s="2">
        <v>36</v>
      </c>
      <c r="B1011" s="2" t="s">
        <v>24</v>
      </c>
      <c r="C1011" s="2">
        <v>246.48</v>
      </c>
      <c r="D1011" s="2" t="s">
        <v>38</v>
      </c>
      <c r="E1011">
        <v>2015</v>
      </c>
      <c r="F1011" t="str">
        <f t="shared" si="37"/>
        <v>Profit</v>
      </c>
      <c r="H1011" t="str">
        <f t="shared" si="38"/>
        <v/>
      </c>
      <c r="I1011" t="str">
        <f t="shared" si="38"/>
        <v/>
      </c>
      <c r="J1011" t="str">
        <f t="shared" si="38"/>
        <v/>
      </c>
      <c r="K1011" t="str">
        <f t="shared" si="38"/>
        <v/>
      </c>
    </row>
    <row r="1012" spans="1:11" x14ac:dyDescent="0.2">
      <c r="A1012" s="2">
        <v>48</v>
      </c>
      <c r="B1012" s="2" t="s">
        <v>24</v>
      </c>
      <c r="C1012" s="2">
        <v>46.01</v>
      </c>
      <c r="D1012" s="2" t="s">
        <v>38</v>
      </c>
      <c r="E1012">
        <v>2015</v>
      </c>
      <c r="F1012" t="str">
        <f t="shared" si="37"/>
        <v>Profit</v>
      </c>
      <c r="H1012" t="str">
        <f t="shared" si="38"/>
        <v/>
      </c>
      <c r="I1012" t="str">
        <f t="shared" si="38"/>
        <v/>
      </c>
      <c r="J1012" t="str">
        <f t="shared" si="38"/>
        <v/>
      </c>
      <c r="K1012" t="str">
        <f t="shared" si="38"/>
        <v/>
      </c>
    </row>
    <row r="1013" spans="1:11" x14ac:dyDescent="0.2">
      <c r="A1013" s="2">
        <v>39</v>
      </c>
      <c r="B1013" s="2" t="s">
        <v>24</v>
      </c>
      <c r="C1013" s="2">
        <v>-65.69</v>
      </c>
      <c r="D1013" s="2" t="s">
        <v>22</v>
      </c>
      <c r="E1013">
        <v>2015</v>
      </c>
      <c r="F1013" t="str">
        <f t="shared" si="37"/>
        <v>Loss</v>
      </c>
      <c r="H1013" t="str">
        <f t="shared" si="38"/>
        <v/>
      </c>
      <c r="I1013" t="str">
        <f t="shared" si="38"/>
        <v/>
      </c>
      <c r="J1013" t="str">
        <f t="shared" si="38"/>
        <v/>
      </c>
      <c r="K1013" t="str">
        <f t="shared" si="38"/>
        <v/>
      </c>
    </row>
    <row r="1014" spans="1:11" x14ac:dyDescent="0.2">
      <c r="A1014" s="2">
        <v>23</v>
      </c>
      <c r="B1014" s="2" t="s">
        <v>24</v>
      </c>
      <c r="C1014" s="2">
        <v>-37.78</v>
      </c>
      <c r="D1014" s="2" t="s">
        <v>38</v>
      </c>
      <c r="E1014">
        <v>2015</v>
      </c>
      <c r="F1014" t="str">
        <f t="shared" si="37"/>
        <v>Loss</v>
      </c>
      <c r="H1014" t="str">
        <f t="shared" si="38"/>
        <v/>
      </c>
      <c r="I1014" t="str">
        <f t="shared" si="38"/>
        <v/>
      </c>
      <c r="J1014" t="str">
        <f t="shared" si="38"/>
        <v/>
      </c>
      <c r="K1014" t="str">
        <f t="shared" si="38"/>
        <v/>
      </c>
    </row>
    <row r="1015" spans="1:11" x14ac:dyDescent="0.2">
      <c r="A1015" s="2">
        <v>38</v>
      </c>
      <c r="B1015" s="2" t="s">
        <v>24</v>
      </c>
      <c r="C1015" s="2">
        <v>-16.489999999999998</v>
      </c>
      <c r="D1015" s="2" t="s">
        <v>29</v>
      </c>
      <c r="E1015">
        <v>2015</v>
      </c>
      <c r="F1015" t="str">
        <f t="shared" si="37"/>
        <v>Loss</v>
      </c>
      <c r="H1015" t="str">
        <f t="shared" si="38"/>
        <v/>
      </c>
      <c r="I1015" t="str">
        <f t="shared" si="38"/>
        <v/>
      </c>
      <c r="J1015" t="str">
        <f t="shared" si="38"/>
        <v/>
      </c>
      <c r="K1015" t="str">
        <f t="shared" si="38"/>
        <v/>
      </c>
    </row>
    <row r="1016" spans="1:11" x14ac:dyDescent="0.2">
      <c r="A1016" s="2">
        <v>11</v>
      </c>
      <c r="B1016" s="2" t="s">
        <v>24</v>
      </c>
      <c r="C1016" s="2">
        <v>14.18</v>
      </c>
      <c r="D1016" s="2" t="s">
        <v>66</v>
      </c>
      <c r="E1016">
        <v>2015</v>
      </c>
      <c r="F1016" t="str">
        <f t="shared" si="37"/>
        <v>Profit</v>
      </c>
      <c r="H1016" t="str">
        <f t="shared" si="38"/>
        <v/>
      </c>
      <c r="I1016" t="str">
        <f t="shared" si="38"/>
        <v/>
      </c>
      <c r="J1016" t="str">
        <f t="shared" si="38"/>
        <v/>
      </c>
      <c r="K1016" t="str">
        <f t="shared" si="38"/>
        <v/>
      </c>
    </row>
    <row r="1017" spans="1:11" x14ac:dyDescent="0.2">
      <c r="A1017" s="2">
        <v>29</v>
      </c>
      <c r="B1017" s="2" t="s">
        <v>45</v>
      </c>
      <c r="C1017" s="2">
        <v>-71.48</v>
      </c>
      <c r="D1017" s="2" t="s">
        <v>38</v>
      </c>
      <c r="E1017">
        <v>2015</v>
      </c>
      <c r="F1017" t="str">
        <f t="shared" si="37"/>
        <v>Loss</v>
      </c>
      <c r="H1017" t="str">
        <f t="shared" si="38"/>
        <v/>
      </c>
      <c r="I1017" t="str">
        <f t="shared" si="38"/>
        <v/>
      </c>
      <c r="J1017" t="str">
        <f t="shared" si="38"/>
        <v/>
      </c>
      <c r="K1017" t="str">
        <f t="shared" si="38"/>
        <v/>
      </c>
    </row>
    <row r="1018" spans="1:11" x14ac:dyDescent="0.2">
      <c r="A1018" s="2">
        <v>50</v>
      </c>
      <c r="B1018" s="2" t="s">
        <v>24</v>
      </c>
      <c r="C1018" s="2">
        <v>-74.02</v>
      </c>
      <c r="D1018" s="2" t="s">
        <v>22</v>
      </c>
      <c r="E1018">
        <v>2015</v>
      </c>
      <c r="F1018" t="str">
        <f t="shared" si="37"/>
        <v>Loss</v>
      </c>
      <c r="H1018" t="str">
        <f t="shared" si="38"/>
        <v/>
      </c>
      <c r="I1018" t="str">
        <f t="shared" si="38"/>
        <v/>
      </c>
      <c r="J1018" t="str">
        <f t="shared" si="38"/>
        <v/>
      </c>
      <c r="K1018" t="str">
        <f t="shared" si="38"/>
        <v/>
      </c>
    </row>
    <row r="1019" spans="1:11" x14ac:dyDescent="0.2">
      <c r="A1019" s="2">
        <v>49</v>
      </c>
      <c r="B1019" s="2" t="s">
        <v>45</v>
      </c>
      <c r="C1019" s="2">
        <v>-24.22</v>
      </c>
      <c r="D1019" s="2" t="s">
        <v>38</v>
      </c>
      <c r="E1019">
        <v>2015</v>
      </c>
      <c r="F1019" t="str">
        <f t="shared" si="37"/>
        <v>Loss</v>
      </c>
      <c r="H1019" t="str">
        <f t="shared" si="38"/>
        <v/>
      </c>
      <c r="I1019" t="str">
        <f t="shared" si="38"/>
        <v/>
      </c>
      <c r="J1019" t="str">
        <f t="shared" si="38"/>
        <v/>
      </c>
      <c r="K1019" t="str">
        <f t="shared" si="38"/>
        <v/>
      </c>
    </row>
    <row r="1020" spans="1:11" x14ac:dyDescent="0.2">
      <c r="A1020" s="2">
        <v>2</v>
      </c>
      <c r="B1020" s="2" t="s">
        <v>45</v>
      </c>
      <c r="C1020" s="2">
        <v>-1123.26</v>
      </c>
      <c r="D1020" s="2" t="s">
        <v>38</v>
      </c>
      <c r="E1020">
        <v>2015</v>
      </c>
      <c r="F1020" t="str">
        <f t="shared" si="37"/>
        <v>Loss</v>
      </c>
      <c r="H1020" t="str">
        <f t="shared" si="38"/>
        <v/>
      </c>
      <c r="I1020" t="str">
        <f t="shared" si="38"/>
        <v/>
      </c>
      <c r="J1020" t="str">
        <f t="shared" si="38"/>
        <v/>
      </c>
      <c r="K1020" t="str">
        <f t="shared" si="38"/>
        <v/>
      </c>
    </row>
    <row r="1021" spans="1:11" x14ac:dyDescent="0.2">
      <c r="A1021" s="2">
        <v>5</v>
      </c>
      <c r="B1021" s="2" t="s">
        <v>24</v>
      </c>
      <c r="C1021" s="2">
        <v>5.75</v>
      </c>
      <c r="D1021" s="2" t="s">
        <v>38</v>
      </c>
      <c r="E1021">
        <v>2015</v>
      </c>
      <c r="F1021" t="str">
        <f t="shared" si="37"/>
        <v>Profit</v>
      </c>
      <c r="H1021" t="str">
        <f t="shared" si="38"/>
        <v/>
      </c>
      <c r="I1021" t="str">
        <f t="shared" si="38"/>
        <v/>
      </c>
      <c r="J1021" t="str">
        <f t="shared" si="38"/>
        <v/>
      </c>
      <c r="K1021" t="str">
        <f t="shared" si="38"/>
        <v/>
      </c>
    </row>
    <row r="1022" spans="1:11" x14ac:dyDescent="0.2">
      <c r="A1022" s="2">
        <v>41</v>
      </c>
      <c r="B1022" s="2" t="s">
        <v>24</v>
      </c>
      <c r="C1022" s="2">
        <v>64.260000000000005</v>
      </c>
      <c r="D1022" s="2" t="s">
        <v>29</v>
      </c>
      <c r="E1022">
        <v>2015</v>
      </c>
      <c r="F1022" t="str">
        <f t="shared" si="37"/>
        <v>Profit</v>
      </c>
      <c r="H1022" t="str">
        <f t="shared" si="38"/>
        <v/>
      </c>
      <c r="I1022" t="str">
        <f t="shared" si="38"/>
        <v/>
      </c>
      <c r="J1022" t="str">
        <f t="shared" si="38"/>
        <v/>
      </c>
      <c r="K1022" t="str">
        <f t="shared" si="38"/>
        <v/>
      </c>
    </row>
    <row r="1023" spans="1:11" x14ac:dyDescent="0.2">
      <c r="A1023" s="2">
        <v>32</v>
      </c>
      <c r="B1023" s="2" t="s">
        <v>24</v>
      </c>
      <c r="C1023" s="2">
        <v>-88.22</v>
      </c>
      <c r="D1023" s="2" t="s">
        <v>29</v>
      </c>
      <c r="E1023">
        <v>2015</v>
      </c>
      <c r="F1023" t="str">
        <f t="shared" si="37"/>
        <v>Loss</v>
      </c>
      <c r="H1023" t="str">
        <f t="shared" si="38"/>
        <v/>
      </c>
      <c r="I1023" t="str">
        <f t="shared" si="38"/>
        <v/>
      </c>
      <c r="J1023" t="str">
        <f t="shared" si="38"/>
        <v/>
      </c>
      <c r="K1023" t="str">
        <f t="shared" si="38"/>
        <v/>
      </c>
    </row>
    <row r="1024" spans="1:11" x14ac:dyDescent="0.2">
      <c r="A1024" s="2">
        <v>46</v>
      </c>
      <c r="B1024" s="2" t="s">
        <v>24</v>
      </c>
      <c r="C1024" s="2">
        <v>62.13</v>
      </c>
      <c r="D1024" s="2" t="s">
        <v>22</v>
      </c>
      <c r="E1024">
        <v>2015</v>
      </c>
      <c r="F1024" t="str">
        <f t="shared" si="37"/>
        <v>Profit</v>
      </c>
      <c r="H1024" t="str">
        <f t="shared" si="38"/>
        <v/>
      </c>
      <c r="I1024" t="str">
        <f t="shared" si="38"/>
        <v/>
      </c>
      <c r="J1024" t="str">
        <f t="shared" si="38"/>
        <v/>
      </c>
      <c r="K1024" t="str">
        <f t="shared" si="38"/>
        <v/>
      </c>
    </row>
    <row r="1025" spans="1:11" x14ac:dyDescent="0.2">
      <c r="A1025" s="2">
        <v>37</v>
      </c>
      <c r="B1025" s="2" t="s">
        <v>24</v>
      </c>
      <c r="C1025" s="2">
        <v>53.05</v>
      </c>
      <c r="D1025" s="2" t="s">
        <v>22</v>
      </c>
      <c r="E1025">
        <v>2015</v>
      </c>
      <c r="F1025" t="str">
        <f t="shared" si="37"/>
        <v>Profit</v>
      </c>
      <c r="H1025" t="str">
        <f t="shared" si="38"/>
        <v/>
      </c>
      <c r="I1025" t="str">
        <f t="shared" si="38"/>
        <v/>
      </c>
      <c r="J1025" t="str">
        <f t="shared" si="38"/>
        <v/>
      </c>
      <c r="K1025" t="str">
        <f t="shared" si="38"/>
        <v/>
      </c>
    </row>
    <row r="1026" spans="1:11" x14ac:dyDescent="0.2">
      <c r="A1026" s="2">
        <v>13</v>
      </c>
      <c r="B1026" s="2" t="s">
        <v>24</v>
      </c>
      <c r="C1026" s="2">
        <v>-38.119999999999997</v>
      </c>
      <c r="D1026" s="2" t="s">
        <v>22</v>
      </c>
      <c r="E1026">
        <v>2015</v>
      </c>
      <c r="F1026" t="str">
        <f t="shared" si="37"/>
        <v>Loss</v>
      </c>
      <c r="H1026" t="str">
        <f t="shared" si="38"/>
        <v/>
      </c>
      <c r="I1026" t="str">
        <f t="shared" si="38"/>
        <v/>
      </c>
      <c r="J1026" t="str">
        <f t="shared" si="38"/>
        <v/>
      </c>
      <c r="K1026" t="str">
        <f t="shared" si="38"/>
        <v/>
      </c>
    </row>
    <row r="1027" spans="1:11" x14ac:dyDescent="0.2">
      <c r="A1027" s="2">
        <v>31</v>
      </c>
      <c r="B1027" s="2" t="s">
        <v>31</v>
      </c>
      <c r="C1027" s="2">
        <v>87.27</v>
      </c>
      <c r="D1027" s="2" t="s">
        <v>22</v>
      </c>
      <c r="E1027">
        <v>2015</v>
      </c>
      <c r="F1027" t="str">
        <f t="shared" ref="F1027:F1090" si="39">IF(C1027&lt;0,"Loss","Profit")</f>
        <v>Profit</v>
      </c>
      <c r="H1027" t="str">
        <f t="shared" si="38"/>
        <v/>
      </c>
      <c r="I1027" t="str">
        <f t="shared" si="38"/>
        <v/>
      </c>
      <c r="J1027" t="str">
        <f t="shared" si="38"/>
        <v/>
      </c>
      <c r="K1027" t="str">
        <f t="shared" si="38"/>
        <v/>
      </c>
    </row>
    <row r="1028" spans="1:11" x14ac:dyDescent="0.2">
      <c r="A1028" s="2">
        <v>18</v>
      </c>
      <c r="B1028" s="2" t="s">
        <v>24</v>
      </c>
      <c r="C1028" s="2">
        <v>41.63</v>
      </c>
      <c r="D1028" s="2" t="s">
        <v>38</v>
      </c>
      <c r="E1028">
        <v>2015</v>
      </c>
      <c r="F1028" t="str">
        <f t="shared" si="39"/>
        <v>Profit</v>
      </c>
      <c r="H1028" t="str">
        <f t="shared" si="38"/>
        <v/>
      </c>
      <c r="I1028" t="str">
        <f t="shared" si="38"/>
        <v/>
      </c>
      <c r="J1028" t="str">
        <f t="shared" si="38"/>
        <v/>
      </c>
      <c r="K1028" t="str">
        <f t="shared" si="38"/>
        <v/>
      </c>
    </row>
    <row r="1029" spans="1:11" x14ac:dyDescent="0.2">
      <c r="A1029" s="2">
        <v>15</v>
      </c>
      <c r="B1029" s="2" t="s">
        <v>24</v>
      </c>
      <c r="C1029" s="2">
        <v>-47.15</v>
      </c>
      <c r="D1029" s="2" t="s">
        <v>38</v>
      </c>
      <c r="E1029">
        <v>2015</v>
      </c>
      <c r="F1029" t="str">
        <f t="shared" si="39"/>
        <v>Loss</v>
      </c>
      <c r="H1029" t="str">
        <f t="shared" si="38"/>
        <v/>
      </c>
      <c r="I1029" t="str">
        <f t="shared" si="38"/>
        <v/>
      </c>
      <c r="J1029" t="str">
        <f t="shared" si="38"/>
        <v/>
      </c>
      <c r="K1029" t="str">
        <f t="shared" si="38"/>
        <v/>
      </c>
    </row>
    <row r="1030" spans="1:11" x14ac:dyDescent="0.2">
      <c r="A1030" s="2">
        <v>10</v>
      </c>
      <c r="B1030" s="2" t="s">
        <v>31</v>
      </c>
      <c r="C1030" s="2">
        <v>-71.180000000000007</v>
      </c>
      <c r="D1030" s="2" t="s">
        <v>29</v>
      </c>
      <c r="E1030">
        <v>2015</v>
      </c>
      <c r="F1030" t="str">
        <f t="shared" si="39"/>
        <v>Loss</v>
      </c>
      <c r="H1030" t="str">
        <f t="shared" si="38"/>
        <v/>
      </c>
      <c r="I1030" t="str">
        <f t="shared" si="38"/>
        <v>Loss</v>
      </c>
      <c r="J1030" t="str">
        <f t="shared" si="38"/>
        <v/>
      </c>
      <c r="K1030" t="str">
        <f t="shared" si="38"/>
        <v/>
      </c>
    </row>
    <row r="1031" spans="1:11" x14ac:dyDescent="0.2">
      <c r="A1031" s="2">
        <v>14</v>
      </c>
      <c r="B1031" s="2" t="s">
        <v>31</v>
      </c>
      <c r="C1031" s="2">
        <v>-73.14</v>
      </c>
      <c r="D1031" s="2" t="s">
        <v>22</v>
      </c>
      <c r="E1031">
        <v>2015</v>
      </c>
      <c r="F1031" t="str">
        <f t="shared" si="39"/>
        <v>Loss</v>
      </c>
      <c r="H1031" t="str">
        <f t="shared" si="38"/>
        <v/>
      </c>
      <c r="I1031" t="str">
        <f t="shared" si="38"/>
        <v/>
      </c>
      <c r="J1031" t="str">
        <f t="shared" si="38"/>
        <v/>
      </c>
      <c r="K1031" t="str">
        <f t="shared" si="38"/>
        <v/>
      </c>
    </row>
    <row r="1032" spans="1:11" x14ac:dyDescent="0.2">
      <c r="A1032" s="2">
        <v>19</v>
      </c>
      <c r="B1032" s="2" t="s">
        <v>24</v>
      </c>
      <c r="C1032" s="2">
        <v>-0.64</v>
      </c>
      <c r="D1032" s="2" t="s">
        <v>22</v>
      </c>
      <c r="E1032">
        <v>2015</v>
      </c>
      <c r="F1032" t="str">
        <f t="shared" si="39"/>
        <v>Loss</v>
      </c>
      <c r="H1032" t="str">
        <f t="shared" si="38"/>
        <v/>
      </c>
      <c r="I1032" t="str">
        <f t="shared" si="38"/>
        <v/>
      </c>
      <c r="J1032" t="str">
        <f t="shared" si="38"/>
        <v/>
      </c>
      <c r="K1032" t="str">
        <f t="shared" si="38"/>
        <v/>
      </c>
    </row>
    <row r="1033" spans="1:11" x14ac:dyDescent="0.2">
      <c r="A1033" s="2">
        <v>3</v>
      </c>
      <c r="B1033" s="2" t="s">
        <v>31</v>
      </c>
      <c r="C1033" s="2">
        <v>-256.14999999999998</v>
      </c>
      <c r="D1033" s="2" t="s">
        <v>22</v>
      </c>
      <c r="E1033">
        <v>2015</v>
      </c>
      <c r="F1033" t="str">
        <f t="shared" si="39"/>
        <v>Loss</v>
      </c>
      <c r="H1033" t="str">
        <f t="shared" si="38"/>
        <v>Loss</v>
      </c>
      <c r="I1033" t="str">
        <f t="shared" si="38"/>
        <v/>
      </c>
      <c r="J1033" t="str">
        <f t="shared" si="38"/>
        <v/>
      </c>
      <c r="K1033" t="str">
        <f t="shared" si="38"/>
        <v/>
      </c>
    </row>
    <row r="1034" spans="1:11" x14ac:dyDescent="0.2">
      <c r="A1034" s="2">
        <v>32</v>
      </c>
      <c r="B1034" s="2" t="s">
        <v>24</v>
      </c>
      <c r="C1034" s="2">
        <v>-15.75</v>
      </c>
      <c r="D1034" s="2" t="s">
        <v>22</v>
      </c>
      <c r="E1034">
        <v>2015</v>
      </c>
      <c r="F1034" t="str">
        <f t="shared" si="39"/>
        <v>Loss</v>
      </c>
      <c r="H1034" t="str">
        <f t="shared" si="38"/>
        <v/>
      </c>
      <c r="I1034" t="str">
        <f t="shared" si="38"/>
        <v/>
      </c>
      <c r="J1034" t="str">
        <f t="shared" si="38"/>
        <v/>
      </c>
      <c r="K1034" t="str">
        <f t="shared" si="38"/>
        <v/>
      </c>
    </row>
    <row r="1035" spans="1:11" x14ac:dyDescent="0.2">
      <c r="A1035" s="2">
        <v>3</v>
      </c>
      <c r="B1035" s="2" t="s">
        <v>31</v>
      </c>
      <c r="C1035" s="2">
        <v>-65.28</v>
      </c>
      <c r="D1035" s="2" t="s">
        <v>66</v>
      </c>
      <c r="E1035">
        <v>2015</v>
      </c>
      <c r="F1035" t="str">
        <f t="shared" si="39"/>
        <v>Loss</v>
      </c>
      <c r="H1035" t="str">
        <f t="shared" si="38"/>
        <v/>
      </c>
      <c r="I1035" t="str">
        <f t="shared" si="38"/>
        <v/>
      </c>
      <c r="J1035" t="str">
        <f t="shared" si="38"/>
        <v/>
      </c>
      <c r="K1035" t="str">
        <f t="shared" si="38"/>
        <v>Loss</v>
      </c>
    </row>
    <row r="1036" spans="1:11" x14ac:dyDescent="0.2">
      <c r="A1036" s="2">
        <v>10</v>
      </c>
      <c r="B1036" s="2" t="s">
        <v>24</v>
      </c>
      <c r="C1036" s="2">
        <v>103.72</v>
      </c>
      <c r="D1036" s="2" t="s">
        <v>66</v>
      </c>
      <c r="E1036">
        <v>2015</v>
      </c>
      <c r="F1036" t="str">
        <f t="shared" si="39"/>
        <v>Profit</v>
      </c>
      <c r="H1036" t="str">
        <f t="shared" si="38"/>
        <v/>
      </c>
      <c r="I1036" t="str">
        <f t="shared" si="38"/>
        <v/>
      </c>
      <c r="J1036" t="str">
        <f t="shared" si="38"/>
        <v/>
      </c>
      <c r="K1036" t="str">
        <f t="shared" si="38"/>
        <v/>
      </c>
    </row>
    <row r="1037" spans="1:11" x14ac:dyDescent="0.2">
      <c r="A1037" s="2">
        <v>18</v>
      </c>
      <c r="B1037" s="2" t="s">
        <v>24</v>
      </c>
      <c r="C1037" s="2">
        <v>-594.14</v>
      </c>
      <c r="D1037" s="2" t="s">
        <v>66</v>
      </c>
      <c r="E1037">
        <v>2015</v>
      </c>
      <c r="F1037" t="str">
        <f t="shared" si="39"/>
        <v>Loss</v>
      </c>
      <c r="H1037" t="str">
        <f t="shared" si="38"/>
        <v/>
      </c>
      <c r="I1037" t="str">
        <f t="shared" si="38"/>
        <v/>
      </c>
      <c r="J1037" t="str">
        <f t="shared" si="38"/>
        <v/>
      </c>
      <c r="K1037" t="str">
        <f t="shared" si="38"/>
        <v/>
      </c>
    </row>
    <row r="1038" spans="1:11" x14ac:dyDescent="0.2">
      <c r="A1038" s="2">
        <v>48</v>
      </c>
      <c r="B1038" s="2" t="s">
        <v>45</v>
      </c>
      <c r="C1038" s="2">
        <v>-1696.56</v>
      </c>
      <c r="D1038" s="2" t="s">
        <v>29</v>
      </c>
      <c r="E1038">
        <v>2015</v>
      </c>
      <c r="F1038" t="str">
        <f t="shared" si="39"/>
        <v>Loss</v>
      </c>
      <c r="H1038" t="str">
        <f t="shared" si="38"/>
        <v/>
      </c>
      <c r="I1038" t="str">
        <f t="shared" si="38"/>
        <v/>
      </c>
      <c r="J1038" t="str">
        <f t="shared" si="38"/>
        <v/>
      </c>
      <c r="K1038" t="str">
        <f t="shared" si="38"/>
        <v/>
      </c>
    </row>
    <row r="1039" spans="1:11" x14ac:dyDescent="0.2">
      <c r="A1039" s="2">
        <v>34</v>
      </c>
      <c r="B1039" s="2" t="s">
        <v>31</v>
      </c>
      <c r="C1039" s="2">
        <v>1026.47</v>
      </c>
      <c r="D1039" s="2" t="s">
        <v>29</v>
      </c>
      <c r="E1039">
        <v>2015</v>
      </c>
      <c r="F1039" t="str">
        <f t="shared" si="39"/>
        <v>Profit</v>
      </c>
      <c r="H1039" t="str">
        <f t="shared" si="38"/>
        <v/>
      </c>
      <c r="I1039" t="str">
        <f t="shared" si="38"/>
        <v/>
      </c>
      <c r="J1039" t="str">
        <f t="shared" si="38"/>
        <v/>
      </c>
      <c r="K1039" t="str">
        <f t="shared" si="38"/>
        <v/>
      </c>
    </row>
    <row r="1040" spans="1:11" x14ac:dyDescent="0.2">
      <c r="A1040" s="2">
        <v>31</v>
      </c>
      <c r="B1040" s="2" t="s">
        <v>24</v>
      </c>
      <c r="C1040" s="2">
        <v>-11.23</v>
      </c>
      <c r="D1040" s="2" t="s">
        <v>29</v>
      </c>
      <c r="E1040">
        <v>2015</v>
      </c>
      <c r="F1040" t="str">
        <f t="shared" si="39"/>
        <v>Loss</v>
      </c>
      <c r="H1040" t="str">
        <f t="shared" si="38"/>
        <v/>
      </c>
      <c r="I1040" t="str">
        <f t="shared" si="38"/>
        <v/>
      </c>
      <c r="J1040" t="str">
        <f t="shared" si="38"/>
        <v/>
      </c>
      <c r="K1040" t="str">
        <f t="shared" si="38"/>
        <v/>
      </c>
    </row>
    <row r="1041" spans="1:11" x14ac:dyDescent="0.2">
      <c r="A1041" s="2">
        <v>19</v>
      </c>
      <c r="B1041" s="2" t="s">
        <v>24</v>
      </c>
      <c r="C1041" s="2">
        <v>-43.95</v>
      </c>
      <c r="D1041" s="2" t="s">
        <v>29</v>
      </c>
      <c r="E1041">
        <v>2015</v>
      </c>
      <c r="F1041" t="str">
        <f t="shared" si="39"/>
        <v>Loss</v>
      </c>
      <c r="H1041" t="str">
        <f t="shared" si="38"/>
        <v/>
      </c>
      <c r="I1041" t="str">
        <f t="shared" si="38"/>
        <v/>
      </c>
      <c r="J1041" t="str">
        <f t="shared" si="38"/>
        <v/>
      </c>
      <c r="K1041" t="str">
        <f t="shared" si="38"/>
        <v/>
      </c>
    </row>
    <row r="1042" spans="1:11" x14ac:dyDescent="0.2">
      <c r="A1042" s="2">
        <v>33</v>
      </c>
      <c r="B1042" s="2" t="s">
        <v>45</v>
      </c>
      <c r="C1042" s="2">
        <v>43.3</v>
      </c>
      <c r="D1042" s="2" t="s">
        <v>29</v>
      </c>
      <c r="E1042">
        <v>2015</v>
      </c>
      <c r="F1042" t="str">
        <f t="shared" si="39"/>
        <v>Profit</v>
      </c>
      <c r="H1042" t="str">
        <f t="shared" si="38"/>
        <v/>
      </c>
      <c r="I1042" t="str">
        <f t="shared" si="38"/>
        <v/>
      </c>
      <c r="J1042" t="str">
        <f t="shared" si="38"/>
        <v/>
      </c>
      <c r="K1042" t="str">
        <f t="shared" si="38"/>
        <v/>
      </c>
    </row>
    <row r="1043" spans="1:11" x14ac:dyDescent="0.2">
      <c r="A1043" s="2">
        <v>48</v>
      </c>
      <c r="B1043" s="2" t="s">
        <v>45</v>
      </c>
      <c r="C1043" s="2">
        <v>-170.06</v>
      </c>
      <c r="D1043" s="2" t="s">
        <v>29</v>
      </c>
      <c r="E1043">
        <v>2015</v>
      </c>
      <c r="F1043" t="str">
        <f t="shared" si="39"/>
        <v>Loss</v>
      </c>
      <c r="H1043" t="str">
        <f t="shared" si="38"/>
        <v/>
      </c>
      <c r="I1043" t="str">
        <f t="shared" si="38"/>
        <v/>
      </c>
      <c r="J1043" t="str">
        <f t="shared" si="38"/>
        <v/>
      </c>
      <c r="K1043" t="str">
        <f t="shared" si="38"/>
        <v/>
      </c>
    </row>
    <row r="1044" spans="1:11" x14ac:dyDescent="0.2">
      <c r="A1044" s="2">
        <v>8</v>
      </c>
      <c r="B1044" s="2" t="s">
        <v>31</v>
      </c>
      <c r="C1044" s="2">
        <v>-269.66000000000003</v>
      </c>
      <c r="D1044" s="2" t="s">
        <v>29</v>
      </c>
      <c r="E1044">
        <v>2015</v>
      </c>
      <c r="F1044" t="str">
        <f t="shared" si="39"/>
        <v>Loss</v>
      </c>
      <c r="H1044" t="str">
        <f t="shared" si="38"/>
        <v/>
      </c>
      <c r="I1044" t="str">
        <f t="shared" si="38"/>
        <v>Loss</v>
      </c>
      <c r="J1044" t="str">
        <f t="shared" si="38"/>
        <v/>
      </c>
      <c r="K1044" t="str">
        <f t="shared" si="38"/>
        <v/>
      </c>
    </row>
    <row r="1045" spans="1:11" x14ac:dyDescent="0.2">
      <c r="A1045" s="2">
        <v>31</v>
      </c>
      <c r="B1045" s="2" t="s">
        <v>45</v>
      </c>
      <c r="C1045" s="2">
        <v>880.85</v>
      </c>
      <c r="D1045" s="2" t="s">
        <v>29</v>
      </c>
      <c r="E1045">
        <v>2015</v>
      </c>
      <c r="F1045" t="str">
        <f t="shared" si="39"/>
        <v>Profit</v>
      </c>
      <c r="H1045" t="str">
        <f t="shared" si="38"/>
        <v/>
      </c>
      <c r="I1045" t="str">
        <f t="shared" si="38"/>
        <v/>
      </c>
      <c r="J1045" t="str">
        <f t="shared" si="38"/>
        <v/>
      </c>
      <c r="K1045" t="str">
        <f t="shared" si="38"/>
        <v/>
      </c>
    </row>
    <row r="1046" spans="1:11" x14ac:dyDescent="0.2">
      <c r="A1046" s="2">
        <v>35</v>
      </c>
      <c r="B1046" s="2" t="s">
        <v>24</v>
      </c>
      <c r="C1046" s="2">
        <v>-16.11</v>
      </c>
      <c r="D1046" s="2" t="s">
        <v>22</v>
      </c>
      <c r="E1046">
        <v>2015</v>
      </c>
      <c r="F1046" t="str">
        <f t="shared" si="39"/>
        <v>Loss</v>
      </c>
      <c r="H1046" t="str">
        <f t="shared" si="38"/>
        <v/>
      </c>
      <c r="I1046" t="str">
        <f t="shared" si="38"/>
        <v/>
      </c>
      <c r="J1046" t="str">
        <f t="shared" si="38"/>
        <v/>
      </c>
      <c r="K1046" t="str">
        <f t="shared" si="38"/>
        <v/>
      </c>
    </row>
    <row r="1047" spans="1:11" x14ac:dyDescent="0.2">
      <c r="A1047" s="2">
        <v>31</v>
      </c>
      <c r="B1047" s="2" t="s">
        <v>31</v>
      </c>
      <c r="C1047" s="2">
        <v>5358.59</v>
      </c>
      <c r="D1047" s="2" t="s">
        <v>66</v>
      </c>
      <c r="E1047">
        <v>2015</v>
      </c>
      <c r="F1047" t="str">
        <f t="shared" si="39"/>
        <v>Profit</v>
      </c>
      <c r="H1047" t="str">
        <f t="shared" si="38"/>
        <v/>
      </c>
      <c r="I1047" t="str">
        <f t="shared" si="38"/>
        <v/>
      </c>
      <c r="J1047" t="str">
        <f t="shared" si="38"/>
        <v/>
      </c>
      <c r="K1047" t="str">
        <f t="shared" ref="I1047:K1110" si="40">IF($D1047=K$1,IF($B1047="Technology",IF($A1047&lt;11,$F1047,""),""),"")</f>
        <v/>
      </c>
    </row>
    <row r="1048" spans="1:11" x14ac:dyDescent="0.2">
      <c r="A1048" s="2">
        <v>33</v>
      </c>
      <c r="B1048" s="2" t="s">
        <v>24</v>
      </c>
      <c r="C1048" s="2">
        <v>1944.51</v>
      </c>
      <c r="D1048" s="2" t="s">
        <v>38</v>
      </c>
      <c r="E1048">
        <v>2015</v>
      </c>
      <c r="F1048" t="str">
        <f t="shared" si="39"/>
        <v>Profit</v>
      </c>
      <c r="H1048" t="str">
        <f t="shared" ref="H1048:K1111" si="41">IF($D1048=H$1,IF($B1048="Technology",IF($A1048&lt;11,$F1048,""),""),"")</f>
        <v/>
      </c>
      <c r="I1048" t="str">
        <f t="shared" si="40"/>
        <v/>
      </c>
      <c r="J1048" t="str">
        <f t="shared" si="40"/>
        <v/>
      </c>
      <c r="K1048" t="str">
        <f t="shared" si="40"/>
        <v/>
      </c>
    </row>
    <row r="1049" spans="1:11" x14ac:dyDescent="0.2">
      <c r="A1049" s="2">
        <v>8</v>
      </c>
      <c r="B1049" s="2" t="s">
        <v>24</v>
      </c>
      <c r="C1049" s="2">
        <v>25.49</v>
      </c>
      <c r="D1049" s="2" t="s">
        <v>29</v>
      </c>
      <c r="E1049">
        <v>2015</v>
      </c>
      <c r="F1049" t="str">
        <f t="shared" si="39"/>
        <v>Profit</v>
      </c>
      <c r="H1049" t="str">
        <f t="shared" si="41"/>
        <v/>
      </c>
      <c r="I1049" t="str">
        <f t="shared" si="40"/>
        <v/>
      </c>
      <c r="J1049" t="str">
        <f t="shared" si="40"/>
        <v/>
      </c>
      <c r="K1049" t="str">
        <f t="shared" si="40"/>
        <v/>
      </c>
    </row>
    <row r="1050" spans="1:11" x14ac:dyDescent="0.2">
      <c r="A1050" s="2">
        <v>32</v>
      </c>
      <c r="B1050" s="2" t="s">
        <v>45</v>
      </c>
      <c r="C1050" s="2">
        <v>-40.590000000000003</v>
      </c>
      <c r="D1050" s="2" t="s">
        <v>38</v>
      </c>
      <c r="E1050">
        <v>2015</v>
      </c>
      <c r="F1050" t="str">
        <f t="shared" si="39"/>
        <v>Loss</v>
      </c>
      <c r="H1050" t="str">
        <f t="shared" si="41"/>
        <v/>
      </c>
      <c r="I1050" t="str">
        <f t="shared" si="40"/>
        <v/>
      </c>
      <c r="J1050" t="str">
        <f t="shared" si="40"/>
        <v/>
      </c>
      <c r="K1050" t="str">
        <f t="shared" si="40"/>
        <v/>
      </c>
    </row>
    <row r="1051" spans="1:11" x14ac:dyDescent="0.2">
      <c r="A1051" s="2">
        <v>36</v>
      </c>
      <c r="B1051" s="2" t="s">
        <v>24</v>
      </c>
      <c r="C1051" s="2">
        <v>-145.34</v>
      </c>
      <c r="D1051" s="2" t="s">
        <v>38</v>
      </c>
      <c r="E1051">
        <v>2015</v>
      </c>
      <c r="F1051" t="str">
        <f t="shared" si="39"/>
        <v>Loss</v>
      </c>
      <c r="H1051" t="str">
        <f t="shared" si="41"/>
        <v/>
      </c>
      <c r="I1051" t="str">
        <f t="shared" si="40"/>
        <v/>
      </c>
      <c r="J1051" t="str">
        <f t="shared" si="40"/>
        <v/>
      </c>
      <c r="K1051" t="str">
        <f t="shared" si="40"/>
        <v/>
      </c>
    </row>
    <row r="1052" spans="1:11" x14ac:dyDescent="0.2">
      <c r="A1052" s="2">
        <v>3</v>
      </c>
      <c r="B1052" s="2" t="s">
        <v>24</v>
      </c>
      <c r="C1052" s="2">
        <v>-19.34</v>
      </c>
      <c r="D1052" s="2" t="s">
        <v>29</v>
      </c>
      <c r="E1052">
        <v>2015</v>
      </c>
      <c r="F1052" t="str">
        <f t="shared" si="39"/>
        <v>Loss</v>
      </c>
      <c r="H1052" t="str">
        <f t="shared" si="41"/>
        <v/>
      </c>
      <c r="I1052" t="str">
        <f t="shared" si="40"/>
        <v/>
      </c>
      <c r="J1052" t="str">
        <f t="shared" si="40"/>
        <v/>
      </c>
      <c r="K1052" t="str">
        <f t="shared" si="40"/>
        <v/>
      </c>
    </row>
    <row r="1053" spans="1:11" x14ac:dyDescent="0.2">
      <c r="A1053" s="2">
        <v>21</v>
      </c>
      <c r="B1053" s="2" t="s">
        <v>24</v>
      </c>
      <c r="C1053" s="2">
        <v>-92.35</v>
      </c>
      <c r="D1053" s="2" t="s">
        <v>29</v>
      </c>
      <c r="E1053">
        <v>2015</v>
      </c>
      <c r="F1053" t="str">
        <f t="shared" si="39"/>
        <v>Loss</v>
      </c>
      <c r="H1053" t="str">
        <f t="shared" si="41"/>
        <v/>
      </c>
      <c r="I1053" t="str">
        <f t="shared" si="41"/>
        <v/>
      </c>
      <c r="J1053" t="str">
        <f t="shared" si="41"/>
        <v/>
      </c>
      <c r="K1053" t="str">
        <f t="shared" si="41"/>
        <v/>
      </c>
    </row>
    <row r="1054" spans="1:11" x14ac:dyDescent="0.2">
      <c r="A1054" s="2">
        <v>20</v>
      </c>
      <c r="B1054" s="2" t="s">
        <v>24</v>
      </c>
      <c r="C1054" s="2">
        <v>89.7</v>
      </c>
      <c r="D1054" s="2" t="s">
        <v>38</v>
      </c>
      <c r="E1054">
        <v>2015</v>
      </c>
      <c r="F1054" t="str">
        <f t="shared" si="39"/>
        <v>Profit</v>
      </c>
      <c r="H1054" t="str">
        <f t="shared" si="41"/>
        <v/>
      </c>
      <c r="I1054" t="str">
        <f t="shared" si="41"/>
        <v/>
      </c>
      <c r="J1054" t="str">
        <f t="shared" si="41"/>
        <v/>
      </c>
      <c r="K1054" t="str">
        <f t="shared" si="41"/>
        <v/>
      </c>
    </row>
    <row r="1055" spans="1:11" x14ac:dyDescent="0.2">
      <c r="A1055" s="2">
        <v>10</v>
      </c>
      <c r="B1055" s="2" t="s">
        <v>24</v>
      </c>
      <c r="C1055" s="2">
        <v>12.55</v>
      </c>
      <c r="D1055" s="2" t="s">
        <v>22</v>
      </c>
      <c r="E1055">
        <v>2015</v>
      </c>
      <c r="F1055" t="str">
        <f t="shared" si="39"/>
        <v>Profit</v>
      </c>
      <c r="H1055" t="str">
        <f t="shared" si="41"/>
        <v/>
      </c>
      <c r="I1055" t="str">
        <f t="shared" si="41"/>
        <v/>
      </c>
      <c r="J1055" t="str">
        <f t="shared" si="41"/>
        <v/>
      </c>
      <c r="K1055" t="str">
        <f t="shared" si="41"/>
        <v/>
      </c>
    </row>
    <row r="1056" spans="1:11" x14ac:dyDescent="0.2">
      <c r="A1056" s="2">
        <v>35</v>
      </c>
      <c r="B1056" s="2" t="s">
        <v>45</v>
      </c>
      <c r="C1056" s="2">
        <v>131.43</v>
      </c>
      <c r="D1056" s="2" t="s">
        <v>22</v>
      </c>
      <c r="E1056">
        <v>2015</v>
      </c>
      <c r="F1056" t="str">
        <f t="shared" si="39"/>
        <v>Profit</v>
      </c>
      <c r="H1056" t="str">
        <f t="shared" si="41"/>
        <v/>
      </c>
      <c r="I1056" t="str">
        <f t="shared" si="41"/>
        <v/>
      </c>
      <c r="J1056" t="str">
        <f t="shared" si="41"/>
        <v/>
      </c>
      <c r="K1056" t="str">
        <f t="shared" si="41"/>
        <v/>
      </c>
    </row>
    <row r="1057" spans="1:11" x14ac:dyDescent="0.2">
      <c r="A1057" s="2">
        <v>13</v>
      </c>
      <c r="B1057" s="2" t="s">
        <v>24</v>
      </c>
      <c r="C1057" s="2">
        <v>35.020000000000003</v>
      </c>
      <c r="D1057" s="2" t="s">
        <v>22</v>
      </c>
      <c r="E1057">
        <v>2015</v>
      </c>
      <c r="F1057" t="str">
        <f t="shared" si="39"/>
        <v>Profit</v>
      </c>
      <c r="H1057" t="str">
        <f t="shared" si="41"/>
        <v/>
      </c>
      <c r="I1057" t="str">
        <f t="shared" si="41"/>
        <v/>
      </c>
      <c r="J1057" t="str">
        <f t="shared" si="41"/>
        <v/>
      </c>
      <c r="K1057" t="str">
        <f t="shared" si="41"/>
        <v/>
      </c>
    </row>
    <row r="1058" spans="1:11" x14ac:dyDescent="0.2">
      <c r="A1058" s="2">
        <v>43</v>
      </c>
      <c r="B1058" s="2" t="s">
        <v>24</v>
      </c>
      <c r="C1058" s="2">
        <v>-208.09</v>
      </c>
      <c r="D1058" s="2" t="s">
        <v>29</v>
      </c>
      <c r="E1058">
        <v>2015</v>
      </c>
      <c r="F1058" t="str">
        <f t="shared" si="39"/>
        <v>Loss</v>
      </c>
      <c r="H1058" t="str">
        <f t="shared" si="41"/>
        <v/>
      </c>
      <c r="I1058" t="str">
        <f t="shared" si="41"/>
        <v/>
      </c>
      <c r="J1058" t="str">
        <f t="shared" si="41"/>
        <v/>
      </c>
      <c r="K1058" t="str">
        <f t="shared" si="41"/>
        <v/>
      </c>
    </row>
    <row r="1059" spans="1:11" x14ac:dyDescent="0.2">
      <c r="A1059" s="2">
        <v>23</v>
      </c>
      <c r="B1059" s="2" t="s">
        <v>24</v>
      </c>
      <c r="C1059" s="2">
        <v>-98.78</v>
      </c>
      <c r="D1059" s="2" t="s">
        <v>29</v>
      </c>
      <c r="E1059">
        <v>2015</v>
      </c>
      <c r="F1059" t="str">
        <f t="shared" si="39"/>
        <v>Loss</v>
      </c>
      <c r="H1059" t="str">
        <f t="shared" si="41"/>
        <v/>
      </c>
      <c r="I1059" t="str">
        <f t="shared" si="41"/>
        <v/>
      </c>
      <c r="J1059" t="str">
        <f t="shared" si="41"/>
        <v/>
      </c>
      <c r="K1059" t="str">
        <f t="shared" si="41"/>
        <v/>
      </c>
    </row>
    <row r="1060" spans="1:11" x14ac:dyDescent="0.2">
      <c r="A1060" s="2">
        <v>35</v>
      </c>
      <c r="B1060" s="2" t="s">
        <v>45</v>
      </c>
      <c r="C1060" s="2">
        <v>-1211.24</v>
      </c>
      <c r="D1060" s="2" t="s">
        <v>29</v>
      </c>
      <c r="E1060">
        <v>2015</v>
      </c>
      <c r="F1060" t="str">
        <f t="shared" si="39"/>
        <v>Loss</v>
      </c>
      <c r="H1060" t="str">
        <f t="shared" si="41"/>
        <v/>
      </c>
      <c r="I1060" t="str">
        <f t="shared" si="40"/>
        <v/>
      </c>
      <c r="J1060" t="str">
        <f t="shared" si="40"/>
        <v/>
      </c>
      <c r="K1060" t="str">
        <f t="shared" si="40"/>
        <v/>
      </c>
    </row>
    <row r="1061" spans="1:11" x14ac:dyDescent="0.2">
      <c r="A1061" s="2">
        <v>15</v>
      </c>
      <c r="B1061" s="2" t="s">
        <v>24</v>
      </c>
      <c r="C1061" s="2">
        <v>-3.92</v>
      </c>
      <c r="D1061" s="2" t="s">
        <v>29</v>
      </c>
      <c r="E1061">
        <v>2015</v>
      </c>
      <c r="F1061" t="str">
        <f t="shared" si="39"/>
        <v>Loss</v>
      </c>
      <c r="H1061" t="str">
        <f t="shared" si="41"/>
        <v/>
      </c>
      <c r="I1061" t="str">
        <f t="shared" si="40"/>
        <v/>
      </c>
      <c r="J1061" t="str">
        <f t="shared" si="40"/>
        <v/>
      </c>
      <c r="K1061" t="str">
        <f t="shared" si="40"/>
        <v/>
      </c>
    </row>
    <row r="1062" spans="1:11" x14ac:dyDescent="0.2">
      <c r="A1062" s="2">
        <v>20</v>
      </c>
      <c r="B1062" s="2" t="s">
        <v>24</v>
      </c>
      <c r="C1062" s="2">
        <v>36.94</v>
      </c>
      <c r="D1062" s="2" t="s">
        <v>29</v>
      </c>
      <c r="E1062">
        <v>2015</v>
      </c>
      <c r="F1062" t="str">
        <f t="shared" si="39"/>
        <v>Profit</v>
      </c>
      <c r="H1062" t="str">
        <f t="shared" si="41"/>
        <v/>
      </c>
      <c r="I1062" t="str">
        <f t="shared" si="40"/>
        <v/>
      </c>
      <c r="J1062" t="str">
        <f t="shared" si="40"/>
        <v/>
      </c>
      <c r="K1062" t="str">
        <f t="shared" si="40"/>
        <v/>
      </c>
    </row>
    <row r="1063" spans="1:11" x14ac:dyDescent="0.2">
      <c r="A1063" s="2">
        <v>8</v>
      </c>
      <c r="B1063" s="2" t="s">
        <v>24</v>
      </c>
      <c r="C1063" s="2">
        <v>112.72</v>
      </c>
      <c r="D1063" s="2" t="s">
        <v>38</v>
      </c>
      <c r="E1063">
        <v>2015</v>
      </c>
      <c r="F1063" t="str">
        <f t="shared" si="39"/>
        <v>Profit</v>
      </c>
      <c r="H1063" t="str">
        <f t="shared" si="41"/>
        <v/>
      </c>
      <c r="I1063" t="str">
        <f t="shared" si="40"/>
        <v/>
      </c>
      <c r="J1063" t="str">
        <f t="shared" si="40"/>
        <v/>
      </c>
      <c r="K1063" t="str">
        <f t="shared" si="40"/>
        <v/>
      </c>
    </row>
    <row r="1064" spans="1:11" x14ac:dyDescent="0.2">
      <c r="A1064" s="2">
        <v>16</v>
      </c>
      <c r="B1064" s="2" t="s">
        <v>24</v>
      </c>
      <c r="C1064" s="2">
        <v>-63.94</v>
      </c>
      <c r="D1064" s="2" t="s">
        <v>38</v>
      </c>
      <c r="E1064">
        <v>2015</v>
      </c>
      <c r="F1064" t="str">
        <f t="shared" si="39"/>
        <v>Loss</v>
      </c>
      <c r="H1064" t="str">
        <f t="shared" si="41"/>
        <v/>
      </c>
      <c r="I1064" t="str">
        <f t="shared" si="40"/>
        <v/>
      </c>
      <c r="J1064" t="str">
        <f t="shared" si="40"/>
        <v/>
      </c>
      <c r="K1064" t="str">
        <f t="shared" si="40"/>
        <v/>
      </c>
    </row>
    <row r="1065" spans="1:11" x14ac:dyDescent="0.2">
      <c r="A1065" s="2">
        <v>45</v>
      </c>
      <c r="B1065" s="2" t="s">
        <v>24</v>
      </c>
      <c r="C1065" s="2">
        <v>-143.47</v>
      </c>
      <c r="D1065" s="2" t="s">
        <v>38</v>
      </c>
      <c r="E1065">
        <v>2015</v>
      </c>
      <c r="F1065" t="str">
        <f t="shared" si="39"/>
        <v>Loss</v>
      </c>
      <c r="H1065" t="str">
        <f t="shared" si="41"/>
        <v/>
      </c>
      <c r="I1065" t="str">
        <f t="shared" si="40"/>
        <v/>
      </c>
      <c r="J1065" t="str">
        <f t="shared" si="40"/>
        <v/>
      </c>
      <c r="K1065" t="str">
        <f t="shared" si="40"/>
        <v/>
      </c>
    </row>
    <row r="1066" spans="1:11" x14ac:dyDescent="0.2">
      <c r="A1066" s="2">
        <v>42</v>
      </c>
      <c r="B1066" s="2" t="s">
        <v>24</v>
      </c>
      <c r="C1066" s="2">
        <v>757.77</v>
      </c>
      <c r="D1066" s="2" t="s">
        <v>66</v>
      </c>
      <c r="E1066">
        <v>2015</v>
      </c>
      <c r="F1066" t="str">
        <f t="shared" si="39"/>
        <v>Profit</v>
      </c>
      <c r="H1066" t="str">
        <f t="shared" si="41"/>
        <v/>
      </c>
      <c r="I1066" t="str">
        <f t="shared" si="40"/>
        <v/>
      </c>
      <c r="J1066" t="str">
        <f t="shared" si="40"/>
        <v/>
      </c>
      <c r="K1066" t="str">
        <f t="shared" si="40"/>
        <v/>
      </c>
    </row>
    <row r="1067" spans="1:11" x14ac:dyDescent="0.2">
      <c r="A1067" s="2">
        <v>50</v>
      </c>
      <c r="B1067" s="2" t="s">
        <v>24</v>
      </c>
      <c r="C1067" s="2">
        <v>57.88</v>
      </c>
      <c r="D1067" s="2" t="s">
        <v>38</v>
      </c>
      <c r="E1067">
        <v>2015</v>
      </c>
      <c r="F1067" t="str">
        <f t="shared" si="39"/>
        <v>Profit</v>
      </c>
      <c r="H1067" t="str">
        <f t="shared" si="41"/>
        <v/>
      </c>
      <c r="I1067" t="str">
        <f t="shared" si="40"/>
        <v/>
      </c>
      <c r="J1067" t="str">
        <f t="shared" si="40"/>
        <v/>
      </c>
      <c r="K1067" t="str">
        <f t="shared" si="40"/>
        <v/>
      </c>
    </row>
    <row r="1068" spans="1:11" x14ac:dyDescent="0.2">
      <c r="A1068" s="2">
        <v>2</v>
      </c>
      <c r="B1068" s="2" t="s">
        <v>45</v>
      </c>
      <c r="C1068" s="2">
        <v>27.17</v>
      </c>
      <c r="D1068" s="2" t="s">
        <v>38</v>
      </c>
      <c r="E1068">
        <v>2015</v>
      </c>
      <c r="F1068" t="str">
        <f t="shared" si="39"/>
        <v>Profit</v>
      </c>
      <c r="H1068" t="str">
        <f t="shared" si="41"/>
        <v/>
      </c>
      <c r="I1068" t="str">
        <f t="shared" si="40"/>
        <v/>
      </c>
      <c r="J1068" t="str">
        <f t="shared" si="40"/>
        <v/>
      </c>
      <c r="K1068" t="str">
        <f t="shared" si="40"/>
        <v/>
      </c>
    </row>
    <row r="1069" spans="1:11" x14ac:dyDescent="0.2">
      <c r="A1069" s="2">
        <v>37</v>
      </c>
      <c r="B1069" s="2" t="s">
        <v>31</v>
      </c>
      <c r="C1069" s="2">
        <v>2371.91</v>
      </c>
      <c r="D1069" s="2" t="s">
        <v>22</v>
      </c>
      <c r="E1069">
        <v>2015</v>
      </c>
      <c r="F1069" t="str">
        <f t="shared" si="39"/>
        <v>Profit</v>
      </c>
      <c r="H1069" t="str">
        <f t="shared" si="41"/>
        <v/>
      </c>
      <c r="I1069" t="str">
        <f t="shared" si="40"/>
        <v/>
      </c>
      <c r="J1069" t="str">
        <f t="shared" si="40"/>
        <v/>
      </c>
      <c r="K1069" t="str">
        <f t="shared" si="40"/>
        <v/>
      </c>
    </row>
    <row r="1070" spans="1:11" x14ac:dyDescent="0.2">
      <c r="A1070" s="2">
        <v>20</v>
      </c>
      <c r="B1070" s="2" t="s">
        <v>24</v>
      </c>
      <c r="C1070" s="2">
        <v>-927.15</v>
      </c>
      <c r="D1070" s="2" t="s">
        <v>22</v>
      </c>
      <c r="E1070">
        <v>2015</v>
      </c>
      <c r="F1070" t="str">
        <f t="shared" si="39"/>
        <v>Loss</v>
      </c>
      <c r="H1070" t="str">
        <f t="shared" si="41"/>
        <v/>
      </c>
      <c r="I1070" t="str">
        <f t="shared" si="40"/>
        <v/>
      </c>
      <c r="J1070" t="str">
        <f t="shared" si="40"/>
        <v/>
      </c>
      <c r="K1070" t="str">
        <f t="shared" si="40"/>
        <v/>
      </c>
    </row>
    <row r="1071" spans="1:11" x14ac:dyDescent="0.2">
      <c r="A1071" s="2">
        <v>35</v>
      </c>
      <c r="B1071" s="2" t="s">
        <v>31</v>
      </c>
      <c r="C1071" s="2">
        <v>-304.83999999999997</v>
      </c>
      <c r="D1071" s="2" t="s">
        <v>22</v>
      </c>
      <c r="E1071">
        <v>2015</v>
      </c>
      <c r="F1071" t="str">
        <f t="shared" si="39"/>
        <v>Loss</v>
      </c>
      <c r="H1071" t="str">
        <f t="shared" si="41"/>
        <v/>
      </c>
      <c r="I1071" t="str">
        <f t="shared" si="40"/>
        <v/>
      </c>
      <c r="J1071" t="str">
        <f t="shared" si="40"/>
        <v/>
      </c>
      <c r="K1071" t="str">
        <f t="shared" si="40"/>
        <v/>
      </c>
    </row>
    <row r="1072" spans="1:11" x14ac:dyDescent="0.2">
      <c r="A1072" s="2">
        <v>22</v>
      </c>
      <c r="B1072" s="2" t="s">
        <v>45</v>
      </c>
      <c r="C1072" s="2">
        <v>-21.99</v>
      </c>
      <c r="D1072" s="2" t="s">
        <v>38</v>
      </c>
      <c r="E1072">
        <v>2015</v>
      </c>
      <c r="F1072" t="str">
        <f t="shared" si="39"/>
        <v>Loss</v>
      </c>
      <c r="H1072" t="str">
        <f t="shared" si="41"/>
        <v/>
      </c>
      <c r="I1072" t="str">
        <f t="shared" si="40"/>
        <v/>
      </c>
      <c r="J1072" t="str">
        <f t="shared" si="40"/>
        <v/>
      </c>
      <c r="K1072" t="str">
        <f t="shared" si="40"/>
        <v/>
      </c>
    </row>
    <row r="1073" spans="1:11" x14ac:dyDescent="0.2">
      <c r="A1073" s="2">
        <v>40</v>
      </c>
      <c r="B1073" s="2" t="s">
        <v>24</v>
      </c>
      <c r="C1073" s="2">
        <v>-162.52000000000001</v>
      </c>
      <c r="D1073" s="2" t="s">
        <v>38</v>
      </c>
      <c r="E1073">
        <v>2015</v>
      </c>
      <c r="F1073" t="str">
        <f t="shared" si="39"/>
        <v>Loss</v>
      </c>
      <c r="H1073" t="str">
        <f t="shared" si="41"/>
        <v/>
      </c>
      <c r="I1073" t="str">
        <f t="shared" si="40"/>
        <v/>
      </c>
      <c r="J1073" t="str">
        <f t="shared" si="40"/>
        <v/>
      </c>
      <c r="K1073" t="str">
        <f t="shared" si="40"/>
        <v/>
      </c>
    </row>
    <row r="1074" spans="1:11" x14ac:dyDescent="0.2">
      <c r="A1074" s="2">
        <v>42</v>
      </c>
      <c r="B1074" s="2" t="s">
        <v>24</v>
      </c>
      <c r="C1074" s="2">
        <v>460.82</v>
      </c>
      <c r="D1074" s="2" t="s">
        <v>22</v>
      </c>
      <c r="E1074">
        <v>2015</v>
      </c>
      <c r="F1074" t="str">
        <f t="shared" si="39"/>
        <v>Profit</v>
      </c>
      <c r="H1074" t="str">
        <f t="shared" si="41"/>
        <v/>
      </c>
      <c r="I1074" t="str">
        <f t="shared" si="40"/>
        <v/>
      </c>
      <c r="J1074" t="str">
        <f t="shared" si="40"/>
        <v/>
      </c>
      <c r="K1074" t="str">
        <f t="shared" si="40"/>
        <v/>
      </c>
    </row>
    <row r="1075" spans="1:11" x14ac:dyDescent="0.2">
      <c r="A1075" s="2">
        <v>3</v>
      </c>
      <c r="B1075" s="2" t="s">
        <v>24</v>
      </c>
      <c r="C1075" s="2">
        <v>-6.79</v>
      </c>
      <c r="D1075" s="2" t="s">
        <v>38</v>
      </c>
      <c r="E1075">
        <v>2015</v>
      </c>
      <c r="F1075" t="str">
        <f t="shared" si="39"/>
        <v>Loss</v>
      </c>
      <c r="H1075" t="str">
        <f t="shared" si="41"/>
        <v/>
      </c>
      <c r="I1075" t="str">
        <f t="shared" si="40"/>
        <v/>
      </c>
      <c r="J1075" t="str">
        <f t="shared" si="40"/>
        <v/>
      </c>
      <c r="K1075" t="str">
        <f t="shared" si="40"/>
        <v/>
      </c>
    </row>
    <row r="1076" spans="1:11" x14ac:dyDescent="0.2">
      <c r="A1076" s="2">
        <v>16</v>
      </c>
      <c r="B1076" s="2" t="s">
        <v>24</v>
      </c>
      <c r="C1076" s="2">
        <v>7.12</v>
      </c>
      <c r="D1076" s="2" t="s">
        <v>38</v>
      </c>
      <c r="E1076">
        <v>2015</v>
      </c>
      <c r="F1076" t="str">
        <f t="shared" si="39"/>
        <v>Profit</v>
      </c>
      <c r="H1076" t="str">
        <f t="shared" si="41"/>
        <v/>
      </c>
      <c r="I1076" t="str">
        <f t="shared" si="41"/>
        <v/>
      </c>
      <c r="J1076" t="str">
        <f t="shared" si="41"/>
        <v/>
      </c>
      <c r="K1076" t="str">
        <f t="shared" si="41"/>
        <v/>
      </c>
    </row>
    <row r="1077" spans="1:11" x14ac:dyDescent="0.2">
      <c r="A1077" s="2">
        <v>18</v>
      </c>
      <c r="B1077" s="2" t="s">
        <v>24</v>
      </c>
      <c r="C1077" s="2">
        <v>-463.24</v>
      </c>
      <c r="D1077" s="2" t="s">
        <v>38</v>
      </c>
      <c r="E1077">
        <v>2015</v>
      </c>
      <c r="F1077" t="str">
        <f t="shared" si="39"/>
        <v>Loss</v>
      </c>
      <c r="H1077" t="str">
        <f t="shared" si="41"/>
        <v/>
      </c>
      <c r="I1077" t="str">
        <f t="shared" si="41"/>
        <v/>
      </c>
      <c r="J1077" t="str">
        <f t="shared" si="41"/>
        <v/>
      </c>
      <c r="K1077" t="str">
        <f t="shared" si="41"/>
        <v/>
      </c>
    </row>
    <row r="1078" spans="1:11" x14ac:dyDescent="0.2">
      <c r="A1078" s="2">
        <v>11</v>
      </c>
      <c r="B1078" s="2" t="s">
        <v>24</v>
      </c>
      <c r="C1078" s="2">
        <v>-75.819999999999993</v>
      </c>
      <c r="D1078" s="2" t="s">
        <v>29</v>
      </c>
      <c r="E1078">
        <v>2015</v>
      </c>
      <c r="F1078" t="str">
        <f t="shared" si="39"/>
        <v>Loss</v>
      </c>
      <c r="H1078" t="str">
        <f t="shared" si="41"/>
        <v/>
      </c>
      <c r="I1078" t="str">
        <f t="shared" si="41"/>
        <v/>
      </c>
      <c r="J1078" t="str">
        <f t="shared" si="41"/>
        <v/>
      </c>
      <c r="K1078" t="str">
        <f t="shared" si="41"/>
        <v/>
      </c>
    </row>
    <row r="1079" spans="1:11" x14ac:dyDescent="0.2">
      <c r="A1079" s="2">
        <v>49</v>
      </c>
      <c r="B1079" s="2" t="s">
        <v>24</v>
      </c>
      <c r="C1079" s="2">
        <v>55.17</v>
      </c>
      <c r="D1079" s="2" t="s">
        <v>29</v>
      </c>
      <c r="E1079">
        <v>2015</v>
      </c>
      <c r="F1079" t="str">
        <f t="shared" si="39"/>
        <v>Profit</v>
      </c>
      <c r="H1079" t="str">
        <f t="shared" si="41"/>
        <v/>
      </c>
      <c r="I1079" t="str">
        <f t="shared" si="41"/>
        <v/>
      </c>
      <c r="J1079" t="str">
        <f t="shared" si="41"/>
        <v/>
      </c>
      <c r="K1079" t="str">
        <f t="shared" si="41"/>
        <v/>
      </c>
    </row>
    <row r="1080" spans="1:11" x14ac:dyDescent="0.2">
      <c r="A1080" s="2">
        <v>36</v>
      </c>
      <c r="B1080" s="2" t="s">
        <v>31</v>
      </c>
      <c r="C1080" s="2">
        <v>-221.42</v>
      </c>
      <c r="D1080" s="2" t="s">
        <v>29</v>
      </c>
      <c r="E1080">
        <v>2015</v>
      </c>
      <c r="F1080" t="str">
        <f t="shared" si="39"/>
        <v>Loss</v>
      </c>
      <c r="H1080" t="str">
        <f t="shared" si="41"/>
        <v/>
      </c>
      <c r="I1080" t="str">
        <f t="shared" si="41"/>
        <v/>
      </c>
      <c r="J1080" t="str">
        <f t="shared" si="41"/>
        <v/>
      </c>
      <c r="K1080" t="str">
        <f t="shared" si="41"/>
        <v/>
      </c>
    </row>
    <row r="1081" spans="1:11" x14ac:dyDescent="0.2">
      <c r="A1081" s="2">
        <v>4</v>
      </c>
      <c r="B1081" s="2" t="s">
        <v>45</v>
      </c>
      <c r="C1081" s="2">
        <v>26.61</v>
      </c>
      <c r="D1081" s="2" t="s">
        <v>22</v>
      </c>
      <c r="E1081">
        <v>2015</v>
      </c>
      <c r="F1081" t="str">
        <f t="shared" si="39"/>
        <v>Profit</v>
      </c>
      <c r="H1081" t="str">
        <f t="shared" si="41"/>
        <v/>
      </c>
      <c r="I1081" t="str">
        <f t="shared" si="41"/>
        <v/>
      </c>
      <c r="J1081" t="str">
        <f t="shared" si="41"/>
        <v/>
      </c>
      <c r="K1081" t="str">
        <f t="shared" si="41"/>
        <v/>
      </c>
    </row>
    <row r="1082" spans="1:11" x14ac:dyDescent="0.2">
      <c r="A1082" s="2">
        <v>21</v>
      </c>
      <c r="B1082" s="2" t="s">
        <v>31</v>
      </c>
      <c r="C1082" s="2">
        <v>273.41000000000003</v>
      </c>
      <c r="D1082" s="2" t="s">
        <v>29</v>
      </c>
      <c r="E1082">
        <v>2015</v>
      </c>
      <c r="F1082" t="str">
        <f t="shared" si="39"/>
        <v>Profit</v>
      </c>
      <c r="H1082" t="str">
        <f t="shared" si="41"/>
        <v/>
      </c>
      <c r="I1082" t="str">
        <f t="shared" si="41"/>
        <v/>
      </c>
      <c r="J1082" t="str">
        <f t="shared" si="41"/>
        <v/>
      </c>
      <c r="K1082" t="str">
        <f t="shared" si="41"/>
        <v/>
      </c>
    </row>
    <row r="1083" spans="1:11" x14ac:dyDescent="0.2">
      <c r="A1083" s="2">
        <v>12</v>
      </c>
      <c r="B1083" s="2" t="s">
        <v>31</v>
      </c>
      <c r="C1083" s="2">
        <v>-29.33</v>
      </c>
      <c r="D1083" s="2" t="s">
        <v>29</v>
      </c>
      <c r="E1083">
        <v>2015</v>
      </c>
      <c r="F1083" t="str">
        <f t="shared" si="39"/>
        <v>Loss</v>
      </c>
      <c r="H1083" t="str">
        <f t="shared" si="41"/>
        <v/>
      </c>
      <c r="I1083" t="str">
        <f t="shared" si="40"/>
        <v/>
      </c>
      <c r="J1083" t="str">
        <f t="shared" si="40"/>
        <v/>
      </c>
      <c r="K1083" t="str">
        <f t="shared" si="40"/>
        <v/>
      </c>
    </row>
    <row r="1084" spans="1:11" x14ac:dyDescent="0.2">
      <c r="A1084" s="2">
        <v>36</v>
      </c>
      <c r="B1084" s="2" t="s">
        <v>45</v>
      </c>
      <c r="C1084" s="2">
        <v>-1770.43</v>
      </c>
      <c r="D1084" s="2" t="s">
        <v>66</v>
      </c>
      <c r="E1084">
        <v>2015</v>
      </c>
      <c r="F1084" t="str">
        <f t="shared" si="39"/>
        <v>Loss</v>
      </c>
      <c r="H1084" t="str">
        <f t="shared" si="41"/>
        <v/>
      </c>
      <c r="I1084" t="str">
        <f t="shared" si="40"/>
        <v/>
      </c>
      <c r="J1084" t="str">
        <f t="shared" si="40"/>
        <v/>
      </c>
      <c r="K1084" t="str">
        <f t="shared" si="40"/>
        <v/>
      </c>
    </row>
    <row r="1085" spans="1:11" x14ac:dyDescent="0.2">
      <c r="A1085" s="2">
        <v>29</v>
      </c>
      <c r="B1085" s="2" t="s">
        <v>45</v>
      </c>
      <c r="C1085" s="2">
        <v>-963.65</v>
      </c>
      <c r="D1085" s="2" t="s">
        <v>22</v>
      </c>
      <c r="E1085">
        <v>2015</v>
      </c>
      <c r="F1085" t="str">
        <f t="shared" si="39"/>
        <v>Loss</v>
      </c>
      <c r="H1085" t="str">
        <f t="shared" si="41"/>
        <v/>
      </c>
      <c r="I1085" t="str">
        <f t="shared" si="40"/>
        <v/>
      </c>
      <c r="J1085" t="str">
        <f t="shared" si="40"/>
        <v/>
      </c>
      <c r="K1085" t="str">
        <f t="shared" si="40"/>
        <v/>
      </c>
    </row>
    <row r="1086" spans="1:11" x14ac:dyDescent="0.2">
      <c r="A1086" s="2">
        <v>34</v>
      </c>
      <c r="B1086" s="2" t="s">
        <v>24</v>
      </c>
      <c r="C1086" s="2">
        <v>137.96</v>
      </c>
      <c r="D1086" s="2" t="s">
        <v>22</v>
      </c>
      <c r="E1086">
        <v>2015</v>
      </c>
      <c r="F1086" t="str">
        <f t="shared" si="39"/>
        <v>Profit</v>
      </c>
      <c r="H1086" t="str">
        <f t="shared" si="41"/>
        <v/>
      </c>
      <c r="I1086" t="str">
        <f t="shared" si="40"/>
        <v/>
      </c>
      <c r="J1086" t="str">
        <f t="shared" si="40"/>
        <v/>
      </c>
      <c r="K1086" t="str">
        <f t="shared" si="40"/>
        <v/>
      </c>
    </row>
    <row r="1087" spans="1:11" x14ac:dyDescent="0.2">
      <c r="A1087" s="2">
        <v>16</v>
      </c>
      <c r="B1087" s="2" t="s">
        <v>45</v>
      </c>
      <c r="C1087" s="2">
        <v>-352.25</v>
      </c>
      <c r="D1087" s="2" t="s">
        <v>29</v>
      </c>
      <c r="E1087">
        <v>2015</v>
      </c>
      <c r="F1087" t="str">
        <f t="shared" si="39"/>
        <v>Loss</v>
      </c>
      <c r="H1087" t="str">
        <f t="shared" si="41"/>
        <v/>
      </c>
      <c r="I1087" t="str">
        <f t="shared" si="40"/>
        <v/>
      </c>
      <c r="J1087" t="str">
        <f t="shared" si="40"/>
        <v/>
      </c>
      <c r="K1087" t="str">
        <f t="shared" si="40"/>
        <v/>
      </c>
    </row>
    <row r="1088" spans="1:11" x14ac:dyDescent="0.2">
      <c r="A1088" s="2">
        <v>28</v>
      </c>
      <c r="B1088" s="2" t="s">
        <v>45</v>
      </c>
      <c r="C1088" s="2">
        <v>-819.51</v>
      </c>
      <c r="D1088" s="2" t="s">
        <v>29</v>
      </c>
      <c r="E1088">
        <v>2015</v>
      </c>
      <c r="F1088" t="str">
        <f t="shared" si="39"/>
        <v>Loss</v>
      </c>
      <c r="H1088" t="str">
        <f t="shared" si="41"/>
        <v/>
      </c>
      <c r="I1088" t="str">
        <f t="shared" si="40"/>
        <v/>
      </c>
      <c r="J1088" t="str">
        <f t="shared" si="40"/>
        <v/>
      </c>
      <c r="K1088" t="str">
        <f t="shared" si="40"/>
        <v/>
      </c>
    </row>
    <row r="1089" spans="1:11" x14ac:dyDescent="0.2">
      <c r="A1089" s="2">
        <v>42</v>
      </c>
      <c r="B1089" s="2" t="s">
        <v>24</v>
      </c>
      <c r="C1089" s="2">
        <v>47.06</v>
      </c>
      <c r="D1089" s="2" t="s">
        <v>29</v>
      </c>
      <c r="E1089">
        <v>2015</v>
      </c>
      <c r="F1089" t="str">
        <f t="shared" si="39"/>
        <v>Profit</v>
      </c>
      <c r="H1089" t="str">
        <f t="shared" si="41"/>
        <v/>
      </c>
      <c r="I1089" t="str">
        <f t="shared" si="40"/>
        <v/>
      </c>
      <c r="J1089" t="str">
        <f t="shared" si="40"/>
        <v/>
      </c>
      <c r="K1089" t="str">
        <f t="shared" si="40"/>
        <v/>
      </c>
    </row>
    <row r="1090" spans="1:11" x14ac:dyDescent="0.2">
      <c r="A1090" s="2">
        <v>41</v>
      </c>
      <c r="B1090" s="2" t="s">
        <v>24</v>
      </c>
      <c r="C1090" s="2">
        <v>-28.99</v>
      </c>
      <c r="D1090" s="2" t="s">
        <v>29</v>
      </c>
      <c r="E1090">
        <v>2015</v>
      </c>
      <c r="F1090" t="str">
        <f t="shared" si="39"/>
        <v>Loss</v>
      </c>
      <c r="H1090" t="str">
        <f t="shared" si="41"/>
        <v/>
      </c>
      <c r="I1090" t="str">
        <f t="shared" si="40"/>
        <v/>
      </c>
      <c r="J1090" t="str">
        <f t="shared" si="40"/>
        <v/>
      </c>
      <c r="K1090" t="str">
        <f t="shared" si="40"/>
        <v/>
      </c>
    </row>
    <row r="1091" spans="1:11" x14ac:dyDescent="0.2">
      <c r="A1091" s="2">
        <v>11</v>
      </c>
      <c r="B1091" s="2" t="s">
        <v>31</v>
      </c>
      <c r="C1091" s="2">
        <v>326.64999999999998</v>
      </c>
      <c r="D1091" s="2" t="s">
        <v>38</v>
      </c>
      <c r="E1091">
        <v>2015</v>
      </c>
      <c r="F1091" t="str">
        <f t="shared" ref="F1091:F1154" si="42">IF(C1091&lt;0,"Loss","Profit")</f>
        <v>Profit</v>
      </c>
      <c r="H1091" t="str">
        <f t="shared" si="41"/>
        <v/>
      </c>
      <c r="I1091" t="str">
        <f t="shared" si="40"/>
        <v/>
      </c>
      <c r="J1091" t="str">
        <f t="shared" si="40"/>
        <v/>
      </c>
      <c r="K1091" t="str">
        <f t="shared" si="40"/>
        <v/>
      </c>
    </row>
    <row r="1092" spans="1:11" x14ac:dyDescent="0.2">
      <c r="A1092" s="2">
        <v>26</v>
      </c>
      <c r="B1092" s="2" t="s">
        <v>31</v>
      </c>
      <c r="C1092" s="2">
        <v>220.83</v>
      </c>
      <c r="D1092" s="2" t="s">
        <v>22</v>
      </c>
      <c r="E1092">
        <v>2015</v>
      </c>
      <c r="F1092" t="str">
        <f t="shared" si="42"/>
        <v>Profit</v>
      </c>
      <c r="H1092" t="str">
        <f t="shared" si="41"/>
        <v/>
      </c>
      <c r="I1092" t="str">
        <f t="shared" si="40"/>
        <v/>
      </c>
      <c r="J1092" t="str">
        <f t="shared" si="40"/>
        <v/>
      </c>
      <c r="K1092" t="str">
        <f t="shared" si="40"/>
        <v/>
      </c>
    </row>
    <row r="1093" spans="1:11" x14ac:dyDescent="0.2">
      <c r="A1093" s="2">
        <v>16</v>
      </c>
      <c r="B1093" s="2" t="s">
        <v>24</v>
      </c>
      <c r="C1093" s="2">
        <v>100.37</v>
      </c>
      <c r="D1093" s="2" t="s">
        <v>22</v>
      </c>
      <c r="E1093">
        <v>2015</v>
      </c>
      <c r="F1093" t="str">
        <f t="shared" si="42"/>
        <v>Profit</v>
      </c>
      <c r="H1093" t="str">
        <f t="shared" si="41"/>
        <v/>
      </c>
      <c r="I1093" t="str">
        <f t="shared" si="40"/>
        <v/>
      </c>
      <c r="J1093" t="str">
        <f t="shared" si="40"/>
        <v/>
      </c>
      <c r="K1093" t="str">
        <f t="shared" si="40"/>
        <v/>
      </c>
    </row>
    <row r="1094" spans="1:11" x14ac:dyDescent="0.2">
      <c r="A1094" s="2">
        <v>12</v>
      </c>
      <c r="B1094" s="2" t="s">
        <v>31</v>
      </c>
      <c r="C1094" s="2">
        <v>-56.93</v>
      </c>
      <c r="D1094" s="2" t="s">
        <v>22</v>
      </c>
      <c r="E1094">
        <v>2015</v>
      </c>
      <c r="F1094" t="str">
        <f t="shared" si="42"/>
        <v>Loss</v>
      </c>
      <c r="H1094" t="str">
        <f t="shared" si="41"/>
        <v/>
      </c>
      <c r="I1094" t="str">
        <f t="shared" si="40"/>
        <v/>
      </c>
      <c r="J1094" t="str">
        <f t="shared" si="40"/>
        <v/>
      </c>
      <c r="K1094" t="str">
        <f t="shared" si="40"/>
        <v/>
      </c>
    </row>
    <row r="1095" spans="1:11" x14ac:dyDescent="0.2">
      <c r="A1095" s="2">
        <v>7</v>
      </c>
      <c r="B1095" s="2" t="s">
        <v>24</v>
      </c>
      <c r="C1095" s="2">
        <v>-17.88</v>
      </c>
      <c r="D1095" s="2" t="s">
        <v>29</v>
      </c>
      <c r="E1095">
        <v>2015</v>
      </c>
      <c r="F1095" t="str">
        <f t="shared" si="42"/>
        <v>Loss</v>
      </c>
      <c r="H1095" t="str">
        <f t="shared" si="41"/>
        <v/>
      </c>
      <c r="I1095" t="str">
        <f t="shared" si="40"/>
        <v/>
      </c>
      <c r="J1095" t="str">
        <f t="shared" si="40"/>
        <v/>
      </c>
      <c r="K1095" t="str">
        <f t="shared" si="40"/>
        <v/>
      </c>
    </row>
    <row r="1096" spans="1:11" x14ac:dyDescent="0.2">
      <c r="A1096" s="2">
        <v>15</v>
      </c>
      <c r="B1096" s="2" t="s">
        <v>24</v>
      </c>
      <c r="C1096" s="2">
        <v>-53.78</v>
      </c>
      <c r="D1096" s="2" t="s">
        <v>38</v>
      </c>
      <c r="E1096">
        <v>2015</v>
      </c>
      <c r="F1096" t="str">
        <f t="shared" si="42"/>
        <v>Loss</v>
      </c>
      <c r="H1096" t="str">
        <f t="shared" si="41"/>
        <v/>
      </c>
      <c r="I1096" t="str">
        <f t="shared" si="40"/>
        <v/>
      </c>
      <c r="J1096" t="str">
        <f t="shared" si="40"/>
        <v/>
      </c>
      <c r="K1096" t="str">
        <f t="shared" si="40"/>
        <v/>
      </c>
    </row>
    <row r="1097" spans="1:11" x14ac:dyDescent="0.2">
      <c r="A1097" s="2">
        <v>12</v>
      </c>
      <c r="B1097" s="2" t="s">
        <v>24</v>
      </c>
      <c r="C1097" s="2">
        <v>136.84</v>
      </c>
      <c r="D1097" s="2" t="s">
        <v>29</v>
      </c>
      <c r="E1097">
        <v>2015</v>
      </c>
      <c r="F1097" t="str">
        <f t="shared" si="42"/>
        <v>Profit</v>
      </c>
      <c r="H1097" t="str">
        <f t="shared" si="41"/>
        <v/>
      </c>
      <c r="I1097" t="str">
        <f t="shared" si="40"/>
        <v/>
      </c>
      <c r="J1097" t="str">
        <f t="shared" si="40"/>
        <v/>
      </c>
      <c r="K1097" t="str">
        <f t="shared" si="40"/>
        <v/>
      </c>
    </row>
    <row r="1098" spans="1:11" x14ac:dyDescent="0.2">
      <c r="A1098" s="2">
        <v>42</v>
      </c>
      <c r="B1098" s="2" t="s">
        <v>31</v>
      </c>
      <c r="C1098" s="2">
        <v>521.04</v>
      </c>
      <c r="D1098" s="2" t="s">
        <v>29</v>
      </c>
      <c r="E1098">
        <v>2015</v>
      </c>
      <c r="F1098" t="str">
        <f t="shared" si="42"/>
        <v>Profit</v>
      </c>
      <c r="H1098" t="str">
        <f t="shared" si="41"/>
        <v/>
      </c>
      <c r="I1098" t="str">
        <f t="shared" si="40"/>
        <v/>
      </c>
      <c r="J1098" t="str">
        <f t="shared" si="40"/>
        <v/>
      </c>
      <c r="K1098" t="str">
        <f t="shared" si="40"/>
        <v/>
      </c>
    </row>
    <row r="1099" spans="1:11" x14ac:dyDescent="0.2">
      <c r="A1099" s="2">
        <v>49</v>
      </c>
      <c r="B1099" s="2" t="s">
        <v>45</v>
      </c>
      <c r="C1099" s="2">
        <v>10.08</v>
      </c>
      <c r="D1099" s="2" t="s">
        <v>29</v>
      </c>
      <c r="E1099">
        <v>2015</v>
      </c>
      <c r="F1099" t="str">
        <f t="shared" si="42"/>
        <v>Profit</v>
      </c>
      <c r="H1099" t="str">
        <f t="shared" si="41"/>
        <v/>
      </c>
      <c r="I1099" t="str">
        <f t="shared" si="41"/>
        <v/>
      </c>
      <c r="J1099" t="str">
        <f t="shared" si="41"/>
        <v/>
      </c>
      <c r="K1099" t="str">
        <f t="shared" si="41"/>
        <v/>
      </c>
    </row>
    <row r="1100" spans="1:11" x14ac:dyDescent="0.2">
      <c r="A1100" s="2">
        <v>28</v>
      </c>
      <c r="B1100" s="2" t="s">
        <v>24</v>
      </c>
      <c r="C1100" s="2">
        <v>-109.18</v>
      </c>
      <c r="D1100" s="2" t="s">
        <v>29</v>
      </c>
      <c r="E1100">
        <v>2015</v>
      </c>
      <c r="F1100" t="str">
        <f t="shared" si="42"/>
        <v>Loss</v>
      </c>
      <c r="H1100" t="str">
        <f t="shared" si="41"/>
        <v/>
      </c>
      <c r="I1100" t="str">
        <f t="shared" si="41"/>
        <v/>
      </c>
      <c r="J1100" t="str">
        <f t="shared" si="41"/>
        <v/>
      </c>
      <c r="K1100" t="str">
        <f t="shared" si="41"/>
        <v/>
      </c>
    </row>
    <row r="1101" spans="1:11" x14ac:dyDescent="0.2">
      <c r="A1101" s="2">
        <v>41</v>
      </c>
      <c r="B1101" s="2" t="s">
        <v>24</v>
      </c>
      <c r="C1101" s="2">
        <v>-69.88</v>
      </c>
      <c r="D1101" s="2" t="s">
        <v>29</v>
      </c>
      <c r="E1101">
        <v>2015</v>
      </c>
      <c r="F1101" t="str">
        <f t="shared" si="42"/>
        <v>Loss</v>
      </c>
      <c r="H1101" t="str">
        <f t="shared" si="41"/>
        <v/>
      </c>
      <c r="I1101" t="str">
        <f t="shared" si="41"/>
        <v/>
      </c>
      <c r="J1101" t="str">
        <f t="shared" si="41"/>
        <v/>
      </c>
      <c r="K1101" t="str">
        <f t="shared" si="41"/>
        <v/>
      </c>
    </row>
    <row r="1102" spans="1:11" x14ac:dyDescent="0.2">
      <c r="A1102" s="2">
        <v>43</v>
      </c>
      <c r="B1102" s="2" t="s">
        <v>24</v>
      </c>
      <c r="C1102" s="2">
        <v>227.03</v>
      </c>
      <c r="D1102" s="2" t="s">
        <v>38</v>
      </c>
      <c r="E1102">
        <v>2015</v>
      </c>
      <c r="F1102" t="str">
        <f t="shared" si="42"/>
        <v>Profit</v>
      </c>
      <c r="H1102" t="str">
        <f t="shared" si="41"/>
        <v/>
      </c>
      <c r="I1102" t="str">
        <f t="shared" si="41"/>
        <v/>
      </c>
      <c r="J1102" t="str">
        <f t="shared" si="41"/>
        <v/>
      </c>
      <c r="K1102" t="str">
        <f t="shared" si="41"/>
        <v/>
      </c>
    </row>
    <row r="1103" spans="1:11" x14ac:dyDescent="0.2">
      <c r="A1103" s="2">
        <v>27</v>
      </c>
      <c r="B1103" s="2" t="s">
        <v>24</v>
      </c>
      <c r="C1103" s="2">
        <v>-96.45</v>
      </c>
      <c r="D1103" s="2" t="s">
        <v>29</v>
      </c>
      <c r="E1103">
        <v>2015</v>
      </c>
      <c r="F1103" t="str">
        <f t="shared" si="42"/>
        <v>Loss</v>
      </c>
      <c r="H1103" t="str">
        <f t="shared" si="41"/>
        <v/>
      </c>
      <c r="I1103" t="str">
        <f t="shared" si="41"/>
        <v/>
      </c>
      <c r="J1103" t="str">
        <f t="shared" si="41"/>
        <v/>
      </c>
      <c r="K1103" t="str">
        <f t="shared" si="41"/>
        <v/>
      </c>
    </row>
    <row r="1104" spans="1:11" x14ac:dyDescent="0.2">
      <c r="A1104" s="2">
        <v>49</v>
      </c>
      <c r="B1104" s="2" t="s">
        <v>45</v>
      </c>
      <c r="C1104" s="2">
        <v>247.14</v>
      </c>
      <c r="D1104" s="2" t="s">
        <v>22</v>
      </c>
      <c r="E1104">
        <v>2015</v>
      </c>
      <c r="F1104" t="str">
        <f t="shared" si="42"/>
        <v>Profit</v>
      </c>
      <c r="H1104" t="str">
        <f t="shared" si="41"/>
        <v/>
      </c>
      <c r="I1104" t="str">
        <f t="shared" si="41"/>
        <v/>
      </c>
      <c r="J1104" t="str">
        <f t="shared" si="41"/>
        <v/>
      </c>
      <c r="K1104" t="str">
        <f t="shared" si="41"/>
        <v/>
      </c>
    </row>
    <row r="1105" spans="1:11" x14ac:dyDescent="0.2">
      <c r="A1105" s="2">
        <v>32</v>
      </c>
      <c r="B1105" s="2" t="s">
        <v>24</v>
      </c>
      <c r="C1105" s="2">
        <v>1467.82</v>
      </c>
      <c r="D1105" s="2" t="s">
        <v>38</v>
      </c>
      <c r="E1105">
        <v>2015</v>
      </c>
      <c r="F1105" t="str">
        <f t="shared" si="42"/>
        <v>Profit</v>
      </c>
      <c r="H1105" t="str">
        <f t="shared" si="41"/>
        <v/>
      </c>
      <c r="I1105" t="str">
        <f t="shared" si="41"/>
        <v/>
      </c>
      <c r="J1105" t="str">
        <f t="shared" si="41"/>
        <v/>
      </c>
      <c r="K1105" t="str">
        <f t="shared" si="41"/>
        <v/>
      </c>
    </row>
    <row r="1106" spans="1:11" x14ac:dyDescent="0.2">
      <c r="A1106" s="2">
        <v>33</v>
      </c>
      <c r="B1106" s="2" t="s">
        <v>24</v>
      </c>
      <c r="C1106" s="2">
        <v>-96.96</v>
      </c>
      <c r="D1106" s="2" t="s">
        <v>29</v>
      </c>
      <c r="E1106">
        <v>2015</v>
      </c>
      <c r="F1106" t="str">
        <f t="shared" si="42"/>
        <v>Loss</v>
      </c>
      <c r="H1106" t="str">
        <f t="shared" si="41"/>
        <v/>
      </c>
      <c r="I1106" t="str">
        <f t="shared" si="40"/>
        <v/>
      </c>
      <c r="J1106" t="str">
        <f t="shared" si="40"/>
        <v/>
      </c>
      <c r="K1106" t="str">
        <f t="shared" si="40"/>
        <v/>
      </c>
    </row>
    <row r="1107" spans="1:11" x14ac:dyDescent="0.2">
      <c r="A1107" s="2">
        <v>5</v>
      </c>
      <c r="B1107" s="2" t="s">
        <v>31</v>
      </c>
      <c r="C1107" s="2">
        <v>-27.38</v>
      </c>
      <c r="D1107" s="2" t="s">
        <v>38</v>
      </c>
      <c r="E1107">
        <v>2015</v>
      </c>
      <c r="F1107" t="str">
        <f t="shared" si="42"/>
        <v>Loss</v>
      </c>
      <c r="H1107" t="str">
        <f t="shared" si="41"/>
        <v/>
      </c>
      <c r="I1107" t="str">
        <f t="shared" si="40"/>
        <v/>
      </c>
      <c r="J1107" t="str">
        <f t="shared" si="40"/>
        <v>Loss</v>
      </c>
      <c r="K1107" t="str">
        <f t="shared" si="40"/>
        <v/>
      </c>
    </row>
    <row r="1108" spans="1:11" x14ac:dyDescent="0.2">
      <c r="A1108" s="2">
        <v>29</v>
      </c>
      <c r="B1108" s="2" t="s">
        <v>24</v>
      </c>
      <c r="C1108" s="2">
        <v>-74.27</v>
      </c>
      <c r="D1108" s="2" t="s">
        <v>29</v>
      </c>
      <c r="E1108">
        <v>2015</v>
      </c>
      <c r="F1108" t="str">
        <f t="shared" si="42"/>
        <v>Loss</v>
      </c>
      <c r="H1108" t="str">
        <f t="shared" si="41"/>
        <v/>
      </c>
      <c r="I1108" t="str">
        <f t="shared" si="40"/>
        <v/>
      </c>
      <c r="J1108" t="str">
        <f t="shared" si="40"/>
        <v/>
      </c>
      <c r="K1108" t="str">
        <f t="shared" si="40"/>
        <v/>
      </c>
    </row>
    <row r="1109" spans="1:11" x14ac:dyDescent="0.2">
      <c r="A1109" s="2">
        <v>2</v>
      </c>
      <c r="B1109" s="2" t="s">
        <v>24</v>
      </c>
      <c r="C1109" s="2">
        <v>-32.880000000000003</v>
      </c>
      <c r="D1109" s="2" t="s">
        <v>29</v>
      </c>
      <c r="E1109">
        <v>2015</v>
      </c>
      <c r="F1109" t="str">
        <f t="shared" si="42"/>
        <v>Loss</v>
      </c>
      <c r="H1109" t="str">
        <f t="shared" si="41"/>
        <v/>
      </c>
      <c r="I1109" t="str">
        <f t="shared" si="40"/>
        <v/>
      </c>
      <c r="J1109" t="str">
        <f t="shared" si="40"/>
        <v/>
      </c>
      <c r="K1109" t="str">
        <f t="shared" si="40"/>
        <v/>
      </c>
    </row>
    <row r="1110" spans="1:11" x14ac:dyDescent="0.2">
      <c r="A1110" s="2">
        <v>4</v>
      </c>
      <c r="B1110" s="2" t="s">
        <v>24</v>
      </c>
      <c r="C1110" s="2">
        <v>-426.05</v>
      </c>
      <c r="D1110" s="2" t="s">
        <v>29</v>
      </c>
      <c r="E1110">
        <v>2015</v>
      </c>
      <c r="F1110" t="str">
        <f t="shared" si="42"/>
        <v>Loss</v>
      </c>
      <c r="H1110" t="str">
        <f t="shared" si="41"/>
        <v/>
      </c>
      <c r="I1110" t="str">
        <f t="shared" si="40"/>
        <v/>
      </c>
      <c r="J1110" t="str">
        <f t="shared" si="40"/>
        <v/>
      </c>
      <c r="K1110" t="str">
        <f t="shared" si="40"/>
        <v/>
      </c>
    </row>
    <row r="1111" spans="1:11" x14ac:dyDescent="0.2">
      <c r="A1111" s="2">
        <v>25</v>
      </c>
      <c r="B1111" s="2" t="s">
        <v>24</v>
      </c>
      <c r="C1111" s="2">
        <v>-82.79</v>
      </c>
      <c r="D1111" s="2" t="s">
        <v>29</v>
      </c>
      <c r="E1111">
        <v>2015</v>
      </c>
      <c r="F1111" t="str">
        <f t="shared" si="42"/>
        <v>Loss</v>
      </c>
      <c r="H1111" t="str">
        <f t="shared" si="41"/>
        <v/>
      </c>
      <c r="I1111" t="str">
        <f t="shared" si="41"/>
        <v/>
      </c>
      <c r="J1111" t="str">
        <f t="shared" si="41"/>
        <v/>
      </c>
      <c r="K1111" t="str">
        <f t="shared" si="41"/>
        <v/>
      </c>
    </row>
    <row r="1112" spans="1:11" x14ac:dyDescent="0.2">
      <c r="A1112" s="2">
        <v>45</v>
      </c>
      <c r="B1112" s="2" t="s">
        <v>24</v>
      </c>
      <c r="C1112" s="2">
        <v>1.36</v>
      </c>
      <c r="D1112" s="2" t="s">
        <v>29</v>
      </c>
      <c r="E1112">
        <v>2015</v>
      </c>
      <c r="F1112" t="str">
        <f t="shared" si="42"/>
        <v>Profit</v>
      </c>
      <c r="H1112" t="str">
        <f t="shared" ref="H1112:K1175" si="43">IF($D1112=H$1,IF($B1112="Technology",IF($A1112&lt;11,$F1112,""),""),"")</f>
        <v/>
      </c>
      <c r="I1112" t="str">
        <f t="shared" si="43"/>
        <v/>
      </c>
      <c r="J1112" t="str">
        <f t="shared" si="43"/>
        <v/>
      </c>
      <c r="K1112" t="str">
        <f t="shared" si="43"/>
        <v/>
      </c>
    </row>
    <row r="1113" spans="1:11" x14ac:dyDescent="0.2">
      <c r="A1113" s="2">
        <v>22</v>
      </c>
      <c r="B1113" s="2" t="s">
        <v>45</v>
      </c>
      <c r="C1113" s="2">
        <v>128.18</v>
      </c>
      <c r="D1113" s="2" t="s">
        <v>22</v>
      </c>
      <c r="E1113">
        <v>2015</v>
      </c>
      <c r="F1113" t="str">
        <f t="shared" si="42"/>
        <v>Profit</v>
      </c>
      <c r="H1113" t="str">
        <f t="shared" si="43"/>
        <v/>
      </c>
      <c r="I1113" t="str">
        <f t="shared" si="43"/>
        <v/>
      </c>
      <c r="J1113" t="str">
        <f t="shared" si="43"/>
        <v/>
      </c>
      <c r="K1113" t="str">
        <f t="shared" si="43"/>
        <v/>
      </c>
    </row>
    <row r="1114" spans="1:11" x14ac:dyDescent="0.2">
      <c r="A1114" s="2">
        <v>5</v>
      </c>
      <c r="B1114" s="2" t="s">
        <v>24</v>
      </c>
      <c r="C1114" s="2">
        <v>-7.42</v>
      </c>
      <c r="D1114" s="2" t="s">
        <v>66</v>
      </c>
      <c r="E1114">
        <v>2015</v>
      </c>
      <c r="F1114" t="str">
        <f t="shared" si="42"/>
        <v>Loss</v>
      </c>
      <c r="H1114" t="str">
        <f t="shared" si="43"/>
        <v/>
      </c>
      <c r="I1114" t="str">
        <f t="shared" si="43"/>
        <v/>
      </c>
      <c r="J1114" t="str">
        <f t="shared" si="43"/>
        <v/>
      </c>
      <c r="K1114" t="str">
        <f t="shared" si="43"/>
        <v/>
      </c>
    </row>
    <row r="1115" spans="1:11" x14ac:dyDescent="0.2">
      <c r="A1115" s="2">
        <v>31</v>
      </c>
      <c r="B1115" s="2" t="s">
        <v>45</v>
      </c>
      <c r="C1115" s="2">
        <v>2800.76</v>
      </c>
      <c r="D1115" s="2" t="s">
        <v>66</v>
      </c>
      <c r="E1115">
        <v>2015</v>
      </c>
      <c r="F1115" t="str">
        <f t="shared" si="42"/>
        <v>Profit</v>
      </c>
      <c r="H1115" t="str">
        <f t="shared" si="43"/>
        <v/>
      </c>
      <c r="I1115" t="str">
        <f t="shared" si="43"/>
        <v/>
      </c>
      <c r="J1115" t="str">
        <f t="shared" si="43"/>
        <v/>
      </c>
      <c r="K1115" t="str">
        <f t="shared" si="43"/>
        <v/>
      </c>
    </row>
    <row r="1116" spans="1:11" x14ac:dyDescent="0.2">
      <c r="A1116" s="2">
        <v>29</v>
      </c>
      <c r="B1116" s="2" t="s">
        <v>24</v>
      </c>
      <c r="C1116" s="2">
        <v>134.38999999999999</v>
      </c>
      <c r="D1116" s="2" t="s">
        <v>38</v>
      </c>
      <c r="E1116">
        <v>2015</v>
      </c>
      <c r="F1116" t="str">
        <f t="shared" si="42"/>
        <v>Profit</v>
      </c>
      <c r="H1116" t="str">
        <f t="shared" si="43"/>
        <v/>
      </c>
      <c r="I1116" t="str">
        <f t="shared" si="43"/>
        <v/>
      </c>
      <c r="J1116" t="str">
        <f t="shared" si="43"/>
        <v/>
      </c>
      <c r="K1116" t="str">
        <f t="shared" si="43"/>
        <v/>
      </c>
    </row>
    <row r="1117" spans="1:11" x14ac:dyDescent="0.2">
      <c r="A1117" s="2">
        <v>32</v>
      </c>
      <c r="B1117" s="2" t="s">
        <v>24</v>
      </c>
      <c r="C1117" s="2">
        <v>-240.22</v>
      </c>
      <c r="D1117" s="2" t="s">
        <v>38</v>
      </c>
      <c r="E1117">
        <v>2015</v>
      </c>
      <c r="F1117" t="str">
        <f t="shared" si="42"/>
        <v>Loss</v>
      </c>
      <c r="H1117" t="str">
        <f t="shared" si="43"/>
        <v/>
      </c>
      <c r="I1117" t="str">
        <f t="shared" si="43"/>
        <v/>
      </c>
      <c r="J1117" t="str">
        <f t="shared" si="43"/>
        <v/>
      </c>
      <c r="K1117" t="str">
        <f t="shared" si="43"/>
        <v/>
      </c>
    </row>
    <row r="1118" spans="1:11" x14ac:dyDescent="0.2">
      <c r="A1118" s="2">
        <v>40</v>
      </c>
      <c r="B1118" s="2" t="s">
        <v>24</v>
      </c>
      <c r="C1118" s="2">
        <v>-1.1399999999999999</v>
      </c>
      <c r="D1118" s="2" t="s">
        <v>29</v>
      </c>
      <c r="E1118">
        <v>2015</v>
      </c>
      <c r="F1118" t="str">
        <f t="shared" si="42"/>
        <v>Loss</v>
      </c>
      <c r="H1118" t="str">
        <f t="shared" si="43"/>
        <v/>
      </c>
      <c r="I1118" t="str">
        <f t="shared" si="43"/>
        <v/>
      </c>
      <c r="J1118" t="str">
        <f t="shared" si="43"/>
        <v/>
      </c>
      <c r="K1118" t="str">
        <f t="shared" si="43"/>
        <v/>
      </c>
    </row>
    <row r="1119" spans="1:11" x14ac:dyDescent="0.2">
      <c r="A1119" s="2">
        <v>32</v>
      </c>
      <c r="B1119" s="2" t="s">
        <v>45</v>
      </c>
      <c r="C1119" s="2">
        <v>-204.9</v>
      </c>
      <c r="D1119" s="2" t="s">
        <v>29</v>
      </c>
      <c r="E1119">
        <v>2015</v>
      </c>
      <c r="F1119" t="str">
        <f t="shared" si="42"/>
        <v>Loss</v>
      </c>
      <c r="H1119" t="str">
        <f t="shared" si="43"/>
        <v/>
      </c>
      <c r="I1119" t="str">
        <f t="shared" si="43"/>
        <v/>
      </c>
      <c r="J1119" t="str">
        <f t="shared" si="43"/>
        <v/>
      </c>
      <c r="K1119" t="str">
        <f t="shared" si="43"/>
        <v/>
      </c>
    </row>
    <row r="1120" spans="1:11" x14ac:dyDescent="0.2">
      <c r="A1120" s="2">
        <v>48</v>
      </c>
      <c r="B1120" s="2" t="s">
        <v>31</v>
      </c>
      <c r="C1120" s="2">
        <v>1566.22</v>
      </c>
      <c r="D1120" s="2" t="s">
        <v>29</v>
      </c>
      <c r="E1120">
        <v>2015</v>
      </c>
      <c r="F1120" t="str">
        <f t="shared" si="42"/>
        <v>Profit</v>
      </c>
      <c r="H1120" t="str">
        <f t="shared" si="43"/>
        <v/>
      </c>
      <c r="I1120" t="str">
        <f t="shared" si="43"/>
        <v/>
      </c>
      <c r="J1120" t="str">
        <f t="shared" si="43"/>
        <v/>
      </c>
      <c r="K1120" t="str">
        <f t="shared" si="43"/>
        <v/>
      </c>
    </row>
    <row r="1121" spans="1:11" x14ac:dyDescent="0.2">
      <c r="A1121" s="2">
        <v>32</v>
      </c>
      <c r="B1121" s="2" t="s">
        <v>45</v>
      </c>
      <c r="C1121" s="2">
        <v>-389.72</v>
      </c>
      <c r="D1121" s="2" t="s">
        <v>29</v>
      </c>
      <c r="E1121">
        <v>2015</v>
      </c>
      <c r="F1121" t="str">
        <f t="shared" si="42"/>
        <v>Loss</v>
      </c>
      <c r="H1121" t="str">
        <f t="shared" si="43"/>
        <v/>
      </c>
      <c r="I1121" t="str">
        <f t="shared" si="43"/>
        <v/>
      </c>
      <c r="J1121" t="str">
        <f t="shared" si="43"/>
        <v/>
      </c>
      <c r="K1121" t="str">
        <f t="shared" si="43"/>
        <v/>
      </c>
    </row>
    <row r="1122" spans="1:11" x14ac:dyDescent="0.2">
      <c r="A1122" s="2">
        <v>18</v>
      </c>
      <c r="B1122" s="2" t="s">
        <v>45</v>
      </c>
      <c r="C1122" s="2">
        <v>-346.84</v>
      </c>
      <c r="D1122" s="2" t="s">
        <v>38</v>
      </c>
      <c r="E1122">
        <v>2015</v>
      </c>
      <c r="F1122" t="str">
        <f t="shared" si="42"/>
        <v>Loss</v>
      </c>
      <c r="H1122" t="str">
        <f t="shared" si="43"/>
        <v/>
      </c>
      <c r="I1122" t="str">
        <f t="shared" si="43"/>
        <v/>
      </c>
      <c r="J1122" t="str">
        <f t="shared" si="43"/>
        <v/>
      </c>
      <c r="K1122" t="str">
        <f t="shared" si="43"/>
        <v/>
      </c>
    </row>
    <row r="1123" spans="1:11" x14ac:dyDescent="0.2">
      <c r="A1123" s="2">
        <v>33</v>
      </c>
      <c r="B1123" s="2" t="s">
        <v>24</v>
      </c>
      <c r="C1123" s="2">
        <v>8.75</v>
      </c>
      <c r="D1123" s="2" t="s">
        <v>38</v>
      </c>
      <c r="E1123">
        <v>2015</v>
      </c>
      <c r="F1123" t="str">
        <f t="shared" si="42"/>
        <v>Profit</v>
      </c>
      <c r="H1123" t="str">
        <f t="shared" si="43"/>
        <v/>
      </c>
      <c r="I1123" t="str">
        <f t="shared" si="43"/>
        <v/>
      </c>
      <c r="J1123" t="str">
        <f t="shared" si="43"/>
        <v/>
      </c>
      <c r="K1123" t="str">
        <f t="shared" si="43"/>
        <v/>
      </c>
    </row>
    <row r="1124" spans="1:11" x14ac:dyDescent="0.2">
      <c r="A1124" s="2">
        <v>25</v>
      </c>
      <c r="B1124" s="2" t="s">
        <v>31</v>
      </c>
      <c r="C1124" s="2">
        <v>-39.119999999999997</v>
      </c>
      <c r="D1124" s="2" t="s">
        <v>29</v>
      </c>
      <c r="E1124">
        <v>2015</v>
      </c>
      <c r="F1124" t="str">
        <f t="shared" si="42"/>
        <v>Loss</v>
      </c>
      <c r="H1124" t="str">
        <f t="shared" si="43"/>
        <v/>
      </c>
      <c r="I1124" t="str">
        <f t="shared" si="43"/>
        <v/>
      </c>
      <c r="J1124" t="str">
        <f t="shared" si="43"/>
        <v/>
      </c>
      <c r="K1124" t="str">
        <f t="shared" si="43"/>
        <v/>
      </c>
    </row>
    <row r="1125" spans="1:11" x14ac:dyDescent="0.2">
      <c r="A1125" s="2">
        <v>21</v>
      </c>
      <c r="B1125" s="2" t="s">
        <v>45</v>
      </c>
      <c r="C1125" s="2">
        <v>141.19</v>
      </c>
      <c r="D1125" s="2" t="s">
        <v>66</v>
      </c>
      <c r="E1125">
        <v>2015</v>
      </c>
      <c r="F1125" t="str">
        <f t="shared" si="42"/>
        <v>Profit</v>
      </c>
      <c r="H1125" t="str">
        <f t="shared" si="43"/>
        <v/>
      </c>
      <c r="I1125" t="str">
        <f t="shared" si="43"/>
        <v/>
      </c>
      <c r="J1125" t="str">
        <f t="shared" si="43"/>
        <v/>
      </c>
      <c r="K1125" t="str">
        <f t="shared" si="43"/>
        <v/>
      </c>
    </row>
    <row r="1126" spans="1:11" x14ac:dyDescent="0.2">
      <c r="A1126" s="2">
        <v>16</v>
      </c>
      <c r="B1126" s="2" t="s">
        <v>24</v>
      </c>
      <c r="C1126" s="2">
        <v>108.78</v>
      </c>
      <c r="D1126" s="2" t="s">
        <v>66</v>
      </c>
      <c r="E1126">
        <v>2015</v>
      </c>
      <c r="F1126" t="str">
        <f t="shared" si="42"/>
        <v>Profit</v>
      </c>
      <c r="H1126" t="str">
        <f t="shared" si="43"/>
        <v/>
      </c>
      <c r="I1126" t="str">
        <f t="shared" si="43"/>
        <v/>
      </c>
      <c r="J1126" t="str">
        <f t="shared" si="43"/>
        <v/>
      </c>
      <c r="K1126" t="str">
        <f t="shared" si="43"/>
        <v/>
      </c>
    </row>
    <row r="1127" spans="1:11" x14ac:dyDescent="0.2">
      <c r="A1127" s="2">
        <v>20</v>
      </c>
      <c r="B1127" s="2" t="s">
        <v>24</v>
      </c>
      <c r="C1127" s="2">
        <v>-9.59</v>
      </c>
      <c r="D1127" s="2" t="s">
        <v>29</v>
      </c>
      <c r="E1127">
        <v>2015</v>
      </c>
      <c r="F1127" t="str">
        <f t="shared" si="42"/>
        <v>Loss</v>
      </c>
      <c r="H1127" t="str">
        <f t="shared" si="43"/>
        <v/>
      </c>
      <c r="I1127" t="str">
        <f t="shared" si="43"/>
        <v/>
      </c>
      <c r="J1127" t="str">
        <f t="shared" si="43"/>
        <v/>
      </c>
      <c r="K1127" t="str">
        <f t="shared" si="43"/>
        <v/>
      </c>
    </row>
    <row r="1128" spans="1:11" x14ac:dyDescent="0.2">
      <c r="A1128" s="2">
        <v>1</v>
      </c>
      <c r="B1128" s="2" t="s">
        <v>31</v>
      </c>
      <c r="C1128" s="2">
        <v>-3455.72</v>
      </c>
      <c r="D1128" s="2" t="s">
        <v>29</v>
      </c>
      <c r="E1128">
        <v>2015</v>
      </c>
      <c r="F1128" t="str">
        <f t="shared" si="42"/>
        <v>Loss</v>
      </c>
      <c r="H1128" t="str">
        <f t="shared" si="43"/>
        <v/>
      </c>
      <c r="I1128" t="str">
        <f t="shared" si="43"/>
        <v>Loss</v>
      </c>
      <c r="J1128" t="str">
        <f t="shared" si="43"/>
        <v/>
      </c>
      <c r="K1128" t="str">
        <f t="shared" si="43"/>
        <v/>
      </c>
    </row>
    <row r="1129" spans="1:11" x14ac:dyDescent="0.2">
      <c r="A1129" s="2">
        <v>33</v>
      </c>
      <c r="B1129" s="2" t="s">
        <v>45</v>
      </c>
      <c r="C1129" s="2">
        <v>619.42999999999995</v>
      </c>
      <c r="D1129" s="2" t="s">
        <v>22</v>
      </c>
      <c r="E1129">
        <v>2015</v>
      </c>
      <c r="F1129" t="str">
        <f t="shared" si="42"/>
        <v>Profit</v>
      </c>
      <c r="H1129" t="str">
        <f t="shared" si="43"/>
        <v/>
      </c>
      <c r="I1129" t="str">
        <f t="shared" si="43"/>
        <v/>
      </c>
      <c r="J1129" t="str">
        <f t="shared" si="43"/>
        <v/>
      </c>
      <c r="K1129" t="str">
        <f t="shared" si="43"/>
        <v/>
      </c>
    </row>
    <row r="1130" spans="1:11" x14ac:dyDescent="0.2">
      <c r="A1130" s="2">
        <v>46</v>
      </c>
      <c r="B1130" s="2" t="s">
        <v>45</v>
      </c>
      <c r="C1130" s="2">
        <v>-1056.28</v>
      </c>
      <c r="D1130" s="2" t="s">
        <v>29</v>
      </c>
      <c r="E1130">
        <v>2015</v>
      </c>
      <c r="F1130" t="str">
        <f t="shared" si="42"/>
        <v>Loss</v>
      </c>
      <c r="H1130" t="str">
        <f t="shared" si="43"/>
        <v/>
      </c>
      <c r="I1130" t="str">
        <f t="shared" si="43"/>
        <v/>
      </c>
      <c r="J1130" t="str">
        <f t="shared" si="43"/>
        <v/>
      </c>
      <c r="K1130" t="str">
        <f t="shared" si="43"/>
        <v/>
      </c>
    </row>
    <row r="1131" spans="1:11" x14ac:dyDescent="0.2">
      <c r="A1131" s="2">
        <v>17</v>
      </c>
      <c r="B1131" s="2" t="s">
        <v>24</v>
      </c>
      <c r="C1131" s="2">
        <v>53.95</v>
      </c>
      <c r="D1131" s="2" t="s">
        <v>29</v>
      </c>
      <c r="E1131">
        <v>2015</v>
      </c>
      <c r="F1131" t="str">
        <f t="shared" si="42"/>
        <v>Profit</v>
      </c>
      <c r="H1131" t="str">
        <f t="shared" si="43"/>
        <v/>
      </c>
      <c r="I1131" t="str">
        <f t="shared" si="43"/>
        <v/>
      </c>
      <c r="J1131" t="str">
        <f t="shared" si="43"/>
        <v/>
      </c>
      <c r="K1131" t="str">
        <f t="shared" si="43"/>
        <v/>
      </c>
    </row>
    <row r="1132" spans="1:11" x14ac:dyDescent="0.2">
      <c r="A1132" s="2">
        <v>33</v>
      </c>
      <c r="B1132" s="2" t="s">
        <v>24</v>
      </c>
      <c r="C1132" s="2">
        <v>-115.08</v>
      </c>
      <c r="D1132" s="2" t="s">
        <v>38</v>
      </c>
      <c r="E1132">
        <v>2015</v>
      </c>
      <c r="F1132" t="str">
        <f t="shared" si="42"/>
        <v>Loss</v>
      </c>
      <c r="H1132" t="str">
        <f t="shared" si="43"/>
        <v/>
      </c>
      <c r="I1132" t="str">
        <f t="shared" si="43"/>
        <v/>
      </c>
      <c r="J1132" t="str">
        <f t="shared" si="43"/>
        <v/>
      </c>
      <c r="K1132" t="str">
        <f t="shared" si="43"/>
        <v/>
      </c>
    </row>
    <row r="1133" spans="1:11" x14ac:dyDescent="0.2">
      <c r="A1133" s="2">
        <v>9</v>
      </c>
      <c r="B1133" s="2" t="s">
        <v>24</v>
      </c>
      <c r="C1133" s="2">
        <v>-22.38</v>
      </c>
      <c r="D1133" s="2" t="s">
        <v>29</v>
      </c>
      <c r="E1133">
        <v>2015</v>
      </c>
      <c r="F1133" t="str">
        <f t="shared" si="42"/>
        <v>Loss</v>
      </c>
      <c r="H1133" t="str">
        <f t="shared" si="43"/>
        <v/>
      </c>
      <c r="I1133" t="str">
        <f t="shared" si="43"/>
        <v/>
      </c>
      <c r="J1133" t="str">
        <f t="shared" si="43"/>
        <v/>
      </c>
      <c r="K1133" t="str">
        <f t="shared" si="43"/>
        <v/>
      </c>
    </row>
    <row r="1134" spans="1:11" x14ac:dyDescent="0.2">
      <c r="A1134" s="2">
        <v>29</v>
      </c>
      <c r="B1134" s="2" t="s">
        <v>24</v>
      </c>
      <c r="C1134" s="2">
        <v>-20.010000000000002</v>
      </c>
      <c r="D1134" s="2" t="s">
        <v>29</v>
      </c>
      <c r="E1134">
        <v>2015</v>
      </c>
      <c r="F1134" t="str">
        <f t="shared" si="42"/>
        <v>Loss</v>
      </c>
      <c r="H1134" t="str">
        <f t="shared" si="43"/>
        <v/>
      </c>
      <c r="I1134" t="str">
        <f t="shared" si="43"/>
        <v/>
      </c>
      <c r="J1134" t="str">
        <f t="shared" si="43"/>
        <v/>
      </c>
      <c r="K1134" t="str">
        <f t="shared" si="43"/>
        <v/>
      </c>
    </row>
    <row r="1135" spans="1:11" x14ac:dyDescent="0.2">
      <c r="A1135" s="2">
        <v>3</v>
      </c>
      <c r="B1135" s="2" t="s">
        <v>31</v>
      </c>
      <c r="C1135" s="2">
        <v>-313.19</v>
      </c>
      <c r="D1135" s="2" t="s">
        <v>29</v>
      </c>
      <c r="E1135">
        <v>2015</v>
      </c>
      <c r="F1135" t="str">
        <f t="shared" si="42"/>
        <v>Loss</v>
      </c>
      <c r="H1135" t="str">
        <f t="shared" si="43"/>
        <v/>
      </c>
      <c r="I1135" t="str">
        <f t="shared" si="43"/>
        <v>Loss</v>
      </c>
      <c r="J1135" t="str">
        <f t="shared" si="43"/>
        <v/>
      </c>
      <c r="K1135" t="str">
        <f t="shared" si="43"/>
        <v/>
      </c>
    </row>
    <row r="1136" spans="1:11" x14ac:dyDescent="0.2">
      <c r="A1136" s="2">
        <v>23</v>
      </c>
      <c r="B1136" s="2" t="s">
        <v>24</v>
      </c>
      <c r="C1136" s="2">
        <v>-1039.8499999999999</v>
      </c>
      <c r="D1136" s="2" t="s">
        <v>29</v>
      </c>
      <c r="E1136">
        <v>2015</v>
      </c>
      <c r="F1136" t="str">
        <f t="shared" si="42"/>
        <v>Loss</v>
      </c>
      <c r="H1136" t="str">
        <f t="shared" si="43"/>
        <v/>
      </c>
      <c r="I1136" t="str">
        <f t="shared" si="43"/>
        <v/>
      </c>
      <c r="J1136" t="str">
        <f t="shared" si="43"/>
        <v/>
      </c>
      <c r="K1136" t="str">
        <f t="shared" si="43"/>
        <v/>
      </c>
    </row>
    <row r="1137" spans="1:11" x14ac:dyDescent="0.2">
      <c r="A1137" s="2">
        <v>20</v>
      </c>
      <c r="B1137" s="2" t="s">
        <v>24</v>
      </c>
      <c r="C1137" s="2">
        <v>-73.41</v>
      </c>
      <c r="D1137" s="2" t="s">
        <v>29</v>
      </c>
      <c r="E1137">
        <v>2015</v>
      </c>
      <c r="F1137" t="str">
        <f t="shared" si="42"/>
        <v>Loss</v>
      </c>
      <c r="H1137" t="str">
        <f t="shared" si="43"/>
        <v/>
      </c>
      <c r="I1137" t="str">
        <f t="shared" si="43"/>
        <v/>
      </c>
      <c r="J1137" t="str">
        <f t="shared" si="43"/>
        <v/>
      </c>
      <c r="K1137" t="str">
        <f t="shared" si="43"/>
        <v/>
      </c>
    </row>
    <row r="1138" spans="1:11" x14ac:dyDescent="0.2">
      <c r="A1138" s="2">
        <v>20</v>
      </c>
      <c r="B1138" s="2" t="s">
        <v>24</v>
      </c>
      <c r="C1138" s="2">
        <v>18.22</v>
      </c>
      <c r="D1138" s="2" t="s">
        <v>29</v>
      </c>
      <c r="E1138">
        <v>2015</v>
      </c>
      <c r="F1138" t="str">
        <f t="shared" si="42"/>
        <v>Profit</v>
      </c>
      <c r="H1138" t="str">
        <f t="shared" si="43"/>
        <v/>
      </c>
      <c r="I1138" t="str">
        <f t="shared" si="43"/>
        <v/>
      </c>
      <c r="J1138" t="str">
        <f t="shared" si="43"/>
        <v/>
      </c>
      <c r="K1138" t="str">
        <f t="shared" si="43"/>
        <v/>
      </c>
    </row>
    <row r="1139" spans="1:11" x14ac:dyDescent="0.2">
      <c r="A1139" s="2">
        <v>8</v>
      </c>
      <c r="B1139" s="2" t="s">
        <v>24</v>
      </c>
      <c r="C1139" s="2">
        <v>9.48</v>
      </c>
      <c r="D1139" s="2" t="s">
        <v>38</v>
      </c>
      <c r="E1139">
        <v>2015</v>
      </c>
      <c r="F1139" t="str">
        <f t="shared" si="42"/>
        <v>Profit</v>
      </c>
      <c r="H1139" t="str">
        <f t="shared" si="43"/>
        <v/>
      </c>
      <c r="I1139" t="str">
        <f t="shared" si="43"/>
        <v/>
      </c>
      <c r="J1139" t="str">
        <f t="shared" si="43"/>
        <v/>
      </c>
      <c r="K1139" t="str">
        <f t="shared" si="43"/>
        <v/>
      </c>
    </row>
    <row r="1140" spans="1:11" x14ac:dyDescent="0.2">
      <c r="A1140" s="2">
        <v>15</v>
      </c>
      <c r="B1140" s="2" t="s">
        <v>31</v>
      </c>
      <c r="C1140" s="2">
        <v>25.01</v>
      </c>
      <c r="D1140" s="2" t="s">
        <v>29</v>
      </c>
      <c r="E1140">
        <v>2015</v>
      </c>
      <c r="F1140" t="str">
        <f t="shared" si="42"/>
        <v>Profit</v>
      </c>
      <c r="H1140" t="str">
        <f t="shared" si="43"/>
        <v/>
      </c>
      <c r="I1140" t="str">
        <f t="shared" si="43"/>
        <v/>
      </c>
      <c r="J1140" t="str">
        <f t="shared" si="43"/>
        <v/>
      </c>
      <c r="K1140" t="str">
        <f t="shared" si="43"/>
        <v/>
      </c>
    </row>
    <row r="1141" spans="1:11" x14ac:dyDescent="0.2">
      <c r="A1141" s="2">
        <v>32</v>
      </c>
      <c r="B1141" s="2" t="s">
        <v>24</v>
      </c>
      <c r="C1141" s="2">
        <v>-78.930000000000007</v>
      </c>
      <c r="D1141" s="2" t="s">
        <v>29</v>
      </c>
      <c r="E1141">
        <v>2015</v>
      </c>
      <c r="F1141" t="str">
        <f t="shared" si="42"/>
        <v>Loss</v>
      </c>
      <c r="H1141" t="str">
        <f t="shared" si="43"/>
        <v/>
      </c>
      <c r="I1141" t="str">
        <f t="shared" si="43"/>
        <v/>
      </c>
      <c r="J1141" t="str">
        <f t="shared" si="43"/>
        <v/>
      </c>
      <c r="K1141" t="str">
        <f t="shared" si="43"/>
        <v/>
      </c>
    </row>
    <row r="1142" spans="1:11" x14ac:dyDescent="0.2">
      <c r="A1142" s="2">
        <v>27</v>
      </c>
      <c r="B1142" s="2" t="s">
        <v>24</v>
      </c>
      <c r="C1142" s="2">
        <v>-19.04</v>
      </c>
      <c r="D1142" s="2" t="s">
        <v>29</v>
      </c>
      <c r="E1142">
        <v>2015</v>
      </c>
      <c r="F1142" t="str">
        <f t="shared" si="42"/>
        <v>Loss</v>
      </c>
      <c r="H1142" t="str">
        <f t="shared" si="43"/>
        <v/>
      </c>
      <c r="I1142" t="str">
        <f t="shared" si="43"/>
        <v/>
      </c>
      <c r="J1142" t="str">
        <f t="shared" si="43"/>
        <v/>
      </c>
      <c r="K1142" t="str">
        <f t="shared" si="43"/>
        <v/>
      </c>
    </row>
    <row r="1143" spans="1:11" x14ac:dyDescent="0.2">
      <c r="A1143" s="2">
        <v>12</v>
      </c>
      <c r="B1143" s="2" t="s">
        <v>31</v>
      </c>
      <c r="C1143" s="2">
        <v>-177.57</v>
      </c>
      <c r="D1143" s="2" t="s">
        <v>29</v>
      </c>
      <c r="E1143">
        <v>2015</v>
      </c>
      <c r="F1143" t="str">
        <f t="shared" si="42"/>
        <v>Loss</v>
      </c>
      <c r="H1143" t="str">
        <f t="shared" si="43"/>
        <v/>
      </c>
      <c r="I1143" t="str">
        <f t="shared" si="43"/>
        <v/>
      </c>
      <c r="J1143" t="str">
        <f t="shared" si="43"/>
        <v/>
      </c>
      <c r="K1143" t="str">
        <f t="shared" si="43"/>
        <v/>
      </c>
    </row>
    <row r="1144" spans="1:11" x14ac:dyDescent="0.2">
      <c r="A1144" s="2">
        <v>3</v>
      </c>
      <c r="B1144" s="2" t="s">
        <v>24</v>
      </c>
      <c r="C1144" s="2">
        <v>-10.61</v>
      </c>
      <c r="D1144" s="2" t="s">
        <v>29</v>
      </c>
      <c r="E1144">
        <v>2015</v>
      </c>
      <c r="F1144" t="str">
        <f t="shared" si="42"/>
        <v>Loss</v>
      </c>
      <c r="H1144" t="str">
        <f t="shared" si="43"/>
        <v/>
      </c>
      <c r="I1144" t="str">
        <f t="shared" si="43"/>
        <v/>
      </c>
      <c r="J1144" t="str">
        <f t="shared" si="43"/>
        <v/>
      </c>
      <c r="K1144" t="str">
        <f t="shared" si="43"/>
        <v/>
      </c>
    </row>
    <row r="1145" spans="1:11" x14ac:dyDescent="0.2">
      <c r="A1145" s="2">
        <v>28</v>
      </c>
      <c r="B1145" s="2" t="s">
        <v>24</v>
      </c>
      <c r="C1145" s="2">
        <v>592.41</v>
      </c>
      <c r="D1145" s="2" t="s">
        <v>29</v>
      </c>
      <c r="E1145">
        <v>2015</v>
      </c>
      <c r="F1145" t="str">
        <f t="shared" si="42"/>
        <v>Profit</v>
      </c>
      <c r="H1145" t="str">
        <f t="shared" si="43"/>
        <v/>
      </c>
      <c r="I1145" t="str">
        <f t="shared" si="43"/>
        <v/>
      </c>
      <c r="J1145" t="str">
        <f t="shared" si="43"/>
        <v/>
      </c>
      <c r="K1145" t="str">
        <f t="shared" si="43"/>
        <v/>
      </c>
    </row>
    <row r="1146" spans="1:11" x14ac:dyDescent="0.2">
      <c r="A1146" s="2">
        <v>18</v>
      </c>
      <c r="B1146" s="2" t="s">
        <v>45</v>
      </c>
      <c r="C1146" s="2">
        <v>82.93</v>
      </c>
      <c r="D1146" s="2" t="s">
        <v>29</v>
      </c>
      <c r="E1146">
        <v>2015</v>
      </c>
      <c r="F1146" t="str">
        <f t="shared" si="42"/>
        <v>Profit</v>
      </c>
      <c r="H1146" t="str">
        <f t="shared" si="43"/>
        <v/>
      </c>
      <c r="I1146" t="str">
        <f t="shared" si="43"/>
        <v/>
      </c>
      <c r="J1146" t="str">
        <f t="shared" si="43"/>
        <v/>
      </c>
      <c r="K1146" t="str">
        <f t="shared" si="43"/>
        <v/>
      </c>
    </row>
    <row r="1147" spans="1:11" x14ac:dyDescent="0.2">
      <c r="A1147" s="2">
        <v>43</v>
      </c>
      <c r="B1147" s="2" t="s">
        <v>24</v>
      </c>
      <c r="C1147" s="2">
        <v>-32.36</v>
      </c>
      <c r="D1147" s="2" t="s">
        <v>29</v>
      </c>
      <c r="E1147">
        <v>2015</v>
      </c>
      <c r="F1147" t="str">
        <f t="shared" si="42"/>
        <v>Loss</v>
      </c>
      <c r="H1147" t="str">
        <f t="shared" si="43"/>
        <v/>
      </c>
      <c r="I1147" t="str">
        <f t="shared" si="43"/>
        <v/>
      </c>
      <c r="J1147" t="str">
        <f t="shared" si="43"/>
        <v/>
      </c>
      <c r="K1147" t="str">
        <f t="shared" si="43"/>
        <v/>
      </c>
    </row>
    <row r="1148" spans="1:11" x14ac:dyDescent="0.2">
      <c r="A1148" s="2">
        <v>13</v>
      </c>
      <c r="B1148" s="2" t="s">
        <v>24</v>
      </c>
      <c r="C1148" s="2">
        <v>-26.14</v>
      </c>
      <c r="D1148" s="2" t="s">
        <v>29</v>
      </c>
      <c r="E1148">
        <v>2015</v>
      </c>
      <c r="F1148" t="str">
        <f t="shared" si="42"/>
        <v>Loss</v>
      </c>
      <c r="H1148" t="str">
        <f t="shared" si="43"/>
        <v/>
      </c>
      <c r="I1148" t="str">
        <f t="shared" si="43"/>
        <v/>
      </c>
      <c r="J1148" t="str">
        <f t="shared" si="43"/>
        <v/>
      </c>
      <c r="K1148" t="str">
        <f t="shared" si="43"/>
        <v/>
      </c>
    </row>
    <row r="1149" spans="1:11" x14ac:dyDescent="0.2">
      <c r="A1149" s="2">
        <v>40</v>
      </c>
      <c r="B1149" s="2" t="s">
        <v>24</v>
      </c>
      <c r="C1149" s="2">
        <v>172.7</v>
      </c>
      <c r="D1149" s="2" t="s">
        <v>29</v>
      </c>
      <c r="E1149">
        <v>2015</v>
      </c>
      <c r="F1149" t="str">
        <f t="shared" si="42"/>
        <v>Profit</v>
      </c>
      <c r="H1149" t="str">
        <f t="shared" si="43"/>
        <v/>
      </c>
      <c r="I1149" t="str">
        <f t="shared" si="43"/>
        <v/>
      </c>
      <c r="J1149" t="str">
        <f t="shared" si="43"/>
        <v/>
      </c>
      <c r="K1149" t="str">
        <f t="shared" si="43"/>
        <v/>
      </c>
    </row>
    <row r="1150" spans="1:11" x14ac:dyDescent="0.2">
      <c r="A1150" s="2">
        <v>46</v>
      </c>
      <c r="B1150" s="2" t="s">
        <v>24</v>
      </c>
      <c r="C1150" s="2">
        <v>151.44</v>
      </c>
      <c r="D1150" s="2" t="s">
        <v>29</v>
      </c>
      <c r="E1150">
        <v>2015</v>
      </c>
      <c r="F1150" t="str">
        <f t="shared" si="42"/>
        <v>Profit</v>
      </c>
      <c r="H1150" t="str">
        <f t="shared" si="43"/>
        <v/>
      </c>
      <c r="I1150" t="str">
        <f t="shared" si="43"/>
        <v/>
      </c>
      <c r="J1150" t="str">
        <f t="shared" si="43"/>
        <v/>
      </c>
      <c r="K1150" t="str">
        <f t="shared" si="43"/>
        <v/>
      </c>
    </row>
    <row r="1151" spans="1:11" x14ac:dyDescent="0.2">
      <c r="A1151" s="2">
        <v>31</v>
      </c>
      <c r="B1151" s="2" t="s">
        <v>31</v>
      </c>
      <c r="C1151" s="2">
        <v>580.73</v>
      </c>
      <c r="D1151" s="2" t="s">
        <v>22</v>
      </c>
      <c r="E1151">
        <v>2015</v>
      </c>
      <c r="F1151" t="str">
        <f t="shared" si="42"/>
        <v>Profit</v>
      </c>
      <c r="H1151" t="str">
        <f t="shared" si="43"/>
        <v/>
      </c>
      <c r="I1151" t="str">
        <f t="shared" si="43"/>
        <v/>
      </c>
      <c r="J1151" t="str">
        <f t="shared" si="43"/>
        <v/>
      </c>
      <c r="K1151" t="str">
        <f t="shared" si="43"/>
        <v/>
      </c>
    </row>
    <row r="1152" spans="1:11" x14ac:dyDescent="0.2">
      <c r="A1152" s="2">
        <v>15</v>
      </c>
      <c r="B1152" s="2" t="s">
        <v>45</v>
      </c>
      <c r="C1152" s="2">
        <v>404.77</v>
      </c>
      <c r="D1152" s="2" t="s">
        <v>66</v>
      </c>
      <c r="E1152">
        <v>2015</v>
      </c>
      <c r="F1152" t="str">
        <f t="shared" si="42"/>
        <v>Profit</v>
      </c>
      <c r="H1152" t="str">
        <f t="shared" si="43"/>
        <v/>
      </c>
      <c r="I1152" t="str">
        <f t="shared" si="43"/>
        <v/>
      </c>
      <c r="J1152" t="str">
        <f t="shared" si="43"/>
        <v/>
      </c>
      <c r="K1152" t="str">
        <f t="shared" si="43"/>
        <v/>
      </c>
    </row>
    <row r="1153" spans="1:11" x14ac:dyDescent="0.2">
      <c r="A1153" s="2">
        <v>25</v>
      </c>
      <c r="B1153" s="2" t="s">
        <v>24</v>
      </c>
      <c r="C1153" s="2">
        <v>-115.59</v>
      </c>
      <c r="D1153" s="2" t="s">
        <v>66</v>
      </c>
      <c r="E1153">
        <v>2015</v>
      </c>
      <c r="F1153" t="str">
        <f t="shared" si="42"/>
        <v>Loss</v>
      </c>
      <c r="H1153" t="str">
        <f t="shared" si="43"/>
        <v/>
      </c>
      <c r="I1153" t="str">
        <f t="shared" si="43"/>
        <v/>
      </c>
      <c r="J1153" t="str">
        <f t="shared" si="43"/>
        <v/>
      </c>
      <c r="K1153" t="str">
        <f t="shared" si="43"/>
        <v/>
      </c>
    </row>
    <row r="1154" spans="1:11" x14ac:dyDescent="0.2">
      <c r="A1154" s="2">
        <v>20</v>
      </c>
      <c r="B1154" s="2" t="s">
        <v>24</v>
      </c>
      <c r="C1154" s="2">
        <v>18.28</v>
      </c>
      <c r="D1154" s="2" t="s">
        <v>66</v>
      </c>
      <c r="E1154">
        <v>2015</v>
      </c>
      <c r="F1154" t="str">
        <f t="shared" si="42"/>
        <v>Profit</v>
      </c>
      <c r="H1154" t="str">
        <f t="shared" si="43"/>
        <v/>
      </c>
      <c r="I1154" t="str">
        <f t="shared" si="43"/>
        <v/>
      </c>
      <c r="J1154" t="str">
        <f t="shared" si="43"/>
        <v/>
      </c>
      <c r="K1154" t="str">
        <f t="shared" si="43"/>
        <v/>
      </c>
    </row>
    <row r="1155" spans="1:11" x14ac:dyDescent="0.2">
      <c r="A1155" s="2">
        <v>32</v>
      </c>
      <c r="B1155" s="2" t="s">
        <v>45</v>
      </c>
      <c r="C1155" s="2">
        <v>-133.13999999999999</v>
      </c>
      <c r="D1155" s="2" t="s">
        <v>38</v>
      </c>
      <c r="E1155">
        <v>2015</v>
      </c>
      <c r="F1155" t="str">
        <f t="shared" ref="F1155:F1218" si="44">IF(C1155&lt;0,"Loss","Profit")</f>
        <v>Loss</v>
      </c>
      <c r="H1155" t="str">
        <f t="shared" si="43"/>
        <v/>
      </c>
      <c r="I1155" t="str">
        <f t="shared" si="43"/>
        <v/>
      </c>
      <c r="J1155" t="str">
        <f t="shared" si="43"/>
        <v/>
      </c>
      <c r="K1155" t="str">
        <f t="shared" si="43"/>
        <v/>
      </c>
    </row>
    <row r="1156" spans="1:11" x14ac:dyDescent="0.2">
      <c r="A1156" s="2">
        <v>50</v>
      </c>
      <c r="B1156" s="2" t="s">
        <v>24</v>
      </c>
      <c r="C1156" s="2">
        <v>845.95</v>
      </c>
      <c r="D1156" s="2" t="s">
        <v>22</v>
      </c>
      <c r="E1156">
        <v>2015</v>
      </c>
      <c r="F1156" t="str">
        <f t="shared" si="44"/>
        <v>Profit</v>
      </c>
      <c r="H1156" t="str">
        <f t="shared" si="43"/>
        <v/>
      </c>
      <c r="I1156" t="str">
        <f t="shared" si="43"/>
        <v/>
      </c>
      <c r="J1156" t="str">
        <f t="shared" si="43"/>
        <v/>
      </c>
      <c r="K1156" t="str">
        <f t="shared" si="43"/>
        <v/>
      </c>
    </row>
    <row r="1157" spans="1:11" x14ac:dyDescent="0.2">
      <c r="A1157" s="2">
        <v>15</v>
      </c>
      <c r="B1157" s="2" t="s">
        <v>31</v>
      </c>
      <c r="C1157" s="2">
        <v>-48.97</v>
      </c>
      <c r="D1157" s="2" t="s">
        <v>29</v>
      </c>
      <c r="E1157">
        <v>2015</v>
      </c>
      <c r="F1157" t="str">
        <f t="shared" si="44"/>
        <v>Loss</v>
      </c>
      <c r="H1157" t="str">
        <f t="shared" si="43"/>
        <v/>
      </c>
      <c r="I1157" t="str">
        <f t="shared" si="43"/>
        <v/>
      </c>
      <c r="J1157" t="str">
        <f t="shared" si="43"/>
        <v/>
      </c>
      <c r="K1157" t="str">
        <f t="shared" si="43"/>
        <v/>
      </c>
    </row>
    <row r="1158" spans="1:11" x14ac:dyDescent="0.2">
      <c r="A1158" s="2">
        <v>31</v>
      </c>
      <c r="B1158" s="2" t="s">
        <v>24</v>
      </c>
      <c r="C1158" s="2">
        <v>74.28</v>
      </c>
      <c r="D1158" s="2" t="s">
        <v>29</v>
      </c>
      <c r="E1158">
        <v>2015</v>
      </c>
      <c r="F1158" t="str">
        <f t="shared" si="44"/>
        <v>Profit</v>
      </c>
      <c r="H1158" t="str">
        <f t="shared" si="43"/>
        <v/>
      </c>
      <c r="I1158" t="str">
        <f t="shared" si="43"/>
        <v/>
      </c>
      <c r="J1158" t="str">
        <f t="shared" si="43"/>
        <v/>
      </c>
      <c r="K1158" t="str">
        <f t="shared" si="43"/>
        <v/>
      </c>
    </row>
    <row r="1159" spans="1:11" x14ac:dyDescent="0.2">
      <c r="A1159" s="2">
        <v>20</v>
      </c>
      <c r="B1159" s="2" t="s">
        <v>24</v>
      </c>
      <c r="C1159" s="2">
        <v>-88.71</v>
      </c>
      <c r="D1159" s="2" t="s">
        <v>29</v>
      </c>
      <c r="E1159">
        <v>2015</v>
      </c>
      <c r="F1159" t="str">
        <f t="shared" si="44"/>
        <v>Loss</v>
      </c>
      <c r="H1159" t="str">
        <f t="shared" si="43"/>
        <v/>
      </c>
      <c r="I1159" t="str">
        <f t="shared" si="43"/>
        <v/>
      </c>
      <c r="J1159" t="str">
        <f t="shared" si="43"/>
        <v/>
      </c>
      <c r="K1159" t="str">
        <f t="shared" si="43"/>
        <v/>
      </c>
    </row>
    <row r="1160" spans="1:11" x14ac:dyDescent="0.2">
      <c r="A1160" s="2">
        <v>4</v>
      </c>
      <c r="B1160" s="2" t="s">
        <v>31</v>
      </c>
      <c r="C1160" s="2">
        <v>-120.59</v>
      </c>
      <c r="D1160" s="2" t="s">
        <v>29</v>
      </c>
      <c r="E1160">
        <v>2015</v>
      </c>
      <c r="F1160" t="str">
        <f t="shared" si="44"/>
        <v>Loss</v>
      </c>
      <c r="H1160" t="str">
        <f t="shared" si="43"/>
        <v/>
      </c>
      <c r="I1160" t="str">
        <f t="shared" si="43"/>
        <v>Loss</v>
      </c>
      <c r="J1160" t="str">
        <f t="shared" si="43"/>
        <v/>
      </c>
      <c r="K1160" t="str">
        <f t="shared" si="43"/>
        <v/>
      </c>
    </row>
    <row r="1161" spans="1:11" x14ac:dyDescent="0.2">
      <c r="A1161" s="2">
        <v>26</v>
      </c>
      <c r="B1161" s="2" t="s">
        <v>45</v>
      </c>
      <c r="C1161" s="2">
        <v>-367.42</v>
      </c>
      <c r="D1161" s="2" t="s">
        <v>29</v>
      </c>
      <c r="E1161">
        <v>2015</v>
      </c>
      <c r="F1161" t="str">
        <f t="shared" si="44"/>
        <v>Loss</v>
      </c>
      <c r="H1161" t="str">
        <f t="shared" si="43"/>
        <v/>
      </c>
      <c r="I1161" t="str">
        <f t="shared" si="43"/>
        <v/>
      </c>
      <c r="J1161" t="str">
        <f t="shared" si="43"/>
        <v/>
      </c>
      <c r="K1161" t="str">
        <f t="shared" si="43"/>
        <v/>
      </c>
    </row>
    <row r="1162" spans="1:11" x14ac:dyDescent="0.2">
      <c r="A1162" s="2">
        <v>21</v>
      </c>
      <c r="B1162" s="2" t="s">
        <v>24</v>
      </c>
      <c r="C1162" s="2">
        <v>-48.17</v>
      </c>
      <c r="D1162" s="2" t="s">
        <v>29</v>
      </c>
      <c r="E1162">
        <v>2015</v>
      </c>
      <c r="F1162" t="str">
        <f t="shared" si="44"/>
        <v>Loss</v>
      </c>
      <c r="H1162" t="str">
        <f t="shared" si="43"/>
        <v/>
      </c>
      <c r="I1162" t="str">
        <f t="shared" si="43"/>
        <v/>
      </c>
      <c r="J1162" t="str">
        <f t="shared" si="43"/>
        <v/>
      </c>
      <c r="K1162" t="str">
        <f t="shared" si="43"/>
        <v/>
      </c>
    </row>
    <row r="1163" spans="1:11" x14ac:dyDescent="0.2">
      <c r="A1163" s="2">
        <v>44</v>
      </c>
      <c r="B1163" s="2" t="s">
        <v>24</v>
      </c>
      <c r="C1163" s="2">
        <v>891.43</v>
      </c>
      <c r="D1163" s="2" t="s">
        <v>38</v>
      </c>
      <c r="E1163">
        <v>2015</v>
      </c>
      <c r="F1163" t="str">
        <f t="shared" si="44"/>
        <v>Profit</v>
      </c>
      <c r="H1163" t="str">
        <f t="shared" si="43"/>
        <v/>
      </c>
      <c r="I1163" t="str">
        <f t="shared" si="43"/>
        <v/>
      </c>
      <c r="J1163" t="str">
        <f t="shared" si="43"/>
        <v/>
      </c>
      <c r="K1163" t="str">
        <f t="shared" si="43"/>
        <v/>
      </c>
    </row>
    <row r="1164" spans="1:11" x14ac:dyDescent="0.2">
      <c r="A1164" s="2">
        <v>46</v>
      </c>
      <c r="B1164" s="2" t="s">
        <v>24</v>
      </c>
      <c r="C1164" s="2">
        <v>-82.92</v>
      </c>
      <c r="D1164" s="2" t="s">
        <v>38</v>
      </c>
      <c r="E1164">
        <v>2015</v>
      </c>
      <c r="F1164" t="str">
        <f t="shared" si="44"/>
        <v>Loss</v>
      </c>
      <c r="H1164" t="str">
        <f t="shared" si="43"/>
        <v/>
      </c>
      <c r="I1164" t="str">
        <f t="shared" si="43"/>
        <v/>
      </c>
      <c r="J1164" t="str">
        <f t="shared" si="43"/>
        <v/>
      </c>
      <c r="K1164" t="str">
        <f t="shared" si="43"/>
        <v/>
      </c>
    </row>
    <row r="1165" spans="1:11" x14ac:dyDescent="0.2">
      <c r="A1165" s="2">
        <v>38</v>
      </c>
      <c r="B1165" s="2" t="s">
        <v>24</v>
      </c>
      <c r="C1165" s="2">
        <v>-107.32</v>
      </c>
      <c r="D1165" s="2" t="s">
        <v>29</v>
      </c>
      <c r="E1165">
        <v>2015</v>
      </c>
      <c r="F1165" t="str">
        <f t="shared" si="44"/>
        <v>Loss</v>
      </c>
      <c r="H1165" t="str">
        <f t="shared" si="43"/>
        <v/>
      </c>
      <c r="I1165" t="str">
        <f t="shared" si="43"/>
        <v/>
      </c>
      <c r="J1165" t="str">
        <f t="shared" si="43"/>
        <v/>
      </c>
      <c r="K1165" t="str">
        <f t="shared" si="43"/>
        <v/>
      </c>
    </row>
    <row r="1166" spans="1:11" x14ac:dyDescent="0.2">
      <c r="A1166" s="2">
        <v>11</v>
      </c>
      <c r="B1166" s="2" t="s">
        <v>45</v>
      </c>
      <c r="C1166" s="2">
        <v>94.69</v>
      </c>
      <c r="D1166" s="2" t="s">
        <v>38</v>
      </c>
      <c r="E1166">
        <v>2015</v>
      </c>
      <c r="F1166" t="str">
        <f t="shared" si="44"/>
        <v>Profit</v>
      </c>
      <c r="H1166" t="str">
        <f t="shared" si="43"/>
        <v/>
      </c>
      <c r="I1166" t="str">
        <f t="shared" si="43"/>
        <v/>
      </c>
      <c r="J1166" t="str">
        <f t="shared" si="43"/>
        <v/>
      </c>
      <c r="K1166" t="str">
        <f t="shared" si="43"/>
        <v/>
      </c>
    </row>
    <row r="1167" spans="1:11" x14ac:dyDescent="0.2">
      <c r="A1167" s="2">
        <v>20</v>
      </c>
      <c r="B1167" s="2" t="s">
        <v>31</v>
      </c>
      <c r="C1167" s="2">
        <v>88.47</v>
      </c>
      <c r="D1167" s="2" t="s">
        <v>29</v>
      </c>
      <c r="E1167">
        <v>2015</v>
      </c>
      <c r="F1167" t="str">
        <f t="shared" si="44"/>
        <v>Profit</v>
      </c>
      <c r="H1167" t="str">
        <f t="shared" si="43"/>
        <v/>
      </c>
      <c r="I1167" t="str">
        <f t="shared" si="43"/>
        <v/>
      </c>
      <c r="J1167" t="str">
        <f t="shared" si="43"/>
        <v/>
      </c>
      <c r="K1167" t="str">
        <f t="shared" si="43"/>
        <v/>
      </c>
    </row>
    <row r="1168" spans="1:11" x14ac:dyDescent="0.2">
      <c r="A1168" s="2">
        <v>11</v>
      </c>
      <c r="B1168" s="2" t="s">
        <v>31</v>
      </c>
      <c r="C1168" s="2">
        <v>-91.13</v>
      </c>
      <c r="D1168" s="2" t="s">
        <v>29</v>
      </c>
      <c r="E1168">
        <v>2015</v>
      </c>
      <c r="F1168" t="str">
        <f t="shared" si="44"/>
        <v>Loss</v>
      </c>
      <c r="H1168" t="str">
        <f t="shared" si="43"/>
        <v/>
      </c>
      <c r="I1168" t="str">
        <f t="shared" si="43"/>
        <v/>
      </c>
      <c r="J1168" t="str">
        <f t="shared" si="43"/>
        <v/>
      </c>
      <c r="K1168" t="str">
        <f t="shared" si="43"/>
        <v/>
      </c>
    </row>
    <row r="1169" spans="1:11" x14ac:dyDescent="0.2">
      <c r="A1169" s="2">
        <v>10</v>
      </c>
      <c r="B1169" s="2" t="s">
        <v>24</v>
      </c>
      <c r="C1169" s="2">
        <v>17.41</v>
      </c>
      <c r="D1169" s="2" t="s">
        <v>29</v>
      </c>
      <c r="E1169">
        <v>2015</v>
      </c>
      <c r="F1169" t="str">
        <f t="shared" si="44"/>
        <v>Profit</v>
      </c>
      <c r="H1169" t="str">
        <f t="shared" si="43"/>
        <v/>
      </c>
      <c r="I1169" t="str">
        <f t="shared" si="43"/>
        <v/>
      </c>
      <c r="J1169" t="str">
        <f t="shared" si="43"/>
        <v/>
      </c>
      <c r="K1169" t="str">
        <f t="shared" si="43"/>
        <v/>
      </c>
    </row>
    <row r="1170" spans="1:11" x14ac:dyDescent="0.2">
      <c r="A1170" s="2">
        <v>18</v>
      </c>
      <c r="B1170" s="2" t="s">
        <v>24</v>
      </c>
      <c r="C1170" s="2">
        <v>1599.01</v>
      </c>
      <c r="D1170" s="2" t="s">
        <v>29</v>
      </c>
      <c r="E1170">
        <v>2015</v>
      </c>
      <c r="F1170" t="str">
        <f t="shared" si="44"/>
        <v>Profit</v>
      </c>
      <c r="H1170" t="str">
        <f t="shared" si="43"/>
        <v/>
      </c>
      <c r="I1170" t="str">
        <f t="shared" si="43"/>
        <v/>
      </c>
      <c r="J1170" t="str">
        <f t="shared" si="43"/>
        <v/>
      </c>
      <c r="K1170" t="str">
        <f t="shared" si="43"/>
        <v/>
      </c>
    </row>
    <row r="1171" spans="1:11" x14ac:dyDescent="0.2">
      <c r="A1171" s="2">
        <v>16</v>
      </c>
      <c r="B1171" s="2" t="s">
        <v>24</v>
      </c>
      <c r="C1171" s="2">
        <v>254.38</v>
      </c>
      <c r="D1171" s="2" t="s">
        <v>29</v>
      </c>
      <c r="E1171">
        <v>2015</v>
      </c>
      <c r="F1171" t="str">
        <f t="shared" si="44"/>
        <v>Profit</v>
      </c>
      <c r="H1171" t="str">
        <f t="shared" si="43"/>
        <v/>
      </c>
      <c r="I1171" t="str">
        <f t="shared" si="43"/>
        <v/>
      </c>
      <c r="J1171" t="str">
        <f t="shared" si="43"/>
        <v/>
      </c>
      <c r="K1171" t="str">
        <f t="shared" si="43"/>
        <v/>
      </c>
    </row>
    <row r="1172" spans="1:11" x14ac:dyDescent="0.2">
      <c r="A1172" s="2">
        <v>30</v>
      </c>
      <c r="B1172" s="2" t="s">
        <v>45</v>
      </c>
      <c r="C1172" s="2">
        <v>-438.38</v>
      </c>
      <c r="D1172" s="2" t="s">
        <v>22</v>
      </c>
      <c r="E1172">
        <v>2015</v>
      </c>
      <c r="F1172" t="str">
        <f t="shared" si="44"/>
        <v>Loss</v>
      </c>
      <c r="H1172" t="str">
        <f t="shared" si="43"/>
        <v/>
      </c>
      <c r="I1172" t="str">
        <f t="shared" si="43"/>
        <v/>
      </c>
      <c r="J1172" t="str">
        <f t="shared" si="43"/>
        <v/>
      </c>
      <c r="K1172" t="str">
        <f t="shared" si="43"/>
        <v/>
      </c>
    </row>
    <row r="1173" spans="1:11" x14ac:dyDescent="0.2">
      <c r="A1173" s="2">
        <v>26</v>
      </c>
      <c r="B1173" s="2" t="s">
        <v>45</v>
      </c>
      <c r="C1173" s="2">
        <v>-1081.03</v>
      </c>
      <c r="D1173" s="2" t="s">
        <v>22</v>
      </c>
      <c r="E1173">
        <v>2015</v>
      </c>
      <c r="F1173" t="str">
        <f t="shared" si="44"/>
        <v>Loss</v>
      </c>
      <c r="H1173" t="str">
        <f t="shared" si="43"/>
        <v/>
      </c>
      <c r="I1173" t="str">
        <f t="shared" si="43"/>
        <v/>
      </c>
      <c r="J1173" t="str">
        <f t="shared" si="43"/>
        <v/>
      </c>
      <c r="K1173" t="str">
        <f t="shared" si="43"/>
        <v/>
      </c>
    </row>
    <row r="1174" spans="1:11" x14ac:dyDescent="0.2">
      <c r="A1174" s="2">
        <v>5</v>
      </c>
      <c r="B1174" s="2" t="s">
        <v>31</v>
      </c>
      <c r="C1174" s="2">
        <v>-1037.31</v>
      </c>
      <c r="D1174" s="2" t="s">
        <v>22</v>
      </c>
      <c r="E1174">
        <v>2015</v>
      </c>
      <c r="F1174" t="str">
        <f t="shared" si="44"/>
        <v>Loss</v>
      </c>
      <c r="H1174" t="str">
        <f t="shared" si="43"/>
        <v>Loss</v>
      </c>
      <c r="I1174" t="str">
        <f t="shared" si="43"/>
        <v/>
      </c>
      <c r="J1174" t="str">
        <f t="shared" si="43"/>
        <v/>
      </c>
      <c r="K1174" t="str">
        <f t="shared" si="43"/>
        <v/>
      </c>
    </row>
    <row r="1175" spans="1:11" x14ac:dyDescent="0.2">
      <c r="A1175" s="2">
        <v>11</v>
      </c>
      <c r="B1175" s="2" t="s">
        <v>24</v>
      </c>
      <c r="C1175" s="2">
        <v>-35.54</v>
      </c>
      <c r="D1175" s="2" t="s">
        <v>22</v>
      </c>
      <c r="E1175">
        <v>2015</v>
      </c>
      <c r="F1175" t="str">
        <f t="shared" si="44"/>
        <v>Loss</v>
      </c>
      <c r="H1175" t="str">
        <f t="shared" si="43"/>
        <v/>
      </c>
      <c r="I1175" t="str">
        <f t="shared" si="43"/>
        <v/>
      </c>
      <c r="J1175" t="str">
        <f t="shared" si="43"/>
        <v/>
      </c>
      <c r="K1175" t="str">
        <f t="shared" ref="I1175:K1236" si="45">IF($D1175=K$1,IF($B1175="Technology",IF($A1175&lt;11,$F1175,""),""),"")</f>
        <v/>
      </c>
    </row>
    <row r="1176" spans="1:11" x14ac:dyDescent="0.2">
      <c r="A1176" s="2">
        <v>42</v>
      </c>
      <c r="B1176" s="2" t="s">
        <v>45</v>
      </c>
      <c r="C1176" s="2">
        <v>-169.54</v>
      </c>
      <c r="D1176" s="2" t="s">
        <v>22</v>
      </c>
      <c r="E1176">
        <v>2015</v>
      </c>
      <c r="F1176" t="str">
        <f t="shared" si="44"/>
        <v>Loss</v>
      </c>
      <c r="H1176" t="str">
        <f t="shared" ref="H1176:K1239" si="46">IF($D1176=H$1,IF($B1176="Technology",IF($A1176&lt;11,$F1176,""),""),"")</f>
        <v/>
      </c>
      <c r="I1176" t="str">
        <f t="shared" si="45"/>
        <v/>
      </c>
      <c r="J1176" t="str">
        <f t="shared" si="45"/>
        <v/>
      </c>
      <c r="K1176" t="str">
        <f t="shared" si="45"/>
        <v/>
      </c>
    </row>
    <row r="1177" spans="1:11" x14ac:dyDescent="0.2">
      <c r="A1177" s="2">
        <v>18</v>
      </c>
      <c r="B1177" s="2" t="s">
        <v>24</v>
      </c>
      <c r="C1177" s="2">
        <v>34.270000000000003</v>
      </c>
      <c r="D1177" s="2" t="s">
        <v>29</v>
      </c>
      <c r="E1177">
        <v>2015</v>
      </c>
      <c r="F1177" t="str">
        <f t="shared" si="44"/>
        <v>Profit</v>
      </c>
      <c r="H1177" t="str">
        <f t="shared" si="46"/>
        <v/>
      </c>
      <c r="I1177" t="str">
        <f t="shared" si="45"/>
        <v/>
      </c>
      <c r="J1177" t="str">
        <f t="shared" si="45"/>
        <v/>
      </c>
      <c r="K1177" t="str">
        <f t="shared" si="45"/>
        <v/>
      </c>
    </row>
    <row r="1178" spans="1:11" x14ac:dyDescent="0.2">
      <c r="A1178" s="2">
        <v>44</v>
      </c>
      <c r="B1178" s="2" t="s">
        <v>24</v>
      </c>
      <c r="C1178" s="2">
        <v>-145.5</v>
      </c>
      <c r="D1178" s="2" t="s">
        <v>29</v>
      </c>
      <c r="E1178">
        <v>2015</v>
      </c>
      <c r="F1178" t="str">
        <f t="shared" si="44"/>
        <v>Loss</v>
      </c>
      <c r="H1178" t="str">
        <f t="shared" si="46"/>
        <v/>
      </c>
      <c r="I1178" t="str">
        <f t="shared" si="45"/>
        <v/>
      </c>
      <c r="J1178" t="str">
        <f t="shared" si="45"/>
        <v/>
      </c>
      <c r="K1178" t="str">
        <f t="shared" si="45"/>
        <v/>
      </c>
    </row>
    <row r="1179" spans="1:11" x14ac:dyDescent="0.2">
      <c r="A1179" s="2">
        <v>48</v>
      </c>
      <c r="B1179" s="2" t="s">
        <v>45</v>
      </c>
      <c r="C1179" s="2">
        <v>-145.13</v>
      </c>
      <c r="D1179" s="2" t="s">
        <v>29</v>
      </c>
      <c r="E1179">
        <v>2015</v>
      </c>
      <c r="F1179" t="str">
        <f t="shared" si="44"/>
        <v>Loss</v>
      </c>
      <c r="H1179" t="str">
        <f t="shared" si="46"/>
        <v/>
      </c>
      <c r="I1179" t="str">
        <f t="shared" si="45"/>
        <v/>
      </c>
      <c r="J1179" t="str">
        <f t="shared" si="45"/>
        <v/>
      </c>
      <c r="K1179" t="str">
        <f t="shared" si="45"/>
        <v/>
      </c>
    </row>
    <row r="1180" spans="1:11" x14ac:dyDescent="0.2">
      <c r="A1180" s="2">
        <v>19</v>
      </c>
      <c r="B1180" s="2" t="s">
        <v>45</v>
      </c>
      <c r="C1180" s="2">
        <v>-163.08000000000001</v>
      </c>
      <c r="D1180" s="2" t="s">
        <v>29</v>
      </c>
      <c r="E1180">
        <v>2015</v>
      </c>
      <c r="F1180" t="str">
        <f t="shared" si="44"/>
        <v>Loss</v>
      </c>
      <c r="H1180" t="str">
        <f t="shared" si="46"/>
        <v/>
      </c>
      <c r="I1180" t="str">
        <f t="shared" si="45"/>
        <v/>
      </c>
      <c r="J1180" t="str">
        <f t="shared" si="45"/>
        <v/>
      </c>
      <c r="K1180" t="str">
        <f t="shared" si="45"/>
        <v/>
      </c>
    </row>
    <row r="1181" spans="1:11" x14ac:dyDescent="0.2">
      <c r="A1181" s="2">
        <v>3</v>
      </c>
      <c r="B1181" s="2" t="s">
        <v>24</v>
      </c>
      <c r="C1181" s="2">
        <v>-43.94</v>
      </c>
      <c r="D1181" s="2" t="s">
        <v>29</v>
      </c>
      <c r="E1181">
        <v>2015</v>
      </c>
      <c r="F1181" t="str">
        <f t="shared" si="44"/>
        <v>Loss</v>
      </c>
      <c r="H1181" t="str">
        <f t="shared" si="46"/>
        <v/>
      </c>
      <c r="I1181" t="str">
        <f t="shared" si="45"/>
        <v/>
      </c>
      <c r="J1181" t="str">
        <f t="shared" si="45"/>
        <v/>
      </c>
      <c r="K1181" t="str">
        <f t="shared" si="45"/>
        <v/>
      </c>
    </row>
    <row r="1182" spans="1:11" x14ac:dyDescent="0.2">
      <c r="A1182" s="2">
        <v>22</v>
      </c>
      <c r="B1182" s="2" t="s">
        <v>31</v>
      </c>
      <c r="C1182" s="2">
        <v>734.46</v>
      </c>
      <c r="D1182" s="2" t="s">
        <v>29</v>
      </c>
      <c r="E1182">
        <v>2015</v>
      </c>
      <c r="F1182" t="str">
        <f t="shared" si="44"/>
        <v>Profit</v>
      </c>
      <c r="H1182" t="str">
        <f t="shared" si="46"/>
        <v/>
      </c>
      <c r="I1182" t="str">
        <f t="shared" si="45"/>
        <v/>
      </c>
      <c r="J1182" t="str">
        <f t="shared" si="45"/>
        <v/>
      </c>
      <c r="K1182" t="str">
        <f t="shared" si="45"/>
        <v/>
      </c>
    </row>
    <row r="1183" spans="1:11" x14ac:dyDescent="0.2">
      <c r="A1183" s="2">
        <v>46</v>
      </c>
      <c r="B1183" s="2" t="s">
        <v>31</v>
      </c>
      <c r="C1183" s="2">
        <v>-130.46</v>
      </c>
      <c r="D1183" s="2" t="s">
        <v>29</v>
      </c>
      <c r="E1183">
        <v>2015</v>
      </c>
      <c r="F1183" t="str">
        <f t="shared" si="44"/>
        <v>Loss</v>
      </c>
      <c r="H1183" t="str">
        <f t="shared" si="46"/>
        <v/>
      </c>
      <c r="I1183" t="str">
        <f t="shared" si="45"/>
        <v/>
      </c>
      <c r="J1183" t="str">
        <f t="shared" si="45"/>
        <v/>
      </c>
      <c r="K1183" t="str">
        <f t="shared" si="45"/>
        <v/>
      </c>
    </row>
    <row r="1184" spans="1:11" x14ac:dyDescent="0.2">
      <c r="A1184" s="2">
        <v>43</v>
      </c>
      <c r="B1184" s="2" t="s">
        <v>31</v>
      </c>
      <c r="C1184" s="2">
        <v>117.14</v>
      </c>
      <c r="D1184" s="2" t="s">
        <v>29</v>
      </c>
      <c r="E1184">
        <v>2015</v>
      </c>
      <c r="F1184" t="str">
        <f t="shared" si="44"/>
        <v>Profit</v>
      </c>
      <c r="H1184" t="str">
        <f t="shared" si="46"/>
        <v/>
      </c>
      <c r="I1184" t="str">
        <f t="shared" si="45"/>
        <v/>
      </c>
      <c r="J1184" t="str">
        <f t="shared" si="45"/>
        <v/>
      </c>
      <c r="K1184" t="str">
        <f t="shared" si="45"/>
        <v/>
      </c>
    </row>
    <row r="1185" spans="1:11" x14ac:dyDescent="0.2">
      <c r="A1185" s="2">
        <v>30</v>
      </c>
      <c r="B1185" s="2" t="s">
        <v>31</v>
      </c>
      <c r="C1185" s="2">
        <v>793.91</v>
      </c>
      <c r="D1185" s="2" t="s">
        <v>29</v>
      </c>
      <c r="E1185">
        <v>2015</v>
      </c>
      <c r="F1185" t="str">
        <f t="shared" si="44"/>
        <v>Profit</v>
      </c>
      <c r="H1185" t="str">
        <f t="shared" si="46"/>
        <v/>
      </c>
      <c r="I1185" t="str">
        <f t="shared" si="45"/>
        <v/>
      </c>
      <c r="J1185" t="str">
        <f t="shared" si="45"/>
        <v/>
      </c>
      <c r="K1185" t="str">
        <f t="shared" si="45"/>
        <v/>
      </c>
    </row>
    <row r="1186" spans="1:11" x14ac:dyDescent="0.2">
      <c r="A1186" s="2">
        <v>38</v>
      </c>
      <c r="B1186" s="2" t="s">
        <v>24</v>
      </c>
      <c r="C1186" s="2">
        <v>-962.27</v>
      </c>
      <c r="D1186" s="2" t="s">
        <v>29</v>
      </c>
      <c r="E1186">
        <v>2015</v>
      </c>
      <c r="F1186" t="str">
        <f t="shared" si="44"/>
        <v>Loss</v>
      </c>
      <c r="H1186" t="str">
        <f t="shared" si="46"/>
        <v/>
      </c>
      <c r="I1186" t="str">
        <f t="shared" si="45"/>
        <v/>
      </c>
      <c r="J1186" t="str">
        <f t="shared" si="45"/>
        <v/>
      </c>
      <c r="K1186" t="str">
        <f t="shared" si="45"/>
        <v/>
      </c>
    </row>
    <row r="1187" spans="1:11" x14ac:dyDescent="0.2">
      <c r="A1187" s="2">
        <v>11</v>
      </c>
      <c r="B1187" s="2" t="s">
        <v>24</v>
      </c>
      <c r="C1187" s="2">
        <v>29.28</v>
      </c>
      <c r="D1187" s="2" t="s">
        <v>29</v>
      </c>
      <c r="E1187">
        <v>2015</v>
      </c>
      <c r="F1187" t="str">
        <f t="shared" si="44"/>
        <v>Profit</v>
      </c>
      <c r="H1187" t="str">
        <f t="shared" si="46"/>
        <v/>
      </c>
      <c r="I1187" t="str">
        <f t="shared" si="45"/>
        <v/>
      </c>
      <c r="J1187" t="str">
        <f t="shared" si="45"/>
        <v/>
      </c>
      <c r="K1187" t="str">
        <f t="shared" si="45"/>
        <v/>
      </c>
    </row>
    <row r="1188" spans="1:11" x14ac:dyDescent="0.2">
      <c r="A1188" s="2">
        <v>3</v>
      </c>
      <c r="B1188" s="2" t="s">
        <v>45</v>
      </c>
      <c r="C1188" s="2">
        <v>-209.13</v>
      </c>
      <c r="D1188" s="2" t="s">
        <v>22</v>
      </c>
      <c r="E1188">
        <v>2015</v>
      </c>
      <c r="F1188" t="str">
        <f t="shared" si="44"/>
        <v>Loss</v>
      </c>
      <c r="H1188" t="str">
        <f t="shared" si="46"/>
        <v/>
      </c>
      <c r="I1188" t="str">
        <f t="shared" si="45"/>
        <v/>
      </c>
      <c r="J1188" t="str">
        <f t="shared" si="45"/>
        <v/>
      </c>
      <c r="K1188" t="str">
        <f t="shared" si="45"/>
        <v/>
      </c>
    </row>
    <row r="1189" spans="1:11" x14ac:dyDescent="0.2">
      <c r="A1189" s="2">
        <v>29</v>
      </c>
      <c r="B1189" s="2" t="s">
        <v>31</v>
      </c>
      <c r="C1189" s="2">
        <v>242.54</v>
      </c>
      <c r="D1189" s="2" t="s">
        <v>22</v>
      </c>
      <c r="E1189">
        <v>2015</v>
      </c>
      <c r="F1189" t="str">
        <f t="shared" si="44"/>
        <v>Profit</v>
      </c>
      <c r="H1189" t="str">
        <f t="shared" si="46"/>
        <v/>
      </c>
      <c r="I1189" t="str">
        <f t="shared" si="45"/>
        <v/>
      </c>
      <c r="J1189" t="str">
        <f t="shared" si="45"/>
        <v/>
      </c>
      <c r="K1189" t="str">
        <f t="shared" si="45"/>
        <v/>
      </c>
    </row>
    <row r="1190" spans="1:11" x14ac:dyDescent="0.2">
      <c r="A1190" s="2">
        <v>24</v>
      </c>
      <c r="B1190" s="2" t="s">
        <v>31</v>
      </c>
      <c r="C1190" s="2">
        <v>196.69</v>
      </c>
      <c r="D1190" s="2" t="s">
        <v>22</v>
      </c>
      <c r="E1190">
        <v>2015</v>
      </c>
      <c r="F1190" t="str">
        <f t="shared" si="44"/>
        <v>Profit</v>
      </c>
      <c r="H1190" t="str">
        <f t="shared" si="46"/>
        <v/>
      </c>
      <c r="I1190" t="str">
        <f t="shared" si="45"/>
        <v/>
      </c>
      <c r="J1190" t="str">
        <f t="shared" si="45"/>
        <v/>
      </c>
      <c r="K1190" t="str">
        <f t="shared" si="45"/>
        <v/>
      </c>
    </row>
    <row r="1191" spans="1:11" x14ac:dyDescent="0.2">
      <c r="A1191" s="2">
        <v>41</v>
      </c>
      <c r="B1191" s="2" t="s">
        <v>24</v>
      </c>
      <c r="C1191" s="2">
        <v>15.9</v>
      </c>
      <c r="D1191" s="2" t="s">
        <v>29</v>
      </c>
      <c r="E1191">
        <v>2015</v>
      </c>
      <c r="F1191" t="str">
        <f t="shared" si="44"/>
        <v>Profit</v>
      </c>
      <c r="H1191" t="str">
        <f t="shared" si="46"/>
        <v/>
      </c>
      <c r="I1191" t="str">
        <f t="shared" si="46"/>
        <v/>
      </c>
      <c r="J1191" t="str">
        <f t="shared" si="46"/>
        <v/>
      </c>
      <c r="K1191" t="str">
        <f t="shared" si="46"/>
        <v/>
      </c>
    </row>
    <row r="1192" spans="1:11" x14ac:dyDescent="0.2">
      <c r="A1192" s="2">
        <v>32</v>
      </c>
      <c r="B1192" s="2" t="s">
        <v>24</v>
      </c>
      <c r="C1192" s="2">
        <v>-196.51</v>
      </c>
      <c r="D1192" s="2" t="s">
        <v>29</v>
      </c>
      <c r="E1192">
        <v>2015</v>
      </c>
      <c r="F1192" t="str">
        <f t="shared" si="44"/>
        <v>Loss</v>
      </c>
      <c r="H1192" t="str">
        <f t="shared" si="46"/>
        <v/>
      </c>
      <c r="I1192" t="str">
        <f t="shared" si="46"/>
        <v/>
      </c>
      <c r="J1192" t="str">
        <f t="shared" si="46"/>
        <v/>
      </c>
      <c r="K1192" t="str">
        <f t="shared" si="46"/>
        <v/>
      </c>
    </row>
    <row r="1193" spans="1:11" x14ac:dyDescent="0.2">
      <c r="A1193" s="2">
        <v>41</v>
      </c>
      <c r="B1193" s="2" t="s">
        <v>24</v>
      </c>
      <c r="C1193" s="2">
        <v>-153.94999999999999</v>
      </c>
      <c r="D1193" s="2" t="s">
        <v>29</v>
      </c>
      <c r="E1193">
        <v>2015</v>
      </c>
      <c r="F1193" t="str">
        <f t="shared" si="44"/>
        <v>Loss</v>
      </c>
      <c r="H1193" t="str">
        <f t="shared" si="46"/>
        <v/>
      </c>
      <c r="I1193" t="str">
        <f t="shared" si="46"/>
        <v/>
      </c>
      <c r="J1193" t="str">
        <f t="shared" si="46"/>
        <v/>
      </c>
      <c r="K1193" t="str">
        <f t="shared" si="46"/>
        <v/>
      </c>
    </row>
    <row r="1194" spans="1:11" x14ac:dyDescent="0.2">
      <c r="A1194" s="2">
        <v>4</v>
      </c>
      <c r="B1194" s="2" t="s">
        <v>24</v>
      </c>
      <c r="C1194" s="2">
        <v>-24.99</v>
      </c>
      <c r="D1194" s="2" t="s">
        <v>29</v>
      </c>
      <c r="E1194">
        <v>2015</v>
      </c>
      <c r="F1194" t="str">
        <f t="shared" si="44"/>
        <v>Loss</v>
      </c>
      <c r="H1194" t="str">
        <f t="shared" si="46"/>
        <v/>
      </c>
      <c r="I1194" t="str">
        <f t="shared" si="46"/>
        <v/>
      </c>
      <c r="J1194" t="str">
        <f t="shared" si="46"/>
        <v/>
      </c>
      <c r="K1194" t="str">
        <f t="shared" si="46"/>
        <v/>
      </c>
    </row>
    <row r="1195" spans="1:11" x14ac:dyDescent="0.2">
      <c r="A1195" s="2">
        <v>14</v>
      </c>
      <c r="B1195" s="2" t="s">
        <v>24</v>
      </c>
      <c r="C1195" s="2">
        <v>-23.43</v>
      </c>
      <c r="D1195" s="2" t="s">
        <v>29</v>
      </c>
      <c r="E1195">
        <v>2015</v>
      </c>
      <c r="F1195" t="str">
        <f t="shared" si="44"/>
        <v>Loss</v>
      </c>
      <c r="H1195" t="str">
        <f t="shared" si="46"/>
        <v/>
      </c>
      <c r="I1195" t="str">
        <f t="shared" si="46"/>
        <v/>
      </c>
      <c r="J1195" t="str">
        <f t="shared" si="46"/>
        <v/>
      </c>
      <c r="K1195" t="str">
        <f t="shared" si="46"/>
        <v/>
      </c>
    </row>
    <row r="1196" spans="1:11" x14ac:dyDescent="0.2">
      <c r="A1196" s="2">
        <v>37</v>
      </c>
      <c r="B1196" s="2" t="s">
        <v>45</v>
      </c>
      <c r="C1196" s="2">
        <v>-692.69</v>
      </c>
      <c r="D1196" s="2" t="s">
        <v>29</v>
      </c>
      <c r="E1196">
        <v>2015</v>
      </c>
      <c r="F1196" t="str">
        <f t="shared" si="44"/>
        <v>Loss</v>
      </c>
      <c r="H1196" t="str">
        <f t="shared" si="46"/>
        <v/>
      </c>
      <c r="I1196" t="str">
        <f t="shared" si="46"/>
        <v/>
      </c>
      <c r="J1196" t="str">
        <f t="shared" si="46"/>
        <v/>
      </c>
      <c r="K1196" t="str">
        <f t="shared" si="46"/>
        <v/>
      </c>
    </row>
    <row r="1197" spans="1:11" x14ac:dyDescent="0.2">
      <c r="A1197" s="2">
        <v>44</v>
      </c>
      <c r="B1197" s="2" t="s">
        <v>24</v>
      </c>
      <c r="C1197" s="2">
        <v>655.96</v>
      </c>
      <c r="D1197" s="2" t="s">
        <v>22</v>
      </c>
      <c r="E1197">
        <v>2015</v>
      </c>
      <c r="F1197" t="str">
        <f t="shared" si="44"/>
        <v>Profit</v>
      </c>
      <c r="H1197" t="str">
        <f t="shared" si="46"/>
        <v/>
      </c>
      <c r="I1197" t="str">
        <f t="shared" si="46"/>
        <v/>
      </c>
      <c r="J1197" t="str">
        <f t="shared" si="46"/>
        <v/>
      </c>
      <c r="K1197" t="str">
        <f t="shared" si="46"/>
        <v/>
      </c>
    </row>
    <row r="1198" spans="1:11" x14ac:dyDescent="0.2">
      <c r="A1198" s="2">
        <v>21</v>
      </c>
      <c r="B1198" s="2" t="s">
        <v>31</v>
      </c>
      <c r="C1198" s="2">
        <v>346.28</v>
      </c>
      <c r="D1198" s="2" t="s">
        <v>22</v>
      </c>
      <c r="E1198">
        <v>2015</v>
      </c>
      <c r="F1198" t="str">
        <f t="shared" si="44"/>
        <v>Profit</v>
      </c>
      <c r="H1198" t="str">
        <f t="shared" si="46"/>
        <v/>
      </c>
      <c r="I1198" t="str">
        <f t="shared" si="45"/>
        <v/>
      </c>
      <c r="J1198" t="str">
        <f t="shared" si="45"/>
        <v/>
      </c>
      <c r="K1198" t="str">
        <f t="shared" si="45"/>
        <v/>
      </c>
    </row>
    <row r="1199" spans="1:11" x14ac:dyDescent="0.2">
      <c r="A1199" s="2">
        <v>41</v>
      </c>
      <c r="B1199" s="2" t="s">
        <v>31</v>
      </c>
      <c r="C1199" s="2">
        <v>126.88</v>
      </c>
      <c r="D1199" s="2" t="s">
        <v>66</v>
      </c>
      <c r="E1199">
        <v>2015</v>
      </c>
      <c r="F1199" t="str">
        <f t="shared" si="44"/>
        <v>Profit</v>
      </c>
      <c r="H1199" t="str">
        <f t="shared" si="46"/>
        <v/>
      </c>
      <c r="I1199" t="str">
        <f t="shared" si="45"/>
        <v/>
      </c>
      <c r="J1199" t="str">
        <f t="shared" si="45"/>
        <v/>
      </c>
      <c r="K1199" t="str">
        <f t="shared" si="45"/>
        <v/>
      </c>
    </row>
    <row r="1200" spans="1:11" x14ac:dyDescent="0.2">
      <c r="A1200" s="2">
        <v>21</v>
      </c>
      <c r="B1200" s="2" t="s">
        <v>24</v>
      </c>
      <c r="C1200" s="2">
        <v>-37.409999999999997</v>
      </c>
      <c r="D1200" s="2" t="s">
        <v>22</v>
      </c>
      <c r="E1200">
        <v>2015</v>
      </c>
      <c r="F1200" t="str">
        <f t="shared" si="44"/>
        <v>Loss</v>
      </c>
      <c r="H1200" t="str">
        <f t="shared" si="46"/>
        <v/>
      </c>
      <c r="I1200" t="str">
        <f t="shared" si="45"/>
        <v/>
      </c>
      <c r="J1200" t="str">
        <f t="shared" si="45"/>
        <v/>
      </c>
      <c r="K1200" t="str">
        <f t="shared" si="45"/>
        <v/>
      </c>
    </row>
    <row r="1201" spans="1:11" x14ac:dyDescent="0.2">
      <c r="A1201" s="2">
        <v>19</v>
      </c>
      <c r="B1201" s="2" t="s">
        <v>24</v>
      </c>
      <c r="C1201" s="2">
        <v>1285.5899999999999</v>
      </c>
      <c r="D1201" s="2" t="s">
        <v>66</v>
      </c>
      <c r="E1201">
        <v>2015</v>
      </c>
      <c r="F1201" t="str">
        <f t="shared" si="44"/>
        <v>Profit</v>
      </c>
      <c r="H1201" t="str">
        <f t="shared" si="46"/>
        <v/>
      </c>
      <c r="I1201" t="str">
        <f t="shared" si="45"/>
        <v/>
      </c>
      <c r="J1201" t="str">
        <f t="shared" si="45"/>
        <v/>
      </c>
      <c r="K1201" t="str">
        <f t="shared" si="45"/>
        <v/>
      </c>
    </row>
    <row r="1202" spans="1:11" x14ac:dyDescent="0.2">
      <c r="A1202" s="2">
        <v>47</v>
      </c>
      <c r="B1202" s="2" t="s">
        <v>24</v>
      </c>
      <c r="C1202" s="2">
        <v>38.090000000000003</v>
      </c>
      <c r="D1202" s="2" t="s">
        <v>38</v>
      </c>
      <c r="E1202">
        <v>2015</v>
      </c>
      <c r="F1202" t="str">
        <f t="shared" si="44"/>
        <v>Profit</v>
      </c>
      <c r="H1202" t="str">
        <f t="shared" si="46"/>
        <v/>
      </c>
      <c r="I1202" t="str">
        <f t="shared" si="45"/>
        <v/>
      </c>
      <c r="J1202" t="str">
        <f t="shared" si="45"/>
        <v/>
      </c>
      <c r="K1202" t="str">
        <f t="shared" si="45"/>
        <v/>
      </c>
    </row>
    <row r="1203" spans="1:11" x14ac:dyDescent="0.2">
      <c r="A1203" s="2">
        <v>37</v>
      </c>
      <c r="B1203" s="2" t="s">
        <v>45</v>
      </c>
      <c r="C1203" s="2">
        <v>1031.47</v>
      </c>
      <c r="D1203" s="2" t="s">
        <v>66</v>
      </c>
      <c r="E1203">
        <v>2015</v>
      </c>
      <c r="F1203" t="str">
        <f t="shared" si="44"/>
        <v>Profit</v>
      </c>
      <c r="H1203" t="str">
        <f t="shared" si="46"/>
        <v/>
      </c>
      <c r="I1203" t="str">
        <f t="shared" si="45"/>
        <v/>
      </c>
      <c r="J1203" t="str">
        <f t="shared" si="45"/>
        <v/>
      </c>
      <c r="K1203" t="str">
        <f t="shared" si="45"/>
        <v/>
      </c>
    </row>
    <row r="1204" spans="1:11" x14ac:dyDescent="0.2">
      <c r="A1204" s="2">
        <v>28</v>
      </c>
      <c r="B1204" s="2" t="s">
        <v>31</v>
      </c>
      <c r="C1204" s="2">
        <v>1770.88</v>
      </c>
      <c r="D1204" s="2" t="s">
        <v>66</v>
      </c>
      <c r="E1204">
        <v>2015</v>
      </c>
      <c r="F1204" t="str">
        <f t="shared" si="44"/>
        <v>Profit</v>
      </c>
      <c r="H1204" t="str">
        <f t="shared" si="46"/>
        <v/>
      </c>
      <c r="I1204" t="str">
        <f t="shared" si="45"/>
        <v/>
      </c>
      <c r="J1204" t="str">
        <f t="shared" si="45"/>
        <v/>
      </c>
      <c r="K1204" t="str">
        <f t="shared" si="45"/>
        <v/>
      </c>
    </row>
    <row r="1205" spans="1:11" x14ac:dyDescent="0.2">
      <c r="A1205" s="2">
        <v>10</v>
      </c>
      <c r="B1205" s="2" t="s">
        <v>24</v>
      </c>
      <c r="C1205" s="2">
        <v>9.85</v>
      </c>
      <c r="D1205" s="2" t="s">
        <v>66</v>
      </c>
      <c r="E1205">
        <v>2015</v>
      </c>
      <c r="F1205" t="str">
        <f t="shared" si="44"/>
        <v>Profit</v>
      </c>
      <c r="H1205" t="str">
        <f t="shared" si="46"/>
        <v/>
      </c>
      <c r="I1205" t="str">
        <f t="shared" si="45"/>
        <v/>
      </c>
      <c r="J1205" t="str">
        <f t="shared" si="45"/>
        <v/>
      </c>
      <c r="K1205" t="str">
        <f t="shared" si="45"/>
        <v/>
      </c>
    </row>
    <row r="1206" spans="1:11" x14ac:dyDescent="0.2">
      <c r="A1206" s="2">
        <v>1</v>
      </c>
      <c r="B1206" s="2" t="s">
        <v>24</v>
      </c>
      <c r="C1206" s="2">
        <v>2.34</v>
      </c>
      <c r="D1206" s="2" t="s">
        <v>66</v>
      </c>
      <c r="E1206">
        <v>2015</v>
      </c>
      <c r="F1206" t="str">
        <f t="shared" si="44"/>
        <v>Profit</v>
      </c>
      <c r="H1206" t="str">
        <f t="shared" si="46"/>
        <v/>
      </c>
      <c r="I1206" t="str">
        <f t="shared" si="45"/>
        <v/>
      </c>
      <c r="J1206" t="str">
        <f t="shared" si="45"/>
        <v/>
      </c>
      <c r="K1206" t="str">
        <f t="shared" si="45"/>
        <v/>
      </c>
    </row>
    <row r="1207" spans="1:11" x14ac:dyDescent="0.2">
      <c r="A1207" s="2">
        <v>19</v>
      </c>
      <c r="B1207" s="2" t="s">
        <v>24</v>
      </c>
      <c r="C1207" s="2">
        <v>-4.8600000000000003</v>
      </c>
      <c r="D1207" s="2" t="s">
        <v>38</v>
      </c>
      <c r="E1207">
        <v>2015</v>
      </c>
      <c r="F1207" t="str">
        <f t="shared" si="44"/>
        <v>Loss</v>
      </c>
      <c r="H1207" t="str">
        <f t="shared" si="46"/>
        <v/>
      </c>
      <c r="I1207" t="str">
        <f t="shared" si="45"/>
        <v/>
      </c>
      <c r="J1207" t="str">
        <f t="shared" si="45"/>
        <v/>
      </c>
      <c r="K1207" t="str">
        <f t="shared" si="45"/>
        <v/>
      </c>
    </row>
    <row r="1208" spans="1:11" x14ac:dyDescent="0.2">
      <c r="A1208" s="2">
        <v>38</v>
      </c>
      <c r="B1208" s="2" t="s">
        <v>24</v>
      </c>
      <c r="C1208" s="2">
        <v>374.73</v>
      </c>
      <c r="D1208" s="2" t="s">
        <v>29</v>
      </c>
      <c r="E1208">
        <v>2015</v>
      </c>
      <c r="F1208" t="str">
        <f t="shared" si="44"/>
        <v>Profit</v>
      </c>
      <c r="H1208" t="str">
        <f t="shared" si="46"/>
        <v/>
      </c>
      <c r="I1208" t="str">
        <f t="shared" si="45"/>
        <v/>
      </c>
      <c r="J1208" t="str">
        <f t="shared" si="45"/>
        <v/>
      </c>
      <c r="K1208" t="str">
        <f t="shared" si="45"/>
        <v/>
      </c>
    </row>
    <row r="1209" spans="1:11" x14ac:dyDescent="0.2">
      <c r="A1209" s="2">
        <v>39</v>
      </c>
      <c r="B1209" s="2" t="s">
        <v>31</v>
      </c>
      <c r="C1209" s="2">
        <v>476.75</v>
      </c>
      <c r="D1209" s="2" t="s">
        <v>38</v>
      </c>
      <c r="E1209">
        <v>2015</v>
      </c>
      <c r="F1209" t="str">
        <f t="shared" si="44"/>
        <v>Profit</v>
      </c>
      <c r="H1209" t="str">
        <f t="shared" si="46"/>
        <v/>
      </c>
      <c r="I1209" t="str">
        <f t="shared" si="45"/>
        <v/>
      </c>
      <c r="J1209" t="str">
        <f t="shared" si="45"/>
        <v/>
      </c>
      <c r="K1209" t="str">
        <f t="shared" si="45"/>
        <v/>
      </c>
    </row>
    <row r="1210" spans="1:11" x14ac:dyDescent="0.2">
      <c r="A1210" s="2">
        <v>39</v>
      </c>
      <c r="B1210" s="2" t="s">
        <v>24</v>
      </c>
      <c r="C1210" s="2">
        <v>19.53</v>
      </c>
      <c r="D1210" s="2" t="s">
        <v>38</v>
      </c>
      <c r="E1210">
        <v>2015</v>
      </c>
      <c r="F1210" t="str">
        <f t="shared" si="44"/>
        <v>Profit</v>
      </c>
      <c r="H1210" t="str">
        <f t="shared" si="46"/>
        <v/>
      </c>
      <c r="I1210" t="str">
        <f t="shared" si="45"/>
        <v/>
      </c>
      <c r="J1210" t="str">
        <f t="shared" si="45"/>
        <v/>
      </c>
      <c r="K1210" t="str">
        <f t="shared" si="45"/>
        <v/>
      </c>
    </row>
    <row r="1211" spans="1:11" x14ac:dyDescent="0.2">
      <c r="A1211" s="2">
        <v>33</v>
      </c>
      <c r="B1211" s="2" t="s">
        <v>45</v>
      </c>
      <c r="C1211" s="2">
        <v>-1047.3900000000001</v>
      </c>
      <c r="D1211" s="2" t="s">
        <v>29</v>
      </c>
      <c r="E1211">
        <v>2015</v>
      </c>
      <c r="F1211" t="str">
        <f t="shared" si="44"/>
        <v>Loss</v>
      </c>
      <c r="H1211" t="str">
        <f t="shared" si="46"/>
        <v/>
      </c>
      <c r="I1211" t="str">
        <f t="shared" si="45"/>
        <v/>
      </c>
      <c r="J1211" t="str">
        <f t="shared" si="45"/>
        <v/>
      </c>
      <c r="K1211" t="str">
        <f t="shared" si="45"/>
        <v/>
      </c>
    </row>
    <row r="1212" spans="1:11" x14ac:dyDescent="0.2">
      <c r="A1212" s="2">
        <v>32</v>
      </c>
      <c r="B1212" s="2" t="s">
        <v>24</v>
      </c>
      <c r="C1212" s="2">
        <v>25.93</v>
      </c>
      <c r="D1212" s="2" t="s">
        <v>29</v>
      </c>
      <c r="E1212">
        <v>2015</v>
      </c>
      <c r="F1212" t="str">
        <f t="shared" si="44"/>
        <v>Profit</v>
      </c>
      <c r="H1212" t="str">
        <f t="shared" si="46"/>
        <v/>
      </c>
      <c r="I1212" t="str">
        <f t="shared" si="45"/>
        <v/>
      </c>
      <c r="J1212" t="str">
        <f t="shared" si="45"/>
        <v/>
      </c>
      <c r="K1212" t="str">
        <f t="shared" si="45"/>
        <v/>
      </c>
    </row>
    <row r="1213" spans="1:11" x14ac:dyDescent="0.2">
      <c r="A1213" s="2">
        <v>50</v>
      </c>
      <c r="B1213" s="2" t="s">
        <v>45</v>
      </c>
      <c r="C1213" s="2">
        <v>237.08</v>
      </c>
      <c r="D1213" s="2" t="s">
        <v>38</v>
      </c>
      <c r="E1213">
        <v>2015</v>
      </c>
      <c r="F1213" t="str">
        <f t="shared" si="44"/>
        <v>Profit</v>
      </c>
      <c r="H1213" t="str">
        <f t="shared" si="46"/>
        <v/>
      </c>
      <c r="I1213" t="str">
        <f t="shared" si="45"/>
        <v/>
      </c>
      <c r="J1213" t="str">
        <f t="shared" si="45"/>
        <v/>
      </c>
      <c r="K1213" t="str">
        <f t="shared" si="45"/>
        <v/>
      </c>
    </row>
    <row r="1214" spans="1:11" x14ac:dyDescent="0.2">
      <c r="A1214" s="2">
        <v>50</v>
      </c>
      <c r="B1214" s="2" t="s">
        <v>31</v>
      </c>
      <c r="C1214" s="2">
        <v>1866.75</v>
      </c>
      <c r="D1214" s="2" t="s">
        <v>29</v>
      </c>
      <c r="E1214">
        <v>2015</v>
      </c>
      <c r="F1214" t="str">
        <f t="shared" si="44"/>
        <v>Profit</v>
      </c>
      <c r="H1214" t="str">
        <f t="shared" si="46"/>
        <v/>
      </c>
      <c r="I1214" t="str">
        <f t="shared" si="46"/>
        <v/>
      </c>
      <c r="J1214" t="str">
        <f t="shared" si="46"/>
        <v/>
      </c>
      <c r="K1214" t="str">
        <f t="shared" si="46"/>
        <v/>
      </c>
    </row>
    <row r="1215" spans="1:11" x14ac:dyDescent="0.2">
      <c r="A1215" s="2">
        <v>9</v>
      </c>
      <c r="B1215" s="2" t="s">
        <v>24</v>
      </c>
      <c r="C1215" s="2">
        <v>78.59</v>
      </c>
      <c r="D1215" s="2" t="s">
        <v>22</v>
      </c>
      <c r="E1215">
        <v>2015</v>
      </c>
      <c r="F1215" t="str">
        <f t="shared" si="44"/>
        <v>Profit</v>
      </c>
      <c r="H1215" t="str">
        <f t="shared" si="46"/>
        <v/>
      </c>
      <c r="I1215" t="str">
        <f t="shared" si="46"/>
        <v/>
      </c>
      <c r="J1215" t="str">
        <f t="shared" si="46"/>
        <v/>
      </c>
      <c r="K1215" t="str">
        <f t="shared" si="46"/>
        <v/>
      </c>
    </row>
    <row r="1216" spans="1:11" x14ac:dyDescent="0.2">
      <c r="A1216" s="2">
        <v>34</v>
      </c>
      <c r="B1216" s="2" t="s">
        <v>24</v>
      </c>
      <c r="C1216" s="2">
        <v>86.32</v>
      </c>
      <c r="D1216" s="2" t="s">
        <v>22</v>
      </c>
      <c r="E1216">
        <v>2015</v>
      </c>
      <c r="F1216" t="str">
        <f t="shared" si="44"/>
        <v>Profit</v>
      </c>
      <c r="H1216" t="str">
        <f t="shared" si="46"/>
        <v/>
      </c>
      <c r="I1216" t="str">
        <f t="shared" si="46"/>
        <v/>
      </c>
      <c r="J1216" t="str">
        <f t="shared" si="46"/>
        <v/>
      </c>
      <c r="K1216" t="str">
        <f t="shared" si="46"/>
        <v/>
      </c>
    </row>
    <row r="1217" spans="1:11" x14ac:dyDescent="0.2">
      <c r="A1217" s="2">
        <v>36</v>
      </c>
      <c r="B1217" s="2" t="s">
        <v>24</v>
      </c>
      <c r="C1217" s="2">
        <v>625.47</v>
      </c>
      <c r="D1217" s="2" t="s">
        <v>22</v>
      </c>
      <c r="E1217">
        <v>2015</v>
      </c>
      <c r="F1217" t="str">
        <f t="shared" si="44"/>
        <v>Profit</v>
      </c>
      <c r="H1217" t="str">
        <f t="shared" si="46"/>
        <v/>
      </c>
      <c r="I1217" t="str">
        <f t="shared" si="46"/>
        <v/>
      </c>
      <c r="J1217" t="str">
        <f t="shared" si="46"/>
        <v/>
      </c>
      <c r="K1217" t="str">
        <f t="shared" si="46"/>
        <v/>
      </c>
    </row>
    <row r="1218" spans="1:11" x14ac:dyDescent="0.2">
      <c r="A1218" s="2">
        <v>24</v>
      </c>
      <c r="B1218" s="2" t="s">
        <v>24</v>
      </c>
      <c r="C1218" s="2">
        <v>72.81</v>
      </c>
      <c r="D1218" s="2" t="s">
        <v>29</v>
      </c>
      <c r="E1218">
        <v>2015</v>
      </c>
      <c r="F1218" t="str">
        <f t="shared" si="44"/>
        <v>Profit</v>
      </c>
      <c r="H1218" t="str">
        <f t="shared" si="46"/>
        <v/>
      </c>
      <c r="I1218" t="str">
        <f t="shared" si="46"/>
        <v/>
      </c>
      <c r="J1218" t="str">
        <f t="shared" si="46"/>
        <v/>
      </c>
      <c r="K1218" t="str">
        <f t="shared" si="46"/>
        <v/>
      </c>
    </row>
    <row r="1219" spans="1:11" x14ac:dyDescent="0.2">
      <c r="A1219" s="2">
        <v>33</v>
      </c>
      <c r="B1219" s="2" t="s">
        <v>45</v>
      </c>
      <c r="C1219" s="2">
        <v>1528.86</v>
      </c>
      <c r="D1219" s="2" t="s">
        <v>22</v>
      </c>
      <c r="E1219">
        <v>2015</v>
      </c>
      <c r="F1219" t="str">
        <f t="shared" ref="F1219:F1282" si="47">IF(C1219&lt;0,"Loss","Profit")</f>
        <v>Profit</v>
      </c>
      <c r="H1219" t="str">
        <f t="shared" si="46"/>
        <v/>
      </c>
      <c r="I1219" t="str">
        <f t="shared" si="46"/>
        <v/>
      </c>
      <c r="J1219" t="str">
        <f t="shared" si="46"/>
        <v/>
      </c>
      <c r="K1219" t="str">
        <f t="shared" si="46"/>
        <v/>
      </c>
    </row>
    <row r="1220" spans="1:11" x14ac:dyDescent="0.2">
      <c r="A1220" s="2">
        <v>36</v>
      </c>
      <c r="B1220" s="2" t="s">
        <v>45</v>
      </c>
      <c r="C1220" s="2">
        <v>188.12</v>
      </c>
      <c r="D1220" s="2" t="s">
        <v>22</v>
      </c>
      <c r="E1220">
        <v>2015</v>
      </c>
      <c r="F1220" t="str">
        <f t="shared" si="47"/>
        <v>Profit</v>
      </c>
      <c r="H1220" t="str">
        <f t="shared" si="46"/>
        <v/>
      </c>
      <c r="I1220" t="str">
        <f t="shared" si="46"/>
        <v/>
      </c>
      <c r="J1220" t="str">
        <f t="shared" si="46"/>
        <v/>
      </c>
      <c r="K1220" t="str">
        <f t="shared" si="46"/>
        <v/>
      </c>
    </row>
    <row r="1221" spans="1:11" x14ac:dyDescent="0.2">
      <c r="A1221" s="2">
        <v>36</v>
      </c>
      <c r="B1221" s="2" t="s">
        <v>24</v>
      </c>
      <c r="C1221" s="2">
        <v>-57.57</v>
      </c>
      <c r="D1221" s="2" t="s">
        <v>22</v>
      </c>
      <c r="E1221">
        <v>2015</v>
      </c>
      <c r="F1221" t="str">
        <f t="shared" si="47"/>
        <v>Loss</v>
      </c>
      <c r="H1221" t="str">
        <f t="shared" si="46"/>
        <v/>
      </c>
      <c r="I1221" t="str">
        <f t="shared" si="45"/>
        <v/>
      </c>
      <c r="J1221" t="str">
        <f t="shared" si="45"/>
        <v/>
      </c>
      <c r="K1221" t="str">
        <f t="shared" si="45"/>
        <v/>
      </c>
    </row>
    <row r="1222" spans="1:11" x14ac:dyDescent="0.2">
      <c r="A1222" s="2">
        <v>39</v>
      </c>
      <c r="B1222" s="2" t="s">
        <v>24</v>
      </c>
      <c r="C1222" s="2">
        <v>55.56</v>
      </c>
      <c r="D1222" s="2" t="s">
        <v>38</v>
      </c>
      <c r="E1222">
        <v>2015</v>
      </c>
      <c r="F1222" t="str">
        <f t="shared" si="47"/>
        <v>Profit</v>
      </c>
      <c r="H1222" t="str">
        <f t="shared" si="46"/>
        <v/>
      </c>
      <c r="I1222" t="str">
        <f t="shared" si="45"/>
        <v/>
      </c>
      <c r="J1222" t="str">
        <f t="shared" si="45"/>
        <v/>
      </c>
      <c r="K1222" t="str">
        <f t="shared" si="45"/>
        <v/>
      </c>
    </row>
    <row r="1223" spans="1:11" x14ac:dyDescent="0.2">
      <c r="A1223" s="2">
        <v>29</v>
      </c>
      <c r="B1223" s="2" t="s">
        <v>24</v>
      </c>
      <c r="C1223" s="2">
        <v>15.84</v>
      </c>
      <c r="D1223" s="2" t="s">
        <v>38</v>
      </c>
      <c r="E1223">
        <v>2015</v>
      </c>
      <c r="F1223" t="str">
        <f t="shared" si="47"/>
        <v>Profit</v>
      </c>
      <c r="H1223" t="str">
        <f t="shared" si="46"/>
        <v/>
      </c>
      <c r="I1223" t="str">
        <f t="shared" si="45"/>
        <v/>
      </c>
      <c r="J1223" t="str">
        <f t="shared" si="45"/>
        <v/>
      </c>
      <c r="K1223" t="str">
        <f t="shared" si="45"/>
        <v/>
      </c>
    </row>
    <row r="1224" spans="1:11" x14ac:dyDescent="0.2">
      <c r="A1224" s="2">
        <v>33</v>
      </c>
      <c r="B1224" s="2" t="s">
        <v>24</v>
      </c>
      <c r="C1224" s="2">
        <v>111.85</v>
      </c>
      <c r="D1224" s="2" t="s">
        <v>22</v>
      </c>
      <c r="E1224">
        <v>2015</v>
      </c>
      <c r="F1224" t="str">
        <f t="shared" si="47"/>
        <v>Profit</v>
      </c>
      <c r="H1224" t="str">
        <f t="shared" si="46"/>
        <v/>
      </c>
      <c r="I1224" t="str">
        <f t="shared" si="45"/>
        <v/>
      </c>
      <c r="J1224" t="str">
        <f t="shared" si="45"/>
        <v/>
      </c>
      <c r="K1224" t="str">
        <f t="shared" si="45"/>
        <v/>
      </c>
    </row>
    <row r="1225" spans="1:11" x14ac:dyDescent="0.2">
      <c r="A1225" s="2">
        <v>7</v>
      </c>
      <c r="B1225" s="2" t="s">
        <v>45</v>
      </c>
      <c r="C1225" s="2">
        <v>25.69</v>
      </c>
      <c r="D1225" s="2" t="s">
        <v>38</v>
      </c>
      <c r="E1225">
        <v>2015</v>
      </c>
      <c r="F1225" t="str">
        <f t="shared" si="47"/>
        <v>Profit</v>
      </c>
      <c r="H1225" t="str">
        <f t="shared" si="46"/>
        <v/>
      </c>
      <c r="I1225" t="str">
        <f t="shared" si="45"/>
        <v/>
      </c>
      <c r="J1225" t="str">
        <f t="shared" si="45"/>
        <v/>
      </c>
      <c r="K1225" t="str">
        <f t="shared" si="45"/>
        <v/>
      </c>
    </row>
    <row r="1226" spans="1:11" x14ac:dyDescent="0.2">
      <c r="A1226" s="2">
        <v>38</v>
      </c>
      <c r="B1226" s="2" t="s">
        <v>24</v>
      </c>
      <c r="C1226" s="2">
        <v>-60.76</v>
      </c>
      <c r="D1226" s="2" t="s">
        <v>38</v>
      </c>
      <c r="E1226">
        <v>2015</v>
      </c>
      <c r="F1226" t="str">
        <f t="shared" si="47"/>
        <v>Loss</v>
      </c>
      <c r="H1226" t="str">
        <f t="shared" si="46"/>
        <v/>
      </c>
      <c r="I1226" t="str">
        <f t="shared" si="45"/>
        <v/>
      </c>
      <c r="J1226" t="str">
        <f t="shared" si="45"/>
        <v/>
      </c>
      <c r="K1226" t="str">
        <f t="shared" si="45"/>
        <v/>
      </c>
    </row>
    <row r="1227" spans="1:11" x14ac:dyDescent="0.2">
      <c r="A1227" s="2">
        <v>47</v>
      </c>
      <c r="B1227" s="2" t="s">
        <v>24</v>
      </c>
      <c r="C1227" s="2">
        <v>201.98</v>
      </c>
      <c r="D1227" s="2" t="s">
        <v>29</v>
      </c>
      <c r="E1227">
        <v>2015</v>
      </c>
      <c r="F1227" t="str">
        <f t="shared" si="47"/>
        <v>Profit</v>
      </c>
      <c r="H1227" t="str">
        <f t="shared" si="46"/>
        <v/>
      </c>
      <c r="I1227" t="str">
        <f t="shared" si="45"/>
        <v/>
      </c>
      <c r="J1227" t="str">
        <f t="shared" si="45"/>
        <v/>
      </c>
      <c r="K1227" t="str">
        <f t="shared" si="45"/>
        <v/>
      </c>
    </row>
    <row r="1228" spans="1:11" x14ac:dyDescent="0.2">
      <c r="A1228" s="2">
        <v>5</v>
      </c>
      <c r="B1228" s="2" t="s">
        <v>24</v>
      </c>
      <c r="C1228" s="2">
        <v>-247.98</v>
      </c>
      <c r="D1228" s="2" t="s">
        <v>29</v>
      </c>
      <c r="E1228">
        <v>2015</v>
      </c>
      <c r="F1228" t="str">
        <f t="shared" si="47"/>
        <v>Loss</v>
      </c>
      <c r="H1228" t="str">
        <f t="shared" si="46"/>
        <v/>
      </c>
      <c r="I1228" t="str">
        <f t="shared" si="45"/>
        <v/>
      </c>
      <c r="J1228" t="str">
        <f t="shared" si="45"/>
        <v/>
      </c>
      <c r="K1228" t="str">
        <f t="shared" si="45"/>
        <v/>
      </c>
    </row>
    <row r="1229" spans="1:11" x14ac:dyDescent="0.2">
      <c r="A1229" s="2">
        <v>40</v>
      </c>
      <c r="B1229" s="2" t="s">
        <v>31</v>
      </c>
      <c r="C1229" s="2">
        <v>1158.0899999999999</v>
      </c>
      <c r="D1229" s="2" t="s">
        <v>29</v>
      </c>
      <c r="E1229">
        <v>2015</v>
      </c>
      <c r="F1229" t="str">
        <f t="shared" si="47"/>
        <v>Profit</v>
      </c>
      <c r="H1229" t="str">
        <f t="shared" si="46"/>
        <v/>
      </c>
      <c r="I1229" t="str">
        <f t="shared" si="45"/>
        <v/>
      </c>
      <c r="J1229" t="str">
        <f t="shared" si="45"/>
        <v/>
      </c>
      <c r="K1229" t="str">
        <f t="shared" si="45"/>
        <v/>
      </c>
    </row>
    <row r="1230" spans="1:11" x14ac:dyDescent="0.2">
      <c r="A1230" s="2">
        <v>30</v>
      </c>
      <c r="B1230" s="2" t="s">
        <v>31</v>
      </c>
      <c r="C1230" s="2">
        <v>2247.11</v>
      </c>
      <c r="D1230" s="2" t="s">
        <v>29</v>
      </c>
      <c r="E1230">
        <v>2015</v>
      </c>
      <c r="F1230" t="str">
        <f t="shared" si="47"/>
        <v>Profit</v>
      </c>
      <c r="H1230" t="str">
        <f t="shared" si="46"/>
        <v/>
      </c>
      <c r="I1230" t="str">
        <f t="shared" si="45"/>
        <v/>
      </c>
      <c r="J1230" t="str">
        <f t="shared" si="45"/>
        <v/>
      </c>
      <c r="K1230" t="str">
        <f t="shared" si="45"/>
        <v/>
      </c>
    </row>
    <row r="1231" spans="1:11" x14ac:dyDescent="0.2">
      <c r="A1231" s="2">
        <v>37</v>
      </c>
      <c r="B1231" s="2" t="s">
        <v>24</v>
      </c>
      <c r="C1231" s="2">
        <v>15.58</v>
      </c>
      <c r="D1231" s="2" t="s">
        <v>22</v>
      </c>
      <c r="E1231">
        <v>2015</v>
      </c>
      <c r="F1231" t="str">
        <f t="shared" si="47"/>
        <v>Profit</v>
      </c>
      <c r="H1231" t="str">
        <f t="shared" si="46"/>
        <v/>
      </c>
      <c r="I1231" t="str">
        <f t="shared" si="45"/>
        <v/>
      </c>
      <c r="J1231" t="str">
        <f t="shared" si="45"/>
        <v/>
      </c>
      <c r="K1231" t="str">
        <f t="shared" si="45"/>
        <v/>
      </c>
    </row>
    <row r="1232" spans="1:11" x14ac:dyDescent="0.2">
      <c r="A1232" s="2">
        <v>2</v>
      </c>
      <c r="B1232" s="2" t="s">
        <v>24</v>
      </c>
      <c r="C1232" s="2">
        <v>12.67</v>
      </c>
      <c r="D1232" s="2" t="s">
        <v>66</v>
      </c>
      <c r="E1232">
        <v>2015</v>
      </c>
      <c r="F1232" t="str">
        <f t="shared" si="47"/>
        <v>Profit</v>
      </c>
      <c r="H1232" t="str">
        <f t="shared" si="46"/>
        <v/>
      </c>
      <c r="I1232" t="str">
        <f t="shared" si="45"/>
        <v/>
      </c>
      <c r="J1232" t="str">
        <f t="shared" si="45"/>
        <v/>
      </c>
      <c r="K1232" t="str">
        <f t="shared" si="45"/>
        <v/>
      </c>
    </row>
    <row r="1233" spans="1:11" x14ac:dyDescent="0.2">
      <c r="A1233" s="2">
        <v>48</v>
      </c>
      <c r="B1233" s="2" t="s">
        <v>24</v>
      </c>
      <c r="C1233" s="2">
        <v>-139.36000000000001</v>
      </c>
      <c r="D1233" s="2" t="s">
        <v>66</v>
      </c>
      <c r="E1233">
        <v>2015</v>
      </c>
      <c r="F1233" t="str">
        <f t="shared" si="47"/>
        <v>Loss</v>
      </c>
      <c r="H1233" t="str">
        <f t="shared" si="46"/>
        <v/>
      </c>
      <c r="I1233" t="str">
        <f t="shared" si="45"/>
        <v/>
      </c>
      <c r="J1233" t="str">
        <f t="shared" si="45"/>
        <v/>
      </c>
      <c r="K1233" t="str">
        <f t="shared" si="45"/>
        <v/>
      </c>
    </row>
    <row r="1234" spans="1:11" x14ac:dyDescent="0.2">
      <c r="A1234" s="2">
        <v>34</v>
      </c>
      <c r="B1234" s="2" t="s">
        <v>24</v>
      </c>
      <c r="C1234" s="2">
        <v>161.09</v>
      </c>
      <c r="D1234" s="2" t="s">
        <v>66</v>
      </c>
      <c r="E1234">
        <v>2015</v>
      </c>
      <c r="F1234" t="str">
        <f t="shared" si="47"/>
        <v>Profit</v>
      </c>
      <c r="H1234" t="str">
        <f t="shared" si="46"/>
        <v/>
      </c>
      <c r="I1234" t="str">
        <f t="shared" si="45"/>
        <v/>
      </c>
      <c r="J1234" t="str">
        <f t="shared" si="45"/>
        <v/>
      </c>
      <c r="K1234" t="str">
        <f t="shared" si="45"/>
        <v/>
      </c>
    </row>
    <row r="1235" spans="1:11" x14ac:dyDescent="0.2">
      <c r="A1235" s="2">
        <v>34</v>
      </c>
      <c r="B1235" s="2" t="s">
        <v>31</v>
      </c>
      <c r="C1235" s="2">
        <v>5391.72</v>
      </c>
      <c r="D1235" s="2" t="s">
        <v>66</v>
      </c>
      <c r="E1235">
        <v>2015</v>
      </c>
      <c r="F1235" t="str">
        <f t="shared" si="47"/>
        <v>Profit</v>
      </c>
      <c r="H1235" t="str">
        <f t="shared" si="46"/>
        <v/>
      </c>
      <c r="I1235" t="str">
        <f t="shared" si="45"/>
        <v/>
      </c>
      <c r="J1235" t="str">
        <f t="shared" si="45"/>
        <v/>
      </c>
      <c r="K1235" t="str">
        <f t="shared" si="45"/>
        <v/>
      </c>
    </row>
    <row r="1236" spans="1:11" x14ac:dyDescent="0.2">
      <c r="A1236" s="2">
        <v>31</v>
      </c>
      <c r="B1236" s="2" t="s">
        <v>24</v>
      </c>
      <c r="C1236" s="2">
        <v>78.56</v>
      </c>
      <c r="D1236" s="2" t="s">
        <v>29</v>
      </c>
      <c r="E1236">
        <v>2015</v>
      </c>
      <c r="F1236" t="str">
        <f t="shared" si="47"/>
        <v>Profit</v>
      </c>
      <c r="H1236" t="str">
        <f t="shared" si="46"/>
        <v/>
      </c>
      <c r="I1236" t="str">
        <f t="shared" si="45"/>
        <v/>
      </c>
      <c r="J1236" t="str">
        <f t="shared" si="45"/>
        <v/>
      </c>
      <c r="K1236" t="str">
        <f t="shared" si="45"/>
        <v/>
      </c>
    </row>
    <row r="1237" spans="1:11" x14ac:dyDescent="0.2">
      <c r="A1237" s="2">
        <v>36</v>
      </c>
      <c r="B1237" s="2" t="s">
        <v>45</v>
      </c>
      <c r="C1237" s="2">
        <v>41.79</v>
      </c>
      <c r="D1237" s="2" t="s">
        <v>29</v>
      </c>
      <c r="E1237">
        <v>2015</v>
      </c>
      <c r="F1237" t="str">
        <f t="shared" si="47"/>
        <v>Profit</v>
      </c>
      <c r="H1237" t="str">
        <f t="shared" si="46"/>
        <v/>
      </c>
      <c r="I1237" t="str">
        <f t="shared" si="46"/>
        <v/>
      </c>
      <c r="J1237" t="str">
        <f t="shared" si="46"/>
        <v/>
      </c>
      <c r="K1237" t="str">
        <f t="shared" si="46"/>
        <v/>
      </c>
    </row>
    <row r="1238" spans="1:11" x14ac:dyDescent="0.2">
      <c r="A1238" s="2">
        <v>5</v>
      </c>
      <c r="B1238" s="2" t="s">
        <v>31</v>
      </c>
      <c r="C1238" s="2">
        <v>-1005.92</v>
      </c>
      <c r="D1238" s="2" t="s">
        <v>22</v>
      </c>
      <c r="E1238">
        <v>2015</v>
      </c>
      <c r="F1238" t="str">
        <f t="shared" si="47"/>
        <v>Loss</v>
      </c>
      <c r="H1238" t="str">
        <f t="shared" si="46"/>
        <v>Loss</v>
      </c>
      <c r="I1238" t="str">
        <f t="shared" si="46"/>
        <v/>
      </c>
      <c r="J1238" t="str">
        <f t="shared" si="46"/>
        <v/>
      </c>
      <c r="K1238" t="str">
        <f t="shared" si="46"/>
        <v/>
      </c>
    </row>
    <row r="1239" spans="1:11" x14ac:dyDescent="0.2">
      <c r="A1239" s="2">
        <v>19</v>
      </c>
      <c r="B1239" s="2" t="s">
        <v>24</v>
      </c>
      <c r="C1239" s="2">
        <v>325.47000000000003</v>
      </c>
      <c r="D1239" s="2" t="s">
        <v>22</v>
      </c>
      <c r="E1239">
        <v>2015</v>
      </c>
      <c r="F1239" t="str">
        <f t="shared" si="47"/>
        <v>Profit</v>
      </c>
      <c r="H1239" t="str">
        <f t="shared" si="46"/>
        <v/>
      </c>
      <c r="I1239" t="str">
        <f t="shared" si="46"/>
        <v/>
      </c>
      <c r="J1239" t="str">
        <f t="shared" si="46"/>
        <v/>
      </c>
      <c r="K1239" t="str">
        <f t="shared" si="46"/>
        <v/>
      </c>
    </row>
    <row r="1240" spans="1:11" x14ac:dyDescent="0.2">
      <c r="A1240" s="2">
        <v>31</v>
      </c>
      <c r="B1240" s="2" t="s">
        <v>24</v>
      </c>
      <c r="C1240" s="2">
        <v>38.99</v>
      </c>
      <c r="D1240" s="2" t="s">
        <v>22</v>
      </c>
      <c r="E1240">
        <v>2015</v>
      </c>
      <c r="F1240" t="str">
        <f t="shared" si="47"/>
        <v>Profit</v>
      </c>
      <c r="H1240" t="str">
        <f t="shared" ref="H1240:K1303" si="48">IF($D1240=H$1,IF($B1240="Technology",IF($A1240&lt;11,$F1240,""),""),"")</f>
        <v/>
      </c>
      <c r="I1240" t="str">
        <f t="shared" si="48"/>
        <v/>
      </c>
      <c r="J1240" t="str">
        <f t="shared" si="48"/>
        <v/>
      </c>
      <c r="K1240" t="str">
        <f t="shared" si="48"/>
        <v/>
      </c>
    </row>
    <row r="1241" spans="1:11" x14ac:dyDescent="0.2">
      <c r="A1241" s="2">
        <v>31</v>
      </c>
      <c r="B1241" s="2" t="s">
        <v>31</v>
      </c>
      <c r="C1241" s="2">
        <v>40.19</v>
      </c>
      <c r="D1241" s="2" t="s">
        <v>29</v>
      </c>
      <c r="E1241">
        <v>2015</v>
      </c>
      <c r="F1241" t="str">
        <f t="shared" si="47"/>
        <v>Profit</v>
      </c>
      <c r="H1241" t="str">
        <f t="shared" si="48"/>
        <v/>
      </c>
      <c r="I1241" t="str">
        <f t="shared" si="48"/>
        <v/>
      </c>
      <c r="J1241" t="str">
        <f t="shared" si="48"/>
        <v/>
      </c>
      <c r="K1241" t="str">
        <f t="shared" si="48"/>
        <v/>
      </c>
    </row>
    <row r="1242" spans="1:11" x14ac:dyDescent="0.2">
      <c r="A1242" s="2">
        <v>16</v>
      </c>
      <c r="B1242" s="2" t="s">
        <v>24</v>
      </c>
      <c r="C1242" s="2">
        <v>5.35</v>
      </c>
      <c r="D1242" s="2" t="s">
        <v>29</v>
      </c>
      <c r="E1242">
        <v>2015</v>
      </c>
      <c r="F1242" t="str">
        <f t="shared" si="47"/>
        <v>Profit</v>
      </c>
      <c r="H1242" t="str">
        <f t="shared" si="48"/>
        <v/>
      </c>
      <c r="I1242" t="str">
        <f t="shared" si="48"/>
        <v/>
      </c>
      <c r="J1242" t="str">
        <f t="shared" si="48"/>
        <v/>
      </c>
      <c r="K1242" t="str">
        <f t="shared" si="48"/>
        <v/>
      </c>
    </row>
    <row r="1243" spans="1:11" x14ac:dyDescent="0.2">
      <c r="A1243" s="2">
        <v>33</v>
      </c>
      <c r="B1243" s="2" t="s">
        <v>24</v>
      </c>
      <c r="C1243" s="2">
        <v>-21.38</v>
      </c>
      <c r="D1243" s="2" t="s">
        <v>29</v>
      </c>
      <c r="E1243">
        <v>2015</v>
      </c>
      <c r="F1243" t="str">
        <f t="shared" si="47"/>
        <v>Loss</v>
      </c>
      <c r="H1243" t="str">
        <f t="shared" si="48"/>
        <v/>
      </c>
      <c r="I1243" t="str">
        <f t="shared" si="48"/>
        <v/>
      </c>
      <c r="J1243" t="str">
        <f t="shared" si="48"/>
        <v/>
      </c>
      <c r="K1243" t="str">
        <f t="shared" si="48"/>
        <v/>
      </c>
    </row>
    <row r="1244" spans="1:11" x14ac:dyDescent="0.2">
      <c r="A1244" s="2">
        <v>6</v>
      </c>
      <c r="B1244" s="2" t="s">
        <v>31</v>
      </c>
      <c r="C1244" s="2">
        <v>-24.31</v>
      </c>
      <c r="D1244" s="2" t="s">
        <v>29</v>
      </c>
      <c r="E1244">
        <v>2015</v>
      </c>
      <c r="F1244" t="str">
        <f t="shared" si="47"/>
        <v>Loss</v>
      </c>
      <c r="H1244" t="str">
        <f t="shared" si="48"/>
        <v/>
      </c>
      <c r="I1244" t="str">
        <f t="shared" si="48"/>
        <v>Loss</v>
      </c>
      <c r="J1244" t="str">
        <f t="shared" si="48"/>
        <v/>
      </c>
      <c r="K1244" t="str">
        <f t="shared" si="48"/>
        <v/>
      </c>
    </row>
    <row r="1245" spans="1:11" x14ac:dyDescent="0.2">
      <c r="A1245" s="2">
        <v>25</v>
      </c>
      <c r="B1245" s="2" t="s">
        <v>31</v>
      </c>
      <c r="C1245" s="2">
        <v>2856.86</v>
      </c>
      <c r="D1245" s="2" t="s">
        <v>29</v>
      </c>
      <c r="E1245">
        <v>2015</v>
      </c>
      <c r="F1245" t="str">
        <f t="shared" si="47"/>
        <v>Profit</v>
      </c>
      <c r="H1245" t="str">
        <f t="shared" si="48"/>
        <v/>
      </c>
      <c r="I1245" t="str">
        <f t="shared" si="48"/>
        <v/>
      </c>
      <c r="J1245" t="str">
        <f t="shared" si="48"/>
        <v/>
      </c>
      <c r="K1245" t="str">
        <f t="shared" si="48"/>
        <v/>
      </c>
    </row>
    <row r="1246" spans="1:11" x14ac:dyDescent="0.2">
      <c r="A1246" s="2">
        <v>5</v>
      </c>
      <c r="B1246" s="2" t="s">
        <v>45</v>
      </c>
      <c r="C1246" s="2">
        <v>-550.78</v>
      </c>
      <c r="D1246" s="2" t="s">
        <v>29</v>
      </c>
      <c r="E1246">
        <v>2015</v>
      </c>
      <c r="F1246" t="str">
        <f t="shared" si="47"/>
        <v>Loss</v>
      </c>
      <c r="H1246" t="str">
        <f t="shared" si="48"/>
        <v/>
      </c>
      <c r="I1246" t="str">
        <f t="shared" si="48"/>
        <v/>
      </c>
      <c r="J1246" t="str">
        <f t="shared" si="48"/>
        <v/>
      </c>
      <c r="K1246" t="str">
        <f t="shared" si="48"/>
        <v/>
      </c>
    </row>
    <row r="1247" spans="1:11" x14ac:dyDescent="0.2">
      <c r="A1247" s="2">
        <v>24</v>
      </c>
      <c r="B1247" s="2" t="s">
        <v>24</v>
      </c>
      <c r="C1247" s="2">
        <v>95</v>
      </c>
      <c r="D1247" s="2" t="s">
        <v>29</v>
      </c>
      <c r="E1247">
        <v>2015</v>
      </c>
      <c r="F1247" t="str">
        <f t="shared" si="47"/>
        <v>Profit</v>
      </c>
      <c r="H1247" t="str">
        <f t="shared" si="48"/>
        <v/>
      </c>
      <c r="I1247" t="str">
        <f t="shared" si="48"/>
        <v/>
      </c>
      <c r="J1247" t="str">
        <f t="shared" si="48"/>
        <v/>
      </c>
      <c r="K1247" t="str">
        <f t="shared" si="48"/>
        <v/>
      </c>
    </row>
    <row r="1248" spans="1:11" x14ac:dyDescent="0.2">
      <c r="A1248" s="2">
        <v>30</v>
      </c>
      <c r="B1248" s="2" t="s">
        <v>24</v>
      </c>
      <c r="C1248" s="2">
        <v>-95.21</v>
      </c>
      <c r="D1248" s="2" t="s">
        <v>38</v>
      </c>
      <c r="E1248">
        <v>2015</v>
      </c>
      <c r="F1248" t="str">
        <f t="shared" si="47"/>
        <v>Loss</v>
      </c>
      <c r="H1248" t="str">
        <f t="shared" si="48"/>
        <v/>
      </c>
      <c r="I1248" t="str">
        <f t="shared" si="48"/>
        <v/>
      </c>
      <c r="J1248" t="str">
        <f t="shared" si="48"/>
        <v/>
      </c>
      <c r="K1248" t="str">
        <f t="shared" si="48"/>
        <v/>
      </c>
    </row>
    <row r="1249" spans="1:11" x14ac:dyDescent="0.2">
      <c r="A1249" s="2">
        <v>7</v>
      </c>
      <c r="B1249" s="2" t="s">
        <v>31</v>
      </c>
      <c r="C1249" s="2">
        <v>-93.9</v>
      </c>
      <c r="D1249" s="2" t="s">
        <v>29</v>
      </c>
      <c r="E1249">
        <v>2015</v>
      </c>
      <c r="F1249" t="str">
        <f t="shared" si="47"/>
        <v>Loss</v>
      </c>
      <c r="H1249" t="str">
        <f t="shared" si="48"/>
        <v/>
      </c>
      <c r="I1249" t="str">
        <f t="shared" si="48"/>
        <v>Loss</v>
      </c>
      <c r="J1249" t="str">
        <f t="shared" si="48"/>
        <v/>
      </c>
      <c r="K1249" t="str">
        <f t="shared" si="48"/>
        <v/>
      </c>
    </row>
    <row r="1250" spans="1:11" x14ac:dyDescent="0.2">
      <c r="A1250" s="2">
        <v>43</v>
      </c>
      <c r="B1250" s="2" t="s">
        <v>24</v>
      </c>
      <c r="C1250" s="2">
        <v>51.71</v>
      </c>
      <c r="D1250" s="2" t="s">
        <v>29</v>
      </c>
      <c r="E1250">
        <v>2015</v>
      </c>
      <c r="F1250" t="str">
        <f t="shared" si="47"/>
        <v>Profit</v>
      </c>
      <c r="H1250" t="str">
        <f t="shared" si="48"/>
        <v/>
      </c>
      <c r="I1250" t="str">
        <f t="shared" si="48"/>
        <v/>
      </c>
      <c r="J1250" t="str">
        <f t="shared" si="48"/>
        <v/>
      </c>
      <c r="K1250" t="str">
        <f t="shared" si="48"/>
        <v/>
      </c>
    </row>
    <row r="1251" spans="1:11" x14ac:dyDescent="0.2">
      <c r="A1251" s="2">
        <v>14</v>
      </c>
      <c r="B1251" s="2" t="s">
        <v>45</v>
      </c>
      <c r="C1251" s="2">
        <v>2016.71</v>
      </c>
      <c r="D1251" s="2" t="s">
        <v>29</v>
      </c>
      <c r="E1251">
        <v>2015</v>
      </c>
      <c r="F1251" t="str">
        <f t="shared" si="47"/>
        <v>Profit</v>
      </c>
      <c r="H1251" t="str">
        <f t="shared" si="48"/>
        <v/>
      </c>
      <c r="I1251" t="str">
        <f t="shared" si="48"/>
        <v/>
      </c>
      <c r="J1251" t="str">
        <f t="shared" si="48"/>
        <v/>
      </c>
      <c r="K1251" t="str">
        <f t="shared" si="48"/>
        <v/>
      </c>
    </row>
    <row r="1252" spans="1:11" x14ac:dyDescent="0.2">
      <c r="A1252" s="2">
        <v>14</v>
      </c>
      <c r="B1252" s="2" t="s">
        <v>24</v>
      </c>
      <c r="C1252" s="2">
        <v>-0.92</v>
      </c>
      <c r="D1252" s="2" t="s">
        <v>29</v>
      </c>
      <c r="E1252">
        <v>2015</v>
      </c>
      <c r="F1252" t="str">
        <f t="shared" si="47"/>
        <v>Loss</v>
      </c>
      <c r="H1252" t="str">
        <f t="shared" si="48"/>
        <v/>
      </c>
      <c r="I1252" t="str">
        <f t="shared" si="48"/>
        <v/>
      </c>
      <c r="J1252" t="str">
        <f t="shared" si="48"/>
        <v/>
      </c>
      <c r="K1252" t="str">
        <f t="shared" si="48"/>
        <v/>
      </c>
    </row>
    <row r="1253" spans="1:11" x14ac:dyDescent="0.2">
      <c r="A1253" s="2">
        <v>29</v>
      </c>
      <c r="B1253" s="2" t="s">
        <v>24</v>
      </c>
      <c r="C1253" s="2">
        <v>-52.85</v>
      </c>
      <c r="D1253" s="2" t="s">
        <v>29</v>
      </c>
      <c r="E1253">
        <v>2015</v>
      </c>
      <c r="F1253" t="str">
        <f t="shared" si="47"/>
        <v>Loss</v>
      </c>
      <c r="H1253" t="str">
        <f t="shared" si="48"/>
        <v/>
      </c>
      <c r="I1253" t="str">
        <f t="shared" si="48"/>
        <v/>
      </c>
      <c r="J1253" t="str">
        <f t="shared" si="48"/>
        <v/>
      </c>
      <c r="K1253" t="str">
        <f t="shared" si="48"/>
        <v/>
      </c>
    </row>
    <row r="1254" spans="1:11" x14ac:dyDescent="0.2">
      <c r="A1254" s="2">
        <v>43</v>
      </c>
      <c r="B1254" s="2" t="s">
        <v>31</v>
      </c>
      <c r="C1254" s="2">
        <v>1201.8399999999999</v>
      </c>
      <c r="D1254" s="2" t="s">
        <v>29</v>
      </c>
      <c r="E1254">
        <v>2015</v>
      </c>
      <c r="F1254" t="str">
        <f t="shared" si="47"/>
        <v>Profit</v>
      </c>
      <c r="H1254" t="str">
        <f t="shared" si="48"/>
        <v/>
      </c>
      <c r="I1254" t="str">
        <f t="shared" si="48"/>
        <v/>
      </c>
      <c r="J1254" t="str">
        <f t="shared" si="48"/>
        <v/>
      </c>
      <c r="K1254" t="str">
        <f t="shared" si="48"/>
        <v/>
      </c>
    </row>
    <row r="1255" spans="1:11" x14ac:dyDescent="0.2">
      <c r="A1255" s="2">
        <v>36</v>
      </c>
      <c r="B1255" s="2" t="s">
        <v>24</v>
      </c>
      <c r="C1255" s="2">
        <v>87.03</v>
      </c>
      <c r="D1255" s="2" t="s">
        <v>29</v>
      </c>
      <c r="E1255">
        <v>2015</v>
      </c>
      <c r="F1255" t="str">
        <f t="shared" si="47"/>
        <v>Profit</v>
      </c>
      <c r="H1255" t="str">
        <f t="shared" si="48"/>
        <v/>
      </c>
      <c r="I1255" t="str">
        <f t="shared" si="48"/>
        <v/>
      </c>
      <c r="J1255" t="str">
        <f t="shared" si="48"/>
        <v/>
      </c>
      <c r="K1255" t="str">
        <f t="shared" si="48"/>
        <v/>
      </c>
    </row>
    <row r="1256" spans="1:11" x14ac:dyDescent="0.2">
      <c r="A1256" s="2">
        <v>49</v>
      </c>
      <c r="B1256" s="2" t="s">
        <v>31</v>
      </c>
      <c r="C1256" s="2">
        <v>1187.21</v>
      </c>
      <c r="D1256" s="2" t="s">
        <v>29</v>
      </c>
      <c r="E1256">
        <v>2015</v>
      </c>
      <c r="F1256" t="str">
        <f t="shared" si="47"/>
        <v>Profit</v>
      </c>
      <c r="H1256" t="str">
        <f t="shared" si="48"/>
        <v/>
      </c>
      <c r="I1256" t="str">
        <f t="shared" si="48"/>
        <v/>
      </c>
      <c r="J1256" t="str">
        <f t="shared" si="48"/>
        <v/>
      </c>
      <c r="K1256" t="str">
        <f t="shared" si="48"/>
        <v/>
      </c>
    </row>
    <row r="1257" spans="1:11" x14ac:dyDescent="0.2">
      <c r="A1257" s="2">
        <v>6</v>
      </c>
      <c r="B1257" s="2" t="s">
        <v>24</v>
      </c>
      <c r="C1257" s="2">
        <v>2.67</v>
      </c>
      <c r="D1257" s="2" t="s">
        <v>29</v>
      </c>
      <c r="E1257">
        <v>2015</v>
      </c>
      <c r="F1257" t="str">
        <f t="shared" si="47"/>
        <v>Profit</v>
      </c>
      <c r="H1257" t="str">
        <f t="shared" si="48"/>
        <v/>
      </c>
      <c r="I1257" t="str">
        <f t="shared" si="48"/>
        <v/>
      </c>
      <c r="J1257" t="str">
        <f t="shared" si="48"/>
        <v/>
      </c>
      <c r="K1257" t="str">
        <f t="shared" si="48"/>
        <v/>
      </c>
    </row>
    <row r="1258" spans="1:11" x14ac:dyDescent="0.2">
      <c r="A1258" s="2">
        <v>13</v>
      </c>
      <c r="B1258" s="2" t="s">
        <v>31</v>
      </c>
      <c r="C1258" s="2">
        <v>-15.28</v>
      </c>
      <c r="D1258" s="2" t="s">
        <v>22</v>
      </c>
      <c r="E1258">
        <v>2015</v>
      </c>
      <c r="F1258" t="str">
        <f t="shared" si="47"/>
        <v>Loss</v>
      </c>
      <c r="H1258" t="str">
        <f t="shared" si="48"/>
        <v/>
      </c>
      <c r="I1258" t="str">
        <f t="shared" si="48"/>
        <v/>
      </c>
      <c r="J1258" t="str">
        <f t="shared" si="48"/>
        <v/>
      </c>
      <c r="K1258" t="str">
        <f t="shared" si="48"/>
        <v/>
      </c>
    </row>
    <row r="1259" spans="1:11" x14ac:dyDescent="0.2">
      <c r="A1259" s="2">
        <v>12</v>
      </c>
      <c r="B1259" s="2" t="s">
        <v>31</v>
      </c>
      <c r="C1259" s="2">
        <v>-59.57</v>
      </c>
      <c r="D1259" s="2" t="s">
        <v>29</v>
      </c>
      <c r="E1259">
        <v>2015</v>
      </c>
      <c r="F1259" t="str">
        <f t="shared" si="47"/>
        <v>Loss</v>
      </c>
      <c r="H1259" t="str">
        <f t="shared" si="48"/>
        <v/>
      </c>
      <c r="I1259" t="str">
        <f t="shared" si="48"/>
        <v/>
      </c>
      <c r="J1259" t="str">
        <f t="shared" si="48"/>
        <v/>
      </c>
      <c r="K1259" t="str">
        <f t="shared" si="48"/>
        <v/>
      </c>
    </row>
    <row r="1260" spans="1:11" x14ac:dyDescent="0.2">
      <c r="A1260" s="2">
        <v>37</v>
      </c>
      <c r="B1260" s="2" t="s">
        <v>31</v>
      </c>
      <c r="C1260" s="2">
        <v>244.24</v>
      </c>
      <c r="D1260" s="2" t="s">
        <v>29</v>
      </c>
      <c r="E1260">
        <v>2015</v>
      </c>
      <c r="F1260" t="str">
        <f t="shared" si="47"/>
        <v>Profit</v>
      </c>
      <c r="H1260" t="str">
        <f t="shared" si="48"/>
        <v/>
      </c>
      <c r="I1260" t="str">
        <f t="shared" si="48"/>
        <v/>
      </c>
      <c r="J1260" t="str">
        <f t="shared" si="48"/>
        <v/>
      </c>
      <c r="K1260" t="str">
        <f t="shared" si="48"/>
        <v/>
      </c>
    </row>
    <row r="1261" spans="1:11" x14ac:dyDescent="0.2">
      <c r="A1261" s="2">
        <v>20</v>
      </c>
      <c r="B1261" s="2" t="s">
        <v>45</v>
      </c>
      <c r="C1261" s="2">
        <v>337.7</v>
      </c>
      <c r="D1261" s="2" t="s">
        <v>22</v>
      </c>
      <c r="E1261">
        <v>2015</v>
      </c>
      <c r="F1261" t="str">
        <f t="shared" si="47"/>
        <v>Profit</v>
      </c>
      <c r="H1261" t="str">
        <f t="shared" si="48"/>
        <v/>
      </c>
      <c r="I1261" t="str">
        <f t="shared" si="48"/>
        <v/>
      </c>
      <c r="J1261" t="str">
        <f t="shared" si="48"/>
        <v/>
      </c>
      <c r="K1261" t="str">
        <f t="shared" si="48"/>
        <v/>
      </c>
    </row>
    <row r="1262" spans="1:11" x14ac:dyDescent="0.2">
      <c r="A1262" s="2">
        <v>37</v>
      </c>
      <c r="B1262" s="2" t="s">
        <v>31</v>
      </c>
      <c r="C1262" s="2">
        <v>9.5500000000000007</v>
      </c>
      <c r="D1262" s="2" t="s">
        <v>22</v>
      </c>
      <c r="E1262">
        <v>2015</v>
      </c>
      <c r="F1262" t="str">
        <f t="shared" si="47"/>
        <v>Profit</v>
      </c>
      <c r="H1262" t="str">
        <f t="shared" si="48"/>
        <v/>
      </c>
      <c r="I1262" t="str">
        <f t="shared" si="48"/>
        <v/>
      </c>
      <c r="J1262" t="str">
        <f t="shared" si="48"/>
        <v/>
      </c>
      <c r="K1262" t="str">
        <f t="shared" si="48"/>
        <v/>
      </c>
    </row>
    <row r="1263" spans="1:11" x14ac:dyDescent="0.2">
      <c r="A1263" s="2">
        <v>38</v>
      </c>
      <c r="B1263" s="2" t="s">
        <v>45</v>
      </c>
      <c r="C1263" s="2">
        <v>4133.1899999999996</v>
      </c>
      <c r="D1263" s="2" t="s">
        <v>22</v>
      </c>
      <c r="E1263">
        <v>2015</v>
      </c>
      <c r="F1263" t="str">
        <f t="shared" si="47"/>
        <v>Profit</v>
      </c>
      <c r="H1263" t="str">
        <f t="shared" si="48"/>
        <v/>
      </c>
      <c r="I1263" t="str">
        <f t="shared" si="48"/>
        <v/>
      </c>
      <c r="J1263" t="str">
        <f t="shared" si="48"/>
        <v/>
      </c>
      <c r="K1263" t="str">
        <f t="shared" si="48"/>
        <v/>
      </c>
    </row>
    <row r="1264" spans="1:11" x14ac:dyDescent="0.2">
      <c r="A1264" s="2">
        <v>2</v>
      </c>
      <c r="B1264" s="2" t="s">
        <v>24</v>
      </c>
      <c r="C1264" s="2">
        <v>-2.5</v>
      </c>
      <c r="D1264" s="2" t="s">
        <v>29</v>
      </c>
      <c r="E1264">
        <v>2015</v>
      </c>
      <c r="F1264" t="str">
        <f t="shared" si="47"/>
        <v>Loss</v>
      </c>
      <c r="H1264" t="str">
        <f t="shared" si="48"/>
        <v/>
      </c>
      <c r="I1264" t="str">
        <f t="shared" si="48"/>
        <v/>
      </c>
      <c r="J1264" t="str">
        <f t="shared" si="48"/>
        <v/>
      </c>
      <c r="K1264" t="str">
        <f t="shared" si="48"/>
        <v/>
      </c>
    </row>
    <row r="1265" spans="1:11" x14ac:dyDescent="0.2">
      <c r="A1265" s="2">
        <v>38</v>
      </c>
      <c r="B1265" s="2" t="s">
        <v>24</v>
      </c>
      <c r="C1265" s="2">
        <v>19.29</v>
      </c>
      <c r="D1265" s="2" t="s">
        <v>29</v>
      </c>
      <c r="E1265">
        <v>2015</v>
      </c>
      <c r="F1265" t="str">
        <f t="shared" si="47"/>
        <v>Profit</v>
      </c>
      <c r="H1265" t="str">
        <f t="shared" si="48"/>
        <v/>
      </c>
      <c r="I1265" t="str">
        <f t="shared" si="48"/>
        <v/>
      </c>
      <c r="J1265" t="str">
        <f t="shared" si="48"/>
        <v/>
      </c>
      <c r="K1265" t="str">
        <f t="shared" si="48"/>
        <v/>
      </c>
    </row>
    <row r="1266" spans="1:11" x14ac:dyDescent="0.2">
      <c r="A1266" s="2">
        <v>32</v>
      </c>
      <c r="B1266" s="2" t="s">
        <v>31</v>
      </c>
      <c r="C1266" s="2">
        <v>30.54</v>
      </c>
      <c r="D1266" s="2" t="s">
        <v>29</v>
      </c>
      <c r="E1266">
        <v>2015</v>
      </c>
      <c r="F1266" t="str">
        <f t="shared" si="47"/>
        <v>Profit</v>
      </c>
      <c r="H1266" t="str">
        <f t="shared" si="48"/>
        <v/>
      </c>
      <c r="I1266" t="str">
        <f t="shared" si="48"/>
        <v/>
      </c>
      <c r="J1266" t="str">
        <f t="shared" si="48"/>
        <v/>
      </c>
      <c r="K1266" t="str">
        <f t="shared" si="48"/>
        <v/>
      </c>
    </row>
    <row r="1267" spans="1:11" x14ac:dyDescent="0.2">
      <c r="A1267" s="2">
        <v>25</v>
      </c>
      <c r="B1267" s="2" t="s">
        <v>24</v>
      </c>
      <c r="C1267" s="2">
        <v>2919.96</v>
      </c>
      <c r="D1267" s="2" t="s">
        <v>29</v>
      </c>
      <c r="E1267">
        <v>2015</v>
      </c>
      <c r="F1267" t="str">
        <f t="shared" si="47"/>
        <v>Profit</v>
      </c>
      <c r="H1267" t="str">
        <f t="shared" si="48"/>
        <v/>
      </c>
      <c r="I1267" t="str">
        <f t="shared" si="48"/>
        <v/>
      </c>
      <c r="J1267" t="str">
        <f t="shared" si="48"/>
        <v/>
      </c>
      <c r="K1267" t="str">
        <f t="shared" si="48"/>
        <v/>
      </c>
    </row>
    <row r="1268" spans="1:11" x14ac:dyDescent="0.2">
      <c r="A1268" s="2">
        <v>15</v>
      </c>
      <c r="B1268" s="2" t="s">
        <v>24</v>
      </c>
      <c r="C1268" s="2">
        <v>15.25</v>
      </c>
      <c r="D1268" s="2" t="s">
        <v>38</v>
      </c>
      <c r="E1268">
        <v>2015</v>
      </c>
      <c r="F1268" t="str">
        <f t="shared" si="47"/>
        <v>Profit</v>
      </c>
      <c r="H1268" t="str">
        <f t="shared" si="48"/>
        <v/>
      </c>
      <c r="I1268" t="str">
        <f t="shared" si="48"/>
        <v/>
      </c>
      <c r="J1268" t="str">
        <f t="shared" si="48"/>
        <v/>
      </c>
      <c r="K1268" t="str">
        <f t="shared" si="48"/>
        <v/>
      </c>
    </row>
    <row r="1269" spans="1:11" x14ac:dyDescent="0.2">
      <c r="A1269" s="2">
        <v>46</v>
      </c>
      <c r="B1269" s="2" t="s">
        <v>31</v>
      </c>
      <c r="C1269" s="2">
        <v>529.49</v>
      </c>
      <c r="D1269" s="2" t="s">
        <v>38</v>
      </c>
      <c r="E1269">
        <v>2015</v>
      </c>
      <c r="F1269" t="str">
        <f t="shared" si="47"/>
        <v>Profit</v>
      </c>
      <c r="H1269" t="str">
        <f t="shared" si="48"/>
        <v/>
      </c>
      <c r="I1269" t="str">
        <f t="shared" si="48"/>
        <v/>
      </c>
      <c r="J1269" t="str">
        <f t="shared" si="48"/>
        <v/>
      </c>
      <c r="K1269" t="str">
        <f t="shared" si="48"/>
        <v/>
      </c>
    </row>
    <row r="1270" spans="1:11" x14ac:dyDescent="0.2">
      <c r="A1270" s="2">
        <v>15</v>
      </c>
      <c r="B1270" s="2" t="s">
        <v>31</v>
      </c>
      <c r="C1270" s="2">
        <v>367.05</v>
      </c>
      <c r="D1270" s="2" t="s">
        <v>38</v>
      </c>
      <c r="E1270">
        <v>2015</v>
      </c>
      <c r="F1270" t="str">
        <f t="shared" si="47"/>
        <v>Profit</v>
      </c>
      <c r="H1270" t="str">
        <f t="shared" si="48"/>
        <v/>
      </c>
      <c r="I1270" t="str">
        <f t="shared" si="48"/>
        <v/>
      </c>
      <c r="J1270" t="str">
        <f t="shared" si="48"/>
        <v/>
      </c>
      <c r="K1270" t="str">
        <f t="shared" si="48"/>
        <v/>
      </c>
    </row>
    <row r="1271" spans="1:11" x14ac:dyDescent="0.2">
      <c r="A1271" s="2">
        <v>5</v>
      </c>
      <c r="B1271" s="2" t="s">
        <v>31</v>
      </c>
      <c r="C1271" s="2">
        <v>-16.04</v>
      </c>
      <c r="D1271" s="2" t="s">
        <v>29</v>
      </c>
      <c r="E1271">
        <v>2015</v>
      </c>
      <c r="F1271" t="str">
        <f t="shared" si="47"/>
        <v>Loss</v>
      </c>
      <c r="H1271" t="str">
        <f t="shared" si="48"/>
        <v/>
      </c>
      <c r="I1271" t="str">
        <f t="shared" si="48"/>
        <v>Loss</v>
      </c>
      <c r="J1271" t="str">
        <f t="shared" si="48"/>
        <v/>
      </c>
      <c r="K1271" t="str">
        <f t="shared" si="48"/>
        <v/>
      </c>
    </row>
    <row r="1272" spans="1:11" x14ac:dyDescent="0.2">
      <c r="A1272" s="2">
        <v>27</v>
      </c>
      <c r="B1272" s="2" t="s">
        <v>24</v>
      </c>
      <c r="C1272" s="2">
        <v>66.53</v>
      </c>
      <c r="D1272" s="2" t="s">
        <v>29</v>
      </c>
      <c r="E1272">
        <v>2015</v>
      </c>
      <c r="F1272" t="str">
        <f t="shared" si="47"/>
        <v>Profit</v>
      </c>
      <c r="H1272" t="str">
        <f t="shared" si="48"/>
        <v/>
      </c>
      <c r="I1272" t="str">
        <f t="shared" si="48"/>
        <v/>
      </c>
      <c r="J1272" t="str">
        <f t="shared" si="48"/>
        <v/>
      </c>
      <c r="K1272" t="str">
        <f t="shared" si="48"/>
        <v/>
      </c>
    </row>
    <row r="1273" spans="1:11" x14ac:dyDescent="0.2">
      <c r="A1273" s="2">
        <v>4</v>
      </c>
      <c r="B1273" s="2" t="s">
        <v>31</v>
      </c>
      <c r="C1273" s="2">
        <v>-29.77</v>
      </c>
      <c r="D1273" s="2" t="s">
        <v>38</v>
      </c>
      <c r="E1273">
        <v>2015</v>
      </c>
      <c r="F1273" t="str">
        <f t="shared" si="47"/>
        <v>Loss</v>
      </c>
      <c r="H1273" t="str">
        <f t="shared" si="48"/>
        <v/>
      </c>
      <c r="I1273" t="str">
        <f t="shared" si="48"/>
        <v/>
      </c>
      <c r="J1273" t="str">
        <f t="shared" si="48"/>
        <v>Loss</v>
      </c>
      <c r="K1273" t="str">
        <f t="shared" si="48"/>
        <v/>
      </c>
    </row>
    <row r="1274" spans="1:11" x14ac:dyDescent="0.2">
      <c r="A1274" s="2">
        <v>29</v>
      </c>
      <c r="B1274" s="2" t="s">
        <v>31</v>
      </c>
      <c r="C1274" s="2">
        <v>164.31</v>
      </c>
      <c r="D1274" s="2" t="s">
        <v>38</v>
      </c>
      <c r="E1274">
        <v>2015</v>
      </c>
      <c r="F1274" t="str">
        <f t="shared" si="47"/>
        <v>Profit</v>
      </c>
      <c r="H1274" t="str">
        <f t="shared" si="48"/>
        <v/>
      </c>
      <c r="I1274" t="str">
        <f t="shared" si="48"/>
        <v/>
      </c>
      <c r="J1274" t="str">
        <f t="shared" si="48"/>
        <v/>
      </c>
      <c r="K1274" t="str">
        <f t="shared" si="48"/>
        <v/>
      </c>
    </row>
    <row r="1275" spans="1:11" x14ac:dyDescent="0.2">
      <c r="A1275" s="2">
        <v>43</v>
      </c>
      <c r="B1275" s="2" t="s">
        <v>24</v>
      </c>
      <c r="C1275" s="2">
        <v>168.82</v>
      </c>
      <c r="D1275" s="2" t="s">
        <v>22</v>
      </c>
      <c r="E1275">
        <v>2015</v>
      </c>
      <c r="F1275" t="str">
        <f t="shared" si="47"/>
        <v>Profit</v>
      </c>
      <c r="H1275" t="str">
        <f t="shared" si="48"/>
        <v/>
      </c>
      <c r="I1275" t="str">
        <f t="shared" si="48"/>
        <v/>
      </c>
      <c r="J1275" t="str">
        <f t="shared" si="48"/>
        <v/>
      </c>
      <c r="K1275" t="str">
        <f t="shared" si="48"/>
        <v/>
      </c>
    </row>
    <row r="1276" spans="1:11" x14ac:dyDescent="0.2">
      <c r="A1276" s="2">
        <v>10</v>
      </c>
      <c r="B1276" s="2" t="s">
        <v>31</v>
      </c>
      <c r="C1276" s="2">
        <v>-141.96</v>
      </c>
      <c r="D1276" s="2" t="s">
        <v>66</v>
      </c>
      <c r="E1276">
        <v>2015</v>
      </c>
      <c r="F1276" t="str">
        <f t="shared" si="47"/>
        <v>Loss</v>
      </c>
      <c r="H1276" t="str">
        <f t="shared" si="48"/>
        <v/>
      </c>
      <c r="I1276" t="str">
        <f t="shared" si="48"/>
        <v/>
      </c>
      <c r="J1276" t="str">
        <f t="shared" si="48"/>
        <v/>
      </c>
      <c r="K1276" t="str">
        <f t="shared" si="48"/>
        <v>Loss</v>
      </c>
    </row>
    <row r="1277" spans="1:11" x14ac:dyDescent="0.2">
      <c r="A1277" s="2">
        <v>23</v>
      </c>
      <c r="B1277" s="2" t="s">
        <v>45</v>
      </c>
      <c r="C1277" s="2">
        <v>79.099999999999994</v>
      </c>
      <c r="D1277" s="2" t="s">
        <v>29</v>
      </c>
      <c r="E1277">
        <v>2015</v>
      </c>
      <c r="F1277" t="str">
        <f t="shared" si="47"/>
        <v>Profit</v>
      </c>
      <c r="H1277" t="str">
        <f t="shared" si="48"/>
        <v/>
      </c>
      <c r="I1277" t="str">
        <f t="shared" si="48"/>
        <v/>
      </c>
      <c r="J1277" t="str">
        <f t="shared" si="48"/>
        <v/>
      </c>
      <c r="K1277" t="str">
        <f t="shared" si="48"/>
        <v/>
      </c>
    </row>
    <row r="1278" spans="1:11" x14ac:dyDescent="0.2">
      <c r="A1278" s="2">
        <v>43</v>
      </c>
      <c r="B1278" s="2" t="s">
        <v>45</v>
      </c>
      <c r="C1278" s="2">
        <v>-818.69</v>
      </c>
      <c r="D1278" s="2" t="s">
        <v>29</v>
      </c>
      <c r="E1278">
        <v>2015</v>
      </c>
      <c r="F1278" t="str">
        <f t="shared" si="47"/>
        <v>Loss</v>
      </c>
      <c r="H1278" t="str">
        <f t="shared" si="48"/>
        <v/>
      </c>
      <c r="I1278" t="str">
        <f t="shared" si="48"/>
        <v/>
      </c>
      <c r="J1278" t="str">
        <f t="shared" si="48"/>
        <v/>
      </c>
      <c r="K1278" t="str">
        <f t="shared" si="48"/>
        <v/>
      </c>
    </row>
    <row r="1279" spans="1:11" x14ac:dyDescent="0.2">
      <c r="A1279" s="2">
        <v>9</v>
      </c>
      <c r="B1279" s="2" t="s">
        <v>31</v>
      </c>
      <c r="C1279" s="2">
        <v>14</v>
      </c>
      <c r="D1279" s="2" t="s">
        <v>29</v>
      </c>
      <c r="E1279">
        <v>2015</v>
      </c>
      <c r="F1279" t="str">
        <f t="shared" si="47"/>
        <v>Profit</v>
      </c>
      <c r="H1279" t="str">
        <f t="shared" si="48"/>
        <v/>
      </c>
      <c r="I1279" t="str">
        <f t="shared" si="48"/>
        <v>Profit</v>
      </c>
      <c r="J1279" t="str">
        <f t="shared" si="48"/>
        <v/>
      </c>
      <c r="K1279" t="str">
        <f t="shared" si="48"/>
        <v/>
      </c>
    </row>
    <row r="1280" spans="1:11" x14ac:dyDescent="0.2">
      <c r="A1280" s="2">
        <v>32</v>
      </c>
      <c r="B1280" s="2" t="s">
        <v>24</v>
      </c>
      <c r="C1280" s="2">
        <v>-1527.75</v>
      </c>
      <c r="D1280" s="2" t="s">
        <v>29</v>
      </c>
      <c r="E1280">
        <v>2015</v>
      </c>
      <c r="F1280" t="str">
        <f t="shared" si="47"/>
        <v>Loss</v>
      </c>
      <c r="H1280" t="str">
        <f t="shared" si="48"/>
        <v/>
      </c>
      <c r="I1280" t="str">
        <f t="shared" si="48"/>
        <v/>
      </c>
      <c r="J1280" t="str">
        <f t="shared" si="48"/>
        <v/>
      </c>
      <c r="K1280" t="str">
        <f t="shared" si="48"/>
        <v/>
      </c>
    </row>
    <row r="1281" spans="1:11" x14ac:dyDescent="0.2">
      <c r="A1281" s="2">
        <v>24</v>
      </c>
      <c r="B1281" s="2" t="s">
        <v>24</v>
      </c>
      <c r="C1281" s="2">
        <v>-738.56</v>
      </c>
      <c r="D1281" s="2" t="s">
        <v>66</v>
      </c>
      <c r="E1281">
        <v>2015</v>
      </c>
      <c r="F1281" t="str">
        <f t="shared" si="47"/>
        <v>Loss</v>
      </c>
      <c r="H1281" t="str">
        <f t="shared" si="48"/>
        <v/>
      </c>
      <c r="I1281" t="str">
        <f t="shared" si="48"/>
        <v/>
      </c>
      <c r="J1281" t="str">
        <f t="shared" si="48"/>
        <v/>
      </c>
      <c r="K1281" t="str">
        <f t="shared" si="48"/>
        <v/>
      </c>
    </row>
    <row r="1282" spans="1:11" x14ac:dyDescent="0.2">
      <c r="A1282" s="2">
        <v>18</v>
      </c>
      <c r="B1282" s="2" t="s">
        <v>24</v>
      </c>
      <c r="C1282" s="2">
        <v>-68.17</v>
      </c>
      <c r="D1282" s="2" t="s">
        <v>29</v>
      </c>
      <c r="E1282">
        <v>2015</v>
      </c>
      <c r="F1282" t="str">
        <f t="shared" si="47"/>
        <v>Loss</v>
      </c>
      <c r="H1282" t="str">
        <f t="shared" si="48"/>
        <v/>
      </c>
      <c r="I1282" t="str">
        <f t="shared" si="48"/>
        <v/>
      </c>
      <c r="J1282" t="str">
        <f t="shared" si="48"/>
        <v/>
      </c>
      <c r="K1282" t="str">
        <f t="shared" si="48"/>
        <v/>
      </c>
    </row>
    <row r="1283" spans="1:11" x14ac:dyDescent="0.2">
      <c r="A1283" s="2">
        <v>17</v>
      </c>
      <c r="B1283" s="2" t="s">
        <v>24</v>
      </c>
      <c r="C1283" s="2">
        <v>784</v>
      </c>
      <c r="D1283" s="2" t="s">
        <v>29</v>
      </c>
      <c r="E1283">
        <v>2015</v>
      </c>
      <c r="F1283" t="str">
        <f t="shared" ref="F1283:F1346" si="49">IF(C1283&lt;0,"Loss","Profit")</f>
        <v>Profit</v>
      </c>
      <c r="H1283" t="str">
        <f t="shared" si="48"/>
        <v/>
      </c>
      <c r="I1283" t="str">
        <f t="shared" si="48"/>
        <v/>
      </c>
      <c r="J1283" t="str">
        <f t="shared" si="48"/>
        <v/>
      </c>
      <c r="K1283" t="str">
        <f t="shared" si="48"/>
        <v/>
      </c>
    </row>
    <row r="1284" spans="1:11" x14ac:dyDescent="0.2">
      <c r="A1284" s="2">
        <v>24</v>
      </c>
      <c r="B1284" s="2" t="s">
        <v>24</v>
      </c>
      <c r="C1284" s="2">
        <v>7.72</v>
      </c>
      <c r="D1284" s="2" t="s">
        <v>29</v>
      </c>
      <c r="E1284">
        <v>2015</v>
      </c>
      <c r="F1284" t="str">
        <f t="shared" si="49"/>
        <v>Profit</v>
      </c>
      <c r="H1284" t="str">
        <f t="shared" si="48"/>
        <v/>
      </c>
      <c r="I1284" t="str">
        <f t="shared" si="48"/>
        <v/>
      </c>
      <c r="J1284" t="str">
        <f t="shared" si="48"/>
        <v/>
      </c>
      <c r="K1284" t="str">
        <f t="shared" si="48"/>
        <v/>
      </c>
    </row>
    <row r="1285" spans="1:11" x14ac:dyDescent="0.2">
      <c r="A1285" s="2">
        <v>17</v>
      </c>
      <c r="B1285" s="2" t="s">
        <v>24</v>
      </c>
      <c r="C1285" s="2">
        <v>-30.38</v>
      </c>
      <c r="D1285" s="2" t="s">
        <v>38</v>
      </c>
      <c r="E1285">
        <v>2015</v>
      </c>
      <c r="F1285" t="str">
        <f t="shared" si="49"/>
        <v>Loss</v>
      </c>
      <c r="H1285" t="str">
        <f t="shared" si="48"/>
        <v/>
      </c>
      <c r="I1285" t="str">
        <f t="shared" si="48"/>
        <v/>
      </c>
      <c r="J1285" t="str">
        <f t="shared" si="48"/>
        <v/>
      </c>
      <c r="K1285" t="str">
        <f t="shared" si="48"/>
        <v/>
      </c>
    </row>
    <row r="1286" spans="1:11" x14ac:dyDescent="0.2">
      <c r="A1286" s="2">
        <v>31</v>
      </c>
      <c r="B1286" s="2" t="s">
        <v>24</v>
      </c>
      <c r="C1286" s="2">
        <v>-1.66</v>
      </c>
      <c r="D1286" s="2" t="s">
        <v>66</v>
      </c>
      <c r="E1286">
        <v>2015</v>
      </c>
      <c r="F1286" t="str">
        <f t="shared" si="49"/>
        <v>Loss</v>
      </c>
      <c r="H1286" t="str">
        <f t="shared" si="48"/>
        <v/>
      </c>
      <c r="I1286" t="str">
        <f t="shared" si="48"/>
        <v/>
      </c>
      <c r="J1286" t="str">
        <f t="shared" si="48"/>
        <v/>
      </c>
      <c r="K1286" t="str">
        <f t="shared" si="48"/>
        <v/>
      </c>
    </row>
    <row r="1287" spans="1:11" x14ac:dyDescent="0.2">
      <c r="A1287" s="2">
        <v>45</v>
      </c>
      <c r="B1287" s="2" t="s">
        <v>45</v>
      </c>
      <c r="C1287" s="2">
        <v>585.16</v>
      </c>
      <c r="D1287" s="2" t="s">
        <v>29</v>
      </c>
      <c r="E1287">
        <v>2015</v>
      </c>
      <c r="F1287" t="str">
        <f t="shared" si="49"/>
        <v>Profit</v>
      </c>
      <c r="H1287" t="str">
        <f t="shared" si="48"/>
        <v/>
      </c>
      <c r="I1287" t="str">
        <f t="shared" si="48"/>
        <v/>
      </c>
      <c r="J1287" t="str">
        <f t="shared" si="48"/>
        <v/>
      </c>
      <c r="K1287" t="str">
        <f t="shared" si="48"/>
        <v/>
      </c>
    </row>
    <row r="1288" spans="1:11" x14ac:dyDescent="0.2">
      <c r="A1288" s="2">
        <v>41</v>
      </c>
      <c r="B1288" s="2" t="s">
        <v>24</v>
      </c>
      <c r="C1288" s="2">
        <v>2.34</v>
      </c>
      <c r="D1288" s="2" t="s">
        <v>29</v>
      </c>
      <c r="E1288">
        <v>2015</v>
      </c>
      <c r="F1288" t="str">
        <f t="shared" si="49"/>
        <v>Profit</v>
      </c>
      <c r="H1288" t="str">
        <f t="shared" si="48"/>
        <v/>
      </c>
      <c r="I1288" t="str">
        <f t="shared" si="48"/>
        <v/>
      </c>
      <c r="J1288" t="str">
        <f t="shared" si="48"/>
        <v/>
      </c>
      <c r="K1288" t="str">
        <f t="shared" si="48"/>
        <v/>
      </c>
    </row>
    <row r="1289" spans="1:11" x14ac:dyDescent="0.2">
      <c r="A1289" s="2">
        <v>8</v>
      </c>
      <c r="B1289" s="2" t="s">
        <v>24</v>
      </c>
      <c r="C1289" s="2">
        <v>-2.35</v>
      </c>
      <c r="D1289" s="2" t="s">
        <v>29</v>
      </c>
      <c r="E1289">
        <v>2015</v>
      </c>
      <c r="F1289" t="str">
        <f t="shared" si="49"/>
        <v>Loss</v>
      </c>
      <c r="H1289" t="str">
        <f t="shared" si="48"/>
        <v/>
      </c>
      <c r="I1289" t="str">
        <f t="shared" si="48"/>
        <v/>
      </c>
      <c r="J1289" t="str">
        <f t="shared" si="48"/>
        <v/>
      </c>
      <c r="K1289" t="str">
        <f t="shared" si="48"/>
        <v/>
      </c>
    </row>
    <row r="1290" spans="1:11" x14ac:dyDescent="0.2">
      <c r="A1290" s="2">
        <v>30</v>
      </c>
      <c r="B1290" s="2" t="s">
        <v>45</v>
      </c>
      <c r="C1290" s="2">
        <v>-598.4</v>
      </c>
      <c r="D1290" s="2" t="s">
        <v>22</v>
      </c>
      <c r="E1290">
        <v>2015</v>
      </c>
      <c r="F1290" t="str">
        <f t="shared" si="49"/>
        <v>Loss</v>
      </c>
      <c r="H1290" t="str">
        <f t="shared" si="48"/>
        <v/>
      </c>
      <c r="I1290" t="str">
        <f t="shared" si="48"/>
        <v/>
      </c>
      <c r="J1290" t="str">
        <f t="shared" si="48"/>
        <v/>
      </c>
      <c r="K1290" t="str">
        <f t="shared" si="48"/>
        <v/>
      </c>
    </row>
    <row r="1291" spans="1:11" x14ac:dyDescent="0.2">
      <c r="A1291" s="2">
        <v>46</v>
      </c>
      <c r="B1291" s="2" t="s">
        <v>31</v>
      </c>
      <c r="C1291" s="2">
        <v>777.51</v>
      </c>
      <c r="D1291" s="2" t="s">
        <v>22</v>
      </c>
      <c r="E1291">
        <v>2015</v>
      </c>
      <c r="F1291" t="str">
        <f t="shared" si="49"/>
        <v>Profit</v>
      </c>
      <c r="H1291" t="str">
        <f t="shared" si="48"/>
        <v/>
      </c>
      <c r="I1291" t="str">
        <f t="shared" si="48"/>
        <v/>
      </c>
      <c r="J1291" t="str">
        <f t="shared" si="48"/>
        <v/>
      </c>
      <c r="K1291" t="str">
        <f t="shared" si="48"/>
        <v/>
      </c>
    </row>
    <row r="1292" spans="1:11" x14ac:dyDescent="0.2">
      <c r="A1292" s="2">
        <v>14</v>
      </c>
      <c r="B1292" s="2" t="s">
        <v>24</v>
      </c>
      <c r="C1292" s="2">
        <v>16.739999999999998</v>
      </c>
      <c r="D1292" s="2" t="s">
        <v>66</v>
      </c>
      <c r="E1292">
        <v>2015</v>
      </c>
      <c r="F1292" t="str">
        <f t="shared" si="49"/>
        <v>Profit</v>
      </c>
      <c r="H1292" t="str">
        <f t="shared" si="48"/>
        <v/>
      </c>
      <c r="I1292" t="str">
        <f t="shared" si="48"/>
        <v/>
      </c>
      <c r="J1292" t="str">
        <f t="shared" si="48"/>
        <v/>
      </c>
      <c r="K1292" t="str">
        <f t="shared" si="48"/>
        <v/>
      </c>
    </row>
    <row r="1293" spans="1:11" x14ac:dyDescent="0.2">
      <c r="A1293" s="2">
        <v>5</v>
      </c>
      <c r="B1293" s="2" t="s">
        <v>24</v>
      </c>
      <c r="C1293" s="2">
        <v>-27.08</v>
      </c>
      <c r="D1293" s="2" t="s">
        <v>66</v>
      </c>
      <c r="E1293">
        <v>2015</v>
      </c>
      <c r="F1293" t="str">
        <f t="shared" si="49"/>
        <v>Loss</v>
      </c>
      <c r="H1293" t="str">
        <f t="shared" si="48"/>
        <v/>
      </c>
      <c r="I1293" t="str">
        <f t="shared" si="48"/>
        <v/>
      </c>
      <c r="J1293" t="str">
        <f t="shared" si="48"/>
        <v/>
      </c>
      <c r="K1293" t="str">
        <f t="shared" si="48"/>
        <v/>
      </c>
    </row>
    <row r="1294" spans="1:11" x14ac:dyDescent="0.2">
      <c r="A1294" s="2">
        <v>48</v>
      </c>
      <c r="B1294" s="2" t="s">
        <v>31</v>
      </c>
      <c r="C1294" s="2">
        <v>-167.75</v>
      </c>
      <c r="D1294" s="2" t="s">
        <v>66</v>
      </c>
      <c r="E1294">
        <v>2015</v>
      </c>
      <c r="F1294" t="str">
        <f t="shared" si="49"/>
        <v>Loss</v>
      </c>
      <c r="H1294" t="str">
        <f t="shared" si="48"/>
        <v/>
      </c>
      <c r="I1294" t="str">
        <f t="shared" si="48"/>
        <v/>
      </c>
      <c r="J1294" t="str">
        <f t="shared" si="48"/>
        <v/>
      </c>
      <c r="K1294" t="str">
        <f t="shared" si="48"/>
        <v/>
      </c>
    </row>
    <row r="1295" spans="1:11" x14ac:dyDescent="0.2">
      <c r="A1295" s="2">
        <v>13</v>
      </c>
      <c r="B1295" s="2" t="s">
        <v>31</v>
      </c>
      <c r="C1295" s="2">
        <v>-113.62</v>
      </c>
      <c r="D1295" s="2" t="s">
        <v>66</v>
      </c>
      <c r="E1295">
        <v>2015</v>
      </c>
      <c r="F1295" t="str">
        <f t="shared" si="49"/>
        <v>Loss</v>
      </c>
      <c r="H1295" t="str">
        <f t="shared" si="48"/>
        <v/>
      </c>
      <c r="I1295" t="str">
        <f t="shared" si="48"/>
        <v/>
      </c>
      <c r="J1295" t="str">
        <f t="shared" si="48"/>
        <v/>
      </c>
      <c r="K1295" t="str">
        <f t="shared" si="48"/>
        <v/>
      </c>
    </row>
    <row r="1296" spans="1:11" x14ac:dyDescent="0.2">
      <c r="A1296" s="2">
        <v>18</v>
      </c>
      <c r="B1296" s="2" t="s">
        <v>24</v>
      </c>
      <c r="C1296" s="2">
        <v>-51.23</v>
      </c>
      <c r="D1296" s="2" t="s">
        <v>38</v>
      </c>
      <c r="E1296">
        <v>2015</v>
      </c>
      <c r="F1296" t="str">
        <f t="shared" si="49"/>
        <v>Loss</v>
      </c>
      <c r="H1296" t="str">
        <f t="shared" si="48"/>
        <v/>
      </c>
      <c r="I1296" t="str">
        <f t="shared" si="48"/>
        <v/>
      </c>
      <c r="J1296" t="str">
        <f t="shared" si="48"/>
        <v/>
      </c>
      <c r="K1296" t="str">
        <f t="shared" si="48"/>
        <v/>
      </c>
    </row>
    <row r="1297" spans="1:11" x14ac:dyDescent="0.2">
      <c r="A1297" s="2">
        <v>27</v>
      </c>
      <c r="B1297" s="2" t="s">
        <v>31</v>
      </c>
      <c r="C1297" s="2">
        <v>-117.61</v>
      </c>
      <c r="D1297" s="2" t="s">
        <v>38</v>
      </c>
      <c r="E1297">
        <v>2015</v>
      </c>
      <c r="F1297" t="str">
        <f t="shared" si="49"/>
        <v>Loss</v>
      </c>
      <c r="H1297" t="str">
        <f t="shared" si="48"/>
        <v/>
      </c>
      <c r="I1297" t="str">
        <f t="shared" si="48"/>
        <v/>
      </c>
      <c r="J1297" t="str">
        <f t="shared" si="48"/>
        <v/>
      </c>
      <c r="K1297" t="str">
        <f t="shared" si="48"/>
        <v/>
      </c>
    </row>
    <row r="1298" spans="1:11" x14ac:dyDescent="0.2">
      <c r="A1298" s="2">
        <v>5</v>
      </c>
      <c r="B1298" s="2" t="s">
        <v>31</v>
      </c>
      <c r="C1298" s="2">
        <v>-278.54000000000002</v>
      </c>
      <c r="D1298" s="2" t="s">
        <v>22</v>
      </c>
      <c r="E1298">
        <v>2015</v>
      </c>
      <c r="F1298" t="str">
        <f t="shared" si="49"/>
        <v>Loss</v>
      </c>
      <c r="H1298" t="str">
        <f t="shared" si="48"/>
        <v>Loss</v>
      </c>
      <c r="I1298" t="str">
        <f t="shared" si="48"/>
        <v/>
      </c>
      <c r="J1298" t="str">
        <f t="shared" si="48"/>
        <v/>
      </c>
      <c r="K1298" t="str">
        <f t="shared" si="48"/>
        <v/>
      </c>
    </row>
    <row r="1299" spans="1:11" x14ac:dyDescent="0.2">
      <c r="A1299" s="2">
        <v>46</v>
      </c>
      <c r="B1299" s="2" t="s">
        <v>24</v>
      </c>
      <c r="C1299" s="2">
        <v>57.76</v>
      </c>
      <c r="D1299" s="2" t="s">
        <v>38</v>
      </c>
      <c r="E1299">
        <v>2015</v>
      </c>
      <c r="F1299" t="str">
        <f t="shared" si="49"/>
        <v>Profit</v>
      </c>
      <c r="H1299" t="str">
        <f t="shared" si="48"/>
        <v/>
      </c>
      <c r="I1299" t="str">
        <f t="shared" si="48"/>
        <v/>
      </c>
      <c r="J1299" t="str">
        <f t="shared" si="48"/>
        <v/>
      </c>
      <c r="K1299" t="str">
        <f t="shared" si="48"/>
        <v/>
      </c>
    </row>
    <row r="1300" spans="1:11" x14ac:dyDescent="0.2">
      <c r="A1300" s="2">
        <v>34</v>
      </c>
      <c r="B1300" s="2" t="s">
        <v>31</v>
      </c>
      <c r="C1300" s="2">
        <v>1387.85</v>
      </c>
      <c r="D1300" s="2" t="s">
        <v>38</v>
      </c>
      <c r="E1300">
        <v>2015</v>
      </c>
      <c r="F1300" t="str">
        <f t="shared" si="49"/>
        <v>Profit</v>
      </c>
      <c r="H1300" t="str">
        <f t="shared" si="48"/>
        <v/>
      </c>
      <c r="I1300" t="str">
        <f t="shared" si="48"/>
        <v/>
      </c>
      <c r="J1300" t="str">
        <f t="shared" si="48"/>
        <v/>
      </c>
      <c r="K1300" t="str">
        <f t="shared" si="48"/>
        <v/>
      </c>
    </row>
    <row r="1301" spans="1:11" x14ac:dyDescent="0.2">
      <c r="A1301" s="2">
        <v>13</v>
      </c>
      <c r="B1301" s="2" t="s">
        <v>31</v>
      </c>
      <c r="C1301" s="2">
        <v>-254.59</v>
      </c>
      <c r="D1301" s="2" t="s">
        <v>29</v>
      </c>
      <c r="E1301">
        <v>2015</v>
      </c>
      <c r="F1301" t="str">
        <f t="shared" si="49"/>
        <v>Loss</v>
      </c>
      <c r="H1301" t="str">
        <f t="shared" si="48"/>
        <v/>
      </c>
      <c r="I1301" t="str">
        <f t="shared" si="48"/>
        <v/>
      </c>
      <c r="J1301" t="str">
        <f t="shared" si="48"/>
        <v/>
      </c>
      <c r="K1301" t="str">
        <f t="shared" si="48"/>
        <v/>
      </c>
    </row>
    <row r="1302" spans="1:11" x14ac:dyDescent="0.2">
      <c r="A1302" s="2">
        <v>18</v>
      </c>
      <c r="B1302" s="2" t="s">
        <v>24</v>
      </c>
      <c r="C1302" s="2">
        <v>117.76</v>
      </c>
      <c r="D1302" s="2" t="s">
        <v>22</v>
      </c>
      <c r="E1302">
        <v>2015</v>
      </c>
      <c r="F1302" t="str">
        <f t="shared" si="49"/>
        <v>Profit</v>
      </c>
      <c r="H1302" t="str">
        <f t="shared" si="48"/>
        <v/>
      </c>
      <c r="I1302" t="str">
        <f t="shared" si="48"/>
        <v/>
      </c>
      <c r="J1302" t="str">
        <f t="shared" si="48"/>
        <v/>
      </c>
      <c r="K1302" t="str">
        <f t="shared" si="48"/>
        <v/>
      </c>
    </row>
    <row r="1303" spans="1:11" x14ac:dyDescent="0.2">
      <c r="A1303" s="2">
        <v>1</v>
      </c>
      <c r="B1303" s="2" t="s">
        <v>24</v>
      </c>
      <c r="C1303" s="2">
        <v>-226.84</v>
      </c>
      <c r="D1303" s="2" t="s">
        <v>22</v>
      </c>
      <c r="E1303">
        <v>2015</v>
      </c>
      <c r="F1303" t="str">
        <f t="shared" si="49"/>
        <v>Loss</v>
      </c>
      <c r="H1303" t="str">
        <f t="shared" si="48"/>
        <v/>
      </c>
      <c r="I1303" t="str">
        <f t="shared" si="48"/>
        <v/>
      </c>
      <c r="J1303" t="str">
        <f t="shared" si="48"/>
        <v/>
      </c>
      <c r="K1303" t="str">
        <f t="shared" ref="I1303:K1366" si="50">IF($D1303=K$1,IF($B1303="Technology",IF($A1303&lt;11,$F1303,""),""),"")</f>
        <v/>
      </c>
    </row>
    <row r="1304" spans="1:11" x14ac:dyDescent="0.2">
      <c r="A1304" s="2">
        <v>25</v>
      </c>
      <c r="B1304" s="2" t="s">
        <v>24</v>
      </c>
      <c r="C1304" s="2">
        <v>-166.01</v>
      </c>
      <c r="D1304" s="2" t="s">
        <v>38</v>
      </c>
      <c r="E1304">
        <v>2015</v>
      </c>
      <c r="F1304" t="str">
        <f t="shared" si="49"/>
        <v>Loss</v>
      </c>
      <c r="H1304" t="str">
        <f t="shared" ref="H1304:K1367" si="51">IF($D1304=H$1,IF($B1304="Technology",IF($A1304&lt;11,$F1304,""),""),"")</f>
        <v/>
      </c>
      <c r="I1304" t="str">
        <f t="shared" si="50"/>
        <v/>
      </c>
      <c r="J1304" t="str">
        <f t="shared" si="50"/>
        <v/>
      </c>
      <c r="K1304" t="str">
        <f t="shared" si="50"/>
        <v/>
      </c>
    </row>
    <row r="1305" spans="1:11" x14ac:dyDescent="0.2">
      <c r="A1305" s="2">
        <v>25</v>
      </c>
      <c r="B1305" s="2" t="s">
        <v>31</v>
      </c>
      <c r="C1305" s="2">
        <v>5490.55</v>
      </c>
      <c r="D1305" s="2" t="s">
        <v>38</v>
      </c>
      <c r="E1305">
        <v>2015</v>
      </c>
      <c r="F1305" t="str">
        <f t="shared" si="49"/>
        <v>Profit</v>
      </c>
      <c r="H1305" t="str">
        <f t="shared" si="51"/>
        <v/>
      </c>
      <c r="I1305" t="str">
        <f t="shared" si="50"/>
        <v/>
      </c>
      <c r="J1305" t="str">
        <f t="shared" si="50"/>
        <v/>
      </c>
      <c r="K1305" t="str">
        <f t="shared" si="50"/>
        <v/>
      </c>
    </row>
    <row r="1306" spans="1:11" x14ac:dyDescent="0.2">
      <c r="A1306" s="2">
        <v>10</v>
      </c>
      <c r="B1306" s="2" t="s">
        <v>24</v>
      </c>
      <c r="C1306" s="2">
        <v>8.0500000000000007</v>
      </c>
      <c r="D1306" s="2" t="s">
        <v>38</v>
      </c>
      <c r="E1306">
        <v>2015</v>
      </c>
      <c r="F1306" t="str">
        <f t="shared" si="49"/>
        <v>Profit</v>
      </c>
      <c r="H1306" t="str">
        <f t="shared" si="51"/>
        <v/>
      </c>
      <c r="I1306" t="str">
        <f t="shared" si="51"/>
        <v/>
      </c>
      <c r="J1306" t="str">
        <f t="shared" si="51"/>
        <v/>
      </c>
      <c r="K1306" t="str">
        <f t="shared" si="51"/>
        <v/>
      </c>
    </row>
    <row r="1307" spans="1:11" x14ac:dyDescent="0.2">
      <c r="A1307" s="2">
        <v>30</v>
      </c>
      <c r="B1307" s="2" t="s">
        <v>31</v>
      </c>
      <c r="C1307" s="2">
        <v>2805.05</v>
      </c>
      <c r="D1307" s="2" t="s">
        <v>29</v>
      </c>
      <c r="E1307">
        <v>2015</v>
      </c>
      <c r="F1307" t="str">
        <f t="shared" si="49"/>
        <v>Profit</v>
      </c>
      <c r="H1307" t="str">
        <f t="shared" si="51"/>
        <v/>
      </c>
      <c r="I1307" t="str">
        <f t="shared" si="51"/>
        <v/>
      </c>
      <c r="J1307" t="str">
        <f t="shared" si="51"/>
        <v/>
      </c>
      <c r="K1307" t="str">
        <f t="shared" si="51"/>
        <v/>
      </c>
    </row>
    <row r="1308" spans="1:11" x14ac:dyDescent="0.2">
      <c r="A1308" s="2">
        <v>23</v>
      </c>
      <c r="B1308" s="2" t="s">
        <v>24</v>
      </c>
      <c r="C1308" s="2">
        <v>480.94</v>
      </c>
      <c r="D1308" s="2" t="s">
        <v>29</v>
      </c>
      <c r="E1308">
        <v>2015</v>
      </c>
      <c r="F1308" t="str">
        <f t="shared" si="49"/>
        <v>Profit</v>
      </c>
      <c r="H1308" t="str">
        <f t="shared" si="51"/>
        <v/>
      </c>
      <c r="I1308" t="str">
        <f t="shared" si="51"/>
        <v/>
      </c>
      <c r="J1308" t="str">
        <f t="shared" si="51"/>
        <v/>
      </c>
      <c r="K1308" t="str">
        <f t="shared" si="51"/>
        <v/>
      </c>
    </row>
    <row r="1309" spans="1:11" x14ac:dyDescent="0.2">
      <c r="A1309" s="2">
        <v>42</v>
      </c>
      <c r="B1309" s="2" t="s">
        <v>31</v>
      </c>
      <c r="C1309" s="2">
        <v>-183.37</v>
      </c>
      <c r="D1309" s="2" t="s">
        <v>38</v>
      </c>
      <c r="E1309">
        <v>2015</v>
      </c>
      <c r="F1309" t="str">
        <f t="shared" si="49"/>
        <v>Loss</v>
      </c>
      <c r="H1309" t="str">
        <f t="shared" si="51"/>
        <v/>
      </c>
      <c r="I1309" t="str">
        <f t="shared" si="51"/>
        <v/>
      </c>
      <c r="J1309" t="str">
        <f t="shared" si="51"/>
        <v/>
      </c>
      <c r="K1309" t="str">
        <f t="shared" si="51"/>
        <v/>
      </c>
    </row>
    <row r="1310" spans="1:11" x14ac:dyDescent="0.2">
      <c r="A1310" s="2">
        <v>17</v>
      </c>
      <c r="B1310" s="2" t="s">
        <v>24</v>
      </c>
      <c r="C1310" s="2">
        <v>-75.95</v>
      </c>
      <c r="D1310" s="2" t="s">
        <v>29</v>
      </c>
      <c r="E1310">
        <v>2015</v>
      </c>
      <c r="F1310" t="str">
        <f t="shared" si="49"/>
        <v>Loss</v>
      </c>
      <c r="H1310" t="str">
        <f t="shared" si="51"/>
        <v/>
      </c>
      <c r="I1310" t="str">
        <f t="shared" si="51"/>
        <v/>
      </c>
      <c r="J1310" t="str">
        <f t="shared" si="51"/>
        <v/>
      </c>
      <c r="K1310" t="str">
        <f t="shared" si="51"/>
        <v/>
      </c>
    </row>
    <row r="1311" spans="1:11" x14ac:dyDescent="0.2">
      <c r="A1311" s="2">
        <v>8</v>
      </c>
      <c r="B1311" s="2" t="s">
        <v>24</v>
      </c>
      <c r="C1311" s="2">
        <v>-18.22</v>
      </c>
      <c r="D1311" s="2" t="s">
        <v>29</v>
      </c>
      <c r="E1311">
        <v>2015</v>
      </c>
      <c r="F1311" t="str">
        <f t="shared" si="49"/>
        <v>Loss</v>
      </c>
      <c r="H1311" t="str">
        <f t="shared" si="51"/>
        <v/>
      </c>
      <c r="I1311" t="str">
        <f t="shared" si="51"/>
        <v/>
      </c>
      <c r="J1311" t="str">
        <f t="shared" si="51"/>
        <v/>
      </c>
      <c r="K1311" t="str">
        <f t="shared" si="51"/>
        <v/>
      </c>
    </row>
    <row r="1312" spans="1:11" x14ac:dyDescent="0.2">
      <c r="A1312" s="2">
        <v>7</v>
      </c>
      <c r="B1312" s="2" t="s">
        <v>24</v>
      </c>
      <c r="C1312" s="2">
        <v>12.8</v>
      </c>
      <c r="D1312" s="2" t="s">
        <v>29</v>
      </c>
      <c r="E1312">
        <v>2015</v>
      </c>
      <c r="F1312" t="str">
        <f t="shared" si="49"/>
        <v>Profit</v>
      </c>
      <c r="H1312" t="str">
        <f t="shared" si="51"/>
        <v/>
      </c>
      <c r="I1312" t="str">
        <f t="shared" si="51"/>
        <v/>
      </c>
      <c r="J1312" t="str">
        <f t="shared" si="51"/>
        <v/>
      </c>
      <c r="K1312" t="str">
        <f t="shared" si="51"/>
        <v/>
      </c>
    </row>
    <row r="1313" spans="1:11" x14ac:dyDescent="0.2">
      <c r="A1313" s="2">
        <v>37</v>
      </c>
      <c r="B1313" s="2" t="s">
        <v>24</v>
      </c>
      <c r="C1313" s="2">
        <v>45.21</v>
      </c>
      <c r="D1313" s="2" t="s">
        <v>29</v>
      </c>
      <c r="E1313">
        <v>2015</v>
      </c>
      <c r="F1313" t="str">
        <f t="shared" si="49"/>
        <v>Profit</v>
      </c>
      <c r="H1313" t="str">
        <f t="shared" si="51"/>
        <v/>
      </c>
      <c r="I1313" t="str">
        <f t="shared" si="50"/>
        <v/>
      </c>
      <c r="J1313" t="str">
        <f t="shared" si="50"/>
        <v/>
      </c>
      <c r="K1313" t="str">
        <f t="shared" si="50"/>
        <v/>
      </c>
    </row>
    <row r="1314" spans="1:11" x14ac:dyDescent="0.2">
      <c r="A1314" s="2">
        <v>24</v>
      </c>
      <c r="B1314" s="2" t="s">
        <v>24</v>
      </c>
      <c r="C1314" s="2">
        <v>-146.4</v>
      </c>
      <c r="D1314" s="2" t="s">
        <v>29</v>
      </c>
      <c r="E1314">
        <v>2015</v>
      </c>
      <c r="F1314" t="str">
        <f t="shared" si="49"/>
        <v>Loss</v>
      </c>
      <c r="H1314" t="str">
        <f t="shared" si="51"/>
        <v/>
      </c>
      <c r="I1314" t="str">
        <f t="shared" si="50"/>
        <v/>
      </c>
      <c r="J1314" t="str">
        <f t="shared" si="50"/>
        <v/>
      </c>
      <c r="K1314" t="str">
        <f t="shared" si="50"/>
        <v/>
      </c>
    </row>
    <row r="1315" spans="1:11" x14ac:dyDescent="0.2">
      <c r="A1315" s="2">
        <v>11</v>
      </c>
      <c r="B1315" s="2" t="s">
        <v>24</v>
      </c>
      <c r="C1315" s="2">
        <v>-32.15</v>
      </c>
      <c r="D1315" s="2" t="s">
        <v>22</v>
      </c>
      <c r="E1315">
        <v>2015</v>
      </c>
      <c r="F1315" t="str">
        <f t="shared" si="49"/>
        <v>Loss</v>
      </c>
      <c r="H1315" t="str">
        <f t="shared" si="51"/>
        <v/>
      </c>
      <c r="I1315" t="str">
        <f t="shared" si="50"/>
        <v/>
      </c>
      <c r="J1315" t="str">
        <f t="shared" si="50"/>
        <v/>
      </c>
      <c r="K1315" t="str">
        <f t="shared" si="50"/>
        <v/>
      </c>
    </row>
    <row r="1316" spans="1:11" x14ac:dyDescent="0.2">
      <c r="A1316" s="2">
        <v>31</v>
      </c>
      <c r="B1316" s="2" t="s">
        <v>45</v>
      </c>
      <c r="C1316" s="2">
        <v>1.04</v>
      </c>
      <c r="D1316" s="2" t="s">
        <v>38</v>
      </c>
      <c r="E1316">
        <v>2015</v>
      </c>
      <c r="F1316" t="str">
        <f t="shared" si="49"/>
        <v>Profit</v>
      </c>
      <c r="H1316" t="str">
        <f t="shared" si="51"/>
        <v/>
      </c>
      <c r="I1316" t="str">
        <f t="shared" si="50"/>
        <v/>
      </c>
      <c r="J1316" t="str">
        <f t="shared" si="50"/>
        <v/>
      </c>
      <c r="K1316" t="str">
        <f t="shared" si="50"/>
        <v/>
      </c>
    </row>
    <row r="1317" spans="1:11" x14ac:dyDescent="0.2">
      <c r="A1317" s="2">
        <v>23</v>
      </c>
      <c r="B1317" s="2" t="s">
        <v>24</v>
      </c>
      <c r="C1317" s="2">
        <v>235.9</v>
      </c>
      <c r="D1317" s="2" t="s">
        <v>29</v>
      </c>
      <c r="E1317">
        <v>2015</v>
      </c>
      <c r="F1317" t="str">
        <f t="shared" si="49"/>
        <v>Profit</v>
      </c>
      <c r="H1317" t="str">
        <f t="shared" si="51"/>
        <v/>
      </c>
      <c r="I1317" t="str">
        <f t="shared" si="50"/>
        <v/>
      </c>
      <c r="J1317" t="str">
        <f t="shared" si="50"/>
        <v/>
      </c>
      <c r="K1317" t="str">
        <f t="shared" si="50"/>
        <v/>
      </c>
    </row>
    <row r="1318" spans="1:11" x14ac:dyDescent="0.2">
      <c r="A1318" s="2">
        <v>18</v>
      </c>
      <c r="B1318" s="2" t="s">
        <v>24</v>
      </c>
      <c r="C1318" s="2">
        <v>94.3</v>
      </c>
      <c r="D1318" s="2" t="s">
        <v>29</v>
      </c>
      <c r="E1318">
        <v>2015</v>
      </c>
      <c r="F1318" t="str">
        <f t="shared" si="49"/>
        <v>Profit</v>
      </c>
      <c r="H1318" t="str">
        <f t="shared" si="51"/>
        <v/>
      </c>
      <c r="I1318" t="str">
        <f t="shared" si="50"/>
        <v/>
      </c>
      <c r="J1318" t="str">
        <f t="shared" si="50"/>
        <v/>
      </c>
      <c r="K1318" t="str">
        <f t="shared" si="50"/>
        <v/>
      </c>
    </row>
    <row r="1319" spans="1:11" x14ac:dyDescent="0.2">
      <c r="A1319" s="2">
        <v>4</v>
      </c>
      <c r="B1319" s="2" t="s">
        <v>24</v>
      </c>
      <c r="C1319" s="2">
        <v>-35.61</v>
      </c>
      <c r="D1319" s="2" t="s">
        <v>66</v>
      </c>
      <c r="E1319">
        <v>2015</v>
      </c>
      <c r="F1319" t="str">
        <f t="shared" si="49"/>
        <v>Loss</v>
      </c>
      <c r="H1319" t="str">
        <f t="shared" si="51"/>
        <v/>
      </c>
      <c r="I1319" t="str">
        <f t="shared" si="50"/>
        <v/>
      </c>
      <c r="J1319" t="str">
        <f t="shared" si="50"/>
        <v/>
      </c>
      <c r="K1319" t="str">
        <f t="shared" si="50"/>
        <v/>
      </c>
    </row>
    <row r="1320" spans="1:11" x14ac:dyDescent="0.2">
      <c r="A1320" s="2">
        <v>26</v>
      </c>
      <c r="B1320" s="2" t="s">
        <v>45</v>
      </c>
      <c r="C1320" s="2">
        <v>116.92</v>
      </c>
      <c r="D1320" s="2" t="s">
        <v>66</v>
      </c>
      <c r="E1320">
        <v>2015</v>
      </c>
      <c r="F1320" t="str">
        <f t="shared" si="49"/>
        <v>Profit</v>
      </c>
      <c r="H1320" t="str">
        <f t="shared" si="51"/>
        <v/>
      </c>
      <c r="I1320" t="str">
        <f t="shared" si="50"/>
        <v/>
      </c>
      <c r="J1320" t="str">
        <f t="shared" si="50"/>
        <v/>
      </c>
      <c r="K1320" t="str">
        <f t="shared" si="50"/>
        <v/>
      </c>
    </row>
    <row r="1321" spans="1:11" x14ac:dyDescent="0.2">
      <c r="A1321" s="2">
        <v>19</v>
      </c>
      <c r="B1321" s="2" t="s">
        <v>24</v>
      </c>
      <c r="C1321" s="2">
        <v>-44.62</v>
      </c>
      <c r="D1321" s="2" t="s">
        <v>38</v>
      </c>
      <c r="E1321">
        <v>2015</v>
      </c>
      <c r="F1321" t="str">
        <f t="shared" si="49"/>
        <v>Loss</v>
      </c>
      <c r="H1321" t="str">
        <f t="shared" si="51"/>
        <v/>
      </c>
      <c r="I1321" t="str">
        <f t="shared" si="50"/>
        <v/>
      </c>
      <c r="J1321" t="str">
        <f t="shared" si="50"/>
        <v/>
      </c>
      <c r="K1321" t="str">
        <f t="shared" si="50"/>
        <v/>
      </c>
    </row>
    <row r="1322" spans="1:11" x14ac:dyDescent="0.2">
      <c r="A1322" s="2">
        <v>7</v>
      </c>
      <c r="B1322" s="2" t="s">
        <v>24</v>
      </c>
      <c r="C1322" s="2">
        <v>-14.7</v>
      </c>
      <c r="D1322" s="2" t="s">
        <v>29</v>
      </c>
      <c r="E1322">
        <v>2015</v>
      </c>
      <c r="F1322" t="str">
        <f t="shared" si="49"/>
        <v>Loss</v>
      </c>
      <c r="H1322" t="str">
        <f t="shared" si="51"/>
        <v/>
      </c>
      <c r="I1322" t="str">
        <f t="shared" si="50"/>
        <v/>
      </c>
      <c r="J1322" t="str">
        <f t="shared" si="50"/>
        <v/>
      </c>
      <c r="K1322" t="str">
        <f t="shared" si="50"/>
        <v/>
      </c>
    </row>
    <row r="1323" spans="1:11" x14ac:dyDescent="0.2">
      <c r="A1323" s="2">
        <v>21</v>
      </c>
      <c r="B1323" s="2" t="s">
        <v>24</v>
      </c>
      <c r="C1323" s="2">
        <v>-66.44</v>
      </c>
      <c r="D1323" s="2" t="s">
        <v>29</v>
      </c>
      <c r="E1323">
        <v>2015</v>
      </c>
      <c r="F1323" t="str">
        <f t="shared" si="49"/>
        <v>Loss</v>
      </c>
      <c r="H1323" t="str">
        <f t="shared" si="51"/>
        <v/>
      </c>
      <c r="I1323" t="str">
        <f t="shared" si="50"/>
        <v/>
      </c>
      <c r="J1323" t="str">
        <f t="shared" si="50"/>
        <v/>
      </c>
      <c r="K1323" t="str">
        <f t="shared" si="50"/>
        <v/>
      </c>
    </row>
    <row r="1324" spans="1:11" x14ac:dyDescent="0.2">
      <c r="A1324" s="2">
        <v>32</v>
      </c>
      <c r="B1324" s="2" t="s">
        <v>24</v>
      </c>
      <c r="C1324" s="2">
        <v>-36.200000000000003</v>
      </c>
      <c r="D1324" s="2" t="s">
        <v>29</v>
      </c>
      <c r="E1324">
        <v>2015</v>
      </c>
      <c r="F1324" t="str">
        <f t="shared" si="49"/>
        <v>Loss</v>
      </c>
      <c r="H1324" t="str">
        <f t="shared" si="51"/>
        <v/>
      </c>
      <c r="I1324" t="str">
        <f t="shared" si="50"/>
        <v/>
      </c>
      <c r="J1324" t="str">
        <f t="shared" si="50"/>
        <v/>
      </c>
      <c r="K1324" t="str">
        <f t="shared" si="50"/>
        <v/>
      </c>
    </row>
    <row r="1325" spans="1:11" x14ac:dyDescent="0.2">
      <c r="A1325" s="2">
        <v>24</v>
      </c>
      <c r="B1325" s="2" t="s">
        <v>45</v>
      </c>
      <c r="C1325" s="2">
        <v>1721.3</v>
      </c>
      <c r="D1325" s="2" t="s">
        <v>29</v>
      </c>
      <c r="E1325">
        <v>2015</v>
      </c>
      <c r="F1325" t="str">
        <f t="shared" si="49"/>
        <v>Profit</v>
      </c>
      <c r="H1325" t="str">
        <f t="shared" si="51"/>
        <v/>
      </c>
      <c r="I1325" t="str">
        <f t="shared" si="50"/>
        <v/>
      </c>
      <c r="J1325" t="str">
        <f t="shared" si="50"/>
        <v/>
      </c>
      <c r="K1325" t="str">
        <f t="shared" si="50"/>
        <v/>
      </c>
    </row>
    <row r="1326" spans="1:11" x14ac:dyDescent="0.2">
      <c r="A1326" s="2">
        <v>50</v>
      </c>
      <c r="B1326" s="2" t="s">
        <v>31</v>
      </c>
      <c r="C1326" s="2">
        <v>630.38</v>
      </c>
      <c r="D1326" s="2" t="s">
        <v>29</v>
      </c>
      <c r="E1326">
        <v>2015</v>
      </c>
      <c r="F1326" t="str">
        <f t="shared" si="49"/>
        <v>Profit</v>
      </c>
      <c r="H1326" t="str">
        <f t="shared" si="51"/>
        <v/>
      </c>
      <c r="I1326" t="str">
        <f t="shared" si="50"/>
        <v/>
      </c>
      <c r="J1326" t="str">
        <f t="shared" si="50"/>
        <v/>
      </c>
      <c r="K1326" t="str">
        <f t="shared" si="50"/>
        <v/>
      </c>
    </row>
    <row r="1327" spans="1:11" x14ac:dyDescent="0.2">
      <c r="A1327" s="2">
        <v>38</v>
      </c>
      <c r="B1327" s="2" t="s">
        <v>24</v>
      </c>
      <c r="C1327" s="2">
        <v>2579.7600000000002</v>
      </c>
      <c r="D1327" s="2" t="s">
        <v>38</v>
      </c>
      <c r="E1327">
        <v>2015</v>
      </c>
      <c r="F1327" t="str">
        <f t="shared" si="49"/>
        <v>Profit</v>
      </c>
      <c r="H1327" t="str">
        <f t="shared" si="51"/>
        <v/>
      </c>
      <c r="I1327" t="str">
        <f t="shared" si="50"/>
        <v/>
      </c>
      <c r="J1327" t="str">
        <f t="shared" si="50"/>
        <v/>
      </c>
      <c r="K1327" t="str">
        <f t="shared" si="50"/>
        <v/>
      </c>
    </row>
    <row r="1328" spans="1:11" x14ac:dyDescent="0.2">
      <c r="A1328" s="2">
        <v>26</v>
      </c>
      <c r="B1328" s="2" t="s">
        <v>24</v>
      </c>
      <c r="C1328" s="2">
        <v>-88.33</v>
      </c>
      <c r="D1328" s="2" t="s">
        <v>38</v>
      </c>
      <c r="E1328">
        <v>2015</v>
      </c>
      <c r="F1328" t="str">
        <f t="shared" si="49"/>
        <v>Loss</v>
      </c>
      <c r="H1328" t="str">
        <f t="shared" si="51"/>
        <v/>
      </c>
      <c r="I1328" t="str">
        <f t="shared" si="50"/>
        <v/>
      </c>
      <c r="J1328" t="str">
        <f t="shared" si="50"/>
        <v/>
      </c>
      <c r="K1328" t="str">
        <f t="shared" si="50"/>
        <v/>
      </c>
    </row>
    <row r="1329" spans="1:11" x14ac:dyDescent="0.2">
      <c r="A1329" s="2">
        <v>8</v>
      </c>
      <c r="B1329" s="2" t="s">
        <v>24</v>
      </c>
      <c r="C1329" s="2">
        <v>-17.16</v>
      </c>
      <c r="D1329" s="2" t="s">
        <v>29</v>
      </c>
      <c r="E1329">
        <v>2015</v>
      </c>
      <c r="F1329" t="str">
        <f t="shared" si="49"/>
        <v>Loss</v>
      </c>
      <c r="H1329" t="str">
        <f t="shared" si="51"/>
        <v/>
      </c>
      <c r="I1329" t="str">
        <f t="shared" si="51"/>
        <v/>
      </c>
      <c r="J1329" t="str">
        <f t="shared" si="51"/>
        <v/>
      </c>
      <c r="K1329" t="str">
        <f t="shared" si="51"/>
        <v/>
      </c>
    </row>
    <row r="1330" spans="1:11" x14ac:dyDescent="0.2">
      <c r="A1330" s="2">
        <v>50</v>
      </c>
      <c r="B1330" s="2" t="s">
        <v>45</v>
      </c>
      <c r="C1330" s="2">
        <v>-332.58</v>
      </c>
      <c r="D1330" s="2" t="s">
        <v>22</v>
      </c>
      <c r="E1330">
        <v>2015</v>
      </c>
      <c r="F1330" t="str">
        <f t="shared" si="49"/>
        <v>Loss</v>
      </c>
      <c r="H1330" t="str">
        <f t="shared" si="51"/>
        <v/>
      </c>
      <c r="I1330" t="str">
        <f t="shared" si="51"/>
        <v/>
      </c>
      <c r="J1330" t="str">
        <f t="shared" si="51"/>
        <v/>
      </c>
      <c r="K1330" t="str">
        <f t="shared" si="51"/>
        <v/>
      </c>
    </row>
    <row r="1331" spans="1:11" x14ac:dyDescent="0.2">
      <c r="A1331" s="2">
        <v>22</v>
      </c>
      <c r="B1331" s="2" t="s">
        <v>31</v>
      </c>
      <c r="C1331" s="2">
        <v>-241.78</v>
      </c>
      <c r="D1331" s="2" t="s">
        <v>22</v>
      </c>
      <c r="E1331">
        <v>2015</v>
      </c>
      <c r="F1331" t="str">
        <f t="shared" si="49"/>
        <v>Loss</v>
      </c>
      <c r="H1331" t="str">
        <f t="shared" si="51"/>
        <v/>
      </c>
      <c r="I1331" t="str">
        <f t="shared" si="51"/>
        <v/>
      </c>
      <c r="J1331" t="str">
        <f t="shared" si="51"/>
        <v/>
      </c>
      <c r="K1331" t="str">
        <f t="shared" si="51"/>
        <v/>
      </c>
    </row>
    <row r="1332" spans="1:11" x14ac:dyDescent="0.2">
      <c r="A1332" s="2">
        <v>11</v>
      </c>
      <c r="B1332" s="2" t="s">
        <v>24</v>
      </c>
      <c r="C1332" s="2">
        <v>-37.21</v>
      </c>
      <c r="D1332" s="2" t="s">
        <v>22</v>
      </c>
      <c r="E1332">
        <v>2015</v>
      </c>
      <c r="F1332" t="str">
        <f t="shared" si="49"/>
        <v>Loss</v>
      </c>
      <c r="H1332" t="str">
        <f t="shared" si="51"/>
        <v/>
      </c>
      <c r="I1332" t="str">
        <f t="shared" si="51"/>
        <v/>
      </c>
      <c r="J1332" t="str">
        <f t="shared" si="51"/>
        <v/>
      </c>
      <c r="K1332" t="str">
        <f t="shared" si="51"/>
        <v/>
      </c>
    </row>
    <row r="1333" spans="1:11" x14ac:dyDescent="0.2">
      <c r="A1333" s="2">
        <v>22</v>
      </c>
      <c r="B1333" s="2" t="s">
        <v>45</v>
      </c>
      <c r="C1333" s="2">
        <v>-121.99</v>
      </c>
      <c r="D1333" s="2" t="s">
        <v>66</v>
      </c>
      <c r="E1333">
        <v>2015</v>
      </c>
      <c r="F1333" t="str">
        <f t="shared" si="49"/>
        <v>Loss</v>
      </c>
      <c r="H1333" t="str">
        <f t="shared" si="51"/>
        <v/>
      </c>
      <c r="I1333" t="str">
        <f t="shared" si="51"/>
        <v/>
      </c>
      <c r="J1333" t="str">
        <f t="shared" si="51"/>
        <v/>
      </c>
      <c r="K1333" t="str">
        <f t="shared" si="51"/>
        <v/>
      </c>
    </row>
    <row r="1334" spans="1:11" x14ac:dyDescent="0.2">
      <c r="A1334" s="2">
        <v>31</v>
      </c>
      <c r="B1334" s="2" t="s">
        <v>31</v>
      </c>
      <c r="C1334" s="2">
        <v>27.86</v>
      </c>
      <c r="D1334" s="2" t="s">
        <v>66</v>
      </c>
      <c r="E1334">
        <v>2015</v>
      </c>
      <c r="F1334" t="str">
        <f t="shared" si="49"/>
        <v>Profit</v>
      </c>
      <c r="H1334" t="str">
        <f t="shared" si="51"/>
        <v/>
      </c>
      <c r="I1334" t="str">
        <f t="shared" si="51"/>
        <v/>
      </c>
      <c r="J1334" t="str">
        <f t="shared" si="51"/>
        <v/>
      </c>
      <c r="K1334" t="str">
        <f t="shared" si="51"/>
        <v/>
      </c>
    </row>
    <row r="1335" spans="1:11" x14ac:dyDescent="0.2">
      <c r="A1335" s="2">
        <v>14</v>
      </c>
      <c r="B1335" s="2" t="s">
        <v>45</v>
      </c>
      <c r="C1335" s="2">
        <v>31.64</v>
      </c>
      <c r="D1335" s="2" t="s">
        <v>38</v>
      </c>
      <c r="E1335">
        <v>2015</v>
      </c>
      <c r="F1335" t="str">
        <f t="shared" si="49"/>
        <v>Profit</v>
      </c>
      <c r="H1335" t="str">
        <f t="shared" si="51"/>
        <v/>
      </c>
      <c r="I1335" t="str">
        <f t="shared" si="51"/>
        <v/>
      </c>
      <c r="J1335" t="str">
        <f t="shared" si="51"/>
        <v/>
      </c>
      <c r="K1335" t="str">
        <f t="shared" si="51"/>
        <v/>
      </c>
    </row>
    <row r="1336" spans="1:11" x14ac:dyDescent="0.2">
      <c r="A1336" s="2">
        <v>45</v>
      </c>
      <c r="B1336" s="2" t="s">
        <v>31</v>
      </c>
      <c r="C1336" s="2">
        <v>3502.85</v>
      </c>
      <c r="D1336" s="2" t="s">
        <v>38</v>
      </c>
      <c r="E1336">
        <v>2015</v>
      </c>
      <c r="F1336" t="str">
        <f t="shared" si="49"/>
        <v>Profit</v>
      </c>
      <c r="H1336" t="str">
        <f t="shared" si="51"/>
        <v/>
      </c>
      <c r="I1336" t="str">
        <f t="shared" si="50"/>
        <v/>
      </c>
      <c r="J1336" t="str">
        <f t="shared" si="50"/>
        <v/>
      </c>
      <c r="K1336" t="str">
        <f t="shared" si="50"/>
        <v/>
      </c>
    </row>
    <row r="1337" spans="1:11" x14ac:dyDescent="0.2">
      <c r="A1337" s="2">
        <v>43</v>
      </c>
      <c r="B1337" s="2" t="s">
        <v>24</v>
      </c>
      <c r="C1337" s="2">
        <v>-57.2</v>
      </c>
      <c r="D1337" s="2" t="s">
        <v>38</v>
      </c>
      <c r="E1337">
        <v>2015</v>
      </c>
      <c r="F1337" t="str">
        <f t="shared" si="49"/>
        <v>Loss</v>
      </c>
      <c r="H1337" t="str">
        <f t="shared" si="51"/>
        <v/>
      </c>
      <c r="I1337" t="str">
        <f t="shared" si="50"/>
        <v/>
      </c>
      <c r="J1337" t="str">
        <f t="shared" si="50"/>
        <v/>
      </c>
      <c r="K1337" t="str">
        <f t="shared" si="50"/>
        <v/>
      </c>
    </row>
    <row r="1338" spans="1:11" x14ac:dyDescent="0.2">
      <c r="A1338" s="2">
        <v>7</v>
      </c>
      <c r="B1338" s="2" t="s">
        <v>31</v>
      </c>
      <c r="C1338" s="2">
        <v>-228.16</v>
      </c>
      <c r="D1338" s="2" t="s">
        <v>22</v>
      </c>
      <c r="E1338">
        <v>2015</v>
      </c>
      <c r="F1338" t="str">
        <f t="shared" si="49"/>
        <v>Loss</v>
      </c>
      <c r="H1338" t="str">
        <f t="shared" si="51"/>
        <v>Loss</v>
      </c>
      <c r="I1338" t="str">
        <f t="shared" si="50"/>
        <v/>
      </c>
      <c r="J1338" t="str">
        <f t="shared" si="50"/>
        <v/>
      </c>
      <c r="K1338" t="str">
        <f t="shared" si="50"/>
        <v/>
      </c>
    </row>
    <row r="1339" spans="1:11" x14ac:dyDescent="0.2">
      <c r="A1339" s="2">
        <v>33</v>
      </c>
      <c r="B1339" s="2" t="s">
        <v>24</v>
      </c>
      <c r="C1339" s="2">
        <v>307.52</v>
      </c>
      <c r="D1339" s="2" t="s">
        <v>22</v>
      </c>
      <c r="E1339">
        <v>2015</v>
      </c>
      <c r="F1339" t="str">
        <f t="shared" si="49"/>
        <v>Profit</v>
      </c>
      <c r="H1339" t="str">
        <f t="shared" si="51"/>
        <v/>
      </c>
      <c r="I1339" t="str">
        <f t="shared" si="50"/>
        <v/>
      </c>
      <c r="J1339" t="str">
        <f t="shared" si="50"/>
        <v/>
      </c>
      <c r="K1339" t="str">
        <f t="shared" si="50"/>
        <v/>
      </c>
    </row>
    <row r="1340" spans="1:11" x14ac:dyDescent="0.2">
      <c r="A1340" s="2">
        <v>48</v>
      </c>
      <c r="B1340" s="2" t="s">
        <v>31</v>
      </c>
      <c r="C1340" s="2">
        <v>-66.19</v>
      </c>
      <c r="D1340" s="2" t="s">
        <v>22</v>
      </c>
      <c r="E1340">
        <v>2015</v>
      </c>
      <c r="F1340" t="str">
        <f t="shared" si="49"/>
        <v>Loss</v>
      </c>
      <c r="H1340" t="str">
        <f t="shared" si="51"/>
        <v/>
      </c>
      <c r="I1340" t="str">
        <f t="shared" si="50"/>
        <v/>
      </c>
      <c r="J1340" t="str">
        <f t="shared" si="50"/>
        <v/>
      </c>
      <c r="K1340" t="str">
        <f t="shared" si="50"/>
        <v/>
      </c>
    </row>
    <row r="1341" spans="1:11" x14ac:dyDescent="0.2">
      <c r="A1341" s="2">
        <v>35</v>
      </c>
      <c r="B1341" s="2" t="s">
        <v>31</v>
      </c>
      <c r="C1341" s="2">
        <v>-28.9</v>
      </c>
      <c r="D1341" s="2" t="s">
        <v>29</v>
      </c>
      <c r="E1341">
        <v>2015</v>
      </c>
      <c r="F1341" t="str">
        <f t="shared" si="49"/>
        <v>Loss</v>
      </c>
      <c r="H1341" t="str">
        <f t="shared" si="51"/>
        <v/>
      </c>
      <c r="I1341" t="str">
        <f t="shared" si="50"/>
        <v/>
      </c>
      <c r="J1341" t="str">
        <f t="shared" si="50"/>
        <v/>
      </c>
      <c r="K1341" t="str">
        <f t="shared" si="50"/>
        <v/>
      </c>
    </row>
    <row r="1342" spans="1:11" x14ac:dyDescent="0.2">
      <c r="A1342" s="2">
        <v>24</v>
      </c>
      <c r="B1342" s="2" t="s">
        <v>24</v>
      </c>
      <c r="C1342" s="2">
        <v>109.77</v>
      </c>
      <c r="D1342" s="2" t="s">
        <v>29</v>
      </c>
      <c r="E1342">
        <v>2015</v>
      </c>
      <c r="F1342" t="str">
        <f t="shared" si="49"/>
        <v>Profit</v>
      </c>
      <c r="H1342" t="str">
        <f t="shared" si="51"/>
        <v/>
      </c>
      <c r="I1342" t="str">
        <f t="shared" si="50"/>
        <v/>
      </c>
      <c r="J1342" t="str">
        <f t="shared" si="50"/>
        <v/>
      </c>
      <c r="K1342" t="str">
        <f t="shared" si="50"/>
        <v/>
      </c>
    </row>
    <row r="1343" spans="1:11" x14ac:dyDescent="0.2">
      <c r="A1343" s="2">
        <v>32</v>
      </c>
      <c r="B1343" s="2" t="s">
        <v>24</v>
      </c>
      <c r="C1343" s="2">
        <v>-25.14</v>
      </c>
      <c r="D1343" s="2" t="s">
        <v>66</v>
      </c>
      <c r="E1343">
        <v>2015</v>
      </c>
      <c r="F1343" t="str">
        <f t="shared" si="49"/>
        <v>Loss</v>
      </c>
      <c r="H1343" t="str">
        <f t="shared" si="51"/>
        <v/>
      </c>
      <c r="I1343" t="str">
        <f t="shared" si="50"/>
        <v/>
      </c>
      <c r="J1343" t="str">
        <f t="shared" si="50"/>
        <v/>
      </c>
      <c r="K1343" t="str">
        <f t="shared" si="50"/>
        <v/>
      </c>
    </row>
    <row r="1344" spans="1:11" x14ac:dyDescent="0.2">
      <c r="A1344" s="2">
        <v>47</v>
      </c>
      <c r="B1344" s="2" t="s">
        <v>24</v>
      </c>
      <c r="C1344" s="2">
        <v>29.22</v>
      </c>
      <c r="D1344" s="2" t="s">
        <v>66</v>
      </c>
      <c r="E1344">
        <v>2015</v>
      </c>
      <c r="F1344" t="str">
        <f t="shared" si="49"/>
        <v>Profit</v>
      </c>
      <c r="H1344" t="str">
        <f t="shared" si="51"/>
        <v/>
      </c>
      <c r="I1344" t="str">
        <f t="shared" si="50"/>
        <v/>
      </c>
      <c r="J1344" t="str">
        <f t="shared" si="50"/>
        <v/>
      </c>
      <c r="K1344" t="str">
        <f t="shared" si="50"/>
        <v/>
      </c>
    </row>
    <row r="1345" spans="1:11" x14ac:dyDescent="0.2">
      <c r="A1345" s="2">
        <v>2</v>
      </c>
      <c r="B1345" s="2" t="s">
        <v>24</v>
      </c>
      <c r="C1345" s="2">
        <v>2.67</v>
      </c>
      <c r="D1345" s="2" t="s">
        <v>29</v>
      </c>
      <c r="E1345">
        <v>2015</v>
      </c>
      <c r="F1345" t="str">
        <f t="shared" si="49"/>
        <v>Profit</v>
      </c>
      <c r="H1345" t="str">
        <f t="shared" si="51"/>
        <v/>
      </c>
      <c r="I1345" t="str">
        <f t="shared" si="50"/>
        <v/>
      </c>
      <c r="J1345" t="str">
        <f t="shared" si="50"/>
        <v/>
      </c>
      <c r="K1345" t="str">
        <f t="shared" si="50"/>
        <v/>
      </c>
    </row>
    <row r="1346" spans="1:11" x14ac:dyDescent="0.2">
      <c r="A1346" s="2">
        <v>36</v>
      </c>
      <c r="B1346" s="2" t="s">
        <v>24</v>
      </c>
      <c r="C1346" s="2">
        <v>-916.28</v>
      </c>
      <c r="D1346" s="2" t="s">
        <v>29</v>
      </c>
      <c r="E1346">
        <v>2015</v>
      </c>
      <c r="F1346" t="str">
        <f t="shared" si="49"/>
        <v>Loss</v>
      </c>
      <c r="H1346" t="str">
        <f t="shared" si="51"/>
        <v/>
      </c>
      <c r="I1346" t="str">
        <f t="shared" si="50"/>
        <v/>
      </c>
      <c r="J1346" t="str">
        <f t="shared" si="50"/>
        <v/>
      </c>
      <c r="K1346" t="str">
        <f t="shared" si="50"/>
        <v/>
      </c>
    </row>
    <row r="1347" spans="1:11" x14ac:dyDescent="0.2">
      <c r="A1347" s="2">
        <v>7</v>
      </c>
      <c r="B1347" s="2" t="s">
        <v>31</v>
      </c>
      <c r="C1347" s="2">
        <v>-199.53</v>
      </c>
      <c r="D1347" s="2" t="s">
        <v>29</v>
      </c>
      <c r="E1347">
        <v>2015</v>
      </c>
      <c r="F1347" t="str">
        <f t="shared" ref="F1347:F1410" si="52">IF(C1347&lt;0,"Loss","Profit")</f>
        <v>Loss</v>
      </c>
      <c r="H1347" t="str">
        <f t="shared" si="51"/>
        <v/>
      </c>
      <c r="I1347" t="str">
        <f t="shared" si="50"/>
        <v>Loss</v>
      </c>
      <c r="J1347" t="str">
        <f t="shared" si="50"/>
        <v/>
      </c>
      <c r="K1347" t="str">
        <f t="shared" si="50"/>
        <v/>
      </c>
    </row>
    <row r="1348" spans="1:11" x14ac:dyDescent="0.2">
      <c r="A1348" s="2">
        <v>20</v>
      </c>
      <c r="B1348" s="2" t="s">
        <v>45</v>
      </c>
      <c r="C1348" s="2">
        <v>16.079999999999998</v>
      </c>
      <c r="D1348" s="2" t="s">
        <v>66</v>
      </c>
      <c r="E1348">
        <v>2015</v>
      </c>
      <c r="F1348" t="str">
        <f t="shared" si="52"/>
        <v>Profit</v>
      </c>
      <c r="H1348" t="str">
        <f t="shared" si="51"/>
        <v/>
      </c>
      <c r="I1348" t="str">
        <f t="shared" si="50"/>
        <v/>
      </c>
      <c r="J1348" t="str">
        <f t="shared" si="50"/>
        <v/>
      </c>
      <c r="K1348" t="str">
        <f t="shared" si="50"/>
        <v/>
      </c>
    </row>
    <row r="1349" spans="1:11" x14ac:dyDescent="0.2">
      <c r="A1349" s="2">
        <v>5</v>
      </c>
      <c r="B1349" s="2" t="s">
        <v>31</v>
      </c>
      <c r="C1349" s="2">
        <v>-60.27</v>
      </c>
      <c r="D1349" s="2" t="s">
        <v>29</v>
      </c>
      <c r="E1349">
        <v>2015</v>
      </c>
      <c r="F1349" t="str">
        <f t="shared" si="52"/>
        <v>Loss</v>
      </c>
      <c r="H1349" t="str">
        <f t="shared" si="51"/>
        <v/>
      </c>
      <c r="I1349" t="str">
        <f t="shared" si="50"/>
        <v>Loss</v>
      </c>
      <c r="J1349" t="str">
        <f t="shared" si="50"/>
        <v/>
      </c>
      <c r="K1349" t="str">
        <f t="shared" si="50"/>
        <v/>
      </c>
    </row>
    <row r="1350" spans="1:11" x14ac:dyDescent="0.2">
      <c r="A1350" s="2">
        <v>44</v>
      </c>
      <c r="B1350" s="2" t="s">
        <v>31</v>
      </c>
      <c r="C1350" s="2">
        <v>1198.3800000000001</v>
      </c>
      <c r="D1350" s="2" t="s">
        <v>29</v>
      </c>
      <c r="E1350">
        <v>2015</v>
      </c>
      <c r="F1350" t="str">
        <f t="shared" si="52"/>
        <v>Profit</v>
      </c>
      <c r="H1350" t="str">
        <f t="shared" si="51"/>
        <v/>
      </c>
      <c r="I1350" t="str">
        <f t="shared" si="50"/>
        <v/>
      </c>
      <c r="J1350" t="str">
        <f t="shared" si="50"/>
        <v/>
      </c>
      <c r="K1350" t="str">
        <f t="shared" si="50"/>
        <v/>
      </c>
    </row>
    <row r="1351" spans="1:11" x14ac:dyDescent="0.2">
      <c r="A1351" s="2">
        <v>36</v>
      </c>
      <c r="B1351" s="2" t="s">
        <v>45</v>
      </c>
      <c r="C1351" s="2">
        <v>159.56</v>
      </c>
      <c r="D1351" s="2" t="s">
        <v>29</v>
      </c>
      <c r="E1351">
        <v>2015</v>
      </c>
      <c r="F1351" t="str">
        <f t="shared" si="52"/>
        <v>Profit</v>
      </c>
      <c r="H1351" t="str">
        <f t="shared" si="51"/>
        <v/>
      </c>
      <c r="I1351" t="str">
        <f t="shared" si="50"/>
        <v/>
      </c>
      <c r="J1351" t="str">
        <f t="shared" si="50"/>
        <v/>
      </c>
      <c r="K1351" t="str">
        <f t="shared" si="50"/>
        <v/>
      </c>
    </row>
    <row r="1352" spans="1:11" x14ac:dyDescent="0.2">
      <c r="A1352" s="2">
        <v>18</v>
      </c>
      <c r="B1352" s="2" t="s">
        <v>24</v>
      </c>
      <c r="C1352" s="2">
        <v>45.51</v>
      </c>
      <c r="D1352" s="2" t="s">
        <v>29</v>
      </c>
      <c r="E1352">
        <v>2015</v>
      </c>
      <c r="F1352" t="str">
        <f t="shared" si="52"/>
        <v>Profit</v>
      </c>
      <c r="H1352" t="str">
        <f t="shared" si="51"/>
        <v/>
      </c>
      <c r="I1352" t="str">
        <f t="shared" si="51"/>
        <v/>
      </c>
      <c r="J1352" t="str">
        <f t="shared" si="51"/>
        <v/>
      </c>
      <c r="K1352" t="str">
        <f t="shared" si="51"/>
        <v/>
      </c>
    </row>
    <row r="1353" spans="1:11" x14ac:dyDescent="0.2">
      <c r="A1353" s="2">
        <v>39</v>
      </c>
      <c r="B1353" s="2" t="s">
        <v>45</v>
      </c>
      <c r="C1353" s="2">
        <v>-1724.9</v>
      </c>
      <c r="D1353" s="2" t="s">
        <v>29</v>
      </c>
      <c r="E1353">
        <v>2015</v>
      </c>
      <c r="F1353" t="str">
        <f t="shared" si="52"/>
        <v>Loss</v>
      </c>
      <c r="H1353" t="str">
        <f t="shared" si="51"/>
        <v/>
      </c>
      <c r="I1353" t="str">
        <f t="shared" si="51"/>
        <v/>
      </c>
      <c r="J1353" t="str">
        <f t="shared" si="51"/>
        <v/>
      </c>
      <c r="K1353" t="str">
        <f t="shared" si="51"/>
        <v/>
      </c>
    </row>
    <row r="1354" spans="1:11" x14ac:dyDescent="0.2">
      <c r="A1354" s="2">
        <v>17</v>
      </c>
      <c r="B1354" s="2" t="s">
        <v>24</v>
      </c>
      <c r="C1354" s="2">
        <v>266.64</v>
      </c>
      <c r="D1354" s="2" t="s">
        <v>66</v>
      </c>
      <c r="E1354">
        <v>2015</v>
      </c>
      <c r="F1354" t="str">
        <f t="shared" si="52"/>
        <v>Profit</v>
      </c>
      <c r="H1354" t="str">
        <f t="shared" si="51"/>
        <v/>
      </c>
      <c r="I1354" t="str">
        <f t="shared" si="51"/>
        <v/>
      </c>
      <c r="J1354" t="str">
        <f t="shared" si="51"/>
        <v/>
      </c>
      <c r="K1354" t="str">
        <f t="shared" si="51"/>
        <v/>
      </c>
    </row>
    <row r="1355" spans="1:11" x14ac:dyDescent="0.2">
      <c r="A1355" s="2">
        <v>45</v>
      </c>
      <c r="B1355" s="2" t="s">
        <v>24</v>
      </c>
      <c r="C1355" s="2">
        <v>188.93</v>
      </c>
      <c r="D1355" s="2" t="s">
        <v>66</v>
      </c>
      <c r="E1355">
        <v>2015</v>
      </c>
      <c r="F1355" t="str">
        <f t="shared" si="52"/>
        <v>Profit</v>
      </c>
      <c r="H1355" t="str">
        <f t="shared" si="51"/>
        <v/>
      </c>
      <c r="I1355" t="str">
        <f t="shared" si="51"/>
        <v/>
      </c>
      <c r="J1355" t="str">
        <f t="shared" si="51"/>
        <v/>
      </c>
      <c r="K1355" t="str">
        <f t="shared" si="51"/>
        <v/>
      </c>
    </row>
    <row r="1356" spans="1:11" x14ac:dyDescent="0.2">
      <c r="A1356" s="2">
        <v>48</v>
      </c>
      <c r="B1356" s="2" t="s">
        <v>31</v>
      </c>
      <c r="C1356" s="2">
        <v>-374.8</v>
      </c>
      <c r="D1356" s="2" t="s">
        <v>38</v>
      </c>
      <c r="E1356">
        <v>2015</v>
      </c>
      <c r="F1356" t="str">
        <f t="shared" si="52"/>
        <v>Loss</v>
      </c>
      <c r="H1356" t="str">
        <f t="shared" si="51"/>
        <v/>
      </c>
      <c r="I1356" t="str">
        <f t="shared" si="51"/>
        <v/>
      </c>
      <c r="J1356" t="str">
        <f t="shared" si="51"/>
        <v/>
      </c>
      <c r="K1356" t="str">
        <f t="shared" si="51"/>
        <v/>
      </c>
    </row>
    <row r="1357" spans="1:11" x14ac:dyDescent="0.2">
      <c r="A1357" s="2">
        <v>47</v>
      </c>
      <c r="B1357" s="2" t="s">
        <v>45</v>
      </c>
      <c r="C1357" s="2">
        <v>134.28</v>
      </c>
      <c r="D1357" s="2" t="s">
        <v>29</v>
      </c>
      <c r="E1357">
        <v>2015</v>
      </c>
      <c r="F1357" t="str">
        <f t="shared" si="52"/>
        <v>Profit</v>
      </c>
      <c r="H1357" t="str">
        <f t="shared" si="51"/>
        <v/>
      </c>
      <c r="I1357" t="str">
        <f t="shared" si="51"/>
        <v/>
      </c>
      <c r="J1357" t="str">
        <f t="shared" si="51"/>
        <v/>
      </c>
      <c r="K1357" t="str">
        <f t="shared" si="51"/>
        <v/>
      </c>
    </row>
    <row r="1358" spans="1:11" x14ac:dyDescent="0.2">
      <c r="A1358" s="2">
        <v>35</v>
      </c>
      <c r="B1358" s="2" t="s">
        <v>31</v>
      </c>
      <c r="C1358" s="2">
        <v>1147.48</v>
      </c>
      <c r="D1358" s="2" t="s">
        <v>22</v>
      </c>
      <c r="E1358">
        <v>2015</v>
      </c>
      <c r="F1358" t="str">
        <f t="shared" si="52"/>
        <v>Profit</v>
      </c>
      <c r="H1358" t="str">
        <f t="shared" si="51"/>
        <v/>
      </c>
      <c r="I1358" t="str">
        <f t="shared" si="51"/>
        <v/>
      </c>
      <c r="J1358" t="str">
        <f t="shared" si="51"/>
        <v/>
      </c>
      <c r="K1358" t="str">
        <f t="shared" si="51"/>
        <v/>
      </c>
    </row>
    <row r="1359" spans="1:11" x14ac:dyDescent="0.2">
      <c r="A1359" s="2">
        <v>19</v>
      </c>
      <c r="B1359" s="2" t="s">
        <v>31</v>
      </c>
      <c r="C1359" s="2">
        <v>158.15</v>
      </c>
      <c r="D1359" s="2" t="s">
        <v>22</v>
      </c>
      <c r="E1359">
        <v>2015</v>
      </c>
      <c r="F1359" t="str">
        <f t="shared" si="52"/>
        <v>Profit</v>
      </c>
      <c r="H1359" t="str">
        <f t="shared" si="51"/>
        <v/>
      </c>
      <c r="I1359" t="str">
        <f t="shared" si="50"/>
        <v/>
      </c>
      <c r="J1359" t="str">
        <f t="shared" si="50"/>
        <v/>
      </c>
      <c r="K1359" t="str">
        <f t="shared" si="50"/>
        <v/>
      </c>
    </row>
    <row r="1360" spans="1:11" x14ac:dyDescent="0.2">
      <c r="A1360" s="2">
        <v>48</v>
      </c>
      <c r="B1360" s="2" t="s">
        <v>31</v>
      </c>
      <c r="C1360" s="2">
        <v>671.03</v>
      </c>
      <c r="D1360" s="2" t="s">
        <v>22</v>
      </c>
      <c r="E1360">
        <v>2015</v>
      </c>
      <c r="F1360" t="str">
        <f t="shared" si="52"/>
        <v>Profit</v>
      </c>
      <c r="H1360" t="str">
        <f t="shared" si="51"/>
        <v/>
      </c>
      <c r="I1360" t="str">
        <f t="shared" si="50"/>
        <v/>
      </c>
      <c r="J1360" t="str">
        <f t="shared" si="50"/>
        <v/>
      </c>
      <c r="K1360" t="str">
        <f t="shared" si="50"/>
        <v/>
      </c>
    </row>
    <row r="1361" spans="1:11" x14ac:dyDescent="0.2">
      <c r="A1361" s="2">
        <v>49</v>
      </c>
      <c r="B1361" s="2" t="s">
        <v>24</v>
      </c>
      <c r="C1361" s="2">
        <v>-146.02000000000001</v>
      </c>
      <c r="D1361" s="2" t="s">
        <v>22</v>
      </c>
      <c r="E1361">
        <v>2015</v>
      </c>
      <c r="F1361" t="str">
        <f t="shared" si="52"/>
        <v>Loss</v>
      </c>
      <c r="H1361" t="str">
        <f t="shared" si="51"/>
        <v/>
      </c>
      <c r="I1361" t="str">
        <f t="shared" si="50"/>
        <v/>
      </c>
      <c r="J1361" t="str">
        <f t="shared" si="50"/>
        <v/>
      </c>
      <c r="K1361" t="str">
        <f t="shared" si="50"/>
        <v/>
      </c>
    </row>
    <row r="1362" spans="1:11" x14ac:dyDescent="0.2">
      <c r="A1362" s="2">
        <v>9</v>
      </c>
      <c r="B1362" s="2" t="s">
        <v>31</v>
      </c>
      <c r="C1362" s="2">
        <v>-13.44</v>
      </c>
      <c r="D1362" s="2" t="s">
        <v>29</v>
      </c>
      <c r="E1362">
        <v>2015</v>
      </c>
      <c r="F1362" t="str">
        <f t="shared" si="52"/>
        <v>Loss</v>
      </c>
      <c r="H1362" t="str">
        <f t="shared" si="51"/>
        <v/>
      </c>
      <c r="I1362" t="str">
        <f t="shared" si="50"/>
        <v>Loss</v>
      </c>
      <c r="J1362" t="str">
        <f t="shared" si="50"/>
        <v/>
      </c>
      <c r="K1362" t="str">
        <f t="shared" si="50"/>
        <v/>
      </c>
    </row>
    <row r="1363" spans="1:11" x14ac:dyDescent="0.2">
      <c r="A1363" s="2">
        <v>42</v>
      </c>
      <c r="B1363" s="2" t="s">
        <v>24</v>
      </c>
      <c r="C1363" s="2">
        <v>-139.69999999999999</v>
      </c>
      <c r="D1363" s="2" t="s">
        <v>29</v>
      </c>
      <c r="E1363">
        <v>2015</v>
      </c>
      <c r="F1363" t="str">
        <f t="shared" si="52"/>
        <v>Loss</v>
      </c>
      <c r="H1363" t="str">
        <f t="shared" si="51"/>
        <v/>
      </c>
      <c r="I1363" t="str">
        <f t="shared" si="50"/>
        <v/>
      </c>
      <c r="J1363" t="str">
        <f t="shared" si="50"/>
        <v/>
      </c>
      <c r="K1363" t="str">
        <f t="shared" si="50"/>
        <v/>
      </c>
    </row>
    <row r="1364" spans="1:11" x14ac:dyDescent="0.2">
      <c r="A1364" s="2">
        <v>28</v>
      </c>
      <c r="B1364" s="2" t="s">
        <v>24</v>
      </c>
      <c r="C1364" s="2">
        <v>148.44</v>
      </c>
      <c r="D1364" s="2" t="s">
        <v>29</v>
      </c>
      <c r="E1364">
        <v>2015</v>
      </c>
      <c r="F1364" t="str">
        <f t="shared" si="52"/>
        <v>Profit</v>
      </c>
      <c r="H1364" t="str">
        <f t="shared" si="51"/>
        <v/>
      </c>
      <c r="I1364" t="str">
        <f t="shared" si="50"/>
        <v/>
      </c>
      <c r="J1364" t="str">
        <f t="shared" si="50"/>
        <v/>
      </c>
      <c r="K1364" t="str">
        <f t="shared" si="50"/>
        <v/>
      </c>
    </row>
    <row r="1365" spans="1:11" x14ac:dyDescent="0.2">
      <c r="A1365" s="2">
        <v>37</v>
      </c>
      <c r="B1365" s="2" t="s">
        <v>45</v>
      </c>
      <c r="C1365" s="2">
        <v>102.35</v>
      </c>
      <c r="D1365" s="2" t="s">
        <v>22</v>
      </c>
      <c r="E1365">
        <v>2015</v>
      </c>
      <c r="F1365" t="str">
        <f t="shared" si="52"/>
        <v>Profit</v>
      </c>
      <c r="H1365" t="str">
        <f t="shared" si="51"/>
        <v/>
      </c>
      <c r="I1365" t="str">
        <f t="shared" si="50"/>
        <v/>
      </c>
      <c r="J1365" t="str">
        <f t="shared" si="50"/>
        <v/>
      </c>
      <c r="K1365" t="str">
        <f t="shared" si="50"/>
        <v/>
      </c>
    </row>
    <row r="1366" spans="1:11" x14ac:dyDescent="0.2">
      <c r="A1366" s="2">
        <v>49</v>
      </c>
      <c r="B1366" s="2" t="s">
        <v>31</v>
      </c>
      <c r="C1366" s="2">
        <v>2046.27</v>
      </c>
      <c r="D1366" s="2" t="s">
        <v>29</v>
      </c>
      <c r="E1366">
        <v>2015</v>
      </c>
      <c r="F1366" t="str">
        <f t="shared" si="52"/>
        <v>Profit</v>
      </c>
      <c r="H1366" t="str">
        <f t="shared" si="51"/>
        <v/>
      </c>
      <c r="I1366" t="str">
        <f t="shared" si="50"/>
        <v/>
      </c>
      <c r="J1366" t="str">
        <f t="shared" si="50"/>
        <v/>
      </c>
      <c r="K1366" t="str">
        <f t="shared" si="50"/>
        <v/>
      </c>
    </row>
    <row r="1367" spans="1:11" x14ac:dyDescent="0.2">
      <c r="A1367" s="2">
        <v>41</v>
      </c>
      <c r="B1367" s="2" t="s">
        <v>24</v>
      </c>
      <c r="C1367" s="2">
        <v>12.7</v>
      </c>
      <c r="D1367" s="2" t="s">
        <v>29</v>
      </c>
      <c r="E1367">
        <v>2015</v>
      </c>
      <c r="F1367" t="str">
        <f t="shared" si="52"/>
        <v>Profit</v>
      </c>
      <c r="H1367" t="str">
        <f t="shared" si="51"/>
        <v/>
      </c>
      <c r="I1367" t="str">
        <f t="shared" si="51"/>
        <v/>
      </c>
      <c r="J1367" t="str">
        <f t="shared" si="51"/>
        <v/>
      </c>
      <c r="K1367" t="str">
        <f t="shared" si="51"/>
        <v/>
      </c>
    </row>
    <row r="1368" spans="1:11" x14ac:dyDescent="0.2">
      <c r="A1368" s="2">
        <v>47</v>
      </c>
      <c r="B1368" s="2" t="s">
        <v>24</v>
      </c>
      <c r="C1368" s="2">
        <v>289.19</v>
      </c>
      <c r="D1368" s="2" t="s">
        <v>29</v>
      </c>
      <c r="E1368">
        <v>2015</v>
      </c>
      <c r="F1368" t="str">
        <f t="shared" si="52"/>
        <v>Profit</v>
      </c>
      <c r="H1368" t="str">
        <f t="shared" ref="H1368:K1431" si="53">IF($D1368=H$1,IF($B1368="Technology",IF($A1368&lt;11,$F1368,""),""),"")</f>
        <v/>
      </c>
      <c r="I1368" t="str">
        <f t="shared" si="53"/>
        <v/>
      </c>
      <c r="J1368" t="str">
        <f t="shared" si="53"/>
        <v/>
      </c>
      <c r="K1368" t="str">
        <f t="shared" si="53"/>
        <v/>
      </c>
    </row>
    <row r="1369" spans="1:11" x14ac:dyDescent="0.2">
      <c r="A1369" s="2">
        <v>29</v>
      </c>
      <c r="B1369" s="2" t="s">
        <v>24</v>
      </c>
      <c r="C1369" s="2">
        <v>-66.56</v>
      </c>
      <c r="D1369" s="2" t="s">
        <v>38</v>
      </c>
      <c r="E1369">
        <v>2015</v>
      </c>
      <c r="F1369" t="str">
        <f t="shared" si="52"/>
        <v>Loss</v>
      </c>
      <c r="H1369" t="str">
        <f t="shared" si="53"/>
        <v/>
      </c>
      <c r="I1369" t="str">
        <f t="shared" si="53"/>
        <v/>
      </c>
      <c r="J1369" t="str">
        <f t="shared" si="53"/>
        <v/>
      </c>
      <c r="K1369" t="str">
        <f t="shared" si="53"/>
        <v/>
      </c>
    </row>
    <row r="1370" spans="1:11" x14ac:dyDescent="0.2">
      <c r="A1370" s="2">
        <v>46</v>
      </c>
      <c r="B1370" s="2" t="s">
        <v>31</v>
      </c>
      <c r="C1370" s="2">
        <v>231.49</v>
      </c>
      <c r="D1370" s="2" t="s">
        <v>29</v>
      </c>
      <c r="E1370">
        <v>2015</v>
      </c>
      <c r="F1370" t="str">
        <f t="shared" si="52"/>
        <v>Profit</v>
      </c>
      <c r="H1370" t="str">
        <f t="shared" si="53"/>
        <v/>
      </c>
      <c r="I1370" t="str">
        <f t="shared" si="53"/>
        <v/>
      </c>
      <c r="J1370" t="str">
        <f t="shared" si="53"/>
        <v/>
      </c>
      <c r="K1370" t="str">
        <f t="shared" si="53"/>
        <v/>
      </c>
    </row>
    <row r="1371" spans="1:11" x14ac:dyDescent="0.2">
      <c r="A1371" s="2">
        <v>14</v>
      </c>
      <c r="B1371" s="2" t="s">
        <v>24</v>
      </c>
      <c r="C1371" s="2">
        <v>171.97</v>
      </c>
      <c r="D1371" s="2" t="s">
        <v>29</v>
      </c>
      <c r="E1371">
        <v>2015</v>
      </c>
      <c r="F1371" t="str">
        <f t="shared" si="52"/>
        <v>Profit</v>
      </c>
      <c r="H1371" t="str">
        <f t="shared" si="53"/>
        <v/>
      </c>
      <c r="I1371" t="str">
        <f t="shared" si="53"/>
        <v/>
      </c>
      <c r="J1371" t="str">
        <f t="shared" si="53"/>
        <v/>
      </c>
      <c r="K1371" t="str">
        <f t="shared" si="53"/>
        <v/>
      </c>
    </row>
    <row r="1372" spans="1:11" x14ac:dyDescent="0.2">
      <c r="A1372" s="2">
        <v>9</v>
      </c>
      <c r="B1372" s="2" t="s">
        <v>31</v>
      </c>
      <c r="C1372" s="2">
        <v>-29.23</v>
      </c>
      <c r="D1372" s="2" t="s">
        <v>29</v>
      </c>
      <c r="E1372">
        <v>2015</v>
      </c>
      <c r="F1372" t="str">
        <f t="shared" si="52"/>
        <v>Loss</v>
      </c>
      <c r="H1372" t="str">
        <f t="shared" si="53"/>
        <v/>
      </c>
      <c r="I1372" t="str">
        <f t="shared" si="53"/>
        <v>Loss</v>
      </c>
      <c r="J1372" t="str">
        <f t="shared" si="53"/>
        <v/>
      </c>
      <c r="K1372" t="str">
        <f t="shared" si="53"/>
        <v/>
      </c>
    </row>
    <row r="1373" spans="1:11" x14ac:dyDescent="0.2">
      <c r="A1373" s="2">
        <v>2</v>
      </c>
      <c r="B1373" s="2" t="s">
        <v>45</v>
      </c>
      <c r="C1373" s="2">
        <v>-330.9</v>
      </c>
      <c r="D1373" s="2" t="s">
        <v>29</v>
      </c>
      <c r="E1373">
        <v>2015</v>
      </c>
      <c r="F1373" t="str">
        <f t="shared" si="52"/>
        <v>Loss</v>
      </c>
      <c r="H1373" t="str">
        <f t="shared" si="53"/>
        <v/>
      </c>
      <c r="I1373" t="str">
        <f t="shared" si="53"/>
        <v/>
      </c>
      <c r="J1373" t="str">
        <f t="shared" si="53"/>
        <v/>
      </c>
      <c r="K1373" t="str">
        <f t="shared" si="53"/>
        <v/>
      </c>
    </row>
    <row r="1374" spans="1:11" x14ac:dyDescent="0.2">
      <c r="A1374" s="2">
        <v>45</v>
      </c>
      <c r="B1374" s="2" t="s">
        <v>24</v>
      </c>
      <c r="C1374" s="2">
        <v>43.39</v>
      </c>
      <c r="D1374" s="2" t="s">
        <v>29</v>
      </c>
      <c r="E1374">
        <v>2015</v>
      </c>
      <c r="F1374" t="str">
        <f t="shared" si="52"/>
        <v>Profit</v>
      </c>
      <c r="H1374" t="str">
        <f t="shared" si="53"/>
        <v/>
      </c>
      <c r="I1374" t="str">
        <f t="shared" si="53"/>
        <v/>
      </c>
      <c r="J1374" t="str">
        <f t="shared" si="53"/>
        <v/>
      </c>
      <c r="K1374" t="str">
        <f t="shared" si="53"/>
        <v/>
      </c>
    </row>
    <row r="1375" spans="1:11" x14ac:dyDescent="0.2">
      <c r="A1375" s="2">
        <v>9</v>
      </c>
      <c r="B1375" s="2" t="s">
        <v>31</v>
      </c>
      <c r="C1375" s="2">
        <v>-282.58999999999997</v>
      </c>
      <c r="D1375" s="2" t="s">
        <v>29</v>
      </c>
      <c r="E1375">
        <v>2015</v>
      </c>
      <c r="F1375" t="str">
        <f t="shared" si="52"/>
        <v>Loss</v>
      </c>
      <c r="H1375" t="str">
        <f t="shared" si="53"/>
        <v/>
      </c>
      <c r="I1375" t="str">
        <f t="shared" si="53"/>
        <v>Loss</v>
      </c>
      <c r="J1375" t="str">
        <f t="shared" si="53"/>
        <v/>
      </c>
      <c r="K1375" t="str">
        <f t="shared" si="53"/>
        <v/>
      </c>
    </row>
    <row r="1376" spans="1:11" x14ac:dyDescent="0.2">
      <c r="A1376" s="2">
        <v>15</v>
      </c>
      <c r="B1376" s="2" t="s">
        <v>31</v>
      </c>
      <c r="C1376" s="2">
        <v>1205.6099999999999</v>
      </c>
      <c r="D1376" s="2" t="s">
        <v>38</v>
      </c>
      <c r="E1376">
        <v>2015</v>
      </c>
      <c r="F1376" t="str">
        <f t="shared" si="52"/>
        <v>Profit</v>
      </c>
      <c r="H1376" t="str">
        <f t="shared" si="53"/>
        <v/>
      </c>
      <c r="I1376" t="str">
        <f t="shared" si="53"/>
        <v/>
      </c>
      <c r="J1376" t="str">
        <f t="shared" si="53"/>
        <v/>
      </c>
      <c r="K1376" t="str">
        <f t="shared" si="53"/>
        <v/>
      </c>
    </row>
    <row r="1377" spans="1:11" x14ac:dyDescent="0.2">
      <c r="A1377" s="2">
        <v>14</v>
      </c>
      <c r="B1377" s="2" t="s">
        <v>24</v>
      </c>
      <c r="C1377" s="2">
        <v>13.47</v>
      </c>
      <c r="D1377" s="2" t="s">
        <v>38</v>
      </c>
      <c r="E1377">
        <v>2015</v>
      </c>
      <c r="F1377" t="str">
        <f t="shared" si="52"/>
        <v>Profit</v>
      </c>
      <c r="H1377" t="str">
        <f t="shared" si="53"/>
        <v/>
      </c>
      <c r="I1377" t="str">
        <f t="shared" si="53"/>
        <v/>
      </c>
      <c r="J1377" t="str">
        <f t="shared" si="53"/>
        <v/>
      </c>
      <c r="K1377" t="str">
        <f t="shared" si="53"/>
        <v/>
      </c>
    </row>
    <row r="1378" spans="1:11" x14ac:dyDescent="0.2">
      <c r="A1378" s="2">
        <v>21</v>
      </c>
      <c r="B1378" s="2" t="s">
        <v>24</v>
      </c>
      <c r="C1378" s="2">
        <v>-26.19</v>
      </c>
      <c r="D1378" s="2" t="s">
        <v>29</v>
      </c>
      <c r="E1378">
        <v>2015</v>
      </c>
      <c r="F1378" t="str">
        <f t="shared" si="52"/>
        <v>Loss</v>
      </c>
      <c r="H1378" t="str">
        <f t="shared" si="53"/>
        <v/>
      </c>
      <c r="I1378" t="str">
        <f t="shared" si="53"/>
        <v/>
      </c>
      <c r="J1378" t="str">
        <f t="shared" si="53"/>
        <v/>
      </c>
      <c r="K1378" t="str">
        <f t="shared" si="53"/>
        <v/>
      </c>
    </row>
    <row r="1379" spans="1:11" x14ac:dyDescent="0.2">
      <c r="A1379" s="2">
        <v>5</v>
      </c>
      <c r="B1379" s="2" t="s">
        <v>24</v>
      </c>
      <c r="C1379" s="2">
        <v>208.84</v>
      </c>
      <c r="D1379" s="2" t="s">
        <v>29</v>
      </c>
      <c r="E1379">
        <v>2015</v>
      </c>
      <c r="F1379" t="str">
        <f t="shared" si="52"/>
        <v>Profit</v>
      </c>
      <c r="H1379" t="str">
        <f t="shared" si="53"/>
        <v/>
      </c>
      <c r="I1379" t="str">
        <f t="shared" si="53"/>
        <v/>
      </c>
      <c r="J1379" t="str">
        <f t="shared" si="53"/>
        <v/>
      </c>
      <c r="K1379" t="str">
        <f t="shared" si="53"/>
        <v/>
      </c>
    </row>
    <row r="1380" spans="1:11" x14ac:dyDescent="0.2">
      <c r="A1380" s="2">
        <v>10</v>
      </c>
      <c r="B1380" s="2" t="s">
        <v>45</v>
      </c>
      <c r="C1380" s="2">
        <v>-469.09</v>
      </c>
      <c r="D1380" s="2" t="s">
        <v>29</v>
      </c>
      <c r="E1380">
        <v>2015</v>
      </c>
      <c r="F1380" t="str">
        <f t="shared" si="52"/>
        <v>Loss</v>
      </c>
      <c r="H1380" t="str">
        <f t="shared" si="53"/>
        <v/>
      </c>
      <c r="I1380" t="str">
        <f t="shared" si="53"/>
        <v/>
      </c>
      <c r="J1380" t="str">
        <f t="shared" si="53"/>
        <v/>
      </c>
      <c r="K1380" t="str">
        <f t="shared" si="53"/>
        <v/>
      </c>
    </row>
    <row r="1381" spans="1:11" x14ac:dyDescent="0.2">
      <c r="A1381" s="2">
        <v>24</v>
      </c>
      <c r="B1381" s="2" t="s">
        <v>45</v>
      </c>
      <c r="C1381" s="2">
        <v>38.869999999999997</v>
      </c>
      <c r="D1381" s="2" t="s">
        <v>38</v>
      </c>
      <c r="E1381">
        <v>2015</v>
      </c>
      <c r="F1381" t="str">
        <f t="shared" si="52"/>
        <v>Profit</v>
      </c>
      <c r="H1381" t="str">
        <f t="shared" si="53"/>
        <v/>
      </c>
      <c r="I1381" t="str">
        <f t="shared" si="53"/>
        <v/>
      </c>
      <c r="J1381" t="str">
        <f t="shared" si="53"/>
        <v/>
      </c>
      <c r="K1381" t="str">
        <f t="shared" si="53"/>
        <v/>
      </c>
    </row>
    <row r="1382" spans="1:11" x14ac:dyDescent="0.2">
      <c r="A1382" s="2">
        <v>18</v>
      </c>
      <c r="B1382" s="2" t="s">
        <v>24</v>
      </c>
      <c r="C1382" s="2">
        <v>-7.19</v>
      </c>
      <c r="D1382" s="2" t="s">
        <v>38</v>
      </c>
      <c r="E1382">
        <v>2015</v>
      </c>
      <c r="F1382" t="str">
        <f t="shared" si="52"/>
        <v>Loss</v>
      </c>
      <c r="H1382" t="str">
        <f t="shared" si="53"/>
        <v/>
      </c>
      <c r="I1382" t="str">
        <f t="shared" si="53"/>
        <v/>
      </c>
      <c r="J1382" t="str">
        <f t="shared" si="53"/>
        <v/>
      </c>
      <c r="K1382" t="str">
        <f t="shared" si="53"/>
        <v/>
      </c>
    </row>
    <row r="1383" spans="1:11" x14ac:dyDescent="0.2">
      <c r="A1383" s="2">
        <v>4</v>
      </c>
      <c r="B1383" s="2" t="s">
        <v>31</v>
      </c>
      <c r="C1383" s="2">
        <v>-119.76</v>
      </c>
      <c r="D1383" s="2" t="s">
        <v>29</v>
      </c>
      <c r="E1383">
        <v>2015</v>
      </c>
      <c r="F1383" t="str">
        <f t="shared" si="52"/>
        <v>Loss</v>
      </c>
      <c r="H1383" t="str">
        <f t="shared" si="53"/>
        <v/>
      </c>
      <c r="I1383" t="str">
        <f t="shared" si="53"/>
        <v>Loss</v>
      </c>
      <c r="J1383" t="str">
        <f t="shared" si="53"/>
        <v/>
      </c>
      <c r="K1383" t="str">
        <f t="shared" si="53"/>
        <v/>
      </c>
    </row>
    <row r="1384" spans="1:11" x14ac:dyDescent="0.2">
      <c r="A1384" s="2">
        <v>24</v>
      </c>
      <c r="B1384" s="2" t="s">
        <v>45</v>
      </c>
      <c r="C1384" s="2">
        <v>381.92</v>
      </c>
      <c r="D1384" s="2" t="s">
        <v>29</v>
      </c>
      <c r="E1384">
        <v>2015</v>
      </c>
      <c r="F1384" t="str">
        <f t="shared" si="52"/>
        <v>Profit</v>
      </c>
      <c r="H1384" t="str">
        <f t="shared" si="53"/>
        <v/>
      </c>
      <c r="I1384" t="str">
        <f t="shared" si="53"/>
        <v/>
      </c>
      <c r="J1384" t="str">
        <f t="shared" si="53"/>
        <v/>
      </c>
      <c r="K1384" t="str">
        <f t="shared" si="53"/>
        <v/>
      </c>
    </row>
    <row r="1385" spans="1:11" x14ac:dyDescent="0.2">
      <c r="A1385" s="2">
        <v>19</v>
      </c>
      <c r="B1385" s="2" t="s">
        <v>24</v>
      </c>
      <c r="C1385" s="2">
        <v>188.68</v>
      </c>
      <c r="D1385" s="2" t="s">
        <v>29</v>
      </c>
      <c r="E1385">
        <v>2015</v>
      </c>
      <c r="F1385" t="str">
        <f t="shared" si="52"/>
        <v>Profit</v>
      </c>
      <c r="H1385" t="str">
        <f t="shared" si="53"/>
        <v/>
      </c>
      <c r="I1385" t="str">
        <f t="shared" si="53"/>
        <v/>
      </c>
      <c r="J1385" t="str">
        <f t="shared" si="53"/>
        <v/>
      </c>
      <c r="K1385" t="str">
        <f t="shared" si="53"/>
        <v/>
      </c>
    </row>
    <row r="1386" spans="1:11" x14ac:dyDescent="0.2">
      <c r="A1386" s="2">
        <v>18</v>
      </c>
      <c r="B1386" s="2" t="s">
        <v>24</v>
      </c>
      <c r="C1386" s="2">
        <v>3.01</v>
      </c>
      <c r="D1386" s="2" t="s">
        <v>38</v>
      </c>
      <c r="E1386">
        <v>2015</v>
      </c>
      <c r="F1386" t="str">
        <f t="shared" si="52"/>
        <v>Profit</v>
      </c>
      <c r="H1386" t="str">
        <f t="shared" si="53"/>
        <v/>
      </c>
      <c r="I1386" t="str">
        <f t="shared" si="53"/>
        <v/>
      </c>
      <c r="J1386" t="str">
        <f t="shared" si="53"/>
        <v/>
      </c>
      <c r="K1386" t="str">
        <f t="shared" si="53"/>
        <v/>
      </c>
    </row>
    <row r="1387" spans="1:11" x14ac:dyDescent="0.2">
      <c r="A1387" s="2">
        <v>47</v>
      </c>
      <c r="B1387" s="2" t="s">
        <v>45</v>
      </c>
      <c r="C1387" s="2">
        <v>204.7</v>
      </c>
      <c r="D1387" s="2" t="s">
        <v>38</v>
      </c>
      <c r="E1387">
        <v>2015</v>
      </c>
      <c r="F1387" t="str">
        <f t="shared" si="52"/>
        <v>Profit</v>
      </c>
      <c r="H1387" t="str">
        <f t="shared" si="53"/>
        <v/>
      </c>
      <c r="I1387" t="str">
        <f t="shared" si="53"/>
        <v/>
      </c>
      <c r="J1387" t="str">
        <f t="shared" si="53"/>
        <v/>
      </c>
      <c r="K1387" t="str">
        <f t="shared" si="53"/>
        <v/>
      </c>
    </row>
    <row r="1388" spans="1:11" x14ac:dyDescent="0.2">
      <c r="A1388" s="2">
        <v>37</v>
      </c>
      <c r="B1388" s="2" t="s">
        <v>31</v>
      </c>
      <c r="C1388" s="2">
        <v>1659.37</v>
      </c>
      <c r="D1388" s="2" t="s">
        <v>38</v>
      </c>
      <c r="E1388">
        <v>2015</v>
      </c>
      <c r="F1388" t="str">
        <f t="shared" si="52"/>
        <v>Profit</v>
      </c>
      <c r="H1388" t="str">
        <f t="shared" si="53"/>
        <v/>
      </c>
      <c r="I1388" t="str">
        <f t="shared" si="53"/>
        <v/>
      </c>
      <c r="J1388" t="str">
        <f t="shared" si="53"/>
        <v/>
      </c>
      <c r="K1388" t="str">
        <f t="shared" si="53"/>
        <v/>
      </c>
    </row>
    <row r="1389" spans="1:11" x14ac:dyDescent="0.2">
      <c r="A1389" s="2">
        <v>48</v>
      </c>
      <c r="B1389" s="2" t="s">
        <v>24</v>
      </c>
      <c r="C1389" s="2">
        <v>-188.08</v>
      </c>
      <c r="D1389" s="2" t="s">
        <v>22</v>
      </c>
      <c r="E1389">
        <v>2015</v>
      </c>
      <c r="F1389" t="str">
        <f t="shared" si="52"/>
        <v>Loss</v>
      </c>
      <c r="H1389" t="str">
        <f t="shared" si="53"/>
        <v/>
      </c>
      <c r="I1389" t="str">
        <f t="shared" si="53"/>
        <v/>
      </c>
      <c r="J1389" t="str">
        <f t="shared" si="53"/>
        <v/>
      </c>
      <c r="K1389" t="str">
        <f t="shared" si="53"/>
        <v/>
      </c>
    </row>
    <row r="1390" spans="1:11" x14ac:dyDescent="0.2">
      <c r="A1390" s="2">
        <v>4</v>
      </c>
      <c r="B1390" s="2" t="s">
        <v>24</v>
      </c>
      <c r="C1390" s="2">
        <v>19.829999999999998</v>
      </c>
      <c r="D1390" s="2" t="s">
        <v>38</v>
      </c>
      <c r="E1390">
        <v>2015</v>
      </c>
      <c r="F1390" t="str">
        <f t="shared" si="52"/>
        <v>Profit</v>
      </c>
      <c r="H1390" t="str">
        <f t="shared" si="53"/>
        <v/>
      </c>
      <c r="I1390" t="str">
        <f t="shared" si="53"/>
        <v/>
      </c>
      <c r="J1390" t="str">
        <f t="shared" si="53"/>
        <v/>
      </c>
      <c r="K1390" t="str">
        <f t="shared" si="53"/>
        <v/>
      </c>
    </row>
    <row r="1391" spans="1:11" x14ac:dyDescent="0.2">
      <c r="A1391" s="2">
        <v>9</v>
      </c>
      <c r="B1391" s="2" t="s">
        <v>24</v>
      </c>
      <c r="C1391" s="2">
        <v>3.58</v>
      </c>
      <c r="D1391" s="2" t="s">
        <v>38</v>
      </c>
      <c r="E1391">
        <v>2015</v>
      </c>
      <c r="F1391" t="str">
        <f t="shared" si="52"/>
        <v>Profit</v>
      </c>
      <c r="H1391" t="str">
        <f t="shared" si="53"/>
        <v/>
      </c>
      <c r="I1391" t="str">
        <f t="shared" si="53"/>
        <v/>
      </c>
      <c r="J1391" t="str">
        <f t="shared" si="53"/>
        <v/>
      </c>
      <c r="K1391" t="str">
        <f t="shared" si="53"/>
        <v/>
      </c>
    </row>
    <row r="1392" spans="1:11" x14ac:dyDescent="0.2">
      <c r="A1392" s="2">
        <v>18</v>
      </c>
      <c r="B1392" s="2" t="s">
        <v>45</v>
      </c>
      <c r="C1392" s="2">
        <v>594.78</v>
      </c>
      <c r="D1392" s="2" t="s">
        <v>22</v>
      </c>
      <c r="E1392">
        <v>2015</v>
      </c>
      <c r="F1392" t="str">
        <f t="shared" si="52"/>
        <v>Profit</v>
      </c>
      <c r="H1392" t="str">
        <f t="shared" si="53"/>
        <v/>
      </c>
      <c r="I1392" t="str">
        <f t="shared" si="53"/>
        <v/>
      </c>
      <c r="J1392" t="str">
        <f t="shared" si="53"/>
        <v/>
      </c>
      <c r="K1392" t="str">
        <f t="shared" si="53"/>
        <v/>
      </c>
    </row>
    <row r="1393" spans="1:11" x14ac:dyDescent="0.2">
      <c r="A1393" s="2">
        <v>7</v>
      </c>
      <c r="B1393" s="2" t="s">
        <v>31</v>
      </c>
      <c r="C1393" s="2">
        <v>-72.5</v>
      </c>
      <c r="D1393" s="2" t="s">
        <v>22</v>
      </c>
      <c r="E1393">
        <v>2015</v>
      </c>
      <c r="F1393" t="str">
        <f t="shared" si="52"/>
        <v>Loss</v>
      </c>
      <c r="H1393" t="str">
        <f t="shared" si="53"/>
        <v>Loss</v>
      </c>
      <c r="I1393" t="str">
        <f t="shared" si="53"/>
        <v/>
      </c>
      <c r="J1393" t="str">
        <f t="shared" si="53"/>
        <v/>
      </c>
      <c r="K1393" t="str">
        <f t="shared" si="53"/>
        <v/>
      </c>
    </row>
    <row r="1394" spans="1:11" x14ac:dyDescent="0.2">
      <c r="A1394" s="2">
        <v>17</v>
      </c>
      <c r="B1394" s="2" t="s">
        <v>24</v>
      </c>
      <c r="C1394" s="2">
        <v>-22.73</v>
      </c>
      <c r="D1394" s="2" t="s">
        <v>29</v>
      </c>
      <c r="E1394">
        <v>2015</v>
      </c>
      <c r="F1394" t="str">
        <f t="shared" si="52"/>
        <v>Loss</v>
      </c>
      <c r="H1394" t="str">
        <f t="shared" si="53"/>
        <v/>
      </c>
      <c r="I1394" t="str">
        <f t="shared" si="53"/>
        <v/>
      </c>
      <c r="J1394" t="str">
        <f t="shared" si="53"/>
        <v/>
      </c>
      <c r="K1394" t="str">
        <f t="shared" si="53"/>
        <v/>
      </c>
    </row>
    <row r="1395" spans="1:11" x14ac:dyDescent="0.2">
      <c r="A1395" s="2">
        <v>20</v>
      </c>
      <c r="B1395" s="2" t="s">
        <v>45</v>
      </c>
      <c r="C1395" s="2">
        <v>249.85</v>
      </c>
      <c r="D1395" s="2" t="s">
        <v>22</v>
      </c>
      <c r="E1395">
        <v>2015</v>
      </c>
      <c r="F1395" t="str">
        <f t="shared" si="52"/>
        <v>Profit</v>
      </c>
      <c r="H1395" t="str">
        <f t="shared" si="53"/>
        <v/>
      </c>
      <c r="I1395" t="str">
        <f t="shared" si="53"/>
        <v/>
      </c>
      <c r="J1395" t="str">
        <f t="shared" si="53"/>
        <v/>
      </c>
      <c r="K1395" t="str">
        <f t="shared" si="53"/>
        <v/>
      </c>
    </row>
    <row r="1396" spans="1:11" x14ac:dyDescent="0.2">
      <c r="A1396" s="2">
        <v>15</v>
      </c>
      <c r="B1396" s="2" t="s">
        <v>24</v>
      </c>
      <c r="C1396" s="2">
        <v>18.37</v>
      </c>
      <c r="D1396" s="2" t="s">
        <v>29</v>
      </c>
      <c r="E1396">
        <v>2015</v>
      </c>
      <c r="F1396" t="str">
        <f t="shared" si="52"/>
        <v>Profit</v>
      </c>
      <c r="H1396" t="str">
        <f t="shared" si="53"/>
        <v/>
      </c>
      <c r="I1396" t="str">
        <f t="shared" si="53"/>
        <v/>
      </c>
      <c r="J1396" t="str">
        <f t="shared" si="53"/>
        <v/>
      </c>
      <c r="K1396" t="str">
        <f t="shared" si="53"/>
        <v/>
      </c>
    </row>
    <row r="1397" spans="1:11" x14ac:dyDescent="0.2">
      <c r="A1397" s="2">
        <v>33</v>
      </c>
      <c r="B1397" s="2" t="s">
        <v>24</v>
      </c>
      <c r="C1397" s="2">
        <v>-117.27</v>
      </c>
      <c r="D1397" s="2" t="s">
        <v>29</v>
      </c>
      <c r="E1397">
        <v>2015</v>
      </c>
      <c r="F1397" t="str">
        <f t="shared" si="52"/>
        <v>Loss</v>
      </c>
      <c r="H1397" t="str">
        <f t="shared" si="53"/>
        <v/>
      </c>
      <c r="I1397" t="str">
        <f t="shared" si="53"/>
        <v/>
      </c>
      <c r="J1397" t="str">
        <f t="shared" si="53"/>
        <v/>
      </c>
      <c r="K1397" t="str">
        <f t="shared" si="53"/>
        <v/>
      </c>
    </row>
    <row r="1398" spans="1:11" x14ac:dyDescent="0.2">
      <c r="A1398" s="2">
        <v>22</v>
      </c>
      <c r="B1398" s="2" t="s">
        <v>24</v>
      </c>
      <c r="C1398" s="2">
        <v>35.9</v>
      </c>
      <c r="D1398" s="2" t="s">
        <v>29</v>
      </c>
      <c r="E1398">
        <v>2015</v>
      </c>
      <c r="F1398" t="str">
        <f t="shared" si="52"/>
        <v>Profit</v>
      </c>
      <c r="H1398" t="str">
        <f t="shared" si="53"/>
        <v/>
      </c>
      <c r="I1398" t="str">
        <f t="shared" si="53"/>
        <v/>
      </c>
      <c r="J1398" t="str">
        <f t="shared" si="53"/>
        <v/>
      </c>
      <c r="K1398" t="str">
        <f t="shared" si="53"/>
        <v/>
      </c>
    </row>
    <row r="1399" spans="1:11" x14ac:dyDescent="0.2">
      <c r="A1399" s="2">
        <v>19</v>
      </c>
      <c r="B1399" s="2" t="s">
        <v>31</v>
      </c>
      <c r="C1399" s="2">
        <v>69.930000000000007</v>
      </c>
      <c r="D1399" s="2" t="s">
        <v>22</v>
      </c>
      <c r="E1399">
        <v>2015</v>
      </c>
      <c r="F1399" t="str">
        <f t="shared" si="52"/>
        <v>Profit</v>
      </c>
      <c r="H1399" t="str">
        <f t="shared" si="53"/>
        <v/>
      </c>
      <c r="I1399" t="str">
        <f t="shared" si="53"/>
        <v/>
      </c>
      <c r="J1399" t="str">
        <f t="shared" si="53"/>
        <v/>
      </c>
      <c r="K1399" t="str">
        <f t="shared" si="53"/>
        <v/>
      </c>
    </row>
    <row r="1400" spans="1:11" x14ac:dyDescent="0.2">
      <c r="A1400" s="2">
        <v>32</v>
      </c>
      <c r="B1400" s="2" t="s">
        <v>45</v>
      </c>
      <c r="C1400" s="2">
        <v>62.95</v>
      </c>
      <c r="D1400" s="2" t="s">
        <v>38</v>
      </c>
      <c r="E1400">
        <v>2015</v>
      </c>
      <c r="F1400" t="str">
        <f t="shared" si="52"/>
        <v>Profit</v>
      </c>
      <c r="H1400" t="str">
        <f t="shared" si="53"/>
        <v/>
      </c>
      <c r="I1400" t="str">
        <f t="shared" si="53"/>
        <v/>
      </c>
      <c r="J1400" t="str">
        <f t="shared" si="53"/>
        <v/>
      </c>
      <c r="K1400" t="str">
        <f t="shared" si="53"/>
        <v/>
      </c>
    </row>
    <row r="1401" spans="1:11" x14ac:dyDescent="0.2">
      <c r="A1401" s="2">
        <v>29</v>
      </c>
      <c r="B1401" s="2" t="s">
        <v>31</v>
      </c>
      <c r="C1401" s="2">
        <v>34.39</v>
      </c>
      <c r="D1401" s="2" t="s">
        <v>66</v>
      </c>
      <c r="E1401">
        <v>2015</v>
      </c>
      <c r="F1401" t="str">
        <f t="shared" si="52"/>
        <v>Profit</v>
      </c>
      <c r="H1401" t="str">
        <f t="shared" si="53"/>
        <v/>
      </c>
      <c r="I1401" t="str">
        <f t="shared" si="53"/>
        <v/>
      </c>
      <c r="J1401" t="str">
        <f t="shared" si="53"/>
        <v/>
      </c>
      <c r="K1401" t="str">
        <f t="shared" si="53"/>
        <v/>
      </c>
    </row>
    <row r="1402" spans="1:11" x14ac:dyDescent="0.2">
      <c r="A1402" s="2">
        <v>26</v>
      </c>
      <c r="B1402" s="2" t="s">
        <v>24</v>
      </c>
      <c r="C1402" s="2">
        <v>190.72</v>
      </c>
      <c r="D1402" s="2" t="s">
        <v>66</v>
      </c>
      <c r="E1402">
        <v>2015</v>
      </c>
      <c r="F1402" t="str">
        <f t="shared" si="52"/>
        <v>Profit</v>
      </c>
      <c r="H1402" t="str">
        <f t="shared" si="53"/>
        <v/>
      </c>
      <c r="I1402" t="str">
        <f t="shared" si="53"/>
        <v/>
      </c>
      <c r="J1402" t="str">
        <f t="shared" si="53"/>
        <v/>
      </c>
      <c r="K1402" t="str">
        <f t="shared" si="53"/>
        <v/>
      </c>
    </row>
    <row r="1403" spans="1:11" x14ac:dyDescent="0.2">
      <c r="A1403" s="2">
        <v>47</v>
      </c>
      <c r="B1403" s="2" t="s">
        <v>24</v>
      </c>
      <c r="C1403" s="2">
        <v>-15.05</v>
      </c>
      <c r="D1403" s="2" t="s">
        <v>29</v>
      </c>
      <c r="E1403">
        <v>2015</v>
      </c>
      <c r="F1403" t="str">
        <f t="shared" si="52"/>
        <v>Loss</v>
      </c>
      <c r="H1403" t="str">
        <f t="shared" si="53"/>
        <v/>
      </c>
      <c r="I1403" t="str">
        <f t="shared" si="53"/>
        <v/>
      </c>
      <c r="J1403" t="str">
        <f t="shared" si="53"/>
        <v/>
      </c>
      <c r="K1403" t="str">
        <f t="shared" si="53"/>
        <v/>
      </c>
    </row>
    <row r="1404" spans="1:11" x14ac:dyDescent="0.2">
      <c r="A1404" s="2">
        <v>39</v>
      </c>
      <c r="B1404" s="2" t="s">
        <v>24</v>
      </c>
      <c r="C1404" s="2">
        <v>9.5299999999999994</v>
      </c>
      <c r="D1404" s="2" t="s">
        <v>29</v>
      </c>
      <c r="E1404">
        <v>2015</v>
      </c>
      <c r="F1404" t="str">
        <f t="shared" si="52"/>
        <v>Profit</v>
      </c>
      <c r="H1404" t="str">
        <f t="shared" si="53"/>
        <v/>
      </c>
      <c r="I1404" t="str">
        <f t="shared" si="53"/>
        <v/>
      </c>
      <c r="J1404" t="str">
        <f t="shared" si="53"/>
        <v/>
      </c>
      <c r="K1404" t="str">
        <f t="shared" si="53"/>
        <v/>
      </c>
    </row>
    <row r="1405" spans="1:11" x14ac:dyDescent="0.2">
      <c r="A1405" s="2">
        <v>2</v>
      </c>
      <c r="B1405" s="2" t="s">
        <v>24</v>
      </c>
      <c r="C1405" s="2">
        <v>-3.48</v>
      </c>
      <c r="D1405" s="2" t="s">
        <v>38</v>
      </c>
      <c r="E1405">
        <v>2015</v>
      </c>
      <c r="F1405" t="str">
        <f t="shared" si="52"/>
        <v>Loss</v>
      </c>
      <c r="H1405" t="str">
        <f t="shared" si="53"/>
        <v/>
      </c>
      <c r="I1405" t="str">
        <f t="shared" si="53"/>
        <v/>
      </c>
      <c r="J1405" t="str">
        <f t="shared" si="53"/>
        <v/>
      </c>
      <c r="K1405" t="str">
        <f t="shared" si="53"/>
        <v/>
      </c>
    </row>
    <row r="1406" spans="1:11" x14ac:dyDescent="0.2">
      <c r="A1406" s="2">
        <v>24</v>
      </c>
      <c r="B1406" s="2" t="s">
        <v>24</v>
      </c>
      <c r="C1406" s="2">
        <v>-0.01</v>
      </c>
      <c r="D1406" s="2" t="s">
        <v>38</v>
      </c>
      <c r="E1406">
        <v>2015</v>
      </c>
      <c r="F1406" t="str">
        <f t="shared" si="52"/>
        <v>Loss</v>
      </c>
      <c r="H1406" t="str">
        <f t="shared" si="53"/>
        <v/>
      </c>
      <c r="I1406" t="str">
        <f t="shared" si="53"/>
        <v/>
      </c>
      <c r="J1406" t="str">
        <f t="shared" si="53"/>
        <v/>
      </c>
      <c r="K1406" t="str">
        <f t="shared" si="53"/>
        <v/>
      </c>
    </row>
    <row r="1407" spans="1:11" x14ac:dyDescent="0.2">
      <c r="A1407" s="2">
        <v>13</v>
      </c>
      <c r="B1407" s="2" t="s">
        <v>24</v>
      </c>
      <c r="C1407" s="2">
        <v>-327.67</v>
      </c>
      <c r="D1407" s="2" t="s">
        <v>29</v>
      </c>
      <c r="E1407">
        <v>2015</v>
      </c>
      <c r="F1407" t="str">
        <f t="shared" si="52"/>
        <v>Loss</v>
      </c>
      <c r="H1407" t="str">
        <f t="shared" si="53"/>
        <v/>
      </c>
      <c r="I1407" t="str">
        <f t="shared" si="53"/>
        <v/>
      </c>
      <c r="J1407" t="str">
        <f t="shared" si="53"/>
        <v/>
      </c>
      <c r="K1407" t="str">
        <f t="shared" si="53"/>
        <v/>
      </c>
    </row>
    <row r="1408" spans="1:11" x14ac:dyDescent="0.2">
      <c r="A1408" s="2">
        <v>49</v>
      </c>
      <c r="B1408" s="2" t="s">
        <v>45</v>
      </c>
      <c r="C1408" s="2">
        <v>-74.319999999999993</v>
      </c>
      <c r="D1408" s="2" t="s">
        <v>66</v>
      </c>
      <c r="E1408">
        <v>2015</v>
      </c>
      <c r="F1408" t="str">
        <f t="shared" si="52"/>
        <v>Loss</v>
      </c>
      <c r="H1408" t="str">
        <f t="shared" si="53"/>
        <v/>
      </c>
      <c r="I1408" t="str">
        <f t="shared" si="53"/>
        <v/>
      </c>
      <c r="J1408" t="str">
        <f t="shared" si="53"/>
        <v/>
      </c>
      <c r="K1408" t="str">
        <f t="shared" si="53"/>
        <v/>
      </c>
    </row>
    <row r="1409" spans="1:11" x14ac:dyDescent="0.2">
      <c r="A1409" s="2">
        <v>41</v>
      </c>
      <c r="B1409" s="2" t="s">
        <v>24</v>
      </c>
      <c r="C1409" s="2">
        <v>226.39</v>
      </c>
      <c r="D1409" s="2" t="s">
        <v>29</v>
      </c>
      <c r="E1409">
        <v>2015</v>
      </c>
      <c r="F1409" t="str">
        <f t="shared" si="52"/>
        <v>Profit</v>
      </c>
      <c r="H1409" t="str">
        <f t="shared" si="53"/>
        <v/>
      </c>
      <c r="I1409" t="str">
        <f t="shared" si="53"/>
        <v/>
      </c>
      <c r="J1409" t="str">
        <f t="shared" si="53"/>
        <v/>
      </c>
      <c r="K1409" t="str">
        <f t="shared" si="53"/>
        <v/>
      </c>
    </row>
    <row r="1410" spans="1:11" x14ac:dyDescent="0.2">
      <c r="A1410" s="2">
        <v>16</v>
      </c>
      <c r="B1410" s="2" t="s">
        <v>31</v>
      </c>
      <c r="C1410" s="2">
        <v>-37.21</v>
      </c>
      <c r="D1410" s="2" t="s">
        <v>38</v>
      </c>
      <c r="E1410">
        <v>2015</v>
      </c>
      <c r="F1410" t="str">
        <f t="shared" si="52"/>
        <v>Loss</v>
      </c>
      <c r="H1410" t="str">
        <f t="shared" si="53"/>
        <v/>
      </c>
      <c r="I1410" t="str">
        <f t="shared" si="53"/>
        <v/>
      </c>
      <c r="J1410" t="str">
        <f t="shared" si="53"/>
        <v/>
      </c>
      <c r="K1410" t="str">
        <f t="shared" si="53"/>
        <v/>
      </c>
    </row>
    <row r="1411" spans="1:11" x14ac:dyDescent="0.2">
      <c r="A1411" s="2">
        <v>22</v>
      </c>
      <c r="B1411" s="2" t="s">
        <v>24</v>
      </c>
      <c r="C1411" s="2">
        <v>-71.2</v>
      </c>
      <c r="D1411" s="2" t="s">
        <v>29</v>
      </c>
      <c r="E1411">
        <v>2015</v>
      </c>
      <c r="F1411" t="str">
        <f t="shared" ref="F1411:F1474" si="54">IF(C1411&lt;0,"Loss","Profit")</f>
        <v>Loss</v>
      </c>
      <c r="H1411" t="str">
        <f t="shared" si="53"/>
        <v/>
      </c>
      <c r="I1411" t="str">
        <f t="shared" si="53"/>
        <v/>
      </c>
      <c r="J1411" t="str">
        <f t="shared" si="53"/>
        <v/>
      </c>
      <c r="K1411" t="str">
        <f t="shared" si="53"/>
        <v/>
      </c>
    </row>
    <row r="1412" spans="1:11" x14ac:dyDescent="0.2">
      <c r="A1412" s="2">
        <v>15</v>
      </c>
      <c r="B1412" s="2" t="s">
        <v>24</v>
      </c>
      <c r="C1412" s="2">
        <v>6.18</v>
      </c>
      <c r="D1412" s="2" t="s">
        <v>22</v>
      </c>
      <c r="E1412">
        <v>2015</v>
      </c>
      <c r="F1412" t="str">
        <f t="shared" si="54"/>
        <v>Profit</v>
      </c>
      <c r="H1412" t="str">
        <f t="shared" si="53"/>
        <v/>
      </c>
      <c r="I1412" t="str">
        <f t="shared" si="53"/>
        <v/>
      </c>
      <c r="J1412" t="str">
        <f t="shared" si="53"/>
        <v/>
      </c>
      <c r="K1412" t="str">
        <f t="shared" si="53"/>
        <v/>
      </c>
    </row>
    <row r="1413" spans="1:11" x14ac:dyDescent="0.2">
      <c r="A1413" s="2">
        <v>33</v>
      </c>
      <c r="B1413" s="2" t="s">
        <v>45</v>
      </c>
      <c r="C1413" s="2">
        <v>-1176.31</v>
      </c>
      <c r="D1413" s="2" t="s">
        <v>38</v>
      </c>
      <c r="E1413">
        <v>2015</v>
      </c>
      <c r="F1413" t="str">
        <f t="shared" si="54"/>
        <v>Loss</v>
      </c>
      <c r="H1413" t="str">
        <f t="shared" si="53"/>
        <v/>
      </c>
      <c r="I1413" t="str">
        <f t="shared" si="53"/>
        <v/>
      </c>
      <c r="J1413" t="str">
        <f t="shared" si="53"/>
        <v/>
      </c>
      <c r="K1413" t="str">
        <f t="shared" si="53"/>
        <v/>
      </c>
    </row>
    <row r="1414" spans="1:11" x14ac:dyDescent="0.2">
      <c r="A1414" s="2">
        <v>36</v>
      </c>
      <c r="B1414" s="2" t="s">
        <v>24</v>
      </c>
      <c r="C1414" s="2">
        <v>4.9400000000000004</v>
      </c>
      <c r="D1414" s="2" t="s">
        <v>29</v>
      </c>
      <c r="E1414">
        <v>2015</v>
      </c>
      <c r="F1414" t="str">
        <f t="shared" si="54"/>
        <v>Profit</v>
      </c>
      <c r="H1414" t="str">
        <f t="shared" si="53"/>
        <v/>
      </c>
      <c r="I1414" t="str">
        <f t="shared" si="53"/>
        <v/>
      </c>
      <c r="J1414" t="str">
        <f t="shared" si="53"/>
        <v/>
      </c>
      <c r="K1414" t="str">
        <f t="shared" si="53"/>
        <v/>
      </c>
    </row>
    <row r="1415" spans="1:11" x14ac:dyDescent="0.2">
      <c r="A1415" s="2">
        <v>14</v>
      </c>
      <c r="B1415" s="2" t="s">
        <v>24</v>
      </c>
      <c r="C1415" s="2">
        <v>612.9</v>
      </c>
      <c r="D1415" s="2" t="s">
        <v>29</v>
      </c>
      <c r="E1415">
        <v>2015</v>
      </c>
      <c r="F1415" t="str">
        <f t="shared" si="54"/>
        <v>Profit</v>
      </c>
      <c r="H1415" t="str">
        <f t="shared" si="53"/>
        <v/>
      </c>
      <c r="I1415" t="str">
        <f t="shared" si="53"/>
        <v/>
      </c>
      <c r="J1415" t="str">
        <f t="shared" si="53"/>
        <v/>
      </c>
      <c r="K1415" t="str">
        <f t="shared" si="53"/>
        <v/>
      </c>
    </row>
    <row r="1416" spans="1:11" x14ac:dyDescent="0.2">
      <c r="A1416" s="2">
        <v>14</v>
      </c>
      <c r="B1416" s="2" t="s">
        <v>45</v>
      </c>
      <c r="C1416" s="2">
        <v>-696.51</v>
      </c>
      <c r="D1416" s="2" t="s">
        <v>29</v>
      </c>
      <c r="E1416">
        <v>2015</v>
      </c>
      <c r="F1416" t="str">
        <f t="shared" si="54"/>
        <v>Loss</v>
      </c>
      <c r="H1416" t="str">
        <f t="shared" si="53"/>
        <v/>
      </c>
      <c r="I1416" t="str">
        <f t="shared" si="53"/>
        <v/>
      </c>
      <c r="J1416" t="str">
        <f t="shared" si="53"/>
        <v/>
      </c>
      <c r="K1416" t="str">
        <f t="shared" si="53"/>
        <v/>
      </c>
    </row>
    <row r="1417" spans="1:11" x14ac:dyDescent="0.2">
      <c r="A1417" s="2">
        <v>30</v>
      </c>
      <c r="B1417" s="2" t="s">
        <v>24</v>
      </c>
      <c r="C1417" s="2">
        <v>344.35</v>
      </c>
      <c r="D1417" s="2" t="s">
        <v>29</v>
      </c>
      <c r="E1417">
        <v>2015</v>
      </c>
      <c r="F1417" t="str">
        <f t="shared" si="54"/>
        <v>Profit</v>
      </c>
      <c r="H1417" t="str">
        <f t="shared" si="53"/>
        <v/>
      </c>
      <c r="I1417" t="str">
        <f t="shared" si="53"/>
        <v/>
      </c>
      <c r="J1417" t="str">
        <f t="shared" si="53"/>
        <v/>
      </c>
      <c r="K1417" t="str">
        <f t="shared" si="53"/>
        <v/>
      </c>
    </row>
    <row r="1418" spans="1:11" x14ac:dyDescent="0.2">
      <c r="A1418" s="2">
        <v>9</v>
      </c>
      <c r="B1418" s="2" t="s">
        <v>24</v>
      </c>
      <c r="C1418" s="2">
        <v>-29.58</v>
      </c>
      <c r="D1418" s="2" t="s">
        <v>22</v>
      </c>
      <c r="E1418">
        <v>2015</v>
      </c>
      <c r="F1418" t="str">
        <f t="shared" si="54"/>
        <v>Loss</v>
      </c>
      <c r="H1418" t="str">
        <f t="shared" si="53"/>
        <v/>
      </c>
      <c r="I1418" t="str">
        <f t="shared" si="53"/>
        <v/>
      </c>
      <c r="J1418" t="str">
        <f t="shared" si="53"/>
        <v/>
      </c>
      <c r="K1418" t="str">
        <f t="shared" si="53"/>
        <v/>
      </c>
    </row>
    <row r="1419" spans="1:11" x14ac:dyDescent="0.2">
      <c r="A1419" s="2">
        <v>44</v>
      </c>
      <c r="B1419" s="2" t="s">
        <v>24</v>
      </c>
      <c r="C1419" s="2">
        <v>31.67</v>
      </c>
      <c r="D1419" s="2" t="s">
        <v>22</v>
      </c>
      <c r="E1419">
        <v>2015</v>
      </c>
      <c r="F1419" t="str">
        <f t="shared" si="54"/>
        <v>Profit</v>
      </c>
      <c r="H1419" t="str">
        <f t="shared" si="53"/>
        <v/>
      </c>
      <c r="I1419" t="str">
        <f t="shared" si="53"/>
        <v/>
      </c>
      <c r="J1419" t="str">
        <f t="shared" si="53"/>
        <v/>
      </c>
      <c r="K1419" t="str">
        <f t="shared" si="53"/>
        <v/>
      </c>
    </row>
    <row r="1420" spans="1:11" x14ac:dyDescent="0.2">
      <c r="A1420" s="2">
        <v>14</v>
      </c>
      <c r="B1420" s="2" t="s">
        <v>31</v>
      </c>
      <c r="C1420" s="2">
        <v>-6</v>
      </c>
      <c r="D1420" s="2" t="s">
        <v>22</v>
      </c>
      <c r="E1420">
        <v>2015</v>
      </c>
      <c r="F1420" t="str">
        <f t="shared" si="54"/>
        <v>Loss</v>
      </c>
      <c r="H1420" t="str">
        <f t="shared" si="53"/>
        <v/>
      </c>
      <c r="I1420" t="str">
        <f t="shared" si="53"/>
        <v/>
      </c>
      <c r="J1420" t="str">
        <f t="shared" si="53"/>
        <v/>
      </c>
      <c r="K1420" t="str">
        <f t="shared" si="53"/>
        <v/>
      </c>
    </row>
    <row r="1421" spans="1:11" x14ac:dyDescent="0.2">
      <c r="A1421" s="2">
        <v>44</v>
      </c>
      <c r="B1421" s="2" t="s">
        <v>31</v>
      </c>
      <c r="C1421" s="2">
        <v>435.29</v>
      </c>
      <c r="D1421" s="2" t="s">
        <v>29</v>
      </c>
      <c r="E1421">
        <v>2015</v>
      </c>
      <c r="F1421" t="str">
        <f t="shared" si="54"/>
        <v>Profit</v>
      </c>
      <c r="H1421" t="str">
        <f t="shared" si="53"/>
        <v/>
      </c>
      <c r="I1421" t="str">
        <f t="shared" si="53"/>
        <v/>
      </c>
      <c r="J1421" t="str">
        <f t="shared" si="53"/>
        <v/>
      </c>
      <c r="K1421" t="str">
        <f t="shared" si="53"/>
        <v/>
      </c>
    </row>
    <row r="1422" spans="1:11" x14ac:dyDescent="0.2">
      <c r="A1422" s="2">
        <v>6</v>
      </c>
      <c r="B1422" s="2" t="s">
        <v>24</v>
      </c>
      <c r="C1422" s="2">
        <v>18.739999999999998</v>
      </c>
      <c r="D1422" s="2" t="s">
        <v>29</v>
      </c>
      <c r="E1422">
        <v>2015</v>
      </c>
      <c r="F1422" t="str">
        <f t="shared" si="54"/>
        <v>Profit</v>
      </c>
      <c r="H1422" t="str">
        <f t="shared" si="53"/>
        <v/>
      </c>
      <c r="I1422" t="str">
        <f t="shared" si="53"/>
        <v/>
      </c>
      <c r="J1422" t="str">
        <f t="shared" si="53"/>
        <v/>
      </c>
      <c r="K1422" t="str">
        <f t="shared" si="53"/>
        <v/>
      </c>
    </row>
    <row r="1423" spans="1:11" x14ac:dyDescent="0.2">
      <c r="A1423" s="2">
        <v>1</v>
      </c>
      <c r="B1423" s="2" t="s">
        <v>31</v>
      </c>
      <c r="C1423" s="2">
        <v>-29.94</v>
      </c>
      <c r="D1423" s="2" t="s">
        <v>66</v>
      </c>
      <c r="E1423">
        <v>2015</v>
      </c>
      <c r="F1423" t="str">
        <f t="shared" si="54"/>
        <v>Loss</v>
      </c>
      <c r="H1423" t="str">
        <f t="shared" si="53"/>
        <v/>
      </c>
      <c r="I1423" t="str">
        <f t="shared" si="53"/>
        <v/>
      </c>
      <c r="J1423" t="str">
        <f t="shared" si="53"/>
        <v/>
      </c>
      <c r="K1423" t="str">
        <f t="shared" si="53"/>
        <v>Loss</v>
      </c>
    </row>
    <row r="1424" spans="1:11" x14ac:dyDescent="0.2">
      <c r="A1424" s="2">
        <v>27</v>
      </c>
      <c r="B1424" s="2" t="s">
        <v>31</v>
      </c>
      <c r="C1424" s="2">
        <v>405.33</v>
      </c>
      <c r="D1424" s="2" t="s">
        <v>66</v>
      </c>
      <c r="E1424">
        <v>2015</v>
      </c>
      <c r="F1424" t="str">
        <f t="shared" si="54"/>
        <v>Profit</v>
      </c>
      <c r="H1424" t="str">
        <f t="shared" si="53"/>
        <v/>
      </c>
      <c r="I1424" t="str">
        <f t="shared" si="53"/>
        <v/>
      </c>
      <c r="J1424" t="str">
        <f t="shared" si="53"/>
        <v/>
      </c>
      <c r="K1424" t="str">
        <f t="shared" si="53"/>
        <v/>
      </c>
    </row>
    <row r="1425" spans="1:11" x14ac:dyDescent="0.2">
      <c r="A1425" s="2">
        <v>2</v>
      </c>
      <c r="B1425" s="2" t="s">
        <v>24</v>
      </c>
      <c r="C1425" s="2">
        <v>-2.75</v>
      </c>
      <c r="D1425" s="2" t="s">
        <v>66</v>
      </c>
      <c r="E1425">
        <v>2015</v>
      </c>
      <c r="F1425" t="str">
        <f t="shared" si="54"/>
        <v>Loss</v>
      </c>
      <c r="H1425" t="str">
        <f t="shared" si="53"/>
        <v/>
      </c>
      <c r="I1425" t="str">
        <f t="shared" si="53"/>
        <v/>
      </c>
      <c r="J1425" t="str">
        <f t="shared" si="53"/>
        <v/>
      </c>
      <c r="K1425" t="str">
        <f t="shared" si="53"/>
        <v/>
      </c>
    </row>
    <row r="1426" spans="1:11" x14ac:dyDescent="0.2">
      <c r="A1426" s="2">
        <v>20</v>
      </c>
      <c r="B1426" s="2" t="s">
        <v>24</v>
      </c>
      <c r="C1426" s="2">
        <v>44.9</v>
      </c>
      <c r="D1426" s="2" t="s">
        <v>38</v>
      </c>
      <c r="E1426">
        <v>2015</v>
      </c>
      <c r="F1426" t="str">
        <f t="shared" si="54"/>
        <v>Profit</v>
      </c>
      <c r="H1426" t="str">
        <f t="shared" si="53"/>
        <v/>
      </c>
      <c r="I1426" t="str">
        <f t="shared" si="53"/>
        <v/>
      </c>
      <c r="J1426" t="str">
        <f t="shared" si="53"/>
        <v/>
      </c>
      <c r="K1426" t="str">
        <f t="shared" si="53"/>
        <v/>
      </c>
    </row>
    <row r="1427" spans="1:11" x14ac:dyDescent="0.2">
      <c r="A1427" s="2">
        <v>34</v>
      </c>
      <c r="B1427" s="2" t="s">
        <v>24</v>
      </c>
      <c r="C1427" s="2">
        <v>217.6</v>
      </c>
      <c r="D1427" s="2" t="s">
        <v>38</v>
      </c>
      <c r="E1427">
        <v>2015</v>
      </c>
      <c r="F1427" t="str">
        <f t="shared" si="54"/>
        <v>Profit</v>
      </c>
      <c r="H1427" t="str">
        <f t="shared" si="53"/>
        <v/>
      </c>
      <c r="I1427" t="str">
        <f t="shared" si="53"/>
        <v/>
      </c>
      <c r="J1427" t="str">
        <f t="shared" si="53"/>
        <v/>
      </c>
      <c r="K1427" t="str">
        <f t="shared" si="53"/>
        <v/>
      </c>
    </row>
    <row r="1428" spans="1:11" x14ac:dyDescent="0.2">
      <c r="A1428" s="2">
        <v>40</v>
      </c>
      <c r="B1428" s="2" t="s">
        <v>24</v>
      </c>
      <c r="C1428" s="2">
        <v>717.14</v>
      </c>
      <c r="D1428" s="2" t="s">
        <v>38</v>
      </c>
      <c r="E1428">
        <v>2015</v>
      </c>
      <c r="F1428" t="str">
        <f t="shared" si="54"/>
        <v>Profit</v>
      </c>
      <c r="H1428" t="str">
        <f t="shared" si="53"/>
        <v/>
      </c>
      <c r="I1428" t="str">
        <f t="shared" si="53"/>
        <v/>
      </c>
      <c r="J1428" t="str">
        <f t="shared" si="53"/>
        <v/>
      </c>
      <c r="K1428" t="str">
        <f t="shared" si="53"/>
        <v/>
      </c>
    </row>
    <row r="1429" spans="1:11" x14ac:dyDescent="0.2">
      <c r="A1429" s="2">
        <v>17</v>
      </c>
      <c r="B1429" s="2" t="s">
        <v>24</v>
      </c>
      <c r="C1429" s="2">
        <v>78.849999999999994</v>
      </c>
      <c r="D1429" s="2" t="s">
        <v>38</v>
      </c>
      <c r="E1429">
        <v>2015</v>
      </c>
      <c r="F1429" t="str">
        <f t="shared" si="54"/>
        <v>Profit</v>
      </c>
      <c r="H1429" t="str">
        <f t="shared" si="53"/>
        <v/>
      </c>
      <c r="I1429" t="str">
        <f t="shared" si="53"/>
        <v/>
      </c>
      <c r="J1429" t="str">
        <f t="shared" si="53"/>
        <v/>
      </c>
      <c r="K1429" t="str">
        <f t="shared" si="53"/>
        <v/>
      </c>
    </row>
    <row r="1430" spans="1:11" x14ac:dyDescent="0.2">
      <c r="A1430" s="2">
        <v>44</v>
      </c>
      <c r="B1430" s="2" t="s">
        <v>31</v>
      </c>
      <c r="C1430" s="2">
        <v>280.38</v>
      </c>
      <c r="D1430" s="2" t="s">
        <v>38</v>
      </c>
      <c r="E1430">
        <v>2015</v>
      </c>
      <c r="F1430" t="str">
        <f t="shared" si="54"/>
        <v>Profit</v>
      </c>
      <c r="H1430" t="str">
        <f t="shared" si="53"/>
        <v/>
      </c>
      <c r="I1430" t="str">
        <f t="shared" si="53"/>
        <v/>
      </c>
      <c r="J1430" t="str">
        <f t="shared" si="53"/>
        <v/>
      </c>
      <c r="K1430" t="str">
        <f t="shared" si="53"/>
        <v/>
      </c>
    </row>
    <row r="1431" spans="1:11" x14ac:dyDescent="0.2">
      <c r="A1431" s="2">
        <v>2</v>
      </c>
      <c r="B1431" s="2" t="s">
        <v>24</v>
      </c>
      <c r="C1431" s="2">
        <v>-10.050000000000001</v>
      </c>
      <c r="D1431" s="2" t="s">
        <v>29</v>
      </c>
      <c r="E1431">
        <v>2015</v>
      </c>
      <c r="F1431" t="str">
        <f t="shared" si="54"/>
        <v>Loss</v>
      </c>
      <c r="H1431" t="str">
        <f t="shared" si="53"/>
        <v/>
      </c>
      <c r="I1431" t="str">
        <f t="shared" si="53"/>
        <v/>
      </c>
      <c r="J1431" t="str">
        <f t="shared" si="53"/>
        <v/>
      </c>
      <c r="K1431" t="str">
        <f t="shared" ref="I1431:K1489" si="55">IF($D1431=K$1,IF($B1431="Technology",IF($A1431&lt;11,$F1431,""),""),"")</f>
        <v/>
      </c>
    </row>
    <row r="1432" spans="1:11" x14ac:dyDescent="0.2">
      <c r="A1432" s="2">
        <v>27</v>
      </c>
      <c r="B1432" s="2" t="s">
        <v>24</v>
      </c>
      <c r="C1432" s="2">
        <v>2442.5700000000002</v>
      </c>
      <c r="D1432" s="2" t="s">
        <v>22</v>
      </c>
      <c r="E1432">
        <v>2015</v>
      </c>
      <c r="F1432" t="str">
        <f t="shared" si="54"/>
        <v>Profit</v>
      </c>
      <c r="H1432" t="str">
        <f t="shared" ref="H1432:K1495" si="56">IF($D1432=H$1,IF($B1432="Technology",IF($A1432&lt;11,$F1432,""),""),"")</f>
        <v/>
      </c>
      <c r="I1432" t="str">
        <f t="shared" si="55"/>
        <v/>
      </c>
      <c r="J1432" t="str">
        <f t="shared" si="55"/>
        <v/>
      </c>
      <c r="K1432" t="str">
        <f t="shared" si="55"/>
        <v/>
      </c>
    </row>
    <row r="1433" spans="1:11" x14ac:dyDescent="0.2">
      <c r="A1433" s="2">
        <v>27</v>
      </c>
      <c r="B1433" s="2" t="s">
        <v>24</v>
      </c>
      <c r="C1433" s="2">
        <v>17.98</v>
      </c>
      <c r="D1433" s="2" t="s">
        <v>22</v>
      </c>
      <c r="E1433">
        <v>2015</v>
      </c>
      <c r="F1433" t="str">
        <f t="shared" si="54"/>
        <v>Profit</v>
      </c>
      <c r="H1433" t="str">
        <f t="shared" si="56"/>
        <v/>
      </c>
      <c r="I1433" t="str">
        <f t="shared" si="55"/>
        <v/>
      </c>
      <c r="J1433" t="str">
        <f t="shared" si="55"/>
        <v/>
      </c>
      <c r="K1433" t="str">
        <f t="shared" si="55"/>
        <v/>
      </c>
    </row>
    <row r="1434" spans="1:11" x14ac:dyDescent="0.2">
      <c r="A1434" s="2">
        <v>49</v>
      </c>
      <c r="B1434" s="2" t="s">
        <v>45</v>
      </c>
      <c r="C1434" s="2">
        <v>250.4</v>
      </c>
      <c r="D1434" s="2" t="s">
        <v>29</v>
      </c>
      <c r="E1434">
        <v>2015</v>
      </c>
      <c r="F1434" t="str">
        <f t="shared" si="54"/>
        <v>Profit</v>
      </c>
      <c r="H1434" t="str">
        <f t="shared" si="56"/>
        <v/>
      </c>
      <c r="I1434" t="str">
        <f t="shared" si="55"/>
        <v/>
      </c>
      <c r="J1434" t="str">
        <f t="shared" si="55"/>
        <v/>
      </c>
      <c r="K1434" t="str">
        <f t="shared" si="55"/>
        <v/>
      </c>
    </row>
    <row r="1435" spans="1:11" x14ac:dyDescent="0.2">
      <c r="A1435" s="2">
        <v>24</v>
      </c>
      <c r="B1435" s="2" t="s">
        <v>45</v>
      </c>
      <c r="C1435" s="2">
        <v>1073.8800000000001</v>
      </c>
      <c r="D1435" s="2" t="s">
        <v>66</v>
      </c>
      <c r="E1435">
        <v>2015</v>
      </c>
      <c r="F1435" t="str">
        <f t="shared" si="54"/>
        <v>Profit</v>
      </c>
      <c r="H1435" t="str">
        <f t="shared" si="56"/>
        <v/>
      </c>
      <c r="I1435" t="str">
        <f t="shared" si="55"/>
        <v/>
      </c>
      <c r="J1435" t="str">
        <f t="shared" si="55"/>
        <v/>
      </c>
      <c r="K1435" t="str">
        <f t="shared" si="55"/>
        <v/>
      </c>
    </row>
    <row r="1436" spans="1:11" x14ac:dyDescent="0.2">
      <c r="A1436" s="2">
        <v>11</v>
      </c>
      <c r="B1436" s="2" t="s">
        <v>24</v>
      </c>
      <c r="C1436" s="2">
        <v>31.36</v>
      </c>
      <c r="D1436" s="2" t="s">
        <v>38</v>
      </c>
      <c r="E1436">
        <v>2015</v>
      </c>
      <c r="F1436" t="str">
        <f t="shared" si="54"/>
        <v>Profit</v>
      </c>
      <c r="H1436" t="str">
        <f t="shared" si="56"/>
        <v/>
      </c>
      <c r="I1436" t="str">
        <f t="shared" si="55"/>
        <v/>
      </c>
      <c r="J1436" t="str">
        <f t="shared" si="55"/>
        <v/>
      </c>
      <c r="K1436" t="str">
        <f t="shared" si="55"/>
        <v/>
      </c>
    </row>
    <row r="1437" spans="1:11" x14ac:dyDescent="0.2">
      <c r="A1437" s="2">
        <v>32</v>
      </c>
      <c r="B1437" s="2" t="s">
        <v>31</v>
      </c>
      <c r="C1437" s="2">
        <v>-56.73</v>
      </c>
      <c r="D1437" s="2" t="s">
        <v>29</v>
      </c>
      <c r="E1437">
        <v>2015</v>
      </c>
      <c r="F1437" t="str">
        <f t="shared" si="54"/>
        <v>Loss</v>
      </c>
      <c r="H1437" t="str">
        <f t="shared" si="56"/>
        <v/>
      </c>
      <c r="I1437" t="str">
        <f t="shared" si="55"/>
        <v/>
      </c>
      <c r="J1437" t="str">
        <f t="shared" si="55"/>
        <v/>
      </c>
      <c r="K1437" t="str">
        <f t="shared" si="55"/>
        <v/>
      </c>
    </row>
    <row r="1438" spans="1:11" x14ac:dyDescent="0.2">
      <c r="A1438" s="2">
        <v>19</v>
      </c>
      <c r="B1438" s="2" t="s">
        <v>24</v>
      </c>
      <c r="C1438" s="2">
        <v>-62.09</v>
      </c>
      <c r="D1438" s="2" t="s">
        <v>29</v>
      </c>
      <c r="E1438">
        <v>2015</v>
      </c>
      <c r="F1438" t="str">
        <f t="shared" si="54"/>
        <v>Loss</v>
      </c>
      <c r="H1438" t="str">
        <f t="shared" si="56"/>
        <v/>
      </c>
      <c r="I1438" t="str">
        <f t="shared" si="55"/>
        <v/>
      </c>
      <c r="J1438" t="str">
        <f t="shared" si="55"/>
        <v/>
      </c>
      <c r="K1438" t="str">
        <f t="shared" si="55"/>
        <v/>
      </c>
    </row>
    <row r="1439" spans="1:11" x14ac:dyDescent="0.2">
      <c r="A1439" s="2">
        <v>38</v>
      </c>
      <c r="B1439" s="2" t="s">
        <v>24</v>
      </c>
      <c r="C1439" s="2">
        <v>-8.91</v>
      </c>
      <c r="D1439" s="2" t="s">
        <v>22</v>
      </c>
      <c r="E1439">
        <v>2015</v>
      </c>
      <c r="F1439" t="str">
        <f t="shared" si="54"/>
        <v>Loss</v>
      </c>
      <c r="H1439" t="str">
        <f t="shared" si="56"/>
        <v/>
      </c>
      <c r="I1439" t="str">
        <f t="shared" si="55"/>
        <v/>
      </c>
      <c r="J1439" t="str">
        <f t="shared" si="55"/>
        <v/>
      </c>
      <c r="K1439" t="str">
        <f t="shared" si="55"/>
        <v/>
      </c>
    </row>
    <row r="1440" spans="1:11" x14ac:dyDescent="0.2">
      <c r="A1440" s="2">
        <v>46</v>
      </c>
      <c r="B1440" s="2" t="s">
        <v>24</v>
      </c>
      <c r="C1440" s="2">
        <v>-156.84</v>
      </c>
      <c r="D1440" s="2" t="s">
        <v>22</v>
      </c>
      <c r="E1440">
        <v>2015</v>
      </c>
      <c r="F1440" t="str">
        <f t="shared" si="54"/>
        <v>Loss</v>
      </c>
      <c r="H1440" t="str">
        <f t="shared" si="56"/>
        <v/>
      </c>
      <c r="I1440" t="str">
        <f t="shared" si="55"/>
        <v/>
      </c>
      <c r="J1440" t="str">
        <f t="shared" si="55"/>
        <v/>
      </c>
      <c r="K1440" t="str">
        <f t="shared" si="55"/>
        <v/>
      </c>
    </row>
    <row r="1441" spans="1:11" x14ac:dyDescent="0.2">
      <c r="A1441" s="2">
        <v>48</v>
      </c>
      <c r="B1441" s="2" t="s">
        <v>31</v>
      </c>
      <c r="C1441" s="2">
        <v>1372.09</v>
      </c>
      <c r="D1441" s="2" t="s">
        <v>29</v>
      </c>
      <c r="E1441">
        <v>2015</v>
      </c>
      <c r="F1441" t="str">
        <f t="shared" si="54"/>
        <v>Profit</v>
      </c>
      <c r="H1441" t="str">
        <f t="shared" si="56"/>
        <v/>
      </c>
      <c r="I1441" t="str">
        <f t="shared" si="55"/>
        <v/>
      </c>
      <c r="J1441" t="str">
        <f t="shared" si="55"/>
        <v/>
      </c>
      <c r="K1441" t="str">
        <f t="shared" si="55"/>
        <v/>
      </c>
    </row>
    <row r="1442" spans="1:11" x14ac:dyDescent="0.2">
      <c r="A1442" s="2">
        <v>7</v>
      </c>
      <c r="B1442" s="2" t="s">
        <v>24</v>
      </c>
      <c r="C1442" s="2">
        <v>10.43</v>
      </c>
      <c r="D1442" s="2" t="s">
        <v>38</v>
      </c>
      <c r="E1442">
        <v>2015</v>
      </c>
      <c r="F1442" t="str">
        <f t="shared" si="54"/>
        <v>Profit</v>
      </c>
      <c r="H1442" t="str">
        <f t="shared" si="56"/>
        <v/>
      </c>
      <c r="I1442" t="str">
        <f t="shared" si="55"/>
        <v/>
      </c>
      <c r="J1442" t="str">
        <f t="shared" si="55"/>
        <v/>
      </c>
      <c r="K1442" t="str">
        <f t="shared" si="55"/>
        <v/>
      </c>
    </row>
    <row r="1443" spans="1:11" x14ac:dyDescent="0.2">
      <c r="A1443" s="2">
        <v>16</v>
      </c>
      <c r="B1443" s="2" t="s">
        <v>24</v>
      </c>
      <c r="C1443" s="2">
        <v>180.56</v>
      </c>
      <c r="D1443" s="2" t="s">
        <v>29</v>
      </c>
      <c r="E1443">
        <v>2015</v>
      </c>
      <c r="F1443" t="str">
        <f t="shared" si="54"/>
        <v>Profit</v>
      </c>
      <c r="H1443" t="str">
        <f t="shared" si="56"/>
        <v/>
      </c>
      <c r="I1443" t="str">
        <f t="shared" si="55"/>
        <v/>
      </c>
      <c r="J1443" t="str">
        <f t="shared" si="55"/>
        <v/>
      </c>
      <c r="K1443" t="str">
        <f t="shared" si="55"/>
        <v/>
      </c>
    </row>
    <row r="1444" spans="1:11" x14ac:dyDescent="0.2">
      <c r="A1444" s="2">
        <v>5</v>
      </c>
      <c r="B1444" s="2" t="s">
        <v>24</v>
      </c>
      <c r="C1444" s="2">
        <v>-11.02</v>
      </c>
      <c r="D1444" s="2" t="s">
        <v>29</v>
      </c>
      <c r="E1444">
        <v>2015</v>
      </c>
      <c r="F1444" t="str">
        <f t="shared" si="54"/>
        <v>Loss</v>
      </c>
      <c r="H1444" t="str">
        <f t="shared" si="56"/>
        <v/>
      </c>
      <c r="I1444" t="str">
        <f t="shared" si="56"/>
        <v/>
      </c>
      <c r="J1444" t="str">
        <f t="shared" si="56"/>
        <v/>
      </c>
      <c r="K1444" t="str">
        <f t="shared" si="56"/>
        <v/>
      </c>
    </row>
    <row r="1445" spans="1:11" x14ac:dyDescent="0.2">
      <c r="A1445" s="2">
        <v>4</v>
      </c>
      <c r="B1445" s="2" t="s">
        <v>24</v>
      </c>
      <c r="C1445" s="2">
        <v>3.19</v>
      </c>
      <c r="D1445" s="2" t="s">
        <v>22</v>
      </c>
      <c r="E1445">
        <v>2015</v>
      </c>
      <c r="F1445" t="str">
        <f t="shared" si="54"/>
        <v>Profit</v>
      </c>
      <c r="H1445" t="str">
        <f t="shared" si="56"/>
        <v/>
      </c>
      <c r="I1445" t="str">
        <f t="shared" si="56"/>
        <v/>
      </c>
      <c r="J1445" t="str">
        <f t="shared" si="56"/>
        <v/>
      </c>
      <c r="K1445" t="str">
        <f t="shared" si="56"/>
        <v/>
      </c>
    </row>
    <row r="1446" spans="1:11" x14ac:dyDescent="0.2">
      <c r="A1446" s="2">
        <v>33</v>
      </c>
      <c r="B1446" s="2" t="s">
        <v>24</v>
      </c>
      <c r="C1446" s="2">
        <v>9.26</v>
      </c>
      <c r="D1446" s="2" t="s">
        <v>38</v>
      </c>
      <c r="E1446">
        <v>2015</v>
      </c>
      <c r="F1446" t="str">
        <f t="shared" si="54"/>
        <v>Profit</v>
      </c>
      <c r="H1446" t="str">
        <f t="shared" si="56"/>
        <v/>
      </c>
      <c r="I1446" t="str">
        <f t="shared" si="56"/>
        <v/>
      </c>
      <c r="J1446" t="str">
        <f t="shared" si="56"/>
        <v/>
      </c>
      <c r="K1446" t="str">
        <f t="shared" si="56"/>
        <v/>
      </c>
    </row>
    <row r="1447" spans="1:11" x14ac:dyDescent="0.2">
      <c r="A1447" s="2">
        <v>23</v>
      </c>
      <c r="B1447" s="2" t="s">
        <v>31</v>
      </c>
      <c r="C1447" s="2">
        <v>30.93</v>
      </c>
      <c r="D1447" s="2" t="s">
        <v>38</v>
      </c>
      <c r="E1447">
        <v>2015</v>
      </c>
      <c r="F1447" t="str">
        <f t="shared" si="54"/>
        <v>Profit</v>
      </c>
      <c r="H1447" t="str">
        <f t="shared" si="56"/>
        <v/>
      </c>
      <c r="I1447" t="str">
        <f t="shared" si="56"/>
        <v/>
      </c>
      <c r="J1447" t="str">
        <f t="shared" si="56"/>
        <v/>
      </c>
      <c r="K1447" t="str">
        <f t="shared" si="56"/>
        <v/>
      </c>
    </row>
    <row r="1448" spans="1:11" x14ac:dyDescent="0.2">
      <c r="A1448" s="2">
        <v>26</v>
      </c>
      <c r="B1448" s="2" t="s">
        <v>24</v>
      </c>
      <c r="C1448" s="2">
        <v>3.43</v>
      </c>
      <c r="D1448" s="2" t="s">
        <v>29</v>
      </c>
      <c r="E1448">
        <v>2015</v>
      </c>
      <c r="F1448" t="str">
        <f t="shared" si="54"/>
        <v>Profit</v>
      </c>
      <c r="H1448" t="str">
        <f t="shared" si="56"/>
        <v/>
      </c>
      <c r="I1448" t="str">
        <f t="shared" si="56"/>
        <v/>
      </c>
      <c r="J1448" t="str">
        <f t="shared" si="56"/>
        <v/>
      </c>
      <c r="K1448" t="str">
        <f t="shared" si="56"/>
        <v/>
      </c>
    </row>
    <row r="1449" spans="1:11" x14ac:dyDescent="0.2">
      <c r="A1449" s="2">
        <v>9</v>
      </c>
      <c r="B1449" s="2" t="s">
        <v>31</v>
      </c>
      <c r="C1449" s="2">
        <v>-99.69</v>
      </c>
      <c r="D1449" s="2" t="s">
        <v>29</v>
      </c>
      <c r="E1449">
        <v>2015</v>
      </c>
      <c r="F1449" t="str">
        <f t="shared" si="54"/>
        <v>Loss</v>
      </c>
      <c r="H1449" t="str">
        <f t="shared" si="56"/>
        <v/>
      </c>
      <c r="I1449" t="str">
        <f t="shared" si="56"/>
        <v>Loss</v>
      </c>
      <c r="J1449" t="str">
        <f t="shared" si="56"/>
        <v/>
      </c>
      <c r="K1449" t="str">
        <f t="shared" si="56"/>
        <v/>
      </c>
    </row>
    <row r="1450" spans="1:11" x14ac:dyDescent="0.2">
      <c r="A1450" s="2">
        <v>45</v>
      </c>
      <c r="B1450" s="2" t="s">
        <v>24</v>
      </c>
      <c r="C1450" s="2">
        <v>-2.31</v>
      </c>
      <c r="D1450" s="2" t="s">
        <v>38</v>
      </c>
      <c r="E1450">
        <v>2015</v>
      </c>
      <c r="F1450" t="str">
        <f t="shared" si="54"/>
        <v>Loss</v>
      </c>
      <c r="H1450" t="str">
        <f t="shared" si="56"/>
        <v/>
      </c>
      <c r="I1450" t="str">
        <f t="shared" si="56"/>
        <v/>
      </c>
      <c r="J1450" t="str">
        <f t="shared" si="56"/>
        <v/>
      </c>
      <c r="K1450" t="str">
        <f t="shared" si="56"/>
        <v/>
      </c>
    </row>
    <row r="1451" spans="1:11" x14ac:dyDescent="0.2">
      <c r="A1451" s="2">
        <v>28</v>
      </c>
      <c r="B1451" s="2" t="s">
        <v>24</v>
      </c>
      <c r="C1451" s="2">
        <v>46.3</v>
      </c>
      <c r="D1451" s="2" t="s">
        <v>29</v>
      </c>
      <c r="E1451">
        <v>2015</v>
      </c>
      <c r="F1451" t="str">
        <f t="shared" si="54"/>
        <v>Profit</v>
      </c>
      <c r="H1451" t="str">
        <f t="shared" si="56"/>
        <v/>
      </c>
      <c r="I1451" t="str">
        <f t="shared" si="55"/>
        <v/>
      </c>
      <c r="J1451" t="str">
        <f t="shared" si="55"/>
        <v/>
      </c>
      <c r="K1451" t="str">
        <f t="shared" si="55"/>
        <v/>
      </c>
    </row>
    <row r="1452" spans="1:11" x14ac:dyDescent="0.2">
      <c r="A1452" s="2">
        <v>32</v>
      </c>
      <c r="B1452" s="2" t="s">
        <v>24</v>
      </c>
      <c r="C1452" s="2">
        <v>607.28</v>
      </c>
      <c r="D1452" s="2" t="s">
        <v>29</v>
      </c>
      <c r="E1452">
        <v>2015</v>
      </c>
      <c r="F1452" t="str">
        <f t="shared" si="54"/>
        <v>Profit</v>
      </c>
      <c r="H1452" t="str">
        <f t="shared" si="56"/>
        <v/>
      </c>
      <c r="I1452" t="str">
        <f t="shared" si="55"/>
        <v/>
      </c>
      <c r="J1452" t="str">
        <f t="shared" si="55"/>
        <v/>
      </c>
      <c r="K1452" t="str">
        <f t="shared" si="55"/>
        <v/>
      </c>
    </row>
    <row r="1453" spans="1:11" x14ac:dyDescent="0.2">
      <c r="A1453" s="2">
        <v>13</v>
      </c>
      <c r="B1453" s="2" t="s">
        <v>45</v>
      </c>
      <c r="C1453" s="2">
        <v>-25.29</v>
      </c>
      <c r="D1453" s="2" t="s">
        <v>38</v>
      </c>
      <c r="E1453">
        <v>2015</v>
      </c>
      <c r="F1453" t="str">
        <f t="shared" si="54"/>
        <v>Loss</v>
      </c>
      <c r="H1453" t="str">
        <f t="shared" si="56"/>
        <v/>
      </c>
      <c r="I1453" t="str">
        <f t="shared" si="55"/>
        <v/>
      </c>
      <c r="J1453" t="str">
        <f t="shared" si="55"/>
        <v/>
      </c>
      <c r="K1453" t="str">
        <f t="shared" si="55"/>
        <v/>
      </c>
    </row>
    <row r="1454" spans="1:11" x14ac:dyDescent="0.2">
      <c r="A1454" s="2">
        <v>32</v>
      </c>
      <c r="B1454" s="2" t="s">
        <v>45</v>
      </c>
      <c r="C1454" s="2">
        <v>564.99</v>
      </c>
      <c r="D1454" s="2" t="s">
        <v>38</v>
      </c>
      <c r="E1454">
        <v>2015</v>
      </c>
      <c r="F1454" t="str">
        <f t="shared" si="54"/>
        <v>Profit</v>
      </c>
      <c r="H1454" t="str">
        <f t="shared" si="56"/>
        <v/>
      </c>
      <c r="I1454" t="str">
        <f t="shared" si="55"/>
        <v/>
      </c>
      <c r="J1454" t="str">
        <f t="shared" si="55"/>
        <v/>
      </c>
      <c r="K1454" t="str">
        <f t="shared" si="55"/>
        <v/>
      </c>
    </row>
    <row r="1455" spans="1:11" x14ac:dyDescent="0.2">
      <c r="A1455" s="2">
        <v>23</v>
      </c>
      <c r="B1455" s="2" t="s">
        <v>45</v>
      </c>
      <c r="C1455" s="2">
        <v>5718.93</v>
      </c>
      <c r="D1455" s="2" t="s">
        <v>29</v>
      </c>
      <c r="E1455">
        <v>2015</v>
      </c>
      <c r="F1455" t="str">
        <f t="shared" si="54"/>
        <v>Profit</v>
      </c>
      <c r="H1455" t="str">
        <f t="shared" si="56"/>
        <v/>
      </c>
      <c r="I1455" t="str">
        <f t="shared" si="55"/>
        <v/>
      </c>
      <c r="J1455" t="str">
        <f t="shared" si="55"/>
        <v/>
      </c>
      <c r="K1455" t="str">
        <f t="shared" si="55"/>
        <v/>
      </c>
    </row>
    <row r="1456" spans="1:11" x14ac:dyDescent="0.2">
      <c r="A1456" s="2">
        <v>2</v>
      </c>
      <c r="B1456" s="2" t="s">
        <v>31</v>
      </c>
      <c r="C1456" s="2">
        <v>-47.68</v>
      </c>
      <c r="D1456" s="2" t="s">
        <v>66</v>
      </c>
      <c r="E1456">
        <v>2015</v>
      </c>
      <c r="F1456" t="str">
        <f t="shared" si="54"/>
        <v>Loss</v>
      </c>
      <c r="H1456" t="str">
        <f t="shared" si="56"/>
        <v/>
      </c>
      <c r="I1456" t="str">
        <f t="shared" si="55"/>
        <v/>
      </c>
      <c r="J1456" t="str">
        <f t="shared" si="55"/>
        <v/>
      </c>
      <c r="K1456" t="str">
        <f t="shared" si="55"/>
        <v>Loss</v>
      </c>
    </row>
    <row r="1457" spans="1:11" x14ac:dyDescent="0.2">
      <c r="A1457" s="2">
        <v>11</v>
      </c>
      <c r="B1457" s="2" t="s">
        <v>24</v>
      </c>
      <c r="C1457" s="2">
        <v>18.16</v>
      </c>
      <c r="D1457" s="2" t="s">
        <v>66</v>
      </c>
      <c r="E1457">
        <v>2015</v>
      </c>
      <c r="F1457" t="str">
        <f t="shared" si="54"/>
        <v>Profit</v>
      </c>
      <c r="H1457" t="str">
        <f t="shared" si="56"/>
        <v/>
      </c>
      <c r="I1457" t="str">
        <f t="shared" si="55"/>
        <v/>
      </c>
      <c r="J1457" t="str">
        <f t="shared" si="55"/>
        <v/>
      </c>
      <c r="K1457" t="str">
        <f t="shared" si="55"/>
        <v/>
      </c>
    </row>
    <row r="1458" spans="1:11" x14ac:dyDescent="0.2">
      <c r="A1458" s="2">
        <v>39</v>
      </c>
      <c r="B1458" s="2" t="s">
        <v>24</v>
      </c>
      <c r="C1458" s="2">
        <v>-73.680000000000007</v>
      </c>
      <c r="D1458" s="2" t="s">
        <v>22</v>
      </c>
      <c r="E1458">
        <v>2015</v>
      </c>
      <c r="F1458" t="str">
        <f t="shared" si="54"/>
        <v>Loss</v>
      </c>
      <c r="H1458" t="str">
        <f t="shared" si="56"/>
        <v/>
      </c>
      <c r="I1458" t="str">
        <f t="shared" si="55"/>
        <v/>
      </c>
      <c r="J1458" t="str">
        <f t="shared" si="55"/>
        <v/>
      </c>
      <c r="K1458" t="str">
        <f t="shared" si="55"/>
        <v/>
      </c>
    </row>
    <row r="1459" spans="1:11" x14ac:dyDescent="0.2">
      <c r="A1459" s="2">
        <v>48</v>
      </c>
      <c r="B1459" s="2" t="s">
        <v>24</v>
      </c>
      <c r="C1459" s="2">
        <v>80.150000000000006</v>
      </c>
      <c r="D1459" s="2" t="s">
        <v>22</v>
      </c>
      <c r="E1459">
        <v>2015</v>
      </c>
      <c r="F1459" t="str">
        <f t="shared" si="54"/>
        <v>Profit</v>
      </c>
      <c r="H1459" t="str">
        <f t="shared" si="56"/>
        <v/>
      </c>
      <c r="I1459" t="str">
        <f t="shared" si="55"/>
        <v/>
      </c>
      <c r="J1459" t="str">
        <f t="shared" si="55"/>
        <v/>
      </c>
      <c r="K1459" t="str">
        <f t="shared" si="55"/>
        <v/>
      </c>
    </row>
    <row r="1460" spans="1:11" x14ac:dyDescent="0.2">
      <c r="A1460" s="2">
        <v>5</v>
      </c>
      <c r="B1460" s="2" t="s">
        <v>31</v>
      </c>
      <c r="C1460" s="2">
        <v>-101.7</v>
      </c>
      <c r="D1460" s="2" t="s">
        <v>22</v>
      </c>
      <c r="E1460">
        <v>2015</v>
      </c>
      <c r="F1460" t="str">
        <f t="shared" si="54"/>
        <v>Loss</v>
      </c>
      <c r="H1460" t="str">
        <f t="shared" si="56"/>
        <v>Loss</v>
      </c>
      <c r="I1460" t="str">
        <f t="shared" si="55"/>
        <v/>
      </c>
      <c r="J1460" t="str">
        <f t="shared" si="55"/>
        <v/>
      </c>
      <c r="K1460" t="str">
        <f t="shared" si="55"/>
        <v/>
      </c>
    </row>
    <row r="1461" spans="1:11" x14ac:dyDescent="0.2">
      <c r="A1461" s="2">
        <v>39</v>
      </c>
      <c r="B1461" s="2" t="s">
        <v>24</v>
      </c>
      <c r="C1461" s="2">
        <v>-125.26</v>
      </c>
      <c r="D1461" s="2" t="s">
        <v>22</v>
      </c>
      <c r="E1461">
        <v>2015</v>
      </c>
      <c r="F1461" t="str">
        <f t="shared" si="54"/>
        <v>Loss</v>
      </c>
      <c r="H1461" t="str">
        <f t="shared" si="56"/>
        <v/>
      </c>
      <c r="I1461" t="str">
        <f t="shared" si="55"/>
        <v/>
      </c>
      <c r="J1461" t="str">
        <f t="shared" si="55"/>
        <v/>
      </c>
      <c r="K1461" t="str">
        <f t="shared" si="55"/>
        <v/>
      </c>
    </row>
    <row r="1462" spans="1:11" x14ac:dyDescent="0.2">
      <c r="A1462" s="2">
        <v>31</v>
      </c>
      <c r="B1462" s="2" t="s">
        <v>45</v>
      </c>
      <c r="C1462" s="2">
        <v>492.57</v>
      </c>
      <c r="D1462" s="2" t="s">
        <v>22</v>
      </c>
      <c r="E1462">
        <v>2015</v>
      </c>
      <c r="F1462" t="str">
        <f t="shared" si="54"/>
        <v>Profit</v>
      </c>
      <c r="H1462" t="str">
        <f t="shared" si="56"/>
        <v/>
      </c>
      <c r="I1462" t="str">
        <f t="shared" si="55"/>
        <v/>
      </c>
      <c r="J1462" t="str">
        <f t="shared" si="55"/>
        <v/>
      </c>
      <c r="K1462" t="str">
        <f t="shared" si="55"/>
        <v/>
      </c>
    </row>
    <row r="1463" spans="1:11" x14ac:dyDescent="0.2">
      <c r="A1463" s="2">
        <v>24</v>
      </c>
      <c r="B1463" s="2" t="s">
        <v>31</v>
      </c>
      <c r="C1463" s="2">
        <v>430.04</v>
      </c>
      <c r="D1463" s="2" t="s">
        <v>22</v>
      </c>
      <c r="E1463">
        <v>2015</v>
      </c>
      <c r="F1463" t="str">
        <f t="shared" si="54"/>
        <v>Profit</v>
      </c>
      <c r="H1463" t="str">
        <f t="shared" si="56"/>
        <v/>
      </c>
      <c r="I1463" t="str">
        <f t="shared" si="55"/>
        <v/>
      </c>
      <c r="J1463" t="str">
        <f t="shared" si="55"/>
        <v/>
      </c>
      <c r="K1463" t="str">
        <f t="shared" si="55"/>
        <v/>
      </c>
    </row>
    <row r="1464" spans="1:11" x14ac:dyDescent="0.2">
      <c r="A1464" s="2">
        <v>43</v>
      </c>
      <c r="B1464" s="2" t="s">
        <v>24</v>
      </c>
      <c r="C1464" s="2">
        <v>-207.11</v>
      </c>
      <c r="D1464" s="2" t="s">
        <v>29</v>
      </c>
      <c r="E1464">
        <v>2015</v>
      </c>
      <c r="F1464" t="str">
        <f t="shared" si="54"/>
        <v>Loss</v>
      </c>
      <c r="H1464" t="str">
        <f t="shared" si="56"/>
        <v/>
      </c>
      <c r="I1464" t="str">
        <f t="shared" si="55"/>
        <v/>
      </c>
      <c r="J1464" t="str">
        <f t="shared" si="55"/>
        <v/>
      </c>
      <c r="K1464" t="str">
        <f t="shared" si="55"/>
        <v/>
      </c>
    </row>
    <row r="1465" spans="1:11" x14ac:dyDescent="0.2">
      <c r="A1465" s="2">
        <v>26</v>
      </c>
      <c r="B1465" s="2" t="s">
        <v>31</v>
      </c>
      <c r="C1465" s="2">
        <v>-74.709999999999994</v>
      </c>
      <c r="D1465" s="2" t="s">
        <v>38</v>
      </c>
      <c r="E1465">
        <v>2015</v>
      </c>
      <c r="F1465" t="str">
        <f t="shared" si="54"/>
        <v>Loss</v>
      </c>
      <c r="H1465" t="str">
        <f t="shared" si="56"/>
        <v/>
      </c>
      <c r="I1465" t="str">
        <f t="shared" si="55"/>
        <v/>
      </c>
      <c r="J1465" t="str">
        <f t="shared" si="55"/>
        <v/>
      </c>
      <c r="K1465" t="str">
        <f t="shared" si="55"/>
        <v/>
      </c>
    </row>
    <row r="1466" spans="1:11" x14ac:dyDescent="0.2">
      <c r="A1466" s="2">
        <v>38</v>
      </c>
      <c r="B1466" s="2" t="s">
        <v>45</v>
      </c>
      <c r="C1466" s="2">
        <v>744.88</v>
      </c>
      <c r="D1466" s="2" t="s">
        <v>38</v>
      </c>
      <c r="E1466">
        <v>2015</v>
      </c>
      <c r="F1466" t="str">
        <f t="shared" si="54"/>
        <v>Profit</v>
      </c>
      <c r="H1466" t="str">
        <f t="shared" si="56"/>
        <v/>
      </c>
      <c r="I1466" t="str">
        <f t="shared" si="55"/>
        <v/>
      </c>
      <c r="J1466" t="str">
        <f t="shared" si="55"/>
        <v/>
      </c>
      <c r="K1466" t="str">
        <f t="shared" si="55"/>
        <v/>
      </c>
    </row>
    <row r="1467" spans="1:11" x14ac:dyDescent="0.2">
      <c r="A1467" s="2">
        <v>37</v>
      </c>
      <c r="B1467" s="2" t="s">
        <v>24</v>
      </c>
      <c r="C1467" s="2">
        <v>750.85</v>
      </c>
      <c r="D1467" s="2" t="s">
        <v>22</v>
      </c>
      <c r="E1467">
        <v>2015</v>
      </c>
      <c r="F1467" t="str">
        <f t="shared" si="54"/>
        <v>Profit</v>
      </c>
      <c r="H1467" t="str">
        <f t="shared" si="56"/>
        <v/>
      </c>
      <c r="I1467" t="str">
        <f t="shared" si="56"/>
        <v/>
      </c>
      <c r="J1467" t="str">
        <f t="shared" si="56"/>
        <v/>
      </c>
      <c r="K1467" t="str">
        <f t="shared" si="56"/>
        <v/>
      </c>
    </row>
    <row r="1468" spans="1:11" x14ac:dyDescent="0.2">
      <c r="A1468" s="2">
        <v>31</v>
      </c>
      <c r="B1468" s="2" t="s">
        <v>31</v>
      </c>
      <c r="C1468" s="2">
        <v>-153.47</v>
      </c>
      <c r="D1468" s="2" t="s">
        <v>66</v>
      </c>
      <c r="E1468">
        <v>2015</v>
      </c>
      <c r="F1468" t="str">
        <f t="shared" si="54"/>
        <v>Loss</v>
      </c>
      <c r="H1468" t="str">
        <f t="shared" si="56"/>
        <v/>
      </c>
      <c r="I1468" t="str">
        <f t="shared" si="56"/>
        <v/>
      </c>
      <c r="J1468" t="str">
        <f t="shared" si="56"/>
        <v/>
      </c>
      <c r="K1468" t="str">
        <f t="shared" si="56"/>
        <v/>
      </c>
    </row>
    <row r="1469" spans="1:11" x14ac:dyDescent="0.2">
      <c r="A1469" s="2">
        <v>18</v>
      </c>
      <c r="B1469" s="2" t="s">
        <v>24</v>
      </c>
      <c r="C1469" s="2">
        <v>26.89</v>
      </c>
      <c r="D1469" s="2" t="s">
        <v>22</v>
      </c>
      <c r="E1469">
        <v>2015</v>
      </c>
      <c r="F1469" t="str">
        <f t="shared" si="54"/>
        <v>Profit</v>
      </c>
      <c r="H1469" t="str">
        <f t="shared" si="56"/>
        <v/>
      </c>
      <c r="I1469" t="str">
        <f t="shared" si="56"/>
        <v/>
      </c>
      <c r="J1469" t="str">
        <f t="shared" si="56"/>
        <v/>
      </c>
      <c r="K1469" t="str">
        <f t="shared" si="56"/>
        <v/>
      </c>
    </row>
    <row r="1470" spans="1:11" x14ac:dyDescent="0.2">
      <c r="A1470" s="2">
        <v>7</v>
      </c>
      <c r="B1470" s="2" t="s">
        <v>24</v>
      </c>
      <c r="C1470" s="2">
        <v>76.61</v>
      </c>
      <c r="D1470" s="2" t="s">
        <v>29</v>
      </c>
      <c r="E1470">
        <v>2015</v>
      </c>
      <c r="F1470" t="str">
        <f t="shared" si="54"/>
        <v>Profit</v>
      </c>
      <c r="H1470" t="str">
        <f t="shared" si="56"/>
        <v/>
      </c>
      <c r="I1470" t="str">
        <f t="shared" si="56"/>
        <v/>
      </c>
      <c r="J1470" t="str">
        <f t="shared" si="56"/>
        <v/>
      </c>
      <c r="K1470" t="str">
        <f t="shared" si="56"/>
        <v/>
      </c>
    </row>
    <row r="1471" spans="1:11" x14ac:dyDescent="0.2">
      <c r="A1471" s="2">
        <v>43</v>
      </c>
      <c r="B1471" s="2" t="s">
        <v>31</v>
      </c>
      <c r="C1471" s="2">
        <v>-124.29</v>
      </c>
      <c r="D1471" s="2" t="s">
        <v>29</v>
      </c>
      <c r="E1471">
        <v>2015</v>
      </c>
      <c r="F1471" t="str">
        <f t="shared" si="54"/>
        <v>Loss</v>
      </c>
      <c r="H1471" t="str">
        <f t="shared" si="56"/>
        <v/>
      </c>
      <c r="I1471" t="str">
        <f t="shared" si="56"/>
        <v/>
      </c>
      <c r="J1471" t="str">
        <f t="shared" si="56"/>
        <v/>
      </c>
      <c r="K1471" t="str">
        <f t="shared" si="56"/>
        <v/>
      </c>
    </row>
    <row r="1472" spans="1:11" x14ac:dyDescent="0.2">
      <c r="A1472" s="2">
        <v>11</v>
      </c>
      <c r="B1472" s="2" t="s">
        <v>45</v>
      </c>
      <c r="C1472" s="2">
        <v>-635.20000000000005</v>
      </c>
      <c r="D1472" s="2" t="s">
        <v>29</v>
      </c>
      <c r="E1472">
        <v>2015</v>
      </c>
      <c r="F1472" t="str">
        <f t="shared" si="54"/>
        <v>Loss</v>
      </c>
      <c r="H1472" t="str">
        <f t="shared" si="56"/>
        <v/>
      </c>
      <c r="I1472" t="str">
        <f t="shared" si="56"/>
        <v/>
      </c>
      <c r="J1472" t="str">
        <f t="shared" si="56"/>
        <v/>
      </c>
      <c r="K1472" t="str">
        <f t="shared" si="56"/>
        <v/>
      </c>
    </row>
    <row r="1473" spans="1:11" x14ac:dyDescent="0.2">
      <c r="A1473" s="2">
        <v>16</v>
      </c>
      <c r="B1473" s="2" t="s">
        <v>24</v>
      </c>
      <c r="C1473" s="2">
        <v>19.239999999999998</v>
      </c>
      <c r="D1473" s="2" t="s">
        <v>22</v>
      </c>
      <c r="E1473">
        <v>2015</v>
      </c>
      <c r="F1473" t="str">
        <f t="shared" si="54"/>
        <v>Profit</v>
      </c>
      <c r="H1473" t="str">
        <f t="shared" si="56"/>
        <v/>
      </c>
      <c r="I1473" t="str">
        <f t="shared" si="56"/>
        <v/>
      </c>
      <c r="J1473" t="str">
        <f t="shared" si="56"/>
        <v/>
      </c>
      <c r="K1473" t="str">
        <f t="shared" si="56"/>
        <v/>
      </c>
    </row>
    <row r="1474" spans="1:11" x14ac:dyDescent="0.2">
      <c r="A1474" s="2">
        <v>49</v>
      </c>
      <c r="B1474" s="2" t="s">
        <v>24</v>
      </c>
      <c r="C1474" s="2">
        <v>25.26</v>
      </c>
      <c r="D1474" s="2" t="s">
        <v>66</v>
      </c>
      <c r="E1474">
        <v>2015</v>
      </c>
      <c r="F1474" t="str">
        <f t="shared" si="54"/>
        <v>Profit</v>
      </c>
      <c r="H1474" t="str">
        <f t="shared" si="56"/>
        <v/>
      </c>
      <c r="I1474" t="str">
        <f t="shared" si="55"/>
        <v/>
      </c>
      <c r="J1474" t="str">
        <f t="shared" si="55"/>
        <v/>
      </c>
      <c r="K1474" t="str">
        <f t="shared" si="55"/>
        <v/>
      </c>
    </row>
    <row r="1475" spans="1:11" x14ac:dyDescent="0.2">
      <c r="A1475" s="2">
        <v>32</v>
      </c>
      <c r="B1475" s="2" t="s">
        <v>24</v>
      </c>
      <c r="C1475" s="2">
        <v>118.37</v>
      </c>
      <c r="D1475" s="2" t="s">
        <v>22</v>
      </c>
      <c r="E1475">
        <v>2015</v>
      </c>
      <c r="F1475" t="str">
        <f t="shared" ref="F1475:F1538" si="57">IF(C1475&lt;0,"Loss","Profit")</f>
        <v>Profit</v>
      </c>
      <c r="H1475" t="str">
        <f t="shared" si="56"/>
        <v/>
      </c>
      <c r="I1475" t="str">
        <f t="shared" si="55"/>
        <v/>
      </c>
      <c r="J1475" t="str">
        <f t="shared" si="55"/>
        <v/>
      </c>
      <c r="K1475" t="str">
        <f t="shared" si="55"/>
        <v/>
      </c>
    </row>
    <row r="1476" spans="1:11" x14ac:dyDescent="0.2">
      <c r="A1476" s="2">
        <v>44</v>
      </c>
      <c r="B1476" s="2" t="s">
        <v>31</v>
      </c>
      <c r="C1476" s="2">
        <v>702.69</v>
      </c>
      <c r="D1476" s="2" t="s">
        <v>29</v>
      </c>
      <c r="E1476">
        <v>2015</v>
      </c>
      <c r="F1476" t="str">
        <f t="shared" si="57"/>
        <v>Profit</v>
      </c>
      <c r="H1476" t="str">
        <f t="shared" si="56"/>
        <v/>
      </c>
      <c r="I1476" t="str">
        <f t="shared" si="55"/>
        <v/>
      </c>
      <c r="J1476" t="str">
        <f t="shared" si="55"/>
        <v/>
      </c>
      <c r="K1476" t="str">
        <f t="shared" si="55"/>
        <v/>
      </c>
    </row>
    <row r="1477" spans="1:11" x14ac:dyDescent="0.2">
      <c r="A1477" s="2">
        <v>24</v>
      </c>
      <c r="B1477" s="2" t="s">
        <v>45</v>
      </c>
      <c r="C1477" s="2">
        <v>410.9</v>
      </c>
      <c r="D1477" s="2" t="s">
        <v>29</v>
      </c>
      <c r="E1477">
        <v>2015</v>
      </c>
      <c r="F1477" t="str">
        <f t="shared" si="57"/>
        <v>Profit</v>
      </c>
      <c r="H1477" t="str">
        <f t="shared" si="56"/>
        <v/>
      </c>
      <c r="I1477" t="str">
        <f t="shared" si="55"/>
        <v/>
      </c>
      <c r="J1477" t="str">
        <f t="shared" si="55"/>
        <v/>
      </c>
      <c r="K1477" t="str">
        <f t="shared" si="55"/>
        <v/>
      </c>
    </row>
    <row r="1478" spans="1:11" x14ac:dyDescent="0.2">
      <c r="A1478" s="2">
        <v>21</v>
      </c>
      <c r="B1478" s="2" t="s">
        <v>24</v>
      </c>
      <c r="C1478" s="2">
        <v>2023.04</v>
      </c>
      <c r="D1478" s="2" t="s">
        <v>38</v>
      </c>
      <c r="E1478">
        <v>2015</v>
      </c>
      <c r="F1478" t="str">
        <f t="shared" si="57"/>
        <v>Profit</v>
      </c>
      <c r="H1478" t="str">
        <f t="shared" si="56"/>
        <v/>
      </c>
      <c r="I1478" t="str">
        <f t="shared" si="55"/>
        <v/>
      </c>
      <c r="J1478" t="str">
        <f t="shared" si="55"/>
        <v/>
      </c>
      <c r="K1478" t="str">
        <f t="shared" si="55"/>
        <v/>
      </c>
    </row>
    <row r="1479" spans="1:11" x14ac:dyDescent="0.2">
      <c r="A1479" s="2">
        <v>48</v>
      </c>
      <c r="B1479" s="2" t="s">
        <v>31</v>
      </c>
      <c r="C1479" s="2">
        <v>1033.03</v>
      </c>
      <c r="D1479" s="2" t="s">
        <v>22</v>
      </c>
      <c r="E1479">
        <v>2015</v>
      </c>
      <c r="F1479" t="str">
        <f t="shared" si="57"/>
        <v>Profit</v>
      </c>
      <c r="H1479" t="str">
        <f t="shared" si="56"/>
        <v/>
      </c>
      <c r="I1479" t="str">
        <f t="shared" si="55"/>
        <v/>
      </c>
      <c r="J1479" t="str">
        <f t="shared" si="55"/>
        <v/>
      </c>
      <c r="K1479" t="str">
        <f t="shared" si="55"/>
        <v/>
      </c>
    </row>
    <row r="1480" spans="1:11" x14ac:dyDescent="0.2">
      <c r="A1480" s="2">
        <v>15</v>
      </c>
      <c r="B1480" s="2" t="s">
        <v>24</v>
      </c>
      <c r="C1480" s="2">
        <v>81.819999999999993</v>
      </c>
      <c r="D1480" s="2" t="s">
        <v>66</v>
      </c>
      <c r="E1480">
        <v>2015</v>
      </c>
      <c r="F1480" t="str">
        <f t="shared" si="57"/>
        <v>Profit</v>
      </c>
      <c r="H1480" t="str">
        <f t="shared" si="56"/>
        <v/>
      </c>
      <c r="I1480" t="str">
        <f t="shared" si="55"/>
        <v/>
      </c>
      <c r="J1480" t="str">
        <f t="shared" si="55"/>
        <v/>
      </c>
      <c r="K1480" t="str">
        <f t="shared" si="55"/>
        <v/>
      </c>
    </row>
    <row r="1481" spans="1:11" x14ac:dyDescent="0.2">
      <c r="A1481" s="2">
        <v>30</v>
      </c>
      <c r="B1481" s="2" t="s">
        <v>24</v>
      </c>
      <c r="C1481" s="2">
        <v>43.19</v>
      </c>
      <c r="D1481" s="2" t="s">
        <v>66</v>
      </c>
      <c r="E1481">
        <v>2015</v>
      </c>
      <c r="F1481" t="str">
        <f t="shared" si="57"/>
        <v>Profit</v>
      </c>
      <c r="H1481" t="str">
        <f t="shared" si="56"/>
        <v/>
      </c>
      <c r="I1481" t="str">
        <f t="shared" si="55"/>
        <v/>
      </c>
      <c r="J1481" t="str">
        <f t="shared" si="55"/>
        <v/>
      </c>
      <c r="K1481" t="str">
        <f t="shared" si="55"/>
        <v/>
      </c>
    </row>
    <row r="1482" spans="1:11" x14ac:dyDescent="0.2">
      <c r="A1482" s="2">
        <v>48</v>
      </c>
      <c r="B1482" s="2" t="s">
        <v>45</v>
      </c>
      <c r="C1482" s="2">
        <v>171.3</v>
      </c>
      <c r="D1482" s="2" t="s">
        <v>38</v>
      </c>
      <c r="E1482">
        <v>2015</v>
      </c>
      <c r="F1482" t="str">
        <f t="shared" si="57"/>
        <v>Profit</v>
      </c>
      <c r="H1482" t="str">
        <f t="shared" si="56"/>
        <v/>
      </c>
      <c r="I1482" t="str">
        <f t="shared" si="55"/>
        <v/>
      </c>
      <c r="J1482" t="str">
        <f t="shared" si="55"/>
        <v/>
      </c>
      <c r="K1482" t="str">
        <f t="shared" si="55"/>
        <v/>
      </c>
    </row>
    <row r="1483" spans="1:11" x14ac:dyDescent="0.2">
      <c r="A1483" s="2">
        <v>29</v>
      </c>
      <c r="B1483" s="2" t="s">
        <v>24</v>
      </c>
      <c r="C1483" s="2">
        <v>443.01</v>
      </c>
      <c r="D1483" s="2" t="s">
        <v>38</v>
      </c>
      <c r="E1483">
        <v>2015</v>
      </c>
      <c r="F1483" t="str">
        <f t="shared" si="57"/>
        <v>Profit</v>
      </c>
      <c r="H1483" t="str">
        <f t="shared" si="56"/>
        <v/>
      </c>
      <c r="I1483" t="str">
        <f t="shared" si="55"/>
        <v/>
      </c>
      <c r="J1483" t="str">
        <f t="shared" si="55"/>
        <v/>
      </c>
      <c r="K1483" t="str">
        <f t="shared" si="55"/>
        <v/>
      </c>
    </row>
    <row r="1484" spans="1:11" x14ac:dyDescent="0.2">
      <c r="A1484" s="2">
        <v>31</v>
      </c>
      <c r="B1484" s="2" t="s">
        <v>24</v>
      </c>
      <c r="C1484" s="2">
        <v>37.590000000000003</v>
      </c>
      <c r="D1484" s="2" t="s">
        <v>22</v>
      </c>
      <c r="E1484">
        <v>2015</v>
      </c>
      <c r="F1484" t="str">
        <f t="shared" si="57"/>
        <v>Profit</v>
      </c>
      <c r="H1484" t="str">
        <f t="shared" si="56"/>
        <v/>
      </c>
      <c r="I1484" t="str">
        <f t="shared" si="55"/>
        <v/>
      </c>
      <c r="J1484" t="str">
        <f t="shared" si="55"/>
        <v/>
      </c>
      <c r="K1484" t="str">
        <f t="shared" si="55"/>
        <v/>
      </c>
    </row>
    <row r="1485" spans="1:11" x14ac:dyDescent="0.2">
      <c r="A1485" s="2">
        <v>4</v>
      </c>
      <c r="B1485" s="2" t="s">
        <v>24</v>
      </c>
      <c r="C1485" s="2">
        <v>3.9</v>
      </c>
      <c r="D1485" s="2" t="s">
        <v>22</v>
      </c>
      <c r="E1485">
        <v>2015</v>
      </c>
      <c r="F1485" t="str">
        <f t="shared" si="57"/>
        <v>Profit</v>
      </c>
      <c r="H1485" t="str">
        <f t="shared" si="56"/>
        <v/>
      </c>
      <c r="I1485" t="str">
        <f t="shared" si="55"/>
        <v/>
      </c>
      <c r="J1485" t="str">
        <f t="shared" si="55"/>
        <v/>
      </c>
      <c r="K1485" t="str">
        <f t="shared" si="55"/>
        <v/>
      </c>
    </row>
    <row r="1486" spans="1:11" x14ac:dyDescent="0.2">
      <c r="A1486" s="2">
        <v>12</v>
      </c>
      <c r="B1486" s="2" t="s">
        <v>45</v>
      </c>
      <c r="C1486" s="2">
        <v>-375.64</v>
      </c>
      <c r="D1486" s="2" t="s">
        <v>22</v>
      </c>
      <c r="E1486">
        <v>2015</v>
      </c>
      <c r="F1486" t="str">
        <f t="shared" si="57"/>
        <v>Loss</v>
      </c>
      <c r="H1486" t="str">
        <f t="shared" si="56"/>
        <v/>
      </c>
      <c r="I1486" t="str">
        <f t="shared" si="55"/>
        <v/>
      </c>
      <c r="J1486" t="str">
        <f t="shared" si="55"/>
        <v/>
      </c>
      <c r="K1486" t="str">
        <f t="shared" si="55"/>
        <v/>
      </c>
    </row>
    <row r="1487" spans="1:11" x14ac:dyDescent="0.2">
      <c r="A1487" s="2">
        <v>29</v>
      </c>
      <c r="B1487" s="2" t="s">
        <v>24</v>
      </c>
      <c r="C1487" s="2">
        <v>-172.6</v>
      </c>
      <c r="D1487" s="2" t="s">
        <v>29</v>
      </c>
      <c r="E1487">
        <v>2015</v>
      </c>
      <c r="F1487" t="str">
        <f t="shared" si="57"/>
        <v>Loss</v>
      </c>
      <c r="H1487" t="str">
        <f t="shared" si="56"/>
        <v/>
      </c>
      <c r="I1487" t="str">
        <f t="shared" si="55"/>
        <v/>
      </c>
      <c r="J1487" t="str">
        <f t="shared" si="55"/>
        <v/>
      </c>
      <c r="K1487" t="str">
        <f t="shared" si="55"/>
        <v/>
      </c>
    </row>
    <row r="1488" spans="1:11" x14ac:dyDescent="0.2">
      <c r="A1488" s="2">
        <v>45</v>
      </c>
      <c r="B1488" s="2" t="s">
        <v>31</v>
      </c>
      <c r="C1488" s="2">
        <v>627.65</v>
      </c>
      <c r="D1488" s="2" t="s">
        <v>29</v>
      </c>
      <c r="E1488">
        <v>2015</v>
      </c>
      <c r="F1488" t="str">
        <f t="shared" si="57"/>
        <v>Profit</v>
      </c>
      <c r="H1488" t="str">
        <f t="shared" si="56"/>
        <v/>
      </c>
      <c r="I1488" t="str">
        <f t="shared" si="55"/>
        <v/>
      </c>
      <c r="J1488" t="str">
        <f t="shared" si="55"/>
        <v/>
      </c>
      <c r="K1488" t="str">
        <f t="shared" si="55"/>
        <v/>
      </c>
    </row>
    <row r="1489" spans="1:11" x14ac:dyDescent="0.2">
      <c r="A1489" s="2">
        <v>10</v>
      </c>
      <c r="B1489" s="2" t="s">
        <v>31</v>
      </c>
      <c r="C1489" s="2">
        <v>-333.71</v>
      </c>
      <c r="D1489" s="2" t="s">
        <v>29</v>
      </c>
      <c r="E1489">
        <v>2015</v>
      </c>
      <c r="F1489" t="str">
        <f t="shared" si="57"/>
        <v>Loss</v>
      </c>
      <c r="H1489" t="str">
        <f t="shared" si="56"/>
        <v/>
      </c>
      <c r="I1489" t="str">
        <f t="shared" si="55"/>
        <v>Loss</v>
      </c>
      <c r="J1489" t="str">
        <f t="shared" si="55"/>
        <v/>
      </c>
      <c r="K1489" t="str">
        <f t="shared" si="55"/>
        <v/>
      </c>
    </row>
    <row r="1490" spans="1:11" x14ac:dyDescent="0.2">
      <c r="A1490" s="2">
        <v>26</v>
      </c>
      <c r="B1490" s="2" t="s">
        <v>31</v>
      </c>
      <c r="C1490" s="2">
        <v>141.05000000000001</v>
      </c>
      <c r="D1490" s="2" t="s">
        <v>66</v>
      </c>
      <c r="E1490">
        <v>2015</v>
      </c>
      <c r="F1490" t="str">
        <f t="shared" si="57"/>
        <v>Profit</v>
      </c>
      <c r="H1490" t="str">
        <f t="shared" si="56"/>
        <v/>
      </c>
      <c r="I1490" t="str">
        <f t="shared" si="56"/>
        <v/>
      </c>
      <c r="J1490" t="str">
        <f t="shared" si="56"/>
        <v/>
      </c>
      <c r="K1490" t="str">
        <f t="shared" si="56"/>
        <v/>
      </c>
    </row>
    <row r="1491" spans="1:11" x14ac:dyDescent="0.2">
      <c r="A1491" s="2">
        <v>28</v>
      </c>
      <c r="B1491" s="2" t="s">
        <v>24</v>
      </c>
      <c r="C1491" s="2">
        <v>-8.5500000000000007</v>
      </c>
      <c r="D1491" s="2" t="s">
        <v>66</v>
      </c>
      <c r="E1491">
        <v>2015</v>
      </c>
      <c r="F1491" t="str">
        <f t="shared" si="57"/>
        <v>Loss</v>
      </c>
      <c r="H1491" t="str">
        <f t="shared" si="56"/>
        <v/>
      </c>
      <c r="I1491" t="str">
        <f t="shared" si="56"/>
        <v/>
      </c>
      <c r="J1491" t="str">
        <f t="shared" si="56"/>
        <v/>
      </c>
      <c r="K1491" t="str">
        <f t="shared" si="56"/>
        <v/>
      </c>
    </row>
    <row r="1492" spans="1:11" x14ac:dyDescent="0.2">
      <c r="A1492" s="2">
        <v>42</v>
      </c>
      <c r="B1492" s="2" t="s">
        <v>24</v>
      </c>
      <c r="C1492" s="2">
        <v>71.569999999999993</v>
      </c>
      <c r="D1492" s="2" t="s">
        <v>66</v>
      </c>
      <c r="E1492">
        <v>2015</v>
      </c>
      <c r="F1492" t="str">
        <f t="shared" si="57"/>
        <v>Profit</v>
      </c>
      <c r="H1492" t="str">
        <f t="shared" si="56"/>
        <v/>
      </c>
      <c r="I1492" t="str">
        <f t="shared" si="56"/>
        <v/>
      </c>
      <c r="J1492" t="str">
        <f t="shared" si="56"/>
        <v/>
      </c>
      <c r="K1492" t="str">
        <f t="shared" si="56"/>
        <v/>
      </c>
    </row>
    <row r="1493" spans="1:11" x14ac:dyDescent="0.2">
      <c r="A1493" s="2">
        <v>45</v>
      </c>
      <c r="B1493" s="2" t="s">
        <v>45</v>
      </c>
      <c r="C1493" s="2">
        <v>-15.2</v>
      </c>
      <c r="D1493" s="2" t="s">
        <v>29</v>
      </c>
      <c r="E1493">
        <v>2015</v>
      </c>
      <c r="F1493" t="str">
        <f t="shared" si="57"/>
        <v>Loss</v>
      </c>
      <c r="H1493" t="str">
        <f t="shared" si="56"/>
        <v/>
      </c>
      <c r="I1493" t="str">
        <f t="shared" si="56"/>
        <v/>
      </c>
      <c r="J1493" t="str">
        <f t="shared" si="56"/>
        <v/>
      </c>
      <c r="K1493" t="str">
        <f t="shared" si="56"/>
        <v/>
      </c>
    </row>
    <row r="1494" spans="1:11" x14ac:dyDescent="0.2">
      <c r="A1494" s="2">
        <v>39</v>
      </c>
      <c r="B1494" s="2" t="s">
        <v>31</v>
      </c>
      <c r="C1494" s="2">
        <v>578.46</v>
      </c>
      <c r="D1494" s="2" t="s">
        <v>38</v>
      </c>
      <c r="E1494">
        <v>2015</v>
      </c>
      <c r="F1494" t="str">
        <f t="shared" si="57"/>
        <v>Profit</v>
      </c>
      <c r="H1494" t="str">
        <f t="shared" si="56"/>
        <v/>
      </c>
      <c r="I1494" t="str">
        <f t="shared" si="56"/>
        <v/>
      </c>
      <c r="J1494" t="str">
        <f t="shared" si="56"/>
        <v/>
      </c>
      <c r="K1494" t="str">
        <f t="shared" si="56"/>
        <v/>
      </c>
    </row>
    <row r="1495" spans="1:11" x14ac:dyDescent="0.2">
      <c r="A1495" s="2">
        <v>1</v>
      </c>
      <c r="B1495" s="2" t="s">
        <v>45</v>
      </c>
      <c r="C1495" s="2">
        <v>-92.91</v>
      </c>
      <c r="D1495" s="2" t="s">
        <v>66</v>
      </c>
      <c r="E1495">
        <v>2015</v>
      </c>
      <c r="F1495" t="str">
        <f t="shared" si="57"/>
        <v>Loss</v>
      </c>
      <c r="H1495" t="str">
        <f t="shared" si="56"/>
        <v/>
      </c>
      <c r="I1495" t="str">
        <f t="shared" si="56"/>
        <v/>
      </c>
      <c r="J1495" t="str">
        <f t="shared" si="56"/>
        <v/>
      </c>
      <c r="K1495" t="str">
        <f t="shared" si="56"/>
        <v/>
      </c>
    </row>
    <row r="1496" spans="1:11" x14ac:dyDescent="0.2">
      <c r="A1496" s="2">
        <v>6</v>
      </c>
      <c r="B1496" s="2" t="s">
        <v>31</v>
      </c>
      <c r="C1496" s="2">
        <v>-25.84</v>
      </c>
      <c r="D1496" s="2" t="s">
        <v>29</v>
      </c>
      <c r="E1496">
        <v>2015</v>
      </c>
      <c r="F1496" t="str">
        <f t="shared" si="57"/>
        <v>Loss</v>
      </c>
      <c r="H1496" t="str">
        <f t="shared" ref="H1496:K1559" si="58">IF($D1496=H$1,IF($B1496="Technology",IF($A1496&lt;11,$F1496,""),""),"")</f>
        <v/>
      </c>
      <c r="I1496" t="str">
        <f t="shared" si="58"/>
        <v>Loss</v>
      </c>
      <c r="J1496" t="str">
        <f t="shared" si="58"/>
        <v/>
      </c>
      <c r="K1496" t="str">
        <f t="shared" si="58"/>
        <v/>
      </c>
    </row>
    <row r="1497" spans="1:11" x14ac:dyDescent="0.2">
      <c r="A1497" s="2">
        <v>38</v>
      </c>
      <c r="B1497" s="2" t="s">
        <v>45</v>
      </c>
      <c r="C1497" s="2">
        <v>-394.93</v>
      </c>
      <c r="D1497" s="2" t="s">
        <v>29</v>
      </c>
      <c r="E1497">
        <v>2015</v>
      </c>
      <c r="F1497" t="str">
        <f t="shared" si="57"/>
        <v>Loss</v>
      </c>
      <c r="H1497" t="str">
        <f t="shared" si="58"/>
        <v/>
      </c>
      <c r="I1497" t="str">
        <f t="shared" si="58"/>
        <v/>
      </c>
      <c r="J1497" t="str">
        <f t="shared" si="58"/>
        <v/>
      </c>
      <c r="K1497" t="str">
        <f t="shared" si="58"/>
        <v/>
      </c>
    </row>
    <row r="1498" spans="1:11" x14ac:dyDescent="0.2">
      <c r="A1498" s="2">
        <v>19</v>
      </c>
      <c r="B1498" s="2" t="s">
        <v>45</v>
      </c>
      <c r="C1498" s="2">
        <v>-153.53</v>
      </c>
      <c r="D1498" s="2" t="s">
        <v>66</v>
      </c>
      <c r="E1498">
        <v>2015</v>
      </c>
      <c r="F1498" t="str">
        <f t="shared" si="57"/>
        <v>Loss</v>
      </c>
      <c r="H1498" t="str">
        <f t="shared" si="58"/>
        <v/>
      </c>
      <c r="I1498" t="str">
        <f t="shared" si="58"/>
        <v/>
      </c>
      <c r="J1498" t="str">
        <f t="shared" si="58"/>
        <v/>
      </c>
      <c r="K1498" t="str">
        <f t="shared" si="58"/>
        <v/>
      </c>
    </row>
    <row r="1499" spans="1:11" x14ac:dyDescent="0.2">
      <c r="A1499" s="2">
        <v>20</v>
      </c>
      <c r="B1499" s="2" t="s">
        <v>24</v>
      </c>
      <c r="C1499" s="2">
        <v>35.08</v>
      </c>
      <c r="D1499" s="2" t="s">
        <v>66</v>
      </c>
      <c r="E1499">
        <v>2015</v>
      </c>
      <c r="F1499" t="str">
        <f t="shared" si="57"/>
        <v>Profit</v>
      </c>
      <c r="H1499" t="str">
        <f t="shared" si="58"/>
        <v/>
      </c>
      <c r="I1499" t="str">
        <f t="shared" si="58"/>
        <v/>
      </c>
      <c r="J1499" t="str">
        <f t="shared" si="58"/>
        <v/>
      </c>
      <c r="K1499" t="str">
        <f t="shared" si="58"/>
        <v/>
      </c>
    </row>
    <row r="1500" spans="1:11" x14ac:dyDescent="0.2">
      <c r="A1500" s="2">
        <v>1</v>
      </c>
      <c r="B1500" s="2" t="s">
        <v>45</v>
      </c>
      <c r="C1500" s="2">
        <v>-1.99</v>
      </c>
      <c r="D1500" s="2" t="s">
        <v>22</v>
      </c>
      <c r="E1500">
        <v>2015</v>
      </c>
      <c r="F1500" t="str">
        <f t="shared" si="57"/>
        <v>Loss</v>
      </c>
      <c r="H1500" t="str">
        <f t="shared" si="58"/>
        <v/>
      </c>
      <c r="I1500" t="str">
        <f t="shared" si="58"/>
        <v/>
      </c>
      <c r="J1500" t="str">
        <f t="shared" si="58"/>
        <v/>
      </c>
      <c r="K1500" t="str">
        <f t="shared" si="58"/>
        <v/>
      </c>
    </row>
    <row r="1501" spans="1:11" x14ac:dyDescent="0.2">
      <c r="A1501" s="2">
        <v>8</v>
      </c>
      <c r="B1501" s="2" t="s">
        <v>31</v>
      </c>
      <c r="C1501" s="2">
        <v>49.77</v>
      </c>
      <c r="D1501" s="2" t="s">
        <v>66</v>
      </c>
      <c r="E1501">
        <v>2015</v>
      </c>
      <c r="F1501" t="str">
        <f t="shared" si="57"/>
        <v>Profit</v>
      </c>
      <c r="H1501" t="str">
        <f t="shared" si="58"/>
        <v/>
      </c>
      <c r="I1501" t="str">
        <f t="shared" si="58"/>
        <v/>
      </c>
      <c r="J1501" t="str">
        <f t="shared" si="58"/>
        <v/>
      </c>
      <c r="K1501" t="str">
        <f t="shared" si="58"/>
        <v>Profit</v>
      </c>
    </row>
    <row r="1502" spans="1:11" x14ac:dyDescent="0.2">
      <c r="A1502" s="2">
        <v>15</v>
      </c>
      <c r="B1502" s="2" t="s">
        <v>24</v>
      </c>
      <c r="C1502" s="2">
        <v>5.28</v>
      </c>
      <c r="D1502" s="2" t="s">
        <v>66</v>
      </c>
      <c r="E1502">
        <v>2015</v>
      </c>
      <c r="F1502" t="str">
        <f t="shared" si="57"/>
        <v>Profit</v>
      </c>
      <c r="H1502" t="str">
        <f t="shared" si="58"/>
        <v/>
      </c>
      <c r="I1502" t="str">
        <f t="shared" si="58"/>
        <v/>
      </c>
      <c r="J1502" t="str">
        <f t="shared" si="58"/>
        <v/>
      </c>
      <c r="K1502" t="str">
        <f t="shared" si="58"/>
        <v/>
      </c>
    </row>
    <row r="1503" spans="1:11" x14ac:dyDescent="0.2">
      <c r="A1503" s="2">
        <v>34</v>
      </c>
      <c r="B1503" s="2" t="s">
        <v>24</v>
      </c>
      <c r="C1503" s="2">
        <v>944.83</v>
      </c>
      <c r="D1503" s="2" t="s">
        <v>29</v>
      </c>
      <c r="E1503">
        <v>2015</v>
      </c>
      <c r="F1503" t="str">
        <f t="shared" si="57"/>
        <v>Profit</v>
      </c>
      <c r="H1503" t="str">
        <f t="shared" si="58"/>
        <v/>
      </c>
      <c r="I1503" t="str">
        <f t="shared" si="58"/>
        <v/>
      </c>
      <c r="J1503" t="str">
        <f t="shared" si="58"/>
        <v/>
      </c>
      <c r="K1503" t="str">
        <f t="shared" si="58"/>
        <v/>
      </c>
    </row>
    <row r="1504" spans="1:11" x14ac:dyDescent="0.2">
      <c r="A1504" s="2">
        <v>17</v>
      </c>
      <c r="B1504" s="2" t="s">
        <v>31</v>
      </c>
      <c r="C1504" s="2">
        <v>-65.989999999999995</v>
      </c>
      <c r="D1504" s="2" t="s">
        <v>29</v>
      </c>
      <c r="E1504">
        <v>2015</v>
      </c>
      <c r="F1504" t="str">
        <f t="shared" si="57"/>
        <v>Loss</v>
      </c>
      <c r="H1504" t="str">
        <f t="shared" si="58"/>
        <v/>
      </c>
      <c r="I1504" t="str">
        <f t="shared" si="58"/>
        <v/>
      </c>
      <c r="J1504" t="str">
        <f t="shared" si="58"/>
        <v/>
      </c>
      <c r="K1504" t="str">
        <f t="shared" si="58"/>
        <v/>
      </c>
    </row>
    <row r="1505" spans="1:11" x14ac:dyDescent="0.2">
      <c r="A1505" s="2">
        <v>45</v>
      </c>
      <c r="B1505" s="2" t="s">
        <v>24</v>
      </c>
      <c r="C1505" s="2">
        <v>-221.85</v>
      </c>
      <c r="D1505" s="2" t="s">
        <v>29</v>
      </c>
      <c r="E1505">
        <v>2015</v>
      </c>
      <c r="F1505" t="str">
        <f t="shared" si="57"/>
        <v>Loss</v>
      </c>
      <c r="H1505" t="str">
        <f t="shared" si="58"/>
        <v/>
      </c>
      <c r="I1505" t="str">
        <f t="shared" si="58"/>
        <v/>
      </c>
      <c r="J1505" t="str">
        <f t="shared" si="58"/>
        <v/>
      </c>
      <c r="K1505" t="str">
        <f t="shared" si="58"/>
        <v/>
      </c>
    </row>
    <row r="1506" spans="1:11" x14ac:dyDescent="0.2">
      <c r="A1506" s="2">
        <v>37</v>
      </c>
      <c r="B1506" s="2" t="s">
        <v>24</v>
      </c>
      <c r="C1506" s="2">
        <v>48.77</v>
      </c>
      <c r="D1506" s="2" t="s">
        <v>29</v>
      </c>
      <c r="E1506">
        <v>2015</v>
      </c>
      <c r="F1506" t="str">
        <f t="shared" si="57"/>
        <v>Profit</v>
      </c>
      <c r="H1506" t="str">
        <f t="shared" si="58"/>
        <v/>
      </c>
      <c r="I1506" t="str">
        <f t="shared" si="58"/>
        <v/>
      </c>
      <c r="J1506" t="str">
        <f t="shared" si="58"/>
        <v/>
      </c>
      <c r="K1506" t="str">
        <f t="shared" si="58"/>
        <v/>
      </c>
    </row>
    <row r="1507" spans="1:11" x14ac:dyDescent="0.2">
      <c r="A1507" s="2">
        <v>5</v>
      </c>
      <c r="B1507" s="2" t="s">
        <v>31</v>
      </c>
      <c r="C1507" s="2">
        <v>-241.84</v>
      </c>
      <c r="D1507" s="2" t="s">
        <v>22</v>
      </c>
      <c r="E1507">
        <v>2015</v>
      </c>
      <c r="F1507" t="str">
        <f t="shared" si="57"/>
        <v>Loss</v>
      </c>
      <c r="H1507" t="str">
        <f t="shared" si="58"/>
        <v>Loss</v>
      </c>
      <c r="I1507" t="str">
        <f t="shared" si="58"/>
        <v/>
      </c>
      <c r="J1507" t="str">
        <f t="shared" si="58"/>
        <v/>
      </c>
      <c r="K1507" t="str">
        <f t="shared" si="58"/>
        <v/>
      </c>
    </row>
    <row r="1508" spans="1:11" x14ac:dyDescent="0.2">
      <c r="A1508" s="2">
        <v>40</v>
      </c>
      <c r="B1508" s="2" t="s">
        <v>31</v>
      </c>
      <c r="C1508" s="2">
        <v>1870.06</v>
      </c>
      <c r="D1508" s="2" t="s">
        <v>66</v>
      </c>
      <c r="E1508">
        <v>2015</v>
      </c>
      <c r="F1508" t="str">
        <f t="shared" si="57"/>
        <v>Profit</v>
      </c>
      <c r="H1508" t="str">
        <f t="shared" si="58"/>
        <v/>
      </c>
      <c r="I1508" t="str">
        <f t="shared" si="58"/>
        <v/>
      </c>
      <c r="J1508" t="str">
        <f t="shared" si="58"/>
        <v/>
      </c>
      <c r="K1508" t="str">
        <f t="shared" si="58"/>
        <v/>
      </c>
    </row>
    <row r="1509" spans="1:11" x14ac:dyDescent="0.2">
      <c r="A1509" s="2">
        <v>7</v>
      </c>
      <c r="B1509" s="2" t="s">
        <v>24</v>
      </c>
      <c r="C1509" s="2">
        <v>-26.95</v>
      </c>
      <c r="D1509" s="2" t="s">
        <v>29</v>
      </c>
      <c r="E1509">
        <v>2015</v>
      </c>
      <c r="F1509" t="str">
        <f t="shared" si="57"/>
        <v>Loss</v>
      </c>
      <c r="H1509" t="str">
        <f t="shared" si="58"/>
        <v/>
      </c>
      <c r="I1509" t="str">
        <f t="shared" si="58"/>
        <v/>
      </c>
      <c r="J1509" t="str">
        <f t="shared" si="58"/>
        <v/>
      </c>
      <c r="K1509" t="str">
        <f t="shared" si="58"/>
        <v/>
      </c>
    </row>
    <row r="1510" spans="1:11" x14ac:dyDescent="0.2">
      <c r="A1510" s="2">
        <v>5</v>
      </c>
      <c r="B1510" s="2" t="s">
        <v>24</v>
      </c>
      <c r="C1510" s="2">
        <v>282.08</v>
      </c>
      <c r="D1510" s="2" t="s">
        <v>29</v>
      </c>
      <c r="E1510">
        <v>2015</v>
      </c>
      <c r="F1510" t="str">
        <f t="shared" si="57"/>
        <v>Profit</v>
      </c>
      <c r="H1510" t="str">
        <f t="shared" si="58"/>
        <v/>
      </c>
      <c r="I1510" t="str">
        <f t="shared" si="58"/>
        <v/>
      </c>
      <c r="J1510" t="str">
        <f t="shared" si="58"/>
        <v/>
      </c>
      <c r="K1510" t="str">
        <f t="shared" si="58"/>
        <v/>
      </c>
    </row>
    <row r="1511" spans="1:11" x14ac:dyDescent="0.2">
      <c r="A1511" s="2">
        <v>15</v>
      </c>
      <c r="B1511" s="2" t="s">
        <v>45</v>
      </c>
      <c r="C1511" s="2">
        <v>696.53</v>
      </c>
      <c r="D1511" s="2" t="s">
        <v>29</v>
      </c>
      <c r="E1511">
        <v>2015</v>
      </c>
      <c r="F1511" t="str">
        <f t="shared" si="57"/>
        <v>Profit</v>
      </c>
      <c r="H1511" t="str">
        <f t="shared" si="58"/>
        <v/>
      </c>
      <c r="I1511" t="str">
        <f t="shared" si="58"/>
        <v/>
      </c>
      <c r="J1511" t="str">
        <f t="shared" si="58"/>
        <v/>
      </c>
      <c r="K1511" t="str">
        <f t="shared" si="58"/>
        <v/>
      </c>
    </row>
    <row r="1512" spans="1:11" x14ac:dyDescent="0.2">
      <c r="A1512" s="2">
        <v>50</v>
      </c>
      <c r="B1512" s="2" t="s">
        <v>31</v>
      </c>
      <c r="C1512" s="2">
        <v>703.22</v>
      </c>
      <c r="D1512" s="2" t="s">
        <v>29</v>
      </c>
      <c r="E1512">
        <v>2015</v>
      </c>
      <c r="F1512" t="str">
        <f t="shared" si="57"/>
        <v>Profit</v>
      </c>
      <c r="H1512" t="str">
        <f t="shared" si="58"/>
        <v/>
      </c>
      <c r="I1512" t="str">
        <f t="shared" si="58"/>
        <v/>
      </c>
      <c r="J1512" t="str">
        <f t="shared" si="58"/>
        <v/>
      </c>
      <c r="K1512" t="str">
        <f t="shared" si="58"/>
        <v/>
      </c>
    </row>
    <row r="1513" spans="1:11" x14ac:dyDescent="0.2">
      <c r="A1513" s="2">
        <v>10</v>
      </c>
      <c r="B1513" s="2" t="s">
        <v>24</v>
      </c>
      <c r="C1513" s="2">
        <v>73.5</v>
      </c>
      <c r="D1513" s="2" t="s">
        <v>29</v>
      </c>
      <c r="E1513">
        <v>2015</v>
      </c>
      <c r="F1513" t="str">
        <f t="shared" si="57"/>
        <v>Profit</v>
      </c>
      <c r="H1513" t="str">
        <f t="shared" si="58"/>
        <v/>
      </c>
      <c r="I1513" t="str">
        <f t="shared" si="58"/>
        <v/>
      </c>
      <c r="J1513" t="str">
        <f t="shared" si="58"/>
        <v/>
      </c>
      <c r="K1513" t="str">
        <f t="shared" si="58"/>
        <v/>
      </c>
    </row>
    <row r="1514" spans="1:11" x14ac:dyDescent="0.2">
      <c r="A1514" s="2">
        <v>6</v>
      </c>
      <c r="B1514" s="2" t="s">
        <v>45</v>
      </c>
      <c r="C1514" s="2">
        <v>-20.99</v>
      </c>
      <c r="D1514" s="2" t="s">
        <v>38</v>
      </c>
      <c r="E1514">
        <v>2015</v>
      </c>
      <c r="F1514" t="str">
        <f t="shared" si="57"/>
        <v>Loss</v>
      </c>
      <c r="H1514" t="str">
        <f t="shared" si="58"/>
        <v/>
      </c>
      <c r="I1514" t="str">
        <f t="shared" si="58"/>
        <v/>
      </c>
      <c r="J1514" t="str">
        <f t="shared" si="58"/>
        <v/>
      </c>
      <c r="K1514" t="str">
        <f t="shared" si="58"/>
        <v/>
      </c>
    </row>
    <row r="1515" spans="1:11" x14ac:dyDescent="0.2">
      <c r="A1515" s="2">
        <v>20</v>
      </c>
      <c r="B1515" s="2" t="s">
        <v>31</v>
      </c>
      <c r="C1515" s="2">
        <v>205.13</v>
      </c>
      <c r="D1515" s="2" t="s">
        <v>29</v>
      </c>
      <c r="E1515">
        <v>2015</v>
      </c>
      <c r="F1515" t="str">
        <f t="shared" si="57"/>
        <v>Profit</v>
      </c>
      <c r="H1515" t="str">
        <f t="shared" si="58"/>
        <v/>
      </c>
      <c r="I1515" t="str">
        <f t="shared" si="58"/>
        <v/>
      </c>
      <c r="J1515" t="str">
        <f t="shared" si="58"/>
        <v/>
      </c>
      <c r="K1515" t="str">
        <f t="shared" si="58"/>
        <v/>
      </c>
    </row>
    <row r="1516" spans="1:11" x14ac:dyDescent="0.2">
      <c r="A1516" s="2">
        <v>20</v>
      </c>
      <c r="B1516" s="2" t="s">
        <v>24</v>
      </c>
      <c r="C1516" s="2">
        <v>-52.59</v>
      </c>
      <c r="D1516" s="2" t="s">
        <v>22</v>
      </c>
      <c r="E1516">
        <v>2015</v>
      </c>
      <c r="F1516" t="str">
        <f t="shared" si="57"/>
        <v>Loss</v>
      </c>
      <c r="H1516" t="str">
        <f t="shared" si="58"/>
        <v/>
      </c>
      <c r="I1516" t="str">
        <f t="shared" si="58"/>
        <v/>
      </c>
      <c r="J1516" t="str">
        <f t="shared" si="58"/>
        <v/>
      </c>
      <c r="K1516" t="str">
        <f t="shared" si="58"/>
        <v/>
      </c>
    </row>
    <row r="1517" spans="1:11" x14ac:dyDescent="0.2">
      <c r="A1517" s="2">
        <v>13</v>
      </c>
      <c r="B1517" s="2" t="s">
        <v>24</v>
      </c>
      <c r="C1517" s="2">
        <v>6.56</v>
      </c>
      <c r="D1517" s="2" t="s">
        <v>29</v>
      </c>
      <c r="E1517">
        <v>2015</v>
      </c>
      <c r="F1517" t="str">
        <f t="shared" si="57"/>
        <v>Profit</v>
      </c>
      <c r="H1517" t="str">
        <f t="shared" si="58"/>
        <v/>
      </c>
      <c r="I1517" t="str">
        <f t="shared" si="58"/>
        <v/>
      </c>
      <c r="J1517" t="str">
        <f t="shared" si="58"/>
        <v/>
      </c>
      <c r="K1517" t="str">
        <f t="shared" si="58"/>
        <v/>
      </c>
    </row>
    <row r="1518" spans="1:11" x14ac:dyDescent="0.2">
      <c r="A1518" s="2">
        <v>19</v>
      </c>
      <c r="B1518" s="2" t="s">
        <v>24</v>
      </c>
      <c r="C1518" s="2">
        <v>27.14</v>
      </c>
      <c r="D1518" s="2" t="s">
        <v>29</v>
      </c>
      <c r="E1518">
        <v>2015</v>
      </c>
      <c r="F1518" t="str">
        <f t="shared" si="57"/>
        <v>Profit</v>
      </c>
      <c r="H1518" t="str">
        <f t="shared" si="58"/>
        <v/>
      </c>
      <c r="I1518" t="str">
        <f t="shared" si="58"/>
        <v/>
      </c>
      <c r="J1518" t="str">
        <f t="shared" si="58"/>
        <v/>
      </c>
      <c r="K1518" t="str">
        <f t="shared" si="58"/>
        <v/>
      </c>
    </row>
    <row r="1519" spans="1:11" x14ac:dyDescent="0.2">
      <c r="A1519" s="2">
        <v>11</v>
      </c>
      <c r="B1519" s="2" t="s">
        <v>24</v>
      </c>
      <c r="C1519" s="2">
        <v>0.3</v>
      </c>
      <c r="D1519" s="2" t="s">
        <v>29</v>
      </c>
      <c r="E1519">
        <v>2015</v>
      </c>
      <c r="F1519" t="str">
        <f t="shared" si="57"/>
        <v>Profit</v>
      </c>
      <c r="H1519" t="str">
        <f t="shared" si="58"/>
        <v/>
      </c>
      <c r="I1519" t="str">
        <f t="shared" si="58"/>
        <v/>
      </c>
      <c r="J1519" t="str">
        <f t="shared" si="58"/>
        <v/>
      </c>
      <c r="K1519" t="str">
        <f t="shared" si="58"/>
        <v/>
      </c>
    </row>
    <row r="1520" spans="1:11" x14ac:dyDescent="0.2">
      <c r="A1520" s="2">
        <v>35</v>
      </c>
      <c r="B1520" s="2" t="s">
        <v>24</v>
      </c>
      <c r="C1520" s="2">
        <v>11.31</v>
      </c>
      <c r="D1520" s="2" t="s">
        <v>22</v>
      </c>
      <c r="E1520">
        <v>2015</v>
      </c>
      <c r="F1520" t="str">
        <f t="shared" si="57"/>
        <v>Profit</v>
      </c>
      <c r="H1520" t="str">
        <f t="shared" si="58"/>
        <v/>
      </c>
      <c r="I1520" t="str">
        <f t="shared" si="58"/>
        <v/>
      </c>
      <c r="J1520" t="str">
        <f t="shared" si="58"/>
        <v/>
      </c>
      <c r="K1520" t="str">
        <f t="shared" si="58"/>
        <v/>
      </c>
    </row>
    <row r="1521" spans="1:11" x14ac:dyDescent="0.2">
      <c r="A1521" s="2">
        <v>31</v>
      </c>
      <c r="B1521" s="2" t="s">
        <v>24</v>
      </c>
      <c r="C1521" s="2">
        <v>-88.31</v>
      </c>
      <c r="D1521" s="2" t="s">
        <v>22</v>
      </c>
      <c r="E1521">
        <v>2015</v>
      </c>
      <c r="F1521" t="str">
        <f t="shared" si="57"/>
        <v>Loss</v>
      </c>
      <c r="H1521" t="str">
        <f t="shared" si="58"/>
        <v/>
      </c>
      <c r="I1521" t="str">
        <f t="shared" si="58"/>
        <v/>
      </c>
      <c r="J1521" t="str">
        <f t="shared" si="58"/>
        <v/>
      </c>
      <c r="K1521" t="str">
        <f t="shared" si="58"/>
        <v/>
      </c>
    </row>
    <row r="1522" spans="1:11" x14ac:dyDescent="0.2">
      <c r="A1522" s="2">
        <v>36</v>
      </c>
      <c r="B1522" s="2" t="s">
        <v>45</v>
      </c>
      <c r="C1522" s="2">
        <v>-1388.29</v>
      </c>
      <c r="D1522" s="2" t="s">
        <v>22</v>
      </c>
      <c r="E1522">
        <v>2015</v>
      </c>
      <c r="F1522" t="str">
        <f t="shared" si="57"/>
        <v>Loss</v>
      </c>
      <c r="H1522" t="str">
        <f t="shared" si="58"/>
        <v/>
      </c>
      <c r="I1522" t="str">
        <f t="shared" si="58"/>
        <v/>
      </c>
      <c r="J1522" t="str">
        <f t="shared" si="58"/>
        <v/>
      </c>
      <c r="K1522" t="str">
        <f t="shared" si="58"/>
        <v/>
      </c>
    </row>
    <row r="1523" spans="1:11" x14ac:dyDescent="0.2">
      <c r="A1523" s="2">
        <v>8</v>
      </c>
      <c r="B1523" s="2" t="s">
        <v>24</v>
      </c>
      <c r="C1523" s="2">
        <v>23.03</v>
      </c>
      <c r="D1523" s="2" t="s">
        <v>22</v>
      </c>
      <c r="E1523">
        <v>2015</v>
      </c>
      <c r="F1523" t="str">
        <f t="shared" si="57"/>
        <v>Profit</v>
      </c>
      <c r="H1523" t="str">
        <f t="shared" si="58"/>
        <v/>
      </c>
      <c r="I1523" t="str">
        <f t="shared" si="58"/>
        <v/>
      </c>
      <c r="J1523" t="str">
        <f t="shared" si="58"/>
        <v/>
      </c>
      <c r="K1523" t="str">
        <f t="shared" si="58"/>
        <v/>
      </c>
    </row>
    <row r="1524" spans="1:11" x14ac:dyDescent="0.2">
      <c r="A1524" s="2">
        <v>6</v>
      </c>
      <c r="B1524" s="2" t="s">
        <v>24</v>
      </c>
      <c r="C1524" s="2">
        <v>5.83</v>
      </c>
      <c r="D1524" s="2" t="s">
        <v>38</v>
      </c>
      <c r="E1524">
        <v>2015</v>
      </c>
      <c r="F1524" t="str">
        <f t="shared" si="57"/>
        <v>Profit</v>
      </c>
      <c r="H1524" t="str">
        <f t="shared" si="58"/>
        <v/>
      </c>
      <c r="I1524" t="str">
        <f t="shared" si="58"/>
        <v/>
      </c>
      <c r="J1524" t="str">
        <f t="shared" si="58"/>
        <v/>
      </c>
      <c r="K1524" t="str">
        <f t="shared" si="58"/>
        <v/>
      </c>
    </row>
    <row r="1525" spans="1:11" x14ac:dyDescent="0.2">
      <c r="A1525" s="2">
        <v>44</v>
      </c>
      <c r="B1525" s="2" t="s">
        <v>24</v>
      </c>
      <c r="C1525" s="2">
        <v>110.77</v>
      </c>
      <c r="D1525" s="2" t="s">
        <v>38</v>
      </c>
      <c r="E1525">
        <v>2015</v>
      </c>
      <c r="F1525" t="str">
        <f t="shared" si="57"/>
        <v>Profit</v>
      </c>
      <c r="H1525" t="str">
        <f t="shared" si="58"/>
        <v/>
      </c>
      <c r="I1525" t="str">
        <f t="shared" si="58"/>
        <v/>
      </c>
      <c r="J1525" t="str">
        <f t="shared" si="58"/>
        <v/>
      </c>
      <c r="K1525" t="str">
        <f t="shared" si="58"/>
        <v/>
      </c>
    </row>
    <row r="1526" spans="1:11" x14ac:dyDescent="0.2">
      <c r="A1526" s="2">
        <v>4</v>
      </c>
      <c r="B1526" s="2" t="s">
        <v>24</v>
      </c>
      <c r="C1526" s="2">
        <v>-1.64</v>
      </c>
      <c r="D1526" s="2" t="s">
        <v>22</v>
      </c>
      <c r="E1526">
        <v>2015</v>
      </c>
      <c r="F1526" t="str">
        <f t="shared" si="57"/>
        <v>Loss</v>
      </c>
      <c r="H1526" t="str">
        <f t="shared" si="58"/>
        <v/>
      </c>
      <c r="I1526" t="str">
        <f t="shared" si="58"/>
        <v/>
      </c>
      <c r="J1526" t="str">
        <f t="shared" si="58"/>
        <v/>
      </c>
      <c r="K1526" t="str">
        <f t="shared" si="58"/>
        <v/>
      </c>
    </row>
    <row r="1527" spans="1:11" x14ac:dyDescent="0.2">
      <c r="A1527" s="2">
        <v>38</v>
      </c>
      <c r="B1527" s="2" t="s">
        <v>31</v>
      </c>
      <c r="C1527" s="2">
        <v>-43.98</v>
      </c>
      <c r="D1527" s="2" t="s">
        <v>38</v>
      </c>
      <c r="E1527">
        <v>2015</v>
      </c>
      <c r="F1527" t="str">
        <f t="shared" si="57"/>
        <v>Loss</v>
      </c>
      <c r="H1527" t="str">
        <f t="shared" si="58"/>
        <v/>
      </c>
      <c r="I1527" t="str">
        <f t="shared" si="58"/>
        <v/>
      </c>
      <c r="J1527" t="str">
        <f t="shared" si="58"/>
        <v/>
      </c>
      <c r="K1527" t="str">
        <f t="shared" si="58"/>
        <v/>
      </c>
    </row>
    <row r="1528" spans="1:11" x14ac:dyDescent="0.2">
      <c r="A1528" s="2">
        <v>29</v>
      </c>
      <c r="B1528" s="2" t="s">
        <v>24</v>
      </c>
      <c r="C1528" s="2">
        <v>474.68</v>
      </c>
      <c r="D1528" s="2" t="s">
        <v>22</v>
      </c>
      <c r="E1528">
        <v>2015</v>
      </c>
      <c r="F1528" t="str">
        <f t="shared" si="57"/>
        <v>Profit</v>
      </c>
      <c r="H1528" t="str">
        <f t="shared" si="58"/>
        <v/>
      </c>
      <c r="I1528" t="str">
        <f t="shared" si="58"/>
        <v/>
      </c>
      <c r="J1528" t="str">
        <f t="shared" si="58"/>
        <v/>
      </c>
      <c r="K1528" t="str">
        <f t="shared" si="58"/>
        <v/>
      </c>
    </row>
    <row r="1529" spans="1:11" x14ac:dyDescent="0.2">
      <c r="A1529" s="2">
        <v>21</v>
      </c>
      <c r="B1529" s="2" t="s">
        <v>45</v>
      </c>
      <c r="C1529" s="2">
        <v>1046.02</v>
      </c>
      <c r="D1529" s="2" t="s">
        <v>22</v>
      </c>
      <c r="E1529">
        <v>2015</v>
      </c>
      <c r="F1529" t="str">
        <f t="shared" si="57"/>
        <v>Profit</v>
      </c>
      <c r="H1529" t="str">
        <f t="shared" si="58"/>
        <v/>
      </c>
      <c r="I1529" t="str">
        <f t="shared" si="58"/>
        <v/>
      </c>
      <c r="J1529" t="str">
        <f t="shared" si="58"/>
        <v/>
      </c>
      <c r="K1529" t="str">
        <f t="shared" si="58"/>
        <v/>
      </c>
    </row>
    <row r="1530" spans="1:11" x14ac:dyDescent="0.2">
      <c r="A1530" s="2">
        <v>22</v>
      </c>
      <c r="B1530" s="2" t="s">
        <v>24</v>
      </c>
      <c r="C1530" s="2">
        <v>-120.04</v>
      </c>
      <c r="D1530" s="2" t="s">
        <v>29</v>
      </c>
      <c r="E1530">
        <v>2015</v>
      </c>
      <c r="F1530" t="str">
        <f t="shared" si="57"/>
        <v>Loss</v>
      </c>
      <c r="H1530" t="str">
        <f t="shared" si="58"/>
        <v/>
      </c>
      <c r="I1530" t="str">
        <f t="shared" si="58"/>
        <v/>
      </c>
      <c r="J1530" t="str">
        <f t="shared" si="58"/>
        <v/>
      </c>
      <c r="K1530" t="str">
        <f t="shared" si="58"/>
        <v/>
      </c>
    </row>
    <row r="1531" spans="1:11" x14ac:dyDescent="0.2">
      <c r="A1531" s="2">
        <v>10</v>
      </c>
      <c r="B1531" s="2" t="s">
        <v>24</v>
      </c>
      <c r="C1531" s="2">
        <v>8.18</v>
      </c>
      <c r="D1531" s="2" t="s">
        <v>29</v>
      </c>
      <c r="E1531">
        <v>2015</v>
      </c>
      <c r="F1531" t="str">
        <f t="shared" si="57"/>
        <v>Profit</v>
      </c>
      <c r="H1531" t="str">
        <f t="shared" si="58"/>
        <v/>
      </c>
      <c r="I1531" t="str">
        <f t="shared" si="58"/>
        <v/>
      </c>
      <c r="J1531" t="str">
        <f t="shared" si="58"/>
        <v/>
      </c>
      <c r="K1531" t="str">
        <f t="shared" si="58"/>
        <v/>
      </c>
    </row>
    <row r="1532" spans="1:11" x14ac:dyDescent="0.2">
      <c r="A1532" s="2">
        <v>47</v>
      </c>
      <c r="B1532" s="2" t="s">
        <v>24</v>
      </c>
      <c r="C1532" s="2">
        <v>592.33000000000004</v>
      </c>
      <c r="D1532" s="2" t="s">
        <v>29</v>
      </c>
      <c r="E1532">
        <v>2015</v>
      </c>
      <c r="F1532" t="str">
        <f t="shared" si="57"/>
        <v>Profit</v>
      </c>
      <c r="H1532" t="str">
        <f t="shared" si="58"/>
        <v/>
      </c>
      <c r="I1532" t="str">
        <f t="shared" si="58"/>
        <v/>
      </c>
      <c r="J1532" t="str">
        <f t="shared" si="58"/>
        <v/>
      </c>
      <c r="K1532" t="str">
        <f t="shared" si="58"/>
        <v/>
      </c>
    </row>
    <row r="1533" spans="1:11" x14ac:dyDescent="0.2">
      <c r="A1533" s="2">
        <v>13</v>
      </c>
      <c r="B1533" s="2" t="s">
        <v>24</v>
      </c>
      <c r="C1533" s="2">
        <v>32.6</v>
      </c>
      <c r="D1533" s="2" t="s">
        <v>29</v>
      </c>
      <c r="E1533">
        <v>2015</v>
      </c>
      <c r="F1533" t="str">
        <f t="shared" si="57"/>
        <v>Profit</v>
      </c>
      <c r="H1533" t="str">
        <f t="shared" si="58"/>
        <v/>
      </c>
      <c r="I1533" t="str">
        <f t="shared" si="58"/>
        <v/>
      </c>
      <c r="J1533" t="str">
        <f t="shared" si="58"/>
        <v/>
      </c>
      <c r="K1533" t="str">
        <f t="shared" si="58"/>
        <v/>
      </c>
    </row>
    <row r="1534" spans="1:11" x14ac:dyDescent="0.2">
      <c r="A1534" s="2">
        <v>16</v>
      </c>
      <c r="B1534" s="2" t="s">
        <v>45</v>
      </c>
      <c r="C1534" s="2">
        <v>342.69</v>
      </c>
      <c r="D1534" s="2" t="s">
        <v>38</v>
      </c>
      <c r="E1534">
        <v>2015</v>
      </c>
      <c r="F1534" t="str">
        <f t="shared" si="57"/>
        <v>Profit</v>
      </c>
      <c r="H1534" t="str">
        <f t="shared" si="58"/>
        <v/>
      </c>
      <c r="I1534" t="str">
        <f t="shared" si="58"/>
        <v/>
      </c>
      <c r="J1534" t="str">
        <f t="shared" si="58"/>
        <v/>
      </c>
      <c r="K1534" t="str">
        <f t="shared" si="58"/>
        <v/>
      </c>
    </row>
    <row r="1535" spans="1:11" x14ac:dyDescent="0.2">
      <c r="A1535" s="2">
        <v>37</v>
      </c>
      <c r="B1535" s="2" t="s">
        <v>45</v>
      </c>
      <c r="C1535" s="2">
        <v>303.19</v>
      </c>
      <c r="D1535" s="2" t="s">
        <v>38</v>
      </c>
      <c r="E1535">
        <v>2015</v>
      </c>
      <c r="F1535" t="str">
        <f t="shared" si="57"/>
        <v>Profit</v>
      </c>
      <c r="H1535" t="str">
        <f t="shared" si="58"/>
        <v/>
      </c>
      <c r="I1535" t="str">
        <f t="shared" si="58"/>
        <v/>
      </c>
      <c r="J1535" t="str">
        <f t="shared" si="58"/>
        <v/>
      </c>
      <c r="K1535" t="str">
        <f t="shared" si="58"/>
        <v/>
      </c>
    </row>
    <row r="1536" spans="1:11" x14ac:dyDescent="0.2">
      <c r="A1536" s="2">
        <v>18</v>
      </c>
      <c r="B1536" s="2" t="s">
        <v>31</v>
      </c>
      <c r="C1536" s="2">
        <v>-51.71</v>
      </c>
      <c r="D1536" s="2" t="s">
        <v>38</v>
      </c>
      <c r="E1536">
        <v>2015</v>
      </c>
      <c r="F1536" t="str">
        <f t="shared" si="57"/>
        <v>Loss</v>
      </c>
      <c r="H1536" t="str">
        <f t="shared" si="58"/>
        <v/>
      </c>
      <c r="I1536" t="str">
        <f t="shared" si="58"/>
        <v/>
      </c>
      <c r="J1536" t="str">
        <f t="shared" si="58"/>
        <v/>
      </c>
      <c r="K1536" t="str">
        <f t="shared" si="58"/>
        <v/>
      </c>
    </row>
    <row r="1537" spans="1:11" x14ac:dyDescent="0.2">
      <c r="A1537" s="2">
        <v>26</v>
      </c>
      <c r="B1537" s="2" t="s">
        <v>24</v>
      </c>
      <c r="C1537" s="2">
        <v>9.32</v>
      </c>
      <c r="D1537" s="2" t="s">
        <v>38</v>
      </c>
      <c r="E1537">
        <v>2015</v>
      </c>
      <c r="F1537" t="str">
        <f t="shared" si="57"/>
        <v>Profit</v>
      </c>
      <c r="H1537" t="str">
        <f t="shared" si="58"/>
        <v/>
      </c>
      <c r="I1537" t="str">
        <f t="shared" si="58"/>
        <v/>
      </c>
      <c r="J1537" t="str">
        <f t="shared" si="58"/>
        <v/>
      </c>
      <c r="K1537" t="str">
        <f t="shared" si="58"/>
        <v/>
      </c>
    </row>
    <row r="1538" spans="1:11" x14ac:dyDescent="0.2">
      <c r="A1538" s="2">
        <v>45</v>
      </c>
      <c r="B1538" s="2" t="s">
        <v>31</v>
      </c>
      <c r="C1538" s="2">
        <v>5461.36</v>
      </c>
      <c r="D1538" s="2" t="s">
        <v>38</v>
      </c>
      <c r="E1538">
        <v>2015</v>
      </c>
      <c r="F1538" t="str">
        <f t="shared" si="57"/>
        <v>Profit</v>
      </c>
      <c r="H1538" t="str">
        <f t="shared" si="58"/>
        <v/>
      </c>
      <c r="I1538" t="str">
        <f t="shared" si="58"/>
        <v/>
      </c>
      <c r="J1538" t="str">
        <f t="shared" si="58"/>
        <v/>
      </c>
      <c r="K1538" t="str">
        <f t="shared" si="58"/>
        <v/>
      </c>
    </row>
    <row r="1539" spans="1:11" x14ac:dyDescent="0.2">
      <c r="A1539" s="2">
        <v>21</v>
      </c>
      <c r="B1539" s="2" t="s">
        <v>24</v>
      </c>
      <c r="C1539" s="2">
        <v>29.93</v>
      </c>
      <c r="D1539" s="2" t="s">
        <v>38</v>
      </c>
      <c r="E1539">
        <v>2015</v>
      </c>
      <c r="F1539" t="str">
        <f t="shared" ref="F1539:F1602" si="59">IF(C1539&lt;0,"Loss","Profit")</f>
        <v>Profit</v>
      </c>
      <c r="H1539" t="str">
        <f t="shared" si="58"/>
        <v/>
      </c>
      <c r="I1539" t="str">
        <f t="shared" si="58"/>
        <v/>
      </c>
      <c r="J1539" t="str">
        <f t="shared" si="58"/>
        <v/>
      </c>
      <c r="K1539" t="str">
        <f t="shared" si="58"/>
        <v/>
      </c>
    </row>
    <row r="1540" spans="1:11" x14ac:dyDescent="0.2">
      <c r="A1540" s="2">
        <v>45</v>
      </c>
      <c r="B1540" s="2" t="s">
        <v>45</v>
      </c>
      <c r="C1540" s="2">
        <v>2363.2600000000002</v>
      </c>
      <c r="D1540" s="2" t="s">
        <v>38</v>
      </c>
      <c r="E1540">
        <v>2015</v>
      </c>
      <c r="F1540" t="str">
        <f t="shared" si="59"/>
        <v>Profit</v>
      </c>
      <c r="H1540" t="str">
        <f t="shared" si="58"/>
        <v/>
      </c>
      <c r="I1540" t="str">
        <f t="shared" si="58"/>
        <v/>
      </c>
      <c r="J1540" t="str">
        <f t="shared" si="58"/>
        <v/>
      </c>
      <c r="K1540" t="str">
        <f t="shared" si="58"/>
        <v/>
      </c>
    </row>
    <row r="1541" spans="1:11" x14ac:dyDescent="0.2">
      <c r="A1541" s="2">
        <v>50</v>
      </c>
      <c r="B1541" s="2" t="s">
        <v>24</v>
      </c>
      <c r="C1541" s="2">
        <v>-235.38</v>
      </c>
      <c r="D1541" s="2" t="s">
        <v>22</v>
      </c>
      <c r="E1541">
        <v>2015</v>
      </c>
      <c r="F1541" t="str">
        <f t="shared" si="59"/>
        <v>Loss</v>
      </c>
      <c r="H1541" t="str">
        <f t="shared" si="58"/>
        <v/>
      </c>
      <c r="I1541" t="str">
        <f t="shared" si="58"/>
        <v/>
      </c>
      <c r="J1541" t="str">
        <f t="shared" si="58"/>
        <v/>
      </c>
      <c r="K1541" t="str">
        <f t="shared" si="58"/>
        <v/>
      </c>
    </row>
    <row r="1542" spans="1:11" x14ac:dyDescent="0.2">
      <c r="A1542" s="2">
        <v>24</v>
      </c>
      <c r="B1542" s="2" t="s">
        <v>24</v>
      </c>
      <c r="C1542" s="2">
        <v>12.69</v>
      </c>
      <c r="D1542" s="2" t="s">
        <v>22</v>
      </c>
      <c r="E1542">
        <v>2015</v>
      </c>
      <c r="F1542" t="str">
        <f t="shared" si="59"/>
        <v>Profit</v>
      </c>
      <c r="H1542" t="str">
        <f t="shared" si="58"/>
        <v/>
      </c>
      <c r="I1542" t="str">
        <f t="shared" si="58"/>
        <v/>
      </c>
      <c r="J1542" t="str">
        <f t="shared" si="58"/>
        <v/>
      </c>
      <c r="K1542" t="str">
        <f t="shared" si="58"/>
        <v/>
      </c>
    </row>
    <row r="1543" spans="1:11" x14ac:dyDescent="0.2">
      <c r="A1543" s="2">
        <v>39</v>
      </c>
      <c r="B1543" s="2" t="s">
        <v>24</v>
      </c>
      <c r="C1543" s="2">
        <v>12.21</v>
      </c>
      <c r="D1543" s="2" t="s">
        <v>29</v>
      </c>
      <c r="E1543">
        <v>2015</v>
      </c>
      <c r="F1543" t="str">
        <f t="shared" si="59"/>
        <v>Profit</v>
      </c>
      <c r="H1543" t="str">
        <f t="shared" si="58"/>
        <v/>
      </c>
      <c r="I1543" t="str">
        <f t="shared" si="58"/>
        <v/>
      </c>
      <c r="J1543" t="str">
        <f t="shared" si="58"/>
        <v/>
      </c>
      <c r="K1543" t="str">
        <f t="shared" si="58"/>
        <v/>
      </c>
    </row>
    <row r="1544" spans="1:11" x14ac:dyDescent="0.2">
      <c r="A1544" s="2">
        <v>46</v>
      </c>
      <c r="B1544" s="2" t="s">
        <v>31</v>
      </c>
      <c r="C1544" s="2">
        <v>-1307.44</v>
      </c>
      <c r="D1544" s="2" t="s">
        <v>29</v>
      </c>
      <c r="E1544">
        <v>2015</v>
      </c>
      <c r="F1544" t="str">
        <f t="shared" si="59"/>
        <v>Loss</v>
      </c>
      <c r="H1544" t="str">
        <f t="shared" si="58"/>
        <v/>
      </c>
      <c r="I1544" t="str">
        <f t="shared" si="58"/>
        <v/>
      </c>
      <c r="J1544" t="str">
        <f t="shared" si="58"/>
        <v/>
      </c>
      <c r="K1544" t="str">
        <f t="shared" si="58"/>
        <v/>
      </c>
    </row>
    <row r="1545" spans="1:11" x14ac:dyDescent="0.2">
      <c r="A1545" s="2">
        <v>26</v>
      </c>
      <c r="B1545" s="2" t="s">
        <v>31</v>
      </c>
      <c r="C1545" s="2">
        <v>245.46</v>
      </c>
      <c r="D1545" s="2" t="s">
        <v>29</v>
      </c>
      <c r="E1545">
        <v>2015</v>
      </c>
      <c r="F1545" t="str">
        <f t="shared" si="59"/>
        <v>Profit</v>
      </c>
      <c r="H1545" t="str">
        <f t="shared" si="58"/>
        <v/>
      </c>
      <c r="I1545" t="str">
        <f t="shared" si="58"/>
        <v/>
      </c>
      <c r="J1545" t="str">
        <f t="shared" si="58"/>
        <v/>
      </c>
      <c r="K1545" t="str">
        <f t="shared" si="58"/>
        <v/>
      </c>
    </row>
    <row r="1546" spans="1:11" x14ac:dyDescent="0.2">
      <c r="A1546" s="2">
        <v>35</v>
      </c>
      <c r="B1546" s="2" t="s">
        <v>24</v>
      </c>
      <c r="C1546" s="2">
        <v>-23.96</v>
      </c>
      <c r="D1546" s="2" t="s">
        <v>38</v>
      </c>
      <c r="E1546">
        <v>2015</v>
      </c>
      <c r="F1546" t="str">
        <f t="shared" si="59"/>
        <v>Loss</v>
      </c>
      <c r="H1546" t="str">
        <f t="shared" si="58"/>
        <v/>
      </c>
      <c r="I1546" t="str">
        <f t="shared" si="58"/>
        <v/>
      </c>
      <c r="J1546" t="str">
        <f t="shared" si="58"/>
        <v/>
      </c>
      <c r="K1546" t="str">
        <f t="shared" si="58"/>
        <v/>
      </c>
    </row>
    <row r="1547" spans="1:11" x14ac:dyDescent="0.2">
      <c r="A1547" s="2">
        <v>1</v>
      </c>
      <c r="B1547" s="2" t="s">
        <v>24</v>
      </c>
      <c r="C1547" s="2">
        <v>-11.14</v>
      </c>
      <c r="D1547" s="2" t="s">
        <v>22</v>
      </c>
      <c r="E1547">
        <v>2015</v>
      </c>
      <c r="F1547" t="str">
        <f t="shared" si="59"/>
        <v>Loss</v>
      </c>
      <c r="H1547" t="str">
        <f t="shared" si="58"/>
        <v/>
      </c>
      <c r="I1547" t="str">
        <f t="shared" si="58"/>
        <v/>
      </c>
      <c r="J1547" t="str">
        <f t="shared" si="58"/>
        <v/>
      </c>
      <c r="K1547" t="str">
        <f t="shared" si="58"/>
        <v/>
      </c>
    </row>
    <row r="1548" spans="1:11" x14ac:dyDescent="0.2">
      <c r="A1548" s="2">
        <v>41</v>
      </c>
      <c r="B1548" s="2" t="s">
        <v>24</v>
      </c>
      <c r="C1548" s="2">
        <v>184.26</v>
      </c>
      <c r="D1548" s="2" t="s">
        <v>29</v>
      </c>
      <c r="E1548">
        <v>2015</v>
      </c>
      <c r="F1548" t="str">
        <f t="shared" si="59"/>
        <v>Profit</v>
      </c>
      <c r="H1548" t="str">
        <f t="shared" si="58"/>
        <v/>
      </c>
      <c r="I1548" t="str">
        <f t="shared" si="58"/>
        <v/>
      </c>
      <c r="J1548" t="str">
        <f t="shared" si="58"/>
        <v/>
      </c>
      <c r="K1548" t="str">
        <f t="shared" si="58"/>
        <v/>
      </c>
    </row>
    <row r="1549" spans="1:11" x14ac:dyDescent="0.2">
      <c r="A1549" s="2">
        <v>10</v>
      </c>
      <c r="B1549" s="2" t="s">
        <v>24</v>
      </c>
      <c r="C1549" s="2">
        <v>13.18</v>
      </c>
      <c r="D1549" s="2" t="s">
        <v>29</v>
      </c>
      <c r="E1549">
        <v>2015</v>
      </c>
      <c r="F1549" t="str">
        <f t="shared" si="59"/>
        <v>Profit</v>
      </c>
      <c r="H1549" t="str">
        <f t="shared" si="58"/>
        <v/>
      </c>
      <c r="I1549" t="str">
        <f t="shared" si="58"/>
        <v/>
      </c>
      <c r="J1549" t="str">
        <f t="shared" si="58"/>
        <v/>
      </c>
      <c r="K1549" t="str">
        <f t="shared" si="58"/>
        <v/>
      </c>
    </row>
    <row r="1550" spans="1:11" x14ac:dyDescent="0.2">
      <c r="A1550" s="2">
        <v>35</v>
      </c>
      <c r="B1550" s="2" t="s">
        <v>31</v>
      </c>
      <c r="C1550" s="2">
        <v>313.52</v>
      </c>
      <c r="D1550" s="2" t="s">
        <v>29</v>
      </c>
      <c r="E1550">
        <v>2015</v>
      </c>
      <c r="F1550" t="str">
        <f t="shared" si="59"/>
        <v>Profit</v>
      </c>
      <c r="H1550" t="str">
        <f t="shared" si="58"/>
        <v/>
      </c>
      <c r="I1550" t="str">
        <f t="shared" si="58"/>
        <v/>
      </c>
      <c r="J1550" t="str">
        <f t="shared" si="58"/>
        <v/>
      </c>
      <c r="K1550" t="str">
        <f t="shared" si="58"/>
        <v/>
      </c>
    </row>
    <row r="1551" spans="1:11" x14ac:dyDescent="0.2">
      <c r="A1551" s="2">
        <v>22</v>
      </c>
      <c r="B1551" s="2" t="s">
        <v>45</v>
      </c>
      <c r="C1551" s="2">
        <v>332.37</v>
      </c>
      <c r="D1551" s="2" t="s">
        <v>29</v>
      </c>
      <c r="E1551">
        <v>2015</v>
      </c>
      <c r="F1551" t="str">
        <f t="shared" si="59"/>
        <v>Profit</v>
      </c>
      <c r="H1551" t="str">
        <f t="shared" si="58"/>
        <v/>
      </c>
      <c r="I1551" t="str">
        <f t="shared" si="58"/>
        <v/>
      </c>
      <c r="J1551" t="str">
        <f t="shared" si="58"/>
        <v/>
      </c>
      <c r="K1551" t="str">
        <f t="shared" si="58"/>
        <v/>
      </c>
    </row>
    <row r="1552" spans="1:11" x14ac:dyDescent="0.2">
      <c r="A1552" s="2">
        <v>5</v>
      </c>
      <c r="B1552" s="2" t="s">
        <v>31</v>
      </c>
      <c r="C1552" s="2">
        <v>-648.09</v>
      </c>
      <c r="D1552" s="2" t="s">
        <v>22</v>
      </c>
      <c r="E1552">
        <v>2015</v>
      </c>
      <c r="F1552" t="str">
        <f t="shared" si="59"/>
        <v>Loss</v>
      </c>
      <c r="H1552" t="str">
        <f t="shared" si="58"/>
        <v>Loss</v>
      </c>
      <c r="I1552" t="str">
        <f t="shared" si="58"/>
        <v/>
      </c>
      <c r="J1552" t="str">
        <f t="shared" si="58"/>
        <v/>
      </c>
      <c r="K1552" t="str">
        <f t="shared" si="58"/>
        <v/>
      </c>
    </row>
    <row r="1553" spans="1:11" x14ac:dyDescent="0.2">
      <c r="A1553" s="2">
        <v>41</v>
      </c>
      <c r="B1553" s="2" t="s">
        <v>45</v>
      </c>
      <c r="C1553" s="2">
        <v>-1699.49</v>
      </c>
      <c r="D1553" s="2" t="s">
        <v>29</v>
      </c>
      <c r="E1553">
        <v>2015</v>
      </c>
      <c r="F1553" t="str">
        <f t="shared" si="59"/>
        <v>Loss</v>
      </c>
      <c r="H1553" t="str">
        <f t="shared" si="58"/>
        <v/>
      </c>
      <c r="I1553" t="str">
        <f t="shared" si="58"/>
        <v/>
      </c>
      <c r="J1553" t="str">
        <f t="shared" si="58"/>
        <v/>
      </c>
      <c r="K1553" t="str">
        <f t="shared" si="58"/>
        <v/>
      </c>
    </row>
    <row r="1554" spans="1:11" x14ac:dyDescent="0.2">
      <c r="A1554" s="2">
        <v>7</v>
      </c>
      <c r="B1554" s="2" t="s">
        <v>24</v>
      </c>
      <c r="C1554" s="2">
        <v>-11.06</v>
      </c>
      <c r="D1554" s="2" t="s">
        <v>29</v>
      </c>
      <c r="E1554">
        <v>2015</v>
      </c>
      <c r="F1554" t="str">
        <f t="shared" si="59"/>
        <v>Loss</v>
      </c>
      <c r="H1554" t="str">
        <f t="shared" si="58"/>
        <v/>
      </c>
      <c r="I1554" t="str">
        <f t="shared" si="58"/>
        <v/>
      </c>
      <c r="J1554" t="str">
        <f t="shared" si="58"/>
        <v/>
      </c>
      <c r="K1554" t="str">
        <f t="shared" si="58"/>
        <v/>
      </c>
    </row>
    <row r="1555" spans="1:11" x14ac:dyDescent="0.2">
      <c r="A1555" s="2">
        <v>7</v>
      </c>
      <c r="B1555" s="2" t="s">
        <v>45</v>
      </c>
      <c r="C1555" s="2">
        <v>-536.47</v>
      </c>
      <c r="D1555" s="2" t="s">
        <v>66</v>
      </c>
      <c r="E1555">
        <v>2015</v>
      </c>
      <c r="F1555" t="str">
        <f t="shared" si="59"/>
        <v>Loss</v>
      </c>
      <c r="H1555" t="str">
        <f t="shared" si="58"/>
        <v/>
      </c>
      <c r="I1555" t="str">
        <f t="shared" si="58"/>
        <v/>
      </c>
      <c r="J1555" t="str">
        <f t="shared" si="58"/>
        <v/>
      </c>
      <c r="K1555" t="str">
        <f t="shared" si="58"/>
        <v/>
      </c>
    </row>
    <row r="1556" spans="1:11" x14ac:dyDescent="0.2">
      <c r="A1556" s="2">
        <v>41</v>
      </c>
      <c r="B1556" s="2" t="s">
        <v>24</v>
      </c>
      <c r="C1556" s="2">
        <v>-146.53</v>
      </c>
      <c r="D1556" s="2" t="s">
        <v>38</v>
      </c>
      <c r="E1556">
        <v>2015</v>
      </c>
      <c r="F1556" t="str">
        <f t="shared" si="59"/>
        <v>Loss</v>
      </c>
      <c r="H1556" t="str">
        <f t="shared" si="58"/>
        <v/>
      </c>
      <c r="I1556" t="str">
        <f t="shared" si="58"/>
        <v/>
      </c>
      <c r="J1556" t="str">
        <f t="shared" si="58"/>
        <v/>
      </c>
      <c r="K1556" t="str">
        <f t="shared" si="58"/>
        <v/>
      </c>
    </row>
    <row r="1557" spans="1:11" x14ac:dyDescent="0.2">
      <c r="A1557" s="2">
        <v>16</v>
      </c>
      <c r="B1557" s="2" t="s">
        <v>24</v>
      </c>
      <c r="C1557" s="2">
        <v>-46.74</v>
      </c>
      <c r="D1557" s="2" t="s">
        <v>22</v>
      </c>
      <c r="E1557">
        <v>2015</v>
      </c>
      <c r="F1557" t="str">
        <f t="shared" si="59"/>
        <v>Loss</v>
      </c>
      <c r="H1557" t="str">
        <f t="shared" si="58"/>
        <v/>
      </c>
      <c r="I1557" t="str">
        <f t="shared" si="58"/>
        <v/>
      </c>
      <c r="J1557" t="str">
        <f t="shared" si="58"/>
        <v/>
      </c>
      <c r="K1557" t="str">
        <f t="shared" si="58"/>
        <v/>
      </c>
    </row>
    <row r="1558" spans="1:11" x14ac:dyDescent="0.2">
      <c r="A1558" s="2">
        <v>46</v>
      </c>
      <c r="B1558" s="2" t="s">
        <v>31</v>
      </c>
      <c r="C1558" s="2">
        <v>623.47</v>
      </c>
      <c r="D1558" s="2" t="s">
        <v>29</v>
      </c>
      <c r="E1558">
        <v>2015</v>
      </c>
      <c r="F1558" t="str">
        <f t="shared" si="59"/>
        <v>Profit</v>
      </c>
      <c r="H1558" t="str">
        <f t="shared" si="58"/>
        <v/>
      </c>
      <c r="I1558" t="str">
        <f t="shared" si="58"/>
        <v/>
      </c>
      <c r="J1558" t="str">
        <f t="shared" si="58"/>
        <v/>
      </c>
      <c r="K1558" t="str">
        <f t="shared" si="58"/>
        <v/>
      </c>
    </row>
    <row r="1559" spans="1:11" x14ac:dyDescent="0.2">
      <c r="A1559" s="2">
        <v>33</v>
      </c>
      <c r="B1559" s="2" t="s">
        <v>24</v>
      </c>
      <c r="C1559" s="2">
        <v>52.92</v>
      </c>
      <c r="D1559" s="2" t="s">
        <v>29</v>
      </c>
      <c r="E1559">
        <v>2015</v>
      </c>
      <c r="F1559" t="str">
        <f t="shared" si="59"/>
        <v>Profit</v>
      </c>
      <c r="H1559" t="str">
        <f t="shared" si="58"/>
        <v/>
      </c>
      <c r="I1559" t="str">
        <f t="shared" si="58"/>
        <v/>
      </c>
      <c r="J1559" t="str">
        <f t="shared" si="58"/>
        <v/>
      </c>
      <c r="K1559" t="str">
        <f t="shared" ref="H1559:K1622" si="60">IF($D1559=K$1,IF($B1559="Technology",IF($A1559&lt;11,$F1559,""),""),"")</f>
        <v/>
      </c>
    </row>
    <row r="1560" spans="1:11" x14ac:dyDescent="0.2">
      <c r="A1560" s="2">
        <v>43</v>
      </c>
      <c r="B1560" s="2" t="s">
        <v>31</v>
      </c>
      <c r="C1560" s="2">
        <v>1030.6300000000001</v>
      </c>
      <c r="D1560" s="2" t="s">
        <v>29</v>
      </c>
      <c r="E1560">
        <v>2015</v>
      </c>
      <c r="F1560" t="str">
        <f t="shared" si="59"/>
        <v>Profit</v>
      </c>
      <c r="H1560" t="str">
        <f t="shared" si="60"/>
        <v/>
      </c>
      <c r="I1560" t="str">
        <f t="shared" si="60"/>
        <v/>
      </c>
      <c r="J1560" t="str">
        <f t="shared" si="60"/>
        <v/>
      </c>
      <c r="K1560" t="str">
        <f t="shared" si="60"/>
        <v/>
      </c>
    </row>
    <row r="1561" spans="1:11" x14ac:dyDescent="0.2">
      <c r="A1561" s="2">
        <v>23</v>
      </c>
      <c r="B1561" s="2" t="s">
        <v>31</v>
      </c>
      <c r="C1561" s="2">
        <v>-229.39</v>
      </c>
      <c r="D1561" s="2" t="s">
        <v>22</v>
      </c>
      <c r="E1561">
        <v>2015</v>
      </c>
      <c r="F1561" t="str">
        <f t="shared" si="59"/>
        <v>Loss</v>
      </c>
      <c r="H1561" t="str">
        <f t="shared" si="60"/>
        <v/>
      </c>
      <c r="I1561" t="str">
        <f t="shared" si="60"/>
        <v/>
      </c>
      <c r="J1561" t="str">
        <f t="shared" si="60"/>
        <v/>
      </c>
      <c r="K1561" t="str">
        <f t="shared" si="60"/>
        <v/>
      </c>
    </row>
    <row r="1562" spans="1:11" x14ac:dyDescent="0.2">
      <c r="A1562" s="2">
        <v>46</v>
      </c>
      <c r="B1562" s="2" t="s">
        <v>24</v>
      </c>
      <c r="C1562" s="2">
        <v>96.96</v>
      </c>
      <c r="D1562" s="2" t="s">
        <v>29</v>
      </c>
      <c r="E1562">
        <v>2015</v>
      </c>
      <c r="F1562" t="str">
        <f t="shared" si="59"/>
        <v>Profit</v>
      </c>
      <c r="H1562" t="str">
        <f t="shared" si="60"/>
        <v/>
      </c>
      <c r="I1562" t="str">
        <f t="shared" si="60"/>
        <v/>
      </c>
      <c r="J1562" t="str">
        <f t="shared" si="60"/>
        <v/>
      </c>
      <c r="K1562" t="str">
        <f t="shared" si="60"/>
        <v/>
      </c>
    </row>
    <row r="1563" spans="1:11" x14ac:dyDescent="0.2">
      <c r="A1563" s="2">
        <v>45</v>
      </c>
      <c r="B1563" s="2" t="s">
        <v>24</v>
      </c>
      <c r="C1563" s="2">
        <v>-3.96</v>
      </c>
      <c r="D1563" s="2" t="s">
        <v>29</v>
      </c>
      <c r="E1563">
        <v>2015</v>
      </c>
      <c r="F1563" t="str">
        <f t="shared" si="59"/>
        <v>Loss</v>
      </c>
      <c r="H1563" t="str">
        <f t="shared" si="60"/>
        <v/>
      </c>
      <c r="I1563" t="str">
        <f t="shared" si="60"/>
        <v/>
      </c>
      <c r="J1563" t="str">
        <f t="shared" si="60"/>
        <v/>
      </c>
      <c r="K1563" t="str">
        <f t="shared" si="60"/>
        <v/>
      </c>
    </row>
    <row r="1564" spans="1:11" x14ac:dyDescent="0.2">
      <c r="A1564" s="2">
        <v>38</v>
      </c>
      <c r="B1564" s="2" t="s">
        <v>31</v>
      </c>
      <c r="C1564" s="2">
        <v>330.33</v>
      </c>
      <c r="D1564" s="2" t="s">
        <v>22</v>
      </c>
      <c r="E1564">
        <v>2015</v>
      </c>
      <c r="F1564" t="str">
        <f t="shared" si="59"/>
        <v>Profit</v>
      </c>
      <c r="H1564" t="str">
        <f t="shared" si="60"/>
        <v/>
      </c>
      <c r="I1564" t="str">
        <f t="shared" si="60"/>
        <v/>
      </c>
      <c r="J1564" t="str">
        <f t="shared" si="60"/>
        <v/>
      </c>
      <c r="K1564" t="str">
        <f t="shared" si="60"/>
        <v/>
      </c>
    </row>
    <row r="1565" spans="1:11" x14ac:dyDescent="0.2">
      <c r="A1565" s="2">
        <v>21</v>
      </c>
      <c r="B1565" s="2" t="s">
        <v>31</v>
      </c>
      <c r="C1565" s="2">
        <v>26.47</v>
      </c>
      <c r="D1565" s="2" t="s">
        <v>38</v>
      </c>
      <c r="E1565">
        <v>2015</v>
      </c>
      <c r="F1565" t="str">
        <f t="shared" si="59"/>
        <v>Profit</v>
      </c>
      <c r="H1565" t="str">
        <f t="shared" si="60"/>
        <v/>
      </c>
      <c r="I1565" t="str">
        <f t="shared" si="60"/>
        <v/>
      </c>
      <c r="J1565" t="str">
        <f t="shared" si="60"/>
        <v/>
      </c>
      <c r="K1565" t="str">
        <f t="shared" si="60"/>
        <v/>
      </c>
    </row>
    <row r="1566" spans="1:11" x14ac:dyDescent="0.2">
      <c r="A1566" s="2">
        <v>12</v>
      </c>
      <c r="B1566" s="2" t="s">
        <v>31</v>
      </c>
      <c r="C1566" s="2">
        <v>-104.51</v>
      </c>
      <c r="D1566" s="2" t="s">
        <v>38</v>
      </c>
      <c r="E1566">
        <v>2015</v>
      </c>
      <c r="F1566" t="str">
        <f t="shared" si="59"/>
        <v>Loss</v>
      </c>
      <c r="H1566" t="str">
        <f t="shared" si="60"/>
        <v/>
      </c>
      <c r="I1566" t="str">
        <f t="shared" si="60"/>
        <v/>
      </c>
      <c r="J1566" t="str">
        <f t="shared" si="60"/>
        <v/>
      </c>
      <c r="K1566" t="str">
        <f t="shared" si="60"/>
        <v/>
      </c>
    </row>
    <row r="1567" spans="1:11" x14ac:dyDescent="0.2">
      <c r="A1567" s="2">
        <v>46</v>
      </c>
      <c r="B1567" s="2" t="s">
        <v>45</v>
      </c>
      <c r="C1567" s="2">
        <v>211.96</v>
      </c>
      <c r="D1567" s="2" t="s">
        <v>38</v>
      </c>
      <c r="E1567">
        <v>2015</v>
      </c>
      <c r="F1567" t="str">
        <f t="shared" si="59"/>
        <v>Profit</v>
      </c>
      <c r="H1567" t="str">
        <f t="shared" si="60"/>
        <v/>
      </c>
      <c r="I1567" t="str">
        <f t="shared" si="60"/>
        <v/>
      </c>
      <c r="J1567" t="str">
        <f t="shared" si="60"/>
        <v/>
      </c>
      <c r="K1567" t="str">
        <f t="shared" si="60"/>
        <v/>
      </c>
    </row>
    <row r="1568" spans="1:11" x14ac:dyDescent="0.2">
      <c r="A1568" s="2">
        <v>32</v>
      </c>
      <c r="B1568" s="2" t="s">
        <v>24</v>
      </c>
      <c r="C1568" s="2">
        <v>26.22</v>
      </c>
      <c r="D1568" s="2" t="s">
        <v>38</v>
      </c>
      <c r="E1568">
        <v>2015</v>
      </c>
      <c r="F1568" t="str">
        <f t="shared" si="59"/>
        <v>Profit</v>
      </c>
      <c r="H1568" t="str">
        <f t="shared" si="60"/>
        <v/>
      </c>
      <c r="I1568" t="str">
        <f t="shared" si="60"/>
        <v/>
      </c>
      <c r="J1568" t="str">
        <f t="shared" si="60"/>
        <v/>
      </c>
      <c r="K1568" t="str">
        <f t="shared" si="60"/>
        <v/>
      </c>
    </row>
    <row r="1569" spans="1:11" x14ac:dyDescent="0.2">
      <c r="A1569" s="2">
        <v>35</v>
      </c>
      <c r="B1569" s="2" t="s">
        <v>31</v>
      </c>
      <c r="C1569" s="2">
        <v>315.97000000000003</v>
      </c>
      <c r="D1569" s="2" t="s">
        <v>38</v>
      </c>
      <c r="E1569">
        <v>2015</v>
      </c>
      <c r="F1569" t="str">
        <f t="shared" si="59"/>
        <v>Profit</v>
      </c>
      <c r="H1569" t="str">
        <f t="shared" si="60"/>
        <v/>
      </c>
      <c r="I1569" t="str">
        <f t="shared" si="60"/>
        <v/>
      </c>
      <c r="J1569" t="str">
        <f t="shared" si="60"/>
        <v/>
      </c>
      <c r="K1569" t="str">
        <f t="shared" si="60"/>
        <v/>
      </c>
    </row>
    <row r="1570" spans="1:11" x14ac:dyDescent="0.2">
      <c r="A1570" s="2">
        <v>7</v>
      </c>
      <c r="B1570" s="2" t="s">
        <v>45</v>
      </c>
      <c r="C1570" s="2">
        <v>19.97</v>
      </c>
      <c r="D1570" s="2" t="s">
        <v>29</v>
      </c>
      <c r="E1570">
        <v>2015</v>
      </c>
      <c r="F1570" t="str">
        <f t="shared" si="59"/>
        <v>Profit</v>
      </c>
      <c r="H1570" t="str">
        <f t="shared" si="60"/>
        <v/>
      </c>
      <c r="I1570" t="str">
        <f t="shared" si="60"/>
        <v/>
      </c>
      <c r="J1570" t="str">
        <f t="shared" si="60"/>
        <v/>
      </c>
      <c r="K1570" t="str">
        <f t="shared" si="60"/>
        <v/>
      </c>
    </row>
    <row r="1571" spans="1:11" x14ac:dyDescent="0.2">
      <c r="A1571" s="2">
        <v>48</v>
      </c>
      <c r="B1571" s="2" t="s">
        <v>24</v>
      </c>
      <c r="C1571" s="2">
        <v>68.900000000000006</v>
      </c>
      <c r="D1571" s="2" t="s">
        <v>29</v>
      </c>
      <c r="E1571">
        <v>2015</v>
      </c>
      <c r="F1571" t="str">
        <f t="shared" si="59"/>
        <v>Profit</v>
      </c>
      <c r="H1571" t="str">
        <f t="shared" si="60"/>
        <v/>
      </c>
      <c r="I1571" t="str">
        <f t="shared" si="60"/>
        <v/>
      </c>
      <c r="J1571" t="str">
        <f t="shared" si="60"/>
        <v/>
      </c>
      <c r="K1571" t="str">
        <f t="shared" si="60"/>
        <v/>
      </c>
    </row>
    <row r="1572" spans="1:11" x14ac:dyDescent="0.2">
      <c r="A1572" s="2">
        <v>37</v>
      </c>
      <c r="B1572" s="2" t="s">
        <v>24</v>
      </c>
      <c r="C1572" s="2">
        <v>43.98</v>
      </c>
      <c r="D1572" s="2" t="s">
        <v>29</v>
      </c>
      <c r="E1572">
        <v>2015</v>
      </c>
      <c r="F1572" t="str">
        <f t="shared" si="59"/>
        <v>Profit</v>
      </c>
      <c r="H1572" t="str">
        <f t="shared" si="60"/>
        <v/>
      </c>
      <c r="I1572" t="str">
        <f t="shared" si="60"/>
        <v/>
      </c>
      <c r="J1572" t="str">
        <f t="shared" si="60"/>
        <v/>
      </c>
      <c r="K1572" t="str">
        <f t="shared" si="60"/>
        <v/>
      </c>
    </row>
    <row r="1573" spans="1:11" x14ac:dyDescent="0.2">
      <c r="A1573" s="2">
        <v>11</v>
      </c>
      <c r="B1573" s="2" t="s">
        <v>24</v>
      </c>
      <c r="C1573" s="2">
        <v>1.51</v>
      </c>
      <c r="D1573" s="2" t="s">
        <v>29</v>
      </c>
      <c r="E1573">
        <v>2015</v>
      </c>
      <c r="F1573" t="str">
        <f t="shared" si="59"/>
        <v>Profit</v>
      </c>
      <c r="H1573" t="str">
        <f t="shared" si="60"/>
        <v/>
      </c>
      <c r="I1573" t="str">
        <f t="shared" si="60"/>
        <v/>
      </c>
      <c r="J1573" t="str">
        <f t="shared" si="60"/>
        <v/>
      </c>
      <c r="K1573" t="str">
        <f t="shared" si="60"/>
        <v/>
      </c>
    </row>
    <row r="1574" spans="1:11" x14ac:dyDescent="0.2">
      <c r="A1574" s="2">
        <v>6</v>
      </c>
      <c r="B1574" s="2" t="s">
        <v>45</v>
      </c>
      <c r="C1574" s="2">
        <v>-347.56</v>
      </c>
      <c r="D1574" s="2" t="s">
        <v>22</v>
      </c>
      <c r="E1574">
        <v>2015</v>
      </c>
      <c r="F1574" t="str">
        <f t="shared" si="59"/>
        <v>Loss</v>
      </c>
      <c r="H1574" t="str">
        <f t="shared" si="60"/>
        <v/>
      </c>
      <c r="I1574" t="str">
        <f t="shared" si="60"/>
        <v/>
      </c>
      <c r="J1574" t="str">
        <f t="shared" si="60"/>
        <v/>
      </c>
      <c r="K1574" t="str">
        <f t="shared" si="60"/>
        <v/>
      </c>
    </row>
    <row r="1575" spans="1:11" x14ac:dyDescent="0.2">
      <c r="A1575" s="2">
        <v>8</v>
      </c>
      <c r="B1575" s="2" t="s">
        <v>31</v>
      </c>
      <c r="C1575" s="2">
        <v>-218.49</v>
      </c>
      <c r="D1575" s="2" t="s">
        <v>29</v>
      </c>
      <c r="E1575">
        <v>2015</v>
      </c>
      <c r="F1575" t="str">
        <f t="shared" si="59"/>
        <v>Loss</v>
      </c>
      <c r="H1575" t="str">
        <f t="shared" si="60"/>
        <v/>
      </c>
      <c r="I1575" t="str">
        <f t="shared" si="60"/>
        <v>Loss</v>
      </c>
      <c r="J1575" t="str">
        <f t="shared" si="60"/>
        <v/>
      </c>
      <c r="K1575" t="str">
        <f t="shared" si="60"/>
        <v/>
      </c>
    </row>
    <row r="1576" spans="1:11" x14ac:dyDescent="0.2">
      <c r="A1576" s="2">
        <v>38</v>
      </c>
      <c r="B1576" s="2" t="s">
        <v>45</v>
      </c>
      <c r="C1576" s="2">
        <v>416.5</v>
      </c>
      <c r="D1576" s="2" t="s">
        <v>38</v>
      </c>
      <c r="E1576">
        <v>2015</v>
      </c>
      <c r="F1576" t="str">
        <f t="shared" si="59"/>
        <v>Profit</v>
      </c>
      <c r="H1576" t="str">
        <f t="shared" si="60"/>
        <v/>
      </c>
      <c r="I1576" t="str">
        <f t="shared" si="60"/>
        <v/>
      </c>
      <c r="J1576" t="str">
        <f t="shared" si="60"/>
        <v/>
      </c>
      <c r="K1576" t="str">
        <f t="shared" si="60"/>
        <v/>
      </c>
    </row>
    <row r="1577" spans="1:11" x14ac:dyDescent="0.2">
      <c r="A1577" s="2">
        <v>44</v>
      </c>
      <c r="B1577" s="2" t="s">
        <v>24</v>
      </c>
      <c r="C1577" s="2">
        <v>8924.14</v>
      </c>
      <c r="D1577" s="2" t="s">
        <v>38</v>
      </c>
      <c r="E1577">
        <v>2015</v>
      </c>
      <c r="F1577" t="str">
        <f t="shared" si="59"/>
        <v>Profit</v>
      </c>
      <c r="H1577" t="str">
        <f t="shared" si="60"/>
        <v/>
      </c>
      <c r="I1577" t="str">
        <f t="shared" si="60"/>
        <v/>
      </c>
      <c r="J1577" t="str">
        <f t="shared" si="60"/>
        <v/>
      </c>
      <c r="K1577" t="str">
        <f t="shared" si="60"/>
        <v/>
      </c>
    </row>
    <row r="1578" spans="1:11" x14ac:dyDescent="0.2">
      <c r="A1578" s="2">
        <v>48</v>
      </c>
      <c r="B1578" s="2" t="s">
        <v>24</v>
      </c>
      <c r="C1578" s="2">
        <v>-230.72</v>
      </c>
      <c r="D1578" s="2" t="s">
        <v>38</v>
      </c>
      <c r="E1578">
        <v>2015</v>
      </c>
      <c r="F1578" t="str">
        <f t="shared" si="59"/>
        <v>Loss</v>
      </c>
      <c r="H1578" t="str">
        <f t="shared" si="60"/>
        <v/>
      </c>
      <c r="I1578" t="str">
        <f t="shared" si="60"/>
        <v/>
      </c>
      <c r="J1578" t="str">
        <f t="shared" si="60"/>
        <v/>
      </c>
      <c r="K1578" t="str">
        <f t="shared" si="60"/>
        <v/>
      </c>
    </row>
    <row r="1579" spans="1:11" x14ac:dyDescent="0.2">
      <c r="A1579" s="2">
        <v>38</v>
      </c>
      <c r="B1579" s="2" t="s">
        <v>24</v>
      </c>
      <c r="C1579" s="2">
        <v>2728.71</v>
      </c>
      <c r="D1579" s="2" t="s">
        <v>29</v>
      </c>
      <c r="E1579">
        <v>2015</v>
      </c>
      <c r="F1579" t="str">
        <f t="shared" si="59"/>
        <v>Profit</v>
      </c>
      <c r="H1579" t="str">
        <f t="shared" si="60"/>
        <v/>
      </c>
      <c r="I1579" t="str">
        <f t="shared" si="60"/>
        <v/>
      </c>
      <c r="J1579" t="str">
        <f t="shared" si="60"/>
        <v/>
      </c>
      <c r="K1579" t="str">
        <f t="shared" si="60"/>
        <v/>
      </c>
    </row>
    <row r="1580" spans="1:11" x14ac:dyDescent="0.2">
      <c r="A1580" s="2">
        <v>50</v>
      </c>
      <c r="B1580" s="2" t="s">
        <v>24</v>
      </c>
      <c r="C1580" s="2">
        <v>-85.02</v>
      </c>
      <c r="D1580" s="2" t="s">
        <v>29</v>
      </c>
      <c r="E1580">
        <v>2015</v>
      </c>
      <c r="F1580" t="str">
        <f t="shared" si="59"/>
        <v>Loss</v>
      </c>
      <c r="H1580" t="str">
        <f t="shared" si="60"/>
        <v/>
      </c>
      <c r="I1580" t="str">
        <f t="shared" si="60"/>
        <v/>
      </c>
      <c r="J1580" t="str">
        <f t="shared" si="60"/>
        <v/>
      </c>
      <c r="K1580" t="str">
        <f t="shared" si="60"/>
        <v/>
      </c>
    </row>
    <row r="1581" spans="1:11" x14ac:dyDescent="0.2">
      <c r="A1581" s="2">
        <v>28</v>
      </c>
      <c r="B1581" s="2" t="s">
        <v>31</v>
      </c>
      <c r="C1581" s="2">
        <v>420.95</v>
      </c>
      <c r="D1581" s="2" t="s">
        <v>22</v>
      </c>
      <c r="E1581">
        <v>2015</v>
      </c>
      <c r="F1581" t="str">
        <f t="shared" si="59"/>
        <v>Profit</v>
      </c>
      <c r="H1581" t="str">
        <f t="shared" si="60"/>
        <v/>
      </c>
      <c r="I1581" t="str">
        <f t="shared" si="60"/>
        <v/>
      </c>
      <c r="J1581" t="str">
        <f t="shared" si="60"/>
        <v/>
      </c>
      <c r="K1581" t="str">
        <f t="shared" si="60"/>
        <v/>
      </c>
    </row>
    <row r="1582" spans="1:11" x14ac:dyDescent="0.2">
      <c r="A1582" s="2">
        <v>13</v>
      </c>
      <c r="B1582" s="2" t="s">
        <v>45</v>
      </c>
      <c r="C1582" s="2">
        <v>-479.24</v>
      </c>
      <c r="D1582" s="2" t="s">
        <v>38</v>
      </c>
      <c r="E1582">
        <v>2015</v>
      </c>
      <c r="F1582" t="str">
        <f t="shared" si="59"/>
        <v>Loss</v>
      </c>
      <c r="H1582" t="str">
        <f t="shared" si="60"/>
        <v/>
      </c>
      <c r="I1582" t="str">
        <f t="shared" si="60"/>
        <v/>
      </c>
      <c r="J1582" t="str">
        <f t="shared" si="60"/>
        <v/>
      </c>
      <c r="K1582" t="str">
        <f t="shared" si="60"/>
        <v/>
      </c>
    </row>
    <row r="1583" spans="1:11" x14ac:dyDescent="0.2">
      <c r="A1583" s="2">
        <v>25</v>
      </c>
      <c r="B1583" s="2" t="s">
        <v>31</v>
      </c>
      <c r="C1583" s="2">
        <v>-84.16</v>
      </c>
      <c r="D1583" s="2" t="s">
        <v>38</v>
      </c>
      <c r="E1583">
        <v>2015</v>
      </c>
      <c r="F1583" t="str">
        <f t="shared" si="59"/>
        <v>Loss</v>
      </c>
      <c r="H1583" t="str">
        <f t="shared" si="60"/>
        <v/>
      </c>
      <c r="I1583" t="str">
        <f t="shared" si="60"/>
        <v/>
      </c>
      <c r="J1583" t="str">
        <f t="shared" si="60"/>
        <v/>
      </c>
      <c r="K1583" t="str">
        <f t="shared" si="60"/>
        <v/>
      </c>
    </row>
    <row r="1584" spans="1:11" x14ac:dyDescent="0.2">
      <c r="A1584" s="2">
        <v>4</v>
      </c>
      <c r="B1584" s="2" t="s">
        <v>31</v>
      </c>
      <c r="C1584" s="2">
        <v>-57.37</v>
      </c>
      <c r="D1584" s="2" t="s">
        <v>38</v>
      </c>
      <c r="E1584">
        <v>2015</v>
      </c>
      <c r="F1584" t="str">
        <f t="shared" si="59"/>
        <v>Loss</v>
      </c>
      <c r="H1584" t="str">
        <f t="shared" si="60"/>
        <v/>
      </c>
      <c r="I1584" t="str">
        <f t="shared" si="60"/>
        <v/>
      </c>
      <c r="J1584" t="str">
        <f t="shared" si="60"/>
        <v>Loss</v>
      </c>
      <c r="K1584" t="str">
        <f t="shared" si="60"/>
        <v/>
      </c>
    </row>
    <row r="1585" spans="1:11" x14ac:dyDescent="0.2">
      <c r="A1585" s="2">
        <v>28</v>
      </c>
      <c r="B1585" s="2" t="s">
        <v>24</v>
      </c>
      <c r="C1585" s="2">
        <v>-79.290000000000006</v>
      </c>
      <c r="D1585" s="2" t="s">
        <v>22</v>
      </c>
      <c r="E1585">
        <v>2015</v>
      </c>
      <c r="F1585" t="str">
        <f t="shared" si="59"/>
        <v>Loss</v>
      </c>
      <c r="H1585" t="str">
        <f t="shared" si="60"/>
        <v/>
      </c>
      <c r="I1585" t="str">
        <f t="shared" si="60"/>
        <v/>
      </c>
      <c r="J1585" t="str">
        <f t="shared" si="60"/>
        <v/>
      </c>
      <c r="K1585" t="str">
        <f t="shared" si="60"/>
        <v/>
      </c>
    </row>
    <row r="1586" spans="1:11" x14ac:dyDescent="0.2">
      <c r="A1586" s="2">
        <v>10</v>
      </c>
      <c r="B1586" s="2" t="s">
        <v>45</v>
      </c>
      <c r="C1586" s="2">
        <v>1039.94</v>
      </c>
      <c r="D1586" s="2" t="s">
        <v>38</v>
      </c>
      <c r="E1586">
        <v>2015</v>
      </c>
      <c r="F1586" t="str">
        <f t="shared" si="59"/>
        <v>Profit</v>
      </c>
      <c r="H1586" t="str">
        <f t="shared" si="60"/>
        <v/>
      </c>
      <c r="I1586" t="str">
        <f t="shared" si="60"/>
        <v/>
      </c>
      <c r="J1586" t="str">
        <f t="shared" si="60"/>
        <v/>
      </c>
      <c r="K1586" t="str">
        <f t="shared" si="60"/>
        <v/>
      </c>
    </row>
    <row r="1587" spans="1:11" x14ac:dyDescent="0.2">
      <c r="A1587" s="2">
        <v>41</v>
      </c>
      <c r="B1587" s="2" t="s">
        <v>31</v>
      </c>
      <c r="C1587" s="2">
        <v>9796.44</v>
      </c>
      <c r="D1587" s="2" t="s">
        <v>38</v>
      </c>
      <c r="E1587">
        <v>2015</v>
      </c>
      <c r="F1587" t="str">
        <f t="shared" si="59"/>
        <v>Profit</v>
      </c>
      <c r="H1587" t="str">
        <f t="shared" si="60"/>
        <v/>
      </c>
      <c r="I1587" t="str">
        <f t="shared" si="60"/>
        <v/>
      </c>
      <c r="J1587" t="str">
        <f t="shared" si="60"/>
        <v/>
      </c>
      <c r="K1587" t="str">
        <f t="shared" si="60"/>
        <v/>
      </c>
    </row>
    <row r="1588" spans="1:11" x14ac:dyDescent="0.2">
      <c r="A1588" s="2">
        <v>36</v>
      </c>
      <c r="B1588" s="2" t="s">
        <v>24</v>
      </c>
      <c r="C1588" s="2">
        <v>630.04</v>
      </c>
      <c r="D1588" s="2" t="s">
        <v>29</v>
      </c>
      <c r="E1588">
        <v>2015</v>
      </c>
      <c r="F1588" t="str">
        <f t="shared" si="59"/>
        <v>Profit</v>
      </c>
      <c r="H1588" t="str">
        <f t="shared" si="60"/>
        <v/>
      </c>
      <c r="I1588" t="str">
        <f t="shared" si="60"/>
        <v/>
      </c>
      <c r="J1588" t="str">
        <f t="shared" si="60"/>
        <v/>
      </c>
      <c r="K1588" t="str">
        <f t="shared" si="60"/>
        <v/>
      </c>
    </row>
    <row r="1589" spans="1:11" x14ac:dyDescent="0.2">
      <c r="A1589" s="2">
        <v>46</v>
      </c>
      <c r="B1589" s="2" t="s">
        <v>24</v>
      </c>
      <c r="C1589" s="2">
        <v>129.63999999999999</v>
      </c>
      <c r="D1589" s="2" t="s">
        <v>29</v>
      </c>
      <c r="E1589">
        <v>2015</v>
      </c>
      <c r="F1589" t="str">
        <f t="shared" si="59"/>
        <v>Profit</v>
      </c>
      <c r="H1589" t="str">
        <f t="shared" si="60"/>
        <v/>
      </c>
      <c r="I1589" t="str">
        <f t="shared" si="60"/>
        <v/>
      </c>
      <c r="J1589" t="str">
        <f t="shared" si="60"/>
        <v/>
      </c>
      <c r="K1589" t="str">
        <f t="shared" si="60"/>
        <v/>
      </c>
    </row>
    <row r="1590" spans="1:11" x14ac:dyDescent="0.2">
      <c r="A1590" s="2">
        <v>6</v>
      </c>
      <c r="B1590" s="2" t="s">
        <v>24</v>
      </c>
      <c r="C1590" s="2">
        <v>-36.979999999999997</v>
      </c>
      <c r="D1590" s="2" t="s">
        <v>66</v>
      </c>
      <c r="E1590">
        <v>2015</v>
      </c>
      <c r="F1590" t="str">
        <f t="shared" si="59"/>
        <v>Loss</v>
      </c>
      <c r="H1590" t="str">
        <f t="shared" si="60"/>
        <v/>
      </c>
      <c r="I1590" t="str">
        <f t="shared" si="60"/>
        <v/>
      </c>
      <c r="J1590" t="str">
        <f t="shared" si="60"/>
        <v/>
      </c>
      <c r="K1590" t="str">
        <f t="shared" si="60"/>
        <v/>
      </c>
    </row>
    <row r="1591" spans="1:11" x14ac:dyDescent="0.2">
      <c r="A1591" s="2">
        <v>3</v>
      </c>
      <c r="B1591" s="2" t="s">
        <v>24</v>
      </c>
      <c r="C1591" s="2">
        <v>-10.199999999999999</v>
      </c>
      <c r="D1591" s="2" t="s">
        <v>38</v>
      </c>
      <c r="E1591">
        <v>2015</v>
      </c>
      <c r="F1591" t="str">
        <f t="shared" si="59"/>
        <v>Loss</v>
      </c>
      <c r="H1591" t="str">
        <f t="shared" si="60"/>
        <v/>
      </c>
      <c r="I1591" t="str">
        <f t="shared" si="60"/>
        <v/>
      </c>
      <c r="J1591" t="str">
        <f t="shared" si="60"/>
        <v/>
      </c>
      <c r="K1591" t="str">
        <f t="shared" si="60"/>
        <v/>
      </c>
    </row>
    <row r="1592" spans="1:11" x14ac:dyDescent="0.2">
      <c r="A1592" s="2">
        <v>9</v>
      </c>
      <c r="B1592" s="2" t="s">
        <v>24</v>
      </c>
      <c r="C1592" s="2">
        <v>10.74</v>
      </c>
      <c r="D1592" s="2" t="s">
        <v>38</v>
      </c>
      <c r="E1592">
        <v>2015</v>
      </c>
      <c r="F1592" t="str">
        <f t="shared" si="59"/>
        <v>Profit</v>
      </c>
      <c r="H1592" t="str">
        <f t="shared" si="60"/>
        <v/>
      </c>
      <c r="I1592" t="str">
        <f t="shared" si="60"/>
        <v/>
      </c>
      <c r="J1592" t="str">
        <f t="shared" si="60"/>
        <v/>
      </c>
      <c r="K1592" t="str">
        <f t="shared" si="60"/>
        <v/>
      </c>
    </row>
    <row r="1593" spans="1:11" x14ac:dyDescent="0.2">
      <c r="A1593" s="2">
        <v>25</v>
      </c>
      <c r="B1593" s="2" t="s">
        <v>24</v>
      </c>
      <c r="C1593" s="2">
        <v>-37.049999999999997</v>
      </c>
      <c r="D1593" s="2" t="s">
        <v>38</v>
      </c>
      <c r="E1593">
        <v>2015</v>
      </c>
      <c r="F1593" t="str">
        <f t="shared" si="59"/>
        <v>Loss</v>
      </c>
      <c r="H1593" t="str">
        <f t="shared" si="60"/>
        <v/>
      </c>
      <c r="I1593" t="str">
        <f t="shared" si="60"/>
        <v/>
      </c>
      <c r="J1593" t="str">
        <f t="shared" si="60"/>
        <v/>
      </c>
      <c r="K1593" t="str">
        <f t="shared" si="60"/>
        <v/>
      </c>
    </row>
    <row r="1594" spans="1:11" x14ac:dyDescent="0.2">
      <c r="A1594" s="2">
        <v>19</v>
      </c>
      <c r="B1594" s="2" t="s">
        <v>24</v>
      </c>
      <c r="C1594" s="2">
        <v>55.53</v>
      </c>
      <c r="D1594" s="2" t="s">
        <v>29</v>
      </c>
      <c r="E1594">
        <v>2015</v>
      </c>
      <c r="F1594" t="str">
        <f t="shared" si="59"/>
        <v>Profit</v>
      </c>
      <c r="H1594" t="str">
        <f t="shared" si="60"/>
        <v/>
      </c>
      <c r="I1594" t="str">
        <f t="shared" si="60"/>
        <v/>
      </c>
      <c r="J1594" t="str">
        <f t="shared" si="60"/>
        <v/>
      </c>
      <c r="K1594" t="str">
        <f t="shared" si="60"/>
        <v/>
      </c>
    </row>
    <row r="1595" spans="1:11" x14ac:dyDescent="0.2">
      <c r="A1595" s="2">
        <v>35</v>
      </c>
      <c r="B1595" s="2" t="s">
        <v>31</v>
      </c>
      <c r="C1595" s="2">
        <v>509.75</v>
      </c>
      <c r="D1595" s="2" t="s">
        <v>29</v>
      </c>
      <c r="E1595">
        <v>2015</v>
      </c>
      <c r="F1595" t="str">
        <f t="shared" si="59"/>
        <v>Profit</v>
      </c>
      <c r="H1595" t="str">
        <f t="shared" si="60"/>
        <v/>
      </c>
      <c r="I1595" t="str">
        <f t="shared" si="60"/>
        <v/>
      </c>
      <c r="J1595" t="str">
        <f t="shared" si="60"/>
        <v/>
      </c>
      <c r="K1595" t="str">
        <f t="shared" si="60"/>
        <v/>
      </c>
    </row>
    <row r="1596" spans="1:11" x14ac:dyDescent="0.2">
      <c r="A1596" s="2">
        <v>37</v>
      </c>
      <c r="B1596" s="2" t="s">
        <v>24</v>
      </c>
      <c r="C1596" s="2">
        <v>646.24</v>
      </c>
      <c r="D1596" s="2" t="s">
        <v>22</v>
      </c>
      <c r="E1596">
        <v>2015</v>
      </c>
      <c r="F1596" t="str">
        <f t="shared" si="59"/>
        <v>Profit</v>
      </c>
      <c r="H1596" t="str">
        <f t="shared" si="60"/>
        <v/>
      </c>
      <c r="I1596" t="str">
        <f t="shared" si="60"/>
        <v/>
      </c>
      <c r="J1596" t="str">
        <f t="shared" si="60"/>
        <v/>
      </c>
      <c r="K1596" t="str">
        <f t="shared" si="60"/>
        <v/>
      </c>
    </row>
    <row r="1597" spans="1:11" x14ac:dyDescent="0.2">
      <c r="A1597" s="2">
        <v>30</v>
      </c>
      <c r="B1597" s="2" t="s">
        <v>45</v>
      </c>
      <c r="C1597" s="2">
        <v>160.38999999999999</v>
      </c>
      <c r="D1597" s="2" t="s">
        <v>22</v>
      </c>
      <c r="E1597">
        <v>2015</v>
      </c>
      <c r="F1597" t="str">
        <f t="shared" si="59"/>
        <v>Profit</v>
      </c>
      <c r="H1597" t="str">
        <f t="shared" si="60"/>
        <v/>
      </c>
      <c r="I1597" t="str">
        <f t="shared" si="60"/>
        <v/>
      </c>
      <c r="J1597" t="str">
        <f t="shared" si="60"/>
        <v/>
      </c>
      <c r="K1597" t="str">
        <f t="shared" si="60"/>
        <v/>
      </c>
    </row>
    <row r="1598" spans="1:11" x14ac:dyDescent="0.2">
      <c r="A1598" s="2">
        <v>24</v>
      </c>
      <c r="B1598" s="2" t="s">
        <v>31</v>
      </c>
      <c r="C1598" s="2">
        <v>320.89</v>
      </c>
      <c r="D1598" s="2" t="s">
        <v>22</v>
      </c>
      <c r="E1598">
        <v>2015</v>
      </c>
      <c r="F1598" t="str">
        <f t="shared" si="59"/>
        <v>Profit</v>
      </c>
      <c r="H1598" t="str">
        <f t="shared" si="60"/>
        <v/>
      </c>
      <c r="I1598" t="str">
        <f t="shared" si="60"/>
        <v/>
      </c>
      <c r="J1598" t="str">
        <f t="shared" si="60"/>
        <v/>
      </c>
      <c r="K1598" t="str">
        <f t="shared" si="60"/>
        <v/>
      </c>
    </row>
    <row r="1599" spans="1:11" x14ac:dyDescent="0.2">
      <c r="A1599" s="2">
        <v>49</v>
      </c>
      <c r="B1599" s="2" t="s">
        <v>24</v>
      </c>
      <c r="C1599" s="2">
        <v>-251.71</v>
      </c>
      <c r="D1599" s="2" t="s">
        <v>66</v>
      </c>
      <c r="E1599">
        <v>2015</v>
      </c>
      <c r="F1599" t="str">
        <f t="shared" si="59"/>
        <v>Loss</v>
      </c>
      <c r="H1599" t="str">
        <f t="shared" si="60"/>
        <v/>
      </c>
      <c r="I1599" t="str">
        <f t="shared" si="60"/>
        <v/>
      </c>
      <c r="J1599" t="str">
        <f t="shared" si="60"/>
        <v/>
      </c>
      <c r="K1599" t="str">
        <f t="shared" si="60"/>
        <v/>
      </c>
    </row>
    <row r="1600" spans="1:11" x14ac:dyDescent="0.2">
      <c r="A1600" s="2">
        <v>18</v>
      </c>
      <c r="B1600" s="2" t="s">
        <v>31</v>
      </c>
      <c r="C1600" s="2">
        <v>197.73</v>
      </c>
      <c r="D1600" s="2" t="s">
        <v>66</v>
      </c>
      <c r="E1600">
        <v>2015</v>
      </c>
      <c r="F1600" t="str">
        <f t="shared" si="59"/>
        <v>Profit</v>
      </c>
      <c r="H1600" t="str">
        <f t="shared" si="60"/>
        <v/>
      </c>
      <c r="I1600" t="str">
        <f t="shared" si="60"/>
        <v/>
      </c>
      <c r="J1600" t="str">
        <f t="shared" si="60"/>
        <v/>
      </c>
      <c r="K1600" t="str">
        <f t="shared" si="60"/>
        <v/>
      </c>
    </row>
    <row r="1601" spans="1:11" x14ac:dyDescent="0.2">
      <c r="A1601" s="2">
        <v>27</v>
      </c>
      <c r="B1601" s="2" t="s">
        <v>24</v>
      </c>
      <c r="C1601" s="2">
        <v>7.31</v>
      </c>
      <c r="D1601" s="2" t="s">
        <v>66</v>
      </c>
      <c r="E1601">
        <v>2015</v>
      </c>
      <c r="F1601" t="str">
        <f t="shared" si="59"/>
        <v>Profit</v>
      </c>
      <c r="H1601" t="str">
        <f t="shared" si="60"/>
        <v/>
      </c>
      <c r="I1601" t="str">
        <f t="shared" si="60"/>
        <v/>
      </c>
      <c r="J1601" t="str">
        <f t="shared" si="60"/>
        <v/>
      </c>
      <c r="K1601" t="str">
        <f t="shared" si="60"/>
        <v/>
      </c>
    </row>
    <row r="1602" spans="1:11" x14ac:dyDescent="0.2">
      <c r="A1602" s="2">
        <v>31</v>
      </c>
      <c r="B1602" s="2" t="s">
        <v>31</v>
      </c>
      <c r="C1602" s="2">
        <v>176.09</v>
      </c>
      <c r="D1602" s="2" t="s">
        <v>29</v>
      </c>
      <c r="E1602">
        <v>2015</v>
      </c>
      <c r="F1602" t="str">
        <f t="shared" si="59"/>
        <v>Profit</v>
      </c>
      <c r="H1602" t="str">
        <f t="shared" si="60"/>
        <v/>
      </c>
      <c r="I1602" t="str">
        <f t="shared" si="60"/>
        <v/>
      </c>
      <c r="J1602" t="str">
        <f t="shared" si="60"/>
        <v/>
      </c>
      <c r="K1602" t="str">
        <f t="shared" si="60"/>
        <v/>
      </c>
    </row>
    <row r="1603" spans="1:11" x14ac:dyDescent="0.2">
      <c r="A1603" s="2">
        <v>8</v>
      </c>
      <c r="B1603" s="2" t="s">
        <v>24</v>
      </c>
      <c r="C1603" s="2">
        <v>-18.420000000000002</v>
      </c>
      <c r="D1603" s="2" t="s">
        <v>29</v>
      </c>
      <c r="E1603">
        <v>2015</v>
      </c>
      <c r="F1603" t="str">
        <f t="shared" ref="F1603:F1666" si="61">IF(C1603&lt;0,"Loss","Profit")</f>
        <v>Loss</v>
      </c>
      <c r="H1603" t="str">
        <f t="shared" si="60"/>
        <v/>
      </c>
      <c r="I1603" t="str">
        <f t="shared" si="60"/>
        <v/>
      </c>
      <c r="J1603" t="str">
        <f t="shared" si="60"/>
        <v/>
      </c>
      <c r="K1603" t="str">
        <f t="shared" si="60"/>
        <v/>
      </c>
    </row>
    <row r="1604" spans="1:11" x14ac:dyDescent="0.2">
      <c r="A1604" s="2">
        <v>50</v>
      </c>
      <c r="B1604" s="2" t="s">
        <v>24</v>
      </c>
      <c r="C1604" s="2">
        <v>600.6</v>
      </c>
      <c r="D1604" s="2" t="s">
        <v>29</v>
      </c>
      <c r="E1604">
        <v>2015</v>
      </c>
      <c r="F1604" t="str">
        <f t="shared" si="61"/>
        <v>Profit</v>
      </c>
      <c r="H1604" t="str">
        <f t="shared" si="60"/>
        <v/>
      </c>
      <c r="I1604" t="str">
        <f t="shared" si="60"/>
        <v/>
      </c>
      <c r="J1604" t="str">
        <f t="shared" si="60"/>
        <v/>
      </c>
      <c r="K1604" t="str">
        <f t="shared" si="60"/>
        <v/>
      </c>
    </row>
    <row r="1605" spans="1:11" x14ac:dyDescent="0.2">
      <c r="A1605" s="2">
        <v>22</v>
      </c>
      <c r="B1605" s="2" t="s">
        <v>24</v>
      </c>
      <c r="C1605" s="2">
        <v>-67.510000000000005</v>
      </c>
      <c r="D1605" s="2" t="s">
        <v>38</v>
      </c>
      <c r="E1605">
        <v>2015</v>
      </c>
      <c r="F1605" t="str">
        <f t="shared" si="61"/>
        <v>Loss</v>
      </c>
      <c r="H1605" t="str">
        <f t="shared" si="60"/>
        <v/>
      </c>
      <c r="I1605" t="str">
        <f t="shared" si="60"/>
        <v/>
      </c>
      <c r="J1605" t="str">
        <f t="shared" si="60"/>
        <v/>
      </c>
      <c r="K1605" t="str">
        <f t="shared" si="60"/>
        <v/>
      </c>
    </row>
    <row r="1606" spans="1:11" x14ac:dyDescent="0.2">
      <c r="A1606" s="2">
        <v>1</v>
      </c>
      <c r="B1606" s="2" t="s">
        <v>45</v>
      </c>
      <c r="C1606" s="2">
        <v>-158.18</v>
      </c>
      <c r="D1606" s="2" t="s">
        <v>38</v>
      </c>
      <c r="E1606">
        <v>2015</v>
      </c>
      <c r="F1606" t="str">
        <f t="shared" si="61"/>
        <v>Loss</v>
      </c>
      <c r="H1606" t="str">
        <f t="shared" si="60"/>
        <v/>
      </c>
      <c r="I1606" t="str">
        <f t="shared" si="60"/>
        <v/>
      </c>
      <c r="J1606" t="str">
        <f t="shared" si="60"/>
        <v/>
      </c>
      <c r="K1606" t="str">
        <f t="shared" si="60"/>
        <v/>
      </c>
    </row>
    <row r="1607" spans="1:11" x14ac:dyDescent="0.2">
      <c r="A1607" s="2">
        <v>31</v>
      </c>
      <c r="B1607" s="2" t="s">
        <v>24</v>
      </c>
      <c r="C1607" s="2">
        <v>560.35</v>
      </c>
      <c r="D1607" s="2" t="s">
        <v>38</v>
      </c>
      <c r="E1607">
        <v>2015</v>
      </c>
      <c r="F1607" t="str">
        <f t="shared" si="61"/>
        <v>Profit</v>
      </c>
      <c r="H1607" t="str">
        <f t="shared" si="60"/>
        <v/>
      </c>
      <c r="I1607" t="str">
        <f t="shared" si="60"/>
        <v/>
      </c>
      <c r="J1607" t="str">
        <f t="shared" si="60"/>
        <v/>
      </c>
      <c r="K1607" t="str">
        <f t="shared" si="60"/>
        <v/>
      </c>
    </row>
    <row r="1608" spans="1:11" x14ac:dyDescent="0.2">
      <c r="A1608" s="2">
        <v>40</v>
      </c>
      <c r="B1608" s="2" t="s">
        <v>45</v>
      </c>
      <c r="C1608" s="2">
        <v>-1748.99</v>
      </c>
      <c r="D1608" s="2" t="s">
        <v>38</v>
      </c>
      <c r="E1608">
        <v>2015</v>
      </c>
      <c r="F1608" t="str">
        <f t="shared" si="61"/>
        <v>Loss</v>
      </c>
      <c r="H1608" t="str">
        <f t="shared" si="60"/>
        <v/>
      </c>
      <c r="I1608" t="str">
        <f t="shared" si="60"/>
        <v/>
      </c>
      <c r="J1608" t="str">
        <f t="shared" si="60"/>
        <v/>
      </c>
      <c r="K1608" t="str">
        <f t="shared" si="60"/>
        <v/>
      </c>
    </row>
    <row r="1609" spans="1:11" x14ac:dyDescent="0.2">
      <c r="A1609" s="2">
        <v>9</v>
      </c>
      <c r="B1609" s="2" t="s">
        <v>24</v>
      </c>
      <c r="C1609" s="2">
        <v>194.31</v>
      </c>
      <c r="D1609" s="2" t="s">
        <v>29</v>
      </c>
      <c r="E1609">
        <v>2015</v>
      </c>
      <c r="F1609" t="str">
        <f t="shared" si="61"/>
        <v>Profit</v>
      </c>
      <c r="H1609" t="str">
        <f t="shared" si="60"/>
        <v/>
      </c>
      <c r="I1609" t="str">
        <f t="shared" si="60"/>
        <v/>
      </c>
      <c r="J1609" t="str">
        <f t="shared" si="60"/>
        <v/>
      </c>
      <c r="K1609" t="str">
        <f t="shared" si="60"/>
        <v/>
      </c>
    </row>
    <row r="1610" spans="1:11" x14ac:dyDescent="0.2">
      <c r="A1610" s="2">
        <v>44</v>
      </c>
      <c r="B1610" s="2" t="s">
        <v>31</v>
      </c>
      <c r="C1610" s="2">
        <v>-156.97</v>
      </c>
      <c r="D1610" s="2" t="s">
        <v>66</v>
      </c>
      <c r="E1610">
        <v>2015</v>
      </c>
      <c r="F1610" t="str">
        <f t="shared" si="61"/>
        <v>Loss</v>
      </c>
      <c r="H1610" t="str">
        <f t="shared" si="60"/>
        <v/>
      </c>
      <c r="I1610" t="str">
        <f t="shared" si="60"/>
        <v/>
      </c>
      <c r="J1610" t="str">
        <f t="shared" si="60"/>
        <v/>
      </c>
      <c r="K1610" t="str">
        <f t="shared" si="60"/>
        <v/>
      </c>
    </row>
    <row r="1611" spans="1:11" x14ac:dyDescent="0.2">
      <c r="A1611" s="2">
        <v>24</v>
      </c>
      <c r="B1611" s="2" t="s">
        <v>24</v>
      </c>
      <c r="C1611" s="2">
        <v>-673.23</v>
      </c>
      <c r="D1611" s="2" t="s">
        <v>22</v>
      </c>
      <c r="E1611">
        <v>2015</v>
      </c>
      <c r="F1611" t="str">
        <f t="shared" si="61"/>
        <v>Loss</v>
      </c>
      <c r="H1611" t="str">
        <f t="shared" si="60"/>
        <v/>
      </c>
      <c r="I1611" t="str">
        <f t="shared" si="60"/>
        <v/>
      </c>
      <c r="J1611" t="str">
        <f t="shared" si="60"/>
        <v/>
      </c>
      <c r="K1611" t="str">
        <f t="shared" si="60"/>
        <v/>
      </c>
    </row>
    <row r="1612" spans="1:11" x14ac:dyDescent="0.2">
      <c r="A1612" s="2">
        <v>23</v>
      </c>
      <c r="B1612" s="2" t="s">
        <v>45</v>
      </c>
      <c r="C1612" s="2">
        <v>45.72</v>
      </c>
      <c r="D1612" s="2" t="s">
        <v>22</v>
      </c>
      <c r="E1612">
        <v>2015</v>
      </c>
      <c r="F1612" t="str">
        <f t="shared" si="61"/>
        <v>Profit</v>
      </c>
      <c r="H1612" t="str">
        <f t="shared" si="60"/>
        <v/>
      </c>
      <c r="I1612" t="str">
        <f t="shared" si="60"/>
        <v/>
      </c>
      <c r="J1612" t="str">
        <f t="shared" si="60"/>
        <v/>
      </c>
      <c r="K1612" t="str">
        <f t="shared" si="60"/>
        <v/>
      </c>
    </row>
    <row r="1613" spans="1:11" x14ac:dyDescent="0.2">
      <c r="A1613" s="2">
        <v>47</v>
      </c>
      <c r="B1613" s="2" t="s">
        <v>31</v>
      </c>
      <c r="C1613" s="2">
        <v>781.28</v>
      </c>
      <c r="D1613" s="2" t="s">
        <v>22</v>
      </c>
      <c r="E1613">
        <v>2015</v>
      </c>
      <c r="F1613" t="str">
        <f t="shared" si="61"/>
        <v>Profit</v>
      </c>
      <c r="H1613" t="str">
        <f t="shared" si="60"/>
        <v/>
      </c>
      <c r="I1613" t="str">
        <f t="shared" si="60"/>
        <v/>
      </c>
      <c r="J1613" t="str">
        <f t="shared" si="60"/>
        <v/>
      </c>
      <c r="K1613" t="str">
        <f t="shared" si="60"/>
        <v/>
      </c>
    </row>
    <row r="1614" spans="1:11" x14ac:dyDescent="0.2">
      <c r="A1614" s="2">
        <v>42</v>
      </c>
      <c r="B1614" s="2" t="s">
        <v>31</v>
      </c>
      <c r="C1614" s="2">
        <v>2380.13</v>
      </c>
      <c r="D1614" s="2" t="s">
        <v>22</v>
      </c>
      <c r="E1614">
        <v>2015</v>
      </c>
      <c r="F1614" t="str">
        <f t="shared" si="61"/>
        <v>Profit</v>
      </c>
      <c r="H1614" t="str">
        <f t="shared" si="60"/>
        <v/>
      </c>
      <c r="I1614" t="str">
        <f t="shared" si="60"/>
        <v/>
      </c>
      <c r="J1614" t="str">
        <f t="shared" si="60"/>
        <v/>
      </c>
      <c r="K1614" t="str">
        <f t="shared" si="60"/>
        <v/>
      </c>
    </row>
    <row r="1615" spans="1:11" x14ac:dyDescent="0.2">
      <c r="A1615" s="2">
        <v>9</v>
      </c>
      <c r="B1615" s="2" t="s">
        <v>24</v>
      </c>
      <c r="C1615" s="2">
        <v>-369.42</v>
      </c>
      <c r="D1615" s="2" t="s">
        <v>29</v>
      </c>
      <c r="E1615">
        <v>2015</v>
      </c>
      <c r="F1615" t="str">
        <f t="shared" si="61"/>
        <v>Loss</v>
      </c>
      <c r="H1615" t="str">
        <f t="shared" si="60"/>
        <v/>
      </c>
      <c r="I1615" t="str">
        <f t="shared" si="60"/>
        <v/>
      </c>
      <c r="J1615" t="str">
        <f t="shared" si="60"/>
        <v/>
      </c>
      <c r="K1615" t="str">
        <f t="shared" si="60"/>
        <v/>
      </c>
    </row>
    <row r="1616" spans="1:11" x14ac:dyDescent="0.2">
      <c r="A1616" s="2">
        <v>39</v>
      </c>
      <c r="B1616" s="2" t="s">
        <v>31</v>
      </c>
      <c r="C1616" s="2">
        <v>-57.99</v>
      </c>
      <c r="D1616" s="2" t="s">
        <v>29</v>
      </c>
      <c r="E1616">
        <v>2015</v>
      </c>
      <c r="F1616" t="str">
        <f t="shared" si="61"/>
        <v>Loss</v>
      </c>
      <c r="H1616" t="str">
        <f t="shared" si="60"/>
        <v/>
      </c>
      <c r="I1616" t="str">
        <f t="shared" si="60"/>
        <v/>
      </c>
      <c r="J1616" t="str">
        <f t="shared" si="60"/>
        <v/>
      </c>
      <c r="K1616" t="str">
        <f t="shared" si="60"/>
        <v/>
      </c>
    </row>
    <row r="1617" spans="1:11" x14ac:dyDescent="0.2">
      <c r="A1617" s="2">
        <v>3</v>
      </c>
      <c r="B1617" s="2" t="s">
        <v>24</v>
      </c>
      <c r="C1617" s="2">
        <v>2.57</v>
      </c>
      <c r="D1617" s="2" t="s">
        <v>29</v>
      </c>
      <c r="E1617">
        <v>2015</v>
      </c>
      <c r="F1617" t="str">
        <f t="shared" si="61"/>
        <v>Profit</v>
      </c>
      <c r="H1617" t="str">
        <f t="shared" si="60"/>
        <v/>
      </c>
      <c r="I1617" t="str">
        <f t="shared" si="60"/>
        <v/>
      </c>
      <c r="J1617" t="str">
        <f t="shared" si="60"/>
        <v/>
      </c>
      <c r="K1617" t="str">
        <f t="shared" si="60"/>
        <v/>
      </c>
    </row>
    <row r="1618" spans="1:11" x14ac:dyDescent="0.2">
      <c r="A1618" s="2">
        <v>22</v>
      </c>
      <c r="B1618" s="2" t="s">
        <v>24</v>
      </c>
      <c r="C1618" s="2">
        <v>25.17</v>
      </c>
      <c r="D1618" s="2" t="s">
        <v>29</v>
      </c>
      <c r="E1618">
        <v>2015</v>
      </c>
      <c r="F1618" t="str">
        <f t="shared" si="61"/>
        <v>Profit</v>
      </c>
      <c r="H1618" t="str">
        <f t="shared" si="60"/>
        <v/>
      </c>
      <c r="I1618" t="str">
        <f t="shared" si="60"/>
        <v/>
      </c>
      <c r="J1618" t="str">
        <f t="shared" si="60"/>
        <v/>
      </c>
      <c r="K1618" t="str">
        <f t="shared" si="60"/>
        <v/>
      </c>
    </row>
    <row r="1619" spans="1:11" x14ac:dyDescent="0.2">
      <c r="A1619" s="2">
        <v>3</v>
      </c>
      <c r="B1619" s="2" t="s">
        <v>24</v>
      </c>
      <c r="C1619" s="2">
        <v>-429.41</v>
      </c>
      <c r="D1619" s="2" t="s">
        <v>29</v>
      </c>
      <c r="E1619">
        <v>2015</v>
      </c>
      <c r="F1619" t="str">
        <f t="shared" si="61"/>
        <v>Loss</v>
      </c>
      <c r="H1619" t="str">
        <f t="shared" si="60"/>
        <v/>
      </c>
      <c r="I1619" t="str">
        <f t="shared" si="60"/>
        <v/>
      </c>
      <c r="J1619" t="str">
        <f t="shared" si="60"/>
        <v/>
      </c>
      <c r="K1619" t="str">
        <f t="shared" si="60"/>
        <v/>
      </c>
    </row>
    <row r="1620" spans="1:11" x14ac:dyDescent="0.2">
      <c r="A1620" s="2">
        <v>22</v>
      </c>
      <c r="B1620" s="2" t="s">
        <v>31</v>
      </c>
      <c r="C1620" s="2">
        <v>331.79</v>
      </c>
      <c r="D1620" s="2" t="s">
        <v>38</v>
      </c>
      <c r="E1620">
        <v>2015</v>
      </c>
      <c r="F1620" t="str">
        <f t="shared" si="61"/>
        <v>Profit</v>
      </c>
      <c r="H1620" t="str">
        <f t="shared" si="60"/>
        <v/>
      </c>
      <c r="I1620" t="str">
        <f t="shared" si="60"/>
        <v/>
      </c>
      <c r="J1620" t="str">
        <f t="shared" si="60"/>
        <v/>
      </c>
      <c r="K1620" t="str">
        <f t="shared" si="60"/>
        <v/>
      </c>
    </row>
    <row r="1621" spans="1:11" x14ac:dyDescent="0.2">
      <c r="A1621" s="2">
        <v>1</v>
      </c>
      <c r="B1621" s="2" t="s">
        <v>24</v>
      </c>
      <c r="C1621" s="2">
        <v>-193.91</v>
      </c>
      <c r="D1621" s="2" t="s">
        <v>22</v>
      </c>
      <c r="E1621">
        <v>2015</v>
      </c>
      <c r="F1621" t="str">
        <f t="shared" si="61"/>
        <v>Loss</v>
      </c>
      <c r="H1621" t="str">
        <f t="shared" si="60"/>
        <v/>
      </c>
      <c r="I1621" t="str">
        <f t="shared" si="60"/>
        <v/>
      </c>
      <c r="J1621" t="str">
        <f t="shared" si="60"/>
        <v/>
      </c>
      <c r="K1621" t="str">
        <f t="shared" si="60"/>
        <v/>
      </c>
    </row>
    <row r="1622" spans="1:11" x14ac:dyDescent="0.2">
      <c r="A1622" s="2">
        <v>14</v>
      </c>
      <c r="B1622" s="2" t="s">
        <v>24</v>
      </c>
      <c r="C1622" s="2">
        <v>-70.94</v>
      </c>
      <c r="D1622" s="2" t="s">
        <v>22</v>
      </c>
      <c r="E1622">
        <v>2015</v>
      </c>
      <c r="F1622" t="str">
        <f t="shared" si="61"/>
        <v>Loss</v>
      </c>
      <c r="H1622" t="str">
        <f t="shared" si="60"/>
        <v/>
      </c>
      <c r="I1622" t="str">
        <f t="shared" si="60"/>
        <v/>
      </c>
      <c r="J1622" t="str">
        <f t="shared" si="60"/>
        <v/>
      </c>
      <c r="K1622" t="str">
        <f t="shared" si="60"/>
        <v/>
      </c>
    </row>
    <row r="1623" spans="1:11" x14ac:dyDescent="0.2">
      <c r="A1623" s="2">
        <v>28</v>
      </c>
      <c r="B1623" s="2" t="s">
        <v>31</v>
      </c>
      <c r="C1623" s="2">
        <v>3262.21</v>
      </c>
      <c r="D1623" s="2" t="s">
        <v>22</v>
      </c>
      <c r="E1623">
        <v>2015</v>
      </c>
      <c r="F1623" t="str">
        <f t="shared" si="61"/>
        <v>Profit</v>
      </c>
      <c r="H1623" t="str">
        <f t="shared" ref="H1623:K1686" si="62">IF($D1623=H$1,IF($B1623="Technology",IF($A1623&lt;11,$F1623,""),""),"")</f>
        <v/>
      </c>
      <c r="I1623" t="str">
        <f t="shared" si="62"/>
        <v/>
      </c>
      <c r="J1623" t="str">
        <f t="shared" si="62"/>
        <v/>
      </c>
      <c r="K1623" t="str">
        <f t="shared" si="62"/>
        <v/>
      </c>
    </row>
    <row r="1624" spans="1:11" x14ac:dyDescent="0.2">
      <c r="A1624" s="2">
        <v>36</v>
      </c>
      <c r="B1624" s="2" t="s">
        <v>24</v>
      </c>
      <c r="C1624" s="2">
        <v>25.13</v>
      </c>
      <c r="D1624" s="2" t="s">
        <v>22</v>
      </c>
      <c r="E1624">
        <v>2015</v>
      </c>
      <c r="F1624" t="str">
        <f t="shared" si="61"/>
        <v>Profit</v>
      </c>
      <c r="H1624" t="str">
        <f t="shared" si="62"/>
        <v/>
      </c>
      <c r="I1624" t="str">
        <f t="shared" si="62"/>
        <v/>
      </c>
      <c r="J1624" t="str">
        <f t="shared" si="62"/>
        <v/>
      </c>
      <c r="K1624" t="str">
        <f t="shared" si="62"/>
        <v/>
      </c>
    </row>
    <row r="1625" spans="1:11" x14ac:dyDescent="0.2">
      <c r="A1625" s="2">
        <v>26</v>
      </c>
      <c r="B1625" s="2" t="s">
        <v>24</v>
      </c>
      <c r="C1625" s="2">
        <v>-6.85</v>
      </c>
      <c r="D1625" s="2" t="s">
        <v>66</v>
      </c>
      <c r="E1625">
        <v>2015</v>
      </c>
      <c r="F1625" t="str">
        <f t="shared" si="61"/>
        <v>Loss</v>
      </c>
      <c r="H1625" t="str">
        <f t="shared" si="62"/>
        <v/>
      </c>
      <c r="I1625" t="str">
        <f t="shared" si="62"/>
        <v/>
      </c>
      <c r="J1625" t="str">
        <f t="shared" si="62"/>
        <v/>
      </c>
      <c r="K1625" t="str">
        <f t="shared" si="62"/>
        <v/>
      </c>
    </row>
    <row r="1626" spans="1:11" x14ac:dyDescent="0.2">
      <c r="A1626" s="2">
        <v>34</v>
      </c>
      <c r="B1626" s="2" t="s">
        <v>24</v>
      </c>
      <c r="C1626" s="2">
        <v>-15.7</v>
      </c>
      <c r="D1626" s="2" t="s">
        <v>66</v>
      </c>
      <c r="E1626">
        <v>2015</v>
      </c>
      <c r="F1626" t="str">
        <f t="shared" si="61"/>
        <v>Loss</v>
      </c>
      <c r="H1626" t="str">
        <f t="shared" si="62"/>
        <v/>
      </c>
      <c r="I1626" t="str">
        <f t="shared" si="62"/>
        <v/>
      </c>
      <c r="J1626" t="str">
        <f t="shared" si="62"/>
        <v/>
      </c>
      <c r="K1626" t="str">
        <f t="shared" si="62"/>
        <v/>
      </c>
    </row>
    <row r="1627" spans="1:11" x14ac:dyDescent="0.2">
      <c r="A1627" s="2">
        <v>23</v>
      </c>
      <c r="B1627" s="2" t="s">
        <v>24</v>
      </c>
      <c r="C1627" s="2">
        <v>-230.16</v>
      </c>
      <c r="D1627" s="2" t="s">
        <v>66</v>
      </c>
      <c r="E1627">
        <v>2015</v>
      </c>
      <c r="F1627" t="str">
        <f t="shared" si="61"/>
        <v>Loss</v>
      </c>
      <c r="H1627" t="str">
        <f t="shared" si="62"/>
        <v/>
      </c>
      <c r="I1627" t="str">
        <f t="shared" si="62"/>
        <v/>
      </c>
      <c r="J1627" t="str">
        <f t="shared" si="62"/>
        <v/>
      </c>
      <c r="K1627" t="str">
        <f t="shared" si="62"/>
        <v/>
      </c>
    </row>
    <row r="1628" spans="1:11" x14ac:dyDescent="0.2">
      <c r="A1628" s="2">
        <v>9</v>
      </c>
      <c r="B1628" s="2" t="s">
        <v>31</v>
      </c>
      <c r="C1628" s="2">
        <v>-173.31</v>
      </c>
      <c r="D1628" s="2" t="s">
        <v>22</v>
      </c>
      <c r="E1628">
        <v>2015</v>
      </c>
      <c r="F1628" t="str">
        <f t="shared" si="61"/>
        <v>Loss</v>
      </c>
      <c r="H1628" t="str">
        <f t="shared" si="62"/>
        <v>Loss</v>
      </c>
      <c r="I1628" t="str">
        <f t="shared" si="62"/>
        <v/>
      </c>
      <c r="J1628" t="str">
        <f t="shared" si="62"/>
        <v/>
      </c>
      <c r="K1628" t="str">
        <f t="shared" si="62"/>
        <v/>
      </c>
    </row>
    <row r="1629" spans="1:11" x14ac:dyDescent="0.2">
      <c r="A1629" s="2">
        <v>3</v>
      </c>
      <c r="B1629" s="2" t="s">
        <v>24</v>
      </c>
      <c r="C1629" s="2">
        <v>-115.99</v>
      </c>
      <c r="D1629" s="2" t="s">
        <v>22</v>
      </c>
      <c r="E1629">
        <v>2015</v>
      </c>
      <c r="F1629" t="str">
        <f t="shared" si="61"/>
        <v>Loss</v>
      </c>
      <c r="H1629" t="str">
        <f t="shared" si="62"/>
        <v/>
      </c>
      <c r="I1629" t="str">
        <f t="shared" si="62"/>
        <v/>
      </c>
      <c r="J1629" t="str">
        <f t="shared" si="62"/>
        <v/>
      </c>
      <c r="K1629" t="str">
        <f t="shared" si="62"/>
        <v/>
      </c>
    </row>
    <row r="1630" spans="1:11" x14ac:dyDescent="0.2">
      <c r="A1630" s="2">
        <v>33</v>
      </c>
      <c r="B1630" s="2" t="s">
        <v>24</v>
      </c>
      <c r="C1630" s="2">
        <v>4147.2</v>
      </c>
      <c r="D1630" s="2" t="s">
        <v>29</v>
      </c>
      <c r="E1630">
        <v>2015</v>
      </c>
      <c r="F1630" t="str">
        <f t="shared" si="61"/>
        <v>Profit</v>
      </c>
      <c r="H1630" t="str">
        <f t="shared" si="62"/>
        <v/>
      </c>
      <c r="I1630" t="str">
        <f t="shared" si="62"/>
        <v/>
      </c>
      <c r="J1630" t="str">
        <f t="shared" si="62"/>
        <v/>
      </c>
      <c r="K1630" t="str">
        <f t="shared" si="62"/>
        <v/>
      </c>
    </row>
    <row r="1631" spans="1:11" x14ac:dyDescent="0.2">
      <c r="A1631" s="2">
        <v>4</v>
      </c>
      <c r="B1631" s="2" t="s">
        <v>45</v>
      </c>
      <c r="C1631" s="2">
        <v>46.03</v>
      </c>
      <c r="D1631" s="2" t="s">
        <v>22</v>
      </c>
      <c r="E1631">
        <v>2015</v>
      </c>
      <c r="F1631" t="str">
        <f t="shared" si="61"/>
        <v>Profit</v>
      </c>
      <c r="H1631" t="str">
        <f t="shared" si="62"/>
        <v/>
      </c>
      <c r="I1631" t="str">
        <f t="shared" si="62"/>
        <v/>
      </c>
      <c r="J1631" t="str">
        <f t="shared" si="62"/>
        <v/>
      </c>
      <c r="K1631" t="str">
        <f t="shared" si="62"/>
        <v/>
      </c>
    </row>
    <row r="1632" spans="1:11" x14ac:dyDescent="0.2">
      <c r="A1632" s="2">
        <v>31</v>
      </c>
      <c r="B1632" s="2" t="s">
        <v>24</v>
      </c>
      <c r="C1632" s="2">
        <v>49.17</v>
      </c>
      <c r="D1632" s="2" t="s">
        <v>38</v>
      </c>
      <c r="E1632">
        <v>2015</v>
      </c>
      <c r="F1632" t="str">
        <f t="shared" si="61"/>
        <v>Profit</v>
      </c>
      <c r="H1632" t="str">
        <f t="shared" si="62"/>
        <v/>
      </c>
      <c r="I1632" t="str">
        <f t="shared" si="62"/>
        <v/>
      </c>
      <c r="J1632" t="str">
        <f t="shared" si="62"/>
        <v/>
      </c>
      <c r="K1632" t="str">
        <f t="shared" si="62"/>
        <v/>
      </c>
    </row>
    <row r="1633" spans="1:11" x14ac:dyDescent="0.2">
      <c r="A1633" s="2">
        <v>5</v>
      </c>
      <c r="B1633" s="2" t="s">
        <v>31</v>
      </c>
      <c r="C1633" s="2">
        <v>-43.48</v>
      </c>
      <c r="D1633" s="2" t="s">
        <v>29</v>
      </c>
      <c r="E1633">
        <v>2015</v>
      </c>
      <c r="F1633" t="str">
        <f t="shared" si="61"/>
        <v>Loss</v>
      </c>
      <c r="H1633" t="str">
        <f t="shared" si="62"/>
        <v/>
      </c>
      <c r="I1633" t="str">
        <f t="shared" si="62"/>
        <v>Loss</v>
      </c>
      <c r="J1633" t="str">
        <f t="shared" si="62"/>
        <v/>
      </c>
      <c r="K1633" t="str">
        <f t="shared" si="62"/>
        <v/>
      </c>
    </row>
    <row r="1634" spans="1:11" x14ac:dyDescent="0.2">
      <c r="A1634" s="2">
        <v>33</v>
      </c>
      <c r="B1634" s="2" t="s">
        <v>24</v>
      </c>
      <c r="C1634" s="2">
        <v>748.99</v>
      </c>
      <c r="D1634" s="2" t="s">
        <v>38</v>
      </c>
      <c r="E1634">
        <v>2015</v>
      </c>
      <c r="F1634" t="str">
        <f t="shared" si="61"/>
        <v>Profit</v>
      </c>
      <c r="H1634" t="str">
        <f t="shared" si="62"/>
        <v/>
      </c>
      <c r="I1634" t="str">
        <f t="shared" si="62"/>
        <v/>
      </c>
      <c r="J1634" t="str">
        <f t="shared" si="62"/>
        <v/>
      </c>
      <c r="K1634" t="str">
        <f t="shared" si="62"/>
        <v/>
      </c>
    </row>
    <row r="1635" spans="1:11" x14ac:dyDescent="0.2">
      <c r="A1635" s="2">
        <v>14</v>
      </c>
      <c r="B1635" s="2" t="s">
        <v>24</v>
      </c>
      <c r="C1635" s="2">
        <v>61.45</v>
      </c>
      <c r="D1635" s="2" t="s">
        <v>22</v>
      </c>
      <c r="E1635">
        <v>2015</v>
      </c>
      <c r="F1635" t="str">
        <f t="shared" si="61"/>
        <v>Profit</v>
      </c>
      <c r="H1635" t="str">
        <f t="shared" si="62"/>
        <v/>
      </c>
      <c r="I1635" t="str">
        <f t="shared" si="62"/>
        <v/>
      </c>
      <c r="J1635" t="str">
        <f t="shared" si="62"/>
        <v/>
      </c>
      <c r="K1635" t="str">
        <f t="shared" si="62"/>
        <v/>
      </c>
    </row>
    <row r="1636" spans="1:11" x14ac:dyDescent="0.2">
      <c r="A1636" s="2">
        <v>43</v>
      </c>
      <c r="B1636" s="2" t="s">
        <v>45</v>
      </c>
      <c r="C1636" s="2">
        <v>480.29</v>
      </c>
      <c r="D1636" s="2" t="s">
        <v>38</v>
      </c>
      <c r="E1636">
        <v>2015</v>
      </c>
      <c r="F1636" t="str">
        <f t="shared" si="61"/>
        <v>Profit</v>
      </c>
      <c r="H1636" t="str">
        <f t="shared" si="62"/>
        <v/>
      </c>
      <c r="I1636" t="str">
        <f t="shared" si="62"/>
        <v/>
      </c>
      <c r="J1636" t="str">
        <f t="shared" si="62"/>
        <v/>
      </c>
      <c r="K1636" t="str">
        <f t="shared" si="62"/>
        <v/>
      </c>
    </row>
    <row r="1637" spans="1:11" x14ac:dyDescent="0.2">
      <c r="A1637" s="2">
        <v>4</v>
      </c>
      <c r="B1637" s="2" t="s">
        <v>24</v>
      </c>
      <c r="C1637" s="2">
        <v>-4.8499999999999996</v>
      </c>
      <c r="D1637" s="2" t="s">
        <v>66</v>
      </c>
      <c r="E1637">
        <v>2015</v>
      </c>
      <c r="F1637" t="str">
        <f t="shared" si="61"/>
        <v>Loss</v>
      </c>
      <c r="H1637" t="str">
        <f t="shared" si="62"/>
        <v/>
      </c>
      <c r="I1637" t="str">
        <f t="shared" si="62"/>
        <v/>
      </c>
      <c r="J1637" t="str">
        <f t="shared" si="62"/>
        <v/>
      </c>
      <c r="K1637" t="str">
        <f t="shared" si="62"/>
        <v/>
      </c>
    </row>
    <row r="1638" spans="1:11" x14ac:dyDescent="0.2">
      <c r="A1638" s="2">
        <v>27</v>
      </c>
      <c r="B1638" s="2" t="s">
        <v>24</v>
      </c>
      <c r="C1638" s="2">
        <v>42.73</v>
      </c>
      <c r="D1638" s="2" t="s">
        <v>66</v>
      </c>
      <c r="E1638">
        <v>2015</v>
      </c>
      <c r="F1638" t="str">
        <f t="shared" si="61"/>
        <v>Profit</v>
      </c>
      <c r="H1638" t="str">
        <f t="shared" si="62"/>
        <v/>
      </c>
      <c r="I1638" t="str">
        <f t="shared" si="62"/>
        <v/>
      </c>
      <c r="J1638" t="str">
        <f t="shared" si="62"/>
        <v/>
      </c>
      <c r="K1638" t="str">
        <f t="shared" si="62"/>
        <v/>
      </c>
    </row>
    <row r="1639" spans="1:11" x14ac:dyDescent="0.2">
      <c r="A1639" s="2">
        <v>14</v>
      </c>
      <c r="B1639" s="2" t="s">
        <v>24</v>
      </c>
      <c r="C1639" s="2">
        <v>-54.73</v>
      </c>
      <c r="D1639" s="2" t="s">
        <v>38</v>
      </c>
      <c r="E1639">
        <v>2015</v>
      </c>
      <c r="F1639" t="str">
        <f t="shared" si="61"/>
        <v>Loss</v>
      </c>
      <c r="H1639" t="str">
        <f t="shared" si="62"/>
        <v/>
      </c>
      <c r="I1639" t="str">
        <f t="shared" si="62"/>
        <v/>
      </c>
      <c r="J1639" t="str">
        <f t="shared" si="62"/>
        <v/>
      </c>
      <c r="K1639" t="str">
        <f t="shared" si="62"/>
        <v/>
      </c>
    </row>
    <row r="1640" spans="1:11" x14ac:dyDescent="0.2">
      <c r="A1640" s="2">
        <v>29</v>
      </c>
      <c r="B1640" s="2" t="s">
        <v>45</v>
      </c>
      <c r="C1640" s="2">
        <v>-747.43</v>
      </c>
      <c r="D1640" s="2" t="s">
        <v>38</v>
      </c>
      <c r="E1640">
        <v>2015</v>
      </c>
      <c r="F1640" t="str">
        <f t="shared" si="61"/>
        <v>Loss</v>
      </c>
      <c r="H1640" t="str">
        <f t="shared" si="62"/>
        <v/>
      </c>
      <c r="I1640" t="str">
        <f t="shared" si="62"/>
        <v/>
      </c>
      <c r="J1640" t="str">
        <f t="shared" si="62"/>
        <v/>
      </c>
      <c r="K1640" t="str">
        <f t="shared" si="62"/>
        <v/>
      </c>
    </row>
    <row r="1641" spans="1:11" x14ac:dyDescent="0.2">
      <c r="A1641" s="2">
        <v>14</v>
      </c>
      <c r="B1641" s="2" t="s">
        <v>24</v>
      </c>
      <c r="C1641" s="2">
        <v>-46.51</v>
      </c>
      <c r="D1641" s="2" t="s">
        <v>29</v>
      </c>
      <c r="E1641">
        <v>2015</v>
      </c>
      <c r="F1641" t="str">
        <f t="shared" si="61"/>
        <v>Loss</v>
      </c>
      <c r="H1641" t="str">
        <f t="shared" si="62"/>
        <v/>
      </c>
      <c r="I1641" t="str">
        <f t="shared" si="62"/>
        <v/>
      </c>
      <c r="J1641" t="str">
        <f t="shared" si="62"/>
        <v/>
      </c>
      <c r="K1641" t="str">
        <f t="shared" si="62"/>
        <v/>
      </c>
    </row>
    <row r="1642" spans="1:11" x14ac:dyDescent="0.2">
      <c r="A1642" s="2">
        <v>47</v>
      </c>
      <c r="B1642" s="2" t="s">
        <v>24</v>
      </c>
      <c r="C1642" s="2">
        <v>333.3</v>
      </c>
      <c r="D1642" s="2" t="s">
        <v>38</v>
      </c>
      <c r="E1642">
        <v>2015</v>
      </c>
      <c r="F1642" t="str">
        <f t="shared" si="61"/>
        <v>Profit</v>
      </c>
      <c r="H1642" t="str">
        <f t="shared" si="62"/>
        <v/>
      </c>
      <c r="I1642" t="str">
        <f t="shared" si="62"/>
        <v/>
      </c>
      <c r="J1642" t="str">
        <f t="shared" si="62"/>
        <v/>
      </c>
      <c r="K1642" t="str">
        <f t="shared" si="62"/>
        <v/>
      </c>
    </row>
    <row r="1643" spans="1:11" x14ac:dyDescent="0.2">
      <c r="A1643" s="2">
        <v>12</v>
      </c>
      <c r="B1643" s="2" t="s">
        <v>45</v>
      </c>
      <c r="C1643" s="2">
        <v>157.26</v>
      </c>
      <c r="D1643" s="2" t="s">
        <v>38</v>
      </c>
      <c r="E1643">
        <v>2015</v>
      </c>
      <c r="F1643" t="str">
        <f t="shared" si="61"/>
        <v>Profit</v>
      </c>
      <c r="H1643" t="str">
        <f t="shared" si="62"/>
        <v/>
      </c>
      <c r="I1643" t="str">
        <f t="shared" si="62"/>
        <v/>
      </c>
      <c r="J1643" t="str">
        <f t="shared" si="62"/>
        <v/>
      </c>
      <c r="K1643" t="str">
        <f t="shared" si="62"/>
        <v/>
      </c>
    </row>
    <row r="1644" spans="1:11" x14ac:dyDescent="0.2">
      <c r="A1644" s="2">
        <v>4</v>
      </c>
      <c r="B1644" s="2" t="s">
        <v>24</v>
      </c>
      <c r="C1644" s="2">
        <v>6.59</v>
      </c>
      <c r="D1644" s="2" t="s">
        <v>38</v>
      </c>
      <c r="E1644">
        <v>2015</v>
      </c>
      <c r="F1644" t="str">
        <f t="shared" si="61"/>
        <v>Profit</v>
      </c>
      <c r="H1644" t="str">
        <f t="shared" si="62"/>
        <v/>
      </c>
      <c r="I1644" t="str">
        <f t="shared" si="62"/>
        <v/>
      </c>
      <c r="J1644" t="str">
        <f t="shared" si="62"/>
        <v/>
      </c>
      <c r="K1644" t="str">
        <f t="shared" si="62"/>
        <v/>
      </c>
    </row>
    <row r="1645" spans="1:11" x14ac:dyDescent="0.2">
      <c r="A1645" s="2">
        <v>19</v>
      </c>
      <c r="B1645" s="2" t="s">
        <v>24</v>
      </c>
      <c r="C1645" s="2">
        <v>31.07</v>
      </c>
      <c r="D1645" s="2" t="s">
        <v>38</v>
      </c>
      <c r="E1645">
        <v>2015</v>
      </c>
      <c r="F1645" t="str">
        <f t="shared" si="61"/>
        <v>Profit</v>
      </c>
      <c r="H1645" t="str">
        <f t="shared" si="62"/>
        <v/>
      </c>
      <c r="I1645" t="str">
        <f t="shared" si="62"/>
        <v/>
      </c>
      <c r="J1645" t="str">
        <f t="shared" si="62"/>
        <v/>
      </c>
      <c r="K1645" t="str">
        <f t="shared" si="62"/>
        <v/>
      </c>
    </row>
    <row r="1646" spans="1:11" x14ac:dyDescent="0.2">
      <c r="A1646" s="2">
        <v>23</v>
      </c>
      <c r="B1646" s="2" t="s">
        <v>24</v>
      </c>
      <c r="C1646" s="2">
        <v>-61.79</v>
      </c>
      <c r="D1646" s="2" t="s">
        <v>38</v>
      </c>
      <c r="E1646">
        <v>2015</v>
      </c>
      <c r="F1646" t="str">
        <f t="shared" si="61"/>
        <v>Loss</v>
      </c>
      <c r="H1646" t="str">
        <f t="shared" si="62"/>
        <v/>
      </c>
      <c r="I1646" t="str">
        <f t="shared" si="62"/>
        <v/>
      </c>
      <c r="J1646" t="str">
        <f t="shared" si="62"/>
        <v/>
      </c>
      <c r="K1646" t="str">
        <f t="shared" si="62"/>
        <v/>
      </c>
    </row>
    <row r="1647" spans="1:11" x14ac:dyDescent="0.2">
      <c r="A1647" s="2">
        <v>15</v>
      </c>
      <c r="B1647" s="2" t="s">
        <v>24</v>
      </c>
      <c r="C1647" s="2">
        <v>622.79999999999995</v>
      </c>
      <c r="D1647" s="2" t="s">
        <v>38</v>
      </c>
      <c r="E1647">
        <v>2015</v>
      </c>
      <c r="F1647" t="str">
        <f t="shared" si="61"/>
        <v>Profit</v>
      </c>
      <c r="H1647" t="str">
        <f t="shared" si="62"/>
        <v/>
      </c>
      <c r="I1647" t="str">
        <f t="shared" si="62"/>
        <v/>
      </c>
      <c r="J1647" t="str">
        <f t="shared" si="62"/>
        <v/>
      </c>
      <c r="K1647" t="str">
        <f t="shared" si="62"/>
        <v/>
      </c>
    </row>
    <row r="1648" spans="1:11" x14ac:dyDescent="0.2">
      <c r="A1648" s="2">
        <v>33</v>
      </c>
      <c r="B1648" s="2" t="s">
        <v>24</v>
      </c>
      <c r="C1648" s="2">
        <v>19.600000000000001</v>
      </c>
      <c r="D1648" s="2" t="s">
        <v>29</v>
      </c>
      <c r="E1648">
        <v>2015</v>
      </c>
      <c r="F1648" t="str">
        <f t="shared" si="61"/>
        <v>Profit</v>
      </c>
      <c r="H1648" t="str">
        <f t="shared" si="62"/>
        <v/>
      </c>
      <c r="I1648" t="str">
        <f t="shared" si="62"/>
        <v/>
      </c>
      <c r="J1648" t="str">
        <f t="shared" si="62"/>
        <v/>
      </c>
      <c r="K1648" t="str">
        <f t="shared" si="62"/>
        <v/>
      </c>
    </row>
    <row r="1649" spans="1:11" x14ac:dyDescent="0.2">
      <c r="A1649" s="2">
        <v>36</v>
      </c>
      <c r="B1649" s="2" t="s">
        <v>31</v>
      </c>
      <c r="C1649" s="2">
        <v>476.23</v>
      </c>
      <c r="D1649" s="2" t="s">
        <v>66</v>
      </c>
      <c r="E1649">
        <v>2015</v>
      </c>
      <c r="F1649" t="str">
        <f t="shared" si="61"/>
        <v>Profit</v>
      </c>
      <c r="H1649" t="str">
        <f t="shared" si="62"/>
        <v/>
      </c>
      <c r="I1649" t="str">
        <f t="shared" si="62"/>
        <v/>
      </c>
      <c r="J1649" t="str">
        <f t="shared" si="62"/>
        <v/>
      </c>
      <c r="K1649" t="str">
        <f t="shared" si="62"/>
        <v/>
      </c>
    </row>
    <row r="1650" spans="1:11" x14ac:dyDescent="0.2">
      <c r="A1650" s="2">
        <v>50</v>
      </c>
      <c r="B1650" s="2" t="s">
        <v>31</v>
      </c>
      <c r="C1650" s="2">
        <v>2347.61</v>
      </c>
      <c r="D1650" s="2" t="s">
        <v>22</v>
      </c>
      <c r="E1650">
        <v>2015</v>
      </c>
      <c r="F1650" t="str">
        <f t="shared" si="61"/>
        <v>Profit</v>
      </c>
      <c r="H1650" t="str">
        <f t="shared" si="62"/>
        <v/>
      </c>
      <c r="I1650" t="str">
        <f t="shared" si="62"/>
        <v/>
      </c>
      <c r="J1650" t="str">
        <f t="shared" si="62"/>
        <v/>
      </c>
      <c r="K1650" t="str">
        <f t="shared" si="62"/>
        <v/>
      </c>
    </row>
    <row r="1651" spans="1:11" x14ac:dyDescent="0.2">
      <c r="A1651" s="2">
        <v>7</v>
      </c>
      <c r="B1651" s="2" t="s">
        <v>24</v>
      </c>
      <c r="C1651" s="2">
        <v>175.48</v>
      </c>
      <c r="D1651" s="2" t="s">
        <v>22</v>
      </c>
      <c r="E1651">
        <v>2015</v>
      </c>
      <c r="F1651" t="str">
        <f t="shared" si="61"/>
        <v>Profit</v>
      </c>
      <c r="H1651" t="str">
        <f t="shared" si="62"/>
        <v/>
      </c>
      <c r="I1651" t="str">
        <f t="shared" si="62"/>
        <v/>
      </c>
      <c r="J1651" t="str">
        <f t="shared" si="62"/>
        <v/>
      </c>
      <c r="K1651" t="str">
        <f t="shared" si="62"/>
        <v/>
      </c>
    </row>
    <row r="1652" spans="1:11" x14ac:dyDescent="0.2">
      <c r="A1652" s="2">
        <v>47</v>
      </c>
      <c r="B1652" s="2" t="s">
        <v>24</v>
      </c>
      <c r="C1652" s="2">
        <v>325.77</v>
      </c>
      <c r="D1652" s="2" t="s">
        <v>38</v>
      </c>
      <c r="E1652">
        <v>2015</v>
      </c>
      <c r="F1652" t="str">
        <f t="shared" si="61"/>
        <v>Profit</v>
      </c>
      <c r="H1652" t="str">
        <f t="shared" si="62"/>
        <v/>
      </c>
      <c r="I1652" t="str">
        <f t="shared" si="62"/>
        <v/>
      </c>
      <c r="J1652" t="str">
        <f t="shared" si="62"/>
        <v/>
      </c>
      <c r="K1652" t="str">
        <f t="shared" si="62"/>
        <v/>
      </c>
    </row>
    <row r="1653" spans="1:11" x14ac:dyDescent="0.2">
      <c r="A1653" s="2">
        <v>11</v>
      </c>
      <c r="B1653" s="2" t="s">
        <v>31</v>
      </c>
      <c r="C1653" s="2">
        <v>-206.93</v>
      </c>
      <c r="D1653" s="2" t="s">
        <v>38</v>
      </c>
      <c r="E1653">
        <v>2015</v>
      </c>
      <c r="F1653" t="str">
        <f t="shared" si="61"/>
        <v>Loss</v>
      </c>
      <c r="H1653" t="str">
        <f t="shared" si="62"/>
        <v/>
      </c>
      <c r="I1653" t="str">
        <f t="shared" si="62"/>
        <v/>
      </c>
      <c r="J1653" t="str">
        <f t="shared" si="62"/>
        <v/>
      </c>
      <c r="K1653" t="str">
        <f t="shared" si="62"/>
        <v/>
      </c>
    </row>
    <row r="1654" spans="1:11" x14ac:dyDescent="0.2">
      <c r="A1654" s="2">
        <v>17</v>
      </c>
      <c r="B1654" s="2" t="s">
        <v>24</v>
      </c>
      <c r="C1654" s="2">
        <v>-21.86</v>
      </c>
      <c r="D1654" s="2" t="s">
        <v>22</v>
      </c>
      <c r="E1654">
        <v>2015</v>
      </c>
      <c r="F1654" t="str">
        <f t="shared" si="61"/>
        <v>Loss</v>
      </c>
      <c r="H1654" t="str">
        <f t="shared" si="62"/>
        <v/>
      </c>
      <c r="I1654" t="str">
        <f t="shared" si="62"/>
        <v/>
      </c>
      <c r="J1654" t="str">
        <f t="shared" si="62"/>
        <v/>
      </c>
      <c r="K1654" t="str">
        <f t="shared" si="62"/>
        <v/>
      </c>
    </row>
    <row r="1655" spans="1:11" x14ac:dyDescent="0.2">
      <c r="A1655" s="2">
        <v>40</v>
      </c>
      <c r="B1655" s="2" t="s">
        <v>45</v>
      </c>
      <c r="C1655" s="2">
        <v>3035.56</v>
      </c>
      <c r="D1655" s="2" t="s">
        <v>22</v>
      </c>
      <c r="E1655">
        <v>2015</v>
      </c>
      <c r="F1655" t="str">
        <f t="shared" si="61"/>
        <v>Profit</v>
      </c>
      <c r="H1655" t="str">
        <f t="shared" si="62"/>
        <v/>
      </c>
      <c r="I1655" t="str">
        <f t="shared" si="62"/>
        <v/>
      </c>
      <c r="J1655" t="str">
        <f t="shared" si="62"/>
        <v/>
      </c>
      <c r="K1655" t="str">
        <f t="shared" si="62"/>
        <v/>
      </c>
    </row>
    <row r="1656" spans="1:11" x14ac:dyDescent="0.2">
      <c r="A1656" s="2">
        <v>8</v>
      </c>
      <c r="B1656" s="2" t="s">
        <v>24</v>
      </c>
      <c r="C1656" s="2">
        <v>-8.6199999999999992</v>
      </c>
      <c r="D1656" s="2" t="s">
        <v>29</v>
      </c>
      <c r="E1656">
        <v>2015</v>
      </c>
      <c r="F1656" t="str">
        <f t="shared" si="61"/>
        <v>Loss</v>
      </c>
      <c r="H1656" t="str">
        <f t="shared" si="62"/>
        <v/>
      </c>
      <c r="I1656" t="str">
        <f t="shared" si="62"/>
        <v/>
      </c>
      <c r="J1656" t="str">
        <f t="shared" si="62"/>
        <v/>
      </c>
      <c r="K1656" t="str">
        <f t="shared" si="62"/>
        <v/>
      </c>
    </row>
    <row r="1657" spans="1:11" x14ac:dyDescent="0.2">
      <c r="A1657" s="2">
        <v>8</v>
      </c>
      <c r="B1657" s="2" t="s">
        <v>45</v>
      </c>
      <c r="C1657" s="2">
        <v>-154.99</v>
      </c>
      <c r="D1657" s="2" t="s">
        <v>29</v>
      </c>
      <c r="E1657">
        <v>2015</v>
      </c>
      <c r="F1657" t="str">
        <f t="shared" si="61"/>
        <v>Loss</v>
      </c>
      <c r="H1657" t="str">
        <f t="shared" si="62"/>
        <v/>
      </c>
      <c r="I1657" t="str">
        <f t="shared" si="62"/>
        <v/>
      </c>
      <c r="J1657" t="str">
        <f t="shared" si="62"/>
        <v/>
      </c>
      <c r="K1657" t="str">
        <f t="shared" si="62"/>
        <v/>
      </c>
    </row>
    <row r="1658" spans="1:11" x14ac:dyDescent="0.2">
      <c r="A1658" s="2">
        <v>31</v>
      </c>
      <c r="B1658" s="2" t="s">
        <v>24</v>
      </c>
      <c r="C1658" s="2">
        <v>34.31</v>
      </c>
      <c r="D1658" s="2" t="s">
        <v>29</v>
      </c>
      <c r="E1658">
        <v>2015</v>
      </c>
      <c r="F1658" t="str">
        <f t="shared" si="61"/>
        <v>Profit</v>
      </c>
      <c r="H1658" t="str">
        <f t="shared" si="62"/>
        <v/>
      </c>
      <c r="I1658" t="str">
        <f t="shared" si="62"/>
        <v/>
      </c>
      <c r="J1658" t="str">
        <f t="shared" si="62"/>
        <v/>
      </c>
      <c r="K1658" t="str">
        <f t="shared" si="62"/>
        <v/>
      </c>
    </row>
    <row r="1659" spans="1:11" x14ac:dyDescent="0.2">
      <c r="A1659" s="2">
        <v>36</v>
      </c>
      <c r="B1659" s="2" t="s">
        <v>24</v>
      </c>
      <c r="C1659" s="2">
        <v>20.59</v>
      </c>
      <c r="D1659" s="2" t="s">
        <v>29</v>
      </c>
      <c r="E1659">
        <v>2015</v>
      </c>
      <c r="F1659" t="str">
        <f t="shared" si="61"/>
        <v>Profit</v>
      </c>
      <c r="H1659" t="str">
        <f t="shared" si="62"/>
        <v/>
      </c>
      <c r="I1659" t="str">
        <f t="shared" si="62"/>
        <v/>
      </c>
      <c r="J1659" t="str">
        <f t="shared" si="62"/>
        <v/>
      </c>
      <c r="K1659" t="str">
        <f t="shared" si="62"/>
        <v/>
      </c>
    </row>
    <row r="1660" spans="1:11" x14ac:dyDescent="0.2">
      <c r="A1660" s="2">
        <v>14</v>
      </c>
      <c r="B1660" s="2" t="s">
        <v>45</v>
      </c>
      <c r="C1660" s="2">
        <v>-396.02</v>
      </c>
      <c r="D1660" s="2" t="s">
        <v>29</v>
      </c>
      <c r="E1660">
        <v>2015</v>
      </c>
      <c r="F1660" t="str">
        <f t="shared" si="61"/>
        <v>Loss</v>
      </c>
      <c r="H1660" t="str">
        <f t="shared" si="62"/>
        <v/>
      </c>
      <c r="I1660" t="str">
        <f t="shared" si="62"/>
        <v/>
      </c>
      <c r="J1660" t="str">
        <f t="shared" si="62"/>
        <v/>
      </c>
      <c r="K1660" t="str">
        <f t="shared" si="62"/>
        <v/>
      </c>
    </row>
    <row r="1661" spans="1:11" x14ac:dyDescent="0.2">
      <c r="A1661" s="2">
        <v>38</v>
      </c>
      <c r="B1661" s="2" t="s">
        <v>45</v>
      </c>
      <c r="C1661" s="2">
        <v>-1243.99</v>
      </c>
      <c r="D1661" s="2" t="s">
        <v>29</v>
      </c>
      <c r="E1661">
        <v>2015</v>
      </c>
      <c r="F1661" t="str">
        <f t="shared" si="61"/>
        <v>Loss</v>
      </c>
      <c r="H1661" t="str">
        <f t="shared" si="62"/>
        <v/>
      </c>
      <c r="I1661" t="str">
        <f t="shared" si="62"/>
        <v/>
      </c>
      <c r="J1661" t="str">
        <f t="shared" si="62"/>
        <v/>
      </c>
      <c r="K1661" t="str">
        <f t="shared" si="62"/>
        <v/>
      </c>
    </row>
    <row r="1662" spans="1:11" x14ac:dyDescent="0.2">
      <c r="A1662" s="2">
        <v>35</v>
      </c>
      <c r="B1662" s="2" t="s">
        <v>24</v>
      </c>
      <c r="C1662" s="2">
        <v>-109.34</v>
      </c>
      <c r="D1662" s="2" t="s">
        <v>29</v>
      </c>
      <c r="E1662">
        <v>2015</v>
      </c>
      <c r="F1662" t="str">
        <f t="shared" si="61"/>
        <v>Loss</v>
      </c>
      <c r="H1662" t="str">
        <f t="shared" si="62"/>
        <v/>
      </c>
      <c r="I1662" t="str">
        <f t="shared" si="62"/>
        <v/>
      </c>
      <c r="J1662" t="str">
        <f t="shared" si="62"/>
        <v/>
      </c>
      <c r="K1662" t="str">
        <f t="shared" si="62"/>
        <v/>
      </c>
    </row>
    <row r="1663" spans="1:11" x14ac:dyDescent="0.2">
      <c r="A1663" s="2">
        <v>45</v>
      </c>
      <c r="B1663" s="2" t="s">
        <v>24</v>
      </c>
      <c r="C1663" s="2">
        <v>79.47</v>
      </c>
      <c r="D1663" s="2" t="s">
        <v>29</v>
      </c>
      <c r="E1663">
        <v>2015</v>
      </c>
      <c r="F1663" t="str">
        <f t="shared" si="61"/>
        <v>Profit</v>
      </c>
      <c r="H1663" t="str">
        <f t="shared" si="62"/>
        <v/>
      </c>
      <c r="I1663" t="str">
        <f t="shared" si="62"/>
        <v/>
      </c>
      <c r="J1663" t="str">
        <f t="shared" si="62"/>
        <v/>
      </c>
      <c r="K1663" t="str">
        <f t="shared" si="62"/>
        <v/>
      </c>
    </row>
    <row r="1664" spans="1:11" x14ac:dyDescent="0.2">
      <c r="A1664" s="2">
        <v>15</v>
      </c>
      <c r="B1664" s="2" t="s">
        <v>24</v>
      </c>
      <c r="C1664" s="2">
        <v>-36.15</v>
      </c>
      <c r="D1664" s="2" t="s">
        <v>29</v>
      </c>
      <c r="E1664">
        <v>2015</v>
      </c>
      <c r="F1664" t="str">
        <f t="shared" si="61"/>
        <v>Loss</v>
      </c>
      <c r="H1664" t="str">
        <f t="shared" si="62"/>
        <v/>
      </c>
      <c r="I1664" t="str">
        <f t="shared" si="62"/>
        <v/>
      </c>
      <c r="J1664" t="str">
        <f t="shared" si="62"/>
        <v/>
      </c>
      <c r="K1664" t="str">
        <f t="shared" si="62"/>
        <v/>
      </c>
    </row>
    <row r="1665" spans="1:11" x14ac:dyDescent="0.2">
      <c r="A1665" s="2">
        <v>23</v>
      </c>
      <c r="B1665" s="2" t="s">
        <v>31</v>
      </c>
      <c r="C1665" s="2">
        <v>-2.1</v>
      </c>
      <c r="D1665" s="2" t="s">
        <v>22</v>
      </c>
      <c r="E1665">
        <v>2015</v>
      </c>
      <c r="F1665" t="str">
        <f t="shared" si="61"/>
        <v>Loss</v>
      </c>
      <c r="H1665" t="str">
        <f t="shared" si="62"/>
        <v/>
      </c>
      <c r="I1665" t="str">
        <f t="shared" si="62"/>
        <v/>
      </c>
      <c r="J1665" t="str">
        <f t="shared" si="62"/>
        <v/>
      </c>
      <c r="K1665" t="str">
        <f t="shared" si="62"/>
        <v/>
      </c>
    </row>
    <row r="1666" spans="1:11" x14ac:dyDescent="0.2">
      <c r="A1666" s="2">
        <v>40</v>
      </c>
      <c r="B1666" s="2" t="s">
        <v>24</v>
      </c>
      <c r="C1666" s="2">
        <v>-109.95</v>
      </c>
      <c r="D1666" s="2" t="s">
        <v>29</v>
      </c>
      <c r="E1666">
        <v>2015</v>
      </c>
      <c r="F1666" t="str">
        <f t="shared" si="61"/>
        <v>Loss</v>
      </c>
      <c r="H1666" t="str">
        <f t="shared" si="62"/>
        <v/>
      </c>
      <c r="I1666" t="str">
        <f t="shared" si="62"/>
        <v/>
      </c>
      <c r="J1666" t="str">
        <f t="shared" si="62"/>
        <v/>
      </c>
      <c r="K1666" t="str">
        <f t="shared" si="62"/>
        <v/>
      </c>
    </row>
    <row r="1667" spans="1:11" x14ac:dyDescent="0.2">
      <c r="A1667" s="2">
        <v>48</v>
      </c>
      <c r="B1667" s="2" t="s">
        <v>24</v>
      </c>
      <c r="C1667" s="2">
        <v>355.22</v>
      </c>
      <c r="D1667" s="2" t="s">
        <v>29</v>
      </c>
      <c r="E1667">
        <v>2015</v>
      </c>
      <c r="F1667" t="str">
        <f t="shared" ref="F1667:F1730" si="63">IF(C1667&lt;0,"Loss","Profit")</f>
        <v>Profit</v>
      </c>
      <c r="H1667" t="str">
        <f t="shared" si="62"/>
        <v/>
      </c>
      <c r="I1667" t="str">
        <f t="shared" si="62"/>
        <v/>
      </c>
      <c r="J1667" t="str">
        <f t="shared" si="62"/>
        <v/>
      </c>
      <c r="K1667" t="str">
        <f t="shared" si="62"/>
        <v/>
      </c>
    </row>
    <row r="1668" spans="1:11" x14ac:dyDescent="0.2">
      <c r="A1668" s="2">
        <v>37</v>
      </c>
      <c r="B1668" s="2" t="s">
        <v>24</v>
      </c>
      <c r="C1668" s="2">
        <v>-235.88</v>
      </c>
      <c r="D1668" s="2" t="s">
        <v>29</v>
      </c>
      <c r="E1668">
        <v>2015</v>
      </c>
      <c r="F1668" t="str">
        <f t="shared" si="63"/>
        <v>Loss</v>
      </c>
      <c r="H1668" t="str">
        <f t="shared" si="62"/>
        <v/>
      </c>
      <c r="I1668" t="str">
        <f t="shared" si="62"/>
        <v/>
      </c>
      <c r="J1668" t="str">
        <f t="shared" si="62"/>
        <v/>
      </c>
      <c r="K1668" t="str">
        <f t="shared" si="62"/>
        <v/>
      </c>
    </row>
    <row r="1669" spans="1:11" x14ac:dyDescent="0.2">
      <c r="A1669" s="2">
        <v>11</v>
      </c>
      <c r="B1669" s="2" t="s">
        <v>31</v>
      </c>
      <c r="C1669" s="2">
        <v>-40.200000000000003</v>
      </c>
      <c r="D1669" s="2" t="s">
        <v>29</v>
      </c>
      <c r="E1669">
        <v>2015</v>
      </c>
      <c r="F1669" t="str">
        <f t="shared" si="63"/>
        <v>Loss</v>
      </c>
      <c r="H1669" t="str">
        <f t="shared" si="62"/>
        <v/>
      </c>
      <c r="I1669" t="str">
        <f t="shared" si="62"/>
        <v/>
      </c>
      <c r="J1669" t="str">
        <f t="shared" si="62"/>
        <v/>
      </c>
      <c r="K1669" t="str">
        <f t="shared" si="62"/>
        <v/>
      </c>
    </row>
    <row r="1670" spans="1:11" x14ac:dyDescent="0.2">
      <c r="A1670" s="2">
        <v>8</v>
      </c>
      <c r="B1670" s="2" t="s">
        <v>31</v>
      </c>
      <c r="C1670" s="2">
        <v>-26.9</v>
      </c>
      <c r="D1670" s="2" t="s">
        <v>29</v>
      </c>
      <c r="E1670">
        <v>2015</v>
      </c>
      <c r="F1670" t="str">
        <f t="shared" si="63"/>
        <v>Loss</v>
      </c>
      <c r="H1670" t="str">
        <f t="shared" si="62"/>
        <v/>
      </c>
      <c r="I1670" t="str">
        <f t="shared" si="62"/>
        <v>Loss</v>
      </c>
      <c r="J1670" t="str">
        <f t="shared" si="62"/>
        <v/>
      </c>
      <c r="K1670" t="str">
        <f t="shared" si="62"/>
        <v/>
      </c>
    </row>
    <row r="1671" spans="1:11" x14ac:dyDescent="0.2">
      <c r="A1671" s="2">
        <v>14</v>
      </c>
      <c r="B1671" s="2" t="s">
        <v>24</v>
      </c>
      <c r="C1671" s="2">
        <v>640.73</v>
      </c>
      <c r="D1671" s="2" t="s">
        <v>29</v>
      </c>
      <c r="E1671">
        <v>2015</v>
      </c>
      <c r="F1671" t="str">
        <f t="shared" si="63"/>
        <v>Profit</v>
      </c>
      <c r="H1671" t="str">
        <f t="shared" si="62"/>
        <v/>
      </c>
      <c r="I1671" t="str">
        <f t="shared" si="62"/>
        <v/>
      </c>
      <c r="J1671" t="str">
        <f t="shared" si="62"/>
        <v/>
      </c>
      <c r="K1671" t="str">
        <f t="shared" si="62"/>
        <v/>
      </c>
    </row>
    <row r="1672" spans="1:11" x14ac:dyDescent="0.2">
      <c r="A1672" s="2">
        <v>22</v>
      </c>
      <c r="B1672" s="2" t="s">
        <v>24</v>
      </c>
      <c r="C1672" s="2">
        <v>-40.58</v>
      </c>
      <c r="D1672" s="2" t="s">
        <v>29</v>
      </c>
      <c r="E1672">
        <v>2015</v>
      </c>
      <c r="F1672" t="str">
        <f t="shared" si="63"/>
        <v>Loss</v>
      </c>
      <c r="H1672" t="str">
        <f t="shared" si="62"/>
        <v/>
      </c>
      <c r="I1672" t="str">
        <f t="shared" si="62"/>
        <v/>
      </c>
      <c r="J1672" t="str">
        <f t="shared" si="62"/>
        <v/>
      </c>
      <c r="K1672" t="str">
        <f t="shared" si="62"/>
        <v/>
      </c>
    </row>
    <row r="1673" spans="1:11" x14ac:dyDescent="0.2">
      <c r="A1673" s="2">
        <v>1</v>
      </c>
      <c r="B1673" s="2" t="s">
        <v>31</v>
      </c>
      <c r="C1673" s="2">
        <v>-1742.94</v>
      </c>
      <c r="D1673" s="2" t="s">
        <v>22</v>
      </c>
      <c r="E1673">
        <v>2015</v>
      </c>
      <c r="F1673" t="str">
        <f t="shared" si="63"/>
        <v>Loss</v>
      </c>
      <c r="H1673" t="str">
        <f t="shared" si="62"/>
        <v>Loss</v>
      </c>
      <c r="I1673" t="str">
        <f t="shared" si="62"/>
        <v/>
      </c>
      <c r="J1673" t="str">
        <f t="shared" si="62"/>
        <v/>
      </c>
      <c r="K1673" t="str">
        <f t="shared" si="62"/>
        <v/>
      </c>
    </row>
    <row r="1674" spans="1:11" x14ac:dyDescent="0.2">
      <c r="A1674" s="2">
        <v>35</v>
      </c>
      <c r="B1674" s="2" t="s">
        <v>45</v>
      </c>
      <c r="C1674" s="2">
        <v>-763.65</v>
      </c>
      <c r="D1674" s="2" t="s">
        <v>29</v>
      </c>
      <c r="E1674">
        <v>2015</v>
      </c>
      <c r="F1674" t="str">
        <f t="shared" si="63"/>
        <v>Loss</v>
      </c>
      <c r="H1674" t="str">
        <f t="shared" si="62"/>
        <v/>
      </c>
      <c r="I1674" t="str">
        <f t="shared" si="62"/>
        <v/>
      </c>
      <c r="J1674" t="str">
        <f t="shared" si="62"/>
        <v/>
      </c>
      <c r="K1674" t="str">
        <f t="shared" si="62"/>
        <v/>
      </c>
    </row>
    <row r="1675" spans="1:11" x14ac:dyDescent="0.2">
      <c r="A1675" s="2">
        <v>36</v>
      </c>
      <c r="B1675" s="2" t="s">
        <v>24</v>
      </c>
      <c r="C1675" s="2">
        <v>-232.47</v>
      </c>
      <c r="D1675" s="2" t="s">
        <v>22</v>
      </c>
      <c r="E1675">
        <v>2015</v>
      </c>
      <c r="F1675" t="str">
        <f t="shared" si="63"/>
        <v>Loss</v>
      </c>
      <c r="H1675" t="str">
        <f t="shared" si="62"/>
        <v/>
      </c>
      <c r="I1675" t="str">
        <f t="shared" si="62"/>
        <v/>
      </c>
      <c r="J1675" t="str">
        <f t="shared" si="62"/>
        <v/>
      </c>
      <c r="K1675" t="str">
        <f t="shared" si="62"/>
        <v/>
      </c>
    </row>
    <row r="1676" spans="1:11" x14ac:dyDescent="0.2">
      <c r="A1676" s="2">
        <v>8</v>
      </c>
      <c r="B1676" s="2" t="s">
        <v>45</v>
      </c>
      <c r="C1676" s="2">
        <v>257.04000000000002</v>
      </c>
      <c r="D1676" s="2" t="s">
        <v>29</v>
      </c>
      <c r="E1676">
        <v>2015</v>
      </c>
      <c r="F1676" t="str">
        <f t="shared" si="63"/>
        <v>Profit</v>
      </c>
      <c r="H1676" t="str">
        <f t="shared" si="62"/>
        <v/>
      </c>
      <c r="I1676" t="str">
        <f t="shared" si="62"/>
        <v/>
      </c>
      <c r="J1676" t="str">
        <f t="shared" si="62"/>
        <v/>
      </c>
      <c r="K1676" t="str">
        <f t="shared" si="62"/>
        <v/>
      </c>
    </row>
    <row r="1677" spans="1:11" x14ac:dyDescent="0.2">
      <c r="A1677" s="2">
        <v>23</v>
      </c>
      <c r="B1677" s="2" t="s">
        <v>24</v>
      </c>
      <c r="C1677" s="2">
        <v>-95.2</v>
      </c>
      <c r="D1677" s="2" t="s">
        <v>22</v>
      </c>
      <c r="E1677">
        <v>2015</v>
      </c>
      <c r="F1677" t="str">
        <f t="shared" si="63"/>
        <v>Loss</v>
      </c>
      <c r="H1677" t="str">
        <f t="shared" si="62"/>
        <v/>
      </c>
      <c r="I1677" t="str">
        <f t="shared" si="62"/>
        <v/>
      </c>
      <c r="J1677" t="str">
        <f t="shared" si="62"/>
        <v/>
      </c>
      <c r="K1677" t="str">
        <f t="shared" si="62"/>
        <v/>
      </c>
    </row>
    <row r="1678" spans="1:11" x14ac:dyDescent="0.2">
      <c r="A1678" s="2">
        <v>46</v>
      </c>
      <c r="B1678" s="2" t="s">
        <v>24</v>
      </c>
      <c r="C1678" s="2">
        <v>1403.43</v>
      </c>
      <c r="D1678" s="2" t="s">
        <v>38</v>
      </c>
      <c r="E1678">
        <v>2015</v>
      </c>
      <c r="F1678" t="str">
        <f t="shared" si="63"/>
        <v>Profit</v>
      </c>
      <c r="H1678" t="str">
        <f t="shared" si="62"/>
        <v/>
      </c>
      <c r="I1678" t="str">
        <f t="shared" si="62"/>
        <v/>
      </c>
      <c r="J1678" t="str">
        <f t="shared" si="62"/>
        <v/>
      </c>
      <c r="K1678" t="str">
        <f t="shared" si="62"/>
        <v/>
      </c>
    </row>
    <row r="1679" spans="1:11" x14ac:dyDescent="0.2">
      <c r="A1679" s="2">
        <v>43</v>
      </c>
      <c r="B1679" s="2" t="s">
        <v>24</v>
      </c>
      <c r="C1679" s="2">
        <v>-10.71</v>
      </c>
      <c r="D1679" s="2" t="s">
        <v>38</v>
      </c>
      <c r="E1679">
        <v>2015</v>
      </c>
      <c r="F1679" t="str">
        <f t="shared" si="63"/>
        <v>Loss</v>
      </c>
      <c r="H1679" t="str">
        <f t="shared" si="62"/>
        <v/>
      </c>
      <c r="I1679" t="str">
        <f t="shared" si="62"/>
        <v/>
      </c>
      <c r="J1679" t="str">
        <f t="shared" si="62"/>
        <v/>
      </c>
      <c r="K1679" t="str">
        <f t="shared" si="62"/>
        <v/>
      </c>
    </row>
    <row r="1680" spans="1:11" x14ac:dyDescent="0.2">
      <c r="A1680" s="2">
        <v>27</v>
      </c>
      <c r="B1680" s="2" t="s">
        <v>24</v>
      </c>
      <c r="C1680" s="2">
        <v>26.86</v>
      </c>
      <c r="D1680" s="2" t="s">
        <v>38</v>
      </c>
      <c r="E1680">
        <v>2015</v>
      </c>
      <c r="F1680" t="str">
        <f t="shared" si="63"/>
        <v>Profit</v>
      </c>
      <c r="H1680" t="str">
        <f t="shared" si="62"/>
        <v/>
      </c>
      <c r="I1680" t="str">
        <f t="shared" si="62"/>
        <v/>
      </c>
      <c r="J1680" t="str">
        <f t="shared" si="62"/>
        <v/>
      </c>
      <c r="K1680" t="str">
        <f t="shared" si="62"/>
        <v/>
      </c>
    </row>
    <row r="1681" spans="1:11" x14ac:dyDescent="0.2">
      <c r="A1681" s="2">
        <v>39</v>
      </c>
      <c r="B1681" s="2" t="s">
        <v>24</v>
      </c>
      <c r="C1681" s="2">
        <v>55.84</v>
      </c>
      <c r="D1681" s="2" t="s">
        <v>38</v>
      </c>
      <c r="E1681">
        <v>2015</v>
      </c>
      <c r="F1681" t="str">
        <f t="shared" si="63"/>
        <v>Profit</v>
      </c>
      <c r="H1681" t="str">
        <f t="shared" si="62"/>
        <v/>
      </c>
      <c r="I1681" t="str">
        <f t="shared" si="62"/>
        <v/>
      </c>
      <c r="J1681" t="str">
        <f t="shared" si="62"/>
        <v/>
      </c>
      <c r="K1681" t="str">
        <f t="shared" si="62"/>
        <v/>
      </c>
    </row>
    <row r="1682" spans="1:11" x14ac:dyDescent="0.2">
      <c r="A1682" s="2">
        <v>1</v>
      </c>
      <c r="B1682" s="2" t="s">
        <v>45</v>
      </c>
      <c r="C1682" s="2">
        <v>-1.56</v>
      </c>
      <c r="D1682" s="2" t="s">
        <v>29</v>
      </c>
      <c r="E1682">
        <v>2015</v>
      </c>
      <c r="F1682" t="str">
        <f t="shared" si="63"/>
        <v>Loss</v>
      </c>
      <c r="H1682" t="str">
        <f t="shared" si="62"/>
        <v/>
      </c>
      <c r="I1682" t="str">
        <f t="shared" si="62"/>
        <v/>
      </c>
      <c r="J1682" t="str">
        <f t="shared" si="62"/>
        <v/>
      </c>
      <c r="K1682" t="str">
        <f t="shared" si="62"/>
        <v/>
      </c>
    </row>
    <row r="1683" spans="1:11" x14ac:dyDescent="0.2">
      <c r="A1683" s="2">
        <v>45</v>
      </c>
      <c r="B1683" s="2" t="s">
        <v>31</v>
      </c>
      <c r="C1683" s="2">
        <v>2878.28</v>
      </c>
      <c r="D1683" s="2" t="s">
        <v>22</v>
      </c>
      <c r="E1683">
        <v>2015</v>
      </c>
      <c r="F1683" t="str">
        <f t="shared" si="63"/>
        <v>Profit</v>
      </c>
      <c r="H1683" t="str">
        <f t="shared" si="62"/>
        <v/>
      </c>
      <c r="I1683" t="str">
        <f t="shared" si="62"/>
        <v/>
      </c>
      <c r="J1683" t="str">
        <f t="shared" si="62"/>
        <v/>
      </c>
      <c r="K1683" t="str">
        <f t="shared" si="62"/>
        <v/>
      </c>
    </row>
    <row r="1684" spans="1:11" x14ac:dyDescent="0.2">
      <c r="A1684" s="2">
        <v>5</v>
      </c>
      <c r="B1684" s="2" t="s">
        <v>24</v>
      </c>
      <c r="C1684" s="2">
        <v>-13.91</v>
      </c>
      <c r="D1684" s="2" t="s">
        <v>29</v>
      </c>
      <c r="E1684">
        <v>2015</v>
      </c>
      <c r="F1684" t="str">
        <f t="shared" si="63"/>
        <v>Loss</v>
      </c>
      <c r="H1684" t="str">
        <f t="shared" si="62"/>
        <v/>
      </c>
      <c r="I1684" t="str">
        <f t="shared" si="62"/>
        <v/>
      </c>
      <c r="J1684" t="str">
        <f t="shared" si="62"/>
        <v/>
      </c>
      <c r="K1684" t="str">
        <f t="shared" si="62"/>
        <v/>
      </c>
    </row>
    <row r="1685" spans="1:11" x14ac:dyDescent="0.2">
      <c r="A1685" s="2">
        <v>24</v>
      </c>
      <c r="B1685" s="2" t="s">
        <v>45</v>
      </c>
      <c r="C1685" s="2">
        <v>11.11</v>
      </c>
      <c r="D1685" s="2" t="s">
        <v>29</v>
      </c>
      <c r="E1685">
        <v>2015</v>
      </c>
      <c r="F1685" t="str">
        <f t="shared" si="63"/>
        <v>Profit</v>
      </c>
      <c r="H1685" t="str">
        <f t="shared" si="62"/>
        <v/>
      </c>
      <c r="I1685" t="str">
        <f t="shared" si="62"/>
        <v/>
      </c>
      <c r="J1685" t="str">
        <f t="shared" si="62"/>
        <v/>
      </c>
      <c r="K1685" t="str">
        <f t="shared" si="62"/>
        <v/>
      </c>
    </row>
    <row r="1686" spans="1:11" x14ac:dyDescent="0.2">
      <c r="A1686" s="2">
        <v>9</v>
      </c>
      <c r="B1686" s="2" t="s">
        <v>24</v>
      </c>
      <c r="C1686" s="2">
        <v>-25.44</v>
      </c>
      <c r="D1686" s="2" t="s">
        <v>29</v>
      </c>
      <c r="E1686">
        <v>2015</v>
      </c>
      <c r="F1686" t="str">
        <f t="shared" si="63"/>
        <v>Loss</v>
      </c>
      <c r="H1686" t="str">
        <f t="shared" si="62"/>
        <v/>
      </c>
      <c r="I1686" t="str">
        <f t="shared" si="62"/>
        <v/>
      </c>
      <c r="J1686" t="str">
        <f t="shared" si="62"/>
        <v/>
      </c>
      <c r="K1686" t="str">
        <f t="shared" ref="I1686:K1742" si="64">IF($D1686=K$1,IF($B1686="Technology",IF($A1686&lt;11,$F1686,""),""),"")</f>
        <v/>
      </c>
    </row>
    <row r="1687" spans="1:11" x14ac:dyDescent="0.2">
      <c r="A1687" s="2">
        <v>25</v>
      </c>
      <c r="B1687" s="2" t="s">
        <v>31</v>
      </c>
      <c r="C1687" s="2">
        <v>-134.58000000000001</v>
      </c>
      <c r="D1687" s="2" t="s">
        <v>29</v>
      </c>
      <c r="E1687">
        <v>2015</v>
      </c>
      <c r="F1687" t="str">
        <f t="shared" si="63"/>
        <v>Loss</v>
      </c>
      <c r="H1687" t="str">
        <f t="shared" ref="H1687:K1750" si="65">IF($D1687=H$1,IF($B1687="Technology",IF($A1687&lt;11,$F1687,""),""),"")</f>
        <v/>
      </c>
      <c r="I1687" t="str">
        <f t="shared" si="64"/>
        <v/>
      </c>
      <c r="J1687" t="str">
        <f t="shared" si="64"/>
        <v/>
      </c>
      <c r="K1687" t="str">
        <f t="shared" si="64"/>
        <v/>
      </c>
    </row>
    <row r="1688" spans="1:11" x14ac:dyDescent="0.2">
      <c r="A1688" s="2">
        <v>25</v>
      </c>
      <c r="B1688" s="2" t="s">
        <v>24</v>
      </c>
      <c r="C1688" s="2">
        <v>-9.35</v>
      </c>
      <c r="D1688" s="2" t="s">
        <v>66</v>
      </c>
      <c r="E1688">
        <v>2015</v>
      </c>
      <c r="F1688" t="str">
        <f t="shared" si="63"/>
        <v>Loss</v>
      </c>
      <c r="H1688" t="str">
        <f t="shared" si="65"/>
        <v/>
      </c>
      <c r="I1688" t="str">
        <f t="shared" si="64"/>
        <v/>
      </c>
      <c r="J1688" t="str">
        <f t="shared" si="64"/>
        <v/>
      </c>
      <c r="K1688" t="str">
        <f t="shared" si="64"/>
        <v/>
      </c>
    </row>
    <row r="1689" spans="1:11" x14ac:dyDescent="0.2">
      <c r="A1689" s="2">
        <v>42</v>
      </c>
      <c r="B1689" s="2" t="s">
        <v>45</v>
      </c>
      <c r="C1689" s="2">
        <v>134.72999999999999</v>
      </c>
      <c r="D1689" s="2" t="s">
        <v>29</v>
      </c>
      <c r="E1689">
        <v>2015</v>
      </c>
      <c r="F1689" t="str">
        <f t="shared" si="63"/>
        <v>Profit</v>
      </c>
      <c r="H1689" t="str">
        <f t="shared" si="65"/>
        <v/>
      </c>
      <c r="I1689" t="str">
        <f t="shared" si="64"/>
        <v/>
      </c>
      <c r="J1689" t="str">
        <f t="shared" si="64"/>
        <v/>
      </c>
      <c r="K1689" t="str">
        <f t="shared" si="64"/>
        <v/>
      </c>
    </row>
    <row r="1690" spans="1:11" x14ac:dyDescent="0.2">
      <c r="A1690" s="2">
        <v>44</v>
      </c>
      <c r="B1690" s="2" t="s">
        <v>24</v>
      </c>
      <c r="C1690" s="2">
        <v>494.54</v>
      </c>
      <c r="D1690" s="2" t="s">
        <v>29</v>
      </c>
      <c r="E1690">
        <v>2015</v>
      </c>
      <c r="F1690" t="str">
        <f t="shared" si="63"/>
        <v>Profit</v>
      </c>
      <c r="H1690" t="str">
        <f t="shared" si="65"/>
        <v/>
      </c>
      <c r="I1690" t="str">
        <f t="shared" si="64"/>
        <v/>
      </c>
      <c r="J1690" t="str">
        <f t="shared" si="64"/>
        <v/>
      </c>
      <c r="K1690" t="str">
        <f t="shared" si="64"/>
        <v/>
      </c>
    </row>
    <row r="1691" spans="1:11" x14ac:dyDescent="0.2">
      <c r="A1691" s="2">
        <v>44</v>
      </c>
      <c r="B1691" s="2" t="s">
        <v>45</v>
      </c>
      <c r="C1691" s="2">
        <v>-1178.29</v>
      </c>
      <c r="D1691" s="2" t="s">
        <v>29</v>
      </c>
      <c r="E1691">
        <v>2015</v>
      </c>
      <c r="F1691" t="str">
        <f t="shared" si="63"/>
        <v>Loss</v>
      </c>
      <c r="H1691" t="str">
        <f t="shared" si="65"/>
        <v/>
      </c>
      <c r="I1691" t="str">
        <f t="shared" si="64"/>
        <v/>
      </c>
      <c r="J1691" t="str">
        <f t="shared" si="64"/>
        <v/>
      </c>
      <c r="K1691" t="str">
        <f t="shared" si="64"/>
        <v/>
      </c>
    </row>
    <row r="1692" spans="1:11" x14ac:dyDescent="0.2">
      <c r="A1692" s="2">
        <v>37</v>
      </c>
      <c r="B1692" s="2" t="s">
        <v>45</v>
      </c>
      <c r="C1692" s="2">
        <v>-189.57</v>
      </c>
      <c r="D1692" s="2" t="s">
        <v>29</v>
      </c>
      <c r="E1692">
        <v>2015</v>
      </c>
      <c r="F1692" t="str">
        <f t="shared" si="63"/>
        <v>Loss</v>
      </c>
      <c r="H1692" t="str">
        <f t="shared" si="65"/>
        <v/>
      </c>
      <c r="I1692" t="str">
        <f t="shared" si="64"/>
        <v/>
      </c>
      <c r="J1692" t="str">
        <f t="shared" si="64"/>
        <v/>
      </c>
      <c r="K1692" t="str">
        <f t="shared" si="64"/>
        <v/>
      </c>
    </row>
    <row r="1693" spans="1:11" x14ac:dyDescent="0.2">
      <c r="A1693" s="2">
        <v>39</v>
      </c>
      <c r="B1693" s="2" t="s">
        <v>24</v>
      </c>
      <c r="C1693" s="2">
        <v>-496.65</v>
      </c>
      <c r="D1693" s="2" t="s">
        <v>29</v>
      </c>
      <c r="E1693">
        <v>2015</v>
      </c>
      <c r="F1693" t="str">
        <f t="shared" si="63"/>
        <v>Loss</v>
      </c>
      <c r="H1693" t="str">
        <f t="shared" si="65"/>
        <v/>
      </c>
      <c r="I1693" t="str">
        <f t="shared" si="64"/>
        <v/>
      </c>
      <c r="J1693" t="str">
        <f t="shared" si="64"/>
        <v/>
      </c>
      <c r="K1693" t="str">
        <f t="shared" si="64"/>
        <v/>
      </c>
    </row>
    <row r="1694" spans="1:11" x14ac:dyDescent="0.2">
      <c r="A1694" s="2">
        <v>6</v>
      </c>
      <c r="B1694" s="2" t="s">
        <v>31</v>
      </c>
      <c r="C1694" s="2">
        <v>-402.85</v>
      </c>
      <c r="D1694" s="2" t="s">
        <v>29</v>
      </c>
      <c r="E1694">
        <v>2015</v>
      </c>
      <c r="F1694" t="str">
        <f t="shared" si="63"/>
        <v>Loss</v>
      </c>
      <c r="H1694" t="str">
        <f t="shared" si="65"/>
        <v/>
      </c>
      <c r="I1694" t="str">
        <f t="shared" si="64"/>
        <v>Loss</v>
      </c>
      <c r="J1694" t="str">
        <f t="shared" si="64"/>
        <v/>
      </c>
      <c r="K1694" t="str">
        <f t="shared" si="64"/>
        <v/>
      </c>
    </row>
    <row r="1695" spans="1:11" x14ac:dyDescent="0.2">
      <c r="A1695" s="2">
        <v>50</v>
      </c>
      <c r="B1695" s="2" t="s">
        <v>45</v>
      </c>
      <c r="C1695" s="2">
        <v>-713.77</v>
      </c>
      <c r="D1695" s="2" t="s">
        <v>29</v>
      </c>
      <c r="E1695">
        <v>2015</v>
      </c>
      <c r="F1695" t="str">
        <f t="shared" si="63"/>
        <v>Loss</v>
      </c>
      <c r="H1695" t="str">
        <f t="shared" si="65"/>
        <v/>
      </c>
      <c r="I1695" t="str">
        <f t="shared" si="64"/>
        <v/>
      </c>
      <c r="J1695" t="str">
        <f t="shared" si="64"/>
        <v/>
      </c>
      <c r="K1695" t="str">
        <f t="shared" si="64"/>
        <v/>
      </c>
    </row>
    <row r="1696" spans="1:11" x14ac:dyDescent="0.2">
      <c r="A1696" s="2">
        <v>31</v>
      </c>
      <c r="B1696" s="2" t="s">
        <v>45</v>
      </c>
      <c r="C1696" s="2">
        <v>2047.98</v>
      </c>
      <c r="D1696" s="2" t="s">
        <v>29</v>
      </c>
      <c r="E1696">
        <v>2015</v>
      </c>
      <c r="F1696" t="str">
        <f t="shared" si="63"/>
        <v>Profit</v>
      </c>
      <c r="H1696" t="str">
        <f t="shared" si="65"/>
        <v/>
      </c>
      <c r="I1696" t="str">
        <f t="shared" si="64"/>
        <v/>
      </c>
      <c r="J1696" t="str">
        <f t="shared" si="64"/>
        <v/>
      </c>
      <c r="K1696" t="str">
        <f t="shared" si="64"/>
        <v/>
      </c>
    </row>
    <row r="1697" spans="1:11" x14ac:dyDescent="0.2">
      <c r="A1697" s="2">
        <v>27</v>
      </c>
      <c r="B1697" s="2" t="s">
        <v>24</v>
      </c>
      <c r="C1697" s="2">
        <v>36.28</v>
      </c>
      <c r="D1697" s="2" t="s">
        <v>29</v>
      </c>
      <c r="E1697">
        <v>2015</v>
      </c>
      <c r="F1697" t="str">
        <f t="shared" si="63"/>
        <v>Profit</v>
      </c>
      <c r="H1697" t="str">
        <f t="shared" si="65"/>
        <v/>
      </c>
      <c r="I1697" t="str">
        <f t="shared" si="65"/>
        <v/>
      </c>
      <c r="J1697" t="str">
        <f t="shared" si="65"/>
        <v/>
      </c>
      <c r="K1697" t="str">
        <f t="shared" si="65"/>
        <v/>
      </c>
    </row>
    <row r="1698" spans="1:11" x14ac:dyDescent="0.2">
      <c r="A1698" s="2">
        <v>6</v>
      </c>
      <c r="B1698" s="2" t="s">
        <v>24</v>
      </c>
      <c r="C1698" s="2">
        <v>-1.56</v>
      </c>
      <c r="D1698" s="2" t="s">
        <v>29</v>
      </c>
      <c r="E1698">
        <v>2015</v>
      </c>
      <c r="F1698" t="str">
        <f t="shared" si="63"/>
        <v>Loss</v>
      </c>
      <c r="H1698" t="str">
        <f t="shared" si="65"/>
        <v/>
      </c>
      <c r="I1698" t="str">
        <f t="shared" si="65"/>
        <v/>
      </c>
      <c r="J1698" t="str">
        <f t="shared" si="65"/>
        <v/>
      </c>
      <c r="K1698" t="str">
        <f t="shared" si="65"/>
        <v/>
      </c>
    </row>
    <row r="1699" spans="1:11" x14ac:dyDescent="0.2">
      <c r="A1699" s="2">
        <v>10</v>
      </c>
      <c r="B1699" s="2" t="s">
        <v>31</v>
      </c>
      <c r="C1699" s="2">
        <v>-261.22000000000003</v>
      </c>
      <c r="D1699" s="2" t="s">
        <v>29</v>
      </c>
      <c r="E1699">
        <v>2015</v>
      </c>
      <c r="F1699" t="str">
        <f t="shared" si="63"/>
        <v>Loss</v>
      </c>
      <c r="H1699" t="str">
        <f t="shared" si="65"/>
        <v/>
      </c>
      <c r="I1699" t="str">
        <f t="shared" si="65"/>
        <v>Loss</v>
      </c>
      <c r="J1699" t="str">
        <f t="shared" si="65"/>
        <v/>
      </c>
      <c r="K1699" t="str">
        <f t="shared" si="65"/>
        <v/>
      </c>
    </row>
    <row r="1700" spans="1:11" x14ac:dyDescent="0.2">
      <c r="A1700" s="2">
        <v>29</v>
      </c>
      <c r="B1700" s="2" t="s">
        <v>45</v>
      </c>
      <c r="C1700" s="2">
        <v>36.61</v>
      </c>
      <c r="D1700" s="2" t="s">
        <v>66</v>
      </c>
      <c r="E1700">
        <v>2015</v>
      </c>
      <c r="F1700" t="str">
        <f t="shared" si="63"/>
        <v>Profit</v>
      </c>
      <c r="H1700" t="str">
        <f t="shared" si="65"/>
        <v/>
      </c>
      <c r="I1700" t="str">
        <f t="shared" si="65"/>
        <v/>
      </c>
      <c r="J1700" t="str">
        <f t="shared" si="65"/>
        <v/>
      </c>
      <c r="K1700" t="str">
        <f t="shared" si="65"/>
        <v/>
      </c>
    </row>
    <row r="1701" spans="1:11" x14ac:dyDescent="0.2">
      <c r="A1701" s="2">
        <v>35</v>
      </c>
      <c r="B1701" s="2" t="s">
        <v>45</v>
      </c>
      <c r="C1701" s="2">
        <v>1851.08</v>
      </c>
      <c r="D1701" s="2" t="s">
        <v>29</v>
      </c>
      <c r="E1701">
        <v>2015</v>
      </c>
      <c r="F1701" t="str">
        <f t="shared" si="63"/>
        <v>Profit</v>
      </c>
      <c r="H1701" t="str">
        <f t="shared" si="65"/>
        <v/>
      </c>
      <c r="I1701" t="str">
        <f t="shared" si="65"/>
        <v/>
      </c>
      <c r="J1701" t="str">
        <f t="shared" si="65"/>
        <v/>
      </c>
      <c r="K1701" t="str">
        <f t="shared" si="65"/>
        <v/>
      </c>
    </row>
    <row r="1702" spans="1:11" x14ac:dyDescent="0.2">
      <c r="A1702" s="2">
        <v>42</v>
      </c>
      <c r="B1702" s="2" t="s">
        <v>24</v>
      </c>
      <c r="C1702" s="2">
        <v>84.36</v>
      </c>
      <c r="D1702" s="2" t="s">
        <v>22</v>
      </c>
      <c r="E1702">
        <v>2015</v>
      </c>
      <c r="F1702" t="str">
        <f t="shared" si="63"/>
        <v>Profit</v>
      </c>
      <c r="H1702" t="str">
        <f t="shared" si="65"/>
        <v/>
      </c>
      <c r="I1702" t="str">
        <f t="shared" si="65"/>
        <v/>
      </c>
      <c r="J1702" t="str">
        <f t="shared" si="65"/>
        <v/>
      </c>
      <c r="K1702" t="str">
        <f t="shared" si="65"/>
        <v/>
      </c>
    </row>
    <row r="1703" spans="1:11" x14ac:dyDescent="0.2">
      <c r="A1703" s="2">
        <v>34</v>
      </c>
      <c r="B1703" s="2" t="s">
        <v>45</v>
      </c>
      <c r="C1703" s="2">
        <v>40.49</v>
      </c>
      <c r="D1703" s="2" t="s">
        <v>22</v>
      </c>
      <c r="E1703">
        <v>2015</v>
      </c>
      <c r="F1703" t="str">
        <f t="shared" si="63"/>
        <v>Profit</v>
      </c>
      <c r="H1703" t="str">
        <f t="shared" si="65"/>
        <v/>
      </c>
      <c r="I1703" t="str">
        <f t="shared" si="65"/>
        <v/>
      </c>
      <c r="J1703" t="str">
        <f t="shared" si="65"/>
        <v/>
      </c>
      <c r="K1703" t="str">
        <f t="shared" si="65"/>
        <v/>
      </c>
    </row>
    <row r="1704" spans="1:11" x14ac:dyDescent="0.2">
      <c r="A1704" s="2">
        <v>23</v>
      </c>
      <c r="B1704" s="2" t="s">
        <v>31</v>
      </c>
      <c r="C1704" s="2">
        <v>-27.03</v>
      </c>
      <c r="D1704" s="2" t="s">
        <v>22</v>
      </c>
      <c r="E1704">
        <v>2015</v>
      </c>
      <c r="F1704" t="str">
        <f t="shared" si="63"/>
        <v>Loss</v>
      </c>
      <c r="H1704" t="str">
        <f t="shared" si="65"/>
        <v/>
      </c>
      <c r="I1704" t="str">
        <f t="shared" si="64"/>
        <v/>
      </c>
      <c r="J1704" t="str">
        <f t="shared" si="64"/>
        <v/>
      </c>
      <c r="K1704" t="str">
        <f t="shared" si="64"/>
        <v/>
      </c>
    </row>
    <row r="1705" spans="1:11" x14ac:dyDescent="0.2">
      <c r="A1705" s="2">
        <v>37</v>
      </c>
      <c r="B1705" s="2" t="s">
        <v>24</v>
      </c>
      <c r="C1705" s="2">
        <v>32.4</v>
      </c>
      <c r="D1705" s="2" t="s">
        <v>29</v>
      </c>
      <c r="E1705">
        <v>2015</v>
      </c>
      <c r="F1705" t="str">
        <f t="shared" si="63"/>
        <v>Profit</v>
      </c>
      <c r="H1705" t="str">
        <f t="shared" si="65"/>
        <v/>
      </c>
      <c r="I1705" t="str">
        <f t="shared" si="64"/>
        <v/>
      </c>
      <c r="J1705" t="str">
        <f t="shared" si="64"/>
        <v/>
      </c>
      <c r="K1705" t="str">
        <f t="shared" si="64"/>
        <v/>
      </c>
    </row>
    <row r="1706" spans="1:11" x14ac:dyDescent="0.2">
      <c r="A1706" s="2">
        <v>12</v>
      </c>
      <c r="B1706" s="2" t="s">
        <v>24</v>
      </c>
      <c r="C1706" s="2">
        <v>13.74</v>
      </c>
      <c r="D1706" s="2" t="s">
        <v>29</v>
      </c>
      <c r="E1706">
        <v>2015</v>
      </c>
      <c r="F1706" t="str">
        <f t="shared" si="63"/>
        <v>Profit</v>
      </c>
      <c r="H1706" t="str">
        <f t="shared" si="65"/>
        <v/>
      </c>
      <c r="I1706" t="str">
        <f t="shared" si="64"/>
        <v/>
      </c>
      <c r="J1706" t="str">
        <f t="shared" si="64"/>
        <v/>
      </c>
      <c r="K1706" t="str">
        <f t="shared" si="64"/>
        <v/>
      </c>
    </row>
    <row r="1707" spans="1:11" x14ac:dyDescent="0.2">
      <c r="A1707" s="2">
        <v>33</v>
      </c>
      <c r="B1707" s="2" t="s">
        <v>24</v>
      </c>
      <c r="C1707" s="2">
        <v>51.41</v>
      </c>
      <c r="D1707" s="2" t="s">
        <v>29</v>
      </c>
      <c r="E1707">
        <v>2015</v>
      </c>
      <c r="F1707" t="str">
        <f t="shared" si="63"/>
        <v>Profit</v>
      </c>
      <c r="H1707" t="str">
        <f t="shared" si="65"/>
        <v/>
      </c>
      <c r="I1707" t="str">
        <f t="shared" si="64"/>
        <v/>
      </c>
      <c r="J1707" t="str">
        <f t="shared" si="64"/>
        <v/>
      </c>
      <c r="K1707" t="str">
        <f t="shared" si="64"/>
        <v/>
      </c>
    </row>
    <row r="1708" spans="1:11" x14ac:dyDescent="0.2">
      <c r="A1708" s="2">
        <v>30</v>
      </c>
      <c r="B1708" s="2" t="s">
        <v>31</v>
      </c>
      <c r="C1708" s="2">
        <v>232.13</v>
      </c>
      <c r="D1708" s="2" t="s">
        <v>38</v>
      </c>
      <c r="E1708">
        <v>2015</v>
      </c>
      <c r="F1708" t="str">
        <f t="shared" si="63"/>
        <v>Profit</v>
      </c>
      <c r="H1708" t="str">
        <f t="shared" si="65"/>
        <v/>
      </c>
      <c r="I1708" t="str">
        <f t="shared" si="64"/>
        <v/>
      </c>
      <c r="J1708" t="str">
        <f t="shared" si="64"/>
        <v/>
      </c>
      <c r="K1708" t="str">
        <f t="shared" si="64"/>
        <v/>
      </c>
    </row>
    <row r="1709" spans="1:11" x14ac:dyDescent="0.2">
      <c r="A1709" s="2">
        <v>41</v>
      </c>
      <c r="B1709" s="2" t="s">
        <v>24</v>
      </c>
      <c r="C1709" s="2">
        <v>60.88</v>
      </c>
      <c r="D1709" s="2" t="s">
        <v>38</v>
      </c>
      <c r="E1709">
        <v>2015</v>
      </c>
      <c r="F1709" t="str">
        <f t="shared" si="63"/>
        <v>Profit</v>
      </c>
      <c r="H1709" t="str">
        <f t="shared" si="65"/>
        <v/>
      </c>
      <c r="I1709" t="str">
        <f t="shared" si="64"/>
        <v/>
      </c>
      <c r="J1709" t="str">
        <f t="shared" si="64"/>
        <v/>
      </c>
      <c r="K1709" t="str">
        <f t="shared" si="64"/>
        <v/>
      </c>
    </row>
    <row r="1710" spans="1:11" x14ac:dyDescent="0.2">
      <c r="A1710" s="2">
        <v>10</v>
      </c>
      <c r="B1710" s="2" t="s">
        <v>24</v>
      </c>
      <c r="C1710" s="2">
        <v>21.17</v>
      </c>
      <c r="D1710" s="2" t="s">
        <v>38</v>
      </c>
      <c r="E1710">
        <v>2015</v>
      </c>
      <c r="F1710" t="str">
        <f t="shared" si="63"/>
        <v>Profit</v>
      </c>
      <c r="H1710" t="str">
        <f t="shared" si="65"/>
        <v/>
      </c>
      <c r="I1710" t="str">
        <f t="shared" si="64"/>
        <v/>
      </c>
      <c r="J1710" t="str">
        <f t="shared" si="64"/>
        <v/>
      </c>
      <c r="K1710" t="str">
        <f t="shared" si="64"/>
        <v/>
      </c>
    </row>
    <row r="1711" spans="1:11" x14ac:dyDescent="0.2">
      <c r="A1711" s="2">
        <v>10</v>
      </c>
      <c r="B1711" s="2" t="s">
        <v>31</v>
      </c>
      <c r="C1711" s="2">
        <v>-81.12</v>
      </c>
      <c r="D1711" s="2" t="s">
        <v>38</v>
      </c>
      <c r="E1711">
        <v>2015</v>
      </c>
      <c r="F1711" t="str">
        <f t="shared" si="63"/>
        <v>Loss</v>
      </c>
      <c r="H1711" t="str">
        <f t="shared" si="65"/>
        <v/>
      </c>
      <c r="I1711" t="str">
        <f t="shared" si="64"/>
        <v/>
      </c>
      <c r="J1711" t="str">
        <f t="shared" si="64"/>
        <v>Loss</v>
      </c>
      <c r="K1711" t="str">
        <f t="shared" si="64"/>
        <v/>
      </c>
    </row>
    <row r="1712" spans="1:11" x14ac:dyDescent="0.2">
      <c r="A1712" s="2">
        <v>34</v>
      </c>
      <c r="B1712" s="2" t="s">
        <v>45</v>
      </c>
      <c r="C1712" s="2">
        <v>2468.7600000000002</v>
      </c>
      <c r="D1712" s="2" t="s">
        <v>29</v>
      </c>
      <c r="E1712">
        <v>2015</v>
      </c>
      <c r="F1712" t="str">
        <f t="shared" si="63"/>
        <v>Profit</v>
      </c>
      <c r="H1712" t="str">
        <f t="shared" si="65"/>
        <v/>
      </c>
      <c r="I1712" t="str">
        <f t="shared" si="64"/>
        <v/>
      </c>
      <c r="J1712" t="str">
        <f t="shared" si="64"/>
        <v/>
      </c>
      <c r="K1712" t="str">
        <f t="shared" si="64"/>
        <v/>
      </c>
    </row>
    <row r="1713" spans="1:11" x14ac:dyDescent="0.2">
      <c r="A1713" s="2">
        <v>33</v>
      </c>
      <c r="B1713" s="2" t="s">
        <v>45</v>
      </c>
      <c r="C1713" s="2">
        <v>-920.93</v>
      </c>
      <c r="D1713" s="2" t="s">
        <v>38</v>
      </c>
      <c r="E1713">
        <v>2015</v>
      </c>
      <c r="F1713" t="str">
        <f t="shared" si="63"/>
        <v>Loss</v>
      </c>
      <c r="H1713" t="str">
        <f t="shared" si="65"/>
        <v/>
      </c>
      <c r="I1713" t="str">
        <f t="shared" si="64"/>
        <v/>
      </c>
      <c r="J1713" t="str">
        <f t="shared" si="64"/>
        <v/>
      </c>
      <c r="K1713" t="str">
        <f t="shared" si="64"/>
        <v/>
      </c>
    </row>
    <row r="1714" spans="1:11" x14ac:dyDescent="0.2">
      <c r="A1714" s="2">
        <v>15</v>
      </c>
      <c r="B1714" s="2" t="s">
        <v>24</v>
      </c>
      <c r="C1714" s="2">
        <v>-75.680000000000007</v>
      </c>
      <c r="D1714" s="2" t="s">
        <v>29</v>
      </c>
      <c r="E1714">
        <v>2015</v>
      </c>
      <c r="F1714" t="str">
        <f t="shared" si="63"/>
        <v>Loss</v>
      </c>
      <c r="H1714" t="str">
        <f t="shared" si="65"/>
        <v/>
      </c>
      <c r="I1714" t="str">
        <f t="shared" si="64"/>
        <v/>
      </c>
      <c r="J1714" t="str">
        <f t="shared" si="64"/>
        <v/>
      </c>
      <c r="K1714" t="str">
        <f t="shared" si="64"/>
        <v/>
      </c>
    </row>
    <row r="1715" spans="1:11" x14ac:dyDescent="0.2">
      <c r="A1715" s="2">
        <v>47</v>
      </c>
      <c r="B1715" s="2" t="s">
        <v>24</v>
      </c>
      <c r="C1715" s="2">
        <v>117.62</v>
      </c>
      <c r="D1715" s="2" t="s">
        <v>29</v>
      </c>
      <c r="E1715">
        <v>2015</v>
      </c>
      <c r="F1715" t="str">
        <f t="shared" si="63"/>
        <v>Profit</v>
      </c>
      <c r="H1715" t="str">
        <f t="shared" si="65"/>
        <v/>
      </c>
      <c r="I1715" t="str">
        <f t="shared" si="64"/>
        <v/>
      </c>
      <c r="J1715" t="str">
        <f t="shared" si="64"/>
        <v/>
      </c>
      <c r="K1715" t="str">
        <f t="shared" si="64"/>
        <v/>
      </c>
    </row>
    <row r="1716" spans="1:11" x14ac:dyDescent="0.2">
      <c r="A1716" s="2">
        <v>12</v>
      </c>
      <c r="B1716" s="2" t="s">
        <v>45</v>
      </c>
      <c r="C1716" s="2">
        <v>1.62</v>
      </c>
      <c r="D1716" s="2" t="s">
        <v>29</v>
      </c>
      <c r="E1716">
        <v>2015</v>
      </c>
      <c r="F1716" t="str">
        <f t="shared" si="63"/>
        <v>Profit</v>
      </c>
      <c r="H1716" t="str">
        <f t="shared" si="65"/>
        <v/>
      </c>
      <c r="I1716" t="str">
        <f t="shared" si="64"/>
        <v/>
      </c>
      <c r="J1716" t="str">
        <f t="shared" si="64"/>
        <v/>
      </c>
      <c r="K1716" t="str">
        <f t="shared" si="64"/>
        <v/>
      </c>
    </row>
    <row r="1717" spans="1:11" x14ac:dyDescent="0.2">
      <c r="A1717" s="2">
        <v>5</v>
      </c>
      <c r="B1717" s="2" t="s">
        <v>24</v>
      </c>
      <c r="C1717" s="2">
        <v>-64.489999999999995</v>
      </c>
      <c r="D1717" s="2" t="s">
        <v>29</v>
      </c>
      <c r="E1717">
        <v>2015</v>
      </c>
      <c r="F1717" t="str">
        <f t="shared" si="63"/>
        <v>Loss</v>
      </c>
      <c r="H1717" t="str">
        <f t="shared" si="65"/>
        <v/>
      </c>
      <c r="I1717" t="str">
        <f t="shared" si="64"/>
        <v/>
      </c>
      <c r="J1717" t="str">
        <f t="shared" si="64"/>
        <v/>
      </c>
      <c r="K1717" t="str">
        <f t="shared" si="64"/>
        <v/>
      </c>
    </row>
    <row r="1718" spans="1:11" x14ac:dyDescent="0.2">
      <c r="A1718" s="2">
        <v>13</v>
      </c>
      <c r="B1718" s="2" t="s">
        <v>45</v>
      </c>
      <c r="C1718" s="2">
        <v>140.66</v>
      </c>
      <c r="D1718" s="2" t="s">
        <v>38</v>
      </c>
      <c r="E1718">
        <v>2015</v>
      </c>
      <c r="F1718" t="str">
        <f t="shared" si="63"/>
        <v>Profit</v>
      </c>
      <c r="H1718" t="str">
        <f t="shared" si="65"/>
        <v/>
      </c>
      <c r="I1718" t="str">
        <f t="shared" si="64"/>
        <v/>
      </c>
      <c r="J1718" t="str">
        <f t="shared" si="64"/>
        <v/>
      </c>
      <c r="K1718" t="str">
        <f t="shared" si="64"/>
        <v/>
      </c>
    </row>
    <row r="1719" spans="1:11" x14ac:dyDescent="0.2">
      <c r="A1719" s="2">
        <v>15</v>
      </c>
      <c r="B1719" s="2" t="s">
        <v>45</v>
      </c>
      <c r="C1719" s="2">
        <v>441.42</v>
      </c>
      <c r="D1719" s="2" t="s">
        <v>29</v>
      </c>
      <c r="E1719">
        <v>2015</v>
      </c>
      <c r="F1719" t="str">
        <f t="shared" si="63"/>
        <v>Profit</v>
      </c>
      <c r="H1719" t="str">
        <f t="shared" si="65"/>
        <v/>
      </c>
      <c r="I1719" t="str">
        <f t="shared" si="64"/>
        <v/>
      </c>
      <c r="J1719" t="str">
        <f t="shared" si="64"/>
        <v/>
      </c>
      <c r="K1719" t="str">
        <f t="shared" si="64"/>
        <v/>
      </c>
    </row>
    <row r="1720" spans="1:11" x14ac:dyDescent="0.2">
      <c r="A1720" s="2">
        <v>44</v>
      </c>
      <c r="B1720" s="2" t="s">
        <v>24</v>
      </c>
      <c r="C1720" s="2">
        <v>-166.3</v>
      </c>
      <c r="D1720" s="2" t="s">
        <v>38</v>
      </c>
      <c r="E1720">
        <v>2015</v>
      </c>
      <c r="F1720" t="str">
        <f t="shared" si="63"/>
        <v>Loss</v>
      </c>
      <c r="H1720" t="str">
        <f t="shared" si="65"/>
        <v/>
      </c>
      <c r="I1720" t="str">
        <f t="shared" si="65"/>
        <v/>
      </c>
      <c r="J1720" t="str">
        <f t="shared" si="65"/>
        <v/>
      </c>
      <c r="K1720" t="str">
        <f t="shared" si="65"/>
        <v/>
      </c>
    </row>
    <row r="1721" spans="1:11" x14ac:dyDescent="0.2">
      <c r="A1721" s="2">
        <v>40</v>
      </c>
      <c r="B1721" s="2" t="s">
        <v>45</v>
      </c>
      <c r="C1721" s="2">
        <v>212.58</v>
      </c>
      <c r="D1721" s="2" t="s">
        <v>29</v>
      </c>
      <c r="E1721">
        <v>2015</v>
      </c>
      <c r="F1721" t="str">
        <f t="shared" si="63"/>
        <v>Profit</v>
      </c>
      <c r="H1721" t="str">
        <f t="shared" si="65"/>
        <v/>
      </c>
      <c r="I1721" t="str">
        <f t="shared" si="65"/>
        <v/>
      </c>
      <c r="J1721" t="str">
        <f t="shared" si="65"/>
        <v/>
      </c>
      <c r="K1721" t="str">
        <f t="shared" si="65"/>
        <v/>
      </c>
    </row>
    <row r="1722" spans="1:11" x14ac:dyDescent="0.2">
      <c r="A1722" s="2">
        <v>27</v>
      </c>
      <c r="B1722" s="2" t="s">
        <v>24</v>
      </c>
      <c r="C1722" s="2">
        <v>-96.62</v>
      </c>
      <c r="D1722" s="2" t="s">
        <v>29</v>
      </c>
      <c r="E1722">
        <v>2015</v>
      </c>
      <c r="F1722" t="str">
        <f t="shared" si="63"/>
        <v>Loss</v>
      </c>
      <c r="H1722" t="str">
        <f t="shared" si="65"/>
        <v/>
      </c>
      <c r="I1722" t="str">
        <f t="shared" si="65"/>
        <v/>
      </c>
      <c r="J1722" t="str">
        <f t="shared" si="65"/>
        <v/>
      </c>
      <c r="K1722" t="str">
        <f t="shared" si="65"/>
        <v/>
      </c>
    </row>
    <row r="1723" spans="1:11" x14ac:dyDescent="0.2">
      <c r="A1723" s="2">
        <v>13</v>
      </c>
      <c r="B1723" s="2" t="s">
        <v>24</v>
      </c>
      <c r="C1723" s="2">
        <v>13.17</v>
      </c>
      <c r="D1723" s="2" t="s">
        <v>29</v>
      </c>
      <c r="E1723">
        <v>2015</v>
      </c>
      <c r="F1723" t="str">
        <f t="shared" si="63"/>
        <v>Profit</v>
      </c>
      <c r="H1723" t="str">
        <f t="shared" si="65"/>
        <v/>
      </c>
      <c r="I1723" t="str">
        <f t="shared" si="65"/>
        <v/>
      </c>
      <c r="J1723" t="str">
        <f t="shared" si="65"/>
        <v/>
      </c>
      <c r="K1723" t="str">
        <f t="shared" si="65"/>
        <v/>
      </c>
    </row>
    <row r="1724" spans="1:11" x14ac:dyDescent="0.2">
      <c r="A1724" s="2">
        <v>11</v>
      </c>
      <c r="B1724" s="2" t="s">
        <v>31</v>
      </c>
      <c r="C1724" s="2">
        <v>-127.13</v>
      </c>
      <c r="D1724" s="2" t="s">
        <v>38</v>
      </c>
      <c r="E1724">
        <v>2015</v>
      </c>
      <c r="F1724" t="str">
        <f t="shared" si="63"/>
        <v>Loss</v>
      </c>
      <c r="H1724" t="str">
        <f t="shared" si="65"/>
        <v/>
      </c>
      <c r="I1724" t="str">
        <f t="shared" si="65"/>
        <v/>
      </c>
      <c r="J1724" t="str">
        <f t="shared" si="65"/>
        <v/>
      </c>
      <c r="K1724" t="str">
        <f t="shared" si="65"/>
        <v/>
      </c>
    </row>
    <row r="1725" spans="1:11" x14ac:dyDescent="0.2">
      <c r="A1725" s="2">
        <v>25</v>
      </c>
      <c r="B1725" s="2" t="s">
        <v>31</v>
      </c>
      <c r="C1725" s="2">
        <v>3134.09</v>
      </c>
      <c r="D1725" s="2" t="s">
        <v>38</v>
      </c>
      <c r="E1725">
        <v>2015</v>
      </c>
      <c r="F1725" t="str">
        <f t="shared" si="63"/>
        <v>Profit</v>
      </c>
      <c r="H1725" t="str">
        <f t="shared" si="65"/>
        <v/>
      </c>
      <c r="I1725" t="str">
        <f t="shared" si="65"/>
        <v/>
      </c>
      <c r="J1725" t="str">
        <f t="shared" si="65"/>
        <v/>
      </c>
      <c r="K1725" t="str">
        <f t="shared" si="65"/>
        <v/>
      </c>
    </row>
    <row r="1726" spans="1:11" x14ac:dyDescent="0.2">
      <c r="A1726" s="2">
        <v>38</v>
      </c>
      <c r="B1726" s="2" t="s">
        <v>24</v>
      </c>
      <c r="C1726" s="2">
        <v>-156.16999999999999</v>
      </c>
      <c r="D1726" s="2" t="s">
        <v>38</v>
      </c>
      <c r="E1726">
        <v>2015</v>
      </c>
      <c r="F1726" t="str">
        <f t="shared" si="63"/>
        <v>Loss</v>
      </c>
      <c r="H1726" t="str">
        <f t="shared" si="65"/>
        <v/>
      </c>
      <c r="I1726" t="str">
        <f t="shared" si="65"/>
        <v/>
      </c>
      <c r="J1726" t="str">
        <f t="shared" si="65"/>
        <v/>
      </c>
      <c r="K1726" t="str">
        <f t="shared" si="65"/>
        <v/>
      </c>
    </row>
    <row r="1727" spans="1:11" x14ac:dyDescent="0.2">
      <c r="A1727" s="2">
        <v>6</v>
      </c>
      <c r="B1727" s="2" t="s">
        <v>31</v>
      </c>
      <c r="C1727" s="2">
        <v>-407.93</v>
      </c>
      <c r="D1727" s="2" t="s">
        <v>66</v>
      </c>
      <c r="E1727">
        <v>2015</v>
      </c>
      <c r="F1727" t="str">
        <f t="shared" si="63"/>
        <v>Loss</v>
      </c>
      <c r="H1727" t="str">
        <f t="shared" si="65"/>
        <v/>
      </c>
      <c r="I1727" t="str">
        <f t="shared" si="64"/>
        <v/>
      </c>
      <c r="J1727" t="str">
        <f t="shared" si="64"/>
        <v/>
      </c>
      <c r="K1727" t="str">
        <f t="shared" si="64"/>
        <v>Loss</v>
      </c>
    </row>
    <row r="1728" spans="1:11" x14ac:dyDescent="0.2">
      <c r="A1728" s="2">
        <v>33</v>
      </c>
      <c r="B1728" s="2" t="s">
        <v>31</v>
      </c>
      <c r="C1728" s="2">
        <v>-62.31</v>
      </c>
      <c r="D1728" s="2" t="s">
        <v>29</v>
      </c>
      <c r="E1728">
        <v>2015</v>
      </c>
      <c r="F1728" t="str">
        <f t="shared" si="63"/>
        <v>Loss</v>
      </c>
      <c r="H1728" t="str">
        <f t="shared" si="65"/>
        <v/>
      </c>
      <c r="I1728" t="str">
        <f t="shared" si="64"/>
        <v/>
      </c>
      <c r="J1728" t="str">
        <f t="shared" si="64"/>
        <v/>
      </c>
      <c r="K1728" t="str">
        <f t="shared" si="64"/>
        <v/>
      </c>
    </row>
    <row r="1729" spans="1:11" x14ac:dyDescent="0.2">
      <c r="A1729" s="2">
        <v>13</v>
      </c>
      <c r="B1729" s="2" t="s">
        <v>24</v>
      </c>
      <c r="C1729" s="2">
        <v>12.47</v>
      </c>
      <c r="D1729" s="2" t="s">
        <v>66</v>
      </c>
      <c r="E1729">
        <v>2015</v>
      </c>
      <c r="F1729" t="str">
        <f t="shared" si="63"/>
        <v>Profit</v>
      </c>
      <c r="H1729" t="str">
        <f t="shared" si="65"/>
        <v/>
      </c>
      <c r="I1729" t="str">
        <f t="shared" si="64"/>
        <v/>
      </c>
      <c r="J1729" t="str">
        <f t="shared" si="64"/>
        <v/>
      </c>
      <c r="K1729" t="str">
        <f t="shared" si="64"/>
        <v/>
      </c>
    </row>
    <row r="1730" spans="1:11" x14ac:dyDescent="0.2">
      <c r="A1730" s="2">
        <v>43</v>
      </c>
      <c r="B1730" s="2" t="s">
        <v>31</v>
      </c>
      <c r="C1730" s="2">
        <v>1465.19</v>
      </c>
      <c r="D1730" s="2" t="s">
        <v>66</v>
      </c>
      <c r="E1730">
        <v>2015</v>
      </c>
      <c r="F1730" t="str">
        <f t="shared" si="63"/>
        <v>Profit</v>
      </c>
      <c r="H1730" t="str">
        <f t="shared" si="65"/>
        <v/>
      </c>
      <c r="I1730" t="str">
        <f t="shared" si="64"/>
        <v/>
      </c>
      <c r="J1730" t="str">
        <f t="shared" si="64"/>
        <v/>
      </c>
      <c r="K1730" t="str">
        <f t="shared" si="64"/>
        <v/>
      </c>
    </row>
    <row r="1731" spans="1:11" x14ac:dyDescent="0.2">
      <c r="A1731" s="2">
        <v>35</v>
      </c>
      <c r="B1731" s="2" t="s">
        <v>24</v>
      </c>
      <c r="C1731" s="2">
        <v>-60.4</v>
      </c>
      <c r="D1731" s="2" t="s">
        <v>29</v>
      </c>
      <c r="E1731">
        <v>2015</v>
      </c>
      <c r="F1731" t="str">
        <f t="shared" ref="F1731:F1794" si="66">IF(C1731&lt;0,"Loss","Profit")</f>
        <v>Loss</v>
      </c>
      <c r="H1731" t="str">
        <f t="shared" si="65"/>
        <v/>
      </c>
      <c r="I1731" t="str">
        <f t="shared" si="64"/>
        <v/>
      </c>
      <c r="J1731" t="str">
        <f t="shared" si="64"/>
        <v/>
      </c>
      <c r="K1731" t="str">
        <f t="shared" si="64"/>
        <v/>
      </c>
    </row>
    <row r="1732" spans="1:11" x14ac:dyDescent="0.2">
      <c r="A1732" s="2">
        <v>29</v>
      </c>
      <c r="B1732" s="2" t="s">
        <v>24</v>
      </c>
      <c r="C1732" s="2">
        <v>63.4</v>
      </c>
      <c r="D1732" s="2" t="s">
        <v>29</v>
      </c>
      <c r="E1732">
        <v>2015</v>
      </c>
      <c r="F1732" t="str">
        <f t="shared" si="66"/>
        <v>Profit</v>
      </c>
      <c r="H1732" t="str">
        <f t="shared" si="65"/>
        <v/>
      </c>
      <c r="I1732" t="str">
        <f t="shared" si="64"/>
        <v/>
      </c>
      <c r="J1732" t="str">
        <f t="shared" si="64"/>
        <v/>
      </c>
      <c r="K1732" t="str">
        <f t="shared" si="64"/>
        <v/>
      </c>
    </row>
    <row r="1733" spans="1:11" x14ac:dyDescent="0.2">
      <c r="A1733" s="2">
        <v>31</v>
      </c>
      <c r="B1733" s="2" t="s">
        <v>45</v>
      </c>
      <c r="C1733" s="2">
        <v>-377.63</v>
      </c>
      <c r="D1733" s="2" t="s">
        <v>29</v>
      </c>
      <c r="E1733">
        <v>2015</v>
      </c>
      <c r="F1733" t="str">
        <f t="shared" si="66"/>
        <v>Loss</v>
      </c>
      <c r="H1733" t="str">
        <f t="shared" si="65"/>
        <v/>
      </c>
      <c r="I1733" t="str">
        <f t="shared" si="64"/>
        <v/>
      </c>
      <c r="J1733" t="str">
        <f t="shared" si="64"/>
        <v/>
      </c>
      <c r="K1733" t="str">
        <f t="shared" si="64"/>
        <v/>
      </c>
    </row>
    <row r="1734" spans="1:11" x14ac:dyDescent="0.2">
      <c r="A1734" s="2">
        <v>25</v>
      </c>
      <c r="B1734" s="2" t="s">
        <v>31</v>
      </c>
      <c r="C1734" s="2">
        <v>50.77</v>
      </c>
      <c r="D1734" s="2" t="s">
        <v>29</v>
      </c>
      <c r="E1734">
        <v>2015</v>
      </c>
      <c r="F1734" t="str">
        <f t="shared" si="66"/>
        <v>Profit</v>
      </c>
      <c r="H1734" t="str">
        <f t="shared" si="65"/>
        <v/>
      </c>
      <c r="I1734" t="str">
        <f t="shared" si="64"/>
        <v/>
      </c>
      <c r="J1734" t="str">
        <f t="shared" si="64"/>
        <v/>
      </c>
      <c r="K1734" t="str">
        <f t="shared" si="64"/>
        <v/>
      </c>
    </row>
    <row r="1735" spans="1:11" x14ac:dyDescent="0.2">
      <c r="A1735" s="2">
        <v>4</v>
      </c>
      <c r="B1735" s="2" t="s">
        <v>24</v>
      </c>
      <c r="C1735" s="2">
        <v>4.25</v>
      </c>
      <c r="D1735" s="2" t="s">
        <v>29</v>
      </c>
      <c r="E1735">
        <v>2015</v>
      </c>
      <c r="F1735" t="str">
        <f t="shared" si="66"/>
        <v>Profit</v>
      </c>
      <c r="H1735" t="str">
        <f t="shared" si="65"/>
        <v/>
      </c>
      <c r="I1735" t="str">
        <f t="shared" si="64"/>
        <v/>
      </c>
      <c r="J1735" t="str">
        <f t="shared" si="64"/>
        <v/>
      </c>
      <c r="K1735" t="str">
        <f t="shared" si="64"/>
        <v/>
      </c>
    </row>
    <row r="1736" spans="1:11" x14ac:dyDescent="0.2">
      <c r="A1736" s="2">
        <v>7</v>
      </c>
      <c r="B1736" s="2" t="s">
        <v>24</v>
      </c>
      <c r="C1736" s="2">
        <v>-12.91</v>
      </c>
      <c r="D1736" s="2" t="s">
        <v>38</v>
      </c>
      <c r="E1736">
        <v>2015</v>
      </c>
      <c r="F1736" t="str">
        <f t="shared" si="66"/>
        <v>Loss</v>
      </c>
      <c r="H1736" t="str">
        <f t="shared" si="65"/>
        <v/>
      </c>
      <c r="I1736" t="str">
        <f t="shared" si="64"/>
        <v/>
      </c>
      <c r="J1736" t="str">
        <f t="shared" si="64"/>
        <v/>
      </c>
      <c r="K1736" t="str">
        <f t="shared" si="64"/>
        <v/>
      </c>
    </row>
    <row r="1737" spans="1:11" x14ac:dyDescent="0.2">
      <c r="A1737" s="2">
        <v>30</v>
      </c>
      <c r="B1737" s="2" t="s">
        <v>24</v>
      </c>
      <c r="C1737" s="2">
        <v>39.28</v>
      </c>
      <c r="D1737" s="2" t="s">
        <v>38</v>
      </c>
      <c r="E1737">
        <v>2015</v>
      </c>
      <c r="F1737" t="str">
        <f t="shared" si="66"/>
        <v>Profit</v>
      </c>
      <c r="H1737" t="str">
        <f t="shared" si="65"/>
        <v/>
      </c>
      <c r="I1737" t="str">
        <f t="shared" si="64"/>
        <v/>
      </c>
      <c r="J1737" t="str">
        <f t="shared" si="64"/>
        <v/>
      </c>
      <c r="K1737" t="str">
        <f t="shared" si="64"/>
        <v/>
      </c>
    </row>
    <row r="1738" spans="1:11" x14ac:dyDescent="0.2">
      <c r="A1738" s="2">
        <v>41</v>
      </c>
      <c r="B1738" s="2" t="s">
        <v>45</v>
      </c>
      <c r="C1738" s="2">
        <v>-991.27</v>
      </c>
      <c r="D1738" s="2" t="s">
        <v>66</v>
      </c>
      <c r="E1738">
        <v>2015</v>
      </c>
      <c r="F1738" t="str">
        <f t="shared" si="66"/>
        <v>Loss</v>
      </c>
      <c r="H1738" t="str">
        <f t="shared" si="65"/>
        <v/>
      </c>
      <c r="I1738" t="str">
        <f t="shared" si="64"/>
        <v/>
      </c>
      <c r="J1738" t="str">
        <f t="shared" si="64"/>
        <v/>
      </c>
      <c r="K1738" t="str">
        <f t="shared" si="64"/>
        <v/>
      </c>
    </row>
    <row r="1739" spans="1:11" x14ac:dyDescent="0.2">
      <c r="A1739" s="2">
        <v>28</v>
      </c>
      <c r="B1739" s="2" t="s">
        <v>31</v>
      </c>
      <c r="C1739" s="2">
        <v>339.93</v>
      </c>
      <c r="D1739" s="2" t="s">
        <v>29</v>
      </c>
      <c r="E1739">
        <v>2015</v>
      </c>
      <c r="F1739" t="str">
        <f t="shared" si="66"/>
        <v>Profit</v>
      </c>
      <c r="H1739" t="str">
        <f t="shared" si="65"/>
        <v/>
      </c>
      <c r="I1739" t="str">
        <f t="shared" si="64"/>
        <v/>
      </c>
      <c r="J1739" t="str">
        <f t="shared" si="64"/>
        <v/>
      </c>
      <c r="K1739" t="str">
        <f t="shared" si="64"/>
        <v/>
      </c>
    </row>
    <row r="1740" spans="1:11" x14ac:dyDescent="0.2">
      <c r="A1740" s="2">
        <v>25</v>
      </c>
      <c r="B1740" s="2" t="s">
        <v>24</v>
      </c>
      <c r="C1740" s="2">
        <v>-115.78</v>
      </c>
      <c r="D1740" s="2" t="s">
        <v>29</v>
      </c>
      <c r="E1740">
        <v>2015</v>
      </c>
      <c r="F1740" t="str">
        <f t="shared" si="66"/>
        <v>Loss</v>
      </c>
      <c r="H1740" t="str">
        <f t="shared" si="65"/>
        <v/>
      </c>
      <c r="I1740" t="str">
        <f t="shared" si="64"/>
        <v/>
      </c>
      <c r="J1740" t="str">
        <f t="shared" si="64"/>
        <v/>
      </c>
      <c r="K1740" t="str">
        <f t="shared" si="64"/>
        <v/>
      </c>
    </row>
    <row r="1741" spans="1:11" x14ac:dyDescent="0.2">
      <c r="A1741" s="2">
        <v>36</v>
      </c>
      <c r="B1741" s="2" t="s">
        <v>31</v>
      </c>
      <c r="C1741" s="2">
        <v>4.75</v>
      </c>
      <c r="D1741" s="2" t="s">
        <v>29</v>
      </c>
      <c r="E1741">
        <v>2015</v>
      </c>
      <c r="F1741" t="str">
        <f t="shared" si="66"/>
        <v>Profit</v>
      </c>
      <c r="H1741" t="str">
        <f t="shared" si="65"/>
        <v/>
      </c>
      <c r="I1741" t="str">
        <f t="shared" si="64"/>
        <v/>
      </c>
      <c r="J1741" t="str">
        <f t="shared" si="64"/>
        <v/>
      </c>
      <c r="K1741" t="str">
        <f t="shared" si="64"/>
        <v/>
      </c>
    </row>
    <row r="1742" spans="1:11" x14ac:dyDescent="0.2">
      <c r="A1742" s="2">
        <v>50</v>
      </c>
      <c r="B1742" s="2" t="s">
        <v>31</v>
      </c>
      <c r="C1742" s="2">
        <v>922.68</v>
      </c>
      <c r="D1742" s="2" t="s">
        <v>29</v>
      </c>
      <c r="E1742">
        <v>2015</v>
      </c>
      <c r="F1742" t="str">
        <f t="shared" si="66"/>
        <v>Profit</v>
      </c>
      <c r="H1742" t="str">
        <f t="shared" si="65"/>
        <v/>
      </c>
      <c r="I1742" t="str">
        <f t="shared" si="64"/>
        <v/>
      </c>
      <c r="J1742" t="str">
        <f t="shared" si="64"/>
        <v/>
      </c>
      <c r="K1742" t="str">
        <f t="shared" si="64"/>
        <v/>
      </c>
    </row>
    <row r="1743" spans="1:11" x14ac:dyDescent="0.2">
      <c r="A1743" s="2">
        <v>23</v>
      </c>
      <c r="B1743" s="2" t="s">
        <v>31</v>
      </c>
      <c r="C1743" s="2">
        <v>215.41</v>
      </c>
      <c r="D1743" s="2" t="s">
        <v>29</v>
      </c>
      <c r="E1743">
        <v>2015</v>
      </c>
      <c r="F1743" t="str">
        <f t="shared" si="66"/>
        <v>Profit</v>
      </c>
      <c r="H1743" t="str">
        <f t="shared" si="65"/>
        <v/>
      </c>
      <c r="I1743" t="str">
        <f t="shared" si="65"/>
        <v/>
      </c>
      <c r="J1743" t="str">
        <f t="shared" si="65"/>
        <v/>
      </c>
      <c r="K1743" t="str">
        <f t="shared" si="65"/>
        <v/>
      </c>
    </row>
    <row r="1744" spans="1:11" x14ac:dyDescent="0.2">
      <c r="A1744" s="2">
        <v>12</v>
      </c>
      <c r="B1744" s="2" t="s">
        <v>31</v>
      </c>
      <c r="C1744" s="2">
        <v>-215.72</v>
      </c>
      <c r="D1744" s="2" t="s">
        <v>29</v>
      </c>
      <c r="E1744">
        <v>2015</v>
      </c>
      <c r="F1744" t="str">
        <f t="shared" si="66"/>
        <v>Loss</v>
      </c>
      <c r="H1744" t="str">
        <f t="shared" si="65"/>
        <v/>
      </c>
      <c r="I1744" t="str">
        <f t="shared" si="65"/>
        <v/>
      </c>
      <c r="J1744" t="str">
        <f t="shared" si="65"/>
        <v/>
      </c>
      <c r="K1744" t="str">
        <f t="shared" si="65"/>
        <v/>
      </c>
    </row>
    <row r="1745" spans="1:11" x14ac:dyDescent="0.2">
      <c r="A1745" s="2">
        <v>8</v>
      </c>
      <c r="B1745" s="2" t="s">
        <v>24</v>
      </c>
      <c r="C1745" s="2">
        <v>-16.07</v>
      </c>
      <c r="D1745" s="2" t="s">
        <v>22</v>
      </c>
      <c r="E1745">
        <v>2015</v>
      </c>
      <c r="F1745" t="str">
        <f t="shared" si="66"/>
        <v>Loss</v>
      </c>
      <c r="H1745" t="str">
        <f t="shared" si="65"/>
        <v/>
      </c>
      <c r="I1745" t="str">
        <f t="shared" si="65"/>
        <v/>
      </c>
      <c r="J1745" t="str">
        <f t="shared" si="65"/>
        <v/>
      </c>
      <c r="K1745" t="str">
        <f t="shared" si="65"/>
        <v/>
      </c>
    </row>
    <row r="1746" spans="1:11" x14ac:dyDescent="0.2">
      <c r="A1746" s="2">
        <v>37</v>
      </c>
      <c r="B1746" s="2" t="s">
        <v>31</v>
      </c>
      <c r="C1746" s="2">
        <v>166.08</v>
      </c>
      <c r="D1746" s="2" t="s">
        <v>38</v>
      </c>
      <c r="E1746">
        <v>2015</v>
      </c>
      <c r="F1746" t="str">
        <f t="shared" si="66"/>
        <v>Profit</v>
      </c>
      <c r="H1746" t="str">
        <f t="shared" si="65"/>
        <v/>
      </c>
      <c r="I1746" t="str">
        <f t="shared" si="65"/>
        <v/>
      </c>
      <c r="J1746" t="str">
        <f t="shared" si="65"/>
        <v/>
      </c>
      <c r="K1746" t="str">
        <f t="shared" si="65"/>
        <v/>
      </c>
    </row>
    <row r="1747" spans="1:11" x14ac:dyDescent="0.2">
      <c r="A1747" s="2">
        <v>16</v>
      </c>
      <c r="B1747" s="2" t="s">
        <v>31</v>
      </c>
      <c r="C1747" s="2">
        <v>-16.420000000000002</v>
      </c>
      <c r="D1747" s="2" t="s">
        <v>38</v>
      </c>
      <c r="E1747">
        <v>2015</v>
      </c>
      <c r="F1747" t="str">
        <f t="shared" si="66"/>
        <v>Loss</v>
      </c>
      <c r="H1747" t="str">
        <f t="shared" si="65"/>
        <v/>
      </c>
      <c r="I1747" t="str">
        <f t="shared" si="65"/>
        <v/>
      </c>
      <c r="J1747" t="str">
        <f t="shared" si="65"/>
        <v/>
      </c>
      <c r="K1747" t="str">
        <f t="shared" si="65"/>
        <v/>
      </c>
    </row>
    <row r="1748" spans="1:11" x14ac:dyDescent="0.2">
      <c r="A1748" s="2">
        <v>24</v>
      </c>
      <c r="B1748" s="2" t="s">
        <v>31</v>
      </c>
      <c r="C1748" s="2">
        <v>173.86</v>
      </c>
      <c r="D1748" s="2" t="s">
        <v>22</v>
      </c>
      <c r="E1748">
        <v>2015</v>
      </c>
      <c r="F1748" t="str">
        <f t="shared" si="66"/>
        <v>Profit</v>
      </c>
      <c r="H1748" t="str">
        <f t="shared" si="65"/>
        <v/>
      </c>
      <c r="I1748" t="str">
        <f t="shared" si="65"/>
        <v/>
      </c>
      <c r="J1748" t="str">
        <f t="shared" si="65"/>
        <v/>
      </c>
      <c r="K1748" t="str">
        <f t="shared" si="65"/>
        <v/>
      </c>
    </row>
    <row r="1749" spans="1:11" x14ac:dyDescent="0.2">
      <c r="A1749" s="2">
        <v>20</v>
      </c>
      <c r="B1749" s="2" t="s">
        <v>31</v>
      </c>
      <c r="C1749" s="2">
        <v>-109.9</v>
      </c>
      <c r="D1749" s="2" t="s">
        <v>22</v>
      </c>
      <c r="E1749">
        <v>2015</v>
      </c>
      <c r="F1749" t="str">
        <f t="shared" si="66"/>
        <v>Loss</v>
      </c>
      <c r="H1749" t="str">
        <f t="shared" si="65"/>
        <v/>
      </c>
      <c r="I1749" t="str">
        <f t="shared" si="65"/>
        <v/>
      </c>
      <c r="J1749" t="str">
        <f t="shared" si="65"/>
        <v/>
      </c>
      <c r="K1749" t="str">
        <f t="shared" si="65"/>
        <v/>
      </c>
    </row>
    <row r="1750" spans="1:11" x14ac:dyDescent="0.2">
      <c r="A1750" s="2">
        <v>24</v>
      </c>
      <c r="B1750" s="2" t="s">
        <v>31</v>
      </c>
      <c r="C1750" s="2">
        <v>-121.6</v>
      </c>
      <c r="D1750" s="2" t="s">
        <v>29</v>
      </c>
      <c r="E1750">
        <v>2015</v>
      </c>
      <c r="F1750" t="str">
        <f t="shared" si="66"/>
        <v>Loss</v>
      </c>
      <c r="H1750" t="str">
        <f t="shared" si="65"/>
        <v/>
      </c>
      <c r="I1750" t="str">
        <f t="shared" si="65"/>
        <v/>
      </c>
      <c r="J1750" t="str">
        <f t="shared" si="65"/>
        <v/>
      </c>
      <c r="K1750" t="str">
        <f t="shared" si="65"/>
        <v/>
      </c>
    </row>
    <row r="1751" spans="1:11" x14ac:dyDescent="0.2">
      <c r="A1751" s="2">
        <v>14</v>
      </c>
      <c r="B1751" s="2" t="s">
        <v>45</v>
      </c>
      <c r="C1751" s="2">
        <v>-6.6</v>
      </c>
      <c r="D1751" s="2" t="s">
        <v>22</v>
      </c>
      <c r="E1751">
        <v>2015</v>
      </c>
      <c r="F1751" t="str">
        <f t="shared" si="66"/>
        <v>Loss</v>
      </c>
      <c r="H1751" t="str">
        <f t="shared" ref="H1751:K1814" si="67">IF($D1751=H$1,IF($B1751="Technology",IF($A1751&lt;11,$F1751,""),""),"")</f>
        <v/>
      </c>
      <c r="I1751" t="str">
        <f t="shared" si="67"/>
        <v/>
      </c>
      <c r="J1751" t="str">
        <f t="shared" si="67"/>
        <v/>
      </c>
      <c r="K1751" t="str">
        <f t="shared" si="67"/>
        <v/>
      </c>
    </row>
    <row r="1752" spans="1:11" x14ac:dyDescent="0.2">
      <c r="A1752" s="2">
        <v>48</v>
      </c>
      <c r="B1752" s="2" t="s">
        <v>24</v>
      </c>
      <c r="C1752" s="2">
        <v>-54.81</v>
      </c>
      <c r="D1752" s="2" t="s">
        <v>22</v>
      </c>
      <c r="E1752">
        <v>2015</v>
      </c>
      <c r="F1752" t="str">
        <f t="shared" si="66"/>
        <v>Loss</v>
      </c>
      <c r="H1752" t="str">
        <f t="shared" si="67"/>
        <v/>
      </c>
      <c r="I1752" t="str">
        <f t="shared" si="67"/>
        <v/>
      </c>
      <c r="J1752" t="str">
        <f t="shared" si="67"/>
        <v/>
      </c>
      <c r="K1752" t="str">
        <f t="shared" si="67"/>
        <v/>
      </c>
    </row>
    <row r="1753" spans="1:11" x14ac:dyDescent="0.2">
      <c r="A1753" s="2">
        <v>4</v>
      </c>
      <c r="B1753" s="2" t="s">
        <v>24</v>
      </c>
      <c r="C1753" s="2">
        <v>13.83</v>
      </c>
      <c r="D1753" s="2" t="s">
        <v>29</v>
      </c>
      <c r="E1753">
        <v>2015</v>
      </c>
      <c r="F1753" t="str">
        <f t="shared" si="66"/>
        <v>Profit</v>
      </c>
      <c r="H1753" t="str">
        <f t="shared" si="67"/>
        <v/>
      </c>
      <c r="I1753" t="str">
        <f t="shared" si="67"/>
        <v/>
      </c>
      <c r="J1753" t="str">
        <f t="shared" si="67"/>
        <v/>
      </c>
      <c r="K1753" t="str">
        <f t="shared" si="67"/>
        <v/>
      </c>
    </row>
    <row r="1754" spans="1:11" x14ac:dyDescent="0.2">
      <c r="A1754" s="2">
        <v>16</v>
      </c>
      <c r="B1754" s="2" t="s">
        <v>45</v>
      </c>
      <c r="C1754" s="2">
        <v>-107.48</v>
      </c>
      <c r="D1754" s="2" t="s">
        <v>29</v>
      </c>
      <c r="E1754">
        <v>2015</v>
      </c>
      <c r="F1754" t="str">
        <f t="shared" si="66"/>
        <v>Loss</v>
      </c>
      <c r="H1754" t="str">
        <f t="shared" si="67"/>
        <v/>
      </c>
      <c r="I1754" t="str">
        <f t="shared" si="67"/>
        <v/>
      </c>
      <c r="J1754" t="str">
        <f t="shared" si="67"/>
        <v/>
      </c>
      <c r="K1754" t="str">
        <f t="shared" si="67"/>
        <v/>
      </c>
    </row>
    <row r="1755" spans="1:11" x14ac:dyDescent="0.2">
      <c r="A1755" s="2">
        <v>2</v>
      </c>
      <c r="B1755" s="2" t="s">
        <v>31</v>
      </c>
      <c r="C1755" s="2">
        <v>-22.74</v>
      </c>
      <c r="D1755" s="2" t="s">
        <v>29</v>
      </c>
      <c r="E1755">
        <v>2015</v>
      </c>
      <c r="F1755" t="str">
        <f t="shared" si="66"/>
        <v>Loss</v>
      </c>
      <c r="H1755" t="str">
        <f t="shared" si="67"/>
        <v/>
      </c>
      <c r="I1755" t="str">
        <f t="shared" si="67"/>
        <v>Loss</v>
      </c>
      <c r="J1755" t="str">
        <f t="shared" si="67"/>
        <v/>
      </c>
      <c r="K1755" t="str">
        <f t="shared" si="67"/>
        <v/>
      </c>
    </row>
    <row r="1756" spans="1:11" x14ac:dyDescent="0.2">
      <c r="A1756" s="2">
        <v>19</v>
      </c>
      <c r="B1756" s="2" t="s">
        <v>24</v>
      </c>
      <c r="C1756" s="2">
        <v>30.23</v>
      </c>
      <c r="D1756" s="2" t="s">
        <v>29</v>
      </c>
      <c r="E1756">
        <v>2015</v>
      </c>
      <c r="F1756" t="str">
        <f t="shared" si="66"/>
        <v>Profit</v>
      </c>
      <c r="H1756" t="str">
        <f t="shared" si="67"/>
        <v/>
      </c>
      <c r="I1756" t="str">
        <f t="shared" si="67"/>
        <v/>
      </c>
      <c r="J1756" t="str">
        <f t="shared" si="67"/>
        <v/>
      </c>
      <c r="K1756" t="str">
        <f t="shared" si="67"/>
        <v/>
      </c>
    </row>
    <row r="1757" spans="1:11" x14ac:dyDescent="0.2">
      <c r="A1757" s="2">
        <v>31</v>
      </c>
      <c r="B1757" s="2" t="s">
        <v>24</v>
      </c>
      <c r="C1757" s="2">
        <v>-110.03</v>
      </c>
      <c r="D1757" s="2" t="s">
        <v>29</v>
      </c>
      <c r="E1757">
        <v>2015</v>
      </c>
      <c r="F1757" t="str">
        <f t="shared" si="66"/>
        <v>Loss</v>
      </c>
      <c r="H1757" t="str">
        <f t="shared" si="67"/>
        <v/>
      </c>
      <c r="I1757" t="str">
        <f t="shared" si="67"/>
        <v/>
      </c>
      <c r="J1757" t="str">
        <f t="shared" si="67"/>
        <v/>
      </c>
      <c r="K1757" t="str">
        <f t="shared" si="67"/>
        <v/>
      </c>
    </row>
    <row r="1758" spans="1:11" x14ac:dyDescent="0.2">
      <c r="A1758" s="2">
        <v>50</v>
      </c>
      <c r="B1758" s="2" t="s">
        <v>24</v>
      </c>
      <c r="C1758" s="2">
        <v>52.98</v>
      </c>
      <c r="D1758" s="2" t="s">
        <v>22</v>
      </c>
      <c r="E1758">
        <v>2015</v>
      </c>
      <c r="F1758" t="str">
        <f t="shared" si="66"/>
        <v>Profit</v>
      </c>
      <c r="H1758" t="str">
        <f t="shared" si="67"/>
        <v/>
      </c>
      <c r="I1758" t="str">
        <f t="shared" si="67"/>
        <v/>
      </c>
      <c r="J1758" t="str">
        <f t="shared" si="67"/>
        <v/>
      </c>
      <c r="K1758" t="str">
        <f t="shared" si="67"/>
        <v/>
      </c>
    </row>
    <row r="1759" spans="1:11" x14ac:dyDescent="0.2">
      <c r="A1759" s="2">
        <v>24</v>
      </c>
      <c r="B1759" s="2" t="s">
        <v>24</v>
      </c>
      <c r="C1759" s="2">
        <v>79.41</v>
      </c>
      <c r="D1759" s="2" t="s">
        <v>38</v>
      </c>
      <c r="E1759">
        <v>2015</v>
      </c>
      <c r="F1759" t="str">
        <f t="shared" si="66"/>
        <v>Profit</v>
      </c>
      <c r="H1759" t="str">
        <f t="shared" si="67"/>
        <v/>
      </c>
      <c r="I1759" t="str">
        <f t="shared" si="67"/>
        <v/>
      </c>
      <c r="J1759" t="str">
        <f t="shared" si="67"/>
        <v/>
      </c>
      <c r="K1759" t="str">
        <f t="shared" si="67"/>
        <v/>
      </c>
    </row>
    <row r="1760" spans="1:11" x14ac:dyDescent="0.2">
      <c r="A1760" s="2">
        <v>6</v>
      </c>
      <c r="B1760" s="2" t="s">
        <v>24</v>
      </c>
      <c r="C1760" s="2">
        <v>33.54</v>
      </c>
      <c r="D1760" s="2" t="s">
        <v>22</v>
      </c>
      <c r="E1760">
        <v>2015</v>
      </c>
      <c r="F1760" t="str">
        <f t="shared" si="66"/>
        <v>Profit</v>
      </c>
      <c r="H1760" t="str">
        <f t="shared" si="67"/>
        <v/>
      </c>
      <c r="I1760" t="str">
        <f t="shared" si="67"/>
        <v/>
      </c>
      <c r="J1760" t="str">
        <f t="shared" si="67"/>
        <v/>
      </c>
      <c r="K1760" t="str">
        <f t="shared" si="67"/>
        <v/>
      </c>
    </row>
    <row r="1761" spans="1:11" x14ac:dyDescent="0.2">
      <c r="A1761" s="2">
        <v>9</v>
      </c>
      <c r="B1761" s="2" t="s">
        <v>24</v>
      </c>
      <c r="C1761" s="2">
        <v>2.58</v>
      </c>
      <c r="D1761" s="2" t="s">
        <v>22</v>
      </c>
      <c r="E1761">
        <v>2015</v>
      </c>
      <c r="F1761" t="str">
        <f t="shared" si="66"/>
        <v>Profit</v>
      </c>
      <c r="H1761" t="str">
        <f t="shared" si="67"/>
        <v/>
      </c>
      <c r="I1761" t="str">
        <f t="shared" si="67"/>
        <v/>
      </c>
      <c r="J1761" t="str">
        <f t="shared" si="67"/>
        <v/>
      </c>
      <c r="K1761" t="str">
        <f t="shared" si="67"/>
        <v/>
      </c>
    </row>
    <row r="1762" spans="1:11" x14ac:dyDescent="0.2">
      <c r="A1762" s="2">
        <v>34</v>
      </c>
      <c r="B1762" s="2" t="s">
        <v>31</v>
      </c>
      <c r="C1762" s="2">
        <v>-232.76</v>
      </c>
      <c r="D1762" s="2" t="s">
        <v>22</v>
      </c>
      <c r="E1762">
        <v>2015</v>
      </c>
      <c r="F1762" t="str">
        <f t="shared" si="66"/>
        <v>Loss</v>
      </c>
      <c r="H1762" t="str">
        <f t="shared" si="67"/>
        <v/>
      </c>
      <c r="I1762" t="str">
        <f t="shared" si="67"/>
        <v/>
      </c>
      <c r="J1762" t="str">
        <f t="shared" si="67"/>
        <v/>
      </c>
      <c r="K1762" t="str">
        <f t="shared" si="67"/>
        <v/>
      </c>
    </row>
    <row r="1763" spans="1:11" x14ac:dyDescent="0.2">
      <c r="A1763" s="2">
        <v>36</v>
      </c>
      <c r="B1763" s="2" t="s">
        <v>24</v>
      </c>
      <c r="C1763" s="2">
        <v>3511.64</v>
      </c>
      <c r="D1763" s="2" t="s">
        <v>22</v>
      </c>
      <c r="E1763">
        <v>2015</v>
      </c>
      <c r="F1763" t="str">
        <f t="shared" si="66"/>
        <v>Profit</v>
      </c>
      <c r="H1763" t="str">
        <f t="shared" si="67"/>
        <v/>
      </c>
      <c r="I1763" t="str">
        <f t="shared" si="67"/>
        <v/>
      </c>
      <c r="J1763" t="str">
        <f t="shared" si="67"/>
        <v/>
      </c>
      <c r="K1763" t="str">
        <f t="shared" si="67"/>
        <v/>
      </c>
    </row>
    <row r="1764" spans="1:11" x14ac:dyDescent="0.2">
      <c r="A1764" s="2">
        <v>21</v>
      </c>
      <c r="B1764" s="2" t="s">
        <v>24</v>
      </c>
      <c r="C1764" s="2">
        <v>9.74</v>
      </c>
      <c r="D1764" s="2" t="s">
        <v>22</v>
      </c>
      <c r="E1764">
        <v>2015</v>
      </c>
      <c r="F1764" t="str">
        <f t="shared" si="66"/>
        <v>Profit</v>
      </c>
      <c r="H1764" t="str">
        <f t="shared" si="67"/>
        <v/>
      </c>
      <c r="I1764" t="str">
        <f t="shared" si="67"/>
        <v/>
      </c>
      <c r="J1764" t="str">
        <f t="shared" si="67"/>
        <v/>
      </c>
      <c r="K1764" t="str">
        <f t="shared" si="67"/>
        <v/>
      </c>
    </row>
    <row r="1765" spans="1:11" x14ac:dyDescent="0.2">
      <c r="A1765" s="2">
        <v>36</v>
      </c>
      <c r="B1765" s="2" t="s">
        <v>45</v>
      </c>
      <c r="C1765" s="2">
        <v>-1042.8499999999999</v>
      </c>
      <c r="D1765" s="2" t="s">
        <v>22</v>
      </c>
      <c r="E1765">
        <v>2015</v>
      </c>
      <c r="F1765" t="str">
        <f t="shared" si="66"/>
        <v>Loss</v>
      </c>
      <c r="H1765" t="str">
        <f t="shared" si="67"/>
        <v/>
      </c>
      <c r="I1765" t="str">
        <f t="shared" si="67"/>
        <v/>
      </c>
      <c r="J1765" t="str">
        <f t="shared" si="67"/>
        <v/>
      </c>
      <c r="K1765" t="str">
        <f t="shared" si="67"/>
        <v/>
      </c>
    </row>
    <row r="1766" spans="1:11" x14ac:dyDescent="0.2">
      <c r="A1766" s="2">
        <v>23</v>
      </c>
      <c r="B1766" s="2" t="s">
        <v>31</v>
      </c>
      <c r="C1766" s="2">
        <v>-7.11</v>
      </c>
      <c r="D1766" s="2" t="s">
        <v>38</v>
      </c>
      <c r="E1766">
        <v>2015</v>
      </c>
      <c r="F1766" t="str">
        <f t="shared" si="66"/>
        <v>Loss</v>
      </c>
      <c r="H1766" t="str">
        <f t="shared" si="67"/>
        <v/>
      </c>
      <c r="I1766" t="str">
        <f t="shared" si="67"/>
        <v/>
      </c>
      <c r="J1766" t="str">
        <f t="shared" si="67"/>
        <v/>
      </c>
      <c r="K1766" t="str">
        <f t="shared" si="67"/>
        <v/>
      </c>
    </row>
    <row r="1767" spans="1:11" x14ac:dyDescent="0.2">
      <c r="A1767" s="2">
        <v>30</v>
      </c>
      <c r="B1767" s="2" t="s">
        <v>24</v>
      </c>
      <c r="C1767" s="2">
        <v>753.08</v>
      </c>
      <c r="D1767" s="2" t="s">
        <v>29</v>
      </c>
      <c r="E1767">
        <v>2015</v>
      </c>
      <c r="F1767" t="str">
        <f t="shared" si="66"/>
        <v>Profit</v>
      </c>
      <c r="H1767" t="str">
        <f t="shared" si="67"/>
        <v/>
      </c>
      <c r="I1767" t="str">
        <f t="shared" si="67"/>
        <v/>
      </c>
      <c r="J1767" t="str">
        <f t="shared" si="67"/>
        <v/>
      </c>
      <c r="K1767" t="str">
        <f t="shared" si="67"/>
        <v/>
      </c>
    </row>
    <row r="1768" spans="1:11" x14ac:dyDescent="0.2">
      <c r="A1768" s="2">
        <v>23</v>
      </c>
      <c r="B1768" s="2" t="s">
        <v>24</v>
      </c>
      <c r="C1768" s="2">
        <v>6.4</v>
      </c>
      <c r="D1768" s="2" t="s">
        <v>29</v>
      </c>
      <c r="E1768">
        <v>2015</v>
      </c>
      <c r="F1768" t="str">
        <f t="shared" si="66"/>
        <v>Profit</v>
      </c>
      <c r="H1768" t="str">
        <f t="shared" si="67"/>
        <v/>
      </c>
      <c r="I1768" t="str">
        <f t="shared" si="67"/>
        <v/>
      </c>
      <c r="J1768" t="str">
        <f t="shared" si="67"/>
        <v/>
      </c>
      <c r="K1768" t="str">
        <f t="shared" si="67"/>
        <v/>
      </c>
    </row>
    <row r="1769" spans="1:11" x14ac:dyDescent="0.2">
      <c r="A1769" s="2">
        <v>24</v>
      </c>
      <c r="B1769" s="2" t="s">
        <v>24</v>
      </c>
      <c r="C1769" s="2">
        <v>1042.95</v>
      </c>
      <c r="D1769" s="2" t="s">
        <v>22</v>
      </c>
      <c r="E1769">
        <v>2015</v>
      </c>
      <c r="F1769" t="str">
        <f t="shared" si="66"/>
        <v>Profit</v>
      </c>
      <c r="H1769" t="str">
        <f t="shared" si="67"/>
        <v/>
      </c>
      <c r="I1769" t="str">
        <f t="shared" si="67"/>
        <v/>
      </c>
      <c r="J1769" t="str">
        <f t="shared" si="67"/>
        <v/>
      </c>
      <c r="K1769" t="str">
        <f t="shared" si="67"/>
        <v/>
      </c>
    </row>
    <row r="1770" spans="1:11" x14ac:dyDescent="0.2">
      <c r="A1770" s="2">
        <v>32</v>
      </c>
      <c r="B1770" s="2" t="s">
        <v>45</v>
      </c>
      <c r="C1770" s="2">
        <v>2038.9</v>
      </c>
      <c r="D1770" s="2" t="s">
        <v>38</v>
      </c>
      <c r="E1770">
        <v>2015</v>
      </c>
      <c r="F1770" t="str">
        <f t="shared" si="66"/>
        <v>Profit</v>
      </c>
      <c r="H1770" t="str">
        <f t="shared" si="67"/>
        <v/>
      </c>
      <c r="I1770" t="str">
        <f t="shared" si="67"/>
        <v/>
      </c>
      <c r="J1770" t="str">
        <f t="shared" si="67"/>
        <v/>
      </c>
      <c r="K1770" t="str">
        <f t="shared" si="67"/>
        <v/>
      </c>
    </row>
    <row r="1771" spans="1:11" x14ac:dyDescent="0.2">
      <c r="A1771" s="2">
        <v>18</v>
      </c>
      <c r="B1771" s="2" t="s">
        <v>24</v>
      </c>
      <c r="C1771" s="2">
        <v>31.51</v>
      </c>
      <c r="D1771" s="2" t="s">
        <v>22</v>
      </c>
      <c r="E1771">
        <v>2015</v>
      </c>
      <c r="F1771" t="str">
        <f t="shared" si="66"/>
        <v>Profit</v>
      </c>
      <c r="H1771" t="str">
        <f t="shared" si="67"/>
        <v/>
      </c>
      <c r="I1771" t="str">
        <f t="shared" si="67"/>
        <v/>
      </c>
      <c r="J1771" t="str">
        <f t="shared" si="67"/>
        <v/>
      </c>
      <c r="K1771" t="str">
        <f t="shared" si="67"/>
        <v/>
      </c>
    </row>
    <row r="1772" spans="1:11" x14ac:dyDescent="0.2">
      <c r="A1772" s="2">
        <v>11</v>
      </c>
      <c r="B1772" s="2" t="s">
        <v>31</v>
      </c>
      <c r="C1772" s="2">
        <v>-34.85</v>
      </c>
      <c r="D1772" s="2" t="s">
        <v>29</v>
      </c>
      <c r="E1772">
        <v>2015</v>
      </c>
      <c r="F1772" t="str">
        <f t="shared" si="66"/>
        <v>Loss</v>
      </c>
      <c r="H1772" t="str">
        <f t="shared" si="67"/>
        <v/>
      </c>
      <c r="I1772" t="str">
        <f t="shared" si="67"/>
        <v/>
      </c>
      <c r="J1772" t="str">
        <f t="shared" si="67"/>
        <v/>
      </c>
      <c r="K1772" t="str">
        <f t="shared" si="67"/>
        <v/>
      </c>
    </row>
    <row r="1773" spans="1:11" x14ac:dyDescent="0.2">
      <c r="A1773" s="2">
        <v>40</v>
      </c>
      <c r="B1773" s="2" t="s">
        <v>24</v>
      </c>
      <c r="C1773" s="2">
        <v>-195.23</v>
      </c>
      <c r="D1773" s="2" t="s">
        <v>29</v>
      </c>
      <c r="E1773">
        <v>2015</v>
      </c>
      <c r="F1773" t="str">
        <f t="shared" si="66"/>
        <v>Loss</v>
      </c>
      <c r="H1773" t="str">
        <f t="shared" si="67"/>
        <v/>
      </c>
      <c r="I1773" t="str">
        <f t="shared" si="67"/>
        <v/>
      </c>
      <c r="J1773" t="str">
        <f t="shared" si="67"/>
        <v/>
      </c>
      <c r="K1773" t="str">
        <f t="shared" si="67"/>
        <v/>
      </c>
    </row>
    <row r="1774" spans="1:11" x14ac:dyDescent="0.2">
      <c r="A1774" s="2">
        <v>9</v>
      </c>
      <c r="B1774" s="2" t="s">
        <v>31</v>
      </c>
      <c r="C1774" s="2">
        <v>23.63</v>
      </c>
      <c r="D1774" s="2" t="s">
        <v>66</v>
      </c>
      <c r="E1774">
        <v>2015</v>
      </c>
      <c r="F1774" t="str">
        <f t="shared" si="66"/>
        <v>Profit</v>
      </c>
      <c r="H1774" t="str">
        <f t="shared" si="67"/>
        <v/>
      </c>
      <c r="I1774" t="str">
        <f t="shared" si="67"/>
        <v/>
      </c>
      <c r="J1774" t="str">
        <f t="shared" si="67"/>
        <v/>
      </c>
      <c r="K1774" t="str">
        <f t="shared" si="67"/>
        <v>Profit</v>
      </c>
    </row>
    <row r="1775" spans="1:11" x14ac:dyDescent="0.2">
      <c r="A1775" s="2">
        <v>28</v>
      </c>
      <c r="B1775" s="2" t="s">
        <v>45</v>
      </c>
      <c r="C1775" s="2">
        <v>-528.04</v>
      </c>
      <c r="D1775" s="2" t="s">
        <v>29</v>
      </c>
      <c r="E1775">
        <v>2015</v>
      </c>
      <c r="F1775" t="str">
        <f t="shared" si="66"/>
        <v>Loss</v>
      </c>
      <c r="H1775" t="str">
        <f t="shared" si="67"/>
        <v/>
      </c>
      <c r="I1775" t="str">
        <f t="shared" si="67"/>
        <v/>
      </c>
      <c r="J1775" t="str">
        <f t="shared" si="67"/>
        <v/>
      </c>
      <c r="K1775" t="str">
        <f t="shared" si="67"/>
        <v/>
      </c>
    </row>
    <row r="1776" spans="1:11" x14ac:dyDescent="0.2">
      <c r="A1776" s="2">
        <v>21</v>
      </c>
      <c r="B1776" s="2" t="s">
        <v>31</v>
      </c>
      <c r="C1776" s="2">
        <v>312.64999999999998</v>
      </c>
      <c r="D1776" s="2" t="s">
        <v>29</v>
      </c>
      <c r="E1776">
        <v>2015</v>
      </c>
      <c r="F1776" t="str">
        <f t="shared" si="66"/>
        <v>Profit</v>
      </c>
      <c r="H1776" t="str">
        <f t="shared" si="67"/>
        <v/>
      </c>
      <c r="I1776" t="str">
        <f t="shared" si="67"/>
        <v/>
      </c>
      <c r="J1776" t="str">
        <f t="shared" si="67"/>
        <v/>
      </c>
      <c r="K1776" t="str">
        <f t="shared" si="67"/>
        <v/>
      </c>
    </row>
    <row r="1777" spans="1:11" x14ac:dyDescent="0.2">
      <c r="A1777" s="2">
        <v>25</v>
      </c>
      <c r="B1777" s="2" t="s">
        <v>24</v>
      </c>
      <c r="C1777" s="2">
        <v>-26.15</v>
      </c>
      <c r="D1777" s="2" t="s">
        <v>22</v>
      </c>
      <c r="E1777">
        <v>2015</v>
      </c>
      <c r="F1777" t="str">
        <f t="shared" si="66"/>
        <v>Loss</v>
      </c>
      <c r="H1777" t="str">
        <f t="shared" si="67"/>
        <v/>
      </c>
      <c r="I1777" t="str">
        <f t="shared" si="67"/>
        <v/>
      </c>
      <c r="J1777" t="str">
        <f t="shared" si="67"/>
        <v/>
      </c>
      <c r="K1777" t="str">
        <f t="shared" si="67"/>
        <v/>
      </c>
    </row>
    <row r="1778" spans="1:11" x14ac:dyDescent="0.2">
      <c r="A1778" s="2">
        <v>44</v>
      </c>
      <c r="B1778" s="2" t="s">
        <v>31</v>
      </c>
      <c r="C1778" s="2">
        <v>-19.829999999999998</v>
      </c>
      <c r="D1778" s="2" t="s">
        <v>22</v>
      </c>
      <c r="E1778">
        <v>2015</v>
      </c>
      <c r="F1778" t="str">
        <f t="shared" si="66"/>
        <v>Loss</v>
      </c>
      <c r="H1778" t="str">
        <f t="shared" si="67"/>
        <v/>
      </c>
      <c r="I1778" t="str">
        <f t="shared" si="67"/>
        <v/>
      </c>
      <c r="J1778" t="str">
        <f t="shared" si="67"/>
        <v/>
      </c>
      <c r="K1778" t="str">
        <f t="shared" si="67"/>
        <v/>
      </c>
    </row>
    <row r="1779" spans="1:11" x14ac:dyDescent="0.2">
      <c r="A1779" s="2">
        <v>39</v>
      </c>
      <c r="B1779" s="2" t="s">
        <v>24</v>
      </c>
      <c r="C1779" s="2">
        <v>-125.88</v>
      </c>
      <c r="D1779" s="2" t="s">
        <v>29</v>
      </c>
      <c r="E1779">
        <v>2015</v>
      </c>
      <c r="F1779" t="str">
        <f t="shared" si="66"/>
        <v>Loss</v>
      </c>
      <c r="H1779" t="str">
        <f t="shared" si="67"/>
        <v/>
      </c>
      <c r="I1779" t="str">
        <f t="shared" si="67"/>
        <v/>
      </c>
      <c r="J1779" t="str">
        <f t="shared" si="67"/>
        <v/>
      </c>
      <c r="K1779" t="str">
        <f t="shared" si="67"/>
        <v/>
      </c>
    </row>
    <row r="1780" spans="1:11" x14ac:dyDescent="0.2">
      <c r="A1780" s="2">
        <v>1</v>
      </c>
      <c r="B1780" s="2" t="s">
        <v>24</v>
      </c>
      <c r="C1780" s="2">
        <v>-222.84</v>
      </c>
      <c r="D1780" s="2" t="s">
        <v>38</v>
      </c>
      <c r="E1780">
        <v>2015</v>
      </c>
      <c r="F1780" t="str">
        <f t="shared" si="66"/>
        <v>Loss</v>
      </c>
      <c r="H1780" t="str">
        <f t="shared" si="67"/>
        <v/>
      </c>
      <c r="I1780" t="str">
        <f t="shared" si="67"/>
        <v/>
      </c>
      <c r="J1780" t="str">
        <f t="shared" si="67"/>
        <v/>
      </c>
      <c r="K1780" t="str">
        <f t="shared" si="67"/>
        <v/>
      </c>
    </row>
    <row r="1781" spans="1:11" x14ac:dyDescent="0.2">
      <c r="A1781" s="2">
        <v>17</v>
      </c>
      <c r="B1781" s="2" t="s">
        <v>31</v>
      </c>
      <c r="C1781" s="2">
        <v>-51.38</v>
      </c>
      <c r="D1781" s="2" t="s">
        <v>38</v>
      </c>
      <c r="E1781">
        <v>2015</v>
      </c>
      <c r="F1781" t="str">
        <f t="shared" si="66"/>
        <v>Loss</v>
      </c>
      <c r="H1781" t="str">
        <f t="shared" si="67"/>
        <v/>
      </c>
      <c r="I1781" t="str">
        <f t="shared" si="67"/>
        <v/>
      </c>
      <c r="J1781" t="str">
        <f t="shared" si="67"/>
        <v/>
      </c>
      <c r="K1781" t="str">
        <f t="shared" si="67"/>
        <v/>
      </c>
    </row>
    <row r="1782" spans="1:11" x14ac:dyDescent="0.2">
      <c r="A1782" s="2">
        <v>38</v>
      </c>
      <c r="B1782" s="2" t="s">
        <v>24</v>
      </c>
      <c r="C1782" s="2">
        <v>995.35</v>
      </c>
      <c r="D1782" s="2" t="s">
        <v>38</v>
      </c>
      <c r="E1782">
        <v>2015</v>
      </c>
      <c r="F1782" t="str">
        <f t="shared" si="66"/>
        <v>Profit</v>
      </c>
      <c r="H1782" t="str">
        <f t="shared" si="67"/>
        <v/>
      </c>
      <c r="I1782" t="str">
        <f t="shared" si="67"/>
        <v/>
      </c>
      <c r="J1782" t="str">
        <f t="shared" si="67"/>
        <v/>
      </c>
      <c r="K1782" t="str">
        <f t="shared" si="67"/>
        <v/>
      </c>
    </row>
    <row r="1783" spans="1:11" x14ac:dyDescent="0.2">
      <c r="A1783" s="2">
        <v>16</v>
      </c>
      <c r="B1783" s="2" t="s">
        <v>24</v>
      </c>
      <c r="C1783" s="2">
        <v>-45.42</v>
      </c>
      <c r="D1783" s="2" t="s">
        <v>66</v>
      </c>
      <c r="E1783">
        <v>2015</v>
      </c>
      <c r="F1783" t="str">
        <f t="shared" si="66"/>
        <v>Loss</v>
      </c>
      <c r="H1783" t="str">
        <f t="shared" si="67"/>
        <v/>
      </c>
      <c r="I1783" t="str">
        <f t="shared" si="67"/>
        <v/>
      </c>
      <c r="J1783" t="str">
        <f t="shared" si="67"/>
        <v/>
      </c>
      <c r="K1783" t="str">
        <f t="shared" si="67"/>
        <v/>
      </c>
    </row>
    <row r="1784" spans="1:11" x14ac:dyDescent="0.2">
      <c r="A1784" s="2">
        <v>27</v>
      </c>
      <c r="B1784" s="2" t="s">
        <v>24</v>
      </c>
      <c r="C1784" s="2">
        <v>23.39</v>
      </c>
      <c r="D1784" s="2" t="s">
        <v>66</v>
      </c>
      <c r="E1784">
        <v>2015</v>
      </c>
      <c r="F1784" t="str">
        <f t="shared" si="66"/>
        <v>Profit</v>
      </c>
      <c r="H1784" t="str">
        <f t="shared" si="67"/>
        <v/>
      </c>
      <c r="I1784" t="str">
        <f t="shared" si="67"/>
        <v/>
      </c>
      <c r="J1784" t="str">
        <f t="shared" si="67"/>
        <v/>
      </c>
      <c r="K1784" t="str">
        <f t="shared" si="67"/>
        <v/>
      </c>
    </row>
    <row r="1785" spans="1:11" x14ac:dyDescent="0.2">
      <c r="A1785" s="2">
        <v>37</v>
      </c>
      <c r="B1785" s="2" t="s">
        <v>31</v>
      </c>
      <c r="C1785" s="2">
        <v>8296.48</v>
      </c>
      <c r="D1785" s="2" t="s">
        <v>38</v>
      </c>
      <c r="E1785">
        <v>2015</v>
      </c>
      <c r="F1785" t="str">
        <f t="shared" si="66"/>
        <v>Profit</v>
      </c>
      <c r="H1785" t="str">
        <f t="shared" si="67"/>
        <v/>
      </c>
      <c r="I1785" t="str">
        <f t="shared" si="67"/>
        <v/>
      </c>
      <c r="J1785" t="str">
        <f t="shared" si="67"/>
        <v/>
      </c>
      <c r="K1785" t="str">
        <f t="shared" si="67"/>
        <v/>
      </c>
    </row>
    <row r="1786" spans="1:11" x14ac:dyDescent="0.2">
      <c r="A1786" s="2">
        <v>15</v>
      </c>
      <c r="B1786" s="2" t="s">
        <v>31</v>
      </c>
      <c r="C1786" s="2">
        <v>-83.3</v>
      </c>
      <c r="D1786" s="2" t="s">
        <v>38</v>
      </c>
      <c r="E1786">
        <v>2015</v>
      </c>
      <c r="F1786" t="str">
        <f t="shared" si="66"/>
        <v>Loss</v>
      </c>
      <c r="H1786" t="str">
        <f t="shared" si="67"/>
        <v/>
      </c>
      <c r="I1786" t="str">
        <f t="shared" si="67"/>
        <v/>
      </c>
      <c r="J1786" t="str">
        <f t="shared" si="67"/>
        <v/>
      </c>
      <c r="K1786" t="str">
        <f t="shared" si="67"/>
        <v/>
      </c>
    </row>
    <row r="1787" spans="1:11" x14ac:dyDescent="0.2">
      <c r="A1787" s="2">
        <v>27</v>
      </c>
      <c r="B1787" s="2" t="s">
        <v>24</v>
      </c>
      <c r="C1787" s="2">
        <v>-522.69000000000005</v>
      </c>
      <c r="D1787" s="2" t="s">
        <v>22</v>
      </c>
      <c r="E1787">
        <v>2015</v>
      </c>
      <c r="F1787" t="str">
        <f t="shared" si="66"/>
        <v>Loss</v>
      </c>
      <c r="H1787" t="str">
        <f t="shared" si="67"/>
        <v/>
      </c>
      <c r="I1787" t="str">
        <f t="shared" si="67"/>
        <v/>
      </c>
      <c r="J1787" t="str">
        <f t="shared" si="67"/>
        <v/>
      </c>
      <c r="K1787" t="str">
        <f t="shared" si="67"/>
        <v/>
      </c>
    </row>
    <row r="1788" spans="1:11" x14ac:dyDescent="0.2">
      <c r="A1788" s="2">
        <v>24</v>
      </c>
      <c r="B1788" s="2" t="s">
        <v>45</v>
      </c>
      <c r="C1788" s="2">
        <v>2277.08</v>
      </c>
      <c r="D1788" s="2" t="s">
        <v>22</v>
      </c>
      <c r="E1788">
        <v>2015</v>
      </c>
      <c r="F1788" t="str">
        <f t="shared" si="66"/>
        <v>Profit</v>
      </c>
      <c r="H1788" t="str">
        <f t="shared" si="67"/>
        <v/>
      </c>
      <c r="I1788" t="str">
        <f t="shared" si="67"/>
        <v/>
      </c>
      <c r="J1788" t="str">
        <f t="shared" si="67"/>
        <v/>
      </c>
      <c r="K1788" t="str">
        <f t="shared" si="67"/>
        <v/>
      </c>
    </row>
    <row r="1789" spans="1:11" x14ac:dyDescent="0.2">
      <c r="A1789" s="2">
        <v>28</v>
      </c>
      <c r="B1789" s="2" t="s">
        <v>24</v>
      </c>
      <c r="C1789" s="2">
        <v>-25.32</v>
      </c>
      <c r="D1789" s="2" t="s">
        <v>22</v>
      </c>
      <c r="E1789">
        <v>2015</v>
      </c>
      <c r="F1789" t="str">
        <f t="shared" si="66"/>
        <v>Loss</v>
      </c>
      <c r="H1789" t="str">
        <f t="shared" si="67"/>
        <v/>
      </c>
      <c r="I1789" t="str">
        <f t="shared" si="67"/>
        <v/>
      </c>
      <c r="J1789" t="str">
        <f t="shared" si="67"/>
        <v/>
      </c>
      <c r="K1789" t="str">
        <f t="shared" si="67"/>
        <v/>
      </c>
    </row>
    <row r="1790" spans="1:11" x14ac:dyDescent="0.2">
      <c r="A1790" s="2">
        <v>32</v>
      </c>
      <c r="B1790" s="2" t="s">
        <v>45</v>
      </c>
      <c r="C1790" s="2">
        <v>124.65</v>
      </c>
      <c r="D1790" s="2" t="s">
        <v>29</v>
      </c>
      <c r="E1790">
        <v>2015</v>
      </c>
      <c r="F1790" t="str">
        <f t="shared" si="66"/>
        <v>Profit</v>
      </c>
      <c r="H1790" t="str">
        <f t="shared" si="67"/>
        <v/>
      </c>
      <c r="I1790" t="str">
        <f t="shared" si="67"/>
        <v/>
      </c>
      <c r="J1790" t="str">
        <f t="shared" si="67"/>
        <v/>
      </c>
      <c r="K1790" t="str">
        <f t="shared" si="67"/>
        <v/>
      </c>
    </row>
    <row r="1791" spans="1:11" x14ac:dyDescent="0.2">
      <c r="A1791" s="2">
        <v>48</v>
      </c>
      <c r="B1791" s="2" t="s">
        <v>45</v>
      </c>
      <c r="C1791" s="2">
        <v>870.42</v>
      </c>
      <c r="D1791" s="2" t="s">
        <v>38</v>
      </c>
      <c r="E1791">
        <v>2015</v>
      </c>
      <c r="F1791" t="str">
        <f t="shared" si="66"/>
        <v>Profit</v>
      </c>
      <c r="H1791" t="str">
        <f t="shared" si="67"/>
        <v/>
      </c>
      <c r="I1791" t="str">
        <f t="shared" si="67"/>
        <v/>
      </c>
      <c r="J1791" t="str">
        <f t="shared" si="67"/>
        <v/>
      </c>
      <c r="K1791" t="str">
        <f t="shared" si="67"/>
        <v/>
      </c>
    </row>
    <row r="1792" spans="1:11" x14ac:dyDescent="0.2">
      <c r="A1792" s="2">
        <v>2</v>
      </c>
      <c r="B1792" s="2" t="s">
        <v>45</v>
      </c>
      <c r="C1792" s="2">
        <v>-39.9</v>
      </c>
      <c r="D1792" s="2" t="s">
        <v>38</v>
      </c>
      <c r="E1792">
        <v>2015</v>
      </c>
      <c r="F1792" t="str">
        <f t="shared" si="66"/>
        <v>Loss</v>
      </c>
      <c r="H1792" t="str">
        <f t="shared" si="67"/>
        <v/>
      </c>
      <c r="I1792" t="str">
        <f t="shared" si="67"/>
        <v/>
      </c>
      <c r="J1792" t="str">
        <f t="shared" si="67"/>
        <v/>
      </c>
      <c r="K1792" t="str">
        <f t="shared" si="67"/>
        <v/>
      </c>
    </row>
    <row r="1793" spans="1:11" x14ac:dyDescent="0.2">
      <c r="A1793" s="2">
        <v>9</v>
      </c>
      <c r="B1793" s="2" t="s">
        <v>45</v>
      </c>
      <c r="C1793" s="2">
        <v>-37.090000000000003</v>
      </c>
      <c r="D1793" s="2" t="s">
        <v>38</v>
      </c>
      <c r="E1793">
        <v>2015</v>
      </c>
      <c r="F1793" t="str">
        <f t="shared" si="66"/>
        <v>Loss</v>
      </c>
      <c r="H1793" t="str">
        <f t="shared" si="67"/>
        <v/>
      </c>
      <c r="I1793" t="str">
        <f t="shared" si="67"/>
        <v/>
      </c>
      <c r="J1793" t="str">
        <f t="shared" si="67"/>
        <v/>
      </c>
      <c r="K1793" t="str">
        <f t="shared" si="67"/>
        <v/>
      </c>
    </row>
    <row r="1794" spans="1:11" x14ac:dyDescent="0.2">
      <c r="A1794" s="2">
        <v>33</v>
      </c>
      <c r="B1794" s="2" t="s">
        <v>24</v>
      </c>
      <c r="C1794" s="2">
        <v>-8.31</v>
      </c>
      <c r="D1794" s="2" t="s">
        <v>29</v>
      </c>
      <c r="E1794">
        <v>2015</v>
      </c>
      <c r="F1794" t="str">
        <f t="shared" si="66"/>
        <v>Loss</v>
      </c>
      <c r="H1794" t="str">
        <f t="shared" si="67"/>
        <v/>
      </c>
      <c r="I1794" t="str">
        <f t="shared" si="67"/>
        <v/>
      </c>
      <c r="J1794" t="str">
        <f t="shared" si="67"/>
        <v/>
      </c>
      <c r="K1794" t="str">
        <f t="shared" si="67"/>
        <v/>
      </c>
    </row>
    <row r="1795" spans="1:11" x14ac:dyDescent="0.2">
      <c r="A1795" s="2">
        <v>23</v>
      </c>
      <c r="B1795" s="2" t="s">
        <v>24</v>
      </c>
      <c r="C1795" s="2">
        <v>10.34</v>
      </c>
      <c r="D1795" s="2" t="s">
        <v>29</v>
      </c>
      <c r="E1795">
        <v>2015</v>
      </c>
      <c r="F1795" t="str">
        <f t="shared" ref="F1795:F1858" si="68">IF(C1795&lt;0,"Loss","Profit")</f>
        <v>Profit</v>
      </c>
      <c r="H1795" t="str">
        <f t="shared" si="67"/>
        <v/>
      </c>
      <c r="I1795" t="str">
        <f t="shared" si="67"/>
        <v/>
      </c>
      <c r="J1795" t="str">
        <f t="shared" si="67"/>
        <v/>
      </c>
      <c r="K1795" t="str">
        <f t="shared" si="67"/>
        <v/>
      </c>
    </row>
    <row r="1796" spans="1:11" x14ac:dyDescent="0.2">
      <c r="A1796" s="2">
        <v>15</v>
      </c>
      <c r="B1796" s="2" t="s">
        <v>24</v>
      </c>
      <c r="C1796" s="2">
        <v>-13.13</v>
      </c>
      <c r="D1796" s="2" t="s">
        <v>29</v>
      </c>
      <c r="E1796">
        <v>2015</v>
      </c>
      <c r="F1796" t="str">
        <f t="shared" si="68"/>
        <v>Loss</v>
      </c>
      <c r="H1796" t="str">
        <f t="shared" si="67"/>
        <v/>
      </c>
      <c r="I1796" t="str">
        <f t="shared" si="67"/>
        <v/>
      </c>
      <c r="J1796" t="str">
        <f t="shared" si="67"/>
        <v/>
      </c>
      <c r="K1796" t="str">
        <f t="shared" si="67"/>
        <v/>
      </c>
    </row>
    <row r="1797" spans="1:11" x14ac:dyDescent="0.2">
      <c r="A1797" s="2">
        <v>9</v>
      </c>
      <c r="B1797" s="2" t="s">
        <v>45</v>
      </c>
      <c r="C1797" s="2">
        <v>369.43</v>
      </c>
      <c r="D1797" s="2" t="s">
        <v>29</v>
      </c>
      <c r="E1797">
        <v>2015</v>
      </c>
      <c r="F1797" t="str">
        <f t="shared" si="68"/>
        <v>Profit</v>
      </c>
      <c r="H1797" t="str">
        <f t="shared" si="67"/>
        <v/>
      </c>
      <c r="I1797" t="str">
        <f t="shared" si="67"/>
        <v/>
      </c>
      <c r="J1797" t="str">
        <f t="shared" si="67"/>
        <v/>
      </c>
      <c r="K1797" t="str">
        <f t="shared" si="67"/>
        <v/>
      </c>
    </row>
    <row r="1798" spans="1:11" x14ac:dyDescent="0.2">
      <c r="A1798" s="2">
        <v>33</v>
      </c>
      <c r="B1798" s="2" t="s">
        <v>24</v>
      </c>
      <c r="C1798" s="2">
        <v>181.49</v>
      </c>
      <c r="D1798" s="2" t="s">
        <v>29</v>
      </c>
      <c r="E1798">
        <v>2015</v>
      </c>
      <c r="F1798" t="str">
        <f t="shared" si="68"/>
        <v>Profit</v>
      </c>
      <c r="H1798" t="str">
        <f t="shared" si="67"/>
        <v/>
      </c>
      <c r="I1798" t="str">
        <f t="shared" si="67"/>
        <v/>
      </c>
      <c r="J1798" t="str">
        <f t="shared" si="67"/>
        <v/>
      </c>
      <c r="K1798" t="str">
        <f t="shared" si="67"/>
        <v/>
      </c>
    </row>
    <row r="1799" spans="1:11" x14ac:dyDescent="0.2">
      <c r="A1799" s="2">
        <v>40</v>
      </c>
      <c r="B1799" s="2" t="s">
        <v>24</v>
      </c>
      <c r="C1799" s="2">
        <v>-154.81</v>
      </c>
      <c r="D1799" s="2" t="s">
        <v>38</v>
      </c>
      <c r="E1799">
        <v>2015</v>
      </c>
      <c r="F1799" t="str">
        <f t="shared" si="68"/>
        <v>Loss</v>
      </c>
      <c r="H1799" t="str">
        <f t="shared" si="67"/>
        <v/>
      </c>
      <c r="I1799" t="str">
        <f t="shared" si="67"/>
        <v/>
      </c>
      <c r="J1799" t="str">
        <f t="shared" si="67"/>
        <v/>
      </c>
      <c r="K1799" t="str">
        <f t="shared" si="67"/>
        <v/>
      </c>
    </row>
    <row r="1800" spans="1:11" x14ac:dyDescent="0.2">
      <c r="A1800" s="2">
        <v>45</v>
      </c>
      <c r="B1800" s="2" t="s">
        <v>24</v>
      </c>
      <c r="C1800" s="2">
        <v>-24.87</v>
      </c>
      <c r="D1800" s="2" t="s">
        <v>38</v>
      </c>
      <c r="E1800">
        <v>2015</v>
      </c>
      <c r="F1800" t="str">
        <f t="shared" si="68"/>
        <v>Loss</v>
      </c>
      <c r="H1800" t="str">
        <f t="shared" si="67"/>
        <v/>
      </c>
      <c r="I1800" t="str">
        <f t="shared" si="67"/>
        <v/>
      </c>
      <c r="J1800" t="str">
        <f t="shared" si="67"/>
        <v/>
      </c>
      <c r="K1800" t="str">
        <f t="shared" si="67"/>
        <v/>
      </c>
    </row>
    <row r="1801" spans="1:11" x14ac:dyDescent="0.2">
      <c r="A1801" s="2">
        <v>12</v>
      </c>
      <c r="B1801" s="2" t="s">
        <v>24</v>
      </c>
      <c r="C1801" s="2">
        <v>-115.05</v>
      </c>
      <c r="D1801" s="2" t="s">
        <v>22</v>
      </c>
      <c r="E1801">
        <v>2015</v>
      </c>
      <c r="F1801" t="str">
        <f t="shared" si="68"/>
        <v>Loss</v>
      </c>
      <c r="H1801" t="str">
        <f t="shared" si="67"/>
        <v/>
      </c>
      <c r="I1801" t="str">
        <f t="shared" si="67"/>
        <v/>
      </c>
      <c r="J1801" t="str">
        <f t="shared" si="67"/>
        <v/>
      </c>
      <c r="K1801" t="str">
        <f t="shared" si="67"/>
        <v/>
      </c>
    </row>
    <row r="1802" spans="1:11" x14ac:dyDescent="0.2">
      <c r="A1802" s="2">
        <v>11</v>
      </c>
      <c r="B1802" s="2" t="s">
        <v>31</v>
      </c>
      <c r="C1802" s="2">
        <v>-63.36</v>
      </c>
      <c r="D1802" s="2" t="s">
        <v>29</v>
      </c>
      <c r="E1802">
        <v>2015</v>
      </c>
      <c r="F1802" t="str">
        <f t="shared" si="68"/>
        <v>Loss</v>
      </c>
      <c r="H1802" t="str">
        <f t="shared" si="67"/>
        <v/>
      </c>
      <c r="I1802" t="str">
        <f t="shared" si="67"/>
        <v/>
      </c>
      <c r="J1802" t="str">
        <f t="shared" si="67"/>
        <v/>
      </c>
      <c r="K1802" t="str">
        <f t="shared" si="67"/>
        <v/>
      </c>
    </row>
    <row r="1803" spans="1:11" x14ac:dyDescent="0.2">
      <c r="A1803" s="2">
        <v>45</v>
      </c>
      <c r="B1803" s="2" t="s">
        <v>24</v>
      </c>
      <c r="C1803" s="2">
        <v>-199.98</v>
      </c>
      <c r="D1803" s="2" t="s">
        <v>29</v>
      </c>
      <c r="E1803">
        <v>2015</v>
      </c>
      <c r="F1803" t="str">
        <f t="shared" si="68"/>
        <v>Loss</v>
      </c>
      <c r="H1803" t="str">
        <f t="shared" si="67"/>
        <v/>
      </c>
      <c r="I1803" t="str">
        <f t="shared" si="67"/>
        <v/>
      </c>
      <c r="J1803" t="str">
        <f t="shared" si="67"/>
        <v/>
      </c>
      <c r="K1803" t="str">
        <f t="shared" si="67"/>
        <v/>
      </c>
    </row>
    <row r="1804" spans="1:11" x14ac:dyDescent="0.2">
      <c r="A1804" s="2">
        <v>33</v>
      </c>
      <c r="B1804" s="2" t="s">
        <v>24</v>
      </c>
      <c r="C1804" s="2">
        <v>-83.73</v>
      </c>
      <c r="D1804" s="2" t="s">
        <v>29</v>
      </c>
      <c r="E1804">
        <v>2015</v>
      </c>
      <c r="F1804" t="str">
        <f t="shared" si="68"/>
        <v>Loss</v>
      </c>
      <c r="H1804" t="str">
        <f t="shared" si="67"/>
        <v/>
      </c>
      <c r="I1804" t="str">
        <f t="shared" si="67"/>
        <v/>
      </c>
      <c r="J1804" t="str">
        <f t="shared" si="67"/>
        <v/>
      </c>
      <c r="K1804" t="str">
        <f t="shared" si="67"/>
        <v/>
      </c>
    </row>
    <row r="1805" spans="1:11" x14ac:dyDescent="0.2">
      <c r="A1805" s="2">
        <v>23</v>
      </c>
      <c r="B1805" s="2" t="s">
        <v>24</v>
      </c>
      <c r="C1805" s="2">
        <v>24.76</v>
      </c>
      <c r="D1805" s="2" t="s">
        <v>29</v>
      </c>
      <c r="E1805">
        <v>2015</v>
      </c>
      <c r="F1805" t="str">
        <f t="shared" si="68"/>
        <v>Profit</v>
      </c>
      <c r="H1805" t="str">
        <f t="shared" si="67"/>
        <v/>
      </c>
      <c r="I1805" t="str">
        <f t="shared" si="67"/>
        <v/>
      </c>
      <c r="J1805" t="str">
        <f t="shared" si="67"/>
        <v/>
      </c>
      <c r="K1805" t="str">
        <f t="shared" si="67"/>
        <v/>
      </c>
    </row>
    <row r="1806" spans="1:11" x14ac:dyDescent="0.2">
      <c r="A1806" s="2">
        <v>10</v>
      </c>
      <c r="B1806" s="2" t="s">
        <v>24</v>
      </c>
      <c r="C1806" s="2">
        <v>-52.78</v>
      </c>
      <c r="D1806" s="2" t="s">
        <v>29</v>
      </c>
      <c r="E1806">
        <v>2015</v>
      </c>
      <c r="F1806" t="str">
        <f t="shared" si="68"/>
        <v>Loss</v>
      </c>
      <c r="H1806" t="str">
        <f t="shared" si="67"/>
        <v/>
      </c>
      <c r="I1806" t="str">
        <f t="shared" si="67"/>
        <v/>
      </c>
      <c r="J1806" t="str">
        <f t="shared" si="67"/>
        <v/>
      </c>
      <c r="K1806" t="str">
        <f t="shared" si="67"/>
        <v/>
      </c>
    </row>
    <row r="1807" spans="1:11" x14ac:dyDescent="0.2">
      <c r="A1807" s="2">
        <v>33</v>
      </c>
      <c r="B1807" s="2" t="s">
        <v>45</v>
      </c>
      <c r="C1807" s="2">
        <v>18.03</v>
      </c>
      <c r="D1807" s="2" t="s">
        <v>38</v>
      </c>
      <c r="E1807">
        <v>2015</v>
      </c>
      <c r="F1807" t="str">
        <f t="shared" si="68"/>
        <v>Profit</v>
      </c>
      <c r="H1807" t="str">
        <f t="shared" si="67"/>
        <v/>
      </c>
      <c r="I1807" t="str">
        <f t="shared" si="67"/>
        <v/>
      </c>
      <c r="J1807" t="str">
        <f t="shared" si="67"/>
        <v/>
      </c>
      <c r="K1807" t="str">
        <f t="shared" si="67"/>
        <v/>
      </c>
    </row>
    <row r="1808" spans="1:11" x14ac:dyDescent="0.2">
      <c r="A1808" s="2">
        <v>42</v>
      </c>
      <c r="B1808" s="2" t="s">
        <v>24</v>
      </c>
      <c r="C1808" s="2">
        <v>-143.53</v>
      </c>
      <c r="D1808" s="2" t="s">
        <v>38</v>
      </c>
      <c r="E1808">
        <v>2015</v>
      </c>
      <c r="F1808" t="str">
        <f t="shared" si="68"/>
        <v>Loss</v>
      </c>
      <c r="H1808" t="str">
        <f t="shared" si="67"/>
        <v/>
      </c>
      <c r="I1808" t="str">
        <f t="shared" si="67"/>
        <v/>
      </c>
      <c r="J1808" t="str">
        <f t="shared" si="67"/>
        <v/>
      </c>
      <c r="K1808" t="str">
        <f t="shared" si="67"/>
        <v/>
      </c>
    </row>
    <row r="1809" spans="1:11" x14ac:dyDescent="0.2">
      <c r="A1809" s="2">
        <v>45</v>
      </c>
      <c r="B1809" s="2" t="s">
        <v>31</v>
      </c>
      <c r="C1809" s="2">
        <v>17.05</v>
      </c>
      <c r="D1809" s="2" t="s">
        <v>38</v>
      </c>
      <c r="E1809">
        <v>2015</v>
      </c>
      <c r="F1809" t="str">
        <f t="shared" si="68"/>
        <v>Profit</v>
      </c>
      <c r="H1809" t="str">
        <f t="shared" si="67"/>
        <v/>
      </c>
      <c r="I1809" t="str">
        <f t="shared" si="67"/>
        <v/>
      </c>
      <c r="J1809" t="str">
        <f t="shared" si="67"/>
        <v/>
      </c>
      <c r="K1809" t="str">
        <f t="shared" si="67"/>
        <v/>
      </c>
    </row>
    <row r="1810" spans="1:11" x14ac:dyDescent="0.2">
      <c r="A1810" s="2">
        <v>3</v>
      </c>
      <c r="B1810" s="2" t="s">
        <v>31</v>
      </c>
      <c r="C1810" s="2">
        <v>-90.85</v>
      </c>
      <c r="D1810" s="2" t="s">
        <v>38</v>
      </c>
      <c r="E1810">
        <v>2015</v>
      </c>
      <c r="F1810" t="str">
        <f t="shared" si="68"/>
        <v>Loss</v>
      </c>
      <c r="H1810" t="str">
        <f t="shared" si="67"/>
        <v/>
      </c>
      <c r="I1810" t="str">
        <f t="shared" si="67"/>
        <v/>
      </c>
      <c r="J1810" t="str">
        <f t="shared" si="67"/>
        <v>Loss</v>
      </c>
      <c r="K1810" t="str">
        <f t="shared" si="67"/>
        <v/>
      </c>
    </row>
    <row r="1811" spans="1:11" x14ac:dyDescent="0.2">
      <c r="A1811" s="2">
        <v>40</v>
      </c>
      <c r="B1811" s="2" t="s">
        <v>45</v>
      </c>
      <c r="C1811" s="2">
        <v>-1456.25</v>
      </c>
      <c r="D1811" s="2" t="s">
        <v>22</v>
      </c>
      <c r="E1811">
        <v>2015</v>
      </c>
      <c r="F1811" t="str">
        <f t="shared" si="68"/>
        <v>Loss</v>
      </c>
      <c r="H1811" t="str">
        <f t="shared" si="67"/>
        <v/>
      </c>
      <c r="I1811" t="str">
        <f t="shared" si="67"/>
        <v/>
      </c>
      <c r="J1811" t="str">
        <f t="shared" si="67"/>
        <v/>
      </c>
      <c r="K1811" t="str">
        <f t="shared" si="67"/>
        <v/>
      </c>
    </row>
    <row r="1812" spans="1:11" x14ac:dyDescent="0.2">
      <c r="A1812" s="2">
        <v>15</v>
      </c>
      <c r="B1812" s="2" t="s">
        <v>45</v>
      </c>
      <c r="C1812" s="2">
        <v>12.66</v>
      </c>
      <c r="D1812" s="2" t="s">
        <v>29</v>
      </c>
      <c r="E1812">
        <v>2015</v>
      </c>
      <c r="F1812" t="str">
        <f t="shared" si="68"/>
        <v>Profit</v>
      </c>
      <c r="H1812" t="str">
        <f t="shared" si="67"/>
        <v/>
      </c>
      <c r="I1812" t="str">
        <f t="shared" si="67"/>
        <v/>
      </c>
      <c r="J1812" t="str">
        <f t="shared" si="67"/>
        <v/>
      </c>
      <c r="K1812" t="str">
        <f t="shared" si="67"/>
        <v/>
      </c>
    </row>
    <row r="1813" spans="1:11" x14ac:dyDescent="0.2">
      <c r="A1813" s="2">
        <v>2</v>
      </c>
      <c r="B1813" s="2" t="s">
        <v>31</v>
      </c>
      <c r="C1813" s="2">
        <v>-295.45</v>
      </c>
      <c r="D1813" s="2" t="s">
        <v>29</v>
      </c>
      <c r="E1813">
        <v>2015</v>
      </c>
      <c r="F1813" t="str">
        <f t="shared" si="68"/>
        <v>Loss</v>
      </c>
      <c r="H1813" t="str">
        <f t="shared" si="67"/>
        <v/>
      </c>
      <c r="I1813" t="str">
        <f t="shared" si="67"/>
        <v>Loss</v>
      </c>
      <c r="J1813" t="str">
        <f t="shared" si="67"/>
        <v/>
      </c>
      <c r="K1813" t="str">
        <f t="shared" si="67"/>
        <v/>
      </c>
    </row>
    <row r="1814" spans="1:11" x14ac:dyDescent="0.2">
      <c r="A1814" s="2">
        <v>42</v>
      </c>
      <c r="B1814" s="2" t="s">
        <v>24</v>
      </c>
      <c r="C1814" s="2">
        <v>3.94</v>
      </c>
      <c r="D1814" s="2" t="s">
        <v>29</v>
      </c>
      <c r="E1814">
        <v>2015</v>
      </c>
      <c r="F1814" t="str">
        <f t="shared" si="68"/>
        <v>Profit</v>
      </c>
      <c r="H1814" t="str">
        <f t="shared" si="67"/>
        <v/>
      </c>
      <c r="I1814" t="str">
        <f t="shared" si="67"/>
        <v/>
      </c>
      <c r="J1814" t="str">
        <f t="shared" si="67"/>
        <v/>
      </c>
      <c r="K1814" t="str">
        <f t="shared" ref="H1814:K1877" si="69">IF($D1814=K$1,IF($B1814="Technology",IF($A1814&lt;11,$F1814,""),""),"")</f>
        <v/>
      </c>
    </row>
    <row r="1815" spans="1:11" x14ac:dyDescent="0.2">
      <c r="A1815" s="2">
        <v>13</v>
      </c>
      <c r="B1815" s="2" t="s">
        <v>45</v>
      </c>
      <c r="C1815" s="2">
        <v>63.56</v>
      </c>
      <c r="D1815" s="2" t="s">
        <v>29</v>
      </c>
      <c r="E1815">
        <v>2015</v>
      </c>
      <c r="F1815" t="str">
        <f t="shared" si="68"/>
        <v>Profit</v>
      </c>
      <c r="H1815" t="str">
        <f t="shared" si="69"/>
        <v/>
      </c>
      <c r="I1815" t="str">
        <f t="shared" si="69"/>
        <v/>
      </c>
      <c r="J1815" t="str">
        <f t="shared" si="69"/>
        <v/>
      </c>
      <c r="K1815" t="str">
        <f t="shared" si="69"/>
        <v/>
      </c>
    </row>
    <row r="1816" spans="1:11" x14ac:dyDescent="0.2">
      <c r="A1816" s="2">
        <v>26</v>
      </c>
      <c r="B1816" s="2" t="s">
        <v>24</v>
      </c>
      <c r="C1816" s="2">
        <v>39.880000000000003</v>
      </c>
      <c r="D1816" s="2" t="s">
        <v>38</v>
      </c>
      <c r="E1816">
        <v>2015</v>
      </c>
      <c r="F1816" t="str">
        <f t="shared" si="68"/>
        <v>Profit</v>
      </c>
      <c r="H1816" t="str">
        <f t="shared" si="69"/>
        <v/>
      </c>
      <c r="I1816" t="str">
        <f t="shared" si="69"/>
        <v/>
      </c>
      <c r="J1816" t="str">
        <f t="shared" si="69"/>
        <v/>
      </c>
      <c r="K1816" t="str">
        <f t="shared" si="69"/>
        <v/>
      </c>
    </row>
    <row r="1817" spans="1:11" x14ac:dyDescent="0.2">
      <c r="A1817" s="2">
        <v>6</v>
      </c>
      <c r="B1817" s="2" t="s">
        <v>31</v>
      </c>
      <c r="C1817" s="2">
        <v>-248.96</v>
      </c>
      <c r="D1817" s="2" t="s">
        <v>38</v>
      </c>
      <c r="E1817">
        <v>2015</v>
      </c>
      <c r="F1817" t="str">
        <f t="shared" si="68"/>
        <v>Loss</v>
      </c>
      <c r="H1817" t="str">
        <f t="shared" si="69"/>
        <v/>
      </c>
      <c r="I1817" t="str">
        <f t="shared" si="69"/>
        <v/>
      </c>
      <c r="J1817" t="str">
        <f t="shared" si="69"/>
        <v>Loss</v>
      </c>
      <c r="K1817" t="str">
        <f t="shared" si="69"/>
        <v/>
      </c>
    </row>
    <row r="1818" spans="1:11" x14ac:dyDescent="0.2">
      <c r="A1818" s="2">
        <v>38</v>
      </c>
      <c r="B1818" s="2" t="s">
        <v>45</v>
      </c>
      <c r="C1818" s="2">
        <v>119.85</v>
      </c>
      <c r="D1818" s="2" t="s">
        <v>22</v>
      </c>
      <c r="E1818">
        <v>2015</v>
      </c>
      <c r="F1818" t="str">
        <f t="shared" si="68"/>
        <v>Profit</v>
      </c>
      <c r="H1818" t="str">
        <f t="shared" si="69"/>
        <v/>
      </c>
      <c r="I1818" t="str">
        <f t="shared" si="69"/>
        <v/>
      </c>
      <c r="J1818" t="str">
        <f t="shared" si="69"/>
        <v/>
      </c>
      <c r="K1818" t="str">
        <f t="shared" si="69"/>
        <v/>
      </c>
    </row>
    <row r="1819" spans="1:11" x14ac:dyDescent="0.2">
      <c r="A1819" s="2">
        <v>22</v>
      </c>
      <c r="B1819" s="2" t="s">
        <v>31</v>
      </c>
      <c r="C1819" s="2">
        <v>230.26</v>
      </c>
      <c r="D1819" s="2" t="s">
        <v>22</v>
      </c>
      <c r="E1819">
        <v>2015</v>
      </c>
      <c r="F1819" t="str">
        <f t="shared" si="68"/>
        <v>Profit</v>
      </c>
      <c r="H1819" t="str">
        <f t="shared" si="69"/>
        <v/>
      </c>
      <c r="I1819" t="str">
        <f t="shared" si="69"/>
        <v/>
      </c>
      <c r="J1819" t="str">
        <f t="shared" si="69"/>
        <v/>
      </c>
      <c r="K1819" t="str">
        <f t="shared" si="69"/>
        <v/>
      </c>
    </row>
    <row r="1820" spans="1:11" x14ac:dyDescent="0.2">
      <c r="A1820" s="2">
        <v>7</v>
      </c>
      <c r="B1820" s="2" t="s">
        <v>24</v>
      </c>
      <c r="C1820" s="2">
        <v>-14.55</v>
      </c>
      <c r="D1820" s="2" t="s">
        <v>29</v>
      </c>
      <c r="E1820">
        <v>2015</v>
      </c>
      <c r="F1820" t="str">
        <f t="shared" si="68"/>
        <v>Loss</v>
      </c>
      <c r="H1820" t="str">
        <f t="shared" si="69"/>
        <v/>
      </c>
      <c r="I1820" t="str">
        <f t="shared" si="69"/>
        <v/>
      </c>
      <c r="J1820" t="str">
        <f t="shared" si="69"/>
        <v/>
      </c>
      <c r="K1820" t="str">
        <f t="shared" si="69"/>
        <v/>
      </c>
    </row>
    <row r="1821" spans="1:11" x14ac:dyDescent="0.2">
      <c r="A1821" s="2">
        <v>42</v>
      </c>
      <c r="B1821" s="2" t="s">
        <v>45</v>
      </c>
      <c r="C1821" s="2">
        <v>-371.85</v>
      </c>
      <c r="D1821" s="2" t="s">
        <v>22</v>
      </c>
      <c r="E1821">
        <v>2015</v>
      </c>
      <c r="F1821" t="str">
        <f t="shared" si="68"/>
        <v>Loss</v>
      </c>
      <c r="H1821" t="str">
        <f t="shared" si="69"/>
        <v/>
      </c>
      <c r="I1821" t="str">
        <f t="shared" si="69"/>
        <v/>
      </c>
      <c r="J1821" t="str">
        <f t="shared" si="69"/>
        <v/>
      </c>
      <c r="K1821" t="str">
        <f t="shared" si="69"/>
        <v/>
      </c>
    </row>
    <row r="1822" spans="1:11" x14ac:dyDescent="0.2">
      <c r="A1822" s="2">
        <v>48</v>
      </c>
      <c r="B1822" s="2" t="s">
        <v>31</v>
      </c>
      <c r="C1822" s="2">
        <v>3835.03</v>
      </c>
      <c r="D1822" s="2" t="s">
        <v>38</v>
      </c>
      <c r="E1822">
        <v>2015</v>
      </c>
      <c r="F1822" t="str">
        <f t="shared" si="68"/>
        <v>Profit</v>
      </c>
      <c r="H1822" t="str">
        <f t="shared" si="69"/>
        <v/>
      </c>
      <c r="I1822" t="str">
        <f t="shared" si="69"/>
        <v/>
      </c>
      <c r="J1822" t="str">
        <f t="shared" si="69"/>
        <v/>
      </c>
      <c r="K1822" t="str">
        <f t="shared" si="69"/>
        <v/>
      </c>
    </row>
    <row r="1823" spans="1:11" x14ac:dyDescent="0.2">
      <c r="A1823" s="2">
        <v>29</v>
      </c>
      <c r="B1823" s="2" t="s">
        <v>24</v>
      </c>
      <c r="C1823" s="2">
        <v>617.33000000000004</v>
      </c>
      <c r="D1823" s="2" t="s">
        <v>29</v>
      </c>
      <c r="E1823">
        <v>2015</v>
      </c>
      <c r="F1823" t="str">
        <f t="shared" si="68"/>
        <v>Profit</v>
      </c>
      <c r="H1823" t="str">
        <f t="shared" si="69"/>
        <v/>
      </c>
      <c r="I1823" t="str">
        <f t="shared" si="69"/>
        <v/>
      </c>
      <c r="J1823" t="str">
        <f t="shared" si="69"/>
        <v/>
      </c>
      <c r="K1823" t="str">
        <f t="shared" si="69"/>
        <v/>
      </c>
    </row>
    <row r="1824" spans="1:11" x14ac:dyDescent="0.2">
      <c r="A1824" s="2">
        <v>49</v>
      </c>
      <c r="B1824" s="2" t="s">
        <v>24</v>
      </c>
      <c r="C1824" s="2">
        <v>87.61</v>
      </c>
      <c r="D1824" s="2" t="s">
        <v>29</v>
      </c>
      <c r="E1824">
        <v>2015</v>
      </c>
      <c r="F1824" t="str">
        <f t="shared" si="68"/>
        <v>Profit</v>
      </c>
      <c r="H1824" t="str">
        <f t="shared" si="69"/>
        <v/>
      </c>
      <c r="I1824" t="str">
        <f t="shared" si="69"/>
        <v/>
      </c>
      <c r="J1824" t="str">
        <f t="shared" si="69"/>
        <v/>
      </c>
      <c r="K1824" t="str">
        <f t="shared" si="69"/>
        <v/>
      </c>
    </row>
    <row r="1825" spans="1:11" x14ac:dyDescent="0.2">
      <c r="A1825" s="2">
        <v>34</v>
      </c>
      <c r="B1825" s="2" t="s">
        <v>31</v>
      </c>
      <c r="C1825" s="2">
        <v>367.29</v>
      </c>
      <c r="D1825" s="2" t="s">
        <v>29</v>
      </c>
      <c r="E1825">
        <v>2015</v>
      </c>
      <c r="F1825" t="str">
        <f t="shared" si="68"/>
        <v>Profit</v>
      </c>
      <c r="H1825" t="str">
        <f t="shared" si="69"/>
        <v/>
      </c>
      <c r="I1825" t="str">
        <f t="shared" si="69"/>
        <v/>
      </c>
      <c r="J1825" t="str">
        <f t="shared" si="69"/>
        <v/>
      </c>
      <c r="K1825" t="str">
        <f t="shared" si="69"/>
        <v/>
      </c>
    </row>
    <row r="1826" spans="1:11" x14ac:dyDescent="0.2">
      <c r="A1826" s="2">
        <v>15</v>
      </c>
      <c r="B1826" s="2" t="s">
        <v>24</v>
      </c>
      <c r="C1826" s="2">
        <v>-27.3</v>
      </c>
      <c r="D1826" s="2" t="s">
        <v>38</v>
      </c>
      <c r="E1826">
        <v>2015</v>
      </c>
      <c r="F1826" t="str">
        <f t="shared" si="68"/>
        <v>Loss</v>
      </c>
      <c r="H1826" t="str">
        <f t="shared" si="69"/>
        <v/>
      </c>
      <c r="I1826" t="str">
        <f t="shared" si="69"/>
        <v/>
      </c>
      <c r="J1826" t="str">
        <f t="shared" si="69"/>
        <v/>
      </c>
      <c r="K1826" t="str">
        <f t="shared" si="69"/>
        <v/>
      </c>
    </row>
    <row r="1827" spans="1:11" x14ac:dyDescent="0.2">
      <c r="A1827" s="2">
        <v>10</v>
      </c>
      <c r="B1827" s="2" t="s">
        <v>31</v>
      </c>
      <c r="C1827" s="2">
        <v>-72.489999999999995</v>
      </c>
      <c r="D1827" s="2" t="s">
        <v>22</v>
      </c>
      <c r="E1827">
        <v>2015</v>
      </c>
      <c r="F1827" t="str">
        <f t="shared" si="68"/>
        <v>Loss</v>
      </c>
      <c r="H1827" t="str">
        <f t="shared" si="69"/>
        <v>Loss</v>
      </c>
      <c r="I1827" t="str">
        <f t="shared" si="69"/>
        <v/>
      </c>
      <c r="J1827" t="str">
        <f t="shared" si="69"/>
        <v/>
      </c>
      <c r="K1827" t="str">
        <f t="shared" si="69"/>
        <v/>
      </c>
    </row>
    <row r="1828" spans="1:11" x14ac:dyDescent="0.2">
      <c r="A1828" s="2">
        <v>14</v>
      </c>
      <c r="B1828" s="2" t="s">
        <v>24</v>
      </c>
      <c r="C1828" s="2">
        <v>22.19</v>
      </c>
      <c r="D1828" s="2" t="s">
        <v>29</v>
      </c>
      <c r="E1828">
        <v>2015</v>
      </c>
      <c r="F1828" t="str">
        <f t="shared" si="68"/>
        <v>Profit</v>
      </c>
      <c r="H1828" t="str">
        <f t="shared" si="69"/>
        <v/>
      </c>
      <c r="I1828" t="str">
        <f t="shared" si="69"/>
        <v/>
      </c>
      <c r="J1828" t="str">
        <f t="shared" si="69"/>
        <v/>
      </c>
      <c r="K1828" t="str">
        <f t="shared" si="69"/>
        <v/>
      </c>
    </row>
    <row r="1829" spans="1:11" x14ac:dyDescent="0.2">
      <c r="A1829" s="2">
        <v>37</v>
      </c>
      <c r="B1829" s="2" t="s">
        <v>24</v>
      </c>
      <c r="C1829" s="2">
        <v>-1170.8800000000001</v>
      </c>
      <c r="D1829" s="2" t="s">
        <v>29</v>
      </c>
      <c r="E1829">
        <v>2015</v>
      </c>
      <c r="F1829" t="str">
        <f t="shared" si="68"/>
        <v>Loss</v>
      </c>
      <c r="H1829" t="str">
        <f t="shared" si="69"/>
        <v/>
      </c>
      <c r="I1829" t="str">
        <f t="shared" si="69"/>
        <v/>
      </c>
      <c r="J1829" t="str">
        <f t="shared" si="69"/>
        <v/>
      </c>
      <c r="K1829" t="str">
        <f t="shared" si="69"/>
        <v/>
      </c>
    </row>
    <row r="1830" spans="1:11" x14ac:dyDescent="0.2">
      <c r="A1830" s="2">
        <v>21</v>
      </c>
      <c r="B1830" s="2" t="s">
        <v>31</v>
      </c>
      <c r="C1830" s="2">
        <v>105.28</v>
      </c>
      <c r="D1830" s="2" t="s">
        <v>38</v>
      </c>
      <c r="E1830">
        <v>2015</v>
      </c>
      <c r="F1830" t="str">
        <f t="shared" si="68"/>
        <v>Profit</v>
      </c>
      <c r="H1830" t="str">
        <f t="shared" si="69"/>
        <v/>
      </c>
      <c r="I1830" t="str">
        <f t="shared" si="69"/>
        <v/>
      </c>
      <c r="J1830" t="str">
        <f t="shared" si="69"/>
        <v/>
      </c>
      <c r="K1830" t="str">
        <f t="shared" si="69"/>
        <v/>
      </c>
    </row>
    <row r="1831" spans="1:11" x14ac:dyDescent="0.2">
      <c r="A1831" s="2">
        <v>5</v>
      </c>
      <c r="B1831" s="2" t="s">
        <v>24</v>
      </c>
      <c r="C1831" s="2">
        <v>-17.420000000000002</v>
      </c>
      <c r="D1831" s="2" t="s">
        <v>38</v>
      </c>
      <c r="E1831">
        <v>2015</v>
      </c>
      <c r="F1831" t="str">
        <f t="shared" si="68"/>
        <v>Loss</v>
      </c>
      <c r="H1831" t="str">
        <f t="shared" si="69"/>
        <v/>
      </c>
      <c r="I1831" t="str">
        <f t="shared" si="69"/>
        <v/>
      </c>
      <c r="J1831" t="str">
        <f t="shared" si="69"/>
        <v/>
      </c>
      <c r="K1831" t="str">
        <f t="shared" si="69"/>
        <v/>
      </c>
    </row>
    <row r="1832" spans="1:11" x14ac:dyDescent="0.2">
      <c r="A1832" s="2">
        <v>12</v>
      </c>
      <c r="B1832" s="2" t="s">
        <v>31</v>
      </c>
      <c r="C1832" s="2">
        <v>-4.9000000000000004</v>
      </c>
      <c r="D1832" s="2" t="s">
        <v>66</v>
      </c>
      <c r="E1832">
        <v>2015</v>
      </c>
      <c r="F1832" t="str">
        <f t="shared" si="68"/>
        <v>Loss</v>
      </c>
      <c r="H1832" t="str">
        <f t="shared" si="69"/>
        <v/>
      </c>
      <c r="I1832" t="str">
        <f t="shared" si="69"/>
        <v/>
      </c>
      <c r="J1832" t="str">
        <f t="shared" si="69"/>
        <v/>
      </c>
      <c r="K1832" t="str">
        <f t="shared" si="69"/>
        <v/>
      </c>
    </row>
    <row r="1833" spans="1:11" x14ac:dyDescent="0.2">
      <c r="A1833" s="2">
        <v>43</v>
      </c>
      <c r="B1833" s="2" t="s">
        <v>24</v>
      </c>
      <c r="C1833" s="2">
        <v>421.25</v>
      </c>
      <c r="D1833" s="2" t="s">
        <v>29</v>
      </c>
      <c r="E1833">
        <v>2015</v>
      </c>
      <c r="F1833" t="str">
        <f t="shared" si="68"/>
        <v>Profit</v>
      </c>
      <c r="H1833" t="str">
        <f t="shared" si="69"/>
        <v/>
      </c>
      <c r="I1833" t="str">
        <f t="shared" si="69"/>
        <v/>
      </c>
      <c r="J1833" t="str">
        <f t="shared" si="69"/>
        <v/>
      </c>
      <c r="K1833" t="str">
        <f t="shared" si="69"/>
        <v/>
      </c>
    </row>
    <row r="1834" spans="1:11" x14ac:dyDescent="0.2">
      <c r="A1834" s="2">
        <v>13</v>
      </c>
      <c r="B1834" s="2" t="s">
        <v>45</v>
      </c>
      <c r="C1834" s="2">
        <v>-662.79</v>
      </c>
      <c r="D1834" s="2" t="s">
        <v>29</v>
      </c>
      <c r="E1834">
        <v>2015</v>
      </c>
      <c r="F1834" t="str">
        <f t="shared" si="68"/>
        <v>Loss</v>
      </c>
      <c r="H1834" t="str">
        <f t="shared" si="69"/>
        <v/>
      </c>
      <c r="I1834" t="str">
        <f t="shared" si="69"/>
        <v/>
      </c>
      <c r="J1834" t="str">
        <f t="shared" si="69"/>
        <v/>
      </c>
      <c r="K1834" t="str">
        <f t="shared" si="69"/>
        <v/>
      </c>
    </row>
    <row r="1835" spans="1:11" x14ac:dyDescent="0.2">
      <c r="A1835" s="2">
        <v>4</v>
      </c>
      <c r="B1835" s="2" t="s">
        <v>31</v>
      </c>
      <c r="C1835" s="2">
        <v>-487.37</v>
      </c>
      <c r="D1835" s="2" t="s">
        <v>29</v>
      </c>
      <c r="E1835">
        <v>2015</v>
      </c>
      <c r="F1835" t="str">
        <f t="shared" si="68"/>
        <v>Loss</v>
      </c>
      <c r="H1835" t="str">
        <f t="shared" si="69"/>
        <v/>
      </c>
      <c r="I1835" t="str">
        <f t="shared" si="69"/>
        <v>Loss</v>
      </c>
      <c r="J1835" t="str">
        <f t="shared" si="69"/>
        <v/>
      </c>
      <c r="K1835" t="str">
        <f t="shared" si="69"/>
        <v/>
      </c>
    </row>
    <row r="1836" spans="1:11" x14ac:dyDescent="0.2">
      <c r="A1836" s="2">
        <v>28</v>
      </c>
      <c r="B1836" s="2" t="s">
        <v>45</v>
      </c>
      <c r="C1836" s="2">
        <v>-76.56</v>
      </c>
      <c r="D1836" s="2" t="s">
        <v>38</v>
      </c>
      <c r="E1836">
        <v>2015</v>
      </c>
      <c r="F1836" t="str">
        <f t="shared" si="68"/>
        <v>Loss</v>
      </c>
      <c r="H1836" t="str">
        <f t="shared" si="69"/>
        <v/>
      </c>
      <c r="I1836" t="str">
        <f t="shared" si="69"/>
        <v/>
      </c>
      <c r="J1836" t="str">
        <f t="shared" si="69"/>
        <v/>
      </c>
      <c r="K1836" t="str">
        <f t="shared" si="69"/>
        <v/>
      </c>
    </row>
    <row r="1837" spans="1:11" x14ac:dyDescent="0.2">
      <c r="A1837" s="2">
        <v>16</v>
      </c>
      <c r="B1837" s="2" t="s">
        <v>31</v>
      </c>
      <c r="C1837" s="2">
        <v>363.59</v>
      </c>
      <c r="D1837" s="2" t="s">
        <v>22</v>
      </c>
      <c r="E1837">
        <v>2015</v>
      </c>
      <c r="F1837" t="str">
        <f t="shared" si="68"/>
        <v>Profit</v>
      </c>
      <c r="H1837" t="str">
        <f t="shared" si="69"/>
        <v/>
      </c>
      <c r="I1837" t="str">
        <f t="shared" si="69"/>
        <v/>
      </c>
      <c r="J1837" t="str">
        <f t="shared" si="69"/>
        <v/>
      </c>
      <c r="K1837" t="str">
        <f t="shared" si="69"/>
        <v/>
      </c>
    </row>
    <row r="1838" spans="1:11" x14ac:dyDescent="0.2">
      <c r="A1838" s="2">
        <v>15</v>
      </c>
      <c r="B1838" s="2" t="s">
        <v>24</v>
      </c>
      <c r="C1838" s="2">
        <v>-61.32</v>
      </c>
      <c r="D1838" s="2" t="s">
        <v>22</v>
      </c>
      <c r="E1838">
        <v>2015</v>
      </c>
      <c r="F1838" t="str">
        <f t="shared" si="68"/>
        <v>Loss</v>
      </c>
      <c r="H1838" t="str">
        <f t="shared" si="69"/>
        <v/>
      </c>
      <c r="I1838" t="str">
        <f t="shared" si="69"/>
        <v/>
      </c>
      <c r="J1838" t="str">
        <f t="shared" si="69"/>
        <v/>
      </c>
      <c r="K1838" t="str">
        <f t="shared" si="69"/>
        <v/>
      </c>
    </row>
    <row r="1839" spans="1:11" x14ac:dyDescent="0.2">
      <c r="A1839" s="2">
        <v>3</v>
      </c>
      <c r="B1839" s="2" t="s">
        <v>45</v>
      </c>
      <c r="C1839" s="2">
        <v>-253.4</v>
      </c>
      <c r="D1839" s="2" t="s">
        <v>22</v>
      </c>
      <c r="E1839">
        <v>2015</v>
      </c>
      <c r="F1839" t="str">
        <f t="shared" si="68"/>
        <v>Loss</v>
      </c>
      <c r="H1839" t="str">
        <f t="shared" si="69"/>
        <v/>
      </c>
      <c r="I1839" t="str">
        <f t="shared" si="69"/>
        <v/>
      </c>
      <c r="J1839" t="str">
        <f t="shared" si="69"/>
        <v/>
      </c>
      <c r="K1839" t="str">
        <f t="shared" si="69"/>
        <v/>
      </c>
    </row>
    <row r="1840" spans="1:11" x14ac:dyDescent="0.2">
      <c r="A1840" s="2">
        <v>23</v>
      </c>
      <c r="B1840" s="2" t="s">
        <v>31</v>
      </c>
      <c r="C1840" s="2">
        <v>-32.619999999999997</v>
      </c>
      <c r="D1840" s="2" t="s">
        <v>22</v>
      </c>
      <c r="E1840">
        <v>2015</v>
      </c>
      <c r="F1840" t="str">
        <f t="shared" si="68"/>
        <v>Loss</v>
      </c>
      <c r="H1840" t="str">
        <f t="shared" si="69"/>
        <v/>
      </c>
      <c r="I1840" t="str">
        <f t="shared" si="69"/>
        <v/>
      </c>
      <c r="J1840" t="str">
        <f t="shared" si="69"/>
        <v/>
      </c>
      <c r="K1840" t="str">
        <f t="shared" si="69"/>
        <v/>
      </c>
    </row>
    <row r="1841" spans="1:11" x14ac:dyDescent="0.2">
      <c r="A1841" s="2">
        <v>34</v>
      </c>
      <c r="B1841" s="2" t="s">
        <v>24</v>
      </c>
      <c r="C1841" s="2">
        <v>-161.35</v>
      </c>
      <c r="D1841" s="2" t="s">
        <v>29</v>
      </c>
      <c r="E1841">
        <v>2015</v>
      </c>
      <c r="F1841" t="str">
        <f t="shared" si="68"/>
        <v>Loss</v>
      </c>
      <c r="H1841" t="str">
        <f t="shared" si="69"/>
        <v/>
      </c>
      <c r="I1841" t="str">
        <f t="shared" si="69"/>
        <v/>
      </c>
      <c r="J1841" t="str">
        <f t="shared" si="69"/>
        <v/>
      </c>
      <c r="K1841" t="str">
        <f t="shared" si="69"/>
        <v/>
      </c>
    </row>
    <row r="1842" spans="1:11" x14ac:dyDescent="0.2">
      <c r="A1842" s="2">
        <v>1</v>
      </c>
      <c r="B1842" s="2" t="s">
        <v>24</v>
      </c>
      <c r="C1842" s="2">
        <v>3.56</v>
      </c>
      <c r="D1842" s="2" t="s">
        <v>29</v>
      </c>
      <c r="E1842">
        <v>2015</v>
      </c>
      <c r="F1842" t="str">
        <f t="shared" si="68"/>
        <v>Profit</v>
      </c>
      <c r="H1842" t="str">
        <f t="shared" si="69"/>
        <v/>
      </c>
      <c r="I1842" t="str">
        <f t="shared" si="69"/>
        <v/>
      </c>
      <c r="J1842" t="str">
        <f t="shared" si="69"/>
        <v/>
      </c>
      <c r="K1842" t="str">
        <f t="shared" si="69"/>
        <v/>
      </c>
    </row>
    <row r="1843" spans="1:11" x14ac:dyDescent="0.2">
      <c r="A1843" s="2">
        <v>43</v>
      </c>
      <c r="B1843" s="2" t="s">
        <v>31</v>
      </c>
      <c r="C1843" s="2">
        <v>1309.96</v>
      </c>
      <c r="D1843" s="2" t="s">
        <v>29</v>
      </c>
      <c r="E1843">
        <v>2015</v>
      </c>
      <c r="F1843" t="str">
        <f t="shared" si="68"/>
        <v>Profit</v>
      </c>
      <c r="H1843" t="str">
        <f t="shared" si="69"/>
        <v/>
      </c>
      <c r="I1843" t="str">
        <f t="shared" si="69"/>
        <v/>
      </c>
      <c r="J1843" t="str">
        <f t="shared" si="69"/>
        <v/>
      </c>
      <c r="K1843" t="str">
        <f t="shared" si="69"/>
        <v/>
      </c>
    </row>
    <row r="1844" spans="1:11" x14ac:dyDescent="0.2">
      <c r="A1844" s="2">
        <v>4</v>
      </c>
      <c r="B1844" s="2" t="s">
        <v>31</v>
      </c>
      <c r="C1844" s="2">
        <v>-41.5</v>
      </c>
      <c r="D1844" s="2" t="s">
        <v>29</v>
      </c>
      <c r="E1844">
        <v>2015</v>
      </c>
      <c r="F1844" t="str">
        <f t="shared" si="68"/>
        <v>Loss</v>
      </c>
      <c r="H1844" t="str">
        <f t="shared" si="69"/>
        <v/>
      </c>
      <c r="I1844" t="str">
        <f t="shared" si="69"/>
        <v>Loss</v>
      </c>
      <c r="J1844" t="str">
        <f t="shared" si="69"/>
        <v/>
      </c>
      <c r="K1844" t="str">
        <f t="shared" si="69"/>
        <v/>
      </c>
    </row>
    <row r="1845" spans="1:11" x14ac:dyDescent="0.2">
      <c r="A1845" s="2">
        <v>47</v>
      </c>
      <c r="B1845" s="2" t="s">
        <v>31</v>
      </c>
      <c r="C1845" s="2">
        <v>1240.55</v>
      </c>
      <c r="D1845" s="2" t="s">
        <v>29</v>
      </c>
      <c r="E1845">
        <v>2015</v>
      </c>
      <c r="F1845" t="str">
        <f t="shared" si="68"/>
        <v>Profit</v>
      </c>
      <c r="H1845" t="str">
        <f t="shared" si="69"/>
        <v/>
      </c>
      <c r="I1845" t="str">
        <f t="shared" si="69"/>
        <v/>
      </c>
      <c r="J1845" t="str">
        <f t="shared" si="69"/>
        <v/>
      </c>
      <c r="K1845" t="str">
        <f t="shared" si="69"/>
        <v/>
      </c>
    </row>
    <row r="1846" spans="1:11" x14ac:dyDescent="0.2">
      <c r="A1846" s="2">
        <v>34</v>
      </c>
      <c r="B1846" s="2" t="s">
        <v>24</v>
      </c>
      <c r="C1846" s="2">
        <v>266.27</v>
      </c>
      <c r="D1846" s="2" t="s">
        <v>29</v>
      </c>
      <c r="E1846">
        <v>2015</v>
      </c>
      <c r="F1846" t="str">
        <f t="shared" si="68"/>
        <v>Profit</v>
      </c>
      <c r="H1846" t="str">
        <f t="shared" si="69"/>
        <v/>
      </c>
      <c r="I1846" t="str">
        <f t="shared" si="69"/>
        <v/>
      </c>
      <c r="J1846" t="str">
        <f t="shared" si="69"/>
        <v/>
      </c>
      <c r="K1846" t="str">
        <f t="shared" si="69"/>
        <v/>
      </c>
    </row>
    <row r="1847" spans="1:11" x14ac:dyDescent="0.2">
      <c r="A1847" s="2">
        <v>34</v>
      </c>
      <c r="B1847" s="2" t="s">
        <v>24</v>
      </c>
      <c r="C1847" s="2">
        <v>50.2</v>
      </c>
      <c r="D1847" s="2" t="s">
        <v>38</v>
      </c>
      <c r="E1847">
        <v>2015</v>
      </c>
      <c r="F1847" t="str">
        <f t="shared" si="68"/>
        <v>Profit</v>
      </c>
      <c r="H1847" t="str">
        <f t="shared" si="69"/>
        <v/>
      </c>
      <c r="I1847" t="str">
        <f t="shared" si="69"/>
        <v/>
      </c>
      <c r="J1847" t="str">
        <f t="shared" si="69"/>
        <v/>
      </c>
      <c r="K1847" t="str">
        <f t="shared" si="69"/>
        <v/>
      </c>
    </row>
    <row r="1848" spans="1:11" x14ac:dyDescent="0.2">
      <c r="A1848" s="2">
        <v>43</v>
      </c>
      <c r="B1848" s="2" t="s">
        <v>45</v>
      </c>
      <c r="C1848" s="2">
        <v>103.84</v>
      </c>
      <c r="D1848" s="2" t="s">
        <v>22</v>
      </c>
      <c r="E1848">
        <v>2015</v>
      </c>
      <c r="F1848" t="str">
        <f t="shared" si="68"/>
        <v>Profit</v>
      </c>
      <c r="H1848" t="str">
        <f t="shared" si="69"/>
        <v/>
      </c>
      <c r="I1848" t="str">
        <f t="shared" si="69"/>
        <v/>
      </c>
      <c r="J1848" t="str">
        <f t="shared" si="69"/>
        <v/>
      </c>
      <c r="K1848" t="str">
        <f t="shared" si="69"/>
        <v/>
      </c>
    </row>
    <row r="1849" spans="1:11" x14ac:dyDescent="0.2">
      <c r="A1849" s="2">
        <v>24</v>
      </c>
      <c r="B1849" s="2" t="s">
        <v>24</v>
      </c>
      <c r="C1849" s="2">
        <v>9.2200000000000006</v>
      </c>
      <c r="D1849" s="2" t="s">
        <v>29</v>
      </c>
      <c r="E1849">
        <v>2015</v>
      </c>
      <c r="F1849" t="str">
        <f t="shared" si="68"/>
        <v>Profit</v>
      </c>
      <c r="H1849" t="str">
        <f t="shared" si="69"/>
        <v/>
      </c>
      <c r="I1849" t="str">
        <f t="shared" si="69"/>
        <v/>
      </c>
      <c r="J1849" t="str">
        <f t="shared" si="69"/>
        <v/>
      </c>
      <c r="K1849" t="str">
        <f t="shared" si="69"/>
        <v/>
      </c>
    </row>
    <row r="1850" spans="1:11" x14ac:dyDescent="0.2">
      <c r="A1850" s="2">
        <v>21</v>
      </c>
      <c r="B1850" s="2" t="s">
        <v>24</v>
      </c>
      <c r="C1850" s="2">
        <v>-85.74</v>
      </c>
      <c r="D1850" s="2" t="s">
        <v>22</v>
      </c>
      <c r="E1850">
        <v>2015</v>
      </c>
      <c r="F1850" t="str">
        <f t="shared" si="68"/>
        <v>Loss</v>
      </c>
      <c r="H1850" t="str">
        <f t="shared" si="69"/>
        <v/>
      </c>
      <c r="I1850" t="str">
        <f t="shared" si="69"/>
        <v/>
      </c>
      <c r="J1850" t="str">
        <f t="shared" si="69"/>
        <v/>
      </c>
      <c r="K1850" t="str">
        <f t="shared" si="69"/>
        <v/>
      </c>
    </row>
    <row r="1851" spans="1:11" x14ac:dyDescent="0.2">
      <c r="A1851" s="2">
        <v>7</v>
      </c>
      <c r="B1851" s="2" t="s">
        <v>24</v>
      </c>
      <c r="C1851" s="2">
        <v>-279</v>
      </c>
      <c r="D1851" s="2" t="s">
        <v>22</v>
      </c>
      <c r="E1851">
        <v>2015</v>
      </c>
      <c r="F1851" t="str">
        <f t="shared" si="68"/>
        <v>Loss</v>
      </c>
      <c r="H1851" t="str">
        <f t="shared" si="69"/>
        <v/>
      </c>
      <c r="I1851" t="str">
        <f t="shared" si="69"/>
        <v/>
      </c>
      <c r="J1851" t="str">
        <f t="shared" si="69"/>
        <v/>
      </c>
      <c r="K1851" t="str">
        <f t="shared" si="69"/>
        <v/>
      </c>
    </row>
    <row r="1852" spans="1:11" x14ac:dyDescent="0.2">
      <c r="A1852" s="2">
        <v>40</v>
      </c>
      <c r="B1852" s="2" t="s">
        <v>24</v>
      </c>
      <c r="C1852" s="2">
        <v>44.4</v>
      </c>
      <c r="D1852" s="2" t="s">
        <v>22</v>
      </c>
      <c r="E1852">
        <v>2015</v>
      </c>
      <c r="F1852" t="str">
        <f t="shared" si="68"/>
        <v>Profit</v>
      </c>
      <c r="H1852" t="str">
        <f t="shared" si="69"/>
        <v/>
      </c>
      <c r="I1852" t="str">
        <f t="shared" si="69"/>
        <v/>
      </c>
      <c r="J1852" t="str">
        <f t="shared" si="69"/>
        <v/>
      </c>
      <c r="K1852" t="str">
        <f t="shared" si="69"/>
        <v/>
      </c>
    </row>
    <row r="1853" spans="1:11" x14ac:dyDescent="0.2">
      <c r="A1853" s="2">
        <v>14</v>
      </c>
      <c r="B1853" s="2" t="s">
        <v>24</v>
      </c>
      <c r="C1853" s="2">
        <v>13.26</v>
      </c>
      <c r="D1853" s="2" t="s">
        <v>29</v>
      </c>
      <c r="E1853">
        <v>2015</v>
      </c>
      <c r="F1853" t="str">
        <f t="shared" si="68"/>
        <v>Profit</v>
      </c>
      <c r="H1853" t="str">
        <f t="shared" si="69"/>
        <v/>
      </c>
      <c r="I1853" t="str">
        <f t="shared" si="69"/>
        <v/>
      </c>
      <c r="J1853" t="str">
        <f t="shared" si="69"/>
        <v/>
      </c>
      <c r="K1853" t="str">
        <f t="shared" si="69"/>
        <v/>
      </c>
    </row>
    <row r="1854" spans="1:11" x14ac:dyDescent="0.2">
      <c r="A1854" s="2">
        <v>21</v>
      </c>
      <c r="B1854" s="2" t="s">
        <v>24</v>
      </c>
      <c r="C1854" s="2">
        <v>9.2799999999999994</v>
      </c>
      <c r="D1854" s="2" t="s">
        <v>29</v>
      </c>
      <c r="E1854">
        <v>2015</v>
      </c>
      <c r="F1854" t="str">
        <f t="shared" si="68"/>
        <v>Profit</v>
      </c>
      <c r="H1854" t="str">
        <f t="shared" si="69"/>
        <v/>
      </c>
      <c r="I1854" t="str">
        <f t="shared" si="69"/>
        <v/>
      </c>
      <c r="J1854" t="str">
        <f t="shared" si="69"/>
        <v/>
      </c>
      <c r="K1854" t="str">
        <f t="shared" si="69"/>
        <v/>
      </c>
    </row>
    <row r="1855" spans="1:11" x14ac:dyDescent="0.2">
      <c r="A1855" s="2">
        <v>45</v>
      </c>
      <c r="B1855" s="2" t="s">
        <v>45</v>
      </c>
      <c r="C1855" s="2">
        <v>-418.37</v>
      </c>
      <c r="D1855" s="2" t="s">
        <v>29</v>
      </c>
      <c r="E1855">
        <v>2015</v>
      </c>
      <c r="F1855" t="str">
        <f t="shared" si="68"/>
        <v>Loss</v>
      </c>
      <c r="H1855" t="str">
        <f t="shared" si="69"/>
        <v/>
      </c>
      <c r="I1855" t="str">
        <f t="shared" si="69"/>
        <v/>
      </c>
      <c r="J1855" t="str">
        <f t="shared" si="69"/>
        <v/>
      </c>
      <c r="K1855" t="str">
        <f t="shared" si="69"/>
        <v/>
      </c>
    </row>
    <row r="1856" spans="1:11" x14ac:dyDescent="0.2">
      <c r="A1856" s="2">
        <v>22</v>
      </c>
      <c r="B1856" s="2" t="s">
        <v>24</v>
      </c>
      <c r="C1856" s="2">
        <v>475.09</v>
      </c>
      <c r="D1856" s="2" t="s">
        <v>29</v>
      </c>
      <c r="E1856">
        <v>2015</v>
      </c>
      <c r="F1856" t="str">
        <f t="shared" si="68"/>
        <v>Profit</v>
      </c>
      <c r="H1856" t="str">
        <f t="shared" si="69"/>
        <v/>
      </c>
      <c r="I1856" t="str">
        <f t="shared" si="69"/>
        <v/>
      </c>
      <c r="J1856" t="str">
        <f t="shared" si="69"/>
        <v/>
      </c>
      <c r="K1856" t="str">
        <f t="shared" si="69"/>
        <v/>
      </c>
    </row>
    <row r="1857" spans="1:11" x14ac:dyDescent="0.2">
      <c r="A1857" s="2">
        <v>35</v>
      </c>
      <c r="B1857" s="2" t="s">
        <v>31</v>
      </c>
      <c r="C1857" s="2">
        <v>732.76</v>
      </c>
      <c r="D1857" s="2" t="s">
        <v>29</v>
      </c>
      <c r="E1857">
        <v>2015</v>
      </c>
      <c r="F1857" t="str">
        <f t="shared" si="68"/>
        <v>Profit</v>
      </c>
      <c r="H1857" t="str">
        <f t="shared" si="69"/>
        <v/>
      </c>
      <c r="I1857" t="str">
        <f t="shared" si="69"/>
        <v/>
      </c>
      <c r="J1857" t="str">
        <f t="shared" si="69"/>
        <v/>
      </c>
      <c r="K1857" t="str">
        <f t="shared" si="69"/>
        <v/>
      </c>
    </row>
    <row r="1858" spans="1:11" x14ac:dyDescent="0.2">
      <c r="A1858" s="2">
        <v>45</v>
      </c>
      <c r="B1858" s="2" t="s">
        <v>24</v>
      </c>
      <c r="C1858" s="2">
        <v>49.55</v>
      </c>
      <c r="D1858" s="2" t="s">
        <v>38</v>
      </c>
      <c r="E1858">
        <v>2015</v>
      </c>
      <c r="F1858" t="str">
        <f t="shared" si="68"/>
        <v>Profit</v>
      </c>
      <c r="H1858" t="str">
        <f t="shared" si="69"/>
        <v/>
      </c>
      <c r="I1858" t="str">
        <f t="shared" si="69"/>
        <v/>
      </c>
      <c r="J1858" t="str">
        <f t="shared" si="69"/>
        <v/>
      </c>
      <c r="K1858" t="str">
        <f t="shared" si="69"/>
        <v/>
      </c>
    </row>
    <row r="1859" spans="1:11" x14ac:dyDescent="0.2">
      <c r="A1859" s="2">
        <v>13</v>
      </c>
      <c r="B1859" s="2" t="s">
        <v>31</v>
      </c>
      <c r="C1859" s="2">
        <v>255.87</v>
      </c>
      <c r="D1859" s="2" t="s">
        <v>22</v>
      </c>
      <c r="E1859">
        <v>2015</v>
      </c>
      <c r="F1859" t="str">
        <f t="shared" ref="F1859:F1922" si="70">IF(C1859&lt;0,"Loss","Profit")</f>
        <v>Profit</v>
      </c>
      <c r="H1859" t="str">
        <f t="shared" si="69"/>
        <v/>
      </c>
      <c r="I1859" t="str">
        <f t="shared" si="69"/>
        <v/>
      </c>
      <c r="J1859" t="str">
        <f t="shared" si="69"/>
        <v/>
      </c>
      <c r="K1859" t="str">
        <f t="shared" si="69"/>
        <v/>
      </c>
    </row>
    <row r="1860" spans="1:11" x14ac:dyDescent="0.2">
      <c r="A1860" s="2">
        <v>25</v>
      </c>
      <c r="B1860" s="2" t="s">
        <v>24</v>
      </c>
      <c r="C1860" s="2">
        <v>-89.39</v>
      </c>
      <c r="D1860" s="2" t="s">
        <v>22</v>
      </c>
      <c r="E1860">
        <v>2015</v>
      </c>
      <c r="F1860" t="str">
        <f t="shared" si="70"/>
        <v>Loss</v>
      </c>
      <c r="H1860" t="str">
        <f t="shared" si="69"/>
        <v/>
      </c>
      <c r="I1860" t="str">
        <f t="shared" si="69"/>
        <v/>
      </c>
      <c r="J1860" t="str">
        <f t="shared" si="69"/>
        <v/>
      </c>
      <c r="K1860" t="str">
        <f t="shared" si="69"/>
        <v/>
      </c>
    </row>
    <row r="1861" spans="1:11" x14ac:dyDescent="0.2">
      <c r="A1861" s="2">
        <v>2</v>
      </c>
      <c r="B1861" s="2" t="s">
        <v>45</v>
      </c>
      <c r="C1861" s="2">
        <v>54.25</v>
      </c>
      <c r="D1861" s="2" t="s">
        <v>29</v>
      </c>
      <c r="E1861">
        <v>2015</v>
      </c>
      <c r="F1861" t="str">
        <f t="shared" si="70"/>
        <v>Profit</v>
      </c>
      <c r="H1861" t="str">
        <f t="shared" si="69"/>
        <v/>
      </c>
      <c r="I1861" t="str">
        <f t="shared" si="69"/>
        <v/>
      </c>
      <c r="J1861" t="str">
        <f t="shared" si="69"/>
        <v/>
      </c>
      <c r="K1861" t="str">
        <f t="shared" si="69"/>
        <v/>
      </c>
    </row>
    <row r="1862" spans="1:11" x14ac:dyDescent="0.2">
      <c r="A1862" s="2">
        <v>25</v>
      </c>
      <c r="B1862" s="2" t="s">
        <v>31</v>
      </c>
      <c r="C1862" s="2">
        <v>291.76</v>
      </c>
      <c r="D1862" s="2" t="s">
        <v>29</v>
      </c>
      <c r="E1862">
        <v>2015</v>
      </c>
      <c r="F1862" t="str">
        <f t="shared" si="70"/>
        <v>Profit</v>
      </c>
      <c r="H1862" t="str">
        <f t="shared" si="69"/>
        <v/>
      </c>
      <c r="I1862" t="str">
        <f t="shared" si="69"/>
        <v/>
      </c>
      <c r="J1862" t="str">
        <f t="shared" si="69"/>
        <v/>
      </c>
      <c r="K1862" t="str">
        <f t="shared" si="69"/>
        <v/>
      </c>
    </row>
    <row r="1863" spans="1:11" x14ac:dyDescent="0.2">
      <c r="A1863" s="2">
        <v>39</v>
      </c>
      <c r="B1863" s="2" t="s">
        <v>24</v>
      </c>
      <c r="C1863" s="2">
        <v>2975.21</v>
      </c>
      <c r="D1863" s="2" t="s">
        <v>66</v>
      </c>
      <c r="E1863">
        <v>2015</v>
      </c>
      <c r="F1863" t="str">
        <f t="shared" si="70"/>
        <v>Profit</v>
      </c>
      <c r="H1863" t="str">
        <f t="shared" si="69"/>
        <v/>
      </c>
      <c r="I1863" t="str">
        <f t="shared" si="69"/>
        <v/>
      </c>
      <c r="J1863" t="str">
        <f t="shared" si="69"/>
        <v/>
      </c>
      <c r="K1863" t="str">
        <f t="shared" si="69"/>
        <v/>
      </c>
    </row>
    <row r="1864" spans="1:11" x14ac:dyDescent="0.2">
      <c r="A1864" s="2">
        <v>11</v>
      </c>
      <c r="B1864" s="2" t="s">
        <v>24</v>
      </c>
      <c r="C1864" s="2">
        <v>14.93</v>
      </c>
      <c r="D1864" s="2" t="s">
        <v>29</v>
      </c>
      <c r="E1864">
        <v>2016</v>
      </c>
      <c r="F1864" t="str">
        <f t="shared" si="70"/>
        <v>Profit</v>
      </c>
      <c r="H1864" t="str">
        <f t="shared" si="69"/>
        <v/>
      </c>
      <c r="I1864" t="str">
        <f t="shared" si="69"/>
        <v/>
      </c>
      <c r="J1864" t="str">
        <f t="shared" si="69"/>
        <v/>
      </c>
      <c r="K1864" t="str">
        <f t="shared" si="69"/>
        <v/>
      </c>
    </row>
    <row r="1865" spans="1:11" x14ac:dyDescent="0.2">
      <c r="A1865" s="2">
        <v>15</v>
      </c>
      <c r="B1865" s="2" t="s">
        <v>24</v>
      </c>
      <c r="C1865" s="2">
        <v>-56.97</v>
      </c>
      <c r="D1865" s="2" t="s">
        <v>29</v>
      </c>
      <c r="E1865">
        <v>2016</v>
      </c>
      <c r="F1865" t="str">
        <f t="shared" si="70"/>
        <v>Loss</v>
      </c>
      <c r="H1865" t="str">
        <f t="shared" si="69"/>
        <v/>
      </c>
      <c r="I1865" t="str">
        <f t="shared" si="69"/>
        <v/>
      </c>
      <c r="J1865" t="str">
        <f t="shared" si="69"/>
        <v/>
      </c>
      <c r="K1865" t="str">
        <f t="shared" si="69"/>
        <v/>
      </c>
    </row>
    <row r="1866" spans="1:11" x14ac:dyDescent="0.2">
      <c r="A1866" s="2">
        <v>50</v>
      </c>
      <c r="B1866" s="2" t="s">
        <v>45</v>
      </c>
      <c r="C1866" s="2">
        <v>-247.13</v>
      </c>
      <c r="D1866" s="2" t="s">
        <v>29</v>
      </c>
      <c r="E1866">
        <v>2016</v>
      </c>
      <c r="F1866" t="str">
        <f t="shared" si="70"/>
        <v>Loss</v>
      </c>
      <c r="H1866" t="str">
        <f t="shared" si="69"/>
        <v/>
      </c>
      <c r="I1866" t="str">
        <f t="shared" si="69"/>
        <v/>
      </c>
      <c r="J1866" t="str">
        <f t="shared" si="69"/>
        <v/>
      </c>
      <c r="K1866" t="str">
        <f t="shared" si="69"/>
        <v/>
      </c>
    </row>
    <row r="1867" spans="1:11" x14ac:dyDescent="0.2">
      <c r="A1867" s="2">
        <v>20</v>
      </c>
      <c r="B1867" s="2" t="s">
        <v>24</v>
      </c>
      <c r="C1867" s="2">
        <v>-13.33</v>
      </c>
      <c r="D1867" s="2" t="s">
        <v>29</v>
      </c>
      <c r="E1867">
        <v>2016</v>
      </c>
      <c r="F1867" t="str">
        <f t="shared" si="70"/>
        <v>Loss</v>
      </c>
      <c r="H1867" t="str">
        <f t="shared" si="69"/>
        <v/>
      </c>
      <c r="I1867" t="str">
        <f t="shared" si="69"/>
        <v/>
      </c>
      <c r="J1867" t="str">
        <f t="shared" si="69"/>
        <v/>
      </c>
      <c r="K1867" t="str">
        <f t="shared" si="69"/>
        <v/>
      </c>
    </row>
    <row r="1868" spans="1:11" x14ac:dyDescent="0.2">
      <c r="A1868" s="2">
        <v>37</v>
      </c>
      <c r="B1868" s="2" t="s">
        <v>45</v>
      </c>
      <c r="C1868" s="2">
        <v>1858.59</v>
      </c>
      <c r="D1868" s="2" t="s">
        <v>29</v>
      </c>
      <c r="E1868">
        <v>2016</v>
      </c>
      <c r="F1868" t="str">
        <f t="shared" si="70"/>
        <v>Profit</v>
      </c>
      <c r="H1868" t="str">
        <f t="shared" si="69"/>
        <v/>
      </c>
      <c r="I1868" t="str">
        <f t="shared" si="69"/>
        <v/>
      </c>
      <c r="J1868" t="str">
        <f t="shared" si="69"/>
        <v/>
      </c>
      <c r="K1868" t="str">
        <f t="shared" si="69"/>
        <v/>
      </c>
    </row>
    <row r="1869" spans="1:11" x14ac:dyDescent="0.2">
      <c r="A1869" s="2">
        <v>50</v>
      </c>
      <c r="B1869" s="2" t="s">
        <v>24</v>
      </c>
      <c r="C1869" s="2">
        <v>33.26</v>
      </c>
      <c r="D1869" s="2" t="s">
        <v>29</v>
      </c>
      <c r="E1869">
        <v>2016</v>
      </c>
      <c r="F1869" t="str">
        <f t="shared" si="70"/>
        <v>Profit</v>
      </c>
      <c r="H1869" t="str">
        <f t="shared" si="69"/>
        <v/>
      </c>
      <c r="I1869" t="str">
        <f t="shared" si="69"/>
        <v/>
      </c>
      <c r="J1869" t="str">
        <f t="shared" si="69"/>
        <v/>
      </c>
      <c r="K1869" t="str">
        <f t="shared" si="69"/>
        <v/>
      </c>
    </row>
    <row r="1870" spans="1:11" x14ac:dyDescent="0.2">
      <c r="A1870" s="2">
        <v>16</v>
      </c>
      <c r="B1870" s="2" t="s">
        <v>45</v>
      </c>
      <c r="C1870" s="2">
        <v>-16.809999999999999</v>
      </c>
      <c r="D1870" s="2" t="s">
        <v>38</v>
      </c>
      <c r="E1870">
        <v>2016</v>
      </c>
      <c r="F1870" t="str">
        <f t="shared" si="70"/>
        <v>Loss</v>
      </c>
      <c r="H1870" t="str">
        <f t="shared" si="69"/>
        <v/>
      </c>
      <c r="I1870" t="str">
        <f t="shared" si="69"/>
        <v/>
      </c>
      <c r="J1870" t="str">
        <f t="shared" si="69"/>
        <v/>
      </c>
      <c r="K1870" t="str">
        <f t="shared" si="69"/>
        <v/>
      </c>
    </row>
    <row r="1871" spans="1:11" x14ac:dyDescent="0.2">
      <c r="A1871" s="2">
        <v>39</v>
      </c>
      <c r="B1871" s="2" t="s">
        <v>45</v>
      </c>
      <c r="C1871" s="2">
        <v>-1858.68</v>
      </c>
      <c r="D1871" s="2" t="s">
        <v>29</v>
      </c>
      <c r="E1871">
        <v>2016</v>
      </c>
      <c r="F1871" t="str">
        <f t="shared" si="70"/>
        <v>Loss</v>
      </c>
      <c r="H1871" t="str">
        <f t="shared" si="69"/>
        <v/>
      </c>
      <c r="I1871" t="str">
        <f t="shared" si="69"/>
        <v/>
      </c>
      <c r="J1871" t="str">
        <f t="shared" si="69"/>
        <v/>
      </c>
      <c r="K1871" t="str">
        <f t="shared" si="69"/>
        <v/>
      </c>
    </row>
    <row r="1872" spans="1:11" x14ac:dyDescent="0.2">
      <c r="A1872" s="2">
        <v>6</v>
      </c>
      <c r="B1872" s="2" t="s">
        <v>24</v>
      </c>
      <c r="C1872" s="2">
        <v>5.09</v>
      </c>
      <c r="D1872" s="2" t="s">
        <v>29</v>
      </c>
      <c r="E1872">
        <v>2016</v>
      </c>
      <c r="F1872" t="str">
        <f t="shared" si="70"/>
        <v>Profit</v>
      </c>
      <c r="H1872" t="str">
        <f t="shared" si="69"/>
        <v/>
      </c>
      <c r="I1872" t="str">
        <f t="shared" si="69"/>
        <v/>
      </c>
      <c r="J1872" t="str">
        <f t="shared" si="69"/>
        <v/>
      </c>
      <c r="K1872" t="str">
        <f t="shared" si="69"/>
        <v/>
      </c>
    </row>
    <row r="1873" spans="1:11" x14ac:dyDescent="0.2">
      <c r="A1873" s="2">
        <v>34</v>
      </c>
      <c r="B1873" s="2" t="s">
        <v>31</v>
      </c>
      <c r="C1873" s="2">
        <v>-133.94999999999999</v>
      </c>
      <c r="D1873" s="2" t="s">
        <v>29</v>
      </c>
      <c r="E1873">
        <v>2016</v>
      </c>
      <c r="F1873" t="str">
        <f t="shared" si="70"/>
        <v>Loss</v>
      </c>
      <c r="H1873" t="str">
        <f t="shared" si="69"/>
        <v/>
      </c>
      <c r="I1873" t="str">
        <f t="shared" si="69"/>
        <v/>
      </c>
      <c r="J1873" t="str">
        <f t="shared" si="69"/>
        <v/>
      </c>
      <c r="K1873" t="str">
        <f t="shared" si="69"/>
        <v/>
      </c>
    </row>
    <row r="1874" spans="1:11" x14ac:dyDescent="0.2">
      <c r="A1874" s="2">
        <v>39</v>
      </c>
      <c r="B1874" s="2" t="s">
        <v>24</v>
      </c>
      <c r="C1874" s="2">
        <v>-82.12</v>
      </c>
      <c r="D1874" s="2" t="s">
        <v>38</v>
      </c>
      <c r="E1874">
        <v>2016</v>
      </c>
      <c r="F1874" t="str">
        <f t="shared" si="70"/>
        <v>Loss</v>
      </c>
      <c r="H1874" t="str">
        <f t="shared" si="69"/>
        <v/>
      </c>
      <c r="I1874" t="str">
        <f t="shared" si="69"/>
        <v/>
      </c>
      <c r="J1874" t="str">
        <f t="shared" si="69"/>
        <v/>
      </c>
      <c r="K1874" t="str">
        <f t="shared" si="69"/>
        <v/>
      </c>
    </row>
    <row r="1875" spans="1:11" x14ac:dyDescent="0.2">
      <c r="A1875" s="2">
        <v>38</v>
      </c>
      <c r="B1875" s="2" t="s">
        <v>24</v>
      </c>
      <c r="C1875" s="2">
        <v>-1343.1</v>
      </c>
      <c r="D1875" s="2" t="s">
        <v>38</v>
      </c>
      <c r="E1875">
        <v>2016</v>
      </c>
      <c r="F1875" t="str">
        <f t="shared" si="70"/>
        <v>Loss</v>
      </c>
      <c r="H1875" t="str">
        <f t="shared" si="69"/>
        <v/>
      </c>
      <c r="I1875" t="str">
        <f t="shared" si="69"/>
        <v/>
      </c>
      <c r="J1875" t="str">
        <f t="shared" si="69"/>
        <v/>
      </c>
      <c r="K1875" t="str">
        <f t="shared" si="69"/>
        <v/>
      </c>
    </row>
    <row r="1876" spans="1:11" x14ac:dyDescent="0.2">
      <c r="A1876" s="2">
        <v>8</v>
      </c>
      <c r="B1876" s="2" t="s">
        <v>45</v>
      </c>
      <c r="C1876" s="2">
        <v>261.58</v>
      </c>
      <c r="D1876" s="2" t="s">
        <v>29</v>
      </c>
      <c r="E1876">
        <v>2016</v>
      </c>
      <c r="F1876" t="str">
        <f t="shared" si="70"/>
        <v>Profit</v>
      </c>
      <c r="H1876" t="str">
        <f t="shared" si="69"/>
        <v/>
      </c>
      <c r="I1876" t="str">
        <f t="shared" si="69"/>
        <v/>
      </c>
      <c r="J1876" t="str">
        <f t="shared" si="69"/>
        <v/>
      </c>
      <c r="K1876" t="str">
        <f t="shared" si="69"/>
        <v/>
      </c>
    </row>
    <row r="1877" spans="1:11" x14ac:dyDescent="0.2">
      <c r="A1877" s="2">
        <v>34</v>
      </c>
      <c r="B1877" s="2" t="s">
        <v>24</v>
      </c>
      <c r="C1877" s="2">
        <v>3307.43</v>
      </c>
      <c r="D1877" s="2" t="s">
        <v>22</v>
      </c>
      <c r="E1877">
        <v>2016</v>
      </c>
      <c r="F1877" t="str">
        <f t="shared" si="70"/>
        <v>Profit</v>
      </c>
      <c r="H1877" t="str">
        <f t="shared" si="69"/>
        <v/>
      </c>
      <c r="I1877" t="str">
        <f t="shared" si="69"/>
        <v/>
      </c>
      <c r="J1877" t="str">
        <f t="shared" si="69"/>
        <v/>
      </c>
      <c r="K1877" t="str">
        <f t="shared" si="69"/>
        <v/>
      </c>
    </row>
    <row r="1878" spans="1:11" x14ac:dyDescent="0.2">
      <c r="A1878" s="2">
        <v>50</v>
      </c>
      <c r="B1878" s="2" t="s">
        <v>24</v>
      </c>
      <c r="C1878" s="2">
        <v>218.13</v>
      </c>
      <c r="D1878" s="2" t="s">
        <v>29</v>
      </c>
      <c r="E1878">
        <v>2016</v>
      </c>
      <c r="F1878" t="str">
        <f t="shared" si="70"/>
        <v>Profit</v>
      </c>
      <c r="H1878" t="str">
        <f t="shared" ref="H1878:K1941" si="71">IF($D1878=H$1,IF($B1878="Technology",IF($A1878&lt;11,$F1878,""),""),"")</f>
        <v/>
      </c>
      <c r="I1878" t="str">
        <f t="shared" si="71"/>
        <v/>
      </c>
      <c r="J1878" t="str">
        <f t="shared" si="71"/>
        <v/>
      </c>
      <c r="K1878" t="str">
        <f t="shared" si="71"/>
        <v/>
      </c>
    </row>
    <row r="1879" spans="1:11" x14ac:dyDescent="0.2">
      <c r="A1879" s="2">
        <v>45</v>
      </c>
      <c r="B1879" s="2" t="s">
        <v>45</v>
      </c>
      <c r="C1879" s="2">
        <v>-1851.66</v>
      </c>
      <c r="D1879" s="2" t="s">
        <v>29</v>
      </c>
      <c r="E1879">
        <v>2016</v>
      </c>
      <c r="F1879" t="str">
        <f t="shared" si="70"/>
        <v>Loss</v>
      </c>
      <c r="H1879" t="str">
        <f t="shared" si="71"/>
        <v/>
      </c>
      <c r="I1879" t="str">
        <f t="shared" si="71"/>
        <v/>
      </c>
      <c r="J1879" t="str">
        <f t="shared" si="71"/>
        <v/>
      </c>
      <c r="K1879" t="str">
        <f t="shared" si="71"/>
        <v/>
      </c>
    </row>
    <row r="1880" spans="1:11" x14ac:dyDescent="0.2">
      <c r="A1880" s="2">
        <v>12</v>
      </c>
      <c r="B1880" s="2" t="s">
        <v>24</v>
      </c>
      <c r="C1880" s="2">
        <v>-52.93</v>
      </c>
      <c r="D1880" s="2" t="s">
        <v>38</v>
      </c>
      <c r="E1880">
        <v>2016</v>
      </c>
      <c r="F1880" t="str">
        <f t="shared" si="70"/>
        <v>Loss</v>
      </c>
      <c r="H1880" t="str">
        <f t="shared" si="71"/>
        <v/>
      </c>
      <c r="I1880" t="str">
        <f t="shared" si="71"/>
        <v/>
      </c>
      <c r="J1880" t="str">
        <f t="shared" si="71"/>
        <v/>
      </c>
      <c r="K1880" t="str">
        <f t="shared" si="71"/>
        <v/>
      </c>
    </row>
    <row r="1881" spans="1:11" x14ac:dyDescent="0.2">
      <c r="A1881" s="2">
        <v>35</v>
      </c>
      <c r="B1881" s="2" t="s">
        <v>45</v>
      </c>
      <c r="C1881" s="2">
        <v>78.97</v>
      </c>
      <c r="D1881" s="2" t="s">
        <v>38</v>
      </c>
      <c r="E1881">
        <v>2016</v>
      </c>
      <c r="F1881" t="str">
        <f t="shared" si="70"/>
        <v>Profit</v>
      </c>
      <c r="H1881" t="str">
        <f t="shared" si="71"/>
        <v/>
      </c>
      <c r="I1881" t="str">
        <f t="shared" si="71"/>
        <v/>
      </c>
      <c r="J1881" t="str">
        <f t="shared" si="71"/>
        <v/>
      </c>
      <c r="K1881" t="str">
        <f t="shared" si="71"/>
        <v/>
      </c>
    </row>
    <row r="1882" spans="1:11" x14ac:dyDescent="0.2">
      <c r="A1882" s="2">
        <v>3</v>
      </c>
      <c r="B1882" s="2" t="s">
        <v>24</v>
      </c>
      <c r="C1882" s="2">
        <v>-4.97</v>
      </c>
      <c r="D1882" s="2" t="s">
        <v>38</v>
      </c>
      <c r="E1882">
        <v>2016</v>
      </c>
      <c r="F1882" t="str">
        <f t="shared" si="70"/>
        <v>Loss</v>
      </c>
      <c r="H1882" t="str">
        <f t="shared" si="71"/>
        <v/>
      </c>
      <c r="I1882" t="str">
        <f t="shared" si="71"/>
        <v/>
      </c>
      <c r="J1882" t="str">
        <f t="shared" si="71"/>
        <v/>
      </c>
      <c r="K1882" t="str">
        <f t="shared" si="71"/>
        <v/>
      </c>
    </row>
    <row r="1883" spans="1:11" x14ac:dyDescent="0.2">
      <c r="A1883" s="2">
        <v>12</v>
      </c>
      <c r="B1883" s="2" t="s">
        <v>24</v>
      </c>
      <c r="C1883" s="2">
        <v>14.58</v>
      </c>
      <c r="D1883" s="2" t="s">
        <v>38</v>
      </c>
      <c r="E1883">
        <v>2016</v>
      </c>
      <c r="F1883" t="str">
        <f t="shared" si="70"/>
        <v>Profit</v>
      </c>
      <c r="H1883" t="str">
        <f t="shared" si="71"/>
        <v/>
      </c>
      <c r="I1883" t="str">
        <f t="shared" si="71"/>
        <v/>
      </c>
      <c r="J1883" t="str">
        <f t="shared" si="71"/>
        <v/>
      </c>
      <c r="K1883" t="str">
        <f t="shared" si="71"/>
        <v/>
      </c>
    </row>
    <row r="1884" spans="1:11" x14ac:dyDescent="0.2">
      <c r="A1884" s="2">
        <v>39</v>
      </c>
      <c r="B1884" s="2" t="s">
        <v>24</v>
      </c>
      <c r="C1884" s="2">
        <v>38.9</v>
      </c>
      <c r="D1884" s="2" t="s">
        <v>66</v>
      </c>
      <c r="E1884">
        <v>2016</v>
      </c>
      <c r="F1884" t="str">
        <f t="shared" si="70"/>
        <v>Profit</v>
      </c>
      <c r="H1884" t="str">
        <f t="shared" si="71"/>
        <v/>
      </c>
      <c r="I1884" t="str">
        <f t="shared" si="71"/>
        <v/>
      </c>
      <c r="J1884" t="str">
        <f t="shared" si="71"/>
        <v/>
      </c>
      <c r="K1884" t="str">
        <f t="shared" si="71"/>
        <v/>
      </c>
    </row>
    <row r="1885" spans="1:11" x14ac:dyDescent="0.2">
      <c r="A1885" s="2">
        <v>28</v>
      </c>
      <c r="B1885" s="2" t="s">
        <v>45</v>
      </c>
      <c r="C1885" s="2">
        <v>-993.54</v>
      </c>
      <c r="D1885" s="2" t="s">
        <v>66</v>
      </c>
      <c r="E1885">
        <v>2016</v>
      </c>
      <c r="F1885" t="str">
        <f t="shared" si="70"/>
        <v>Loss</v>
      </c>
      <c r="H1885" t="str">
        <f t="shared" si="71"/>
        <v/>
      </c>
      <c r="I1885" t="str">
        <f t="shared" si="71"/>
        <v/>
      </c>
      <c r="J1885" t="str">
        <f t="shared" si="71"/>
        <v/>
      </c>
      <c r="K1885" t="str">
        <f t="shared" si="71"/>
        <v/>
      </c>
    </row>
    <row r="1886" spans="1:11" x14ac:dyDescent="0.2">
      <c r="A1886" s="2">
        <v>36</v>
      </c>
      <c r="B1886" s="2" t="s">
        <v>24</v>
      </c>
      <c r="C1886" s="2">
        <v>-104.76</v>
      </c>
      <c r="D1886" s="2" t="s">
        <v>38</v>
      </c>
      <c r="E1886">
        <v>2016</v>
      </c>
      <c r="F1886" t="str">
        <f t="shared" si="70"/>
        <v>Loss</v>
      </c>
      <c r="H1886" t="str">
        <f t="shared" si="71"/>
        <v/>
      </c>
      <c r="I1886" t="str">
        <f t="shared" si="71"/>
        <v/>
      </c>
      <c r="J1886" t="str">
        <f t="shared" si="71"/>
        <v/>
      </c>
      <c r="K1886" t="str">
        <f t="shared" si="71"/>
        <v/>
      </c>
    </row>
    <row r="1887" spans="1:11" x14ac:dyDescent="0.2">
      <c r="A1887" s="2">
        <v>3</v>
      </c>
      <c r="B1887" s="2" t="s">
        <v>24</v>
      </c>
      <c r="C1887" s="2">
        <v>0.35</v>
      </c>
      <c r="D1887" s="2" t="s">
        <v>38</v>
      </c>
      <c r="E1887">
        <v>2016</v>
      </c>
      <c r="F1887" t="str">
        <f t="shared" si="70"/>
        <v>Profit</v>
      </c>
      <c r="H1887" t="str">
        <f t="shared" si="71"/>
        <v/>
      </c>
      <c r="I1887" t="str">
        <f t="shared" si="71"/>
        <v/>
      </c>
      <c r="J1887" t="str">
        <f t="shared" si="71"/>
        <v/>
      </c>
      <c r="K1887" t="str">
        <f t="shared" si="71"/>
        <v/>
      </c>
    </row>
    <row r="1888" spans="1:11" x14ac:dyDescent="0.2">
      <c r="A1888" s="2">
        <v>26</v>
      </c>
      <c r="B1888" s="2" t="s">
        <v>31</v>
      </c>
      <c r="C1888" s="2">
        <v>188.64</v>
      </c>
      <c r="D1888" s="2" t="s">
        <v>38</v>
      </c>
      <c r="E1888">
        <v>2016</v>
      </c>
      <c r="F1888" t="str">
        <f t="shared" si="70"/>
        <v>Profit</v>
      </c>
      <c r="H1888" t="str">
        <f t="shared" si="71"/>
        <v/>
      </c>
      <c r="I1888" t="str">
        <f t="shared" si="71"/>
        <v/>
      </c>
      <c r="J1888" t="str">
        <f t="shared" si="71"/>
        <v/>
      </c>
      <c r="K1888" t="str">
        <f t="shared" si="71"/>
        <v/>
      </c>
    </row>
    <row r="1889" spans="1:11" x14ac:dyDescent="0.2">
      <c r="A1889" s="2">
        <v>48</v>
      </c>
      <c r="B1889" s="2" t="s">
        <v>45</v>
      </c>
      <c r="C1889" s="2">
        <v>-818.75</v>
      </c>
      <c r="D1889" s="2" t="s">
        <v>29</v>
      </c>
      <c r="E1889">
        <v>2016</v>
      </c>
      <c r="F1889" t="str">
        <f t="shared" si="70"/>
        <v>Loss</v>
      </c>
      <c r="H1889" t="str">
        <f t="shared" si="71"/>
        <v/>
      </c>
      <c r="I1889" t="str">
        <f t="shared" si="71"/>
        <v/>
      </c>
      <c r="J1889" t="str">
        <f t="shared" si="71"/>
        <v/>
      </c>
      <c r="K1889" t="str">
        <f t="shared" si="71"/>
        <v/>
      </c>
    </row>
    <row r="1890" spans="1:11" x14ac:dyDescent="0.2">
      <c r="A1890" s="2">
        <v>23</v>
      </c>
      <c r="B1890" s="2" t="s">
        <v>31</v>
      </c>
      <c r="C1890" s="2">
        <v>-10.65</v>
      </c>
      <c r="D1890" s="2" t="s">
        <v>29</v>
      </c>
      <c r="E1890">
        <v>2016</v>
      </c>
      <c r="F1890" t="str">
        <f t="shared" si="70"/>
        <v>Loss</v>
      </c>
      <c r="H1890" t="str">
        <f t="shared" si="71"/>
        <v/>
      </c>
      <c r="I1890" t="str">
        <f t="shared" si="71"/>
        <v/>
      </c>
      <c r="J1890" t="str">
        <f t="shared" si="71"/>
        <v/>
      </c>
      <c r="K1890" t="str">
        <f t="shared" si="71"/>
        <v/>
      </c>
    </row>
    <row r="1891" spans="1:11" x14ac:dyDescent="0.2">
      <c r="A1891" s="2">
        <v>6</v>
      </c>
      <c r="B1891" s="2" t="s">
        <v>24</v>
      </c>
      <c r="C1891" s="2">
        <v>0.79</v>
      </c>
      <c r="D1891" s="2" t="s">
        <v>22</v>
      </c>
      <c r="E1891">
        <v>2016</v>
      </c>
      <c r="F1891" t="str">
        <f t="shared" si="70"/>
        <v>Profit</v>
      </c>
      <c r="H1891" t="str">
        <f t="shared" si="71"/>
        <v/>
      </c>
      <c r="I1891" t="str">
        <f t="shared" si="71"/>
        <v/>
      </c>
      <c r="J1891" t="str">
        <f t="shared" si="71"/>
        <v/>
      </c>
      <c r="K1891" t="str">
        <f t="shared" si="71"/>
        <v/>
      </c>
    </row>
    <row r="1892" spans="1:11" x14ac:dyDescent="0.2">
      <c r="A1892" s="2">
        <v>15</v>
      </c>
      <c r="B1892" s="2" t="s">
        <v>45</v>
      </c>
      <c r="C1892" s="2">
        <v>-44.2</v>
      </c>
      <c r="D1892" s="2" t="s">
        <v>22</v>
      </c>
      <c r="E1892">
        <v>2016</v>
      </c>
      <c r="F1892" t="str">
        <f t="shared" si="70"/>
        <v>Loss</v>
      </c>
      <c r="H1892" t="str">
        <f t="shared" si="71"/>
        <v/>
      </c>
      <c r="I1892" t="str">
        <f t="shared" si="71"/>
        <v/>
      </c>
      <c r="J1892" t="str">
        <f t="shared" si="71"/>
        <v/>
      </c>
      <c r="K1892" t="str">
        <f t="shared" si="71"/>
        <v/>
      </c>
    </row>
    <row r="1893" spans="1:11" x14ac:dyDescent="0.2">
      <c r="A1893" s="2">
        <v>19</v>
      </c>
      <c r="B1893" s="2" t="s">
        <v>24</v>
      </c>
      <c r="C1893" s="2">
        <v>-71.78</v>
      </c>
      <c r="D1893" s="2" t="s">
        <v>22</v>
      </c>
      <c r="E1893">
        <v>2016</v>
      </c>
      <c r="F1893" t="str">
        <f t="shared" si="70"/>
        <v>Loss</v>
      </c>
      <c r="H1893" t="str">
        <f t="shared" si="71"/>
        <v/>
      </c>
      <c r="I1893" t="str">
        <f t="shared" si="71"/>
        <v/>
      </c>
      <c r="J1893" t="str">
        <f t="shared" si="71"/>
        <v/>
      </c>
      <c r="K1893" t="str">
        <f t="shared" si="71"/>
        <v/>
      </c>
    </row>
    <row r="1894" spans="1:11" x14ac:dyDescent="0.2">
      <c r="A1894" s="2">
        <v>21</v>
      </c>
      <c r="B1894" s="2" t="s">
        <v>24</v>
      </c>
      <c r="C1894" s="2">
        <v>-45.48</v>
      </c>
      <c r="D1894" s="2" t="s">
        <v>22</v>
      </c>
      <c r="E1894">
        <v>2016</v>
      </c>
      <c r="F1894" t="str">
        <f t="shared" si="70"/>
        <v>Loss</v>
      </c>
      <c r="H1894" t="str">
        <f t="shared" si="71"/>
        <v/>
      </c>
      <c r="I1894" t="str">
        <f t="shared" si="71"/>
        <v/>
      </c>
      <c r="J1894" t="str">
        <f t="shared" si="71"/>
        <v/>
      </c>
      <c r="K1894" t="str">
        <f t="shared" si="71"/>
        <v/>
      </c>
    </row>
    <row r="1895" spans="1:11" x14ac:dyDescent="0.2">
      <c r="A1895" s="2">
        <v>24</v>
      </c>
      <c r="B1895" s="2" t="s">
        <v>45</v>
      </c>
      <c r="C1895" s="2">
        <v>836.15</v>
      </c>
      <c r="D1895" s="2" t="s">
        <v>38</v>
      </c>
      <c r="E1895">
        <v>2016</v>
      </c>
      <c r="F1895" t="str">
        <f t="shared" si="70"/>
        <v>Profit</v>
      </c>
      <c r="H1895" t="str">
        <f t="shared" si="71"/>
        <v/>
      </c>
      <c r="I1895" t="str">
        <f t="shared" si="71"/>
        <v/>
      </c>
      <c r="J1895" t="str">
        <f t="shared" si="71"/>
        <v/>
      </c>
      <c r="K1895" t="str">
        <f t="shared" si="71"/>
        <v/>
      </c>
    </row>
    <row r="1896" spans="1:11" x14ac:dyDescent="0.2">
      <c r="A1896" s="2">
        <v>41</v>
      </c>
      <c r="B1896" s="2" t="s">
        <v>31</v>
      </c>
      <c r="C1896" s="2">
        <v>-152.84</v>
      </c>
      <c r="D1896" s="2" t="s">
        <v>29</v>
      </c>
      <c r="E1896">
        <v>2016</v>
      </c>
      <c r="F1896" t="str">
        <f t="shared" si="70"/>
        <v>Loss</v>
      </c>
      <c r="H1896" t="str">
        <f t="shared" si="71"/>
        <v/>
      </c>
      <c r="I1896" t="str">
        <f t="shared" si="71"/>
        <v/>
      </c>
      <c r="J1896" t="str">
        <f t="shared" si="71"/>
        <v/>
      </c>
      <c r="K1896" t="str">
        <f t="shared" si="71"/>
        <v/>
      </c>
    </row>
    <row r="1897" spans="1:11" x14ac:dyDescent="0.2">
      <c r="A1897" s="2">
        <v>35</v>
      </c>
      <c r="B1897" s="2" t="s">
        <v>45</v>
      </c>
      <c r="C1897" s="2">
        <v>-1041.3800000000001</v>
      </c>
      <c r="D1897" s="2" t="s">
        <v>22</v>
      </c>
      <c r="E1897">
        <v>2016</v>
      </c>
      <c r="F1897" t="str">
        <f t="shared" si="70"/>
        <v>Loss</v>
      </c>
      <c r="H1897" t="str">
        <f t="shared" si="71"/>
        <v/>
      </c>
      <c r="I1897" t="str">
        <f t="shared" si="71"/>
        <v/>
      </c>
      <c r="J1897" t="str">
        <f t="shared" si="71"/>
        <v/>
      </c>
      <c r="K1897" t="str">
        <f t="shared" si="71"/>
        <v/>
      </c>
    </row>
    <row r="1898" spans="1:11" x14ac:dyDescent="0.2">
      <c r="A1898" s="2">
        <v>29</v>
      </c>
      <c r="B1898" s="2" t="s">
        <v>24</v>
      </c>
      <c r="C1898" s="2">
        <v>-37.96</v>
      </c>
      <c r="D1898" s="2" t="s">
        <v>22</v>
      </c>
      <c r="E1898">
        <v>2016</v>
      </c>
      <c r="F1898" t="str">
        <f t="shared" si="70"/>
        <v>Loss</v>
      </c>
      <c r="H1898" t="str">
        <f t="shared" si="71"/>
        <v/>
      </c>
      <c r="I1898" t="str">
        <f t="shared" si="71"/>
        <v/>
      </c>
      <c r="J1898" t="str">
        <f t="shared" si="71"/>
        <v/>
      </c>
      <c r="K1898" t="str">
        <f t="shared" si="71"/>
        <v/>
      </c>
    </row>
    <row r="1899" spans="1:11" x14ac:dyDescent="0.2">
      <c r="A1899" s="2">
        <v>12</v>
      </c>
      <c r="B1899" s="2" t="s">
        <v>24</v>
      </c>
      <c r="C1899" s="2">
        <v>20.82</v>
      </c>
      <c r="D1899" s="2" t="s">
        <v>22</v>
      </c>
      <c r="E1899">
        <v>2016</v>
      </c>
      <c r="F1899" t="str">
        <f t="shared" si="70"/>
        <v>Profit</v>
      </c>
      <c r="H1899" t="str">
        <f t="shared" si="71"/>
        <v/>
      </c>
      <c r="I1899" t="str">
        <f t="shared" si="71"/>
        <v/>
      </c>
      <c r="J1899" t="str">
        <f t="shared" si="71"/>
        <v/>
      </c>
      <c r="K1899" t="str">
        <f t="shared" si="71"/>
        <v/>
      </c>
    </row>
    <row r="1900" spans="1:11" x14ac:dyDescent="0.2">
      <c r="A1900" s="2">
        <v>41</v>
      </c>
      <c r="B1900" s="2" t="s">
        <v>24</v>
      </c>
      <c r="C1900" s="2">
        <v>19.88</v>
      </c>
      <c r="D1900" s="2" t="s">
        <v>38</v>
      </c>
      <c r="E1900">
        <v>2016</v>
      </c>
      <c r="F1900" t="str">
        <f t="shared" si="70"/>
        <v>Profit</v>
      </c>
      <c r="H1900" t="str">
        <f t="shared" si="71"/>
        <v/>
      </c>
      <c r="I1900" t="str">
        <f t="shared" si="71"/>
        <v/>
      </c>
      <c r="J1900" t="str">
        <f t="shared" si="71"/>
        <v/>
      </c>
      <c r="K1900" t="str">
        <f t="shared" si="71"/>
        <v/>
      </c>
    </row>
    <row r="1901" spans="1:11" x14ac:dyDescent="0.2">
      <c r="A1901" s="2">
        <v>27</v>
      </c>
      <c r="B1901" s="2" t="s">
        <v>31</v>
      </c>
      <c r="C1901" s="2">
        <v>-47.3</v>
      </c>
      <c r="D1901" s="2" t="s">
        <v>38</v>
      </c>
      <c r="E1901">
        <v>2016</v>
      </c>
      <c r="F1901" t="str">
        <f t="shared" si="70"/>
        <v>Loss</v>
      </c>
      <c r="H1901" t="str">
        <f t="shared" si="71"/>
        <v/>
      </c>
      <c r="I1901" t="str">
        <f t="shared" si="71"/>
        <v/>
      </c>
      <c r="J1901" t="str">
        <f t="shared" si="71"/>
        <v/>
      </c>
      <c r="K1901" t="str">
        <f t="shared" si="71"/>
        <v/>
      </c>
    </row>
    <row r="1902" spans="1:11" x14ac:dyDescent="0.2">
      <c r="A1902" s="2">
        <v>9</v>
      </c>
      <c r="B1902" s="2" t="s">
        <v>24</v>
      </c>
      <c r="C1902" s="2">
        <v>23.61</v>
      </c>
      <c r="D1902" s="2" t="s">
        <v>38</v>
      </c>
      <c r="E1902">
        <v>2016</v>
      </c>
      <c r="F1902" t="str">
        <f t="shared" si="70"/>
        <v>Profit</v>
      </c>
      <c r="H1902" t="str">
        <f t="shared" si="71"/>
        <v/>
      </c>
      <c r="I1902" t="str">
        <f t="shared" si="71"/>
        <v/>
      </c>
      <c r="J1902" t="str">
        <f t="shared" si="71"/>
        <v/>
      </c>
      <c r="K1902" t="str">
        <f t="shared" si="71"/>
        <v/>
      </c>
    </row>
    <row r="1903" spans="1:11" x14ac:dyDescent="0.2">
      <c r="A1903" s="2">
        <v>46</v>
      </c>
      <c r="B1903" s="2" t="s">
        <v>24</v>
      </c>
      <c r="C1903" s="2">
        <v>-10.39</v>
      </c>
      <c r="D1903" s="2" t="s">
        <v>29</v>
      </c>
      <c r="E1903">
        <v>2016</v>
      </c>
      <c r="F1903" t="str">
        <f t="shared" si="70"/>
        <v>Loss</v>
      </c>
      <c r="H1903" t="str">
        <f t="shared" si="71"/>
        <v/>
      </c>
      <c r="I1903" t="str">
        <f t="shared" si="71"/>
        <v/>
      </c>
      <c r="J1903" t="str">
        <f t="shared" si="71"/>
        <v/>
      </c>
      <c r="K1903" t="str">
        <f t="shared" si="71"/>
        <v/>
      </c>
    </row>
    <row r="1904" spans="1:11" x14ac:dyDescent="0.2">
      <c r="A1904" s="2">
        <v>7</v>
      </c>
      <c r="B1904" s="2" t="s">
        <v>45</v>
      </c>
      <c r="C1904" s="2">
        <v>-22.38</v>
      </c>
      <c r="D1904" s="2" t="s">
        <v>22</v>
      </c>
      <c r="E1904">
        <v>2016</v>
      </c>
      <c r="F1904" t="str">
        <f t="shared" si="70"/>
        <v>Loss</v>
      </c>
      <c r="H1904" t="str">
        <f t="shared" si="71"/>
        <v/>
      </c>
      <c r="I1904" t="str">
        <f t="shared" si="71"/>
        <v/>
      </c>
      <c r="J1904" t="str">
        <f t="shared" si="71"/>
        <v/>
      </c>
      <c r="K1904" t="str">
        <f t="shared" si="71"/>
        <v/>
      </c>
    </row>
    <row r="1905" spans="1:11" x14ac:dyDescent="0.2">
      <c r="A1905" s="2">
        <v>50</v>
      </c>
      <c r="B1905" s="2" t="s">
        <v>24</v>
      </c>
      <c r="C1905" s="2">
        <v>-14.37</v>
      </c>
      <c r="D1905" s="2" t="s">
        <v>22</v>
      </c>
      <c r="E1905">
        <v>2016</v>
      </c>
      <c r="F1905" t="str">
        <f t="shared" si="70"/>
        <v>Loss</v>
      </c>
      <c r="H1905" t="str">
        <f t="shared" si="71"/>
        <v/>
      </c>
      <c r="I1905" t="str">
        <f t="shared" si="71"/>
        <v/>
      </c>
      <c r="J1905" t="str">
        <f t="shared" si="71"/>
        <v/>
      </c>
      <c r="K1905" t="str">
        <f t="shared" si="71"/>
        <v/>
      </c>
    </row>
    <row r="1906" spans="1:11" x14ac:dyDescent="0.2">
      <c r="A1906" s="2">
        <v>5</v>
      </c>
      <c r="B1906" s="2" t="s">
        <v>31</v>
      </c>
      <c r="C1906" s="2">
        <v>-239.69</v>
      </c>
      <c r="D1906" s="2" t="s">
        <v>22</v>
      </c>
      <c r="E1906">
        <v>2016</v>
      </c>
      <c r="F1906" t="str">
        <f t="shared" si="70"/>
        <v>Loss</v>
      </c>
      <c r="H1906" t="str">
        <f t="shared" si="71"/>
        <v>Loss</v>
      </c>
      <c r="I1906" t="str">
        <f t="shared" si="71"/>
        <v/>
      </c>
      <c r="J1906" t="str">
        <f t="shared" si="71"/>
        <v/>
      </c>
      <c r="K1906" t="str">
        <f t="shared" si="71"/>
        <v/>
      </c>
    </row>
    <row r="1907" spans="1:11" x14ac:dyDescent="0.2">
      <c r="A1907" s="2">
        <v>26</v>
      </c>
      <c r="B1907" s="2" t="s">
        <v>31</v>
      </c>
      <c r="C1907" s="2">
        <v>116</v>
      </c>
      <c r="D1907" s="2" t="s">
        <v>29</v>
      </c>
      <c r="E1907">
        <v>2016</v>
      </c>
      <c r="F1907" t="str">
        <f t="shared" si="70"/>
        <v>Profit</v>
      </c>
      <c r="H1907" t="str">
        <f t="shared" si="71"/>
        <v/>
      </c>
      <c r="I1907" t="str">
        <f t="shared" si="71"/>
        <v/>
      </c>
      <c r="J1907" t="str">
        <f t="shared" si="71"/>
        <v/>
      </c>
      <c r="K1907" t="str">
        <f t="shared" si="71"/>
        <v/>
      </c>
    </row>
    <row r="1908" spans="1:11" x14ac:dyDescent="0.2">
      <c r="A1908" s="2">
        <v>4</v>
      </c>
      <c r="B1908" s="2" t="s">
        <v>45</v>
      </c>
      <c r="C1908" s="2">
        <v>-302.56</v>
      </c>
      <c r="D1908" s="2" t="s">
        <v>29</v>
      </c>
      <c r="E1908">
        <v>2016</v>
      </c>
      <c r="F1908" t="str">
        <f t="shared" si="70"/>
        <v>Loss</v>
      </c>
      <c r="H1908" t="str">
        <f t="shared" si="71"/>
        <v/>
      </c>
      <c r="I1908" t="str">
        <f t="shared" si="71"/>
        <v/>
      </c>
      <c r="J1908" t="str">
        <f t="shared" si="71"/>
        <v/>
      </c>
      <c r="K1908" t="str">
        <f t="shared" si="71"/>
        <v/>
      </c>
    </row>
    <row r="1909" spans="1:11" x14ac:dyDescent="0.2">
      <c r="A1909" s="2">
        <v>38</v>
      </c>
      <c r="B1909" s="2" t="s">
        <v>24</v>
      </c>
      <c r="C1909" s="2">
        <v>-114.72</v>
      </c>
      <c r="D1909" s="2" t="s">
        <v>29</v>
      </c>
      <c r="E1909">
        <v>2016</v>
      </c>
      <c r="F1909" t="str">
        <f t="shared" si="70"/>
        <v>Loss</v>
      </c>
      <c r="H1909" t="str">
        <f t="shared" si="71"/>
        <v/>
      </c>
      <c r="I1909" t="str">
        <f t="shared" si="71"/>
        <v/>
      </c>
      <c r="J1909" t="str">
        <f t="shared" si="71"/>
        <v/>
      </c>
      <c r="K1909" t="str">
        <f t="shared" si="71"/>
        <v/>
      </c>
    </row>
    <row r="1910" spans="1:11" x14ac:dyDescent="0.2">
      <c r="A1910" s="2">
        <v>39</v>
      </c>
      <c r="B1910" s="2" t="s">
        <v>24</v>
      </c>
      <c r="C1910" s="2">
        <v>546.07000000000005</v>
      </c>
      <c r="D1910" s="2" t="s">
        <v>29</v>
      </c>
      <c r="E1910">
        <v>2016</v>
      </c>
      <c r="F1910" t="str">
        <f t="shared" si="70"/>
        <v>Profit</v>
      </c>
      <c r="H1910" t="str">
        <f t="shared" si="71"/>
        <v/>
      </c>
      <c r="I1910" t="str">
        <f t="shared" si="71"/>
        <v/>
      </c>
      <c r="J1910" t="str">
        <f t="shared" si="71"/>
        <v/>
      </c>
      <c r="K1910" t="str">
        <f t="shared" si="71"/>
        <v/>
      </c>
    </row>
    <row r="1911" spans="1:11" x14ac:dyDescent="0.2">
      <c r="A1911" s="2">
        <v>5</v>
      </c>
      <c r="B1911" s="2" t="s">
        <v>24</v>
      </c>
      <c r="C1911" s="2">
        <v>8.15</v>
      </c>
      <c r="D1911" s="2" t="s">
        <v>29</v>
      </c>
      <c r="E1911">
        <v>2016</v>
      </c>
      <c r="F1911" t="str">
        <f t="shared" si="70"/>
        <v>Profit</v>
      </c>
      <c r="H1911" t="str">
        <f t="shared" si="71"/>
        <v/>
      </c>
      <c r="I1911" t="str">
        <f t="shared" si="71"/>
        <v/>
      </c>
      <c r="J1911" t="str">
        <f t="shared" si="71"/>
        <v/>
      </c>
      <c r="K1911" t="str">
        <f t="shared" si="71"/>
        <v/>
      </c>
    </row>
    <row r="1912" spans="1:11" x14ac:dyDescent="0.2">
      <c r="A1912" s="2">
        <v>43</v>
      </c>
      <c r="B1912" s="2" t="s">
        <v>24</v>
      </c>
      <c r="C1912" s="2">
        <v>3.91</v>
      </c>
      <c r="D1912" s="2" t="s">
        <v>29</v>
      </c>
      <c r="E1912">
        <v>2016</v>
      </c>
      <c r="F1912" t="str">
        <f t="shared" si="70"/>
        <v>Profit</v>
      </c>
      <c r="H1912" t="str">
        <f t="shared" si="71"/>
        <v/>
      </c>
      <c r="I1912" t="str">
        <f t="shared" si="71"/>
        <v/>
      </c>
      <c r="J1912" t="str">
        <f t="shared" si="71"/>
        <v/>
      </c>
      <c r="K1912" t="str">
        <f t="shared" si="71"/>
        <v/>
      </c>
    </row>
    <row r="1913" spans="1:11" x14ac:dyDescent="0.2">
      <c r="A1913" s="2">
        <v>27</v>
      </c>
      <c r="B1913" s="2" t="s">
        <v>24</v>
      </c>
      <c r="C1913" s="2">
        <v>9.4600000000000009</v>
      </c>
      <c r="D1913" s="2" t="s">
        <v>22</v>
      </c>
      <c r="E1913">
        <v>2016</v>
      </c>
      <c r="F1913" t="str">
        <f t="shared" si="70"/>
        <v>Profit</v>
      </c>
      <c r="H1913" t="str">
        <f t="shared" si="71"/>
        <v/>
      </c>
      <c r="I1913" t="str">
        <f t="shared" si="71"/>
        <v/>
      </c>
      <c r="J1913" t="str">
        <f t="shared" si="71"/>
        <v/>
      </c>
      <c r="K1913" t="str">
        <f t="shared" si="71"/>
        <v/>
      </c>
    </row>
    <row r="1914" spans="1:11" x14ac:dyDescent="0.2">
      <c r="A1914" s="2">
        <v>44</v>
      </c>
      <c r="B1914" s="2" t="s">
        <v>24</v>
      </c>
      <c r="C1914" s="2">
        <v>-7.27</v>
      </c>
      <c r="D1914" s="2" t="s">
        <v>29</v>
      </c>
      <c r="E1914">
        <v>2016</v>
      </c>
      <c r="F1914" t="str">
        <f t="shared" si="70"/>
        <v>Loss</v>
      </c>
      <c r="H1914" t="str">
        <f t="shared" si="71"/>
        <v/>
      </c>
      <c r="I1914" t="str">
        <f t="shared" si="71"/>
        <v/>
      </c>
      <c r="J1914" t="str">
        <f t="shared" si="71"/>
        <v/>
      </c>
      <c r="K1914" t="str">
        <f t="shared" si="71"/>
        <v/>
      </c>
    </row>
    <row r="1915" spans="1:11" x14ac:dyDescent="0.2">
      <c r="A1915" s="2">
        <v>18</v>
      </c>
      <c r="B1915" s="2" t="s">
        <v>24</v>
      </c>
      <c r="C1915" s="2">
        <v>153.69999999999999</v>
      </c>
      <c r="D1915" s="2" t="s">
        <v>38</v>
      </c>
      <c r="E1915">
        <v>2016</v>
      </c>
      <c r="F1915" t="str">
        <f t="shared" si="70"/>
        <v>Profit</v>
      </c>
      <c r="H1915" t="str">
        <f t="shared" si="71"/>
        <v/>
      </c>
      <c r="I1915" t="str">
        <f t="shared" si="71"/>
        <v/>
      </c>
      <c r="J1915" t="str">
        <f t="shared" si="71"/>
        <v/>
      </c>
      <c r="K1915" t="str">
        <f t="shared" si="71"/>
        <v/>
      </c>
    </row>
    <row r="1916" spans="1:11" x14ac:dyDescent="0.2">
      <c r="A1916" s="2">
        <v>41</v>
      </c>
      <c r="B1916" s="2" t="s">
        <v>31</v>
      </c>
      <c r="C1916" s="2">
        <v>-162.43</v>
      </c>
      <c r="D1916" s="2" t="s">
        <v>38</v>
      </c>
      <c r="E1916">
        <v>2016</v>
      </c>
      <c r="F1916" t="str">
        <f t="shared" si="70"/>
        <v>Loss</v>
      </c>
      <c r="H1916" t="str">
        <f t="shared" si="71"/>
        <v/>
      </c>
      <c r="I1916" t="str">
        <f t="shared" si="71"/>
        <v/>
      </c>
      <c r="J1916" t="str">
        <f t="shared" si="71"/>
        <v/>
      </c>
      <c r="K1916" t="str">
        <f t="shared" si="71"/>
        <v/>
      </c>
    </row>
    <row r="1917" spans="1:11" x14ac:dyDescent="0.2">
      <c r="A1917" s="2">
        <v>24</v>
      </c>
      <c r="B1917" s="2" t="s">
        <v>24</v>
      </c>
      <c r="C1917" s="2">
        <v>-123.29</v>
      </c>
      <c r="D1917" s="2" t="s">
        <v>38</v>
      </c>
      <c r="E1917">
        <v>2016</v>
      </c>
      <c r="F1917" t="str">
        <f t="shared" si="70"/>
        <v>Loss</v>
      </c>
      <c r="H1917" t="str">
        <f t="shared" si="71"/>
        <v/>
      </c>
      <c r="I1917" t="str">
        <f t="shared" si="71"/>
        <v/>
      </c>
      <c r="J1917" t="str">
        <f t="shared" si="71"/>
        <v/>
      </c>
      <c r="K1917" t="str">
        <f t="shared" si="71"/>
        <v/>
      </c>
    </row>
    <row r="1918" spans="1:11" x14ac:dyDescent="0.2">
      <c r="A1918" s="2">
        <v>15</v>
      </c>
      <c r="B1918" s="2" t="s">
        <v>31</v>
      </c>
      <c r="C1918" s="2">
        <v>-699.26</v>
      </c>
      <c r="D1918" s="2" t="s">
        <v>22</v>
      </c>
      <c r="E1918">
        <v>2016</v>
      </c>
      <c r="F1918" t="str">
        <f t="shared" si="70"/>
        <v>Loss</v>
      </c>
      <c r="H1918" t="str">
        <f t="shared" si="71"/>
        <v/>
      </c>
      <c r="I1918" t="str">
        <f t="shared" si="71"/>
        <v/>
      </c>
      <c r="J1918" t="str">
        <f t="shared" si="71"/>
        <v/>
      </c>
      <c r="K1918" t="str">
        <f t="shared" si="71"/>
        <v/>
      </c>
    </row>
    <row r="1919" spans="1:11" x14ac:dyDescent="0.2">
      <c r="A1919" s="2">
        <v>42</v>
      </c>
      <c r="B1919" s="2" t="s">
        <v>45</v>
      </c>
      <c r="C1919" s="2">
        <v>-8.83</v>
      </c>
      <c r="D1919" s="2" t="s">
        <v>66</v>
      </c>
      <c r="E1919">
        <v>2016</v>
      </c>
      <c r="F1919" t="str">
        <f t="shared" si="70"/>
        <v>Loss</v>
      </c>
      <c r="H1919" t="str">
        <f t="shared" si="71"/>
        <v/>
      </c>
      <c r="I1919" t="str">
        <f t="shared" si="71"/>
        <v/>
      </c>
      <c r="J1919" t="str">
        <f t="shared" si="71"/>
        <v/>
      </c>
      <c r="K1919" t="str">
        <f t="shared" si="71"/>
        <v/>
      </c>
    </row>
    <row r="1920" spans="1:11" x14ac:dyDescent="0.2">
      <c r="A1920" s="2">
        <v>39</v>
      </c>
      <c r="B1920" s="2" t="s">
        <v>31</v>
      </c>
      <c r="C1920" s="2">
        <v>954.19</v>
      </c>
      <c r="D1920" s="2" t="s">
        <v>66</v>
      </c>
      <c r="E1920">
        <v>2016</v>
      </c>
      <c r="F1920" t="str">
        <f t="shared" si="70"/>
        <v>Profit</v>
      </c>
      <c r="H1920" t="str">
        <f t="shared" si="71"/>
        <v/>
      </c>
      <c r="I1920" t="str">
        <f t="shared" si="71"/>
        <v/>
      </c>
      <c r="J1920" t="str">
        <f t="shared" si="71"/>
        <v/>
      </c>
      <c r="K1920" t="str">
        <f t="shared" si="71"/>
        <v/>
      </c>
    </row>
    <row r="1921" spans="1:11" x14ac:dyDescent="0.2">
      <c r="A1921" s="2">
        <v>35</v>
      </c>
      <c r="B1921" s="2" t="s">
        <v>24</v>
      </c>
      <c r="C1921" s="2">
        <v>-0.93</v>
      </c>
      <c r="D1921" s="2" t="s">
        <v>66</v>
      </c>
      <c r="E1921">
        <v>2016</v>
      </c>
      <c r="F1921" t="str">
        <f t="shared" si="70"/>
        <v>Loss</v>
      </c>
      <c r="H1921" t="str">
        <f t="shared" si="71"/>
        <v/>
      </c>
      <c r="I1921" t="str">
        <f t="shared" si="71"/>
        <v/>
      </c>
      <c r="J1921" t="str">
        <f t="shared" si="71"/>
        <v/>
      </c>
      <c r="K1921" t="str">
        <f t="shared" si="71"/>
        <v/>
      </c>
    </row>
    <row r="1922" spans="1:11" x14ac:dyDescent="0.2">
      <c r="A1922" s="2">
        <v>48</v>
      </c>
      <c r="B1922" s="2" t="s">
        <v>31</v>
      </c>
      <c r="C1922" s="2">
        <v>-11.68</v>
      </c>
      <c r="D1922" s="2" t="s">
        <v>38</v>
      </c>
      <c r="E1922">
        <v>2016</v>
      </c>
      <c r="F1922" t="str">
        <f t="shared" si="70"/>
        <v>Loss</v>
      </c>
      <c r="H1922" t="str">
        <f t="shared" si="71"/>
        <v/>
      </c>
      <c r="I1922" t="str">
        <f t="shared" si="71"/>
        <v/>
      </c>
      <c r="J1922" t="str">
        <f t="shared" si="71"/>
        <v/>
      </c>
      <c r="K1922" t="str">
        <f t="shared" si="71"/>
        <v/>
      </c>
    </row>
    <row r="1923" spans="1:11" x14ac:dyDescent="0.2">
      <c r="A1923" s="2">
        <v>37</v>
      </c>
      <c r="B1923" s="2" t="s">
        <v>24</v>
      </c>
      <c r="C1923" s="2">
        <v>645.05999999999995</v>
      </c>
      <c r="D1923" s="2" t="s">
        <v>38</v>
      </c>
      <c r="E1923">
        <v>2016</v>
      </c>
      <c r="F1923" t="str">
        <f t="shared" ref="F1923:F1986" si="72">IF(C1923&lt;0,"Loss","Profit")</f>
        <v>Profit</v>
      </c>
      <c r="H1923" t="str">
        <f t="shared" si="71"/>
        <v/>
      </c>
      <c r="I1923" t="str">
        <f t="shared" si="71"/>
        <v/>
      </c>
      <c r="J1923" t="str">
        <f t="shared" si="71"/>
        <v/>
      </c>
      <c r="K1923" t="str">
        <f t="shared" si="71"/>
        <v/>
      </c>
    </row>
    <row r="1924" spans="1:11" x14ac:dyDescent="0.2">
      <c r="A1924" s="2">
        <v>18</v>
      </c>
      <c r="B1924" s="2" t="s">
        <v>24</v>
      </c>
      <c r="C1924" s="2">
        <v>-30.58</v>
      </c>
      <c r="D1924" s="2" t="s">
        <v>38</v>
      </c>
      <c r="E1924">
        <v>2016</v>
      </c>
      <c r="F1924" t="str">
        <f t="shared" si="72"/>
        <v>Loss</v>
      </c>
      <c r="H1924" t="str">
        <f t="shared" si="71"/>
        <v/>
      </c>
      <c r="I1924" t="str">
        <f t="shared" si="71"/>
        <v/>
      </c>
      <c r="J1924" t="str">
        <f t="shared" si="71"/>
        <v/>
      </c>
      <c r="K1924" t="str">
        <f t="shared" si="71"/>
        <v/>
      </c>
    </row>
    <row r="1925" spans="1:11" x14ac:dyDescent="0.2">
      <c r="A1925" s="2">
        <v>35</v>
      </c>
      <c r="B1925" s="2" t="s">
        <v>31</v>
      </c>
      <c r="C1925" s="2">
        <v>1371.97</v>
      </c>
      <c r="D1925" s="2" t="s">
        <v>38</v>
      </c>
      <c r="E1925">
        <v>2016</v>
      </c>
      <c r="F1925" t="str">
        <f t="shared" si="72"/>
        <v>Profit</v>
      </c>
      <c r="H1925" t="str">
        <f t="shared" si="71"/>
        <v/>
      </c>
      <c r="I1925" t="str">
        <f t="shared" si="71"/>
        <v/>
      </c>
      <c r="J1925" t="str">
        <f t="shared" si="71"/>
        <v/>
      </c>
      <c r="K1925" t="str">
        <f t="shared" si="71"/>
        <v/>
      </c>
    </row>
    <row r="1926" spans="1:11" x14ac:dyDescent="0.2">
      <c r="A1926" s="2">
        <v>41</v>
      </c>
      <c r="B1926" s="2" t="s">
        <v>31</v>
      </c>
      <c r="C1926" s="2">
        <v>3381.43</v>
      </c>
      <c r="D1926" s="2" t="s">
        <v>29</v>
      </c>
      <c r="E1926">
        <v>2016</v>
      </c>
      <c r="F1926" t="str">
        <f t="shared" si="72"/>
        <v>Profit</v>
      </c>
      <c r="H1926" t="str">
        <f t="shared" si="71"/>
        <v/>
      </c>
      <c r="I1926" t="str">
        <f t="shared" si="71"/>
        <v/>
      </c>
      <c r="J1926" t="str">
        <f t="shared" si="71"/>
        <v/>
      </c>
      <c r="K1926" t="str">
        <f t="shared" si="71"/>
        <v/>
      </c>
    </row>
    <row r="1927" spans="1:11" x14ac:dyDescent="0.2">
      <c r="A1927" s="2">
        <v>12</v>
      </c>
      <c r="B1927" s="2" t="s">
        <v>45</v>
      </c>
      <c r="C1927" s="2">
        <v>-146.33000000000001</v>
      </c>
      <c r="D1927" s="2" t="s">
        <v>38</v>
      </c>
      <c r="E1927">
        <v>2016</v>
      </c>
      <c r="F1927" t="str">
        <f t="shared" si="72"/>
        <v>Loss</v>
      </c>
      <c r="H1927" t="str">
        <f t="shared" si="71"/>
        <v/>
      </c>
      <c r="I1927" t="str">
        <f t="shared" si="71"/>
        <v/>
      </c>
      <c r="J1927" t="str">
        <f t="shared" si="71"/>
        <v/>
      </c>
      <c r="K1927" t="str">
        <f t="shared" si="71"/>
        <v/>
      </c>
    </row>
    <row r="1928" spans="1:11" x14ac:dyDescent="0.2">
      <c r="A1928" s="2">
        <v>9</v>
      </c>
      <c r="B1928" s="2" t="s">
        <v>45</v>
      </c>
      <c r="C1928" s="2">
        <v>7.27</v>
      </c>
      <c r="D1928" s="2" t="s">
        <v>29</v>
      </c>
      <c r="E1928">
        <v>2016</v>
      </c>
      <c r="F1928" t="str">
        <f t="shared" si="72"/>
        <v>Profit</v>
      </c>
      <c r="H1928" t="str">
        <f t="shared" si="71"/>
        <v/>
      </c>
      <c r="I1928" t="str">
        <f t="shared" si="71"/>
        <v/>
      </c>
      <c r="J1928" t="str">
        <f t="shared" si="71"/>
        <v/>
      </c>
      <c r="K1928" t="str">
        <f t="shared" si="71"/>
        <v/>
      </c>
    </row>
    <row r="1929" spans="1:11" x14ac:dyDescent="0.2">
      <c r="A1929" s="2">
        <v>15</v>
      </c>
      <c r="B1929" s="2" t="s">
        <v>24</v>
      </c>
      <c r="C1929" s="2">
        <v>406.09</v>
      </c>
      <c r="D1929" s="2" t="s">
        <v>29</v>
      </c>
      <c r="E1929">
        <v>2016</v>
      </c>
      <c r="F1929" t="str">
        <f t="shared" si="72"/>
        <v>Profit</v>
      </c>
      <c r="H1929" t="str">
        <f t="shared" si="71"/>
        <v/>
      </c>
      <c r="I1929" t="str">
        <f t="shared" si="71"/>
        <v/>
      </c>
      <c r="J1929" t="str">
        <f t="shared" si="71"/>
        <v/>
      </c>
      <c r="K1929" t="str">
        <f t="shared" si="71"/>
        <v/>
      </c>
    </row>
    <row r="1930" spans="1:11" x14ac:dyDescent="0.2">
      <c r="A1930" s="2">
        <v>3</v>
      </c>
      <c r="B1930" s="2" t="s">
        <v>45</v>
      </c>
      <c r="C1930" s="2">
        <v>284</v>
      </c>
      <c r="D1930" s="2" t="s">
        <v>22</v>
      </c>
      <c r="E1930">
        <v>2016</v>
      </c>
      <c r="F1930" t="str">
        <f t="shared" si="72"/>
        <v>Profit</v>
      </c>
      <c r="H1930" t="str">
        <f t="shared" si="71"/>
        <v/>
      </c>
      <c r="I1930" t="str">
        <f t="shared" si="71"/>
        <v/>
      </c>
      <c r="J1930" t="str">
        <f t="shared" si="71"/>
        <v/>
      </c>
      <c r="K1930" t="str">
        <f t="shared" si="71"/>
        <v/>
      </c>
    </row>
    <row r="1931" spans="1:11" x14ac:dyDescent="0.2">
      <c r="A1931" s="2">
        <v>2</v>
      </c>
      <c r="B1931" s="2" t="s">
        <v>31</v>
      </c>
      <c r="C1931" s="2">
        <v>-296.51</v>
      </c>
      <c r="D1931" s="2" t="s">
        <v>29</v>
      </c>
      <c r="E1931">
        <v>2016</v>
      </c>
      <c r="F1931" t="str">
        <f t="shared" si="72"/>
        <v>Loss</v>
      </c>
      <c r="H1931" t="str">
        <f t="shared" si="71"/>
        <v/>
      </c>
      <c r="I1931" t="str">
        <f t="shared" si="71"/>
        <v>Loss</v>
      </c>
      <c r="J1931" t="str">
        <f t="shared" si="71"/>
        <v/>
      </c>
      <c r="K1931" t="str">
        <f t="shared" si="71"/>
        <v/>
      </c>
    </row>
    <row r="1932" spans="1:11" x14ac:dyDescent="0.2">
      <c r="A1932" s="2">
        <v>44</v>
      </c>
      <c r="B1932" s="2" t="s">
        <v>31</v>
      </c>
      <c r="C1932" s="2">
        <v>1109.72</v>
      </c>
      <c r="D1932" s="2" t="s">
        <v>29</v>
      </c>
      <c r="E1932">
        <v>2016</v>
      </c>
      <c r="F1932" t="str">
        <f t="shared" si="72"/>
        <v>Profit</v>
      </c>
      <c r="H1932" t="str">
        <f t="shared" si="71"/>
        <v/>
      </c>
      <c r="I1932" t="str">
        <f t="shared" si="71"/>
        <v/>
      </c>
      <c r="J1932" t="str">
        <f t="shared" si="71"/>
        <v/>
      </c>
      <c r="K1932" t="str">
        <f t="shared" si="71"/>
        <v/>
      </c>
    </row>
    <row r="1933" spans="1:11" x14ac:dyDescent="0.2">
      <c r="A1933" s="2">
        <v>4</v>
      </c>
      <c r="B1933" s="2" t="s">
        <v>24</v>
      </c>
      <c r="C1933" s="2">
        <v>4.1399999999999997</v>
      </c>
      <c r="D1933" s="2" t="s">
        <v>29</v>
      </c>
      <c r="E1933">
        <v>2016</v>
      </c>
      <c r="F1933" t="str">
        <f t="shared" si="72"/>
        <v>Profit</v>
      </c>
      <c r="H1933" t="str">
        <f t="shared" si="71"/>
        <v/>
      </c>
      <c r="I1933" t="str">
        <f t="shared" si="71"/>
        <v/>
      </c>
      <c r="J1933" t="str">
        <f t="shared" si="71"/>
        <v/>
      </c>
      <c r="K1933" t="str">
        <f t="shared" si="71"/>
        <v/>
      </c>
    </row>
    <row r="1934" spans="1:11" x14ac:dyDescent="0.2">
      <c r="A1934" s="2">
        <v>24</v>
      </c>
      <c r="B1934" s="2" t="s">
        <v>24</v>
      </c>
      <c r="C1934" s="2">
        <v>-163.77000000000001</v>
      </c>
      <c r="D1934" s="2" t="s">
        <v>29</v>
      </c>
      <c r="E1934">
        <v>2016</v>
      </c>
      <c r="F1934" t="str">
        <f t="shared" si="72"/>
        <v>Loss</v>
      </c>
      <c r="H1934" t="str">
        <f t="shared" si="71"/>
        <v/>
      </c>
      <c r="I1934" t="str">
        <f t="shared" si="71"/>
        <v/>
      </c>
      <c r="J1934" t="str">
        <f t="shared" si="71"/>
        <v/>
      </c>
      <c r="K1934" t="str">
        <f t="shared" si="71"/>
        <v/>
      </c>
    </row>
    <row r="1935" spans="1:11" x14ac:dyDescent="0.2">
      <c r="A1935" s="2">
        <v>3</v>
      </c>
      <c r="B1935" s="2" t="s">
        <v>45</v>
      </c>
      <c r="C1935" s="2">
        <v>111.3</v>
      </c>
      <c r="D1935" s="2" t="s">
        <v>29</v>
      </c>
      <c r="E1935">
        <v>2016</v>
      </c>
      <c r="F1935" t="str">
        <f t="shared" si="72"/>
        <v>Profit</v>
      </c>
      <c r="H1935" t="str">
        <f t="shared" si="71"/>
        <v/>
      </c>
      <c r="I1935" t="str">
        <f t="shared" si="71"/>
        <v/>
      </c>
      <c r="J1935" t="str">
        <f t="shared" si="71"/>
        <v/>
      </c>
      <c r="K1935" t="str">
        <f t="shared" si="71"/>
        <v/>
      </c>
    </row>
    <row r="1936" spans="1:11" x14ac:dyDescent="0.2">
      <c r="A1936" s="2">
        <v>38</v>
      </c>
      <c r="B1936" s="2" t="s">
        <v>45</v>
      </c>
      <c r="C1936" s="2">
        <v>3413.86</v>
      </c>
      <c r="D1936" s="2" t="s">
        <v>29</v>
      </c>
      <c r="E1936">
        <v>2016</v>
      </c>
      <c r="F1936" t="str">
        <f t="shared" si="72"/>
        <v>Profit</v>
      </c>
      <c r="H1936" t="str">
        <f t="shared" si="71"/>
        <v/>
      </c>
      <c r="I1936" t="str">
        <f t="shared" si="71"/>
        <v/>
      </c>
      <c r="J1936" t="str">
        <f t="shared" si="71"/>
        <v/>
      </c>
      <c r="K1936" t="str">
        <f t="shared" si="71"/>
        <v/>
      </c>
    </row>
    <row r="1937" spans="1:11" x14ac:dyDescent="0.2">
      <c r="A1937" s="2">
        <v>23</v>
      </c>
      <c r="B1937" s="2" t="s">
        <v>24</v>
      </c>
      <c r="C1937" s="2">
        <v>-191.73</v>
      </c>
      <c r="D1937" s="2" t="s">
        <v>29</v>
      </c>
      <c r="E1937">
        <v>2016</v>
      </c>
      <c r="F1937" t="str">
        <f t="shared" si="72"/>
        <v>Loss</v>
      </c>
      <c r="H1937" t="str">
        <f t="shared" si="71"/>
        <v/>
      </c>
      <c r="I1937" t="str">
        <f t="shared" si="71"/>
        <v/>
      </c>
      <c r="J1937" t="str">
        <f t="shared" si="71"/>
        <v/>
      </c>
      <c r="K1937" t="str">
        <f t="shared" si="71"/>
        <v/>
      </c>
    </row>
    <row r="1938" spans="1:11" x14ac:dyDescent="0.2">
      <c r="A1938" s="2">
        <v>27</v>
      </c>
      <c r="B1938" s="2" t="s">
        <v>31</v>
      </c>
      <c r="C1938" s="2">
        <v>-114.65</v>
      </c>
      <c r="D1938" s="2" t="s">
        <v>22</v>
      </c>
      <c r="E1938">
        <v>2016</v>
      </c>
      <c r="F1938" t="str">
        <f t="shared" si="72"/>
        <v>Loss</v>
      </c>
      <c r="H1938" t="str">
        <f t="shared" si="71"/>
        <v/>
      </c>
      <c r="I1938" t="str">
        <f t="shared" si="71"/>
        <v/>
      </c>
      <c r="J1938" t="str">
        <f t="shared" si="71"/>
        <v/>
      </c>
      <c r="K1938" t="str">
        <f t="shared" si="71"/>
        <v/>
      </c>
    </row>
    <row r="1939" spans="1:11" x14ac:dyDescent="0.2">
      <c r="A1939" s="2">
        <v>14</v>
      </c>
      <c r="B1939" s="2" t="s">
        <v>24</v>
      </c>
      <c r="C1939" s="2">
        <v>10.96</v>
      </c>
      <c r="D1939" s="2" t="s">
        <v>22</v>
      </c>
      <c r="E1939">
        <v>2016</v>
      </c>
      <c r="F1939" t="str">
        <f t="shared" si="72"/>
        <v>Profit</v>
      </c>
      <c r="H1939" t="str">
        <f t="shared" si="71"/>
        <v/>
      </c>
      <c r="I1939" t="str">
        <f t="shared" si="71"/>
        <v/>
      </c>
      <c r="J1939" t="str">
        <f t="shared" si="71"/>
        <v/>
      </c>
      <c r="K1939" t="str">
        <f t="shared" si="71"/>
        <v/>
      </c>
    </row>
    <row r="1940" spans="1:11" x14ac:dyDescent="0.2">
      <c r="A1940" s="2">
        <v>35</v>
      </c>
      <c r="B1940" s="2" t="s">
        <v>24</v>
      </c>
      <c r="C1940" s="2">
        <v>376.68</v>
      </c>
      <c r="D1940" s="2" t="s">
        <v>22</v>
      </c>
      <c r="E1940">
        <v>2016</v>
      </c>
      <c r="F1940" t="str">
        <f t="shared" si="72"/>
        <v>Profit</v>
      </c>
      <c r="H1940" t="str">
        <f t="shared" si="71"/>
        <v/>
      </c>
      <c r="I1940" t="str">
        <f t="shared" si="71"/>
        <v/>
      </c>
      <c r="J1940" t="str">
        <f t="shared" si="71"/>
        <v/>
      </c>
      <c r="K1940" t="str">
        <f t="shared" si="71"/>
        <v/>
      </c>
    </row>
    <row r="1941" spans="1:11" x14ac:dyDescent="0.2">
      <c r="A1941" s="2">
        <v>39</v>
      </c>
      <c r="B1941" s="2" t="s">
        <v>24</v>
      </c>
      <c r="C1941" s="2">
        <v>-503.47</v>
      </c>
      <c r="D1941" s="2" t="s">
        <v>22</v>
      </c>
      <c r="E1941">
        <v>2016</v>
      </c>
      <c r="F1941" t="str">
        <f t="shared" si="72"/>
        <v>Loss</v>
      </c>
      <c r="H1941" t="str">
        <f t="shared" si="71"/>
        <v/>
      </c>
      <c r="I1941" t="str">
        <f t="shared" si="71"/>
        <v/>
      </c>
      <c r="J1941" t="str">
        <f t="shared" si="71"/>
        <v/>
      </c>
      <c r="K1941" t="str">
        <f t="shared" ref="I1941:K2004" si="73">IF($D1941=K$1,IF($B1941="Technology",IF($A1941&lt;11,$F1941,""),""),"")</f>
        <v/>
      </c>
    </row>
    <row r="1942" spans="1:11" x14ac:dyDescent="0.2">
      <c r="A1942" s="2">
        <v>9</v>
      </c>
      <c r="B1942" s="2" t="s">
        <v>45</v>
      </c>
      <c r="C1942" s="2">
        <v>-193.4</v>
      </c>
      <c r="D1942" s="2" t="s">
        <v>29</v>
      </c>
      <c r="E1942">
        <v>2016</v>
      </c>
      <c r="F1942" t="str">
        <f t="shared" si="72"/>
        <v>Loss</v>
      </c>
      <c r="H1942" t="str">
        <f t="shared" ref="H1942:K2005" si="74">IF($D1942=H$1,IF($B1942="Technology",IF($A1942&lt;11,$F1942,""),""),"")</f>
        <v/>
      </c>
      <c r="I1942" t="str">
        <f t="shared" si="73"/>
        <v/>
      </c>
      <c r="J1942" t="str">
        <f t="shared" si="73"/>
        <v/>
      </c>
      <c r="K1942" t="str">
        <f t="shared" si="73"/>
        <v/>
      </c>
    </row>
    <row r="1943" spans="1:11" x14ac:dyDescent="0.2">
      <c r="A1943" s="2">
        <v>49</v>
      </c>
      <c r="B1943" s="2" t="s">
        <v>24</v>
      </c>
      <c r="C1943" s="2">
        <v>-264.51</v>
      </c>
      <c r="D1943" s="2" t="s">
        <v>22</v>
      </c>
      <c r="E1943">
        <v>2016</v>
      </c>
      <c r="F1943" t="str">
        <f t="shared" si="72"/>
        <v>Loss</v>
      </c>
      <c r="H1943" t="str">
        <f t="shared" si="74"/>
        <v/>
      </c>
      <c r="I1943" t="str">
        <f t="shared" si="73"/>
        <v/>
      </c>
      <c r="J1943" t="str">
        <f t="shared" si="73"/>
        <v/>
      </c>
      <c r="K1943" t="str">
        <f t="shared" si="73"/>
        <v/>
      </c>
    </row>
    <row r="1944" spans="1:11" x14ac:dyDescent="0.2">
      <c r="A1944" s="2">
        <v>3</v>
      </c>
      <c r="B1944" s="2" t="s">
        <v>31</v>
      </c>
      <c r="C1944" s="2">
        <v>-1039.52</v>
      </c>
      <c r="D1944" s="2" t="s">
        <v>29</v>
      </c>
      <c r="E1944">
        <v>2016</v>
      </c>
      <c r="F1944" t="str">
        <f t="shared" si="72"/>
        <v>Loss</v>
      </c>
      <c r="H1944" t="str">
        <f t="shared" si="74"/>
        <v/>
      </c>
      <c r="I1944" t="str">
        <f t="shared" si="73"/>
        <v>Loss</v>
      </c>
      <c r="J1944" t="str">
        <f t="shared" si="73"/>
        <v/>
      </c>
      <c r="K1944" t="str">
        <f t="shared" si="73"/>
        <v/>
      </c>
    </row>
    <row r="1945" spans="1:11" x14ac:dyDescent="0.2">
      <c r="A1945" s="2">
        <v>30</v>
      </c>
      <c r="B1945" s="2" t="s">
        <v>24</v>
      </c>
      <c r="C1945" s="2">
        <v>-69.48</v>
      </c>
      <c r="D1945" s="2" t="s">
        <v>29</v>
      </c>
      <c r="E1945">
        <v>2016</v>
      </c>
      <c r="F1945" t="str">
        <f t="shared" si="72"/>
        <v>Loss</v>
      </c>
      <c r="H1945" t="str">
        <f t="shared" si="74"/>
        <v/>
      </c>
      <c r="I1945" t="str">
        <f t="shared" si="73"/>
        <v/>
      </c>
      <c r="J1945" t="str">
        <f t="shared" si="73"/>
        <v/>
      </c>
      <c r="K1945" t="str">
        <f t="shared" si="73"/>
        <v/>
      </c>
    </row>
    <row r="1946" spans="1:11" x14ac:dyDescent="0.2">
      <c r="A1946" s="2">
        <v>17</v>
      </c>
      <c r="B1946" s="2" t="s">
        <v>31</v>
      </c>
      <c r="C1946" s="2">
        <v>-50.65</v>
      </c>
      <c r="D1946" s="2" t="s">
        <v>29</v>
      </c>
      <c r="E1946">
        <v>2016</v>
      </c>
      <c r="F1946" t="str">
        <f t="shared" si="72"/>
        <v>Loss</v>
      </c>
      <c r="H1946" t="str">
        <f t="shared" si="74"/>
        <v/>
      </c>
      <c r="I1946" t="str">
        <f t="shared" si="73"/>
        <v/>
      </c>
      <c r="J1946" t="str">
        <f t="shared" si="73"/>
        <v/>
      </c>
      <c r="K1946" t="str">
        <f t="shared" si="73"/>
        <v/>
      </c>
    </row>
    <row r="1947" spans="1:11" x14ac:dyDescent="0.2">
      <c r="A1947" s="2">
        <v>14</v>
      </c>
      <c r="B1947" s="2" t="s">
        <v>24</v>
      </c>
      <c r="C1947" s="2">
        <v>163.29</v>
      </c>
      <c r="D1947" s="2" t="s">
        <v>29</v>
      </c>
      <c r="E1947">
        <v>2016</v>
      </c>
      <c r="F1947" t="str">
        <f t="shared" si="72"/>
        <v>Profit</v>
      </c>
      <c r="H1947" t="str">
        <f t="shared" si="74"/>
        <v/>
      </c>
      <c r="I1947" t="str">
        <f t="shared" si="73"/>
        <v/>
      </c>
      <c r="J1947" t="str">
        <f t="shared" si="73"/>
        <v/>
      </c>
      <c r="K1947" t="str">
        <f t="shared" si="73"/>
        <v/>
      </c>
    </row>
    <row r="1948" spans="1:11" x14ac:dyDescent="0.2">
      <c r="A1948" s="2">
        <v>43</v>
      </c>
      <c r="B1948" s="2" t="s">
        <v>31</v>
      </c>
      <c r="C1948" s="2">
        <v>4728.17</v>
      </c>
      <c r="D1948" s="2" t="s">
        <v>29</v>
      </c>
      <c r="E1948">
        <v>2016</v>
      </c>
      <c r="F1948" t="str">
        <f t="shared" si="72"/>
        <v>Profit</v>
      </c>
      <c r="H1948" t="str">
        <f t="shared" si="74"/>
        <v/>
      </c>
      <c r="I1948" t="str">
        <f t="shared" si="73"/>
        <v/>
      </c>
      <c r="J1948" t="str">
        <f t="shared" si="73"/>
        <v/>
      </c>
      <c r="K1948" t="str">
        <f t="shared" si="73"/>
        <v/>
      </c>
    </row>
    <row r="1949" spans="1:11" x14ac:dyDescent="0.2">
      <c r="A1949" s="2">
        <v>17</v>
      </c>
      <c r="B1949" s="2" t="s">
        <v>24</v>
      </c>
      <c r="C1949" s="2">
        <v>-23.13</v>
      </c>
      <c r="D1949" s="2" t="s">
        <v>38</v>
      </c>
      <c r="E1949">
        <v>2016</v>
      </c>
      <c r="F1949" t="str">
        <f t="shared" si="72"/>
        <v>Loss</v>
      </c>
      <c r="H1949" t="str">
        <f t="shared" si="74"/>
        <v/>
      </c>
      <c r="I1949" t="str">
        <f t="shared" si="73"/>
        <v/>
      </c>
      <c r="J1949" t="str">
        <f t="shared" si="73"/>
        <v/>
      </c>
      <c r="K1949" t="str">
        <f t="shared" si="73"/>
        <v/>
      </c>
    </row>
    <row r="1950" spans="1:11" x14ac:dyDescent="0.2">
      <c r="A1950" s="2">
        <v>43</v>
      </c>
      <c r="B1950" s="2" t="s">
        <v>24</v>
      </c>
      <c r="C1950" s="2">
        <v>293.14</v>
      </c>
      <c r="D1950" s="2" t="s">
        <v>38</v>
      </c>
      <c r="E1950">
        <v>2016</v>
      </c>
      <c r="F1950" t="str">
        <f t="shared" si="72"/>
        <v>Profit</v>
      </c>
      <c r="H1950" t="str">
        <f t="shared" si="74"/>
        <v/>
      </c>
      <c r="I1950" t="str">
        <f t="shared" si="74"/>
        <v/>
      </c>
      <c r="J1950" t="str">
        <f t="shared" si="74"/>
        <v/>
      </c>
      <c r="K1950" t="str">
        <f t="shared" si="74"/>
        <v/>
      </c>
    </row>
    <row r="1951" spans="1:11" x14ac:dyDescent="0.2">
      <c r="A1951" s="2">
        <v>39</v>
      </c>
      <c r="B1951" s="2" t="s">
        <v>45</v>
      </c>
      <c r="C1951" s="2">
        <v>5609.35</v>
      </c>
      <c r="D1951" s="2" t="s">
        <v>38</v>
      </c>
      <c r="E1951">
        <v>2016</v>
      </c>
      <c r="F1951" t="str">
        <f t="shared" si="72"/>
        <v>Profit</v>
      </c>
      <c r="H1951" t="str">
        <f t="shared" si="74"/>
        <v/>
      </c>
      <c r="I1951" t="str">
        <f t="shared" si="74"/>
        <v/>
      </c>
      <c r="J1951" t="str">
        <f t="shared" si="74"/>
        <v/>
      </c>
      <c r="K1951" t="str">
        <f t="shared" si="74"/>
        <v/>
      </c>
    </row>
    <row r="1952" spans="1:11" x14ac:dyDescent="0.2">
      <c r="A1952" s="2">
        <v>7</v>
      </c>
      <c r="B1952" s="2" t="s">
        <v>31</v>
      </c>
      <c r="C1952" s="2">
        <v>-444.13</v>
      </c>
      <c r="D1952" s="2" t="s">
        <v>38</v>
      </c>
      <c r="E1952">
        <v>2016</v>
      </c>
      <c r="F1952" t="str">
        <f t="shared" si="72"/>
        <v>Loss</v>
      </c>
      <c r="H1952" t="str">
        <f t="shared" si="74"/>
        <v/>
      </c>
      <c r="I1952" t="str">
        <f t="shared" si="74"/>
        <v/>
      </c>
      <c r="J1952" t="str">
        <f t="shared" si="74"/>
        <v>Loss</v>
      </c>
      <c r="K1952" t="str">
        <f t="shared" si="74"/>
        <v/>
      </c>
    </row>
    <row r="1953" spans="1:11" x14ac:dyDescent="0.2">
      <c r="A1953" s="2">
        <v>27</v>
      </c>
      <c r="B1953" s="2" t="s">
        <v>31</v>
      </c>
      <c r="C1953" s="2">
        <v>726.35</v>
      </c>
      <c r="D1953" s="2" t="s">
        <v>29</v>
      </c>
      <c r="E1953">
        <v>2016</v>
      </c>
      <c r="F1953" t="str">
        <f t="shared" si="72"/>
        <v>Profit</v>
      </c>
      <c r="H1953" t="str">
        <f t="shared" si="74"/>
        <v/>
      </c>
      <c r="I1953" t="str">
        <f t="shared" si="74"/>
        <v/>
      </c>
      <c r="J1953" t="str">
        <f t="shared" si="74"/>
        <v/>
      </c>
      <c r="K1953" t="str">
        <f t="shared" si="74"/>
        <v/>
      </c>
    </row>
    <row r="1954" spans="1:11" x14ac:dyDescent="0.2">
      <c r="A1954" s="2">
        <v>34</v>
      </c>
      <c r="B1954" s="2" t="s">
        <v>24</v>
      </c>
      <c r="C1954" s="2">
        <v>91.08</v>
      </c>
      <c r="D1954" s="2" t="s">
        <v>29</v>
      </c>
      <c r="E1954">
        <v>2016</v>
      </c>
      <c r="F1954" t="str">
        <f t="shared" si="72"/>
        <v>Profit</v>
      </c>
      <c r="H1954" t="str">
        <f t="shared" si="74"/>
        <v/>
      </c>
      <c r="I1954" t="str">
        <f t="shared" si="74"/>
        <v/>
      </c>
      <c r="J1954" t="str">
        <f t="shared" si="74"/>
        <v/>
      </c>
      <c r="K1954" t="str">
        <f t="shared" si="74"/>
        <v/>
      </c>
    </row>
    <row r="1955" spans="1:11" x14ac:dyDescent="0.2">
      <c r="A1955" s="2">
        <v>31</v>
      </c>
      <c r="B1955" s="2" t="s">
        <v>24</v>
      </c>
      <c r="C1955" s="2">
        <v>-56.5</v>
      </c>
      <c r="D1955" s="2" t="s">
        <v>29</v>
      </c>
      <c r="E1955">
        <v>2016</v>
      </c>
      <c r="F1955" t="str">
        <f t="shared" si="72"/>
        <v>Loss</v>
      </c>
      <c r="H1955" t="str">
        <f t="shared" si="74"/>
        <v/>
      </c>
      <c r="I1955" t="str">
        <f t="shared" si="74"/>
        <v/>
      </c>
      <c r="J1955" t="str">
        <f t="shared" si="74"/>
        <v/>
      </c>
      <c r="K1955" t="str">
        <f t="shared" si="74"/>
        <v/>
      </c>
    </row>
    <row r="1956" spans="1:11" x14ac:dyDescent="0.2">
      <c r="A1956" s="2">
        <v>3</v>
      </c>
      <c r="B1956" s="2" t="s">
        <v>24</v>
      </c>
      <c r="C1956" s="2">
        <v>-4.29</v>
      </c>
      <c r="D1956" s="2" t="s">
        <v>29</v>
      </c>
      <c r="E1956">
        <v>2016</v>
      </c>
      <c r="F1956" t="str">
        <f t="shared" si="72"/>
        <v>Loss</v>
      </c>
      <c r="H1956" t="str">
        <f t="shared" si="74"/>
        <v/>
      </c>
      <c r="I1956" t="str">
        <f t="shared" si="74"/>
        <v/>
      </c>
      <c r="J1956" t="str">
        <f t="shared" si="74"/>
        <v/>
      </c>
      <c r="K1956" t="str">
        <f t="shared" si="74"/>
        <v/>
      </c>
    </row>
    <row r="1957" spans="1:11" x14ac:dyDescent="0.2">
      <c r="A1957" s="2">
        <v>1</v>
      </c>
      <c r="B1957" s="2" t="s">
        <v>31</v>
      </c>
      <c r="C1957" s="2">
        <v>-11856.06</v>
      </c>
      <c r="D1957" s="2" t="s">
        <v>29</v>
      </c>
      <c r="E1957">
        <v>2016</v>
      </c>
      <c r="F1957" t="str">
        <f t="shared" si="72"/>
        <v>Loss</v>
      </c>
      <c r="H1957" t="str">
        <f t="shared" si="74"/>
        <v/>
      </c>
      <c r="I1957" t="str">
        <f t="shared" si="73"/>
        <v>Loss</v>
      </c>
      <c r="J1957" t="str">
        <f t="shared" si="73"/>
        <v/>
      </c>
      <c r="K1957" t="str">
        <f t="shared" si="73"/>
        <v/>
      </c>
    </row>
    <row r="1958" spans="1:11" x14ac:dyDescent="0.2">
      <c r="A1958" s="2">
        <v>36</v>
      </c>
      <c r="B1958" s="2" t="s">
        <v>24</v>
      </c>
      <c r="C1958" s="2">
        <v>-1185.73</v>
      </c>
      <c r="D1958" s="2" t="s">
        <v>29</v>
      </c>
      <c r="E1958">
        <v>2016</v>
      </c>
      <c r="F1958" t="str">
        <f t="shared" si="72"/>
        <v>Loss</v>
      </c>
      <c r="H1958" t="str">
        <f t="shared" si="74"/>
        <v/>
      </c>
      <c r="I1958" t="str">
        <f t="shared" si="73"/>
        <v/>
      </c>
      <c r="J1958" t="str">
        <f t="shared" si="73"/>
        <v/>
      </c>
      <c r="K1958" t="str">
        <f t="shared" si="73"/>
        <v/>
      </c>
    </row>
    <row r="1959" spans="1:11" x14ac:dyDescent="0.2">
      <c r="A1959" s="2">
        <v>10</v>
      </c>
      <c r="B1959" s="2" t="s">
        <v>31</v>
      </c>
      <c r="C1959" s="2">
        <v>-90.12</v>
      </c>
      <c r="D1959" s="2" t="s">
        <v>29</v>
      </c>
      <c r="E1959">
        <v>2016</v>
      </c>
      <c r="F1959" t="str">
        <f t="shared" si="72"/>
        <v>Loss</v>
      </c>
      <c r="H1959" t="str">
        <f t="shared" si="74"/>
        <v/>
      </c>
      <c r="I1959" t="str">
        <f t="shared" si="73"/>
        <v>Loss</v>
      </c>
      <c r="J1959" t="str">
        <f t="shared" si="73"/>
        <v/>
      </c>
      <c r="K1959" t="str">
        <f t="shared" si="73"/>
        <v/>
      </c>
    </row>
    <row r="1960" spans="1:11" x14ac:dyDescent="0.2">
      <c r="A1960" s="2">
        <v>47</v>
      </c>
      <c r="B1960" s="2" t="s">
        <v>24</v>
      </c>
      <c r="C1960" s="2">
        <v>24.97</v>
      </c>
      <c r="D1960" s="2" t="s">
        <v>29</v>
      </c>
      <c r="E1960">
        <v>2016</v>
      </c>
      <c r="F1960" t="str">
        <f t="shared" si="72"/>
        <v>Profit</v>
      </c>
      <c r="H1960" t="str">
        <f t="shared" si="74"/>
        <v/>
      </c>
      <c r="I1960" t="str">
        <f t="shared" si="73"/>
        <v/>
      </c>
      <c r="J1960" t="str">
        <f t="shared" si="73"/>
        <v/>
      </c>
      <c r="K1960" t="str">
        <f t="shared" si="73"/>
        <v/>
      </c>
    </row>
    <row r="1961" spans="1:11" x14ac:dyDescent="0.2">
      <c r="A1961" s="2">
        <v>37</v>
      </c>
      <c r="B1961" s="2" t="s">
        <v>45</v>
      </c>
      <c r="C1961" s="2">
        <v>-1031.52</v>
      </c>
      <c r="D1961" s="2" t="s">
        <v>38</v>
      </c>
      <c r="E1961">
        <v>2016</v>
      </c>
      <c r="F1961" t="str">
        <f t="shared" si="72"/>
        <v>Loss</v>
      </c>
      <c r="H1961" t="str">
        <f t="shared" si="74"/>
        <v/>
      </c>
      <c r="I1961" t="str">
        <f t="shared" si="73"/>
        <v/>
      </c>
      <c r="J1961" t="str">
        <f t="shared" si="73"/>
        <v/>
      </c>
      <c r="K1961" t="str">
        <f t="shared" si="73"/>
        <v/>
      </c>
    </row>
    <row r="1962" spans="1:11" x14ac:dyDescent="0.2">
      <c r="A1962" s="2">
        <v>42</v>
      </c>
      <c r="B1962" s="2" t="s">
        <v>24</v>
      </c>
      <c r="C1962" s="2">
        <v>55.64</v>
      </c>
      <c r="D1962" s="2" t="s">
        <v>38</v>
      </c>
      <c r="E1962">
        <v>2016</v>
      </c>
      <c r="F1962" t="str">
        <f t="shared" si="72"/>
        <v>Profit</v>
      </c>
      <c r="H1962" t="str">
        <f t="shared" si="74"/>
        <v/>
      </c>
      <c r="I1962" t="str">
        <f t="shared" si="73"/>
        <v/>
      </c>
      <c r="J1962" t="str">
        <f t="shared" si="73"/>
        <v/>
      </c>
      <c r="K1962" t="str">
        <f t="shared" si="73"/>
        <v/>
      </c>
    </row>
    <row r="1963" spans="1:11" x14ac:dyDescent="0.2">
      <c r="A1963" s="2">
        <v>42</v>
      </c>
      <c r="B1963" s="2" t="s">
        <v>31</v>
      </c>
      <c r="C1963" s="2">
        <v>1150.03</v>
      </c>
      <c r="D1963" s="2" t="s">
        <v>38</v>
      </c>
      <c r="E1963">
        <v>2016</v>
      </c>
      <c r="F1963" t="str">
        <f t="shared" si="72"/>
        <v>Profit</v>
      </c>
      <c r="H1963" t="str">
        <f t="shared" si="74"/>
        <v/>
      </c>
      <c r="I1963" t="str">
        <f t="shared" si="73"/>
        <v/>
      </c>
      <c r="J1963" t="str">
        <f t="shared" si="73"/>
        <v/>
      </c>
      <c r="K1963" t="str">
        <f t="shared" si="73"/>
        <v/>
      </c>
    </row>
    <row r="1964" spans="1:11" x14ac:dyDescent="0.2">
      <c r="A1964" s="2">
        <v>35</v>
      </c>
      <c r="B1964" s="2" t="s">
        <v>24</v>
      </c>
      <c r="C1964" s="2">
        <v>-53.41</v>
      </c>
      <c r="D1964" s="2" t="s">
        <v>38</v>
      </c>
      <c r="E1964">
        <v>2016</v>
      </c>
      <c r="F1964" t="str">
        <f t="shared" si="72"/>
        <v>Loss</v>
      </c>
      <c r="H1964" t="str">
        <f t="shared" si="74"/>
        <v/>
      </c>
      <c r="I1964" t="str">
        <f t="shared" si="73"/>
        <v/>
      </c>
      <c r="J1964" t="str">
        <f t="shared" si="73"/>
        <v/>
      </c>
      <c r="K1964" t="str">
        <f t="shared" si="73"/>
        <v/>
      </c>
    </row>
    <row r="1965" spans="1:11" x14ac:dyDescent="0.2">
      <c r="A1965" s="2">
        <v>13</v>
      </c>
      <c r="B1965" s="2" t="s">
        <v>24</v>
      </c>
      <c r="C1965" s="2">
        <v>-6.4</v>
      </c>
      <c r="D1965" s="2" t="s">
        <v>66</v>
      </c>
      <c r="E1965">
        <v>2016</v>
      </c>
      <c r="F1965" t="str">
        <f t="shared" si="72"/>
        <v>Loss</v>
      </c>
      <c r="H1965" t="str">
        <f t="shared" si="74"/>
        <v/>
      </c>
      <c r="I1965" t="str">
        <f t="shared" si="73"/>
        <v/>
      </c>
      <c r="J1965" t="str">
        <f t="shared" si="73"/>
        <v/>
      </c>
      <c r="K1965" t="str">
        <f t="shared" si="73"/>
        <v/>
      </c>
    </row>
    <row r="1966" spans="1:11" x14ac:dyDescent="0.2">
      <c r="A1966" s="2">
        <v>30</v>
      </c>
      <c r="B1966" s="2" t="s">
        <v>24</v>
      </c>
      <c r="C1966" s="2">
        <v>81.73</v>
      </c>
      <c r="D1966" s="2" t="s">
        <v>29</v>
      </c>
      <c r="E1966">
        <v>2016</v>
      </c>
      <c r="F1966" t="str">
        <f t="shared" si="72"/>
        <v>Profit</v>
      </c>
      <c r="H1966" t="str">
        <f t="shared" si="74"/>
        <v/>
      </c>
      <c r="I1966" t="str">
        <f t="shared" si="73"/>
        <v/>
      </c>
      <c r="J1966" t="str">
        <f t="shared" si="73"/>
        <v/>
      </c>
      <c r="K1966" t="str">
        <f t="shared" si="73"/>
        <v/>
      </c>
    </row>
    <row r="1967" spans="1:11" x14ac:dyDescent="0.2">
      <c r="A1967" s="2">
        <v>35</v>
      </c>
      <c r="B1967" s="2" t="s">
        <v>24</v>
      </c>
      <c r="C1967" s="2">
        <v>37.049999999999997</v>
      </c>
      <c r="D1967" s="2" t="s">
        <v>29</v>
      </c>
      <c r="E1967">
        <v>2016</v>
      </c>
      <c r="F1967" t="str">
        <f t="shared" si="72"/>
        <v>Profit</v>
      </c>
      <c r="H1967" t="str">
        <f t="shared" si="74"/>
        <v/>
      </c>
      <c r="I1967" t="str">
        <f t="shared" si="73"/>
        <v/>
      </c>
      <c r="J1967" t="str">
        <f t="shared" si="73"/>
        <v/>
      </c>
      <c r="K1967" t="str">
        <f t="shared" si="73"/>
        <v/>
      </c>
    </row>
    <row r="1968" spans="1:11" x14ac:dyDescent="0.2">
      <c r="A1968" s="2">
        <v>14</v>
      </c>
      <c r="B1968" s="2" t="s">
        <v>24</v>
      </c>
      <c r="C1968" s="2">
        <v>80.98</v>
      </c>
      <c r="D1968" s="2" t="s">
        <v>29</v>
      </c>
      <c r="E1968">
        <v>2016</v>
      </c>
      <c r="F1968" t="str">
        <f t="shared" si="72"/>
        <v>Profit</v>
      </c>
      <c r="H1968" t="str">
        <f t="shared" si="74"/>
        <v/>
      </c>
      <c r="I1968" t="str">
        <f t="shared" si="73"/>
        <v/>
      </c>
      <c r="J1968" t="str">
        <f t="shared" si="73"/>
        <v/>
      </c>
      <c r="K1968" t="str">
        <f t="shared" si="73"/>
        <v/>
      </c>
    </row>
    <row r="1969" spans="1:11" x14ac:dyDescent="0.2">
      <c r="A1969" s="2">
        <v>28</v>
      </c>
      <c r="B1969" s="2" t="s">
        <v>31</v>
      </c>
      <c r="C1969" s="2">
        <v>321.45999999999998</v>
      </c>
      <c r="D1969" s="2" t="s">
        <v>29</v>
      </c>
      <c r="E1969">
        <v>2016</v>
      </c>
      <c r="F1969" t="str">
        <f t="shared" si="72"/>
        <v>Profit</v>
      </c>
      <c r="H1969" t="str">
        <f t="shared" si="74"/>
        <v/>
      </c>
      <c r="I1969" t="str">
        <f t="shared" si="73"/>
        <v/>
      </c>
      <c r="J1969" t="str">
        <f t="shared" si="73"/>
        <v/>
      </c>
      <c r="K1969" t="str">
        <f t="shared" si="73"/>
        <v/>
      </c>
    </row>
    <row r="1970" spans="1:11" x14ac:dyDescent="0.2">
      <c r="A1970" s="2">
        <v>17</v>
      </c>
      <c r="B1970" s="2" t="s">
        <v>31</v>
      </c>
      <c r="C1970" s="2">
        <v>97.99</v>
      </c>
      <c r="D1970" s="2" t="s">
        <v>29</v>
      </c>
      <c r="E1970">
        <v>2016</v>
      </c>
      <c r="F1970" t="str">
        <f t="shared" si="72"/>
        <v>Profit</v>
      </c>
      <c r="H1970" t="str">
        <f t="shared" si="74"/>
        <v/>
      </c>
      <c r="I1970" t="str">
        <f t="shared" si="73"/>
        <v/>
      </c>
      <c r="J1970" t="str">
        <f t="shared" si="73"/>
        <v/>
      </c>
      <c r="K1970" t="str">
        <f t="shared" si="73"/>
        <v/>
      </c>
    </row>
    <row r="1971" spans="1:11" x14ac:dyDescent="0.2">
      <c r="A1971" s="2">
        <v>6</v>
      </c>
      <c r="B1971" s="2" t="s">
        <v>45</v>
      </c>
      <c r="C1971" s="2">
        <v>-376.98</v>
      </c>
      <c r="D1971" s="2" t="s">
        <v>22</v>
      </c>
      <c r="E1971">
        <v>2016</v>
      </c>
      <c r="F1971" t="str">
        <f t="shared" si="72"/>
        <v>Loss</v>
      </c>
      <c r="H1971" t="str">
        <f t="shared" si="74"/>
        <v/>
      </c>
      <c r="I1971" t="str">
        <f t="shared" si="73"/>
        <v/>
      </c>
      <c r="J1971" t="str">
        <f t="shared" si="73"/>
        <v/>
      </c>
      <c r="K1971" t="str">
        <f t="shared" si="73"/>
        <v/>
      </c>
    </row>
    <row r="1972" spans="1:11" x14ac:dyDescent="0.2">
      <c r="A1972" s="2">
        <v>43</v>
      </c>
      <c r="B1972" s="2" t="s">
        <v>24</v>
      </c>
      <c r="C1972" s="2">
        <v>-143.69</v>
      </c>
      <c r="D1972" s="2" t="s">
        <v>22</v>
      </c>
      <c r="E1972">
        <v>2016</v>
      </c>
      <c r="F1972" t="str">
        <f t="shared" si="72"/>
        <v>Loss</v>
      </c>
      <c r="H1972" t="str">
        <f t="shared" si="74"/>
        <v/>
      </c>
      <c r="I1972" t="str">
        <f t="shared" si="73"/>
        <v/>
      </c>
      <c r="J1972" t="str">
        <f t="shared" si="73"/>
        <v/>
      </c>
      <c r="K1972" t="str">
        <f t="shared" si="73"/>
        <v/>
      </c>
    </row>
    <row r="1973" spans="1:11" x14ac:dyDescent="0.2">
      <c r="A1973" s="2">
        <v>23</v>
      </c>
      <c r="B1973" s="2" t="s">
        <v>24</v>
      </c>
      <c r="C1973" s="2">
        <v>-102.73</v>
      </c>
      <c r="D1973" s="2" t="s">
        <v>22</v>
      </c>
      <c r="E1973">
        <v>2016</v>
      </c>
      <c r="F1973" t="str">
        <f t="shared" si="72"/>
        <v>Loss</v>
      </c>
      <c r="H1973" t="str">
        <f t="shared" si="74"/>
        <v/>
      </c>
      <c r="I1973" t="str">
        <f t="shared" si="74"/>
        <v/>
      </c>
      <c r="J1973" t="str">
        <f t="shared" si="74"/>
        <v/>
      </c>
      <c r="K1973" t="str">
        <f t="shared" si="74"/>
        <v/>
      </c>
    </row>
    <row r="1974" spans="1:11" x14ac:dyDescent="0.2">
      <c r="A1974" s="2">
        <v>27</v>
      </c>
      <c r="B1974" s="2" t="s">
        <v>45</v>
      </c>
      <c r="C1974" s="2">
        <v>-1226.58</v>
      </c>
      <c r="D1974" s="2" t="s">
        <v>29</v>
      </c>
      <c r="E1974">
        <v>2016</v>
      </c>
      <c r="F1974" t="str">
        <f t="shared" si="72"/>
        <v>Loss</v>
      </c>
      <c r="H1974" t="str">
        <f t="shared" si="74"/>
        <v/>
      </c>
      <c r="I1974" t="str">
        <f t="shared" si="74"/>
        <v/>
      </c>
      <c r="J1974" t="str">
        <f t="shared" si="74"/>
        <v/>
      </c>
      <c r="K1974" t="str">
        <f t="shared" si="74"/>
        <v/>
      </c>
    </row>
    <row r="1975" spans="1:11" x14ac:dyDescent="0.2">
      <c r="A1975" s="2">
        <v>27</v>
      </c>
      <c r="B1975" s="2" t="s">
        <v>24</v>
      </c>
      <c r="C1975" s="2">
        <v>8.1300000000000008</v>
      </c>
      <c r="D1975" s="2" t="s">
        <v>38</v>
      </c>
      <c r="E1975">
        <v>2016</v>
      </c>
      <c r="F1975" t="str">
        <f t="shared" si="72"/>
        <v>Profit</v>
      </c>
      <c r="H1975" t="str">
        <f t="shared" si="74"/>
        <v/>
      </c>
      <c r="I1975" t="str">
        <f t="shared" si="74"/>
        <v/>
      </c>
      <c r="J1975" t="str">
        <f t="shared" si="74"/>
        <v/>
      </c>
      <c r="K1975" t="str">
        <f t="shared" si="74"/>
        <v/>
      </c>
    </row>
    <row r="1976" spans="1:11" x14ac:dyDescent="0.2">
      <c r="A1976" s="2">
        <v>34</v>
      </c>
      <c r="B1976" s="2" t="s">
        <v>24</v>
      </c>
      <c r="C1976" s="2">
        <v>15.99</v>
      </c>
      <c r="D1976" s="2" t="s">
        <v>38</v>
      </c>
      <c r="E1976">
        <v>2016</v>
      </c>
      <c r="F1976" t="str">
        <f t="shared" si="72"/>
        <v>Profit</v>
      </c>
      <c r="H1976" t="str">
        <f t="shared" si="74"/>
        <v/>
      </c>
      <c r="I1976" t="str">
        <f t="shared" si="74"/>
        <v/>
      </c>
      <c r="J1976" t="str">
        <f t="shared" si="74"/>
        <v/>
      </c>
      <c r="K1976" t="str">
        <f t="shared" si="74"/>
        <v/>
      </c>
    </row>
    <row r="1977" spans="1:11" x14ac:dyDescent="0.2">
      <c r="A1977" s="2">
        <v>27</v>
      </c>
      <c r="B1977" s="2" t="s">
        <v>24</v>
      </c>
      <c r="C1977" s="2">
        <v>-214.52</v>
      </c>
      <c r="D1977" s="2" t="s">
        <v>38</v>
      </c>
      <c r="E1977">
        <v>2016</v>
      </c>
      <c r="F1977" t="str">
        <f t="shared" si="72"/>
        <v>Loss</v>
      </c>
      <c r="H1977" t="str">
        <f t="shared" si="74"/>
        <v/>
      </c>
      <c r="I1977" t="str">
        <f t="shared" si="74"/>
        <v/>
      </c>
      <c r="J1977" t="str">
        <f t="shared" si="74"/>
        <v/>
      </c>
      <c r="K1977" t="str">
        <f t="shared" si="74"/>
        <v/>
      </c>
    </row>
    <row r="1978" spans="1:11" x14ac:dyDescent="0.2">
      <c r="A1978" s="2">
        <v>25</v>
      </c>
      <c r="B1978" s="2" t="s">
        <v>31</v>
      </c>
      <c r="C1978" s="2">
        <v>945.97</v>
      </c>
      <c r="D1978" s="2" t="s">
        <v>38</v>
      </c>
      <c r="E1978">
        <v>2016</v>
      </c>
      <c r="F1978" t="str">
        <f t="shared" si="72"/>
        <v>Profit</v>
      </c>
      <c r="H1978" t="str">
        <f t="shared" si="74"/>
        <v/>
      </c>
      <c r="I1978" t="str">
        <f t="shared" si="74"/>
        <v/>
      </c>
      <c r="J1978" t="str">
        <f t="shared" si="74"/>
        <v/>
      </c>
      <c r="K1978" t="str">
        <f t="shared" si="74"/>
        <v/>
      </c>
    </row>
    <row r="1979" spans="1:11" x14ac:dyDescent="0.2">
      <c r="A1979" s="2">
        <v>39</v>
      </c>
      <c r="B1979" s="2" t="s">
        <v>31</v>
      </c>
      <c r="C1979" s="2">
        <v>244.81</v>
      </c>
      <c r="D1979" s="2" t="s">
        <v>29</v>
      </c>
      <c r="E1979">
        <v>2016</v>
      </c>
      <c r="F1979" t="str">
        <f t="shared" si="72"/>
        <v>Profit</v>
      </c>
      <c r="H1979" t="str">
        <f t="shared" si="74"/>
        <v/>
      </c>
      <c r="I1979" t="str">
        <f t="shared" si="74"/>
        <v/>
      </c>
      <c r="J1979" t="str">
        <f t="shared" si="74"/>
        <v/>
      </c>
      <c r="K1979" t="str">
        <f t="shared" si="74"/>
        <v/>
      </c>
    </row>
    <row r="1980" spans="1:11" x14ac:dyDescent="0.2">
      <c r="A1980" s="2">
        <v>29</v>
      </c>
      <c r="B1980" s="2" t="s">
        <v>24</v>
      </c>
      <c r="C1980" s="2">
        <v>1823.16</v>
      </c>
      <c r="D1980" s="2" t="s">
        <v>38</v>
      </c>
      <c r="E1980">
        <v>2016</v>
      </c>
      <c r="F1980" t="str">
        <f t="shared" si="72"/>
        <v>Profit</v>
      </c>
      <c r="H1980" t="str">
        <f t="shared" si="74"/>
        <v/>
      </c>
      <c r="I1980" t="str">
        <f t="shared" si="73"/>
        <v/>
      </c>
      <c r="J1980" t="str">
        <f t="shared" si="73"/>
        <v/>
      </c>
      <c r="K1980" t="str">
        <f t="shared" si="73"/>
        <v/>
      </c>
    </row>
    <row r="1981" spans="1:11" x14ac:dyDescent="0.2">
      <c r="A1981" s="2">
        <v>22</v>
      </c>
      <c r="B1981" s="2" t="s">
        <v>45</v>
      </c>
      <c r="C1981" s="2">
        <v>-110.62</v>
      </c>
      <c r="D1981" s="2" t="s">
        <v>38</v>
      </c>
      <c r="E1981">
        <v>2016</v>
      </c>
      <c r="F1981" t="str">
        <f t="shared" si="72"/>
        <v>Loss</v>
      </c>
      <c r="H1981" t="str">
        <f t="shared" si="74"/>
        <v/>
      </c>
      <c r="I1981" t="str">
        <f t="shared" si="73"/>
        <v/>
      </c>
      <c r="J1981" t="str">
        <f t="shared" si="73"/>
        <v/>
      </c>
      <c r="K1981" t="str">
        <f t="shared" si="73"/>
        <v/>
      </c>
    </row>
    <row r="1982" spans="1:11" x14ac:dyDescent="0.2">
      <c r="A1982" s="2">
        <v>44</v>
      </c>
      <c r="B1982" s="2" t="s">
        <v>24</v>
      </c>
      <c r="C1982" s="2">
        <v>-144.86000000000001</v>
      </c>
      <c r="D1982" s="2" t="s">
        <v>22</v>
      </c>
      <c r="E1982">
        <v>2016</v>
      </c>
      <c r="F1982" t="str">
        <f t="shared" si="72"/>
        <v>Loss</v>
      </c>
      <c r="H1982" t="str">
        <f t="shared" si="74"/>
        <v/>
      </c>
      <c r="I1982" t="str">
        <f t="shared" si="73"/>
        <v/>
      </c>
      <c r="J1982" t="str">
        <f t="shared" si="73"/>
        <v/>
      </c>
      <c r="K1982" t="str">
        <f t="shared" si="73"/>
        <v/>
      </c>
    </row>
    <row r="1983" spans="1:11" x14ac:dyDescent="0.2">
      <c r="A1983" s="2">
        <v>35</v>
      </c>
      <c r="B1983" s="2" t="s">
        <v>24</v>
      </c>
      <c r="C1983" s="2">
        <v>-48.85</v>
      </c>
      <c r="D1983" s="2" t="s">
        <v>22</v>
      </c>
      <c r="E1983">
        <v>2016</v>
      </c>
      <c r="F1983" t="str">
        <f t="shared" si="72"/>
        <v>Loss</v>
      </c>
      <c r="H1983" t="str">
        <f t="shared" si="74"/>
        <v/>
      </c>
      <c r="I1983" t="str">
        <f t="shared" si="73"/>
        <v/>
      </c>
      <c r="J1983" t="str">
        <f t="shared" si="73"/>
        <v/>
      </c>
      <c r="K1983" t="str">
        <f t="shared" si="73"/>
        <v/>
      </c>
    </row>
    <row r="1984" spans="1:11" x14ac:dyDescent="0.2">
      <c r="A1984" s="2">
        <v>45</v>
      </c>
      <c r="B1984" s="2" t="s">
        <v>31</v>
      </c>
      <c r="C1984" s="2">
        <v>358.04</v>
      </c>
      <c r="D1984" s="2" t="s">
        <v>38</v>
      </c>
      <c r="E1984">
        <v>2016</v>
      </c>
      <c r="F1984" t="str">
        <f t="shared" si="72"/>
        <v>Profit</v>
      </c>
      <c r="H1984" t="str">
        <f t="shared" si="74"/>
        <v/>
      </c>
      <c r="I1984" t="str">
        <f t="shared" si="73"/>
        <v/>
      </c>
      <c r="J1984" t="str">
        <f t="shared" si="73"/>
        <v/>
      </c>
      <c r="K1984" t="str">
        <f t="shared" si="73"/>
        <v/>
      </c>
    </row>
    <row r="1985" spans="1:11" x14ac:dyDescent="0.2">
      <c r="A1985" s="2">
        <v>12</v>
      </c>
      <c r="B1985" s="2" t="s">
        <v>24</v>
      </c>
      <c r="C1985" s="2">
        <v>-17.77</v>
      </c>
      <c r="D1985" s="2" t="s">
        <v>38</v>
      </c>
      <c r="E1985">
        <v>2016</v>
      </c>
      <c r="F1985" t="str">
        <f t="shared" si="72"/>
        <v>Loss</v>
      </c>
      <c r="H1985" t="str">
        <f t="shared" si="74"/>
        <v/>
      </c>
      <c r="I1985" t="str">
        <f t="shared" si="73"/>
        <v/>
      </c>
      <c r="J1985" t="str">
        <f t="shared" si="73"/>
        <v/>
      </c>
      <c r="K1985" t="str">
        <f t="shared" si="73"/>
        <v/>
      </c>
    </row>
    <row r="1986" spans="1:11" x14ac:dyDescent="0.2">
      <c r="A1986" s="2">
        <v>12</v>
      </c>
      <c r="B1986" s="2" t="s">
        <v>31</v>
      </c>
      <c r="C1986" s="2">
        <v>-73.78</v>
      </c>
      <c r="D1986" s="2" t="s">
        <v>29</v>
      </c>
      <c r="E1986">
        <v>2016</v>
      </c>
      <c r="F1986" t="str">
        <f t="shared" si="72"/>
        <v>Loss</v>
      </c>
      <c r="H1986" t="str">
        <f t="shared" si="74"/>
        <v/>
      </c>
      <c r="I1986" t="str">
        <f t="shared" si="73"/>
        <v/>
      </c>
      <c r="J1986" t="str">
        <f t="shared" si="73"/>
        <v/>
      </c>
      <c r="K1986" t="str">
        <f t="shared" si="73"/>
        <v/>
      </c>
    </row>
    <row r="1987" spans="1:11" x14ac:dyDescent="0.2">
      <c r="A1987" s="2">
        <v>50</v>
      </c>
      <c r="B1987" s="2" t="s">
        <v>24</v>
      </c>
      <c r="C1987" s="2">
        <v>724.66</v>
      </c>
      <c r="D1987" s="2" t="s">
        <v>29</v>
      </c>
      <c r="E1987">
        <v>2016</v>
      </c>
      <c r="F1987" t="str">
        <f t="shared" ref="F1987:F2050" si="75">IF(C1987&lt;0,"Loss","Profit")</f>
        <v>Profit</v>
      </c>
      <c r="H1987" t="str">
        <f t="shared" si="74"/>
        <v/>
      </c>
      <c r="I1987" t="str">
        <f t="shared" si="73"/>
        <v/>
      </c>
      <c r="J1987" t="str">
        <f t="shared" si="73"/>
        <v/>
      </c>
      <c r="K1987" t="str">
        <f t="shared" si="73"/>
        <v/>
      </c>
    </row>
    <row r="1988" spans="1:11" x14ac:dyDescent="0.2">
      <c r="A1988" s="2">
        <v>47</v>
      </c>
      <c r="B1988" s="2" t="s">
        <v>31</v>
      </c>
      <c r="C1988" s="2">
        <v>6174.04</v>
      </c>
      <c r="D1988" s="2" t="s">
        <v>29</v>
      </c>
      <c r="E1988">
        <v>2016</v>
      </c>
      <c r="F1988" t="str">
        <f t="shared" si="75"/>
        <v>Profit</v>
      </c>
      <c r="H1988" t="str">
        <f t="shared" si="74"/>
        <v/>
      </c>
      <c r="I1988" t="str">
        <f t="shared" si="73"/>
        <v/>
      </c>
      <c r="J1988" t="str">
        <f t="shared" si="73"/>
        <v/>
      </c>
      <c r="K1988" t="str">
        <f t="shared" si="73"/>
        <v/>
      </c>
    </row>
    <row r="1989" spans="1:11" x14ac:dyDescent="0.2">
      <c r="A1989" s="2">
        <v>8</v>
      </c>
      <c r="B1989" s="2" t="s">
        <v>24</v>
      </c>
      <c r="C1989" s="2">
        <v>-30.66</v>
      </c>
      <c r="D1989" s="2" t="s">
        <v>22</v>
      </c>
      <c r="E1989">
        <v>2016</v>
      </c>
      <c r="F1989" t="str">
        <f t="shared" si="75"/>
        <v>Loss</v>
      </c>
      <c r="H1989" t="str">
        <f t="shared" si="74"/>
        <v/>
      </c>
      <c r="I1989" t="str">
        <f t="shared" si="73"/>
        <v/>
      </c>
      <c r="J1989" t="str">
        <f t="shared" si="73"/>
        <v/>
      </c>
      <c r="K1989" t="str">
        <f t="shared" si="73"/>
        <v/>
      </c>
    </row>
    <row r="1990" spans="1:11" x14ac:dyDescent="0.2">
      <c r="A1990" s="2">
        <v>28</v>
      </c>
      <c r="B1990" s="2" t="s">
        <v>24</v>
      </c>
      <c r="C1990" s="2">
        <v>1709.4</v>
      </c>
      <c r="D1990" s="2" t="s">
        <v>38</v>
      </c>
      <c r="E1990">
        <v>2016</v>
      </c>
      <c r="F1990" t="str">
        <f t="shared" si="75"/>
        <v>Profit</v>
      </c>
      <c r="H1990" t="str">
        <f t="shared" si="74"/>
        <v/>
      </c>
      <c r="I1990" t="str">
        <f t="shared" si="73"/>
        <v/>
      </c>
      <c r="J1990" t="str">
        <f t="shared" si="73"/>
        <v/>
      </c>
      <c r="K1990" t="str">
        <f t="shared" si="73"/>
        <v/>
      </c>
    </row>
    <row r="1991" spans="1:11" x14ac:dyDescent="0.2">
      <c r="A1991" s="2">
        <v>3</v>
      </c>
      <c r="B1991" s="2" t="s">
        <v>24</v>
      </c>
      <c r="C1991" s="2">
        <v>-21.54</v>
      </c>
      <c r="D1991" s="2" t="s">
        <v>38</v>
      </c>
      <c r="E1991">
        <v>2016</v>
      </c>
      <c r="F1991" t="str">
        <f t="shared" si="75"/>
        <v>Loss</v>
      </c>
      <c r="H1991" t="str">
        <f t="shared" si="74"/>
        <v/>
      </c>
      <c r="I1991" t="str">
        <f t="shared" si="73"/>
        <v/>
      </c>
      <c r="J1991" t="str">
        <f t="shared" si="73"/>
        <v/>
      </c>
      <c r="K1991" t="str">
        <f t="shared" si="73"/>
        <v/>
      </c>
    </row>
    <row r="1992" spans="1:11" x14ac:dyDescent="0.2">
      <c r="A1992" s="2">
        <v>31</v>
      </c>
      <c r="B1992" s="2" t="s">
        <v>45</v>
      </c>
      <c r="C1992" s="2">
        <v>-1335.71</v>
      </c>
      <c r="D1992" s="2" t="s">
        <v>29</v>
      </c>
      <c r="E1992">
        <v>2016</v>
      </c>
      <c r="F1992" t="str">
        <f t="shared" si="75"/>
        <v>Loss</v>
      </c>
      <c r="H1992" t="str">
        <f t="shared" si="74"/>
        <v/>
      </c>
      <c r="I1992" t="str">
        <f t="shared" si="73"/>
        <v/>
      </c>
      <c r="J1992" t="str">
        <f t="shared" si="73"/>
        <v/>
      </c>
      <c r="K1992" t="str">
        <f t="shared" si="73"/>
        <v/>
      </c>
    </row>
    <row r="1993" spans="1:11" x14ac:dyDescent="0.2">
      <c r="A1993" s="2">
        <v>42</v>
      </c>
      <c r="B1993" s="2" t="s">
        <v>24</v>
      </c>
      <c r="C1993" s="2">
        <v>280.89999999999998</v>
      </c>
      <c r="D1993" s="2" t="s">
        <v>29</v>
      </c>
      <c r="E1993">
        <v>2016</v>
      </c>
      <c r="F1993" t="str">
        <f t="shared" si="75"/>
        <v>Profit</v>
      </c>
      <c r="H1993" t="str">
        <f t="shared" si="74"/>
        <v/>
      </c>
      <c r="I1993" t="str">
        <f t="shared" si="73"/>
        <v/>
      </c>
      <c r="J1993" t="str">
        <f t="shared" si="73"/>
        <v/>
      </c>
      <c r="K1993" t="str">
        <f t="shared" si="73"/>
        <v/>
      </c>
    </row>
    <row r="1994" spans="1:11" x14ac:dyDescent="0.2">
      <c r="A1994" s="2">
        <v>39</v>
      </c>
      <c r="B1994" s="2" t="s">
        <v>31</v>
      </c>
      <c r="C1994" s="2">
        <v>116.82</v>
      </c>
      <c r="D1994" s="2" t="s">
        <v>29</v>
      </c>
      <c r="E1994">
        <v>2016</v>
      </c>
      <c r="F1994" t="str">
        <f t="shared" si="75"/>
        <v>Profit</v>
      </c>
      <c r="H1994" t="str">
        <f t="shared" si="74"/>
        <v/>
      </c>
      <c r="I1994" t="str">
        <f t="shared" si="73"/>
        <v/>
      </c>
      <c r="J1994" t="str">
        <f t="shared" si="73"/>
        <v/>
      </c>
      <c r="K1994" t="str">
        <f t="shared" si="73"/>
        <v/>
      </c>
    </row>
    <row r="1995" spans="1:11" x14ac:dyDescent="0.2">
      <c r="A1995" s="2">
        <v>15</v>
      </c>
      <c r="B1995" s="2" t="s">
        <v>45</v>
      </c>
      <c r="C1995" s="2">
        <v>-290.66000000000003</v>
      </c>
      <c r="D1995" s="2" t="s">
        <v>29</v>
      </c>
      <c r="E1995">
        <v>2016</v>
      </c>
      <c r="F1995" t="str">
        <f t="shared" si="75"/>
        <v>Loss</v>
      </c>
      <c r="H1995" t="str">
        <f t="shared" si="74"/>
        <v/>
      </c>
      <c r="I1995" t="str">
        <f t="shared" si="73"/>
        <v/>
      </c>
      <c r="J1995" t="str">
        <f t="shared" si="73"/>
        <v/>
      </c>
      <c r="K1995" t="str">
        <f t="shared" si="73"/>
        <v/>
      </c>
    </row>
    <row r="1996" spans="1:11" x14ac:dyDescent="0.2">
      <c r="A1996" s="2">
        <v>28</v>
      </c>
      <c r="B1996" s="2" t="s">
        <v>24</v>
      </c>
      <c r="C1996" s="2">
        <v>552.88</v>
      </c>
      <c r="D1996" s="2" t="s">
        <v>38</v>
      </c>
      <c r="E1996">
        <v>2016</v>
      </c>
      <c r="F1996" t="str">
        <f t="shared" si="75"/>
        <v>Profit</v>
      </c>
      <c r="H1996" t="str">
        <f t="shared" si="74"/>
        <v/>
      </c>
      <c r="I1996" t="str">
        <f t="shared" si="74"/>
        <v/>
      </c>
      <c r="J1996" t="str">
        <f t="shared" si="74"/>
        <v/>
      </c>
      <c r="K1996" t="str">
        <f t="shared" si="74"/>
        <v/>
      </c>
    </row>
    <row r="1997" spans="1:11" x14ac:dyDescent="0.2">
      <c r="A1997" s="2">
        <v>30</v>
      </c>
      <c r="B1997" s="2" t="s">
        <v>31</v>
      </c>
      <c r="C1997" s="2">
        <v>658.46</v>
      </c>
      <c r="D1997" s="2" t="s">
        <v>38</v>
      </c>
      <c r="E1997">
        <v>2016</v>
      </c>
      <c r="F1997" t="str">
        <f t="shared" si="75"/>
        <v>Profit</v>
      </c>
      <c r="H1997" t="str">
        <f t="shared" si="74"/>
        <v/>
      </c>
      <c r="I1997" t="str">
        <f t="shared" si="74"/>
        <v/>
      </c>
      <c r="J1997" t="str">
        <f t="shared" si="74"/>
        <v/>
      </c>
      <c r="K1997" t="str">
        <f t="shared" si="74"/>
        <v/>
      </c>
    </row>
    <row r="1998" spans="1:11" x14ac:dyDescent="0.2">
      <c r="A1998" s="2">
        <v>43</v>
      </c>
      <c r="B1998" s="2" t="s">
        <v>24</v>
      </c>
      <c r="C1998" s="2">
        <v>-132.62</v>
      </c>
      <c r="D1998" s="2" t="s">
        <v>29</v>
      </c>
      <c r="E1998">
        <v>2016</v>
      </c>
      <c r="F1998" t="str">
        <f t="shared" si="75"/>
        <v>Loss</v>
      </c>
      <c r="H1998" t="str">
        <f t="shared" si="74"/>
        <v/>
      </c>
      <c r="I1998" t="str">
        <f t="shared" si="74"/>
        <v/>
      </c>
      <c r="J1998" t="str">
        <f t="shared" si="74"/>
        <v/>
      </c>
      <c r="K1998" t="str">
        <f t="shared" si="74"/>
        <v/>
      </c>
    </row>
    <row r="1999" spans="1:11" x14ac:dyDescent="0.2">
      <c r="A1999" s="2">
        <v>18</v>
      </c>
      <c r="B1999" s="2" t="s">
        <v>45</v>
      </c>
      <c r="C1999" s="2">
        <v>-12.51</v>
      </c>
      <c r="D1999" s="2" t="s">
        <v>29</v>
      </c>
      <c r="E1999">
        <v>2016</v>
      </c>
      <c r="F1999" t="str">
        <f t="shared" si="75"/>
        <v>Loss</v>
      </c>
      <c r="H1999" t="str">
        <f t="shared" si="74"/>
        <v/>
      </c>
      <c r="I1999" t="str">
        <f t="shared" si="74"/>
        <v/>
      </c>
      <c r="J1999" t="str">
        <f t="shared" si="74"/>
        <v/>
      </c>
      <c r="K1999" t="str">
        <f t="shared" si="74"/>
        <v/>
      </c>
    </row>
    <row r="2000" spans="1:11" x14ac:dyDescent="0.2">
      <c r="A2000" s="2">
        <v>27</v>
      </c>
      <c r="B2000" s="2" t="s">
        <v>24</v>
      </c>
      <c r="C2000" s="2">
        <v>145.55000000000001</v>
      </c>
      <c r="D2000" s="2" t="s">
        <v>29</v>
      </c>
      <c r="E2000">
        <v>2016</v>
      </c>
      <c r="F2000" t="str">
        <f t="shared" si="75"/>
        <v>Profit</v>
      </c>
      <c r="H2000" t="str">
        <f t="shared" si="74"/>
        <v/>
      </c>
      <c r="I2000" t="str">
        <f t="shared" si="74"/>
        <v/>
      </c>
      <c r="J2000" t="str">
        <f t="shared" si="74"/>
        <v/>
      </c>
      <c r="K2000" t="str">
        <f t="shared" si="74"/>
        <v/>
      </c>
    </row>
    <row r="2001" spans="1:11" x14ac:dyDescent="0.2">
      <c r="A2001" s="2">
        <v>38</v>
      </c>
      <c r="B2001" s="2" t="s">
        <v>24</v>
      </c>
      <c r="C2001" s="2">
        <v>-211.26</v>
      </c>
      <c r="D2001" s="2" t="s">
        <v>29</v>
      </c>
      <c r="E2001">
        <v>2016</v>
      </c>
      <c r="F2001" t="str">
        <f t="shared" si="75"/>
        <v>Loss</v>
      </c>
      <c r="H2001" t="str">
        <f t="shared" si="74"/>
        <v/>
      </c>
      <c r="I2001" t="str">
        <f t="shared" si="74"/>
        <v/>
      </c>
      <c r="J2001" t="str">
        <f t="shared" si="74"/>
        <v/>
      </c>
      <c r="K2001" t="str">
        <f t="shared" si="74"/>
        <v/>
      </c>
    </row>
    <row r="2002" spans="1:11" x14ac:dyDescent="0.2">
      <c r="A2002" s="2">
        <v>2</v>
      </c>
      <c r="B2002" s="2" t="s">
        <v>24</v>
      </c>
      <c r="C2002" s="2">
        <v>-0.14000000000000001</v>
      </c>
      <c r="D2002" s="2" t="s">
        <v>22</v>
      </c>
      <c r="E2002">
        <v>2016</v>
      </c>
      <c r="F2002" t="str">
        <f t="shared" si="75"/>
        <v>Loss</v>
      </c>
      <c r="H2002" t="str">
        <f t="shared" si="74"/>
        <v/>
      </c>
      <c r="I2002" t="str">
        <f t="shared" si="74"/>
        <v/>
      </c>
      <c r="J2002" t="str">
        <f t="shared" si="74"/>
        <v/>
      </c>
      <c r="K2002" t="str">
        <f t="shared" si="74"/>
        <v/>
      </c>
    </row>
    <row r="2003" spans="1:11" x14ac:dyDescent="0.2">
      <c r="A2003" s="2">
        <v>46</v>
      </c>
      <c r="B2003" s="2" t="s">
        <v>24</v>
      </c>
      <c r="C2003" s="2">
        <v>462.43</v>
      </c>
      <c r="D2003" s="2" t="s">
        <v>38</v>
      </c>
      <c r="E2003">
        <v>2016</v>
      </c>
      <c r="F2003" t="str">
        <f t="shared" si="75"/>
        <v>Profit</v>
      </c>
      <c r="H2003" t="str">
        <f t="shared" si="74"/>
        <v/>
      </c>
      <c r="I2003" t="str">
        <f t="shared" si="73"/>
        <v/>
      </c>
      <c r="J2003" t="str">
        <f t="shared" si="73"/>
        <v/>
      </c>
      <c r="K2003" t="str">
        <f t="shared" si="73"/>
        <v/>
      </c>
    </row>
    <row r="2004" spans="1:11" x14ac:dyDescent="0.2">
      <c r="A2004" s="2">
        <v>30</v>
      </c>
      <c r="B2004" s="2" t="s">
        <v>45</v>
      </c>
      <c r="C2004" s="2">
        <v>768.73</v>
      </c>
      <c r="D2004" s="2" t="s">
        <v>22</v>
      </c>
      <c r="E2004">
        <v>2016</v>
      </c>
      <c r="F2004" t="str">
        <f t="shared" si="75"/>
        <v>Profit</v>
      </c>
      <c r="H2004" t="str">
        <f t="shared" si="74"/>
        <v/>
      </c>
      <c r="I2004" t="str">
        <f t="shared" si="73"/>
        <v/>
      </c>
      <c r="J2004" t="str">
        <f t="shared" si="73"/>
        <v/>
      </c>
      <c r="K2004" t="str">
        <f t="shared" si="73"/>
        <v/>
      </c>
    </row>
    <row r="2005" spans="1:11" x14ac:dyDescent="0.2">
      <c r="A2005" s="2">
        <v>11</v>
      </c>
      <c r="B2005" s="2" t="s">
        <v>24</v>
      </c>
      <c r="C2005" s="2">
        <v>135.91999999999999</v>
      </c>
      <c r="D2005" s="2" t="s">
        <v>29</v>
      </c>
      <c r="E2005">
        <v>2016</v>
      </c>
      <c r="F2005" t="str">
        <f t="shared" si="75"/>
        <v>Profit</v>
      </c>
      <c r="H2005" t="str">
        <f t="shared" si="74"/>
        <v/>
      </c>
      <c r="I2005" t="str">
        <f t="shared" si="74"/>
        <v/>
      </c>
      <c r="J2005" t="str">
        <f t="shared" si="74"/>
        <v/>
      </c>
      <c r="K2005" t="str">
        <f t="shared" si="74"/>
        <v/>
      </c>
    </row>
    <row r="2006" spans="1:11" x14ac:dyDescent="0.2">
      <c r="A2006" s="2">
        <v>20</v>
      </c>
      <c r="B2006" s="2" t="s">
        <v>24</v>
      </c>
      <c r="C2006" s="2">
        <v>326.20999999999998</v>
      </c>
      <c r="D2006" s="2" t="s">
        <v>29</v>
      </c>
      <c r="E2006">
        <v>2016</v>
      </c>
      <c r="F2006" t="str">
        <f t="shared" si="75"/>
        <v>Profit</v>
      </c>
      <c r="H2006" t="str">
        <f t="shared" ref="H2006:K2069" si="76">IF($D2006=H$1,IF($B2006="Technology",IF($A2006&lt;11,$F2006,""),""),"")</f>
        <v/>
      </c>
      <c r="I2006" t="str">
        <f t="shared" si="76"/>
        <v/>
      </c>
      <c r="J2006" t="str">
        <f t="shared" si="76"/>
        <v/>
      </c>
      <c r="K2006" t="str">
        <f t="shared" si="76"/>
        <v/>
      </c>
    </row>
    <row r="2007" spans="1:11" x14ac:dyDescent="0.2">
      <c r="A2007" s="2">
        <v>17</v>
      </c>
      <c r="B2007" s="2" t="s">
        <v>24</v>
      </c>
      <c r="C2007" s="2">
        <v>7.52</v>
      </c>
      <c r="D2007" s="2" t="s">
        <v>38</v>
      </c>
      <c r="E2007">
        <v>2016</v>
      </c>
      <c r="F2007" t="str">
        <f t="shared" si="75"/>
        <v>Profit</v>
      </c>
      <c r="H2007" t="str">
        <f t="shared" si="76"/>
        <v/>
      </c>
      <c r="I2007" t="str">
        <f t="shared" si="76"/>
        <v/>
      </c>
      <c r="J2007" t="str">
        <f t="shared" si="76"/>
        <v/>
      </c>
      <c r="K2007" t="str">
        <f t="shared" si="76"/>
        <v/>
      </c>
    </row>
    <row r="2008" spans="1:11" x14ac:dyDescent="0.2">
      <c r="A2008" s="2">
        <v>40</v>
      </c>
      <c r="B2008" s="2" t="s">
        <v>24</v>
      </c>
      <c r="C2008" s="2">
        <v>1822.11</v>
      </c>
      <c r="D2008" s="2" t="s">
        <v>29</v>
      </c>
      <c r="E2008">
        <v>2016</v>
      </c>
      <c r="F2008" t="str">
        <f t="shared" si="75"/>
        <v>Profit</v>
      </c>
      <c r="H2008" t="str">
        <f t="shared" si="76"/>
        <v/>
      </c>
      <c r="I2008" t="str">
        <f t="shared" si="76"/>
        <v/>
      </c>
      <c r="J2008" t="str">
        <f t="shared" si="76"/>
        <v/>
      </c>
      <c r="K2008" t="str">
        <f t="shared" si="76"/>
        <v/>
      </c>
    </row>
    <row r="2009" spans="1:11" x14ac:dyDescent="0.2">
      <c r="A2009" s="2">
        <v>13</v>
      </c>
      <c r="B2009" s="2" t="s">
        <v>24</v>
      </c>
      <c r="C2009" s="2">
        <v>26.91</v>
      </c>
      <c r="D2009" s="2" t="s">
        <v>29</v>
      </c>
      <c r="E2009">
        <v>2016</v>
      </c>
      <c r="F2009" t="str">
        <f t="shared" si="75"/>
        <v>Profit</v>
      </c>
      <c r="H2009" t="str">
        <f t="shared" si="76"/>
        <v/>
      </c>
      <c r="I2009" t="str">
        <f t="shared" si="76"/>
        <v/>
      </c>
      <c r="J2009" t="str">
        <f t="shared" si="76"/>
        <v/>
      </c>
      <c r="K2009" t="str">
        <f t="shared" si="76"/>
        <v/>
      </c>
    </row>
    <row r="2010" spans="1:11" x14ac:dyDescent="0.2">
      <c r="A2010" s="2">
        <v>5</v>
      </c>
      <c r="B2010" s="2" t="s">
        <v>24</v>
      </c>
      <c r="C2010" s="2">
        <v>-4.9400000000000004</v>
      </c>
      <c r="D2010" s="2" t="s">
        <v>29</v>
      </c>
      <c r="E2010">
        <v>2016</v>
      </c>
      <c r="F2010" t="str">
        <f t="shared" si="75"/>
        <v>Loss</v>
      </c>
      <c r="H2010" t="str">
        <f t="shared" si="76"/>
        <v/>
      </c>
      <c r="I2010" t="str">
        <f t="shared" si="76"/>
        <v/>
      </c>
      <c r="J2010" t="str">
        <f t="shared" si="76"/>
        <v/>
      </c>
      <c r="K2010" t="str">
        <f t="shared" si="76"/>
        <v/>
      </c>
    </row>
    <row r="2011" spans="1:11" x14ac:dyDescent="0.2">
      <c r="A2011" s="2">
        <v>24</v>
      </c>
      <c r="B2011" s="2" t="s">
        <v>24</v>
      </c>
      <c r="C2011" s="2">
        <v>36.4</v>
      </c>
      <c r="D2011" s="2" t="s">
        <v>29</v>
      </c>
      <c r="E2011">
        <v>2016</v>
      </c>
      <c r="F2011" t="str">
        <f t="shared" si="75"/>
        <v>Profit</v>
      </c>
      <c r="H2011" t="str">
        <f t="shared" si="76"/>
        <v/>
      </c>
      <c r="I2011" t="str">
        <f t="shared" si="76"/>
        <v/>
      </c>
      <c r="J2011" t="str">
        <f t="shared" si="76"/>
        <v/>
      </c>
      <c r="K2011" t="str">
        <f t="shared" si="76"/>
        <v/>
      </c>
    </row>
    <row r="2012" spans="1:11" x14ac:dyDescent="0.2">
      <c r="A2012" s="2">
        <v>19</v>
      </c>
      <c r="B2012" s="2" t="s">
        <v>31</v>
      </c>
      <c r="C2012" s="2">
        <v>663.9</v>
      </c>
      <c r="D2012" s="2" t="s">
        <v>29</v>
      </c>
      <c r="E2012">
        <v>2016</v>
      </c>
      <c r="F2012" t="str">
        <f t="shared" si="75"/>
        <v>Profit</v>
      </c>
      <c r="H2012" t="str">
        <f t="shared" si="76"/>
        <v/>
      </c>
      <c r="I2012" t="str">
        <f t="shared" si="76"/>
        <v/>
      </c>
      <c r="J2012" t="str">
        <f t="shared" si="76"/>
        <v/>
      </c>
      <c r="K2012" t="str">
        <f t="shared" si="76"/>
        <v/>
      </c>
    </row>
    <row r="2013" spans="1:11" x14ac:dyDescent="0.2">
      <c r="A2013" s="2">
        <v>2</v>
      </c>
      <c r="B2013" s="2" t="s">
        <v>24</v>
      </c>
      <c r="C2013" s="2">
        <v>0.14000000000000001</v>
      </c>
      <c r="D2013" s="2" t="s">
        <v>22</v>
      </c>
      <c r="E2013">
        <v>2016</v>
      </c>
      <c r="F2013" t="str">
        <f t="shared" si="75"/>
        <v>Profit</v>
      </c>
      <c r="H2013" t="str">
        <f t="shared" si="76"/>
        <v/>
      </c>
      <c r="I2013" t="str">
        <f t="shared" si="76"/>
        <v/>
      </c>
      <c r="J2013" t="str">
        <f t="shared" si="76"/>
        <v/>
      </c>
      <c r="K2013" t="str">
        <f t="shared" si="76"/>
        <v/>
      </c>
    </row>
    <row r="2014" spans="1:11" x14ac:dyDescent="0.2">
      <c r="A2014" s="2">
        <v>46</v>
      </c>
      <c r="B2014" s="2" t="s">
        <v>31</v>
      </c>
      <c r="C2014" s="2">
        <v>2033.08</v>
      </c>
      <c r="D2014" s="2" t="s">
        <v>29</v>
      </c>
      <c r="E2014">
        <v>2016</v>
      </c>
      <c r="F2014" t="str">
        <f t="shared" si="75"/>
        <v>Profit</v>
      </c>
      <c r="H2014" t="str">
        <f t="shared" si="76"/>
        <v/>
      </c>
      <c r="I2014" t="str">
        <f t="shared" si="76"/>
        <v/>
      </c>
      <c r="J2014" t="str">
        <f t="shared" si="76"/>
        <v/>
      </c>
      <c r="K2014" t="str">
        <f t="shared" si="76"/>
        <v/>
      </c>
    </row>
    <row r="2015" spans="1:11" x14ac:dyDescent="0.2">
      <c r="A2015" s="2">
        <v>44</v>
      </c>
      <c r="B2015" s="2" t="s">
        <v>31</v>
      </c>
      <c r="C2015" s="2">
        <v>242.87</v>
      </c>
      <c r="D2015" s="2" t="s">
        <v>29</v>
      </c>
      <c r="E2015">
        <v>2016</v>
      </c>
      <c r="F2015" t="str">
        <f t="shared" si="75"/>
        <v>Profit</v>
      </c>
      <c r="H2015" t="str">
        <f t="shared" si="76"/>
        <v/>
      </c>
      <c r="I2015" t="str">
        <f t="shared" si="76"/>
        <v/>
      </c>
      <c r="J2015" t="str">
        <f t="shared" si="76"/>
        <v/>
      </c>
      <c r="K2015" t="str">
        <f t="shared" si="76"/>
        <v/>
      </c>
    </row>
    <row r="2016" spans="1:11" x14ac:dyDescent="0.2">
      <c r="A2016" s="2">
        <v>50</v>
      </c>
      <c r="B2016" s="2" t="s">
        <v>45</v>
      </c>
      <c r="C2016" s="2">
        <v>1908.39</v>
      </c>
      <c r="D2016" s="2" t="s">
        <v>38</v>
      </c>
      <c r="E2016">
        <v>2016</v>
      </c>
      <c r="F2016" t="str">
        <f t="shared" si="75"/>
        <v>Profit</v>
      </c>
      <c r="H2016" t="str">
        <f t="shared" si="76"/>
        <v/>
      </c>
      <c r="I2016" t="str">
        <f t="shared" si="76"/>
        <v/>
      </c>
      <c r="J2016" t="str">
        <f t="shared" si="76"/>
        <v/>
      </c>
      <c r="K2016" t="str">
        <f t="shared" si="76"/>
        <v/>
      </c>
    </row>
    <row r="2017" spans="1:11" x14ac:dyDescent="0.2">
      <c r="A2017" s="2">
        <v>15</v>
      </c>
      <c r="B2017" s="2" t="s">
        <v>31</v>
      </c>
      <c r="C2017" s="2">
        <v>-64.91</v>
      </c>
      <c r="D2017" s="2" t="s">
        <v>38</v>
      </c>
      <c r="E2017">
        <v>2016</v>
      </c>
      <c r="F2017" t="str">
        <f t="shared" si="75"/>
        <v>Loss</v>
      </c>
      <c r="H2017" t="str">
        <f t="shared" si="76"/>
        <v/>
      </c>
      <c r="I2017" t="str">
        <f t="shared" si="76"/>
        <v/>
      </c>
      <c r="J2017" t="str">
        <f t="shared" si="76"/>
        <v/>
      </c>
      <c r="K2017" t="str">
        <f t="shared" si="76"/>
        <v/>
      </c>
    </row>
    <row r="2018" spans="1:11" x14ac:dyDescent="0.2">
      <c r="A2018" s="2">
        <v>2</v>
      </c>
      <c r="B2018" s="2" t="s">
        <v>24</v>
      </c>
      <c r="C2018" s="2">
        <v>0.68</v>
      </c>
      <c r="D2018" s="2" t="s">
        <v>38</v>
      </c>
      <c r="E2018">
        <v>2016</v>
      </c>
      <c r="F2018" t="str">
        <f t="shared" si="75"/>
        <v>Profit</v>
      </c>
      <c r="H2018" t="str">
        <f t="shared" si="76"/>
        <v/>
      </c>
      <c r="I2018" t="str">
        <f t="shared" si="76"/>
        <v/>
      </c>
      <c r="J2018" t="str">
        <f t="shared" si="76"/>
        <v/>
      </c>
      <c r="K2018" t="str">
        <f t="shared" si="76"/>
        <v/>
      </c>
    </row>
    <row r="2019" spans="1:11" x14ac:dyDescent="0.2">
      <c r="A2019" s="2">
        <v>12</v>
      </c>
      <c r="B2019" s="2" t="s">
        <v>24</v>
      </c>
      <c r="C2019" s="2">
        <v>6.4</v>
      </c>
      <c r="D2019" s="2" t="s">
        <v>22</v>
      </c>
      <c r="E2019">
        <v>2016</v>
      </c>
      <c r="F2019" t="str">
        <f t="shared" si="75"/>
        <v>Profit</v>
      </c>
      <c r="H2019" t="str">
        <f t="shared" si="76"/>
        <v/>
      </c>
      <c r="I2019" t="str">
        <f t="shared" si="76"/>
        <v/>
      </c>
      <c r="J2019" t="str">
        <f t="shared" si="76"/>
        <v/>
      </c>
      <c r="K2019" t="str">
        <f t="shared" si="76"/>
        <v/>
      </c>
    </row>
    <row r="2020" spans="1:11" x14ac:dyDescent="0.2">
      <c r="A2020" s="2">
        <v>44</v>
      </c>
      <c r="B2020" s="2" t="s">
        <v>45</v>
      </c>
      <c r="C2020" s="2">
        <v>-110.14</v>
      </c>
      <c r="D2020" s="2" t="s">
        <v>22</v>
      </c>
      <c r="E2020">
        <v>2016</v>
      </c>
      <c r="F2020" t="str">
        <f t="shared" si="75"/>
        <v>Loss</v>
      </c>
      <c r="H2020" t="str">
        <f t="shared" si="76"/>
        <v/>
      </c>
      <c r="I2020" t="str">
        <f t="shared" si="76"/>
        <v/>
      </c>
      <c r="J2020" t="str">
        <f t="shared" si="76"/>
        <v/>
      </c>
      <c r="K2020" t="str">
        <f t="shared" si="76"/>
        <v/>
      </c>
    </row>
    <row r="2021" spans="1:11" x14ac:dyDescent="0.2">
      <c r="A2021" s="2">
        <v>40</v>
      </c>
      <c r="B2021" s="2" t="s">
        <v>24</v>
      </c>
      <c r="C2021" s="2">
        <v>59.86</v>
      </c>
      <c r="D2021" s="2" t="s">
        <v>66</v>
      </c>
      <c r="E2021">
        <v>2016</v>
      </c>
      <c r="F2021" t="str">
        <f t="shared" si="75"/>
        <v>Profit</v>
      </c>
      <c r="H2021" t="str">
        <f t="shared" si="76"/>
        <v/>
      </c>
      <c r="I2021" t="str">
        <f t="shared" si="76"/>
        <v/>
      </c>
      <c r="J2021" t="str">
        <f t="shared" si="76"/>
        <v/>
      </c>
      <c r="K2021" t="str">
        <f t="shared" si="76"/>
        <v/>
      </c>
    </row>
    <row r="2022" spans="1:11" x14ac:dyDescent="0.2">
      <c r="A2022" s="2">
        <v>17</v>
      </c>
      <c r="B2022" s="2" t="s">
        <v>31</v>
      </c>
      <c r="C2022" s="2">
        <v>142.99</v>
      </c>
      <c r="D2022" s="2" t="s">
        <v>38</v>
      </c>
      <c r="E2022">
        <v>2016</v>
      </c>
      <c r="F2022" t="str">
        <f t="shared" si="75"/>
        <v>Profit</v>
      </c>
      <c r="H2022" t="str">
        <f t="shared" si="76"/>
        <v/>
      </c>
      <c r="I2022" t="str">
        <f t="shared" si="76"/>
        <v/>
      </c>
      <c r="J2022" t="str">
        <f t="shared" si="76"/>
        <v/>
      </c>
      <c r="K2022" t="str">
        <f t="shared" si="76"/>
        <v/>
      </c>
    </row>
    <row r="2023" spans="1:11" x14ac:dyDescent="0.2">
      <c r="A2023" s="2">
        <v>23</v>
      </c>
      <c r="B2023" s="2" t="s">
        <v>45</v>
      </c>
      <c r="C2023" s="2">
        <v>158.19</v>
      </c>
      <c r="D2023" s="2" t="s">
        <v>38</v>
      </c>
      <c r="E2023">
        <v>2016</v>
      </c>
      <c r="F2023" t="str">
        <f t="shared" si="75"/>
        <v>Profit</v>
      </c>
      <c r="H2023" t="str">
        <f t="shared" si="76"/>
        <v/>
      </c>
      <c r="I2023" t="str">
        <f t="shared" si="76"/>
        <v/>
      </c>
      <c r="J2023" t="str">
        <f t="shared" si="76"/>
        <v/>
      </c>
      <c r="K2023" t="str">
        <f t="shared" si="76"/>
        <v/>
      </c>
    </row>
    <row r="2024" spans="1:11" x14ac:dyDescent="0.2">
      <c r="A2024" s="2">
        <v>45</v>
      </c>
      <c r="B2024" s="2" t="s">
        <v>45</v>
      </c>
      <c r="C2024" s="2">
        <v>3990.51</v>
      </c>
      <c r="D2024" s="2" t="s">
        <v>29</v>
      </c>
      <c r="E2024">
        <v>2016</v>
      </c>
      <c r="F2024" t="str">
        <f t="shared" si="75"/>
        <v>Profit</v>
      </c>
      <c r="H2024" t="str">
        <f t="shared" si="76"/>
        <v/>
      </c>
      <c r="I2024" t="str">
        <f t="shared" si="76"/>
        <v/>
      </c>
      <c r="J2024" t="str">
        <f t="shared" si="76"/>
        <v/>
      </c>
      <c r="K2024" t="str">
        <f t="shared" si="76"/>
        <v/>
      </c>
    </row>
    <row r="2025" spans="1:11" x14ac:dyDescent="0.2">
      <c r="A2025" s="2">
        <v>6</v>
      </c>
      <c r="B2025" s="2" t="s">
        <v>31</v>
      </c>
      <c r="C2025" s="2">
        <v>-52.55</v>
      </c>
      <c r="D2025" s="2" t="s">
        <v>29</v>
      </c>
      <c r="E2025">
        <v>2016</v>
      </c>
      <c r="F2025" t="str">
        <f t="shared" si="75"/>
        <v>Loss</v>
      </c>
      <c r="H2025" t="str">
        <f t="shared" si="76"/>
        <v/>
      </c>
      <c r="I2025" t="str">
        <f t="shared" si="76"/>
        <v>Loss</v>
      </c>
      <c r="J2025" t="str">
        <f t="shared" si="76"/>
        <v/>
      </c>
      <c r="K2025" t="str">
        <f t="shared" si="76"/>
        <v/>
      </c>
    </row>
    <row r="2026" spans="1:11" x14ac:dyDescent="0.2">
      <c r="A2026" s="2">
        <v>42</v>
      </c>
      <c r="B2026" s="2" t="s">
        <v>45</v>
      </c>
      <c r="C2026" s="2">
        <v>6.56</v>
      </c>
      <c r="D2026" s="2" t="s">
        <v>22</v>
      </c>
      <c r="E2026">
        <v>2016</v>
      </c>
      <c r="F2026" t="str">
        <f t="shared" si="75"/>
        <v>Profit</v>
      </c>
      <c r="H2026" t="str">
        <f t="shared" si="76"/>
        <v/>
      </c>
      <c r="I2026" t="str">
        <f t="shared" si="76"/>
        <v/>
      </c>
      <c r="J2026" t="str">
        <f t="shared" si="76"/>
        <v/>
      </c>
      <c r="K2026" t="str">
        <f t="shared" si="76"/>
        <v/>
      </c>
    </row>
    <row r="2027" spans="1:11" x14ac:dyDescent="0.2">
      <c r="A2027" s="2">
        <v>15</v>
      </c>
      <c r="B2027" s="2" t="s">
        <v>24</v>
      </c>
      <c r="C2027" s="2">
        <v>-19.510000000000002</v>
      </c>
      <c r="D2027" s="2" t="s">
        <v>22</v>
      </c>
      <c r="E2027">
        <v>2016</v>
      </c>
      <c r="F2027" t="str">
        <f t="shared" si="75"/>
        <v>Loss</v>
      </c>
      <c r="H2027" t="str">
        <f t="shared" si="76"/>
        <v/>
      </c>
      <c r="I2027" t="str">
        <f t="shared" si="76"/>
        <v/>
      </c>
      <c r="J2027" t="str">
        <f t="shared" si="76"/>
        <v/>
      </c>
      <c r="K2027" t="str">
        <f t="shared" si="76"/>
        <v/>
      </c>
    </row>
    <row r="2028" spans="1:11" x14ac:dyDescent="0.2">
      <c r="A2028" s="2">
        <v>5</v>
      </c>
      <c r="B2028" s="2" t="s">
        <v>24</v>
      </c>
      <c r="C2028" s="2">
        <v>-120.94</v>
      </c>
      <c r="D2028" s="2" t="s">
        <v>22</v>
      </c>
      <c r="E2028">
        <v>2016</v>
      </c>
      <c r="F2028" t="str">
        <f t="shared" si="75"/>
        <v>Loss</v>
      </c>
      <c r="H2028" t="str">
        <f t="shared" si="76"/>
        <v/>
      </c>
      <c r="I2028" t="str">
        <f t="shared" si="76"/>
        <v/>
      </c>
      <c r="J2028" t="str">
        <f t="shared" si="76"/>
        <v/>
      </c>
      <c r="K2028" t="str">
        <f t="shared" si="76"/>
        <v/>
      </c>
    </row>
    <row r="2029" spans="1:11" x14ac:dyDescent="0.2">
      <c r="A2029" s="2">
        <v>12</v>
      </c>
      <c r="B2029" s="2" t="s">
        <v>24</v>
      </c>
      <c r="C2029" s="2">
        <v>25.84</v>
      </c>
      <c r="D2029" s="2" t="s">
        <v>22</v>
      </c>
      <c r="E2029">
        <v>2016</v>
      </c>
      <c r="F2029" t="str">
        <f t="shared" si="75"/>
        <v>Profit</v>
      </c>
      <c r="H2029" t="str">
        <f t="shared" si="76"/>
        <v/>
      </c>
      <c r="I2029" t="str">
        <f t="shared" si="76"/>
        <v/>
      </c>
      <c r="J2029" t="str">
        <f t="shared" si="76"/>
        <v/>
      </c>
      <c r="K2029" t="str">
        <f t="shared" si="76"/>
        <v/>
      </c>
    </row>
    <row r="2030" spans="1:11" x14ac:dyDescent="0.2">
      <c r="A2030" s="2">
        <v>26</v>
      </c>
      <c r="B2030" s="2" t="s">
        <v>31</v>
      </c>
      <c r="C2030" s="2">
        <v>-89.19</v>
      </c>
      <c r="D2030" s="2" t="s">
        <v>38</v>
      </c>
      <c r="E2030">
        <v>2016</v>
      </c>
      <c r="F2030" t="str">
        <f t="shared" si="75"/>
        <v>Loss</v>
      </c>
      <c r="H2030" t="str">
        <f t="shared" si="76"/>
        <v/>
      </c>
      <c r="I2030" t="str">
        <f t="shared" si="76"/>
        <v/>
      </c>
      <c r="J2030" t="str">
        <f t="shared" si="76"/>
        <v/>
      </c>
      <c r="K2030" t="str">
        <f t="shared" si="76"/>
        <v/>
      </c>
    </row>
    <row r="2031" spans="1:11" x14ac:dyDescent="0.2">
      <c r="A2031" s="2">
        <v>47</v>
      </c>
      <c r="B2031" s="2" t="s">
        <v>24</v>
      </c>
      <c r="C2031" s="2">
        <v>-185.17</v>
      </c>
      <c r="D2031" s="2" t="s">
        <v>38</v>
      </c>
      <c r="E2031">
        <v>2016</v>
      </c>
      <c r="F2031" t="str">
        <f t="shared" si="75"/>
        <v>Loss</v>
      </c>
      <c r="H2031" t="str">
        <f t="shared" si="76"/>
        <v/>
      </c>
      <c r="I2031" t="str">
        <f t="shared" si="76"/>
        <v/>
      </c>
      <c r="J2031" t="str">
        <f t="shared" si="76"/>
        <v/>
      </c>
      <c r="K2031" t="str">
        <f t="shared" si="76"/>
        <v/>
      </c>
    </row>
    <row r="2032" spans="1:11" x14ac:dyDescent="0.2">
      <c r="A2032" s="2">
        <v>20</v>
      </c>
      <c r="B2032" s="2" t="s">
        <v>24</v>
      </c>
      <c r="C2032" s="2">
        <v>-436.04</v>
      </c>
      <c r="D2032" s="2" t="s">
        <v>29</v>
      </c>
      <c r="E2032">
        <v>2016</v>
      </c>
      <c r="F2032" t="str">
        <f t="shared" si="75"/>
        <v>Loss</v>
      </c>
      <c r="H2032" t="str">
        <f t="shared" si="76"/>
        <v/>
      </c>
      <c r="I2032" t="str">
        <f t="shared" si="76"/>
        <v/>
      </c>
      <c r="J2032" t="str">
        <f t="shared" si="76"/>
        <v/>
      </c>
      <c r="K2032" t="str">
        <f t="shared" si="76"/>
        <v/>
      </c>
    </row>
    <row r="2033" spans="1:11" x14ac:dyDescent="0.2">
      <c r="A2033" s="2">
        <v>42</v>
      </c>
      <c r="B2033" s="2" t="s">
        <v>31</v>
      </c>
      <c r="C2033" s="2">
        <v>1653.15</v>
      </c>
      <c r="D2033" s="2" t="s">
        <v>29</v>
      </c>
      <c r="E2033">
        <v>2016</v>
      </c>
      <c r="F2033" t="str">
        <f t="shared" si="75"/>
        <v>Profit</v>
      </c>
      <c r="H2033" t="str">
        <f t="shared" si="76"/>
        <v/>
      </c>
      <c r="I2033" t="str">
        <f t="shared" si="76"/>
        <v/>
      </c>
      <c r="J2033" t="str">
        <f t="shared" si="76"/>
        <v/>
      </c>
      <c r="K2033" t="str">
        <f t="shared" si="76"/>
        <v/>
      </c>
    </row>
    <row r="2034" spans="1:11" x14ac:dyDescent="0.2">
      <c r="A2034" s="2">
        <v>6</v>
      </c>
      <c r="B2034" s="2" t="s">
        <v>31</v>
      </c>
      <c r="C2034" s="2">
        <v>-142.32</v>
      </c>
      <c r="D2034" s="2" t="s">
        <v>38</v>
      </c>
      <c r="E2034">
        <v>2016</v>
      </c>
      <c r="F2034" t="str">
        <f t="shared" si="75"/>
        <v>Loss</v>
      </c>
      <c r="H2034" t="str">
        <f t="shared" si="76"/>
        <v/>
      </c>
      <c r="I2034" t="str">
        <f t="shared" si="76"/>
        <v/>
      </c>
      <c r="J2034" t="str">
        <f t="shared" si="76"/>
        <v>Loss</v>
      </c>
      <c r="K2034" t="str">
        <f t="shared" si="76"/>
        <v/>
      </c>
    </row>
    <row r="2035" spans="1:11" x14ac:dyDescent="0.2">
      <c r="A2035" s="2">
        <v>32</v>
      </c>
      <c r="B2035" s="2" t="s">
        <v>45</v>
      </c>
      <c r="C2035" s="2">
        <v>27.78</v>
      </c>
      <c r="D2035" s="2" t="s">
        <v>29</v>
      </c>
      <c r="E2035">
        <v>2016</v>
      </c>
      <c r="F2035" t="str">
        <f t="shared" si="75"/>
        <v>Profit</v>
      </c>
      <c r="H2035" t="str">
        <f t="shared" si="76"/>
        <v/>
      </c>
      <c r="I2035" t="str">
        <f t="shared" si="76"/>
        <v/>
      </c>
      <c r="J2035" t="str">
        <f t="shared" si="76"/>
        <v/>
      </c>
      <c r="K2035" t="str">
        <f t="shared" si="76"/>
        <v/>
      </c>
    </row>
    <row r="2036" spans="1:11" x14ac:dyDescent="0.2">
      <c r="A2036" s="2">
        <v>20</v>
      </c>
      <c r="B2036" s="2" t="s">
        <v>45</v>
      </c>
      <c r="C2036" s="2">
        <v>26.07</v>
      </c>
      <c r="D2036" s="2" t="s">
        <v>29</v>
      </c>
      <c r="E2036">
        <v>2016</v>
      </c>
      <c r="F2036" t="str">
        <f t="shared" si="75"/>
        <v>Profit</v>
      </c>
      <c r="H2036" t="str">
        <f t="shared" si="76"/>
        <v/>
      </c>
      <c r="I2036" t="str">
        <f t="shared" si="76"/>
        <v/>
      </c>
      <c r="J2036" t="str">
        <f t="shared" si="76"/>
        <v/>
      </c>
      <c r="K2036" t="str">
        <f t="shared" si="76"/>
        <v/>
      </c>
    </row>
    <row r="2037" spans="1:11" x14ac:dyDescent="0.2">
      <c r="A2037" s="2">
        <v>18</v>
      </c>
      <c r="B2037" s="2" t="s">
        <v>24</v>
      </c>
      <c r="C2037" s="2">
        <v>36.92</v>
      </c>
      <c r="D2037" s="2" t="s">
        <v>29</v>
      </c>
      <c r="E2037">
        <v>2016</v>
      </c>
      <c r="F2037" t="str">
        <f t="shared" si="75"/>
        <v>Profit</v>
      </c>
      <c r="H2037" t="str">
        <f t="shared" si="76"/>
        <v/>
      </c>
      <c r="I2037" t="str">
        <f t="shared" si="76"/>
        <v/>
      </c>
      <c r="J2037" t="str">
        <f t="shared" si="76"/>
        <v/>
      </c>
      <c r="K2037" t="str">
        <f t="shared" si="76"/>
        <v/>
      </c>
    </row>
    <row r="2038" spans="1:11" x14ac:dyDescent="0.2">
      <c r="A2038" s="2">
        <v>50</v>
      </c>
      <c r="B2038" s="2" t="s">
        <v>31</v>
      </c>
      <c r="C2038" s="2">
        <v>13345.66</v>
      </c>
      <c r="D2038" s="2" t="s">
        <v>29</v>
      </c>
      <c r="E2038">
        <v>2016</v>
      </c>
      <c r="F2038" t="str">
        <f t="shared" si="75"/>
        <v>Profit</v>
      </c>
      <c r="H2038" t="str">
        <f t="shared" si="76"/>
        <v/>
      </c>
      <c r="I2038" t="str">
        <f t="shared" si="76"/>
        <v/>
      </c>
      <c r="J2038" t="str">
        <f t="shared" si="76"/>
        <v/>
      </c>
      <c r="K2038" t="str">
        <f t="shared" si="76"/>
        <v/>
      </c>
    </row>
    <row r="2039" spans="1:11" x14ac:dyDescent="0.2">
      <c r="A2039" s="2">
        <v>6</v>
      </c>
      <c r="B2039" s="2" t="s">
        <v>31</v>
      </c>
      <c r="C2039" s="2">
        <v>-392.13</v>
      </c>
      <c r="D2039" s="2" t="s">
        <v>29</v>
      </c>
      <c r="E2039">
        <v>2016</v>
      </c>
      <c r="F2039" t="str">
        <f t="shared" si="75"/>
        <v>Loss</v>
      </c>
      <c r="H2039" t="str">
        <f t="shared" si="76"/>
        <v/>
      </c>
      <c r="I2039" t="str">
        <f t="shared" si="76"/>
        <v>Loss</v>
      </c>
      <c r="J2039" t="str">
        <f t="shared" si="76"/>
        <v/>
      </c>
      <c r="K2039" t="str">
        <f t="shared" si="76"/>
        <v/>
      </c>
    </row>
    <row r="2040" spans="1:11" x14ac:dyDescent="0.2">
      <c r="A2040" s="2">
        <v>44</v>
      </c>
      <c r="B2040" s="2" t="s">
        <v>45</v>
      </c>
      <c r="C2040" s="2">
        <v>623.76</v>
      </c>
      <c r="D2040" s="2" t="s">
        <v>38</v>
      </c>
      <c r="E2040">
        <v>2016</v>
      </c>
      <c r="F2040" t="str">
        <f t="shared" si="75"/>
        <v>Profit</v>
      </c>
      <c r="H2040" t="str">
        <f t="shared" si="76"/>
        <v/>
      </c>
      <c r="I2040" t="str">
        <f t="shared" si="76"/>
        <v/>
      </c>
      <c r="J2040" t="str">
        <f t="shared" si="76"/>
        <v/>
      </c>
      <c r="K2040" t="str">
        <f t="shared" si="76"/>
        <v/>
      </c>
    </row>
    <row r="2041" spans="1:11" x14ac:dyDescent="0.2">
      <c r="A2041" s="2">
        <v>4</v>
      </c>
      <c r="B2041" s="2" t="s">
        <v>24</v>
      </c>
      <c r="C2041" s="2">
        <v>2.85</v>
      </c>
      <c r="D2041" s="2" t="s">
        <v>38</v>
      </c>
      <c r="E2041">
        <v>2016</v>
      </c>
      <c r="F2041" t="str">
        <f t="shared" si="75"/>
        <v>Profit</v>
      </c>
      <c r="H2041" t="str">
        <f t="shared" si="76"/>
        <v/>
      </c>
      <c r="I2041" t="str">
        <f t="shared" si="76"/>
        <v/>
      </c>
      <c r="J2041" t="str">
        <f t="shared" si="76"/>
        <v/>
      </c>
      <c r="K2041" t="str">
        <f t="shared" si="76"/>
        <v/>
      </c>
    </row>
    <row r="2042" spans="1:11" x14ac:dyDescent="0.2">
      <c r="A2042" s="2">
        <v>24</v>
      </c>
      <c r="B2042" s="2" t="s">
        <v>24</v>
      </c>
      <c r="C2042" s="2">
        <v>-151.36000000000001</v>
      </c>
      <c r="D2042" s="2" t="s">
        <v>29</v>
      </c>
      <c r="E2042">
        <v>2016</v>
      </c>
      <c r="F2042" t="str">
        <f t="shared" si="75"/>
        <v>Loss</v>
      </c>
      <c r="H2042" t="str">
        <f t="shared" si="76"/>
        <v/>
      </c>
      <c r="I2042" t="str">
        <f t="shared" si="76"/>
        <v/>
      </c>
      <c r="J2042" t="str">
        <f t="shared" si="76"/>
        <v/>
      </c>
      <c r="K2042" t="str">
        <f t="shared" si="76"/>
        <v/>
      </c>
    </row>
    <row r="2043" spans="1:11" x14ac:dyDescent="0.2">
      <c r="A2043" s="2">
        <v>31</v>
      </c>
      <c r="B2043" s="2" t="s">
        <v>24</v>
      </c>
      <c r="C2043" s="2">
        <v>31.49</v>
      </c>
      <c r="D2043" s="2" t="s">
        <v>22</v>
      </c>
      <c r="E2043">
        <v>2016</v>
      </c>
      <c r="F2043" t="str">
        <f t="shared" si="75"/>
        <v>Profit</v>
      </c>
      <c r="H2043" t="str">
        <f t="shared" si="76"/>
        <v/>
      </c>
      <c r="I2043" t="str">
        <f t="shared" si="76"/>
        <v/>
      </c>
      <c r="J2043" t="str">
        <f t="shared" si="76"/>
        <v/>
      </c>
      <c r="K2043" t="str">
        <f t="shared" si="76"/>
        <v/>
      </c>
    </row>
    <row r="2044" spans="1:11" x14ac:dyDescent="0.2">
      <c r="A2044" s="2">
        <v>50</v>
      </c>
      <c r="B2044" s="2" t="s">
        <v>24</v>
      </c>
      <c r="C2044" s="2">
        <v>423.02</v>
      </c>
      <c r="D2044" s="2" t="s">
        <v>29</v>
      </c>
      <c r="E2044">
        <v>2016</v>
      </c>
      <c r="F2044" t="str">
        <f t="shared" si="75"/>
        <v>Profit</v>
      </c>
      <c r="H2044" t="str">
        <f t="shared" si="76"/>
        <v/>
      </c>
      <c r="I2044" t="str">
        <f t="shared" si="76"/>
        <v/>
      </c>
      <c r="J2044" t="str">
        <f t="shared" si="76"/>
        <v/>
      </c>
      <c r="K2044" t="str">
        <f t="shared" si="76"/>
        <v/>
      </c>
    </row>
    <row r="2045" spans="1:11" x14ac:dyDescent="0.2">
      <c r="A2045" s="2">
        <v>14</v>
      </c>
      <c r="B2045" s="2" t="s">
        <v>24</v>
      </c>
      <c r="C2045" s="2">
        <v>106.3</v>
      </c>
      <c r="D2045" s="2" t="s">
        <v>29</v>
      </c>
      <c r="E2045">
        <v>2016</v>
      </c>
      <c r="F2045" t="str">
        <f t="shared" si="75"/>
        <v>Profit</v>
      </c>
      <c r="H2045" t="str">
        <f t="shared" si="76"/>
        <v/>
      </c>
      <c r="I2045" t="str">
        <f t="shared" si="76"/>
        <v/>
      </c>
      <c r="J2045" t="str">
        <f t="shared" si="76"/>
        <v/>
      </c>
      <c r="K2045" t="str">
        <f t="shared" si="76"/>
        <v/>
      </c>
    </row>
    <row r="2046" spans="1:11" x14ac:dyDescent="0.2">
      <c r="A2046" s="2">
        <v>32</v>
      </c>
      <c r="B2046" s="2" t="s">
        <v>31</v>
      </c>
      <c r="C2046" s="2">
        <v>1475.7</v>
      </c>
      <c r="D2046" s="2" t="s">
        <v>38</v>
      </c>
      <c r="E2046">
        <v>2016</v>
      </c>
      <c r="F2046" t="str">
        <f t="shared" si="75"/>
        <v>Profit</v>
      </c>
      <c r="H2046" t="str">
        <f t="shared" si="76"/>
        <v/>
      </c>
      <c r="I2046" t="str">
        <f t="shared" si="76"/>
        <v/>
      </c>
      <c r="J2046" t="str">
        <f t="shared" si="76"/>
        <v/>
      </c>
      <c r="K2046" t="str">
        <f t="shared" si="76"/>
        <v/>
      </c>
    </row>
    <row r="2047" spans="1:11" x14ac:dyDescent="0.2">
      <c r="A2047" s="2">
        <v>35</v>
      </c>
      <c r="B2047" s="2" t="s">
        <v>24</v>
      </c>
      <c r="C2047" s="2">
        <v>-13.77</v>
      </c>
      <c r="D2047" s="2" t="s">
        <v>22</v>
      </c>
      <c r="E2047">
        <v>2016</v>
      </c>
      <c r="F2047" t="str">
        <f t="shared" si="75"/>
        <v>Loss</v>
      </c>
      <c r="H2047" t="str">
        <f t="shared" si="76"/>
        <v/>
      </c>
      <c r="I2047" t="str">
        <f t="shared" si="76"/>
        <v/>
      </c>
      <c r="J2047" t="str">
        <f t="shared" si="76"/>
        <v/>
      </c>
      <c r="K2047" t="str">
        <f t="shared" si="76"/>
        <v/>
      </c>
    </row>
    <row r="2048" spans="1:11" x14ac:dyDescent="0.2">
      <c r="A2048" s="2">
        <v>8</v>
      </c>
      <c r="B2048" s="2" t="s">
        <v>24</v>
      </c>
      <c r="C2048" s="2">
        <v>4.1500000000000004</v>
      </c>
      <c r="D2048" s="2" t="s">
        <v>22</v>
      </c>
      <c r="E2048">
        <v>2016</v>
      </c>
      <c r="F2048" t="str">
        <f t="shared" si="75"/>
        <v>Profit</v>
      </c>
      <c r="H2048" t="str">
        <f t="shared" si="76"/>
        <v/>
      </c>
      <c r="I2048" t="str">
        <f t="shared" si="76"/>
        <v/>
      </c>
      <c r="J2048" t="str">
        <f t="shared" si="76"/>
        <v/>
      </c>
      <c r="K2048" t="str">
        <f t="shared" si="76"/>
        <v/>
      </c>
    </row>
    <row r="2049" spans="1:11" x14ac:dyDescent="0.2">
      <c r="A2049" s="2">
        <v>2</v>
      </c>
      <c r="B2049" s="2" t="s">
        <v>31</v>
      </c>
      <c r="C2049" s="2">
        <v>-2018.68</v>
      </c>
      <c r="D2049" s="2" t="s">
        <v>38</v>
      </c>
      <c r="E2049">
        <v>2016</v>
      </c>
      <c r="F2049" t="str">
        <f t="shared" si="75"/>
        <v>Loss</v>
      </c>
      <c r="H2049" t="str">
        <f t="shared" si="76"/>
        <v/>
      </c>
      <c r="I2049" t="str">
        <f t="shared" si="76"/>
        <v/>
      </c>
      <c r="J2049" t="str">
        <f t="shared" si="76"/>
        <v>Loss</v>
      </c>
      <c r="K2049" t="str">
        <f t="shared" si="76"/>
        <v/>
      </c>
    </row>
    <row r="2050" spans="1:11" x14ac:dyDescent="0.2">
      <c r="A2050" s="2">
        <v>18</v>
      </c>
      <c r="B2050" s="2" t="s">
        <v>45</v>
      </c>
      <c r="C2050" s="2">
        <v>683.66</v>
      </c>
      <c r="D2050" s="2" t="s">
        <v>66</v>
      </c>
      <c r="E2050">
        <v>2016</v>
      </c>
      <c r="F2050" t="str">
        <f t="shared" si="75"/>
        <v>Profit</v>
      </c>
      <c r="H2050" t="str">
        <f t="shared" si="76"/>
        <v/>
      </c>
      <c r="I2050" t="str">
        <f t="shared" si="76"/>
        <v/>
      </c>
      <c r="J2050" t="str">
        <f t="shared" si="76"/>
        <v/>
      </c>
      <c r="K2050" t="str">
        <f t="shared" si="76"/>
        <v/>
      </c>
    </row>
    <row r="2051" spans="1:11" x14ac:dyDescent="0.2">
      <c r="A2051" s="2">
        <v>42</v>
      </c>
      <c r="B2051" s="2" t="s">
        <v>45</v>
      </c>
      <c r="C2051" s="2">
        <v>161.12</v>
      </c>
      <c r="D2051" s="2" t="s">
        <v>66</v>
      </c>
      <c r="E2051">
        <v>2016</v>
      </c>
      <c r="F2051" t="str">
        <f t="shared" ref="F2051:F2114" si="77">IF(C2051&lt;0,"Loss","Profit")</f>
        <v>Profit</v>
      </c>
      <c r="H2051" t="str">
        <f t="shared" si="76"/>
        <v/>
      </c>
      <c r="I2051" t="str">
        <f t="shared" si="76"/>
        <v/>
      </c>
      <c r="J2051" t="str">
        <f t="shared" si="76"/>
        <v/>
      </c>
      <c r="K2051" t="str">
        <f t="shared" si="76"/>
        <v/>
      </c>
    </row>
    <row r="2052" spans="1:11" x14ac:dyDescent="0.2">
      <c r="A2052" s="2">
        <v>42</v>
      </c>
      <c r="B2052" s="2" t="s">
        <v>24</v>
      </c>
      <c r="C2052" s="2">
        <v>4.24</v>
      </c>
      <c r="D2052" s="2" t="s">
        <v>22</v>
      </c>
      <c r="E2052">
        <v>2016</v>
      </c>
      <c r="F2052" t="str">
        <f t="shared" si="77"/>
        <v>Profit</v>
      </c>
      <c r="H2052" t="str">
        <f t="shared" si="76"/>
        <v/>
      </c>
      <c r="I2052" t="str">
        <f t="shared" si="76"/>
        <v/>
      </c>
      <c r="J2052" t="str">
        <f t="shared" si="76"/>
        <v/>
      </c>
      <c r="K2052" t="str">
        <f t="shared" si="76"/>
        <v/>
      </c>
    </row>
    <row r="2053" spans="1:11" x14ac:dyDescent="0.2">
      <c r="A2053" s="2">
        <v>21</v>
      </c>
      <c r="B2053" s="2" t="s">
        <v>31</v>
      </c>
      <c r="C2053" s="2">
        <v>-118.41</v>
      </c>
      <c r="D2053" s="2" t="s">
        <v>22</v>
      </c>
      <c r="E2053">
        <v>2016</v>
      </c>
      <c r="F2053" t="str">
        <f t="shared" si="77"/>
        <v>Loss</v>
      </c>
      <c r="H2053" t="str">
        <f t="shared" si="76"/>
        <v/>
      </c>
      <c r="I2053" t="str">
        <f t="shared" si="76"/>
        <v/>
      </c>
      <c r="J2053" t="str">
        <f t="shared" si="76"/>
        <v/>
      </c>
      <c r="K2053" t="str">
        <f t="shared" si="76"/>
        <v/>
      </c>
    </row>
    <row r="2054" spans="1:11" x14ac:dyDescent="0.2">
      <c r="A2054" s="2">
        <v>14</v>
      </c>
      <c r="B2054" s="2" t="s">
        <v>45</v>
      </c>
      <c r="C2054" s="2">
        <v>232.12</v>
      </c>
      <c r="D2054" s="2" t="s">
        <v>22</v>
      </c>
      <c r="E2054">
        <v>2016</v>
      </c>
      <c r="F2054" t="str">
        <f t="shared" si="77"/>
        <v>Profit</v>
      </c>
      <c r="H2054" t="str">
        <f t="shared" si="76"/>
        <v/>
      </c>
      <c r="I2054" t="str">
        <f t="shared" si="76"/>
        <v/>
      </c>
      <c r="J2054" t="str">
        <f t="shared" si="76"/>
        <v/>
      </c>
      <c r="K2054" t="str">
        <f t="shared" si="76"/>
        <v/>
      </c>
    </row>
    <row r="2055" spans="1:11" x14ac:dyDescent="0.2">
      <c r="A2055" s="2">
        <v>18</v>
      </c>
      <c r="B2055" s="2" t="s">
        <v>31</v>
      </c>
      <c r="C2055" s="2">
        <v>331.96</v>
      </c>
      <c r="D2055" s="2" t="s">
        <v>22</v>
      </c>
      <c r="E2055">
        <v>2016</v>
      </c>
      <c r="F2055" t="str">
        <f t="shared" si="77"/>
        <v>Profit</v>
      </c>
      <c r="H2055" t="str">
        <f t="shared" si="76"/>
        <v/>
      </c>
      <c r="I2055" t="str">
        <f t="shared" si="76"/>
        <v/>
      </c>
      <c r="J2055" t="str">
        <f t="shared" si="76"/>
        <v/>
      </c>
      <c r="K2055" t="str">
        <f t="shared" si="76"/>
        <v/>
      </c>
    </row>
    <row r="2056" spans="1:11" x14ac:dyDescent="0.2">
      <c r="A2056" s="2">
        <v>43</v>
      </c>
      <c r="B2056" s="2" t="s">
        <v>31</v>
      </c>
      <c r="C2056" s="2">
        <v>2033.76</v>
      </c>
      <c r="D2056" s="2" t="s">
        <v>22</v>
      </c>
      <c r="E2056">
        <v>2016</v>
      </c>
      <c r="F2056" t="str">
        <f t="shared" si="77"/>
        <v>Profit</v>
      </c>
      <c r="H2056" t="str">
        <f t="shared" si="76"/>
        <v/>
      </c>
      <c r="I2056" t="str">
        <f t="shared" si="76"/>
        <v/>
      </c>
      <c r="J2056" t="str">
        <f t="shared" si="76"/>
        <v/>
      </c>
      <c r="K2056" t="str">
        <f t="shared" si="76"/>
        <v/>
      </c>
    </row>
    <row r="2057" spans="1:11" x14ac:dyDescent="0.2">
      <c r="A2057" s="2">
        <v>31</v>
      </c>
      <c r="B2057" s="2" t="s">
        <v>24</v>
      </c>
      <c r="C2057" s="2">
        <v>-90.52</v>
      </c>
      <c r="D2057" s="2" t="s">
        <v>66</v>
      </c>
      <c r="E2057">
        <v>2016</v>
      </c>
      <c r="F2057" t="str">
        <f t="shared" si="77"/>
        <v>Loss</v>
      </c>
      <c r="H2057" t="str">
        <f t="shared" si="76"/>
        <v/>
      </c>
      <c r="I2057" t="str">
        <f t="shared" si="76"/>
        <v/>
      </c>
      <c r="J2057" t="str">
        <f t="shared" si="76"/>
        <v/>
      </c>
      <c r="K2057" t="str">
        <f t="shared" si="76"/>
        <v/>
      </c>
    </row>
    <row r="2058" spans="1:11" x14ac:dyDescent="0.2">
      <c r="A2058" s="2">
        <v>19</v>
      </c>
      <c r="B2058" s="2" t="s">
        <v>45</v>
      </c>
      <c r="C2058" s="2">
        <v>1198.5899999999999</v>
      </c>
      <c r="D2058" s="2" t="s">
        <v>22</v>
      </c>
      <c r="E2058">
        <v>2016</v>
      </c>
      <c r="F2058" t="str">
        <f t="shared" si="77"/>
        <v>Profit</v>
      </c>
      <c r="H2058" t="str">
        <f t="shared" si="76"/>
        <v/>
      </c>
      <c r="I2058" t="str">
        <f t="shared" si="76"/>
        <v/>
      </c>
      <c r="J2058" t="str">
        <f t="shared" si="76"/>
        <v/>
      </c>
      <c r="K2058" t="str">
        <f t="shared" si="76"/>
        <v/>
      </c>
    </row>
    <row r="2059" spans="1:11" x14ac:dyDescent="0.2">
      <c r="A2059" s="2">
        <v>32</v>
      </c>
      <c r="B2059" s="2" t="s">
        <v>24</v>
      </c>
      <c r="C2059" s="2">
        <v>36.01</v>
      </c>
      <c r="D2059" s="2" t="s">
        <v>22</v>
      </c>
      <c r="E2059">
        <v>2016</v>
      </c>
      <c r="F2059" t="str">
        <f t="shared" si="77"/>
        <v>Profit</v>
      </c>
      <c r="H2059" t="str">
        <f t="shared" si="76"/>
        <v/>
      </c>
      <c r="I2059" t="str">
        <f t="shared" si="76"/>
        <v/>
      </c>
      <c r="J2059" t="str">
        <f t="shared" si="76"/>
        <v/>
      </c>
      <c r="K2059" t="str">
        <f t="shared" si="76"/>
        <v/>
      </c>
    </row>
    <row r="2060" spans="1:11" x14ac:dyDescent="0.2">
      <c r="A2060" s="2">
        <v>44</v>
      </c>
      <c r="B2060" s="2" t="s">
        <v>31</v>
      </c>
      <c r="C2060" s="2">
        <v>8328.7900000000009</v>
      </c>
      <c r="D2060" s="2" t="s">
        <v>29</v>
      </c>
      <c r="E2060">
        <v>2016</v>
      </c>
      <c r="F2060" t="str">
        <f t="shared" si="77"/>
        <v>Profit</v>
      </c>
      <c r="H2060" t="str">
        <f t="shared" si="76"/>
        <v/>
      </c>
      <c r="I2060" t="str">
        <f t="shared" si="76"/>
        <v/>
      </c>
      <c r="J2060" t="str">
        <f t="shared" si="76"/>
        <v/>
      </c>
      <c r="K2060" t="str">
        <f t="shared" si="76"/>
        <v/>
      </c>
    </row>
    <row r="2061" spans="1:11" x14ac:dyDescent="0.2">
      <c r="A2061" s="2">
        <v>1</v>
      </c>
      <c r="B2061" s="2" t="s">
        <v>24</v>
      </c>
      <c r="C2061" s="2">
        <v>-1.2</v>
      </c>
      <c r="D2061" s="2" t="s">
        <v>29</v>
      </c>
      <c r="E2061">
        <v>2016</v>
      </c>
      <c r="F2061" t="str">
        <f t="shared" si="77"/>
        <v>Loss</v>
      </c>
      <c r="H2061" t="str">
        <f t="shared" si="76"/>
        <v/>
      </c>
      <c r="I2061" t="str">
        <f t="shared" si="76"/>
        <v/>
      </c>
      <c r="J2061" t="str">
        <f t="shared" si="76"/>
        <v/>
      </c>
      <c r="K2061" t="str">
        <f t="shared" si="76"/>
        <v/>
      </c>
    </row>
    <row r="2062" spans="1:11" x14ac:dyDescent="0.2">
      <c r="A2062" s="2">
        <v>50</v>
      </c>
      <c r="B2062" s="2" t="s">
        <v>24</v>
      </c>
      <c r="C2062" s="2">
        <v>93</v>
      </c>
      <c r="D2062" s="2" t="s">
        <v>22</v>
      </c>
      <c r="E2062">
        <v>2016</v>
      </c>
      <c r="F2062" t="str">
        <f t="shared" si="77"/>
        <v>Profit</v>
      </c>
      <c r="H2062" t="str">
        <f t="shared" si="76"/>
        <v/>
      </c>
      <c r="I2062" t="str">
        <f t="shared" si="76"/>
        <v/>
      </c>
      <c r="J2062" t="str">
        <f t="shared" si="76"/>
        <v/>
      </c>
      <c r="K2062" t="str">
        <f t="shared" si="76"/>
        <v/>
      </c>
    </row>
    <row r="2063" spans="1:11" x14ac:dyDescent="0.2">
      <c r="A2063" s="2">
        <v>46</v>
      </c>
      <c r="B2063" s="2" t="s">
        <v>24</v>
      </c>
      <c r="C2063" s="2">
        <v>41.32</v>
      </c>
      <c r="D2063" s="2" t="s">
        <v>22</v>
      </c>
      <c r="E2063">
        <v>2016</v>
      </c>
      <c r="F2063" t="str">
        <f t="shared" si="77"/>
        <v>Profit</v>
      </c>
      <c r="H2063" t="str">
        <f t="shared" si="76"/>
        <v/>
      </c>
      <c r="I2063" t="str">
        <f t="shared" si="76"/>
        <v/>
      </c>
      <c r="J2063" t="str">
        <f t="shared" si="76"/>
        <v/>
      </c>
      <c r="K2063" t="str">
        <f t="shared" si="76"/>
        <v/>
      </c>
    </row>
    <row r="2064" spans="1:11" x14ac:dyDescent="0.2">
      <c r="A2064" s="2">
        <v>12</v>
      </c>
      <c r="B2064" s="2" t="s">
        <v>24</v>
      </c>
      <c r="C2064" s="2">
        <v>1.45</v>
      </c>
      <c r="D2064" s="2" t="s">
        <v>29</v>
      </c>
      <c r="E2064">
        <v>2016</v>
      </c>
      <c r="F2064" t="str">
        <f t="shared" si="77"/>
        <v>Profit</v>
      </c>
      <c r="H2064" t="str">
        <f t="shared" si="76"/>
        <v/>
      </c>
      <c r="I2064" t="str">
        <f t="shared" si="76"/>
        <v/>
      </c>
      <c r="J2064" t="str">
        <f t="shared" si="76"/>
        <v/>
      </c>
      <c r="K2064" t="str">
        <f t="shared" si="76"/>
        <v/>
      </c>
    </row>
    <row r="2065" spans="1:11" x14ac:dyDescent="0.2">
      <c r="A2065" s="2">
        <v>37</v>
      </c>
      <c r="B2065" s="2" t="s">
        <v>24</v>
      </c>
      <c r="C2065" s="2">
        <v>-210.17</v>
      </c>
      <c r="D2065" s="2" t="s">
        <v>29</v>
      </c>
      <c r="E2065">
        <v>2016</v>
      </c>
      <c r="F2065" t="str">
        <f t="shared" si="77"/>
        <v>Loss</v>
      </c>
      <c r="H2065" t="str">
        <f t="shared" si="76"/>
        <v/>
      </c>
      <c r="I2065" t="str">
        <f t="shared" si="76"/>
        <v/>
      </c>
      <c r="J2065" t="str">
        <f t="shared" si="76"/>
        <v/>
      </c>
      <c r="K2065" t="str">
        <f t="shared" si="76"/>
        <v/>
      </c>
    </row>
    <row r="2066" spans="1:11" x14ac:dyDescent="0.2">
      <c r="A2066" s="2">
        <v>7</v>
      </c>
      <c r="B2066" s="2" t="s">
        <v>24</v>
      </c>
      <c r="C2066" s="2">
        <v>-22.91</v>
      </c>
      <c r="D2066" s="2" t="s">
        <v>29</v>
      </c>
      <c r="E2066">
        <v>2016</v>
      </c>
      <c r="F2066" t="str">
        <f t="shared" si="77"/>
        <v>Loss</v>
      </c>
      <c r="H2066" t="str">
        <f t="shared" si="76"/>
        <v/>
      </c>
      <c r="I2066" t="str">
        <f t="shared" si="76"/>
        <v/>
      </c>
      <c r="J2066" t="str">
        <f t="shared" si="76"/>
        <v/>
      </c>
      <c r="K2066" t="str">
        <f t="shared" si="76"/>
        <v/>
      </c>
    </row>
    <row r="2067" spans="1:11" x14ac:dyDescent="0.2">
      <c r="A2067" s="2">
        <v>6</v>
      </c>
      <c r="B2067" s="2" t="s">
        <v>45</v>
      </c>
      <c r="C2067" s="2">
        <v>80.7</v>
      </c>
      <c r="D2067" s="2" t="s">
        <v>66</v>
      </c>
      <c r="E2067">
        <v>2016</v>
      </c>
      <c r="F2067" t="str">
        <f t="shared" si="77"/>
        <v>Profit</v>
      </c>
      <c r="H2067" t="str">
        <f t="shared" si="76"/>
        <v/>
      </c>
      <c r="I2067" t="str">
        <f t="shared" si="76"/>
        <v/>
      </c>
      <c r="J2067" t="str">
        <f t="shared" si="76"/>
        <v/>
      </c>
      <c r="K2067" t="str">
        <f t="shared" si="76"/>
        <v/>
      </c>
    </row>
    <row r="2068" spans="1:11" x14ac:dyDescent="0.2">
      <c r="A2068" s="2">
        <v>44</v>
      </c>
      <c r="B2068" s="2" t="s">
        <v>24</v>
      </c>
      <c r="C2068" s="2">
        <v>100.92</v>
      </c>
      <c r="D2068" s="2" t="s">
        <v>29</v>
      </c>
      <c r="E2068">
        <v>2016</v>
      </c>
      <c r="F2068" t="str">
        <f t="shared" si="77"/>
        <v>Profit</v>
      </c>
      <c r="H2068" t="str">
        <f t="shared" si="76"/>
        <v/>
      </c>
      <c r="I2068" t="str">
        <f t="shared" si="76"/>
        <v/>
      </c>
      <c r="J2068" t="str">
        <f t="shared" si="76"/>
        <v/>
      </c>
      <c r="K2068" t="str">
        <f t="shared" si="76"/>
        <v/>
      </c>
    </row>
    <row r="2069" spans="1:11" x14ac:dyDescent="0.2">
      <c r="A2069" s="2">
        <v>21</v>
      </c>
      <c r="B2069" s="2" t="s">
        <v>24</v>
      </c>
      <c r="C2069" s="2">
        <v>300.33999999999997</v>
      </c>
      <c r="D2069" s="2" t="s">
        <v>29</v>
      </c>
      <c r="E2069">
        <v>2016</v>
      </c>
      <c r="F2069" t="str">
        <f t="shared" si="77"/>
        <v>Profit</v>
      </c>
      <c r="H2069" t="str">
        <f t="shared" si="76"/>
        <v/>
      </c>
      <c r="I2069" t="str">
        <f t="shared" si="76"/>
        <v/>
      </c>
      <c r="J2069" t="str">
        <f t="shared" si="76"/>
        <v/>
      </c>
      <c r="K2069" t="str">
        <f t="shared" ref="H2069:K2132" si="78">IF($D2069=K$1,IF($B2069="Technology",IF($A2069&lt;11,$F2069,""),""),"")</f>
        <v/>
      </c>
    </row>
    <row r="2070" spans="1:11" x14ac:dyDescent="0.2">
      <c r="A2070" s="2">
        <v>20</v>
      </c>
      <c r="B2070" s="2" t="s">
        <v>31</v>
      </c>
      <c r="C2070" s="2">
        <v>115.94</v>
      </c>
      <c r="D2070" s="2" t="s">
        <v>29</v>
      </c>
      <c r="E2070">
        <v>2016</v>
      </c>
      <c r="F2070" t="str">
        <f t="shared" si="77"/>
        <v>Profit</v>
      </c>
      <c r="H2070" t="str">
        <f t="shared" si="78"/>
        <v/>
      </c>
      <c r="I2070" t="str">
        <f t="shared" si="78"/>
        <v/>
      </c>
      <c r="J2070" t="str">
        <f t="shared" si="78"/>
        <v/>
      </c>
      <c r="K2070" t="str">
        <f t="shared" si="78"/>
        <v/>
      </c>
    </row>
    <row r="2071" spans="1:11" x14ac:dyDescent="0.2">
      <c r="A2071" s="2">
        <v>12</v>
      </c>
      <c r="B2071" s="2" t="s">
        <v>45</v>
      </c>
      <c r="C2071" s="2">
        <v>-26.43</v>
      </c>
      <c r="D2071" s="2" t="s">
        <v>22</v>
      </c>
      <c r="E2071">
        <v>2016</v>
      </c>
      <c r="F2071" t="str">
        <f t="shared" si="77"/>
        <v>Loss</v>
      </c>
      <c r="H2071" t="str">
        <f t="shared" si="78"/>
        <v/>
      </c>
      <c r="I2071" t="str">
        <f t="shared" si="78"/>
        <v/>
      </c>
      <c r="J2071" t="str">
        <f t="shared" si="78"/>
        <v/>
      </c>
      <c r="K2071" t="str">
        <f t="shared" si="78"/>
        <v/>
      </c>
    </row>
    <row r="2072" spans="1:11" x14ac:dyDescent="0.2">
      <c r="A2072" s="2">
        <v>35</v>
      </c>
      <c r="B2072" s="2" t="s">
        <v>31</v>
      </c>
      <c r="C2072" s="2">
        <v>6913.01</v>
      </c>
      <c r="D2072" s="2" t="s">
        <v>66</v>
      </c>
      <c r="E2072">
        <v>2016</v>
      </c>
      <c r="F2072" t="str">
        <f t="shared" si="77"/>
        <v>Profit</v>
      </c>
      <c r="H2072" t="str">
        <f t="shared" si="78"/>
        <v/>
      </c>
      <c r="I2072" t="str">
        <f t="shared" si="78"/>
        <v/>
      </c>
      <c r="J2072" t="str">
        <f t="shared" si="78"/>
        <v/>
      </c>
      <c r="K2072" t="str">
        <f t="shared" si="78"/>
        <v/>
      </c>
    </row>
    <row r="2073" spans="1:11" x14ac:dyDescent="0.2">
      <c r="A2073" s="2">
        <v>44</v>
      </c>
      <c r="B2073" s="2" t="s">
        <v>24</v>
      </c>
      <c r="C2073" s="2">
        <v>-937.1</v>
      </c>
      <c r="D2073" s="2" t="s">
        <v>66</v>
      </c>
      <c r="E2073">
        <v>2016</v>
      </c>
      <c r="F2073" t="str">
        <f t="shared" si="77"/>
        <v>Loss</v>
      </c>
      <c r="H2073" t="str">
        <f t="shared" si="78"/>
        <v/>
      </c>
      <c r="I2073" t="str">
        <f t="shared" si="78"/>
        <v/>
      </c>
      <c r="J2073" t="str">
        <f t="shared" si="78"/>
        <v/>
      </c>
      <c r="K2073" t="str">
        <f t="shared" si="78"/>
        <v/>
      </c>
    </row>
    <row r="2074" spans="1:11" x14ac:dyDescent="0.2">
      <c r="A2074" s="2">
        <v>1</v>
      </c>
      <c r="B2074" s="2" t="s">
        <v>45</v>
      </c>
      <c r="C2074" s="2">
        <v>-5.34</v>
      </c>
      <c r="D2074" s="2" t="s">
        <v>22</v>
      </c>
      <c r="E2074">
        <v>2016</v>
      </c>
      <c r="F2074" t="str">
        <f t="shared" si="77"/>
        <v>Loss</v>
      </c>
      <c r="H2074" t="str">
        <f t="shared" si="78"/>
        <v/>
      </c>
      <c r="I2074" t="str">
        <f t="shared" si="78"/>
        <v/>
      </c>
      <c r="J2074" t="str">
        <f t="shared" si="78"/>
        <v/>
      </c>
      <c r="K2074" t="str">
        <f t="shared" si="78"/>
        <v/>
      </c>
    </row>
    <row r="2075" spans="1:11" x14ac:dyDescent="0.2">
      <c r="A2075" s="2">
        <v>45</v>
      </c>
      <c r="B2075" s="2" t="s">
        <v>24</v>
      </c>
      <c r="C2075" s="2">
        <v>-72.959999999999994</v>
      </c>
      <c r="D2075" s="2" t="s">
        <v>66</v>
      </c>
      <c r="E2075">
        <v>2016</v>
      </c>
      <c r="F2075" t="str">
        <f t="shared" si="77"/>
        <v>Loss</v>
      </c>
      <c r="H2075" t="str">
        <f t="shared" si="78"/>
        <v/>
      </c>
      <c r="I2075" t="str">
        <f t="shared" si="78"/>
        <v/>
      </c>
      <c r="J2075" t="str">
        <f t="shared" si="78"/>
        <v/>
      </c>
      <c r="K2075" t="str">
        <f t="shared" si="78"/>
        <v/>
      </c>
    </row>
    <row r="2076" spans="1:11" x14ac:dyDescent="0.2">
      <c r="A2076" s="2">
        <v>47</v>
      </c>
      <c r="B2076" s="2" t="s">
        <v>24</v>
      </c>
      <c r="C2076" s="2">
        <v>57.22</v>
      </c>
      <c r="D2076" s="2" t="s">
        <v>66</v>
      </c>
      <c r="E2076">
        <v>2016</v>
      </c>
      <c r="F2076" t="str">
        <f t="shared" si="77"/>
        <v>Profit</v>
      </c>
      <c r="H2076" t="str">
        <f t="shared" si="78"/>
        <v/>
      </c>
      <c r="I2076" t="str">
        <f t="shared" si="78"/>
        <v/>
      </c>
      <c r="J2076" t="str">
        <f t="shared" si="78"/>
        <v/>
      </c>
      <c r="K2076" t="str">
        <f t="shared" si="78"/>
        <v/>
      </c>
    </row>
    <row r="2077" spans="1:11" x14ac:dyDescent="0.2">
      <c r="A2077" s="2">
        <v>6</v>
      </c>
      <c r="B2077" s="2" t="s">
        <v>24</v>
      </c>
      <c r="C2077" s="2">
        <v>585.54999999999995</v>
      </c>
      <c r="D2077" s="2" t="s">
        <v>22</v>
      </c>
      <c r="E2077">
        <v>2016</v>
      </c>
      <c r="F2077" t="str">
        <f t="shared" si="77"/>
        <v>Profit</v>
      </c>
      <c r="H2077" t="str">
        <f t="shared" si="78"/>
        <v/>
      </c>
      <c r="I2077" t="str">
        <f t="shared" si="78"/>
        <v/>
      </c>
      <c r="J2077" t="str">
        <f t="shared" si="78"/>
        <v/>
      </c>
      <c r="K2077" t="str">
        <f t="shared" si="78"/>
        <v/>
      </c>
    </row>
    <row r="2078" spans="1:11" x14ac:dyDescent="0.2">
      <c r="A2078" s="2">
        <v>42</v>
      </c>
      <c r="B2078" s="2" t="s">
        <v>45</v>
      </c>
      <c r="C2078" s="2">
        <v>336.03</v>
      </c>
      <c r="D2078" s="2" t="s">
        <v>22</v>
      </c>
      <c r="E2078">
        <v>2016</v>
      </c>
      <c r="F2078" t="str">
        <f t="shared" si="77"/>
        <v>Profit</v>
      </c>
      <c r="H2078" t="str">
        <f t="shared" si="78"/>
        <v/>
      </c>
      <c r="I2078" t="str">
        <f t="shared" si="78"/>
        <v/>
      </c>
      <c r="J2078" t="str">
        <f t="shared" si="78"/>
        <v/>
      </c>
      <c r="K2078" t="str">
        <f t="shared" si="78"/>
        <v/>
      </c>
    </row>
    <row r="2079" spans="1:11" x14ac:dyDescent="0.2">
      <c r="A2079" s="2">
        <v>7</v>
      </c>
      <c r="B2079" s="2" t="s">
        <v>24</v>
      </c>
      <c r="C2079" s="2">
        <v>11.28</v>
      </c>
      <c r="D2079" s="2" t="s">
        <v>38</v>
      </c>
      <c r="E2079">
        <v>2016</v>
      </c>
      <c r="F2079" t="str">
        <f t="shared" si="77"/>
        <v>Profit</v>
      </c>
      <c r="H2079" t="str">
        <f t="shared" si="78"/>
        <v/>
      </c>
      <c r="I2079" t="str">
        <f t="shared" si="78"/>
        <v/>
      </c>
      <c r="J2079" t="str">
        <f t="shared" si="78"/>
        <v/>
      </c>
      <c r="K2079" t="str">
        <f t="shared" si="78"/>
        <v/>
      </c>
    </row>
    <row r="2080" spans="1:11" x14ac:dyDescent="0.2">
      <c r="A2080" s="2">
        <v>9</v>
      </c>
      <c r="B2080" s="2" t="s">
        <v>24</v>
      </c>
      <c r="C2080" s="2">
        <v>-37.21</v>
      </c>
      <c r="D2080" s="2" t="s">
        <v>29</v>
      </c>
      <c r="E2080">
        <v>2016</v>
      </c>
      <c r="F2080" t="str">
        <f t="shared" si="77"/>
        <v>Loss</v>
      </c>
      <c r="H2080" t="str">
        <f t="shared" si="78"/>
        <v/>
      </c>
      <c r="I2080" t="str">
        <f t="shared" si="78"/>
        <v/>
      </c>
      <c r="J2080" t="str">
        <f t="shared" si="78"/>
        <v/>
      </c>
      <c r="K2080" t="str">
        <f t="shared" si="78"/>
        <v/>
      </c>
    </row>
    <row r="2081" spans="1:11" x14ac:dyDescent="0.2">
      <c r="A2081" s="2">
        <v>32</v>
      </c>
      <c r="B2081" s="2" t="s">
        <v>24</v>
      </c>
      <c r="C2081" s="2">
        <v>-23.28</v>
      </c>
      <c r="D2081" s="2" t="s">
        <v>38</v>
      </c>
      <c r="E2081">
        <v>2016</v>
      </c>
      <c r="F2081" t="str">
        <f t="shared" si="77"/>
        <v>Loss</v>
      </c>
      <c r="H2081" t="str">
        <f t="shared" si="78"/>
        <v/>
      </c>
      <c r="I2081" t="str">
        <f t="shared" si="78"/>
        <v/>
      </c>
      <c r="J2081" t="str">
        <f t="shared" si="78"/>
        <v/>
      </c>
      <c r="K2081" t="str">
        <f t="shared" si="78"/>
        <v/>
      </c>
    </row>
    <row r="2082" spans="1:11" x14ac:dyDescent="0.2">
      <c r="A2082" s="2">
        <v>4</v>
      </c>
      <c r="B2082" s="2" t="s">
        <v>45</v>
      </c>
      <c r="C2082" s="2">
        <v>19.59</v>
      </c>
      <c r="D2082" s="2" t="s">
        <v>38</v>
      </c>
      <c r="E2082">
        <v>2016</v>
      </c>
      <c r="F2082" t="str">
        <f t="shared" si="77"/>
        <v>Profit</v>
      </c>
      <c r="H2082" t="str">
        <f t="shared" si="78"/>
        <v/>
      </c>
      <c r="I2082" t="str">
        <f t="shared" si="78"/>
        <v/>
      </c>
      <c r="J2082" t="str">
        <f t="shared" si="78"/>
        <v/>
      </c>
      <c r="K2082" t="str">
        <f t="shared" si="78"/>
        <v/>
      </c>
    </row>
    <row r="2083" spans="1:11" x14ac:dyDescent="0.2">
      <c r="A2083" s="2">
        <v>14</v>
      </c>
      <c r="B2083" s="2" t="s">
        <v>24</v>
      </c>
      <c r="C2083" s="2">
        <v>-611.41</v>
      </c>
      <c r="D2083" s="2" t="s">
        <v>38</v>
      </c>
      <c r="E2083">
        <v>2016</v>
      </c>
      <c r="F2083" t="str">
        <f t="shared" si="77"/>
        <v>Loss</v>
      </c>
      <c r="H2083" t="str">
        <f t="shared" si="78"/>
        <v/>
      </c>
      <c r="I2083" t="str">
        <f t="shared" si="78"/>
        <v/>
      </c>
      <c r="J2083" t="str">
        <f t="shared" si="78"/>
        <v/>
      </c>
      <c r="K2083" t="str">
        <f t="shared" si="78"/>
        <v/>
      </c>
    </row>
    <row r="2084" spans="1:11" x14ac:dyDescent="0.2">
      <c r="A2084" s="2">
        <v>4</v>
      </c>
      <c r="B2084" s="2" t="s">
        <v>24</v>
      </c>
      <c r="C2084" s="2">
        <v>3.41</v>
      </c>
      <c r="D2084" s="2" t="s">
        <v>38</v>
      </c>
      <c r="E2084">
        <v>2016</v>
      </c>
      <c r="F2084" t="str">
        <f t="shared" si="77"/>
        <v>Profit</v>
      </c>
      <c r="H2084" t="str">
        <f t="shared" si="78"/>
        <v/>
      </c>
      <c r="I2084" t="str">
        <f t="shared" si="78"/>
        <v/>
      </c>
      <c r="J2084" t="str">
        <f t="shared" si="78"/>
        <v/>
      </c>
      <c r="K2084" t="str">
        <f t="shared" si="78"/>
        <v/>
      </c>
    </row>
    <row r="2085" spans="1:11" x14ac:dyDescent="0.2">
      <c r="A2085" s="2">
        <v>46</v>
      </c>
      <c r="B2085" s="2" t="s">
        <v>24</v>
      </c>
      <c r="C2085" s="2">
        <v>-20.48</v>
      </c>
      <c r="D2085" s="2" t="s">
        <v>38</v>
      </c>
      <c r="E2085">
        <v>2016</v>
      </c>
      <c r="F2085" t="str">
        <f t="shared" si="77"/>
        <v>Loss</v>
      </c>
      <c r="H2085" t="str">
        <f t="shared" si="78"/>
        <v/>
      </c>
      <c r="I2085" t="str">
        <f t="shared" si="78"/>
        <v/>
      </c>
      <c r="J2085" t="str">
        <f t="shared" si="78"/>
        <v/>
      </c>
      <c r="K2085" t="str">
        <f t="shared" si="78"/>
        <v/>
      </c>
    </row>
    <row r="2086" spans="1:11" x14ac:dyDescent="0.2">
      <c r="A2086" s="2">
        <v>24</v>
      </c>
      <c r="B2086" s="2" t="s">
        <v>45</v>
      </c>
      <c r="C2086" s="2">
        <v>544.94000000000005</v>
      </c>
      <c r="D2086" s="2" t="s">
        <v>22</v>
      </c>
      <c r="E2086">
        <v>2016</v>
      </c>
      <c r="F2086" t="str">
        <f t="shared" si="77"/>
        <v>Profit</v>
      </c>
      <c r="H2086" t="str">
        <f t="shared" si="78"/>
        <v/>
      </c>
      <c r="I2086" t="str">
        <f t="shared" si="78"/>
        <v/>
      </c>
      <c r="J2086" t="str">
        <f t="shared" si="78"/>
        <v/>
      </c>
      <c r="K2086" t="str">
        <f t="shared" si="78"/>
        <v/>
      </c>
    </row>
    <row r="2087" spans="1:11" x14ac:dyDescent="0.2">
      <c r="A2087" s="2">
        <v>26</v>
      </c>
      <c r="B2087" s="2" t="s">
        <v>31</v>
      </c>
      <c r="C2087" s="2">
        <v>39.82</v>
      </c>
      <c r="D2087" s="2" t="s">
        <v>29</v>
      </c>
      <c r="E2087">
        <v>2016</v>
      </c>
      <c r="F2087" t="str">
        <f t="shared" si="77"/>
        <v>Profit</v>
      </c>
      <c r="H2087" t="str">
        <f t="shared" si="78"/>
        <v/>
      </c>
      <c r="I2087" t="str">
        <f t="shared" si="78"/>
        <v/>
      </c>
      <c r="J2087" t="str">
        <f t="shared" si="78"/>
        <v/>
      </c>
      <c r="K2087" t="str">
        <f t="shared" si="78"/>
        <v/>
      </c>
    </row>
    <row r="2088" spans="1:11" x14ac:dyDescent="0.2">
      <c r="A2088" s="2">
        <v>21</v>
      </c>
      <c r="B2088" s="2" t="s">
        <v>31</v>
      </c>
      <c r="C2088" s="2">
        <v>143.26</v>
      </c>
      <c r="D2088" s="2" t="s">
        <v>29</v>
      </c>
      <c r="E2088">
        <v>2016</v>
      </c>
      <c r="F2088" t="str">
        <f t="shared" si="77"/>
        <v>Profit</v>
      </c>
      <c r="H2088" t="str">
        <f t="shared" si="78"/>
        <v/>
      </c>
      <c r="I2088" t="str">
        <f t="shared" si="78"/>
        <v/>
      </c>
      <c r="J2088" t="str">
        <f t="shared" si="78"/>
        <v/>
      </c>
      <c r="K2088" t="str">
        <f t="shared" si="78"/>
        <v/>
      </c>
    </row>
    <row r="2089" spans="1:11" x14ac:dyDescent="0.2">
      <c r="A2089" s="2">
        <v>23</v>
      </c>
      <c r="B2089" s="2" t="s">
        <v>24</v>
      </c>
      <c r="C2089" s="2">
        <v>38.619999999999997</v>
      </c>
      <c r="D2089" s="2" t="s">
        <v>29</v>
      </c>
      <c r="E2089">
        <v>2016</v>
      </c>
      <c r="F2089" t="str">
        <f t="shared" si="77"/>
        <v>Profit</v>
      </c>
      <c r="H2089" t="str">
        <f t="shared" si="78"/>
        <v/>
      </c>
      <c r="I2089" t="str">
        <f t="shared" si="78"/>
        <v/>
      </c>
      <c r="J2089" t="str">
        <f t="shared" si="78"/>
        <v/>
      </c>
      <c r="K2089" t="str">
        <f t="shared" si="78"/>
        <v/>
      </c>
    </row>
    <row r="2090" spans="1:11" x14ac:dyDescent="0.2">
      <c r="A2090" s="2">
        <v>20</v>
      </c>
      <c r="B2090" s="2" t="s">
        <v>24</v>
      </c>
      <c r="C2090" s="2">
        <v>-603.69000000000005</v>
      </c>
      <c r="D2090" s="2" t="s">
        <v>38</v>
      </c>
      <c r="E2090">
        <v>2016</v>
      </c>
      <c r="F2090" t="str">
        <f t="shared" si="77"/>
        <v>Loss</v>
      </c>
      <c r="H2090" t="str">
        <f t="shared" si="78"/>
        <v/>
      </c>
      <c r="I2090" t="str">
        <f t="shared" si="78"/>
        <v/>
      </c>
      <c r="J2090" t="str">
        <f t="shared" si="78"/>
        <v/>
      </c>
      <c r="K2090" t="str">
        <f t="shared" si="78"/>
        <v/>
      </c>
    </row>
    <row r="2091" spans="1:11" x14ac:dyDescent="0.2">
      <c r="A2091" s="2">
        <v>31</v>
      </c>
      <c r="B2091" s="2" t="s">
        <v>45</v>
      </c>
      <c r="C2091" s="2">
        <v>-22.39</v>
      </c>
      <c r="D2091" s="2" t="s">
        <v>38</v>
      </c>
      <c r="E2091">
        <v>2016</v>
      </c>
      <c r="F2091" t="str">
        <f t="shared" si="77"/>
        <v>Loss</v>
      </c>
      <c r="H2091" t="str">
        <f t="shared" si="78"/>
        <v/>
      </c>
      <c r="I2091" t="str">
        <f t="shared" si="78"/>
        <v/>
      </c>
      <c r="J2091" t="str">
        <f t="shared" si="78"/>
        <v/>
      </c>
      <c r="K2091" t="str">
        <f t="shared" si="78"/>
        <v/>
      </c>
    </row>
    <row r="2092" spans="1:11" x14ac:dyDescent="0.2">
      <c r="A2092" s="2">
        <v>3</v>
      </c>
      <c r="B2092" s="2" t="s">
        <v>45</v>
      </c>
      <c r="C2092" s="2">
        <v>34.04</v>
      </c>
      <c r="D2092" s="2" t="s">
        <v>29</v>
      </c>
      <c r="E2092">
        <v>2016</v>
      </c>
      <c r="F2092" t="str">
        <f t="shared" si="77"/>
        <v>Profit</v>
      </c>
      <c r="H2092" t="str">
        <f t="shared" si="78"/>
        <v/>
      </c>
      <c r="I2092" t="str">
        <f t="shared" si="78"/>
        <v/>
      </c>
      <c r="J2092" t="str">
        <f t="shared" si="78"/>
        <v/>
      </c>
      <c r="K2092" t="str">
        <f t="shared" si="78"/>
        <v/>
      </c>
    </row>
    <row r="2093" spans="1:11" x14ac:dyDescent="0.2">
      <c r="A2093" s="2">
        <v>24</v>
      </c>
      <c r="B2093" s="2" t="s">
        <v>24</v>
      </c>
      <c r="C2093" s="2">
        <v>-19.600000000000001</v>
      </c>
      <c r="D2093" s="2" t="s">
        <v>29</v>
      </c>
      <c r="E2093">
        <v>2016</v>
      </c>
      <c r="F2093" t="str">
        <f t="shared" si="77"/>
        <v>Loss</v>
      </c>
      <c r="H2093" t="str">
        <f t="shared" si="78"/>
        <v/>
      </c>
      <c r="I2093" t="str">
        <f t="shared" si="78"/>
        <v/>
      </c>
      <c r="J2093" t="str">
        <f t="shared" si="78"/>
        <v/>
      </c>
      <c r="K2093" t="str">
        <f t="shared" si="78"/>
        <v/>
      </c>
    </row>
    <row r="2094" spans="1:11" x14ac:dyDescent="0.2">
      <c r="A2094" s="2">
        <v>21</v>
      </c>
      <c r="B2094" s="2" t="s">
        <v>24</v>
      </c>
      <c r="C2094" s="2">
        <v>-1.45</v>
      </c>
      <c r="D2094" s="2" t="s">
        <v>38</v>
      </c>
      <c r="E2094">
        <v>2016</v>
      </c>
      <c r="F2094" t="str">
        <f t="shared" si="77"/>
        <v>Loss</v>
      </c>
      <c r="H2094" t="str">
        <f t="shared" si="78"/>
        <v/>
      </c>
      <c r="I2094" t="str">
        <f t="shared" si="78"/>
        <v/>
      </c>
      <c r="J2094" t="str">
        <f t="shared" si="78"/>
        <v/>
      </c>
      <c r="K2094" t="str">
        <f t="shared" si="78"/>
        <v/>
      </c>
    </row>
    <row r="2095" spans="1:11" x14ac:dyDescent="0.2">
      <c r="A2095" s="2">
        <v>13</v>
      </c>
      <c r="B2095" s="2" t="s">
        <v>24</v>
      </c>
      <c r="C2095" s="2">
        <v>73.38</v>
      </c>
      <c r="D2095" s="2" t="s">
        <v>29</v>
      </c>
      <c r="E2095">
        <v>2016</v>
      </c>
      <c r="F2095" t="str">
        <f t="shared" si="77"/>
        <v>Profit</v>
      </c>
      <c r="H2095" t="str">
        <f t="shared" si="78"/>
        <v/>
      </c>
      <c r="I2095" t="str">
        <f t="shared" si="78"/>
        <v/>
      </c>
      <c r="J2095" t="str">
        <f t="shared" si="78"/>
        <v/>
      </c>
      <c r="K2095" t="str">
        <f t="shared" si="78"/>
        <v/>
      </c>
    </row>
    <row r="2096" spans="1:11" x14ac:dyDescent="0.2">
      <c r="A2096" s="2">
        <v>16</v>
      </c>
      <c r="B2096" s="2" t="s">
        <v>24</v>
      </c>
      <c r="C2096" s="2">
        <v>6.47</v>
      </c>
      <c r="D2096" s="2" t="s">
        <v>29</v>
      </c>
      <c r="E2096">
        <v>2016</v>
      </c>
      <c r="F2096" t="str">
        <f t="shared" si="77"/>
        <v>Profit</v>
      </c>
      <c r="H2096" t="str">
        <f t="shared" si="78"/>
        <v/>
      </c>
      <c r="I2096" t="str">
        <f t="shared" si="78"/>
        <v/>
      </c>
      <c r="J2096" t="str">
        <f t="shared" si="78"/>
        <v/>
      </c>
      <c r="K2096" t="str">
        <f t="shared" si="78"/>
        <v/>
      </c>
    </row>
    <row r="2097" spans="1:11" x14ac:dyDescent="0.2">
      <c r="A2097" s="2">
        <v>30</v>
      </c>
      <c r="B2097" s="2" t="s">
        <v>24</v>
      </c>
      <c r="C2097" s="2">
        <v>-113.68</v>
      </c>
      <c r="D2097" s="2" t="s">
        <v>66</v>
      </c>
      <c r="E2097">
        <v>2016</v>
      </c>
      <c r="F2097" t="str">
        <f t="shared" si="77"/>
        <v>Loss</v>
      </c>
      <c r="H2097" t="str">
        <f t="shared" si="78"/>
        <v/>
      </c>
      <c r="I2097" t="str">
        <f t="shared" si="78"/>
        <v/>
      </c>
      <c r="J2097" t="str">
        <f t="shared" si="78"/>
        <v/>
      </c>
      <c r="K2097" t="str">
        <f t="shared" si="78"/>
        <v/>
      </c>
    </row>
    <row r="2098" spans="1:11" x14ac:dyDescent="0.2">
      <c r="A2098" s="2">
        <v>23</v>
      </c>
      <c r="B2098" s="2" t="s">
        <v>24</v>
      </c>
      <c r="C2098" s="2">
        <v>48.75</v>
      </c>
      <c r="D2098" s="2" t="s">
        <v>66</v>
      </c>
      <c r="E2098">
        <v>2016</v>
      </c>
      <c r="F2098" t="str">
        <f t="shared" si="77"/>
        <v>Profit</v>
      </c>
      <c r="H2098" t="str">
        <f t="shared" si="78"/>
        <v/>
      </c>
      <c r="I2098" t="str">
        <f t="shared" si="78"/>
        <v/>
      </c>
      <c r="J2098" t="str">
        <f t="shared" si="78"/>
        <v/>
      </c>
      <c r="K2098" t="str">
        <f t="shared" si="78"/>
        <v/>
      </c>
    </row>
    <row r="2099" spans="1:11" x14ac:dyDescent="0.2">
      <c r="A2099" s="2">
        <v>37</v>
      </c>
      <c r="B2099" s="2" t="s">
        <v>24</v>
      </c>
      <c r="C2099" s="2">
        <v>550.89</v>
      </c>
      <c r="D2099" s="2" t="s">
        <v>66</v>
      </c>
      <c r="E2099">
        <v>2016</v>
      </c>
      <c r="F2099" t="str">
        <f t="shared" si="77"/>
        <v>Profit</v>
      </c>
      <c r="H2099" t="str">
        <f t="shared" si="78"/>
        <v/>
      </c>
      <c r="I2099" t="str">
        <f t="shared" si="78"/>
        <v/>
      </c>
      <c r="J2099" t="str">
        <f t="shared" si="78"/>
        <v/>
      </c>
      <c r="K2099" t="str">
        <f t="shared" si="78"/>
        <v/>
      </c>
    </row>
    <row r="2100" spans="1:11" x14ac:dyDescent="0.2">
      <c r="A2100" s="2">
        <v>45</v>
      </c>
      <c r="B2100" s="2" t="s">
        <v>31</v>
      </c>
      <c r="C2100" s="2">
        <v>1054.8499999999999</v>
      </c>
      <c r="D2100" s="2" t="s">
        <v>38</v>
      </c>
      <c r="E2100">
        <v>2016</v>
      </c>
      <c r="F2100" t="str">
        <f t="shared" si="77"/>
        <v>Profit</v>
      </c>
      <c r="H2100" t="str">
        <f t="shared" si="78"/>
        <v/>
      </c>
      <c r="I2100" t="str">
        <f t="shared" si="78"/>
        <v/>
      </c>
      <c r="J2100" t="str">
        <f t="shared" si="78"/>
        <v/>
      </c>
      <c r="K2100" t="str">
        <f t="shared" si="78"/>
        <v/>
      </c>
    </row>
    <row r="2101" spans="1:11" x14ac:dyDescent="0.2">
      <c r="A2101" s="2">
        <v>45</v>
      </c>
      <c r="B2101" s="2" t="s">
        <v>45</v>
      </c>
      <c r="C2101" s="2">
        <v>-1357.72</v>
      </c>
      <c r="D2101" s="2" t="s">
        <v>38</v>
      </c>
      <c r="E2101">
        <v>2016</v>
      </c>
      <c r="F2101" t="str">
        <f t="shared" si="77"/>
        <v>Loss</v>
      </c>
      <c r="H2101" t="str">
        <f t="shared" si="78"/>
        <v/>
      </c>
      <c r="I2101" t="str">
        <f t="shared" si="78"/>
        <v/>
      </c>
      <c r="J2101" t="str">
        <f t="shared" si="78"/>
        <v/>
      </c>
      <c r="K2101" t="str">
        <f t="shared" si="78"/>
        <v/>
      </c>
    </row>
    <row r="2102" spans="1:11" x14ac:dyDescent="0.2">
      <c r="A2102" s="2">
        <v>12</v>
      </c>
      <c r="B2102" s="2" t="s">
        <v>24</v>
      </c>
      <c r="C2102" s="2">
        <v>-13.05</v>
      </c>
      <c r="D2102" s="2" t="s">
        <v>38</v>
      </c>
      <c r="E2102">
        <v>2016</v>
      </c>
      <c r="F2102" t="str">
        <f t="shared" si="77"/>
        <v>Loss</v>
      </c>
      <c r="H2102" t="str">
        <f t="shared" si="78"/>
        <v/>
      </c>
      <c r="I2102" t="str">
        <f t="shared" si="78"/>
        <v/>
      </c>
      <c r="J2102" t="str">
        <f t="shared" si="78"/>
        <v/>
      </c>
      <c r="K2102" t="str">
        <f t="shared" si="78"/>
        <v/>
      </c>
    </row>
    <row r="2103" spans="1:11" x14ac:dyDescent="0.2">
      <c r="A2103" s="2">
        <v>38</v>
      </c>
      <c r="B2103" s="2" t="s">
        <v>31</v>
      </c>
      <c r="C2103" s="2">
        <v>1063.29</v>
      </c>
      <c r="D2103" s="2" t="s">
        <v>38</v>
      </c>
      <c r="E2103">
        <v>2016</v>
      </c>
      <c r="F2103" t="str">
        <f t="shared" si="77"/>
        <v>Profit</v>
      </c>
      <c r="H2103" t="str">
        <f t="shared" si="78"/>
        <v/>
      </c>
      <c r="I2103" t="str">
        <f t="shared" si="78"/>
        <v/>
      </c>
      <c r="J2103" t="str">
        <f t="shared" si="78"/>
        <v/>
      </c>
      <c r="K2103" t="str">
        <f t="shared" si="78"/>
        <v/>
      </c>
    </row>
    <row r="2104" spans="1:11" x14ac:dyDescent="0.2">
      <c r="A2104" s="2">
        <v>36</v>
      </c>
      <c r="B2104" s="2" t="s">
        <v>45</v>
      </c>
      <c r="C2104" s="2">
        <v>-1409.01</v>
      </c>
      <c r="D2104" s="2" t="s">
        <v>66</v>
      </c>
      <c r="E2104">
        <v>2016</v>
      </c>
      <c r="F2104" t="str">
        <f t="shared" si="77"/>
        <v>Loss</v>
      </c>
      <c r="H2104" t="str">
        <f t="shared" si="78"/>
        <v/>
      </c>
      <c r="I2104" t="str">
        <f t="shared" si="78"/>
        <v/>
      </c>
      <c r="J2104" t="str">
        <f t="shared" si="78"/>
        <v/>
      </c>
      <c r="K2104" t="str">
        <f t="shared" si="78"/>
        <v/>
      </c>
    </row>
    <row r="2105" spans="1:11" x14ac:dyDescent="0.2">
      <c r="A2105" s="2">
        <v>36</v>
      </c>
      <c r="B2105" s="2" t="s">
        <v>45</v>
      </c>
      <c r="C2105" s="2">
        <v>956.08</v>
      </c>
      <c r="D2105" s="2" t="s">
        <v>66</v>
      </c>
      <c r="E2105">
        <v>2016</v>
      </c>
      <c r="F2105" t="str">
        <f t="shared" si="77"/>
        <v>Profit</v>
      </c>
      <c r="H2105" t="str">
        <f t="shared" si="78"/>
        <v/>
      </c>
      <c r="I2105" t="str">
        <f t="shared" si="78"/>
        <v/>
      </c>
      <c r="J2105" t="str">
        <f t="shared" si="78"/>
        <v/>
      </c>
      <c r="K2105" t="str">
        <f t="shared" si="78"/>
        <v/>
      </c>
    </row>
    <row r="2106" spans="1:11" x14ac:dyDescent="0.2">
      <c r="A2106" s="2">
        <v>4</v>
      </c>
      <c r="B2106" s="2" t="s">
        <v>24</v>
      </c>
      <c r="C2106" s="2">
        <v>-0.01</v>
      </c>
      <c r="D2106" s="2" t="s">
        <v>66</v>
      </c>
      <c r="E2106">
        <v>2016</v>
      </c>
      <c r="F2106" t="str">
        <f t="shared" si="77"/>
        <v>Loss</v>
      </c>
      <c r="H2106" t="str">
        <f t="shared" si="78"/>
        <v/>
      </c>
      <c r="I2106" t="str">
        <f t="shared" si="78"/>
        <v/>
      </c>
      <c r="J2106" t="str">
        <f t="shared" si="78"/>
        <v/>
      </c>
      <c r="K2106" t="str">
        <f t="shared" si="78"/>
        <v/>
      </c>
    </row>
    <row r="2107" spans="1:11" x14ac:dyDescent="0.2">
      <c r="A2107" s="2">
        <v>26</v>
      </c>
      <c r="B2107" s="2" t="s">
        <v>24</v>
      </c>
      <c r="C2107" s="2">
        <v>7.41</v>
      </c>
      <c r="D2107" s="2" t="s">
        <v>29</v>
      </c>
      <c r="E2107">
        <v>2016</v>
      </c>
      <c r="F2107" t="str">
        <f t="shared" si="77"/>
        <v>Profit</v>
      </c>
      <c r="H2107" t="str">
        <f t="shared" si="78"/>
        <v/>
      </c>
      <c r="I2107" t="str">
        <f t="shared" si="78"/>
        <v/>
      </c>
      <c r="J2107" t="str">
        <f t="shared" si="78"/>
        <v/>
      </c>
      <c r="K2107" t="str">
        <f t="shared" si="78"/>
        <v/>
      </c>
    </row>
    <row r="2108" spans="1:11" x14ac:dyDescent="0.2">
      <c r="A2108" s="2">
        <v>4</v>
      </c>
      <c r="B2108" s="2" t="s">
        <v>45</v>
      </c>
      <c r="C2108" s="2">
        <v>-177.86</v>
      </c>
      <c r="D2108" s="2" t="s">
        <v>38</v>
      </c>
      <c r="E2108">
        <v>2016</v>
      </c>
      <c r="F2108" t="str">
        <f t="shared" si="77"/>
        <v>Loss</v>
      </c>
      <c r="H2108" t="str">
        <f t="shared" si="78"/>
        <v/>
      </c>
      <c r="I2108" t="str">
        <f t="shared" si="78"/>
        <v/>
      </c>
      <c r="J2108" t="str">
        <f t="shared" si="78"/>
        <v/>
      </c>
      <c r="K2108" t="str">
        <f t="shared" si="78"/>
        <v/>
      </c>
    </row>
    <row r="2109" spans="1:11" x14ac:dyDescent="0.2">
      <c r="A2109" s="2">
        <v>50</v>
      </c>
      <c r="B2109" s="2" t="s">
        <v>31</v>
      </c>
      <c r="C2109" s="2">
        <v>-127.91</v>
      </c>
      <c r="D2109" s="2" t="s">
        <v>38</v>
      </c>
      <c r="E2109">
        <v>2016</v>
      </c>
      <c r="F2109" t="str">
        <f t="shared" si="77"/>
        <v>Loss</v>
      </c>
      <c r="H2109" t="str">
        <f t="shared" si="78"/>
        <v/>
      </c>
      <c r="I2109" t="str">
        <f t="shared" si="78"/>
        <v/>
      </c>
      <c r="J2109" t="str">
        <f t="shared" si="78"/>
        <v/>
      </c>
      <c r="K2109" t="str">
        <f t="shared" si="78"/>
        <v/>
      </c>
    </row>
    <row r="2110" spans="1:11" x14ac:dyDescent="0.2">
      <c r="A2110" s="2">
        <v>40</v>
      </c>
      <c r="B2110" s="2" t="s">
        <v>24</v>
      </c>
      <c r="C2110" s="2">
        <v>-128.9</v>
      </c>
      <c r="D2110" s="2" t="s">
        <v>38</v>
      </c>
      <c r="E2110">
        <v>2016</v>
      </c>
      <c r="F2110" t="str">
        <f t="shared" si="77"/>
        <v>Loss</v>
      </c>
      <c r="H2110" t="str">
        <f t="shared" si="78"/>
        <v/>
      </c>
      <c r="I2110" t="str">
        <f t="shared" si="78"/>
        <v/>
      </c>
      <c r="J2110" t="str">
        <f t="shared" si="78"/>
        <v/>
      </c>
      <c r="K2110" t="str">
        <f t="shared" si="78"/>
        <v/>
      </c>
    </row>
    <row r="2111" spans="1:11" x14ac:dyDescent="0.2">
      <c r="A2111" s="2">
        <v>19</v>
      </c>
      <c r="B2111" s="2" t="s">
        <v>24</v>
      </c>
      <c r="C2111" s="2">
        <v>28.11</v>
      </c>
      <c r="D2111" s="2" t="s">
        <v>38</v>
      </c>
      <c r="E2111">
        <v>2016</v>
      </c>
      <c r="F2111" t="str">
        <f t="shared" si="77"/>
        <v>Profit</v>
      </c>
      <c r="H2111" t="str">
        <f t="shared" si="78"/>
        <v/>
      </c>
      <c r="I2111" t="str">
        <f t="shared" si="78"/>
        <v/>
      </c>
      <c r="J2111" t="str">
        <f t="shared" si="78"/>
        <v/>
      </c>
      <c r="K2111" t="str">
        <f t="shared" si="78"/>
        <v/>
      </c>
    </row>
    <row r="2112" spans="1:11" x14ac:dyDescent="0.2">
      <c r="A2112" s="2">
        <v>36</v>
      </c>
      <c r="B2112" s="2" t="s">
        <v>24</v>
      </c>
      <c r="C2112" s="2">
        <v>-81.28</v>
      </c>
      <c r="D2112" s="2" t="s">
        <v>22</v>
      </c>
      <c r="E2112">
        <v>2016</v>
      </c>
      <c r="F2112" t="str">
        <f t="shared" si="77"/>
        <v>Loss</v>
      </c>
      <c r="H2112" t="str">
        <f t="shared" si="78"/>
        <v/>
      </c>
      <c r="I2112" t="str">
        <f t="shared" si="78"/>
        <v/>
      </c>
      <c r="J2112" t="str">
        <f t="shared" si="78"/>
        <v/>
      </c>
      <c r="K2112" t="str">
        <f t="shared" si="78"/>
        <v/>
      </c>
    </row>
    <row r="2113" spans="1:11" x14ac:dyDescent="0.2">
      <c r="A2113" s="2">
        <v>49</v>
      </c>
      <c r="B2113" s="2" t="s">
        <v>24</v>
      </c>
      <c r="C2113" s="2">
        <v>90.06</v>
      </c>
      <c r="D2113" s="2" t="s">
        <v>29</v>
      </c>
      <c r="E2113">
        <v>2016</v>
      </c>
      <c r="F2113" t="str">
        <f t="shared" si="77"/>
        <v>Profit</v>
      </c>
      <c r="H2113" t="str">
        <f t="shared" si="78"/>
        <v/>
      </c>
      <c r="I2113" t="str">
        <f t="shared" si="78"/>
        <v/>
      </c>
      <c r="J2113" t="str">
        <f t="shared" si="78"/>
        <v/>
      </c>
      <c r="K2113" t="str">
        <f t="shared" si="78"/>
        <v/>
      </c>
    </row>
    <row r="2114" spans="1:11" x14ac:dyDescent="0.2">
      <c r="A2114" s="2">
        <v>48</v>
      </c>
      <c r="B2114" s="2" t="s">
        <v>45</v>
      </c>
      <c r="C2114" s="2">
        <v>-274.33999999999997</v>
      </c>
      <c r="D2114" s="2" t="s">
        <v>29</v>
      </c>
      <c r="E2114">
        <v>2016</v>
      </c>
      <c r="F2114" t="str">
        <f t="shared" si="77"/>
        <v>Loss</v>
      </c>
      <c r="H2114" t="str">
        <f t="shared" si="78"/>
        <v/>
      </c>
      <c r="I2114" t="str">
        <f t="shared" si="78"/>
        <v/>
      </c>
      <c r="J2114" t="str">
        <f t="shared" si="78"/>
        <v/>
      </c>
      <c r="K2114" t="str">
        <f t="shared" si="78"/>
        <v/>
      </c>
    </row>
    <row r="2115" spans="1:11" x14ac:dyDescent="0.2">
      <c r="A2115" s="2">
        <v>17</v>
      </c>
      <c r="B2115" s="2" t="s">
        <v>24</v>
      </c>
      <c r="C2115" s="2">
        <v>3.11</v>
      </c>
      <c r="D2115" s="2" t="s">
        <v>29</v>
      </c>
      <c r="E2115">
        <v>2016</v>
      </c>
      <c r="F2115" t="str">
        <f t="shared" ref="F2115:F2178" si="79">IF(C2115&lt;0,"Loss","Profit")</f>
        <v>Profit</v>
      </c>
      <c r="H2115" t="str">
        <f t="shared" si="78"/>
        <v/>
      </c>
      <c r="I2115" t="str">
        <f t="shared" si="78"/>
        <v/>
      </c>
      <c r="J2115" t="str">
        <f t="shared" si="78"/>
        <v/>
      </c>
      <c r="K2115" t="str">
        <f t="shared" si="78"/>
        <v/>
      </c>
    </row>
    <row r="2116" spans="1:11" x14ac:dyDescent="0.2">
      <c r="A2116" s="2">
        <v>46</v>
      </c>
      <c r="B2116" s="2" t="s">
        <v>24</v>
      </c>
      <c r="C2116" s="2">
        <v>298.72000000000003</v>
      </c>
      <c r="D2116" s="2" t="s">
        <v>29</v>
      </c>
      <c r="E2116">
        <v>2016</v>
      </c>
      <c r="F2116" t="str">
        <f t="shared" si="79"/>
        <v>Profit</v>
      </c>
      <c r="H2116" t="str">
        <f t="shared" si="78"/>
        <v/>
      </c>
      <c r="I2116" t="str">
        <f t="shared" si="78"/>
        <v/>
      </c>
      <c r="J2116" t="str">
        <f t="shared" si="78"/>
        <v/>
      </c>
      <c r="K2116" t="str">
        <f t="shared" si="78"/>
        <v/>
      </c>
    </row>
    <row r="2117" spans="1:11" x14ac:dyDescent="0.2">
      <c r="A2117" s="2">
        <v>21</v>
      </c>
      <c r="B2117" s="2" t="s">
        <v>24</v>
      </c>
      <c r="C2117" s="2">
        <v>12.25</v>
      </c>
      <c r="D2117" s="2" t="s">
        <v>29</v>
      </c>
      <c r="E2117">
        <v>2016</v>
      </c>
      <c r="F2117" t="str">
        <f t="shared" si="79"/>
        <v>Profit</v>
      </c>
      <c r="H2117" t="str">
        <f t="shared" si="78"/>
        <v/>
      </c>
      <c r="I2117" t="str">
        <f t="shared" si="78"/>
        <v/>
      </c>
      <c r="J2117" t="str">
        <f t="shared" si="78"/>
        <v/>
      </c>
      <c r="K2117" t="str">
        <f t="shared" si="78"/>
        <v/>
      </c>
    </row>
    <row r="2118" spans="1:11" x14ac:dyDescent="0.2">
      <c r="A2118" s="2">
        <v>22</v>
      </c>
      <c r="B2118" s="2" t="s">
        <v>45</v>
      </c>
      <c r="C2118" s="2">
        <v>1297.8399999999999</v>
      </c>
      <c r="D2118" s="2" t="s">
        <v>66</v>
      </c>
      <c r="E2118">
        <v>2016</v>
      </c>
      <c r="F2118" t="str">
        <f t="shared" si="79"/>
        <v>Profit</v>
      </c>
      <c r="H2118" t="str">
        <f t="shared" si="78"/>
        <v/>
      </c>
      <c r="I2118" t="str">
        <f t="shared" si="78"/>
        <v/>
      </c>
      <c r="J2118" t="str">
        <f t="shared" si="78"/>
        <v/>
      </c>
      <c r="K2118" t="str">
        <f t="shared" si="78"/>
        <v/>
      </c>
    </row>
    <row r="2119" spans="1:11" x14ac:dyDescent="0.2">
      <c r="A2119" s="2">
        <v>38</v>
      </c>
      <c r="B2119" s="2" t="s">
        <v>24</v>
      </c>
      <c r="C2119" s="2">
        <v>-131.15</v>
      </c>
      <c r="D2119" s="2" t="s">
        <v>29</v>
      </c>
      <c r="E2119">
        <v>2016</v>
      </c>
      <c r="F2119" t="str">
        <f t="shared" si="79"/>
        <v>Loss</v>
      </c>
      <c r="H2119" t="str">
        <f t="shared" si="78"/>
        <v/>
      </c>
      <c r="I2119" t="str">
        <f t="shared" si="78"/>
        <v/>
      </c>
      <c r="J2119" t="str">
        <f t="shared" si="78"/>
        <v/>
      </c>
      <c r="K2119" t="str">
        <f t="shared" si="78"/>
        <v/>
      </c>
    </row>
    <row r="2120" spans="1:11" x14ac:dyDescent="0.2">
      <c r="A2120" s="2">
        <v>32</v>
      </c>
      <c r="B2120" s="2" t="s">
        <v>31</v>
      </c>
      <c r="C2120" s="2">
        <v>710.29</v>
      </c>
      <c r="D2120" s="2" t="s">
        <v>29</v>
      </c>
      <c r="E2120">
        <v>2016</v>
      </c>
      <c r="F2120" t="str">
        <f t="shared" si="79"/>
        <v>Profit</v>
      </c>
      <c r="H2120" t="str">
        <f t="shared" si="78"/>
        <v/>
      </c>
      <c r="I2120" t="str">
        <f t="shared" si="78"/>
        <v/>
      </c>
      <c r="J2120" t="str">
        <f t="shared" si="78"/>
        <v/>
      </c>
      <c r="K2120" t="str">
        <f t="shared" si="78"/>
        <v/>
      </c>
    </row>
    <row r="2121" spans="1:11" x14ac:dyDescent="0.2">
      <c r="A2121" s="2">
        <v>8</v>
      </c>
      <c r="B2121" s="2" t="s">
        <v>24</v>
      </c>
      <c r="C2121" s="2">
        <v>-8.69</v>
      </c>
      <c r="D2121" s="2" t="s">
        <v>29</v>
      </c>
      <c r="E2121">
        <v>2016</v>
      </c>
      <c r="F2121" t="str">
        <f t="shared" si="79"/>
        <v>Loss</v>
      </c>
      <c r="H2121" t="str">
        <f t="shared" si="78"/>
        <v/>
      </c>
      <c r="I2121" t="str">
        <f t="shared" si="78"/>
        <v/>
      </c>
      <c r="J2121" t="str">
        <f t="shared" si="78"/>
        <v/>
      </c>
      <c r="K2121" t="str">
        <f t="shared" si="78"/>
        <v/>
      </c>
    </row>
    <row r="2122" spans="1:11" x14ac:dyDescent="0.2">
      <c r="A2122" s="2">
        <v>13</v>
      </c>
      <c r="B2122" s="2" t="s">
        <v>24</v>
      </c>
      <c r="C2122" s="2">
        <v>-76.95</v>
      </c>
      <c r="D2122" s="2" t="s">
        <v>38</v>
      </c>
      <c r="E2122">
        <v>2016</v>
      </c>
      <c r="F2122" t="str">
        <f t="shared" si="79"/>
        <v>Loss</v>
      </c>
      <c r="H2122" t="str">
        <f t="shared" si="78"/>
        <v/>
      </c>
      <c r="I2122" t="str">
        <f t="shared" si="78"/>
        <v/>
      </c>
      <c r="J2122" t="str">
        <f t="shared" si="78"/>
        <v/>
      </c>
      <c r="K2122" t="str">
        <f t="shared" si="78"/>
        <v/>
      </c>
    </row>
    <row r="2123" spans="1:11" x14ac:dyDescent="0.2">
      <c r="A2123" s="2">
        <v>47</v>
      </c>
      <c r="B2123" s="2" t="s">
        <v>24</v>
      </c>
      <c r="C2123" s="2">
        <v>910.23</v>
      </c>
      <c r="D2123" s="2" t="s">
        <v>38</v>
      </c>
      <c r="E2123">
        <v>2016</v>
      </c>
      <c r="F2123" t="str">
        <f t="shared" si="79"/>
        <v>Profit</v>
      </c>
      <c r="H2123" t="str">
        <f t="shared" si="78"/>
        <v/>
      </c>
      <c r="I2123" t="str">
        <f t="shared" si="78"/>
        <v/>
      </c>
      <c r="J2123" t="str">
        <f t="shared" si="78"/>
        <v/>
      </c>
      <c r="K2123" t="str">
        <f t="shared" si="78"/>
        <v/>
      </c>
    </row>
    <row r="2124" spans="1:11" x14ac:dyDescent="0.2">
      <c r="A2124" s="2">
        <v>4</v>
      </c>
      <c r="B2124" s="2" t="s">
        <v>31</v>
      </c>
      <c r="C2124" s="2">
        <v>-21.73</v>
      </c>
      <c r="D2124" s="2" t="s">
        <v>29</v>
      </c>
      <c r="E2124">
        <v>2016</v>
      </c>
      <c r="F2124" t="str">
        <f t="shared" si="79"/>
        <v>Loss</v>
      </c>
      <c r="H2124" t="str">
        <f t="shared" si="78"/>
        <v/>
      </c>
      <c r="I2124" t="str">
        <f t="shared" si="78"/>
        <v>Loss</v>
      </c>
      <c r="J2124" t="str">
        <f t="shared" si="78"/>
        <v/>
      </c>
      <c r="K2124" t="str">
        <f t="shared" si="78"/>
        <v/>
      </c>
    </row>
    <row r="2125" spans="1:11" x14ac:dyDescent="0.2">
      <c r="A2125" s="2">
        <v>3</v>
      </c>
      <c r="B2125" s="2" t="s">
        <v>24</v>
      </c>
      <c r="C2125" s="2">
        <v>-5.18</v>
      </c>
      <c r="D2125" s="2" t="s">
        <v>29</v>
      </c>
      <c r="E2125">
        <v>2016</v>
      </c>
      <c r="F2125" t="str">
        <f t="shared" si="79"/>
        <v>Loss</v>
      </c>
      <c r="H2125" t="str">
        <f t="shared" si="78"/>
        <v/>
      </c>
      <c r="I2125" t="str">
        <f t="shared" si="78"/>
        <v/>
      </c>
      <c r="J2125" t="str">
        <f t="shared" si="78"/>
        <v/>
      </c>
      <c r="K2125" t="str">
        <f t="shared" si="78"/>
        <v/>
      </c>
    </row>
    <row r="2126" spans="1:11" x14ac:dyDescent="0.2">
      <c r="A2126" s="2">
        <v>7</v>
      </c>
      <c r="B2126" s="2" t="s">
        <v>31</v>
      </c>
      <c r="C2126" s="2">
        <v>-58.71</v>
      </c>
      <c r="D2126" s="2" t="s">
        <v>29</v>
      </c>
      <c r="E2126">
        <v>2016</v>
      </c>
      <c r="F2126" t="str">
        <f t="shared" si="79"/>
        <v>Loss</v>
      </c>
      <c r="H2126" t="str">
        <f t="shared" si="78"/>
        <v/>
      </c>
      <c r="I2126" t="str">
        <f t="shared" si="78"/>
        <v>Loss</v>
      </c>
      <c r="J2126" t="str">
        <f t="shared" si="78"/>
        <v/>
      </c>
      <c r="K2126" t="str">
        <f t="shared" si="78"/>
        <v/>
      </c>
    </row>
    <row r="2127" spans="1:11" x14ac:dyDescent="0.2">
      <c r="A2127" s="2">
        <v>8</v>
      </c>
      <c r="B2127" s="2" t="s">
        <v>45</v>
      </c>
      <c r="C2127" s="2">
        <v>-276.36</v>
      </c>
      <c r="D2127" s="2" t="s">
        <v>38</v>
      </c>
      <c r="E2127">
        <v>2016</v>
      </c>
      <c r="F2127" t="str">
        <f t="shared" si="79"/>
        <v>Loss</v>
      </c>
      <c r="H2127" t="str">
        <f t="shared" si="78"/>
        <v/>
      </c>
      <c r="I2127" t="str">
        <f t="shared" si="78"/>
        <v/>
      </c>
      <c r="J2127" t="str">
        <f t="shared" si="78"/>
        <v/>
      </c>
      <c r="K2127" t="str">
        <f t="shared" si="78"/>
        <v/>
      </c>
    </row>
    <row r="2128" spans="1:11" x14ac:dyDescent="0.2">
      <c r="A2128" s="2">
        <v>19</v>
      </c>
      <c r="B2128" s="2" t="s">
        <v>24</v>
      </c>
      <c r="C2128" s="2">
        <v>-27.71</v>
      </c>
      <c r="D2128" s="2" t="s">
        <v>38</v>
      </c>
      <c r="E2128">
        <v>2016</v>
      </c>
      <c r="F2128" t="str">
        <f t="shared" si="79"/>
        <v>Loss</v>
      </c>
      <c r="H2128" t="str">
        <f t="shared" si="78"/>
        <v/>
      </c>
      <c r="I2128" t="str">
        <f t="shared" si="78"/>
        <v/>
      </c>
      <c r="J2128" t="str">
        <f t="shared" si="78"/>
        <v/>
      </c>
      <c r="K2128" t="str">
        <f t="shared" si="78"/>
        <v/>
      </c>
    </row>
    <row r="2129" spans="1:11" x14ac:dyDescent="0.2">
      <c r="A2129" s="2">
        <v>17</v>
      </c>
      <c r="B2129" s="2" t="s">
        <v>45</v>
      </c>
      <c r="C2129" s="2">
        <v>0.22</v>
      </c>
      <c r="D2129" s="2" t="s">
        <v>29</v>
      </c>
      <c r="E2129">
        <v>2016</v>
      </c>
      <c r="F2129" t="str">
        <f t="shared" si="79"/>
        <v>Profit</v>
      </c>
      <c r="H2129" t="str">
        <f t="shared" si="78"/>
        <v/>
      </c>
      <c r="I2129" t="str">
        <f t="shared" si="78"/>
        <v/>
      </c>
      <c r="J2129" t="str">
        <f t="shared" si="78"/>
        <v/>
      </c>
      <c r="K2129" t="str">
        <f t="shared" si="78"/>
        <v/>
      </c>
    </row>
    <row r="2130" spans="1:11" x14ac:dyDescent="0.2">
      <c r="A2130" s="2">
        <v>12</v>
      </c>
      <c r="B2130" s="2" t="s">
        <v>45</v>
      </c>
      <c r="C2130" s="2">
        <v>109.88</v>
      </c>
      <c r="D2130" s="2" t="s">
        <v>29</v>
      </c>
      <c r="E2130">
        <v>2016</v>
      </c>
      <c r="F2130" t="str">
        <f t="shared" si="79"/>
        <v>Profit</v>
      </c>
      <c r="H2130" t="str">
        <f t="shared" si="78"/>
        <v/>
      </c>
      <c r="I2130" t="str">
        <f t="shared" si="78"/>
        <v/>
      </c>
      <c r="J2130" t="str">
        <f t="shared" si="78"/>
        <v/>
      </c>
      <c r="K2130" t="str">
        <f t="shared" si="78"/>
        <v/>
      </c>
    </row>
    <row r="2131" spans="1:11" x14ac:dyDescent="0.2">
      <c r="A2131" s="2">
        <v>40</v>
      </c>
      <c r="B2131" s="2" t="s">
        <v>31</v>
      </c>
      <c r="C2131" s="2">
        <v>1159.24</v>
      </c>
      <c r="D2131" s="2" t="s">
        <v>29</v>
      </c>
      <c r="E2131">
        <v>2016</v>
      </c>
      <c r="F2131" t="str">
        <f t="shared" si="79"/>
        <v>Profit</v>
      </c>
      <c r="H2131" t="str">
        <f t="shared" si="78"/>
        <v/>
      </c>
      <c r="I2131" t="str">
        <f t="shared" si="78"/>
        <v/>
      </c>
      <c r="J2131" t="str">
        <f t="shared" si="78"/>
        <v/>
      </c>
      <c r="K2131" t="str">
        <f t="shared" si="78"/>
        <v/>
      </c>
    </row>
    <row r="2132" spans="1:11" x14ac:dyDescent="0.2">
      <c r="A2132" s="2">
        <v>23</v>
      </c>
      <c r="B2132" s="2" t="s">
        <v>31</v>
      </c>
      <c r="C2132" s="2">
        <v>-51.69</v>
      </c>
      <c r="D2132" s="2" t="s">
        <v>38</v>
      </c>
      <c r="E2132">
        <v>2016</v>
      </c>
      <c r="F2132" t="str">
        <f t="shared" si="79"/>
        <v>Loss</v>
      </c>
      <c r="H2132" t="str">
        <f t="shared" si="78"/>
        <v/>
      </c>
      <c r="I2132" t="str">
        <f t="shared" si="78"/>
        <v/>
      </c>
      <c r="J2132" t="str">
        <f t="shared" si="78"/>
        <v/>
      </c>
      <c r="K2132" t="str">
        <f t="shared" si="78"/>
        <v/>
      </c>
    </row>
    <row r="2133" spans="1:11" x14ac:dyDescent="0.2">
      <c r="A2133" s="2">
        <v>42</v>
      </c>
      <c r="B2133" s="2" t="s">
        <v>24</v>
      </c>
      <c r="C2133" s="2">
        <v>106.54</v>
      </c>
      <c r="D2133" s="2" t="s">
        <v>38</v>
      </c>
      <c r="E2133">
        <v>2016</v>
      </c>
      <c r="F2133" t="str">
        <f t="shared" si="79"/>
        <v>Profit</v>
      </c>
      <c r="H2133" t="str">
        <f t="shared" ref="H2133:K2196" si="80">IF($D2133=H$1,IF($B2133="Technology",IF($A2133&lt;11,$F2133,""),""),"")</f>
        <v/>
      </c>
      <c r="I2133" t="str">
        <f t="shared" si="80"/>
        <v/>
      </c>
      <c r="J2133" t="str">
        <f t="shared" si="80"/>
        <v/>
      </c>
      <c r="K2133" t="str">
        <f t="shared" si="80"/>
        <v/>
      </c>
    </row>
    <row r="2134" spans="1:11" x14ac:dyDescent="0.2">
      <c r="A2134" s="2">
        <v>47</v>
      </c>
      <c r="B2134" s="2" t="s">
        <v>24</v>
      </c>
      <c r="C2134" s="2">
        <v>302.63</v>
      </c>
      <c r="D2134" s="2" t="s">
        <v>29</v>
      </c>
      <c r="E2134">
        <v>2016</v>
      </c>
      <c r="F2134" t="str">
        <f t="shared" si="79"/>
        <v>Profit</v>
      </c>
      <c r="H2134" t="str">
        <f t="shared" si="80"/>
        <v/>
      </c>
      <c r="I2134" t="str">
        <f t="shared" si="80"/>
        <v/>
      </c>
      <c r="J2134" t="str">
        <f t="shared" si="80"/>
        <v/>
      </c>
      <c r="K2134" t="str">
        <f t="shared" si="80"/>
        <v/>
      </c>
    </row>
    <row r="2135" spans="1:11" x14ac:dyDescent="0.2">
      <c r="A2135" s="2">
        <v>12</v>
      </c>
      <c r="B2135" s="2" t="s">
        <v>45</v>
      </c>
      <c r="C2135" s="2">
        <v>64.09</v>
      </c>
      <c r="D2135" s="2" t="s">
        <v>29</v>
      </c>
      <c r="E2135">
        <v>2016</v>
      </c>
      <c r="F2135" t="str">
        <f t="shared" si="79"/>
        <v>Profit</v>
      </c>
      <c r="H2135" t="str">
        <f t="shared" si="80"/>
        <v/>
      </c>
      <c r="I2135" t="str">
        <f t="shared" si="80"/>
        <v/>
      </c>
      <c r="J2135" t="str">
        <f t="shared" si="80"/>
        <v/>
      </c>
      <c r="K2135" t="str">
        <f t="shared" si="80"/>
        <v/>
      </c>
    </row>
    <row r="2136" spans="1:11" x14ac:dyDescent="0.2">
      <c r="A2136" s="2">
        <v>3</v>
      </c>
      <c r="B2136" s="2" t="s">
        <v>31</v>
      </c>
      <c r="C2136" s="2">
        <v>-26.22</v>
      </c>
      <c r="D2136" s="2" t="s">
        <v>38</v>
      </c>
      <c r="E2136">
        <v>2016</v>
      </c>
      <c r="F2136" t="str">
        <f t="shared" si="79"/>
        <v>Loss</v>
      </c>
      <c r="H2136" t="str">
        <f t="shared" si="80"/>
        <v/>
      </c>
      <c r="I2136" t="str">
        <f t="shared" si="80"/>
        <v/>
      </c>
      <c r="J2136" t="str">
        <f t="shared" si="80"/>
        <v>Loss</v>
      </c>
      <c r="K2136" t="str">
        <f t="shared" si="80"/>
        <v/>
      </c>
    </row>
    <row r="2137" spans="1:11" x14ac:dyDescent="0.2">
      <c r="A2137" s="2">
        <v>14</v>
      </c>
      <c r="B2137" s="2" t="s">
        <v>24</v>
      </c>
      <c r="C2137" s="2">
        <v>5.34</v>
      </c>
      <c r="D2137" s="2" t="s">
        <v>38</v>
      </c>
      <c r="E2137">
        <v>2016</v>
      </c>
      <c r="F2137" t="str">
        <f t="shared" si="79"/>
        <v>Profit</v>
      </c>
      <c r="H2137" t="str">
        <f t="shared" si="80"/>
        <v/>
      </c>
      <c r="I2137" t="str">
        <f t="shared" si="80"/>
        <v/>
      </c>
      <c r="J2137" t="str">
        <f t="shared" si="80"/>
        <v/>
      </c>
      <c r="K2137" t="str">
        <f t="shared" si="80"/>
        <v/>
      </c>
    </row>
    <row r="2138" spans="1:11" x14ac:dyDescent="0.2">
      <c r="A2138" s="2">
        <v>18</v>
      </c>
      <c r="B2138" s="2" t="s">
        <v>31</v>
      </c>
      <c r="C2138" s="2">
        <v>-5.45</v>
      </c>
      <c r="D2138" s="2" t="s">
        <v>38</v>
      </c>
      <c r="E2138">
        <v>2016</v>
      </c>
      <c r="F2138" t="str">
        <f t="shared" si="79"/>
        <v>Loss</v>
      </c>
      <c r="H2138" t="str">
        <f t="shared" si="80"/>
        <v/>
      </c>
      <c r="I2138" t="str">
        <f t="shared" si="80"/>
        <v/>
      </c>
      <c r="J2138" t="str">
        <f t="shared" si="80"/>
        <v/>
      </c>
      <c r="K2138" t="str">
        <f t="shared" si="80"/>
        <v/>
      </c>
    </row>
    <row r="2139" spans="1:11" x14ac:dyDescent="0.2">
      <c r="A2139" s="2">
        <v>35</v>
      </c>
      <c r="B2139" s="2" t="s">
        <v>24</v>
      </c>
      <c r="C2139" s="2">
        <v>-16.78</v>
      </c>
      <c r="D2139" s="2" t="s">
        <v>22</v>
      </c>
      <c r="E2139">
        <v>2016</v>
      </c>
      <c r="F2139" t="str">
        <f t="shared" si="79"/>
        <v>Loss</v>
      </c>
      <c r="H2139" t="str">
        <f t="shared" si="80"/>
        <v/>
      </c>
      <c r="I2139" t="str">
        <f t="shared" si="80"/>
        <v/>
      </c>
      <c r="J2139" t="str">
        <f t="shared" si="80"/>
        <v/>
      </c>
      <c r="K2139" t="str">
        <f t="shared" si="80"/>
        <v/>
      </c>
    </row>
    <row r="2140" spans="1:11" x14ac:dyDescent="0.2">
      <c r="A2140" s="2">
        <v>24</v>
      </c>
      <c r="B2140" s="2" t="s">
        <v>24</v>
      </c>
      <c r="C2140" s="2">
        <v>84.14</v>
      </c>
      <c r="D2140" s="2" t="s">
        <v>29</v>
      </c>
      <c r="E2140">
        <v>2016</v>
      </c>
      <c r="F2140" t="str">
        <f t="shared" si="79"/>
        <v>Profit</v>
      </c>
      <c r="H2140" t="str">
        <f t="shared" si="80"/>
        <v/>
      </c>
      <c r="I2140" t="str">
        <f t="shared" si="80"/>
        <v/>
      </c>
      <c r="J2140" t="str">
        <f t="shared" si="80"/>
        <v/>
      </c>
      <c r="K2140" t="str">
        <f t="shared" si="80"/>
        <v/>
      </c>
    </row>
    <row r="2141" spans="1:11" x14ac:dyDescent="0.2">
      <c r="A2141" s="2">
        <v>45</v>
      </c>
      <c r="B2141" s="2" t="s">
        <v>24</v>
      </c>
      <c r="C2141" s="2">
        <v>-79.45</v>
      </c>
      <c r="D2141" s="2" t="s">
        <v>29</v>
      </c>
      <c r="E2141">
        <v>2016</v>
      </c>
      <c r="F2141" t="str">
        <f t="shared" si="79"/>
        <v>Loss</v>
      </c>
      <c r="H2141" t="str">
        <f t="shared" si="80"/>
        <v/>
      </c>
      <c r="I2141" t="str">
        <f t="shared" si="80"/>
        <v/>
      </c>
      <c r="J2141" t="str">
        <f t="shared" si="80"/>
        <v/>
      </c>
      <c r="K2141" t="str">
        <f t="shared" si="80"/>
        <v/>
      </c>
    </row>
    <row r="2142" spans="1:11" x14ac:dyDescent="0.2">
      <c r="A2142" s="2">
        <v>47</v>
      </c>
      <c r="B2142" s="2" t="s">
        <v>31</v>
      </c>
      <c r="C2142" s="2">
        <v>1306.2</v>
      </c>
      <c r="D2142" s="2" t="s">
        <v>22</v>
      </c>
      <c r="E2142">
        <v>2016</v>
      </c>
      <c r="F2142" t="str">
        <f t="shared" si="79"/>
        <v>Profit</v>
      </c>
      <c r="H2142" t="str">
        <f t="shared" si="80"/>
        <v/>
      </c>
      <c r="I2142" t="str">
        <f t="shared" si="80"/>
        <v/>
      </c>
      <c r="J2142" t="str">
        <f t="shared" si="80"/>
        <v/>
      </c>
      <c r="K2142" t="str">
        <f t="shared" si="80"/>
        <v/>
      </c>
    </row>
    <row r="2143" spans="1:11" x14ac:dyDescent="0.2">
      <c r="A2143" s="2">
        <v>10</v>
      </c>
      <c r="B2143" s="2" t="s">
        <v>45</v>
      </c>
      <c r="C2143" s="2">
        <v>-188.57</v>
      </c>
      <c r="D2143" s="2" t="s">
        <v>29</v>
      </c>
      <c r="E2143">
        <v>2016</v>
      </c>
      <c r="F2143" t="str">
        <f t="shared" si="79"/>
        <v>Loss</v>
      </c>
      <c r="H2143" t="str">
        <f t="shared" si="80"/>
        <v/>
      </c>
      <c r="I2143" t="str">
        <f t="shared" si="80"/>
        <v/>
      </c>
      <c r="J2143" t="str">
        <f t="shared" si="80"/>
        <v/>
      </c>
      <c r="K2143" t="str">
        <f t="shared" si="80"/>
        <v/>
      </c>
    </row>
    <row r="2144" spans="1:11" x14ac:dyDescent="0.2">
      <c r="A2144" s="2">
        <v>8</v>
      </c>
      <c r="B2144" s="2" t="s">
        <v>24</v>
      </c>
      <c r="C2144" s="2">
        <v>-23.66</v>
      </c>
      <c r="D2144" s="2" t="s">
        <v>38</v>
      </c>
      <c r="E2144">
        <v>2016</v>
      </c>
      <c r="F2144" t="str">
        <f t="shared" si="79"/>
        <v>Loss</v>
      </c>
      <c r="H2144" t="str">
        <f t="shared" si="80"/>
        <v/>
      </c>
      <c r="I2144" t="str">
        <f t="shared" si="80"/>
        <v/>
      </c>
      <c r="J2144" t="str">
        <f t="shared" si="80"/>
        <v/>
      </c>
      <c r="K2144" t="str">
        <f t="shared" si="80"/>
        <v/>
      </c>
    </row>
    <row r="2145" spans="1:11" x14ac:dyDescent="0.2">
      <c r="A2145" s="2">
        <v>23</v>
      </c>
      <c r="B2145" s="2" t="s">
        <v>24</v>
      </c>
      <c r="C2145" s="2">
        <v>83.08</v>
      </c>
      <c r="D2145" s="2" t="s">
        <v>22</v>
      </c>
      <c r="E2145">
        <v>2016</v>
      </c>
      <c r="F2145" t="str">
        <f t="shared" si="79"/>
        <v>Profit</v>
      </c>
      <c r="H2145" t="str">
        <f t="shared" si="80"/>
        <v/>
      </c>
      <c r="I2145" t="str">
        <f t="shared" si="80"/>
        <v/>
      </c>
      <c r="J2145" t="str">
        <f t="shared" si="80"/>
        <v/>
      </c>
      <c r="K2145" t="str">
        <f t="shared" si="80"/>
        <v/>
      </c>
    </row>
    <row r="2146" spans="1:11" x14ac:dyDescent="0.2">
      <c r="A2146" s="2">
        <v>46</v>
      </c>
      <c r="B2146" s="2" t="s">
        <v>31</v>
      </c>
      <c r="C2146" s="2">
        <v>-32.1</v>
      </c>
      <c r="D2146" s="2" t="s">
        <v>38</v>
      </c>
      <c r="E2146">
        <v>2016</v>
      </c>
      <c r="F2146" t="str">
        <f t="shared" si="79"/>
        <v>Loss</v>
      </c>
      <c r="H2146" t="str">
        <f t="shared" si="80"/>
        <v/>
      </c>
      <c r="I2146" t="str">
        <f t="shared" si="80"/>
        <v/>
      </c>
      <c r="J2146" t="str">
        <f t="shared" si="80"/>
        <v/>
      </c>
      <c r="K2146" t="str">
        <f t="shared" si="80"/>
        <v/>
      </c>
    </row>
    <row r="2147" spans="1:11" x14ac:dyDescent="0.2">
      <c r="A2147" s="2">
        <v>27</v>
      </c>
      <c r="B2147" s="2" t="s">
        <v>31</v>
      </c>
      <c r="C2147" s="2">
        <v>159.19999999999999</v>
      </c>
      <c r="D2147" s="2" t="s">
        <v>29</v>
      </c>
      <c r="E2147">
        <v>2016</v>
      </c>
      <c r="F2147" t="str">
        <f t="shared" si="79"/>
        <v>Profit</v>
      </c>
      <c r="H2147" t="str">
        <f t="shared" si="80"/>
        <v/>
      </c>
      <c r="I2147" t="str">
        <f t="shared" si="80"/>
        <v/>
      </c>
      <c r="J2147" t="str">
        <f t="shared" si="80"/>
        <v/>
      </c>
      <c r="K2147" t="str">
        <f t="shared" si="80"/>
        <v/>
      </c>
    </row>
    <row r="2148" spans="1:11" x14ac:dyDescent="0.2">
      <c r="A2148" s="2">
        <v>28</v>
      </c>
      <c r="B2148" s="2" t="s">
        <v>45</v>
      </c>
      <c r="C2148" s="2">
        <v>-1171.74</v>
      </c>
      <c r="D2148" s="2" t="s">
        <v>29</v>
      </c>
      <c r="E2148">
        <v>2016</v>
      </c>
      <c r="F2148" t="str">
        <f t="shared" si="79"/>
        <v>Loss</v>
      </c>
      <c r="H2148" t="str">
        <f t="shared" si="80"/>
        <v/>
      </c>
      <c r="I2148" t="str">
        <f t="shared" si="80"/>
        <v/>
      </c>
      <c r="J2148" t="str">
        <f t="shared" si="80"/>
        <v/>
      </c>
      <c r="K2148" t="str">
        <f t="shared" si="80"/>
        <v/>
      </c>
    </row>
    <row r="2149" spans="1:11" x14ac:dyDescent="0.2">
      <c r="A2149" s="2">
        <v>49</v>
      </c>
      <c r="B2149" s="2" t="s">
        <v>24</v>
      </c>
      <c r="C2149" s="2">
        <v>473.12</v>
      </c>
      <c r="D2149" s="2" t="s">
        <v>22</v>
      </c>
      <c r="E2149">
        <v>2016</v>
      </c>
      <c r="F2149" t="str">
        <f t="shared" si="79"/>
        <v>Profit</v>
      </c>
      <c r="H2149" t="str">
        <f t="shared" si="80"/>
        <v/>
      </c>
      <c r="I2149" t="str">
        <f t="shared" si="80"/>
        <v/>
      </c>
      <c r="J2149" t="str">
        <f t="shared" si="80"/>
        <v/>
      </c>
      <c r="K2149" t="str">
        <f t="shared" si="80"/>
        <v/>
      </c>
    </row>
    <row r="2150" spans="1:11" x14ac:dyDescent="0.2">
      <c r="A2150" s="2">
        <v>39</v>
      </c>
      <c r="B2150" s="2" t="s">
        <v>45</v>
      </c>
      <c r="C2150" s="2">
        <v>2182.94</v>
      </c>
      <c r="D2150" s="2" t="s">
        <v>22</v>
      </c>
      <c r="E2150">
        <v>2016</v>
      </c>
      <c r="F2150" t="str">
        <f t="shared" si="79"/>
        <v>Profit</v>
      </c>
      <c r="H2150" t="str">
        <f t="shared" si="80"/>
        <v/>
      </c>
      <c r="I2150" t="str">
        <f t="shared" si="80"/>
        <v/>
      </c>
      <c r="J2150" t="str">
        <f t="shared" si="80"/>
        <v/>
      </c>
      <c r="K2150" t="str">
        <f t="shared" si="80"/>
        <v/>
      </c>
    </row>
    <row r="2151" spans="1:11" x14ac:dyDescent="0.2">
      <c r="A2151" s="2">
        <v>48</v>
      </c>
      <c r="B2151" s="2" t="s">
        <v>24</v>
      </c>
      <c r="C2151" s="2">
        <v>1012.12</v>
      </c>
      <c r="D2151" s="2" t="s">
        <v>38</v>
      </c>
      <c r="E2151">
        <v>2016</v>
      </c>
      <c r="F2151" t="str">
        <f t="shared" si="79"/>
        <v>Profit</v>
      </c>
      <c r="H2151" t="str">
        <f t="shared" si="80"/>
        <v/>
      </c>
      <c r="I2151" t="str">
        <f t="shared" si="80"/>
        <v/>
      </c>
      <c r="J2151" t="str">
        <f t="shared" si="80"/>
        <v/>
      </c>
      <c r="K2151" t="str">
        <f t="shared" si="80"/>
        <v/>
      </c>
    </row>
    <row r="2152" spans="1:11" x14ac:dyDescent="0.2">
      <c r="A2152" s="2">
        <v>49</v>
      </c>
      <c r="B2152" s="2" t="s">
        <v>45</v>
      </c>
      <c r="C2152" s="2">
        <v>234.62</v>
      </c>
      <c r="D2152" s="2" t="s">
        <v>38</v>
      </c>
      <c r="E2152">
        <v>2016</v>
      </c>
      <c r="F2152" t="str">
        <f t="shared" si="79"/>
        <v>Profit</v>
      </c>
      <c r="H2152" t="str">
        <f t="shared" si="80"/>
        <v/>
      </c>
      <c r="I2152" t="str">
        <f t="shared" si="80"/>
        <v/>
      </c>
      <c r="J2152" t="str">
        <f t="shared" si="80"/>
        <v/>
      </c>
      <c r="K2152" t="str">
        <f t="shared" si="80"/>
        <v/>
      </c>
    </row>
    <row r="2153" spans="1:11" x14ac:dyDescent="0.2">
      <c r="A2153" s="2">
        <v>45</v>
      </c>
      <c r="B2153" s="2" t="s">
        <v>24</v>
      </c>
      <c r="C2153" s="2">
        <v>-42.8</v>
      </c>
      <c r="D2153" s="2" t="s">
        <v>22</v>
      </c>
      <c r="E2153">
        <v>2016</v>
      </c>
      <c r="F2153" t="str">
        <f t="shared" si="79"/>
        <v>Loss</v>
      </c>
      <c r="H2153" t="str">
        <f t="shared" si="80"/>
        <v/>
      </c>
      <c r="I2153" t="str">
        <f t="shared" si="80"/>
        <v/>
      </c>
      <c r="J2153" t="str">
        <f t="shared" si="80"/>
        <v/>
      </c>
      <c r="K2153" t="str">
        <f t="shared" si="80"/>
        <v/>
      </c>
    </row>
    <row r="2154" spans="1:11" x14ac:dyDescent="0.2">
      <c r="A2154" s="2">
        <v>11</v>
      </c>
      <c r="B2154" s="2" t="s">
        <v>45</v>
      </c>
      <c r="C2154" s="2">
        <v>921.2</v>
      </c>
      <c r="D2154" s="2" t="s">
        <v>29</v>
      </c>
      <c r="E2154">
        <v>2016</v>
      </c>
      <c r="F2154" t="str">
        <f t="shared" si="79"/>
        <v>Profit</v>
      </c>
      <c r="H2154" t="str">
        <f t="shared" si="80"/>
        <v/>
      </c>
      <c r="I2154" t="str">
        <f t="shared" si="80"/>
        <v/>
      </c>
      <c r="J2154" t="str">
        <f t="shared" si="80"/>
        <v/>
      </c>
      <c r="K2154" t="str">
        <f t="shared" si="80"/>
        <v/>
      </c>
    </row>
    <row r="2155" spans="1:11" x14ac:dyDescent="0.2">
      <c r="A2155" s="2">
        <v>21</v>
      </c>
      <c r="B2155" s="2" t="s">
        <v>24</v>
      </c>
      <c r="C2155" s="2">
        <v>-95.21</v>
      </c>
      <c r="D2155" s="2" t="s">
        <v>29</v>
      </c>
      <c r="E2155">
        <v>2016</v>
      </c>
      <c r="F2155" t="str">
        <f t="shared" si="79"/>
        <v>Loss</v>
      </c>
      <c r="H2155" t="str">
        <f t="shared" si="80"/>
        <v/>
      </c>
      <c r="I2155" t="str">
        <f t="shared" si="80"/>
        <v/>
      </c>
      <c r="J2155" t="str">
        <f t="shared" si="80"/>
        <v/>
      </c>
      <c r="K2155" t="str">
        <f t="shared" si="80"/>
        <v/>
      </c>
    </row>
    <row r="2156" spans="1:11" x14ac:dyDescent="0.2">
      <c r="A2156" s="2">
        <v>7</v>
      </c>
      <c r="B2156" s="2" t="s">
        <v>24</v>
      </c>
      <c r="C2156" s="2">
        <v>-21.59</v>
      </c>
      <c r="D2156" s="2" t="s">
        <v>22</v>
      </c>
      <c r="E2156">
        <v>2016</v>
      </c>
      <c r="F2156" t="str">
        <f t="shared" si="79"/>
        <v>Loss</v>
      </c>
      <c r="H2156" t="str">
        <f t="shared" si="80"/>
        <v/>
      </c>
      <c r="I2156" t="str">
        <f t="shared" si="80"/>
        <v/>
      </c>
      <c r="J2156" t="str">
        <f t="shared" si="80"/>
        <v/>
      </c>
      <c r="K2156" t="str">
        <f t="shared" si="80"/>
        <v/>
      </c>
    </row>
    <row r="2157" spans="1:11" x14ac:dyDescent="0.2">
      <c r="A2157" s="2">
        <v>41</v>
      </c>
      <c r="B2157" s="2" t="s">
        <v>31</v>
      </c>
      <c r="C2157" s="2">
        <v>9103.0499999999993</v>
      </c>
      <c r="D2157" s="2" t="s">
        <v>22</v>
      </c>
      <c r="E2157">
        <v>2016</v>
      </c>
      <c r="F2157" t="str">
        <f t="shared" si="79"/>
        <v>Profit</v>
      </c>
      <c r="H2157" t="str">
        <f t="shared" si="80"/>
        <v/>
      </c>
      <c r="I2157" t="str">
        <f t="shared" si="80"/>
        <v/>
      </c>
      <c r="J2157" t="str">
        <f t="shared" si="80"/>
        <v/>
      </c>
      <c r="K2157" t="str">
        <f t="shared" si="80"/>
        <v/>
      </c>
    </row>
    <row r="2158" spans="1:11" x14ac:dyDescent="0.2">
      <c r="A2158" s="2">
        <v>4</v>
      </c>
      <c r="B2158" s="2" t="s">
        <v>31</v>
      </c>
      <c r="C2158" s="2">
        <v>-97.83</v>
      </c>
      <c r="D2158" s="2" t="s">
        <v>29</v>
      </c>
      <c r="E2158">
        <v>2016</v>
      </c>
      <c r="F2158" t="str">
        <f t="shared" si="79"/>
        <v>Loss</v>
      </c>
      <c r="H2158" t="str">
        <f t="shared" si="80"/>
        <v/>
      </c>
      <c r="I2158" t="str">
        <f t="shared" si="80"/>
        <v>Loss</v>
      </c>
      <c r="J2158" t="str">
        <f t="shared" si="80"/>
        <v/>
      </c>
      <c r="K2158" t="str">
        <f t="shared" si="80"/>
        <v/>
      </c>
    </row>
    <row r="2159" spans="1:11" x14ac:dyDescent="0.2">
      <c r="A2159" s="2">
        <v>20</v>
      </c>
      <c r="B2159" s="2" t="s">
        <v>24</v>
      </c>
      <c r="C2159" s="2">
        <v>-33.83</v>
      </c>
      <c r="D2159" s="2" t="s">
        <v>38</v>
      </c>
      <c r="E2159">
        <v>2016</v>
      </c>
      <c r="F2159" t="str">
        <f t="shared" si="79"/>
        <v>Loss</v>
      </c>
      <c r="H2159" t="str">
        <f t="shared" si="80"/>
        <v/>
      </c>
      <c r="I2159" t="str">
        <f t="shared" si="80"/>
        <v/>
      </c>
      <c r="J2159" t="str">
        <f t="shared" si="80"/>
        <v/>
      </c>
      <c r="K2159" t="str">
        <f t="shared" si="80"/>
        <v/>
      </c>
    </row>
    <row r="2160" spans="1:11" x14ac:dyDescent="0.2">
      <c r="A2160" s="2">
        <v>50</v>
      </c>
      <c r="B2160" s="2" t="s">
        <v>45</v>
      </c>
      <c r="C2160" s="2">
        <v>-1503.06</v>
      </c>
      <c r="D2160" s="2" t="s">
        <v>29</v>
      </c>
      <c r="E2160">
        <v>2016</v>
      </c>
      <c r="F2160" t="str">
        <f t="shared" si="79"/>
        <v>Loss</v>
      </c>
      <c r="H2160" t="str">
        <f t="shared" si="80"/>
        <v/>
      </c>
      <c r="I2160" t="str">
        <f t="shared" si="80"/>
        <v/>
      </c>
      <c r="J2160" t="str">
        <f t="shared" si="80"/>
        <v/>
      </c>
      <c r="K2160" t="str">
        <f t="shared" si="80"/>
        <v/>
      </c>
    </row>
    <row r="2161" spans="1:11" x14ac:dyDescent="0.2">
      <c r="A2161" s="2">
        <v>41</v>
      </c>
      <c r="B2161" s="2" t="s">
        <v>45</v>
      </c>
      <c r="C2161" s="2">
        <v>18.690000000000001</v>
      </c>
      <c r="D2161" s="2" t="s">
        <v>29</v>
      </c>
      <c r="E2161">
        <v>2016</v>
      </c>
      <c r="F2161" t="str">
        <f t="shared" si="79"/>
        <v>Profit</v>
      </c>
      <c r="H2161" t="str">
        <f t="shared" si="80"/>
        <v/>
      </c>
      <c r="I2161" t="str">
        <f t="shared" si="80"/>
        <v/>
      </c>
      <c r="J2161" t="str">
        <f t="shared" si="80"/>
        <v/>
      </c>
      <c r="K2161" t="str">
        <f t="shared" si="80"/>
        <v/>
      </c>
    </row>
    <row r="2162" spans="1:11" x14ac:dyDescent="0.2">
      <c r="A2162" s="2">
        <v>42</v>
      </c>
      <c r="B2162" s="2" t="s">
        <v>24</v>
      </c>
      <c r="C2162" s="2">
        <v>-22.89</v>
      </c>
      <c r="D2162" s="2" t="s">
        <v>29</v>
      </c>
      <c r="E2162">
        <v>2016</v>
      </c>
      <c r="F2162" t="str">
        <f t="shared" si="79"/>
        <v>Loss</v>
      </c>
      <c r="H2162" t="str">
        <f t="shared" si="80"/>
        <v/>
      </c>
      <c r="I2162" t="str">
        <f t="shared" si="80"/>
        <v/>
      </c>
      <c r="J2162" t="str">
        <f t="shared" si="80"/>
        <v/>
      </c>
      <c r="K2162" t="str">
        <f t="shared" si="80"/>
        <v/>
      </c>
    </row>
    <row r="2163" spans="1:11" x14ac:dyDescent="0.2">
      <c r="A2163" s="2">
        <v>13</v>
      </c>
      <c r="B2163" s="2" t="s">
        <v>45</v>
      </c>
      <c r="C2163" s="2">
        <v>304.23</v>
      </c>
      <c r="D2163" s="2" t="s">
        <v>29</v>
      </c>
      <c r="E2163">
        <v>2016</v>
      </c>
      <c r="F2163" t="str">
        <f t="shared" si="79"/>
        <v>Profit</v>
      </c>
      <c r="H2163" t="str">
        <f t="shared" si="80"/>
        <v/>
      </c>
      <c r="I2163" t="str">
        <f t="shared" si="80"/>
        <v/>
      </c>
      <c r="J2163" t="str">
        <f t="shared" si="80"/>
        <v/>
      </c>
      <c r="K2163" t="str">
        <f t="shared" si="80"/>
        <v/>
      </c>
    </row>
    <row r="2164" spans="1:11" x14ac:dyDescent="0.2">
      <c r="A2164" s="2">
        <v>29</v>
      </c>
      <c r="B2164" s="2" t="s">
        <v>45</v>
      </c>
      <c r="C2164" s="2">
        <v>114.79</v>
      </c>
      <c r="D2164" s="2" t="s">
        <v>29</v>
      </c>
      <c r="E2164">
        <v>2016</v>
      </c>
      <c r="F2164" t="str">
        <f t="shared" si="79"/>
        <v>Profit</v>
      </c>
      <c r="H2164" t="str">
        <f t="shared" si="80"/>
        <v/>
      </c>
      <c r="I2164" t="str">
        <f t="shared" si="80"/>
        <v/>
      </c>
      <c r="J2164" t="str">
        <f t="shared" si="80"/>
        <v/>
      </c>
      <c r="K2164" t="str">
        <f t="shared" si="80"/>
        <v/>
      </c>
    </row>
    <row r="2165" spans="1:11" x14ac:dyDescent="0.2">
      <c r="A2165" s="2">
        <v>34</v>
      </c>
      <c r="B2165" s="2" t="s">
        <v>31</v>
      </c>
      <c r="C2165" s="2">
        <v>1317.44</v>
      </c>
      <c r="D2165" s="2" t="s">
        <v>29</v>
      </c>
      <c r="E2165">
        <v>2016</v>
      </c>
      <c r="F2165" t="str">
        <f t="shared" si="79"/>
        <v>Profit</v>
      </c>
      <c r="H2165" t="str">
        <f t="shared" si="80"/>
        <v/>
      </c>
      <c r="I2165" t="str">
        <f t="shared" si="80"/>
        <v/>
      </c>
      <c r="J2165" t="str">
        <f t="shared" si="80"/>
        <v/>
      </c>
      <c r="K2165" t="str">
        <f t="shared" si="80"/>
        <v/>
      </c>
    </row>
    <row r="2166" spans="1:11" x14ac:dyDescent="0.2">
      <c r="A2166" s="2">
        <v>36</v>
      </c>
      <c r="B2166" s="2" t="s">
        <v>24</v>
      </c>
      <c r="C2166" s="2">
        <v>2083.31</v>
      </c>
      <c r="D2166" s="2" t="s">
        <v>29</v>
      </c>
      <c r="E2166">
        <v>2016</v>
      </c>
      <c r="F2166" t="str">
        <f t="shared" si="79"/>
        <v>Profit</v>
      </c>
      <c r="H2166" t="str">
        <f t="shared" si="80"/>
        <v/>
      </c>
      <c r="I2166" t="str">
        <f t="shared" si="80"/>
        <v/>
      </c>
      <c r="J2166" t="str">
        <f t="shared" si="80"/>
        <v/>
      </c>
      <c r="K2166" t="str">
        <f t="shared" si="80"/>
        <v/>
      </c>
    </row>
    <row r="2167" spans="1:11" x14ac:dyDescent="0.2">
      <c r="A2167" s="2">
        <v>39</v>
      </c>
      <c r="B2167" s="2" t="s">
        <v>31</v>
      </c>
      <c r="C2167" s="2">
        <v>1427.29</v>
      </c>
      <c r="D2167" s="2" t="s">
        <v>29</v>
      </c>
      <c r="E2167">
        <v>2016</v>
      </c>
      <c r="F2167" t="str">
        <f t="shared" si="79"/>
        <v>Profit</v>
      </c>
      <c r="H2167" t="str">
        <f t="shared" si="80"/>
        <v/>
      </c>
      <c r="I2167" t="str">
        <f t="shared" si="80"/>
        <v/>
      </c>
      <c r="J2167" t="str">
        <f t="shared" si="80"/>
        <v/>
      </c>
      <c r="K2167" t="str">
        <f t="shared" si="80"/>
        <v/>
      </c>
    </row>
    <row r="2168" spans="1:11" x14ac:dyDescent="0.2">
      <c r="A2168" s="2">
        <v>4</v>
      </c>
      <c r="B2168" s="2" t="s">
        <v>24</v>
      </c>
      <c r="C2168" s="2">
        <v>256.83</v>
      </c>
      <c r="D2168" s="2" t="s">
        <v>29</v>
      </c>
      <c r="E2168">
        <v>2016</v>
      </c>
      <c r="F2168" t="str">
        <f t="shared" si="79"/>
        <v>Profit</v>
      </c>
      <c r="H2168" t="str">
        <f t="shared" si="80"/>
        <v/>
      </c>
      <c r="I2168" t="str">
        <f t="shared" si="80"/>
        <v/>
      </c>
      <c r="J2168" t="str">
        <f t="shared" si="80"/>
        <v/>
      </c>
      <c r="K2168" t="str">
        <f t="shared" si="80"/>
        <v/>
      </c>
    </row>
    <row r="2169" spans="1:11" x14ac:dyDescent="0.2">
      <c r="A2169" s="2">
        <v>40</v>
      </c>
      <c r="B2169" s="2" t="s">
        <v>24</v>
      </c>
      <c r="C2169" s="2">
        <v>195.93</v>
      </c>
      <c r="D2169" s="2" t="s">
        <v>29</v>
      </c>
      <c r="E2169">
        <v>2016</v>
      </c>
      <c r="F2169" t="str">
        <f t="shared" si="79"/>
        <v>Profit</v>
      </c>
      <c r="H2169" t="str">
        <f t="shared" si="80"/>
        <v/>
      </c>
      <c r="I2169" t="str">
        <f t="shared" si="80"/>
        <v/>
      </c>
      <c r="J2169" t="str">
        <f t="shared" si="80"/>
        <v/>
      </c>
      <c r="K2169" t="str">
        <f t="shared" si="80"/>
        <v/>
      </c>
    </row>
    <row r="2170" spans="1:11" x14ac:dyDescent="0.2">
      <c r="A2170" s="2">
        <v>31</v>
      </c>
      <c r="B2170" s="2" t="s">
        <v>31</v>
      </c>
      <c r="C2170" s="2">
        <v>-88.01</v>
      </c>
      <c r="D2170" s="2" t="s">
        <v>29</v>
      </c>
      <c r="E2170">
        <v>2016</v>
      </c>
      <c r="F2170" t="str">
        <f t="shared" si="79"/>
        <v>Loss</v>
      </c>
      <c r="H2170" t="str">
        <f t="shared" si="80"/>
        <v/>
      </c>
      <c r="I2170" t="str">
        <f t="shared" si="80"/>
        <v/>
      </c>
      <c r="J2170" t="str">
        <f t="shared" si="80"/>
        <v/>
      </c>
      <c r="K2170" t="str">
        <f t="shared" si="80"/>
        <v/>
      </c>
    </row>
    <row r="2171" spans="1:11" x14ac:dyDescent="0.2">
      <c r="A2171" s="2">
        <v>15</v>
      </c>
      <c r="B2171" s="2" t="s">
        <v>24</v>
      </c>
      <c r="C2171" s="2">
        <v>-92.83</v>
      </c>
      <c r="D2171" s="2" t="s">
        <v>38</v>
      </c>
      <c r="E2171">
        <v>2016</v>
      </c>
      <c r="F2171" t="str">
        <f t="shared" si="79"/>
        <v>Loss</v>
      </c>
      <c r="H2171" t="str">
        <f t="shared" si="80"/>
        <v/>
      </c>
      <c r="I2171" t="str">
        <f t="shared" si="80"/>
        <v/>
      </c>
      <c r="J2171" t="str">
        <f t="shared" si="80"/>
        <v/>
      </c>
      <c r="K2171" t="str">
        <f t="shared" si="80"/>
        <v/>
      </c>
    </row>
    <row r="2172" spans="1:11" x14ac:dyDescent="0.2">
      <c r="A2172" s="2">
        <v>27</v>
      </c>
      <c r="B2172" s="2" t="s">
        <v>24</v>
      </c>
      <c r="C2172" s="2">
        <v>-69.69</v>
      </c>
      <c r="D2172" s="2" t="s">
        <v>29</v>
      </c>
      <c r="E2172">
        <v>2016</v>
      </c>
      <c r="F2172" t="str">
        <f t="shared" si="79"/>
        <v>Loss</v>
      </c>
      <c r="H2172" t="str">
        <f t="shared" si="80"/>
        <v/>
      </c>
      <c r="I2172" t="str">
        <f t="shared" si="80"/>
        <v/>
      </c>
      <c r="J2172" t="str">
        <f t="shared" si="80"/>
        <v/>
      </c>
      <c r="K2172" t="str">
        <f t="shared" si="80"/>
        <v/>
      </c>
    </row>
    <row r="2173" spans="1:11" x14ac:dyDescent="0.2">
      <c r="A2173" s="2">
        <v>16</v>
      </c>
      <c r="B2173" s="2" t="s">
        <v>24</v>
      </c>
      <c r="C2173" s="2">
        <v>-67.41</v>
      </c>
      <c r="D2173" s="2" t="s">
        <v>38</v>
      </c>
      <c r="E2173">
        <v>2016</v>
      </c>
      <c r="F2173" t="str">
        <f t="shared" si="79"/>
        <v>Loss</v>
      </c>
      <c r="H2173" t="str">
        <f t="shared" si="80"/>
        <v/>
      </c>
      <c r="I2173" t="str">
        <f t="shared" si="80"/>
        <v/>
      </c>
      <c r="J2173" t="str">
        <f t="shared" si="80"/>
        <v/>
      </c>
      <c r="K2173" t="str">
        <f t="shared" si="80"/>
        <v/>
      </c>
    </row>
    <row r="2174" spans="1:11" x14ac:dyDescent="0.2">
      <c r="A2174" s="2">
        <v>22</v>
      </c>
      <c r="B2174" s="2" t="s">
        <v>24</v>
      </c>
      <c r="C2174" s="2">
        <v>-77.14</v>
      </c>
      <c r="D2174" s="2" t="s">
        <v>38</v>
      </c>
      <c r="E2174">
        <v>2016</v>
      </c>
      <c r="F2174" t="str">
        <f t="shared" si="79"/>
        <v>Loss</v>
      </c>
      <c r="H2174" t="str">
        <f t="shared" si="80"/>
        <v/>
      </c>
      <c r="I2174" t="str">
        <f t="shared" si="80"/>
        <v/>
      </c>
      <c r="J2174" t="str">
        <f t="shared" si="80"/>
        <v/>
      </c>
      <c r="K2174" t="str">
        <f t="shared" si="80"/>
        <v/>
      </c>
    </row>
    <row r="2175" spans="1:11" x14ac:dyDescent="0.2">
      <c r="A2175" s="2">
        <v>17</v>
      </c>
      <c r="B2175" s="2" t="s">
        <v>31</v>
      </c>
      <c r="C2175" s="2">
        <v>-18.29</v>
      </c>
      <c r="D2175" s="2" t="s">
        <v>38</v>
      </c>
      <c r="E2175">
        <v>2016</v>
      </c>
      <c r="F2175" t="str">
        <f t="shared" si="79"/>
        <v>Loss</v>
      </c>
      <c r="H2175" t="str">
        <f t="shared" si="80"/>
        <v/>
      </c>
      <c r="I2175" t="str">
        <f t="shared" si="80"/>
        <v/>
      </c>
      <c r="J2175" t="str">
        <f t="shared" si="80"/>
        <v/>
      </c>
      <c r="K2175" t="str">
        <f t="shared" si="80"/>
        <v/>
      </c>
    </row>
    <row r="2176" spans="1:11" x14ac:dyDescent="0.2">
      <c r="A2176" s="2">
        <v>25</v>
      </c>
      <c r="B2176" s="2" t="s">
        <v>24</v>
      </c>
      <c r="C2176" s="2">
        <v>-3.91</v>
      </c>
      <c r="D2176" s="2" t="s">
        <v>29</v>
      </c>
      <c r="E2176">
        <v>2016</v>
      </c>
      <c r="F2176" t="str">
        <f t="shared" si="79"/>
        <v>Loss</v>
      </c>
      <c r="H2176" t="str">
        <f t="shared" si="80"/>
        <v/>
      </c>
      <c r="I2176" t="str">
        <f t="shared" si="80"/>
        <v/>
      </c>
      <c r="J2176" t="str">
        <f t="shared" si="80"/>
        <v/>
      </c>
      <c r="K2176" t="str">
        <f t="shared" si="80"/>
        <v/>
      </c>
    </row>
    <row r="2177" spans="1:11" x14ac:dyDescent="0.2">
      <c r="A2177" s="2">
        <v>36</v>
      </c>
      <c r="B2177" s="2" t="s">
        <v>45</v>
      </c>
      <c r="C2177" s="2">
        <v>-1281.03</v>
      </c>
      <c r="D2177" s="2" t="s">
        <v>29</v>
      </c>
      <c r="E2177">
        <v>2016</v>
      </c>
      <c r="F2177" t="str">
        <f t="shared" si="79"/>
        <v>Loss</v>
      </c>
      <c r="H2177" t="str">
        <f t="shared" si="80"/>
        <v/>
      </c>
      <c r="I2177" t="str">
        <f t="shared" si="80"/>
        <v/>
      </c>
      <c r="J2177" t="str">
        <f t="shared" si="80"/>
        <v/>
      </c>
      <c r="K2177" t="str">
        <f t="shared" si="80"/>
        <v/>
      </c>
    </row>
    <row r="2178" spans="1:11" x14ac:dyDescent="0.2">
      <c r="A2178" s="2">
        <v>34</v>
      </c>
      <c r="B2178" s="2" t="s">
        <v>24</v>
      </c>
      <c r="C2178" s="2">
        <v>34.67</v>
      </c>
      <c r="D2178" s="2" t="s">
        <v>38</v>
      </c>
      <c r="E2178">
        <v>2016</v>
      </c>
      <c r="F2178" t="str">
        <f t="shared" si="79"/>
        <v>Profit</v>
      </c>
      <c r="H2178" t="str">
        <f t="shared" si="80"/>
        <v/>
      </c>
      <c r="I2178" t="str">
        <f t="shared" si="80"/>
        <v/>
      </c>
      <c r="J2178" t="str">
        <f t="shared" si="80"/>
        <v/>
      </c>
      <c r="K2178" t="str">
        <f t="shared" si="80"/>
        <v/>
      </c>
    </row>
    <row r="2179" spans="1:11" x14ac:dyDescent="0.2">
      <c r="A2179" s="2">
        <v>46</v>
      </c>
      <c r="B2179" s="2" t="s">
        <v>24</v>
      </c>
      <c r="C2179" s="2">
        <v>-1139.27</v>
      </c>
      <c r="D2179" s="2" t="s">
        <v>38</v>
      </c>
      <c r="E2179">
        <v>2016</v>
      </c>
      <c r="F2179" t="str">
        <f t="shared" ref="F2179:F2242" si="81">IF(C2179&lt;0,"Loss","Profit")</f>
        <v>Loss</v>
      </c>
      <c r="H2179" t="str">
        <f t="shared" si="80"/>
        <v/>
      </c>
      <c r="I2179" t="str">
        <f t="shared" si="80"/>
        <v/>
      </c>
      <c r="J2179" t="str">
        <f t="shared" si="80"/>
        <v/>
      </c>
      <c r="K2179" t="str">
        <f t="shared" si="80"/>
        <v/>
      </c>
    </row>
    <row r="2180" spans="1:11" x14ac:dyDescent="0.2">
      <c r="A2180" s="2">
        <v>33</v>
      </c>
      <c r="B2180" s="2" t="s">
        <v>31</v>
      </c>
      <c r="C2180" s="2">
        <v>723.1</v>
      </c>
      <c r="D2180" s="2" t="s">
        <v>38</v>
      </c>
      <c r="E2180">
        <v>2016</v>
      </c>
      <c r="F2180" t="str">
        <f t="shared" si="81"/>
        <v>Profit</v>
      </c>
      <c r="H2180" t="str">
        <f t="shared" si="80"/>
        <v/>
      </c>
      <c r="I2180" t="str">
        <f t="shared" si="80"/>
        <v/>
      </c>
      <c r="J2180" t="str">
        <f t="shared" si="80"/>
        <v/>
      </c>
      <c r="K2180" t="str">
        <f t="shared" si="80"/>
        <v/>
      </c>
    </row>
    <row r="2181" spans="1:11" x14ac:dyDescent="0.2">
      <c r="A2181" s="2">
        <v>21</v>
      </c>
      <c r="B2181" s="2" t="s">
        <v>45</v>
      </c>
      <c r="C2181" s="2">
        <v>10.9</v>
      </c>
      <c r="D2181" s="2" t="s">
        <v>38</v>
      </c>
      <c r="E2181">
        <v>2016</v>
      </c>
      <c r="F2181" t="str">
        <f t="shared" si="81"/>
        <v>Profit</v>
      </c>
      <c r="H2181" t="str">
        <f t="shared" si="80"/>
        <v/>
      </c>
      <c r="I2181" t="str">
        <f t="shared" si="80"/>
        <v/>
      </c>
      <c r="J2181" t="str">
        <f t="shared" si="80"/>
        <v/>
      </c>
      <c r="K2181" t="str">
        <f t="shared" si="80"/>
        <v/>
      </c>
    </row>
    <row r="2182" spans="1:11" x14ac:dyDescent="0.2">
      <c r="A2182" s="2">
        <v>6</v>
      </c>
      <c r="B2182" s="2" t="s">
        <v>24</v>
      </c>
      <c r="C2182" s="2">
        <v>69.010000000000005</v>
      </c>
      <c r="D2182" s="2" t="s">
        <v>29</v>
      </c>
      <c r="E2182">
        <v>2016</v>
      </c>
      <c r="F2182" t="str">
        <f t="shared" si="81"/>
        <v>Profit</v>
      </c>
      <c r="H2182" t="str">
        <f t="shared" si="80"/>
        <v/>
      </c>
      <c r="I2182" t="str">
        <f t="shared" si="80"/>
        <v/>
      </c>
      <c r="J2182" t="str">
        <f t="shared" si="80"/>
        <v/>
      </c>
      <c r="K2182" t="str">
        <f t="shared" si="80"/>
        <v/>
      </c>
    </row>
    <row r="2183" spans="1:11" x14ac:dyDescent="0.2">
      <c r="A2183" s="2">
        <v>45</v>
      </c>
      <c r="B2183" s="2" t="s">
        <v>45</v>
      </c>
      <c r="C2183" s="2">
        <v>-32.99</v>
      </c>
      <c r="D2183" s="2" t="s">
        <v>29</v>
      </c>
      <c r="E2183">
        <v>2016</v>
      </c>
      <c r="F2183" t="str">
        <f t="shared" si="81"/>
        <v>Loss</v>
      </c>
      <c r="H2183" t="str">
        <f t="shared" si="80"/>
        <v/>
      </c>
      <c r="I2183" t="str">
        <f t="shared" si="80"/>
        <v/>
      </c>
      <c r="J2183" t="str">
        <f t="shared" si="80"/>
        <v/>
      </c>
      <c r="K2183" t="str">
        <f t="shared" si="80"/>
        <v/>
      </c>
    </row>
    <row r="2184" spans="1:11" x14ac:dyDescent="0.2">
      <c r="A2184" s="2">
        <v>8</v>
      </c>
      <c r="B2184" s="2" t="s">
        <v>24</v>
      </c>
      <c r="C2184" s="2">
        <v>-354.78</v>
      </c>
      <c r="D2184" s="2" t="s">
        <v>29</v>
      </c>
      <c r="E2184">
        <v>2016</v>
      </c>
      <c r="F2184" t="str">
        <f t="shared" si="81"/>
        <v>Loss</v>
      </c>
      <c r="H2184" t="str">
        <f t="shared" si="80"/>
        <v/>
      </c>
      <c r="I2184" t="str">
        <f t="shared" si="80"/>
        <v/>
      </c>
      <c r="J2184" t="str">
        <f t="shared" si="80"/>
        <v/>
      </c>
      <c r="K2184" t="str">
        <f t="shared" si="80"/>
        <v/>
      </c>
    </row>
    <row r="2185" spans="1:11" x14ac:dyDescent="0.2">
      <c r="A2185" s="2">
        <v>35</v>
      </c>
      <c r="B2185" s="2" t="s">
        <v>31</v>
      </c>
      <c r="C2185" s="2">
        <v>14.4</v>
      </c>
      <c r="D2185" s="2" t="s">
        <v>29</v>
      </c>
      <c r="E2185">
        <v>2016</v>
      </c>
      <c r="F2185" t="str">
        <f t="shared" si="81"/>
        <v>Profit</v>
      </c>
      <c r="H2185" t="str">
        <f t="shared" si="80"/>
        <v/>
      </c>
      <c r="I2185" t="str">
        <f t="shared" si="80"/>
        <v/>
      </c>
      <c r="J2185" t="str">
        <f t="shared" si="80"/>
        <v/>
      </c>
      <c r="K2185" t="str">
        <f t="shared" si="80"/>
        <v/>
      </c>
    </row>
    <row r="2186" spans="1:11" x14ac:dyDescent="0.2">
      <c r="A2186" s="2">
        <v>46</v>
      </c>
      <c r="B2186" s="2" t="s">
        <v>45</v>
      </c>
      <c r="C2186" s="2">
        <v>1082.8900000000001</v>
      </c>
      <c r="D2186" s="2" t="s">
        <v>29</v>
      </c>
      <c r="E2186">
        <v>2016</v>
      </c>
      <c r="F2186" t="str">
        <f t="shared" si="81"/>
        <v>Profit</v>
      </c>
      <c r="H2186" t="str">
        <f t="shared" si="80"/>
        <v/>
      </c>
      <c r="I2186" t="str">
        <f t="shared" si="80"/>
        <v/>
      </c>
      <c r="J2186" t="str">
        <f t="shared" si="80"/>
        <v/>
      </c>
      <c r="K2186" t="str">
        <f t="shared" si="80"/>
        <v/>
      </c>
    </row>
    <row r="2187" spans="1:11" x14ac:dyDescent="0.2">
      <c r="A2187" s="2">
        <v>19</v>
      </c>
      <c r="B2187" s="2" t="s">
        <v>24</v>
      </c>
      <c r="C2187" s="2">
        <v>94.96</v>
      </c>
      <c r="D2187" s="2" t="s">
        <v>66</v>
      </c>
      <c r="E2187">
        <v>2016</v>
      </c>
      <c r="F2187" t="str">
        <f t="shared" si="81"/>
        <v>Profit</v>
      </c>
      <c r="H2187" t="str">
        <f t="shared" si="80"/>
        <v/>
      </c>
      <c r="I2187" t="str">
        <f t="shared" si="80"/>
        <v/>
      </c>
      <c r="J2187" t="str">
        <f t="shared" si="80"/>
        <v/>
      </c>
      <c r="K2187" t="str">
        <f t="shared" si="80"/>
        <v/>
      </c>
    </row>
    <row r="2188" spans="1:11" x14ac:dyDescent="0.2">
      <c r="A2188" s="2">
        <v>22</v>
      </c>
      <c r="B2188" s="2" t="s">
        <v>24</v>
      </c>
      <c r="C2188" s="2">
        <v>412.52</v>
      </c>
      <c r="D2188" s="2" t="s">
        <v>29</v>
      </c>
      <c r="E2188">
        <v>2016</v>
      </c>
      <c r="F2188" t="str">
        <f t="shared" si="81"/>
        <v>Profit</v>
      </c>
      <c r="H2188" t="str">
        <f t="shared" si="80"/>
        <v/>
      </c>
      <c r="I2188" t="str">
        <f t="shared" si="80"/>
        <v/>
      </c>
      <c r="J2188" t="str">
        <f t="shared" si="80"/>
        <v/>
      </c>
      <c r="K2188" t="str">
        <f t="shared" si="80"/>
        <v/>
      </c>
    </row>
    <row r="2189" spans="1:11" x14ac:dyDescent="0.2">
      <c r="A2189" s="2">
        <v>6</v>
      </c>
      <c r="B2189" s="2" t="s">
        <v>31</v>
      </c>
      <c r="C2189" s="2">
        <v>-165.51</v>
      </c>
      <c r="D2189" s="2" t="s">
        <v>29</v>
      </c>
      <c r="E2189">
        <v>2016</v>
      </c>
      <c r="F2189" t="str">
        <f t="shared" si="81"/>
        <v>Loss</v>
      </c>
      <c r="H2189" t="str">
        <f t="shared" si="80"/>
        <v/>
      </c>
      <c r="I2189" t="str">
        <f t="shared" si="80"/>
        <v>Loss</v>
      </c>
      <c r="J2189" t="str">
        <f t="shared" si="80"/>
        <v/>
      </c>
      <c r="K2189" t="str">
        <f t="shared" si="80"/>
        <v/>
      </c>
    </row>
    <row r="2190" spans="1:11" x14ac:dyDescent="0.2">
      <c r="A2190" s="2">
        <v>8</v>
      </c>
      <c r="B2190" s="2" t="s">
        <v>31</v>
      </c>
      <c r="C2190" s="2">
        <v>3.67</v>
      </c>
      <c r="D2190" s="2" t="s">
        <v>29</v>
      </c>
      <c r="E2190">
        <v>2016</v>
      </c>
      <c r="F2190" t="str">
        <f t="shared" si="81"/>
        <v>Profit</v>
      </c>
      <c r="H2190" t="str">
        <f t="shared" si="80"/>
        <v/>
      </c>
      <c r="I2190" t="str">
        <f t="shared" si="80"/>
        <v>Profit</v>
      </c>
      <c r="J2190" t="str">
        <f t="shared" si="80"/>
        <v/>
      </c>
      <c r="K2190" t="str">
        <f t="shared" si="80"/>
        <v/>
      </c>
    </row>
    <row r="2191" spans="1:11" x14ac:dyDescent="0.2">
      <c r="A2191" s="2">
        <v>44</v>
      </c>
      <c r="B2191" s="2" t="s">
        <v>45</v>
      </c>
      <c r="C2191" s="2">
        <v>1075.01</v>
      </c>
      <c r="D2191" s="2" t="s">
        <v>29</v>
      </c>
      <c r="E2191">
        <v>2016</v>
      </c>
      <c r="F2191" t="str">
        <f t="shared" si="81"/>
        <v>Profit</v>
      </c>
      <c r="H2191" t="str">
        <f t="shared" si="80"/>
        <v/>
      </c>
      <c r="I2191" t="str">
        <f t="shared" si="80"/>
        <v/>
      </c>
      <c r="J2191" t="str">
        <f t="shared" si="80"/>
        <v/>
      </c>
      <c r="K2191" t="str">
        <f t="shared" si="80"/>
        <v/>
      </c>
    </row>
    <row r="2192" spans="1:11" x14ac:dyDescent="0.2">
      <c r="A2192" s="2">
        <v>45</v>
      </c>
      <c r="B2192" s="2" t="s">
        <v>24</v>
      </c>
      <c r="C2192" s="2">
        <v>-135.86000000000001</v>
      </c>
      <c r="D2192" s="2" t="s">
        <v>29</v>
      </c>
      <c r="E2192">
        <v>2016</v>
      </c>
      <c r="F2192" t="str">
        <f t="shared" si="81"/>
        <v>Loss</v>
      </c>
      <c r="H2192" t="str">
        <f t="shared" si="80"/>
        <v/>
      </c>
      <c r="I2192" t="str">
        <f t="shared" si="80"/>
        <v/>
      </c>
      <c r="J2192" t="str">
        <f t="shared" si="80"/>
        <v/>
      </c>
      <c r="K2192" t="str">
        <f t="shared" si="80"/>
        <v/>
      </c>
    </row>
    <row r="2193" spans="1:11" x14ac:dyDescent="0.2">
      <c r="A2193" s="2">
        <v>42</v>
      </c>
      <c r="B2193" s="2" t="s">
        <v>24</v>
      </c>
      <c r="C2193" s="2">
        <v>-14.87</v>
      </c>
      <c r="D2193" s="2" t="s">
        <v>22</v>
      </c>
      <c r="E2193">
        <v>2016</v>
      </c>
      <c r="F2193" t="str">
        <f t="shared" si="81"/>
        <v>Loss</v>
      </c>
      <c r="H2193" t="str">
        <f t="shared" si="80"/>
        <v/>
      </c>
      <c r="I2193" t="str">
        <f t="shared" si="80"/>
        <v/>
      </c>
      <c r="J2193" t="str">
        <f t="shared" si="80"/>
        <v/>
      </c>
      <c r="K2193" t="str">
        <f t="shared" si="80"/>
        <v/>
      </c>
    </row>
    <row r="2194" spans="1:11" x14ac:dyDescent="0.2">
      <c r="A2194" s="2">
        <v>36</v>
      </c>
      <c r="B2194" s="2" t="s">
        <v>24</v>
      </c>
      <c r="C2194" s="2">
        <v>-118.47</v>
      </c>
      <c r="D2194" s="2" t="s">
        <v>22</v>
      </c>
      <c r="E2194">
        <v>2016</v>
      </c>
      <c r="F2194" t="str">
        <f t="shared" si="81"/>
        <v>Loss</v>
      </c>
      <c r="H2194" t="str">
        <f t="shared" si="80"/>
        <v/>
      </c>
      <c r="I2194" t="str">
        <f t="shared" si="80"/>
        <v/>
      </c>
      <c r="J2194" t="str">
        <f t="shared" si="80"/>
        <v/>
      </c>
      <c r="K2194" t="str">
        <f t="shared" si="80"/>
        <v/>
      </c>
    </row>
    <row r="2195" spans="1:11" x14ac:dyDescent="0.2">
      <c r="A2195" s="2">
        <v>23</v>
      </c>
      <c r="B2195" s="2" t="s">
        <v>24</v>
      </c>
      <c r="C2195" s="2">
        <v>161.22</v>
      </c>
      <c r="D2195" s="2" t="s">
        <v>29</v>
      </c>
      <c r="E2195">
        <v>2016</v>
      </c>
      <c r="F2195" t="str">
        <f t="shared" si="81"/>
        <v>Profit</v>
      </c>
      <c r="H2195" t="str">
        <f t="shared" si="80"/>
        <v/>
      </c>
      <c r="I2195" t="str">
        <f t="shared" si="80"/>
        <v/>
      </c>
      <c r="J2195" t="str">
        <f t="shared" si="80"/>
        <v/>
      </c>
      <c r="K2195" t="str">
        <f t="shared" si="80"/>
        <v/>
      </c>
    </row>
    <row r="2196" spans="1:11" x14ac:dyDescent="0.2">
      <c r="A2196" s="2">
        <v>6</v>
      </c>
      <c r="B2196" s="2" t="s">
        <v>24</v>
      </c>
      <c r="C2196" s="2">
        <v>-0.52</v>
      </c>
      <c r="D2196" s="2" t="s">
        <v>66</v>
      </c>
      <c r="E2196">
        <v>2016</v>
      </c>
      <c r="F2196" t="str">
        <f t="shared" si="81"/>
        <v>Loss</v>
      </c>
      <c r="H2196" t="str">
        <f t="shared" si="80"/>
        <v/>
      </c>
      <c r="I2196" t="str">
        <f t="shared" si="80"/>
        <v/>
      </c>
      <c r="J2196" t="str">
        <f t="shared" si="80"/>
        <v/>
      </c>
      <c r="K2196" t="str">
        <f t="shared" ref="I2196:K2259" si="82">IF($D2196=K$1,IF($B2196="Technology",IF($A2196&lt;11,$F2196,""),""),"")</f>
        <v/>
      </c>
    </row>
    <row r="2197" spans="1:11" x14ac:dyDescent="0.2">
      <c r="A2197" s="2">
        <v>9</v>
      </c>
      <c r="B2197" s="2" t="s">
        <v>24</v>
      </c>
      <c r="C2197" s="2">
        <v>-7.85</v>
      </c>
      <c r="D2197" s="2" t="s">
        <v>38</v>
      </c>
      <c r="E2197">
        <v>2016</v>
      </c>
      <c r="F2197" t="str">
        <f t="shared" si="81"/>
        <v>Loss</v>
      </c>
      <c r="H2197" t="str">
        <f t="shared" ref="H2197:K2260" si="83">IF($D2197=H$1,IF($B2197="Technology",IF($A2197&lt;11,$F2197,""),""),"")</f>
        <v/>
      </c>
      <c r="I2197" t="str">
        <f t="shared" si="82"/>
        <v/>
      </c>
      <c r="J2197" t="str">
        <f t="shared" si="82"/>
        <v/>
      </c>
      <c r="K2197" t="str">
        <f t="shared" si="82"/>
        <v/>
      </c>
    </row>
    <row r="2198" spans="1:11" x14ac:dyDescent="0.2">
      <c r="A2198" s="2">
        <v>17</v>
      </c>
      <c r="B2198" s="2" t="s">
        <v>24</v>
      </c>
      <c r="C2198" s="2">
        <v>176.66</v>
      </c>
      <c r="D2198" s="2" t="s">
        <v>66</v>
      </c>
      <c r="E2198">
        <v>2016</v>
      </c>
      <c r="F2198" t="str">
        <f t="shared" si="81"/>
        <v>Profit</v>
      </c>
      <c r="H2198" t="str">
        <f t="shared" si="83"/>
        <v/>
      </c>
      <c r="I2198" t="str">
        <f t="shared" si="82"/>
        <v/>
      </c>
      <c r="J2198" t="str">
        <f t="shared" si="82"/>
        <v/>
      </c>
      <c r="K2198" t="str">
        <f t="shared" si="82"/>
        <v/>
      </c>
    </row>
    <row r="2199" spans="1:11" x14ac:dyDescent="0.2">
      <c r="A2199" s="2">
        <v>41</v>
      </c>
      <c r="B2199" s="2" t="s">
        <v>24</v>
      </c>
      <c r="C2199" s="2">
        <v>-72.62</v>
      </c>
      <c r="D2199" s="2" t="s">
        <v>66</v>
      </c>
      <c r="E2199">
        <v>2016</v>
      </c>
      <c r="F2199" t="str">
        <f t="shared" si="81"/>
        <v>Loss</v>
      </c>
      <c r="H2199" t="str">
        <f t="shared" si="83"/>
        <v/>
      </c>
      <c r="I2199" t="str">
        <f t="shared" si="82"/>
        <v/>
      </c>
      <c r="J2199" t="str">
        <f t="shared" si="82"/>
        <v/>
      </c>
      <c r="K2199" t="str">
        <f t="shared" si="82"/>
        <v/>
      </c>
    </row>
    <row r="2200" spans="1:11" x14ac:dyDescent="0.2">
      <c r="A2200" s="2">
        <v>35</v>
      </c>
      <c r="B2200" s="2" t="s">
        <v>45</v>
      </c>
      <c r="C2200" s="2">
        <v>743.34</v>
      </c>
      <c r="D2200" s="2" t="s">
        <v>66</v>
      </c>
      <c r="E2200">
        <v>2016</v>
      </c>
      <c r="F2200" t="str">
        <f t="shared" si="81"/>
        <v>Profit</v>
      </c>
      <c r="H2200" t="str">
        <f t="shared" si="83"/>
        <v/>
      </c>
      <c r="I2200" t="str">
        <f t="shared" si="82"/>
        <v/>
      </c>
      <c r="J2200" t="str">
        <f t="shared" si="82"/>
        <v/>
      </c>
      <c r="K2200" t="str">
        <f t="shared" si="82"/>
        <v/>
      </c>
    </row>
    <row r="2201" spans="1:11" x14ac:dyDescent="0.2">
      <c r="A2201" s="2">
        <v>42</v>
      </c>
      <c r="B2201" s="2" t="s">
        <v>24</v>
      </c>
      <c r="C2201" s="2">
        <v>-185.88</v>
      </c>
      <c r="D2201" s="2" t="s">
        <v>66</v>
      </c>
      <c r="E2201">
        <v>2016</v>
      </c>
      <c r="F2201" t="str">
        <f t="shared" si="81"/>
        <v>Loss</v>
      </c>
      <c r="H2201" t="str">
        <f t="shared" si="83"/>
        <v/>
      </c>
      <c r="I2201" t="str">
        <f t="shared" si="82"/>
        <v/>
      </c>
      <c r="J2201" t="str">
        <f t="shared" si="82"/>
        <v/>
      </c>
      <c r="K2201" t="str">
        <f t="shared" si="82"/>
        <v/>
      </c>
    </row>
    <row r="2202" spans="1:11" x14ac:dyDescent="0.2">
      <c r="A2202" s="2">
        <v>46</v>
      </c>
      <c r="B2202" s="2" t="s">
        <v>24</v>
      </c>
      <c r="C2202" s="2">
        <v>-16.09</v>
      </c>
      <c r="D2202" s="2" t="s">
        <v>66</v>
      </c>
      <c r="E2202">
        <v>2016</v>
      </c>
      <c r="F2202" t="str">
        <f t="shared" si="81"/>
        <v>Loss</v>
      </c>
      <c r="H2202" t="str">
        <f t="shared" si="83"/>
        <v/>
      </c>
      <c r="I2202" t="str">
        <f t="shared" si="82"/>
        <v/>
      </c>
      <c r="J2202" t="str">
        <f t="shared" si="82"/>
        <v/>
      </c>
      <c r="K2202" t="str">
        <f t="shared" si="82"/>
        <v/>
      </c>
    </row>
    <row r="2203" spans="1:11" x14ac:dyDescent="0.2">
      <c r="A2203" s="2">
        <v>34</v>
      </c>
      <c r="B2203" s="2" t="s">
        <v>31</v>
      </c>
      <c r="C2203" s="2">
        <v>894.97</v>
      </c>
      <c r="D2203" s="2" t="s">
        <v>29</v>
      </c>
      <c r="E2203">
        <v>2016</v>
      </c>
      <c r="F2203" t="str">
        <f t="shared" si="81"/>
        <v>Profit</v>
      </c>
      <c r="H2203" t="str">
        <f t="shared" si="83"/>
        <v/>
      </c>
      <c r="I2203" t="str">
        <f t="shared" si="83"/>
        <v/>
      </c>
      <c r="J2203" t="str">
        <f t="shared" si="83"/>
        <v/>
      </c>
      <c r="K2203" t="str">
        <f t="shared" si="83"/>
        <v/>
      </c>
    </row>
    <row r="2204" spans="1:11" x14ac:dyDescent="0.2">
      <c r="A2204" s="2">
        <v>26</v>
      </c>
      <c r="B2204" s="2" t="s">
        <v>24</v>
      </c>
      <c r="C2204" s="2">
        <v>-36.200000000000003</v>
      </c>
      <c r="D2204" s="2" t="s">
        <v>29</v>
      </c>
      <c r="E2204">
        <v>2016</v>
      </c>
      <c r="F2204" t="str">
        <f t="shared" si="81"/>
        <v>Loss</v>
      </c>
      <c r="H2204" t="str">
        <f t="shared" si="83"/>
        <v/>
      </c>
      <c r="I2204" t="str">
        <f t="shared" si="83"/>
        <v/>
      </c>
      <c r="J2204" t="str">
        <f t="shared" si="83"/>
        <v/>
      </c>
      <c r="K2204" t="str">
        <f t="shared" si="83"/>
        <v/>
      </c>
    </row>
    <row r="2205" spans="1:11" x14ac:dyDescent="0.2">
      <c r="A2205" s="2">
        <v>44</v>
      </c>
      <c r="B2205" s="2" t="s">
        <v>24</v>
      </c>
      <c r="C2205" s="2">
        <v>44.82</v>
      </c>
      <c r="D2205" s="2" t="s">
        <v>29</v>
      </c>
      <c r="E2205">
        <v>2016</v>
      </c>
      <c r="F2205" t="str">
        <f t="shared" si="81"/>
        <v>Profit</v>
      </c>
      <c r="H2205" t="str">
        <f t="shared" si="83"/>
        <v/>
      </c>
      <c r="I2205" t="str">
        <f t="shared" si="83"/>
        <v/>
      </c>
      <c r="J2205" t="str">
        <f t="shared" si="83"/>
        <v/>
      </c>
      <c r="K2205" t="str">
        <f t="shared" si="83"/>
        <v/>
      </c>
    </row>
    <row r="2206" spans="1:11" x14ac:dyDescent="0.2">
      <c r="A2206" s="2">
        <v>40</v>
      </c>
      <c r="B2206" s="2" t="s">
        <v>24</v>
      </c>
      <c r="C2206" s="2">
        <v>-181.33</v>
      </c>
      <c r="D2206" s="2" t="s">
        <v>29</v>
      </c>
      <c r="E2206">
        <v>2016</v>
      </c>
      <c r="F2206" t="str">
        <f t="shared" si="81"/>
        <v>Loss</v>
      </c>
      <c r="H2206" t="str">
        <f t="shared" si="83"/>
        <v/>
      </c>
      <c r="I2206" t="str">
        <f t="shared" si="83"/>
        <v/>
      </c>
      <c r="J2206" t="str">
        <f t="shared" si="83"/>
        <v/>
      </c>
      <c r="K2206" t="str">
        <f t="shared" si="83"/>
        <v/>
      </c>
    </row>
    <row r="2207" spans="1:11" x14ac:dyDescent="0.2">
      <c r="A2207" s="2">
        <v>29</v>
      </c>
      <c r="B2207" s="2" t="s">
        <v>24</v>
      </c>
      <c r="C2207" s="2">
        <v>-71.239999999999995</v>
      </c>
      <c r="D2207" s="2" t="s">
        <v>29</v>
      </c>
      <c r="E2207">
        <v>2016</v>
      </c>
      <c r="F2207" t="str">
        <f t="shared" si="81"/>
        <v>Loss</v>
      </c>
      <c r="H2207" t="str">
        <f t="shared" si="83"/>
        <v/>
      </c>
      <c r="I2207" t="str">
        <f t="shared" si="83"/>
        <v/>
      </c>
      <c r="J2207" t="str">
        <f t="shared" si="83"/>
        <v/>
      </c>
      <c r="K2207" t="str">
        <f t="shared" si="83"/>
        <v/>
      </c>
    </row>
    <row r="2208" spans="1:11" x14ac:dyDescent="0.2">
      <c r="A2208" s="2">
        <v>6</v>
      </c>
      <c r="B2208" s="2" t="s">
        <v>45</v>
      </c>
      <c r="C2208" s="2">
        <v>24.58</v>
      </c>
      <c r="D2208" s="2" t="s">
        <v>29</v>
      </c>
      <c r="E2208">
        <v>2016</v>
      </c>
      <c r="F2208" t="str">
        <f t="shared" si="81"/>
        <v>Profit</v>
      </c>
      <c r="H2208" t="str">
        <f t="shared" si="83"/>
        <v/>
      </c>
      <c r="I2208" t="str">
        <f t="shared" si="83"/>
        <v/>
      </c>
      <c r="J2208" t="str">
        <f t="shared" si="83"/>
        <v/>
      </c>
      <c r="K2208" t="str">
        <f t="shared" si="83"/>
        <v/>
      </c>
    </row>
    <row r="2209" spans="1:11" x14ac:dyDescent="0.2">
      <c r="A2209" s="2">
        <v>48</v>
      </c>
      <c r="B2209" s="2" t="s">
        <v>24</v>
      </c>
      <c r="C2209" s="2">
        <v>-161</v>
      </c>
      <c r="D2209" s="2" t="s">
        <v>29</v>
      </c>
      <c r="E2209">
        <v>2016</v>
      </c>
      <c r="F2209" t="str">
        <f t="shared" si="81"/>
        <v>Loss</v>
      </c>
      <c r="H2209" t="str">
        <f t="shared" si="83"/>
        <v/>
      </c>
      <c r="I2209" t="str">
        <f t="shared" si="83"/>
        <v/>
      </c>
      <c r="J2209" t="str">
        <f t="shared" si="83"/>
        <v/>
      </c>
      <c r="K2209" t="str">
        <f t="shared" si="83"/>
        <v/>
      </c>
    </row>
    <row r="2210" spans="1:11" x14ac:dyDescent="0.2">
      <c r="A2210" s="2">
        <v>4</v>
      </c>
      <c r="B2210" s="2" t="s">
        <v>24</v>
      </c>
      <c r="C2210" s="2">
        <v>4.12</v>
      </c>
      <c r="D2210" s="2" t="s">
        <v>22</v>
      </c>
      <c r="E2210">
        <v>2016</v>
      </c>
      <c r="F2210" t="str">
        <f t="shared" si="81"/>
        <v>Profit</v>
      </c>
      <c r="H2210" t="str">
        <f t="shared" si="83"/>
        <v/>
      </c>
      <c r="I2210" t="str">
        <f t="shared" si="82"/>
        <v/>
      </c>
      <c r="J2210" t="str">
        <f t="shared" si="82"/>
        <v/>
      </c>
      <c r="K2210" t="str">
        <f t="shared" si="82"/>
        <v/>
      </c>
    </row>
    <row r="2211" spans="1:11" x14ac:dyDescent="0.2">
      <c r="A2211" s="2">
        <v>44</v>
      </c>
      <c r="B2211" s="2" t="s">
        <v>24</v>
      </c>
      <c r="C2211" s="2">
        <v>8.9</v>
      </c>
      <c r="D2211" s="2" t="s">
        <v>29</v>
      </c>
      <c r="E2211">
        <v>2016</v>
      </c>
      <c r="F2211" t="str">
        <f t="shared" si="81"/>
        <v>Profit</v>
      </c>
      <c r="H2211" t="str">
        <f t="shared" si="83"/>
        <v/>
      </c>
      <c r="I2211" t="str">
        <f t="shared" si="82"/>
        <v/>
      </c>
      <c r="J2211" t="str">
        <f t="shared" si="82"/>
        <v/>
      </c>
      <c r="K2211" t="str">
        <f t="shared" si="82"/>
        <v/>
      </c>
    </row>
    <row r="2212" spans="1:11" x14ac:dyDescent="0.2">
      <c r="A2212" s="2">
        <v>37</v>
      </c>
      <c r="B2212" s="2" t="s">
        <v>24</v>
      </c>
      <c r="C2212" s="2">
        <v>-110.97</v>
      </c>
      <c r="D2212" s="2" t="s">
        <v>38</v>
      </c>
      <c r="E2212">
        <v>2016</v>
      </c>
      <c r="F2212" t="str">
        <f t="shared" si="81"/>
        <v>Loss</v>
      </c>
      <c r="H2212" t="str">
        <f t="shared" si="83"/>
        <v/>
      </c>
      <c r="I2212" t="str">
        <f t="shared" si="82"/>
        <v/>
      </c>
      <c r="J2212" t="str">
        <f t="shared" si="82"/>
        <v/>
      </c>
      <c r="K2212" t="str">
        <f t="shared" si="82"/>
        <v/>
      </c>
    </row>
    <row r="2213" spans="1:11" x14ac:dyDescent="0.2">
      <c r="A2213" s="2">
        <v>41</v>
      </c>
      <c r="B2213" s="2" t="s">
        <v>31</v>
      </c>
      <c r="C2213" s="2">
        <v>1438.26</v>
      </c>
      <c r="D2213" s="2" t="s">
        <v>38</v>
      </c>
      <c r="E2213">
        <v>2016</v>
      </c>
      <c r="F2213" t="str">
        <f t="shared" si="81"/>
        <v>Profit</v>
      </c>
      <c r="H2213" t="str">
        <f t="shared" si="83"/>
        <v/>
      </c>
      <c r="I2213" t="str">
        <f t="shared" si="82"/>
        <v/>
      </c>
      <c r="J2213" t="str">
        <f t="shared" si="82"/>
        <v/>
      </c>
      <c r="K2213" t="str">
        <f t="shared" si="82"/>
        <v/>
      </c>
    </row>
    <row r="2214" spans="1:11" x14ac:dyDescent="0.2">
      <c r="A2214" s="2">
        <v>44</v>
      </c>
      <c r="B2214" s="2" t="s">
        <v>24</v>
      </c>
      <c r="C2214" s="2">
        <v>380.65</v>
      </c>
      <c r="D2214" s="2" t="s">
        <v>29</v>
      </c>
      <c r="E2214">
        <v>2016</v>
      </c>
      <c r="F2214" t="str">
        <f t="shared" si="81"/>
        <v>Profit</v>
      </c>
      <c r="H2214" t="str">
        <f t="shared" si="83"/>
        <v/>
      </c>
      <c r="I2214" t="str">
        <f t="shared" si="82"/>
        <v/>
      </c>
      <c r="J2214" t="str">
        <f t="shared" si="82"/>
        <v/>
      </c>
      <c r="K2214" t="str">
        <f t="shared" si="82"/>
        <v/>
      </c>
    </row>
    <row r="2215" spans="1:11" x14ac:dyDescent="0.2">
      <c r="A2215" s="2">
        <v>28</v>
      </c>
      <c r="B2215" s="2" t="s">
        <v>45</v>
      </c>
      <c r="C2215" s="2">
        <v>69.28</v>
      </c>
      <c r="D2215" s="2" t="s">
        <v>29</v>
      </c>
      <c r="E2215">
        <v>2016</v>
      </c>
      <c r="F2215" t="str">
        <f t="shared" si="81"/>
        <v>Profit</v>
      </c>
      <c r="H2215" t="str">
        <f t="shared" si="83"/>
        <v/>
      </c>
      <c r="I2215" t="str">
        <f t="shared" si="82"/>
        <v/>
      </c>
      <c r="J2215" t="str">
        <f t="shared" si="82"/>
        <v/>
      </c>
      <c r="K2215" t="str">
        <f t="shared" si="82"/>
        <v/>
      </c>
    </row>
    <row r="2216" spans="1:11" x14ac:dyDescent="0.2">
      <c r="A2216" s="2">
        <v>11</v>
      </c>
      <c r="B2216" s="2" t="s">
        <v>31</v>
      </c>
      <c r="C2216" s="2">
        <v>-170.66</v>
      </c>
      <c r="D2216" s="2" t="s">
        <v>29</v>
      </c>
      <c r="E2216">
        <v>2016</v>
      </c>
      <c r="F2216" t="str">
        <f t="shared" si="81"/>
        <v>Loss</v>
      </c>
      <c r="H2216" t="str">
        <f t="shared" si="83"/>
        <v/>
      </c>
      <c r="I2216" t="str">
        <f t="shared" si="82"/>
        <v/>
      </c>
      <c r="J2216" t="str">
        <f t="shared" si="82"/>
        <v/>
      </c>
      <c r="K2216" t="str">
        <f t="shared" si="82"/>
        <v/>
      </c>
    </row>
    <row r="2217" spans="1:11" x14ac:dyDescent="0.2">
      <c r="A2217" s="2">
        <v>25</v>
      </c>
      <c r="B2217" s="2" t="s">
        <v>24</v>
      </c>
      <c r="C2217" s="2">
        <v>9.77</v>
      </c>
      <c r="D2217" s="2" t="s">
        <v>29</v>
      </c>
      <c r="E2217">
        <v>2016</v>
      </c>
      <c r="F2217" t="str">
        <f t="shared" si="81"/>
        <v>Profit</v>
      </c>
      <c r="H2217" t="str">
        <f t="shared" si="83"/>
        <v/>
      </c>
      <c r="I2217" t="str">
        <f t="shared" si="82"/>
        <v/>
      </c>
      <c r="J2217" t="str">
        <f t="shared" si="82"/>
        <v/>
      </c>
      <c r="K2217" t="str">
        <f t="shared" si="82"/>
        <v/>
      </c>
    </row>
    <row r="2218" spans="1:11" x14ac:dyDescent="0.2">
      <c r="A2218" s="2">
        <v>29</v>
      </c>
      <c r="B2218" s="2" t="s">
        <v>31</v>
      </c>
      <c r="C2218" s="2">
        <v>207.13</v>
      </c>
      <c r="D2218" s="2" t="s">
        <v>29</v>
      </c>
      <c r="E2218">
        <v>2016</v>
      </c>
      <c r="F2218" t="str">
        <f t="shared" si="81"/>
        <v>Profit</v>
      </c>
      <c r="H2218" t="str">
        <f t="shared" si="83"/>
        <v/>
      </c>
      <c r="I2218" t="str">
        <f t="shared" si="82"/>
        <v/>
      </c>
      <c r="J2218" t="str">
        <f t="shared" si="82"/>
        <v/>
      </c>
      <c r="K2218" t="str">
        <f t="shared" si="82"/>
        <v/>
      </c>
    </row>
    <row r="2219" spans="1:11" x14ac:dyDescent="0.2">
      <c r="A2219" s="2">
        <v>21</v>
      </c>
      <c r="B2219" s="2" t="s">
        <v>31</v>
      </c>
      <c r="C2219" s="2">
        <v>255.41</v>
      </c>
      <c r="D2219" s="2" t="s">
        <v>29</v>
      </c>
      <c r="E2219">
        <v>2016</v>
      </c>
      <c r="F2219" t="str">
        <f t="shared" si="81"/>
        <v>Profit</v>
      </c>
      <c r="H2219" t="str">
        <f t="shared" si="83"/>
        <v/>
      </c>
      <c r="I2219" t="str">
        <f t="shared" si="82"/>
        <v/>
      </c>
      <c r="J2219" t="str">
        <f t="shared" si="82"/>
        <v/>
      </c>
      <c r="K2219" t="str">
        <f t="shared" si="82"/>
        <v/>
      </c>
    </row>
    <row r="2220" spans="1:11" x14ac:dyDescent="0.2">
      <c r="A2220" s="2">
        <v>7</v>
      </c>
      <c r="B2220" s="2" t="s">
        <v>24</v>
      </c>
      <c r="C2220" s="2">
        <v>48.57</v>
      </c>
      <c r="D2220" s="2" t="s">
        <v>29</v>
      </c>
      <c r="E2220">
        <v>2016</v>
      </c>
      <c r="F2220" t="str">
        <f t="shared" si="81"/>
        <v>Profit</v>
      </c>
      <c r="H2220" t="str">
        <f t="shared" si="83"/>
        <v/>
      </c>
      <c r="I2220" t="str">
        <f t="shared" si="82"/>
        <v/>
      </c>
      <c r="J2220" t="str">
        <f t="shared" si="82"/>
        <v/>
      </c>
      <c r="K2220" t="str">
        <f t="shared" si="82"/>
        <v/>
      </c>
    </row>
    <row r="2221" spans="1:11" x14ac:dyDescent="0.2">
      <c r="A2221" s="2">
        <v>40</v>
      </c>
      <c r="B2221" s="2" t="s">
        <v>24</v>
      </c>
      <c r="C2221" s="2">
        <v>83.11</v>
      </c>
      <c r="D2221" s="2" t="s">
        <v>29</v>
      </c>
      <c r="E2221">
        <v>2016</v>
      </c>
      <c r="F2221" t="str">
        <f t="shared" si="81"/>
        <v>Profit</v>
      </c>
      <c r="H2221" t="str">
        <f t="shared" si="83"/>
        <v/>
      </c>
      <c r="I2221" t="str">
        <f t="shared" si="82"/>
        <v/>
      </c>
      <c r="J2221" t="str">
        <f t="shared" si="82"/>
        <v/>
      </c>
      <c r="K2221" t="str">
        <f t="shared" si="82"/>
        <v/>
      </c>
    </row>
    <row r="2222" spans="1:11" x14ac:dyDescent="0.2">
      <c r="A2222" s="2">
        <v>18</v>
      </c>
      <c r="B2222" s="2" t="s">
        <v>24</v>
      </c>
      <c r="C2222" s="2">
        <v>-21.94</v>
      </c>
      <c r="D2222" s="2" t="s">
        <v>22</v>
      </c>
      <c r="E2222">
        <v>2016</v>
      </c>
      <c r="F2222" t="str">
        <f t="shared" si="81"/>
        <v>Loss</v>
      </c>
      <c r="H2222" t="str">
        <f t="shared" si="83"/>
        <v/>
      </c>
      <c r="I2222" t="str">
        <f t="shared" si="82"/>
        <v/>
      </c>
      <c r="J2222" t="str">
        <f t="shared" si="82"/>
        <v/>
      </c>
      <c r="K2222" t="str">
        <f t="shared" si="82"/>
        <v/>
      </c>
    </row>
    <row r="2223" spans="1:11" x14ac:dyDescent="0.2">
      <c r="A2223" s="2">
        <v>43</v>
      </c>
      <c r="B2223" s="2" t="s">
        <v>45</v>
      </c>
      <c r="C2223" s="2">
        <v>720.58</v>
      </c>
      <c r="D2223" s="2" t="s">
        <v>22</v>
      </c>
      <c r="E2223">
        <v>2016</v>
      </c>
      <c r="F2223" t="str">
        <f t="shared" si="81"/>
        <v>Profit</v>
      </c>
      <c r="H2223" t="str">
        <f t="shared" si="83"/>
        <v/>
      </c>
      <c r="I2223" t="str">
        <f t="shared" si="82"/>
        <v/>
      </c>
      <c r="J2223" t="str">
        <f t="shared" si="82"/>
        <v/>
      </c>
      <c r="K2223" t="str">
        <f t="shared" si="82"/>
        <v/>
      </c>
    </row>
    <row r="2224" spans="1:11" x14ac:dyDescent="0.2">
      <c r="A2224" s="2">
        <v>47</v>
      </c>
      <c r="B2224" s="2" t="s">
        <v>24</v>
      </c>
      <c r="C2224" s="2">
        <v>34.15</v>
      </c>
      <c r="D2224" s="2" t="s">
        <v>22</v>
      </c>
      <c r="E2224">
        <v>2016</v>
      </c>
      <c r="F2224" t="str">
        <f t="shared" si="81"/>
        <v>Profit</v>
      </c>
      <c r="H2224" t="str">
        <f t="shared" si="83"/>
        <v/>
      </c>
      <c r="I2224" t="str">
        <f t="shared" si="82"/>
        <v/>
      </c>
      <c r="J2224" t="str">
        <f t="shared" si="82"/>
        <v/>
      </c>
      <c r="K2224" t="str">
        <f t="shared" si="82"/>
        <v/>
      </c>
    </row>
    <row r="2225" spans="1:11" x14ac:dyDescent="0.2">
      <c r="A2225" s="2">
        <v>39</v>
      </c>
      <c r="B2225" s="2" t="s">
        <v>45</v>
      </c>
      <c r="C2225" s="2">
        <v>187.93</v>
      </c>
      <c r="D2225" s="2" t="s">
        <v>38</v>
      </c>
      <c r="E2225">
        <v>2016</v>
      </c>
      <c r="F2225" t="str">
        <f t="shared" si="81"/>
        <v>Profit</v>
      </c>
      <c r="H2225" t="str">
        <f t="shared" si="83"/>
        <v/>
      </c>
      <c r="I2225" t="str">
        <f t="shared" si="82"/>
        <v/>
      </c>
      <c r="J2225" t="str">
        <f t="shared" si="82"/>
        <v/>
      </c>
      <c r="K2225" t="str">
        <f t="shared" si="82"/>
        <v/>
      </c>
    </row>
    <row r="2226" spans="1:11" x14ac:dyDescent="0.2">
      <c r="A2226" s="2">
        <v>45</v>
      </c>
      <c r="B2226" s="2" t="s">
        <v>31</v>
      </c>
      <c r="C2226" s="2">
        <v>452.52</v>
      </c>
      <c r="D2226" s="2" t="s">
        <v>38</v>
      </c>
      <c r="E2226">
        <v>2016</v>
      </c>
      <c r="F2226" t="str">
        <f t="shared" si="81"/>
        <v>Profit</v>
      </c>
      <c r="H2226" t="str">
        <f t="shared" si="83"/>
        <v/>
      </c>
      <c r="I2226" t="str">
        <f t="shared" si="83"/>
        <v/>
      </c>
      <c r="J2226" t="str">
        <f t="shared" si="83"/>
        <v/>
      </c>
      <c r="K2226" t="str">
        <f t="shared" si="83"/>
        <v/>
      </c>
    </row>
    <row r="2227" spans="1:11" x14ac:dyDescent="0.2">
      <c r="A2227" s="2">
        <v>22</v>
      </c>
      <c r="B2227" s="2" t="s">
        <v>45</v>
      </c>
      <c r="C2227" s="2">
        <v>3.45</v>
      </c>
      <c r="D2227" s="2" t="s">
        <v>38</v>
      </c>
      <c r="E2227">
        <v>2016</v>
      </c>
      <c r="F2227" t="str">
        <f t="shared" si="81"/>
        <v>Profit</v>
      </c>
      <c r="H2227" t="str">
        <f t="shared" si="83"/>
        <v/>
      </c>
      <c r="I2227" t="str">
        <f t="shared" si="83"/>
        <v/>
      </c>
      <c r="J2227" t="str">
        <f t="shared" si="83"/>
        <v/>
      </c>
      <c r="K2227" t="str">
        <f t="shared" si="83"/>
        <v/>
      </c>
    </row>
    <row r="2228" spans="1:11" x14ac:dyDescent="0.2">
      <c r="A2228" s="2">
        <v>46</v>
      </c>
      <c r="B2228" s="2" t="s">
        <v>24</v>
      </c>
      <c r="C2228" s="2">
        <v>35.880000000000003</v>
      </c>
      <c r="D2228" s="2" t="s">
        <v>22</v>
      </c>
      <c r="E2228">
        <v>2016</v>
      </c>
      <c r="F2228" t="str">
        <f t="shared" si="81"/>
        <v>Profit</v>
      </c>
      <c r="H2228" t="str">
        <f t="shared" si="83"/>
        <v/>
      </c>
      <c r="I2228" t="str">
        <f t="shared" si="83"/>
        <v/>
      </c>
      <c r="J2228" t="str">
        <f t="shared" si="83"/>
        <v/>
      </c>
      <c r="K2228" t="str">
        <f t="shared" si="83"/>
        <v/>
      </c>
    </row>
    <row r="2229" spans="1:11" x14ac:dyDescent="0.2">
      <c r="A2229" s="2">
        <v>46</v>
      </c>
      <c r="B2229" s="2" t="s">
        <v>31</v>
      </c>
      <c r="C2229" s="2">
        <v>-49.18</v>
      </c>
      <c r="D2229" s="2" t="s">
        <v>22</v>
      </c>
      <c r="E2229">
        <v>2016</v>
      </c>
      <c r="F2229" t="str">
        <f t="shared" si="81"/>
        <v>Loss</v>
      </c>
      <c r="H2229" t="str">
        <f t="shared" si="83"/>
        <v/>
      </c>
      <c r="I2229" t="str">
        <f t="shared" si="83"/>
        <v/>
      </c>
      <c r="J2229" t="str">
        <f t="shared" si="83"/>
        <v/>
      </c>
      <c r="K2229" t="str">
        <f t="shared" si="83"/>
        <v/>
      </c>
    </row>
    <row r="2230" spans="1:11" x14ac:dyDescent="0.2">
      <c r="A2230" s="2">
        <v>40</v>
      </c>
      <c r="B2230" s="2" t="s">
        <v>24</v>
      </c>
      <c r="C2230" s="2">
        <v>-200.65</v>
      </c>
      <c r="D2230" s="2" t="s">
        <v>29</v>
      </c>
      <c r="E2230">
        <v>2016</v>
      </c>
      <c r="F2230" t="str">
        <f t="shared" si="81"/>
        <v>Loss</v>
      </c>
      <c r="H2230" t="str">
        <f t="shared" si="83"/>
        <v/>
      </c>
      <c r="I2230" t="str">
        <f t="shared" si="83"/>
        <v/>
      </c>
      <c r="J2230" t="str">
        <f t="shared" si="83"/>
        <v/>
      </c>
      <c r="K2230" t="str">
        <f t="shared" si="83"/>
        <v/>
      </c>
    </row>
    <row r="2231" spans="1:11" x14ac:dyDescent="0.2">
      <c r="A2231" s="2">
        <v>42</v>
      </c>
      <c r="B2231" s="2" t="s">
        <v>24</v>
      </c>
      <c r="C2231" s="2">
        <v>-117.67</v>
      </c>
      <c r="D2231" s="2" t="s">
        <v>38</v>
      </c>
      <c r="E2231">
        <v>2016</v>
      </c>
      <c r="F2231" t="str">
        <f t="shared" si="81"/>
        <v>Loss</v>
      </c>
      <c r="H2231" t="str">
        <f t="shared" si="83"/>
        <v/>
      </c>
      <c r="I2231" t="str">
        <f t="shared" si="83"/>
        <v/>
      </c>
      <c r="J2231" t="str">
        <f t="shared" si="83"/>
        <v/>
      </c>
      <c r="K2231" t="str">
        <f t="shared" si="83"/>
        <v/>
      </c>
    </row>
    <row r="2232" spans="1:11" x14ac:dyDescent="0.2">
      <c r="A2232" s="2">
        <v>46</v>
      </c>
      <c r="B2232" s="2" t="s">
        <v>45</v>
      </c>
      <c r="C2232" s="2">
        <v>159.49</v>
      </c>
      <c r="D2232" s="2" t="s">
        <v>29</v>
      </c>
      <c r="E2232">
        <v>2016</v>
      </c>
      <c r="F2232" t="str">
        <f t="shared" si="81"/>
        <v>Profit</v>
      </c>
      <c r="H2232" t="str">
        <f t="shared" si="83"/>
        <v/>
      </c>
      <c r="I2232" t="str">
        <f t="shared" si="83"/>
        <v/>
      </c>
      <c r="J2232" t="str">
        <f t="shared" si="83"/>
        <v/>
      </c>
      <c r="K2232" t="str">
        <f t="shared" si="83"/>
        <v/>
      </c>
    </row>
    <row r="2233" spans="1:11" x14ac:dyDescent="0.2">
      <c r="A2233" s="2">
        <v>28</v>
      </c>
      <c r="B2233" s="2" t="s">
        <v>24</v>
      </c>
      <c r="C2233" s="2">
        <v>-54.56</v>
      </c>
      <c r="D2233" s="2" t="s">
        <v>29</v>
      </c>
      <c r="E2233">
        <v>2016</v>
      </c>
      <c r="F2233" t="str">
        <f t="shared" si="81"/>
        <v>Loss</v>
      </c>
      <c r="H2233" t="str">
        <f t="shared" si="83"/>
        <v/>
      </c>
      <c r="I2233" t="str">
        <f t="shared" si="82"/>
        <v/>
      </c>
      <c r="J2233" t="str">
        <f t="shared" si="82"/>
        <v/>
      </c>
      <c r="K2233" t="str">
        <f t="shared" si="82"/>
        <v/>
      </c>
    </row>
    <row r="2234" spans="1:11" x14ac:dyDescent="0.2">
      <c r="A2234" s="2">
        <v>31</v>
      </c>
      <c r="B2234" s="2" t="s">
        <v>24</v>
      </c>
      <c r="C2234" s="2">
        <v>-4.82</v>
      </c>
      <c r="D2234" s="2" t="s">
        <v>38</v>
      </c>
      <c r="E2234">
        <v>2016</v>
      </c>
      <c r="F2234" t="str">
        <f t="shared" si="81"/>
        <v>Loss</v>
      </c>
      <c r="H2234" t="str">
        <f t="shared" si="83"/>
        <v/>
      </c>
      <c r="I2234" t="str">
        <f t="shared" si="82"/>
        <v/>
      </c>
      <c r="J2234" t="str">
        <f t="shared" si="82"/>
        <v/>
      </c>
      <c r="K2234" t="str">
        <f t="shared" si="82"/>
        <v/>
      </c>
    </row>
    <row r="2235" spans="1:11" x14ac:dyDescent="0.2">
      <c r="A2235" s="2">
        <v>15</v>
      </c>
      <c r="B2235" s="2" t="s">
        <v>24</v>
      </c>
      <c r="C2235" s="2">
        <v>14.27</v>
      </c>
      <c r="D2235" s="2" t="s">
        <v>29</v>
      </c>
      <c r="E2235">
        <v>2016</v>
      </c>
      <c r="F2235" t="str">
        <f t="shared" si="81"/>
        <v>Profit</v>
      </c>
      <c r="H2235" t="str">
        <f t="shared" si="83"/>
        <v/>
      </c>
      <c r="I2235" t="str">
        <f t="shared" si="82"/>
        <v/>
      </c>
      <c r="J2235" t="str">
        <f t="shared" si="82"/>
        <v/>
      </c>
      <c r="K2235" t="str">
        <f t="shared" si="82"/>
        <v/>
      </c>
    </row>
    <row r="2236" spans="1:11" x14ac:dyDescent="0.2">
      <c r="A2236" s="2">
        <v>25</v>
      </c>
      <c r="B2236" s="2" t="s">
        <v>45</v>
      </c>
      <c r="C2236" s="2">
        <v>-38.74</v>
      </c>
      <c r="D2236" s="2" t="s">
        <v>66</v>
      </c>
      <c r="E2236">
        <v>2016</v>
      </c>
      <c r="F2236" t="str">
        <f t="shared" si="81"/>
        <v>Loss</v>
      </c>
      <c r="H2236" t="str">
        <f t="shared" si="83"/>
        <v/>
      </c>
      <c r="I2236" t="str">
        <f t="shared" si="82"/>
        <v/>
      </c>
      <c r="J2236" t="str">
        <f t="shared" si="82"/>
        <v/>
      </c>
      <c r="K2236" t="str">
        <f t="shared" si="82"/>
        <v/>
      </c>
    </row>
    <row r="2237" spans="1:11" x14ac:dyDescent="0.2">
      <c r="A2237" s="2">
        <v>46</v>
      </c>
      <c r="B2237" s="2" t="s">
        <v>24</v>
      </c>
      <c r="C2237" s="2">
        <v>4.6100000000000003</v>
      </c>
      <c r="D2237" s="2" t="s">
        <v>66</v>
      </c>
      <c r="E2237">
        <v>2016</v>
      </c>
      <c r="F2237" t="str">
        <f t="shared" si="81"/>
        <v>Profit</v>
      </c>
      <c r="H2237" t="str">
        <f t="shared" si="83"/>
        <v/>
      </c>
      <c r="I2237" t="str">
        <f t="shared" si="82"/>
        <v/>
      </c>
      <c r="J2237" t="str">
        <f t="shared" si="82"/>
        <v/>
      </c>
      <c r="K2237" t="str">
        <f t="shared" si="82"/>
        <v/>
      </c>
    </row>
    <row r="2238" spans="1:11" x14ac:dyDescent="0.2">
      <c r="A2238" s="2">
        <v>41</v>
      </c>
      <c r="B2238" s="2" t="s">
        <v>24</v>
      </c>
      <c r="C2238" s="2">
        <v>92.18</v>
      </c>
      <c r="D2238" s="2" t="s">
        <v>29</v>
      </c>
      <c r="E2238">
        <v>2016</v>
      </c>
      <c r="F2238" t="str">
        <f t="shared" si="81"/>
        <v>Profit</v>
      </c>
      <c r="H2238" t="str">
        <f t="shared" si="83"/>
        <v/>
      </c>
      <c r="I2238" t="str">
        <f t="shared" si="82"/>
        <v/>
      </c>
      <c r="J2238" t="str">
        <f t="shared" si="82"/>
        <v/>
      </c>
      <c r="K2238" t="str">
        <f t="shared" si="82"/>
        <v/>
      </c>
    </row>
    <row r="2239" spans="1:11" x14ac:dyDescent="0.2">
      <c r="A2239" s="2">
        <v>45</v>
      </c>
      <c r="B2239" s="2" t="s">
        <v>24</v>
      </c>
      <c r="C2239" s="2">
        <v>-161.66</v>
      </c>
      <c r="D2239" s="2" t="s">
        <v>22</v>
      </c>
      <c r="E2239">
        <v>2016</v>
      </c>
      <c r="F2239" t="str">
        <f t="shared" si="81"/>
        <v>Loss</v>
      </c>
      <c r="H2239" t="str">
        <f t="shared" si="83"/>
        <v/>
      </c>
      <c r="I2239" t="str">
        <f t="shared" si="82"/>
        <v/>
      </c>
      <c r="J2239" t="str">
        <f t="shared" si="82"/>
        <v/>
      </c>
      <c r="K2239" t="str">
        <f t="shared" si="82"/>
        <v/>
      </c>
    </row>
    <row r="2240" spans="1:11" x14ac:dyDescent="0.2">
      <c r="A2240" s="2">
        <v>36</v>
      </c>
      <c r="B2240" s="2" t="s">
        <v>24</v>
      </c>
      <c r="C2240" s="2">
        <v>-75.66</v>
      </c>
      <c r="D2240" s="2" t="s">
        <v>29</v>
      </c>
      <c r="E2240">
        <v>2016</v>
      </c>
      <c r="F2240" t="str">
        <f t="shared" si="81"/>
        <v>Loss</v>
      </c>
      <c r="H2240" t="str">
        <f t="shared" si="83"/>
        <v/>
      </c>
      <c r="I2240" t="str">
        <f t="shared" si="82"/>
        <v/>
      </c>
      <c r="J2240" t="str">
        <f t="shared" si="82"/>
        <v/>
      </c>
      <c r="K2240" t="str">
        <f t="shared" si="82"/>
        <v/>
      </c>
    </row>
    <row r="2241" spans="1:11" x14ac:dyDescent="0.2">
      <c r="A2241" s="2">
        <v>14</v>
      </c>
      <c r="B2241" s="2" t="s">
        <v>24</v>
      </c>
      <c r="C2241" s="2">
        <v>-23.67</v>
      </c>
      <c r="D2241" s="2" t="s">
        <v>29</v>
      </c>
      <c r="E2241">
        <v>2016</v>
      </c>
      <c r="F2241" t="str">
        <f t="shared" si="81"/>
        <v>Loss</v>
      </c>
      <c r="H2241" t="str">
        <f t="shared" si="83"/>
        <v/>
      </c>
      <c r="I2241" t="str">
        <f t="shared" si="82"/>
        <v/>
      </c>
      <c r="J2241" t="str">
        <f t="shared" si="82"/>
        <v/>
      </c>
      <c r="K2241" t="str">
        <f t="shared" si="82"/>
        <v/>
      </c>
    </row>
    <row r="2242" spans="1:11" x14ac:dyDescent="0.2">
      <c r="A2242" s="2">
        <v>33</v>
      </c>
      <c r="B2242" s="2" t="s">
        <v>31</v>
      </c>
      <c r="C2242" s="2">
        <v>386.57</v>
      </c>
      <c r="D2242" s="2" t="s">
        <v>66</v>
      </c>
      <c r="E2242">
        <v>2016</v>
      </c>
      <c r="F2242" t="str">
        <f t="shared" si="81"/>
        <v>Profit</v>
      </c>
      <c r="H2242" t="str">
        <f t="shared" si="83"/>
        <v/>
      </c>
      <c r="I2242" t="str">
        <f t="shared" si="82"/>
        <v/>
      </c>
      <c r="J2242" t="str">
        <f t="shared" si="82"/>
        <v/>
      </c>
      <c r="K2242" t="str">
        <f t="shared" si="82"/>
        <v/>
      </c>
    </row>
    <row r="2243" spans="1:11" x14ac:dyDescent="0.2">
      <c r="A2243" s="2">
        <v>7</v>
      </c>
      <c r="B2243" s="2" t="s">
        <v>45</v>
      </c>
      <c r="C2243" s="2">
        <v>553.36</v>
      </c>
      <c r="D2243" s="2" t="s">
        <v>29</v>
      </c>
      <c r="E2243">
        <v>2016</v>
      </c>
      <c r="F2243" t="str">
        <f t="shared" ref="F2243:F2306" si="84">IF(C2243&lt;0,"Loss","Profit")</f>
        <v>Profit</v>
      </c>
      <c r="H2243" t="str">
        <f t="shared" si="83"/>
        <v/>
      </c>
      <c r="I2243" t="str">
        <f t="shared" si="82"/>
        <v/>
      </c>
      <c r="J2243" t="str">
        <f t="shared" si="82"/>
        <v/>
      </c>
      <c r="K2243" t="str">
        <f t="shared" si="82"/>
        <v/>
      </c>
    </row>
    <row r="2244" spans="1:11" x14ac:dyDescent="0.2">
      <c r="A2244" s="2">
        <v>13</v>
      </c>
      <c r="B2244" s="2" t="s">
        <v>31</v>
      </c>
      <c r="C2244" s="2">
        <v>-43.45</v>
      </c>
      <c r="D2244" s="2" t="s">
        <v>29</v>
      </c>
      <c r="E2244">
        <v>2016</v>
      </c>
      <c r="F2244" t="str">
        <f t="shared" si="84"/>
        <v>Loss</v>
      </c>
      <c r="H2244" t="str">
        <f t="shared" si="83"/>
        <v/>
      </c>
      <c r="I2244" t="str">
        <f t="shared" si="82"/>
        <v/>
      </c>
      <c r="J2244" t="str">
        <f t="shared" si="82"/>
        <v/>
      </c>
      <c r="K2244" t="str">
        <f t="shared" si="82"/>
        <v/>
      </c>
    </row>
    <row r="2245" spans="1:11" x14ac:dyDescent="0.2">
      <c r="A2245" s="2">
        <v>40</v>
      </c>
      <c r="B2245" s="2" t="s">
        <v>45</v>
      </c>
      <c r="C2245" s="2">
        <v>-1969.86</v>
      </c>
      <c r="D2245" s="2" t="s">
        <v>66</v>
      </c>
      <c r="E2245">
        <v>2016</v>
      </c>
      <c r="F2245" t="str">
        <f t="shared" si="84"/>
        <v>Loss</v>
      </c>
      <c r="H2245" t="str">
        <f t="shared" si="83"/>
        <v/>
      </c>
      <c r="I2245" t="str">
        <f t="shared" si="82"/>
        <v/>
      </c>
      <c r="J2245" t="str">
        <f t="shared" si="82"/>
        <v/>
      </c>
      <c r="K2245" t="str">
        <f t="shared" si="82"/>
        <v/>
      </c>
    </row>
    <row r="2246" spans="1:11" x14ac:dyDescent="0.2">
      <c r="A2246" s="2">
        <v>3</v>
      </c>
      <c r="B2246" s="2" t="s">
        <v>45</v>
      </c>
      <c r="C2246" s="2">
        <v>49.94</v>
      </c>
      <c r="D2246" s="2" t="s">
        <v>66</v>
      </c>
      <c r="E2246">
        <v>2016</v>
      </c>
      <c r="F2246" t="str">
        <f t="shared" si="84"/>
        <v>Profit</v>
      </c>
      <c r="H2246" t="str">
        <f t="shared" si="83"/>
        <v/>
      </c>
      <c r="I2246" t="str">
        <f t="shared" si="82"/>
        <v/>
      </c>
      <c r="J2246" t="str">
        <f t="shared" si="82"/>
        <v/>
      </c>
      <c r="K2246" t="str">
        <f t="shared" si="82"/>
        <v/>
      </c>
    </row>
    <row r="2247" spans="1:11" x14ac:dyDescent="0.2">
      <c r="A2247" s="2">
        <v>46</v>
      </c>
      <c r="B2247" s="2" t="s">
        <v>31</v>
      </c>
      <c r="C2247" s="2">
        <v>-54.58</v>
      </c>
      <c r="D2247" s="2" t="s">
        <v>22</v>
      </c>
      <c r="E2247">
        <v>2016</v>
      </c>
      <c r="F2247" t="str">
        <f t="shared" si="84"/>
        <v>Loss</v>
      </c>
      <c r="H2247" t="str">
        <f t="shared" si="83"/>
        <v/>
      </c>
      <c r="I2247" t="str">
        <f t="shared" si="82"/>
        <v/>
      </c>
      <c r="J2247" t="str">
        <f t="shared" si="82"/>
        <v/>
      </c>
      <c r="K2247" t="str">
        <f t="shared" si="82"/>
        <v/>
      </c>
    </row>
    <row r="2248" spans="1:11" x14ac:dyDescent="0.2">
      <c r="A2248" s="2">
        <v>48</v>
      </c>
      <c r="B2248" s="2" t="s">
        <v>24</v>
      </c>
      <c r="C2248" s="2">
        <v>125.04</v>
      </c>
      <c r="D2248" s="2" t="s">
        <v>22</v>
      </c>
      <c r="E2248">
        <v>2016</v>
      </c>
      <c r="F2248" t="str">
        <f t="shared" si="84"/>
        <v>Profit</v>
      </c>
      <c r="H2248" t="str">
        <f t="shared" si="83"/>
        <v/>
      </c>
      <c r="I2248" t="str">
        <f t="shared" si="82"/>
        <v/>
      </c>
      <c r="J2248" t="str">
        <f t="shared" si="82"/>
        <v/>
      </c>
      <c r="K2248" t="str">
        <f t="shared" si="82"/>
        <v/>
      </c>
    </row>
    <row r="2249" spans="1:11" x14ac:dyDescent="0.2">
      <c r="A2249" s="2">
        <v>15</v>
      </c>
      <c r="B2249" s="2" t="s">
        <v>31</v>
      </c>
      <c r="C2249" s="2">
        <v>76.44</v>
      </c>
      <c r="D2249" s="2" t="s">
        <v>29</v>
      </c>
      <c r="E2249">
        <v>2016</v>
      </c>
      <c r="F2249" t="str">
        <f t="shared" si="84"/>
        <v>Profit</v>
      </c>
      <c r="H2249" t="str">
        <f t="shared" si="83"/>
        <v/>
      </c>
      <c r="I2249" t="str">
        <f t="shared" si="83"/>
        <v/>
      </c>
      <c r="J2249" t="str">
        <f t="shared" si="83"/>
        <v/>
      </c>
      <c r="K2249" t="str">
        <f t="shared" si="83"/>
        <v/>
      </c>
    </row>
    <row r="2250" spans="1:11" x14ac:dyDescent="0.2">
      <c r="A2250" s="2">
        <v>8</v>
      </c>
      <c r="B2250" s="2" t="s">
        <v>45</v>
      </c>
      <c r="C2250" s="2">
        <v>58.09</v>
      </c>
      <c r="D2250" s="2" t="s">
        <v>29</v>
      </c>
      <c r="E2250">
        <v>2016</v>
      </c>
      <c r="F2250" t="str">
        <f t="shared" si="84"/>
        <v>Profit</v>
      </c>
      <c r="H2250" t="str">
        <f t="shared" si="83"/>
        <v/>
      </c>
      <c r="I2250" t="str">
        <f t="shared" si="83"/>
        <v/>
      </c>
      <c r="J2250" t="str">
        <f t="shared" si="83"/>
        <v/>
      </c>
      <c r="K2250" t="str">
        <f t="shared" si="83"/>
        <v/>
      </c>
    </row>
    <row r="2251" spans="1:11" x14ac:dyDescent="0.2">
      <c r="A2251" s="2">
        <v>48</v>
      </c>
      <c r="B2251" s="2" t="s">
        <v>24</v>
      </c>
      <c r="C2251" s="2">
        <v>-126.42</v>
      </c>
      <c r="D2251" s="2" t="s">
        <v>66</v>
      </c>
      <c r="E2251">
        <v>2016</v>
      </c>
      <c r="F2251" t="str">
        <f t="shared" si="84"/>
        <v>Loss</v>
      </c>
      <c r="H2251" t="str">
        <f t="shared" si="83"/>
        <v/>
      </c>
      <c r="I2251" t="str">
        <f t="shared" si="83"/>
        <v/>
      </c>
      <c r="J2251" t="str">
        <f t="shared" si="83"/>
        <v/>
      </c>
      <c r="K2251" t="str">
        <f t="shared" si="83"/>
        <v/>
      </c>
    </row>
    <row r="2252" spans="1:11" x14ac:dyDescent="0.2">
      <c r="A2252" s="2">
        <v>8</v>
      </c>
      <c r="B2252" s="2" t="s">
        <v>24</v>
      </c>
      <c r="C2252" s="2">
        <v>-60.02</v>
      </c>
      <c r="D2252" s="2" t="s">
        <v>66</v>
      </c>
      <c r="E2252">
        <v>2016</v>
      </c>
      <c r="F2252" t="str">
        <f t="shared" si="84"/>
        <v>Loss</v>
      </c>
      <c r="H2252" t="str">
        <f t="shared" si="83"/>
        <v/>
      </c>
      <c r="I2252" t="str">
        <f t="shared" si="83"/>
        <v/>
      </c>
      <c r="J2252" t="str">
        <f t="shared" si="83"/>
        <v/>
      </c>
      <c r="K2252" t="str">
        <f t="shared" si="83"/>
        <v/>
      </c>
    </row>
    <row r="2253" spans="1:11" x14ac:dyDescent="0.2">
      <c r="A2253" s="2">
        <v>41</v>
      </c>
      <c r="B2253" s="2" t="s">
        <v>31</v>
      </c>
      <c r="C2253" s="2">
        <v>-244.77</v>
      </c>
      <c r="D2253" s="2" t="s">
        <v>66</v>
      </c>
      <c r="E2253">
        <v>2016</v>
      </c>
      <c r="F2253" t="str">
        <f t="shared" si="84"/>
        <v>Loss</v>
      </c>
      <c r="H2253" t="str">
        <f t="shared" si="83"/>
        <v/>
      </c>
      <c r="I2253" t="str">
        <f t="shared" si="83"/>
        <v/>
      </c>
      <c r="J2253" t="str">
        <f t="shared" si="83"/>
        <v/>
      </c>
      <c r="K2253" t="str">
        <f t="shared" si="83"/>
        <v/>
      </c>
    </row>
    <row r="2254" spans="1:11" x14ac:dyDescent="0.2">
      <c r="A2254" s="2">
        <v>5</v>
      </c>
      <c r="B2254" s="2" t="s">
        <v>24</v>
      </c>
      <c r="C2254" s="2">
        <v>1.08</v>
      </c>
      <c r="D2254" s="2" t="s">
        <v>29</v>
      </c>
      <c r="E2254">
        <v>2016</v>
      </c>
      <c r="F2254" t="str">
        <f t="shared" si="84"/>
        <v>Profit</v>
      </c>
      <c r="H2254" t="str">
        <f t="shared" si="83"/>
        <v/>
      </c>
      <c r="I2254" t="str">
        <f t="shared" si="83"/>
        <v/>
      </c>
      <c r="J2254" t="str">
        <f t="shared" si="83"/>
        <v/>
      </c>
      <c r="K2254" t="str">
        <f t="shared" si="83"/>
        <v/>
      </c>
    </row>
    <row r="2255" spans="1:11" x14ac:dyDescent="0.2">
      <c r="A2255" s="2">
        <v>46</v>
      </c>
      <c r="B2255" s="2" t="s">
        <v>24</v>
      </c>
      <c r="C2255" s="2">
        <v>-232.49</v>
      </c>
      <c r="D2255" s="2" t="s">
        <v>29</v>
      </c>
      <c r="E2255">
        <v>2016</v>
      </c>
      <c r="F2255" t="str">
        <f t="shared" si="84"/>
        <v>Loss</v>
      </c>
      <c r="H2255" t="str">
        <f t="shared" si="83"/>
        <v/>
      </c>
      <c r="I2255" t="str">
        <f t="shared" si="83"/>
        <v/>
      </c>
      <c r="J2255" t="str">
        <f t="shared" si="83"/>
        <v/>
      </c>
      <c r="K2255" t="str">
        <f t="shared" si="83"/>
        <v/>
      </c>
    </row>
    <row r="2256" spans="1:11" x14ac:dyDescent="0.2">
      <c r="A2256" s="2">
        <v>48</v>
      </c>
      <c r="B2256" s="2" t="s">
        <v>31</v>
      </c>
      <c r="C2256" s="2">
        <v>568.29</v>
      </c>
      <c r="D2256" s="2" t="s">
        <v>29</v>
      </c>
      <c r="E2256">
        <v>2016</v>
      </c>
      <c r="F2256" t="str">
        <f t="shared" si="84"/>
        <v>Profit</v>
      </c>
      <c r="H2256" t="str">
        <f t="shared" si="83"/>
        <v/>
      </c>
      <c r="I2256" t="str">
        <f t="shared" si="82"/>
        <v/>
      </c>
      <c r="J2256" t="str">
        <f t="shared" si="82"/>
        <v/>
      </c>
      <c r="K2256" t="str">
        <f t="shared" si="82"/>
        <v/>
      </c>
    </row>
    <row r="2257" spans="1:11" x14ac:dyDescent="0.2">
      <c r="A2257" s="2">
        <v>6</v>
      </c>
      <c r="B2257" s="2" t="s">
        <v>45</v>
      </c>
      <c r="C2257" s="2">
        <v>115.28</v>
      </c>
      <c r="D2257" s="2" t="s">
        <v>66</v>
      </c>
      <c r="E2257">
        <v>2016</v>
      </c>
      <c r="F2257" t="str">
        <f t="shared" si="84"/>
        <v>Profit</v>
      </c>
      <c r="H2257" t="str">
        <f t="shared" si="83"/>
        <v/>
      </c>
      <c r="I2257" t="str">
        <f t="shared" si="82"/>
        <v/>
      </c>
      <c r="J2257" t="str">
        <f t="shared" si="82"/>
        <v/>
      </c>
      <c r="K2257" t="str">
        <f t="shared" si="82"/>
        <v/>
      </c>
    </row>
    <row r="2258" spans="1:11" x14ac:dyDescent="0.2">
      <c r="A2258" s="2">
        <v>23</v>
      </c>
      <c r="B2258" s="2" t="s">
        <v>24</v>
      </c>
      <c r="C2258" s="2">
        <v>-31.87</v>
      </c>
      <c r="D2258" s="2" t="s">
        <v>29</v>
      </c>
      <c r="E2258">
        <v>2016</v>
      </c>
      <c r="F2258" t="str">
        <f t="shared" si="84"/>
        <v>Loss</v>
      </c>
      <c r="H2258" t="str">
        <f t="shared" si="83"/>
        <v/>
      </c>
      <c r="I2258" t="str">
        <f t="shared" si="82"/>
        <v/>
      </c>
      <c r="J2258" t="str">
        <f t="shared" si="82"/>
        <v/>
      </c>
      <c r="K2258" t="str">
        <f t="shared" si="82"/>
        <v/>
      </c>
    </row>
    <row r="2259" spans="1:11" x14ac:dyDescent="0.2">
      <c r="A2259" s="2">
        <v>39</v>
      </c>
      <c r="B2259" s="2" t="s">
        <v>24</v>
      </c>
      <c r="C2259" s="2">
        <v>-24.87</v>
      </c>
      <c r="D2259" s="2" t="s">
        <v>38</v>
      </c>
      <c r="E2259">
        <v>2016</v>
      </c>
      <c r="F2259" t="str">
        <f t="shared" si="84"/>
        <v>Loss</v>
      </c>
      <c r="H2259" t="str">
        <f t="shared" si="83"/>
        <v/>
      </c>
      <c r="I2259" t="str">
        <f t="shared" si="82"/>
        <v/>
      </c>
      <c r="J2259" t="str">
        <f t="shared" si="82"/>
        <v/>
      </c>
      <c r="K2259" t="str">
        <f t="shared" si="82"/>
        <v/>
      </c>
    </row>
    <row r="2260" spans="1:11" x14ac:dyDescent="0.2">
      <c r="A2260" s="2">
        <v>49</v>
      </c>
      <c r="B2260" s="2" t="s">
        <v>24</v>
      </c>
      <c r="C2260" s="2">
        <v>25.27</v>
      </c>
      <c r="D2260" s="2" t="s">
        <v>38</v>
      </c>
      <c r="E2260">
        <v>2016</v>
      </c>
      <c r="F2260" t="str">
        <f t="shared" si="84"/>
        <v>Profit</v>
      </c>
      <c r="H2260" t="str">
        <f t="shared" si="83"/>
        <v/>
      </c>
      <c r="I2260" t="str">
        <f t="shared" si="83"/>
        <v/>
      </c>
      <c r="J2260" t="str">
        <f t="shared" si="83"/>
        <v/>
      </c>
      <c r="K2260" t="str">
        <f t="shared" si="83"/>
        <v/>
      </c>
    </row>
    <row r="2261" spans="1:11" x14ac:dyDescent="0.2">
      <c r="A2261" s="2">
        <v>44</v>
      </c>
      <c r="B2261" s="2" t="s">
        <v>24</v>
      </c>
      <c r="C2261" s="2">
        <v>31.84</v>
      </c>
      <c r="D2261" s="2" t="s">
        <v>29</v>
      </c>
      <c r="E2261">
        <v>2016</v>
      </c>
      <c r="F2261" t="str">
        <f t="shared" si="84"/>
        <v>Profit</v>
      </c>
      <c r="H2261" t="str">
        <f t="shared" ref="H2261:K2324" si="85">IF($D2261=H$1,IF($B2261="Technology",IF($A2261&lt;11,$F2261,""),""),"")</f>
        <v/>
      </c>
      <c r="I2261" t="str">
        <f t="shared" si="85"/>
        <v/>
      </c>
      <c r="J2261" t="str">
        <f t="shared" si="85"/>
        <v/>
      </c>
      <c r="K2261" t="str">
        <f t="shared" si="85"/>
        <v/>
      </c>
    </row>
    <row r="2262" spans="1:11" x14ac:dyDescent="0.2">
      <c r="A2262" s="2">
        <v>22</v>
      </c>
      <c r="B2262" s="2" t="s">
        <v>31</v>
      </c>
      <c r="C2262" s="2">
        <v>243.15</v>
      </c>
      <c r="D2262" s="2" t="s">
        <v>29</v>
      </c>
      <c r="E2262">
        <v>2016</v>
      </c>
      <c r="F2262" t="str">
        <f t="shared" si="84"/>
        <v>Profit</v>
      </c>
      <c r="H2262" t="str">
        <f t="shared" si="85"/>
        <v/>
      </c>
      <c r="I2262" t="str">
        <f t="shared" si="85"/>
        <v/>
      </c>
      <c r="J2262" t="str">
        <f t="shared" si="85"/>
        <v/>
      </c>
      <c r="K2262" t="str">
        <f t="shared" si="85"/>
        <v/>
      </c>
    </row>
    <row r="2263" spans="1:11" x14ac:dyDescent="0.2">
      <c r="A2263" s="2">
        <v>8</v>
      </c>
      <c r="B2263" s="2" t="s">
        <v>45</v>
      </c>
      <c r="C2263" s="2">
        <v>-209.99</v>
      </c>
      <c r="D2263" s="2" t="s">
        <v>29</v>
      </c>
      <c r="E2263">
        <v>2016</v>
      </c>
      <c r="F2263" t="str">
        <f t="shared" si="84"/>
        <v>Loss</v>
      </c>
      <c r="H2263" t="str">
        <f t="shared" si="85"/>
        <v/>
      </c>
      <c r="I2263" t="str">
        <f t="shared" si="85"/>
        <v/>
      </c>
      <c r="J2263" t="str">
        <f t="shared" si="85"/>
        <v/>
      </c>
      <c r="K2263" t="str">
        <f t="shared" si="85"/>
        <v/>
      </c>
    </row>
    <row r="2264" spans="1:11" x14ac:dyDescent="0.2">
      <c r="A2264" s="2">
        <v>26</v>
      </c>
      <c r="B2264" s="2" t="s">
        <v>24</v>
      </c>
      <c r="C2264" s="2">
        <v>-13.91</v>
      </c>
      <c r="D2264" s="2" t="s">
        <v>29</v>
      </c>
      <c r="E2264">
        <v>2016</v>
      </c>
      <c r="F2264" t="str">
        <f t="shared" si="84"/>
        <v>Loss</v>
      </c>
      <c r="H2264" t="str">
        <f t="shared" si="85"/>
        <v/>
      </c>
      <c r="I2264" t="str">
        <f t="shared" si="85"/>
        <v/>
      </c>
      <c r="J2264" t="str">
        <f t="shared" si="85"/>
        <v/>
      </c>
      <c r="K2264" t="str">
        <f t="shared" si="85"/>
        <v/>
      </c>
    </row>
    <row r="2265" spans="1:11" x14ac:dyDescent="0.2">
      <c r="A2265" s="2">
        <v>7</v>
      </c>
      <c r="B2265" s="2" t="s">
        <v>24</v>
      </c>
      <c r="C2265" s="2">
        <v>-33.72</v>
      </c>
      <c r="D2265" s="2" t="s">
        <v>22</v>
      </c>
      <c r="E2265">
        <v>2016</v>
      </c>
      <c r="F2265" t="str">
        <f t="shared" si="84"/>
        <v>Loss</v>
      </c>
      <c r="H2265" t="str">
        <f t="shared" si="85"/>
        <v/>
      </c>
      <c r="I2265" t="str">
        <f t="shared" si="85"/>
        <v/>
      </c>
      <c r="J2265" t="str">
        <f t="shared" si="85"/>
        <v/>
      </c>
      <c r="K2265" t="str">
        <f t="shared" si="85"/>
        <v/>
      </c>
    </row>
    <row r="2266" spans="1:11" x14ac:dyDescent="0.2">
      <c r="A2266" s="2">
        <v>22</v>
      </c>
      <c r="B2266" s="2" t="s">
        <v>24</v>
      </c>
      <c r="C2266" s="2">
        <v>-55.32</v>
      </c>
      <c r="D2266" s="2" t="s">
        <v>38</v>
      </c>
      <c r="E2266">
        <v>2016</v>
      </c>
      <c r="F2266" t="str">
        <f t="shared" si="84"/>
        <v>Loss</v>
      </c>
      <c r="H2266" t="str">
        <f t="shared" si="85"/>
        <v/>
      </c>
      <c r="I2266" t="str">
        <f t="shared" si="85"/>
        <v/>
      </c>
      <c r="J2266" t="str">
        <f t="shared" si="85"/>
        <v/>
      </c>
      <c r="K2266" t="str">
        <f t="shared" si="85"/>
        <v/>
      </c>
    </row>
    <row r="2267" spans="1:11" x14ac:dyDescent="0.2">
      <c r="A2267" s="2">
        <v>12</v>
      </c>
      <c r="B2267" s="2" t="s">
        <v>45</v>
      </c>
      <c r="C2267" s="2">
        <v>459.66</v>
      </c>
      <c r="D2267" s="2" t="s">
        <v>29</v>
      </c>
      <c r="E2267">
        <v>2016</v>
      </c>
      <c r="F2267" t="str">
        <f t="shared" si="84"/>
        <v>Profit</v>
      </c>
      <c r="H2267" t="str">
        <f t="shared" si="85"/>
        <v/>
      </c>
      <c r="I2267" t="str">
        <f t="shared" si="85"/>
        <v/>
      </c>
      <c r="J2267" t="str">
        <f t="shared" si="85"/>
        <v/>
      </c>
      <c r="K2267" t="str">
        <f t="shared" si="85"/>
        <v/>
      </c>
    </row>
    <row r="2268" spans="1:11" x14ac:dyDescent="0.2">
      <c r="A2268" s="2">
        <v>47</v>
      </c>
      <c r="B2268" s="2" t="s">
        <v>24</v>
      </c>
      <c r="C2268" s="2">
        <v>131.05000000000001</v>
      </c>
      <c r="D2268" s="2" t="s">
        <v>29</v>
      </c>
      <c r="E2268">
        <v>2016</v>
      </c>
      <c r="F2268" t="str">
        <f t="shared" si="84"/>
        <v>Profit</v>
      </c>
      <c r="H2268" t="str">
        <f t="shared" si="85"/>
        <v/>
      </c>
      <c r="I2268" t="str">
        <f t="shared" si="85"/>
        <v/>
      </c>
      <c r="J2268" t="str">
        <f t="shared" si="85"/>
        <v/>
      </c>
      <c r="K2268" t="str">
        <f t="shared" si="85"/>
        <v/>
      </c>
    </row>
    <row r="2269" spans="1:11" x14ac:dyDescent="0.2">
      <c r="A2269" s="2">
        <v>44</v>
      </c>
      <c r="B2269" s="2" t="s">
        <v>24</v>
      </c>
      <c r="C2269" s="2">
        <v>439.03</v>
      </c>
      <c r="D2269" s="2" t="s">
        <v>22</v>
      </c>
      <c r="E2269">
        <v>2016</v>
      </c>
      <c r="F2269" t="str">
        <f t="shared" si="84"/>
        <v>Profit</v>
      </c>
      <c r="H2269" t="str">
        <f t="shared" si="85"/>
        <v/>
      </c>
      <c r="I2269" t="str">
        <f t="shared" si="85"/>
        <v/>
      </c>
      <c r="J2269" t="str">
        <f t="shared" si="85"/>
        <v/>
      </c>
      <c r="K2269" t="str">
        <f t="shared" si="85"/>
        <v/>
      </c>
    </row>
    <row r="2270" spans="1:11" x14ac:dyDescent="0.2">
      <c r="A2270" s="2">
        <v>3</v>
      </c>
      <c r="B2270" s="2" t="s">
        <v>31</v>
      </c>
      <c r="C2270" s="2">
        <v>201.48</v>
      </c>
      <c r="D2270" s="2" t="s">
        <v>38</v>
      </c>
      <c r="E2270">
        <v>2016</v>
      </c>
      <c r="F2270" t="str">
        <f t="shared" si="84"/>
        <v>Profit</v>
      </c>
      <c r="H2270" t="str">
        <f t="shared" si="85"/>
        <v/>
      </c>
      <c r="I2270" t="str">
        <f t="shared" si="85"/>
        <v/>
      </c>
      <c r="J2270" t="str">
        <f t="shared" si="85"/>
        <v>Profit</v>
      </c>
      <c r="K2270" t="str">
        <f t="shared" si="85"/>
        <v/>
      </c>
    </row>
    <row r="2271" spans="1:11" x14ac:dyDescent="0.2">
      <c r="A2271" s="2">
        <v>1</v>
      </c>
      <c r="B2271" s="2" t="s">
        <v>24</v>
      </c>
      <c r="C2271" s="2">
        <v>1.62</v>
      </c>
      <c r="D2271" s="2" t="s">
        <v>22</v>
      </c>
      <c r="E2271">
        <v>2016</v>
      </c>
      <c r="F2271" t="str">
        <f t="shared" si="84"/>
        <v>Profit</v>
      </c>
      <c r="H2271" t="str">
        <f t="shared" si="85"/>
        <v/>
      </c>
      <c r="I2271" t="str">
        <f t="shared" si="85"/>
        <v/>
      </c>
      <c r="J2271" t="str">
        <f t="shared" si="85"/>
        <v/>
      </c>
      <c r="K2271" t="str">
        <f t="shared" si="85"/>
        <v/>
      </c>
    </row>
    <row r="2272" spans="1:11" x14ac:dyDescent="0.2">
      <c r="A2272" s="2">
        <v>18</v>
      </c>
      <c r="B2272" s="2" t="s">
        <v>24</v>
      </c>
      <c r="C2272" s="2">
        <v>-32.950000000000003</v>
      </c>
      <c r="D2272" s="2" t="s">
        <v>29</v>
      </c>
      <c r="E2272">
        <v>2016</v>
      </c>
      <c r="F2272" t="str">
        <f t="shared" si="84"/>
        <v>Loss</v>
      </c>
      <c r="H2272" t="str">
        <f t="shared" si="85"/>
        <v/>
      </c>
      <c r="I2272" t="str">
        <f t="shared" si="85"/>
        <v/>
      </c>
      <c r="J2272" t="str">
        <f t="shared" si="85"/>
        <v/>
      </c>
      <c r="K2272" t="str">
        <f t="shared" si="85"/>
        <v/>
      </c>
    </row>
    <row r="2273" spans="1:11" x14ac:dyDescent="0.2">
      <c r="A2273" s="2">
        <v>25</v>
      </c>
      <c r="B2273" s="2" t="s">
        <v>24</v>
      </c>
      <c r="C2273" s="2">
        <v>-8.66</v>
      </c>
      <c r="D2273" s="2" t="s">
        <v>29</v>
      </c>
      <c r="E2273">
        <v>2016</v>
      </c>
      <c r="F2273" t="str">
        <f t="shared" si="84"/>
        <v>Loss</v>
      </c>
      <c r="H2273" t="str">
        <f t="shared" si="85"/>
        <v/>
      </c>
      <c r="I2273" t="str">
        <f t="shared" si="85"/>
        <v/>
      </c>
      <c r="J2273" t="str">
        <f t="shared" si="85"/>
        <v/>
      </c>
      <c r="K2273" t="str">
        <f t="shared" si="85"/>
        <v/>
      </c>
    </row>
    <row r="2274" spans="1:11" x14ac:dyDescent="0.2">
      <c r="A2274" s="2">
        <v>44</v>
      </c>
      <c r="B2274" s="2" t="s">
        <v>24</v>
      </c>
      <c r="C2274" s="2">
        <v>-157.72999999999999</v>
      </c>
      <c r="D2274" s="2" t="s">
        <v>38</v>
      </c>
      <c r="E2274">
        <v>2016</v>
      </c>
      <c r="F2274" t="str">
        <f t="shared" si="84"/>
        <v>Loss</v>
      </c>
      <c r="H2274" t="str">
        <f t="shared" si="85"/>
        <v/>
      </c>
      <c r="I2274" t="str">
        <f t="shared" si="85"/>
        <v/>
      </c>
      <c r="J2274" t="str">
        <f t="shared" si="85"/>
        <v/>
      </c>
      <c r="K2274" t="str">
        <f t="shared" si="85"/>
        <v/>
      </c>
    </row>
    <row r="2275" spans="1:11" x14ac:dyDescent="0.2">
      <c r="A2275" s="2">
        <v>15</v>
      </c>
      <c r="B2275" s="2" t="s">
        <v>31</v>
      </c>
      <c r="C2275" s="2">
        <v>155.22</v>
      </c>
      <c r="D2275" s="2" t="s">
        <v>38</v>
      </c>
      <c r="E2275">
        <v>2016</v>
      </c>
      <c r="F2275" t="str">
        <f t="shared" si="84"/>
        <v>Profit</v>
      </c>
      <c r="H2275" t="str">
        <f t="shared" si="85"/>
        <v/>
      </c>
      <c r="I2275" t="str">
        <f t="shared" si="85"/>
        <v/>
      </c>
      <c r="J2275" t="str">
        <f t="shared" si="85"/>
        <v/>
      </c>
      <c r="K2275" t="str">
        <f t="shared" si="85"/>
        <v/>
      </c>
    </row>
    <row r="2276" spans="1:11" x14ac:dyDescent="0.2">
      <c r="A2276" s="2">
        <v>20</v>
      </c>
      <c r="B2276" s="2" t="s">
        <v>24</v>
      </c>
      <c r="C2276" s="2">
        <v>-137.38</v>
      </c>
      <c r="D2276" s="2" t="s">
        <v>29</v>
      </c>
      <c r="E2276">
        <v>2016</v>
      </c>
      <c r="F2276" t="str">
        <f t="shared" si="84"/>
        <v>Loss</v>
      </c>
      <c r="H2276" t="str">
        <f t="shared" si="85"/>
        <v/>
      </c>
      <c r="I2276" t="str">
        <f t="shared" si="85"/>
        <v/>
      </c>
      <c r="J2276" t="str">
        <f t="shared" si="85"/>
        <v/>
      </c>
      <c r="K2276" t="str">
        <f t="shared" si="85"/>
        <v/>
      </c>
    </row>
    <row r="2277" spans="1:11" x14ac:dyDescent="0.2">
      <c r="A2277" s="2">
        <v>28</v>
      </c>
      <c r="B2277" s="2" t="s">
        <v>24</v>
      </c>
      <c r="C2277" s="2">
        <v>-157.88</v>
      </c>
      <c r="D2277" s="2" t="s">
        <v>29</v>
      </c>
      <c r="E2277">
        <v>2016</v>
      </c>
      <c r="F2277" t="str">
        <f t="shared" si="84"/>
        <v>Loss</v>
      </c>
      <c r="H2277" t="str">
        <f t="shared" si="85"/>
        <v/>
      </c>
      <c r="I2277" t="str">
        <f t="shared" si="85"/>
        <v/>
      </c>
      <c r="J2277" t="str">
        <f t="shared" si="85"/>
        <v/>
      </c>
      <c r="K2277" t="str">
        <f t="shared" si="85"/>
        <v/>
      </c>
    </row>
    <row r="2278" spans="1:11" x14ac:dyDescent="0.2">
      <c r="A2278" s="2">
        <v>31</v>
      </c>
      <c r="B2278" s="2" t="s">
        <v>24</v>
      </c>
      <c r="C2278" s="2">
        <v>125.04</v>
      </c>
      <c r="D2278" s="2" t="s">
        <v>22</v>
      </c>
      <c r="E2278">
        <v>2016</v>
      </c>
      <c r="F2278" t="str">
        <f t="shared" si="84"/>
        <v>Profit</v>
      </c>
      <c r="H2278" t="str">
        <f t="shared" si="85"/>
        <v/>
      </c>
      <c r="I2278" t="str">
        <f t="shared" si="85"/>
        <v/>
      </c>
      <c r="J2278" t="str">
        <f t="shared" si="85"/>
        <v/>
      </c>
      <c r="K2278" t="str">
        <f t="shared" si="85"/>
        <v/>
      </c>
    </row>
    <row r="2279" spans="1:11" x14ac:dyDescent="0.2">
      <c r="A2279" s="2">
        <v>10</v>
      </c>
      <c r="B2279" s="2" t="s">
        <v>45</v>
      </c>
      <c r="C2279" s="2">
        <v>-15.99</v>
      </c>
      <c r="D2279" s="2" t="s">
        <v>29</v>
      </c>
      <c r="E2279">
        <v>2016</v>
      </c>
      <c r="F2279" t="str">
        <f t="shared" si="84"/>
        <v>Loss</v>
      </c>
      <c r="H2279" t="str">
        <f t="shared" si="85"/>
        <v/>
      </c>
      <c r="I2279" t="str">
        <f t="shared" si="85"/>
        <v/>
      </c>
      <c r="J2279" t="str">
        <f t="shared" si="85"/>
        <v/>
      </c>
      <c r="K2279" t="str">
        <f t="shared" si="85"/>
        <v/>
      </c>
    </row>
    <row r="2280" spans="1:11" x14ac:dyDescent="0.2">
      <c r="A2280" s="2">
        <v>28</v>
      </c>
      <c r="B2280" s="2" t="s">
        <v>24</v>
      </c>
      <c r="C2280" s="2">
        <v>131.88999999999999</v>
      </c>
      <c r="D2280" s="2" t="s">
        <v>29</v>
      </c>
      <c r="E2280">
        <v>2016</v>
      </c>
      <c r="F2280" t="str">
        <f t="shared" si="84"/>
        <v>Profit</v>
      </c>
      <c r="H2280" t="str">
        <f t="shared" si="85"/>
        <v/>
      </c>
      <c r="I2280" t="str">
        <f t="shared" si="85"/>
        <v/>
      </c>
      <c r="J2280" t="str">
        <f t="shared" si="85"/>
        <v/>
      </c>
      <c r="K2280" t="str">
        <f t="shared" si="85"/>
        <v/>
      </c>
    </row>
    <row r="2281" spans="1:11" x14ac:dyDescent="0.2">
      <c r="A2281" s="2">
        <v>37</v>
      </c>
      <c r="B2281" s="2" t="s">
        <v>24</v>
      </c>
      <c r="C2281" s="2">
        <v>18.05</v>
      </c>
      <c r="D2281" s="2" t="s">
        <v>29</v>
      </c>
      <c r="E2281">
        <v>2016</v>
      </c>
      <c r="F2281" t="str">
        <f t="shared" si="84"/>
        <v>Profit</v>
      </c>
      <c r="H2281" t="str">
        <f t="shared" si="85"/>
        <v/>
      </c>
      <c r="I2281" t="str">
        <f t="shared" si="85"/>
        <v/>
      </c>
      <c r="J2281" t="str">
        <f t="shared" si="85"/>
        <v/>
      </c>
      <c r="K2281" t="str">
        <f t="shared" si="85"/>
        <v/>
      </c>
    </row>
    <row r="2282" spans="1:11" x14ac:dyDescent="0.2">
      <c r="A2282" s="2">
        <v>34</v>
      </c>
      <c r="B2282" s="2" t="s">
        <v>24</v>
      </c>
      <c r="C2282" s="2">
        <v>-71.48</v>
      </c>
      <c r="D2282" s="2" t="s">
        <v>38</v>
      </c>
      <c r="E2282">
        <v>2016</v>
      </c>
      <c r="F2282" t="str">
        <f t="shared" si="84"/>
        <v>Loss</v>
      </c>
      <c r="H2282" t="str">
        <f t="shared" si="85"/>
        <v/>
      </c>
      <c r="I2282" t="str">
        <f t="shared" si="85"/>
        <v/>
      </c>
      <c r="J2282" t="str">
        <f t="shared" si="85"/>
        <v/>
      </c>
      <c r="K2282" t="str">
        <f t="shared" si="85"/>
        <v/>
      </c>
    </row>
    <row r="2283" spans="1:11" x14ac:dyDescent="0.2">
      <c r="A2283" s="2">
        <v>15</v>
      </c>
      <c r="B2283" s="2" t="s">
        <v>24</v>
      </c>
      <c r="C2283" s="2">
        <v>372.2</v>
      </c>
      <c r="D2283" s="2" t="s">
        <v>29</v>
      </c>
      <c r="E2283">
        <v>2016</v>
      </c>
      <c r="F2283" t="str">
        <f t="shared" si="84"/>
        <v>Profit</v>
      </c>
      <c r="H2283" t="str">
        <f t="shared" si="85"/>
        <v/>
      </c>
      <c r="I2283" t="str">
        <f t="shared" si="85"/>
        <v/>
      </c>
      <c r="J2283" t="str">
        <f t="shared" si="85"/>
        <v/>
      </c>
      <c r="K2283" t="str">
        <f t="shared" si="85"/>
        <v/>
      </c>
    </row>
    <row r="2284" spans="1:11" x14ac:dyDescent="0.2">
      <c r="A2284" s="2">
        <v>38</v>
      </c>
      <c r="B2284" s="2" t="s">
        <v>24</v>
      </c>
      <c r="C2284" s="2">
        <v>4.45</v>
      </c>
      <c r="D2284" s="2" t="s">
        <v>66</v>
      </c>
      <c r="E2284">
        <v>2016</v>
      </c>
      <c r="F2284" t="str">
        <f t="shared" si="84"/>
        <v>Profit</v>
      </c>
      <c r="H2284" t="str">
        <f t="shared" si="85"/>
        <v/>
      </c>
      <c r="I2284" t="str">
        <f t="shared" si="85"/>
        <v/>
      </c>
      <c r="J2284" t="str">
        <f t="shared" si="85"/>
        <v/>
      </c>
      <c r="K2284" t="str">
        <f t="shared" si="85"/>
        <v/>
      </c>
    </row>
    <row r="2285" spans="1:11" x14ac:dyDescent="0.2">
      <c r="A2285" s="2">
        <v>15</v>
      </c>
      <c r="B2285" s="2" t="s">
        <v>31</v>
      </c>
      <c r="C2285" s="2">
        <v>87.44</v>
      </c>
      <c r="D2285" s="2" t="s">
        <v>22</v>
      </c>
      <c r="E2285">
        <v>2016</v>
      </c>
      <c r="F2285" t="str">
        <f t="shared" si="84"/>
        <v>Profit</v>
      </c>
      <c r="H2285" t="str">
        <f t="shared" si="85"/>
        <v/>
      </c>
      <c r="I2285" t="str">
        <f t="shared" si="85"/>
        <v/>
      </c>
      <c r="J2285" t="str">
        <f t="shared" si="85"/>
        <v/>
      </c>
      <c r="K2285" t="str">
        <f t="shared" si="85"/>
        <v/>
      </c>
    </row>
    <row r="2286" spans="1:11" x14ac:dyDescent="0.2">
      <c r="A2286" s="2">
        <v>26</v>
      </c>
      <c r="B2286" s="2" t="s">
        <v>31</v>
      </c>
      <c r="C2286" s="2">
        <v>1220.8399999999999</v>
      </c>
      <c r="D2286" s="2" t="s">
        <v>66</v>
      </c>
      <c r="E2286">
        <v>2016</v>
      </c>
      <c r="F2286" t="str">
        <f t="shared" si="84"/>
        <v>Profit</v>
      </c>
      <c r="H2286" t="str">
        <f t="shared" si="85"/>
        <v/>
      </c>
      <c r="I2286" t="str">
        <f t="shared" si="85"/>
        <v/>
      </c>
      <c r="J2286" t="str">
        <f t="shared" si="85"/>
        <v/>
      </c>
      <c r="K2286" t="str">
        <f t="shared" si="85"/>
        <v/>
      </c>
    </row>
    <row r="2287" spans="1:11" x14ac:dyDescent="0.2">
      <c r="A2287" s="2">
        <v>8</v>
      </c>
      <c r="B2287" s="2" t="s">
        <v>45</v>
      </c>
      <c r="C2287" s="2">
        <v>-22.94</v>
      </c>
      <c r="D2287" s="2" t="s">
        <v>66</v>
      </c>
      <c r="E2287">
        <v>2016</v>
      </c>
      <c r="F2287" t="str">
        <f t="shared" si="84"/>
        <v>Loss</v>
      </c>
      <c r="H2287" t="str">
        <f t="shared" si="85"/>
        <v/>
      </c>
      <c r="I2287" t="str">
        <f t="shared" si="85"/>
        <v/>
      </c>
      <c r="J2287" t="str">
        <f t="shared" si="85"/>
        <v/>
      </c>
      <c r="K2287" t="str">
        <f t="shared" si="85"/>
        <v/>
      </c>
    </row>
    <row r="2288" spans="1:11" x14ac:dyDescent="0.2">
      <c r="A2288" s="2">
        <v>48</v>
      </c>
      <c r="B2288" s="2" t="s">
        <v>24</v>
      </c>
      <c r="C2288" s="2">
        <v>82.7</v>
      </c>
      <c r="D2288" s="2" t="s">
        <v>29</v>
      </c>
      <c r="E2288">
        <v>2016</v>
      </c>
      <c r="F2288" t="str">
        <f t="shared" si="84"/>
        <v>Profit</v>
      </c>
      <c r="H2288" t="str">
        <f t="shared" si="85"/>
        <v/>
      </c>
      <c r="I2288" t="str">
        <f t="shared" si="85"/>
        <v/>
      </c>
      <c r="J2288" t="str">
        <f t="shared" si="85"/>
        <v/>
      </c>
      <c r="K2288" t="str">
        <f t="shared" si="85"/>
        <v/>
      </c>
    </row>
    <row r="2289" spans="1:11" x14ac:dyDescent="0.2">
      <c r="A2289" s="2">
        <v>33</v>
      </c>
      <c r="B2289" s="2" t="s">
        <v>24</v>
      </c>
      <c r="C2289" s="2">
        <v>-39.89</v>
      </c>
      <c r="D2289" s="2" t="s">
        <v>29</v>
      </c>
      <c r="E2289">
        <v>2016</v>
      </c>
      <c r="F2289" t="str">
        <f t="shared" si="84"/>
        <v>Loss</v>
      </c>
      <c r="H2289" t="str">
        <f t="shared" si="85"/>
        <v/>
      </c>
      <c r="I2289" t="str">
        <f t="shared" si="85"/>
        <v/>
      </c>
      <c r="J2289" t="str">
        <f t="shared" si="85"/>
        <v/>
      </c>
      <c r="K2289" t="str">
        <f t="shared" si="85"/>
        <v/>
      </c>
    </row>
    <row r="2290" spans="1:11" x14ac:dyDescent="0.2">
      <c r="A2290" s="2">
        <v>24</v>
      </c>
      <c r="B2290" s="2" t="s">
        <v>45</v>
      </c>
      <c r="C2290" s="2">
        <v>2085.88</v>
      </c>
      <c r="D2290" s="2" t="s">
        <v>38</v>
      </c>
      <c r="E2290">
        <v>2016</v>
      </c>
      <c r="F2290" t="str">
        <f t="shared" si="84"/>
        <v>Profit</v>
      </c>
      <c r="H2290" t="str">
        <f t="shared" si="85"/>
        <v/>
      </c>
      <c r="I2290" t="str">
        <f t="shared" si="85"/>
        <v/>
      </c>
      <c r="J2290" t="str">
        <f t="shared" si="85"/>
        <v/>
      </c>
      <c r="K2290" t="str">
        <f t="shared" si="85"/>
        <v/>
      </c>
    </row>
    <row r="2291" spans="1:11" x14ac:dyDescent="0.2">
      <c r="A2291" s="2">
        <v>2</v>
      </c>
      <c r="B2291" s="2" t="s">
        <v>45</v>
      </c>
      <c r="C2291" s="2">
        <v>-173.37</v>
      </c>
      <c r="D2291" s="2" t="s">
        <v>38</v>
      </c>
      <c r="E2291">
        <v>2016</v>
      </c>
      <c r="F2291" t="str">
        <f t="shared" si="84"/>
        <v>Loss</v>
      </c>
      <c r="H2291" t="str">
        <f t="shared" si="85"/>
        <v/>
      </c>
      <c r="I2291" t="str">
        <f t="shared" si="85"/>
        <v/>
      </c>
      <c r="J2291" t="str">
        <f t="shared" si="85"/>
        <v/>
      </c>
      <c r="K2291" t="str">
        <f t="shared" si="85"/>
        <v/>
      </c>
    </row>
    <row r="2292" spans="1:11" x14ac:dyDescent="0.2">
      <c r="A2292" s="2">
        <v>15</v>
      </c>
      <c r="B2292" s="2" t="s">
        <v>24</v>
      </c>
      <c r="C2292" s="2">
        <v>-4.38</v>
      </c>
      <c r="D2292" s="2" t="s">
        <v>38</v>
      </c>
      <c r="E2292">
        <v>2016</v>
      </c>
      <c r="F2292" t="str">
        <f t="shared" si="84"/>
        <v>Loss</v>
      </c>
      <c r="H2292" t="str">
        <f t="shared" si="85"/>
        <v/>
      </c>
      <c r="I2292" t="str">
        <f t="shared" si="85"/>
        <v/>
      </c>
      <c r="J2292" t="str">
        <f t="shared" si="85"/>
        <v/>
      </c>
      <c r="K2292" t="str">
        <f t="shared" si="85"/>
        <v/>
      </c>
    </row>
    <row r="2293" spans="1:11" x14ac:dyDescent="0.2">
      <c r="A2293" s="2">
        <v>29</v>
      </c>
      <c r="B2293" s="2" t="s">
        <v>24</v>
      </c>
      <c r="C2293" s="2">
        <v>-11.19</v>
      </c>
      <c r="D2293" s="2" t="s">
        <v>38</v>
      </c>
      <c r="E2293">
        <v>2016</v>
      </c>
      <c r="F2293" t="str">
        <f t="shared" si="84"/>
        <v>Loss</v>
      </c>
      <c r="H2293" t="str">
        <f t="shared" si="85"/>
        <v/>
      </c>
      <c r="I2293" t="str">
        <f t="shared" si="85"/>
        <v/>
      </c>
      <c r="J2293" t="str">
        <f t="shared" si="85"/>
        <v/>
      </c>
      <c r="K2293" t="str">
        <f t="shared" si="85"/>
        <v/>
      </c>
    </row>
    <row r="2294" spans="1:11" x14ac:dyDescent="0.2">
      <c r="A2294" s="2">
        <v>23</v>
      </c>
      <c r="B2294" s="2" t="s">
        <v>31</v>
      </c>
      <c r="C2294" s="2">
        <v>388.85</v>
      </c>
      <c r="D2294" s="2" t="s">
        <v>38</v>
      </c>
      <c r="E2294">
        <v>2016</v>
      </c>
      <c r="F2294" t="str">
        <f t="shared" si="84"/>
        <v>Profit</v>
      </c>
      <c r="H2294" t="str">
        <f t="shared" si="85"/>
        <v/>
      </c>
      <c r="I2294" t="str">
        <f t="shared" si="85"/>
        <v/>
      </c>
      <c r="J2294" t="str">
        <f t="shared" si="85"/>
        <v/>
      </c>
      <c r="K2294" t="str">
        <f t="shared" si="85"/>
        <v/>
      </c>
    </row>
    <row r="2295" spans="1:11" x14ac:dyDescent="0.2">
      <c r="A2295" s="2">
        <v>32</v>
      </c>
      <c r="B2295" s="2" t="s">
        <v>24</v>
      </c>
      <c r="C2295" s="2">
        <v>138.96</v>
      </c>
      <c r="D2295" s="2" t="s">
        <v>29</v>
      </c>
      <c r="E2295">
        <v>2016</v>
      </c>
      <c r="F2295" t="str">
        <f t="shared" si="84"/>
        <v>Profit</v>
      </c>
      <c r="H2295" t="str">
        <f t="shared" si="85"/>
        <v/>
      </c>
      <c r="I2295" t="str">
        <f t="shared" si="85"/>
        <v/>
      </c>
      <c r="J2295" t="str">
        <f t="shared" si="85"/>
        <v/>
      </c>
      <c r="K2295" t="str">
        <f t="shared" si="85"/>
        <v/>
      </c>
    </row>
    <row r="2296" spans="1:11" x14ac:dyDescent="0.2">
      <c r="A2296" s="2">
        <v>10</v>
      </c>
      <c r="B2296" s="2" t="s">
        <v>31</v>
      </c>
      <c r="C2296" s="2">
        <v>-149.25</v>
      </c>
      <c r="D2296" s="2" t="s">
        <v>29</v>
      </c>
      <c r="E2296">
        <v>2016</v>
      </c>
      <c r="F2296" t="str">
        <f t="shared" si="84"/>
        <v>Loss</v>
      </c>
      <c r="H2296" t="str">
        <f t="shared" si="85"/>
        <v/>
      </c>
      <c r="I2296" t="str">
        <f t="shared" si="85"/>
        <v>Loss</v>
      </c>
      <c r="J2296" t="str">
        <f t="shared" si="85"/>
        <v/>
      </c>
      <c r="K2296" t="str">
        <f t="shared" si="85"/>
        <v/>
      </c>
    </row>
    <row r="2297" spans="1:11" x14ac:dyDescent="0.2">
      <c r="A2297" s="2">
        <v>24</v>
      </c>
      <c r="B2297" s="2" t="s">
        <v>24</v>
      </c>
      <c r="C2297" s="2">
        <v>8.84</v>
      </c>
      <c r="D2297" s="2" t="s">
        <v>29</v>
      </c>
      <c r="E2297">
        <v>2016</v>
      </c>
      <c r="F2297" t="str">
        <f t="shared" si="84"/>
        <v>Profit</v>
      </c>
      <c r="H2297" t="str">
        <f t="shared" si="85"/>
        <v/>
      </c>
      <c r="I2297" t="str">
        <f t="shared" si="85"/>
        <v/>
      </c>
      <c r="J2297" t="str">
        <f t="shared" si="85"/>
        <v/>
      </c>
      <c r="K2297" t="str">
        <f t="shared" si="85"/>
        <v/>
      </c>
    </row>
    <row r="2298" spans="1:11" x14ac:dyDescent="0.2">
      <c r="A2298" s="2">
        <v>44</v>
      </c>
      <c r="B2298" s="2" t="s">
        <v>24</v>
      </c>
      <c r="C2298" s="2">
        <v>217.19</v>
      </c>
      <c r="D2298" s="2" t="s">
        <v>29</v>
      </c>
      <c r="E2298">
        <v>2016</v>
      </c>
      <c r="F2298" t="str">
        <f t="shared" si="84"/>
        <v>Profit</v>
      </c>
      <c r="H2298" t="str">
        <f t="shared" si="85"/>
        <v/>
      </c>
      <c r="I2298" t="str">
        <f t="shared" si="85"/>
        <v/>
      </c>
      <c r="J2298" t="str">
        <f t="shared" si="85"/>
        <v/>
      </c>
      <c r="K2298" t="str">
        <f t="shared" si="85"/>
        <v/>
      </c>
    </row>
    <row r="2299" spans="1:11" x14ac:dyDescent="0.2">
      <c r="A2299" s="2">
        <v>46</v>
      </c>
      <c r="B2299" s="2" t="s">
        <v>24</v>
      </c>
      <c r="C2299" s="2">
        <v>294.42</v>
      </c>
      <c r="D2299" s="2" t="s">
        <v>29</v>
      </c>
      <c r="E2299">
        <v>2016</v>
      </c>
      <c r="F2299" t="str">
        <f t="shared" si="84"/>
        <v>Profit</v>
      </c>
      <c r="H2299" t="str">
        <f t="shared" si="85"/>
        <v/>
      </c>
      <c r="I2299" t="str">
        <f t="shared" si="85"/>
        <v/>
      </c>
      <c r="J2299" t="str">
        <f t="shared" si="85"/>
        <v/>
      </c>
      <c r="K2299" t="str">
        <f t="shared" si="85"/>
        <v/>
      </c>
    </row>
    <row r="2300" spans="1:11" x14ac:dyDescent="0.2">
      <c r="A2300" s="2">
        <v>5</v>
      </c>
      <c r="B2300" s="2" t="s">
        <v>45</v>
      </c>
      <c r="C2300" s="2">
        <v>-65.03</v>
      </c>
      <c r="D2300" s="2" t="s">
        <v>29</v>
      </c>
      <c r="E2300">
        <v>2016</v>
      </c>
      <c r="F2300" t="str">
        <f t="shared" si="84"/>
        <v>Loss</v>
      </c>
      <c r="H2300" t="str">
        <f t="shared" si="85"/>
        <v/>
      </c>
      <c r="I2300" t="str">
        <f t="shared" si="85"/>
        <v/>
      </c>
      <c r="J2300" t="str">
        <f t="shared" si="85"/>
        <v/>
      </c>
      <c r="K2300" t="str">
        <f t="shared" si="85"/>
        <v/>
      </c>
    </row>
    <row r="2301" spans="1:11" x14ac:dyDescent="0.2">
      <c r="A2301" s="2">
        <v>29</v>
      </c>
      <c r="B2301" s="2" t="s">
        <v>31</v>
      </c>
      <c r="C2301" s="2">
        <v>3831.09</v>
      </c>
      <c r="D2301" s="2" t="s">
        <v>29</v>
      </c>
      <c r="E2301">
        <v>2016</v>
      </c>
      <c r="F2301" t="str">
        <f t="shared" si="84"/>
        <v>Profit</v>
      </c>
      <c r="H2301" t="str">
        <f t="shared" si="85"/>
        <v/>
      </c>
      <c r="I2301" t="str">
        <f t="shared" si="85"/>
        <v/>
      </c>
      <c r="J2301" t="str">
        <f t="shared" si="85"/>
        <v/>
      </c>
      <c r="K2301" t="str">
        <f t="shared" si="85"/>
        <v/>
      </c>
    </row>
    <row r="2302" spans="1:11" x14ac:dyDescent="0.2">
      <c r="A2302" s="2">
        <v>13</v>
      </c>
      <c r="B2302" s="2" t="s">
        <v>31</v>
      </c>
      <c r="C2302" s="2">
        <v>-69.61</v>
      </c>
      <c r="D2302" s="2" t="s">
        <v>29</v>
      </c>
      <c r="E2302">
        <v>2016</v>
      </c>
      <c r="F2302" t="str">
        <f t="shared" si="84"/>
        <v>Loss</v>
      </c>
      <c r="H2302" t="str">
        <f t="shared" si="85"/>
        <v/>
      </c>
      <c r="I2302" t="str">
        <f t="shared" si="85"/>
        <v/>
      </c>
      <c r="J2302" t="str">
        <f t="shared" si="85"/>
        <v/>
      </c>
      <c r="K2302" t="str">
        <f t="shared" si="85"/>
        <v/>
      </c>
    </row>
    <row r="2303" spans="1:11" x14ac:dyDescent="0.2">
      <c r="A2303" s="2">
        <v>16</v>
      </c>
      <c r="B2303" s="2" t="s">
        <v>31</v>
      </c>
      <c r="C2303" s="2">
        <v>-179.29</v>
      </c>
      <c r="D2303" s="2" t="s">
        <v>29</v>
      </c>
      <c r="E2303">
        <v>2016</v>
      </c>
      <c r="F2303" t="str">
        <f t="shared" si="84"/>
        <v>Loss</v>
      </c>
      <c r="H2303" t="str">
        <f t="shared" si="85"/>
        <v/>
      </c>
      <c r="I2303" t="str">
        <f t="shared" si="85"/>
        <v/>
      </c>
      <c r="J2303" t="str">
        <f t="shared" si="85"/>
        <v/>
      </c>
      <c r="K2303" t="str">
        <f t="shared" si="85"/>
        <v/>
      </c>
    </row>
    <row r="2304" spans="1:11" x14ac:dyDescent="0.2">
      <c r="A2304" s="2">
        <v>10</v>
      </c>
      <c r="B2304" s="2" t="s">
        <v>45</v>
      </c>
      <c r="C2304" s="2">
        <v>-205.93</v>
      </c>
      <c r="D2304" s="2" t="s">
        <v>29</v>
      </c>
      <c r="E2304">
        <v>2016</v>
      </c>
      <c r="F2304" t="str">
        <f t="shared" si="84"/>
        <v>Loss</v>
      </c>
      <c r="H2304" t="str">
        <f t="shared" si="85"/>
        <v/>
      </c>
      <c r="I2304" t="str">
        <f t="shared" si="85"/>
        <v/>
      </c>
      <c r="J2304" t="str">
        <f t="shared" si="85"/>
        <v/>
      </c>
      <c r="K2304" t="str">
        <f t="shared" si="85"/>
        <v/>
      </c>
    </row>
    <row r="2305" spans="1:11" x14ac:dyDescent="0.2">
      <c r="A2305" s="2">
        <v>26</v>
      </c>
      <c r="B2305" s="2" t="s">
        <v>24</v>
      </c>
      <c r="C2305" s="2">
        <v>356.22</v>
      </c>
      <c r="D2305" s="2" t="s">
        <v>29</v>
      </c>
      <c r="E2305">
        <v>2016</v>
      </c>
      <c r="F2305" t="str">
        <f t="shared" si="84"/>
        <v>Profit</v>
      </c>
      <c r="H2305" t="str">
        <f t="shared" si="85"/>
        <v/>
      </c>
      <c r="I2305" t="str">
        <f t="shared" si="85"/>
        <v/>
      </c>
      <c r="J2305" t="str">
        <f t="shared" si="85"/>
        <v/>
      </c>
      <c r="K2305" t="str">
        <f t="shared" si="85"/>
        <v/>
      </c>
    </row>
    <row r="2306" spans="1:11" x14ac:dyDescent="0.2">
      <c r="A2306" s="2">
        <v>36</v>
      </c>
      <c r="B2306" s="2" t="s">
        <v>24</v>
      </c>
      <c r="C2306" s="2">
        <v>25.97</v>
      </c>
      <c r="D2306" s="2" t="s">
        <v>22</v>
      </c>
      <c r="E2306">
        <v>2016</v>
      </c>
      <c r="F2306" t="str">
        <f t="shared" si="84"/>
        <v>Profit</v>
      </c>
      <c r="H2306" t="str">
        <f t="shared" si="85"/>
        <v/>
      </c>
      <c r="I2306" t="str">
        <f t="shared" si="85"/>
        <v/>
      </c>
      <c r="J2306" t="str">
        <f t="shared" si="85"/>
        <v/>
      </c>
      <c r="K2306" t="str">
        <f t="shared" si="85"/>
        <v/>
      </c>
    </row>
    <row r="2307" spans="1:11" x14ac:dyDescent="0.2">
      <c r="A2307" s="2">
        <v>9</v>
      </c>
      <c r="B2307" s="2" t="s">
        <v>45</v>
      </c>
      <c r="C2307" s="2">
        <v>-59.62</v>
      </c>
      <c r="D2307" s="2" t="s">
        <v>22</v>
      </c>
      <c r="E2307">
        <v>2016</v>
      </c>
      <c r="F2307" t="str">
        <f t="shared" ref="F2307:F2370" si="86">IF(C2307&lt;0,"Loss","Profit")</f>
        <v>Loss</v>
      </c>
      <c r="H2307" t="str">
        <f t="shared" si="85"/>
        <v/>
      </c>
      <c r="I2307" t="str">
        <f t="shared" si="85"/>
        <v/>
      </c>
      <c r="J2307" t="str">
        <f t="shared" si="85"/>
        <v/>
      </c>
      <c r="K2307" t="str">
        <f t="shared" si="85"/>
        <v/>
      </c>
    </row>
    <row r="2308" spans="1:11" x14ac:dyDescent="0.2">
      <c r="A2308" s="2">
        <v>50</v>
      </c>
      <c r="B2308" s="2" t="s">
        <v>24</v>
      </c>
      <c r="C2308" s="2">
        <v>1421.67</v>
      </c>
      <c r="D2308" s="2" t="s">
        <v>38</v>
      </c>
      <c r="E2308">
        <v>2016</v>
      </c>
      <c r="F2308" t="str">
        <f t="shared" si="86"/>
        <v>Profit</v>
      </c>
      <c r="H2308" t="str">
        <f t="shared" si="85"/>
        <v/>
      </c>
      <c r="I2308" t="str">
        <f t="shared" si="85"/>
        <v/>
      </c>
      <c r="J2308" t="str">
        <f t="shared" si="85"/>
        <v/>
      </c>
      <c r="K2308" t="str">
        <f t="shared" si="85"/>
        <v/>
      </c>
    </row>
    <row r="2309" spans="1:11" x14ac:dyDescent="0.2">
      <c r="A2309" s="2">
        <v>16</v>
      </c>
      <c r="B2309" s="2" t="s">
        <v>24</v>
      </c>
      <c r="C2309" s="2">
        <v>-10.87</v>
      </c>
      <c r="D2309" s="2" t="s">
        <v>22</v>
      </c>
      <c r="E2309">
        <v>2016</v>
      </c>
      <c r="F2309" t="str">
        <f t="shared" si="86"/>
        <v>Loss</v>
      </c>
      <c r="H2309" t="str">
        <f t="shared" si="85"/>
        <v/>
      </c>
      <c r="I2309" t="str">
        <f t="shared" si="85"/>
        <v/>
      </c>
      <c r="J2309" t="str">
        <f t="shared" si="85"/>
        <v/>
      </c>
      <c r="K2309" t="str">
        <f t="shared" si="85"/>
        <v/>
      </c>
    </row>
    <row r="2310" spans="1:11" x14ac:dyDescent="0.2">
      <c r="A2310" s="2">
        <v>10</v>
      </c>
      <c r="B2310" s="2" t="s">
        <v>31</v>
      </c>
      <c r="C2310" s="2">
        <v>-164.34</v>
      </c>
      <c r="D2310" s="2" t="s">
        <v>22</v>
      </c>
      <c r="E2310">
        <v>2016</v>
      </c>
      <c r="F2310" t="str">
        <f t="shared" si="86"/>
        <v>Loss</v>
      </c>
      <c r="H2310" t="str">
        <f t="shared" si="85"/>
        <v>Loss</v>
      </c>
      <c r="I2310" t="str">
        <f t="shared" si="85"/>
        <v/>
      </c>
      <c r="J2310" t="str">
        <f t="shared" si="85"/>
        <v/>
      </c>
      <c r="K2310" t="str">
        <f t="shared" si="85"/>
        <v/>
      </c>
    </row>
    <row r="2311" spans="1:11" x14ac:dyDescent="0.2">
      <c r="A2311" s="2">
        <v>27</v>
      </c>
      <c r="B2311" s="2" t="s">
        <v>24</v>
      </c>
      <c r="C2311" s="2">
        <v>-68.02</v>
      </c>
      <c r="D2311" s="2" t="s">
        <v>38</v>
      </c>
      <c r="E2311">
        <v>2016</v>
      </c>
      <c r="F2311" t="str">
        <f t="shared" si="86"/>
        <v>Loss</v>
      </c>
      <c r="H2311" t="str">
        <f t="shared" si="85"/>
        <v/>
      </c>
      <c r="I2311" t="str">
        <f t="shared" si="85"/>
        <v/>
      </c>
      <c r="J2311" t="str">
        <f t="shared" si="85"/>
        <v/>
      </c>
      <c r="K2311" t="str">
        <f t="shared" si="85"/>
        <v/>
      </c>
    </row>
    <row r="2312" spans="1:11" x14ac:dyDescent="0.2">
      <c r="A2312" s="2">
        <v>43</v>
      </c>
      <c r="B2312" s="2" t="s">
        <v>24</v>
      </c>
      <c r="C2312" s="2">
        <v>204.23</v>
      </c>
      <c r="D2312" s="2" t="s">
        <v>22</v>
      </c>
      <c r="E2312">
        <v>2016</v>
      </c>
      <c r="F2312" t="str">
        <f t="shared" si="86"/>
        <v>Profit</v>
      </c>
      <c r="H2312" t="str">
        <f t="shared" si="85"/>
        <v/>
      </c>
      <c r="I2312" t="str">
        <f t="shared" si="85"/>
        <v/>
      </c>
      <c r="J2312" t="str">
        <f t="shared" si="85"/>
        <v/>
      </c>
      <c r="K2312" t="str">
        <f t="shared" si="85"/>
        <v/>
      </c>
    </row>
    <row r="2313" spans="1:11" x14ac:dyDescent="0.2">
      <c r="A2313" s="2">
        <v>38</v>
      </c>
      <c r="B2313" s="2" t="s">
        <v>24</v>
      </c>
      <c r="C2313" s="2">
        <v>10.88</v>
      </c>
      <c r="D2313" s="2" t="s">
        <v>22</v>
      </c>
      <c r="E2313">
        <v>2016</v>
      </c>
      <c r="F2313" t="str">
        <f t="shared" si="86"/>
        <v>Profit</v>
      </c>
      <c r="H2313" t="str">
        <f t="shared" si="85"/>
        <v/>
      </c>
      <c r="I2313" t="str">
        <f t="shared" si="85"/>
        <v/>
      </c>
      <c r="J2313" t="str">
        <f t="shared" si="85"/>
        <v/>
      </c>
      <c r="K2313" t="str">
        <f t="shared" si="85"/>
        <v/>
      </c>
    </row>
    <row r="2314" spans="1:11" x14ac:dyDescent="0.2">
      <c r="A2314" s="2">
        <v>15</v>
      </c>
      <c r="B2314" s="2" t="s">
        <v>24</v>
      </c>
      <c r="C2314" s="2">
        <v>-16.45</v>
      </c>
      <c r="D2314" s="2" t="s">
        <v>29</v>
      </c>
      <c r="E2314">
        <v>2016</v>
      </c>
      <c r="F2314" t="str">
        <f t="shared" si="86"/>
        <v>Loss</v>
      </c>
      <c r="H2314" t="str">
        <f t="shared" si="85"/>
        <v/>
      </c>
      <c r="I2314" t="str">
        <f t="shared" si="85"/>
        <v/>
      </c>
      <c r="J2314" t="str">
        <f t="shared" si="85"/>
        <v/>
      </c>
      <c r="K2314" t="str">
        <f t="shared" si="85"/>
        <v/>
      </c>
    </row>
    <row r="2315" spans="1:11" x14ac:dyDescent="0.2">
      <c r="A2315" s="2">
        <v>21</v>
      </c>
      <c r="B2315" s="2" t="s">
        <v>24</v>
      </c>
      <c r="C2315" s="2">
        <v>-517.54</v>
      </c>
      <c r="D2315" s="2" t="s">
        <v>38</v>
      </c>
      <c r="E2315">
        <v>2016</v>
      </c>
      <c r="F2315" t="str">
        <f t="shared" si="86"/>
        <v>Loss</v>
      </c>
      <c r="H2315" t="str">
        <f t="shared" si="85"/>
        <v/>
      </c>
      <c r="I2315" t="str">
        <f t="shared" si="85"/>
        <v/>
      </c>
      <c r="J2315" t="str">
        <f t="shared" si="85"/>
        <v/>
      </c>
      <c r="K2315" t="str">
        <f t="shared" si="85"/>
        <v/>
      </c>
    </row>
    <row r="2316" spans="1:11" x14ac:dyDescent="0.2">
      <c r="A2316" s="2">
        <v>34</v>
      </c>
      <c r="B2316" s="2" t="s">
        <v>31</v>
      </c>
      <c r="C2316" s="2">
        <v>567.53</v>
      </c>
      <c r="D2316" s="2" t="s">
        <v>38</v>
      </c>
      <c r="E2316">
        <v>2016</v>
      </c>
      <c r="F2316" t="str">
        <f t="shared" si="86"/>
        <v>Profit</v>
      </c>
      <c r="H2316" t="str">
        <f t="shared" si="85"/>
        <v/>
      </c>
      <c r="I2316" t="str">
        <f t="shared" si="85"/>
        <v/>
      </c>
      <c r="J2316" t="str">
        <f t="shared" si="85"/>
        <v/>
      </c>
      <c r="K2316" t="str">
        <f t="shared" si="85"/>
        <v/>
      </c>
    </row>
    <row r="2317" spans="1:11" x14ac:dyDescent="0.2">
      <c r="A2317" s="2">
        <v>38</v>
      </c>
      <c r="B2317" s="2" t="s">
        <v>31</v>
      </c>
      <c r="C2317" s="2">
        <v>521.23</v>
      </c>
      <c r="D2317" s="2" t="s">
        <v>38</v>
      </c>
      <c r="E2317">
        <v>2016</v>
      </c>
      <c r="F2317" t="str">
        <f t="shared" si="86"/>
        <v>Profit</v>
      </c>
      <c r="H2317" t="str">
        <f t="shared" si="85"/>
        <v/>
      </c>
      <c r="I2317" t="str">
        <f t="shared" si="85"/>
        <v/>
      </c>
      <c r="J2317" t="str">
        <f t="shared" si="85"/>
        <v/>
      </c>
      <c r="K2317" t="str">
        <f t="shared" si="85"/>
        <v/>
      </c>
    </row>
    <row r="2318" spans="1:11" x14ac:dyDescent="0.2">
      <c r="A2318" s="2">
        <v>7</v>
      </c>
      <c r="B2318" s="2" t="s">
        <v>31</v>
      </c>
      <c r="C2318" s="2">
        <v>-0.17</v>
      </c>
      <c r="D2318" s="2" t="s">
        <v>22</v>
      </c>
      <c r="E2318">
        <v>2016</v>
      </c>
      <c r="F2318" t="str">
        <f t="shared" si="86"/>
        <v>Loss</v>
      </c>
      <c r="H2318" t="str">
        <f t="shared" si="85"/>
        <v>Loss</v>
      </c>
      <c r="I2318" t="str">
        <f t="shared" si="85"/>
        <v/>
      </c>
      <c r="J2318" t="str">
        <f t="shared" si="85"/>
        <v/>
      </c>
      <c r="K2318" t="str">
        <f t="shared" si="85"/>
        <v/>
      </c>
    </row>
    <row r="2319" spans="1:11" x14ac:dyDescent="0.2">
      <c r="A2319" s="2">
        <v>33</v>
      </c>
      <c r="B2319" s="2" t="s">
        <v>45</v>
      </c>
      <c r="C2319" s="2">
        <v>-31.07</v>
      </c>
      <c r="D2319" s="2" t="s">
        <v>22</v>
      </c>
      <c r="E2319">
        <v>2016</v>
      </c>
      <c r="F2319" t="str">
        <f t="shared" si="86"/>
        <v>Loss</v>
      </c>
      <c r="H2319" t="str">
        <f t="shared" si="85"/>
        <v/>
      </c>
      <c r="I2319" t="str">
        <f t="shared" si="85"/>
        <v/>
      </c>
      <c r="J2319" t="str">
        <f t="shared" si="85"/>
        <v/>
      </c>
      <c r="K2319" t="str">
        <f t="shared" si="85"/>
        <v/>
      </c>
    </row>
    <row r="2320" spans="1:11" x14ac:dyDescent="0.2">
      <c r="A2320" s="2">
        <v>47</v>
      </c>
      <c r="B2320" s="2" t="s">
        <v>45</v>
      </c>
      <c r="C2320" s="2">
        <v>1714.24</v>
      </c>
      <c r="D2320" s="2" t="s">
        <v>38</v>
      </c>
      <c r="E2320">
        <v>2016</v>
      </c>
      <c r="F2320" t="str">
        <f t="shared" si="86"/>
        <v>Profit</v>
      </c>
      <c r="H2320" t="str">
        <f t="shared" si="85"/>
        <v/>
      </c>
      <c r="I2320" t="str">
        <f t="shared" si="85"/>
        <v/>
      </c>
      <c r="J2320" t="str">
        <f t="shared" si="85"/>
        <v/>
      </c>
      <c r="K2320" t="str">
        <f t="shared" si="85"/>
        <v/>
      </c>
    </row>
    <row r="2321" spans="1:11" x14ac:dyDescent="0.2">
      <c r="A2321" s="2">
        <v>45</v>
      </c>
      <c r="B2321" s="2" t="s">
        <v>24</v>
      </c>
      <c r="C2321" s="2">
        <v>-114.97</v>
      </c>
      <c r="D2321" s="2" t="s">
        <v>29</v>
      </c>
      <c r="E2321">
        <v>2016</v>
      </c>
      <c r="F2321" t="str">
        <f t="shared" si="86"/>
        <v>Loss</v>
      </c>
      <c r="H2321" t="str">
        <f t="shared" si="85"/>
        <v/>
      </c>
      <c r="I2321" t="str">
        <f t="shared" si="85"/>
        <v/>
      </c>
      <c r="J2321" t="str">
        <f t="shared" si="85"/>
        <v/>
      </c>
      <c r="K2321" t="str">
        <f t="shared" si="85"/>
        <v/>
      </c>
    </row>
    <row r="2322" spans="1:11" x14ac:dyDescent="0.2">
      <c r="A2322" s="2">
        <v>39</v>
      </c>
      <c r="B2322" s="2" t="s">
        <v>24</v>
      </c>
      <c r="C2322" s="2">
        <v>35.159999999999997</v>
      </c>
      <c r="D2322" s="2" t="s">
        <v>38</v>
      </c>
      <c r="E2322">
        <v>2016</v>
      </c>
      <c r="F2322" t="str">
        <f t="shared" si="86"/>
        <v>Profit</v>
      </c>
      <c r="H2322" t="str">
        <f t="shared" si="85"/>
        <v/>
      </c>
      <c r="I2322" t="str">
        <f t="shared" si="85"/>
        <v/>
      </c>
      <c r="J2322" t="str">
        <f t="shared" si="85"/>
        <v/>
      </c>
      <c r="K2322" t="str">
        <f t="shared" si="85"/>
        <v/>
      </c>
    </row>
    <row r="2323" spans="1:11" x14ac:dyDescent="0.2">
      <c r="A2323" s="2">
        <v>39</v>
      </c>
      <c r="B2323" s="2" t="s">
        <v>45</v>
      </c>
      <c r="C2323" s="2">
        <v>-114.46</v>
      </c>
      <c r="D2323" s="2" t="s">
        <v>29</v>
      </c>
      <c r="E2323">
        <v>2016</v>
      </c>
      <c r="F2323" t="str">
        <f t="shared" si="86"/>
        <v>Loss</v>
      </c>
      <c r="H2323" t="str">
        <f t="shared" si="85"/>
        <v/>
      </c>
      <c r="I2323" t="str">
        <f t="shared" si="85"/>
        <v/>
      </c>
      <c r="J2323" t="str">
        <f t="shared" si="85"/>
        <v/>
      </c>
      <c r="K2323" t="str">
        <f t="shared" si="85"/>
        <v/>
      </c>
    </row>
    <row r="2324" spans="1:11" x14ac:dyDescent="0.2">
      <c r="A2324" s="2">
        <v>6</v>
      </c>
      <c r="B2324" s="2" t="s">
        <v>45</v>
      </c>
      <c r="C2324" s="2">
        <v>-138.80000000000001</v>
      </c>
      <c r="D2324" s="2" t="s">
        <v>66</v>
      </c>
      <c r="E2324">
        <v>2016</v>
      </c>
      <c r="F2324" t="str">
        <f t="shared" si="86"/>
        <v>Loss</v>
      </c>
      <c r="H2324" t="str">
        <f t="shared" si="85"/>
        <v/>
      </c>
      <c r="I2324" t="str">
        <f t="shared" si="85"/>
        <v/>
      </c>
      <c r="J2324" t="str">
        <f t="shared" si="85"/>
        <v/>
      </c>
      <c r="K2324" t="str">
        <f t="shared" ref="H2324:K2387" si="87">IF($D2324=K$1,IF($B2324="Technology",IF($A2324&lt;11,$F2324,""),""),"")</f>
        <v/>
      </c>
    </row>
    <row r="2325" spans="1:11" x14ac:dyDescent="0.2">
      <c r="A2325" s="2">
        <v>18</v>
      </c>
      <c r="B2325" s="2" t="s">
        <v>24</v>
      </c>
      <c r="C2325" s="2">
        <v>-45.8</v>
      </c>
      <c r="D2325" s="2" t="s">
        <v>38</v>
      </c>
      <c r="E2325">
        <v>2016</v>
      </c>
      <c r="F2325" t="str">
        <f t="shared" si="86"/>
        <v>Loss</v>
      </c>
      <c r="H2325" t="str">
        <f t="shared" ref="H2325:K2386" si="88">IF($D2325=H$1,IF($B2325="Technology",IF($A2325&lt;11,$F2325,""),""),"")</f>
        <v/>
      </c>
      <c r="I2325" t="str">
        <f t="shared" si="88"/>
        <v/>
      </c>
      <c r="J2325" t="str">
        <f t="shared" si="88"/>
        <v/>
      </c>
      <c r="K2325" t="str">
        <f t="shared" si="88"/>
        <v/>
      </c>
    </row>
    <row r="2326" spans="1:11" x14ac:dyDescent="0.2">
      <c r="A2326" s="2">
        <v>49</v>
      </c>
      <c r="B2326" s="2" t="s">
        <v>45</v>
      </c>
      <c r="C2326" s="2">
        <v>-356.71</v>
      </c>
      <c r="D2326" s="2" t="s">
        <v>38</v>
      </c>
      <c r="E2326">
        <v>2016</v>
      </c>
      <c r="F2326" t="str">
        <f t="shared" si="86"/>
        <v>Loss</v>
      </c>
      <c r="H2326" t="str">
        <f t="shared" si="87"/>
        <v/>
      </c>
      <c r="I2326" t="str">
        <f t="shared" si="88"/>
        <v/>
      </c>
      <c r="J2326" t="str">
        <f t="shared" si="88"/>
        <v/>
      </c>
      <c r="K2326" t="str">
        <f t="shared" si="88"/>
        <v/>
      </c>
    </row>
    <row r="2327" spans="1:11" x14ac:dyDescent="0.2">
      <c r="A2327" s="2">
        <v>27</v>
      </c>
      <c r="B2327" s="2" t="s">
        <v>45</v>
      </c>
      <c r="C2327" s="2">
        <v>158.9</v>
      </c>
      <c r="D2327" s="2" t="s">
        <v>38</v>
      </c>
      <c r="E2327">
        <v>2016</v>
      </c>
      <c r="F2327" t="str">
        <f t="shared" si="86"/>
        <v>Profit</v>
      </c>
      <c r="H2327" t="str">
        <f t="shared" si="87"/>
        <v/>
      </c>
      <c r="I2327" t="str">
        <f t="shared" si="88"/>
        <v/>
      </c>
      <c r="J2327" t="str">
        <f t="shared" si="88"/>
        <v/>
      </c>
      <c r="K2327" t="str">
        <f t="shared" si="88"/>
        <v/>
      </c>
    </row>
    <row r="2328" spans="1:11" x14ac:dyDescent="0.2">
      <c r="A2328" s="2">
        <v>50</v>
      </c>
      <c r="B2328" s="2" t="s">
        <v>24</v>
      </c>
      <c r="C2328" s="2">
        <v>9</v>
      </c>
      <c r="D2328" s="2" t="s">
        <v>29</v>
      </c>
      <c r="E2328">
        <v>2016</v>
      </c>
      <c r="F2328" t="str">
        <f t="shared" si="86"/>
        <v>Profit</v>
      </c>
      <c r="H2328" t="str">
        <f t="shared" si="87"/>
        <v/>
      </c>
      <c r="I2328" t="str">
        <f t="shared" si="88"/>
        <v/>
      </c>
      <c r="J2328" t="str">
        <f t="shared" si="88"/>
        <v/>
      </c>
      <c r="K2328" t="str">
        <f t="shared" si="88"/>
        <v/>
      </c>
    </row>
    <row r="2329" spans="1:11" x14ac:dyDescent="0.2">
      <c r="A2329" s="2">
        <v>44</v>
      </c>
      <c r="B2329" s="2" t="s">
        <v>24</v>
      </c>
      <c r="C2329" s="2">
        <v>-79.69</v>
      </c>
      <c r="D2329" s="2" t="s">
        <v>29</v>
      </c>
      <c r="E2329">
        <v>2016</v>
      </c>
      <c r="F2329" t="str">
        <f t="shared" si="86"/>
        <v>Loss</v>
      </c>
      <c r="H2329" t="str">
        <f t="shared" si="87"/>
        <v/>
      </c>
      <c r="I2329" t="str">
        <f t="shared" si="88"/>
        <v/>
      </c>
      <c r="J2329" t="str">
        <f t="shared" si="88"/>
        <v/>
      </c>
      <c r="K2329" t="str">
        <f t="shared" si="88"/>
        <v/>
      </c>
    </row>
    <row r="2330" spans="1:11" x14ac:dyDescent="0.2">
      <c r="A2330" s="2">
        <v>41</v>
      </c>
      <c r="B2330" s="2" t="s">
        <v>24</v>
      </c>
      <c r="C2330" s="2">
        <v>55.07</v>
      </c>
      <c r="D2330" s="2" t="s">
        <v>29</v>
      </c>
      <c r="E2330">
        <v>2016</v>
      </c>
      <c r="F2330" t="str">
        <f t="shared" si="86"/>
        <v>Profit</v>
      </c>
      <c r="H2330" t="str">
        <f t="shared" si="87"/>
        <v/>
      </c>
      <c r="I2330" t="str">
        <f t="shared" si="88"/>
        <v/>
      </c>
      <c r="J2330" t="str">
        <f t="shared" si="88"/>
        <v/>
      </c>
      <c r="K2330" t="str">
        <f t="shared" si="88"/>
        <v/>
      </c>
    </row>
    <row r="2331" spans="1:11" x14ac:dyDescent="0.2">
      <c r="A2331" s="2">
        <v>6</v>
      </c>
      <c r="B2331" s="2" t="s">
        <v>45</v>
      </c>
      <c r="C2331" s="2">
        <v>7.85</v>
      </c>
      <c r="D2331" s="2" t="s">
        <v>29</v>
      </c>
      <c r="E2331">
        <v>2016</v>
      </c>
      <c r="F2331" t="str">
        <f t="shared" si="86"/>
        <v>Profit</v>
      </c>
      <c r="H2331" t="str">
        <f t="shared" si="87"/>
        <v/>
      </c>
      <c r="I2331" t="str">
        <f t="shared" si="88"/>
        <v/>
      </c>
      <c r="J2331" t="str">
        <f t="shared" si="88"/>
        <v/>
      </c>
      <c r="K2331" t="str">
        <f t="shared" si="88"/>
        <v/>
      </c>
    </row>
    <row r="2332" spans="1:11" x14ac:dyDescent="0.2">
      <c r="A2332" s="2">
        <v>12</v>
      </c>
      <c r="B2332" s="2" t="s">
        <v>24</v>
      </c>
      <c r="C2332" s="2">
        <v>128.9</v>
      </c>
      <c r="D2332" s="2" t="s">
        <v>38</v>
      </c>
      <c r="E2332">
        <v>2016</v>
      </c>
      <c r="F2332" t="str">
        <f t="shared" si="86"/>
        <v>Profit</v>
      </c>
      <c r="H2332" t="str">
        <f t="shared" si="87"/>
        <v/>
      </c>
      <c r="I2332" t="str">
        <f t="shared" si="88"/>
        <v/>
      </c>
      <c r="J2332" t="str">
        <f t="shared" si="88"/>
        <v/>
      </c>
      <c r="K2332" t="str">
        <f t="shared" si="88"/>
        <v/>
      </c>
    </row>
    <row r="2333" spans="1:11" x14ac:dyDescent="0.2">
      <c r="A2333" s="2">
        <v>1</v>
      </c>
      <c r="B2333" s="2" t="s">
        <v>24</v>
      </c>
      <c r="C2333" s="2">
        <v>-1.38</v>
      </c>
      <c r="D2333" s="2" t="s">
        <v>22</v>
      </c>
      <c r="E2333">
        <v>2016</v>
      </c>
      <c r="F2333" t="str">
        <f t="shared" si="86"/>
        <v>Loss</v>
      </c>
      <c r="H2333" t="str">
        <f t="shared" si="87"/>
        <v/>
      </c>
      <c r="I2333" t="str">
        <f t="shared" si="88"/>
        <v/>
      </c>
      <c r="J2333" t="str">
        <f t="shared" si="88"/>
        <v/>
      </c>
      <c r="K2333" t="str">
        <f t="shared" si="88"/>
        <v/>
      </c>
    </row>
    <row r="2334" spans="1:11" x14ac:dyDescent="0.2">
      <c r="A2334" s="2">
        <v>48</v>
      </c>
      <c r="B2334" s="2" t="s">
        <v>24</v>
      </c>
      <c r="C2334" s="2">
        <v>50.71</v>
      </c>
      <c r="D2334" s="2" t="s">
        <v>22</v>
      </c>
      <c r="E2334">
        <v>2016</v>
      </c>
      <c r="F2334" t="str">
        <f t="shared" si="86"/>
        <v>Profit</v>
      </c>
      <c r="H2334" t="str">
        <f t="shared" si="87"/>
        <v/>
      </c>
      <c r="I2334" t="str">
        <f t="shared" si="88"/>
        <v/>
      </c>
      <c r="J2334" t="str">
        <f t="shared" si="88"/>
        <v/>
      </c>
      <c r="K2334" t="str">
        <f t="shared" si="88"/>
        <v/>
      </c>
    </row>
    <row r="2335" spans="1:11" x14ac:dyDescent="0.2">
      <c r="A2335" s="2">
        <v>38</v>
      </c>
      <c r="B2335" s="2" t="s">
        <v>31</v>
      </c>
      <c r="C2335" s="2">
        <v>11567.48</v>
      </c>
      <c r="D2335" s="2" t="s">
        <v>29</v>
      </c>
      <c r="E2335">
        <v>2016</v>
      </c>
      <c r="F2335" t="str">
        <f t="shared" si="86"/>
        <v>Profit</v>
      </c>
      <c r="H2335" t="str">
        <f t="shared" si="87"/>
        <v/>
      </c>
      <c r="I2335" t="str">
        <f t="shared" si="88"/>
        <v/>
      </c>
      <c r="J2335" t="str">
        <f t="shared" si="88"/>
        <v/>
      </c>
      <c r="K2335" t="str">
        <f t="shared" si="88"/>
        <v/>
      </c>
    </row>
    <row r="2336" spans="1:11" x14ac:dyDescent="0.2">
      <c r="A2336" s="2">
        <v>21</v>
      </c>
      <c r="B2336" s="2" t="s">
        <v>24</v>
      </c>
      <c r="C2336" s="2">
        <v>134.22999999999999</v>
      </c>
      <c r="D2336" s="2" t="s">
        <v>29</v>
      </c>
      <c r="E2336">
        <v>2016</v>
      </c>
      <c r="F2336" t="str">
        <f t="shared" si="86"/>
        <v>Profit</v>
      </c>
      <c r="H2336" t="str">
        <f t="shared" si="87"/>
        <v/>
      </c>
      <c r="I2336" t="str">
        <f t="shared" si="88"/>
        <v/>
      </c>
      <c r="J2336" t="str">
        <f t="shared" si="88"/>
        <v/>
      </c>
      <c r="K2336" t="str">
        <f t="shared" si="88"/>
        <v/>
      </c>
    </row>
    <row r="2337" spans="1:11" x14ac:dyDescent="0.2">
      <c r="A2337" s="2">
        <v>23</v>
      </c>
      <c r="B2337" s="2" t="s">
        <v>31</v>
      </c>
      <c r="C2337" s="2">
        <v>410.56</v>
      </c>
      <c r="D2337" s="2" t="s">
        <v>29</v>
      </c>
      <c r="E2337">
        <v>2016</v>
      </c>
      <c r="F2337" t="str">
        <f t="shared" si="86"/>
        <v>Profit</v>
      </c>
      <c r="H2337" t="str">
        <f t="shared" si="87"/>
        <v/>
      </c>
      <c r="I2337" t="str">
        <f t="shared" si="88"/>
        <v/>
      </c>
      <c r="J2337" t="str">
        <f t="shared" si="88"/>
        <v/>
      </c>
      <c r="K2337" t="str">
        <f t="shared" si="88"/>
        <v/>
      </c>
    </row>
    <row r="2338" spans="1:11" x14ac:dyDescent="0.2">
      <c r="A2338" s="2">
        <v>3</v>
      </c>
      <c r="B2338" s="2" t="s">
        <v>31</v>
      </c>
      <c r="C2338" s="2">
        <v>-8565.0499999999993</v>
      </c>
      <c r="D2338" s="2" t="s">
        <v>29</v>
      </c>
      <c r="E2338">
        <v>2016</v>
      </c>
      <c r="F2338" t="str">
        <f t="shared" si="86"/>
        <v>Loss</v>
      </c>
      <c r="H2338" t="str">
        <f t="shared" si="87"/>
        <v/>
      </c>
      <c r="I2338" t="str">
        <f t="shared" si="88"/>
        <v>Loss</v>
      </c>
      <c r="J2338" t="str">
        <f t="shared" si="88"/>
        <v/>
      </c>
      <c r="K2338" t="str">
        <f t="shared" si="88"/>
        <v/>
      </c>
    </row>
    <row r="2339" spans="1:11" x14ac:dyDescent="0.2">
      <c r="A2339" s="2">
        <v>14</v>
      </c>
      <c r="B2339" s="2" t="s">
        <v>24</v>
      </c>
      <c r="C2339" s="2">
        <v>152.85</v>
      </c>
      <c r="D2339" s="2" t="s">
        <v>66</v>
      </c>
      <c r="E2339">
        <v>2016</v>
      </c>
      <c r="F2339" t="str">
        <f t="shared" si="86"/>
        <v>Profit</v>
      </c>
      <c r="H2339" t="str">
        <f t="shared" si="87"/>
        <v/>
      </c>
      <c r="I2339" t="str">
        <f t="shared" si="88"/>
        <v/>
      </c>
      <c r="J2339" t="str">
        <f t="shared" si="88"/>
        <v/>
      </c>
      <c r="K2339" t="str">
        <f t="shared" si="88"/>
        <v/>
      </c>
    </row>
    <row r="2340" spans="1:11" x14ac:dyDescent="0.2">
      <c r="A2340" s="2">
        <v>32</v>
      </c>
      <c r="B2340" s="2" t="s">
        <v>24</v>
      </c>
      <c r="C2340" s="2">
        <v>52.96</v>
      </c>
      <c r="D2340" s="2" t="s">
        <v>38</v>
      </c>
      <c r="E2340">
        <v>2016</v>
      </c>
      <c r="F2340" t="str">
        <f t="shared" si="86"/>
        <v>Profit</v>
      </c>
      <c r="H2340" t="str">
        <f t="shared" si="87"/>
        <v/>
      </c>
      <c r="I2340" t="str">
        <f t="shared" si="88"/>
        <v/>
      </c>
      <c r="J2340" t="str">
        <f t="shared" si="88"/>
        <v/>
      </c>
      <c r="K2340" t="str">
        <f t="shared" si="88"/>
        <v/>
      </c>
    </row>
    <row r="2341" spans="1:11" x14ac:dyDescent="0.2">
      <c r="A2341" s="2">
        <v>38</v>
      </c>
      <c r="B2341" s="2" t="s">
        <v>24</v>
      </c>
      <c r="C2341" s="2">
        <v>-193.9</v>
      </c>
      <c r="D2341" s="2" t="s">
        <v>29</v>
      </c>
      <c r="E2341">
        <v>2016</v>
      </c>
      <c r="F2341" t="str">
        <f t="shared" si="86"/>
        <v>Loss</v>
      </c>
      <c r="H2341" t="str">
        <f t="shared" si="87"/>
        <v/>
      </c>
      <c r="I2341" t="str">
        <f t="shared" si="87"/>
        <v/>
      </c>
      <c r="J2341" t="str">
        <f t="shared" si="87"/>
        <v/>
      </c>
      <c r="K2341" t="str">
        <f t="shared" si="87"/>
        <v/>
      </c>
    </row>
    <row r="2342" spans="1:11" x14ac:dyDescent="0.2">
      <c r="A2342" s="2">
        <v>28</v>
      </c>
      <c r="B2342" s="2" t="s">
        <v>24</v>
      </c>
      <c r="C2342" s="2">
        <v>-3.11</v>
      </c>
      <c r="D2342" s="2" t="s">
        <v>29</v>
      </c>
      <c r="E2342">
        <v>2016</v>
      </c>
      <c r="F2342" t="str">
        <f t="shared" si="86"/>
        <v>Loss</v>
      </c>
      <c r="H2342" t="str">
        <f t="shared" si="87"/>
        <v/>
      </c>
      <c r="I2342" t="str">
        <f t="shared" si="87"/>
        <v/>
      </c>
      <c r="J2342" t="str">
        <f t="shared" si="87"/>
        <v/>
      </c>
      <c r="K2342" t="str">
        <f t="shared" si="87"/>
        <v/>
      </c>
    </row>
    <row r="2343" spans="1:11" x14ac:dyDescent="0.2">
      <c r="A2343" s="2">
        <v>36</v>
      </c>
      <c r="B2343" s="2" t="s">
        <v>24</v>
      </c>
      <c r="C2343" s="2">
        <v>106.8</v>
      </c>
      <c r="D2343" s="2" t="s">
        <v>29</v>
      </c>
      <c r="E2343">
        <v>2016</v>
      </c>
      <c r="F2343" t="str">
        <f t="shared" si="86"/>
        <v>Profit</v>
      </c>
      <c r="H2343" t="str">
        <f t="shared" si="87"/>
        <v/>
      </c>
      <c r="I2343" t="str">
        <f t="shared" si="87"/>
        <v/>
      </c>
      <c r="J2343" t="str">
        <f t="shared" si="87"/>
        <v/>
      </c>
      <c r="K2343" t="str">
        <f t="shared" si="87"/>
        <v/>
      </c>
    </row>
    <row r="2344" spans="1:11" x14ac:dyDescent="0.2">
      <c r="A2344" s="2">
        <v>6</v>
      </c>
      <c r="B2344" s="2" t="s">
        <v>31</v>
      </c>
      <c r="C2344" s="2">
        <v>-41.96</v>
      </c>
      <c r="D2344" s="2" t="s">
        <v>29</v>
      </c>
      <c r="E2344">
        <v>2016</v>
      </c>
      <c r="F2344" t="str">
        <f t="shared" si="86"/>
        <v>Loss</v>
      </c>
      <c r="H2344" t="str">
        <f t="shared" si="87"/>
        <v/>
      </c>
      <c r="I2344" t="str">
        <f t="shared" si="87"/>
        <v>Loss</v>
      </c>
      <c r="J2344" t="str">
        <f t="shared" si="87"/>
        <v/>
      </c>
      <c r="K2344" t="str">
        <f t="shared" si="87"/>
        <v/>
      </c>
    </row>
    <row r="2345" spans="1:11" x14ac:dyDescent="0.2">
      <c r="A2345" s="2">
        <v>9</v>
      </c>
      <c r="B2345" s="2" t="s">
        <v>31</v>
      </c>
      <c r="C2345" s="2">
        <v>20.76</v>
      </c>
      <c r="D2345" s="2" t="s">
        <v>22</v>
      </c>
      <c r="E2345">
        <v>2016</v>
      </c>
      <c r="F2345" t="str">
        <f t="shared" si="86"/>
        <v>Profit</v>
      </c>
      <c r="H2345" t="str">
        <f t="shared" si="87"/>
        <v>Profit</v>
      </c>
      <c r="I2345" t="str">
        <f t="shared" si="87"/>
        <v/>
      </c>
      <c r="J2345" t="str">
        <f t="shared" si="87"/>
        <v/>
      </c>
      <c r="K2345" t="str">
        <f t="shared" si="87"/>
        <v/>
      </c>
    </row>
    <row r="2346" spans="1:11" x14ac:dyDescent="0.2">
      <c r="A2346" s="2">
        <v>7</v>
      </c>
      <c r="B2346" s="2" t="s">
        <v>45</v>
      </c>
      <c r="C2346" s="2">
        <v>39.39</v>
      </c>
      <c r="D2346" s="2" t="s">
        <v>22</v>
      </c>
      <c r="E2346">
        <v>2016</v>
      </c>
      <c r="F2346" t="str">
        <f t="shared" si="86"/>
        <v>Profit</v>
      </c>
      <c r="H2346" t="str">
        <f t="shared" si="87"/>
        <v/>
      </c>
      <c r="I2346" t="str">
        <f t="shared" si="87"/>
        <v/>
      </c>
      <c r="J2346" t="str">
        <f t="shared" si="87"/>
        <v/>
      </c>
      <c r="K2346" t="str">
        <f t="shared" si="87"/>
        <v/>
      </c>
    </row>
    <row r="2347" spans="1:11" x14ac:dyDescent="0.2">
      <c r="A2347" s="2">
        <v>15</v>
      </c>
      <c r="B2347" s="2" t="s">
        <v>31</v>
      </c>
      <c r="C2347" s="2">
        <v>-122.98</v>
      </c>
      <c r="D2347" s="2" t="s">
        <v>29</v>
      </c>
      <c r="E2347">
        <v>2016</v>
      </c>
      <c r="F2347" t="str">
        <f t="shared" si="86"/>
        <v>Loss</v>
      </c>
      <c r="H2347" t="str">
        <f t="shared" si="87"/>
        <v/>
      </c>
      <c r="I2347" t="str">
        <f t="shared" si="87"/>
        <v/>
      </c>
      <c r="J2347" t="str">
        <f t="shared" si="87"/>
        <v/>
      </c>
      <c r="K2347" t="str">
        <f t="shared" si="87"/>
        <v/>
      </c>
    </row>
    <row r="2348" spans="1:11" x14ac:dyDescent="0.2">
      <c r="A2348" s="2">
        <v>6</v>
      </c>
      <c r="B2348" s="2" t="s">
        <v>24</v>
      </c>
      <c r="C2348" s="2">
        <v>8.86</v>
      </c>
      <c r="D2348" s="2" t="s">
        <v>38</v>
      </c>
      <c r="E2348">
        <v>2016</v>
      </c>
      <c r="F2348" t="str">
        <f t="shared" si="86"/>
        <v>Profit</v>
      </c>
      <c r="H2348" t="str">
        <f t="shared" si="87"/>
        <v/>
      </c>
      <c r="I2348" t="str">
        <f t="shared" si="88"/>
        <v/>
      </c>
      <c r="J2348" t="str">
        <f t="shared" si="88"/>
        <v/>
      </c>
      <c r="K2348" t="str">
        <f t="shared" si="88"/>
        <v/>
      </c>
    </row>
    <row r="2349" spans="1:11" x14ac:dyDescent="0.2">
      <c r="A2349" s="2">
        <v>28</v>
      </c>
      <c r="B2349" s="2" t="s">
        <v>24</v>
      </c>
      <c r="C2349" s="2">
        <v>160.25</v>
      </c>
      <c r="D2349" s="2" t="s">
        <v>29</v>
      </c>
      <c r="E2349">
        <v>2016</v>
      </c>
      <c r="F2349" t="str">
        <f t="shared" si="86"/>
        <v>Profit</v>
      </c>
      <c r="H2349" t="str">
        <f t="shared" si="87"/>
        <v/>
      </c>
      <c r="I2349" t="str">
        <f t="shared" si="88"/>
        <v/>
      </c>
      <c r="J2349" t="str">
        <f t="shared" si="88"/>
        <v/>
      </c>
      <c r="K2349" t="str">
        <f t="shared" si="88"/>
        <v/>
      </c>
    </row>
    <row r="2350" spans="1:11" x14ac:dyDescent="0.2">
      <c r="A2350" s="2">
        <v>42</v>
      </c>
      <c r="B2350" s="2" t="s">
        <v>24</v>
      </c>
      <c r="C2350" s="2">
        <v>0.5</v>
      </c>
      <c r="D2350" s="2" t="s">
        <v>22</v>
      </c>
      <c r="E2350">
        <v>2016</v>
      </c>
      <c r="F2350" t="str">
        <f t="shared" si="86"/>
        <v>Profit</v>
      </c>
      <c r="H2350" t="str">
        <f t="shared" si="87"/>
        <v/>
      </c>
      <c r="I2350" t="str">
        <f t="shared" si="88"/>
        <v/>
      </c>
      <c r="J2350" t="str">
        <f t="shared" si="88"/>
        <v/>
      </c>
      <c r="K2350" t="str">
        <f t="shared" si="88"/>
        <v/>
      </c>
    </row>
    <row r="2351" spans="1:11" x14ac:dyDescent="0.2">
      <c r="A2351" s="2">
        <v>39</v>
      </c>
      <c r="B2351" s="2" t="s">
        <v>24</v>
      </c>
      <c r="C2351" s="2">
        <v>65.319999999999993</v>
      </c>
      <c r="D2351" s="2" t="s">
        <v>38</v>
      </c>
      <c r="E2351">
        <v>2016</v>
      </c>
      <c r="F2351" t="str">
        <f t="shared" si="86"/>
        <v>Profit</v>
      </c>
      <c r="H2351" t="str">
        <f t="shared" si="87"/>
        <v/>
      </c>
      <c r="I2351" t="str">
        <f t="shared" si="88"/>
        <v/>
      </c>
      <c r="J2351" t="str">
        <f t="shared" si="88"/>
        <v/>
      </c>
      <c r="K2351" t="str">
        <f t="shared" si="88"/>
        <v/>
      </c>
    </row>
    <row r="2352" spans="1:11" x14ac:dyDescent="0.2">
      <c r="A2352" s="2">
        <v>31</v>
      </c>
      <c r="B2352" s="2" t="s">
        <v>24</v>
      </c>
      <c r="C2352" s="2">
        <v>-115.55</v>
      </c>
      <c r="D2352" s="2" t="s">
        <v>38</v>
      </c>
      <c r="E2352">
        <v>2016</v>
      </c>
      <c r="F2352" t="str">
        <f t="shared" si="86"/>
        <v>Loss</v>
      </c>
      <c r="H2352" t="str">
        <f t="shared" si="87"/>
        <v/>
      </c>
      <c r="I2352" t="str">
        <f t="shared" si="88"/>
        <v/>
      </c>
      <c r="J2352" t="str">
        <f t="shared" si="88"/>
        <v/>
      </c>
      <c r="K2352" t="str">
        <f t="shared" si="88"/>
        <v/>
      </c>
    </row>
    <row r="2353" spans="1:11" x14ac:dyDescent="0.2">
      <c r="A2353" s="2">
        <v>3</v>
      </c>
      <c r="B2353" s="2" t="s">
        <v>24</v>
      </c>
      <c r="C2353" s="2">
        <v>3.37</v>
      </c>
      <c r="D2353" s="2" t="s">
        <v>38</v>
      </c>
      <c r="E2353">
        <v>2016</v>
      </c>
      <c r="F2353" t="str">
        <f t="shared" si="86"/>
        <v>Profit</v>
      </c>
      <c r="H2353" t="str">
        <f t="shared" si="87"/>
        <v/>
      </c>
      <c r="I2353" t="str">
        <f t="shared" si="88"/>
        <v/>
      </c>
      <c r="J2353" t="str">
        <f t="shared" si="88"/>
        <v/>
      </c>
      <c r="K2353" t="str">
        <f t="shared" si="88"/>
        <v/>
      </c>
    </row>
    <row r="2354" spans="1:11" x14ac:dyDescent="0.2">
      <c r="A2354" s="2">
        <v>45</v>
      </c>
      <c r="B2354" s="2" t="s">
        <v>45</v>
      </c>
      <c r="C2354" s="2">
        <v>-43.57</v>
      </c>
      <c r="D2354" s="2" t="s">
        <v>38</v>
      </c>
      <c r="E2354">
        <v>2016</v>
      </c>
      <c r="F2354" t="str">
        <f t="shared" si="86"/>
        <v>Loss</v>
      </c>
      <c r="H2354" t="str">
        <f t="shared" si="87"/>
        <v/>
      </c>
      <c r="I2354" t="str">
        <f t="shared" si="88"/>
        <v/>
      </c>
      <c r="J2354" t="str">
        <f t="shared" si="88"/>
        <v/>
      </c>
      <c r="K2354" t="str">
        <f t="shared" si="88"/>
        <v/>
      </c>
    </row>
    <row r="2355" spans="1:11" x14ac:dyDescent="0.2">
      <c r="A2355" s="2">
        <v>42</v>
      </c>
      <c r="B2355" s="2" t="s">
        <v>24</v>
      </c>
      <c r="C2355" s="2">
        <v>89.78</v>
      </c>
      <c r="D2355" s="2" t="s">
        <v>29</v>
      </c>
      <c r="E2355">
        <v>2016</v>
      </c>
      <c r="F2355" t="str">
        <f t="shared" si="86"/>
        <v>Profit</v>
      </c>
      <c r="H2355" t="str">
        <f t="shared" si="87"/>
        <v/>
      </c>
      <c r="I2355" t="str">
        <f t="shared" si="88"/>
        <v/>
      </c>
      <c r="J2355" t="str">
        <f t="shared" si="88"/>
        <v/>
      </c>
      <c r="K2355" t="str">
        <f t="shared" si="88"/>
        <v/>
      </c>
    </row>
    <row r="2356" spans="1:11" x14ac:dyDescent="0.2">
      <c r="A2356" s="2">
        <v>9</v>
      </c>
      <c r="B2356" s="2" t="s">
        <v>45</v>
      </c>
      <c r="C2356" s="2">
        <v>-45.61</v>
      </c>
      <c r="D2356" s="2" t="s">
        <v>29</v>
      </c>
      <c r="E2356">
        <v>2016</v>
      </c>
      <c r="F2356" t="str">
        <f t="shared" si="86"/>
        <v>Loss</v>
      </c>
      <c r="H2356" t="str">
        <f t="shared" si="87"/>
        <v/>
      </c>
      <c r="I2356" t="str">
        <f t="shared" si="88"/>
        <v/>
      </c>
      <c r="J2356" t="str">
        <f t="shared" si="88"/>
        <v/>
      </c>
      <c r="K2356" t="str">
        <f t="shared" si="88"/>
        <v/>
      </c>
    </row>
    <row r="2357" spans="1:11" x14ac:dyDescent="0.2">
      <c r="A2357" s="2">
        <v>36</v>
      </c>
      <c r="B2357" s="2" t="s">
        <v>31</v>
      </c>
      <c r="C2357" s="2">
        <v>8163.1</v>
      </c>
      <c r="D2357" s="2" t="s">
        <v>22</v>
      </c>
      <c r="E2357">
        <v>2016</v>
      </c>
      <c r="F2357" t="str">
        <f t="shared" si="86"/>
        <v>Profit</v>
      </c>
      <c r="H2357" t="str">
        <f t="shared" si="87"/>
        <v/>
      </c>
      <c r="I2357" t="str">
        <f t="shared" si="88"/>
        <v/>
      </c>
      <c r="J2357" t="str">
        <f t="shared" si="88"/>
        <v/>
      </c>
      <c r="K2357" t="str">
        <f t="shared" si="88"/>
        <v/>
      </c>
    </row>
    <row r="2358" spans="1:11" x14ac:dyDescent="0.2">
      <c r="A2358" s="2">
        <v>1</v>
      </c>
      <c r="B2358" s="2" t="s">
        <v>24</v>
      </c>
      <c r="C2358" s="2">
        <v>-12.85</v>
      </c>
      <c r="D2358" s="2" t="s">
        <v>66</v>
      </c>
      <c r="E2358">
        <v>2016</v>
      </c>
      <c r="F2358" t="str">
        <f t="shared" si="86"/>
        <v>Loss</v>
      </c>
      <c r="H2358" t="str">
        <f t="shared" si="87"/>
        <v/>
      </c>
      <c r="I2358" t="str">
        <f t="shared" si="88"/>
        <v/>
      </c>
      <c r="J2358" t="str">
        <f t="shared" si="88"/>
        <v/>
      </c>
      <c r="K2358" t="str">
        <f t="shared" si="88"/>
        <v/>
      </c>
    </row>
    <row r="2359" spans="1:11" x14ac:dyDescent="0.2">
      <c r="A2359" s="2">
        <v>46</v>
      </c>
      <c r="B2359" s="2" t="s">
        <v>24</v>
      </c>
      <c r="C2359" s="2">
        <v>-76.459999999999994</v>
      </c>
      <c r="D2359" s="2" t="s">
        <v>22</v>
      </c>
      <c r="E2359">
        <v>2016</v>
      </c>
      <c r="F2359" t="str">
        <f t="shared" si="86"/>
        <v>Loss</v>
      </c>
      <c r="H2359" t="str">
        <f t="shared" si="87"/>
        <v/>
      </c>
      <c r="I2359" t="str">
        <f t="shared" si="88"/>
        <v/>
      </c>
      <c r="J2359" t="str">
        <f t="shared" si="88"/>
        <v/>
      </c>
      <c r="K2359" t="str">
        <f t="shared" si="88"/>
        <v/>
      </c>
    </row>
    <row r="2360" spans="1:11" x14ac:dyDescent="0.2">
      <c r="A2360" s="2">
        <v>43</v>
      </c>
      <c r="B2360" s="2" t="s">
        <v>31</v>
      </c>
      <c r="C2360" s="2">
        <v>-194.58</v>
      </c>
      <c r="D2360" s="2" t="s">
        <v>29</v>
      </c>
      <c r="E2360">
        <v>2016</v>
      </c>
      <c r="F2360" t="str">
        <f t="shared" si="86"/>
        <v>Loss</v>
      </c>
      <c r="H2360" t="str">
        <f t="shared" si="87"/>
        <v/>
      </c>
      <c r="I2360" t="str">
        <f t="shared" si="88"/>
        <v/>
      </c>
      <c r="J2360" t="str">
        <f t="shared" si="88"/>
        <v/>
      </c>
      <c r="K2360" t="str">
        <f t="shared" si="88"/>
        <v/>
      </c>
    </row>
    <row r="2361" spans="1:11" x14ac:dyDescent="0.2">
      <c r="A2361" s="2">
        <v>6</v>
      </c>
      <c r="B2361" s="2" t="s">
        <v>24</v>
      </c>
      <c r="C2361" s="2">
        <v>85.41</v>
      </c>
      <c r="D2361" s="2" t="s">
        <v>29</v>
      </c>
      <c r="E2361">
        <v>2016</v>
      </c>
      <c r="F2361" t="str">
        <f t="shared" si="86"/>
        <v>Profit</v>
      </c>
      <c r="H2361" t="str">
        <f t="shared" si="87"/>
        <v/>
      </c>
      <c r="I2361" t="str">
        <f t="shared" si="88"/>
        <v/>
      </c>
      <c r="J2361" t="str">
        <f t="shared" si="88"/>
        <v/>
      </c>
      <c r="K2361" t="str">
        <f t="shared" si="88"/>
        <v/>
      </c>
    </row>
    <row r="2362" spans="1:11" x14ac:dyDescent="0.2">
      <c r="A2362" s="2">
        <v>26</v>
      </c>
      <c r="B2362" s="2" t="s">
        <v>31</v>
      </c>
      <c r="C2362" s="2">
        <v>380.15</v>
      </c>
      <c r="D2362" s="2" t="s">
        <v>29</v>
      </c>
      <c r="E2362">
        <v>2016</v>
      </c>
      <c r="F2362" t="str">
        <f t="shared" si="86"/>
        <v>Profit</v>
      </c>
      <c r="H2362" t="str">
        <f t="shared" si="87"/>
        <v/>
      </c>
      <c r="I2362" t="str">
        <f t="shared" si="88"/>
        <v/>
      </c>
      <c r="J2362" t="str">
        <f t="shared" si="88"/>
        <v/>
      </c>
      <c r="K2362" t="str">
        <f t="shared" si="88"/>
        <v/>
      </c>
    </row>
    <row r="2363" spans="1:11" x14ac:dyDescent="0.2">
      <c r="A2363" s="2">
        <v>41</v>
      </c>
      <c r="B2363" s="2" t="s">
        <v>24</v>
      </c>
      <c r="C2363" s="2">
        <v>-263.97000000000003</v>
      </c>
      <c r="D2363" s="2" t="s">
        <v>29</v>
      </c>
      <c r="E2363">
        <v>2016</v>
      </c>
      <c r="F2363" t="str">
        <f t="shared" si="86"/>
        <v>Loss</v>
      </c>
      <c r="H2363" t="str">
        <f t="shared" si="87"/>
        <v/>
      </c>
      <c r="I2363" t="str">
        <f t="shared" si="88"/>
        <v/>
      </c>
      <c r="J2363" t="str">
        <f t="shared" si="88"/>
        <v/>
      </c>
      <c r="K2363" t="str">
        <f t="shared" si="88"/>
        <v/>
      </c>
    </row>
    <row r="2364" spans="1:11" x14ac:dyDescent="0.2">
      <c r="A2364" s="2">
        <v>50</v>
      </c>
      <c r="B2364" s="2" t="s">
        <v>24</v>
      </c>
      <c r="C2364" s="2">
        <v>-47.78</v>
      </c>
      <c r="D2364" s="2" t="s">
        <v>38</v>
      </c>
      <c r="E2364">
        <v>2016</v>
      </c>
      <c r="F2364" t="str">
        <f t="shared" si="86"/>
        <v>Loss</v>
      </c>
      <c r="H2364" t="str">
        <f t="shared" si="87"/>
        <v/>
      </c>
      <c r="I2364" t="str">
        <f t="shared" si="87"/>
        <v/>
      </c>
      <c r="J2364" t="str">
        <f t="shared" si="87"/>
        <v/>
      </c>
      <c r="K2364" t="str">
        <f t="shared" si="87"/>
        <v/>
      </c>
    </row>
    <row r="2365" spans="1:11" x14ac:dyDescent="0.2">
      <c r="A2365" s="2">
        <v>3</v>
      </c>
      <c r="B2365" s="2" t="s">
        <v>31</v>
      </c>
      <c r="C2365" s="2">
        <v>-35.46</v>
      </c>
      <c r="D2365" s="2" t="s">
        <v>29</v>
      </c>
      <c r="E2365">
        <v>2016</v>
      </c>
      <c r="F2365" t="str">
        <f t="shared" si="86"/>
        <v>Loss</v>
      </c>
      <c r="H2365" t="str">
        <f t="shared" si="87"/>
        <v/>
      </c>
      <c r="I2365" t="str">
        <f t="shared" si="87"/>
        <v>Loss</v>
      </c>
      <c r="J2365" t="str">
        <f t="shared" si="87"/>
        <v/>
      </c>
      <c r="K2365" t="str">
        <f t="shared" si="87"/>
        <v/>
      </c>
    </row>
    <row r="2366" spans="1:11" x14ac:dyDescent="0.2">
      <c r="A2366" s="2">
        <v>13</v>
      </c>
      <c r="B2366" s="2" t="s">
        <v>24</v>
      </c>
      <c r="C2366" s="2">
        <v>-100.89</v>
      </c>
      <c r="D2366" s="2" t="s">
        <v>29</v>
      </c>
      <c r="E2366">
        <v>2016</v>
      </c>
      <c r="F2366" t="str">
        <f t="shared" si="86"/>
        <v>Loss</v>
      </c>
      <c r="H2366" t="str">
        <f t="shared" si="87"/>
        <v/>
      </c>
      <c r="I2366" t="str">
        <f t="shared" si="87"/>
        <v/>
      </c>
      <c r="J2366" t="str">
        <f t="shared" si="87"/>
        <v/>
      </c>
      <c r="K2366" t="str">
        <f t="shared" si="87"/>
        <v/>
      </c>
    </row>
    <row r="2367" spans="1:11" x14ac:dyDescent="0.2">
      <c r="A2367" s="2">
        <v>12</v>
      </c>
      <c r="B2367" s="2" t="s">
        <v>24</v>
      </c>
      <c r="C2367" s="2">
        <v>905.46</v>
      </c>
      <c r="D2367" s="2" t="s">
        <v>66</v>
      </c>
      <c r="E2367">
        <v>2016</v>
      </c>
      <c r="F2367" t="str">
        <f t="shared" si="86"/>
        <v>Profit</v>
      </c>
      <c r="H2367" t="str">
        <f t="shared" si="87"/>
        <v/>
      </c>
      <c r="I2367" t="str">
        <f t="shared" si="87"/>
        <v/>
      </c>
      <c r="J2367" t="str">
        <f t="shared" si="87"/>
        <v/>
      </c>
      <c r="K2367" t="str">
        <f t="shared" si="87"/>
        <v/>
      </c>
    </row>
    <row r="2368" spans="1:11" x14ac:dyDescent="0.2">
      <c r="A2368" s="2">
        <v>42</v>
      </c>
      <c r="B2368" s="2" t="s">
        <v>31</v>
      </c>
      <c r="C2368" s="2">
        <v>460.77</v>
      </c>
      <c r="D2368" s="2" t="s">
        <v>66</v>
      </c>
      <c r="E2368">
        <v>2016</v>
      </c>
      <c r="F2368" t="str">
        <f t="shared" si="86"/>
        <v>Profit</v>
      </c>
      <c r="H2368" t="str">
        <f t="shared" si="87"/>
        <v/>
      </c>
      <c r="I2368" t="str">
        <f t="shared" si="87"/>
        <v/>
      </c>
      <c r="J2368" t="str">
        <f t="shared" si="87"/>
        <v/>
      </c>
      <c r="K2368" t="str">
        <f t="shared" si="87"/>
        <v/>
      </c>
    </row>
    <row r="2369" spans="1:11" x14ac:dyDescent="0.2">
      <c r="A2369" s="2">
        <v>15</v>
      </c>
      <c r="B2369" s="2" t="s">
        <v>24</v>
      </c>
      <c r="C2369" s="2">
        <v>-40.950000000000003</v>
      </c>
      <c r="D2369" s="2" t="s">
        <v>29</v>
      </c>
      <c r="E2369">
        <v>2016</v>
      </c>
      <c r="F2369" t="str">
        <f t="shared" si="86"/>
        <v>Loss</v>
      </c>
      <c r="H2369" t="str">
        <f t="shared" si="87"/>
        <v/>
      </c>
      <c r="I2369" t="str">
        <f t="shared" si="87"/>
        <v/>
      </c>
      <c r="J2369" t="str">
        <f t="shared" si="87"/>
        <v/>
      </c>
      <c r="K2369" t="str">
        <f t="shared" si="87"/>
        <v/>
      </c>
    </row>
    <row r="2370" spans="1:11" x14ac:dyDescent="0.2">
      <c r="A2370" s="2">
        <v>9</v>
      </c>
      <c r="B2370" s="2" t="s">
        <v>31</v>
      </c>
      <c r="C2370" s="2">
        <v>56.7</v>
      </c>
      <c r="D2370" s="2" t="s">
        <v>22</v>
      </c>
      <c r="E2370">
        <v>2016</v>
      </c>
      <c r="F2370" t="str">
        <f t="shared" si="86"/>
        <v>Profit</v>
      </c>
      <c r="H2370" t="str">
        <f t="shared" si="87"/>
        <v>Profit</v>
      </c>
      <c r="I2370" t="str">
        <f t="shared" si="87"/>
        <v/>
      </c>
      <c r="J2370" t="str">
        <f t="shared" si="87"/>
        <v/>
      </c>
      <c r="K2370" t="str">
        <f t="shared" si="87"/>
        <v/>
      </c>
    </row>
    <row r="2371" spans="1:11" x14ac:dyDescent="0.2">
      <c r="A2371" s="2">
        <v>1</v>
      </c>
      <c r="B2371" s="2" t="s">
        <v>24</v>
      </c>
      <c r="C2371" s="2">
        <v>-108.82</v>
      </c>
      <c r="D2371" s="2" t="s">
        <v>29</v>
      </c>
      <c r="E2371">
        <v>2016</v>
      </c>
      <c r="F2371" t="str">
        <f t="shared" ref="F2371:F2434" si="89">IF(C2371&lt;0,"Loss","Profit")</f>
        <v>Loss</v>
      </c>
      <c r="H2371" t="str">
        <f t="shared" si="87"/>
        <v/>
      </c>
      <c r="I2371" t="str">
        <f t="shared" si="88"/>
        <v/>
      </c>
      <c r="J2371" t="str">
        <f t="shared" si="88"/>
        <v/>
      </c>
      <c r="K2371" t="str">
        <f t="shared" si="88"/>
        <v/>
      </c>
    </row>
    <row r="2372" spans="1:11" x14ac:dyDescent="0.2">
      <c r="A2372" s="2">
        <v>20</v>
      </c>
      <c r="B2372" s="2" t="s">
        <v>31</v>
      </c>
      <c r="C2372" s="2">
        <v>1772.96</v>
      </c>
      <c r="D2372" s="2" t="s">
        <v>29</v>
      </c>
      <c r="E2372">
        <v>2016</v>
      </c>
      <c r="F2372" t="str">
        <f t="shared" si="89"/>
        <v>Profit</v>
      </c>
      <c r="H2372" t="str">
        <f t="shared" si="87"/>
        <v/>
      </c>
      <c r="I2372" t="str">
        <f t="shared" si="88"/>
        <v/>
      </c>
      <c r="J2372" t="str">
        <f t="shared" si="88"/>
        <v/>
      </c>
      <c r="K2372" t="str">
        <f t="shared" si="88"/>
        <v/>
      </c>
    </row>
    <row r="2373" spans="1:11" x14ac:dyDescent="0.2">
      <c r="A2373" s="2">
        <v>3</v>
      </c>
      <c r="B2373" s="2" t="s">
        <v>24</v>
      </c>
      <c r="C2373" s="2">
        <v>-13.1</v>
      </c>
      <c r="D2373" s="2" t="s">
        <v>29</v>
      </c>
      <c r="E2373">
        <v>2016</v>
      </c>
      <c r="F2373" t="str">
        <f t="shared" si="89"/>
        <v>Loss</v>
      </c>
      <c r="H2373" t="str">
        <f t="shared" si="87"/>
        <v/>
      </c>
      <c r="I2373" t="str">
        <f t="shared" si="88"/>
        <v/>
      </c>
      <c r="J2373" t="str">
        <f t="shared" si="88"/>
        <v/>
      </c>
      <c r="K2373" t="str">
        <f t="shared" si="88"/>
        <v/>
      </c>
    </row>
    <row r="2374" spans="1:11" x14ac:dyDescent="0.2">
      <c r="A2374" s="2">
        <v>43</v>
      </c>
      <c r="B2374" s="2" t="s">
        <v>24</v>
      </c>
      <c r="C2374" s="2">
        <v>535.62</v>
      </c>
      <c r="D2374" s="2" t="s">
        <v>29</v>
      </c>
      <c r="E2374">
        <v>2016</v>
      </c>
      <c r="F2374" t="str">
        <f t="shared" si="89"/>
        <v>Profit</v>
      </c>
      <c r="H2374" t="str">
        <f t="shared" si="87"/>
        <v/>
      </c>
      <c r="I2374" t="str">
        <f t="shared" si="88"/>
        <v/>
      </c>
      <c r="J2374" t="str">
        <f t="shared" si="88"/>
        <v/>
      </c>
      <c r="K2374" t="str">
        <f t="shared" si="88"/>
        <v/>
      </c>
    </row>
    <row r="2375" spans="1:11" x14ac:dyDescent="0.2">
      <c r="A2375" s="2">
        <v>32</v>
      </c>
      <c r="B2375" s="2" t="s">
        <v>31</v>
      </c>
      <c r="C2375" s="2">
        <v>58.06</v>
      </c>
      <c r="D2375" s="2" t="s">
        <v>29</v>
      </c>
      <c r="E2375">
        <v>2016</v>
      </c>
      <c r="F2375" t="str">
        <f t="shared" si="89"/>
        <v>Profit</v>
      </c>
      <c r="H2375" t="str">
        <f t="shared" si="87"/>
        <v/>
      </c>
      <c r="I2375" t="str">
        <f t="shared" si="88"/>
        <v/>
      </c>
      <c r="J2375" t="str">
        <f t="shared" si="88"/>
        <v/>
      </c>
      <c r="K2375" t="str">
        <f t="shared" si="88"/>
        <v/>
      </c>
    </row>
    <row r="2376" spans="1:11" x14ac:dyDescent="0.2">
      <c r="A2376" s="2">
        <v>16</v>
      </c>
      <c r="B2376" s="2" t="s">
        <v>24</v>
      </c>
      <c r="C2376" s="2">
        <v>-79.77</v>
      </c>
      <c r="D2376" s="2" t="s">
        <v>29</v>
      </c>
      <c r="E2376">
        <v>2016</v>
      </c>
      <c r="F2376" t="str">
        <f t="shared" si="89"/>
        <v>Loss</v>
      </c>
      <c r="H2376" t="str">
        <f t="shared" si="87"/>
        <v/>
      </c>
      <c r="I2376" t="str">
        <f t="shared" si="88"/>
        <v/>
      </c>
      <c r="J2376" t="str">
        <f t="shared" si="88"/>
        <v/>
      </c>
      <c r="K2376" t="str">
        <f t="shared" si="88"/>
        <v/>
      </c>
    </row>
    <row r="2377" spans="1:11" x14ac:dyDescent="0.2">
      <c r="A2377" s="2">
        <v>40</v>
      </c>
      <c r="B2377" s="2" t="s">
        <v>24</v>
      </c>
      <c r="C2377" s="2">
        <v>128.54</v>
      </c>
      <c r="D2377" s="2" t="s">
        <v>29</v>
      </c>
      <c r="E2377">
        <v>2016</v>
      </c>
      <c r="F2377" t="str">
        <f t="shared" si="89"/>
        <v>Profit</v>
      </c>
      <c r="H2377" t="str">
        <f t="shared" si="87"/>
        <v/>
      </c>
      <c r="I2377" t="str">
        <f t="shared" si="88"/>
        <v/>
      </c>
      <c r="J2377" t="str">
        <f t="shared" si="88"/>
        <v/>
      </c>
      <c r="K2377" t="str">
        <f t="shared" si="88"/>
        <v/>
      </c>
    </row>
    <row r="2378" spans="1:11" x14ac:dyDescent="0.2">
      <c r="A2378" s="2">
        <v>35</v>
      </c>
      <c r="B2378" s="2" t="s">
        <v>45</v>
      </c>
      <c r="C2378" s="2">
        <v>-9.59</v>
      </c>
      <c r="D2378" s="2" t="s">
        <v>29</v>
      </c>
      <c r="E2378">
        <v>2016</v>
      </c>
      <c r="F2378" t="str">
        <f t="shared" si="89"/>
        <v>Loss</v>
      </c>
      <c r="H2378" t="str">
        <f t="shared" si="87"/>
        <v/>
      </c>
      <c r="I2378" t="str">
        <f t="shared" si="88"/>
        <v/>
      </c>
      <c r="J2378" t="str">
        <f t="shared" si="88"/>
        <v/>
      </c>
      <c r="K2378" t="str">
        <f t="shared" si="88"/>
        <v/>
      </c>
    </row>
    <row r="2379" spans="1:11" x14ac:dyDescent="0.2">
      <c r="A2379" s="2">
        <v>40</v>
      </c>
      <c r="B2379" s="2" t="s">
        <v>24</v>
      </c>
      <c r="C2379" s="2">
        <v>-63.58</v>
      </c>
      <c r="D2379" s="2" t="s">
        <v>22</v>
      </c>
      <c r="E2379">
        <v>2016</v>
      </c>
      <c r="F2379" t="str">
        <f t="shared" si="89"/>
        <v>Loss</v>
      </c>
      <c r="H2379" t="str">
        <f t="shared" si="87"/>
        <v/>
      </c>
      <c r="I2379" t="str">
        <f t="shared" si="88"/>
        <v/>
      </c>
      <c r="J2379" t="str">
        <f t="shared" si="88"/>
        <v/>
      </c>
      <c r="K2379" t="str">
        <f t="shared" si="88"/>
        <v/>
      </c>
    </row>
    <row r="2380" spans="1:11" x14ac:dyDescent="0.2">
      <c r="A2380" s="2">
        <v>39</v>
      </c>
      <c r="B2380" s="2" t="s">
        <v>24</v>
      </c>
      <c r="C2380" s="2">
        <v>109.49</v>
      </c>
      <c r="D2380" s="2" t="s">
        <v>38</v>
      </c>
      <c r="E2380">
        <v>2016</v>
      </c>
      <c r="F2380" t="str">
        <f t="shared" si="89"/>
        <v>Profit</v>
      </c>
      <c r="H2380" t="str">
        <f t="shared" si="87"/>
        <v/>
      </c>
      <c r="I2380" t="str">
        <f t="shared" si="88"/>
        <v/>
      </c>
      <c r="J2380" t="str">
        <f t="shared" si="88"/>
        <v/>
      </c>
      <c r="K2380" t="str">
        <f t="shared" si="88"/>
        <v/>
      </c>
    </row>
    <row r="2381" spans="1:11" x14ac:dyDescent="0.2">
      <c r="A2381" s="2">
        <v>48</v>
      </c>
      <c r="B2381" s="2" t="s">
        <v>24</v>
      </c>
      <c r="C2381" s="2">
        <v>-33.869999999999997</v>
      </c>
      <c r="D2381" s="2" t="s">
        <v>38</v>
      </c>
      <c r="E2381">
        <v>2016</v>
      </c>
      <c r="F2381" t="str">
        <f t="shared" si="89"/>
        <v>Loss</v>
      </c>
      <c r="H2381" t="str">
        <f t="shared" si="87"/>
        <v/>
      </c>
      <c r="I2381" t="str">
        <f t="shared" si="88"/>
        <v/>
      </c>
      <c r="J2381" t="str">
        <f t="shared" si="88"/>
        <v/>
      </c>
      <c r="K2381" t="str">
        <f t="shared" si="88"/>
        <v/>
      </c>
    </row>
    <row r="2382" spans="1:11" x14ac:dyDescent="0.2">
      <c r="A2382" s="2">
        <v>20</v>
      </c>
      <c r="B2382" s="2" t="s">
        <v>24</v>
      </c>
      <c r="C2382" s="2">
        <v>17.34</v>
      </c>
      <c r="D2382" s="2" t="s">
        <v>66</v>
      </c>
      <c r="E2382">
        <v>2016</v>
      </c>
      <c r="F2382" t="str">
        <f t="shared" si="89"/>
        <v>Profit</v>
      </c>
      <c r="H2382" t="str">
        <f t="shared" si="87"/>
        <v/>
      </c>
      <c r="I2382" t="str">
        <f t="shared" si="88"/>
        <v/>
      </c>
      <c r="J2382" t="str">
        <f t="shared" si="88"/>
        <v/>
      </c>
      <c r="K2382" t="str">
        <f t="shared" si="88"/>
        <v/>
      </c>
    </row>
    <row r="2383" spans="1:11" x14ac:dyDescent="0.2">
      <c r="A2383" s="2">
        <v>19</v>
      </c>
      <c r="B2383" s="2" t="s">
        <v>24</v>
      </c>
      <c r="C2383" s="2">
        <v>52.7</v>
      </c>
      <c r="D2383" s="2" t="s">
        <v>66</v>
      </c>
      <c r="E2383">
        <v>2016</v>
      </c>
      <c r="F2383" t="str">
        <f t="shared" si="89"/>
        <v>Profit</v>
      </c>
      <c r="H2383" t="str">
        <f t="shared" si="87"/>
        <v/>
      </c>
      <c r="I2383" t="str">
        <f t="shared" si="88"/>
        <v/>
      </c>
      <c r="J2383" t="str">
        <f t="shared" si="88"/>
        <v/>
      </c>
      <c r="K2383" t="str">
        <f t="shared" si="88"/>
        <v/>
      </c>
    </row>
    <row r="2384" spans="1:11" x14ac:dyDescent="0.2">
      <c r="A2384" s="2">
        <v>38</v>
      </c>
      <c r="B2384" s="2" t="s">
        <v>24</v>
      </c>
      <c r="C2384" s="2">
        <v>-23.81</v>
      </c>
      <c r="D2384" s="2" t="s">
        <v>29</v>
      </c>
      <c r="E2384">
        <v>2016</v>
      </c>
      <c r="F2384" t="str">
        <f t="shared" si="89"/>
        <v>Loss</v>
      </c>
      <c r="H2384" t="str">
        <f t="shared" si="87"/>
        <v/>
      </c>
      <c r="I2384" t="str">
        <f t="shared" si="88"/>
        <v/>
      </c>
      <c r="J2384" t="str">
        <f t="shared" si="88"/>
        <v/>
      </c>
      <c r="K2384" t="str">
        <f t="shared" si="88"/>
        <v/>
      </c>
    </row>
    <row r="2385" spans="1:11" x14ac:dyDescent="0.2">
      <c r="A2385" s="2">
        <v>34</v>
      </c>
      <c r="B2385" s="2" t="s">
        <v>24</v>
      </c>
      <c r="C2385" s="2">
        <v>1887.6</v>
      </c>
      <c r="D2385" s="2" t="s">
        <v>22</v>
      </c>
      <c r="E2385">
        <v>2016</v>
      </c>
      <c r="F2385" t="str">
        <f t="shared" si="89"/>
        <v>Profit</v>
      </c>
      <c r="H2385" t="str">
        <f t="shared" si="87"/>
        <v/>
      </c>
      <c r="I2385" t="str">
        <f t="shared" si="88"/>
        <v/>
      </c>
      <c r="J2385" t="str">
        <f t="shared" si="88"/>
        <v/>
      </c>
      <c r="K2385" t="str">
        <f t="shared" si="88"/>
        <v/>
      </c>
    </row>
    <row r="2386" spans="1:11" x14ac:dyDescent="0.2">
      <c r="A2386" s="2">
        <v>6</v>
      </c>
      <c r="B2386" s="2" t="s">
        <v>24</v>
      </c>
      <c r="C2386" s="2">
        <v>14.55</v>
      </c>
      <c r="D2386" s="2" t="s">
        <v>29</v>
      </c>
      <c r="E2386">
        <v>2016</v>
      </c>
      <c r="F2386" t="str">
        <f t="shared" si="89"/>
        <v>Profit</v>
      </c>
      <c r="H2386" t="str">
        <f t="shared" si="87"/>
        <v/>
      </c>
      <c r="I2386" t="str">
        <f t="shared" si="88"/>
        <v/>
      </c>
      <c r="J2386" t="str">
        <f t="shared" si="88"/>
        <v/>
      </c>
      <c r="K2386" t="str">
        <f t="shared" si="88"/>
        <v/>
      </c>
    </row>
    <row r="2387" spans="1:11" x14ac:dyDescent="0.2">
      <c r="A2387" s="2">
        <v>23</v>
      </c>
      <c r="B2387" s="2" t="s">
        <v>24</v>
      </c>
      <c r="C2387" s="2">
        <v>-11.62</v>
      </c>
      <c r="D2387" s="2" t="s">
        <v>29</v>
      </c>
      <c r="E2387">
        <v>2016</v>
      </c>
      <c r="F2387" t="str">
        <f t="shared" si="89"/>
        <v>Loss</v>
      </c>
      <c r="H2387" t="str">
        <f t="shared" si="87"/>
        <v/>
      </c>
      <c r="I2387" t="str">
        <f t="shared" si="87"/>
        <v/>
      </c>
      <c r="J2387" t="str">
        <f t="shared" si="87"/>
        <v/>
      </c>
      <c r="K2387" t="str">
        <f t="shared" si="87"/>
        <v/>
      </c>
    </row>
    <row r="2388" spans="1:11" x14ac:dyDescent="0.2">
      <c r="A2388" s="2">
        <v>41</v>
      </c>
      <c r="B2388" s="2" t="s">
        <v>24</v>
      </c>
      <c r="C2388" s="2">
        <v>18.09</v>
      </c>
      <c r="D2388" s="2" t="s">
        <v>29</v>
      </c>
      <c r="E2388">
        <v>2016</v>
      </c>
      <c r="F2388" t="str">
        <f t="shared" si="89"/>
        <v>Profit</v>
      </c>
      <c r="H2388" t="str">
        <f t="shared" ref="H2388:K2451" si="90">IF($D2388=H$1,IF($B2388="Technology",IF($A2388&lt;11,$F2388,""),""),"")</f>
        <v/>
      </c>
      <c r="I2388" t="str">
        <f t="shared" si="90"/>
        <v/>
      </c>
      <c r="J2388" t="str">
        <f t="shared" si="90"/>
        <v/>
      </c>
      <c r="K2388" t="str">
        <f t="shared" si="90"/>
        <v/>
      </c>
    </row>
    <row r="2389" spans="1:11" x14ac:dyDescent="0.2">
      <c r="A2389" s="2">
        <v>6</v>
      </c>
      <c r="B2389" s="2" t="s">
        <v>24</v>
      </c>
      <c r="C2389" s="2">
        <v>2.78</v>
      </c>
      <c r="D2389" s="2" t="s">
        <v>29</v>
      </c>
      <c r="E2389">
        <v>2016</v>
      </c>
      <c r="F2389" t="str">
        <f t="shared" si="89"/>
        <v>Profit</v>
      </c>
      <c r="H2389" t="str">
        <f t="shared" si="90"/>
        <v/>
      </c>
      <c r="I2389" t="str">
        <f t="shared" si="90"/>
        <v/>
      </c>
      <c r="J2389" t="str">
        <f t="shared" si="90"/>
        <v/>
      </c>
      <c r="K2389" t="str">
        <f t="shared" si="90"/>
        <v/>
      </c>
    </row>
    <row r="2390" spans="1:11" x14ac:dyDescent="0.2">
      <c r="A2390" s="2">
        <v>42</v>
      </c>
      <c r="B2390" s="2" t="s">
        <v>24</v>
      </c>
      <c r="C2390" s="2">
        <v>2102.5</v>
      </c>
      <c r="D2390" s="2" t="s">
        <v>29</v>
      </c>
      <c r="E2390">
        <v>2016</v>
      </c>
      <c r="F2390" t="str">
        <f t="shared" si="89"/>
        <v>Profit</v>
      </c>
      <c r="H2390" t="str">
        <f t="shared" si="90"/>
        <v/>
      </c>
      <c r="I2390" t="str">
        <f t="shared" si="90"/>
        <v/>
      </c>
      <c r="J2390" t="str">
        <f t="shared" si="90"/>
        <v/>
      </c>
      <c r="K2390" t="str">
        <f t="shared" si="90"/>
        <v/>
      </c>
    </row>
    <row r="2391" spans="1:11" x14ac:dyDescent="0.2">
      <c r="A2391" s="2">
        <v>13</v>
      </c>
      <c r="B2391" s="2" t="s">
        <v>45</v>
      </c>
      <c r="C2391" s="2">
        <v>-444.7</v>
      </c>
      <c r="D2391" s="2" t="s">
        <v>29</v>
      </c>
      <c r="E2391">
        <v>2016</v>
      </c>
      <c r="F2391" t="str">
        <f t="shared" si="89"/>
        <v>Loss</v>
      </c>
      <c r="H2391" t="str">
        <f t="shared" si="90"/>
        <v/>
      </c>
      <c r="I2391" t="str">
        <f t="shared" si="90"/>
        <v/>
      </c>
      <c r="J2391" t="str">
        <f t="shared" si="90"/>
        <v/>
      </c>
      <c r="K2391" t="str">
        <f t="shared" si="90"/>
        <v/>
      </c>
    </row>
    <row r="2392" spans="1:11" x14ac:dyDescent="0.2">
      <c r="A2392" s="2">
        <v>6</v>
      </c>
      <c r="B2392" s="2" t="s">
        <v>45</v>
      </c>
      <c r="C2392" s="2">
        <v>22.71</v>
      </c>
      <c r="D2392" s="2" t="s">
        <v>22</v>
      </c>
      <c r="E2392">
        <v>2016</v>
      </c>
      <c r="F2392" t="str">
        <f t="shared" si="89"/>
        <v>Profit</v>
      </c>
      <c r="H2392" t="str">
        <f t="shared" si="90"/>
        <v/>
      </c>
      <c r="I2392" t="str">
        <f t="shared" si="90"/>
        <v/>
      </c>
      <c r="J2392" t="str">
        <f t="shared" si="90"/>
        <v/>
      </c>
      <c r="K2392" t="str">
        <f t="shared" si="90"/>
        <v/>
      </c>
    </row>
    <row r="2393" spans="1:11" x14ac:dyDescent="0.2">
      <c r="A2393" s="2">
        <v>34</v>
      </c>
      <c r="B2393" s="2" t="s">
        <v>24</v>
      </c>
      <c r="C2393" s="2">
        <v>397</v>
      </c>
      <c r="D2393" s="2" t="s">
        <v>22</v>
      </c>
      <c r="E2393">
        <v>2016</v>
      </c>
      <c r="F2393" t="str">
        <f t="shared" si="89"/>
        <v>Profit</v>
      </c>
      <c r="H2393" t="str">
        <f t="shared" si="90"/>
        <v/>
      </c>
      <c r="I2393" t="str">
        <f t="shared" si="90"/>
        <v/>
      </c>
      <c r="J2393" t="str">
        <f t="shared" si="90"/>
        <v/>
      </c>
      <c r="K2393" t="str">
        <f t="shared" si="90"/>
        <v/>
      </c>
    </row>
    <row r="2394" spans="1:11" x14ac:dyDescent="0.2">
      <c r="A2394" s="2">
        <v>17</v>
      </c>
      <c r="B2394" s="2" t="s">
        <v>31</v>
      </c>
      <c r="C2394" s="2">
        <v>32.340000000000003</v>
      </c>
      <c r="D2394" s="2" t="s">
        <v>22</v>
      </c>
      <c r="E2394">
        <v>2016</v>
      </c>
      <c r="F2394" t="str">
        <f t="shared" si="89"/>
        <v>Profit</v>
      </c>
      <c r="H2394" t="str">
        <f t="shared" si="90"/>
        <v/>
      </c>
      <c r="I2394" t="str">
        <f t="shared" si="90"/>
        <v/>
      </c>
      <c r="J2394" t="str">
        <f t="shared" si="90"/>
        <v/>
      </c>
      <c r="K2394" t="str">
        <f t="shared" si="90"/>
        <v/>
      </c>
    </row>
    <row r="2395" spans="1:11" x14ac:dyDescent="0.2">
      <c r="A2395" s="2">
        <v>48</v>
      </c>
      <c r="B2395" s="2" t="s">
        <v>24</v>
      </c>
      <c r="C2395" s="2">
        <v>-35.32</v>
      </c>
      <c r="D2395" s="2" t="s">
        <v>38</v>
      </c>
      <c r="E2395">
        <v>2016</v>
      </c>
      <c r="F2395" t="str">
        <f t="shared" si="89"/>
        <v>Loss</v>
      </c>
      <c r="H2395" t="str">
        <f t="shared" si="90"/>
        <v/>
      </c>
      <c r="I2395" t="str">
        <f t="shared" si="90"/>
        <v/>
      </c>
      <c r="J2395" t="str">
        <f t="shared" si="90"/>
        <v/>
      </c>
      <c r="K2395" t="str">
        <f t="shared" si="90"/>
        <v/>
      </c>
    </row>
    <row r="2396" spans="1:11" x14ac:dyDescent="0.2">
      <c r="A2396" s="2">
        <v>35</v>
      </c>
      <c r="B2396" s="2" t="s">
        <v>24</v>
      </c>
      <c r="C2396" s="2">
        <v>-54.34</v>
      </c>
      <c r="D2396" s="2" t="s">
        <v>29</v>
      </c>
      <c r="E2396">
        <v>2016</v>
      </c>
      <c r="F2396" t="str">
        <f t="shared" si="89"/>
        <v>Loss</v>
      </c>
      <c r="H2396" t="str">
        <f t="shared" si="90"/>
        <v/>
      </c>
      <c r="I2396" t="str">
        <f t="shared" si="90"/>
        <v/>
      </c>
      <c r="J2396" t="str">
        <f t="shared" si="90"/>
        <v/>
      </c>
      <c r="K2396" t="str">
        <f t="shared" si="90"/>
        <v/>
      </c>
    </row>
    <row r="2397" spans="1:11" x14ac:dyDescent="0.2">
      <c r="A2397" s="2">
        <v>30</v>
      </c>
      <c r="B2397" s="2" t="s">
        <v>24</v>
      </c>
      <c r="C2397" s="2">
        <v>-11.71</v>
      </c>
      <c r="D2397" s="2" t="s">
        <v>29</v>
      </c>
      <c r="E2397">
        <v>2016</v>
      </c>
      <c r="F2397" t="str">
        <f t="shared" si="89"/>
        <v>Loss</v>
      </c>
      <c r="H2397" t="str">
        <f t="shared" si="90"/>
        <v/>
      </c>
      <c r="I2397" t="str">
        <f t="shared" si="90"/>
        <v/>
      </c>
      <c r="J2397" t="str">
        <f t="shared" si="90"/>
        <v/>
      </c>
      <c r="K2397" t="str">
        <f t="shared" si="90"/>
        <v/>
      </c>
    </row>
    <row r="2398" spans="1:11" x14ac:dyDescent="0.2">
      <c r="A2398" s="2">
        <v>22</v>
      </c>
      <c r="B2398" s="2" t="s">
        <v>24</v>
      </c>
      <c r="C2398" s="2">
        <v>1120.54</v>
      </c>
      <c r="D2398" s="2" t="s">
        <v>29</v>
      </c>
      <c r="E2398">
        <v>2016</v>
      </c>
      <c r="F2398" t="str">
        <f t="shared" si="89"/>
        <v>Profit</v>
      </c>
      <c r="H2398" t="str">
        <f t="shared" si="90"/>
        <v/>
      </c>
      <c r="I2398" t="str">
        <f t="shared" si="90"/>
        <v/>
      </c>
      <c r="J2398" t="str">
        <f t="shared" si="90"/>
        <v/>
      </c>
      <c r="K2398" t="str">
        <f t="shared" si="90"/>
        <v/>
      </c>
    </row>
    <row r="2399" spans="1:11" x14ac:dyDescent="0.2">
      <c r="A2399" s="2">
        <v>12</v>
      </c>
      <c r="B2399" s="2" t="s">
        <v>24</v>
      </c>
      <c r="C2399" s="2">
        <v>57.42</v>
      </c>
      <c r="D2399" s="2" t="s">
        <v>66</v>
      </c>
      <c r="E2399">
        <v>2016</v>
      </c>
      <c r="F2399" t="str">
        <f t="shared" si="89"/>
        <v>Profit</v>
      </c>
      <c r="H2399" t="str">
        <f t="shared" si="90"/>
        <v/>
      </c>
      <c r="I2399" t="str">
        <f t="shared" si="90"/>
        <v/>
      </c>
      <c r="J2399" t="str">
        <f t="shared" si="90"/>
        <v/>
      </c>
      <c r="K2399" t="str">
        <f t="shared" si="90"/>
        <v/>
      </c>
    </row>
    <row r="2400" spans="1:11" x14ac:dyDescent="0.2">
      <c r="A2400" s="2">
        <v>20</v>
      </c>
      <c r="B2400" s="2" t="s">
        <v>24</v>
      </c>
      <c r="C2400" s="2">
        <v>69.23</v>
      </c>
      <c r="D2400" s="2" t="s">
        <v>66</v>
      </c>
      <c r="E2400">
        <v>2016</v>
      </c>
      <c r="F2400" t="str">
        <f t="shared" si="89"/>
        <v>Profit</v>
      </c>
      <c r="H2400" t="str">
        <f t="shared" si="90"/>
        <v/>
      </c>
      <c r="I2400" t="str">
        <f t="shared" si="90"/>
        <v/>
      </c>
      <c r="J2400" t="str">
        <f t="shared" si="90"/>
        <v/>
      </c>
      <c r="K2400" t="str">
        <f t="shared" si="90"/>
        <v/>
      </c>
    </row>
    <row r="2401" spans="1:11" x14ac:dyDescent="0.2">
      <c r="A2401" s="2">
        <v>41</v>
      </c>
      <c r="B2401" s="2" t="s">
        <v>45</v>
      </c>
      <c r="C2401" s="2">
        <v>57.87</v>
      </c>
      <c r="D2401" s="2" t="s">
        <v>29</v>
      </c>
      <c r="E2401">
        <v>2016</v>
      </c>
      <c r="F2401" t="str">
        <f t="shared" si="89"/>
        <v>Profit</v>
      </c>
      <c r="H2401" t="str">
        <f t="shared" si="90"/>
        <v/>
      </c>
      <c r="I2401" t="str">
        <f t="shared" si="90"/>
        <v/>
      </c>
      <c r="J2401" t="str">
        <f t="shared" si="90"/>
        <v/>
      </c>
      <c r="K2401" t="str">
        <f t="shared" si="90"/>
        <v/>
      </c>
    </row>
    <row r="2402" spans="1:11" x14ac:dyDescent="0.2">
      <c r="A2402" s="2">
        <v>3</v>
      </c>
      <c r="B2402" s="2" t="s">
        <v>24</v>
      </c>
      <c r="C2402" s="2">
        <v>1.54</v>
      </c>
      <c r="D2402" s="2" t="s">
        <v>38</v>
      </c>
      <c r="E2402">
        <v>2016</v>
      </c>
      <c r="F2402" t="str">
        <f t="shared" si="89"/>
        <v>Profit</v>
      </c>
      <c r="H2402" t="str">
        <f t="shared" si="90"/>
        <v/>
      </c>
      <c r="I2402" t="str">
        <f t="shared" si="90"/>
        <v/>
      </c>
      <c r="J2402" t="str">
        <f t="shared" si="90"/>
        <v/>
      </c>
      <c r="K2402" t="str">
        <f t="shared" si="90"/>
        <v/>
      </c>
    </row>
    <row r="2403" spans="1:11" x14ac:dyDescent="0.2">
      <c r="A2403" s="2">
        <v>2</v>
      </c>
      <c r="B2403" s="2" t="s">
        <v>24</v>
      </c>
      <c r="C2403" s="2">
        <v>-4.84</v>
      </c>
      <c r="D2403" s="2" t="s">
        <v>38</v>
      </c>
      <c r="E2403">
        <v>2016</v>
      </c>
      <c r="F2403" t="str">
        <f t="shared" si="89"/>
        <v>Loss</v>
      </c>
      <c r="H2403" t="str">
        <f t="shared" si="90"/>
        <v/>
      </c>
      <c r="I2403" t="str">
        <f t="shared" si="90"/>
        <v/>
      </c>
      <c r="J2403" t="str">
        <f t="shared" si="90"/>
        <v/>
      </c>
      <c r="K2403" t="str">
        <f t="shared" si="90"/>
        <v/>
      </c>
    </row>
    <row r="2404" spans="1:11" x14ac:dyDescent="0.2">
      <c r="A2404" s="2">
        <v>23</v>
      </c>
      <c r="B2404" s="2" t="s">
        <v>45</v>
      </c>
      <c r="C2404" s="2">
        <v>57.3</v>
      </c>
      <c r="D2404" s="2" t="s">
        <v>66</v>
      </c>
      <c r="E2404">
        <v>2016</v>
      </c>
      <c r="F2404" t="str">
        <f t="shared" si="89"/>
        <v>Profit</v>
      </c>
      <c r="H2404" t="str">
        <f t="shared" si="90"/>
        <v/>
      </c>
      <c r="I2404" t="str">
        <f t="shared" si="90"/>
        <v/>
      </c>
      <c r="J2404" t="str">
        <f t="shared" si="90"/>
        <v/>
      </c>
      <c r="K2404" t="str">
        <f t="shared" si="90"/>
        <v/>
      </c>
    </row>
    <row r="2405" spans="1:11" x14ac:dyDescent="0.2">
      <c r="A2405" s="2">
        <v>17</v>
      </c>
      <c r="B2405" s="2" t="s">
        <v>45</v>
      </c>
      <c r="C2405" s="2">
        <v>1423.76</v>
      </c>
      <c r="D2405" s="2" t="s">
        <v>66</v>
      </c>
      <c r="E2405">
        <v>2016</v>
      </c>
      <c r="F2405" t="str">
        <f t="shared" si="89"/>
        <v>Profit</v>
      </c>
      <c r="H2405" t="str">
        <f t="shared" si="90"/>
        <v/>
      </c>
      <c r="I2405" t="str">
        <f t="shared" si="90"/>
        <v/>
      </c>
      <c r="J2405" t="str">
        <f t="shared" si="90"/>
        <v/>
      </c>
      <c r="K2405" t="str">
        <f t="shared" si="90"/>
        <v/>
      </c>
    </row>
    <row r="2406" spans="1:11" x14ac:dyDescent="0.2">
      <c r="A2406" s="2">
        <v>31</v>
      </c>
      <c r="B2406" s="2" t="s">
        <v>24</v>
      </c>
      <c r="C2406" s="2">
        <v>173.4</v>
      </c>
      <c r="D2406" s="2" t="s">
        <v>66</v>
      </c>
      <c r="E2406">
        <v>2016</v>
      </c>
      <c r="F2406" t="str">
        <f t="shared" si="89"/>
        <v>Profit</v>
      </c>
      <c r="H2406" t="str">
        <f t="shared" si="90"/>
        <v/>
      </c>
      <c r="I2406" t="str">
        <f t="shared" si="90"/>
        <v/>
      </c>
      <c r="J2406" t="str">
        <f t="shared" si="90"/>
        <v/>
      </c>
      <c r="K2406" t="str">
        <f t="shared" si="90"/>
        <v/>
      </c>
    </row>
    <row r="2407" spans="1:11" x14ac:dyDescent="0.2">
      <c r="A2407" s="2">
        <v>41</v>
      </c>
      <c r="B2407" s="2" t="s">
        <v>45</v>
      </c>
      <c r="C2407" s="2">
        <v>2119.35</v>
      </c>
      <c r="D2407" s="2" t="s">
        <v>66</v>
      </c>
      <c r="E2407">
        <v>2016</v>
      </c>
      <c r="F2407" t="str">
        <f t="shared" si="89"/>
        <v>Profit</v>
      </c>
      <c r="H2407" t="str">
        <f t="shared" si="90"/>
        <v/>
      </c>
      <c r="I2407" t="str">
        <f t="shared" si="90"/>
        <v/>
      </c>
      <c r="J2407" t="str">
        <f t="shared" si="90"/>
        <v/>
      </c>
      <c r="K2407" t="str">
        <f t="shared" si="90"/>
        <v/>
      </c>
    </row>
    <row r="2408" spans="1:11" x14ac:dyDescent="0.2">
      <c r="A2408" s="2">
        <v>6</v>
      </c>
      <c r="B2408" s="2" t="s">
        <v>45</v>
      </c>
      <c r="C2408" s="2">
        <v>72.37</v>
      </c>
      <c r="D2408" s="2" t="s">
        <v>66</v>
      </c>
      <c r="E2408">
        <v>2016</v>
      </c>
      <c r="F2408" t="str">
        <f t="shared" si="89"/>
        <v>Profit</v>
      </c>
      <c r="H2408" t="str">
        <f t="shared" si="90"/>
        <v/>
      </c>
      <c r="I2408" t="str">
        <f t="shared" si="90"/>
        <v/>
      </c>
      <c r="J2408" t="str">
        <f t="shared" si="90"/>
        <v/>
      </c>
      <c r="K2408" t="str">
        <f t="shared" si="90"/>
        <v/>
      </c>
    </row>
    <row r="2409" spans="1:11" x14ac:dyDescent="0.2">
      <c r="A2409" s="2">
        <v>30</v>
      </c>
      <c r="B2409" s="2" t="s">
        <v>24</v>
      </c>
      <c r="C2409" s="2">
        <v>11.77</v>
      </c>
      <c r="D2409" s="2" t="s">
        <v>66</v>
      </c>
      <c r="E2409">
        <v>2016</v>
      </c>
      <c r="F2409" t="str">
        <f t="shared" si="89"/>
        <v>Profit</v>
      </c>
      <c r="H2409" t="str">
        <f t="shared" si="90"/>
        <v/>
      </c>
      <c r="I2409" t="str">
        <f t="shared" si="90"/>
        <v/>
      </c>
      <c r="J2409" t="str">
        <f t="shared" si="90"/>
        <v/>
      </c>
      <c r="K2409" t="str">
        <f t="shared" si="90"/>
        <v/>
      </c>
    </row>
    <row r="2410" spans="1:11" x14ac:dyDescent="0.2">
      <c r="A2410" s="2">
        <v>20</v>
      </c>
      <c r="B2410" s="2" t="s">
        <v>31</v>
      </c>
      <c r="C2410" s="2">
        <v>183.71</v>
      </c>
      <c r="D2410" s="2" t="s">
        <v>29</v>
      </c>
      <c r="E2410">
        <v>2016</v>
      </c>
      <c r="F2410" t="str">
        <f t="shared" si="89"/>
        <v>Profit</v>
      </c>
      <c r="H2410" t="str">
        <f t="shared" si="90"/>
        <v/>
      </c>
      <c r="I2410" t="str">
        <f t="shared" si="90"/>
        <v/>
      </c>
      <c r="J2410" t="str">
        <f t="shared" si="90"/>
        <v/>
      </c>
      <c r="K2410" t="str">
        <f t="shared" si="90"/>
        <v/>
      </c>
    </row>
    <row r="2411" spans="1:11" x14ac:dyDescent="0.2">
      <c r="A2411" s="2">
        <v>36</v>
      </c>
      <c r="B2411" s="2" t="s">
        <v>24</v>
      </c>
      <c r="C2411" s="2">
        <v>63.18</v>
      </c>
      <c r="D2411" s="2" t="s">
        <v>22</v>
      </c>
      <c r="E2411">
        <v>2016</v>
      </c>
      <c r="F2411" t="str">
        <f t="shared" si="89"/>
        <v>Profit</v>
      </c>
      <c r="H2411" t="str">
        <f t="shared" si="90"/>
        <v/>
      </c>
      <c r="I2411" t="str">
        <f t="shared" si="90"/>
        <v/>
      </c>
      <c r="J2411" t="str">
        <f t="shared" si="90"/>
        <v/>
      </c>
      <c r="K2411" t="str">
        <f t="shared" si="90"/>
        <v/>
      </c>
    </row>
    <row r="2412" spans="1:11" x14ac:dyDescent="0.2">
      <c r="A2412" s="2">
        <v>48</v>
      </c>
      <c r="B2412" s="2" t="s">
        <v>24</v>
      </c>
      <c r="C2412" s="2">
        <v>1172.33</v>
      </c>
      <c r="D2412" s="2" t="s">
        <v>66</v>
      </c>
      <c r="E2412">
        <v>2016</v>
      </c>
      <c r="F2412" t="str">
        <f t="shared" si="89"/>
        <v>Profit</v>
      </c>
      <c r="H2412" t="str">
        <f t="shared" si="90"/>
        <v/>
      </c>
      <c r="I2412" t="str">
        <f t="shared" si="90"/>
        <v/>
      </c>
      <c r="J2412" t="str">
        <f t="shared" si="90"/>
        <v/>
      </c>
      <c r="K2412" t="str">
        <f t="shared" si="90"/>
        <v/>
      </c>
    </row>
    <row r="2413" spans="1:11" x14ac:dyDescent="0.2">
      <c r="A2413" s="2">
        <v>16</v>
      </c>
      <c r="B2413" s="2" t="s">
        <v>31</v>
      </c>
      <c r="C2413" s="2">
        <v>302.51</v>
      </c>
      <c r="D2413" s="2" t="s">
        <v>66</v>
      </c>
      <c r="E2413">
        <v>2016</v>
      </c>
      <c r="F2413" t="str">
        <f t="shared" si="89"/>
        <v>Profit</v>
      </c>
      <c r="H2413" t="str">
        <f t="shared" si="90"/>
        <v/>
      </c>
      <c r="I2413" t="str">
        <f t="shared" si="90"/>
        <v/>
      </c>
      <c r="J2413" t="str">
        <f t="shared" si="90"/>
        <v/>
      </c>
      <c r="K2413" t="str">
        <f t="shared" si="90"/>
        <v/>
      </c>
    </row>
    <row r="2414" spans="1:11" x14ac:dyDescent="0.2">
      <c r="A2414" s="2">
        <v>44</v>
      </c>
      <c r="B2414" s="2" t="s">
        <v>24</v>
      </c>
      <c r="C2414" s="2">
        <v>80.53</v>
      </c>
      <c r="D2414" s="2" t="s">
        <v>66</v>
      </c>
      <c r="E2414">
        <v>2016</v>
      </c>
      <c r="F2414" t="str">
        <f t="shared" si="89"/>
        <v>Profit</v>
      </c>
      <c r="H2414" t="str">
        <f t="shared" si="90"/>
        <v/>
      </c>
      <c r="I2414" t="str">
        <f t="shared" si="90"/>
        <v/>
      </c>
      <c r="J2414" t="str">
        <f t="shared" si="90"/>
        <v/>
      </c>
      <c r="K2414" t="str">
        <f t="shared" si="90"/>
        <v/>
      </c>
    </row>
    <row r="2415" spans="1:11" x14ac:dyDescent="0.2">
      <c r="A2415" s="2">
        <v>26</v>
      </c>
      <c r="B2415" s="2" t="s">
        <v>24</v>
      </c>
      <c r="C2415" s="2">
        <v>-45.72</v>
      </c>
      <c r="D2415" s="2" t="s">
        <v>29</v>
      </c>
      <c r="E2415">
        <v>2016</v>
      </c>
      <c r="F2415" t="str">
        <f t="shared" si="89"/>
        <v>Loss</v>
      </c>
      <c r="H2415" t="str">
        <f t="shared" si="90"/>
        <v/>
      </c>
      <c r="I2415" t="str">
        <f t="shared" si="90"/>
        <v/>
      </c>
      <c r="J2415" t="str">
        <f t="shared" si="90"/>
        <v/>
      </c>
      <c r="K2415" t="str">
        <f t="shared" si="90"/>
        <v/>
      </c>
    </row>
    <row r="2416" spans="1:11" x14ac:dyDescent="0.2">
      <c r="A2416" s="2">
        <v>32</v>
      </c>
      <c r="B2416" s="2" t="s">
        <v>45</v>
      </c>
      <c r="C2416" s="2">
        <v>-265.23</v>
      </c>
      <c r="D2416" s="2" t="s">
        <v>66</v>
      </c>
      <c r="E2416">
        <v>2016</v>
      </c>
      <c r="F2416" t="str">
        <f t="shared" si="89"/>
        <v>Loss</v>
      </c>
      <c r="H2416" t="str">
        <f t="shared" si="90"/>
        <v/>
      </c>
      <c r="I2416" t="str">
        <f t="shared" si="90"/>
        <v/>
      </c>
      <c r="J2416" t="str">
        <f t="shared" si="90"/>
        <v/>
      </c>
      <c r="K2416" t="str">
        <f t="shared" si="90"/>
        <v/>
      </c>
    </row>
    <row r="2417" spans="1:11" x14ac:dyDescent="0.2">
      <c r="A2417" s="2">
        <v>44</v>
      </c>
      <c r="B2417" s="2" t="s">
        <v>45</v>
      </c>
      <c r="C2417" s="2">
        <v>3392.75</v>
      </c>
      <c r="D2417" s="2" t="s">
        <v>66</v>
      </c>
      <c r="E2417">
        <v>2016</v>
      </c>
      <c r="F2417" t="str">
        <f t="shared" si="89"/>
        <v>Profit</v>
      </c>
      <c r="H2417" t="str">
        <f t="shared" si="90"/>
        <v/>
      </c>
      <c r="I2417" t="str">
        <f t="shared" si="90"/>
        <v/>
      </c>
      <c r="J2417" t="str">
        <f t="shared" si="90"/>
        <v/>
      </c>
      <c r="K2417" t="str">
        <f t="shared" si="90"/>
        <v/>
      </c>
    </row>
    <row r="2418" spans="1:11" x14ac:dyDescent="0.2">
      <c r="A2418" s="2">
        <v>34</v>
      </c>
      <c r="B2418" s="2" t="s">
        <v>31</v>
      </c>
      <c r="C2418" s="2">
        <v>-76.760000000000005</v>
      </c>
      <c r="D2418" s="2" t="s">
        <v>66</v>
      </c>
      <c r="E2418">
        <v>2016</v>
      </c>
      <c r="F2418" t="str">
        <f t="shared" si="89"/>
        <v>Loss</v>
      </c>
      <c r="H2418" t="str">
        <f t="shared" si="90"/>
        <v/>
      </c>
      <c r="I2418" t="str">
        <f t="shared" si="90"/>
        <v/>
      </c>
      <c r="J2418" t="str">
        <f t="shared" si="90"/>
        <v/>
      </c>
      <c r="K2418" t="str">
        <f t="shared" si="90"/>
        <v/>
      </c>
    </row>
    <row r="2419" spans="1:11" x14ac:dyDescent="0.2">
      <c r="A2419" s="2">
        <v>11</v>
      </c>
      <c r="B2419" s="2" t="s">
        <v>24</v>
      </c>
      <c r="C2419" s="2">
        <v>28.36</v>
      </c>
      <c r="D2419" s="2" t="s">
        <v>22</v>
      </c>
      <c r="E2419">
        <v>2016</v>
      </c>
      <c r="F2419" t="str">
        <f t="shared" si="89"/>
        <v>Profit</v>
      </c>
      <c r="H2419" t="str">
        <f t="shared" si="90"/>
        <v/>
      </c>
      <c r="I2419" t="str">
        <f t="shared" si="90"/>
        <v/>
      </c>
      <c r="J2419" t="str">
        <f t="shared" si="90"/>
        <v/>
      </c>
      <c r="K2419" t="str">
        <f t="shared" si="90"/>
        <v/>
      </c>
    </row>
    <row r="2420" spans="1:11" x14ac:dyDescent="0.2">
      <c r="A2420" s="2">
        <v>34</v>
      </c>
      <c r="B2420" s="2" t="s">
        <v>24</v>
      </c>
      <c r="C2420" s="2">
        <v>149.27000000000001</v>
      </c>
      <c r="D2420" s="2" t="s">
        <v>38</v>
      </c>
      <c r="E2420">
        <v>2016</v>
      </c>
      <c r="F2420" t="str">
        <f t="shared" si="89"/>
        <v>Profit</v>
      </c>
      <c r="H2420" t="str">
        <f t="shared" si="90"/>
        <v/>
      </c>
      <c r="I2420" t="str">
        <f t="shared" si="90"/>
        <v/>
      </c>
      <c r="J2420" t="str">
        <f t="shared" si="90"/>
        <v/>
      </c>
      <c r="K2420" t="str">
        <f t="shared" si="90"/>
        <v/>
      </c>
    </row>
    <row r="2421" spans="1:11" x14ac:dyDescent="0.2">
      <c r="A2421" s="2">
        <v>24</v>
      </c>
      <c r="B2421" s="2" t="s">
        <v>24</v>
      </c>
      <c r="C2421" s="2">
        <v>-56.8</v>
      </c>
      <c r="D2421" s="2" t="s">
        <v>38</v>
      </c>
      <c r="E2421">
        <v>2016</v>
      </c>
      <c r="F2421" t="str">
        <f t="shared" si="89"/>
        <v>Loss</v>
      </c>
      <c r="H2421" t="str">
        <f t="shared" si="90"/>
        <v/>
      </c>
      <c r="I2421" t="str">
        <f t="shared" si="90"/>
        <v/>
      </c>
      <c r="J2421" t="str">
        <f t="shared" si="90"/>
        <v/>
      </c>
      <c r="K2421" t="str">
        <f t="shared" si="90"/>
        <v/>
      </c>
    </row>
    <row r="2422" spans="1:11" x14ac:dyDescent="0.2">
      <c r="A2422" s="2">
        <v>20</v>
      </c>
      <c r="B2422" s="2" t="s">
        <v>24</v>
      </c>
      <c r="C2422" s="2">
        <v>98.76</v>
      </c>
      <c r="D2422" s="2" t="s">
        <v>66</v>
      </c>
      <c r="E2422">
        <v>2016</v>
      </c>
      <c r="F2422" t="str">
        <f t="shared" si="89"/>
        <v>Profit</v>
      </c>
      <c r="H2422" t="str">
        <f t="shared" si="90"/>
        <v/>
      </c>
      <c r="I2422" t="str">
        <f t="shared" si="90"/>
        <v/>
      </c>
      <c r="J2422" t="str">
        <f t="shared" si="90"/>
        <v/>
      </c>
      <c r="K2422" t="str">
        <f t="shared" si="90"/>
        <v/>
      </c>
    </row>
    <row r="2423" spans="1:11" x14ac:dyDescent="0.2">
      <c r="A2423" s="2">
        <v>5</v>
      </c>
      <c r="B2423" s="2" t="s">
        <v>31</v>
      </c>
      <c r="C2423" s="2">
        <v>-147.07</v>
      </c>
      <c r="D2423" s="2" t="s">
        <v>22</v>
      </c>
      <c r="E2423">
        <v>2016</v>
      </c>
      <c r="F2423" t="str">
        <f t="shared" si="89"/>
        <v>Loss</v>
      </c>
      <c r="H2423" t="str">
        <f t="shared" si="90"/>
        <v>Loss</v>
      </c>
      <c r="I2423" t="str">
        <f t="shared" si="90"/>
        <v/>
      </c>
      <c r="J2423" t="str">
        <f t="shared" si="90"/>
        <v/>
      </c>
      <c r="K2423" t="str">
        <f t="shared" si="90"/>
        <v/>
      </c>
    </row>
    <row r="2424" spans="1:11" x14ac:dyDescent="0.2">
      <c r="A2424" s="2">
        <v>34</v>
      </c>
      <c r="B2424" s="2" t="s">
        <v>24</v>
      </c>
      <c r="C2424" s="2">
        <v>187.38</v>
      </c>
      <c r="D2424" s="2" t="s">
        <v>22</v>
      </c>
      <c r="E2424">
        <v>2016</v>
      </c>
      <c r="F2424" t="str">
        <f t="shared" si="89"/>
        <v>Profit</v>
      </c>
      <c r="H2424" t="str">
        <f t="shared" si="90"/>
        <v/>
      </c>
      <c r="I2424" t="str">
        <f t="shared" si="90"/>
        <v/>
      </c>
      <c r="J2424" t="str">
        <f t="shared" si="90"/>
        <v/>
      </c>
      <c r="K2424" t="str">
        <f t="shared" si="90"/>
        <v/>
      </c>
    </row>
    <row r="2425" spans="1:11" x14ac:dyDescent="0.2">
      <c r="A2425" s="2">
        <v>22</v>
      </c>
      <c r="B2425" s="2" t="s">
        <v>31</v>
      </c>
      <c r="C2425" s="2">
        <v>-279.23</v>
      </c>
      <c r="D2425" s="2" t="s">
        <v>29</v>
      </c>
      <c r="E2425">
        <v>2016</v>
      </c>
      <c r="F2425" t="str">
        <f t="shared" si="89"/>
        <v>Loss</v>
      </c>
      <c r="H2425" t="str">
        <f t="shared" si="90"/>
        <v/>
      </c>
      <c r="I2425" t="str">
        <f t="shared" si="90"/>
        <v/>
      </c>
      <c r="J2425" t="str">
        <f t="shared" si="90"/>
        <v/>
      </c>
      <c r="K2425" t="str">
        <f t="shared" si="90"/>
        <v/>
      </c>
    </row>
    <row r="2426" spans="1:11" x14ac:dyDescent="0.2">
      <c r="A2426" s="2">
        <v>15</v>
      </c>
      <c r="B2426" s="2" t="s">
        <v>31</v>
      </c>
      <c r="C2426" s="2">
        <v>-10.79</v>
      </c>
      <c r="D2426" s="2" t="s">
        <v>29</v>
      </c>
      <c r="E2426">
        <v>2016</v>
      </c>
      <c r="F2426" t="str">
        <f t="shared" si="89"/>
        <v>Loss</v>
      </c>
      <c r="H2426" t="str">
        <f t="shared" si="90"/>
        <v/>
      </c>
      <c r="I2426" t="str">
        <f t="shared" si="90"/>
        <v/>
      </c>
      <c r="J2426" t="str">
        <f t="shared" si="90"/>
        <v/>
      </c>
      <c r="K2426" t="str">
        <f t="shared" si="90"/>
        <v/>
      </c>
    </row>
    <row r="2427" spans="1:11" x14ac:dyDescent="0.2">
      <c r="A2427" s="2">
        <v>37</v>
      </c>
      <c r="B2427" s="2" t="s">
        <v>24</v>
      </c>
      <c r="C2427" s="2">
        <v>34.159999999999997</v>
      </c>
      <c r="D2427" s="2" t="s">
        <v>29</v>
      </c>
      <c r="E2427">
        <v>2016</v>
      </c>
      <c r="F2427" t="str">
        <f t="shared" si="89"/>
        <v>Profit</v>
      </c>
      <c r="H2427" t="str">
        <f t="shared" si="90"/>
        <v/>
      </c>
      <c r="I2427" t="str">
        <f t="shared" si="90"/>
        <v/>
      </c>
      <c r="J2427" t="str">
        <f t="shared" si="90"/>
        <v/>
      </c>
      <c r="K2427" t="str">
        <f t="shared" si="90"/>
        <v/>
      </c>
    </row>
    <row r="2428" spans="1:11" x14ac:dyDescent="0.2">
      <c r="A2428" s="2">
        <v>8</v>
      </c>
      <c r="B2428" s="2" t="s">
        <v>31</v>
      </c>
      <c r="C2428" s="2">
        <v>-27.23</v>
      </c>
      <c r="D2428" s="2" t="s">
        <v>29</v>
      </c>
      <c r="E2428">
        <v>2016</v>
      </c>
      <c r="F2428" t="str">
        <f t="shared" si="89"/>
        <v>Loss</v>
      </c>
      <c r="H2428" t="str">
        <f t="shared" si="90"/>
        <v/>
      </c>
      <c r="I2428" t="str">
        <f t="shared" si="90"/>
        <v>Loss</v>
      </c>
      <c r="J2428" t="str">
        <f t="shared" si="90"/>
        <v/>
      </c>
      <c r="K2428" t="str">
        <f t="shared" si="90"/>
        <v/>
      </c>
    </row>
    <row r="2429" spans="1:11" x14ac:dyDescent="0.2">
      <c r="A2429" s="2">
        <v>10</v>
      </c>
      <c r="B2429" s="2" t="s">
        <v>24</v>
      </c>
      <c r="C2429" s="2">
        <v>-31.64</v>
      </c>
      <c r="D2429" s="2" t="s">
        <v>29</v>
      </c>
      <c r="E2429">
        <v>2016</v>
      </c>
      <c r="F2429" t="str">
        <f t="shared" si="89"/>
        <v>Loss</v>
      </c>
      <c r="H2429" t="str">
        <f t="shared" si="90"/>
        <v/>
      </c>
      <c r="I2429" t="str">
        <f t="shared" si="90"/>
        <v/>
      </c>
      <c r="J2429" t="str">
        <f t="shared" si="90"/>
        <v/>
      </c>
      <c r="K2429" t="str">
        <f t="shared" si="90"/>
        <v/>
      </c>
    </row>
    <row r="2430" spans="1:11" x14ac:dyDescent="0.2">
      <c r="A2430" s="2">
        <v>28</v>
      </c>
      <c r="B2430" s="2" t="s">
        <v>24</v>
      </c>
      <c r="C2430" s="2">
        <v>-44.74</v>
      </c>
      <c r="D2430" s="2" t="s">
        <v>29</v>
      </c>
      <c r="E2430">
        <v>2016</v>
      </c>
      <c r="F2430" t="str">
        <f t="shared" si="89"/>
        <v>Loss</v>
      </c>
      <c r="H2430" t="str">
        <f t="shared" si="90"/>
        <v/>
      </c>
      <c r="I2430" t="str">
        <f t="shared" si="90"/>
        <v/>
      </c>
      <c r="J2430" t="str">
        <f t="shared" si="90"/>
        <v/>
      </c>
      <c r="K2430" t="str">
        <f t="shared" si="90"/>
        <v/>
      </c>
    </row>
    <row r="2431" spans="1:11" x14ac:dyDescent="0.2">
      <c r="A2431" s="2">
        <v>1</v>
      </c>
      <c r="B2431" s="2" t="s">
        <v>45</v>
      </c>
      <c r="C2431" s="2">
        <v>-2.5499999999999998</v>
      </c>
      <c r="D2431" s="2" t="s">
        <v>22</v>
      </c>
      <c r="E2431">
        <v>2016</v>
      </c>
      <c r="F2431" t="str">
        <f t="shared" si="89"/>
        <v>Loss</v>
      </c>
      <c r="H2431" t="str">
        <f t="shared" si="90"/>
        <v/>
      </c>
      <c r="I2431" t="str">
        <f t="shared" si="90"/>
        <v/>
      </c>
      <c r="J2431" t="str">
        <f t="shared" si="90"/>
        <v/>
      </c>
      <c r="K2431" t="str">
        <f t="shared" si="90"/>
        <v/>
      </c>
    </row>
    <row r="2432" spans="1:11" x14ac:dyDescent="0.2">
      <c r="A2432" s="2">
        <v>26</v>
      </c>
      <c r="B2432" s="2" t="s">
        <v>24</v>
      </c>
      <c r="C2432" s="2">
        <v>-35.82</v>
      </c>
      <c r="D2432" s="2" t="s">
        <v>22</v>
      </c>
      <c r="E2432">
        <v>2016</v>
      </c>
      <c r="F2432" t="str">
        <f t="shared" si="89"/>
        <v>Loss</v>
      </c>
      <c r="H2432" t="str">
        <f t="shared" si="90"/>
        <v/>
      </c>
      <c r="I2432" t="str">
        <f t="shared" si="90"/>
        <v/>
      </c>
      <c r="J2432" t="str">
        <f t="shared" si="90"/>
        <v/>
      </c>
      <c r="K2432" t="str">
        <f t="shared" si="90"/>
        <v/>
      </c>
    </row>
    <row r="2433" spans="1:11" x14ac:dyDescent="0.2">
      <c r="A2433" s="2">
        <v>23</v>
      </c>
      <c r="B2433" s="2" t="s">
        <v>31</v>
      </c>
      <c r="C2433" s="2">
        <v>210.1</v>
      </c>
      <c r="D2433" s="2" t="s">
        <v>22</v>
      </c>
      <c r="E2433">
        <v>2016</v>
      </c>
      <c r="F2433" t="str">
        <f t="shared" si="89"/>
        <v>Profit</v>
      </c>
      <c r="H2433" t="str">
        <f t="shared" si="90"/>
        <v/>
      </c>
      <c r="I2433" t="str">
        <f t="shared" si="90"/>
        <v/>
      </c>
      <c r="J2433" t="str">
        <f t="shared" si="90"/>
        <v/>
      </c>
      <c r="K2433" t="str">
        <f t="shared" si="90"/>
        <v/>
      </c>
    </row>
    <row r="2434" spans="1:11" x14ac:dyDescent="0.2">
      <c r="A2434" s="2">
        <v>15</v>
      </c>
      <c r="B2434" s="2" t="s">
        <v>24</v>
      </c>
      <c r="C2434" s="2">
        <v>1169.45</v>
      </c>
      <c r="D2434" s="2" t="s">
        <v>29</v>
      </c>
      <c r="E2434">
        <v>2016</v>
      </c>
      <c r="F2434" t="str">
        <f t="shared" si="89"/>
        <v>Profit</v>
      </c>
      <c r="H2434" t="str">
        <f t="shared" si="90"/>
        <v/>
      </c>
      <c r="I2434" t="str">
        <f t="shared" si="90"/>
        <v/>
      </c>
      <c r="J2434" t="str">
        <f t="shared" si="90"/>
        <v/>
      </c>
      <c r="K2434" t="str">
        <f t="shared" si="90"/>
        <v/>
      </c>
    </row>
    <row r="2435" spans="1:11" x14ac:dyDescent="0.2">
      <c r="A2435" s="2">
        <v>4</v>
      </c>
      <c r="B2435" s="2" t="s">
        <v>24</v>
      </c>
      <c r="C2435" s="2">
        <v>0.26</v>
      </c>
      <c r="D2435" s="2" t="s">
        <v>22</v>
      </c>
      <c r="E2435">
        <v>2016</v>
      </c>
      <c r="F2435" t="str">
        <f t="shared" ref="F2435:F2498" si="91">IF(C2435&lt;0,"Loss","Profit")</f>
        <v>Profit</v>
      </c>
      <c r="H2435" t="str">
        <f t="shared" si="90"/>
        <v/>
      </c>
      <c r="I2435" t="str">
        <f t="shared" si="90"/>
        <v/>
      </c>
      <c r="J2435" t="str">
        <f t="shared" si="90"/>
        <v/>
      </c>
      <c r="K2435" t="str">
        <f t="shared" si="90"/>
        <v/>
      </c>
    </row>
    <row r="2436" spans="1:11" x14ac:dyDescent="0.2">
      <c r="A2436" s="2">
        <v>39</v>
      </c>
      <c r="B2436" s="2" t="s">
        <v>31</v>
      </c>
      <c r="C2436" s="2">
        <v>1930.98</v>
      </c>
      <c r="D2436" s="2" t="s">
        <v>22</v>
      </c>
      <c r="E2436">
        <v>2016</v>
      </c>
      <c r="F2436" t="str">
        <f t="shared" si="91"/>
        <v>Profit</v>
      </c>
      <c r="H2436" t="str">
        <f t="shared" si="90"/>
        <v/>
      </c>
      <c r="I2436" t="str">
        <f t="shared" si="90"/>
        <v/>
      </c>
      <c r="J2436" t="str">
        <f t="shared" si="90"/>
        <v/>
      </c>
      <c r="K2436" t="str">
        <f t="shared" si="90"/>
        <v/>
      </c>
    </row>
    <row r="2437" spans="1:11" x14ac:dyDescent="0.2">
      <c r="A2437" s="2">
        <v>43</v>
      </c>
      <c r="B2437" s="2" t="s">
        <v>31</v>
      </c>
      <c r="C2437" s="2">
        <v>335.08</v>
      </c>
      <c r="D2437" s="2" t="s">
        <v>22</v>
      </c>
      <c r="E2437">
        <v>2016</v>
      </c>
      <c r="F2437" t="str">
        <f t="shared" si="91"/>
        <v>Profit</v>
      </c>
      <c r="H2437" t="str">
        <f t="shared" si="90"/>
        <v/>
      </c>
      <c r="I2437" t="str">
        <f t="shared" si="90"/>
        <v/>
      </c>
      <c r="J2437" t="str">
        <f t="shared" si="90"/>
        <v/>
      </c>
      <c r="K2437" t="str">
        <f t="shared" si="90"/>
        <v/>
      </c>
    </row>
    <row r="2438" spans="1:11" x14ac:dyDescent="0.2">
      <c r="A2438" s="2">
        <v>37</v>
      </c>
      <c r="B2438" s="2" t="s">
        <v>45</v>
      </c>
      <c r="C2438" s="2">
        <v>1473.22</v>
      </c>
      <c r="D2438" s="2" t="s">
        <v>22</v>
      </c>
      <c r="E2438">
        <v>2016</v>
      </c>
      <c r="F2438" t="str">
        <f t="shared" si="91"/>
        <v>Profit</v>
      </c>
      <c r="H2438" t="str">
        <f t="shared" si="90"/>
        <v/>
      </c>
      <c r="I2438" t="str">
        <f t="shared" si="90"/>
        <v/>
      </c>
      <c r="J2438" t="str">
        <f t="shared" si="90"/>
        <v/>
      </c>
      <c r="K2438" t="str">
        <f t="shared" si="90"/>
        <v/>
      </c>
    </row>
    <row r="2439" spans="1:11" x14ac:dyDescent="0.2">
      <c r="A2439" s="2">
        <v>32</v>
      </c>
      <c r="B2439" s="2" t="s">
        <v>31</v>
      </c>
      <c r="C2439" s="2">
        <v>1004.05</v>
      </c>
      <c r="D2439" s="2" t="s">
        <v>29</v>
      </c>
      <c r="E2439">
        <v>2016</v>
      </c>
      <c r="F2439" t="str">
        <f t="shared" si="91"/>
        <v>Profit</v>
      </c>
      <c r="H2439" t="str">
        <f t="shared" si="90"/>
        <v/>
      </c>
      <c r="I2439" t="str">
        <f t="shared" si="90"/>
        <v/>
      </c>
      <c r="J2439" t="str">
        <f t="shared" si="90"/>
        <v/>
      </c>
      <c r="K2439" t="str">
        <f t="shared" si="90"/>
        <v/>
      </c>
    </row>
    <row r="2440" spans="1:11" x14ac:dyDescent="0.2">
      <c r="A2440" s="2">
        <v>15</v>
      </c>
      <c r="B2440" s="2" t="s">
        <v>24</v>
      </c>
      <c r="C2440" s="2">
        <v>56.93</v>
      </c>
      <c r="D2440" s="2" t="s">
        <v>29</v>
      </c>
      <c r="E2440">
        <v>2016</v>
      </c>
      <c r="F2440" t="str">
        <f t="shared" si="91"/>
        <v>Profit</v>
      </c>
      <c r="H2440" t="str">
        <f t="shared" si="90"/>
        <v/>
      </c>
      <c r="I2440" t="str">
        <f t="shared" si="90"/>
        <v/>
      </c>
      <c r="J2440" t="str">
        <f t="shared" si="90"/>
        <v/>
      </c>
      <c r="K2440" t="str">
        <f t="shared" si="90"/>
        <v/>
      </c>
    </row>
    <row r="2441" spans="1:11" x14ac:dyDescent="0.2">
      <c r="A2441" s="2">
        <v>39</v>
      </c>
      <c r="B2441" s="2" t="s">
        <v>31</v>
      </c>
      <c r="C2441" s="2">
        <v>324.5</v>
      </c>
      <c r="D2441" s="2" t="s">
        <v>66</v>
      </c>
      <c r="E2441">
        <v>2016</v>
      </c>
      <c r="F2441" t="str">
        <f t="shared" si="91"/>
        <v>Profit</v>
      </c>
      <c r="H2441" t="str">
        <f t="shared" si="90"/>
        <v/>
      </c>
      <c r="I2441" t="str">
        <f t="shared" si="90"/>
        <v/>
      </c>
      <c r="J2441" t="str">
        <f t="shared" si="90"/>
        <v/>
      </c>
      <c r="K2441" t="str">
        <f t="shared" si="90"/>
        <v/>
      </c>
    </row>
    <row r="2442" spans="1:11" x14ac:dyDescent="0.2">
      <c r="A2442" s="2">
        <v>42</v>
      </c>
      <c r="B2442" s="2" t="s">
        <v>24</v>
      </c>
      <c r="C2442" s="2">
        <v>767.93</v>
      </c>
      <c r="D2442" s="2" t="s">
        <v>29</v>
      </c>
      <c r="E2442">
        <v>2016</v>
      </c>
      <c r="F2442" t="str">
        <f t="shared" si="91"/>
        <v>Profit</v>
      </c>
      <c r="H2442" t="str">
        <f t="shared" si="90"/>
        <v/>
      </c>
      <c r="I2442" t="str">
        <f t="shared" si="90"/>
        <v/>
      </c>
      <c r="J2442" t="str">
        <f t="shared" si="90"/>
        <v/>
      </c>
      <c r="K2442" t="str">
        <f t="shared" si="90"/>
        <v/>
      </c>
    </row>
    <row r="2443" spans="1:11" x14ac:dyDescent="0.2">
      <c r="A2443" s="2">
        <v>43</v>
      </c>
      <c r="B2443" s="2" t="s">
        <v>24</v>
      </c>
      <c r="C2443" s="2">
        <v>-78.73</v>
      </c>
      <c r="D2443" s="2" t="s">
        <v>29</v>
      </c>
      <c r="E2443">
        <v>2016</v>
      </c>
      <c r="F2443" t="str">
        <f t="shared" si="91"/>
        <v>Loss</v>
      </c>
      <c r="H2443" t="str">
        <f t="shared" si="90"/>
        <v/>
      </c>
      <c r="I2443" t="str">
        <f t="shared" si="90"/>
        <v/>
      </c>
      <c r="J2443" t="str">
        <f t="shared" si="90"/>
        <v/>
      </c>
      <c r="K2443" t="str">
        <f t="shared" si="90"/>
        <v/>
      </c>
    </row>
    <row r="2444" spans="1:11" x14ac:dyDescent="0.2">
      <c r="A2444" s="2">
        <v>28</v>
      </c>
      <c r="B2444" s="2" t="s">
        <v>31</v>
      </c>
      <c r="C2444" s="2">
        <v>130.22999999999999</v>
      </c>
      <c r="D2444" s="2" t="s">
        <v>38</v>
      </c>
      <c r="E2444">
        <v>2016</v>
      </c>
      <c r="F2444" t="str">
        <f t="shared" si="91"/>
        <v>Profit</v>
      </c>
      <c r="H2444" t="str">
        <f t="shared" si="90"/>
        <v/>
      </c>
      <c r="I2444" t="str">
        <f t="shared" si="90"/>
        <v/>
      </c>
      <c r="J2444" t="str">
        <f t="shared" si="90"/>
        <v/>
      </c>
      <c r="K2444" t="str">
        <f t="shared" si="90"/>
        <v/>
      </c>
    </row>
    <row r="2445" spans="1:11" x14ac:dyDescent="0.2">
      <c r="A2445" s="2">
        <v>19</v>
      </c>
      <c r="B2445" s="2" t="s">
        <v>45</v>
      </c>
      <c r="C2445" s="2">
        <v>-54.24</v>
      </c>
      <c r="D2445" s="2" t="s">
        <v>29</v>
      </c>
      <c r="E2445">
        <v>2016</v>
      </c>
      <c r="F2445" t="str">
        <f t="shared" si="91"/>
        <v>Loss</v>
      </c>
      <c r="H2445" t="str">
        <f t="shared" si="90"/>
        <v/>
      </c>
      <c r="I2445" t="str">
        <f t="shared" si="90"/>
        <v/>
      </c>
      <c r="J2445" t="str">
        <f t="shared" si="90"/>
        <v/>
      </c>
      <c r="K2445" t="str">
        <f t="shared" si="90"/>
        <v/>
      </c>
    </row>
    <row r="2446" spans="1:11" x14ac:dyDescent="0.2">
      <c r="A2446" s="2">
        <v>13</v>
      </c>
      <c r="B2446" s="2" t="s">
        <v>31</v>
      </c>
      <c r="C2446" s="2">
        <v>-100.37</v>
      </c>
      <c r="D2446" s="2" t="s">
        <v>29</v>
      </c>
      <c r="E2446">
        <v>2016</v>
      </c>
      <c r="F2446" t="str">
        <f t="shared" si="91"/>
        <v>Loss</v>
      </c>
      <c r="H2446" t="str">
        <f t="shared" si="90"/>
        <v/>
      </c>
      <c r="I2446" t="str">
        <f t="shared" si="90"/>
        <v/>
      </c>
      <c r="J2446" t="str">
        <f t="shared" si="90"/>
        <v/>
      </c>
      <c r="K2446" t="str">
        <f t="shared" si="90"/>
        <v/>
      </c>
    </row>
    <row r="2447" spans="1:11" x14ac:dyDescent="0.2">
      <c r="A2447" s="2">
        <v>30</v>
      </c>
      <c r="B2447" s="2" t="s">
        <v>31</v>
      </c>
      <c r="C2447" s="2">
        <v>464.38</v>
      </c>
      <c r="D2447" s="2" t="s">
        <v>22</v>
      </c>
      <c r="E2447">
        <v>2016</v>
      </c>
      <c r="F2447" t="str">
        <f t="shared" si="91"/>
        <v>Profit</v>
      </c>
      <c r="H2447" t="str">
        <f t="shared" si="90"/>
        <v/>
      </c>
      <c r="I2447" t="str">
        <f t="shared" si="90"/>
        <v/>
      </c>
      <c r="J2447" t="str">
        <f t="shared" si="90"/>
        <v/>
      </c>
      <c r="K2447" t="str">
        <f t="shared" si="90"/>
        <v/>
      </c>
    </row>
    <row r="2448" spans="1:11" x14ac:dyDescent="0.2">
      <c r="A2448" s="2">
        <v>1</v>
      </c>
      <c r="B2448" s="2" t="s">
        <v>24</v>
      </c>
      <c r="C2448" s="2">
        <v>-99.74</v>
      </c>
      <c r="D2448" s="2" t="s">
        <v>66</v>
      </c>
      <c r="E2448">
        <v>2016</v>
      </c>
      <c r="F2448" t="str">
        <f t="shared" si="91"/>
        <v>Loss</v>
      </c>
      <c r="H2448" t="str">
        <f t="shared" si="90"/>
        <v/>
      </c>
      <c r="I2448" t="str">
        <f t="shared" si="90"/>
        <v/>
      </c>
      <c r="J2448" t="str">
        <f t="shared" si="90"/>
        <v/>
      </c>
      <c r="K2448" t="str">
        <f t="shared" si="90"/>
        <v/>
      </c>
    </row>
    <row r="2449" spans="1:11" x14ac:dyDescent="0.2">
      <c r="A2449" s="2">
        <v>34</v>
      </c>
      <c r="B2449" s="2" t="s">
        <v>45</v>
      </c>
      <c r="C2449" s="2">
        <v>-388.56</v>
      </c>
      <c r="D2449" s="2" t="s">
        <v>66</v>
      </c>
      <c r="E2449">
        <v>2016</v>
      </c>
      <c r="F2449" t="str">
        <f t="shared" si="91"/>
        <v>Loss</v>
      </c>
      <c r="H2449" t="str">
        <f t="shared" si="90"/>
        <v/>
      </c>
      <c r="I2449" t="str">
        <f t="shared" si="90"/>
        <v/>
      </c>
      <c r="J2449" t="str">
        <f t="shared" si="90"/>
        <v/>
      </c>
      <c r="K2449" t="str">
        <f t="shared" si="90"/>
        <v/>
      </c>
    </row>
    <row r="2450" spans="1:11" x14ac:dyDescent="0.2">
      <c r="A2450" s="2">
        <v>10</v>
      </c>
      <c r="B2450" s="2" t="s">
        <v>31</v>
      </c>
      <c r="C2450" s="2">
        <v>-730.57</v>
      </c>
      <c r="D2450" s="2" t="s">
        <v>29</v>
      </c>
      <c r="E2450">
        <v>2016</v>
      </c>
      <c r="F2450" t="str">
        <f t="shared" si="91"/>
        <v>Loss</v>
      </c>
      <c r="H2450" t="str">
        <f t="shared" si="90"/>
        <v/>
      </c>
      <c r="I2450" t="str">
        <f t="shared" si="90"/>
        <v>Loss</v>
      </c>
      <c r="J2450" t="str">
        <f t="shared" si="90"/>
        <v/>
      </c>
      <c r="K2450" t="str">
        <f t="shared" si="90"/>
        <v/>
      </c>
    </row>
    <row r="2451" spans="1:11" x14ac:dyDescent="0.2">
      <c r="A2451" s="2">
        <v>21</v>
      </c>
      <c r="B2451" s="2" t="s">
        <v>24</v>
      </c>
      <c r="C2451" s="2">
        <v>48.26</v>
      </c>
      <c r="D2451" s="2" t="s">
        <v>22</v>
      </c>
      <c r="E2451">
        <v>2016</v>
      </c>
      <c r="F2451" t="str">
        <f t="shared" si="91"/>
        <v>Profit</v>
      </c>
      <c r="H2451" t="str">
        <f t="shared" si="90"/>
        <v/>
      </c>
      <c r="I2451" t="str">
        <f t="shared" si="90"/>
        <v/>
      </c>
      <c r="J2451" t="str">
        <f t="shared" si="90"/>
        <v/>
      </c>
      <c r="K2451" t="str">
        <f t="shared" ref="I2451:K2514" si="92">IF($D2451=K$1,IF($B2451="Technology",IF($A2451&lt;11,$F2451,""),""),"")</f>
        <v/>
      </c>
    </row>
    <row r="2452" spans="1:11" x14ac:dyDescent="0.2">
      <c r="A2452" s="2">
        <v>7</v>
      </c>
      <c r="B2452" s="2" t="s">
        <v>24</v>
      </c>
      <c r="C2452" s="2">
        <v>4.0999999999999996</v>
      </c>
      <c r="D2452" s="2" t="s">
        <v>29</v>
      </c>
      <c r="E2452">
        <v>2016</v>
      </c>
      <c r="F2452" t="str">
        <f t="shared" si="91"/>
        <v>Profit</v>
      </c>
      <c r="H2452" t="str">
        <f t="shared" ref="H2452:K2515" si="93">IF($D2452=H$1,IF($B2452="Technology",IF($A2452&lt;11,$F2452,""),""),"")</f>
        <v/>
      </c>
      <c r="I2452" t="str">
        <f t="shared" si="92"/>
        <v/>
      </c>
      <c r="J2452" t="str">
        <f t="shared" si="92"/>
        <v/>
      </c>
      <c r="K2452" t="str">
        <f t="shared" si="92"/>
        <v/>
      </c>
    </row>
    <row r="2453" spans="1:11" x14ac:dyDescent="0.2">
      <c r="A2453" s="2">
        <v>2</v>
      </c>
      <c r="B2453" s="2" t="s">
        <v>24</v>
      </c>
      <c r="C2453" s="2">
        <v>0.5</v>
      </c>
      <c r="D2453" s="2" t="s">
        <v>29</v>
      </c>
      <c r="E2453">
        <v>2016</v>
      </c>
      <c r="F2453" t="str">
        <f t="shared" si="91"/>
        <v>Profit</v>
      </c>
      <c r="H2453" t="str">
        <f t="shared" si="93"/>
        <v/>
      </c>
      <c r="I2453" t="str">
        <f t="shared" si="92"/>
        <v/>
      </c>
      <c r="J2453" t="str">
        <f t="shared" si="92"/>
        <v/>
      </c>
      <c r="K2453" t="str">
        <f t="shared" si="92"/>
        <v/>
      </c>
    </row>
    <row r="2454" spans="1:11" x14ac:dyDescent="0.2">
      <c r="A2454" s="2">
        <v>4</v>
      </c>
      <c r="B2454" s="2" t="s">
        <v>24</v>
      </c>
      <c r="C2454" s="2">
        <v>-11.67</v>
      </c>
      <c r="D2454" s="2" t="s">
        <v>29</v>
      </c>
      <c r="E2454">
        <v>2016</v>
      </c>
      <c r="F2454" t="str">
        <f t="shared" si="91"/>
        <v>Loss</v>
      </c>
      <c r="H2454" t="str">
        <f t="shared" si="93"/>
        <v/>
      </c>
      <c r="I2454" t="str">
        <f t="shared" si="92"/>
        <v/>
      </c>
      <c r="J2454" t="str">
        <f t="shared" si="92"/>
        <v/>
      </c>
      <c r="K2454" t="str">
        <f t="shared" si="92"/>
        <v/>
      </c>
    </row>
    <row r="2455" spans="1:11" x14ac:dyDescent="0.2">
      <c r="A2455" s="2">
        <v>36</v>
      </c>
      <c r="B2455" s="2" t="s">
        <v>45</v>
      </c>
      <c r="C2455" s="2">
        <v>1327.47</v>
      </c>
      <c r="D2455" s="2" t="s">
        <v>29</v>
      </c>
      <c r="E2455">
        <v>2016</v>
      </c>
      <c r="F2455" t="str">
        <f t="shared" si="91"/>
        <v>Profit</v>
      </c>
      <c r="H2455" t="str">
        <f t="shared" si="93"/>
        <v/>
      </c>
      <c r="I2455" t="str">
        <f t="shared" si="92"/>
        <v/>
      </c>
      <c r="J2455" t="str">
        <f t="shared" si="92"/>
        <v/>
      </c>
      <c r="K2455" t="str">
        <f t="shared" si="92"/>
        <v/>
      </c>
    </row>
    <row r="2456" spans="1:11" x14ac:dyDescent="0.2">
      <c r="A2456" s="2">
        <v>18</v>
      </c>
      <c r="B2456" s="2" t="s">
        <v>24</v>
      </c>
      <c r="C2456" s="2">
        <v>5.5</v>
      </c>
      <c r="D2456" s="2" t="s">
        <v>38</v>
      </c>
      <c r="E2456">
        <v>2016</v>
      </c>
      <c r="F2456" t="str">
        <f t="shared" si="91"/>
        <v>Profit</v>
      </c>
      <c r="H2456" t="str">
        <f t="shared" si="93"/>
        <v/>
      </c>
      <c r="I2456" t="str">
        <f t="shared" si="93"/>
        <v/>
      </c>
      <c r="J2456" t="str">
        <f t="shared" si="93"/>
        <v/>
      </c>
      <c r="K2456" t="str">
        <f t="shared" si="93"/>
        <v/>
      </c>
    </row>
    <row r="2457" spans="1:11" x14ac:dyDescent="0.2">
      <c r="A2457" s="2">
        <v>30</v>
      </c>
      <c r="B2457" s="2" t="s">
        <v>24</v>
      </c>
      <c r="C2457" s="2">
        <v>-26.05</v>
      </c>
      <c r="D2457" s="2" t="s">
        <v>66</v>
      </c>
      <c r="E2457">
        <v>2016</v>
      </c>
      <c r="F2457" t="str">
        <f t="shared" si="91"/>
        <v>Loss</v>
      </c>
      <c r="H2457" t="str">
        <f t="shared" si="93"/>
        <v/>
      </c>
      <c r="I2457" t="str">
        <f t="shared" si="93"/>
        <v/>
      </c>
      <c r="J2457" t="str">
        <f t="shared" si="93"/>
        <v/>
      </c>
      <c r="K2457" t="str">
        <f t="shared" si="93"/>
        <v/>
      </c>
    </row>
    <row r="2458" spans="1:11" x14ac:dyDescent="0.2">
      <c r="A2458" s="2">
        <v>35</v>
      </c>
      <c r="B2458" s="2" t="s">
        <v>45</v>
      </c>
      <c r="C2458" s="2">
        <v>4090.26</v>
      </c>
      <c r="D2458" s="2" t="s">
        <v>29</v>
      </c>
      <c r="E2458">
        <v>2016</v>
      </c>
      <c r="F2458" t="str">
        <f t="shared" si="91"/>
        <v>Profit</v>
      </c>
      <c r="H2458" t="str">
        <f t="shared" si="93"/>
        <v/>
      </c>
      <c r="I2458" t="str">
        <f t="shared" si="93"/>
        <v/>
      </c>
      <c r="J2458" t="str">
        <f t="shared" si="93"/>
        <v/>
      </c>
      <c r="K2458" t="str">
        <f t="shared" si="93"/>
        <v/>
      </c>
    </row>
    <row r="2459" spans="1:11" x14ac:dyDescent="0.2">
      <c r="A2459" s="2">
        <v>16</v>
      </c>
      <c r="B2459" s="2" t="s">
        <v>24</v>
      </c>
      <c r="C2459" s="2">
        <v>23.42</v>
      </c>
      <c r="D2459" s="2" t="s">
        <v>38</v>
      </c>
      <c r="E2459">
        <v>2016</v>
      </c>
      <c r="F2459" t="str">
        <f t="shared" si="91"/>
        <v>Profit</v>
      </c>
      <c r="H2459" t="str">
        <f t="shared" si="93"/>
        <v/>
      </c>
      <c r="I2459" t="str">
        <f t="shared" si="93"/>
        <v/>
      </c>
      <c r="J2459" t="str">
        <f t="shared" si="93"/>
        <v/>
      </c>
      <c r="K2459" t="str">
        <f t="shared" si="93"/>
        <v/>
      </c>
    </row>
    <row r="2460" spans="1:11" x14ac:dyDescent="0.2">
      <c r="A2460" s="2">
        <v>20</v>
      </c>
      <c r="B2460" s="2" t="s">
        <v>24</v>
      </c>
      <c r="C2460" s="2">
        <v>-25</v>
      </c>
      <c r="D2460" s="2" t="s">
        <v>29</v>
      </c>
      <c r="E2460">
        <v>2016</v>
      </c>
      <c r="F2460" t="str">
        <f t="shared" si="91"/>
        <v>Loss</v>
      </c>
      <c r="H2460" t="str">
        <f t="shared" si="93"/>
        <v/>
      </c>
      <c r="I2460" t="str">
        <f t="shared" si="93"/>
        <v/>
      </c>
      <c r="J2460" t="str">
        <f t="shared" si="93"/>
        <v/>
      </c>
      <c r="K2460" t="str">
        <f t="shared" si="93"/>
        <v/>
      </c>
    </row>
    <row r="2461" spans="1:11" x14ac:dyDescent="0.2">
      <c r="A2461" s="2">
        <v>15</v>
      </c>
      <c r="B2461" s="2" t="s">
        <v>24</v>
      </c>
      <c r="C2461" s="2">
        <v>-37.86</v>
      </c>
      <c r="D2461" s="2" t="s">
        <v>29</v>
      </c>
      <c r="E2461">
        <v>2016</v>
      </c>
      <c r="F2461" t="str">
        <f t="shared" si="91"/>
        <v>Loss</v>
      </c>
      <c r="H2461" t="str">
        <f t="shared" si="93"/>
        <v/>
      </c>
      <c r="I2461" t="str">
        <f t="shared" si="93"/>
        <v/>
      </c>
      <c r="J2461" t="str">
        <f t="shared" si="93"/>
        <v/>
      </c>
      <c r="K2461" t="str">
        <f t="shared" si="93"/>
        <v/>
      </c>
    </row>
    <row r="2462" spans="1:11" x14ac:dyDescent="0.2">
      <c r="A2462" s="2">
        <v>42</v>
      </c>
      <c r="B2462" s="2" t="s">
        <v>24</v>
      </c>
      <c r="C2462" s="2">
        <v>6.22</v>
      </c>
      <c r="D2462" s="2" t="s">
        <v>22</v>
      </c>
      <c r="E2462">
        <v>2016</v>
      </c>
      <c r="F2462" t="str">
        <f t="shared" si="91"/>
        <v>Profit</v>
      </c>
      <c r="H2462" t="str">
        <f t="shared" si="93"/>
        <v/>
      </c>
      <c r="I2462" t="str">
        <f t="shared" si="93"/>
        <v/>
      </c>
      <c r="J2462" t="str">
        <f t="shared" si="93"/>
        <v/>
      </c>
      <c r="K2462" t="str">
        <f t="shared" si="93"/>
        <v/>
      </c>
    </row>
    <row r="2463" spans="1:11" x14ac:dyDescent="0.2">
      <c r="A2463" s="2">
        <v>17</v>
      </c>
      <c r="B2463" s="2" t="s">
        <v>31</v>
      </c>
      <c r="C2463" s="2">
        <v>-130.58000000000001</v>
      </c>
      <c r="D2463" s="2" t="s">
        <v>29</v>
      </c>
      <c r="E2463">
        <v>2016</v>
      </c>
      <c r="F2463" t="str">
        <f t="shared" si="91"/>
        <v>Loss</v>
      </c>
      <c r="H2463" t="str">
        <f t="shared" si="93"/>
        <v/>
      </c>
      <c r="I2463" t="str">
        <f t="shared" si="92"/>
        <v/>
      </c>
      <c r="J2463" t="str">
        <f t="shared" si="92"/>
        <v/>
      </c>
      <c r="K2463" t="str">
        <f t="shared" si="92"/>
        <v/>
      </c>
    </row>
    <row r="2464" spans="1:11" x14ac:dyDescent="0.2">
      <c r="A2464" s="2">
        <v>21</v>
      </c>
      <c r="B2464" s="2" t="s">
        <v>24</v>
      </c>
      <c r="C2464" s="2">
        <v>305.27999999999997</v>
      </c>
      <c r="D2464" s="2" t="s">
        <v>29</v>
      </c>
      <c r="E2464">
        <v>2016</v>
      </c>
      <c r="F2464" t="str">
        <f t="shared" si="91"/>
        <v>Profit</v>
      </c>
      <c r="H2464" t="str">
        <f t="shared" si="93"/>
        <v/>
      </c>
      <c r="I2464" t="str">
        <f t="shared" si="92"/>
        <v/>
      </c>
      <c r="J2464" t="str">
        <f t="shared" si="92"/>
        <v/>
      </c>
      <c r="K2464" t="str">
        <f t="shared" si="92"/>
        <v/>
      </c>
    </row>
    <row r="2465" spans="1:11" x14ac:dyDescent="0.2">
      <c r="A2465" s="2">
        <v>6</v>
      </c>
      <c r="B2465" s="2" t="s">
        <v>45</v>
      </c>
      <c r="C2465" s="2">
        <v>-0.47</v>
      </c>
      <c r="D2465" s="2" t="s">
        <v>29</v>
      </c>
      <c r="E2465">
        <v>2016</v>
      </c>
      <c r="F2465" t="str">
        <f t="shared" si="91"/>
        <v>Loss</v>
      </c>
      <c r="H2465" t="str">
        <f t="shared" si="93"/>
        <v/>
      </c>
      <c r="I2465" t="str">
        <f t="shared" si="92"/>
        <v/>
      </c>
      <c r="J2465" t="str">
        <f t="shared" si="92"/>
        <v/>
      </c>
      <c r="K2465" t="str">
        <f t="shared" si="92"/>
        <v/>
      </c>
    </row>
    <row r="2466" spans="1:11" x14ac:dyDescent="0.2">
      <c r="A2466" s="2">
        <v>43</v>
      </c>
      <c r="B2466" s="2" t="s">
        <v>24</v>
      </c>
      <c r="C2466" s="2">
        <v>-225.94</v>
      </c>
      <c r="D2466" s="2" t="s">
        <v>29</v>
      </c>
      <c r="E2466">
        <v>2016</v>
      </c>
      <c r="F2466" t="str">
        <f t="shared" si="91"/>
        <v>Loss</v>
      </c>
      <c r="H2466" t="str">
        <f t="shared" si="93"/>
        <v/>
      </c>
      <c r="I2466" t="str">
        <f t="shared" si="92"/>
        <v/>
      </c>
      <c r="J2466" t="str">
        <f t="shared" si="92"/>
        <v/>
      </c>
      <c r="K2466" t="str">
        <f t="shared" si="92"/>
        <v/>
      </c>
    </row>
    <row r="2467" spans="1:11" x14ac:dyDescent="0.2">
      <c r="A2467" s="2">
        <v>9</v>
      </c>
      <c r="B2467" s="2" t="s">
        <v>31</v>
      </c>
      <c r="C2467" s="2">
        <v>44.76</v>
      </c>
      <c r="D2467" s="2" t="s">
        <v>22</v>
      </c>
      <c r="E2467">
        <v>2016</v>
      </c>
      <c r="F2467" t="str">
        <f t="shared" si="91"/>
        <v>Profit</v>
      </c>
      <c r="H2467" t="str">
        <f t="shared" si="93"/>
        <v>Profit</v>
      </c>
      <c r="I2467" t="str">
        <f t="shared" si="92"/>
        <v/>
      </c>
      <c r="J2467" t="str">
        <f t="shared" si="92"/>
        <v/>
      </c>
      <c r="K2467" t="str">
        <f t="shared" si="92"/>
        <v/>
      </c>
    </row>
    <row r="2468" spans="1:11" x14ac:dyDescent="0.2">
      <c r="A2468" s="2">
        <v>26</v>
      </c>
      <c r="B2468" s="2" t="s">
        <v>31</v>
      </c>
      <c r="C2468" s="2">
        <v>506.94</v>
      </c>
      <c r="D2468" s="2" t="s">
        <v>29</v>
      </c>
      <c r="E2468">
        <v>2016</v>
      </c>
      <c r="F2468" t="str">
        <f t="shared" si="91"/>
        <v>Profit</v>
      </c>
      <c r="H2468" t="str">
        <f t="shared" si="93"/>
        <v/>
      </c>
      <c r="I2468" t="str">
        <f t="shared" si="92"/>
        <v/>
      </c>
      <c r="J2468" t="str">
        <f t="shared" si="92"/>
        <v/>
      </c>
      <c r="K2468" t="str">
        <f t="shared" si="92"/>
        <v/>
      </c>
    </row>
    <row r="2469" spans="1:11" x14ac:dyDescent="0.2">
      <c r="A2469" s="2">
        <v>14</v>
      </c>
      <c r="B2469" s="2" t="s">
        <v>24</v>
      </c>
      <c r="C2469" s="2">
        <v>88.64</v>
      </c>
      <c r="D2469" s="2" t="s">
        <v>29</v>
      </c>
      <c r="E2469">
        <v>2016</v>
      </c>
      <c r="F2469" t="str">
        <f t="shared" si="91"/>
        <v>Profit</v>
      </c>
      <c r="H2469" t="str">
        <f t="shared" si="93"/>
        <v/>
      </c>
      <c r="I2469" t="str">
        <f t="shared" si="92"/>
        <v/>
      </c>
      <c r="J2469" t="str">
        <f t="shared" si="92"/>
        <v/>
      </c>
      <c r="K2469" t="str">
        <f t="shared" si="92"/>
        <v/>
      </c>
    </row>
    <row r="2470" spans="1:11" x14ac:dyDescent="0.2">
      <c r="A2470" s="2">
        <v>6</v>
      </c>
      <c r="B2470" s="2" t="s">
        <v>24</v>
      </c>
      <c r="C2470" s="2">
        <v>17.72</v>
      </c>
      <c r="D2470" s="2" t="s">
        <v>66</v>
      </c>
      <c r="E2470">
        <v>2016</v>
      </c>
      <c r="F2470" t="str">
        <f t="shared" si="91"/>
        <v>Profit</v>
      </c>
      <c r="H2470" t="str">
        <f t="shared" si="93"/>
        <v/>
      </c>
      <c r="I2470" t="str">
        <f t="shared" si="92"/>
        <v/>
      </c>
      <c r="J2470" t="str">
        <f t="shared" si="92"/>
        <v/>
      </c>
      <c r="K2470" t="str">
        <f t="shared" si="92"/>
        <v/>
      </c>
    </row>
    <row r="2471" spans="1:11" x14ac:dyDescent="0.2">
      <c r="A2471" s="2">
        <v>5</v>
      </c>
      <c r="B2471" s="2" t="s">
        <v>45</v>
      </c>
      <c r="C2471" s="2">
        <v>325.04000000000002</v>
      </c>
      <c r="D2471" s="2" t="s">
        <v>38</v>
      </c>
      <c r="E2471">
        <v>2016</v>
      </c>
      <c r="F2471" t="str">
        <f t="shared" si="91"/>
        <v>Profit</v>
      </c>
      <c r="H2471" t="str">
        <f t="shared" si="93"/>
        <v/>
      </c>
      <c r="I2471" t="str">
        <f t="shared" si="92"/>
        <v/>
      </c>
      <c r="J2471" t="str">
        <f t="shared" si="92"/>
        <v/>
      </c>
      <c r="K2471" t="str">
        <f t="shared" si="92"/>
        <v/>
      </c>
    </row>
    <row r="2472" spans="1:11" x14ac:dyDescent="0.2">
      <c r="A2472" s="2">
        <v>37</v>
      </c>
      <c r="B2472" s="2" t="s">
        <v>24</v>
      </c>
      <c r="C2472" s="2">
        <v>105.19</v>
      </c>
      <c r="D2472" s="2" t="s">
        <v>38</v>
      </c>
      <c r="E2472">
        <v>2016</v>
      </c>
      <c r="F2472" t="str">
        <f t="shared" si="91"/>
        <v>Profit</v>
      </c>
      <c r="H2472" t="str">
        <f t="shared" si="93"/>
        <v/>
      </c>
      <c r="I2472" t="str">
        <f t="shared" si="92"/>
        <v/>
      </c>
      <c r="J2472" t="str">
        <f t="shared" si="92"/>
        <v/>
      </c>
      <c r="K2472" t="str">
        <f t="shared" si="92"/>
        <v/>
      </c>
    </row>
    <row r="2473" spans="1:11" x14ac:dyDescent="0.2">
      <c r="A2473" s="2">
        <v>10</v>
      </c>
      <c r="B2473" s="2" t="s">
        <v>31</v>
      </c>
      <c r="C2473" s="2">
        <v>-120.69</v>
      </c>
      <c r="D2473" s="2" t="s">
        <v>29</v>
      </c>
      <c r="E2473">
        <v>2016</v>
      </c>
      <c r="F2473" t="str">
        <f t="shared" si="91"/>
        <v>Loss</v>
      </c>
      <c r="H2473" t="str">
        <f t="shared" si="93"/>
        <v/>
      </c>
      <c r="I2473" t="str">
        <f t="shared" si="92"/>
        <v>Loss</v>
      </c>
      <c r="J2473" t="str">
        <f t="shared" si="92"/>
        <v/>
      </c>
      <c r="K2473" t="str">
        <f t="shared" si="92"/>
        <v/>
      </c>
    </row>
    <row r="2474" spans="1:11" x14ac:dyDescent="0.2">
      <c r="A2474" s="2">
        <v>16</v>
      </c>
      <c r="B2474" s="2" t="s">
        <v>24</v>
      </c>
      <c r="C2474" s="2">
        <v>-23.55</v>
      </c>
      <c r="D2474" s="2" t="s">
        <v>29</v>
      </c>
      <c r="E2474">
        <v>2016</v>
      </c>
      <c r="F2474" t="str">
        <f t="shared" si="91"/>
        <v>Loss</v>
      </c>
      <c r="H2474" t="str">
        <f t="shared" si="93"/>
        <v/>
      </c>
      <c r="I2474" t="str">
        <f t="shared" si="92"/>
        <v/>
      </c>
      <c r="J2474" t="str">
        <f t="shared" si="92"/>
        <v/>
      </c>
      <c r="K2474" t="str">
        <f t="shared" si="92"/>
        <v/>
      </c>
    </row>
    <row r="2475" spans="1:11" x14ac:dyDescent="0.2">
      <c r="A2475" s="2">
        <v>4</v>
      </c>
      <c r="B2475" s="2" t="s">
        <v>45</v>
      </c>
      <c r="C2475" s="2">
        <v>-13.86</v>
      </c>
      <c r="D2475" s="2" t="s">
        <v>22</v>
      </c>
      <c r="E2475">
        <v>2016</v>
      </c>
      <c r="F2475" t="str">
        <f t="shared" si="91"/>
        <v>Loss</v>
      </c>
      <c r="H2475" t="str">
        <f t="shared" si="93"/>
        <v/>
      </c>
      <c r="I2475" t="str">
        <f t="shared" si="92"/>
        <v/>
      </c>
      <c r="J2475" t="str">
        <f t="shared" si="92"/>
        <v/>
      </c>
      <c r="K2475" t="str">
        <f t="shared" si="92"/>
        <v/>
      </c>
    </row>
    <row r="2476" spans="1:11" x14ac:dyDescent="0.2">
      <c r="A2476" s="2">
        <v>26</v>
      </c>
      <c r="B2476" s="2" t="s">
        <v>24</v>
      </c>
      <c r="C2476" s="2">
        <v>61.68</v>
      </c>
      <c r="D2476" s="2" t="s">
        <v>29</v>
      </c>
      <c r="E2476">
        <v>2016</v>
      </c>
      <c r="F2476" t="str">
        <f t="shared" si="91"/>
        <v>Profit</v>
      </c>
      <c r="H2476" t="str">
        <f t="shared" si="93"/>
        <v/>
      </c>
      <c r="I2476" t="str">
        <f t="shared" si="92"/>
        <v/>
      </c>
      <c r="J2476" t="str">
        <f t="shared" si="92"/>
        <v/>
      </c>
      <c r="K2476" t="str">
        <f t="shared" si="92"/>
        <v/>
      </c>
    </row>
    <row r="2477" spans="1:11" x14ac:dyDescent="0.2">
      <c r="A2477" s="2">
        <v>10</v>
      </c>
      <c r="B2477" s="2" t="s">
        <v>31</v>
      </c>
      <c r="C2477" s="2">
        <v>-141.62</v>
      </c>
      <c r="D2477" s="2" t="s">
        <v>29</v>
      </c>
      <c r="E2477">
        <v>2016</v>
      </c>
      <c r="F2477" t="str">
        <f t="shared" si="91"/>
        <v>Loss</v>
      </c>
      <c r="H2477" t="str">
        <f t="shared" si="93"/>
        <v/>
      </c>
      <c r="I2477" t="str">
        <f t="shared" si="92"/>
        <v>Loss</v>
      </c>
      <c r="J2477" t="str">
        <f t="shared" si="92"/>
        <v/>
      </c>
      <c r="K2477" t="str">
        <f t="shared" si="92"/>
        <v/>
      </c>
    </row>
    <row r="2478" spans="1:11" x14ac:dyDescent="0.2">
      <c r="A2478" s="2">
        <v>40</v>
      </c>
      <c r="B2478" s="2" t="s">
        <v>24</v>
      </c>
      <c r="C2478" s="2">
        <v>42.02</v>
      </c>
      <c r="D2478" s="2" t="s">
        <v>38</v>
      </c>
      <c r="E2478">
        <v>2016</v>
      </c>
      <c r="F2478" t="str">
        <f t="shared" si="91"/>
        <v>Profit</v>
      </c>
      <c r="H2478" t="str">
        <f t="shared" si="93"/>
        <v/>
      </c>
      <c r="I2478" t="str">
        <f t="shared" si="92"/>
        <v/>
      </c>
      <c r="J2478" t="str">
        <f t="shared" si="92"/>
        <v/>
      </c>
      <c r="K2478" t="str">
        <f t="shared" si="92"/>
        <v/>
      </c>
    </row>
    <row r="2479" spans="1:11" x14ac:dyDescent="0.2">
      <c r="A2479" s="2">
        <v>3</v>
      </c>
      <c r="B2479" s="2" t="s">
        <v>24</v>
      </c>
      <c r="C2479" s="2">
        <v>7.93</v>
      </c>
      <c r="D2479" s="2" t="s">
        <v>38</v>
      </c>
      <c r="E2479">
        <v>2016</v>
      </c>
      <c r="F2479" t="str">
        <f t="shared" si="91"/>
        <v>Profit</v>
      </c>
      <c r="H2479" t="str">
        <f t="shared" si="93"/>
        <v/>
      </c>
      <c r="I2479" t="str">
        <f t="shared" si="93"/>
        <v/>
      </c>
      <c r="J2479" t="str">
        <f t="shared" si="93"/>
        <v/>
      </c>
      <c r="K2479" t="str">
        <f t="shared" si="93"/>
        <v/>
      </c>
    </row>
    <row r="2480" spans="1:11" x14ac:dyDescent="0.2">
      <c r="A2480" s="2">
        <v>6</v>
      </c>
      <c r="B2480" s="2" t="s">
        <v>24</v>
      </c>
      <c r="C2480" s="2">
        <v>0.5</v>
      </c>
      <c r="D2480" s="2" t="s">
        <v>29</v>
      </c>
      <c r="E2480">
        <v>2016</v>
      </c>
      <c r="F2480" t="str">
        <f t="shared" si="91"/>
        <v>Profit</v>
      </c>
      <c r="H2480" t="str">
        <f t="shared" si="93"/>
        <v/>
      </c>
      <c r="I2480" t="str">
        <f t="shared" si="93"/>
        <v/>
      </c>
      <c r="J2480" t="str">
        <f t="shared" si="93"/>
        <v/>
      </c>
      <c r="K2480" t="str">
        <f t="shared" si="93"/>
        <v/>
      </c>
    </row>
    <row r="2481" spans="1:11" x14ac:dyDescent="0.2">
      <c r="A2481" s="2">
        <v>25</v>
      </c>
      <c r="B2481" s="2" t="s">
        <v>45</v>
      </c>
      <c r="C2481" s="2">
        <v>37.950000000000003</v>
      </c>
      <c r="D2481" s="2" t="s">
        <v>29</v>
      </c>
      <c r="E2481">
        <v>2016</v>
      </c>
      <c r="F2481" t="str">
        <f t="shared" si="91"/>
        <v>Profit</v>
      </c>
      <c r="H2481" t="str">
        <f t="shared" si="93"/>
        <v/>
      </c>
      <c r="I2481" t="str">
        <f t="shared" si="93"/>
        <v/>
      </c>
      <c r="J2481" t="str">
        <f t="shared" si="93"/>
        <v/>
      </c>
      <c r="K2481" t="str">
        <f t="shared" si="93"/>
        <v/>
      </c>
    </row>
    <row r="2482" spans="1:11" x14ac:dyDescent="0.2">
      <c r="A2482" s="2">
        <v>22</v>
      </c>
      <c r="B2482" s="2" t="s">
        <v>24</v>
      </c>
      <c r="C2482" s="2">
        <v>-31.82</v>
      </c>
      <c r="D2482" s="2" t="s">
        <v>29</v>
      </c>
      <c r="E2482">
        <v>2016</v>
      </c>
      <c r="F2482" t="str">
        <f t="shared" si="91"/>
        <v>Loss</v>
      </c>
      <c r="H2482" t="str">
        <f t="shared" si="93"/>
        <v/>
      </c>
      <c r="I2482" t="str">
        <f t="shared" si="93"/>
        <v/>
      </c>
      <c r="J2482" t="str">
        <f t="shared" si="93"/>
        <v/>
      </c>
      <c r="K2482" t="str">
        <f t="shared" si="93"/>
        <v/>
      </c>
    </row>
    <row r="2483" spans="1:11" x14ac:dyDescent="0.2">
      <c r="A2483" s="2">
        <v>23</v>
      </c>
      <c r="B2483" s="2" t="s">
        <v>24</v>
      </c>
      <c r="C2483" s="2">
        <v>-120.65</v>
      </c>
      <c r="D2483" s="2" t="s">
        <v>29</v>
      </c>
      <c r="E2483">
        <v>2016</v>
      </c>
      <c r="F2483" t="str">
        <f t="shared" si="91"/>
        <v>Loss</v>
      </c>
      <c r="H2483" t="str">
        <f t="shared" si="93"/>
        <v/>
      </c>
      <c r="I2483" t="str">
        <f t="shared" si="93"/>
        <v/>
      </c>
      <c r="J2483" t="str">
        <f t="shared" si="93"/>
        <v/>
      </c>
      <c r="K2483" t="str">
        <f t="shared" si="93"/>
        <v/>
      </c>
    </row>
    <row r="2484" spans="1:11" x14ac:dyDescent="0.2">
      <c r="A2484" s="2">
        <v>32</v>
      </c>
      <c r="B2484" s="2" t="s">
        <v>24</v>
      </c>
      <c r="C2484" s="2">
        <v>-0.13</v>
      </c>
      <c r="D2484" s="2" t="s">
        <v>22</v>
      </c>
      <c r="E2484">
        <v>2016</v>
      </c>
      <c r="F2484" t="str">
        <f t="shared" si="91"/>
        <v>Loss</v>
      </c>
      <c r="H2484" t="str">
        <f t="shared" si="93"/>
        <v/>
      </c>
      <c r="I2484" t="str">
        <f t="shared" si="93"/>
        <v/>
      </c>
      <c r="J2484" t="str">
        <f t="shared" si="93"/>
        <v/>
      </c>
      <c r="K2484" t="str">
        <f t="shared" si="93"/>
        <v/>
      </c>
    </row>
    <row r="2485" spans="1:11" x14ac:dyDescent="0.2">
      <c r="A2485" s="2">
        <v>18</v>
      </c>
      <c r="B2485" s="2" t="s">
        <v>45</v>
      </c>
      <c r="C2485" s="2">
        <v>-152.22999999999999</v>
      </c>
      <c r="D2485" s="2" t="s">
        <v>22</v>
      </c>
      <c r="E2485">
        <v>2016</v>
      </c>
      <c r="F2485" t="str">
        <f t="shared" si="91"/>
        <v>Loss</v>
      </c>
      <c r="H2485" t="str">
        <f t="shared" si="93"/>
        <v/>
      </c>
      <c r="I2485" t="str">
        <f t="shared" si="93"/>
        <v/>
      </c>
      <c r="J2485" t="str">
        <f t="shared" si="93"/>
        <v/>
      </c>
      <c r="K2485" t="str">
        <f t="shared" si="93"/>
        <v/>
      </c>
    </row>
    <row r="2486" spans="1:11" x14ac:dyDescent="0.2">
      <c r="A2486" s="2">
        <v>4</v>
      </c>
      <c r="B2486" s="2" t="s">
        <v>31</v>
      </c>
      <c r="C2486" s="2">
        <v>-2810.94</v>
      </c>
      <c r="D2486" s="2" t="s">
        <v>66</v>
      </c>
      <c r="E2486">
        <v>2016</v>
      </c>
      <c r="F2486" t="str">
        <f t="shared" si="91"/>
        <v>Loss</v>
      </c>
      <c r="H2486" t="str">
        <f t="shared" si="93"/>
        <v/>
      </c>
      <c r="I2486" t="str">
        <f t="shared" si="92"/>
        <v/>
      </c>
      <c r="J2486" t="str">
        <f t="shared" si="92"/>
        <v/>
      </c>
      <c r="K2486" t="str">
        <f t="shared" si="92"/>
        <v>Loss</v>
      </c>
    </row>
    <row r="2487" spans="1:11" x14ac:dyDescent="0.2">
      <c r="A2487" s="2">
        <v>3</v>
      </c>
      <c r="B2487" s="2" t="s">
        <v>31</v>
      </c>
      <c r="C2487" s="2">
        <v>-2392.04</v>
      </c>
      <c r="D2487" s="2" t="s">
        <v>29</v>
      </c>
      <c r="E2487">
        <v>2016</v>
      </c>
      <c r="F2487" t="str">
        <f t="shared" si="91"/>
        <v>Loss</v>
      </c>
      <c r="H2487" t="str">
        <f t="shared" si="93"/>
        <v/>
      </c>
      <c r="I2487" t="str">
        <f t="shared" si="92"/>
        <v>Loss</v>
      </c>
      <c r="J2487" t="str">
        <f t="shared" si="92"/>
        <v/>
      </c>
      <c r="K2487" t="str">
        <f t="shared" si="92"/>
        <v/>
      </c>
    </row>
    <row r="2488" spans="1:11" x14ac:dyDescent="0.2">
      <c r="A2488" s="2">
        <v>21</v>
      </c>
      <c r="B2488" s="2" t="s">
        <v>45</v>
      </c>
      <c r="C2488" s="2">
        <v>33.14</v>
      </c>
      <c r="D2488" s="2" t="s">
        <v>29</v>
      </c>
      <c r="E2488">
        <v>2016</v>
      </c>
      <c r="F2488" t="str">
        <f t="shared" si="91"/>
        <v>Profit</v>
      </c>
      <c r="H2488" t="str">
        <f t="shared" si="93"/>
        <v/>
      </c>
      <c r="I2488" t="str">
        <f t="shared" si="92"/>
        <v/>
      </c>
      <c r="J2488" t="str">
        <f t="shared" si="92"/>
        <v/>
      </c>
      <c r="K2488" t="str">
        <f t="shared" si="92"/>
        <v/>
      </c>
    </row>
    <row r="2489" spans="1:11" x14ac:dyDescent="0.2">
      <c r="A2489" s="2">
        <v>18</v>
      </c>
      <c r="B2489" s="2" t="s">
        <v>31</v>
      </c>
      <c r="C2489" s="2">
        <v>1.72</v>
      </c>
      <c r="D2489" s="2" t="s">
        <v>22</v>
      </c>
      <c r="E2489">
        <v>2016</v>
      </c>
      <c r="F2489" t="str">
        <f t="shared" si="91"/>
        <v>Profit</v>
      </c>
      <c r="H2489" t="str">
        <f t="shared" si="93"/>
        <v/>
      </c>
      <c r="I2489" t="str">
        <f t="shared" si="92"/>
        <v/>
      </c>
      <c r="J2489" t="str">
        <f t="shared" si="92"/>
        <v/>
      </c>
      <c r="K2489" t="str">
        <f t="shared" si="92"/>
        <v/>
      </c>
    </row>
    <row r="2490" spans="1:11" x14ac:dyDescent="0.2">
      <c r="A2490" s="2">
        <v>18</v>
      </c>
      <c r="B2490" s="2" t="s">
        <v>24</v>
      </c>
      <c r="C2490" s="2">
        <v>-10.5</v>
      </c>
      <c r="D2490" s="2" t="s">
        <v>22</v>
      </c>
      <c r="E2490">
        <v>2016</v>
      </c>
      <c r="F2490" t="str">
        <f t="shared" si="91"/>
        <v>Loss</v>
      </c>
      <c r="H2490" t="str">
        <f t="shared" si="93"/>
        <v/>
      </c>
      <c r="I2490" t="str">
        <f t="shared" si="92"/>
        <v/>
      </c>
      <c r="J2490" t="str">
        <f t="shared" si="92"/>
        <v/>
      </c>
      <c r="K2490" t="str">
        <f t="shared" si="92"/>
        <v/>
      </c>
    </row>
    <row r="2491" spans="1:11" x14ac:dyDescent="0.2">
      <c r="A2491" s="2">
        <v>8</v>
      </c>
      <c r="B2491" s="2" t="s">
        <v>24</v>
      </c>
      <c r="C2491" s="2">
        <v>-12.28</v>
      </c>
      <c r="D2491" s="2" t="s">
        <v>22</v>
      </c>
      <c r="E2491">
        <v>2016</v>
      </c>
      <c r="F2491" t="str">
        <f t="shared" si="91"/>
        <v>Loss</v>
      </c>
      <c r="H2491" t="str">
        <f t="shared" si="93"/>
        <v/>
      </c>
      <c r="I2491" t="str">
        <f t="shared" si="92"/>
        <v/>
      </c>
      <c r="J2491" t="str">
        <f t="shared" si="92"/>
        <v/>
      </c>
      <c r="K2491" t="str">
        <f t="shared" si="92"/>
        <v/>
      </c>
    </row>
    <row r="2492" spans="1:11" x14ac:dyDescent="0.2">
      <c r="A2492" s="2">
        <v>39</v>
      </c>
      <c r="B2492" s="2" t="s">
        <v>24</v>
      </c>
      <c r="C2492" s="2">
        <v>-81.03</v>
      </c>
      <c r="D2492" s="2" t="s">
        <v>22</v>
      </c>
      <c r="E2492">
        <v>2016</v>
      </c>
      <c r="F2492" t="str">
        <f t="shared" si="91"/>
        <v>Loss</v>
      </c>
      <c r="H2492" t="str">
        <f t="shared" si="93"/>
        <v/>
      </c>
      <c r="I2492" t="str">
        <f t="shared" si="92"/>
        <v/>
      </c>
      <c r="J2492" t="str">
        <f t="shared" si="92"/>
        <v/>
      </c>
      <c r="K2492" t="str">
        <f t="shared" si="92"/>
        <v/>
      </c>
    </row>
    <row r="2493" spans="1:11" x14ac:dyDescent="0.2">
      <c r="A2493" s="2">
        <v>38</v>
      </c>
      <c r="B2493" s="2" t="s">
        <v>31</v>
      </c>
      <c r="C2493" s="2">
        <v>80.900000000000006</v>
      </c>
      <c r="D2493" s="2" t="s">
        <v>29</v>
      </c>
      <c r="E2493">
        <v>2016</v>
      </c>
      <c r="F2493" t="str">
        <f t="shared" si="91"/>
        <v>Profit</v>
      </c>
      <c r="H2493" t="str">
        <f t="shared" si="93"/>
        <v/>
      </c>
      <c r="I2493" t="str">
        <f t="shared" si="92"/>
        <v/>
      </c>
      <c r="J2493" t="str">
        <f t="shared" si="92"/>
        <v/>
      </c>
      <c r="K2493" t="str">
        <f t="shared" si="92"/>
        <v/>
      </c>
    </row>
    <row r="2494" spans="1:11" x14ac:dyDescent="0.2">
      <c r="A2494" s="2">
        <v>37</v>
      </c>
      <c r="B2494" s="2" t="s">
        <v>24</v>
      </c>
      <c r="C2494" s="2">
        <v>-108.95</v>
      </c>
      <c r="D2494" s="2" t="s">
        <v>29</v>
      </c>
      <c r="E2494">
        <v>2016</v>
      </c>
      <c r="F2494" t="str">
        <f t="shared" si="91"/>
        <v>Loss</v>
      </c>
      <c r="H2494" t="str">
        <f t="shared" si="93"/>
        <v/>
      </c>
      <c r="I2494" t="str">
        <f t="shared" si="92"/>
        <v/>
      </c>
      <c r="J2494" t="str">
        <f t="shared" si="92"/>
        <v/>
      </c>
      <c r="K2494" t="str">
        <f t="shared" si="92"/>
        <v/>
      </c>
    </row>
    <row r="2495" spans="1:11" x14ac:dyDescent="0.2">
      <c r="A2495" s="2">
        <v>23</v>
      </c>
      <c r="B2495" s="2" t="s">
        <v>31</v>
      </c>
      <c r="C2495" s="2">
        <v>59.05</v>
      </c>
      <c r="D2495" s="2" t="s">
        <v>29</v>
      </c>
      <c r="E2495">
        <v>2016</v>
      </c>
      <c r="F2495" t="str">
        <f t="shared" si="91"/>
        <v>Profit</v>
      </c>
      <c r="H2495" t="str">
        <f t="shared" si="93"/>
        <v/>
      </c>
      <c r="I2495" t="str">
        <f t="shared" si="92"/>
        <v/>
      </c>
      <c r="J2495" t="str">
        <f t="shared" si="92"/>
        <v/>
      </c>
      <c r="K2495" t="str">
        <f t="shared" si="92"/>
        <v/>
      </c>
    </row>
    <row r="2496" spans="1:11" x14ac:dyDescent="0.2">
      <c r="A2496" s="2">
        <v>20</v>
      </c>
      <c r="B2496" s="2" t="s">
        <v>31</v>
      </c>
      <c r="C2496" s="2">
        <v>227</v>
      </c>
      <c r="D2496" s="2" t="s">
        <v>38</v>
      </c>
      <c r="E2496">
        <v>2016</v>
      </c>
      <c r="F2496" t="str">
        <f t="shared" si="91"/>
        <v>Profit</v>
      </c>
      <c r="H2496" t="str">
        <f t="shared" si="93"/>
        <v/>
      </c>
      <c r="I2496" t="str">
        <f t="shared" si="92"/>
        <v/>
      </c>
      <c r="J2496" t="str">
        <f t="shared" si="92"/>
        <v/>
      </c>
      <c r="K2496" t="str">
        <f t="shared" si="92"/>
        <v/>
      </c>
    </row>
    <row r="2497" spans="1:11" x14ac:dyDescent="0.2">
      <c r="A2497" s="2">
        <v>25</v>
      </c>
      <c r="B2497" s="2" t="s">
        <v>45</v>
      </c>
      <c r="C2497" s="2">
        <v>75.37</v>
      </c>
      <c r="D2497" s="2" t="s">
        <v>38</v>
      </c>
      <c r="E2497">
        <v>2016</v>
      </c>
      <c r="F2497" t="str">
        <f t="shared" si="91"/>
        <v>Profit</v>
      </c>
      <c r="H2497" t="str">
        <f t="shared" si="93"/>
        <v/>
      </c>
      <c r="I2497" t="str">
        <f t="shared" si="92"/>
        <v/>
      </c>
      <c r="J2497" t="str">
        <f t="shared" si="92"/>
        <v/>
      </c>
      <c r="K2497" t="str">
        <f t="shared" si="92"/>
        <v/>
      </c>
    </row>
    <row r="2498" spans="1:11" x14ac:dyDescent="0.2">
      <c r="A2498" s="2">
        <v>36</v>
      </c>
      <c r="B2498" s="2" t="s">
        <v>45</v>
      </c>
      <c r="C2498" s="2">
        <v>-13.24</v>
      </c>
      <c r="D2498" s="2" t="s">
        <v>38</v>
      </c>
      <c r="E2498">
        <v>2016</v>
      </c>
      <c r="F2498" t="str">
        <f t="shared" si="91"/>
        <v>Loss</v>
      </c>
      <c r="H2498" t="str">
        <f t="shared" si="93"/>
        <v/>
      </c>
      <c r="I2498" t="str">
        <f t="shared" si="92"/>
        <v/>
      </c>
      <c r="J2498" t="str">
        <f t="shared" si="92"/>
        <v/>
      </c>
      <c r="K2498" t="str">
        <f t="shared" si="92"/>
        <v/>
      </c>
    </row>
    <row r="2499" spans="1:11" x14ac:dyDescent="0.2">
      <c r="A2499" s="2">
        <v>23</v>
      </c>
      <c r="B2499" s="2" t="s">
        <v>24</v>
      </c>
      <c r="C2499" s="2">
        <v>49.99</v>
      </c>
      <c r="D2499" s="2" t="s">
        <v>38</v>
      </c>
      <c r="E2499">
        <v>2016</v>
      </c>
      <c r="F2499" t="str">
        <f t="shared" ref="F2499:F2562" si="94">IF(C2499&lt;0,"Loss","Profit")</f>
        <v>Profit</v>
      </c>
      <c r="H2499" t="str">
        <f t="shared" si="93"/>
        <v/>
      </c>
      <c r="I2499" t="str">
        <f t="shared" si="92"/>
        <v/>
      </c>
      <c r="J2499" t="str">
        <f t="shared" si="92"/>
        <v/>
      </c>
      <c r="K2499" t="str">
        <f t="shared" si="92"/>
        <v/>
      </c>
    </row>
    <row r="2500" spans="1:11" x14ac:dyDescent="0.2">
      <c r="A2500" s="2">
        <v>38</v>
      </c>
      <c r="B2500" s="2" t="s">
        <v>24</v>
      </c>
      <c r="C2500" s="2">
        <v>-166.95</v>
      </c>
      <c r="D2500" s="2" t="s">
        <v>38</v>
      </c>
      <c r="E2500">
        <v>2016</v>
      </c>
      <c r="F2500" t="str">
        <f t="shared" si="94"/>
        <v>Loss</v>
      </c>
      <c r="H2500" t="str">
        <f t="shared" si="93"/>
        <v/>
      </c>
      <c r="I2500" t="str">
        <f t="shared" si="92"/>
        <v/>
      </c>
      <c r="J2500" t="str">
        <f t="shared" si="92"/>
        <v/>
      </c>
      <c r="K2500" t="str">
        <f t="shared" si="92"/>
        <v/>
      </c>
    </row>
    <row r="2501" spans="1:11" x14ac:dyDescent="0.2">
      <c r="A2501" s="2">
        <v>31</v>
      </c>
      <c r="B2501" s="2" t="s">
        <v>45</v>
      </c>
      <c r="C2501" s="2">
        <v>-185.01</v>
      </c>
      <c r="D2501" s="2" t="s">
        <v>66</v>
      </c>
      <c r="E2501">
        <v>2016</v>
      </c>
      <c r="F2501" t="str">
        <f t="shared" si="94"/>
        <v>Loss</v>
      </c>
      <c r="H2501" t="str">
        <f t="shared" si="93"/>
        <v/>
      </c>
      <c r="I2501" t="str">
        <f t="shared" si="92"/>
        <v/>
      </c>
      <c r="J2501" t="str">
        <f t="shared" si="92"/>
        <v/>
      </c>
      <c r="K2501" t="str">
        <f t="shared" si="92"/>
        <v/>
      </c>
    </row>
    <row r="2502" spans="1:11" x14ac:dyDescent="0.2">
      <c r="A2502" s="2">
        <v>25</v>
      </c>
      <c r="B2502" s="2" t="s">
        <v>24</v>
      </c>
      <c r="C2502" s="2">
        <v>440.11</v>
      </c>
      <c r="D2502" s="2" t="s">
        <v>29</v>
      </c>
      <c r="E2502">
        <v>2016</v>
      </c>
      <c r="F2502" t="str">
        <f t="shared" si="94"/>
        <v>Profit</v>
      </c>
      <c r="H2502" t="str">
        <f t="shared" si="93"/>
        <v/>
      </c>
      <c r="I2502" t="str">
        <f t="shared" si="93"/>
        <v/>
      </c>
      <c r="J2502" t="str">
        <f t="shared" si="93"/>
        <v/>
      </c>
      <c r="K2502" t="str">
        <f t="shared" si="93"/>
        <v/>
      </c>
    </row>
    <row r="2503" spans="1:11" x14ac:dyDescent="0.2">
      <c r="A2503" s="2">
        <v>12</v>
      </c>
      <c r="B2503" s="2" t="s">
        <v>24</v>
      </c>
      <c r="C2503" s="2">
        <v>-30.83</v>
      </c>
      <c r="D2503" s="2" t="s">
        <v>29</v>
      </c>
      <c r="E2503">
        <v>2016</v>
      </c>
      <c r="F2503" t="str">
        <f t="shared" si="94"/>
        <v>Loss</v>
      </c>
      <c r="H2503" t="str">
        <f t="shared" si="93"/>
        <v/>
      </c>
      <c r="I2503" t="str">
        <f t="shared" si="93"/>
        <v/>
      </c>
      <c r="J2503" t="str">
        <f t="shared" si="93"/>
        <v/>
      </c>
      <c r="K2503" t="str">
        <f t="shared" si="93"/>
        <v/>
      </c>
    </row>
    <row r="2504" spans="1:11" x14ac:dyDescent="0.2">
      <c r="A2504" s="2">
        <v>46</v>
      </c>
      <c r="B2504" s="2" t="s">
        <v>31</v>
      </c>
      <c r="C2504" s="2">
        <v>-66.58</v>
      </c>
      <c r="D2504" s="2" t="s">
        <v>29</v>
      </c>
      <c r="E2504">
        <v>2016</v>
      </c>
      <c r="F2504" t="str">
        <f t="shared" si="94"/>
        <v>Loss</v>
      </c>
      <c r="H2504" t="str">
        <f t="shared" si="93"/>
        <v/>
      </c>
      <c r="I2504" t="str">
        <f t="shared" si="93"/>
        <v/>
      </c>
      <c r="J2504" t="str">
        <f t="shared" si="93"/>
        <v/>
      </c>
      <c r="K2504" t="str">
        <f t="shared" si="93"/>
        <v/>
      </c>
    </row>
    <row r="2505" spans="1:11" x14ac:dyDescent="0.2">
      <c r="A2505" s="2">
        <v>25</v>
      </c>
      <c r="B2505" s="2" t="s">
        <v>31</v>
      </c>
      <c r="C2505" s="2">
        <v>389.41</v>
      </c>
      <c r="D2505" s="2" t="s">
        <v>29</v>
      </c>
      <c r="E2505">
        <v>2016</v>
      </c>
      <c r="F2505" t="str">
        <f t="shared" si="94"/>
        <v>Profit</v>
      </c>
      <c r="H2505" t="str">
        <f t="shared" si="93"/>
        <v/>
      </c>
      <c r="I2505" t="str">
        <f t="shared" si="93"/>
        <v/>
      </c>
      <c r="J2505" t="str">
        <f t="shared" si="93"/>
        <v/>
      </c>
      <c r="K2505" t="str">
        <f t="shared" si="93"/>
        <v/>
      </c>
    </row>
    <row r="2506" spans="1:11" x14ac:dyDescent="0.2">
      <c r="A2506" s="2">
        <v>34</v>
      </c>
      <c r="B2506" s="2" t="s">
        <v>24</v>
      </c>
      <c r="C2506" s="2">
        <v>-183.93</v>
      </c>
      <c r="D2506" s="2" t="s">
        <v>29</v>
      </c>
      <c r="E2506">
        <v>2016</v>
      </c>
      <c r="F2506" t="str">
        <f t="shared" si="94"/>
        <v>Loss</v>
      </c>
      <c r="H2506" t="str">
        <f t="shared" si="93"/>
        <v/>
      </c>
      <c r="I2506" t="str">
        <f t="shared" si="93"/>
        <v/>
      </c>
      <c r="J2506" t="str">
        <f t="shared" si="93"/>
        <v/>
      </c>
      <c r="K2506" t="str">
        <f t="shared" si="93"/>
        <v/>
      </c>
    </row>
    <row r="2507" spans="1:11" x14ac:dyDescent="0.2">
      <c r="A2507" s="2">
        <v>32</v>
      </c>
      <c r="B2507" s="2" t="s">
        <v>24</v>
      </c>
      <c r="C2507" s="2">
        <v>-180.4</v>
      </c>
      <c r="D2507" s="2" t="s">
        <v>29</v>
      </c>
      <c r="E2507">
        <v>2016</v>
      </c>
      <c r="F2507" t="str">
        <f t="shared" si="94"/>
        <v>Loss</v>
      </c>
      <c r="H2507" t="str">
        <f t="shared" si="93"/>
        <v/>
      </c>
      <c r="I2507" t="str">
        <f t="shared" si="93"/>
        <v/>
      </c>
      <c r="J2507" t="str">
        <f t="shared" si="93"/>
        <v/>
      </c>
      <c r="K2507" t="str">
        <f t="shared" si="93"/>
        <v/>
      </c>
    </row>
    <row r="2508" spans="1:11" x14ac:dyDescent="0.2">
      <c r="A2508" s="2">
        <v>21</v>
      </c>
      <c r="B2508" s="2" t="s">
        <v>24</v>
      </c>
      <c r="C2508" s="2">
        <v>2142.6799999999998</v>
      </c>
      <c r="D2508" s="2" t="s">
        <v>38</v>
      </c>
      <c r="E2508">
        <v>2016</v>
      </c>
      <c r="F2508" t="str">
        <f t="shared" si="94"/>
        <v>Profit</v>
      </c>
      <c r="H2508" t="str">
        <f t="shared" si="93"/>
        <v/>
      </c>
      <c r="I2508" t="str">
        <f t="shared" si="93"/>
        <v/>
      </c>
      <c r="J2508" t="str">
        <f t="shared" si="93"/>
        <v/>
      </c>
      <c r="K2508" t="str">
        <f t="shared" si="93"/>
        <v/>
      </c>
    </row>
    <row r="2509" spans="1:11" x14ac:dyDescent="0.2">
      <c r="A2509" s="2">
        <v>7</v>
      </c>
      <c r="B2509" s="2" t="s">
        <v>24</v>
      </c>
      <c r="C2509" s="2">
        <v>-50.66</v>
      </c>
      <c r="D2509" s="2" t="s">
        <v>66</v>
      </c>
      <c r="E2509">
        <v>2016</v>
      </c>
      <c r="F2509" t="str">
        <f t="shared" si="94"/>
        <v>Loss</v>
      </c>
      <c r="H2509" t="str">
        <f t="shared" si="93"/>
        <v/>
      </c>
      <c r="I2509" t="str">
        <f t="shared" si="92"/>
        <v/>
      </c>
      <c r="J2509" t="str">
        <f t="shared" si="92"/>
        <v/>
      </c>
      <c r="K2509" t="str">
        <f t="shared" si="92"/>
        <v/>
      </c>
    </row>
    <row r="2510" spans="1:11" x14ac:dyDescent="0.2">
      <c r="A2510" s="2">
        <v>38</v>
      </c>
      <c r="B2510" s="2" t="s">
        <v>45</v>
      </c>
      <c r="C2510" s="2">
        <v>-118.85</v>
      </c>
      <c r="D2510" s="2" t="s">
        <v>22</v>
      </c>
      <c r="E2510">
        <v>2016</v>
      </c>
      <c r="F2510" t="str">
        <f t="shared" si="94"/>
        <v>Loss</v>
      </c>
      <c r="H2510" t="str">
        <f t="shared" si="93"/>
        <v/>
      </c>
      <c r="I2510" t="str">
        <f t="shared" si="92"/>
        <v/>
      </c>
      <c r="J2510" t="str">
        <f t="shared" si="92"/>
        <v/>
      </c>
      <c r="K2510" t="str">
        <f t="shared" si="92"/>
        <v/>
      </c>
    </row>
    <row r="2511" spans="1:11" x14ac:dyDescent="0.2">
      <c r="A2511" s="2">
        <v>24</v>
      </c>
      <c r="B2511" s="2" t="s">
        <v>24</v>
      </c>
      <c r="C2511" s="2">
        <v>-2.98</v>
      </c>
      <c r="D2511" s="2" t="s">
        <v>22</v>
      </c>
      <c r="E2511">
        <v>2016</v>
      </c>
      <c r="F2511" t="str">
        <f t="shared" si="94"/>
        <v>Loss</v>
      </c>
      <c r="H2511" t="str">
        <f t="shared" si="93"/>
        <v/>
      </c>
      <c r="I2511" t="str">
        <f t="shared" si="92"/>
        <v/>
      </c>
      <c r="J2511" t="str">
        <f t="shared" si="92"/>
        <v/>
      </c>
      <c r="K2511" t="str">
        <f t="shared" si="92"/>
        <v/>
      </c>
    </row>
    <row r="2512" spans="1:11" x14ac:dyDescent="0.2">
      <c r="A2512" s="2">
        <v>47</v>
      </c>
      <c r="B2512" s="2" t="s">
        <v>24</v>
      </c>
      <c r="C2512" s="2">
        <v>43.51</v>
      </c>
      <c r="D2512" s="2" t="s">
        <v>22</v>
      </c>
      <c r="E2512">
        <v>2016</v>
      </c>
      <c r="F2512" t="str">
        <f t="shared" si="94"/>
        <v>Profit</v>
      </c>
      <c r="H2512" t="str">
        <f t="shared" si="93"/>
        <v/>
      </c>
      <c r="I2512" t="str">
        <f t="shared" si="92"/>
        <v/>
      </c>
      <c r="J2512" t="str">
        <f t="shared" si="92"/>
        <v/>
      </c>
      <c r="K2512" t="str">
        <f t="shared" si="92"/>
        <v/>
      </c>
    </row>
    <row r="2513" spans="1:11" x14ac:dyDescent="0.2">
      <c r="A2513" s="2">
        <v>17</v>
      </c>
      <c r="B2513" s="2" t="s">
        <v>24</v>
      </c>
      <c r="C2513" s="2">
        <v>3.78</v>
      </c>
      <c r="D2513" s="2" t="s">
        <v>22</v>
      </c>
      <c r="E2513">
        <v>2016</v>
      </c>
      <c r="F2513" t="str">
        <f t="shared" si="94"/>
        <v>Profit</v>
      </c>
      <c r="H2513" t="str">
        <f t="shared" si="93"/>
        <v/>
      </c>
      <c r="I2513" t="str">
        <f t="shared" si="92"/>
        <v/>
      </c>
      <c r="J2513" t="str">
        <f t="shared" si="92"/>
        <v/>
      </c>
      <c r="K2513" t="str">
        <f t="shared" si="92"/>
        <v/>
      </c>
    </row>
    <row r="2514" spans="1:11" x14ac:dyDescent="0.2">
      <c r="A2514" s="2">
        <v>41</v>
      </c>
      <c r="B2514" s="2" t="s">
        <v>31</v>
      </c>
      <c r="C2514" s="2">
        <v>547.73</v>
      </c>
      <c r="D2514" s="2" t="s">
        <v>29</v>
      </c>
      <c r="E2514">
        <v>2016</v>
      </c>
      <c r="F2514" t="str">
        <f t="shared" si="94"/>
        <v>Profit</v>
      </c>
      <c r="H2514" t="str">
        <f t="shared" si="93"/>
        <v/>
      </c>
      <c r="I2514" t="str">
        <f t="shared" si="92"/>
        <v/>
      </c>
      <c r="J2514" t="str">
        <f t="shared" si="92"/>
        <v/>
      </c>
      <c r="K2514" t="str">
        <f t="shared" si="92"/>
        <v/>
      </c>
    </row>
    <row r="2515" spans="1:11" x14ac:dyDescent="0.2">
      <c r="A2515" s="2">
        <v>3</v>
      </c>
      <c r="B2515" s="2" t="s">
        <v>24</v>
      </c>
      <c r="C2515" s="2">
        <v>-5.96</v>
      </c>
      <c r="D2515" s="2" t="s">
        <v>29</v>
      </c>
      <c r="E2515">
        <v>2016</v>
      </c>
      <c r="F2515" t="str">
        <f t="shared" si="94"/>
        <v>Loss</v>
      </c>
      <c r="H2515" t="str">
        <f t="shared" si="93"/>
        <v/>
      </c>
      <c r="I2515" t="str">
        <f t="shared" si="93"/>
        <v/>
      </c>
      <c r="J2515" t="str">
        <f t="shared" si="93"/>
        <v/>
      </c>
      <c r="K2515" t="str">
        <f t="shared" si="93"/>
        <v/>
      </c>
    </row>
    <row r="2516" spans="1:11" x14ac:dyDescent="0.2">
      <c r="A2516" s="2">
        <v>35</v>
      </c>
      <c r="B2516" s="2" t="s">
        <v>24</v>
      </c>
      <c r="C2516" s="2">
        <v>-85.91</v>
      </c>
      <c r="D2516" s="2" t="s">
        <v>29</v>
      </c>
      <c r="E2516">
        <v>2016</v>
      </c>
      <c r="F2516" t="str">
        <f t="shared" si="94"/>
        <v>Loss</v>
      </c>
      <c r="H2516" t="str">
        <f t="shared" ref="H2516:K2579" si="95">IF($D2516=H$1,IF($B2516="Technology",IF($A2516&lt;11,$F2516,""),""),"")</f>
        <v/>
      </c>
      <c r="I2516" t="str">
        <f t="shared" si="95"/>
        <v/>
      </c>
      <c r="J2516" t="str">
        <f t="shared" si="95"/>
        <v/>
      </c>
      <c r="K2516" t="str">
        <f t="shared" si="95"/>
        <v/>
      </c>
    </row>
    <row r="2517" spans="1:11" x14ac:dyDescent="0.2">
      <c r="A2517" s="2">
        <v>19</v>
      </c>
      <c r="B2517" s="2" t="s">
        <v>45</v>
      </c>
      <c r="C2517" s="2">
        <v>-621.04999999999995</v>
      </c>
      <c r="D2517" s="2" t="s">
        <v>29</v>
      </c>
      <c r="E2517">
        <v>2016</v>
      </c>
      <c r="F2517" t="str">
        <f t="shared" si="94"/>
        <v>Loss</v>
      </c>
      <c r="H2517" t="str">
        <f t="shared" si="95"/>
        <v/>
      </c>
      <c r="I2517" t="str">
        <f t="shared" si="95"/>
        <v/>
      </c>
      <c r="J2517" t="str">
        <f t="shared" si="95"/>
        <v/>
      </c>
      <c r="K2517" t="str">
        <f t="shared" si="95"/>
        <v/>
      </c>
    </row>
    <row r="2518" spans="1:11" x14ac:dyDescent="0.2">
      <c r="A2518" s="2">
        <v>28</v>
      </c>
      <c r="B2518" s="2" t="s">
        <v>31</v>
      </c>
      <c r="C2518" s="2">
        <v>150.94</v>
      </c>
      <c r="D2518" s="2" t="s">
        <v>29</v>
      </c>
      <c r="E2518">
        <v>2016</v>
      </c>
      <c r="F2518" t="str">
        <f t="shared" si="94"/>
        <v>Profit</v>
      </c>
      <c r="H2518" t="str">
        <f t="shared" si="95"/>
        <v/>
      </c>
      <c r="I2518" t="str">
        <f t="shared" si="95"/>
        <v/>
      </c>
      <c r="J2518" t="str">
        <f t="shared" si="95"/>
        <v/>
      </c>
      <c r="K2518" t="str">
        <f t="shared" si="95"/>
        <v/>
      </c>
    </row>
    <row r="2519" spans="1:11" x14ac:dyDescent="0.2">
      <c r="A2519" s="2">
        <v>23</v>
      </c>
      <c r="B2519" s="2" t="s">
        <v>45</v>
      </c>
      <c r="C2519" s="2">
        <v>1546.65</v>
      </c>
      <c r="D2519" s="2" t="s">
        <v>38</v>
      </c>
      <c r="E2519">
        <v>2016</v>
      </c>
      <c r="F2519" t="str">
        <f t="shared" si="94"/>
        <v>Profit</v>
      </c>
      <c r="H2519" t="str">
        <f t="shared" si="95"/>
        <v/>
      </c>
      <c r="I2519" t="str">
        <f t="shared" si="95"/>
        <v/>
      </c>
      <c r="J2519" t="str">
        <f t="shared" si="95"/>
        <v/>
      </c>
      <c r="K2519" t="str">
        <f t="shared" si="95"/>
        <v/>
      </c>
    </row>
    <row r="2520" spans="1:11" x14ac:dyDescent="0.2">
      <c r="A2520" s="2">
        <v>33</v>
      </c>
      <c r="B2520" s="2" t="s">
        <v>31</v>
      </c>
      <c r="C2520" s="2">
        <v>1348.61</v>
      </c>
      <c r="D2520" s="2" t="s">
        <v>38</v>
      </c>
      <c r="E2520">
        <v>2016</v>
      </c>
      <c r="F2520" t="str">
        <f t="shared" si="94"/>
        <v>Profit</v>
      </c>
      <c r="H2520" t="str">
        <f t="shared" si="95"/>
        <v/>
      </c>
      <c r="I2520" t="str">
        <f t="shared" si="95"/>
        <v/>
      </c>
      <c r="J2520" t="str">
        <f t="shared" si="95"/>
        <v/>
      </c>
      <c r="K2520" t="str">
        <f t="shared" si="95"/>
        <v/>
      </c>
    </row>
    <row r="2521" spans="1:11" x14ac:dyDescent="0.2">
      <c r="A2521" s="2">
        <v>47</v>
      </c>
      <c r="B2521" s="2" t="s">
        <v>24</v>
      </c>
      <c r="C2521" s="2">
        <v>273.04000000000002</v>
      </c>
      <c r="D2521" s="2" t="s">
        <v>22</v>
      </c>
      <c r="E2521">
        <v>2016</v>
      </c>
      <c r="F2521" t="str">
        <f t="shared" si="94"/>
        <v>Profit</v>
      </c>
      <c r="H2521" t="str">
        <f t="shared" si="95"/>
        <v/>
      </c>
      <c r="I2521" t="str">
        <f t="shared" si="95"/>
        <v/>
      </c>
      <c r="J2521" t="str">
        <f t="shared" si="95"/>
        <v/>
      </c>
      <c r="K2521" t="str">
        <f t="shared" si="95"/>
        <v/>
      </c>
    </row>
    <row r="2522" spans="1:11" x14ac:dyDescent="0.2">
      <c r="A2522" s="2">
        <v>6</v>
      </c>
      <c r="B2522" s="2" t="s">
        <v>31</v>
      </c>
      <c r="C2522" s="2">
        <v>-296.27999999999997</v>
      </c>
      <c r="D2522" s="2" t="s">
        <v>29</v>
      </c>
      <c r="E2522">
        <v>2016</v>
      </c>
      <c r="F2522" t="str">
        <f t="shared" si="94"/>
        <v>Loss</v>
      </c>
      <c r="H2522" t="str">
        <f t="shared" si="95"/>
        <v/>
      </c>
      <c r="I2522" t="str">
        <f t="shared" si="95"/>
        <v>Loss</v>
      </c>
      <c r="J2522" t="str">
        <f t="shared" si="95"/>
        <v/>
      </c>
      <c r="K2522" t="str">
        <f t="shared" si="95"/>
        <v/>
      </c>
    </row>
    <row r="2523" spans="1:11" x14ac:dyDescent="0.2">
      <c r="A2523" s="2">
        <v>43</v>
      </c>
      <c r="B2523" s="2" t="s">
        <v>31</v>
      </c>
      <c r="C2523" s="2">
        <v>1841.86</v>
      </c>
      <c r="D2523" s="2" t="s">
        <v>38</v>
      </c>
      <c r="E2523">
        <v>2016</v>
      </c>
      <c r="F2523" t="str">
        <f t="shared" si="94"/>
        <v>Profit</v>
      </c>
      <c r="H2523" t="str">
        <f t="shared" si="95"/>
        <v/>
      </c>
      <c r="I2523" t="str">
        <f t="shared" si="95"/>
        <v/>
      </c>
      <c r="J2523" t="str">
        <f t="shared" si="95"/>
        <v/>
      </c>
      <c r="K2523" t="str">
        <f t="shared" si="95"/>
        <v/>
      </c>
    </row>
    <row r="2524" spans="1:11" x14ac:dyDescent="0.2">
      <c r="A2524" s="2">
        <v>40</v>
      </c>
      <c r="B2524" s="2" t="s">
        <v>24</v>
      </c>
      <c r="C2524" s="2">
        <v>-129.31</v>
      </c>
      <c r="D2524" s="2" t="s">
        <v>29</v>
      </c>
      <c r="E2524">
        <v>2016</v>
      </c>
      <c r="F2524" t="str">
        <f t="shared" si="94"/>
        <v>Loss</v>
      </c>
      <c r="H2524" t="str">
        <f t="shared" si="95"/>
        <v/>
      </c>
      <c r="I2524" t="str">
        <f t="shared" si="95"/>
        <v/>
      </c>
      <c r="J2524" t="str">
        <f t="shared" si="95"/>
        <v/>
      </c>
      <c r="K2524" t="str">
        <f t="shared" si="95"/>
        <v/>
      </c>
    </row>
    <row r="2525" spans="1:11" x14ac:dyDescent="0.2">
      <c r="A2525" s="2">
        <v>23</v>
      </c>
      <c r="B2525" s="2" t="s">
        <v>24</v>
      </c>
      <c r="C2525" s="2">
        <v>29.57</v>
      </c>
      <c r="D2525" s="2" t="s">
        <v>29</v>
      </c>
      <c r="E2525">
        <v>2016</v>
      </c>
      <c r="F2525" t="str">
        <f t="shared" si="94"/>
        <v>Profit</v>
      </c>
      <c r="H2525" t="str">
        <f t="shared" si="95"/>
        <v/>
      </c>
      <c r="I2525" t="str">
        <f t="shared" si="95"/>
        <v/>
      </c>
      <c r="J2525" t="str">
        <f t="shared" si="95"/>
        <v/>
      </c>
      <c r="K2525" t="str">
        <f t="shared" si="95"/>
        <v/>
      </c>
    </row>
    <row r="2526" spans="1:11" x14ac:dyDescent="0.2">
      <c r="A2526" s="2">
        <v>37</v>
      </c>
      <c r="B2526" s="2" t="s">
        <v>24</v>
      </c>
      <c r="C2526" s="2">
        <v>424</v>
      </c>
      <c r="D2526" s="2" t="s">
        <v>29</v>
      </c>
      <c r="E2526">
        <v>2016</v>
      </c>
      <c r="F2526" t="str">
        <f t="shared" si="94"/>
        <v>Profit</v>
      </c>
      <c r="H2526" t="str">
        <f t="shared" si="95"/>
        <v/>
      </c>
      <c r="I2526" t="str">
        <f t="shared" si="95"/>
        <v/>
      </c>
      <c r="J2526" t="str">
        <f t="shared" si="95"/>
        <v/>
      </c>
      <c r="K2526" t="str">
        <f t="shared" si="95"/>
        <v/>
      </c>
    </row>
    <row r="2527" spans="1:11" x14ac:dyDescent="0.2">
      <c r="A2527" s="2">
        <v>12</v>
      </c>
      <c r="B2527" s="2" t="s">
        <v>24</v>
      </c>
      <c r="C2527" s="2">
        <v>13.92</v>
      </c>
      <c r="D2527" s="2" t="s">
        <v>29</v>
      </c>
      <c r="E2527">
        <v>2016</v>
      </c>
      <c r="F2527" t="str">
        <f t="shared" si="94"/>
        <v>Profit</v>
      </c>
      <c r="H2527" t="str">
        <f t="shared" si="95"/>
        <v/>
      </c>
      <c r="I2527" t="str">
        <f t="shared" si="95"/>
        <v/>
      </c>
      <c r="J2527" t="str">
        <f t="shared" si="95"/>
        <v/>
      </c>
      <c r="K2527" t="str">
        <f t="shared" si="95"/>
        <v/>
      </c>
    </row>
    <row r="2528" spans="1:11" x14ac:dyDescent="0.2">
      <c r="A2528" s="2">
        <v>19</v>
      </c>
      <c r="B2528" s="2" t="s">
        <v>24</v>
      </c>
      <c r="C2528" s="2">
        <v>7.56</v>
      </c>
      <c r="D2528" s="2" t="s">
        <v>29</v>
      </c>
      <c r="E2528">
        <v>2016</v>
      </c>
      <c r="F2528" t="str">
        <f t="shared" si="94"/>
        <v>Profit</v>
      </c>
      <c r="H2528" t="str">
        <f t="shared" si="95"/>
        <v/>
      </c>
      <c r="I2528" t="str">
        <f t="shared" si="95"/>
        <v/>
      </c>
      <c r="J2528" t="str">
        <f t="shared" si="95"/>
        <v/>
      </c>
      <c r="K2528" t="str">
        <f t="shared" si="95"/>
        <v/>
      </c>
    </row>
    <row r="2529" spans="1:11" x14ac:dyDescent="0.2">
      <c r="A2529" s="2">
        <v>45</v>
      </c>
      <c r="B2529" s="2" t="s">
        <v>24</v>
      </c>
      <c r="C2529" s="2">
        <v>0.56999999999999995</v>
      </c>
      <c r="D2529" s="2" t="s">
        <v>29</v>
      </c>
      <c r="E2529">
        <v>2016</v>
      </c>
      <c r="F2529" t="str">
        <f t="shared" si="94"/>
        <v>Profit</v>
      </c>
      <c r="H2529" t="str">
        <f t="shared" si="95"/>
        <v/>
      </c>
      <c r="I2529" t="str">
        <f t="shared" si="95"/>
        <v/>
      </c>
      <c r="J2529" t="str">
        <f t="shared" si="95"/>
        <v/>
      </c>
      <c r="K2529" t="str">
        <f t="shared" si="95"/>
        <v/>
      </c>
    </row>
    <row r="2530" spans="1:11" x14ac:dyDescent="0.2">
      <c r="A2530" s="2">
        <v>30</v>
      </c>
      <c r="B2530" s="2" t="s">
        <v>24</v>
      </c>
      <c r="C2530" s="2">
        <v>-84.58</v>
      </c>
      <c r="D2530" s="2" t="s">
        <v>29</v>
      </c>
      <c r="E2530">
        <v>2016</v>
      </c>
      <c r="F2530" t="str">
        <f t="shared" si="94"/>
        <v>Loss</v>
      </c>
      <c r="H2530" t="str">
        <f t="shared" si="95"/>
        <v/>
      </c>
      <c r="I2530" t="str">
        <f t="shared" si="95"/>
        <v/>
      </c>
      <c r="J2530" t="str">
        <f t="shared" si="95"/>
        <v/>
      </c>
      <c r="K2530" t="str">
        <f t="shared" si="95"/>
        <v/>
      </c>
    </row>
    <row r="2531" spans="1:11" x14ac:dyDescent="0.2">
      <c r="A2531" s="2">
        <v>47</v>
      </c>
      <c r="B2531" s="2" t="s">
        <v>45</v>
      </c>
      <c r="C2531" s="2">
        <v>640.16</v>
      </c>
      <c r="D2531" s="2" t="s">
        <v>29</v>
      </c>
      <c r="E2531">
        <v>2016</v>
      </c>
      <c r="F2531" t="str">
        <f t="shared" si="94"/>
        <v>Profit</v>
      </c>
      <c r="H2531" t="str">
        <f t="shared" si="95"/>
        <v/>
      </c>
      <c r="I2531" t="str">
        <f t="shared" si="95"/>
        <v/>
      </c>
      <c r="J2531" t="str">
        <f t="shared" si="95"/>
        <v/>
      </c>
      <c r="K2531" t="str">
        <f t="shared" si="95"/>
        <v/>
      </c>
    </row>
    <row r="2532" spans="1:11" x14ac:dyDescent="0.2">
      <c r="A2532" s="2">
        <v>50</v>
      </c>
      <c r="B2532" s="2" t="s">
        <v>24</v>
      </c>
      <c r="C2532" s="2">
        <v>-219.01</v>
      </c>
      <c r="D2532" s="2" t="s">
        <v>29</v>
      </c>
      <c r="E2532">
        <v>2016</v>
      </c>
      <c r="F2532" t="str">
        <f t="shared" si="94"/>
        <v>Loss</v>
      </c>
      <c r="H2532" t="str">
        <f t="shared" si="95"/>
        <v/>
      </c>
      <c r="I2532" t="str">
        <f t="shared" si="95"/>
        <v/>
      </c>
      <c r="J2532" t="str">
        <f t="shared" si="95"/>
        <v/>
      </c>
      <c r="K2532" t="str">
        <f t="shared" si="95"/>
        <v/>
      </c>
    </row>
    <row r="2533" spans="1:11" x14ac:dyDescent="0.2">
      <c r="A2533" s="2">
        <v>17</v>
      </c>
      <c r="B2533" s="2" t="s">
        <v>31</v>
      </c>
      <c r="C2533" s="2">
        <v>247.84</v>
      </c>
      <c r="D2533" s="2" t="s">
        <v>29</v>
      </c>
      <c r="E2533">
        <v>2016</v>
      </c>
      <c r="F2533" t="str">
        <f t="shared" si="94"/>
        <v>Profit</v>
      </c>
      <c r="H2533" t="str">
        <f t="shared" si="95"/>
        <v/>
      </c>
      <c r="I2533" t="str">
        <f t="shared" si="95"/>
        <v/>
      </c>
      <c r="J2533" t="str">
        <f t="shared" si="95"/>
        <v/>
      </c>
      <c r="K2533" t="str">
        <f t="shared" si="95"/>
        <v/>
      </c>
    </row>
    <row r="2534" spans="1:11" x14ac:dyDescent="0.2">
      <c r="A2534" s="2">
        <v>48</v>
      </c>
      <c r="B2534" s="2" t="s">
        <v>24</v>
      </c>
      <c r="C2534" s="2">
        <v>259.98</v>
      </c>
      <c r="D2534" s="2" t="s">
        <v>38</v>
      </c>
      <c r="E2534">
        <v>2016</v>
      </c>
      <c r="F2534" t="str">
        <f t="shared" si="94"/>
        <v>Profit</v>
      </c>
      <c r="H2534" t="str">
        <f t="shared" si="95"/>
        <v/>
      </c>
      <c r="I2534" t="str">
        <f t="shared" si="95"/>
        <v/>
      </c>
      <c r="J2534" t="str">
        <f t="shared" si="95"/>
        <v/>
      </c>
      <c r="K2534" t="str">
        <f t="shared" si="95"/>
        <v/>
      </c>
    </row>
    <row r="2535" spans="1:11" x14ac:dyDescent="0.2">
      <c r="A2535" s="2">
        <v>15</v>
      </c>
      <c r="B2535" s="2" t="s">
        <v>45</v>
      </c>
      <c r="C2535" s="2">
        <v>290.75</v>
      </c>
      <c r="D2535" s="2" t="s">
        <v>29</v>
      </c>
      <c r="E2535">
        <v>2016</v>
      </c>
      <c r="F2535" t="str">
        <f t="shared" si="94"/>
        <v>Profit</v>
      </c>
      <c r="H2535" t="str">
        <f t="shared" si="95"/>
        <v/>
      </c>
      <c r="I2535" t="str">
        <f t="shared" si="95"/>
        <v/>
      </c>
      <c r="J2535" t="str">
        <f t="shared" si="95"/>
        <v/>
      </c>
      <c r="K2535" t="str">
        <f t="shared" si="95"/>
        <v/>
      </c>
    </row>
    <row r="2536" spans="1:11" x14ac:dyDescent="0.2">
      <c r="A2536" s="2">
        <v>7</v>
      </c>
      <c r="B2536" s="2" t="s">
        <v>24</v>
      </c>
      <c r="C2536" s="2">
        <v>16.22</v>
      </c>
      <c r="D2536" s="2" t="s">
        <v>29</v>
      </c>
      <c r="E2536">
        <v>2016</v>
      </c>
      <c r="F2536" t="str">
        <f t="shared" si="94"/>
        <v>Profit</v>
      </c>
      <c r="H2536" t="str">
        <f t="shared" si="95"/>
        <v/>
      </c>
      <c r="I2536" t="str">
        <f t="shared" si="95"/>
        <v/>
      </c>
      <c r="J2536" t="str">
        <f t="shared" si="95"/>
        <v/>
      </c>
      <c r="K2536" t="str">
        <f t="shared" si="95"/>
        <v/>
      </c>
    </row>
    <row r="2537" spans="1:11" x14ac:dyDescent="0.2">
      <c r="A2537" s="2">
        <v>46</v>
      </c>
      <c r="B2537" s="2" t="s">
        <v>24</v>
      </c>
      <c r="C2537" s="2">
        <v>-48.72</v>
      </c>
      <c r="D2537" s="2" t="s">
        <v>29</v>
      </c>
      <c r="E2537">
        <v>2016</v>
      </c>
      <c r="F2537" t="str">
        <f t="shared" si="94"/>
        <v>Loss</v>
      </c>
      <c r="H2537" t="str">
        <f t="shared" si="95"/>
        <v/>
      </c>
      <c r="I2537" t="str">
        <f t="shared" si="95"/>
        <v/>
      </c>
      <c r="J2537" t="str">
        <f t="shared" si="95"/>
        <v/>
      </c>
      <c r="K2537" t="str">
        <f t="shared" si="95"/>
        <v/>
      </c>
    </row>
    <row r="2538" spans="1:11" x14ac:dyDescent="0.2">
      <c r="A2538" s="2">
        <v>6</v>
      </c>
      <c r="B2538" s="2" t="s">
        <v>24</v>
      </c>
      <c r="C2538" s="2">
        <v>51.16</v>
      </c>
      <c r="D2538" s="2" t="s">
        <v>38</v>
      </c>
      <c r="E2538">
        <v>2016</v>
      </c>
      <c r="F2538" t="str">
        <f t="shared" si="94"/>
        <v>Profit</v>
      </c>
      <c r="H2538" t="str">
        <f t="shared" si="95"/>
        <v/>
      </c>
      <c r="I2538" t="str">
        <f t="shared" si="95"/>
        <v/>
      </c>
      <c r="J2538" t="str">
        <f t="shared" si="95"/>
        <v/>
      </c>
      <c r="K2538" t="str">
        <f t="shared" si="95"/>
        <v/>
      </c>
    </row>
    <row r="2539" spans="1:11" x14ac:dyDescent="0.2">
      <c r="A2539" s="2">
        <v>25</v>
      </c>
      <c r="B2539" s="2" t="s">
        <v>24</v>
      </c>
      <c r="C2539" s="2">
        <v>-63.09</v>
      </c>
      <c r="D2539" s="2" t="s">
        <v>38</v>
      </c>
      <c r="E2539">
        <v>2016</v>
      </c>
      <c r="F2539" t="str">
        <f t="shared" si="94"/>
        <v>Loss</v>
      </c>
      <c r="H2539" t="str">
        <f t="shared" si="95"/>
        <v/>
      </c>
      <c r="I2539" t="str">
        <f t="shared" si="95"/>
        <v/>
      </c>
      <c r="J2539" t="str">
        <f t="shared" si="95"/>
        <v/>
      </c>
      <c r="K2539" t="str">
        <f t="shared" si="95"/>
        <v/>
      </c>
    </row>
    <row r="2540" spans="1:11" x14ac:dyDescent="0.2">
      <c r="A2540" s="2">
        <v>38</v>
      </c>
      <c r="B2540" s="2" t="s">
        <v>24</v>
      </c>
      <c r="C2540" s="2">
        <v>30.43</v>
      </c>
      <c r="D2540" s="2" t="s">
        <v>38</v>
      </c>
      <c r="E2540">
        <v>2016</v>
      </c>
      <c r="F2540" t="str">
        <f t="shared" si="94"/>
        <v>Profit</v>
      </c>
      <c r="H2540" t="str">
        <f t="shared" si="95"/>
        <v/>
      </c>
      <c r="I2540" t="str">
        <f t="shared" si="95"/>
        <v/>
      </c>
      <c r="J2540" t="str">
        <f t="shared" si="95"/>
        <v/>
      </c>
      <c r="K2540" t="str">
        <f t="shared" si="95"/>
        <v/>
      </c>
    </row>
    <row r="2541" spans="1:11" x14ac:dyDescent="0.2">
      <c r="A2541" s="2">
        <v>43</v>
      </c>
      <c r="B2541" s="2" t="s">
        <v>24</v>
      </c>
      <c r="C2541" s="2">
        <v>218.66</v>
      </c>
      <c r="D2541" s="2" t="s">
        <v>29</v>
      </c>
      <c r="E2541">
        <v>2016</v>
      </c>
      <c r="F2541" t="str">
        <f t="shared" si="94"/>
        <v>Profit</v>
      </c>
      <c r="H2541" t="str">
        <f t="shared" si="95"/>
        <v/>
      </c>
      <c r="I2541" t="str">
        <f t="shared" si="95"/>
        <v/>
      </c>
      <c r="J2541" t="str">
        <f t="shared" si="95"/>
        <v/>
      </c>
      <c r="K2541" t="str">
        <f t="shared" si="95"/>
        <v/>
      </c>
    </row>
    <row r="2542" spans="1:11" x14ac:dyDescent="0.2">
      <c r="A2542" s="2">
        <v>38</v>
      </c>
      <c r="B2542" s="2" t="s">
        <v>45</v>
      </c>
      <c r="C2542" s="2">
        <v>67.3</v>
      </c>
      <c r="D2542" s="2" t="s">
        <v>29</v>
      </c>
      <c r="E2542">
        <v>2016</v>
      </c>
      <c r="F2542" t="str">
        <f t="shared" si="94"/>
        <v>Profit</v>
      </c>
      <c r="H2542" t="str">
        <f t="shared" si="95"/>
        <v/>
      </c>
      <c r="I2542" t="str">
        <f t="shared" si="95"/>
        <v/>
      </c>
      <c r="J2542" t="str">
        <f t="shared" si="95"/>
        <v/>
      </c>
      <c r="K2542" t="str">
        <f t="shared" si="95"/>
        <v/>
      </c>
    </row>
    <row r="2543" spans="1:11" x14ac:dyDescent="0.2">
      <c r="A2543" s="2">
        <v>39</v>
      </c>
      <c r="B2543" s="2" t="s">
        <v>31</v>
      </c>
      <c r="C2543" s="2">
        <v>2477.7199999999998</v>
      </c>
      <c r="D2543" s="2" t="s">
        <v>29</v>
      </c>
      <c r="E2543">
        <v>2016</v>
      </c>
      <c r="F2543" t="str">
        <f t="shared" si="94"/>
        <v>Profit</v>
      </c>
      <c r="H2543" t="str">
        <f t="shared" si="95"/>
        <v/>
      </c>
      <c r="I2543" t="str">
        <f t="shared" si="95"/>
        <v/>
      </c>
      <c r="J2543" t="str">
        <f t="shared" si="95"/>
        <v/>
      </c>
      <c r="K2543" t="str">
        <f t="shared" si="95"/>
        <v/>
      </c>
    </row>
    <row r="2544" spans="1:11" x14ac:dyDescent="0.2">
      <c r="A2544" s="2">
        <v>18</v>
      </c>
      <c r="B2544" s="2" t="s">
        <v>24</v>
      </c>
      <c r="C2544" s="2">
        <v>-18.079999999999998</v>
      </c>
      <c r="D2544" s="2" t="s">
        <v>38</v>
      </c>
      <c r="E2544">
        <v>2016</v>
      </c>
      <c r="F2544" t="str">
        <f t="shared" si="94"/>
        <v>Loss</v>
      </c>
      <c r="H2544" t="str">
        <f t="shared" si="95"/>
        <v/>
      </c>
      <c r="I2544" t="str">
        <f t="shared" si="95"/>
        <v/>
      </c>
      <c r="J2544" t="str">
        <f t="shared" si="95"/>
        <v/>
      </c>
      <c r="K2544" t="str">
        <f t="shared" si="95"/>
        <v/>
      </c>
    </row>
    <row r="2545" spans="1:11" x14ac:dyDescent="0.2">
      <c r="A2545" s="2">
        <v>41</v>
      </c>
      <c r="B2545" s="2" t="s">
        <v>24</v>
      </c>
      <c r="C2545" s="2">
        <v>89.5</v>
      </c>
      <c r="D2545" s="2" t="s">
        <v>38</v>
      </c>
      <c r="E2545">
        <v>2016</v>
      </c>
      <c r="F2545" t="str">
        <f t="shared" si="94"/>
        <v>Profit</v>
      </c>
      <c r="H2545" t="str">
        <f t="shared" si="95"/>
        <v/>
      </c>
      <c r="I2545" t="str">
        <f t="shared" si="95"/>
        <v/>
      </c>
      <c r="J2545" t="str">
        <f t="shared" si="95"/>
        <v/>
      </c>
      <c r="K2545" t="str">
        <f t="shared" si="95"/>
        <v/>
      </c>
    </row>
    <row r="2546" spans="1:11" x14ac:dyDescent="0.2">
      <c r="A2546" s="2">
        <v>1</v>
      </c>
      <c r="B2546" s="2" t="s">
        <v>24</v>
      </c>
      <c r="C2546" s="2">
        <v>-10.67</v>
      </c>
      <c r="D2546" s="2" t="s">
        <v>66</v>
      </c>
      <c r="E2546">
        <v>2016</v>
      </c>
      <c r="F2546" t="str">
        <f t="shared" si="94"/>
        <v>Loss</v>
      </c>
      <c r="H2546" t="str">
        <f t="shared" si="95"/>
        <v/>
      </c>
      <c r="I2546" t="str">
        <f t="shared" si="95"/>
        <v/>
      </c>
      <c r="J2546" t="str">
        <f t="shared" si="95"/>
        <v/>
      </c>
      <c r="K2546" t="str">
        <f t="shared" si="95"/>
        <v/>
      </c>
    </row>
    <row r="2547" spans="1:11" x14ac:dyDescent="0.2">
      <c r="A2547" s="2">
        <v>42</v>
      </c>
      <c r="B2547" s="2" t="s">
        <v>24</v>
      </c>
      <c r="C2547" s="2">
        <v>166.88</v>
      </c>
      <c r="D2547" s="2" t="s">
        <v>66</v>
      </c>
      <c r="E2547">
        <v>2016</v>
      </c>
      <c r="F2547" t="str">
        <f t="shared" si="94"/>
        <v>Profit</v>
      </c>
      <c r="H2547" t="str">
        <f t="shared" si="95"/>
        <v/>
      </c>
      <c r="I2547" t="str">
        <f t="shared" si="95"/>
        <v/>
      </c>
      <c r="J2547" t="str">
        <f t="shared" si="95"/>
        <v/>
      </c>
      <c r="K2547" t="str">
        <f t="shared" si="95"/>
        <v/>
      </c>
    </row>
    <row r="2548" spans="1:11" x14ac:dyDescent="0.2">
      <c r="A2548" s="2">
        <v>40</v>
      </c>
      <c r="B2548" s="2" t="s">
        <v>24</v>
      </c>
      <c r="C2548" s="2">
        <v>-37.049999999999997</v>
      </c>
      <c r="D2548" s="2" t="s">
        <v>29</v>
      </c>
      <c r="E2548">
        <v>2016</v>
      </c>
      <c r="F2548" t="str">
        <f t="shared" si="94"/>
        <v>Loss</v>
      </c>
      <c r="H2548" t="str">
        <f t="shared" si="95"/>
        <v/>
      </c>
      <c r="I2548" t="str">
        <f t="shared" si="95"/>
        <v/>
      </c>
      <c r="J2548" t="str">
        <f t="shared" si="95"/>
        <v/>
      </c>
      <c r="K2548" t="str">
        <f t="shared" si="95"/>
        <v/>
      </c>
    </row>
    <row r="2549" spans="1:11" x14ac:dyDescent="0.2">
      <c r="A2549" s="2">
        <v>16</v>
      </c>
      <c r="B2549" s="2" t="s">
        <v>24</v>
      </c>
      <c r="C2549" s="2">
        <v>-15.01</v>
      </c>
      <c r="D2549" s="2" t="s">
        <v>29</v>
      </c>
      <c r="E2549">
        <v>2016</v>
      </c>
      <c r="F2549" t="str">
        <f t="shared" si="94"/>
        <v>Loss</v>
      </c>
      <c r="H2549" t="str">
        <f t="shared" si="95"/>
        <v/>
      </c>
      <c r="I2549" t="str">
        <f t="shared" si="95"/>
        <v/>
      </c>
      <c r="J2549" t="str">
        <f t="shared" si="95"/>
        <v/>
      </c>
      <c r="K2549" t="str">
        <f t="shared" si="95"/>
        <v/>
      </c>
    </row>
    <row r="2550" spans="1:11" x14ac:dyDescent="0.2">
      <c r="A2550" s="2">
        <v>39</v>
      </c>
      <c r="B2550" s="2" t="s">
        <v>24</v>
      </c>
      <c r="C2550" s="2">
        <v>701.57</v>
      </c>
      <c r="D2550" s="2" t="s">
        <v>29</v>
      </c>
      <c r="E2550">
        <v>2016</v>
      </c>
      <c r="F2550" t="str">
        <f t="shared" si="94"/>
        <v>Profit</v>
      </c>
      <c r="H2550" t="str">
        <f t="shared" si="95"/>
        <v/>
      </c>
      <c r="I2550" t="str">
        <f t="shared" si="95"/>
        <v/>
      </c>
      <c r="J2550" t="str">
        <f t="shared" si="95"/>
        <v/>
      </c>
      <c r="K2550" t="str">
        <f t="shared" si="95"/>
        <v/>
      </c>
    </row>
    <row r="2551" spans="1:11" x14ac:dyDescent="0.2">
      <c r="A2551" s="2">
        <v>21</v>
      </c>
      <c r="B2551" s="2" t="s">
        <v>24</v>
      </c>
      <c r="C2551" s="2">
        <v>167.12</v>
      </c>
      <c r="D2551" s="2" t="s">
        <v>38</v>
      </c>
      <c r="E2551">
        <v>2016</v>
      </c>
      <c r="F2551" t="str">
        <f t="shared" si="94"/>
        <v>Profit</v>
      </c>
      <c r="H2551" t="str">
        <f t="shared" si="95"/>
        <v/>
      </c>
      <c r="I2551" t="str">
        <f t="shared" si="95"/>
        <v/>
      </c>
      <c r="J2551" t="str">
        <f t="shared" si="95"/>
        <v/>
      </c>
      <c r="K2551" t="str">
        <f t="shared" si="95"/>
        <v/>
      </c>
    </row>
    <row r="2552" spans="1:11" x14ac:dyDescent="0.2">
      <c r="A2552" s="2">
        <v>7</v>
      </c>
      <c r="B2552" s="2" t="s">
        <v>24</v>
      </c>
      <c r="C2552" s="2">
        <v>-324.08999999999997</v>
      </c>
      <c r="D2552" s="2" t="s">
        <v>66</v>
      </c>
      <c r="E2552">
        <v>2016</v>
      </c>
      <c r="F2552" t="str">
        <f t="shared" si="94"/>
        <v>Loss</v>
      </c>
      <c r="H2552" t="str">
        <f t="shared" si="95"/>
        <v/>
      </c>
      <c r="I2552" t="str">
        <f t="shared" si="95"/>
        <v/>
      </c>
      <c r="J2552" t="str">
        <f t="shared" si="95"/>
        <v/>
      </c>
      <c r="K2552" t="str">
        <f t="shared" si="95"/>
        <v/>
      </c>
    </row>
    <row r="2553" spans="1:11" x14ac:dyDescent="0.2">
      <c r="A2553" s="2">
        <v>49</v>
      </c>
      <c r="B2553" s="2" t="s">
        <v>45</v>
      </c>
      <c r="C2553" s="2">
        <v>3071.57</v>
      </c>
      <c r="D2553" s="2" t="s">
        <v>29</v>
      </c>
      <c r="E2553">
        <v>2016</v>
      </c>
      <c r="F2553" t="str">
        <f t="shared" si="94"/>
        <v>Profit</v>
      </c>
      <c r="H2553" t="str">
        <f t="shared" si="95"/>
        <v/>
      </c>
      <c r="I2553" t="str">
        <f t="shared" si="95"/>
        <v/>
      </c>
      <c r="J2553" t="str">
        <f t="shared" si="95"/>
        <v/>
      </c>
      <c r="K2553" t="str">
        <f t="shared" si="95"/>
        <v/>
      </c>
    </row>
    <row r="2554" spans="1:11" x14ac:dyDescent="0.2">
      <c r="A2554" s="2">
        <v>1</v>
      </c>
      <c r="B2554" s="2" t="s">
        <v>45</v>
      </c>
      <c r="C2554" s="2">
        <v>2.85</v>
      </c>
      <c r="D2554" s="2" t="s">
        <v>29</v>
      </c>
      <c r="E2554">
        <v>2016</v>
      </c>
      <c r="F2554" t="str">
        <f t="shared" si="94"/>
        <v>Profit</v>
      </c>
      <c r="H2554" t="str">
        <f t="shared" si="95"/>
        <v/>
      </c>
      <c r="I2554" t="str">
        <f t="shared" si="95"/>
        <v/>
      </c>
      <c r="J2554" t="str">
        <f t="shared" si="95"/>
        <v/>
      </c>
      <c r="K2554" t="str">
        <f t="shared" si="95"/>
        <v/>
      </c>
    </row>
    <row r="2555" spans="1:11" x14ac:dyDescent="0.2">
      <c r="A2555" s="2">
        <v>8</v>
      </c>
      <c r="B2555" s="2" t="s">
        <v>24</v>
      </c>
      <c r="C2555" s="2">
        <v>33.28</v>
      </c>
      <c r="D2555" s="2" t="s">
        <v>29</v>
      </c>
      <c r="E2555">
        <v>2016</v>
      </c>
      <c r="F2555" t="str">
        <f t="shared" si="94"/>
        <v>Profit</v>
      </c>
      <c r="H2555" t="str">
        <f t="shared" si="95"/>
        <v/>
      </c>
      <c r="I2555" t="str">
        <f t="shared" si="95"/>
        <v/>
      </c>
      <c r="J2555" t="str">
        <f t="shared" si="95"/>
        <v/>
      </c>
      <c r="K2555" t="str">
        <f t="shared" si="95"/>
        <v/>
      </c>
    </row>
    <row r="2556" spans="1:11" x14ac:dyDescent="0.2">
      <c r="A2556" s="2">
        <v>11</v>
      </c>
      <c r="B2556" s="2" t="s">
        <v>24</v>
      </c>
      <c r="C2556" s="2">
        <v>9.48</v>
      </c>
      <c r="D2556" s="2" t="s">
        <v>29</v>
      </c>
      <c r="E2556">
        <v>2016</v>
      </c>
      <c r="F2556" t="str">
        <f t="shared" si="94"/>
        <v>Profit</v>
      </c>
      <c r="H2556" t="str">
        <f t="shared" si="95"/>
        <v/>
      </c>
      <c r="I2556" t="str">
        <f t="shared" si="95"/>
        <v/>
      </c>
      <c r="J2556" t="str">
        <f t="shared" si="95"/>
        <v/>
      </c>
      <c r="K2556" t="str">
        <f t="shared" si="95"/>
        <v/>
      </c>
    </row>
    <row r="2557" spans="1:11" x14ac:dyDescent="0.2">
      <c r="A2557" s="2">
        <v>33</v>
      </c>
      <c r="B2557" s="2" t="s">
        <v>31</v>
      </c>
      <c r="C2557" s="2">
        <v>-30.94</v>
      </c>
      <c r="D2557" s="2" t="s">
        <v>29</v>
      </c>
      <c r="E2557">
        <v>2016</v>
      </c>
      <c r="F2557" t="str">
        <f t="shared" si="94"/>
        <v>Loss</v>
      </c>
      <c r="H2557" t="str">
        <f t="shared" si="95"/>
        <v/>
      </c>
      <c r="I2557" t="str">
        <f t="shared" si="95"/>
        <v/>
      </c>
      <c r="J2557" t="str">
        <f t="shared" si="95"/>
        <v/>
      </c>
      <c r="K2557" t="str">
        <f t="shared" si="95"/>
        <v/>
      </c>
    </row>
    <row r="2558" spans="1:11" x14ac:dyDescent="0.2">
      <c r="A2558" s="2">
        <v>26</v>
      </c>
      <c r="B2558" s="2" t="s">
        <v>24</v>
      </c>
      <c r="C2558" s="2">
        <v>73.11</v>
      </c>
      <c r="D2558" s="2" t="s">
        <v>29</v>
      </c>
      <c r="E2558">
        <v>2016</v>
      </c>
      <c r="F2558" t="str">
        <f t="shared" si="94"/>
        <v>Profit</v>
      </c>
      <c r="H2558" t="str">
        <f t="shared" si="95"/>
        <v/>
      </c>
      <c r="I2558" t="str">
        <f t="shared" si="95"/>
        <v/>
      </c>
      <c r="J2558" t="str">
        <f t="shared" si="95"/>
        <v/>
      </c>
      <c r="K2558" t="str">
        <f t="shared" si="95"/>
        <v/>
      </c>
    </row>
    <row r="2559" spans="1:11" x14ac:dyDescent="0.2">
      <c r="A2559" s="2">
        <v>6</v>
      </c>
      <c r="B2559" s="2" t="s">
        <v>24</v>
      </c>
      <c r="C2559" s="2">
        <v>-1.24</v>
      </c>
      <c r="D2559" s="2" t="s">
        <v>29</v>
      </c>
      <c r="E2559">
        <v>2016</v>
      </c>
      <c r="F2559" t="str">
        <f t="shared" si="94"/>
        <v>Loss</v>
      </c>
      <c r="H2559" t="str">
        <f t="shared" si="95"/>
        <v/>
      </c>
      <c r="I2559" t="str">
        <f t="shared" si="95"/>
        <v/>
      </c>
      <c r="J2559" t="str">
        <f t="shared" si="95"/>
        <v/>
      </c>
      <c r="K2559" t="str">
        <f t="shared" si="95"/>
        <v/>
      </c>
    </row>
    <row r="2560" spans="1:11" x14ac:dyDescent="0.2">
      <c r="A2560" s="2">
        <v>21</v>
      </c>
      <c r="B2560" s="2" t="s">
        <v>24</v>
      </c>
      <c r="C2560" s="2">
        <v>2.2000000000000002</v>
      </c>
      <c r="D2560" s="2" t="s">
        <v>29</v>
      </c>
      <c r="E2560">
        <v>2016</v>
      </c>
      <c r="F2560" t="str">
        <f t="shared" si="94"/>
        <v>Profit</v>
      </c>
      <c r="H2560" t="str">
        <f t="shared" si="95"/>
        <v/>
      </c>
      <c r="I2560" t="str">
        <f t="shared" si="95"/>
        <v/>
      </c>
      <c r="J2560" t="str">
        <f t="shared" si="95"/>
        <v/>
      </c>
      <c r="K2560" t="str">
        <f t="shared" si="95"/>
        <v/>
      </c>
    </row>
    <row r="2561" spans="1:11" x14ac:dyDescent="0.2">
      <c r="A2561" s="2">
        <v>12</v>
      </c>
      <c r="B2561" s="2" t="s">
        <v>31</v>
      </c>
      <c r="C2561" s="2">
        <v>5327.54</v>
      </c>
      <c r="D2561" s="2" t="s">
        <v>66</v>
      </c>
      <c r="E2561">
        <v>2016</v>
      </c>
      <c r="F2561" t="str">
        <f t="shared" si="94"/>
        <v>Profit</v>
      </c>
      <c r="H2561" t="str">
        <f t="shared" si="95"/>
        <v/>
      </c>
      <c r="I2561" t="str">
        <f t="shared" si="95"/>
        <v/>
      </c>
      <c r="J2561" t="str">
        <f t="shared" si="95"/>
        <v/>
      </c>
      <c r="K2561" t="str">
        <f t="shared" si="95"/>
        <v/>
      </c>
    </row>
    <row r="2562" spans="1:11" x14ac:dyDescent="0.2">
      <c r="A2562" s="2">
        <v>13</v>
      </c>
      <c r="B2562" s="2" t="s">
        <v>24</v>
      </c>
      <c r="C2562" s="2">
        <v>78.22</v>
      </c>
      <c r="D2562" s="2" t="s">
        <v>29</v>
      </c>
      <c r="E2562">
        <v>2016</v>
      </c>
      <c r="F2562" t="str">
        <f t="shared" si="94"/>
        <v>Profit</v>
      </c>
      <c r="H2562" t="str">
        <f t="shared" si="95"/>
        <v/>
      </c>
      <c r="I2562" t="str">
        <f t="shared" si="95"/>
        <v/>
      </c>
      <c r="J2562" t="str">
        <f t="shared" si="95"/>
        <v/>
      </c>
      <c r="K2562" t="str">
        <f t="shared" si="95"/>
        <v/>
      </c>
    </row>
    <row r="2563" spans="1:11" x14ac:dyDescent="0.2">
      <c r="A2563" s="2">
        <v>30</v>
      </c>
      <c r="B2563" s="2" t="s">
        <v>24</v>
      </c>
      <c r="C2563" s="2">
        <v>2114.1999999999998</v>
      </c>
      <c r="D2563" s="2" t="s">
        <v>29</v>
      </c>
      <c r="E2563">
        <v>2016</v>
      </c>
      <c r="F2563" t="str">
        <f t="shared" ref="F2563:F2626" si="96">IF(C2563&lt;0,"Loss","Profit")</f>
        <v>Profit</v>
      </c>
      <c r="H2563" t="str">
        <f t="shared" si="95"/>
        <v/>
      </c>
      <c r="I2563" t="str">
        <f t="shared" si="95"/>
        <v/>
      </c>
      <c r="J2563" t="str">
        <f t="shared" si="95"/>
        <v/>
      </c>
      <c r="K2563" t="str">
        <f t="shared" si="95"/>
        <v/>
      </c>
    </row>
    <row r="2564" spans="1:11" x14ac:dyDescent="0.2">
      <c r="A2564" s="2">
        <v>37</v>
      </c>
      <c r="B2564" s="2" t="s">
        <v>31</v>
      </c>
      <c r="C2564" s="2">
        <v>469.76</v>
      </c>
      <c r="D2564" s="2" t="s">
        <v>29</v>
      </c>
      <c r="E2564">
        <v>2016</v>
      </c>
      <c r="F2564" t="str">
        <f t="shared" si="96"/>
        <v>Profit</v>
      </c>
      <c r="H2564" t="str">
        <f t="shared" si="95"/>
        <v/>
      </c>
      <c r="I2564" t="str">
        <f t="shared" si="95"/>
        <v/>
      </c>
      <c r="J2564" t="str">
        <f t="shared" si="95"/>
        <v/>
      </c>
      <c r="K2564" t="str">
        <f t="shared" si="95"/>
        <v/>
      </c>
    </row>
    <row r="2565" spans="1:11" x14ac:dyDescent="0.2">
      <c r="A2565" s="2">
        <v>17</v>
      </c>
      <c r="B2565" s="2" t="s">
        <v>31</v>
      </c>
      <c r="C2565" s="2">
        <v>4.5599999999999996</v>
      </c>
      <c r="D2565" s="2" t="s">
        <v>29</v>
      </c>
      <c r="E2565">
        <v>2016</v>
      </c>
      <c r="F2565" t="str">
        <f t="shared" si="96"/>
        <v>Profit</v>
      </c>
      <c r="H2565" t="str">
        <f t="shared" si="95"/>
        <v/>
      </c>
      <c r="I2565" t="str">
        <f t="shared" si="95"/>
        <v/>
      </c>
      <c r="J2565" t="str">
        <f t="shared" si="95"/>
        <v/>
      </c>
      <c r="K2565" t="str">
        <f t="shared" si="95"/>
        <v/>
      </c>
    </row>
    <row r="2566" spans="1:11" x14ac:dyDescent="0.2">
      <c r="A2566" s="2">
        <v>29</v>
      </c>
      <c r="B2566" s="2" t="s">
        <v>24</v>
      </c>
      <c r="C2566" s="2">
        <v>-113.16</v>
      </c>
      <c r="D2566" s="2" t="s">
        <v>29</v>
      </c>
      <c r="E2566">
        <v>2016</v>
      </c>
      <c r="F2566" t="str">
        <f t="shared" si="96"/>
        <v>Loss</v>
      </c>
      <c r="H2566" t="str">
        <f t="shared" si="95"/>
        <v/>
      </c>
      <c r="I2566" t="str">
        <f t="shared" si="95"/>
        <v/>
      </c>
      <c r="J2566" t="str">
        <f t="shared" si="95"/>
        <v/>
      </c>
      <c r="K2566" t="str">
        <f t="shared" si="95"/>
        <v/>
      </c>
    </row>
    <row r="2567" spans="1:11" x14ac:dyDescent="0.2">
      <c r="A2567" s="2">
        <v>19</v>
      </c>
      <c r="B2567" s="2" t="s">
        <v>24</v>
      </c>
      <c r="C2567" s="2">
        <v>2002.08</v>
      </c>
      <c r="D2567" s="2" t="s">
        <v>29</v>
      </c>
      <c r="E2567">
        <v>2016</v>
      </c>
      <c r="F2567" t="str">
        <f t="shared" si="96"/>
        <v>Profit</v>
      </c>
      <c r="H2567" t="str">
        <f t="shared" si="95"/>
        <v/>
      </c>
      <c r="I2567" t="str">
        <f t="shared" si="95"/>
        <v/>
      </c>
      <c r="J2567" t="str">
        <f t="shared" si="95"/>
        <v/>
      </c>
      <c r="K2567" t="str">
        <f t="shared" si="95"/>
        <v/>
      </c>
    </row>
    <row r="2568" spans="1:11" x14ac:dyDescent="0.2">
      <c r="A2568" s="2">
        <v>13</v>
      </c>
      <c r="B2568" s="2" t="s">
        <v>24</v>
      </c>
      <c r="C2568" s="2">
        <v>111.93</v>
      </c>
      <c r="D2568" s="2" t="s">
        <v>66</v>
      </c>
      <c r="E2568">
        <v>2016</v>
      </c>
      <c r="F2568" t="str">
        <f t="shared" si="96"/>
        <v>Profit</v>
      </c>
      <c r="H2568" t="str">
        <f t="shared" si="95"/>
        <v/>
      </c>
      <c r="I2568" t="str">
        <f t="shared" si="95"/>
        <v/>
      </c>
      <c r="J2568" t="str">
        <f t="shared" si="95"/>
        <v/>
      </c>
      <c r="K2568" t="str">
        <f t="shared" si="95"/>
        <v/>
      </c>
    </row>
    <row r="2569" spans="1:11" x14ac:dyDescent="0.2">
      <c r="A2569" s="2">
        <v>46</v>
      </c>
      <c r="B2569" s="2" t="s">
        <v>24</v>
      </c>
      <c r="C2569" s="2">
        <v>-110.4</v>
      </c>
      <c r="D2569" s="2" t="s">
        <v>22</v>
      </c>
      <c r="E2569">
        <v>2016</v>
      </c>
      <c r="F2569" t="str">
        <f t="shared" si="96"/>
        <v>Loss</v>
      </c>
      <c r="H2569" t="str">
        <f t="shared" si="95"/>
        <v/>
      </c>
      <c r="I2569" t="str">
        <f t="shared" si="95"/>
        <v/>
      </c>
      <c r="J2569" t="str">
        <f t="shared" si="95"/>
        <v/>
      </c>
      <c r="K2569" t="str">
        <f t="shared" si="95"/>
        <v/>
      </c>
    </row>
    <row r="2570" spans="1:11" x14ac:dyDescent="0.2">
      <c r="A2570" s="2">
        <v>16</v>
      </c>
      <c r="B2570" s="2" t="s">
        <v>45</v>
      </c>
      <c r="C2570" s="2">
        <v>103.74</v>
      </c>
      <c r="D2570" s="2" t="s">
        <v>29</v>
      </c>
      <c r="E2570">
        <v>2016</v>
      </c>
      <c r="F2570" t="str">
        <f t="shared" si="96"/>
        <v>Profit</v>
      </c>
      <c r="H2570" t="str">
        <f t="shared" si="95"/>
        <v/>
      </c>
      <c r="I2570" t="str">
        <f t="shared" si="95"/>
        <v/>
      </c>
      <c r="J2570" t="str">
        <f t="shared" si="95"/>
        <v/>
      </c>
      <c r="K2570" t="str">
        <f t="shared" si="95"/>
        <v/>
      </c>
    </row>
    <row r="2571" spans="1:11" x14ac:dyDescent="0.2">
      <c r="A2571" s="2">
        <v>6</v>
      </c>
      <c r="B2571" s="2" t="s">
        <v>24</v>
      </c>
      <c r="C2571" s="2">
        <v>-260.22000000000003</v>
      </c>
      <c r="D2571" s="2" t="s">
        <v>29</v>
      </c>
      <c r="E2571">
        <v>2016</v>
      </c>
      <c r="F2571" t="str">
        <f t="shared" si="96"/>
        <v>Loss</v>
      </c>
      <c r="H2571" t="str">
        <f t="shared" si="95"/>
        <v/>
      </c>
      <c r="I2571" t="str">
        <f t="shared" si="95"/>
        <v/>
      </c>
      <c r="J2571" t="str">
        <f t="shared" si="95"/>
        <v/>
      </c>
      <c r="K2571" t="str">
        <f t="shared" si="95"/>
        <v/>
      </c>
    </row>
    <row r="2572" spans="1:11" x14ac:dyDescent="0.2">
      <c r="A2572" s="2">
        <v>14</v>
      </c>
      <c r="B2572" s="2" t="s">
        <v>24</v>
      </c>
      <c r="C2572" s="2">
        <v>5070.91</v>
      </c>
      <c r="D2572" s="2" t="s">
        <v>38</v>
      </c>
      <c r="E2572">
        <v>2016</v>
      </c>
      <c r="F2572" t="str">
        <f t="shared" si="96"/>
        <v>Profit</v>
      </c>
      <c r="H2572" t="str">
        <f t="shared" si="95"/>
        <v/>
      </c>
      <c r="I2572" t="str">
        <f t="shared" si="95"/>
        <v/>
      </c>
      <c r="J2572" t="str">
        <f t="shared" si="95"/>
        <v/>
      </c>
      <c r="K2572" t="str">
        <f t="shared" si="95"/>
        <v/>
      </c>
    </row>
    <row r="2573" spans="1:11" x14ac:dyDescent="0.2">
      <c r="A2573" s="2">
        <v>49</v>
      </c>
      <c r="B2573" s="2" t="s">
        <v>31</v>
      </c>
      <c r="C2573" s="2">
        <v>491.35</v>
      </c>
      <c r="D2573" s="2" t="s">
        <v>38</v>
      </c>
      <c r="E2573">
        <v>2016</v>
      </c>
      <c r="F2573" t="str">
        <f t="shared" si="96"/>
        <v>Profit</v>
      </c>
      <c r="H2573" t="str">
        <f t="shared" si="95"/>
        <v/>
      </c>
      <c r="I2573" t="str">
        <f t="shared" si="95"/>
        <v/>
      </c>
      <c r="J2573" t="str">
        <f t="shared" si="95"/>
        <v/>
      </c>
      <c r="K2573" t="str">
        <f t="shared" si="95"/>
        <v/>
      </c>
    </row>
    <row r="2574" spans="1:11" x14ac:dyDescent="0.2">
      <c r="A2574" s="2">
        <v>32</v>
      </c>
      <c r="B2574" s="2" t="s">
        <v>45</v>
      </c>
      <c r="C2574" s="2">
        <v>1596.35</v>
      </c>
      <c r="D2574" s="2" t="s">
        <v>29</v>
      </c>
      <c r="E2574">
        <v>2016</v>
      </c>
      <c r="F2574" t="str">
        <f t="shared" si="96"/>
        <v>Profit</v>
      </c>
      <c r="H2574" t="str">
        <f t="shared" si="95"/>
        <v/>
      </c>
      <c r="I2574" t="str">
        <f t="shared" si="95"/>
        <v/>
      </c>
      <c r="J2574" t="str">
        <f t="shared" si="95"/>
        <v/>
      </c>
      <c r="K2574" t="str">
        <f t="shared" si="95"/>
        <v/>
      </c>
    </row>
    <row r="2575" spans="1:11" x14ac:dyDescent="0.2">
      <c r="A2575" s="2">
        <v>10</v>
      </c>
      <c r="B2575" s="2" t="s">
        <v>24</v>
      </c>
      <c r="C2575" s="2">
        <v>7.25</v>
      </c>
      <c r="D2575" s="2" t="s">
        <v>29</v>
      </c>
      <c r="E2575">
        <v>2016</v>
      </c>
      <c r="F2575" t="str">
        <f t="shared" si="96"/>
        <v>Profit</v>
      </c>
      <c r="H2575" t="str">
        <f t="shared" si="95"/>
        <v/>
      </c>
      <c r="I2575" t="str">
        <f t="shared" si="95"/>
        <v/>
      </c>
      <c r="J2575" t="str">
        <f t="shared" si="95"/>
        <v/>
      </c>
      <c r="K2575" t="str">
        <f t="shared" si="95"/>
        <v/>
      </c>
    </row>
    <row r="2576" spans="1:11" x14ac:dyDescent="0.2">
      <c r="A2576" s="2">
        <v>17</v>
      </c>
      <c r="B2576" s="2" t="s">
        <v>31</v>
      </c>
      <c r="C2576" s="2">
        <v>182.27</v>
      </c>
      <c r="D2576" s="2" t="s">
        <v>22</v>
      </c>
      <c r="E2576">
        <v>2016</v>
      </c>
      <c r="F2576" t="str">
        <f t="shared" si="96"/>
        <v>Profit</v>
      </c>
      <c r="H2576" t="str">
        <f t="shared" si="95"/>
        <v/>
      </c>
      <c r="I2576" t="str">
        <f t="shared" si="95"/>
        <v/>
      </c>
      <c r="J2576" t="str">
        <f t="shared" si="95"/>
        <v/>
      </c>
      <c r="K2576" t="str">
        <f t="shared" si="95"/>
        <v/>
      </c>
    </row>
    <row r="2577" spans="1:11" x14ac:dyDescent="0.2">
      <c r="A2577" s="2">
        <v>5</v>
      </c>
      <c r="B2577" s="2" t="s">
        <v>31</v>
      </c>
      <c r="C2577" s="2">
        <v>-299.92</v>
      </c>
      <c r="D2577" s="2" t="s">
        <v>22</v>
      </c>
      <c r="E2577">
        <v>2016</v>
      </c>
      <c r="F2577" t="str">
        <f t="shared" si="96"/>
        <v>Loss</v>
      </c>
      <c r="H2577" t="str">
        <f t="shared" si="95"/>
        <v>Loss</v>
      </c>
      <c r="I2577" t="str">
        <f t="shared" si="95"/>
        <v/>
      </c>
      <c r="J2577" t="str">
        <f t="shared" si="95"/>
        <v/>
      </c>
      <c r="K2577" t="str">
        <f t="shared" si="95"/>
        <v/>
      </c>
    </row>
    <row r="2578" spans="1:11" x14ac:dyDescent="0.2">
      <c r="A2578" s="2">
        <v>42</v>
      </c>
      <c r="B2578" s="2" t="s">
        <v>24</v>
      </c>
      <c r="C2578" s="2">
        <v>180.29</v>
      </c>
      <c r="D2578" s="2" t="s">
        <v>66</v>
      </c>
      <c r="E2578">
        <v>2016</v>
      </c>
      <c r="F2578" t="str">
        <f t="shared" si="96"/>
        <v>Profit</v>
      </c>
      <c r="H2578" t="str">
        <f t="shared" si="95"/>
        <v/>
      </c>
      <c r="I2578" t="str">
        <f t="shared" si="95"/>
        <v/>
      </c>
      <c r="J2578" t="str">
        <f t="shared" si="95"/>
        <v/>
      </c>
      <c r="K2578" t="str">
        <f t="shared" si="95"/>
        <v/>
      </c>
    </row>
    <row r="2579" spans="1:11" x14ac:dyDescent="0.2">
      <c r="A2579" s="2">
        <v>44</v>
      </c>
      <c r="B2579" s="2" t="s">
        <v>24</v>
      </c>
      <c r="C2579" s="2">
        <v>395.01</v>
      </c>
      <c r="D2579" s="2" t="s">
        <v>38</v>
      </c>
      <c r="E2579">
        <v>2016</v>
      </c>
      <c r="F2579" t="str">
        <f t="shared" si="96"/>
        <v>Profit</v>
      </c>
      <c r="H2579" t="str">
        <f t="shared" si="95"/>
        <v/>
      </c>
      <c r="I2579" t="str">
        <f t="shared" si="95"/>
        <v/>
      </c>
      <c r="J2579" t="str">
        <f t="shared" si="95"/>
        <v/>
      </c>
      <c r="K2579" t="str">
        <f t="shared" ref="I2579:K2639" si="97">IF($D2579=K$1,IF($B2579="Technology",IF($A2579&lt;11,$F2579,""),""),"")</f>
        <v/>
      </c>
    </row>
    <row r="2580" spans="1:11" x14ac:dyDescent="0.2">
      <c r="A2580" s="2">
        <v>30</v>
      </c>
      <c r="B2580" s="2" t="s">
        <v>24</v>
      </c>
      <c r="C2580" s="2">
        <v>64.87</v>
      </c>
      <c r="D2580" s="2" t="s">
        <v>38</v>
      </c>
      <c r="E2580">
        <v>2016</v>
      </c>
      <c r="F2580" t="str">
        <f t="shared" si="96"/>
        <v>Profit</v>
      </c>
      <c r="H2580" t="str">
        <f t="shared" ref="H2580:K2643" si="98">IF($D2580=H$1,IF($B2580="Technology",IF($A2580&lt;11,$F2580,""),""),"")</f>
        <v/>
      </c>
      <c r="I2580" t="str">
        <f t="shared" si="97"/>
        <v/>
      </c>
      <c r="J2580" t="str">
        <f t="shared" si="97"/>
        <v/>
      </c>
      <c r="K2580" t="str">
        <f t="shared" si="97"/>
        <v/>
      </c>
    </row>
    <row r="2581" spans="1:11" x14ac:dyDescent="0.2">
      <c r="A2581" s="2">
        <v>26</v>
      </c>
      <c r="B2581" s="2" t="s">
        <v>24</v>
      </c>
      <c r="C2581" s="2">
        <v>48.29</v>
      </c>
      <c r="D2581" s="2" t="s">
        <v>22</v>
      </c>
      <c r="E2581">
        <v>2016</v>
      </c>
      <c r="F2581" t="str">
        <f t="shared" si="96"/>
        <v>Profit</v>
      </c>
      <c r="H2581" t="str">
        <f t="shared" si="98"/>
        <v/>
      </c>
      <c r="I2581" t="str">
        <f t="shared" si="97"/>
        <v/>
      </c>
      <c r="J2581" t="str">
        <f t="shared" si="97"/>
        <v/>
      </c>
      <c r="K2581" t="str">
        <f t="shared" si="97"/>
        <v/>
      </c>
    </row>
    <row r="2582" spans="1:11" x14ac:dyDescent="0.2">
      <c r="A2582" s="2">
        <v>28</v>
      </c>
      <c r="B2582" s="2" t="s">
        <v>24</v>
      </c>
      <c r="C2582" s="2">
        <v>18.63</v>
      </c>
      <c r="D2582" s="2" t="s">
        <v>29</v>
      </c>
      <c r="E2582">
        <v>2016</v>
      </c>
      <c r="F2582" t="str">
        <f t="shared" si="96"/>
        <v>Profit</v>
      </c>
      <c r="H2582" t="str">
        <f t="shared" si="98"/>
        <v/>
      </c>
      <c r="I2582" t="str">
        <f t="shared" si="97"/>
        <v/>
      </c>
      <c r="J2582" t="str">
        <f t="shared" si="97"/>
        <v/>
      </c>
      <c r="K2582" t="str">
        <f t="shared" si="97"/>
        <v/>
      </c>
    </row>
    <row r="2583" spans="1:11" x14ac:dyDescent="0.2">
      <c r="A2583" s="2">
        <v>19</v>
      </c>
      <c r="B2583" s="2" t="s">
        <v>24</v>
      </c>
      <c r="C2583" s="2">
        <v>-88.27</v>
      </c>
      <c r="D2583" s="2" t="s">
        <v>29</v>
      </c>
      <c r="E2583">
        <v>2016</v>
      </c>
      <c r="F2583" t="str">
        <f t="shared" si="96"/>
        <v>Loss</v>
      </c>
      <c r="H2583" t="str">
        <f t="shared" si="98"/>
        <v/>
      </c>
      <c r="I2583" t="str">
        <f t="shared" si="97"/>
        <v/>
      </c>
      <c r="J2583" t="str">
        <f t="shared" si="97"/>
        <v/>
      </c>
      <c r="K2583" t="str">
        <f t="shared" si="97"/>
        <v/>
      </c>
    </row>
    <row r="2584" spans="1:11" x14ac:dyDescent="0.2">
      <c r="A2584" s="2">
        <v>39</v>
      </c>
      <c r="B2584" s="2" t="s">
        <v>24</v>
      </c>
      <c r="C2584" s="2">
        <v>0.54</v>
      </c>
      <c r="D2584" s="2" t="s">
        <v>38</v>
      </c>
      <c r="E2584">
        <v>2016</v>
      </c>
      <c r="F2584" t="str">
        <f t="shared" si="96"/>
        <v>Profit</v>
      </c>
      <c r="H2584" t="str">
        <f t="shared" si="98"/>
        <v/>
      </c>
      <c r="I2584" t="str">
        <f t="shared" si="97"/>
        <v/>
      </c>
      <c r="J2584" t="str">
        <f t="shared" si="97"/>
        <v/>
      </c>
      <c r="K2584" t="str">
        <f t="shared" si="97"/>
        <v/>
      </c>
    </row>
    <row r="2585" spans="1:11" x14ac:dyDescent="0.2">
      <c r="A2585" s="2">
        <v>19</v>
      </c>
      <c r="B2585" s="2" t="s">
        <v>24</v>
      </c>
      <c r="C2585" s="2">
        <v>356.02</v>
      </c>
      <c r="D2585" s="2" t="s">
        <v>38</v>
      </c>
      <c r="E2585">
        <v>2016</v>
      </c>
      <c r="F2585" t="str">
        <f t="shared" si="96"/>
        <v>Profit</v>
      </c>
      <c r="H2585" t="str">
        <f t="shared" si="98"/>
        <v/>
      </c>
      <c r="I2585" t="str">
        <f t="shared" si="97"/>
        <v/>
      </c>
      <c r="J2585" t="str">
        <f t="shared" si="97"/>
        <v/>
      </c>
      <c r="K2585" t="str">
        <f t="shared" si="97"/>
        <v/>
      </c>
    </row>
    <row r="2586" spans="1:11" x14ac:dyDescent="0.2">
      <c r="A2586" s="2">
        <v>20</v>
      </c>
      <c r="B2586" s="2" t="s">
        <v>24</v>
      </c>
      <c r="C2586" s="2">
        <v>-4.8499999999999996</v>
      </c>
      <c r="D2586" s="2" t="s">
        <v>38</v>
      </c>
      <c r="E2586">
        <v>2016</v>
      </c>
      <c r="F2586" t="str">
        <f t="shared" si="96"/>
        <v>Loss</v>
      </c>
      <c r="H2586" t="str">
        <f t="shared" si="98"/>
        <v/>
      </c>
      <c r="I2586" t="str">
        <f t="shared" si="97"/>
        <v/>
      </c>
      <c r="J2586" t="str">
        <f t="shared" si="97"/>
        <v/>
      </c>
      <c r="K2586" t="str">
        <f t="shared" si="97"/>
        <v/>
      </c>
    </row>
    <row r="2587" spans="1:11" x14ac:dyDescent="0.2">
      <c r="A2587" s="2">
        <v>35</v>
      </c>
      <c r="B2587" s="2" t="s">
        <v>24</v>
      </c>
      <c r="C2587" s="2">
        <v>-29.19</v>
      </c>
      <c r="D2587" s="2" t="s">
        <v>38</v>
      </c>
      <c r="E2587">
        <v>2016</v>
      </c>
      <c r="F2587" t="str">
        <f t="shared" si="96"/>
        <v>Loss</v>
      </c>
      <c r="H2587" t="str">
        <f t="shared" si="98"/>
        <v/>
      </c>
      <c r="I2587" t="str">
        <f t="shared" si="97"/>
        <v/>
      </c>
      <c r="J2587" t="str">
        <f t="shared" si="97"/>
        <v/>
      </c>
      <c r="K2587" t="str">
        <f t="shared" si="97"/>
        <v/>
      </c>
    </row>
    <row r="2588" spans="1:11" x14ac:dyDescent="0.2">
      <c r="A2588" s="2">
        <v>3</v>
      </c>
      <c r="B2588" s="2" t="s">
        <v>45</v>
      </c>
      <c r="C2588" s="2">
        <v>-332.52</v>
      </c>
      <c r="D2588" s="2" t="s">
        <v>22</v>
      </c>
      <c r="E2588">
        <v>2016</v>
      </c>
      <c r="F2588" t="str">
        <f t="shared" si="96"/>
        <v>Loss</v>
      </c>
      <c r="H2588" t="str">
        <f t="shared" si="98"/>
        <v/>
      </c>
      <c r="I2588" t="str">
        <f t="shared" si="97"/>
        <v/>
      </c>
      <c r="J2588" t="str">
        <f t="shared" si="97"/>
        <v/>
      </c>
      <c r="K2588" t="str">
        <f t="shared" si="97"/>
        <v/>
      </c>
    </row>
    <row r="2589" spans="1:11" x14ac:dyDescent="0.2">
      <c r="A2589" s="2">
        <v>25</v>
      </c>
      <c r="B2589" s="2" t="s">
        <v>24</v>
      </c>
      <c r="C2589" s="2">
        <v>226.31</v>
      </c>
      <c r="D2589" s="2" t="s">
        <v>22</v>
      </c>
      <c r="E2589">
        <v>2016</v>
      </c>
      <c r="F2589" t="str">
        <f t="shared" si="96"/>
        <v>Profit</v>
      </c>
      <c r="H2589" t="str">
        <f t="shared" si="98"/>
        <v/>
      </c>
      <c r="I2589" t="str">
        <f t="shared" si="97"/>
        <v/>
      </c>
      <c r="J2589" t="str">
        <f t="shared" si="97"/>
        <v/>
      </c>
      <c r="K2589" t="str">
        <f t="shared" si="97"/>
        <v/>
      </c>
    </row>
    <row r="2590" spans="1:11" x14ac:dyDescent="0.2">
      <c r="A2590" s="2">
        <v>26</v>
      </c>
      <c r="B2590" s="2" t="s">
        <v>24</v>
      </c>
      <c r="C2590" s="2">
        <v>19.39</v>
      </c>
      <c r="D2590" s="2" t="s">
        <v>29</v>
      </c>
      <c r="E2590">
        <v>2016</v>
      </c>
      <c r="F2590" t="str">
        <f t="shared" si="96"/>
        <v>Profit</v>
      </c>
      <c r="H2590" t="str">
        <f t="shared" si="98"/>
        <v/>
      </c>
      <c r="I2590" t="str">
        <f t="shared" si="97"/>
        <v/>
      </c>
      <c r="J2590" t="str">
        <f t="shared" si="97"/>
        <v/>
      </c>
      <c r="K2590" t="str">
        <f t="shared" si="97"/>
        <v/>
      </c>
    </row>
    <row r="2591" spans="1:11" x14ac:dyDescent="0.2">
      <c r="A2591" s="2">
        <v>9</v>
      </c>
      <c r="B2591" s="2" t="s">
        <v>24</v>
      </c>
      <c r="C2591" s="2">
        <v>20.96</v>
      </c>
      <c r="D2591" s="2" t="s">
        <v>29</v>
      </c>
      <c r="E2591">
        <v>2016</v>
      </c>
      <c r="F2591" t="str">
        <f t="shared" si="96"/>
        <v>Profit</v>
      </c>
      <c r="H2591" t="str">
        <f t="shared" si="98"/>
        <v/>
      </c>
      <c r="I2591" t="str">
        <f t="shared" si="97"/>
        <v/>
      </c>
      <c r="J2591" t="str">
        <f t="shared" si="97"/>
        <v/>
      </c>
      <c r="K2591" t="str">
        <f t="shared" si="97"/>
        <v/>
      </c>
    </row>
    <row r="2592" spans="1:11" x14ac:dyDescent="0.2">
      <c r="A2592" s="2">
        <v>33</v>
      </c>
      <c r="B2592" s="2" t="s">
        <v>31</v>
      </c>
      <c r="C2592" s="2">
        <v>303.61</v>
      </c>
      <c r="D2592" s="2" t="s">
        <v>29</v>
      </c>
      <c r="E2592">
        <v>2016</v>
      </c>
      <c r="F2592" t="str">
        <f t="shared" si="96"/>
        <v>Profit</v>
      </c>
      <c r="H2592" t="str">
        <f t="shared" si="98"/>
        <v/>
      </c>
      <c r="I2592" t="str">
        <f t="shared" si="97"/>
        <v/>
      </c>
      <c r="J2592" t="str">
        <f t="shared" si="97"/>
        <v/>
      </c>
      <c r="K2592" t="str">
        <f t="shared" si="97"/>
        <v/>
      </c>
    </row>
    <row r="2593" spans="1:11" x14ac:dyDescent="0.2">
      <c r="A2593" s="2">
        <v>38</v>
      </c>
      <c r="B2593" s="2" t="s">
        <v>24</v>
      </c>
      <c r="C2593" s="2">
        <v>84.74</v>
      </c>
      <c r="D2593" s="2" t="s">
        <v>22</v>
      </c>
      <c r="E2593">
        <v>2016</v>
      </c>
      <c r="F2593" t="str">
        <f t="shared" si="96"/>
        <v>Profit</v>
      </c>
      <c r="H2593" t="str">
        <f t="shared" si="98"/>
        <v/>
      </c>
      <c r="I2593" t="str">
        <f t="shared" si="97"/>
        <v/>
      </c>
      <c r="J2593" t="str">
        <f t="shared" si="97"/>
        <v/>
      </c>
      <c r="K2593" t="str">
        <f t="shared" si="97"/>
        <v/>
      </c>
    </row>
    <row r="2594" spans="1:11" x14ac:dyDescent="0.2">
      <c r="A2594" s="2">
        <v>30</v>
      </c>
      <c r="B2594" s="2" t="s">
        <v>24</v>
      </c>
      <c r="C2594" s="2">
        <v>-54.45</v>
      </c>
      <c r="D2594" s="2" t="s">
        <v>29</v>
      </c>
      <c r="E2594">
        <v>2016</v>
      </c>
      <c r="F2594" t="str">
        <f t="shared" si="96"/>
        <v>Loss</v>
      </c>
      <c r="H2594" t="str">
        <f t="shared" si="98"/>
        <v/>
      </c>
      <c r="I2594" t="str">
        <f t="shared" si="98"/>
        <v/>
      </c>
      <c r="J2594" t="str">
        <f t="shared" si="98"/>
        <v/>
      </c>
      <c r="K2594" t="str">
        <f t="shared" si="98"/>
        <v/>
      </c>
    </row>
    <row r="2595" spans="1:11" x14ac:dyDescent="0.2">
      <c r="A2595" s="2">
        <v>36</v>
      </c>
      <c r="B2595" s="2" t="s">
        <v>45</v>
      </c>
      <c r="C2595" s="2">
        <v>629.76</v>
      </c>
      <c r="D2595" s="2" t="s">
        <v>29</v>
      </c>
      <c r="E2595">
        <v>2016</v>
      </c>
      <c r="F2595" t="str">
        <f t="shared" si="96"/>
        <v>Profit</v>
      </c>
      <c r="H2595" t="str">
        <f t="shared" si="98"/>
        <v/>
      </c>
      <c r="I2595" t="str">
        <f t="shared" si="98"/>
        <v/>
      </c>
      <c r="J2595" t="str">
        <f t="shared" si="98"/>
        <v/>
      </c>
      <c r="K2595" t="str">
        <f t="shared" si="98"/>
        <v/>
      </c>
    </row>
    <row r="2596" spans="1:11" x14ac:dyDescent="0.2">
      <c r="A2596" s="2">
        <v>14</v>
      </c>
      <c r="B2596" s="2" t="s">
        <v>45</v>
      </c>
      <c r="C2596" s="2">
        <v>1112.93</v>
      </c>
      <c r="D2596" s="2" t="s">
        <v>29</v>
      </c>
      <c r="E2596">
        <v>2016</v>
      </c>
      <c r="F2596" t="str">
        <f t="shared" si="96"/>
        <v>Profit</v>
      </c>
      <c r="H2596" t="str">
        <f t="shared" si="98"/>
        <v/>
      </c>
      <c r="I2596" t="str">
        <f t="shared" si="98"/>
        <v/>
      </c>
      <c r="J2596" t="str">
        <f t="shared" si="98"/>
        <v/>
      </c>
      <c r="K2596" t="str">
        <f t="shared" si="98"/>
        <v/>
      </c>
    </row>
    <row r="2597" spans="1:11" x14ac:dyDescent="0.2">
      <c r="A2597" s="2">
        <v>11</v>
      </c>
      <c r="B2597" s="2" t="s">
        <v>45</v>
      </c>
      <c r="C2597" s="2">
        <v>164.65</v>
      </c>
      <c r="D2597" s="2" t="s">
        <v>29</v>
      </c>
      <c r="E2597">
        <v>2016</v>
      </c>
      <c r="F2597" t="str">
        <f t="shared" si="96"/>
        <v>Profit</v>
      </c>
      <c r="H2597" t="str">
        <f t="shared" si="98"/>
        <v/>
      </c>
      <c r="I2597" t="str">
        <f t="shared" si="98"/>
        <v/>
      </c>
      <c r="J2597" t="str">
        <f t="shared" si="98"/>
        <v/>
      </c>
      <c r="K2597" t="str">
        <f t="shared" si="98"/>
        <v/>
      </c>
    </row>
    <row r="2598" spans="1:11" x14ac:dyDescent="0.2">
      <c r="A2598" s="2">
        <v>41</v>
      </c>
      <c r="B2598" s="2" t="s">
        <v>24</v>
      </c>
      <c r="C2598" s="2">
        <v>3086.42</v>
      </c>
      <c r="D2598" s="2" t="s">
        <v>29</v>
      </c>
      <c r="E2598">
        <v>2016</v>
      </c>
      <c r="F2598" t="str">
        <f t="shared" si="96"/>
        <v>Profit</v>
      </c>
      <c r="H2598" t="str">
        <f t="shared" si="98"/>
        <v/>
      </c>
      <c r="I2598" t="str">
        <f t="shared" si="98"/>
        <v/>
      </c>
      <c r="J2598" t="str">
        <f t="shared" si="98"/>
        <v/>
      </c>
      <c r="K2598" t="str">
        <f t="shared" si="98"/>
        <v/>
      </c>
    </row>
    <row r="2599" spans="1:11" x14ac:dyDescent="0.2">
      <c r="A2599" s="2">
        <v>9</v>
      </c>
      <c r="B2599" s="2" t="s">
        <v>24</v>
      </c>
      <c r="C2599" s="2">
        <v>19.170000000000002</v>
      </c>
      <c r="D2599" s="2" t="s">
        <v>29</v>
      </c>
      <c r="E2599">
        <v>2016</v>
      </c>
      <c r="F2599" t="str">
        <f t="shared" si="96"/>
        <v>Profit</v>
      </c>
      <c r="H2599" t="str">
        <f t="shared" si="98"/>
        <v/>
      </c>
      <c r="I2599" t="str">
        <f t="shared" si="98"/>
        <v/>
      </c>
      <c r="J2599" t="str">
        <f t="shared" si="98"/>
        <v/>
      </c>
      <c r="K2599" t="str">
        <f t="shared" si="98"/>
        <v/>
      </c>
    </row>
    <row r="2600" spans="1:11" x14ac:dyDescent="0.2">
      <c r="A2600" s="2">
        <v>26</v>
      </c>
      <c r="B2600" s="2" t="s">
        <v>31</v>
      </c>
      <c r="C2600" s="2">
        <v>6446.58</v>
      </c>
      <c r="D2600" s="2" t="s">
        <v>29</v>
      </c>
      <c r="E2600">
        <v>2016</v>
      </c>
      <c r="F2600" t="str">
        <f t="shared" si="96"/>
        <v>Profit</v>
      </c>
      <c r="H2600" t="str">
        <f t="shared" si="98"/>
        <v/>
      </c>
      <c r="I2600" t="str">
        <f t="shared" si="98"/>
        <v/>
      </c>
      <c r="J2600" t="str">
        <f t="shared" si="98"/>
        <v/>
      </c>
      <c r="K2600" t="str">
        <f t="shared" si="98"/>
        <v/>
      </c>
    </row>
    <row r="2601" spans="1:11" x14ac:dyDescent="0.2">
      <c r="A2601" s="2">
        <v>31</v>
      </c>
      <c r="B2601" s="2" t="s">
        <v>31</v>
      </c>
      <c r="C2601" s="2">
        <v>-112.52</v>
      </c>
      <c r="D2601" s="2" t="s">
        <v>38</v>
      </c>
      <c r="E2601">
        <v>2016</v>
      </c>
      <c r="F2601" t="str">
        <f t="shared" si="96"/>
        <v>Loss</v>
      </c>
      <c r="H2601" t="str">
        <f t="shared" si="98"/>
        <v/>
      </c>
      <c r="I2601" t="str">
        <f t="shared" si="97"/>
        <v/>
      </c>
      <c r="J2601" t="str">
        <f t="shared" si="97"/>
        <v/>
      </c>
      <c r="K2601" t="str">
        <f t="shared" si="97"/>
        <v/>
      </c>
    </row>
    <row r="2602" spans="1:11" x14ac:dyDescent="0.2">
      <c r="A2602" s="2">
        <v>35</v>
      </c>
      <c r="B2602" s="2" t="s">
        <v>31</v>
      </c>
      <c r="C2602" s="2">
        <v>-30.6</v>
      </c>
      <c r="D2602" s="2" t="s">
        <v>38</v>
      </c>
      <c r="E2602">
        <v>2016</v>
      </c>
      <c r="F2602" t="str">
        <f t="shared" si="96"/>
        <v>Loss</v>
      </c>
      <c r="H2602" t="str">
        <f t="shared" si="98"/>
        <v/>
      </c>
      <c r="I2602" t="str">
        <f t="shared" si="97"/>
        <v/>
      </c>
      <c r="J2602" t="str">
        <f t="shared" si="97"/>
        <v/>
      </c>
      <c r="K2602" t="str">
        <f t="shared" si="97"/>
        <v/>
      </c>
    </row>
    <row r="2603" spans="1:11" x14ac:dyDescent="0.2">
      <c r="A2603" s="2">
        <v>37</v>
      </c>
      <c r="B2603" s="2" t="s">
        <v>24</v>
      </c>
      <c r="C2603" s="2">
        <v>-243.71</v>
      </c>
      <c r="D2603" s="2" t="s">
        <v>38</v>
      </c>
      <c r="E2603">
        <v>2016</v>
      </c>
      <c r="F2603" t="str">
        <f t="shared" si="96"/>
        <v>Loss</v>
      </c>
      <c r="H2603" t="str">
        <f t="shared" si="98"/>
        <v/>
      </c>
      <c r="I2603" t="str">
        <f t="shared" si="97"/>
        <v/>
      </c>
      <c r="J2603" t="str">
        <f t="shared" si="97"/>
        <v/>
      </c>
      <c r="K2603" t="str">
        <f t="shared" si="97"/>
        <v/>
      </c>
    </row>
    <row r="2604" spans="1:11" x14ac:dyDescent="0.2">
      <c r="A2604" s="2">
        <v>1</v>
      </c>
      <c r="B2604" s="2" t="s">
        <v>31</v>
      </c>
      <c r="C2604" s="2">
        <v>-255.95</v>
      </c>
      <c r="D2604" s="2" t="s">
        <v>38</v>
      </c>
      <c r="E2604">
        <v>2016</v>
      </c>
      <c r="F2604" t="str">
        <f t="shared" si="96"/>
        <v>Loss</v>
      </c>
      <c r="H2604" t="str">
        <f t="shared" si="98"/>
        <v/>
      </c>
      <c r="I2604" t="str">
        <f t="shared" si="97"/>
        <v/>
      </c>
      <c r="J2604" t="str">
        <f t="shared" si="97"/>
        <v>Loss</v>
      </c>
      <c r="K2604" t="str">
        <f t="shared" si="97"/>
        <v/>
      </c>
    </row>
    <row r="2605" spans="1:11" x14ac:dyDescent="0.2">
      <c r="A2605" s="2">
        <v>25</v>
      </c>
      <c r="B2605" s="2" t="s">
        <v>24</v>
      </c>
      <c r="C2605" s="2">
        <v>19.510000000000002</v>
      </c>
      <c r="D2605" s="2" t="s">
        <v>38</v>
      </c>
      <c r="E2605">
        <v>2016</v>
      </c>
      <c r="F2605" t="str">
        <f t="shared" si="96"/>
        <v>Profit</v>
      </c>
      <c r="H2605" t="str">
        <f t="shared" si="98"/>
        <v/>
      </c>
      <c r="I2605" t="str">
        <f t="shared" si="97"/>
        <v/>
      </c>
      <c r="J2605" t="str">
        <f t="shared" si="97"/>
        <v/>
      </c>
      <c r="K2605" t="str">
        <f t="shared" si="97"/>
        <v/>
      </c>
    </row>
    <row r="2606" spans="1:11" x14ac:dyDescent="0.2">
      <c r="A2606" s="2">
        <v>35</v>
      </c>
      <c r="B2606" s="2" t="s">
        <v>31</v>
      </c>
      <c r="C2606" s="2">
        <v>827.8</v>
      </c>
      <c r="D2606" s="2" t="s">
        <v>66</v>
      </c>
      <c r="E2606">
        <v>2016</v>
      </c>
      <c r="F2606" t="str">
        <f t="shared" si="96"/>
        <v>Profit</v>
      </c>
      <c r="H2606" t="str">
        <f t="shared" si="98"/>
        <v/>
      </c>
      <c r="I2606" t="str">
        <f t="shared" si="97"/>
        <v/>
      </c>
      <c r="J2606" t="str">
        <f t="shared" si="97"/>
        <v/>
      </c>
      <c r="K2606" t="str">
        <f t="shared" si="97"/>
        <v/>
      </c>
    </row>
    <row r="2607" spans="1:11" x14ac:dyDescent="0.2">
      <c r="A2607" s="2">
        <v>27</v>
      </c>
      <c r="B2607" s="2" t="s">
        <v>31</v>
      </c>
      <c r="C2607" s="2">
        <v>71.760000000000005</v>
      </c>
      <c r="D2607" s="2" t="s">
        <v>29</v>
      </c>
      <c r="E2607">
        <v>2016</v>
      </c>
      <c r="F2607" t="str">
        <f t="shared" si="96"/>
        <v>Profit</v>
      </c>
      <c r="H2607" t="str">
        <f t="shared" si="98"/>
        <v/>
      </c>
      <c r="I2607" t="str">
        <f t="shared" si="97"/>
        <v/>
      </c>
      <c r="J2607" t="str">
        <f t="shared" si="97"/>
        <v/>
      </c>
      <c r="K2607" t="str">
        <f t="shared" si="97"/>
        <v/>
      </c>
    </row>
    <row r="2608" spans="1:11" x14ac:dyDescent="0.2">
      <c r="A2608" s="2">
        <v>21</v>
      </c>
      <c r="B2608" s="2" t="s">
        <v>31</v>
      </c>
      <c r="C2608" s="2">
        <v>315.99</v>
      </c>
      <c r="D2608" s="2" t="s">
        <v>38</v>
      </c>
      <c r="E2608">
        <v>2016</v>
      </c>
      <c r="F2608" t="str">
        <f t="shared" si="96"/>
        <v>Profit</v>
      </c>
      <c r="H2608" t="str">
        <f t="shared" si="98"/>
        <v/>
      </c>
      <c r="I2608" t="str">
        <f t="shared" si="97"/>
        <v/>
      </c>
      <c r="J2608" t="str">
        <f t="shared" si="97"/>
        <v/>
      </c>
      <c r="K2608" t="str">
        <f t="shared" si="97"/>
        <v/>
      </c>
    </row>
    <row r="2609" spans="1:11" x14ac:dyDescent="0.2">
      <c r="A2609" s="2">
        <v>40</v>
      </c>
      <c r="B2609" s="2" t="s">
        <v>24</v>
      </c>
      <c r="C2609" s="2">
        <v>-147</v>
      </c>
      <c r="D2609" s="2" t="s">
        <v>38</v>
      </c>
      <c r="E2609">
        <v>2016</v>
      </c>
      <c r="F2609" t="str">
        <f t="shared" si="96"/>
        <v>Loss</v>
      </c>
      <c r="H2609" t="str">
        <f t="shared" si="98"/>
        <v/>
      </c>
      <c r="I2609" t="str">
        <f t="shared" si="97"/>
        <v/>
      </c>
      <c r="J2609" t="str">
        <f t="shared" si="97"/>
        <v/>
      </c>
      <c r="K2609" t="str">
        <f t="shared" si="97"/>
        <v/>
      </c>
    </row>
    <row r="2610" spans="1:11" x14ac:dyDescent="0.2">
      <c r="A2610" s="2">
        <v>38</v>
      </c>
      <c r="B2610" s="2" t="s">
        <v>24</v>
      </c>
      <c r="C2610" s="2">
        <v>-738.05</v>
      </c>
      <c r="D2610" s="2" t="s">
        <v>38</v>
      </c>
      <c r="E2610">
        <v>2016</v>
      </c>
      <c r="F2610" t="str">
        <f t="shared" si="96"/>
        <v>Loss</v>
      </c>
      <c r="H2610" t="str">
        <f t="shared" si="98"/>
        <v/>
      </c>
      <c r="I2610" t="str">
        <f t="shared" si="97"/>
        <v/>
      </c>
      <c r="J2610" t="str">
        <f t="shared" si="97"/>
        <v/>
      </c>
      <c r="K2610" t="str">
        <f t="shared" si="97"/>
        <v/>
      </c>
    </row>
    <row r="2611" spans="1:11" x14ac:dyDescent="0.2">
      <c r="A2611" s="2">
        <v>17</v>
      </c>
      <c r="B2611" s="2" t="s">
        <v>45</v>
      </c>
      <c r="C2611" s="2">
        <v>-29.57</v>
      </c>
      <c r="D2611" s="2" t="s">
        <v>29</v>
      </c>
      <c r="E2611">
        <v>2016</v>
      </c>
      <c r="F2611" t="str">
        <f t="shared" si="96"/>
        <v>Loss</v>
      </c>
      <c r="H2611" t="str">
        <f t="shared" si="98"/>
        <v/>
      </c>
      <c r="I2611" t="str">
        <f t="shared" si="97"/>
        <v/>
      </c>
      <c r="J2611" t="str">
        <f t="shared" si="97"/>
        <v/>
      </c>
      <c r="K2611" t="str">
        <f t="shared" si="97"/>
        <v/>
      </c>
    </row>
    <row r="2612" spans="1:11" x14ac:dyDescent="0.2">
      <c r="A2612" s="2">
        <v>31</v>
      </c>
      <c r="B2612" s="2" t="s">
        <v>24</v>
      </c>
      <c r="C2612" s="2">
        <v>-6.86</v>
      </c>
      <c r="D2612" s="2" t="s">
        <v>38</v>
      </c>
      <c r="E2612">
        <v>2016</v>
      </c>
      <c r="F2612" t="str">
        <f t="shared" si="96"/>
        <v>Loss</v>
      </c>
      <c r="H2612" t="str">
        <f t="shared" si="98"/>
        <v/>
      </c>
      <c r="I2612" t="str">
        <f t="shared" si="97"/>
        <v/>
      </c>
      <c r="J2612" t="str">
        <f t="shared" si="97"/>
        <v/>
      </c>
      <c r="K2612" t="str">
        <f t="shared" si="97"/>
        <v/>
      </c>
    </row>
    <row r="2613" spans="1:11" x14ac:dyDescent="0.2">
      <c r="A2613" s="2">
        <v>24</v>
      </c>
      <c r="B2613" s="2" t="s">
        <v>24</v>
      </c>
      <c r="C2613" s="2">
        <v>3.62</v>
      </c>
      <c r="D2613" s="2" t="s">
        <v>22</v>
      </c>
      <c r="E2613">
        <v>2016</v>
      </c>
      <c r="F2613" t="str">
        <f t="shared" si="96"/>
        <v>Profit</v>
      </c>
      <c r="H2613" t="str">
        <f t="shared" si="98"/>
        <v/>
      </c>
      <c r="I2613" t="str">
        <f t="shared" si="97"/>
        <v/>
      </c>
      <c r="J2613" t="str">
        <f t="shared" si="97"/>
        <v/>
      </c>
      <c r="K2613" t="str">
        <f t="shared" si="97"/>
        <v/>
      </c>
    </row>
    <row r="2614" spans="1:11" x14ac:dyDescent="0.2">
      <c r="A2614" s="2">
        <v>48</v>
      </c>
      <c r="B2614" s="2" t="s">
        <v>24</v>
      </c>
      <c r="C2614" s="2">
        <v>-60.86</v>
      </c>
      <c r="D2614" s="2" t="s">
        <v>22</v>
      </c>
      <c r="E2614">
        <v>2016</v>
      </c>
      <c r="F2614" t="str">
        <f t="shared" si="96"/>
        <v>Loss</v>
      </c>
      <c r="H2614" t="str">
        <f t="shared" si="98"/>
        <v/>
      </c>
      <c r="I2614" t="str">
        <f t="shared" si="97"/>
        <v/>
      </c>
      <c r="J2614" t="str">
        <f t="shared" si="97"/>
        <v/>
      </c>
      <c r="K2614" t="str">
        <f t="shared" si="97"/>
        <v/>
      </c>
    </row>
    <row r="2615" spans="1:11" x14ac:dyDescent="0.2">
      <c r="A2615" s="2">
        <v>48</v>
      </c>
      <c r="B2615" s="2" t="s">
        <v>31</v>
      </c>
      <c r="C2615" s="2">
        <v>1281.07</v>
      </c>
      <c r="D2615" s="2" t="s">
        <v>22</v>
      </c>
      <c r="E2615">
        <v>2016</v>
      </c>
      <c r="F2615" t="str">
        <f t="shared" si="96"/>
        <v>Profit</v>
      </c>
      <c r="H2615" t="str">
        <f t="shared" si="98"/>
        <v/>
      </c>
      <c r="I2615" t="str">
        <f t="shared" si="97"/>
        <v/>
      </c>
      <c r="J2615" t="str">
        <f t="shared" si="97"/>
        <v/>
      </c>
      <c r="K2615" t="str">
        <f t="shared" si="97"/>
        <v/>
      </c>
    </row>
    <row r="2616" spans="1:11" x14ac:dyDescent="0.2">
      <c r="A2616" s="2">
        <v>8</v>
      </c>
      <c r="B2616" s="2" t="s">
        <v>31</v>
      </c>
      <c r="C2616" s="2">
        <v>-428.09</v>
      </c>
      <c r="D2616" s="2" t="s">
        <v>22</v>
      </c>
      <c r="E2616">
        <v>2016</v>
      </c>
      <c r="F2616" t="str">
        <f t="shared" si="96"/>
        <v>Loss</v>
      </c>
      <c r="H2616" t="str">
        <f t="shared" si="98"/>
        <v>Loss</v>
      </c>
      <c r="I2616" t="str">
        <f t="shared" si="97"/>
        <v/>
      </c>
      <c r="J2616" t="str">
        <f t="shared" si="97"/>
        <v/>
      </c>
      <c r="K2616" t="str">
        <f t="shared" si="97"/>
        <v/>
      </c>
    </row>
    <row r="2617" spans="1:11" x14ac:dyDescent="0.2">
      <c r="A2617" s="2">
        <v>32</v>
      </c>
      <c r="B2617" s="2" t="s">
        <v>31</v>
      </c>
      <c r="C2617" s="2">
        <v>-51.43</v>
      </c>
      <c r="D2617" s="2" t="s">
        <v>29</v>
      </c>
      <c r="E2617">
        <v>2016</v>
      </c>
      <c r="F2617" t="str">
        <f t="shared" si="96"/>
        <v>Loss</v>
      </c>
      <c r="H2617" t="str">
        <f t="shared" si="98"/>
        <v/>
      </c>
      <c r="I2617" t="str">
        <f t="shared" si="98"/>
        <v/>
      </c>
      <c r="J2617" t="str">
        <f t="shared" si="98"/>
        <v/>
      </c>
      <c r="K2617" t="str">
        <f t="shared" si="98"/>
        <v/>
      </c>
    </row>
    <row r="2618" spans="1:11" x14ac:dyDescent="0.2">
      <c r="A2618" s="2">
        <v>27</v>
      </c>
      <c r="B2618" s="2" t="s">
        <v>45</v>
      </c>
      <c r="C2618" s="2">
        <v>354.24</v>
      </c>
      <c r="D2618" s="2" t="s">
        <v>29</v>
      </c>
      <c r="E2618">
        <v>2016</v>
      </c>
      <c r="F2618" t="str">
        <f t="shared" si="96"/>
        <v>Profit</v>
      </c>
      <c r="H2618" t="str">
        <f t="shared" si="98"/>
        <v/>
      </c>
      <c r="I2618" t="str">
        <f t="shared" si="98"/>
        <v/>
      </c>
      <c r="J2618" t="str">
        <f t="shared" si="98"/>
        <v/>
      </c>
      <c r="K2618" t="str">
        <f t="shared" si="98"/>
        <v/>
      </c>
    </row>
    <row r="2619" spans="1:11" x14ac:dyDescent="0.2">
      <c r="A2619" s="2">
        <v>48</v>
      </c>
      <c r="B2619" s="2" t="s">
        <v>45</v>
      </c>
      <c r="C2619" s="2">
        <v>120.64</v>
      </c>
      <c r="D2619" s="2" t="s">
        <v>29</v>
      </c>
      <c r="E2619">
        <v>2016</v>
      </c>
      <c r="F2619" t="str">
        <f t="shared" si="96"/>
        <v>Profit</v>
      </c>
      <c r="H2619" t="str">
        <f t="shared" si="98"/>
        <v/>
      </c>
      <c r="I2619" t="str">
        <f t="shared" si="98"/>
        <v/>
      </c>
      <c r="J2619" t="str">
        <f t="shared" si="98"/>
        <v/>
      </c>
      <c r="K2619" t="str">
        <f t="shared" si="98"/>
        <v/>
      </c>
    </row>
    <row r="2620" spans="1:11" x14ac:dyDescent="0.2">
      <c r="A2620" s="2">
        <v>18</v>
      </c>
      <c r="B2620" s="2" t="s">
        <v>31</v>
      </c>
      <c r="C2620" s="2">
        <v>124.87</v>
      </c>
      <c r="D2620" s="2" t="s">
        <v>29</v>
      </c>
      <c r="E2620">
        <v>2016</v>
      </c>
      <c r="F2620" t="str">
        <f t="shared" si="96"/>
        <v>Profit</v>
      </c>
      <c r="H2620" t="str">
        <f t="shared" si="98"/>
        <v/>
      </c>
      <c r="I2620" t="str">
        <f t="shared" si="98"/>
        <v/>
      </c>
      <c r="J2620" t="str">
        <f t="shared" si="98"/>
        <v/>
      </c>
      <c r="K2620" t="str">
        <f t="shared" si="98"/>
        <v/>
      </c>
    </row>
    <row r="2621" spans="1:11" x14ac:dyDescent="0.2">
      <c r="A2621" s="2">
        <v>22</v>
      </c>
      <c r="B2621" s="2" t="s">
        <v>45</v>
      </c>
      <c r="C2621" s="2">
        <v>-59.78</v>
      </c>
      <c r="D2621" s="2" t="s">
        <v>66</v>
      </c>
      <c r="E2621">
        <v>2016</v>
      </c>
      <c r="F2621" t="str">
        <f t="shared" si="96"/>
        <v>Loss</v>
      </c>
      <c r="H2621" t="str">
        <f t="shared" si="98"/>
        <v/>
      </c>
      <c r="I2621" t="str">
        <f t="shared" si="98"/>
        <v/>
      </c>
      <c r="J2621" t="str">
        <f t="shared" si="98"/>
        <v/>
      </c>
      <c r="K2621" t="str">
        <f t="shared" si="98"/>
        <v/>
      </c>
    </row>
    <row r="2622" spans="1:11" x14ac:dyDescent="0.2">
      <c r="A2622" s="2">
        <v>14</v>
      </c>
      <c r="B2622" s="2" t="s">
        <v>24</v>
      </c>
      <c r="C2622" s="2">
        <v>-61.47</v>
      </c>
      <c r="D2622" s="2" t="s">
        <v>29</v>
      </c>
      <c r="E2622">
        <v>2016</v>
      </c>
      <c r="F2622" t="str">
        <f t="shared" si="96"/>
        <v>Loss</v>
      </c>
      <c r="H2622" t="str">
        <f t="shared" si="98"/>
        <v/>
      </c>
      <c r="I2622" t="str">
        <f t="shared" si="98"/>
        <v/>
      </c>
      <c r="J2622" t="str">
        <f t="shared" si="98"/>
        <v/>
      </c>
      <c r="K2622" t="str">
        <f t="shared" si="98"/>
        <v/>
      </c>
    </row>
    <row r="2623" spans="1:11" x14ac:dyDescent="0.2">
      <c r="A2623" s="2">
        <v>30</v>
      </c>
      <c r="B2623" s="2" t="s">
        <v>31</v>
      </c>
      <c r="C2623" s="2">
        <v>39.409999999999997</v>
      </c>
      <c r="D2623" s="2" t="s">
        <v>29</v>
      </c>
      <c r="E2623">
        <v>2016</v>
      </c>
      <c r="F2623" t="str">
        <f t="shared" si="96"/>
        <v>Profit</v>
      </c>
      <c r="H2623" t="str">
        <f t="shared" si="98"/>
        <v/>
      </c>
      <c r="I2623" t="str">
        <f t="shared" si="98"/>
        <v/>
      </c>
      <c r="J2623" t="str">
        <f t="shared" si="98"/>
        <v/>
      </c>
      <c r="K2623" t="str">
        <f t="shared" si="98"/>
        <v/>
      </c>
    </row>
    <row r="2624" spans="1:11" x14ac:dyDescent="0.2">
      <c r="A2624" s="2">
        <v>17</v>
      </c>
      <c r="B2624" s="2" t="s">
        <v>24</v>
      </c>
      <c r="C2624" s="2">
        <v>-96.84</v>
      </c>
      <c r="D2624" s="2" t="s">
        <v>29</v>
      </c>
      <c r="E2624">
        <v>2016</v>
      </c>
      <c r="F2624" t="str">
        <f t="shared" si="96"/>
        <v>Loss</v>
      </c>
      <c r="H2624" t="str">
        <f t="shared" si="98"/>
        <v/>
      </c>
      <c r="I2624" t="str">
        <f t="shared" si="97"/>
        <v/>
      </c>
      <c r="J2624" t="str">
        <f t="shared" si="97"/>
        <v/>
      </c>
      <c r="K2624" t="str">
        <f t="shared" si="97"/>
        <v/>
      </c>
    </row>
    <row r="2625" spans="1:11" x14ac:dyDescent="0.2">
      <c r="A2625" s="2">
        <v>21</v>
      </c>
      <c r="B2625" s="2" t="s">
        <v>24</v>
      </c>
      <c r="C2625" s="2">
        <v>414.13</v>
      </c>
      <c r="D2625" s="2" t="s">
        <v>29</v>
      </c>
      <c r="E2625">
        <v>2016</v>
      </c>
      <c r="F2625" t="str">
        <f t="shared" si="96"/>
        <v>Profit</v>
      </c>
      <c r="H2625" t="str">
        <f t="shared" si="98"/>
        <v/>
      </c>
      <c r="I2625" t="str">
        <f t="shared" si="97"/>
        <v/>
      </c>
      <c r="J2625" t="str">
        <f t="shared" si="97"/>
        <v/>
      </c>
      <c r="K2625" t="str">
        <f t="shared" si="97"/>
        <v/>
      </c>
    </row>
    <row r="2626" spans="1:11" x14ac:dyDescent="0.2">
      <c r="A2626" s="2">
        <v>1</v>
      </c>
      <c r="B2626" s="2" t="s">
        <v>31</v>
      </c>
      <c r="C2626" s="2">
        <v>-25.8</v>
      </c>
      <c r="D2626" s="2" t="s">
        <v>29</v>
      </c>
      <c r="E2626">
        <v>2016</v>
      </c>
      <c r="F2626" t="str">
        <f t="shared" si="96"/>
        <v>Loss</v>
      </c>
      <c r="H2626" t="str">
        <f t="shared" si="98"/>
        <v/>
      </c>
      <c r="I2626" t="str">
        <f t="shared" si="97"/>
        <v>Loss</v>
      </c>
      <c r="J2626" t="str">
        <f t="shared" si="97"/>
        <v/>
      </c>
      <c r="K2626" t="str">
        <f t="shared" si="97"/>
        <v/>
      </c>
    </row>
    <row r="2627" spans="1:11" x14ac:dyDescent="0.2">
      <c r="A2627" s="2">
        <v>50</v>
      </c>
      <c r="B2627" s="2" t="s">
        <v>31</v>
      </c>
      <c r="C2627" s="2">
        <v>-31.79</v>
      </c>
      <c r="D2627" s="2" t="s">
        <v>29</v>
      </c>
      <c r="E2627">
        <v>2016</v>
      </c>
      <c r="F2627" t="str">
        <f t="shared" ref="F2627:F2690" si="99">IF(C2627&lt;0,"Loss","Profit")</f>
        <v>Loss</v>
      </c>
      <c r="H2627" t="str">
        <f t="shared" si="98"/>
        <v/>
      </c>
      <c r="I2627" t="str">
        <f t="shared" si="97"/>
        <v/>
      </c>
      <c r="J2627" t="str">
        <f t="shared" si="97"/>
        <v/>
      </c>
      <c r="K2627" t="str">
        <f t="shared" si="97"/>
        <v/>
      </c>
    </row>
    <row r="2628" spans="1:11" x14ac:dyDescent="0.2">
      <c r="A2628" s="2">
        <v>34</v>
      </c>
      <c r="B2628" s="2" t="s">
        <v>45</v>
      </c>
      <c r="C2628" s="2">
        <v>7502.95</v>
      </c>
      <c r="D2628" s="2" t="s">
        <v>29</v>
      </c>
      <c r="E2628">
        <v>2016</v>
      </c>
      <c r="F2628" t="str">
        <f t="shared" si="99"/>
        <v>Profit</v>
      </c>
      <c r="H2628" t="str">
        <f t="shared" si="98"/>
        <v/>
      </c>
      <c r="I2628" t="str">
        <f t="shared" si="97"/>
        <v/>
      </c>
      <c r="J2628" t="str">
        <f t="shared" si="97"/>
        <v/>
      </c>
      <c r="K2628" t="str">
        <f t="shared" si="97"/>
        <v/>
      </c>
    </row>
    <row r="2629" spans="1:11" x14ac:dyDescent="0.2">
      <c r="A2629" s="2">
        <v>19</v>
      </c>
      <c r="B2629" s="2" t="s">
        <v>24</v>
      </c>
      <c r="C2629" s="2">
        <v>133.57</v>
      </c>
      <c r="D2629" s="2" t="s">
        <v>29</v>
      </c>
      <c r="E2629">
        <v>2016</v>
      </c>
      <c r="F2629" t="str">
        <f t="shared" si="99"/>
        <v>Profit</v>
      </c>
      <c r="H2629" t="str">
        <f t="shared" si="98"/>
        <v/>
      </c>
      <c r="I2629" t="str">
        <f t="shared" si="97"/>
        <v/>
      </c>
      <c r="J2629" t="str">
        <f t="shared" si="97"/>
        <v/>
      </c>
      <c r="K2629" t="str">
        <f t="shared" si="97"/>
        <v/>
      </c>
    </row>
    <row r="2630" spans="1:11" x14ac:dyDescent="0.2">
      <c r="A2630" s="2">
        <v>41</v>
      </c>
      <c r="B2630" s="2" t="s">
        <v>45</v>
      </c>
      <c r="C2630" s="2">
        <v>876.2</v>
      </c>
      <c r="D2630" s="2" t="s">
        <v>29</v>
      </c>
      <c r="E2630">
        <v>2016</v>
      </c>
      <c r="F2630" t="str">
        <f t="shared" si="99"/>
        <v>Profit</v>
      </c>
      <c r="H2630" t="str">
        <f t="shared" si="98"/>
        <v/>
      </c>
      <c r="I2630" t="str">
        <f t="shared" si="97"/>
        <v/>
      </c>
      <c r="J2630" t="str">
        <f t="shared" si="97"/>
        <v/>
      </c>
      <c r="K2630" t="str">
        <f t="shared" si="97"/>
        <v/>
      </c>
    </row>
    <row r="2631" spans="1:11" x14ac:dyDescent="0.2">
      <c r="A2631" s="2">
        <v>45</v>
      </c>
      <c r="B2631" s="2" t="s">
        <v>45</v>
      </c>
      <c r="C2631" s="2">
        <v>-1618.2</v>
      </c>
      <c r="D2631" s="2" t="s">
        <v>38</v>
      </c>
      <c r="E2631">
        <v>2016</v>
      </c>
      <c r="F2631" t="str">
        <f t="shared" si="99"/>
        <v>Loss</v>
      </c>
      <c r="H2631" t="str">
        <f t="shared" si="98"/>
        <v/>
      </c>
      <c r="I2631" t="str">
        <f t="shared" si="97"/>
        <v/>
      </c>
      <c r="J2631" t="str">
        <f t="shared" si="97"/>
        <v/>
      </c>
      <c r="K2631" t="str">
        <f t="shared" si="97"/>
        <v/>
      </c>
    </row>
    <row r="2632" spans="1:11" x14ac:dyDescent="0.2">
      <c r="A2632" s="2">
        <v>38</v>
      </c>
      <c r="B2632" s="2" t="s">
        <v>31</v>
      </c>
      <c r="C2632" s="2">
        <v>2930.77</v>
      </c>
      <c r="D2632" s="2" t="s">
        <v>38</v>
      </c>
      <c r="E2632">
        <v>2016</v>
      </c>
      <c r="F2632" t="str">
        <f t="shared" si="99"/>
        <v>Profit</v>
      </c>
      <c r="H2632" t="str">
        <f t="shared" si="98"/>
        <v/>
      </c>
      <c r="I2632" t="str">
        <f t="shared" si="97"/>
        <v/>
      </c>
      <c r="J2632" t="str">
        <f t="shared" si="97"/>
        <v/>
      </c>
      <c r="K2632" t="str">
        <f t="shared" si="97"/>
        <v/>
      </c>
    </row>
    <row r="2633" spans="1:11" x14ac:dyDescent="0.2">
      <c r="A2633" s="2">
        <v>38</v>
      </c>
      <c r="B2633" s="2" t="s">
        <v>45</v>
      </c>
      <c r="C2633" s="2">
        <v>329.87</v>
      </c>
      <c r="D2633" s="2" t="s">
        <v>38</v>
      </c>
      <c r="E2633">
        <v>2016</v>
      </c>
      <c r="F2633" t="str">
        <f t="shared" si="99"/>
        <v>Profit</v>
      </c>
      <c r="H2633" t="str">
        <f t="shared" si="98"/>
        <v/>
      </c>
      <c r="I2633" t="str">
        <f t="shared" si="97"/>
        <v/>
      </c>
      <c r="J2633" t="str">
        <f t="shared" si="97"/>
        <v/>
      </c>
      <c r="K2633" t="str">
        <f t="shared" si="97"/>
        <v/>
      </c>
    </row>
    <row r="2634" spans="1:11" x14ac:dyDescent="0.2">
      <c r="A2634" s="2">
        <v>2</v>
      </c>
      <c r="B2634" s="2" t="s">
        <v>31</v>
      </c>
      <c r="C2634" s="2">
        <v>-2336.61</v>
      </c>
      <c r="D2634" s="2" t="s">
        <v>38</v>
      </c>
      <c r="E2634">
        <v>2016</v>
      </c>
      <c r="F2634" t="str">
        <f t="shared" si="99"/>
        <v>Loss</v>
      </c>
      <c r="H2634" t="str">
        <f t="shared" si="98"/>
        <v/>
      </c>
      <c r="I2634" t="str">
        <f t="shared" si="97"/>
        <v/>
      </c>
      <c r="J2634" t="str">
        <f t="shared" si="97"/>
        <v>Loss</v>
      </c>
      <c r="K2634" t="str">
        <f t="shared" si="97"/>
        <v/>
      </c>
    </row>
    <row r="2635" spans="1:11" x14ac:dyDescent="0.2">
      <c r="A2635" s="2">
        <v>38</v>
      </c>
      <c r="B2635" s="2" t="s">
        <v>24</v>
      </c>
      <c r="C2635" s="2">
        <v>-155</v>
      </c>
      <c r="D2635" s="2" t="s">
        <v>29</v>
      </c>
      <c r="E2635">
        <v>2016</v>
      </c>
      <c r="F2635" t="str">
        <f t="shared" si="99"/>
        <v>Loss</v>
      </c>
      <c r="H2635" t="str">
        <f t="shared" si="98"/>
        <v/>
      </c>
      <c r="I2635" t="str">
        <f t="shared" si="97"/>
        <v/>
      </c>
      <c r="J2635" t="str">
        <f t="shared" si="97"/>
        <v/>
      </c>
      <c r="K2635" t="str">
        <f t="shared" si="97"/>
        <v/>
      </c>
    </row>
    <row r="2636" spans="1:11" x14ac:dyDescent="0.2">
      <c r="A2636" s="2">
        <v>15</v>
      </c>
      <c r="B2636" s="2" t="s">
        <v>24</v>
      </c>
      <c r="C2636" s="2">
        <v>-24.49</v>
      </c>
      <c r="D2636" s="2" t="s">
        <v>29</v>
      </c>
      <c r="E2636">
        <v>2016</v>
      </c>
      <c r="F2636" t="str">
        <f t="shared" si="99"/>
        <v>Loss</v>
      </c>
      <c r="H2636" t="str">
        <f t="shared" si="98"/>
        <v/>
      </c>
      <c r="I2636" t="str">
        <f t="shared" si="97"/>
        <v/>
      </c>
      <c r="J2636" t="str">
        <f t="shared" si="97"/>
        <v/>
      </c>
      <c r="K2636" t="str">
        <f t="shared" si="97"/>
        <v/>
      </c>
    </row>
    <row r="2637" spans="1:11" x14ac:dyDescent="0.2">
      <c r="A2637" s="2">
        <v>49</v>
      </c>
      <c r="B2637" s="2" t="s">
        <v>24</v>
      </c>
      <c r="C2637" s="2">
        <v>267.27</v>
      </c>
      <c r="D2637" s="2" t="s">
        <v>29</v>
      </c>
      <c r="E2637">
        <v>2016</v>
      </c>
      <c r="F2637" t="str">
        <f t="shared" si="99"/>
        <v>Profit</v>
      </c>
      <c r="H2637" t="str">
        <f t="shared" si="98"/>
        <v/>
      </c>
      <c r="I2637" t="str">
        <f t="shared" si="97"/>
        <v/>
      </c>
      <c r="J2637" t="str">
        <f t="shared" si="97"/>
        <v/>
      </c>
      <c r="K2637" t="str">
        <f t="shared" si="97"/>
        <v/>
      </c>
    </row>
    <row r="2638" spans="1:11" x14ac:dyDescent="0.2">
      <c r="A2638" s="2">
        <v>24</v>
      </c>
      <c r="B2638" s="2" t="s">
        <v>24</v>
      </c>
      <c r="C2638" s="2">
        <v>1.67</v>
      </c>
      <c r="D2638" s="2" t="s">
        <v>29</v>
      </c>
      <c r="E2638">
        <v>2016</v>
      </c>
      <c r="F2638" t="str">
        <f t="shared" si="99"/>
        <v>Profit</v>
      </c>
      <c r="H2638" t="str">
        <f t="shared" si="98"/>
        <v/>
      </c>
      <c r="I2638" t="str">
        <f t="shared" si="97"/>
        <v/>
      </c>
      <c r="J2638" t="str">
        <f t="shared" si="97"/>
        <v/>
      </c>
      <c r="K2638" t="str">
        <f t="shared" si="97"/>
        <v/>
      </c>
    </row>
    <row r="2639" spans="1:11" x14ac:dyDescent="0.2">
      <c r="A2639" s="2">
        <v>49</v>
      </c>
      <c r="B2639" s="2" t="s">
        <v>24</v>
      </c>
      <c r="C2639" s="2">
        <v>8798.94</v>
      </c>
      <c r="D2639" s="2" t="s">
        <v>66</v>
      </c>
      <c r="E2639">
        <v>2016</v>
      </c>
      <c r="F2639" t="str">
        <f t="shared" si="99"/>
        <v>Profit</v>
      </c>
      <c r="H2639" t="str">
        <f t="shared" si="98"/>
        <v/>
      </c>
      <c r="I2639" t="str">
        <f t="shared" si="97"/>
        <v/>
      </c>
      <c r="J2639" t="str">
        <f t="shared" si="97"/>
        <v/>
      </c>
      <c r="K2639" t="str">
        <f t="shared" si="97"/>
        <v/>
      </c>
    </row>
    <row r="2640" spans="1:11" x14ac:dyDescent="0.2">
      <c r="A2640" s="2">
        <v>48</v>
      </c>
      <c r="B2640" s="2" t="s">
        <v>45</v>
      </c>
      <c r="C2640" s="2">
        <v>819.23</v>
      </c>
      <c r="D2640" s="2" t="s">
        <v>66</v>
      </c>
      <c r="E2640">
        <v>2016</v>
      </c>
      <c r="F2640" t="str">
        <f t="shared" si="99"/>
        <v>Profit</v>
      </c>
      <c r="H2640" t="str">
        <f t="shared" si="98"/>
        <v/>
      </c>
      <c r="I2640" t="str">
        <f t="shared" si="98"/>
        <v/>
      </c>
      <c r="J2640" t="str">
        <f t="shared" si="98"/>
        <v/>
      </c>
      <c r="K2640" t="str">
        <f t="shared" si="98"/>
        <v/>
      </c>
    </row>
    <row r="2641" spans="1:11" x14ac:dyDescent="0.2">
      <c r="A2641" s="2">
        <v>16</v>
      </c>
      <c r="B2641" s="2" t="s">
        <v>24</v>
      </c>
      <c r="C2641" s="2">
        <v>-43.11</v>
      </c>
      <c r="D2641" s="2" t="s">
        <v>29</v>
      </c>
      <c r="E2641">
        <v>2016</v>
      </c>
      <c r="F2641" t="str">
        <f t="shared" si="99"/>
        <v>Loss</v>
      </c>
      <c r="H2641" t="str">
        <f t="shared" si="98"/>
        <v/>
      </c>
      <c r="I2641" t="str">
        <f t="shared" si="98"/>
        <v/>
      </c>
      <c r="J2641" t="str">
        <f t="shared" si="98"/>
        <v/>
      </c>
      <c r="K2641" t="str">
        <f t="shared" si="98"/>
        <v/>
      </c>
    </row>
    <row r="2642" spans="1:11" x14ac:dyDescent="0.2">
      <c r="A2642" s="2">
        <v>13</v>
      </c>
      <c r="B2642" s="2" t="s">
        <v>31</v>
      </c>
      <c r="C2642" s="2">
        <v>220.71</v>
      </c>
      <c r="D2642" s="2" t="s">
        <v>38</v>
      </c>
      <c r="E2642">
        <v>2016</v>
      </c>
      <c r="F2642" t="str">
        <f t="shared" si="99"/>
        <v>Profit</v>
      </c>
      <c r="H2642" t="str">
        <f t="shared" si="98"/>
        <v/>
      </c>
      <c r="I2642" t="str">
        <f t="shared" si="98"/>
        <v/>
      </c>
      <c r="J2642" t="str">
        <f t="shared" si="98"/>
        <v/>
      </c>
      <c r="K2642" t="str">
        <f t="shared" si="98"/>
        <v/>
      </c>
    </row>
    <row r="2643" spans="1:11" x14ac:dyDescent="0.2">
      <c r="A2643" s="2">
        <v>28</v>
      </c>
      <c r="B2643" s="2" t="s">
        <v>24</v>
      </c>
      <c r="C2643" s="2">
        <v>-23.27</v>
      </c>
      <c r="D2643" s="2" t="s">
        <v>38</v>
      </c>
      <c r="E2643">
        <v>2016</v>
      </c>
      <c r="F2643" t="str">
        <f t="shared" si="99"/>
        <v>Loss</v>
      </c>
      <c r="H2643" t="str">
        <f t="shared" si="98"/>
        <v/>
      </c>
      <c r="I2643" t="str">
        <f t="shared" si="98"/>
        <v/>
      </c>
      <c r="J2643" t="str">
        <f t="shared" si="98"/>
        <v/>
      </c>
      <c r="K2643" t="str">
        <f t="shared" si="98"/>
        <v/>
      </c>
    </row>
    <row r="2644" spans="1:11" x14ac:dyDescent="0.2">
      <c r="A2644" s="2">
        <v>23</v>
      </c>
      <c r="B2644" s="2" t="s">
        <v>24</v>
      </c>
      <c r="C2644" s="2">
        <v>32.950000000000003</v>
      </c>
      <c r="D2644" s="2" t="s">
        <v>38</v>
      </c>
      <c r="E2644">
        <v>2016</v>
      </c>
      <c r="F2644" t="str">
        <f t="shared" si="99"/>
        <v>Profit</v>
      </c>
      <c r="H2644" t="str">
        <f t="shared" ref="H2644:K2707" si="100">IF($D2644=H$1,IF($B2644="Technology",IF($A2644&lt;11,$F2644,""),""),"")</f>
        <v/>
      </c>
      <c r="I2644" t="str">
        <f t="shared" si="100"/>
        <v/>
      </c>
      <c r="J2644" t="str">
        <f t="shared" si="100"/>
        <v/>
      </c>
      <c r="K2644" t="str">
        <f t="shared" si="100"/>
        <v/>
      </c>
    </row>
    <row r="2645" spans="1:11" x14ac:dyDescent="0.2">
      <c r="A2645" s="2">
        <v>45</v>
      </c>
      <c r="B2645" s="2" t="s">
        <v>24</v>
      </c>
      <c r="C2645" s="2">
        <v>87.59</v>
      </c>
      <c r="D2645" s="2" t="s">
        <v>38</v>
      </c>
      <c r="E2645">
        <v>2016</v>
      </c>
      <c r="F2645" t="str">
        <f t="shared" si="99"/>
        <v>Profit</v>
      </c>
      <c r="H2645" t="str">
        <f t="shared" si="100"/>
        <v/>
      </c>
      <c r="I2645" t="str">
        <f t="shared" si="100"/>
        <v/>
      </c>
      <c r="J2645" t="str">
        <f t="shared" si="100"/>
        <v/>
      </c>
      <c r="K2645" t="str">
        <f t="shared" si="100"/>
        <v/>
      </c>
    </row>
    <row r="2646" spans="1:11" x14ac:dyDescent="0.2">
      <c r="A2646" s="2">
        <v>9</v>
      </c>
      <c r="B2646" s="2" t="s">
        <v>45</v>
      </c>
      <c r="C2646" s="2">
        <v>-77.41</v>
      </c>
      <c r="D2646" s="2" t="s">
        <v>38</v>
      </c>
      <c r="E2646">
        <v>2016</v>
      </c>
      <c r="F2646" t="str">
        <f t="shared" si="99"/>
        <v>Loss</v>
      </c>
      <c r="H2646" t="str">
        <f t="shared" si="100"/>
        <v/>
      </c>
      <c r="I2646" t="str">
        <f t="shared" si="100"/>
        <v/>
      </c>
      <c r="J2646" t="str">
        <f t="shared" si="100"/>
        <v/>
      </c>
      <c r="K2646" t="str">
        <f t="shared" si="100"/>
        <v/>
      </c>
    </row>
    <row r="2647" spans="1:11" x14ac:dyDescent="0.2">
      <c r="A2647" s="2">
        <v>4</v>
      </c>
      <c r="B2647" s="2" t="s">
        <v>45</v>
      </c>
      <c r="C2647" s="2">
        <v>-7.58</v>
      </c>
      <c r="D2647" s="2" t="s">
        <v>29</v>
      </c>
      <c r="E2647">
        <v>2016</v>
      </c>
      <c r="F2647" t="str">
        <f t="shared" si="99"/>
        <v>Loss</v>
      </c>
      <c r="H2647" t="str">
        <f t="shared" si="100"/>
        <v/>
      </c>
      <c r="I2647" t="str">
        <f t="shared" si="100"/>
        <v/>
      </c>
      <c r="J2647" t="str">
        <f t="shared" si="100"/>
        <v/>
      </c>
      <c r="K2647" t="str">
        <f t="shared" si="100"/>
        <v/>
      </c>
    </row>
    <row r="2648" spans="1:11" x14ac:dyDescent="0.2">
      <c r="A2648" s="2">
        <v>48</v>
      </c>
      <c r="B2648" s="2" t="s">
        <v>24</v>
      </c>
      <c r="C2648" s="2">
        <v>54.45</v>
      </c>
      <c r="D2648" s="2" t="s">
        <v>29</v>
      </c>
      <c r="E2648">
        <v>2016</v>
      </c>
      <c r="F2648" t="str">
        <f t="shared" si="99"/>
        <v>Profit</v>
      </c>
      <c r="H2648" t="str">
        <f t="shared" si="100"/>
        <v/>
      </c>
      <c r="I2648" t="str">
        <f t="shared" si="100"/>
        <v/>
      </c>
      <c r="J2648" t="str">
        <f t="shared" si="100"/>
        <v/>
      </c>
      <c r="K2648" t="str">
        <f t="shared" si="100"/>
        <v/>
      </c>
    </row>
    <row r="2649" spans="1:11" x14ac:dyDescent="0.2">
      <c r="A2649" s="2">
        <v>23</v>
      </c>
      <c r="B2649" s="2" t="s">
        <v>45</v>
      </c>
      <c r="C2649" s="2">
        <v>-27.76</v>
      </c>
      <c r="D2649" s="2" t="s">
        <v>29</v>
      </c>
      <c r="E2649">
        <v>2016</v>
      </c>
      <c r="F2649" t="str">
        <f t="shared" si="99"/>
        <v>Loss</v>
      </c>
      <c r="H2649" t="str">
        <f t="shared" si="100"/>
        <v/>
      </c>
      <c r="I2649" t="str">
        <f t="shared" si="100"/>
        <v/>
      </c>
      <c r="J2649" t="str">
        <f t="shared" si="100"/>
        <v/>
      </c>
      <c r="K2649" t="str">
        <f t="shared" si="100"/>
        <v/>
      </c>
    </row>
    <row r="2650" spans="1:11" x14ac:dyDescent="0.2">
      <c r="A2650" s="2">
        <v>40</v>
      </c>
      <c r="B2650" s="2" t="s">
        <v>24</v>
      </c>
      <c r="C2650" s="2">
        <v>754.62</v>
      </c>
      <c r="D2650" s="2" t="s">
        <v>22</v>
      </c>
      <c r="E2650">
        <v>2016</v>
      </c>
      <c r="F2650" t="str">
        <f t="shared" si="99"/>
        <v>Profit</v>
      </c>
      <c r="H2650" t="str">
        <f t="shared" si="100"/>
        <v/>
      </c>
      <c r="I2650" t="str">
        <f t="shared" si="100"/>
        <v/>
      </c>
      <c r="J2650" t="str">
        <f t="shared" si="100"/>
        <v/>
      </c>
      <c r="K2650" t="str">
        <f t="shared" si="100"/>
        <v/>
      </c>
    </row>
    <row r="2651" spans="1:11" x14ac:dyDescent="0.2">
      <c r="A2651" s="2">
        <v>17</v>
      </c>
      <c r="B2651" s="2" t="s">
        <v>31</v>
      </c>
      <c r="C2651" s="2">
        <v>133.25</v>
      </c>
      <c r="D2651" s="2" t="s">
        <v>22</v>
      </c>
      <c r="E2651">
        <v>2016</v>
      </c>
      <c r="F2651" t="str">
        <f t="shared" si="99"/>
        <v>Profit</v>
      </c>
      <c r="H2651" t="str">
        <f t="shared" si="100"/>
        <v/>
      </c>
      <c r="I2651" t="str">
        <f t="shared" si="100"/>
        <v/>
      </c>
      <c r="J2651" t="str">
        <f t="shared" si="100"/>
        <v/>
      </c>
      <c r="K2651" t="str">
        <f t="shared" si="100"/>
        <v/>
      </c>
    </row>
    <row r="2652" spans="1:11" x14ac:dyDescent="0.2">
      <c r="A2652" s="2">
        <v>31</v>
      </c>
      <c r="B2652" s="2" t="s">
        <v>24</v>
      </c>
      <c r="C2652" s="2">
        <v>67.08</v>
      </c>
      <c r="D2652" s="2" t="s">
        <v>29</v>
      </c>
      <c r="E2652">
        <v>2016</v>
      </c>
      <c r="F2652" t="str">
        <f t="shared" si="99"/>
        <v>Profit</v>
      </c>
      <c r="H2652" t="str">
        <f t="shared" si="100"/>
        <v/>
      </c>
      <c r="I2652" t="str">
        <f t="shared" si="100"/>
        <v/>
      </c>
      <c r="J2652" t="str">
        <f t="shared" si="100"/>
        <v/>
      </c>
      <c r="K2652" t="str">
        <f t="shared" si="100"/>
        <v/>
      </c>
    </row>
    <row r="2653" spans="1:11" x14ac:dyDescent="0.2">
      <c r="A2653" s="2">
        <v>44</v>
      </c>
      <c r="B2653" s="2" t="s">
        <v>31</v>
      </c>
      <c r="C2653" s="2">
        <v>430.48</v>
      </c>
      <c r="D2653" s="2" t="s">
        <v>22</v>
      </c>
      <c r="E2653">
        <v>2016</v>
      </c>
      <c r="F2653" t="str">
        <f t="shared" si="99"/>
        <v>Profit</v>
      </c>
      <c r="H2653" t="str">
        <f t="shared" si="100"/>
        <v/>
      </c>
      <c r="I2653" t="str">
        <f t="shared" si="100"/>
        <v/>
      </c>
      <c r="J2653" t="str">
        <f t="shared" si="100"/>
        <v/>
      </c>
      <c r="K2653" t="str">
        <f t="shared" si="100"/>
        <v/>
      </c>
    </row>
    <row r="2654" spans="1:11" x14ac:dyDescent="0.2">
      <c r="A2654" s="2">
        <v>37</v>
      </c>
      <c r="B2654" s="2" t="s">
        <v>31</v>
      </c>
      <c r="C2654" s="2">
        <v>1377.49</v>
      </c>
      <c r="D2654" s="2" t="s">
        <v>29</v>
      </c>
      <c r="E2654">
        <v>2016</v>
      </c>
      <c r="F2654" t="str">
        <f t="shared" si="99"/>
        <v>Profit</v>
      </c>
      <c r="H2654" t="str">
        <f t="shared" si="100"/>
        <v/>
      </c>
      <c r="I2654" t="str">
        <f t="shared" si="100"/>
        <v/>
      </c>
      <c r="J2654" t="str">
        <f t="shared" si="100"/>
        <v/>
      </c>
      <c r="K2654" t="str">
        <f t="shared" si="100"/>
        <v/>
      </c>
    </row>
    <row r="2655" spans="1:11" x14ac:dyDescent="0.2">
      <c r="A2655" s="2">
        <v>5</v>
      </c>
      <c r="B2655" s="2" t="s">
        <v>31</v>
      </c>
      <c r="C2655" s="2">
        <v>-9.9</v>
      </c>
      <c r="D2655" s="2" t="s">
        <v>38</v>
      </c>
      <c r="E2655">
        <v>2016</v>
      </c>
      <c r="F2655" t="str">
        <f t="shared" si="99"/>
        <v>Loss</v>
      </c>
      <c r="H2655" t="str">
        <f t="shared" si="100"/>
        <v/>
      </c>
      <c r="I2655" t="str">
        <f t="shared" si="100"/>
        <v/>
      </c>
      <c r="J2655" t="str">
        <f t="shared" si="100"/>
        <v>Loss</v>
      </c>
      <c r="K2655" t="str">
        <f t="shared" si="100"/>
        <v/>
      </c>
    </row>
    <row r="2656" spans="1:11" x14ac:dyDescent="0.2">
      <c r="A2656" s="2">
        <v>40</v>
      </c>
      <c r="B2656" s="2" t="s">
        <v>24</v>
      </c>
      <c r="C2656" s="2">
        <v>236.09</v>
      </c>
      <c r="D2656" s="2" t="s">
        <v>38</v>
      </c>
      <c r="E2656">
        <v>2016</v>
      </c>
      <c r="F2656" t="str">
        <f t="shared" si="99"/>
        <v>Profit</v>
      </c>
      <c r="H2656" t="str">
        <f t="shared" si="100"/>
        <v/>
      </c>
      <c r="I2656" t="str">
        <f t="shared" si="100"/>
        <v/>
      </c>
      <c r="J2656" t="str">
        <f t="shared" si="100"/>
        <v/>
      </c>
      <c r="K2656" t="str">
        <f t="shared" si="100"/>
        <v/>
      </c>
    </row>
    <row r="2657" spans="1:11" x14ac:dyDescent="0.2">
      <c r="A2657" s="2">
        <v>26</v>
      </c>
      <c r="B2657" s="2" t="s">
        <v>24</v>
      </c>
      <c r="C2657" s="2">
        <v>17.36</v>
      </c>
      <c r="D2657" s="2" t="s">
        <v>22</v>
      </c>
      <c r="E2657">
        <v>2016</v>
      </c>
      <c r="F2657" t="str">
        <f t="shared" si="99"/>
        <v>Profit</v>
      </c>
      <c r="H2657" t="str">
        <f t="shared" si="100"/>
        <v/>
      </c>
      <c r="I2657" t="str">
        <f t="shared" si="100"/>
        <v/>
      </c>
      <c r="J2657" t="str">
        <f t="shared" si="100"/>
        <v/>
      </c>
      <c r="K2657" t="str">
        <f t="shared" si="100"/>
        <v/>
      </c>
    </row>
    <row r="2658" spans="1:11" x14ac:dyDescent="0.2">
      <c r="A2658" s="2">
        <v>18</v>
      </c>
      <c r="B2658" s="2" t="s">
        <v>24</v>
      </c>
      <c r="C2658" s="2">
        <v>-500.29</v>
      </c>
      <c r="D2658" s="2" t="s">
        <v>29</v>
      </c>
      <c r="E2658">
        <v>2016</v>
      </c>
      <c r="F2658" t="str">
        <f t="shared" si="99"/>
        <v>Loss</v>
      </c>
      <c r="H2658" t="str">
        <f t="shared" si="100"/>
        <v/>
      </c>
      <c r="I2658" t="str">
        <f t="shared" si="100"/>
        <v/>
      </c>
      <c r="J2658" t="str">
        <f t="shared" si="100"/>
        <v/>
      </c>
      <c r="K2658" t="str">
        <f t="shared" si="100"/>
        <v/>
      </c>
    </row>
    <row r="2659" spans="1:11" x14ac:dyDescent="0.2">
      <c r="A2659" s="2">
        <v>31</v>
      </c>
      <c r="B2659" s="2" t="s">
        <v>31</v>
      </c>
      <c r="C2659" s="2">
        <v>905.81</v>
      </c>
      <c r="D2659" s="2" t="s">
        <v>29</v>
      </c>
      <c r="E2659">
        <v>2016</v>
      </c>
      <c r="F2659" t="str">
        <f t="shared" si="99"/>
        <v>Profit</v>
      </c>
      <c r="H2659" t="str">
        <f t="shared" si="100"/>
        <v/>
      </c>
      <c r="I2659" t="str">
        <f t="shared" si="100"/>
        <v/>
      </c>
      <c r="J2659" t="str">
        <f t="shared" si="100"/>
        <v/>
      </c>
      <c r="K2659" t="str">
        <f t="shared" si="100"/>
        <v/>
      </c>
    </row>
    <row r="2660" spans="1:11" x14ac:dyDescent="0.2">
      <c r="A2660" s="2">
        <v>19</v>
      </c>
      <c r="B2660" s="2" t="s">
        <v>45</v>
      </c>
      <c r="C2660" s="2">
        <v>95.4</v>
      </c>
      <c r="D2660" s="2" t="s">
        <v>29</v>
      </c>
      <c r="E2660">
        <v>2016</v>
      </c>
      <c r="F2660" t="str">
        <f t="shared" si="99"/>
        <v>Profit</v>
      </c>
      <c r="H2660" t="str">
        <f t="shared" si="100"/>
        <v/>
      </c>
      <c r="I2660" t="str">
        <f t="shared" si="100"/>
        <v/>
      </c>
      <c r="J2660" t="str">
        <f t="shared" si="100"/>
        <v/>
      </c>
      <c r="K2660" t="str">
        <f t="shared" si="100"/>
        <v/>
      </c>
    </row>
    <row r="2661" spans="1:11" x14ac:dyDescent="0.2">
      <c r="A2661" s="2">
        <v>19</v>
      </c>
      <c r="B2661" s="2" t="s">
        <v>24</v>
      </c>
      <c r="C2661" s="2">
        <v>3054.85</v>
      </c>
      <c r="D2661" s="2" t="s">
        <v>22</v>
      </c>
      <c r="E2661">
        <v>2016</v>
      </c>
      <c r="F2661" t="str">
        <f t="shared" si="99"/>
        <v>Profit</v>
      </c>
      <c r="H2661" t="str">
        <f t="shared" si="100"/>
        <v/>
      </c>
      <c r="I2661" t="str">
        <f t="shared" si="100"/>
        <v/>
      </c>
      <c r="J2661" t="str">
        <f t="shared" si="100"/>
        <v/>
      </c>
      <c r="K2661" t="str">
        <f t="shared" si="100"/>
        <v/>
      </c>
    </row>
    <row r="2662" spans="1:11" x14ac:dyDescent="0.2">
      <c r="A2662" s="2">
        <v>50</v>
      </c>
      <c r="B2662" s="2" t="s">
        <v>45</v>
      </c>
      <c r="C2662" s="2">
        <v>227.21</v>
      </c>
      <c r="D2662" s="2" t="s">
        <v>22</v>
      </c>
      <c r="E2662">
        <v>2016</v>
      </c>
      <c r="F2662" t="str">
        <f t="shared" si="99"/>
        <v>Profit</v>
      </c>
      <c r="H2662" t="str">
        <f t="shared" si="100"/>
        <v/>
      </c>
      <c r="I2662" t="str">
        <f t="shared" si="100"/>
        <v/>
      </c>
      <c r="J2662" t="str">
        <f t="shared" si="100"/>
        <v/>
      </c>
      <c r="K2662" t="str">
        <f t="shared" si="100"/>
        <v/>
      </c>
    </row>
    <row r="2663" spans="1:11" x14ac:dyDescent="0.2">
      <c r="A2663" s="2">
        <v>24</v>
      </c>
      <c r="B2663" s="2" t="s">
        <v>24</v>
      </c>
      <c r="C2663" s="2">
        <v>16.79</v>
      </c>
      <c r="D2663" s="2" t="s">
        <v>38</v>
      </c>
      <c r="E2663">
        <v>2016</v>
      </c>
      <c r="F2663" t="str">
        <f t="shared" si="99"/>
        <v>Profit</v>
      </c>
      <c r="H2663" t="str">
        <f t="shared" si="100"/>
        <v/>
      </c>
      <c r="I2663" t="str">
        <f t="shared" si="100"/>
        <v/>
      </c>
      <c r="J2663" t="str">
        <f t="shared" si="100"/>
        <v/>
      </c>
      <c r="K2663" t="str">
        <f t="shared" si="100"/>
        <v/>
      </c>
    </row>
    <row r="2664" spans="1:11" x14ac:dyDescent="0.2">
      <c r="A2664" s="2">
        <v>17</v>
      </c>
      <c r="B2664" s="2" t="s">
        <v>45</v>
      </c>
      <c r="C2664" s="2">
        <v>122.63</v>
      </c>
      <c r="D2664" s="2" t="s">
        <v>38</v>
      </c>
      <c r="E2664">
        <v>2016</v>
      </c>
      <c r="F2664" t="str">
        <f t="shared" si="99"/>
        <v>Profit</v>
      </c>
      <c r="H2664" t="str">
        <f t="shared" si="100"/>
        <v/>
      </c>
      <c r="I2664" t="str">
        <f t="shared" si="100"/>
        <v/>
      </c>
      <c r="J2664" t="str">
        <f t="shared" si="100"/>
        <v/>
      </c>
      <c r="K2664" t="str">
        <f t="shared" si="100"/>
        <v/>
      </c>
    </row>
    <row r="2665" spans="1:11" x14ac:dyDescent="0.2">
      <c r="A2665" s="2">
        <v>40</v>
      </c>
      <c r="B2665" s="2" t="s">
        <v>31</v>
      </c>
      <c r="C2665" s="2">
        <v>33.04</v>
      </c>
      <c r="D2665" s="2" t="s">
        <v>38</v>
      </c>
      <c r="E2665">
        <v>2016</v>
      </c>
      <c r="F2665" t="str">
        <f t="shared" si="99"/>
        <v>Profit</v>
      </c>
      <c r="H2665" t="str">
        <f t="shared" si="100"/>
        <v/>
      </c>
      <c r="I2665" t="str">
        <f t="shared" si="100"/>
        <v/>
      </c>
      <c r="J2665" t="str">
        <f t="shared" si="100"/>
        <v/>
      </c>
      <c r="K2665" t="str">
        <f t="shared" si="100"/>
        <v/>
      </c>
    </row>
    <row r="2666" spans="1:11" x14ac:dyDescent="0.2">
      <c r="A2666" s="2">
        <v>16</v>
      </c>
      <c r="B2666" s="2" t="s">
        <v>31</v>
      </c>
      <c r="C2666" s="2">
        <v>316.49</v>
      </c>
      <c r="D2666" s="2" t="s">
        <v>38</v>
      </c>
      <c r="E2666">
        <v>2016</v>
      </c>
      <c r="F2666" t="str">
        <f t="shared" si="99"/>
        <v>Profit</v>
      </c>
      <c r="H2666" t="str">
        <f t="shared" si="100"/>
        <v/>
      </c>
      <c r="I2666" t="str">
        <f t="shared" si="100"/>
        <v/>
      </c>
      <c r="J2666" t="str">
        <f t="shared" si="100"/>
        <v/>
      </c>
      <c r="K2666" t="str">
        <f t="shared" si="100"/>
        <v/>
      </c>
    </row>
    <row r="2667" spans="1:11" x14ac:dyDescent="0.2">
      <c r="A2667" s="2">
        <v>25</v>
      </c>
      <c r="B2667" s="2" t="s">
        <v>31</v>
      </c>
      <c r="C2667" s="2">
        <v>336.69</v>
      </c>
      <c r="D2667" s="2" t="s">
        <v>38</v>
      </c>
      <c r="E2667">
        <v>2016</v>
      </c>
      <c r="F2667" t="str">
        <f t="shared" si="99"/>
        <v>Profit</v>
      </c>
      <c r="H2667" t="str">
        <f t="shared" si="100"/>
        <v/>
      </c>
      <c r="I2667" t="str">
        <f t="shared" si="100"/>
        <v/>
      </c>
      <c r="J2667" t="str">
        <f t="shared" si="100"/>
        <v/>
      </c>
      <c r="K2667" t="str">
        <f t="shared" si="100"/>
        <v/>
      </c>
    </row>
    <row r="2668" spans="1:11" x14ac:dyDescent="0.2">
      <c r="A2668" s="2">
        <v>23</v>
      </c>
      <c r="B2668" s="2" t="s">
        <v>24</v>
      </c>
      <c r="C2668" s="2">
        <v>139.11000000000001</v>
      </c>
      <c r="D2668" s="2" t="s">
        <v>29</v>
      </c>
      <c r="E2668">
        <v>2016</v>
      </c>
      <c r="F2668" t="str">
        <f t="shared" si="99"/>
        <v>Profit</v>
      </c>
      <c r="H2668" t="str">
        <f t="shared" si="100"/>
        <v/>
      </c>
      <c r="I2668" t="str">
        <f t="shared" si="100"/>
        <v/>
      </c>
      <c r="J2668" t="str">
        <f t="shared" si="100"/>
        <v/>
      </c>
      <c r="K2668" t="str">
        <f t="shared" si="100"/>
        <v/>
      </c>
    </row>
    <row r="2669" spans="1:11" x14ac:dyDescent="0.2">
      <c r="A2669" s="2">
        <v>4</v>
      </c>
      <c r="B2669" s="2" t="s">
        <v>24</v>
      </c>
      <c r="C2669" s="2">
        <v>4.97</v>
      </c>
      <c r="D2669" s="2" t="s">
        <v>29</v>
      </c>
      <c r="E2669">
        <v>2016</v>
      </c>
      <c r="F2669" t="str">
        <f t="shared" si="99"/>
        <v>Profit</v>
      </c>
      <c r="H2669" t="str">
        <f t="shared" si="100"/>
        <v/>
      </c>
      <c r="I2669" t="str">
        <f t="shared" si="100"/>
        <v/>
      </c>
      <c r="J2669" t="str">
        <f t="shared" si="100"/>
        <v/>
      </c>
      <c r="K2669" t="str">
        <f t="shared" si="100"/>
        <v/>
      </c>
    </row>
    <row r="2670" spans="1:11" x14ac:dyDescent="0.2">
      <c r="A2670" s="2">
        <v>11</v>
      </c>
      <c r="B2670" s="2" t="s">
        <v>31</v>
      </c>
      <c r="C2670" s="2">
        <v>-55.7</v>
      </c>
      <c r="D2670" s="2" t="s">
        <v>22</v>
      </c>
      <c r="E2670">
        <v>2016</v>
      </c>
      <c r="F2670" t="str">
        <f t="shared" si="99"/>
        <v>Loss</v>
      </c>
      <c r="H2670" t="str">
        <f t="shared" si="100"/>
        <v/>
      </c>
      <c r="I2670" t="str">
        <f t="shared" si="100"/>
        <v/>
      </c>
      <c r="J2670" t="str">
        <f t="shared" si="100"/>
        <v/>
      </c>
      <c r="K2670" t="str">
        <f t="shared" si="100"/>
        <v/>
      </c>
    </row>
    <row r="2671" spans="1:11" x14ac:dyDescent="0.2">
      <c r="A2671" s="2">
        <v>8</v>
      </c>
      <c r="B2671" s="2" t="s">
        <v>45</v>
      </c>
      <c r="C2671" s="2">
        <v>93.06</v>
      </c>
      <c r="D2671" s="2" t="s">
        <v>22</v>
      </c>
      <c r="E2671">
        <v>2016</v>
      </c>
      <c r="F2671" t="str">
        <f t="shared" si="99"/>
        <v>Profit</v>
      </c>
      <c r="H2671" t="str">
        <f t="shared" si="100"/>
        <v/>
      </c>
      <c r="I2671" t="str">
        <f t="shared" si="100"/>
        <v/>
      </c>
      <c r="J2671" t="str">
        <f t="shared" si="100"/>
        <v/>
      </c>
      <c r="K2671" t="str">
        <f t="shared" si="100"/>
        <v/>
      </c>
    </row>
    <row r="2672" spans="1:11" x14ac:dyDescent="0.2">
      <c r="A2672" s="2">
        <v>36</v>
      </c>
      <c r="B2672" s="2" t="s">
        <v>31</v>
      </c>
      <c r="C2672" s="2">
        <v>-93.62</v>
      </c>
      <c r="D2672" s="2" t="s">
        <v>29</v>
      </c>
      <c r="E2672">
        <v>2016</v>
      </c>
      <c r="F2672" t="str">
        <f t="shared" si="99"/>
        <v>Loss</v>
      </c>
      <c r="H2672" t="str">
        <f t="shared" si="100"/>
        <v/>
      </c>
      <c r="I2672" t="str">
        <f t="shared" si="100"/>
        <v/>
      </c>
      <c r="J2672" t="str">
        <f t="shared" si="100"/>
        <v/>
      </c>
      <c r="K2672" t="str">
        <f t="shared" si="100"/>
        <v/>
      </c>
    </row>
    <row r="2673" spans="1:11" x14ac:dyDescent="0.2">
      <c r="A2673" s="2">
        <v>37</v>
      </c>
      <c r="B2673" s="2" t="s">
        <v>45</v>
      </c>
      <c r="C2673" s="2">
        <v>295.60000000000002</v>
      </c>
      <c r="D2673" s="2" t="s">
        <v>38</v>
      </c>
      <c r="E2673">
        <v>2016</v>
      </c>
      <c r="F2673" t="str">
        <f t="shared" si="99"/>
        <v>Profit</v>
      </c>
      <c r="H2673" t="str">
        <f t="shared" si="100"/>
        <v/>
      </c>
      <c r="I2673" t="str">
        <f t="shared" si="100"/>
        <v/>
      </c>
      <c r="J2673" t="str">
        <f t="shared" si="100"/>
        <v/>
      </c>
      <c r="K2673" t="str">
        <f t="shared" si="100"/>
        <v/>
      </c>
    </row>
    <row r="2674" spans="1:11" x14ac:dyDescent="0.2">
      <c r="A2674" s="2">
        <v>42</v>
      </c>
      <c r="B2674" s="2" t="s">
        <v>31</v>
      </c>
      <c r="C2674" s="2">
        <v>449.55</v>
      </c>
      <c r="D2674" s="2" t="s">
        <v>38</v>
      </c>
      <c r="E2674">
        <v>2016</v>
      </c>
      <c r="F2674" t="str">
        <f t="shared" si="99"/>
        <v>Profit</v>
      </c>
      <c r="H2674" t="str">
        <f t="shared" si="100"/>
        <v/>
      </c>
      <c r="I2674" t="str">
        <f t="shared" si="100"/>
        <v/>
      </c>
      <c r="J2674" t="str">
        <f t="shared" si="100"/>
        <v/>
      </c>
      <c r="K2674" t="str">
        <f t="shared" si="100"/>
        <v/>
      </c>
    </row>
    <row r="2675" spans="1:11" x14ac:dyDescent="0.2">
      <c r="A2675" s="2">
        <v>50</v>
      </c>
      <c r="B2675" s="2" t="s">
        <v>24</v>
      </c>
      <c r="C2675" s="2">
        <v>-190.17</v>
      </c>
      <c r="D2675" s="2" t="s">
        <v>29</v>
      </c>
      <c r="E2675">
        <v>2016</v>
      </c>
      <c r="F2675" t="str">
        <f t="shared" si="99"/>
        <v>Loss</v>
      </c>
      <c r="H2675" t="str">
        <f t="shared" si="100"/>
        <v/>
      </c>
      <c r="I2675" t="str">
        <f t="shared" si="100"/>
        <v/>
      </c>
      <c r="J2675" t="str">
        <f t="shared" si="100"/>
        <v/>
      </c>
      <c r="K2675" t="str">
        <f t="shared" si="100"/>
        <v/>
      </c>
    </row>
    <row r="2676" spans="1:11" x14ac:dyDescent="0.2">
      <c r="A2676" s="2">
        <v>45</v>
      </c>
      <c r="B2676" s="2" t="s">
        <v>45</v>
      </c>
      <c r="C2676" s="2">
        <v>-1455.37</v>
      </c>
      <c r="D2676" s="2" t="s">
        <v>29</v>
      </c>
      <c r="E2676">
        <v>2016</v>
      </c>
      <c r="F2676" t="str">
        <f t="shared" si="99"/>
        <v>Loss</v>
      </c>
      <c r="H2676" t="str">
        <f t="shared" si="100"/>
        <v/>
      </c>
      <c r="I2676" t="str">
        <f t="shared" si="100"/>
        <v/>
      </c>
      <c r="J2676" t="str">
        <f t="shared" si="100"/>
        <v/>
      </c>
      <c r="K2676" t="str">
        <f t="shared" si="100"/>
        <v/>
      </c>
    </row>
    <row r="2677" spans="1:11" x14ac:dyDescent="0.2">
      <c r="A2677" s="2">
        <v>23</v>
      </c>
      <c r="B2677" s="2" t="s">
        <v>45</v>
      </c>
      <c r="C2677" s="2">
        <v>1914.43</v>
      </c>
      <c r="D2677" s="2" t="s">
        <v>29</v>
      </c>
      <c r="E2677">
        <v>2016</v>
      </c>
      <c r="F2677" t="str">
        <f t="shared" si="99"/>
        <v>Profit</v>
      </c>
      <c r="H2677" t="str">
        <f t="shared" si="100"/>
        <v/>
      </c>
      <c r="I2677" t="str">
        <f t="shared" si="100"/>
        <v/>
      </c>
      <c r="J2677" t="str">
        <f t="shared" si="100"/>
        <v/>
      </c>
      <c r="K2677" t="str">
        <f t="shared" si="100"/>
        <v/>
      </c>
    </row>
    <row r="2678" spans="1:11" x14ac:dyDescent="0.2">
      <c r="A2678" s="2">
        <v>20</v>
      </c>
      <c r="B2678" s="2" t="s">
        <v>24</v>
      </c>
      <c r="C2678" s="2">
        <v>-887.99</v>
      </c>
      <c r="D2678" s="2" t="s">
        <v>29</v>
      </c>
      <c r="E2678">
        <v>2016</v>
      </c>
      <c r="F2678" t="str">
        <f t="shared" si="99"/>
        <v>Loss</v>
      </c>
      <c r="H2678" t="str">
        <f t="shared" si="100"/>
        <v/>
      </c>
      <c r="I2678" t="str">
        <f t="shared" si="100"/>
        <v/>
      </c>
      <c r="J2678" t="str">
        <f t="shared" si="100"/>
        <v/>
      </c>
      <c r="K2678" t="str">
        <f t="shared" si="100"/>
        <v/>
      </c>
    </row>
    <row r="2679" spans="1:11" x14ac:dyDescent="0.2">
      <c r="A2679" s="2">
        <v>45</v>
      </c>
      <c r="B2679" s="2" t="s">
        <v>45</v>
      </c>
      <c r="C2679" s="2">
        <v>-282.22000000000003</v>
      </c>
      <c r="D2679" s="2" t="s">
        <v>29</v>
      </c>
      <c r="E2679">
        <v>2016</v>
      </c>
      <c r="F2679" t="str">
        <f t="shared" si="99"/>
        <v>Loss</v>
      </c>
      <c r="H2679" t="str">
        <f t="shared" si="100"/>
        <v/>
      </c>
      <c r="I2679" t="str">
        <f t="shared" si="100"/>
        <v/>
      </c>
      <c r="J2679" t="str">
        <f t="shared" si="100"/>
        <v/>
      </c>
      <c r="K2679" t="str">
        <f t="shared" si="100"/>
        <v/>
      </c>
    </row>
    <row r="2680" spans="1:11" x14ac:dyDescent="0.2">
      <c r="A2680" s="2">
        <v>4</v>
      </c>
      <c r="B2680" s="2" t="s">
        <v>31</v>
      </c>
      <c r="C2680" s="2">
        <v>-47.04</v>
      </c>
      <c r="D2680" s="2" t="s">
        <v>29</v>
      </c>
      <c r="E2680">
        <v>2016</v>
      </c>
      <c r="F2680" t="str">
        <f t="shared" si="99"/>
        <v>Loss</v>
      </c>
      <c r="H2680" t="str">
        <f t="shared" si="100"/>
        <v/>
      </c>
      <c r="I2680" t="str">
        <f t="shared" si="100"/>
        <v>Loss</v>
      </c>
      <c r="J2680" t="str">
        <f t="shared" si="100"/>
        <v/>
      </c>
      <c r="K2680" t="str">
        <f t="shared" si="100"/>
        <v/>
      </c>
    </row>
    <row r="2681" spans="1:11" x14ac:dyDescent="0.2">
      <c r="A2681" s="2">
        <v>32</v>
      </c>
      <c r="B2681" s="2" t="s">
        <v>45</v>
      </c>
      <c r="C2681" s="2">
        <v>770.35</v>
      </c>
      <c r="D2681" s="2" t="s">
        <v>38</v>
      </c>
      <c r="E2681">
        <v>2016</v>
      </c>
      <c r="F2681" t="str">
        <f t="shared" si="99"/>
        <v>Profit</v>
      </c>
      <c r="H2681" t="str">
        <f t="shared" si="100"/>
        <v/>
      </c>
      <c r="I2681" t="str">
        <f t="shared" si="100"/>
        <v/>
      </c>
      <c r="J2681" t="str">
        <f t="shared" si="100"/>
        <v/>
      </c>
      <c r="K2681" t="str">
        <f t="shared" si="100"/>
        <v/>
      </c>
    </row>
    <row r="2682" spans="1:11" x14ac:dyDescent="0.2">
      <c r="A2682" s="2">
        <v>25</v>
      </c>
      <c r="B2682" s="2" t="s">
        <v>24</v>
      </c>
      <c r="C2682" s="2">
        <v>-20.93</v>
      </c>
      <c r="D2682" s="2" t="s">
        <v>29</v>
      </c>
      <c r="E2682">
        <v>2016</v>
      </c>
      <c r="F2682" t="str">
        <f t="shared" si="99"/>
        <v>Loss</v>
      </c>
      <c r="H2682" t="str">
        <f t="shared" si="100"/>
        <v/>
      </c>
      <c r="I2682" t="str">
        <f t="shared" si="100"/>
        <v/>
      </c>
      <c r="J2682" t="str">
        <f t="shared" si="100"/>
        <v/>
      </c>
      <c r="K2682" t="str">
        <f t="shared" si="100"/>
        <v/>
      </c>
    </row>
    <row r="2683" spans="1:11" x14ac:dyDescent="0.2">
      <c r="A2683" s="2">
        <v>26</v>
      </c>
      <c r="B2683" s="2" t="s">
        <v>45</v>
      </c>
      <c r="C2683" s="2">
        <v>80.760000000000005</v>
      </c>
      <c r="D2683" s="2" t="s">
        <v>29</v>
      </c>
      <c r="E2683">
        <v>2016</v>
      </c>
      <c r="F2683" t="str">
        <f t="shared" si="99"/>
        <v>Profit</v>
      </c>
      <c r="H2683" t="str">
        <f t="shared" si="100"/>
        <v/>
      </c>
      <c r="I2683" t="str">
        <f t="shared" si="100"/>
        <v/>
      </c>
      <c r="J2683" t="str">
        <f t="shared" si="100"/>
        <v/>
      </c>
      <c r="K2683" t="str">
        <f t="shared" si="100"/>
        <v/>
      </c>
    </row>
    <row r="2684" spans="1:11" x14ac:dyDescent="0.2">
      <c r="A2684" s="2">
        <v>22</v>
      </c>
      <c r="B2684" s="2" t="s">
        <v>24</v>
      </c>
      <c r="C2684" s="2">
        <v>-17</v>
      </c>
      <c r="D2684" s="2" t="s">
        <v>29</v>
      </c>
      <c r="E2684">
        <v>2016</v>
      </c>
      <c r="F2684" t="str">
        <f t="shared" si="99"/>
        <v>Loss</v>
      </c>
      <c r="H2684" t="str">
        <f t="shared" si="100"/>
        <v/>
      </c>
      <c r="I2684" t="str">
        <f t="shared" si="100"/>
        <v/>
      </c>
      <c r="J2684" t="str">
        <f t="shared" si="100"/>
        <v/>
      </c>
      <c r="K2684" t="str">
        <f t="shared" si="100"/>
        <v/>
      </c>
    </row>
    <row r="2685" spans="1:11" x14ac:dyDescent="0.2">
      <c r="A2685" s="2">
        <v>16</v>
      </c>
      <c r="B2685" s="2" t="s">
        <v>31</v>
      </c>
      <c r="C2685" s="2">
        <v>-63.27</v>
      </c>
      <c r="D2685" s="2" t="s">
        <v>29</v>
      </c>
      <c r="E2685">
        <v>2016</v>
      </c>
      <c r="F2685" t="str">
        <f t="shared" si="99"/>
        <v>Loss</v>
      </c>
      <c r="H2685" t="str">
        <f t="shared" si="100"/>
        <v/>
      </c>
      <c r="I2685" t="str">
        <f t="shared" si="100"/>
        <v/>
      </c>
      <c r="J2685" t="str">
        <f t="shared" si="100"/>
        <v/>
      </c>
      <c r="K2685" t="str">
        <f t="shared" si="100"/>
        <v/>
      </c>
    </row>
    <row r="2686" spans="1:11" x14ac:dyDescent="0.2">
      <c r="A2686" s="2">
        <v>21</v>
      </c>
      <c r="B2686" s="2" t="s">
        <v>45</v>
      </c>
      <c r="C2686" s="2">
        <v>-857.04</v>
      </c>
      <c r="D2686" s="2" t="s">
        <v>29</v>
      </c>
      <c r="E2686">
        <v>2016</v>
      </c>
      <c r="F2686" t="str">
        <f t="shared" si="99"/>
        <v>Loss</v>
      </c>
      <c r="H2686" t="str">
        <f t="shared" si="100"/>
        <v/>
      </c>
      <c r="I2686" t="str">
        <f t="shared" si="100"/>
        <v/>
      </c>
      <c r="J2686" t="str">
        <f t="shared" si="100"/>
        <v/>
      </c>
      <c r="K2686" t="str">
        <f t="shared" si="100"/>
        <v/>
      </c>
    </row>
    <row r="2687" spans="1:11" x14ac:dyDescent="0.2">
      <c r="A2687" s="2">
        <v>49</v>
      </c>
      <c r="B2687" s="2" t="s">
        <v>24</v>
      </c>
      <c r="C2687" s="2">
        <v>-4.93</v>
      </c>
      <c r="D2687" s="2" t="s">
        <v>38</v>
      </c>
      <c r="E2687">
        <v>2016</v>
      </c>
      <c r="F2687" t="str">
        <f t="shared" si="99"/>
        <v>Loss</v>
      </c>
      <c r="H2687" t="str">
        <f t="shared" si="100"/>
        <v/>
      </c>
      <c r="I2687" t="str">
        <f t="shared" si="100"/>
        <v/>
      </c>
      <c r="J2687" t="str">
        <f t="shared" si="100"/>
        <v/>
      </c>
      <c r="K2687" t="str">
        <f t="shared" si="100"/>
        <v/>
      </c>
    </row>
    <row r="2688" spans="1:11" x14ac:dyDescent="0.2">
      <c r="A2688" s="2">
        <v>22</v>
      </c>
      <c r="B2688" s="2" t="s">
        <v>24</v>
      </c>
      <c r="C2688" s="2">
        <v>1.04</v>
      </c>
      <c r="D2688" s="2" t="s">
        <v>38</v>
      </c>
      <c r="E2688">
        <v>2016</v>
      </c>
      <c r="F2688" t="str">
        <f t="shared" si="99"/>
        <v>Profit</v>
      </c>
      <c r="H2688" t="str">
        <f t="shared" si="100"/>
        <v/>
      </c>
      <c r="I2688" t="str">
        <f t="shared" si="100"/>
        <v/>
      </c>
      <c r="J2688" t="str">
        <f t="shared" si="100"/>
        <v/>
      </c>
      <c r="K2688" t="str">
        <f t="shared" si="100"/>
        <v/>
      </c>
    </row>
    <row r="2689" spans="1:11" x14ac:dyDescent="0.2">
      <c r="A2689" s="2">
        <v>34</v>
      </c>
      <c r="B2689" s="2" t="s">
        <v>24</v>
      </c>
      <c r="C2689" s="2">
        <v>823.38</v>
      </c>
      <c r="D2689" s="2" t="s">
        <v>29</v>
      </c>
      <c r="E2689">
        <v>2016</v>
      </c>
      <c r="F2689" t="str">
        <f t="shared" si="99"/>
        <v>Profit</v>
      </c>
      <c r="H2689" t="str">
        <f t="shared" si="100"/>
        <v/>
      </c>
      <c r="I2689" t="str">
        <f t="shared" si="100"/>
        <v/>
      </c>
      <c r="J2689" t="str">
        <f t="shared" si="100"/>
        <v/>
      </c>
      <c r="K2689" t="str">
        <f t="shared" si="100"/>
        <v/>
      </c>
    </row>
    <row r="2690" spans="1:11" x14ac:dyDescent="0.2">
      <c r="A2690" s="2">
        <v>26</v>
      </c>
      <c r="B2690" s="2" t="s">
        <v>24</v>
      </c>
      <c r="C2690" s="2">
        <v>-131.05000000000001</v>
      </c>
      <c r="D2690" s="2" t="s">
        <v>29</v>
      </c>
      <c r="E2690">
        <v>2016</v>
      </c>
      <c r="F2690" t="str">
        <f t="shared" si="99"/>
        <v>Loss</v>
      </c>
      <c r="H2690" t="str">
        <f t="shared" si="100"/>
        <v/>
      </c>
      <c r="I2690" t="str">
        <f t="shared" si="100"/>
        <v/>
      </c>
      <c r="J2690" t="str">
        <f t="shared" si="100"/>
        <v/>
      </c>
      <c r="K2690" t="str">
        <f t="shared" si="100"/>
        <v/>
      </c>
    </row>
    <row r="2691" spans="1:11" x14ac:dyDescent="0.2">
      <c r="A2691" s="2">
        <v>6</v>
      </c>
      <c r="B2691" s="2" t="s">
        <v>24</v>
      </c>
      <c r="C2691" s="2">
        <v>6.67</v>
      </c>
      <c r="D2691" s="2" t="s">
        <v>29</v>
      </c>
      <c r="E2691">
        <v>2016</v>
      </c>
      <c r="F2691" t="str">
        <f t="shared" ref="F2691:F2754" si="101">IF(C2691&lt;0,"Loss","Profit")</f>
        <v>Profit</v>
      </c>
      <c r="H2691" t="str">
        <f t="shared" si="100"/>
        <v/>
      </c>
      <c r="I2691" t="str">
        <f t="shared" si="100"/>
        <v/>
      </c>
      <c r="J2691" t="str">
        <f t="shared" si="100"/>
        <v/>
      </c>
      <c r="K2691" t="str">
        <f t="shared" si="100"/>
        <v/>
      </c>
    </row>
    <row r="2692" spans="1:11" x14ac:dyDescent="0.2">
      <c r="A2692" s="2">
        <v>20</v>
      </c>
      <c r="B2692" s="2" t="s">
        <v>24</v>
      </c>
      <c r="C2692" s="2">
        <v>350.35</v>
      </c>
      <c r="D2692" s="2" t="s">
        <v>38</v>
      </c>
      <c r="E2692">
        <v>2016</v>
      </c>
      <c r="F2692" t="str">
        <f t="shared" si="101"/>
        <v>Profit</v>
      </c>
      <c r="H2692" t="str">
        <f t="shared" si="100"/>
        <v/>
      </c>
      <c r="I2692" t="str">
        <f t="shared" si="100"/>
        <v/>
      </c>
      <c r="J2692" t="str">
        <f t="shared" si="100"/>
        <v/>
      </c>
      <c r="K2692" t="str">
        <f t="shared" si="100"/>
        <v/>
      </c>
    </row>
    <row r="2693" spans="1:11" x14ac:dyDescent="0.2">
      <c r="A2693" s="2">
        <v>48</v>
      </c>
      <c r="B2693" s="2" t="s">
        <v>31</v>
      </c>
      <c r="C2693" s="2">
        <v>809</v>
      </c>
      <c r="D2693" s="2" t="s">
        <v>29</v>
      </c>
      <c r="E2693">
        <v>2016</v>
      </c>
      <c r="F2693" t="str">
        <f t="shared" si="101"/>
        <v>Profit</v>
      </c>
      <c r="H2693" t="str">
        <f t="shared" si="100"/>
        <v/>
      </c>
      <c r="I2693" t="str">
        <f t="shared" si="100"/>
        <v/>
      </c>
      <c r="J2693" t="str">
        <f t="shared" si="100"/>
        <v/>
      </c>
      <c r="K2693" t="str">
        <f t="shared" si="100"/>
        <v/>
      </c>
    </row>
    <row r="2694" spans="1:11" x14ac:dyDescent="0.2">
      <c r="A2694" s="2">
        <v>36</v>
      </c>
      <c r="B2694" s="2" t="s">
        <v>45</v>
      </c>
      <c r="C2694" s="2">
        <v>138.69999999999999</v>
      </c>
      <c r="D2694" s="2" t="s">
        <v>22</v>
      </c>
      <c r="E2694">
        <v>2016</v>
      </c>
      <c r="F2694" t="str">
        <f t="shared" si="101"/>
        <v>Profit</v>
      </c>
      <c r="H2694" t="str">
        <f t="shared" si="100"/>
        <v/>
      </c>
      <c r="I2694" t="str">
        <f t="shared" si="100"/>
        <v/>
      </c>
      <c r="J2694" t="str">
        <f t="shared" si="100"/>
        <v/>
      </c>
      <c r="K2694" t="str">
        <f t="shared" si="100"/>
        <v/>
      </c>
    </row>
    <row r="2695" spans="1:11" x14ac:dyDescent="0.2">
      <c r="A2695" s="2">
        <v>35</v>
      </c>
      <c r="B2695" s="2" t="s">
        <v>45</v>
      </c>
      <c r="C2695" s="2">
        <v>73.84</v>
      </c>
      <c r="D2695" s="2" t="s">
        <v>22</v>
      </c>
      <c r="E2695">
        <v>2016</v>
      </c>
      <c r="F2695" t="str">
        <f t="shared" si="101"/>
        <v>Profit</v>
      </c>
      <c r="H2695" t="str">
        <f t="shared" si="100"/>
        <v/>
      </c>
      <c r="I2695" t="str">
        <f t="shared" si="100"/>
        <v/>
      </c>
      <c r="J2695" t="str">
        <f t="shared" si="100"/>
        <v/>
      </c>
      <c r="K2695" t="str">
        <f t="shared" si="100"/>
        <v/>
      </c>
    </row>
    <row r="2696" spans="1:11" x14ac:dyDescent="0.2">
      <c r="A2696" s="2">
        <v>18</v>
      </c>
      <c r="B2696" s="2" t="s">
        <v>45</v>
      </c>
      <c r="C2696" s="2">
        <v>262.06</v>
      </c>
      <c r="D2696" s="2" t="s">
        <v>22</v>
      </c>
      <c r="E2696">
        <v>2016</v>
      </c>
      <c r="F2696" t="str">
        <f t="shared" si="101"/>
        <v>Profit</v>
      </c>
      <c r="H2696" t="str">
        <f t="shared" si="100"/>
        <v/>
      </c>
      <c r="I2696" t="str">
        <f t="shared" si="100"/>
        <v/>
      </c>
      <c r="J2696" t="str">
        <f t="shared" si="100"/>
        <v/>
      </c>
      <c r="K2696" t="str">
        <f t="shared" si="100"/>
        <v/>
      </c>
    </row>
    <row r="2697" spans="1:11" x14ac:dyDescent="0.2">
      <c r="A2697" s="2">
        <v>10</v>
      </c>
      <c r="B2697" s="2" t="s">
        <v>24</v>
      </c>
      <c r="C2697" s="2">
        <v>-41.43</v>
      </c>
      <c r="D2697" s="2" t="s">
        <v>29</v>
      </c>
      <c r="E2697">
        <v>2016</v>
      </c>
      <c r="F2697" t="str">
        <f t="shared" si="101"/>
        <v>Loss</v>
      </c>
      <c r="H2697" t="str">
        <f t="shared" si="100"/>
        <v/>
      </c>
      <c r="I2697" t="str">
        <f t="shared" si="100"/>
        <v/>
      </c>
      <c r="J2697" t="str">
        <f t="shared" si="100"/>
        <v/>
      </c>
      <c r="K2697" t="str">
        <f t="shared" si="100"/>
        <v/>
      </c>
    </row>
    <row r="2698" spans="1:11" x14ac:dyDescent="0.2">
      <c r="A2698" s="2">
        <v>36</v>
      </c>
      <c r="B2698" s="2" t="s">
        <v>31</v>
      </c>
      <c r="C2698" s="2">
        <v>-107.66</v>
      </c>
      <c r="D2698" s="2" t="s">
        <v>38</v>
      </c>
      <c r="E2698">
        <v>2016</v>
      </c>
      <c r="F2698" t="str">
        <f t="shared" si="101"/>
        <v>Loss</v>
      </c>
      <c r="H2698" t="str">
        <f t="shared" si="100"/>
        <v/>
      </c>
      <c r="I2698" t="str">
        <f t="shared" si="100"/>
        <v/>
      </c>
      <c r="J2698" t="str">
        <f t="shared" si="100"/>
        <v/>
      </c>
      <c r="K2698" t="str">
        <f t="shared" si="100"/>
        <v/>
      </c>
    </row>
    <row r="2699" spans="1:11" x14ac:dyDescent="0.2">
      <c r="A2699" s="2">
        <v>10</v>
      </c>
      <c r="B2699" s="2" t="s">
        <v>24</v>
      </c>
      <c r="C2699" s="2">
        <v>28.02</v>
      </c>
      <c r="D2699" s="2" t="s">
        <v>29</v>
      </c>
      <c r="E2699">
        <v>2016</v>
      </c>
      <c r="F2699" t="str">
        <f t="shared" si="101"/>
        <v>Profit</v>
      </c>
      <c r="H2699" t="str">
        <f t="shared" si="100"/>
        <v/>
      </c>
      <c r="I2699" t="str">
        <f t="shared" si="100"/>
        <v/>
      </c>
      <c r="J2699" t="str">
        <f t="shared" si="100"/>
        <v/>
      </c>
      <c r="K2699" t="str">
        <f t="shared" si="100"/>
        <v/>
      </c>
    </row>
    <row r="2700" spans="1:11" x14ac:dyDescent="0.2">
      <c r="A2700" s="2">
        <v>38</v>
      </c>
      <c r="B2700" s="2" t="s">
        <v>24</v>
      </c>
      <c r="C2700" s="2">
        <v>16.809999999999999</v>
      </c>
      <c r="D2700" s="2" t="s">
        <v>29</v>
      </c>
      <c r="E2700">
        <v>2016</v>
      </c>
      <c r="F2700" t="str">
        <f t="shared" si="101"/>
        <v>Profit</v>
      </c>
      <c r="H2700" t="str">
        <f t="shared" si="100"/>
        <v/>
      </c>
      <c r="I2700" t="str">
        <f t="shared" si="100"/>
        <v/>
      </c>
      <c r="J2700" t="str">
        <f t="shared" si="100"/>
        <v/>
      </c>
      <c r="K2700" t="str">
        <f t="shared" si="100"/>
        <v/>
      </c>
    </row>
    <row r="2701" spans="1:11" x14ac:dyDescent="0.2">
      <c r="A2701" s="2">
        <v>28</v>
      </c>
      <c r="B2701" s="2" t="s">
        <v>24</v>
      </c>
      <c r="C2701" s="2">
        <v>66.489999999999995</v>
      </c>
      <c r="D2701" s="2" t="s">
        <v>22</v>
      </c>
      <c r="E2701">
        <v>2016</v>
      </c>
      <c r="F2701" t="str">
        <f t="shared" si="101"/>
        <v>Profit</v>
      </c>
      <c r="H2701" t="str">
        <f t="shared" si="100"/>
        <v/>
      </c>
      <c r="I2701" t="str">
        <f t="shared" si="100"/>
        <v/>
      </c>
      <c r="J2701" t="str">
        <f t="shared" si="100"/>
        <v/>
      </c>
      <c r="K2701" t="str">
        <f t="shared" si="100"/>
        <v/>
      </c>
    </row>
    <row r="2702" spans="1:11" x14ac:dyDescent="0.2">
      <c r="A2702" s="2">
        <v>29</v>
      </c>
      <c r="B2702" s="2" t="s">
        <v>24</v>
      </c>
      <c r="C2702" s="2">
        <v>-882.67</v>
      </c>
      <c r="D2702" s="2" t="s">
        <v>38</v>
      </c>
      <c r="E2702">
        <v>2016</v>
      </c>
      <c r="F2702" t="str">
        <f t="shared" si="101"/>
        <v>Loss</v>
      </c>
      <c r="H2702" t="str">
        <f t="shared" si="100"/>
        <v/>
      </c>
      <c r="I2702" t="str">
        <f t="shared" si="100"/>
        <v/>
      </c>
      <c r="J2702" t="str">
        <f t="shared" si="100"/>
        <v/>
      </c>
      <c r="K2702" t="str">
        <f t="shared" si="100"/>
        <v/>
      </c>
    </row>
    <row r="2703" spans="1:11" x14ac:dyDescent="0.2">
      <c r="A2703" s="2">
        <v>26</v>
      </c>
      <c r="B2703" s="2" t="s">
        <v>24</v>
      </c>
      <c r="C2703" s="2">
        <v>39.520000000000003</v>
      </c>
      <c r="D2703" s="2" t="s">
        <v>22</v>
      </c>
      <c r="E2703">
        <v>2016</v>
      </c>
      <c r="F2703" t="str">
        <f t="shared" si="101"/>
        <v>Profit</v>
      </c>
      <c r="H2703" t="str">
        <f t="shared" si="100"/>
        <v/>
      </c>
      <c r="I2703" t="str">
        <f t="shared" si="100"/>
        <v/>
      </c>
      <c r="J2703" t="str">
        <f t="shared" si="100"/>
        <v/>
      </c>
      <c r="K2703" t="str">
        <f t="shared" si="100"/>
        <v/>
      </c>
    </row>
    <row r="2704" spans="1:11" x14ac:dyDescent="0.2">
      <c r="A2704" s="2">
        <v>12</v>
      </c>
      <c r="B2704" s="2" t="s">
        <v>24</v>
      </c>
      <c r="C2704" s="2">
        <v>-38.68</v>
      </c>
      <c r="D2704" s="2" t="s">
        <v>22</v>
      </c>
      <c r="E2704">
        <v>2016</v>
      </c>
      <c r="F2704" t="str">
        <f t="shared" si="101"/>
        <v>Loss</v>
      </c>
      <c r="H2704" t="str">
        <f t="shared" si="100"/>
        <v/>
      </c>
      <c r="I2704" t="str">
        <f t="shared" si="100"/>
        <v/>
      </c>
      <c r="J2704" t="str">
        <f t="shared" si="100"/>
        <v/>
      </c>
      <c r="K2704" t="str">
        <f t="shared" si="100"/>
        <v/>
      </c>
    </row>
    <row r="2705" spans="1:11" x14ac:dyDescent="0.2">
      <c r="A2705" s="2">
        <v>25</v>
      </c>
      <c r="B2705" s="2" t="s">
        <v>31</v>
      </c>
      <c r="C2705" s="2">
        <v>1274.45</v>
      </c>
      <c r="D2705" s="2" t="s">
        <v>66</v>
      </c>
      <c r="E2705">
        <v>2016</v>
      </c>
      <c r="F2705" t="str">
        <f t="shared" si="101"/>
        <v>Profit</v>
      </c>
      <c r="H2705" t="str">
        <f t="shared" si="100"/>
        <v/>
      </c>
      <c r="I2705" t="str">
        <f t="shared" si="100"/>
        <v/>
      </c>
      <c r="J2705" t="str">
        <f t="shared" si="100"/>
        <v/>
      </c>
      <c r="K2705" t="str">
        <f t="shared" si="100"/>
        <v/>
      </c>
    </row>
    <row r="2706" spans="1:11" x14ac:dyDescent="0.2">
      <c r="A2706" s="2">
        <v>3</v>
      </c>
      <c r="B2706" s="2" t="s">
        <v>31</v>
      </c>
      <c r="C2706" s="2">
        <v>-743.01</v>
      </c>
      <c r="D2706" s="2" t="s">
        <v>29</v>
      </c>
      <c r="E2706">
        <v>2016</v>
      </c>
      <c r="F2706" t="str">
        <f t="shared" si="101"/>
        <v>Loss</v>
      </c>
      <c r="H2706" t="str">
        <f t="shared" si="100"/>
        <v/>
      </c>
      <c r="I2706" t="str">
        <f t="shared" si="100"/>
        <v>Loss</v>
      </c>
      <c r="J2706" t="str">
        <f t="shared" si="100"/>
        <v/>
      </c>
      <c r="K2706" t="str">
        <f t="shared" si="100"/>
        <v/>
      </c>
    </row>
    <row r="2707" spans="1:11" x14ac:dyDescent="0.2">
      <c r="A2707" s="2">
        <v>32</v>
      </c>
      <c r="B2707" s="2" t="s">
        <v>24</v>
      </c>
      <c r="C2707" s="2">
        <v>342.65</v>
      </c>
      <c r="D2707" s="2" t="s">
        <v>29</v>
      </c>
      <c r="E2707">
        <v>2016</v>
      </c>
      <c r="F2707" t="str">
        <f t="shared" si="101"/>
        <v>Profit</v>
      </c>
      <c r="H2707" t="str">
        <f t="shared" si="100"/>
        <v/>
      </c>
      <c r="I2707" t="str">
        <f t="shared" si="100"/>
        <v/>
      </c>
      <c r="J2707" t="str">
        <f t="shared" si="100"/>
        <v/>
      </c>
      <c r="K2707" t="str">
        <f t="shared" ref="I2707:K2770" si="102">IF($D2707=K$1,IF($B2707="Technology",IF($A2707&lt;11,$F2707,""),""),"")</f>
        <v/>
      </c>
    </row>
    <row r="2708" spans="1:11" x14ac:dyDescent="0.2">
      <c r="A2708" s="2">
        <v>20</v>
      </c>
      <c r="B2708" s="2" t="s">
        <v>45</v>
      </c>
      <c r="C2708" s="2">
        <v>-427.89</v>
      </c>
      <c r="D2708" s="2" t="s">
        <v>22</v>
      </c>
      <c r="E2708">
        <v>2016</v>
      </c>
      <c r="F2708" t="str">
        <f t="shared" si="101"/>
        <v>Loss</v>
      </c>
      <c r="H2708" t="str">
        <f t="shared" ref="H2708:K2771" si="103">IF($D2708=H$1,IF($B2708="Technology",IF($A2708&lt;11,$F2708,""),""),"")</f>
        <v/>
      </c>
      <c r="I2708" t="str">
        <f t="shared" si="102"/>
        <v/>
      </c>
      <c r="J2708" t="str">
        <f t="shared" si="102"/>
        <v/>
      </c>
      <c r="K2708" t="str">
        <f t="shared" si="102"/>
        <v/>
      </c>
    </row>
    <row r="2709" spans="1:11" x14ac:dyDescent="0.2">
      <c r="A2709" s="2">
        <v>49</v>
      </c>
      <c r="B2709" s="2" t="s">
        <v>24</v>
      </c>
      <c r="C2709" s="2">
        <v>87.89</v>
      </c>
      <c r="D2709" s="2" t="s">
        <v>22</v>
      </c>
      <c r="E2709">
        <v>2016</v>
      </c>
      <c r="F2709" t="str">
        <f t="shared" si="101"/>
        <v>Profit</v>
      </c>
      <c r="H2709" t="str">
        <f t="shared" si="103"/>
        <v/>
      </c>
      <c r="I2709" t="str">
        <f t="shared" si="103"/>
        <v/>
      </c>
      <c r="J2709" t="str">
        <f t="shared" si="103"/>
        <v/>
      </c>
      <c r="K2709" t="str">
        <f t="shared" si="103"/>
        <v/>
      </c>
    </row>
    <row r="2710" spans="1:11" x14ac:dyDescent="0.2">
      <c r="A2710" s="2">
        <v>36</v>
      </c>
      <c r="B2710" s="2" t="s">
        <v>31</v>
      </c>
      <c r="C2710" s="2">
        <v>27.08</v>
      </c>
      <c r="D2710" s="2" t="s">
        <v>22</v>
      </c>
      <c r="E2710">
        <v>2016</v>
      </c>
      <c r="F2710" t="str">
        <f t="shared" si="101"/>
        <v>Profit</v>
      </c>
      <c r="H2710" t="str">
        <f t="shared" si="103"/>
        <v/>
      </c>
      <c r="I2710" t="str">
        <f t="shared" si="103"/>
        <v/>
      </c>
      <c r="J2710" t="str">
        <f t="shared" si="103"/>
        <v/>
      </c>
      <c r="K2710" t="str">
        <f t="shared" si="103"/>
        <v/>
      </c>
    </row>
    <row r="2711" spans="1:11" x14ac:dyDescent="0.2">
      <c r="A2711" s="2">
        <v>39</v>
      </c>
      <c r="B2711" s="2" t="s">
        <v>24</v>
      </c>
      <c r="C2711" s="2">
        <v>-155.31</v>
      </c>
      <c r="D2711" s="2" t="s">
        <v>29</v>
      </c>
      <c r="E2711">
        <v>2016</v>
      </c>
      <c r="F2711" t="str">
        <f t="shared" si="101"/>
        <v>Loss</v>
      </c>
      <c r="H2711" t="str">
        <f t="shared" si="103"/>
        <v/>
      </c>
      <c r="I2711" t="str">
        <f t="shared" si="103"/>
        <v/>
      </c>
      <c r="J2711" t="str">
        <f t="shared" si="103"/>
        <v/>
      </c>
      <c r="K2711" t="str">
        <f t="shared" si="103"/>
        <v/>
      </c>
    </row>
    <row r="2712" spans="1:11" x14ac:dyDescent="0.2">
      <c r="A2712" s="2">
        <v>45</v>
      </c>
      <c r="B2712" s="2" t="s">
        <v>31</v>
      </c>
      <c r="C2712" s="2">
        <v>2758.79</v>
      </c>
      <c r="D2712" s="2" t="s">
        <v>38</v>
      </c>
      <c r="E2712">
        <v>2016</v>
      </c>
      <c r="F2712" t="str">
        <f t="shared" si="101"/>
        <v>Profit</v>
      </c>
      <c r="H2712" t="str">
        <f t="shared" si="103"/>
        <v/>
      </c>
      <c r="I2712" t="str">
        <f t="shared" si="103"/>
        <v/>
      </c>
      <c r="J2712" t="str">
        <f t="shared" si="103"/>
        <v/>
      </c>
      <c r="K2712" t="str">
        <f t="shared" si="103"/>
        <v/>
      </c>
    </row>
    <row r="2713" spans="1:11" x14ac:dyDescent="0.2">
      <c r="A2713" s="2">
        <v>18</v>
      </c>
      <c r="B2713" s="2" t="s">
        <v>24</v>
      </c>
      <c r="C2713" s="2">
        <v>56.54</v>
      </c>
      <c r="D2713" s="2" t="s">
        <v>38</v>
      </c>
      <c r="E2713">
        <v>2016</v>
      </c>
      <c r="F2713" t="str">
        <f t="shared" si="101"/>
        <v>Profit</v>
      </c>
      <c r="H2713" t="str">
        <f t="shared" si="103"/>
        <v/>
      </c>
      <c r="I2713" t="str">
        <f t="shared" si="103"/>
        <v/>
      </c>
      <c r="J2713" t="str">
        <f t="shared" si="103"/>
        <v/>
      </c>
      <c r="K2713" t="str">
        <f t="shared" si="103"/>
        <v/>
      </c>
    </row>
    <row r="2714" spans="1:11" x14ac:dyDescent="0.2">
      <c r="A2714" s="2">
        <v>24</v>
      </c>
      <c r="B2714" s="2" t="s">
        <v>24</v>
      </c>
      <c r="C2714" s="2">
        <v>147.91</v>
      </c>
      <c r="D2714" s="2" t="s">
        <v>38</v>
      </c>
      <c r="E2714">
        <v>2016</v>
      </c>
      <c r="F2714" t="str">
        <f t="shared" si="101"/>
        <v>Profit</v>
      </c>
      <c r="H2714" t="str">
        <f t="shared" si="103"/>
        <v/>
      </c>
      <c r="I2714" t="str">
        <f t="shared" si="103"/>
        <v/>
      </c>
      <c r="J2714" t="str">
        <f t="shared" si="103"/>
        <v/>
      </c>
      <c r="K2714" t="str">
        <f t="shared" si="103"/>
        <v/>
      </c>
    </row>
    <row r="2715" spans="1:11" x14ac:dyDescent="0.2">
      <c r="A2715" s="2">
        <v>2</v>
      </c>
      <c r="B2715" s="2" t="s">
        <v>31</v>
      </c>
      <c r="C2715" s="2">
        <v>-160.13999999999999</v>
      </c>
      <c r="D2715" s="2" t="s">
        <v>22</v>
      </c>
      <c r="E2715">
        <v>2016</v>
      </c>
      <c r="F2715" t="str">
        <f t="shared" si="101"/>
        <v>Loss</v>
      </c>
      <c r="H2715" t="str">
        <f t="shared" si="103"/>
        <v>Loss</v>
      </c>
      <c r="I2715" t="str">
        <f t="shared" si="103"/>
        <v/>
      </c>
      <c r="J2715" t="str">
        <f t="shared" si="103"/>
        <v/>
      </c>
      <c r="K2715" t="str">
        <f t="shared" si="103"/>
        <v/>
      </c>
    </row>
    <row r="2716" spans="1:11" x14ac:dyDescent="0.2">
      <c r="A2716" s="2">
        <v>6</v>
      </c>
      <c r="B2716" s="2" t="s">
        <v>24</v>
      </c>
      <c r="C2716" s="2">
        <v>0.9</v>
      </c>
      <c r="D2716" s="2" t="s">
        <v>29</v>
      </c>
      <c r="E2716">
        <v>2016</v>
      </c>
      <c r="F2716" t="str">
        <f t="shared" si="101"/>
        <v>Profit</v>
      </c>
      <c r="H2716" t="str">
        <f t="shared" si="103"/>
        <v/>
      </c>
      <c r="I2716" t="str">
        <f t="shared" si="102"/>
        <v/>
      </c>
      <c r="J2716" t="str">
        <f t="shared" si="102"/>
        <v/>
      </c>
      <c r="K2716" t="str">
        <f t="shared" si="102"/>
        <v/>
      </c>
    </row>
    <row r="2717" spans="1:11" x14ac:dyDescent="0.2">
      <c r="A2717" s="2">
        <v>10</v>
      </c>
      <c r="B2717" s="2" t="s">
        <v>24</v>
      </c>
      <c r="C2717" s="2">
        <v>30</v>
      </c>
      <c r="D2717" s="2" t="s">
        <v>66</v>
      </c>
      <c r="E2717">
        <v>2016</v>
      </c>
      <c r="F2717" t="str">
        <f t="shared" si="101"/>
        <v>Profit</v>
      </c>
      <c r="H2717" t="str">
        <f t="shared" si="103"/>
        <v/>
      </c>
      <c r="I2717" t="str">
        <f t="shared" si="102"/>
        <v/>
      </c>
      <c r="J2717" t="str">
        <f t="shared" si="102"/>
        <v/>
      </c>
      <c r="K2717" t="str">
        <f t="shared" si="102"/>
        <v/>
      </c>
    </row>
    <row r="2718" spans="1:11" x14ac:dyDescent="0.2">
      <c r="A2718" s="2">
        <v>14</v>
      </c>
      <c r="B2718" s="2" t="s">
        <v>31</v>
      </c>
      <c r="C2718" s="2">
        <v>9.6199999999999992</v>
      </c>
      <c r="D2718" s="2" t="s">
        <v>66</v>
      </c>
      <c r="E2718">
        <v>2017</v>
      </c>
      <c r="F2718" t="str">
        <f t="shared" si="101"/>
        <v>Profit</v>
      </c>
      <c r="H2718" t="str">
        <f t="shared" si="103"/>
        <v/>
      </c>
      <c r="I2718" t="str">
        <f t="shared" si="102"/>
        <v/>
      </c>
      <c r="J2718" t="str">
        <f t="shared" si="102"/>
        <v/>
      </c>
      <c r="K2718" t="str">
        <f t="shared" si="102"/>
        <v/>
      </c>
    </row>
    <row r="2719" spans="1:11" x14ac:dyDescent="0.2">
      <c r="A2719" s="2">
        <v>26</v>
      </c>
      <c r="B2719" s="2" t="s">
        <v>31</v>
      </c>
      <c r="C2719" s="2">
        <v>780.19</v>
      </c>
      <c r="D2719" s="2" t="s">
        <v>29</v>
      </c>
      <c r="E2719">
        <v>2017</v>
      </c>
      <c r="F2719" t="str">
        <f t="shared" si="101"/>
        <v>Profit</v>
      </c>
      <c r="H2719" t="str">
        <f t="shared" si="103"/>
        <v/>
      </c>
      <c r="I2719" t="str">
        <f t="shared" si="102"/>
        <v/>
      </c>
      <c r="J2719" t="str">
        <f t="shared" si="102"/>
        <v/>
      </c>
      <c r="K2719" t="str">
        <f t="shared" si="102"/>
        <v/>
      </c>
    </row>
    <row r="2720" spans="1:11" x14ac:dyDescent="0.2">
      <c r="A2720" s="2">
        <v>3</v>
      </c>
      <c r="B2720" s="2" t="s">
        <v>45</v>
      </c>
      <c r="C2720" s="2">
        <v>148.47999999999999</v>
      </c>
      <c r="D2720" s="2" t="s">
        <v>29</v>
      </c>
      <c r="E2720">
        <v>2017</v>
      </c>
      <c r="F2720" t="str">
        <f t="shared" si="101"/>
        <v>Profit</v>
      </c>
      <c r="H2720" t="str">
        <f t="shared" si="103"/>
        <v/>
      </c>
      <c r="I2720" t="str">
        <f t="shared" si="102"/>
        <v/>
      </c>
      <c r="J2720" t="str">
        <f t="shared" si="102"/>
        <v/>
      </c>
      <c r="K2720" t="str">
        <f t="shared" si="102"/>
        <v/>
      </c>
    </row>
    <row r="2721" spans="1:11" x14ac:dyDescent="0.2">
      <c r="A2721" s="2">
        <v>3</v>
      </c>
      <c r="B2721" s="2" t="s">
        <v>24</v>
      </c>
      <c r="C2721" s="2">
        <v>-15.83</v>
      </c>
      <c r="D2721" s="2" t="s">
        <v>29</v>
      </c>
      <c r="E2721">
        <v>2017</v>
      </c>
      <c r="F2721" t="str">
        <f t="shared" si="101"/>
        <v>Loss</v>
      </c>
      <c r="H2721" t="str">
        <f t="shared" si="103"/>
        <v/>
      </c>
      <c r="I2721" t="str">
        <f t="shared" si="102"/>
        <v/>
      </c>
      <c r="J2721" t="str">
        <f t="shared" si="102"/>
        <v/>
      </c>
      <c r="K2721" t="str">
        <f t="shared" si="102"/>
        <v/>
      </c>
    </row>
    <row r="2722" spans="1:11" x14ac:dyDescent="0.2">
      <c r="A2722" s="2">
        <v>32</v>
      </c>
      <c r="B2722" s="2" t="s">
        <v>24</v>
      </c>
      <c r="C2722" s="2">
        <v>413.2</v>
      </c>
      <c r="D2722" s="2" t="s">
        <v>29</v>
      </c>
      <c r="E2722">
        <v>2017</v>
      </c>
      <c r="F2722" t="str">
        <f t="shared" si="101"/>
        <v>Profit</v>
      </c>
      <c r="H2722" t="str">
        <f t="shared" si="103"/>
        <v/>
      </c>
      <c r="I2722" t="str">
        <f t="shared" si="102"/>
        <v/>
      </c>
      <c r="J2722" t="str">
        <f t="shared" si="102"/>
        <v/>
      </c>
      <c r="K2722" t="str">
        <f t="shared" si="102"/>
        <v/>
      </c>
    </row>
    <row r="2723" spans="1:11" x14ac:dyDescent="0.2">
      <c r="A2723" s="2">
        <v>38</v>
      </c>
      <c r="B2723" s="2" t="s">
        <v>45</v>
      </c>
      <c r="C2723" s="2">
        <v>577.66</v>
      </c>
      <c r="D2723" s="2" t="s">
        <v>29</v>
      </c>
      <c r="E2723">
        <v>2017</v>
      </c>
      <c r="F2723" t="str">
        <f t="shared" si="101"/>
        <v>Profit</v>
      </c>
      <c r="H2723" t="str">
        <f t="shared" si="103"/>
        <v/>
      </c>
      <c r="I2723" t="str">
        <f t="shared" si="102"/>
        <v/>
      </c>
      <c r="J2723" t="str">
        <f t="shared" si="102"/>
        <v/>
      </c>
      <c r="K2723" t="str">
        <f t="shared" si="102"/>
        <v/>
      </c>
    </row>
    <row r="2724" spans="1:11" x14ac:dyDescent="0.2">
      <c r="A2724" s="2">
        <v>5</v>
      </c>
      <c r="B2724" s="2" t="s">
        <v>31</v>
      </c>
      <c r="C2724" s="2">
        <v>-147.91</v>
      </c>
      <c r="D2724" s="2" t="s">
        <v>29</v>
      </c>
      <c r="E2724">
        <v>2017</v>
      </c>
      <c r="F2724" t="str">
        <f t="shared" si="101"/>
        <v>Loss</v>
      </c>
      <c r="H2724" t="str">
        <f t="shared" si="103"/>
        <v/>
      </c>
      <c r="I2724" t="str">
        <f t="shared" si="102"/>
        <v>Loss</v>
      </c>
      <c r="J2724" t="str">
        <f t="shared" si="102"/>
        <v/>
      </c>
      <c r="K2724" t="str">
        <f t="shared" si="102"/>
        <v/>
      </c>
    </row>
    <row r="2725" spans="1:11" x14ac:dyDescent="0.2">
      <c r="A2725" s="2">
        <v>15</v>
      </c>
      <c r="B2725" s="2" t="s">
        <v>45</v>
      </c>
      <c r="C2725" s="2">
        <v>271.27</v>
      </c>
      <c r="D2725" s="2" t="s">
        <v>29</v>
      </c>
      <c r="E2725">
        <v>2017</v>
      </c>
      <c r="F2725" t="str">
        <f t="shared" si="101"/>
        <v>Profit</v>
      </c>
      <c r="H2725" t="str">
        <f t="shared" si="103"/>
        <v/>
      </c>
      <c r="I2725" t="str">
        <f t="shared" si="102"/>
        <v/>
      </c>
      <c r="J2725" t="str">
        <f t="shared" si="102"/>
        <v/>
      </c>
      <c r="K2725" t="str">
        <f t="shared" si="102"/>
        <v/>
      </c>
    </row>
    <row r="2726" spans="1:11" x14ac:dyDescent="0.2">
      <c r="A2726" s="2">
        <v>47</v>
      </c>
      <c r="B2726" s="2" t="s">
        <v>24</v>
      </c>
      <c r="C2726" s="2">
        <v>16.940000000000001</v>
      </c>
      <c r="D2726" s="2" t="s">
        <v>29</v>
      </c>
      <c r="E2726">
        <v>2017</v>
      </c>
      <c r="F2726" t="str">
        <f t="shared" si="101"/>
        <v>Profit</v>
      </c>
      <c r="H2726" t="str">
        <f t="shared" si="103"/>
        <v/>
      </c>
      <c r="I2726" t="str">
        <f t="shared" si="102"/>
        <v/>
      </c>
      <c r="J2726" t="str">
        <f t="shared" si="102"/>
        <v/>
      </c>
      <c r="K2726" t="str">
        <f t="shared" si="102"/>
        <v/>
      </c>
    </row>
    <row r="2727" spans="1:11" x14ac:dyDescent="0.2">
      <c r="A2727" s="2">
        <v>10</v>
      </c>
      <c r="B2727" s="2" t="s">
        <v>45</v>
      </c>
      <c r="C2727" s="2">
        <v>54.66</v>
      </c>
      <c r="D2727" s="2" t="s">
        <v>38</v>
      </c>
      <c r="E2727">
        <v>2017</v>
      </c>
      <c r="F2727" t="str">
        <f t="shared" si="101"/>
        <v>Profit</v>
      </c>
      <c r="H2727" t="str">
        <f t="shared" si="103"/>
        <v/>
      </c>
      <c r="I2727" t="str">
        <f t="shared" si="102"/>
        <v/>
      </c>
      <c r="J2727" t="str">
        <f t="shared" si="102"/>
        <v/>
      </c>
      <c r="K2727" t="str">
        <f t="shared" si="102"/>
        <v/>
      </c>
    </row>
    <row r="2728" spans="1:11" x14ac:dyDescent="0.2">
      <c r="A2728" s="2">
        <v>33</v>
      </c>
      <c r="B2728" s="2" t="s">
        <v>24</v>
      </c>
      <c r="C2728" s="2">
        <v>60.02</v>
      </c>
      <c r="D2728" s="2" t="s">
        <v>38</v>
      </c>
      <c r="E2728">
        <v>2017</v>
      </c>
      <c r="F2728" t="str">
        <f t="shared" si="101"/>
        <v>Profit</v>
      </c>
      <c r="H2728" t="str">
        <f t="shared" si="103"/>
        <v/>
      </c>
      <c r="I2728" t="str">
        <f t="shared" si="102"/>
        <v/>
      </c>
      <c r="J2728" t="str">
        <f t="shared" si="102"/>
        <v/>
      </c>
      <c r="K2728" t="str">
        <f t="shared" si="102"/>
        <v/>
      </c>
    </row>
    <row r="2729" spans="1:11" x14ac:dyDescent="0.2">
      <c r="A2729" s="2">
        <v>28</v>
      </c>
      <c r="B2729" s="2" t="s">
        <v>24</v>
      </c>
      <c r="C2729" s="2">
        <v>-812.92</v>
      </c>
      <c r="D2729" s="2" t="s">
        <v>22</v>
      </c>
      <c r="E2729">
        <v>2017</v>
      </c>
      <c r="F2729" t="str">
        <f t="shared" si="101"/>
        <v>Loss</v>
      </c>
      <c r="H2729" t="str">
        <f t="shared" si="103"/>
        <v/>
      </c>
      <c r="I2729" t="str">
        <f t="shared" si="102"/>
        <v/>
      </c>
      <c r="J2729" t="str">
        <f t="shared" si="102"/>
        <v/>
      </c>
      <c r="K2729" t="str">
        <f t="shared" si="102"/>
        <v/>
      </c>
    </row>
    <row r="2730" spans="1:11" x14ac:dyDescent="0.2">
      <c r="A2730" s="2">
        <v>32</v>
      </c>
      <c r="B2730" s="2" t="s">
        <v>24</v>
      </c>
      <c r="C2730" s="2">
        <v>748.36</v>
      </c>
      <c r="D2730" s="2" t="s">
        <v>22</v>
      </c>
      <c r="E2730">
        <v>2017</v>
      </c>
      <c r="F2730" t="str">
        <f t="shared" si="101"/>
        <v>Profit</v>
      </c>
      <c r="H2730" t="str">
        <f t="shared" si="103"/>
        <v/>
      </c>
      <c r="I2730" t="str">
        <f t="shared" si="102"/>
        <v/>
      </c>
      <c r="J2730" t="str">
        <f t="shared" si="102"/>
        <v/>
      </c>
      <c r="K2730" t="str">
        <f t="shared" si="102"/>
        <v/>
      </c>
    </row>
    <row r="2731" spans="1:11" x14ac:dyDescent="0.2">
      <c r="A2731" s="2">
        <v>40</v>
      </c>
      <c r="B2731" s="2" t="s">
        <v>24</v>
      </c>
      <c r="C2731" s="2">
        <v>73</v>
      </c>
      <c r="D2731" s="2" t="s">
        <v>22</v>
      </c>
      <c r="E2731">
        <v>2017</v>
      </c>
      <c r="F2731" t="str">
        <f t="shared" si="101"/>
        <v>Profit</v>
      </c>
      <c r="H2731" t="str">
        <f t="shared" si="103"/>
        <v/>
      </c>
      <c r="I2731" t="str">
        <f t="shared" si="102"/>
        <v/>
      </c>
      <c r="J2731" t="str">
        <f t="shared" si="102"/>
        <v/>
      </c>
      <c r="K2731" t="str">
        <f t="shared" si="102"/>
        <v/>
      </c>
    </row>
    <row r="2732" spans="1:11" x14ac:dyDescent="0.2">
      <c r="A2732" s="2">
        <v>4</v>
      </c>
      <c r="B2732" s="2" t="s">
        <v>45</v>
      </c>
      <c r="C2732" s="2">
        <v>-341.76</v>
      </c>
      <c r="D2732" s="2" t="s">
        <v>29</v>
      </c>
      <c r="E2732">
        <v>2017</v>
      </c>
      <c r="F2732" t="str">
        <f t="shared" si="101"/>
        <v>Loss</v>
      </c>
      <c r="H2732" t="str">
        <f t="shared" si="103"/>
        <v/>
      </c>
      <c r="I2732" t="str">
        <f t="shared" si="103"/>
        <v/>
      </c>
      <c r="J2732" t="str">
        <f t="shared" si="103"/>
        <v/>
      </c>
      <c r="K2732" t="str">
        <f t="shared" si="103"/>
        <v/>
      </c>
    </row>
    <row r="2733" spans="1:11" x14ac:dyDescent="0.2">
      <c r="A2733" s="2">
        <v>15</v>
      </c>
      <c r="B2733" s="2" t="s">
        <v>31</v>
      </c>
      <c r="C2733" s="2">
        <v>-16.079999999999998</v>
      </c>
      <c r="D2733" s="2" t="s">
        <v>66</v>
      </c>
      <c r="E2733">
        <v>2017</v>
      </c>
      <c r="F2733" t="str">
        <f t="shared" si="101"/>
        <v>Loss</v>
      </c>
      <c r="H2733" t="str">
        <f t="shared" si="103"/>
        <v/>
      </c>
      <c r="I2733" t="str">
        <f t="shared" si="103"/>
        <v/>
      </c>
      <c r="J2733" t="str">
        <f t="shared" si="103"/>
        <v/>
      </c>
      <c r="K2733" t="str">
        <f t="shared" si="103"/>
        <v/>
      </c>
    </row>
    <row r="2734" spans="1:11" x14ac:dyDescent="0.2">
      <c r="A2734" s="2">
        <v>42</v>
      </c>
      <c r="B2734" s="2" t="s">
        <v>24</v>
      </c>
      <c r="C2734" s="2">
        <v>81.2</v>
      </c>
      <c r="D2734" s="2" t="s">
        <v>29</v>
      </c>
      <c r="E2734">
        <v>2017</v>
      </c>
      <c r="F2734" t="str">
        <f t="shared" si="101"/>
        <v>Profit</v>
      </c>
      <c r="H2734" t="str">
        <f t="shared" si="103"/>
        <v/>
      </c>
      <c r="I2734" t="str">
        <f t="shared" si="103"/>
        <v/>
      </c>
      <c r="J2734" t="str">
        <f t="shared" si="103"/>
        <v/>
      </c>
      <c r="K2734" t="str">
        <f t="shared" si="103"/>
        <v/>
      </c>
    </row>
    <row r="2735" spans="1:11" x14ac:dyDescent="0.2">
      <c r="A2735" s="2">
        <v>39</v>
      </c>
      <c r="B2735" s="2" t="s">
        <v>31</v>
      </c>
      <c r="C2735" s="2">
        <v>-99.07</v>
      </c>
      <c r="D2735" s="2" t="s">
        <v>38</v>
      </c>
      <c r="E2735">
        <v>2017</v>
      </c>
      <c r="F2735" t="str">
        <f t="shared" si="101"/>
        <v>Loss</v>
      </c>
      <c r="H2735" t="str">
        <f t="shared" si="103"/>
        <v/>
      </c>
      <c r="I2735" t="str">
        <f t="shared" si="103"/>
        <v/>
      </c>
      <c r="J2735" t="str">
        <f t="shared" si="103"/>
        <v/>
      </c>
      <c r="K2735" t="str">
        <f t="shared" si="103"/>
        <v/>
      </c>
    </row>
    <row r="2736" spans="1:11" x14ac:dyDescent="0.2">
      <c r="A2736" s="2">
        <v>31</v>
      </c>
      <c r="B2736" s="2" t="s">
        <v>31</v>
      </c>
      <c r="C2736" s="2">
        <v>-104.46</v>
      </c>
      <c r="D2736" s="2" t="s">
        <v>29</v>
      </c>
      <c r="E2736">
        <v>2017</v>
      </c>
      <c r="F2736" t="str">
        <f t="shared" si="101"/>
        <v>Loss</v>
      </c>
      <c r="H2736" t="str">
        <f t="shared" si="103"/>
        <v/>
      </c>
      <c r="I2736" t="str">
        <f t="shared" si="103"/>
        <v/>
      </c>
      <c r="J2736" t="str">
        <f t="shared" si="103"/>
        <v/>
      </c>
      <c r="K2736" t="str">
        <f t="shared" si="103"/>
        <v/>
      </c>
    </row>
    <row r="2737" spans="1:11" x14ac:dyDescent="0.2">
      <c r="A2737" s="2">
        <v>44</v>
      </c>
      <c r="B2737" s="2" t="s">
        <v>45</v>
      </c>
      <c r="C2737" s="2">
        <v>-190.67</v>
      </c>
      <c r="D2737" s="2" t="s">
        <v>29</v>
      </c>
      <c r="E2737">
        <v>2017</v>
      </c>
      <c r="F2737" t="str">
        <f t="shared" si="101"/>
        <v>Loss</v>
      </c>
      <c r="H2737" t="str">
        <f t="shared" si="103"/>
        <v/>
      </c>
      <c r="I2737" t="str">
        <f t="shared" si="103"/>
        <v/>
      </c>
      <c r="J2737" t="str">
        <f t="shared" si="103"/>
        <v/>
      </c>
      <c r="K2737" t="str">
        <f t="shared" si="103"/>
        <v/>
      </c>
    </row>
    <row r="2738" spans="1:11" x14ac:dyDescent="0.2">
      <c r="A2738" s="2">
        <v>25</v>
      </c>
      <c r="B2738" s="2" t="s">
        <v>45</v>
      </c>
      <c r="C2738" s="2">
        <v>107.23</v>
      </c>
      <c r="D2738" s="2" t="s">
        <v>29</v>
      </c>
      <c r="E2738">
        <v>2017</v>
      </c>
      <c r="F2738" t="str">
        <f t="shared" si="101"/>
        <v>Profit</v>
      </c>
      <c r="H2738" t="str">
        <f t="shared" si="103"/>
        <v/>
      </c>
      <c r="I2738" t="str">
        <f t="shared" si="103"/>
        <v/>
      </c>
      <c r="J2738" t="str">
        <f t="shared" si="103"/>
        <v/>
      </c>
      <c r="K2738" t="str">
        <f t="shared" si="103"/>
        <v/>
      </c>
    </row>
    <row r="2739" spans="1:11" x14ac:dyDescent="0.2">
      <c r="A2739" s="2">
        <v>35</v>
      </c>
      <c r="B2739" s="2" t="s">
        <v>45</v>
      </c>
      <c r="C2739" s="2">
        <v>-379.2</v>
      </c>
      <c r="D2739" s="2" t="s">
        <v>29</v>
      </c>
      <c r="E2739">
        <v>2017</v>
      </c>
      <c r="F2739" t="str">
        <f t="shared" si="101"/>
        <v>Loss</v>
      </c>
      <c r="H2739" t="str">
        <f t="shared" si="103"/>
        <v/>
      </c>
      <c r="I2739" t="str">
        <f t="shared" si="102"/>
        <v/>
      </c>
      <c r="J2739" t="str">
        <f t="shared" si="102"/>
        <v/>
      </c>
      <c r="K2739" t="str">
        <f t="shared" si="102"/>
        <v/>
      </c>
    </row>
    <row r="2740" spans="1:11" x14ac:dyDescent="0.2">
      <c r="A2740" s="2">
        <v>15</v>
      </c>
      <c r="B2740" s="2" t="s">
        <v>31</v>
      </c>
      <c r="C2740" s="2">
        <v>1913.85</v>
      </c>
      <c r="D2740" s="2" t="s">
        <v>29</v>
      </c>
      <c r="E2740">
        <v>2017</v>
      </c>
      <c r="F2740" t="str">
        <f t="shared" si="101"/>
        <v>Profit</v>
      </c>
      <c r="H2740" t="str">
        <f t="shared" si="103"/>
        <v/>
      </c>
      <c r="I2740" t="str">
        <f t="shared" si="102"/>
        <v/>
      </c>
      <c r="J2740" t="str">
        <f t="shared" si="102"/>
        <v/>
      </c>
      <c r="K2740" t="str">
        <f t="shared" si="102"/>
        <v/>
      </c>
    </row>
    <row r="2741" spans="1:11" x14ac:dyDescent="0.2">
      <c r="A2741" s="2">
        <v>43</v>
      </c>
      <c r="B2741" s="2" t="s">
        <v>24</v>
      </c>
      <c r="C2741" s="2">
        <v>180.94</v>
      </c>
      <c r="D2741" s="2" t="s">
        <v>29</v>
      </c>
      <c r="E2741">
        <v>2017</v>
      </c>
      <c r="F2741" t="str">
        <f t="shared" si="101"/>
        <v>Profit</v>
      </c>
      <c r="H2741" t="str">
        <f t="shared" si="103"/>
        <v/>
      </c>
      <c r="I2741" t="str">
        <f t="shared" si="102"/>
        <v/>
      </c>
      <c r="J2741" t="str">
        <f t="shared" si="102"/>
        <v/>
      </c>
      <c r="K2741" t="str">
        <f t="shared" si="102"/>
        <v/>
      </c>
    </row>
    <row r="2742" spans="1:11" x14ac:dyDescent="0.2">
      <c r="A2742" s="2">
        <v>3</v>
      </c>
      <c r="B2742" s="2" t="s">
        <v>24</v>
      </c>
      <c r="C2742" s="2">
        <v>-9.2200000000000006</v>
      </c>
      <c r="D2742" s="2" t="s">
        <v>29</v>
      </c>
      <c r="E2742">
        <v>2017</v>
      </c>
      <c r="F2742" t="str">
        <f t="shared" si="101"/>
        <v>Loss</v>
      </c>
      <c r="H2742" t="str">
        <f t="shared" si="103"/>
        <v/>
      </c>
      <c r="I2742" t="str">
        <f t="shared" si="102"/>
        <v/>
      </c>
      <c r="J2742" t="str">
        <f t="shared" si="102"/>
        <v/>
      </c>
      <c r="K2742" t="str">
        <f t="shared" si="102"/>
        <v/>
      </c>
    </row>
    <row r="2743" spans="1:11" x14ac:dyDescent="0.2">
      <c r="A2743" s="2">
        <v>27</v>
      </c>
      <c r="B2743" s="2" t="s">
        <v>24</v>
      </c>
      <c r="C2743" s="2">
        <v>-107.92</v>
      </c>
      <c r="D2743" s="2" t="s">
        <v>38</v>
      </c>
      <c r="E2743">
        <v>2017</v>
      </c>
      <c r="F2743" t="str">
        <f t="shared" si="101"/>
        <v>Loss</v>
      </c>
      <c r="H2743" t="str">
        <f t="shared" si="103"/>
        <v/>
      </c>
      <c r="I2743" t="str">
        <f t="shared" si="102"/>
        <v/>
      </c>
      <c r="J2743" t="str">
        <f t="shared" si="102"/>
        <v/>
      </c>
      <c r="K2743" t="str">
        <f t="shared" si="102"/>
        <v/>
      </c>
    </row>
    <row r="2744" spans="1:11" x14ac:dyDescent="0.2">
      <c r="A2744" s="2">
        <v>21</v>
      </c>
      <c r="B2744" s="2" t="s">
        <v>45</v>
      </c>
      <c r="C2744" s="2">
        <v>940.46</v>
      </c>
      <c r="D2744" s="2" t="s">
        <v>29</v>
      </c>
      <c r="E2744">
        <v>2017</v>
      </c>
      <c r="F2744" t="str">
        <f t="shared" si="101"/>
        <v>Profit</v>
      </c>
      <c r="H2744" t="str">
        <f t="shared" si="103"/>
        <v/>
      </c>
      <c r="I2744" t="str">
        <f t="shared" si="102"/>
        <v/>
      </c>
      <c r="J2744" t="str">
        <f t="shared" si="102"/>
        <v/>
      </c>
      <c r="K2744" t="str">
        <f t="shared" si="102"/>
        <v/>
      </c>
    </row>
    <row r="2745" spans="1:11" x14ac:dyDescent="0.2">
      <c r="A2745" s="2">
        <v>11</v>
      </c>
      <c r="B2745" s="2" t="s">
        <v>31</v>
      </c>
      <c r="C2745" s="2">
        <v>-61.26</v>
      </c>
      <c r="D2745" s="2" t="s">
        <v>29</v>
      </c>
      <c r="E2745">
        <v>2017</v>
      </c>
      <c r="F2745" t="str">
        <f t="shared" si="101"/>
        <v>Loss</v>
      </c>
      <c r="H2745" t="str">
        <f t="shared" si="103"/>
        <v/>
      </c>
      <c r="I2745" t="str">
        <f t="shared" si="102"/>
        <v/>
      </c>
      <c r="J2745" t="str">
        <f t="shared" si="102"/>
        <v/>
      </c>
      <c r="K2745" t="str">
        <f t="shared" si="102"/>
        <v/>
      </c>
    </row>
    <row r="2746" spans="1:11" x14ac:dyDescent="0.2">
      <c r="A2746" s="2">
        <v>12</v>
      </c>
      <c r="B2746" s="2" t="s">
        <v>24</v>
      </c>
      <c r="C2746" s="2">
        <v>5.98</v>
      </c>
      <c r="D2746" s="2" t="s">
        <v>29</v>
      </c>
      <c r="E2746">
        <v>2017</v>
      </c>
      <c r="F2746" t="str">
        <f t="shared" si="101"/>
        <v>Profit</v>
      </c>
      <c r="H2746" t="str">
        <f t="shared" si="103"/>
        <v/>
      </c>
      <c r="I2746" t="str">
        <f t="shared" si="102"/>
        <v/>
      </c>
      <c r="J2746" t="str">
        <f t="shared" si="102"/>
        <v/>
      </c>
      <c r="K2746" t="str">
        <f t="shared" si="102"/>
        <v/>
      </c>
    </row>
    <row r="2747" spans="1:11" x14ac:dyDescent="0.2">
      <c r="A2747" s="2">
        <v>35</v>
      </c>
      <c r="B2747" s="2" t="s">
        <v>24</v>
      </c>
      <c r="C2747" s="2">
        <v>-90.39</v>
      </c>
      <c r="D2747" s="2" t="s">
        <v>29</v>
      </c>
      <c r="E2747">
        <v>2017</v>
      </c>
      <c r="F2747" t="str">
        <f t="shared" si="101"/>
        <v>Loss</v>
      </c>
      <c r="H2747" t="str">
        <f t="shared" si="103"/>
        <v/>
      </c>
      <c r="I2747" t="str">
        <f t="shared" si="102"/>
        <v/>
      </c>
      <c r="J2747" t="str">
        <f t="shared" si="102"/>
        <v/>
      </c>
      <c r="K2747" t="str">
        <f t="shared" si="102"/>
        <v/>
      </c>
    </row>
    <row r="2748" spans="1:11" x14ac:dyDescent="0.2">
      <c r="A2748" s="2">
        <v>46</v>
      </c>
      <c r="B2748" s="2" t="s">
        <v>31</v>
      </c>
      <c r="C2748" s="2">
        <v>983.75</v>
      </c>
      <c r="D2748" s="2" t="s">
        <v>29</v>
      </c>
      <c r="E2748">
        <v>2017</v>
      </c>
      <c r="F2748" t="str">
        <f t="shared" si="101"/>
        <v>Profit</v>
      </c>
      <c r="H2748" t="str">
        <f t="shared" si="103"/>
        <v/>
      </c>
      <c r="I2748" t="str">
        <f t="shared" si="102"/>
        <v/>
      </c>
      <c r="J2748" t="str">
        <f t="shared" si="102"/>
        <v/>
      </c>
      <c r="K2748" t="str">
        <f t="shared" si="102"/>
        <v/>
      </c>
    </row>
    <row r="2749" spans="1:11" x14ac:dyDescent="0.2">
      <c r="A2749" s="2">
        <v>30</v>
      </c>
      <c r="B2749" s="2" t="s">
        <v>24</v>
      </c>
      <c r="C2749" s="2">
        <v>-65.650000000000006</v>
      </c>
      <c r="D2749" s="2" t="s">
        <v>29</v>
      </c>
      <c r="E2749">
        <v>2017</v>
      </c>
      <c r="F2749" t="str">
        <f t="shared" si="101"/>
        <v>Loss</v>
      </c>
      <c r="H2749" t="str">
        <f t="shared" si="103"/>
        <v/>
      </c>
      <c r="I2749" t="str">
        <f t="shared" si="102"/>
        <v/>
      </c>
      <c r="J2749" t="str">
        <f t="shared" si="102"/>
        <v/>
      </c>
      <c r="K2749" t="str">
        <f t="shared" si="102"/>
        <v/>
      </c>
    </row>
    <row r="2750" spans="1:11" x14ac:dyDescent="0.2">
      <c r="A2750" s="2">
        <v>48</v>
      </c>
      <c r="B2750" s="2" t="s">
        <v>24</v>
      </c>
      <c r="C2750" s="2">
        <v>637.53</v>
      </c>
      <c r="D2750" s="2" t="s">
        <v>29</v>
      </c>
      <c r="E2750">
        <v>2017</v>
      </c>
      <c r="F2750" t="str">
        <f t="shared" si="101"/>
        <v>Profit</v>
      </c>
      <c r="H2750" t="str">
        <f t="shared" si="103"/>
        <v/>
      </c>
      <c r="I2750" t="str">
        <f t="shared" si="102"/>
        <v/>
      </c>
      <c r="J2750" t="str">
        <f t="shared" si="102"/>
        <v/>
      </c>
      <c r="K2750" t="str">
        <f t="shared" si="102"/>
        <v/>
      </c>
    </row>
    <row r="2751" spans="1:11" x14ac:dyDescent="0.2">
      <c r="A2751" s="2">
        <v>30</v>
      </c>
      <c r="B2751" s="2" t="s">
        <v>24</v>
      </c>
      <c r="C2751" s="2">
        <v>66.349999999999994</v>
      </c>
      <c r="D2751" s="2" t="s">
        <v>29</v>
      </c>
      <c r="E2751">
        <v>2017</v>
      </c>
      <c r="F2751" t="str">
        <f t="shared" si="101"/>
        <v>Profit</v>
      </c>
      <c r="H2751" t="str">
        <f t="shared" si="103"/>
        <v/>
      </c>
      <c r="I2751" t="str">
        <f t="shared" si="102"/>
        <v/>
      </c>
      <c r="J2751" t="str">
        <f t="shared" si="102"/>
        <v/>
      </c>
      <c r="K2751" t="str">
        <f t="shared" si="102"/>
        <v/>
      </c>
    </row>
    <row r="2752" spans="1:11" x14ac:dyDescent="0.2">
      <c r="A2752" s="2">
        <v>5</v>
      </c>
      <c r="B2752" s="2" t="s">
        <v>24</v>
      </c>
      <c r="C2752" s="2">
        <v>46.81</v>
      </c>
      <c r="D2752" s="2" t="s">
        <v>22</v>
      </c>
      <c r="E2752">
        <v>2017</v>
      </c>
      <c r="F2752" t="str">
        <f t="shared" si="101"/>
        <v>Profit</v>
      </c>
      <c r="H2752" t="str">
        <f t="shared" si="103"/>
        <v/>
      </c>
      <c r="I2752" t="str">
        <f t="shared" si="102"/>
        <v/>
      </c>
      <c r="J2752" t="str">
        <f t="shared" si="102"/>
        <v/>
      </c>
      <c r="K2752" t="str">
        <f t="shared" si="102"/>
        <v/>
      </c>
    </row>
    <row r="2753" spans="1:11" x14ac:dyDescent="0.2">
      <c r="A2753" s="2">
        <v>24</v>
      </c>
      <c r="B2753" s="2" t="s">
        <v>24</v>
      </c>
      <c r="C2753" s="2">
        <v>33.82</v>
      </c>
      <c r="D2753" s="2" t="s">
        <v>29</v>
      </c>
      <c r="E2753">
        <v>2017</v>
      </c>
      <c r="F2753" t="str">
        <f t="shared" si="101"/>
        <v>Profit</v>
      </c>
      <c r="H2753" t="str">
        <f t="shared" si="103"/>
        <v/>
      </c>
      <c r="I2753" t="str">
        <f t="shared" si="102"/>
        <v/>
      </c>
      <c r="J2753" t="str">
        <f t="shared" si="102"/>
        <v/>
      </c>
      <c r="K2753" t="str">
        <f t="shared" si="102"/>
        <v/>
      </c>
    </row>
    <row r="2754" spans="1:11" x14ac:dyDescent="0.2">
      <c r="A2754" s="2">
        <v>36</v>
      </c>
      <c r="B2754" s="2" t="s">
        <v>24</v>
      </c>
      <c r="C2754" s="2">
        <v>-102.8</v>
      </c>
      <c r="D2754" s="2" t="s">
        <v>29</v>
      </c>
      <c r="E2754">
        <v>2017</v>
      </c>
      <c r="F2754" t="str">
        <f t="shared" si="101"/>
        <v>Loss</v>
      </c>
      <c r="H2754" t="str">
        <f t="shared" si="103"/>
        <v/>
      </c>
      <c r="I2754" t="str">
        <f t="shared" si="102"/>
        <v/>
      </c>
      <c r="J2754" t="str">
        <f t="shared" si="102"/>
        <v/>
      </c>
      <c r="K2754" t="str">
        <f t="shared" si="102"/>
        <v/>
      </c>
    </row>
    <row r="2755" spans="1:11" x14ac:dyDescent="0.2">
      <c r="A2755" s="2">
        <v>43</v>
      </c>
      <c r="B2755" s="2" t="s">
        <v>24</v>
      </c>
      <c r="C2755" s="2">
        <v>47.64</v>
      </c>
      <c r="D2755" s="2" t="s">
        <v>38</v>
      </c>
      <c r="E2755">
        <v>2017</v>
      </c>
      <c r="F2755" t="str">
        <f t="shared" ref="F2755:F2818" si="104">IF(C2755&lt;0,"Loss","Profit")</f>
        <v>Profit</v>
      </c>
      <c r="H2755" t="str">
        <f t="shared" si="103"/>
        <v/>
      </c>
      <c r="I2755" t="str">
        <f t="shared" si="103"/>
        <v/>
      </c>
      <c r="J2755" t="str">
        <f t="shared" si="103"/>
        <v/>
      </c>
      <c r="K2755" t="str">
        <f t="shared" si="103"/>
        <v/>
      </c>
    </row>
    <row r="2756" spans="1:11" x14ac:dyDescent="0.2">
      <c r="A2756" s="2">
        <v>5</v>
      </c>
      <c r="B2756" s="2" t="s">
        <v>31</v>
      </c>
      <c r="C2756" s="2">
        <v>-643.25</v>
      </c>
      <c r="D2756" s="2" t="s">
        <v>29</v>
      </c>
      <c r="E2756">
        <v>2017</v>
      </c>
      <c r="F2756" t="str">
        <f t="shared" si="104"/>
        <v>Loss</v>
      </c>
      <c r="H2756" t="str">
        <f t="shared" si="103"/>
        <v/>
      </c>
      <c r="I2756" t="str">
        <f t="shared" si="103"/>
        <v>Loss</v>
      </c>
      <c r="J2756" t="str">
        <f t="shared" si="103"/>
        <v/>
      </c>
      <c r="K2756" t="str">
        <f t="shared" si="103"/>
        <v/>
      </c>
    </row>
    <row r="2757" spans="1:11" x14ac:dyDescent="0.2">
      <c r="A2757" s="2">
        <v>46</v>
      </c>
      <c r="B2757" s="2" t="s">
        <v>24</v>
      </c>
      <c r="C2757" s="2">
        <v>2390.6999999999998</v>
      </c>
      <c r="D2757" s="2" t="s">
        <v>29</v>
      </c>
      <c r="E2757">
        <v>2017</v>
      </c>
      <c r="F2757" t="str">
        <f t="shared" si="104"/>
        <v>Profit</v>
      </c>
      <c r="H2757" t="str">
        <f t="shared" si="103"/>
        <v/>
      </c>
      <c r="I2757" t="str">
        <f t="shared" si="103"/>
        <v/>
      </c>
      <c r="J2757" t="str">
        <f t="shared" si="103"/>
        <v/>
      </c>
      <c r="K2757" t="str">
        <f t="shared" si="103"/>
        <v/>
      </c>
    </row>
    <row r="2758" spans="1:11" x14ac:dyDescent="0.2">
      <c r="A2758" s="2">
        <v>31</v>
      </c>
      <c r="B2758" s="2" t="s">
        <v>24</v>
      </c>
      <c r="C2758" s="2">
        <v>16.78</v>
      </c>
      <c r="D2758" s="2" t="s">
        <v>29</v>
      </c>
      <c r="E2758">
        <v>2017</v>
      </c>
      <c r="F2758" t="str">
        <f t="shared" si="104"/>
        <v>Profit</v>
      </c>
      <c r="H2758" t="str">
        <f t="shared" si="103"/>
        <v/>
      </c>
      <c r="I2758" t="str">
        <f t="shared" si="103"/>
        <v/>
      </c>
      <c r="J2758" t="str">
        <f t="shared" si="103"/>
        <v/>
      </c>
      <c r="K2758" t="str">
        <f t="shared" si="103"/>
        <v/>
      </c>
    </row>
    <row r="2759" spans="1:11" x14ac:dyDescent="0.2">
      <c r="A2759" s="2">
        <v>13</v>
      </c>
      <c r="B2759" s="2" t="s">
        <v>24</v>
      </c>
      <c r="C2759" s="2">
        <v>-30.71</v>
      </c>
      <c r="D2759" s="2" t="s">
        <v>29</v>
      </c>
      <c r="E2759">
        <v>2017</v>
      </c>
      <c r="F2759" t="str">
        <f t="shared" si="104"/>
        <v>Loss</v>
      </c>
      <c r="H2759" t="str">
        <f t="shared" si="103"/>
        <v/>
      </c>
      <c r="I2759" t="str">
        <f t="shared" si="103"/>
        <v/>
      </c>
      <c r="J2759" t="str">
        <f t="shared" si="103"/>
        <v/>
      </c>
      <c r="K2759" t="str">
        <f t="shared" si="103"/>
        <v/>
      </c>
    </row>
    <row r="2760" spans="1:11" x14ac:dyDescent="0.2">
      <c r="A2760" s="2">
        <v>36</v>
      </c>
      <c r="B2760" s="2" t="s">
        <v>45</v>
      </c>
      <c r="C2760" s="2">
        <v>-1225.95</v>
      </c>
      <c r="D2760" s="2" t="s">
        <v>29</v>
      </c>
      <c r="E2760">
        <v>2017</v>
      </c>
      <c r="F2760" t="str">
        <f t="shared" si="104"/>
        <v>Loss</v>
      </c>
      <c r="H2760" t="str">
        <f t="shared" si="103"/>
        <v/>
      </c>
      <c r="I2760" t="str">
        <f t="shared" si="103"/>
        <v/>
      </c>
      <c r="J2760" t="str">
        <f t="shared" si="103"/>
        <v/>
      </c>
      <c r="K2760" t="str">
        <f t="shared" si="103"/>
        <v/>
      </c>
    </row>
    <row r="2761" spans="1:11" x14ac:dyDescent="0.2">
      <c r="A2761" s="2">
        <v>16</v>
      </c>
      <c r="B2761" s="2" t="s">
        <v>24</v>
      </c>
      <c r="C2761" s="2">
        <v>-547.66</v>
      </c>
      <c r="D2761" s="2" t="s">
        <v>22</v>
      </c>
      <c r="E2761">
        <v>2017</v>
      </c>
      <c r="F2761" t="str">
        <f t="shared" si="104"/>
        <v>Loss</v>
      </c>
      <c r="H2761" t="str">
        <f t="shared" si="103"/>
        <v/>
      </c>
      <c r="I2761" t="str">
        <f t="shared" si="103"/>
        <v/>
      </c>
      <c r="J2761" t="str">
        <f t="shared" si="103"/>
        <v/>
      </c>
      <c r="K2761" t="str">
        <f t="shared" si="103"/>
        <v/>
      </c>
    </row>
    <row r="2762" spans="1:11" x14ac:dyDescent="0.2">
      <c r="A2762" s="2">
        <v>9</v>
      </c>
      <c r="B2762" s="2" t="s">
        <v>45</v>
      </c>
      <c r="C2762" s="2">
        <v>-465.86</v>
      </c>
      <c r="D2762" s="2" t="s">
        <v>22</v>
      </c>
      <c r="E2762">
        <v>2017</v>
      </c>
      <c r="F2762" t="str">
        <f t="shared" si="104"/>
        <v>Loss</v>
      </c>
      <c r="H2762" t="str">
        <f t="shared" si="103"/>
        <v/>
      </c>
      <c r="I2762" t="str">
        <f t="shared" si="102"/>
        <v/>
      </c>
      <c r="J2762" t="str">
        <f t="shared" si="102"/>
        <v/>
      </c>
      <c r="K2762" t="str">
        <f t="shared" si="102"/>
        <v/>
      </c>
    </row>
    <row r="2763" spans="1:11" x14ac:dyDescent="0.2">
      <c r="A2763" s="2">
        <v>42</v>
      </c>
      <c r="B2763" s="2" t="s">
        <v>45</v>
      </c>
      <c r="C2763" s="2">
        <v>4270.22</v>
      </c>
      <c r="D2763" s="2" t="s">
        <v>22</v>
      </c>
      <c r="E2763">
        <v>2017</v>
      </c>
      <c r="F2763" t="str">
        <f t="shared" si="104"/>
        <v>Profit</v>
      </c>
      <c r="H2763" t="str">
        <f t="shared" si="103"/>
        <v/>
      </c>
      <c r="I2763" t="str">
        <f t="shared" si="102"/>
        <v/>
      </c>
      <c r="J2763" t="str">
        <f t="shared" si="102"/>
        <v/>
      </c>
      <c r="K2763" t="str">
        <f t="shared" si="102"/>
        <v/>
      </c>
    </row>
    <row r="2764" spans="1:11" x14ac:dyDescent="0.2">
      <c r="A2764" s="2">
        <v>5</v>
      </c>
      <c r="B2764" s="2" t="s">
        <v>24</v>
      </c>
      <c r="C2764" s="2">
        <v>-17.89</v>
      </c>
      <c r="D2764" s="2" t="s">
        <v>29</v>
      </c>
      <c r="E2764">
        <v>2017</v>
      </c>
      <c r="F2764" t="str">
        <f t="shared" si="104"/>
        <v>Loss</v>
      </c>
      <c r="H2764" t="str">
        <f t="shared" si="103"/>
        <v/>
      </c>
      <c r="I2764" t="str">
        <f t="shared" si="102"/>
        <v/>
      </c>
      <c r="J2764" t="str">
        <f t="shared" si="102"/>
        <v/>
      </c>
      <c r="K2764" t="str">
        <f t="shared" si="102"/>
        <v/>
      </c>
    </row>
    <row r="2765" spans="1:11" x14ac:dyDescent="0.2">
      <c r="A2765" s="2">
        <v>38</v>
      </c>
      <c r="B2765" s="2" t="s">
        <v>31</v>
      </c>
      <c r="C2765" s="2">
        <v>276.08999999999997</v>
      </c>
      <c r="D2765" s="2" t="s">
        <v>22</v>
      </c>
      <c r="E2765">
        <v>2017</v>
      </c>
      <c r="F2765" t="str">
        <f t="shared" si="104"/>
        <v>Profit</v>
      </c>
      <c r="H2765" t="str">
        <f t="shared" si="103"/>
        <v/>
      </c>
      <c r="I2765" t="str">
        <f t="shared" si="102"/>
        <v/>
      </c>
      <c r="J2765" t="str">
        <f t="shared" si="102"/>
        <v/>
      </c>
      <c r="K2765" t="str">
        <f t="shared" si="102"/>
        <v/>
      </c>
    </row>
    <row r="2766" spans="1:11" x14ac:dyDescent="0.2">
      <c r="A2766" s="2">
        <v>3</v>
      </c>
      <c r="B2766" s="2" t="s">
        <v>31</v>
      </c>
      <c r="C2766" s="2">
        <v>-290.97000000000003</v>
      </c>
      <c r="D2766" s="2" t="s">
        <v>22</v>
      </c>
      <c r="E2766">
        <v>2017</v>
      </c>
      <c r="F2766" t="str">
        <f t="shared" si="104"/>
        <v>Loss</v>
      </c>
      <c r="H2766" t="str">
        <f t="shared" si="103"/>
        <v>Loss</v>
      </c>
      <c r="I2766" t="str">
        <f t="shared" si="102"/>
        <v/>
      </c>
      <c r="J2766" t="str">
        <f t="shared" si="102"/>
        <v/>
      </c>
      <c r="K2766" t="str">
        <f t="shared" si="102"/>
        <v/>
      </c>
    </row>
    <row r="2767" spans="1:11" x14ac:dyDescent="0.2">
      <c r="A2767" s="2">
        <v>16</v>
      </c>
      <c r="B2767" s="2" t="s">
        <v>24</v>
      </c>
      <c r="C2767" s="2">
        <v>480.06</v>
      </c>
      <c r="D2767" s="2" t="s">
        <v>38</v>
      </c>
      <c r="E2767">
        <v>2017</v>
      </c>
      <c r="F2767" t="str">
        <f t="shared" si="104"/>
        <v>Profit</v>
      </c>
      <c r="H2767" t="str">
        <f t="shared" si="103"/>
        <v/>
      </c>
      <c r="I2767" t="str">
        <f t="shared" si="102"/>
        <v/>
      </c>
      <c r="J2767" t="str">
        <f t="shared" si="102"/>
        <v/>
      </c>
      <c r="K2767" t="str">
        <f t="shared" si="102"/>
        <v/>
      </c>
    </row>
    <row r="2768" spans="1:11" x14ac:dyDescent="0.2">
      <c r="A2768" s="2">
        <v>40</v>
      </c>
      <c r="B2768" s="2" t="s">
        <v>24</v>
      </c>
      <c r="C2768" s="2">
        <v>50.5</v>
      </c>
      <c r="D2768" s="2" t="s">
        <v>29</v>
      </c>
      <c r="E2768">
        <v>2017</v>
      </c>
      <c r="F2768" t="str">
        <f t="shared" si="104"/>
        <v>Profit</v>
      </c>
      <c r="H2768" t="str">
        <f t="shared" si="103"/>
        <v/>
      </c>
      <c r="I2768" t="str">
        <f t="shared" si="102"/>
        <v/>
      </c>
      <c r="J2768" t="str">
        <f t="shared" si="102"/>
        <v/>
      </c>
      <c r="K2768" t="str">
        <f t="shared" si="102"/>
        <v/>
      </c>
    </row>
    <row r="2769" spans="1:11" x14ac:dyDescent="0.2">
      <c r="A2769" s="2">
        <v>2</v>
      </c>
      <c r="B2769" s="2" t="s">
        <v>31</v>
      </c>
      <c r="C2769" s="2">
        <v>-216.22</v>
      </c>
      <c r="D2769" s="2" t="s">
        <v>38</v>
      </c>
      <c r="E2769">
        <v>2017</v>
      </c>
      <c r="F2769" t="str">
        <f t="shared" si="104"/>
        <v>Loss</v>
      </c>
      <c r="H2769" t="str">
        <f t="shared" si="103"/>
        <v/>
      </c>
      <c r="I2769" t="str">
        <f t="shared" si="102"/>
        <v/>
      </c>
      <c r="J2769" t="str">
        <f t="shared" si="102"/>
        <v>Loss</v>
      </c>
      <c r="K2769" t="str">
        <f t="shared" si="102"/>
        <v/>
      </c>
    </row>
    <row r="2770" spans="1:11" x14ac:dyDescent="0.2">
      <c r="A2770" s="2">
        <v>23</v>
      </c>
      <c r="B2770" s="2" t="s">
        <v>24</v>
      </c>
      <c r="C2770" s="2">
        <v>-86.83</v>
      </c>
      <c r="D2770" s="2" t="s">
        <v>38</v>
      </c>
      <c r="E2770">
        <v>2017</v>
      </c>
      <c r="F2770" t="str">
        <f t="shared" si="104"/>
        <v>Loss</v>
      </c>
      <c r="H2770" t="str">
        <f t="shared" si="103"/>
        <v/>
      </c>
      <c r="I2770" t="str">
        <f t="shared" si="102"/>
        <v/>
      </c>
      <c r="J2770" t="str">
        <f t="shared" si="102"/>
        <v/>
      </c>
      <c r="K2770" t="str">
        <f t="shared" si="102"/>
        <v/>
      </c>
    </row>
    <row r="2771" spans="1:11" x14ac:dyDescent="0.2">
      <c r="A2771" s="2">
        <v>31</v>
      </c>
      <c r="B2771" s="2" t="s">
        <v>31</v>
      </c>
      <c r="C2771" s="2">
        <v>850.3</v>
      </c>
      <c r="D2771" s="2" t="s">
        <v>29</v>
      </c>
      <c r="E2771">
        <v>2017</v>
      </c>
      <c r="F2771" t="str">
        <f t="shared" si="104"/>
        <v>Profit</v>
      </c>
      <c r="H2771" t="str">
        <f t="shared" si="103"/>
        <v/>
      </c>
      <c r="I2771" t="str">
        <f t="shared" si="103"/>
        <v/>
      </c>
      <c r="J2771" t="str">
        <f t="shared" si="103"/>
        <v/>
      </c>
      <c r="K2771" t="str">
        <f t="shared" si="103"/>
        <v/>
      </c>
    </row>
    <row r="2772" spans="1:11" x14ac:dyDescent="0.2">
      <c r="A2772" s="2">
        <v>7</v>
      </c>
      <c r="B2772" s="2" t="s">
        <v>31</v>
      </c>
      <c r="C2772" s="2">
        <v>-93.06</v>
      </c>
      <c r="D2772" s="2" t="s">
        <v>29</v>
      </c>
      <c r="E2772">
        <v>2017</v>
      </c>
      <c r="F2772" t="str">
        <f t="shared" si="104"/>
        <v>Loss</v>
      </c>
      <c r="H2772" t="str">
        <f t="shared" ref="H2772:K2835" si="105">IF($D2772=H$1,IF($B2772="Technology",IF($A2772&lt;11,$F2772,""),""),"")</f>
        <v/>
      </c>
      <c r="I2772" t="str">
        <f t="shared" si="105"/>
        <v>Loss</v>
      </c>
      <c r="J2772" t="str">
        <f t="shared" si="105"/>
        <v/>
      </c>
      <c r="K2772" t="str">
        <f t="shared" si="105"/>
        <v/>
      </c>
    </row>
    <row r="2773" spans="1:11" x14ac:dyDescent="0.2">
      <c r="A2773" s="2">
        <v>11</v>
      </c>
      <c r="B2773" s="2" t="s">
        <v>31</v>
      </c>
      <c r="C2773" s="2">
        <v>66.64</v>
      </c>
      <c r="D2773" s="2" t="s">
        <v>29</v>
      </c>
      <c r="E2773">
        <v>2017</v>
      </c>
      <c r="F2773" t="str">
        <f t="shared" si="104"/>
        <v>Profit</v>
      </c>
      <c r="H2773" t="str">
        <f t="shared" si="105"/>
        <v/>
      </c>
      <c r="I2773" t="str">
        <f t="shared" si="105"/>
        <v/>
      </c>
      <c r="J2773" t="str">
        <f t="shared" si="105"/>
        <v/>
      </c>
      <c r="K2773" t="str">
        <f t="shared" si="105"/>
        <v/>
      </c>
    </row>
    <row r="2774" spans="1:11" x14ac:dyDescent="0.2">
      <c r="A2774" s="2">
        <v>1</v>
      </c>
      <c r="B2774" s="2" t="s">
        <v>24</v>
      </c>
      <c r="C2774" s="2">
        <v>-31.44</v>
      </c>
      <c r="D2774" s="2" t="s">
        <v>22</v>
      </c>
      <c r="E2774">
        <v>2017</v>
      </c>
      <c r="F2774" t="str">
        <f t="shared" si="104"/>
        <v>Loss</v>
      </c>
      <c r="H2774" t="str">
        <f t="shared" si="105"/>
        <v/>
      </c>
      <c r="I2774" t="str">
        <f t="shared" si="105"/>
        <v/>
      </c>
      <c r="J2774" t="str">
        <f t="shared" si="105"/>
        <v/>
      </c>
      <c r="K2774" t="str">
        <f t="shared" si="105"/>
        <v/>
      </c>
    </row>
    <row r="2775" spans="1:11" x14ac:dyDescent="0.2">
      <c r="A2775" s="2">
        <v>30</v>
      </c>
      <c r="B2775" s="2" t="s">
        <v>24</v>
      </c>
      <c r="C2775" s="2">
        <v>15.44</v>
      </c>
      <c r="D2775" s="2" t="s">
        <v>38</v>
      </c>
      <c r="E2775">
        <v>2017</v>
      </c>
      <c r="F2775" t="str">
        <f t="shared" si="104"/>
        <v>Profit</v>
      </c>
      <c r="H2775" t="str">
        <f t="shared" si="105"/>
        <v/>
      </c>
      <c r="I2775" t="str">
        <f t="shared" si="105"/>
        <v/>
      </c>
      <c r="J2775" t="str">
        <f t="shared" si="105"/>
        <v/>
      </c>
      <c r="K2775" t="str">
        <f t="shared" si="105"/>
        <v/>
      </c>
    </row>
    <row r="2776" spans="1:11" x14ac:dyDescent="0.2">
      <c r="A2776" s="2">
        <v>5</v>
      </c>
      <c r="B2776" s="2" t="s">
        <v>24</v>
      </c>
      <c r="C2776" s="2">
        <v>5.59</v>
      </c>
      <c r="D2776" s="2" t="s">
        <v>29</v>
      </c>
      <c r="E2776">
        <v>2017</v>
      </c>
      <c r="F2776" t="str">
        <f t="shared" si="104"/>
        <v>Profit</v>
      </c>
      <c r="H2776" t="str">
        <f t="shared" si="105"/>
        <v/>
      </c>
      <c r="I2776" t="str">
        <f t="shared" si="105"/>
        <v/>
      </c>
      <c r="J2776" t="str">
        <f t="shared" si="105"/>
        <v/>
      </c>
      <c r="K2776" t="str">
        <f t="shared" si="105"/>
        <v/>
      </c>
    </row>
    <row r="2777" spans="1:11" x14ac:dyDescent="0.2">
      <c r="A2777" s="2">
        <v>4</v>
      </c>
      <c r="B2777" s="2" t="s">
        <v>31</v>
      </c>
      <c r="C2777" s="2">
        <v>-662.66</v>
      </c>
      <c r="D2777" s="2" t="s">
        <v>29</v>
      </c>
      <c r="E2777">
        <v>2017</v>
      </c>
      <c r="F2777" t="str">
        <f t="shared" si="104"/>
        <v>Loss</v>
      </c>
      <c r="H2777" t="str">
        <f t="shared" si="105"/>
        <v/>
      </c>
      <c r="I2777" t="str">
        <f t="shared" si="105"/>
        <v>Loss</v>
      </c>
      <c r="J2777" t="str">
        <f t="shared" si="105"/>
        <v/>
      </c>
      <c r="K2777" t="str">
        <f t="shared" si="105"/>
        <v/>
      </c>
    </row>
    <row r="2778" spans="1:11" x14ac:dyDescent="0.2">
      <c r="A2778" s="2">
        <v>43</v>
      </c>
      <c r="B2778" s="2" t="s">
        <v>24</v>
      </c>
      <c r="C2778" s="2">
        <v>-8</v>
      </c>
      <c r="D2778" s="2" t="s">
        <v>29</v>
      </c>
      <c r="E2778">
        <v>2017</v>
      </c>
      <c r="F2778" t="str">
        <f t="shared" si="104"/>
        <v>Loss</v>
      </c>
      <c r="H2778" t="str">
        <f t="shared" si="105"/>
        <v/>
      </c>
      <c r="I2778" t="str">
        <f t="shared" si="105"/>
        <v/>
      </c>
      <c r="J2778" t="str">
        <f t="shared" si="105"/>
        <v/>
      </c>
      <c r="K2778" t="str">
        <f t="shared" si="105"/>
        <v/>
      </c>
    </row>
    <row r="2779" spans="1:11" x14ac:dyDescent="0.2">
      <c r="A2779" s="2">
        <v>13</v>
      </c>
      <c r="B2779" s="2" t="s">
        <v>31</v>
      </c>
      <c r="C2779" s="2">
        <v>108.66</v>
      </c>
      <c r="D2779" s="2" t="s">
        <v>29</v>
      </c>
      <c r="E2779">
        <v>2017</v>
      </c>
      <c r="F2779" t="str">
        <f t="shared" si="104"/>
        <v>Profit</v>
      </c>
      <c r="H2779" t="str">
        <f t="shared" si="105"/>
        <v/>
      </c>
      <c r="I2779" t="str">
        <f t="shared" si="105"/>
        <v/>
      </c>
      <c r="J2779" t="str">
        <f t="shared" si="105"/>
        <v/>
      </c>
      <c r="K2779" t="str">
        <f t="shared" si="105"/>
        <v/>
      </c>
    </row>
    <row r="2780" spans="1:11" x14ac:dyDescent="0.2">
      <c r="A2780" s="2">
        <v>32</v>
      </c>
      <c r="B2780" s="2" t="s">
        <v>31</v>
      </c>
      <c r="C2780" s="2">
        <v>33.35</v>
      </c>
      <c r="D2780" s="2" t="s">
        <v>29</v>
      </c>
      <c r="E2780">
        <v>2017</v>
      </c>
      <c r="F2780" t="str">
        <f t="shared" si="104"/>
        <v>Profit</v>
      </c>
      <c r="H2780" t="str">
        <f t="shared" si="105"/>
        <v/>
      </c>
      <c r="I2780" t="str">
        <f t="shared" si="105"/>
        <v/>
      </c>
      <c r="J2780" t="str">
        <f t="shared" si="105"/>
        <v/>
      </c>
      <c r="K2780" t="str">
        <f t="shared" si="105"/>
        <v/>
      </c>
    </row>
    <row r="2781" spans="1:11" x14ac:dyDescent="0.2">
      <c r="A2781" s="2">
        <v>14</v>
      </c>
      <c r="B2781" s="2" t="s">
        <v>24</v>
      </c>
      <c r="C2781" s="2">
        <v>81.91</v>
      </c>
      <c r="D2781" s="2" t="s">
        <v>29</v>
      </c>
      <c r="E2781">
        <v>2017</v>
      </c>
      <c r="F2781" t="str">
        <f t="shared" si="104"/>
        <v>Profit</v>
      </c>
      <c r="H2781" t="str">
        <f t="shared" si="105"/>
        <v/>
      </c>
      <c r="I2781" t="str">
        <f t="shared" si="105"/>
        <v/>
      </c>
      <c r="J2781" t="str">
        <f t="shared" si="105"/>
        <v/>
      </c>
      <c r="K2781" t="str">
        <f t="shared" si="105"/>
        <v/>
      </c>
    </row>
    <row r="2782" spans="1:11" x14ac:dyDescent="0.2">
      <c r="A2782" s="2">
        <v>41</v>
      </c>
      <c r="B2782" s="2" t="s">
        <v>31</v>
      </c>
      <c r="C2782" s="2">
        <v>745.88</v>
      </c>
      <c r="D2782" s="2" t="s">
        <v>38</v>
      </c>
      <c r="E2782">
        <v>2017</v>
      </c>
      <c r="F2782" t="str">
        <f t="shared" si="104"/>
        <v>Profit</v>
      </c>
      <c r="H2782" t="str">
        <f t="shared" si="105"/>
        <v/>
      </c>
      <c r="I2782" t="str">
        <f t="shared" si="105"/>
        <v/>
      </c>
      <c r="J2782" t="str">
        <f t="shared" si="105"/>
        <v/>
      </c>
      <c r="K2782" t="str">
        <f t="shared" si="105"/>
        <v/>
      </c>
    </row>
    <row r="2783" spans="1:11" x14ac:dyDescent="0.2">
      <c r="A2783" s="2">
        <v>43</v>
      </c>
      <c r="B2783" s="2" t="s">
        <v>24</v>
      </c>
      <c r="C2783" s="2">
        <v>777.23</v>
      </c>
      <c r="D2783" s="2" t="s">
        <v>22</v>
      </c>
      <c r="E2783">
        <v>2017</v>
      </c>
      <c r="F2783" t="str">
        <f t="shared" si="104"/>
        <v>Profit</v>
      </c>
      <c r="H2783" t="str">
        <f t="shared" si="105"/>
        <v/>
      </c>
      <c r="I2783" t="str">
        <f t="shared" si="105"/>
        <v/>
      </c>
      <c r="J2783" t="str">
        <f t="shared" si="105"/>
        <v/>
      </c>
      <c r="K2783" t="str">
        <f t="shared" si="105"/>
        <v/>
      </c>
    </row>
    <row r="2784" spans="1:11" x14ac:dyDescent="0.2">
      <c r="A2784" s="2">
        <v>17</v>
      </c>
      <c r="B2784" s="2" t="s">
        <v>24</v>
      </c>
      <c r="C2784" s="2">
        <v>-3.95</v>
      </c>
      <c r="D2784" s="2" t="s">
        <v>22</v>
      </c>
      <c r="E2784">
        <v>2017</v>
      </c>
      <c r="F2784" t="str">
        <f t="shared" si="104"/>
        <v>Loss</v>
      </c>
      <c r="H2784" t="str">
        <f t="shared" si="105"/>
        <v/>
      </c>
      <c r="I2784" t="str">
        <f t="shared" si="105"/>
        <v/>
      </c>
      <c r="J2784" t="str">
        <f t="shared" si="105"/>
        <v/>
      </c>
      <c r="K2784" t="str">
        <f t="shared" si="105"/>
        <v/>
      </c>
    </row>
    <row r="2785" spans="1:11" x14ac:dyDescent="0.2">
      <c r="A2785" s="2">
        <v>31</v>
      </c>
      <c r="B2785" s="2" t="s">
        <v>24</v>
      </c>
      <c r="C2785" s="2">
        <v>-22.59</v>
      </c>
      <c r="D2785" s="2" t="s">
        <v>22</v>
      </c>
      <c r="E2785">
        <v>2017</v>
      </c>
      <c r="F2785" t="str">
        <f t="shared" si="104"/>
        <v>Loss</v>
      </c>
      <c r="H2785" t="str">
        <f t="shared" si="105"/>
        <v/>
      </c>
      <c r="I2785" t="str">
        <f t="shared" si="105"/>
        <v/>
      </c>
      <c r="J2785" t="str">
        <f t="shared" si="105"/>
        <v/>
      </c>
      <c r="K2785" t="str">
        <f t="shared" si="105"/>
        <v/>
      </c>
    </row>
    <row r="2786" spans="1:11" x14ac:dyDescent="0.2">
      <c r="A2786" s="2">
        <v>39</v>
      </c>
      <c r="B2786" s="2" t="s">
        <v>31</v>
      </c>
      <c r="C2786" s="2">
        <v>35.69</v>
      </c>
      <c r="D2786" s="2" t="s">
        <v>38</v>
      </c>
      <c r="E2786">
        <v>2017</v>
      </c>
      <c r="F2786" t="str">
        <f t="shared" si="104"/>
        <v>Profit</v>
      </c>
      <c r="H2786" t="str">
        <f t="shared" si="105"/>
        <v/>
      </c>
      <c r="I2786" t="str">
        <f t="shared" si="105"/>
        <v/>
      </c>
      <c r="J2786" t="str">
        <f t="shared" si="105"/>
        <v/>
      </c>
      <c r="K2786" t="str">
        <f t="shared" si="105"/>
        <v/>
      </c>
    </row>
    <row r="2787" spans="1:11" x14ac:dyDescent="0.2">
      <c r="A2787" s="2">
        <v>24</v>
      </c>
      <c r="B2787" s="2" t="s">
        <v>24</v>
      </c>
      <c r="C2787" s="2">
        <v>-216.16</v>
      </c>
      <c r="D2787" s="2" t="s">
        <v>22</v>
      </c>
      <c r="E2787">
        <v>2017</v>
      </c>
      <c r="F2787" t="str">
        <f t="shared" si="104"/>
        <v>Loss</v>
      </c>
      <c r="H2787" t="str">
        <f t="shared" si="105"/>
        <v/>
      </c>
      <c r="I2787" t="str">
        <f t="shared" si="105"/>
        <v/>
      </c>
      <c r="J2787" t="str">
        <f t="shared" si="105"/>
        <v/>
      </c>
      <c r="K2787" t="str">
        <f t="shared" si="105"/>
        <v/>
      </c>
    </row>
    <row r="2788" spans="1:11" x14ac:dyDescent="0.2">
      <c r="A2788" s="2">
        <v>21</v>
      </c>
      <c r="B2788" s="2" t="s">
        <v>31</v>
      </c>
      <c r="C2788" s="2">
        <v>145.62</v>
      </c>
      <c r="D2788" s="2" t="s">
        <v>38</v>
      </c>
      <c r="E2788">
        <v>2017</v>
      </c>
      <c r="F2788" t="str">
        <f t="shared" si="104"/>
        <v>Profit</v>
      </c>
      <c r="H2788" t="str">
        <f t="shared" si="105"/>
        <v/>
      </c>
      <c r="I2788" t="str">
        <f t="shared" si="105"/>
        <v/>
      </c>
      <c r="J2788" t="str">
        <f t="shared" si="105"/>
        <v/>
      </c>
      <c r="K2788" t="str">
        <f t="shared" si="105"/>
        <v/>
      </c>
    </row>
    <row r="2789" spans="1:11" x14ac:dyDescent="0.2">
      <c r="A2789" s="2">
        <v>39</v>
      </c>
      <c r="B2789" s="2" t="s">
        <v>45</v>
      </c>
      <c r="C2789" s="2">
        <v>14.05</v>
      </c>
      <c r="D2789" s="2" t="s">
        <v>29</v>
      </c>
      <c r="E2789">
        <v>2017</v>
      </c>
      <c r="F2789" t="str">
        <f t="shared" si="104"/>
        <v>Profit</v>
      </c>
      <c r="H2789" t="str">
        <f t="shared" si="105"/>
        <v/>
      </c>
      <c r="I2789" t="str">
        <f t="shared" si="105"/>
        <v/>
      </c>
      <c r="J2789" t="str">
        <f t="shared" si="105"/>
        <v/>
      </c>
      <c r="K2789" t="str">
        <f t="shared" si="105"/>
        <v/>
      </c>
    </row>
    <row r="2790" spans="1:11" x14ac:dyDescent="0.2">
      <c r="A2790" s="2">
        <v>36</v>
      </c>
      <c r="B2790" s="2" t="s">
        <v>24</v>
      </c>
      <c r="C2790" s="2">
        <v>5.77</v>
      </c>
      <c r="D2790" s="2" t="s">
        <v>38</v>
      </c>
      <c r="E2790">
        <v>2017</v>
      </c>
      <c r="F2790" t="str">
        <f t="shared" si="104"/>
        <v>Profit</v>
      </c>
      <c r="H2790" t="str">
        <f t="shared" si="105"/>
        <v/>
      </c>
      <c r="I2790" t="str">
        <f t="shared" si="105"/>
        <v/>
      </c>
      <c r="J2790" t="str">
        <f t="shared" si="105"/>
        <v/>
      </c>
      <c r="K2790" t="str">
        <f t="shared" si="105"/>
        <v/>
      </c>
    </row>
    <row r="2791" spans="1:11" x14ac:dyDescent="0.2">
      <c r="A2791" s="2">
        <v>22</v>
      </c>
      <c r="B2791" s="2" t="s">
        <v>45</v>
      </c>
      <c r="C2791" s="2">
        <v>-53.72</v>
      </c>
      <c r="D2791" s="2" t="s">
        <v>38</v>
      </c>
      <c r="E2791">
        <v>2017</v>
      </c>
      <c r="F2791" t="str">
        <f t="shared" si="104"/>
        <v>Loss</v>
      </c>
      <c r="H2791" t="str">
        <f t="shared" si="105"/>
        <v/>
      </c>
      <c r="I2791" t="str">
        <f t="shared" si="105"/>
        <v/>
      </c>
      <c r="J2791" t="str">
        <f t="shared" si="105"/>
        <v/>
      </c>
      <c r="K2791" t="str">
        <f t="shared" si="105"/>
        <v/>
      </c>
    </row>
    <row r="2792" spans="1:11" x14ac:dyDescent="0.2">
      <c r="A2792" s="2">
        <v>40</v>
      </c>
      <c r="B2792" s="2" t="s">
        <v>45</v>
      </c>
      <c r="C2792" s="2">
        <v>-2590.25</v>
      </c>
      <c r="D2792" s="2" t="s">
        <v>22</v>
      </c>
      <c r="E2792">
        <v>2017</v>
      </c>
      <c r="F2792" t="str">
        <f t="shared" si="104"/>
        <v>Loss</v>
      </c>
      <c r="H2792" t="str">
        <f t="shared" si="105"/>
        <v/>
      </c>
      <c r="I2792" t="str">
        <f t="shared" si="105"/>
        <v/>
      </c>
      <c r="J2792" t="str">
        <f t="shared" si="105"/>
        <v/>
      </c>
      <c r="K2792" t="str">
        <f t="shared" si="105"/>
        <v/>
      </c>
    </row>
    <row r="2793" spans="1:11" x14ac:dyDescent="0.2">
      <c r="A2793" s="2">
        <v>46</v>
      </c>
      <c r="B2793" s="2" t="s">
        <v>24</v>
      </c>
      <c r="C2793" s="2">
        <v>-3.79</v>
      </c>
      <c r="D2793" s="2" t="s">
        <v>29</v>
      </c>
      <c r="E2793">
        <v>2017</v>
      </c>
      <c r="F2793" t="str">
        <f t="shared" si="104"/>
        <v>Loss</v>
      </c>
      <c r="H2793" t="str">
        <f t="shared" si="105"/>
        <v/>
      </c>
      <c r="I2793" t="str">
        <f t="shared" si="105"/>
        <v/>
      </c>
      <c r="J2793" t="str">
        <f t="shared" si="105"/>
        <v/>
      </c>
      <c r="K2793" t="str">
        <f t="shared" si="105"/>
        <v/>
      </c>
    </row>
    <row r="2794" spans="1:11" x14ac:dyDescent="0.2">
      <c r="A2794" s="2">
        <v>50</v>
      </c>
      <c r="B2794" s="2" t="s">
        <v>24</v>
      </c>
      <c r="C2794" s="2">
        <v>196.33</v>
      </c>
      <c r="D2794" s="2" t="s">
        <v>29</v>
      </c>
      <c r="E2794">
        <v>2017</v>
      </c>
      <c r="F2794" t="str">
        <f t="shared" si="104"/>
        <v>Profit</v>
      </c>
      <c r="H2794" t="str">
        <f t="shared" si="105"/>
        <v/>
      </c>
      <c r="I2794" t="str">
        <f t="shared" si="105"/>
        <v/>
      </c>
      <c r="J2794" t="str">
        <f t="shared" si="105"/>
        <v/>
      </c>
      <c r="K2794" t="str">
        <f t="shared" si="105"/>
        <v/>
      </c>
    </row>
    <row r="2795" spans="1:11" x14ac:dyDescent="0.2">
      <c r="A2795" s="2">
        <v>43</v>
      </c>
      <c r="B2795" s="2" t="s">
        <v>31</v>
      </c>
      <c r="C2795" s="2">
        <v>543.89</v>
      </c>
      <c r="D2795" s="2" t="s">
        <v>29</v>
      </c>
      <c r="E2795">
        <v>2017</v>
      </c>
      <c r="F2795" t="str">
        <f t="shared" si="104"/>
        <v>Profit</v>
      </c>
      <c r="H2795" t="str">
        <f t="shared" si="105"/>
        <v/>
      </c>
      <c r="I2795" t="str">
        <f t="shared" si="105"/>
        <v/>
      </c>
      <c r="J2795" t="str">
        <f t="shared" si="105"/>
        <v/>
      </c>
      <c r="K2795" t="str">
        <f t="shared" si="105"/>
        <v/>
      </c>
    </row>
    <row r="2796" spans="1:11" x14ac:dyDescent="0.2">
      <c r="A2796" s="2">
        <v>46</v>
      </c>
      <c r="B2796" s="2" t="s">
        <v>45</v>
      </c>
      <c r="C2796" s="2">
        <v>1193.2</v>
      </c>
      <c r="D2796" s="2" t="s">
        <v>29</v>
      </c>
      <c r="E2796">
        <v>2017</v>
      </c>
      <c r="F2796" t="str">
        <f t="shared" si="104"/>
        <v>Profit</v>
      </c>
      <c r="H2796" t="str">
        <f t="shared" si="105"/>
        <v/>
      </c>
      <c r="I2796" t="str">
        <f t="shared" si="105"/>
        <v/>
      </c>
      <c r="J2796" t="str">
        <f t="shared" si="105"/>
        <v/>
      </c>
      <c r="K2796" t="str">
        <f t="shared" si="105"/>
        <v/>
      </c>
    </row>
    <row r="2797" spans="1:11" x14ac:dyDescent="0.2">
      <c r="A2797" s="2">
        <v>1</v>
      </c>
      <c r="B2797" s="2" t="s">
        <v>24</v>
      </c>
      <c r="C2797" s="2">
        <v>-17.84</v>
      </c>
      <c r="D2797" s="2" t="s">
        <v>66</v>
      </c>
      <c r="E2797">
        <v>2017</v>
      </c>
      <c r="F2797" t="str">
        <f t="shared" si="104"/>
        <v>Loss</v>
      </c>
      <c r="H2797" t="str">
        <f t="shared" si="105"/>
        <v/>
      </c>
      <c r="I2797" t="str">
        <f t="shared" si="105"/>
        <v/>
      </c>
      <c r="J2797" t="str">
        <f t="shared" si="105"/>
        <v/>
      </c>
      <c r="K2797" t="str">
        <f t="shared" si="105"/>
        <v/>
      </c>
    </row>
    <row r="2798" spans="1:11" x14ac:dyDescent="0.2">
      <c r="A2798" s="2">
        <v>47</v>
      </c>
      <c r="B2798" s="2" t="s">
        <v>24</v>
      </c>
      <c r="C2798" s="2">
        <v>-19.46</v>
      </c>
      <c r="D2798" s="2" t="s">
        <v>66</v>
      </c>
      <c r="E2798">
        <v>2017</v>
      </c>
      <c r="F2798" t="str">
        <f t="shared" si="104"/>
        <v>Loss</v>
      </c>
      <c r="H2798" t="str">
        <f t="shared" si="105"/>
        <v/>
      </c>
      <c r="I2798" t="str">
        <f t="shared" si="105"/>
        <v/>
      </c>
      <c r="J2798" t="str">
        <f t="shared" si="105"/>
        <v/>
      </c>
      <c r="K2798" t="str">
        <f t="shared" si="105"/>
        <v/>
      </c>
    </row>
    <row r="2799" spans="1:11" x14ac:dyDescent="0.2">
      <c r="A2799" s="2">
        <v>18</v>
      </c>
      <c r="B2799" s="2" t="s">
        <v>45</v>
      </c>
      <c r="C2799" s="2">
        <v>1130.69</v>
      </c>
      <c r="D2799" s="2" t="s">
        <v>29</v>
      </c>
      <c r="E2799">
        <v>2017</v>
      </c>
      <c r="F2799" t="str">
        <f t="shared" si="104"/>
        <v>Profit</v>
      </c>
      <c r="H2799" t="str">
        <f t="shared" si="105"/>
        <v/>
      </c>
      <c r="I2799" t="str">
        <f t="shared" si="105"/>
        <v/>
      </c>
      <c r="J2799" t="str">
        <f t="shared" si="105"/>
        <v/>
      </c>
      <c r="K2799" t="str">
        <f t="shared" si="105"/>
        <v/>
      </c>
    </row>
    <row r="2800" spans="1:11" x14ac:dyDescent="0.2">
      <c r="A2800" s="2">
        <v>16</v>
      </c>
      <c r="B2800" s="2" t="s">
        <v>24</v>
      </c>
      <c r="C2800" s="2">
        <v>17.09</v>
      </c>
      <c r="D2800" s="2" t="s">
        <v>29</v>
      </c>
      <c r="E2800">
        <v>2017</v>
      </c>
      <c r="F2800" t="str">
        <f t="shared" si="104"/>
        <v>Profit</v>
      </c>
      <c r="H2800" t="str">
        <f t="shared" si="105"/>
        <v/>
      </c>
      <c r="I2800" t="str">
        <f t="shared" si="105"/>
        <v/>
      </c>
      <c r="J2800" t="str">
        <f t="shared" si="105"/>
        <v/>
      </c>
      <c r="K2800" t="str">
        <f t="shared" si="105"/>
        <v/>
      </c>
    </row>
    <row r="2801" spans="1:11" x14ac:dyDescent="0.2">
      <c r="A2801" s="2">
        <v>48</v>
      </c>
      <c r="B2801" s="2" t="s">
        <v>31</v>
      </c>
      <c r="C2801" s="2">
        <v>-149.26</v>
      </c>
      <c r="D2801" s="2" t="s">
        <v>66</v>
      </c>
      <c r="E2801">
        <v>2017</v>
      </c>
      <c r="F2801" t="str">
        <f t="shared" si="104"/>
        <v>Loss</v>
      </c>
      <c r="H2801" t="str">
        <f t="shared" si="105"/>
        <v/>
      </c>
      <c r="I2801" t="str">
        <f t="shared" si="105"/>
        <v/>
      </c>
      <c r="J2801" t="str">
        <f t="shared" si="105"/>
        <v/>
      </c>
      <c r="K2801" t="str">
        <f t="shared" si="105"/>
        <v/>
      </c>
    </row>
    <row r="2802" spans="1:11" x14ac:dyDescent="0.2">
      <c r="A2802" s="2">
        <v>50</v>
      </c>
      <c r="B2802" s="2" t="s">
        <v>31</v>
      </c>
      <c r="C2802" s="2">
        <v>180.2</v>
      </c>
      <c r="D2802" s="2" t="s">
        <v>29</v>
      </c>
      <c r="E2802">
        <v>2017</v>
      </c>
      <c r="F2802" t="str">
        <f t="shared" si="104"/>
        <v>Profit</v>
      </c>
      <c r="H2802" t="str">
        <f t="shared" si="105"/>
        <v/>
      </c>
      <c r="I2802" t="str">
        <f t="shared" si="105"/>
        <v/>
      </c>
      <c r="J2802" t="str">
        <f t="shared" si="105"/>
        <v/>
      </c>
      <c r="K2802" t="str">
        <f t="shared" si="105"/>
        <v/>
      </c>
    </row>
    <row r="2803" spans="1:11" x14ac:dyDescent="0.2">
      <c r="A2803" s="2">
        <v>2</v>
      </c>
      <c r="B2803" s="2" t="s">
        <v>24</v>
      </c>
      <c r="C2803" s="2">
        <v>-313.62</v>
      </c>
      <c r="D2803" s="2" t="s">
        <v>22</v>
      </c>
      <c r="E2803">
        <v>2017</v>
      </c>
      <c r="F2803" t="str">
        <f t="shared" si="104"/>
        <v>Loss</v>
      </c>
      <c r="H2803" t="str">
        <f t="shared" si="105"/>
        <v/>
      </c>
      <c r="I2803" t="str">
        <f t="shared" si="105"/>
        <v/>
      </c>
      <c r="J2803" t="str">
        <f t="shared" si="105"/>
        <v/>
      </c>
      <c r="K2803" t="str">
        <f t="shared" si="105"/>
        <v/>
      </c>
    </row>
    <row r="2804" spans="1:11" x14ac:dyDescent="0.2">
      <c r="A2804" s="2">
        <v>5</v>
      </c>
      <c r="B2804" s="2" t="s">
        <v>31</v>
      </c>
      <c r="C2804" s="2">
        <v>-794.85</v>
      </c>
      <c r="D2804" s="2" t="s">
        <v>22</v>
      </c>
      <c r="E2804">
        <v>2017</v>
      </c>
      <c r="F2804" t="str">
        <f t="shared" si="104"/>
        <v>Loss</v>
      </c>
      <c r="H2804" t="str">
        <f t="shared" si="105"/>
        <v>Loss</v>
      </c>
      <c r="I2804" t="str">
        <f t="shared" si="105"/>
        <v/>
      </c>
      <c r="J2804" t="str">
        <f t="shared" si="105"/>
        <v/>
      </c>
      <c r="K2804" t="str">
        <f t="shared" si="105"/>
        <v/>
      </c>
    </row>
    <row r="2805" spans="1:11" x14ac:dyDescent="0.2">
      <c r="A2805" s="2">
        <v>35</v>
      </c>
      <c r="B2805" s="2" t="s">
        <v>31</v>
      </c>
      <c r="C2805" s="2">
        <v>418.03</v>
      </c>
      <c r="D2805" s="2" t="s">
        <v>29</v>
      </c>
      <c r="E2805">
        <v>2017</v>
      </c>
      <c r="F2805" t="str">
        <f t="shared" si="104"/>
        <v>Profit</v>
      </c>
      <c r="H2805" t="str">
        <f t="shared" si="105"/>
        <v/>
      </c>
      <c r="I2805" t="str">
        <f t="shared" si="105"/>
        <v/>
      </c>
      <c r="J2805" t="str">
        <f t="shared" si="105"/>
        <v/>
      </c>
      <c r="K2805" t="str">
        <f t="shared" si="105"/>
        <v/>
      </c>
    </row>
    <row r="2806" spans="1:11" x14ac:dyDescent="0.2">
      <c r="A2806" s="2">
        <v>2</v>
      </c>
      <c r="B2806" s="2" t="s">
        <v>31</v>
      </c>
      <c r="C2806" s="2">
        <v>-97.03</v>
      </c>
      <c r="D2806" s="2" t="s">
        <v>29</v>
      </c>
      <c r="E2806">
        <v>2017</v>
      </c>
      <c r="F2806" t="str">
        <f t="shared" si="104"/>
        <v>Loss</v>
      </c>
      <c r="H2806" t="str">
        <f t="shared" si="105"/>
        <v/>
      </c>
      <c r="I2806" t="str">
        <f t="shared" si="105"/>
        <v>Loss</v>
      </c>
      <c r="J2806" t="str">
        <f t="shared" si="105"/>
        <v/>
      </c>
      <c r="K2806" t="str">
        <f t="shared" si="105"/>
        <v/>
      </c>
    </row>
    <row r="2807" spans="1:11" x14ac:dyDescent="0.2">
      <c r="A2807" s="2">
        <v>50</v>
      </c>
      <c r="B2807" s="2" t="s">
        <v>45</v>
      </c>
      <c r="C2807" s="2">
        <v>-1329.92</v>
      </c>
      <c r="D2807" s="2" t="s">
        <v>29</v>
      </c>
      <c r="E2807">
        <v>2017</v>
      </c>
      <c r="F2807" t="str">
        <f t="shared" si="104"/>
        <v>Loss</v>
      </c>
      <c r="H2807" t="str">
        <f t="shared" si="105"/>
        <v/>
      </c>
      <c r="I2807" t="str">
        <f t="shared" si="105"/>
        <v/>
      </c>
      <c r="J2807" t="str">
        <f t="shared" si="105"/>
        <v/>
      </c>
      <c r="K2807" t="str">
        <f t="shared" si="105"/>
        <v/>
      </c>
    </row>
    <row r="2808" spans="1:11" x14ac:dyDescent="0.2">
      <c r="A2808" s="2">
        <v>44</v>
      </c>
      <c r="B2808" s="2" t="s">
        <v>45</v>
      </c>
      <c r="C2808" s="2">
        <v>-774.41</v>
      </c>
      <c r="D2808" s="2" t="s">
        <v>29</v>
      </c>
      <c r="E2808">
        <v>2017</v>
      </c>
      <c r="F2808" t="str">
        <f t="shared" si="104"/>
        <v>Loss</v>
      </c>
      <c r="H2808" t="str">
        <f t="shared" si="105"/>
        <v/>
      </c>
      <c r="I2808" t="str">
        <f t="shared" si="105"/>
        <v/>
      </c>
      <c r="J2808" t="str">
        <f t="shared" si="105"/>
        <v/>
      </c>
      <c r="K2808" t="str">
        <f t="shared" si="105"/>
        <v/>
      </c>
    </row>
    <row r="2809" spans="1:11" x14ac:dyDescent="0.2">
      <c r="A2809" s="2">
        <v>30</v>
      </c>
      <c r="B2809" s="2" t="s">
        <v>31</v>
      </c>
      <c r="C2809" s="2">
        <v>-13.87</v>
      </c>
      <c r="D2809" s="2" t="s">
        <v>29</v>
      </c>
      <c r="E2809">
        <v>2017</v>
      </c>
      <c r="F2809" t="str">
        <f t="shared" si="104"/>
        <v>Loss</v>
      </c>
      <c r="H2809" t="str">
        <f t="shared" si="105"/>
        <v/>
      </c>
      <c r="I2809" t="str">
        <f t="shared" si="105"/>
        <v/>
      </c>
      <c r="J2809" t="str">
        <f t="shared" si="105"/>
        <v/>
      </c>
      <c r="K2809" t="str">
        <f t="shared" si="105"/>
        <v/>
      </c>
    </row>
    <row r="2810" spans="1:11" x14ac:dyDescent="0.2">
      <c r="A2810" s="2">
        <v>30</v>
      </c>
      <c r="B2810" s="2" t="s">
        <v>24</v>
      </c>
      <c r="C2810" s="2">
        <v>-638.05999999999995</v>
      </c>
      <c r="D2810" s="2" t="s">
        <v>29</v>
      </c>
      <c r="E2810">
        <v>2017</v>
      </c>
      <c r="F2810" t="str">
        <f t="shared" si="104"/>
        <v>Loss</v>
      </c>
      <c r="H2810" t="str">
        <f t="shared" si="105"/>
        <v/>
      </c>
      <c r="I2810" t="str">
        <f t="shared" si="105"/>
        <v/>
      </c>
      <c r="J2810" t="str">
        <f t="shared" si="105"/>
        <v/>
      </c>
      <c r="K2810" t="str">
        <f t="shared" si="105"/>
        <v/>
      </c>
    </row>
    <row r="2811" spans="1:11" x14ac:dyDescent="0.2">
      <c r="A2811" s="2">
        <v>27</v>
      </c>
      <c r="B2811" s="2" t="s">
        <v>31</v>
      </c>
      <c r="C2811" s="2">
        <v>-142.11000000000001</v>
      </c>
      <c r="D2811" s="2" t="s">
        <v>22</v>
      </c>
      <c r="E2811">
        <v>2017</v>
      </c>
      <c r="F2811" t="str">
        <f t="shared" si="104"/>
        <v>Loss</v>
      </c>
      <c r="H2811" t="str">
        <f t="shared" si="105"/>
        <v/>
      </c>
      <c r="I2811" t="str">
        <f t="shared" si="105"/>
        <v/>
      </c>
      <c r="J2811" t="str">
        <f t="shared" si="105"/>
        <v/>
      </c>
      <c r="K2811" t="str">
        <f t="shared" si="105"/>
        <v/>
      </c>
    </row>
    <row r="2812" spans="1:11" x14ac:dyDescent="0.2">
      <c r="A2812" s="2">
        <v>26</v>
      </c>
      <c r="B2812" s="2" t="s">
        <v>45</v>
      </c>
      <c r="C2812" s="2">
        <v>-35.58</v>
      </c>
      <c r="D2812" s="2" t="s">
        <v>22</v>
      </c>
      <c r="E2812">
        <v>2017</v>
      </c>
      <c r="F2812" t="str">
        <f t="shared" si="104"/>
        <v>Loss</v>
      </c>
      <c r="H2812" t="str">
        <f t="shared" si="105"/>
        <v/>
      </c>
      <c r="I2812" t="str">
        <f t="shared" si="105"/>
        <v/>
      </c>
      <c r="J2812" t="str">
        <f t="shared" si="105"/>
        <v/>
      </c>
      <c r="K2812" t="str">
        <f t="shared" si="105"/>
        <v/>
      </c>
    </row>
    <row r="2813" spans="1:11" x14ac:dyDescent="0.2">
      <c r="A2813" s="2">
        <v>32</v>
      </c>
      <c r="B2813" s="2" t="s">
        <v>24</v>
      </c>
      <c r="C2813" s="2">
        <v>47.19</v>
      </c>
      <c r="D2813" s="2" t="s">
        <v>29</v>
      </c>
      <c r="E2813">
        <v>2017</v>
      </c>
      <c r="F2813" t="str">
        <f t="shared" si="104"/>
        <v>Profit</v>
      </c>
      <c r="H2813" t="str">
        <f t="shared" si="105"/>
        <v/>
      </c>
      <c r="I2813" t="str">
        <f t="shared" si="105"/>
        <v/>
      </c>
      <c r="J2813" t="str">
        <f t="shared" si="105"/>
        <v/>
      </c>
      <c r="K2813" t="str">
        <f t="shared" si="105"/>
        <v/>
      </c>
    </row>
    <row r="2814" spans="1:11" x14ac:dyDescent="0.2">
      <c r="A2814" s="2">
        <v>1</v>
      </c>
      <c r="B2814" s="2" t="s">
        <v>24</v>
      </c>
      <c r="C2814" s="2">
        <v>-956.1</v>
      </c>
      <c r="D2814" s="2" t="s">
        <v>29</v>
      </c>
      <c r="E2814">
        <v>2017</v>
      </c>
      <c r="F2814" t="str">
        <f t="shared" si="104"/>
        <v>Loss</v>
      </c>
      <c r="H2814" t="str">
        <f t="shared" si="105"/>
        <v/>
      </c>
      <c r="I2814" t="str">
        <f t="shared" si="105"/>
        <v/>
      </c>
      <c r="J2814" t="str">
        <f t="shared" si="105"/>
        <v/>
      </c>
      <c r="K2814" t="str">
        <f t="shared" si="105"/>
        <v/>
      </c>
    </row>
    <row r="2815" spans="1:11" x14ac:dyDescent="0.2">
      <c r="A2815" s="2">
        <v>15</v>
      </c>
      <c r="B2815" s="2" t="s">
        <v>24</v>
      </c>
      <c r="C2815" s="2">
        <v>41.63</v>
      </c>
      <c r="D2815" s="2" t="s">
        <v>38</v>
      </c>
      <c r="E2815">
        <v>2017</v>
      </c>
      <c r="F2815" t="str">
        <f t="shared" si="104"/>
        <v>Profit</v>
      </c>
      <c r="H2815" t="str">
        <f t="shared" si="105"/>
        <v/>
      </c>
      <c r="I2815" t="str">
        <f t="shared" si="105"/>
        <v/>
      </c>
      <c r="J2815" t="str">
        <f t="shared" si="105"/>
        <v/>
      </c>
      <c r="K2815" t="str">
        <f t="shared" si="105"/>
        <v/>
      </c>
    </row>
    <row r="2816" spans="1:11" x14ac:dyDescent="0.2">
      <c r="A2816" s="2">
        <v>15</v>
      </c>
      <c r="B2816" s="2" t="s">
        <v>24</v>
      </c>
      <c r="C2816" s="2">
        <v>28.25</v>
      </c>
      <c r="D2816" s="2" t="s">
        <v>29</v>
      </c>
      <c r="E2816">
        <v>2017</v>
      </c>
      <c r="F2816" t="str">
        <f t="shared" si="104"/>
        <v>Profit</v>
      </c>
      <c r="H2816" t="str">
        <f t="shared" si="105"/>
        <v/>
      </c>
      <c r="I2816" t="str">
        <f t="shared" si="105"/>
        <v/>
      </c>
      <c r="J2816" t="str">
        <f t="shared" si="105"/>
        <v/>
      </c>
      <c r="K2816" t="str">
        <f t="shared" si="105"/>
        <v/>
      </c>
    </row>
    <row r="2817" spans="1:11" x14ac:dyDescent="0.2">
      <c r="A2817" s="2">
        <v>7</v>
      </c>
      <c r="B2817" s="2" t="s">
        <v>24</v>
      </c>
      <c r="C2817" s="2">
        <v>62.5</v>
      </c>
      <c r="D2817" s="2" t="s">
        <v>22</v>
      </c>
      <c r="E2817">
        <v>2017</v>
      </c>
      <c r="F2817" t="str">
        <f t="shared" si="104"/>
        <v>Profit</v>
      </c>
      <c r="H2817" t="str">
        <f t="shared" si="105"/>
        <v/>
      </c>
      <c r="I2817" t="str">
        <f t="shared" si="105"/>
        <v/>
      </c>
      <c r="J2817" t="str">
        <f t="shared" si="105"/>
        <v/>
      </c>
      <c r="K2817" t="str">
        <f t="shared" si="105"/>
        <v/>
      </c>
    </row>
    <row r="2818" spans="1:11" x14ac:dyDescent="0.2">
      <c r="A2818" s="2">
        <v>32</v>
      </c>
      <c r="B2818" s="2" t="s">
        <v>24</v>
      </c>
      <c r="C2818" s="2">
        <v>-28.29</v>
      </c>
      <c r="D2818" s="2" t="s">
        <v>66</v>
      </c>
      <c r="E2818">
        <v>2017</v>
      </c>
      <c r="F2818" t="str">
        <f t="shared" si="104"/>
        <v>Loss</v>
      </c>
      <c r="H2818" t="str">
        <f t="shared" si="105"/>
        <v/>
      </c>
      <c r="I2818" t="str">
        <f t="shared" si="105"/>
        <v/>
      </c>
      <c r="J2818" t="str">
        <f t="shared" si="105"/>
        <v/>
      </c>
      <c r="K2818" t="str">
        <f t="shared" si="105"/>
        <v/>
      </c>
    </row>
    <row r="2819" spans="1:11" x14ac:dyDescent="0.2">
      <c r="A2819" s="2">
        <v>31</v>
      </c>
      <c r="B2819" s="2" t="s">
        <v>31</v>
      </c>
      <c r="C2819" s="2">
        <v>-106.58</v>
      </c>
      <c r="D2819" s="2" t="s">
        <v>22</v>
      </c>
      <c r="E2819">
        <v>2017</v>
      </c>
      <c r="F2819" t="str">
        <f t="shared" ref="F2819:F2882" si="106">IF(C2819&lt;0,"Loss","Profit")</f>
        <v>Loss</v>
      </c>
      <c r="H2819" t="str">
        <f t="shared" si="105"/>
        <v/>
      </c>
      <c r="I2819" t="str">
        <f t="shared" si="105"/>
        <v/>
      </c>
      <c r="J2819" t="str">
        <f t="shared" si="105"/>
        <v/>
      </c>
      <c r="K2819" t="str">
        <f t="shared" si="105"/>
        <v/>
      </c>
    </row>
    <row r="2820" spans="1:11" x14ac:dyDescent="0.2">
      <c r="A2820" s="2">
        <v>13</v>
      </c>
      <c r="B2820" s="2" t="s">
        <v>31</v>
      </c>
      <c r="C2820" s="2">
        <v>123.8</v>
      </c>
      <c r="D2820" s="2" t="s">
        <v>38</v>
      </c>
      <c r="E2820">
        <v>2017</v>
      </c>
      <c r="F2820" t="str">
        <f t="shared" si="106"/>
        <v>Profit</v>
      </c>
      <c r="H2820" t="str">
        <f t="shared" si="105"/>
        <v/>
      </c>
      <c r="I2820" t="str">
        <f t="shared" si="105"/>
        <v/>
      </c>
      <c r="J2820" t="str">
        <f t="shared" si="105"/>
        <v/>
      </c>
      <c r="K2820" t="str">
        <f t="shared" si="105"/>
        <v/>
      </c>
    </row>
    <row r="2821" spans="1:11" x14ac:dyDescent="0.2">
      <c r="A2821" s="2">
        <v>37</v>
      </c>
      <c r="B2821" s="2" t="s">
        <v>24</v>
      </c>
      <c r="C2821" s="2">
        <v>45.92</v>
      </c>
      <c r="D2821" s="2" t="s">
        <v>29</v>
      </c>
      <c r="E2821">
        <v>2017</v>
      </c>
      <c r="F2821" t="str">
        <f t="shared" si="106"/>
        <v>Profit</v>
      </c>
      <c r="H2821" t="str">
        <f t="shared" si="105"/>
        <v/>
      </c>
      <c r="I2821" t="str">
        <f t="shared" si="105"/>
        <v/>
      </c>
      <c r="J2821" t="str">
        <f t="shared" si="105"/>
        <v/>
      </c>
      <c r="K2821" t="str">
        <f t="shared" si="105"/>
        <v/>
      </c>
    </row>
    <row r="2822" spans="1:11" x14ac:dyDescent="0.2">
      <c r="A2822" s="2">
        <v>7</v>
      </c>
      <c r="B2822" s="2" t="s">
        <v>45</v>
      </c>
      <c r="C2822" s="2">
        <v>71.87</v>
      </c>
      <c r="D2822" s="2" t="s">
        <v>29</v>
      </c>
      <c r="E2822">
        <v>2017</v>
      </c>
      <c r="F2822" t="str">
        <f t="shared" si="106"/>
        <v>Profit</v>
      </c>
      <c r="H2822" t="str">
        <f t="shared" si="105"/>
        <v/>
      </c>
      <c r="I2822" t="str">
        <f t="shared" si="105"/>
        <v/>
      </c>
      <c r="J2822" t="str">
        <f t="shared" si="105"/>
        <v/>
      </c>
      <c r="K2822" t="str">
        <f t="shared" si="105"/>
        <v/>
      </c>
    </row>
    <row r="2823" spans="1:11" x14ac:dyDescent="0.2">
      <c r="A2823" s="2">
        <v>45</v>
      </c>
      <c r="B2823" s="2" t="s">
        <v>24</v>
      </c>
      <c r="C2823" s="2">
        <v>-51.93</v>
      </c>
      <c r="D2823" s="2" t="s">
        <v>29</v>
      </c>
      <c r="E2823">
        <v>2017</v>
      </c>
      <c r="F2823" t="str">
        <f t="shared" si="106"/>
        <v>Loss</v>
      </c>
      <c r="H2823" t="str">
        <f t="shared" si="105"/>
        <v/>
      </c>
      <c r="I2823" t="str">
        <f t="shared" si="105"/>
        <v/>
      </c>
      <c r="J2823" t="str">
        <f t="shared" si="105"/>
        <v/>
      </c>
      <c r="K2823" t="str">
        <f t="shared" si="105"/>
        <v/>
      </c>
    </row>
    <row r="2824" spans="1:11" x14ac:dyDescent="0.2">
      <c r="A2824" s="2">
        <v>43</v>
      </c>
      <c r="B2824" s="2" t="s">
        <v>31</v>
      </c>
      <c r="C2824" s="2">
        <v>1268.4100000000001</v>
      </c>
      <c r="D2824" s="2" t="s">
        <v>29</v>
      </c>
      <c r="E2824">
        <v>2017</v>
      </c>
      <c r="F2824" t="str">
        <f t="shared" si="106"/>
        <v>Profit</v>
      </c>
      <c r="H2824" t="str">
        <f t="shared" si="105"/>
        <v/>
      </c>
      <c r="I2824" t="str">
        <f t="shared" si="105"/>
        <v/>
      </c>
      <c r="J2824" t="str">
        <f t="shared" si="105"/>
        <v/>
      </c>
      <c r="K2824" t="str">
        <f t="shared" si="105"/>
        <v/>
      </c>
    </row>
    <row r="2825" spans="1:11" x14ac:dyDescent="0.2">
      <c r="A2825" s="2">
        <v>20</v>
      </c>
      <c r="B2825" s="2" t="s">
        <v>24</v>
      </c>
      <c r="C2825" s="2">
        <v>-42.01</v>
      </c>
      <c r="D2825" s="2" t="s">
        <v>29</v>
      </c>
      <c r="E2825">
        <v>2017</v>
      </c>
      <c r="F2825" t="str">
        <f t="shared" si="106"/>
        <v>Loss</v>
      </c>
      <c r="H2825" t="str">
        <f t="shared" si="105"/>
        <v/>
      </c>
      <c r="I2825" t="str">
        <f t="shared" si="105"/>
        <v/>
      </c>
      <c r="J2825" t="str">
        <f t="shared" si="105"/>
        <v/>
      </c>
      <c r="K2825" t="str">
        <f t="shared" si="105"/>
        <v/>
      </c>
    </row>
    <row r="2826" spans="1:11" x14ac:dyDescent="0.2">
      <c r="A2826" s="2">
        <v>15</v>
      </c>
      <c r="B2826" s="2" t="s">
        <v>45</v>
      </c>
      <c r="C2826" s="2">
        <v>117.98</v>
      </c>
      <c r="D2826" s="2" t="s">
        <v>29</v>
      </c>
      <c r="E2826">
        <v>2017</v>
      </c>
      <c r="F2826" t="str">
        <f t="shared" si="106"/>
        <v>Profit</v>
      </c>
      <c r="H2826" t="str">
        <f t="shared" si="105"/>
        <v/>
      </c>
      <c r="I2826" t="str">
        <f t="shared" si="105"/>
        <v/>
      </c>
      <c r="J2826" t="str">
        <f t="shared" si="105"/>
        <v/>
      </c>
      <c r="K2826" t="str">
        <f t="shared" si="105"/>
        <v/>
      </c>
    </row>
    <row r="2827" spans="1:11" x14ac:dyDescent="0.2">
      <c r="A2827" s="2">
        <v>6</v>
      </c>
      <c r="B2827" s="2" t="s">
        <v>45</v>
      </c>
      <c r="C2827" s="2">
        <v>-13.94</v>
      </c>
      <c r="D2827" s="2" t="s">
        <v>29</v>
      </c>
      <c r="E2827">
        <v>2017</v>
      </c>
      <c r="F2827" t="str">
        <f t="shared" si="106"/>
        <v>Loss</v>
      </c>
      <c r="H2827" t="str">
        <f t="shared" si="105"/>
        <v/>
      </c>
      <c r="I2827" t="str">
        <f t="shared" si="105"/>
        <v/>
      </c>
      <c r="J2827" t="str">
        <f t="shared" si="105"/>
        <v/>
      </c>
      <c r="K2827" t="str">
        <f t="shared" si="105"/>
        <v/>
      </c>
    </row>
    <row r="2828" spans="1:11" x14ac:dyDescent="0.2">
      <c r="A2828" s="2">
        <v>38</v>
      </c>
      <c r="B2828" s="2" t="s">
        <v>31</v>
      </c>
      <c r="C2828" s="2">
        <v>524.65</v>
      </c>
      <c r="D2828" s="2" t="s">
        <v>66</v>
      </c>
      <c r="E2828">
        <v>2017</v>
      </c>
      <c r="F2828" t="str">
        <f t="shared" si="106"/>
        <v>Profit</v>
      </c>
      <c r="H2828" t="str">
        <f t="shared" si="105"/>
        <v/>
      </c>
      <c r="I2828" t="str">
        <f t="shared" si="105"/>
        <v/>
      </c>
      <c r="J2828" t="str">
        <f t="shared" si="105"/>
        <v/>
      </c>
      <c r="K2828" t="str">
        <f t="shared" si="105"/>
        <v/>
      </c>
    </row>
    <row r="2829" spans="1:11" x14ac:dyDescent="0.2">
      <c r="A2829" s="2">
        <v>38</v>
      </c>
      <c r="B2829" s="2" t="s">
        <v>24</v>
      </c>
      <c r="C2829" s="2">
        <v>-137.46</v>
      </c>
      <c r="D2829" s="2" t="s">
        <v>29</v>
      </c>
      <c r="E2829">
        <v>2017</v>
      </c>
      <c r="F2829" t="str">
        <f t="shared" si="106"/>
        <v>Loss</v>
      </c>
      <c r="H2829" t="str">
        <f t="shared" si="105"/>
        <v/>
      </c>
      <c r="I2829" t="str">
        <f t="shared" si="105"/>
        <v/>
      </c>
      <c r="J2829" t="str">
        <f t="shared" si="105"/>
        <v/>
      </c>
      <c r="K2829" t="str">
        <f t="shared" si="105"/>
        <v/>
      </c>
    </row>
    <row r="2830" spans="1:11" x14ac:dyDescent="0.2">
      <c r="A2830" s="2">
        <v>21</v>
      </c>
      <c r="B2830" s="2" t="s">
        <v>31</v>
      </c>
      <c r="C2830" s="2">
        <v>230.11</v>
      </c>
      <c r="D2830" s="2" t="s">
        <v>29</v>
      </c>
      <c r="E2830">
        <v>2017</v>
      </c>
      <c r="F2830" t="str">
        <f t="shared" si="106"/>
        <v>Profit</v>
      </c>
      <c r="H2830" t="str">
        <f t="shared" si="105"/>
        <v/>
      </c>
      <c r="I2830" t="str">
        <f t="shared" si="105"/>
        <v/>
      </c>
      <c r="J2830" t="str">
        <f t="shared" si="105"/>
        <v/>
      </c>
      <c r="K2830" t="str">
        <f t="shared" si="105"/>
        <v/>
      </c>
    </row>
    <row r="2831" spans="1:11" x14ac:dyDescent="0.2">
      <c r="A2831" s="2">
        <v>19</v>
      </c>
      <c r="B2831" s="2" t="s">
        <v>24</v>
      </c>
      <c r="C2831" s="2">
        <v>-88.06</v>
      </c>
      <c r="D2831" s="2" t="s">
        <v>29</v>
      </c>
      <c r="E2831">
        <v>2017</v>
      </c>
      <c r="F2831" t="str">
        <f t="shared" si="106"/>
        <v>Loss</v>
      </c>
      <c r="H2831" t="str">
        <f t="shared" si="105"/>
        <v/>
      </c>
      <c r="I2831" t="str">
        <f t="shared" si="105"/>
        <v/>
      </c>
      <c r="J2831" t="str">
        <f t="shared" si="105"/>
        <v/>
      </c>
      <c r="K2831" t="str">
        <f t="shared" si="105"/>
        <v/>
      </c>
    </row>
    <row r="2832" spans="1:11" x14ac:dyDescent="0.2">
      <c r="A2832" s="2">
        <v>41</v>
      </c>
      <c r="B2832" s="2" t="s">
        <v>31</v>
      </c>
      <c r="C2832" s="2">
        <v>-47.08</v>
      </c>
      <c r="D2832" s="2" t="s">
        <v>38</v>
      </c>
      <c r="E2832">
        <v>2017</v>
      </c>
      <c r="F2832" t="str">
        <f t="shared" si="106"/>
        <v>Loss</v>
      </c>
      <c r="H2832" t="str">
        <f t="shared" si="105"/>
        <v/>
      </c>
      <c r="I2832" t="str">
        <f t="shared" si="105"/>
        <v/>
      </c>
      <c r="J2832" t="str">
        <f t="shared" si="105"/>
        <v/>
      </c>
      <c r="K2832" t="str">
        <f t="shared" si="105"/>
        <v/>
      </c>
    </row>
    <row r="2833" spans="1:11" x14ac:dyDescent="0.2">
      <c r="A2833" s="2">
        <v>32</v>
      </c>
      <c r="B2833" s="2" t="s">
        <v>24</v>
      </c>
      <c r="C2833" s="2">
        <v>300.20999999999998</v>
      </c>
      <c r="D2833" s="2" t="s">
        <v>29</v>
      </c>
      <c r="E2833">
        <v>2017</v>
      </c>
      <c r="F2833" t="str">
        <f t="shared" si="106"/>
        <v>Profit</v>
      </c>
      <c r="H2833" t="str">
        <f t="shared" si="105"/>
        <v/>
      </c>
      <c r="I2833" t="str">
        <f t="shared" si="105"/>
        <v/>
      </c>
      <c r="J2833" t="str">
        <f t="shared" si="105"/>
        <v/>
      </c>
      <c r="K2833" t="str">
        <f t="shared" si="105"/>
        <v/>
      </c>
    </row>
    <row r="2834" spans="1:11" x14ac:dyDescent="0.2">
      <c r="A2834" s="2">
        <v>45</v>
      </c>
      <c r="B2834" s="2" t="s">
        <v>24</v>
      </c>
      <c r="C2834" s="2">
        <v>45.72</v>
      </c>
      <c r="D2834" s="2" t="s">
        <v>29</v>
      </c>
      <c r="E2834">
        <v>2017</v>
      </c>
      <c r="F2834" t="str">
        <f t="shared" si="106"/>
        <v>Profit</v>
      </c>
      <c r="H2834" t="str">
        <f t="shared" si="105"/>
        <v/>
      </c>
      <c r="I2834" t="str">
        <f t="shared" si="105"/>
        <v/>
      </c>
      <c r="J2834" t="str">
        <f t="shared" si="105"/>
        <v/>
      </c>
      <c r="K2834" t="str">
        <f t="shared" si="105"/>
        <v/>
      </c>
    </row>
    <row r="2835" spans="1:11" x14ac:dyDescent="0.2">
      <c r="A2835" s="2">
        <v>39</v>
      </c>
      <c r="B2835" s="2" t="s">
        <v>45</v>
      </c>
      <c r="C2835" s="2">
        <v>30.56</v>
      </c>
      <c r="D2835" s="2" t="s">
        <v>38</v>
      </c>
      <c r="E2835">
        <v>2017</v>
      </c>
      <c r="F2835" t="str">
        <f t="shared" si="106"/>
        <v>Profit</v>
      </c>
      <c r="H2835" t="str">
        <f t="shared" si="105"/>
        <v/>
      </c>
      <c r="I2835" t="str">
        <f t="shared" si="105"/>
        <v/>
      </c>
      <c r="J2835" t="str">
        <f t="shared" si="105"/>
        <v/>
      </c>
      <c r="K2835" t="str">
        <f t="shared" ref="I2835:K2892" si="107">IF($D2835=K$1,IF($B2835="Technology",IF($A2835&lt;11,$F2835,""),""),"")</f>
        <v/>
      </c>
    </row>
    <row r="2836" spans="1:11" x14ac:dyDescent="0.2">
      <c r="A2836" s="2">
        <v>37</v>
      </c>
      <c r="B2836" s="2" t="s">
        <v>24</v>
      </c>
      <c r="C2836" s="2">
        <v>30.25</v>
      </c>
      <c r="D2836" s="2" t="s">
        <v>38</v>
      </c>
      <c r="E2836">
        <v>2017</v>
      </c>
      <c r="F2836" t="str">
        <f t="shared" si="106"/>
        <v>Profit</v>
      </c>
      <c r="H2836" t="str">
        <f t="shared" ref="H2836:K2899" si="108">IF($D2836=H$1,IF($B2836="Technology",IF($A2836&lt;11,$F2836,""),""),"")</f>
        <v/>
      </c>
      <c r="I2836" t="str">
        <f t="shared" si="107"/>
        <v/>
      </c>
      <c r="J2836" t="str">
        <f t="shared" si="107"/>
        <v/>
      </c>
      <c r="K2836" t="str">
        <f t="shared" si="107"/>
        <v/>
      </c>
    </row>
    <row r="2837" spans="1:11" x14ac:dyDescent="0.2">
      <c r="A2837" s="2">
        <v>42</v>
      </c>
      <c r="B2837" s="2" t="s">
        <v>24</v>
      </c>
      <c r="C2837" s="2">
        <v>101.74</v>
      </c>
      <c r="D2837" s="2" t="s">
        <v>38</v>
      </c>
      <c r="E2837">
        <v>2017</v>
      </c>
      <c r="F2837" t="str">
        <f t="shared" si="106"/>
        <v>Profit</v>
      </c>
      <c r="H2837" t="str">
        <f t="shared" si="108"/>
        <v/>
      </c>
      <c r="I2837" t="str">
        <f t="shared" si="107"/>
        <v/>
      </c>
      <c r="J2837" t="str">
        <f t="shared" si="107"/>
        <v/>
      </c>
      <c r="K2837" t="str">
        <f t="shared" si="107"/>
        <v/>
      </c>
    </row>
    <row r="2838" spans="1:11" x14ac:dyDescent="0.2">
      <c r="A2838" s="2">
        <v>31</v>
      </c>
      <c r="B2838" s="2" t="s">
        <v>24</v>
      </c>
      <c r="C2838" s="2">
        <v>-91.19</v>
      </c>
      <c r="D2838" s="2" t="s">
        <v>38</v>
      </c>
      <c r="E2838">
        <v>2017</v>
      </c>
      <c r="F2838" t="str">
        <f t="shared" si="106"/>
        <v>Loss</v>
      </c>
      <c r="H2838" t="str">
        <f t="shared" si="108"/>
        <v/>
      </c>
      <c r="I2838" t="str">
        <f t="shared" si="107"/>
        <v/>
      </c>
      <c r="J2838" t="str">
        <f t="shared" si="107"/>
        <v/>
      </c>
      <c r="K2838" t="str">
        <f t="shared" si="107"/>
        <v/>
      </c>
    </row>
    <row r="2839" spans="1:11" x14ac:dyDescent="0.2">
      <c r="A2839" s="2">
        <v>24</v>
      </c>
      <c r="B2839" s="2" t="s">
        <v>24</v>
      </c>
      <c r="C2839" s="2">
        <v>6.17</v>
      </c>
      <c r="D2839" s="2" t="s">
        <v>38</v>
      </c>
      <c r="E2839">
        <v>2017</v>
      </c>
      <c r="F2839" t="str">
        <f t="shared" si="106"/>
        <v>Profit</v>
      </c>
      <c r="H2839" t="str">
        <f t="shared" si="108"/>
        <v/>
      </c>
      <c r="I2839" t="str">
        <f t="shared" si="107"/>
        <v/>
      </c>
      <c r="J2839" t="str">
        <f t="shared" si="107"/>
        <v/>
      </c>
      <c r="K2839" t="str">
        <f t="shared" si="107"/>
        <v/>
      </c>
    </row>
    <row r="2840" spans="1:11" x14ac:dyDescent="0.2">
      <c r="A2840" s="2">
        <v>9</v>
      </c>
      <c r="B2840" s="2" t="s">
        <v>24</v>
      </c>
      <c r="C2840" s="2">
        <v>-44.8</v>
      </c>
      <c r="D2840" s="2" t="s">
        <v>22</v>
      </c>
      <c r="E2840">
        <v>2017</v>
      </c>
      <c r="F2840" t="str">
        <f t="shared" si="106"/>
        <v>Loss</v>
      </c>
      <c r="H2840" t="str">
        <f t="shared" si="108"/>
        <v/>
      </c>
      <c r="I2840" t="str">
        <f t="shared" si="107"/>
        <v/>
      </c>
      <c r="J2840" t="str">
        <f t="shared" si="107"/>
        <v/>
      </c>
      <c r="K2840" t="str">
        <f t="shared" si="107"/>
        <v/>
      </c>
    </row>
    <row r="2841" spans="1:11" x14ac:dyDescent="0.2">
      <c r="A2841" s="2">
        <v>26</v>
      </c>
      <c r="B2841" s="2" t="s">
        <v>45</v>
      </c>
      <c r="C2841" s="2">
        <v>155.22999999999999</v>
      </c>
      <c r="D2841" s="2" t="s">
        <v>66</v>
      </c>
      <c r="E2841">
        <v>2017</v>
      </c>
      <c r="F2841" t="str">
        <f t="shared" si="106"/>
        <v>Profit</v>
      </c>
      <c r="H2841" t="str">
        <f t="shared" si="108"/>
        <v/>
      </c>
      <c r="I2841" t="str">
        <f t="shared" si="107"/>
        <v/>
      </c>
      <c r="J2841" t="str">
        <f t="shared" si="107"/>
        <v/>
      </c>
      <c r="K2841" t="str">
        <f t="shared" si="107"/>
        <v/>
      </c>
    </row>
    <row r="2842" spans="1:11" x14ac:dyDescent="0.2">
      <c r="A2842" s="2">
        <v>36</v>
      </c>
      <c r="B2842" s="2" t="s">
        <v>45</v>
      </c>
      <c r="C2842" s="2">
        <v>-213.98</v>
      </c>
      <c r="D2842" s="2" t="s">
        <v>66</v>
      </c>
      <c r="E2842">
        <v>2017</v>
      </c>
      <c r="F2842" t="str">
        <f t="shared" si="106"/>
        <v>Loss</v>
      </c>
      <c r="H2842" t="str">
        <f t="shared" si="108"/>
        <v/>
      </c>
      <c r="I2842" t="str">
        <f t="shared" si="107"/>
        <v/>
      </c>
      <c r="J2842" t="str">
        <f t="shared" si="107"/>
        <v/>
      </c>
      <c r="K2842" t="str">
        <f t="shared" si="107"/>
        <v/>
      </c>
    </row>
    <row r="2843" spans="1:11" x14ac:dyDescent="0.2">
      <c r="A2843" s="2">
        <v>16</v>
      </c>
      <c r="B2843" s="2" t="s">
        <v>24</v>
      </c>
      <c r="C2843" s="2">
        <v>-80.8</v>
      </c>
      <c r="D2843" s="2" t="s">
        <v>66</v>
      </c>
      <c r="E2843">
        <v>2017</v>
      </c>
      <c r="F2843" t="str">
        <f t="shared" si="106"/>
        <v>Loss</v>
      </c>
      <c r="H2843" t="str">
        <f t="shared" si="108"/>
        <v/>
      </c>
      <c r="I2843" t="str">
        <f t="shared" si="107"/>
        <v/>
      </c>
      <c r="J2843" t="str">
        <f t="shared" si="107"/>
        <v/>
      </c>
      <c r="K2843" t="str">
        <f t="shared" si="107"/>
        <v/>
      </c>
    </row>
    <row r="2844" spans="1:11" x14ac:dyDescent="0.2">
      <c r="A2844" s="2">
        <v>42</v>
      </c>
      <c r="B2844" s="2" t="s">
        <v>45</v>
      </c>
      <c r="C2844" s="2">
        <v>-100.96</v>
      </c>
      <c r="D2844" s="2" t="s">
        <v>29</v>
      </c>
      <c r="E2844">
        <v>2017</v>
      </c>
      <c r="F2844" t="str">
        <f t="shared" si="106"/>
        <v>Loss</v>
      </c>
      <c r="H2844" t="str">
        <f t="shared" si="108"/>
        <v/>
      </c>
      <c r="I2844" t="str">
        <f t="shared" si="107"/>
        <v/>
      </c>
      <c r="J2844" t="str">
        <f t="shared" si="107"/>
        <v/>
      </c>
      <c r="K2844" t="str">
        <f t="shared" si="107"/>
        <v/>
      </c>
    </row>
    <row r="2845" spans="1:11" x14ac:dyDescent="0.2">
      <c r="A2845" s="2">
        <v>43</v>
      </c>
      <c r="B2845" s="2" t="s">
        <v>31</v>
      </c>
      <c r="C2845" s="2">
        <v>2312.8200000000002</v>
      </c>
      <c r="D2845" s="2" t="s">
        <v>29</v>
      </c>
      <c r="E2845">
        <v>2017</v>
      </c>
      <c r="F2845" t="str">
        <f t="shared" si="106"/>
        <v>Profit</v>
      </c>
      <c r="H2845" t="str">
        <f t="shared" si="108"/>
        <v/>
      </c>
      <c r="I2845" t="str">
        <f t="shared" si="107"/>
        <v/>
      </c>
      <c r="J2845" t="str">
        <f t="shared" si="107"/>
        <v/>
      </c>
      <c r="K2845" t="str">
        <f t="shared" si="107"/>
        <v/>
      </c>
    </row>
    <row r="2846" spans="1:11" x14ac:dyDescent="0.2">
      <c r="A2846" s="2">
        <v>12</v>
      </c>
      <c r="B2846" s="2" t="s">
        <v>45</v>
      </c>
      <c r="C2846" s="2">
        <v>56.35</v>
      </c>
      <c r="D2846" s="2" t="s">
        <v>22</v>
      </c>
      <c r="E2846">
        <v>2017</v>
      </c>
      <c r="F2846" t="str">
        <f t="shared" si="106"/>
        <v>Profit</v>
      </c>
      <c r="H2846" t="str">
        <f t="shared" si="108"/>
        <v/>
      </c>
      <c r="I2846" t="str">
        <f t="shared" si="107"/>
        <v/>
      </c>
      <c r="J2846" t="str">
        <f t="shared" si="107"/>
        <v/>
      </c>
      <c r="K2846" t="str">
        <f t="shared" si="107"/>
        <v/>
      </c>
    </row>
    <row r="2847" spans="1:11" x14ac:dyDescent="0.2">
      <c r="A2847" s="2">
        <v>32</v>
      </c>
      <c r="B2847" s="2" t="s">
        <v>24</v>
      </c>
      <c r="C2847" s="2">
        <v>602.71</v>
      </c>
      <c r="D2847" s="2" t="s">
        <v>29</v>
      </c>
      <c r="E2847">
        <v>2017</v>
      </c>
      <c r="F2847" t="str">
        <f t="shared" si="106"/>
        <v>Profit</v>
      </c>
      <c r="H2847" t="str">
        <f t="shared" si="108"/>
        <v/>
      </c>
      <c r="I2847" t="str">
        <f t="shared" si="108"/>
        <v/>
      </c>
      <c r="J2847" t="str">
        <f t="shared" si="108"/>
        <v/>
      </c>
      <c r="K2847" t="str">
        <f t="shared" si="108"/>
        <v/>
      </c>
    </row>
    <row r="2848" spans="1:11" x14ac:dyDescent="0.2">
      <c r="A2848" s="2">
        <v>36</v>
      </c>
      <c r="B2848" s="2" t="s">
        <v>31</v>
      </c>
      <c r="C2848" s="2">
        <v>492.3</v>
      </c>
      <c r="D2848" s="2" t="s">
        <v>22</v>
      </c>
      <c r="E2848">
        <v>2017</v>
      </c>
      <c r="F2848" t="str">
        <f t="shared" si="106"/>
        <v>Profit</v>
      </c>
      <c r="H2848" t="str">
        <f t="shared" si="108"/>
        <v/>
      </c>
      <c r="I2848" t="str">
        <f t="shared" si="108"/>
        <v/>
      </c>
      <c r="J2848" t="str">
        <f t="shared" si="108"/>
        <v/>
      </c>
      <c r="K2848" t="str">
        <f t="shared" si="108"/>
        <v/>
      </c>
    </row>
    <row r="2849" spans="1:11" x14ac:dyDescent="0.2">
      <c r="A2849" s="2">
        <v>28</v>
      </c>
      <c r="B2849" s="2" t="s">
        <v>45</v>
      </c>
      <c r="C2849" s="2">
        <v>367.22</v>
      </c>
      <c r="D2849" s="2" t="s">
        <v>22</v>
      </c>
      <c r="E2849">
        <v>2017</v>
      </c>
      <c r="F2849" t="str">
        <f t="shared" si="106"/>
        <v>Profit</v>
      </c>
      <c r="H2849" t="str">
        <f t="shared" si="108"/>
        <v/>
      </c>
      <c r="I2849" t="str">
        <f t="shared" si="108"/>
        <v/>
      </c>
      <c r="J2849" t="str">
        <f t="shared" si="108"/>
        <v/>
      </c>
      <c r="K2849" t="str">
        <f t="shared" si="108"/>
        <v/>
      </c>
    </row>
    <row r="2850" spans="1:11" x14ac:dyDescent="0.2">
      <c r="A2850" s="2">
        <v>16</v>
      </c>
      <c r="B2850" s="2" t="s">
        <v>45</v>
      </c>
      <c r="C2850" s="2">
        <v>132.35</v>
      </c>
      <c r="D2850" s="2" t="s">
        <v>29</v>
      </c>
      <c r="E2850">
        <v>2017</v>
      </c>
      <c r="F2850" t="str">
        <f t="shared" si="106"/>
        <v>Profit</v>
      </c>
      <c r="H2850" t="str">
        <f t="shared" si="108"/>
        <v/>
      </c>
      <c r="I2850" t="str">
        <f t="shared" si="108"/>
        <v/>
      </c>
      <c r="J2850" t="str">
        <f t="shared" si="108"/>
        <v/>
      </c>
      <c r="K2850" t="str">
        <f t="shared" si="108"/>
        <v/>
      </c>
    </row>
    <row r="2851" spans="1:11" x14ac:dyDescent="0.2">
      <c r="A2851" s="2">
        <v>33</v>
      </c>
      <c r="B2851" s="2" t="s">
        <v>24</v>
      </c>
      <c r="C2851" s="2">
        <v>733.89</v>
      </c>
      <c r="D2851" s="2" t="s">
        <v>29</v>
      </c>
      <c r="E2851">
        <v>2017</v>
      </c>
      <c r="F2851" t="str">
        <f t="shared" si="106"/>
        <v>Profit</v>
      </c>
      <c r="H2851" t="str">
        <f t="shared" si="108"/>
        <v/>
      </c>
      <c r="I2851" t="str">
        <f t="shared" si="108"/>
        <v/>
      </c>
      <c r="J2851" t="str">
        <f t="shared" si="108"/>
        <v/>
      </c>
      <c r="K2851" t="str">
        <f t="shared" si="108"/>
        <v/>
      </c>
    </row>
    <row r="2852" spans="1:11" x14ac:dyDescent="0.2">
      <c r="A2852" s="2">
        <v>37</v>
      </c>
      <c r="B2852" s="2" t="s">
        <v>31</v>
      </c>
      <c r="C2852" s="2">
        <v>2514.92</v>
      </c>
      <c r="D2852" s="2" t="s">
        <v>66</v>
      </c>
      <c r="E2852">
        <v>2017</v>
      </c>
      <c r="F2852" t="str">
        <f t="shared" si="106"/>
        <v>Profit</v>
      </c>
      <c r="H2852" t="str">
        <f t="shared" si="108"/>
        <v/>
      </c>
      <c r="I2852" t="str">
        <f t="shared" si="108"/>
        <v/>
      </c>
      <c r="J2852" t="str">
        <f t="shared" si="108"/>
        <v/>
      </c>
      <c r="K2852" t="str">
        <f t="shared" si="108"/>
        <v/>
      </c>
    </row>
    <row r="2853" spans="1:11" x14ac:dyDescent="0.2">
      <c r="A2853" s="2">
        <v>18</v>
      </c>
      <c r="B2853" s="2" t="s">
        <v>45</v>
      </c>
      <c r="C2853" s="2">
        <v>27.36</v>
      </c>
      <c r="D2853" s="2" t="s">
        <v>29</v>
      </c>
      <c r="E2853">
        <v>2017</v>
      </c>
      <c r="F2853" t="str">
        <f t="shared" si="106"/>
        <v>Profit</v>
      </c>
      <c r="H2853" t="str">
        <f t="shared" si="108"/>
        <v/>
      </c>
      <c r="I2853" t="str">
        <f t="shared" si="108"/>
        <v/>
      </c>
      <c r="J2853" t="str">
        <f t="shared" si="108"/>
        <v/>
      </c>
      <c r="K2853" t="str">
        <f t="shared" si="108"/>
        <v/>
      </c>
    </row>
    <row r="2854" spans="1:11" x14ac:dyDescent="0.2">
      <c r="A2854" s="2">
        <v>46</v>
      </c>
      <c r="B2854" s="2" t="s">
        <v>31</v>
      </c>
      <c r="C2854" s="2">
        <v>462.21</v>
      </c>
      <c r="D2854" s="2" t="s">
        <v>29</v>
      </c>
      <c r="E2854">
        <v>2017</v>
      </c>
      <c r="F2854" t="str">
        <f t="shared" si="106"/>
        <v>Profit</v>
      </c>
      <c r="H2854" t="str">
        <f t="shared" si="108"/>
        <v/>
      </c>
      <c r="I2854" t="str">
        <f t="shared" si="107"/>
        <v/>
      </c>
      <c r="J2854" t="str">
        <f t="shared" si="107"/>
        <v/>
      </c>
      <c r="K2854" t="str">
        <f t="shared" si="107"/>
        <v/>
      </c>
    </row>
    <row r="2855" spans="1:11" x14ac:dyDescent="0.2">
      <c r="A2855" s="2">
        <v>7</v>
      </c>
      <c r="B2855" s="2" t="s">
        <v>31</v>
      </c>
      <c r="C2855" s="2">
        <v>-53.8</v>
      </c>
      <c r="D2855" s="2" t="s">
        <v>66</v>
      </c>
      <c r="E2855">
        <v>2017</v>
      </c>
      <c r="F2855" t="str">
        <f t="shared" si="106"/>
        <v>Loss</v>
      </c>
      <c r="H2855" t="str">
        <f t="shared" si="108"/>
        <v/>
      </c>
      <c r="I2855" t="str">
        <f t="shared" si="107"/>
        <v/>
      </c>
      <c r="J2855" t="str">
        <f t="shared" si="107"/>
        <v/>
      </c>
      <c r="K2855" t="str">
        <f t="shared" si="107"/>
        <v>Loss</v>
      </c>
    </row>
    <row r="2856" spans="1:11" x14ac:dyDescent="0.2">
      <c r="A2856" s="2">
        <v>15</v>
      </c>
      <c r="B2856" s="2" t="s">
        <v>24</v>
      </c>
      <c r="C2856" s="2">
        <v>113.41</v>
      </c>
      <c r="D2856" s="2" t="s">
        <v>66</v>
      </c>
      <c r="E2856">
        <v>2017</v>
      </c>
      <c r="F2856" t="str">
        <f t="shared" si="106"/>
        <v>Profit</v>
      </c>
      <c r="H2856" t="str">
        <f t="shared" si="108"/>
        <v/>
      </c>
      <c r="I2856" t="str">
        <f t="shared" si="107"/>
        <v/>
      </c>
      <c r="J2856" t="str">
        <f t="shared" si="107"/>
        <v/>
      </c>
      <c r="K2856" t="str">
        <f t="shared" si="107"/>
        <v/>
      </c>
    </row>
    <row r="2857" spans="1:11" x14ac:dyDescent="0.2">
      <c r="A2857" s="2">
        <v>26</v>
      </c>
      <c r="B2857" s="2" t="s">
        <v>31</v>
      </c>
      <c r="C2857" s="2">
        <v>-92.52</v>
      </c>
      <c r="D2857" s="2" t="s">
        <v>22</v>
      </c>
      <c r="E2857">
        <v>2017</v>
      </c>
      <c r="F2857" t="str">
        <f t="shared" si="106"/>
        <v>Loss</v>
      </c>
      <c r="H2857" t="str">
        <f t="shared" si="108"/>
        <v/>
      </c>
      <c r="I2857" t="str">
        <f t="shared" si="107"/>
        <v/>
      </c>
      <c r="J2857" t="str">
        <f t="shared" si="107"/>
        <v/>
      </c>
      <c r="K2857" t="str">
        <f t="shared" si="107"/>
        <v/>
      </c>
    </row>
    <row r="2858" spans="1:11" x14ac:dyDescent="0.2">
      <c r="A2858" s="2">
        <v>40</v>
      </c>
      <c r="B2858" s="2" t="s">
        <v>31</v>
      </c>
      <c r="C2858" s="2">
        <v>297.89</v>
      </c>
      <c r="D2858" s="2" t="s">
        <v>29</v>
      </c>
      <c r="E2858">
        <v>2017</v>
      </c>
      <c r="F2858" t="str">
        <f t="shared" si="106"/>
        <v>Profit</v>
      </c>
      <c r="H2858" t="str">
        <f t="shared" si="108"/>
        <v/>
      </c>
      <c r="I2858" t="str">
        <f t="shared" si="107"/>
        <v/>
      </c>
      <c r="J2858" t="str">
        <f t="shared" si="107"/>
        <v/>
      </c>
      <c r="K2858" t="str">
        <f t="shared" si="107"/>
        <v/>
      </c>
    </row>
    <row r="2859" spans="1:11" x14ac:dyDescent="0.2">
      <c r="A2859" s="2">
        <v>17</v>
      </c>
      <c r="B2859" s="2" t="s">
        <v>45</v>
      </c>
      <c r="C2859" s="2">
        <v>21.88</v>
      </c>
      <c r="D2859" s="2" t="s">
        <v>29</v>
      </c>
      <c r="E2859">
        <v>2017</v>
      </c>
      <c r="F2859" t="str">
        <f t="shared" si="106"/>
        <v>Profit</v>
      </c>
      <c r="H2859" t="str">
        <f t="shared" si="108"/>
        <v/>
      </c>
      <c r="I2859" t="str">
        <f t="shared" si="107"/>
        <v/>
      </c>
      <c r="J2859" t="str">
        <f t="shared" si="107"/>
        <v/>
      </c>
      <c r="K2859" t="str">
        <f t="shared" si="107"/>
        <v/>
      </c>
    </row>
    <row r="2860" spans="1:11" x14ac:dyDescent="0.2">
      <c r="A2860" s="2">
        <v>5</v>
      </c>
      <c r="B2860" s="2" t="s">
        <v>24</v>
      </c>
      <c r="C2860" s="2">
        <v>-16.72</v>
      </c>
      <c r="D2860" s="2" t="s">
        <v>29</v>
      </c>
      <c r="E2860">
        <v>2017</v>
      </c>
      <c r="F2860" t="str">
        <f t="shared" si="106"/>
        <v>Loss</v>
      </c>
      <c r="H2860" t="str">
        <f t="shared" si="108"/>
        <v/>
      </c>
      <c r="I2860" t="str">
        <f t="shared" si="107"/>
        <v/>
      </c>
      <c r="J2860" t="str">
        <f t="shared" si="107"/>
        <v/>
      </c>
      <c r="K2860" t="str">
        <f t="shared" si="107"/>
        <v/>
      </c>
    </row>
    <row r="2861" spans="1:11" x14ac:dyDescent="0.2">
      <c r="A2861" s="2">
        <v>44</v>
      </c>
      <c r="B2861" s="2" t="s">
        <v>31</v>
      </c>
      <c r="C2861" s="2">
        <v>56.48</v>
      </c>
      <c r="D2861" s="2" t="s">
        <v>29</v>
      </c>
      <c r="E2861">
        <v>2017</v>
      </c>
      <c r="F2861" t="str">
        <f t="shared" si="106"/>
        <v>Profit</v>
      </c>
      <c r="H2861" t="str">
        <f t="shared" si="108"/>
        <v/>
      </c>
      <c r="I2861" t="str">
        <f t="shared" si="107"/>
        <v/>
      </c>
      <c r="J2861" t="str">
        <f t="shared" si="107"/>
        <v/>
      </c>
      <c r="K2861" t="str">
        <f t="shared" si="107"/>
        <v/>
      </c>
    </row>
    <row r="2862" spans="1:11" x14ac:dyDescent="0.2">
      <c r="A2862" s="2">
        <v>43</v>
      </c>
      <c r="B2862" s="2" t="s">
        <v>31</v>
      </c>
      <c r="C2862" s="2">
        <v>7757.41</v>
      </c>
      <c r="D2862" s="2" t="s">
        <v>29</v>
      </c>
      <c r="E2862">
        <v>2017</v>
      </c>
      <c r="F2862" t="str">
        <f t="shared" si="106"/>
        <v>Profit</v>
      </c>
      <c r="H2862" t="str">
        <f t="shared" si="108"/>
        <v/>
      </c>
      <c r="I2862" t="str">
        <f t="shared" si="107"/>
        <v/>
      </c>
      <c r="J2862" t="str">
        <f t="shared" si="107"/>
        <v/>
      </c>
      <c r="K2862" t="str">
        <f t="shared" si="107"/>
        <v/>
      </c>
    </row>
    <row r="2863" spans="1:11" x14ac:dyDescent="0.2">
      <c r="A2863" s="2">
        <v>14</v>
      </c>
      <c r="B2863" s="2" t="s">
        <v>24</v>
      </c>
      <c r="C2863" s="2">
        <v>-25.97</v>
      </c>
      <c r="D2863" s="2" t="s">
        <v>29</v>
      </c>
      <c r="E2863">
        <v>2017</v>
      </c>
      <c r="F2863" t="str">
        <f t="shared" si="106"/>
        <v>Loss</v>
      </c>
      <c r="H2863" t="str">
        <f t="shared" si="108"/>
        <v/>
      </c>
      <c r="I2863" t="str">
        <f t="shared" si="107"/>
        <v/>
      </c>
      <c r="J2863" t="str">
        <f t="shared" si="107"/>
        <v/>
      </c>
      <c r="K2863" t="str">
        <f t="shared" si="107"/>
        <v/>
      </c>
    </row>
    <row r="2864" spans="1:11" x14ac:dyDescent="0.2">
      <c r="A2864" s="2">
        <v>24</v>
      </c>
      <c r="B2864" s="2" t="s">
        <v>31</v>
      </c>
      <c r="C2864" s="2">
        <v>-32.479999999999997</v>
      </c>
      <c r="D2864" s="2" t="s">
        <v>29</v>
      </c>
      <c r="E2864">
        <v>2017</v>
      </c>
      <c r="F2864" t="str">
        <f t="shared" si="106"/>
        <v>Loss</v>
      </c>
      <c r="H2864" t="str">
        <f t="shared" si="108"/>
        <v/>
      </c>
      <c r="I2864" t="str">
        <f t="shared" si="107"/>
        <v/>
      </c>
      <c r="J2864" t="str">
        <f t="shared" si="107"/>
        <v/>
      </c>
      <c r="K2864" t="str">
        <f t="shared" si="107"/>
        <v/>
      </c>
    </row>
    <row r="2865" spans="1:11" x14ac:dyDescent="0.2">
      <c r="A2865" s="2">
        <v>21</v>
      </c>
      <c r="B2865" s="2" t="s">
        <v>45</v>
      </c>
      <c r="C2865" s="2">
        <v>-737.48</v>
      </c>
      <c r="D2865" s="2" t="s">
        <v>29</v>
      </c>
      <c r="E2865">
        <v>2017</v>
      </c>
      <c r="F2865" t="str">
        <f t="shared" si="106"/>
        <v>Loss</v>
      </c>
      <c r="H2865" t="str">
        <f t="shared" si="108"/>
        <v/>
      </c>
      <c r="I2865" t="str">
        <f t="shared" si="107"/>
        <v/>
      </c>
      <c r="J2865" t="str">
        <f t="shared" si="107"/>
        <v/>
      </c>
      <c r="K2865" t="str">
        <f t="shared" si="107"/>
        <v/>
      </c>
    </row>
    <row r="2866" spans="1:11" x14ac:dyDescent="0.2">
      <c r="A2866" s="2">
        <v>42</v>
      </c>
      <c r="B2866" s="2" t="s">
        <v>31</v>
      </c>
      <c r="C2866" s="2">
        <v>172.77</v>
      </c>
      <c r="D2866" s="2" t="s">
        <v>22</v>
      </c>
      <c r="E2866">
        <v>2017</v>
      </c>
      <c r="F2866" t="str">
        <f t="shared" si="106"/>
        <v>Profit</v>
      </c>
      <c r="H2866" t="str">
        <f t="shared" si="108"/>
        <v/>
      </c>
      <c r="I2866" t="str">
        <f t="shared" si="107"/>
        <v/>
      </c>
      <c r="J2866" t="str">
        <f t="shared" si="107"/>
        <v/>
      </c>
      <c r="K2866" t="str">
        <f t="shared" si="107"/>
        <v/>
      </c>
    </row>
    <row r="2867" spans="1:11" x14ac:dyDescent="0.2">
      <c r="A2867" s="2">
        <v>17</v>
      </c>
      <c r="B2867" s="2" t="s">
        <v>31</v>
      </c>
      <c r="C2867" s="2">
        <v>-39.46</v>
      </c>
      <c r="D2867" s="2" t="s">
        <v>38</v>
      </c>
      <c r="E2867">
        <v>2017</v>
      </c>
      <c r="F2867" t="str">
        <f t="shared" si="106"/>
        <v>Loss</v>
      </c>
      <c r="H2867" t="str">
        <f t="shared" si="108"/>
        <v/>
      </c>
      <c r="I2867" t="str">
        <f t="shared" si="107"/>
        <v/>
      </c>
      <c r="J2867" t="str">
        <f t="shared" si="107"/>
        <v/>
      </c>
      <c r="K2867" t="str">
        <f t="shared" si="107"/>
        <v/>
      </c>
    </row>
    <row r="2868" spans="1:11" x14ac:dyDescent="0.2">
      <c r="A2868" s="2">
        <v>19</v>
      </c>
      <c r="B2868" s="2" t="s">
        <v>24</v>
      </c>
      <c r="C2868" s="2">
        <v>-53.36</v>
      </c>
      <c r="D2868" s="2" t="s">
        <v>38</v>
      </c>
      <c r="E2868">
        <v>2017</v>
      </c>
      <c r="F2868" t="str">
        <f t="shared" si="106"/>
        <v>Loss</v>
      </c>
      <c r="H2868" t="str">
        <f t="shared" si="108"/>
        <v/>
      </c>
      <c r="I2868" t="str">
        <f t="shared" si="107"/>
        <v/>
      </c>
      <c r="J2868" t="str">
        <f t="shared" si="107"/>
        <v/>
      </c>
      <c r="K2868" t="str">
        <f t="shared" si="107"/>
        <v/>
      </c>
    </row>
    <row r="2869" spans="1:11" x14ac:dyDescent="0.2">
      <c r="A2869" s="2">
        <v>41</v>
      </c>
      <c r="B2869" s="2" t="s">
        <v>24</v>
      </c>
      <c r="C2869" s="2">
        <v>-142.41999999999999</v>
      </c>
      <c r="D2869" s="2" t="s">
        <v>29</v>
      </c>
      <c r="E2869">
        <v>2017</v>
      </c>
      <c r="F2869" t="str">
        <f t="shared" si="106"/>
        <v>Loss</v>
      </c>
      <c r="H2869" t="str">
        <f t="shared" si="108"/>
        <v/>
      </c>
      <c r="I2869" t="str">
        <f t="shared" si="107"/>
        <v/>
      </c>
      <c r="J2869" t="str">
        <f t="shared" si="107"/>
        <v/>
      </c>
      <c r="K2869" t="str">
        <f t="shared" si="107"/>
        <v/>
      </c>
    </row>
    <row r="2870" spans="1:11" x14ac:dyDescent="0.2">
      <c r="A2870" s="2">
        <v>27</v>
      </c>
      <c r="B2870" s="2" t="s">
        <v>24</v>
      </c>
      <c r="C2870" s="2">
        <v>-82.62</v>
      </c>
      <c r="D2870" s="2" t="s">
        <v>29</v>
      </c>
      <c r="E2870">
        <v>2017</v>
      </c>
      <c r="F2870" t="str">
        <f t="shared" si="106"/>
        <v>Loss</v>
      </c>
      <c r="H2870" t="str">
        <f t="shared" si="108"/>
        <v/>
      </c>
      <c r="I2870" t="str">
        <f t="shared" si="108"/>
        <v/>
      </c>
      <c r="J2870" t="str">
        <f t="shared" si="108"/>
        <v/>
      </c>
      <c r="K2870" t="str">
        <f t="shared" si="108"/>
        <v/>
      </c>
    </row>
    <row r="2871" spans="1:11" x14ac:dyDescent="0.2">
      <c r="A2871" s="2">
        <v>10</v>
      </c>
      <c r="B2871" s="2" t="s">
        <v>45</v>
      </c>
      <c r="C2871" s="2">
        <v>17.600000000000001</v>
      </c>
      <c r="D2871" s="2" t="s">
        <v>29</v>
      </c>
      <c r="E2871">
        <v>2017</v>
      </c>
      <c r="F2871" t="str">
        <f t="shared" si="106"/>
        <v>Profit</v>
      </c>
      <c r="H2871" t="str">
        <f t="shared" si="108"/>
        <v/>
      </c>
      <c r="I2871" t="str">
        <f t="shared" si="108"/>
        <v/>
      </c>
      <c r="J2871" t="str">
        <f t="shared" si="108"/>
        <v/>
      </c>
      <c r="K2871" t="str">
        <f t="shared" si="108"/>
        <v/>
      </c>
    </row>
    <row r="2872" spans="1:11" x14ac:dyDescent="0.2">
      <c r="A2872" s="2">
        <v>46</v>
      </c>
      <c r="B2872" s="2" t="s">
        <v>24</v>
      </c>
      <c r="C2872" s="2">
        <v>758.27</v>
      </c>
      <c r="D2872" s="2" t="s">
        <v>38</v>
      </c>
      <c r="E2872">
        <v>2017</v>
      </c>
      <c r="F2872" t="str">
        <f t="shared" si="106"/>
        <v>Profit</v>
      </c>
      <c r="H2872" t="str">
        <f t="shared" si="108"/>
        <v/>
      </c>
      <c r="I2872" t="str">
        <f t="shared" si="108"/>
        <v/>
      </c>
      <c r="J2872" t="str">
        <f t="shared" si="108"/>
        <v/>
      </c>
      <c r="K2872" t="str">
        <f t="shared" si="108"/>
        <v/>
      </c>
    </row>
    <row r="2873" spans="1:11" x14ac:dyDescent="0.2">
      <c r="A2873" s="2">
        <v>36</v>
      </c>
      <c r="B2873" s="2" t="s">
        <v>24</v>
      </c>
      <c r="C2873" s="2">
        <v>-41.03</v>
      </c>
      <c r="D2873" s="2" t="s">
        <v>38</v>
      </c>
      <c r="E2873">
        <v>2017</v>
      </c>
      <c r="F2873" t="str">
        <f t="shared" si="106"/>
        <v>Loss</v>
      </c>
      <c r="H2873" t="str">
        <f t="shared" si="108"/>
        <v/>
      </c>
      <c r="I2873" t="str">
        <f t="shared" si="108"/>
        <v/>
      </c>
      <c r="J2873" t="str">
        <f t="shared" si="108"/>
        <v/>
      </c>
      <c r="K2873" t="str">
        <f t="shared" si="108"/>
        <v/>
      </c>
    </row>
    <row r="2874" spans="1:11" x14ac:dyDescent="0.2">
      <c r="A2874" s="2">
        <v>7</v>
      </c>
      <c r="B2874" s="2" t="s">
        <v>31</v>
      </c>
      <c r="C2874" s="2">
        <v>-3471.46</v>
      </c>
      <c r="D2874" s="2" t="s">
        <v>38</v>
      </c>
      <c r="E2874">
        <v>2017</v>
      </c>
      <c r="F2874" t="str">
        <f t="shared" si="106"/>
        <v>Loss</v>
      </c>
      <c r="H2874" t="str">
        <f t="shared" si="108"/>
        <v/>
      </c>
      <c r="I2874" t="str">
        <f t="shared" si="108"/>
        <v/>
      </c>
      <c r="J2874" t="str">
        <f t="shared" si="108"/>
        <v>Loss</v>
      </c>
      <c r="K2874" t="str">
        <f t="shared" si="108"/>
        <v/>
      </c>
    </row>
    <row r="2875" spans="1:11" x14ac:dyDescent="0.2">
      <c r="A2875" s="2">
        <v>9</v>
      </c>
      <c r="B2875" s="2" t="s">
        <v>24</v>
      </c>
      <c r="C2875" s="2">
        <v>176.3</v>
      </c>
      <c r="D2875" s="2" t="s">
        <v>38</v>
      </c>
      <c r="E2875">
        <v>2017</v>
      </c>
      <c r="F2875" t="str">
        <f t="shared" si="106"/>
        <v>Profit</v>
      </c>
      <c r="H2875" t="str">
        <f t="shared" si="108"/>
        <v/>
      </c>
      <c r="I2875" t="str">
        <f t="shared" si="108"/>
        <v/>
      </c>
      <c r="J2875" t="str">
        <f t="shared" si="108"/>
        <v/>
      </c>
      <c r="K2875" t="str">
        <f t="shared" si="108"/>
        <v/>
      </c>
    </row>
    <row r="2876" spans="1:11" x14ac:dyDescent="0.2">
      <c r="A2876" s="2">
        <v>42</v>
      </c>
      <c r="B2876" s="2" t="s">
        <v>24</v>
      </c>
      <c r="C2876" s="2">
        <v>815.14</v>
      </c>
      <c r="D2876" s="2" t="s">
        <v>29</v>
      </c>
      <c r="E2876">
        <v>2017</v>
      </c>
      <c r="F2876" t="str">
        <f t="shared" si="106"/>
        <v>Profit</v>
      </c>
      <c r="H2876" t="str">
        <f t="shared" si="108"/>
        <v/>
      </c>
      <c r="I2876" t="str">
        <f t="shared" si="108"/>
        <v/>
      </c>
      <c r="J2876" t="str">
        <f t="shared" si="108"/>
        <v/>
      </c>
      <c r="K2876" t="str">
        <f t="shared" si="108"/>
        <v/>
      </c>
    </row>
    <row r="2877" spans="1:11" x14ac:dyDescent="0.2">
      <c r="A2877" s="2">
        <v>19</v>
      </c>
      <c r="B2877" s="2" t="s">
        <v>24</v>
      </c>
      <c r="C2877" s="2">
        <v>-30.35</v>
      </c>
      <c r="D2877" s="2" t="s">
        <v>29</v>
      </c>
      <c r="E2877">
        <v>2017</v>
      </c>
      <c r="F2877" t="str">
        <f t="shared" si="106"/>
        <v>Loss</v>
      </c>
      <c r="H2877" t="str">
        <f t="shared" si="108"/>
        <v/>
      </c>
      <c r="I2877" t="str">
        <f t="shared" si="107"/>
        <v/>
      </c>
      <c r="J2877" t="str">
        <f t="shared" si="107"/>
        <v/>
      </c>
      <c r="K2877" t="str">
        <f t="shared" si="107"/>
        <v/>
      </c>
    </row>
    <row r="2878" spans="1:11" x14ac:dyDescent="0.2">
      <c r="A2878" s="2">
        <v>32</v>
      </c>
      <c r="B2878" s="2" t="s">
        <v>24</v>
      </c>
      <c r="C2878" s="2">
        <v>-253.62</v>
      </c>
      <c r="D2878" s="2" t="s">
        <v>38</v>
      </c>
      <c r="E2878">
        <v>2017</v>
      </c>
      <c r="F2878" t="str">
        <f t="shared" si="106"/>
        <v>Loss</v>
      </c>
      <c r="H2878" t="str">
        <f t="shared" si="108"/>
        <v/>
      </c>
      <c r="I2878" t="str">
        <f t="shared" si="107"/>
        <v/>
      </c>
      <c r="J2878" t="str">
        <f t="shared" si="107"/>
        <v/>
      </c>
      <c r="K2878" t="str">
        <f t="shared" si="107"/>
        <v/>
      </c>
    </row>
    <row r="2879" spans="1:11" x14ac:dyDescent="0.2">
      <c r="A2879" s="2">
        <v>14</v>
      </c>
      <c r="B2879" s="2" t="s">
        <v>31</v>
      </c>
      <c r="C2879" s="2">
        <v>641.58000000000004</v>
      </c>
      <c r="D2879" s="2" t="s">
        <v>66</v>
      </c>
      <c r="E2879">
        <v>2017</v>
      </c>
      <c r="F2879" t="str">
        <f t="shared" si="106"/>
        <v>Profit</v>
      </c>
      <c r="H2879" t="str">
        <f t="shared" si="108"/>
        <v/>
      </c>
      <c r="I2879" t="str">
        <f t="shared" si="107"/>
        <v/>
      </c>
      <c r="J2879" t="str">
        <f t="shared" si="107"/>
        <v/>
      </c>
      <c r="K2879" t="str">
        <f t="shared" si="107"/>
        <v/>
      </c>
    </row>
    <row r="2880" spans="1:11" x14ac:dyDescent="0.2">
      <c r="A2880" s="2">
        <v>27</v>
      </c>
      <c r="B2880" s="2" t="s">
        <v>31</v>
      </c>
      <c r="C2880" s="2">
        <v>497.64</v>
      </c>
      <c r="D2880" s="2" t="s">
        <v>38</v>
      </c>
      <c r="E2880">
        <v>2017</v>
      </c>
      <c r="F2880" t="str">
        <f t="shared" si="106"/>
        <v>Profit</v>
      </c>
      <c r="H2880" t="str">
        <f t="shared" si="108"/>
        <v/>
      </c>
      <c r="I2880" t="str">
        <f t="shared" si="107"/>
        <v/>
      </c>
      <c r="J2880" t="str">
        <f t="shared" si="107"/>
        <v/>
      </c>
      <c r="K2880" t="str">
        <f t="shared" si="107"/>
        <v/>
      </c>
    </row>
    <row r="2881" spans="1:11" x14ac:dyDescent="0.2">
      <c r="A2881" s="2">
        <v>45</v>
      </c>
      <c r="B2881" s="2" t="s">
        <v>24</v>
      </c>
      <c r="C2881" s="2">
        <v>-151.78</v>
      </c>
      <c r="D2881" s="2" t="s">
        <v>38</v>
      </c>
      <c r="E2881">
        <v>2017</v>
      </c>
      <c r="F2881" t="str">
        <f t="shared" si="106"/>
        <v>Loss</v>
      </c>
      <c r="H2881" t="str">
        <f t="shared" si="108"/>
        <v/>
      </c>
      <c r="I2881" t="str">
        <f t="shared" si="107"/>
        <v/>
      </c>
      <c r="J2881" t="str">
        <f t="shared" si="107"/>
        <v/>
      </c>
      <c r="K2881" t="str">
        <f t="shared" si="107"/>
        <v/>
      </c>
    </row>
    <row r="2882" spans="1:11" x14ac:dyDescent="0.2">
      <c r="A2882" s="2">
        <v>18</v>
      </c>
      <c r="B2882" s="2" t="s">
        <v>24</v>
      </c>
      <c r="C2882" s="2">
        <v>98.63</v>
      </c>
      <c r="D2882" s="2" t="s">
        <v>38</v>
      </c>
      <c r="E2882">
        <v>2017</v>
      </c>
      <c r="F2882" t="str">
        <f t="shared" si="106"/>
        <v>Profit</v>
      </c>
      <c r="H2882" t="str">
        <f t="shared" si="108"/>
        <v/>
      </c>
      <c r="I2882" t="str">
        <f t="shared" si="107"/>
        <v/>
      </c>
      <c r="J2882" t="str">
        <f t="shared" si="107"/>
        <v/>
      </c>
      <c r="K2882" t="str">
        <f t="shared" si="107"/>
        <v/>
      </c>
    </row>
    <row r="2883" spans="1:11" x14ac:dyDescent="0.2">
      <c r="A2883" s="2">
        <v>43</v>
      </c>
      <c r="B2883" s="2" t="s">
        <v>24</v>
      </c>
      <c r="C2883" s="2">
        <v>587.16999999999996</v>
      </c>
      <c r="D2883" s="2" t="s">
        <v>29</v>
      </c>
      <c r="E2883">
        <v>2017</v>
      </c>
      <c r="F2883" t="str">
        <f t="shared" ref="F2883:F2946" si="109">IF(C2883&lt;0,"Loss","Profit")</f>
        <v>Profit</v>
      </c>
      <c r="H2883" t="str">
        <f t="shared" si="108"/>
        <v/>
      </c>
      <c r="I2883" t="str">
        <f t="shared" si="107"/>
        <v/>
      </c>
      <c r="J2883" t="str">
        <f t="shared" si="107"/>
        <v/>
      </c>
      <c r="K2883" t="str">
        <f t="shared" si="107"/>
        <v/>
      </c>
    </row>
    <row r="2884" spans="1:11" x14ac:dyDescent="0.2">
      <c r="A2884" s="2">
        <v>50</v>
      </c>
      <c r="B2884" s="2" t="s">
        <v>45</v>
      </c>
      <c r="C2884" s="2">
        <v>-687.42</v>
      </c>
      <c r="D2884" s="2" t="s">
        <v>29</v>
      </c>
      <c r="E2884">
        <v>2017</v>
      </c>
      <c r="F2884" t="str">
        <f t="shared" si="109"/>
        <v>Loss</v>
      </c>
      <c r="H2884" t="str">
        <f t="shared" si="108"/>
        <v/>
      </c>
      <c r="I2884" t="str">
        <f t="shared" si="107"/>
        <v/>
      </c>
      <c r="J2884" t="str">
        <f t="shared" si="107"/>
        <v/>
      </c>
      <c r="K2884" t="str">
        <f t="shared" si="107"/>
        <v/>
      </c>
    </row>
    <row r="2885" spans="1:11" x14ac:dyDescent="0.2">
      <c r="A2885" s="2">
        <v>32</v>
      </c>
      <c r="B2885" s="2" t="s">
        <v>24</v>
      </c>
      <c r="C2885" s="2">
        <v>14.28</v>
      </c>
      <c r="D2885" s="2" t="s">
        <v>29</v>
      </c>
      <c r="E2885">
        <v>2017</v>
      </c>
      <c r="F2885" t="str">
        <f t="shared" si="109"/>
        <v>Profit</v>
      </c>
      <c r="H2885" t="str">
        <f t="shared" si="108"/>
        <v/>
      </c>
      <c r="I2885" t="str">
        <f t="shared" si="107"/>
        <v/>
      </c>
      <c r="J2885" t="str">
        <f t="shared" si="107"/>
        <v/>
      </c>
      <c r="K2885" t="str">
        <f t="shared" si="107"/>
        <v/>
      </c>
    </row>
    <row r="2886" spans="1:11" x14ac:dyDescent="0.2">
      <c r="A2886" s="2">
        <v>50</v>
      </c>
      <c r="B2886" s="2" t="s">
        <v>31</v>
      </c>
      <c r="C2886" s="2">
        <v>57.38</v>
      </c>
      <c r="D2886" s="2" t="s">
        <v>29</v>
      </c>
      <c r="E2886">
        <v>2017</v>
      </c>
      <c r="F2886" t="str">
        <f t="shared" si="109"/>
        <v>Profit</v>
      </c>
      <c r="H2886" t="str">
        <f t="shared" si="108"/>
        <v/>
      </c>
      <c r="I2886" t="str">
        <f t="shared" si="107"/>
        <v/>
      </c>
      <c r="J2886" t="str">
        <f t="shared" si="107"/>
        <v/>
      </c>
      <c r="K2886" t="str">
        <f t="shared" si="107"/>
        <v/>
      </c>
    </row>
    <row r="2887" spans="1:11" x14ac:dyDescent="0.2">
      <c r="A2887" s="2">
        <v>23</v>
      </c>
      <c r="B2887" s="2" t="s">
        <v>24</v>
      </c>
      <c r="C2887" s="2">
        <v>16.28</v>
      </c>
      <c r="D2887" s="2" t="s">
        <v>29</v>
      </c>
      <c r="E2887">
        <v>2017</v>
      </c>
      <c r="F2887" t="str">
        <f t="shared" si="109"/>
        <v>Profit</v>
      </c>
      <c r="H2887" t="str">
        <f t="shared" si="108"/>
        <v/>
      </c>
      <c r="I2887" t="str">
        <f t="shared" si="107"/>
        <v/>
      </c>
      <c r="J2887" t="str">
        <f t="shared" si="107"/>
        <v/>
      </c>
      <c r="K2887" t="str">
        <f t="shared" si="107"/>
        <v/>
      </c>
    </row>
    <row r="2888" spans="1:11" x14ac:dyDescent="0.2">
      <c r="A2888" s="2">
        <v>11</v>
      </c>
      <c r="B2888" s="2" t="s">
        <v>24</v>
      </c>
      <c r="C2888" s="2">
        <v>-0.52</v>
      </c>
      <c r="D2888" s="2" t="s">
        <v>29</v>
      </c>
      <c r="E2888">
        <v>2017</v>
      </c>
      <c r="F2888" t="str">
        <f t="shared" si="109"/>
        <v>Loss</v>
      </c>
      <c r="H2888" t="str">
        <f t="shared" si="108"/>
        <v/>
      </c>
      <c r="I2888" t="str">
        <f t="shared" si="107"/>
        <v/>
      </c>
      <c r="J2888" t="str">
        <f t="shared" si="107"/>
        <v/>
      </c>
      <c r="K2888" t="str">
        <f t="shared" si="107"/>
        <v/>
      </c>
    </row>
    <row r="2889" spans="1:11" x14ac:dyDescent="0.2">
      <c r="A2889" s="2">
        <v>3</v>
      </c>
      <c r="B2889" s="2" t="s">
        <v>45</v>
      </c>
      <c r="C2889" s="2">
        <v>-139.03</v>
      </c>
      <c r="D2889" s="2" t="s">
        <v>22</v>
      </c>
      <c r="E2889">
        <v>2017</v>
      </c>
      <c r="F2889" t="str">
        <f t="shared" si="109"/>
        <v>Loss</v>
      </c>
      <c r="H2889" t="str">
        <f t="shared" si="108"/>
        <v/>
      </c>
      <c r="I2889" t="str">
        <f t="shared" si="107"/>
        <v/>
      </c>
      <c r="J2889" t="str">
        <f t="shared" si="107"/>
        <v/>
      </c>
      <c r="K2889" t="str">
        <f t="shared" si="107"/>
        <v/>
      </c>
    </row>
    <row r="2890" spans="1:11" x14ac:dyDescent="0.2">
      <c r="A2890" s="2">
        <v>8</v>
      </c>
      <c r="B2890" s="2" t="s">
        <v>45</v>
      </c>
      <c r="C2890" s="2">
        <v>127.81</v>
      </c>
      <c r="D2890" s="2" t="s">
        <v>22</v>
      </c>
      <c r="E2890">
        <v>2017</v>
      </c>
      <c r="F2890" t="str">
        <f t="shared" si="109"/>
        <v>Profit</v>
      </c>
      <c r="H2890" t="str">
        <f t="shared" si="108"/>
        <v/>
      </c>
      <c r="I2890" t="str">
        <f t="shared" si="107"/>
        <v/>
      </c>
      <c r="J2890" t="str">
        <f t="shared" si="107"/>
        <v/>
      </c>
      <c r="K2890" t="str">
        <f t="shared" si="107"/>
        <v/>
      </c>
    </row>
    <row r="2891" spans="1:11" x14ac:dyDescent="0.2">
      <c r="A2891" s="2">
        <v>17</v>
      </c>
      <c r="B2891" s="2" t="s">
        <v>24</v>
      </c>
      <c r="C2891" s="2">
        <v>60.32</v>
      </c>
      <c r="D2891" s="2" t="s">
        <v>66</v>
      </c>
      <c r="E2891">
        <v>2017</v>
      </c>
      <c r="F2891" t="str">
        <f t="shared" si="109"/>
        <v>Profit</v>
      </c>
      <c r="H2891" t="str">
        <f t="shared" si="108"/>
        <v/>
      </c>
      <c r="I2891" t="str">
        <f t="shared" si="107"/>
        <v/>
      </c>
      <c r="J2891" t="str">
        <f t="shared" si="107"/>
        <v/>
      </c>
      <c r="K2891" t="str">
        <f t="shared" si="107"/>
        <v/>
      </c>
    </row>
    <row r="2892" spans="1:11" x14ac:dyDescent="0.2">
      <c r="A2892" s="2">
        <v>13</v>
      </c>
      <c r="B2892" s="2" t="s">
        <v>24</v>
      </c>
      <c r="C2892" s="2">
        <v>28.2</v>
      </c>
      <c r="D2892" s="2" t="s">
        <v>38</v>
      </c>
      <c r="E2892">
        <v>2017</v>
      </c>
      <c r="F2892" t="str">
        <f t="shared" si="109"/>
        <v>Profit</v>
      </c>
      <c r="H2892" t="str">
        <f t="shared" si="108"/>
        <v/>
      </c>
      <c r="I2892" t="str">
        <f t="shared" si="107"/>
        <v/>
      </c>
      <c r="J2892" t="str">
        <f t="shared" si="107"/>
        <v/>
      </c>
      <c r="K2892" t="str">
        <f t="shared" si="107"/>
        <v/>
      </c>
    </row>
    <row r="2893" spans="1:11" x14ac:dyDescent="0.2">
      <c r="A2893" s="2">
        <v>8</v>
      </c>
      <c r="B2893" s="2" t="s">
        <v>24</v>
      </c>
      <c r="C2893" s="2">
        <v>84.99</v>
      </c>
      <c r="D2893" s="2" t="s">
        <v>66</v>
      </c>
      <c r="E2893">
        <v>2017</v>
      </c>
      <c r="F2893" t="str">
        <f t="shared" si="109"/>
        <v>Profit</v>
      </c>
      <c r="H2893" t="str">
        <f t="shared" si="108"/>
        <v/>
      </c>
      <c r="I2893" t="str">
        <f t="shared" si="108"/>
        <v/>
      </c>
      <c r="J2893" t="str">
        <f t="shared" si="108"/>
        <v/>
      </c>
      <c r="K2893" t="str">
        <f t="shared" si="108"/>
        <v/>
      </c>
    </row>
    <row r="2894" spans="1:11" x14ac:dyDescent="0.2">
      <c r="A2894" s="2">
        <v>25</v>
      </c>
      <c r="B2894" s="2" t="s">
        <v>31</v>
      </c>
      <c r="C2894" s="2">
        <v>672.73</v>
      </c>
      <c r="D2894" s="2" t="s">
        <v>29</v>
      </c>
      <c r="E2894">
        <v>2017</v>
      </c>
      <c r="F2894" t="str">
        <f t="shared" si="109"/>
        <v>Profit</v>
      </c>
      <c r="H2894" t="str">
        <f t="shared" si="108"/>
        <v/>
      </c>
      <c r="I2894" t="str">
        <f t="shared" si="108"/>
        <v/>
      </c>
      <c r="J2894" t="str">
        <f t="shared" si="108"/>
        <v/>
      </c>
      <c r="K2894" t="str">
        <f t="shared" si="108"/>
        <v/>
      </c>
    </row>
    <row r="2895" spans="1:11" x14ac:dyDescent="0.2">
      <c r="A2895" s="2">
        <v>46</v>
      </c>
      <c r="B2895" s="2" t="s">
        <v>24</v>
      </c>
      <c r="C2895" s="2">
        <v>-7.95</v>
      </c>
      <c r="D2895" s="2" t="s">
        <v>29</v>
      </c>
      <c r="E2895">
        <v>2017</v>
      </c>
      <c r="F2895" t="str">
        <f t="shared" si="109"/>
        <v>Loss</v>
      </c>
      <c r="H2895" t="str">
        <f t="shared" si="108"/>
        <v/>
      </c>
      <c r="I2895" t="str">
        <f t="shared" si="108"/>
        <v/>
      </c>
      <c r="J2895" t="str">
        <f t="shared" si="108"/>
        <v/>
      </c>
      <c r="K2895" t="str">
        <f t="shared" si="108"/>
        <v/>
      </c>
    </row>
    <row r="2896" spans="1:11" x14ac:dyDescent="0.2">
      <c r="A2896" s="2">
        <v>33</v>
      </c>
      <c r="B2896" s="2" t="s">
        <v>24</v>
      </c>
      <c r="C2896" s="2">
        <v>-97.81</v>
      </c>
      <c r="D2896" s="2" t="s">
        <v>38</v>
      </c>
      <c r="E2896">
        <v>2017</v>
      </c>
      <c r="F2896" t="str">
        <f t="shared" si="109"/>
        <v>Loss</v>
      </c>
      <c r="H2896" t="str">
        <f t="shared" si="108"/>
        <v/>
      </c>
      <c r="I2896" t="str">
        <f t="shared" si="108"/>
        <v/>
      </c>
      <c r="J2896" t="str">
        <f t="shared" si="108"/>
        <v/>
      </c>
      <c r="K2896" t="str">
        <f t="shared" si="108"/>
        <v/>
      </c>
    </row>
    <row r="2897" spans="1:11" x14ac:dyDescent="0.2">
      <c r="A2897" s="2">
        <v>22</v>
      </c>
      <c r="B2897" s="2" t="s">
        <v>31</v>
      </c>
      <c r="C2897" s="2">
        <v>99.43</v>
      </c>
      <c r="D2897" s="2" t="s">
        <v>29</v>
      </c>
      <c r="E2897">
        <v>2017</v>
      </c>
      <c r="F2897" t="str">
        <f t="shared" si="109"/>
        <v>Profit</v>
      </c>
      <c r="H2897" t="str">
        <f t="shared" si="108"/>
        <v/>
      </c>
      <c r="I2897" t="str">
        <f t="shared" si="108"/>
        <v/>
      </c>
      <c r="J2897" t="str">
        <f t="shared" si="108"/>
        <v/>
      </c>
      <c r="K2897" t="str">
        <f t="shared" si="108"/>
        <v/>
      </c>
    </row>
    <row r="2898" spans="1:11" x14ac:dyDescent="0.2">
      <c r="A2898" s="2">
        <v>25</v>
      </c>
      <c r="B2898" s="2" t="s">
        <v>31</v>
      </c>
      <c r="C2898" s="2">
        <v>1012.89</v>
      </c>
      <c r="D2898" s="2" t="s">
        <v>29</v>
      </c>
      <c r="E2898">
        <v>2017</v>
      </c>
      <c r="F2898" t="str">
        <f t="shared" si="109"/>
        <v>Profit</v>
      </c>
      <c r="H2898" t="str">
        <f t="shared" si="108"/>
        <v/>
      </c>
      <c r="I2898" t="str">
        <f t="shared" si="108"/>
        <v/>
      </c>
      <c r="J2898" t="str">
        <f t="shared" si="108"/>
        <v/>
      </c>
      <c r="K2898" t="str">
        <f t="shared" si="108"/>
        <v/>
      </c>
    </row>
    <row r="2899" spans="1:11" x14ac:dyDescent="0.2">
      <c r="A2899" s="2">
        <v>7</v>
      </c>
      <c r="B2899" s="2" t="s">
        <v>31</v>
      </c>
      <c r="C2899" s="2">
        <v>-1.9</v>
      </c>
      <c r="D2899" s="2" t="s">
        <v>29</v>
      </c>
      <c r="E2899">
        <v>2017</v>
      </c>
      <c r="F2899" t="str">
        <f t="shared" si="109"/>
        <v>Loss</v>
      </c>
      <c r="H2899" t="str">
        <f t="shared" si="108"/>
        <v/>
      </c>
      <c r="I2899" t="str">
        <f t="shared" si="108"/>
        <v>Loss</v>
      </c>
      <c r="J2899" t="str">
        <f t="shared" si="108"/>
        <v/>
      </c>
      <c r="K2899" t="str">
        <f t="shared" si="108"/>
        <v/>
      </c>
    </row>
    <row r="2900" spans="1:11" x14ac:dyDescent="0.2">
      <c r="A2900" s="2">
        <v>21</v>
      </c>
      <c r="B2900" s="2" t="s">
        <v>45</v>
      </c>
      <c r="C2900" s="2">
        <v>123.31</v>
      </c>
      <c r="D2900" s="2" t="s">
        <v>38</v>
      </c>
      <c r="E2900">
        <v>2017</v>
      </c>
      <c r="F2900" t="str">
        <f t="shared" si="109"/>
        <v>Profit</v>
      </c>
      <c r="H2900" t="str">
        <f t="shared" ref="H2900:K2963" si="110">IF($D2900=H$1,IF($B2900="Technology",IF($A2900&lt;11,$F2900,""),""),"")</f>
        <v/>
      </c>
      <c r="I2900" t="str">
        <f t="shared" si="110"/>
        <v/>
      </c>
      <c r="J2900" t="str">
        <f t="shared" si="110"/>
        <v/>
      </c>
      <c r="K2900" t="str">
        <f t="shared" si="110"/>
        <v/>
      </c>
    </row>
    <row r="2901" spans="1:11" x14ac:dyDescent="0.2">
      <c r="A2901" s="2">
        <v>50</v>
      </c>
      <c r="B2901" s="2" t="s">
        <v>24</v>
      </c>
      <c r="C2901" s="2">
        <v>806.44</v>
      </c>
      <c r="D2901" s="2" t="s">
        <v>29</v>
      </c>
      <c r="E2901">
        <v>2017</v>
      </c>
      <c r="F2901" t="str">
        <f t="shared" si="109"/>
        <v>Profit</v>
      </c>
      <c r="H2901" t="str">
        <f t="shared" si="110"/>
        <v/>
      </c>
      <c r="I2901" t="str">
        <f t="shared" si="110"/>
        <v/>
      </c>
      <c r="J2901" t="str">
        <f t="shared" si="110"/>
        <v/>
      </c>
      <c r="K2901" t="str">
        <f t="shared" si="110"/>
        <v/>
      </c>
    </row>
    <row r="2902" spans="1:11" x14ac:dyDescent="0.2">
      <c r="A2902" s="2">
        <v>5</v>
      </c>
      <c r="B2902" s="2" t="s">
        <v>24</v>
      </c>
      <c r="C2902" s="2">
        <v>-27.42</v>
      </c>
      <c r="D2902" s="2" t="s">
        <v>66</v>
      </c>
      <c r="E2902">
        <v>2017</v>
      </c>
      <c r="F2902" t="str">
        <f t="shared" si="109"/>
        <v>Loss</v>
      </c>
      <c r="H2902" t="str">
        <f t="shared" si="110"/>
        <v/>
      </c>
      <c r="I2902" t="str">
        <f t="shared" si="110"/>
        <v/>
      </c>
      <c r="J2902" t="str">
        <f t="shared" si="110"/>
        <v/>
      </c>
      <c r="K2902" t="str">
        <f t="shared" si="110"/>
        <v/>
      </c>
    </row>
    <row r="2903" spans="1:11" x14ac:dyDescent="0.2">
      <c r="A2903" s="2">
        <v>12</v>
      </c>
      <c r="B2903" s="2" t="s">
        <v>31</v>
      </c>
      <c r="C2903" s="2">
        <v>-78.72</v>
      </c>
      <c r="D2903" s="2" t="s">
        <v>29</v>
      </c>
      <c r="E2903">
        <v>2017</v>
      </c>
      <c r="F2903" t="str">
        <f t="shared" si="109"/>
        <v>Loss</v>
      </c>
      <c r="H2903" t="str">
        <f t="shared" si="110"/>
        <v/>
      </c>
      <c r="I2903" t="str">
        <f t="shared" si="110"/>
        <v/>
      </c>
      <c r="J2903" t="str">
        <f t="shared" si="110"/>
        <v/>
      </c>
      <c r="K2903" t="str">
        <f t="shared" si="110"/>
        <v/>
      </c>
    </row>
    <row r="2904" spans="1:11" x14ac:dyDescent="0.2">
      <c r="A2904" s="2">
        <v>34</v>
      </c>
      <c r="B2904" s="2" t="s">
        <v>24</v>
      </c>
      <c r="C2904" s="2">
        <v>11.38</v>
      </c>
      <c r="D2904" s="2" t="s">
        <v>29</v>
      </c>
      <c r="E2904">
        <v>2017</v>
      </c>
      <c r="F2904" t="str">
        <f t="shared" si="109"/>
        <v>Profit</v>
      </c>
      <c r="H2904" t="str">
        <f t="shared" si="110"/>
        <v/>
      </c>
      <c r="I2904" t="str">
        <f t="shared" si="110"/>
        <v/>
      </c>
      <c r="J2904" t="str">
        <f t="shared" si="110"/>
        <v/>
      </c>
      <c r="K2904" t="str">
        <f t="shared" si="110"/>
        <v/>
      </c>
    </row>
    <row r="2905" spans="1:11" x14ac:dyDescent="0.2">
      <c r="A2905" s="2">
        <v>13</v>
      </c>
      <c r="B2905" s="2" t="s">
        <v>31</v>
      </c>
      <c r="C2905" s="2">
        <v>25.4</v>
      </c>
      <c r="D2905" s="2" t="s">
        <v>38</v>
      </c>
      <c r="E2905">
        <v>2017</v>
      </c>
      <c r="F2905" t="str">
        <f t="shared" si="109"/>
        <v>Profit</v>
      </c>
      <c r="H2905" t="str">
        <f t="shared" si="110"/>
        <v/>
      </c>
      <c r="I2905" t="str">
        <f t="shared" si="110"/>
        <v/>
      </c>
      <c r="J2905" t="str">
        <f t="shared" si="110"/>
        <v/>
      </c>
      <c r="K2905" t="str">
        <f t="shared" si="110"/>
        <v/>
      </c>
    </row>
    <row r="2906" spans="1:11" x14ac:dyDescent="0.2">
      <c r="A2906" s="2">
        <v>7</v>
      </c>
      <c r="B2906" s="2" t="s">
        <v>24</v>
      </c>
      <c r="C2906" s="2">
        <v>-2.38</v>
      </c>
      <c r="D2906" s="2" t="s">
        <v>38</v>
      </c>
      <c r="E2906">
        <v>2017</v>
      </c>
      <c r="F2906" t="str">
        <f t="shared" si="109"/>
        <v>Loss</v>
      </c>
      <c r="H2906" t="str">
        <f t="shared" si="110"/>
        <v/>
      </c>
      <c r="I2906" t="str">
        <f t="shared" si="110"/>
        <v/>
      </c>
      <c r="J2906" t="str">
        <f t="shared" si="110"/>
        <v/>
      </c>
      <c r="K2906" t="str">
        <f t="shared" si="110"/>
        <v/>
      </c>
    </row>
    <row r="2907" spans="1:11" x14ac:dyDescent="0.2">
      <c r="A2907" s="2">
        <v>4</v>
      </c>
      <c r="B2907" s="2" t="s">
        <v>31</v>
      </c>
      <c r="C2907" s="2">
        <v>-133.44</v>
      </c>
      <c r="D2907" s="2" t="s">
        <v>29</v>
      </c>
      <c r="E2907">
        <v>2017</v>
      </c>
      <c r="F2907" t="str">
        <f t="shared" si="109"/>
        <v>Loss</v>
      </c>
      <c r="H2907" t="str">
        <f t="shared" si="110"/>
        <v/>
      </c>
      <c r="I2907" t="str">
        <f t="shared" si="110"/>
        <v>Loss</v>
      </c>
      <c r="J2907" t="str">
        <f t="shared" si="110"/>
        <v/>
      </c>
      <c r="K2907" t="str">
        <f t="shared" si="110"/>
        <v/>
      </c>
    </row>
    <row r="2908" spans="1:11" x14ac:dyDescent="0.2">
      <c r="A2908" s="2">
        <v>37</v>
      </c>
      <c r="B2908" s="2" t="s">
        <v>45</v>
      </c>
      <c r="C2908" s="2">
        <v>-561.74</v>
      </c>
      <c r="D2908" s="2" t="s">
        <v>29</v>
      </c>
      <c r="E2908">
        <v>2017</v>
      </c>
      <c r="F2908" t="str">
        <f t="shared" si="109"/>
        <v>Loss</v>
      </c>
      <c r="H2908" t="str">
        <f t="shared" si="110"/>
        <v/>
      </c>
      <c r="I2908" t="str">
        <f t="shared" si="110"/>
        <v/>
      </c>
      <c r="J2908" t="str">
        <f t="shared" si="110"/>
        <v/>
      </c>
      <c r="K2908" t="str">
        <f t="shared" si="110"/>
        <v/>
      </c>
    </row>
    <row r="2909" spans="1:11" x14ac:dyDescent="0.2">
      <c r="A2909" s="2">
        <v>27</v>
      </c>
      <c r="B2909" s="2" t="s">
        <v>24</v>
      </c>
      <c r="C2909" s="2">
        <v>258.54000000000002</v>
      </c>
      <c r="D2909" s="2" t="s">
        <v>22</v>
      </c>
      <c r="E2909">
        <v>2017</v>
      </c>
      <c r="F2909" t="str">
        <f t="shared" si="109"/>
        <v>Profit</v>
      </c>
      <c r="H2909" t="str">
        <f t="shared" si="110"/>
        <v/>
      </c>
      <c r="I2909" t="str">
        <f t="shared" si="110"/>
        <v/>
      </c>
      <c r="J2909" t="str">
        <f t="shared" si="110"/>
        <v/>
      </c>
      <c r="K2909" t="str">
        <f t="shared" si="110"/>
        <v/>
      </c>
    </row>
    <row r="2910" spans="1:11" x14ac:dyDescent="0.2">
      <c r="A2910" s="2">
        <v>37</v>
      </c>
      <c r="B2910" s="2" t="s">
        <v>45</v>
      </c>
      <c r="C2910" s="2">
        <v>-340.52</v>
      </c>
      <c r="D2910" s="2" t="s">
        <v>22</v>
      </c>
      <c r="E2910">
        <v>2017</v>
      </c>
      <c r="F2910" t="str">
        <f t="shared" si="109"/>
        <v>Loss</v>
      </c>
      <c r="H2910" t="str">
        <f t="shared" si="110"/>
        <v/>
      </c>
      <c r="I2910" t="str">
        <f t="shared" si="110"/>
        <v/>
      </c>
      <c r="J2910" t="str">
        <f t="shared" si="110"/>
        <v/>
      </c>
      <c r="K2910" t="str">
        <f t="shared" si="110"/>
        <v/>
      </c>
    </row>
    <row r="2911" spans="1:11" x14ac:dyDescent="0.2">
      <c r="A2911" s="2">
        <v>31</v>
      </c>
      <c r="B2911" s="2" t="s">
        <v>24</v>
      </c>
      <c r="C2911" s="2">
        <v>85.47</v>
      </c>
      <c r="D2911" s="2" t="s">
        <v>22</v>
      </c>
      <c r="E2911">
        <v>2017</v>
      </c>
      <c r="F2911" t="str">
        <f t="shared" si="109"/>
        <v>Profit</v>
      </c>
      <c r="H2911" t="str">
        <f t="shared" si="110"/>
        <v/>
      </c>
      <c r="I2911" t="str">
        <f t="shared" si="110"/>
        <v/>
      </c>
      <c r="J2911" t="str">
        <f t="shared" si="110"/>
        <v/>
      </c>
      <c r="K2911" t="str">
        <f t="shared" si="110"/>
        <v/>
      </c>
    </row>
    <row r="2912" spans="1:11" x14ac:dyDescent="0.2">
      <c r="A2912" s="2">
        <v>41</v>
      </c>
      <c r="B2912" s="2" t="s">
        <v>24</v>
      </c>
      <c r="C2912" s="2">
        <v>-13.32</v>
      </c>
      <c r="D2912" s="2" t="s">
        <v>22</v>
      </c>
      <c r="E2912">
        <v>2017</v>
      </c>
      <c r="F2912" t="str">
        <f t="shared" si="109"/>
        <v>Loss</v>
      </c>
      <c r="H2912" t="str">
        <f t="shared" si="110"/>
        <v/>
      </c>
      <c r="I2912" t="str">
        <f t="shared" si="110"/>
        <v/>
      </c>
      <c r="J2912" t="str">
        <f t="shared" si="110"/>
        <v/>
      </c>
      <c r="K2912" t="str">
        <f t="shared" si="110"/>
        <v/>
      </c>
    </row>
    <row r="2913" spans="1:11" x14ac:dyDescent="0.2">
      <c r="A2913" s="2">
        <v>26</v>
      </c>
      <c r="B2913" s="2" t="s">
        <v>24</v>
      </c>
      <c r="C2913" s="2">
        <v>-80.94</v>
      </c>
      <c r="D2913" s="2" t="s">
        <v>38</v>
      </c>
      <c r="E2913">
        <v>2017</v>
      </c>
      <c r="F2913" t="str">
        <f t="shared" si="109"/>
        <v>Loss</v>
      </c>
      <c r="H2913" t="str">
        <f t="shared" si="110"/>
        <v/>
      </c>
      <c r="I2913" t="str">
        <f t="shared" si="110"/>
        <v/>
      </c>
      <c r="J2913" t="str">
        <f t="shared" si="110"/>
        <v/>
      </c>
      <c r="K2913" t="str">
        <f t="shared" si="110"/>
        <v/>
      </c>
    </row>
    <row r="2914" spans="1:11" x14ac:dyDescent="0.2">
      <c r="A2914" s="2">
        <v>31</v>
      </c>
      <c r="B2914" s="2" t="s">
        <v>45</v>
      </c>
      <c r="C2914" s="2">
        <v>246.46</v>
      </c>
      <c r="D2914" s="2" t="s">
        <v>29</v>
      </c>
      <c r="E2914">
        <v>2017</v>
      </c>
      <c r="F2914" t="str">
        <f t="shared" si="109"/>
        <v>Profit</v>
      </c>
      <c r="H2914" t="str">
        <f t="shared" si="110"/>
        <v/>
      </c>
      <c r="I2914" t="str">
        <f t="shared" si="110"/>
        <v/>
      </c>
      <c r="J2914" t="str">
        <f t="shared" si="110"/>
        <v/>
      </c>
      <c r="K2914" t="str">
        <f t="shared" si="110"/>
        <v/>
      </c>
    </row>
    <row r="2915" spans="1:11" x14ac:dyDescent="0.2">
      <c r="A2915" s="2">
        <v>40</v>
      </c>
      <c r="B2915" s="2" t="s">
        <v>24</v>
      </c>
      <c r="C2915" s="2">
        <v>186.66</v>
      </c>
      <c r="D2915" s="2" t="s">
        <v>29</v>
      </c>
      <c r="E2915">
        <v>2017</v>
      </c>
      <c r="F2915" t="str">
        <f t="shared" si="109"/>
        <v>Profit</v>
      </c>
      <c r="H2915" t="str">
        <f t="shared" si="110"/>
        <v/>
      </c>
      <c r="I2915" t="str">
        <f t="shared" si="110"/>
        <v/>
      </c>
      <c r="J2915" t="str">
        <f t="shared" si="110"/>
        <v/>
      </c>
      <c r="K2915" t="str">
        <f t="shared" si="110"/>
        <v/>
      </c>
    </row>
    <row r="2916" spans="1:11" x14ac:dyDescent="0.2">
      <c r="A2916" s="2">
        <v>30</v>
      </c>
      <c r="B2916" s="2" t="s">
        <v>31</v>
      </c>
      <c r="C2916" s="2">
        <v>254.31</v>
      </c>
      <c r="D2916" s="2" t="s">
        <v>22</v>
      </c>
      <c r="E2916">
        <v>2017</v>
      </c>
      <c r="F2916" t="str">
        <f t="shared" si="109"/>
        <v>Profit</v>
      </c>
      <c r="H2916" t="str">
        <f t="shared" si="110"/>
        <v/>
      </c>
      <c r="I2916" t="str">
        <f t="shared" si="110"/>
        <v/>
      </c>
      <c r="J2916" t="str">
        <f t="shared" si="110"/>
        <v/>
      </c>
      <c r="K2916" t="str">
        <f t="shared" si="110"/>
        <v/>
      </c>
    </row>
    <row r="2917" spans="1:11" x14ac:dyDescent="0.2">
      <c r="A2917" s="2">
        <v>30</v>
      </c>
      <c r="B2917" s="2" t="s">
        <v>45</v>
      </c>
      <c r="C2917" s="2">
        <v>1104.69</v>
      </c>
      <c r="D2917" s="2" t="s">
        <v>29</v>
      </c>
      <c r="E2917">
        <v>2017</v>
      </c>
      <c r="F2917" t="str">
        <f t="shared" si="109"/>
        <v>Profit</v>
      </c>
      <c r="H2917" t="str">
        <f t="shared" si="110"/>
        <v/>
      </c>
      <c r="I2917" t="str">
        <f t="shared" si="110"/>
        <v/>
      </c>
      <c r="J2917" t="str">
        <f t="shared" si="110"/>
        <v/>
      </c>
      <c r="K2917" t="str">
        <f t="shared" si="110"/>
        <v/>
      </c>
    </row>
    <row r="2918" spans="1:11" x14ac:dyDescent="0.2">
      <c r="A2918" s="2">
        <v>3</v>
      </c>
      <c r="B2918" s="2" t="s">
        <v>45</v>
      </c>
      <c r="C2918" s="2">
        <v>47.38</v>
      </c>
      <c r="D2918" s="2" t="s">
        <v>29</v>
      </c>
      <c r="E2918">
        <v>2017</v>
      </c>
      <c r="F2918" t="str">
        <f t="shared" si="109"/>
        <v>Profit</v>
      </c>
      <c r="H2918" t="str">
        <f t="shared" si="110"/>
        <v/>
      </c>
      <c r="I2918" t="str">
        <f t="shared" si="110"/>
        <v/>
      </c>
      <c r="J2918" t="str">
        <f t="shared" si="110"/>
        <v/>
      </c>
      <c r="K2918" t="str">
        <f t="shared" si="110"/>
        <v/>
      </c>
    </row>
    <row r="2919" spans="1:11" x14ac:dyDescent="0.2">
      <c r="A2919" s="2">
        <v>12</v>
      </c>
      <c r="B2919" s="2" t="s">
        <v>24</v>
      </c>
      <c r="C2919" s="2">
        <v>-18.91</v>
      </c>
      <c r="D2919" s="2" t="s">
        <v>29</v>
      </c>
      <c r="E2919">
        <v>2017</v>
      </c>
      <c r="F2919" t="str">
        <f t="shared" si="109"/>
        <v>Loss</v>
      </c>
      <c r="H2919" t="str">
        <f t="shared" si="110"/>
        <v/>
      </c>
      <c r="I2919" t="str">
        <f t="shared" si="110"/>
        <v/>
      </c>
      <c r="J2919" t="str">
        <f t="shared" si="110"/>
        <v/>
      </c>
      <c r="K2919" t="str">
        <f t="shared" si="110"/>
        <v/>
      </c>
    </row>
    <row r="2920" spans="1:11" x14ac:dyDescent="0.2">
      <c r="A2920" s="2">
        <v>43</v>
      </c>
      <c r="B2920" s="2" t="s">
        <v>31</v>
      </c>
      <c r="C2920" s="2">
        <v>662.85</v>
      </c>
      <c r="D2920" s="2" t="s">
        <v>29</v>
      </c>
      <c r="E2920">
        <v>2017</v>
      </c>
      <c r="F2920" t="str">
        <f t="shared" si="109"/>
        <v>Profit</v>
      </c>
      <c r="H2920" t="str">
        <f t="shared" si="110"/>
        <v/>
      </c>
      <c r="I2920" t="str">
        <f t="shared" si="110"/>
        <v/>
      </c>
      <c r="J2920" t="str">
        <f t="shared" si="110"/>
        <v/>
      </c>
      <c r="K2920" t="str">
        <f t="shared" si="110"/>
        <v/>
      </c>
    </row>
    <row r="2921" spans="1:11" x14ac:dyDescent="0.2">
      <c r="A2921" s="2">
        <v>10</v>
      </c>
      <c r="B2921" s="2" t="s">
        <v>45</v>
      </c>
      <c r="C2921" s="2">
        <v>-140.88999999999999</v>
      </c>
      <c r="D2921" s="2" t="s">
        <v>29</v>
      </c>
      <c r="E2921">
        <v>2017</v>
      </c>
      <c r="F2921" t="str">
        <f t="shared" si="109"/>
        <v>Loss</v>
      </c>
      <c r="H2921" t="str">
        <f t="shared" si="110"/>
        <v/>
      </c>
      <c r="I2921" t="str">
        <f t="shared" si="110"/>
        <v/>
      </c>
      <c r="J2921" t="str">
        <f t="shared" si="110"/>
        <v/>
      </c>
      <c r="K2921" t="str">
        <f t="shared" si="110"/>
        <v/>
      </c>
    </row>
    <row r="2922" spans="1:11" x14ac:dyDescent="0.2">
      <c r="A2922" s="2">
        <v>29</v>
      </c>
      <c r="B2922" s="2" t="s">
        <v>24</v>
      </c>
      <c r="C2922" s="2">
        <v>-515.15</v>
      </c>
      <c r="D2922" s="2" t="s">
        <v>29</v>
      </c>
      <c r="E2922">
        <v>2017</v>
      </c>
      <c r="F2922" t="str">
        <f t="shared" si="109"/>
        <v>Loss</v>
      </c>
      <c r="H2922" t="str">
        <f t="shared" si="110"/>
        <v/>
      </c>
      <c r="I2922" t="str">
        <f t="shared" si="110"/>
        <v/>
      </c>
      <c r="J2922" t="str">
        <f t="shared" si="110"/>
        <v/>
      </c>
      <c r="K2922" t="str">
        <f t="shared" si="110"/>
        <v/>
      </c>
    </row>
    <row r="2923" spans="1:11" x14ac:dyDescent="0.2">
      <c r="A2923" s="2">
        <v>50</v>
      </c>
      <c r="B2923" s="2" t="s">
        <v>31</v>
      </c>
      <c r="C2923" s="2">
        <v>729.54</v>
      </c>
      <c r="D2923" s="2" t="s">
        <v>38</v>
      </c>
      <c r="E2923">
        <v>2017</v>
      </c>
      <c r="F2923" t="str">
        <f t="shared" si="109"/>
        <v>Profit</v>
      </c>
      <c r="H2923" t="str">
        <f t="shared" si="110"/>
        <v/>
      </c>
      <c r="I2923" t="str">
        <f t="shared" si="110"/>
        <v/>
      </c>
      <c r="J2923" t="str">
        <f t="shared" si="110"/>
        <v/>
      </c>
      <c r="K2923" t="str">
        <f t="shared" si="110"/>
        <v/>
      </c>
    </row>
    <row r="2924" spans="1:11" x14ac:dyDescent="0.2">
      <c r="A2924" s="2">
        <v>11</v>
      </c>
      <c r="B2924" s="2" t="s">
        <v>31</v>
      </c>
      <c r="C2924" s="2">
        <v>-114.69</v>
      </c>
      <c r="D2924" s="2" t="s">
        <v>22</v>
      </c>
      <c r="E2924">
        <v>2017</v>
      </c>
      <c r="F2924" t="str">
        <f t="shared" si="109"/>
        <v>Loss</v>
      </c>
      <c r="H2924" t="str">
        <f t="shared" si="110"/>
        <v/>
      </c>
      <c r="I2924" t="str">
        <f t="shared" si="110"/>
        <v/>
      </c>
      <c r="J2924" t="str">
        <f t="shared" si="110"/>
        <v/>
      </c>
      <c r="K2924" t="str">
        <f t="shared" si="110"/>
        <v/>
      </c>
    </row>
    <row r="2925" spans="1:11" x14ac:dyDescent="0.2">
      <c r="A2925" s="2">
        <v>33</v>
      </c>
      <c r="B2925" s="2" t="s">
        <v>31</v>
      </c>
      <c r="C2925" s="2">
        <v>246.7</v>
      </c>
      <c r="D2925" s="2" t="s">
        <v>29</v>
      </c>
      <c r="E2925">
        <v>2017</v>
      </c>
      <c r="F2925" t="str">
        <f t="shared" si="109"/>
        <v>Profit</v>
      </c>
      <c r="H2925" t="str">
        <f t="shared" si="110"/>
        <v/>
      </c>
      <c r="I2925" t="str">
        <f t="shared" si="110"/>
        <v/>
      </c>
      <c r="J2925" t="str">
        <f t="shared" si="110"/>
        <v/>
      </c>
      <c r="K2925" t="str">
        <f t="shared" si="110"/>
        <v/>
      </c>
    </row>
    <row r="2926" spans="1:11" x14ac:dyDescent="0.2">
      <c r="A2926" s="2">
        <v>34</v>
      </c>
      <c r="B2926" s="2" t="s">
        <v>24</v>
      </c>
      <c r="C2926" s="2">
        <v>70.84</v>
      </c>
      <c r="D2926" s="2" t="s">
        <v>29</v>
      </c>
      <c r="E2926">
        <v>2017</v>
      </c>
      <c r="F2926" t="str">
        <f t="shared" si="109"/>
        <v>Profit</v>
      </c>
      <c r="H2926" t="str">
        <f t="shared" si="110"/>
        <v/>
      </c>
      <c r="I2926" t="str">
        <f t="shared" si="110"/>
        <v/>
      </c>
      <c r="J2926" t="str">
        <f t="shared" si="110"/>
        <v/>
      </c>
      <c r="K2926" t="str">
        <f t="shared" si="110"/>
        <v/>
      </c>
    </row>
    <row r="2927" spans="1:11" x14ac:dyDescent="0.2">
      <c r="A2927" s="2">
        <v>36</v>
      </c>
      <c r="B2927" s="2" t="s">
        <v>24</v>
      </c>
      <c r="C2927" s="2">
        <v>-132.47</v>
      </c>
      <c r="D2927" s="2" t="s">
        <v>29</v>
      </c>
      <c r="E2927">
        <v>2017</v>
      </c>
      <c r="F2927" t="str">
        <f t="shared" si="109"/>
        <v>Loss</v>
      </c>
      <c r="H2927" t="str">
        <f t="shared" si="110"/>
        <v/>
      </c>
      <c r="I2927" t="str">
        <f t="shared" si="110"/>
        <v/>
      </c>
      <c r="J2927" t="str">
        <f t="shared" si="110"/>
        <v/>
      </c>
      <c r="K2927" t="str">
        <f t="shared" si="110"/>
        <v/>
      </c>
    </row>
    <row r="2928" spans="1:11" x14ac:dyDescent="0.2">
      <c r="A2928" s="2">
        <v>6</v>
      </c>
      <c r="B2928" s="2" t="s">
        <v>24</v>
      </c>
      <c r="C2928" s="2">
        <v>598.99</v>
      </c>
      <c r="D2928" s="2" t="s">
        <v>38</v>
      </c>
      <c r="E2928">
        <v>2017</v>
      </c>
      <c r="F2928" t="str">
        <f t="shared" si="109"/>
        <v>Profit</v>
      </c>
      <c r="H2928" t="str">
        <f t="shared" si="110"/>
        <v/>
      </c>
      <c r="I2928" t="str">
        <f t="shared" si="110"/>
        <v/>
      </c>
      <c r="J2928" t="str">
        <f t="shared" si="110"/>
        <v/>
      </c>
      <c r="K2928" t="str">
        <f t="shared" si="110"/>
        <v/>
      </c>
    </row>
    <row r="2929" spans="1:11" x14ac:dyDescent="0.2">
      <c r="A2929" s="2">
        <v>44</v>
      </c>
      <c r="B2929" s="2" t="s">
        <v>24</v>
      </c>
      <c r="C2929" s="2">
        <v>-4.93</v>
      </c>
      <c r="D2929" s="2" t="s">
        <v>29</v>
      </c>
      <c r="E2929">
        <v>2017</v>
      </c>
      <c r="F2929" t="str">
        <f t="shared" si="109"/>
        <v>Loss</v>
      </c>
      <c r="H2929" t="str">
        <f t="shared" si="110"/>
        <v/>
      </c>
      <c r="I2929" t="str">
        <f t="shared" si="110"/>
        <v/>
      </c>
      <c r="J2929" t="str">
        <f t="shared" si="110"/>
        <v/>
      </c>
      <c r="K2929" t="str">
        <f t="shared" si="110"/>
        <v/>
      </c>
    </row>
    <row r="2930" spans="1:11" x14ac:dyDescent="0.2">
      <c r="A2930" s="2">
        <v>18</v>
      </c>
      <c r="B2930" s="2" t="s">
        <v>45</v>
      </c>
      <c r="C2930" s="2">
        <v>-226.2</v>
      </c>
      <c r="D2930" s="2" t="s">
        <v>38</v>
      </c>
      <c r="E2930">
        <v>2017</v>
      </c>
      <c r="F2930" t="str">
        <f t="shared" si="109"/>
        <v>Loss</v>
      </c>
      <c r="H2930" t="str">
        <f t="shared" si="110"/>
        <v/>
      </c>
      <c r="I2930" t="str">
        <f t="shared" si="110"/>
        <v/>
      </c>
      <c r="J2930" t="str">
        <f t="shared" si="110"/>
        <v/>
      </c>
      <c r="K2930" t="str">
        <f t="shared" si="110"/>
        <v/>
      </c>
    </row>
    <row r="2931" spans="1:11" x14ac:dyDescent="0.2">
      <c r="A2931" s="2">
        <v>39</v>
      </c>
      <c r="B2931" s="2" t="s">
        <v>24</v>
      </c>
      <c r="C2931" s="2">
        <v>-1114.24</v>
      </c>
      <c r="D2931" s="2" t="s">
        <v>38</v>
      </c>
      <c r="E2931">
        <v>2017</v>
      </c>
      <c r="F2931" t="str">
        <f t="shared" si="109"/>
        <v>Loss</v>
      </c>
      <c r="H2931" t="str">
        <f t="shared" si="110"/>
        <v/>
      </c>
      <c r="I2931" t="str">
        <f t="shared" si="110"/>
        <v/>
      </c>
      <c r="J2931" t="str">
        <f t="shared" si="110"/>
        <v/>
      </c>
      <c r="K2931" t="str">
        <f t="shared" si="110"/>
        <v/>
      </c>
    </row>
    <row r="2932" spans="1:11" x14ac:dyDescent="0.2">
      <c r="A2932" s="2">
        <v>42</v>
      </c>
      <c r="B2932" s="2" t="s">
        <v>24</v>
      </c>
      <c r="C2932" s="2">
        <v>-213.13</v>
      </c>
      <c r="D2932" s="2" t="s">
        <v>29</v>
      </c>
      <c r="E2932">
        <v>2017</v>
      </c>
      <c r="F2932" t="str">
        <f t="shared" si="109"/>
        <v>Loss</v>
      </c>
      <c r="H2932" t="str">
        <f t="shared" si="110"/>
        <v/>
      </c>
      <c r="I2932" t="str">
        <f t="shared" si="110"/>
        <v/>
      </c>
      <c r="J2932" t="str">
        <f t="shared" si="110"/>
        <v/>
      </c>
      <c r="K2932" t="str">
        <f t="shared" si="110"/>
        <v/>
      </c>
    </row>
    <row r="2933" spans="1:11" x14ac:dyDescent="0.2">
      <c r="A2933" s="2">
        <v>16</v>
      </c>
      <c r="B2933" s="2" t="s">
        <v>24</v>
      </c>
      <c r="C2933" s="2">
        <v>0.03</v>
      </c>
      <c r="D2933" s="2" t="s">
        <v>22</v>
      </c>
      <c r="E2933">
        <v>2017</v>
      </c>
      <c r="F2933" t="str">
        <f t="shared" si="109"/>
        <v>Profit</v>
      </c>
      <c r="H2933" t="str">
        <f t="shared" si="110"/>
        <v/>
      </c>
      <c r="I2933" t="str">
        <f t="shared" si="110"/>
        <v/>
      </c>
      <c r="J2933" t="str">
        <f t="shared" si="110"/>
        <v/>
      </c>
      <c r="K2933" t="str">
        <f t="shared" si="110"/>
        <v/>
      </c>
    </row>
    <row r="2934" spans="1:11" x14ac:dyDescent="0.2">
      <c r="A2934" s="2">
        <v>46</v>
      </c>
      <c r="B2934" s="2" t="s">
        <v>31</v>
      </c>
      <c r="C2934" s="2">
        <v>-160.34</v>
      </c>
      <c r="D2934" s="2" t="s">
        <v>22</v>
      </c>
      <c r="E2934">
        <v>2017</v>
      </c>
      <c r="F2934" t="str">
        <f t="shared" si="109"/>
        <v>Loss</v>
      </c>
      <c r="H2934" t="str">
        <f t="shared" si="110"/>
        <v/>
      </c>
      <c r="I2934" t="str">
        <f t="shared" si="110"/>
        <v/>
      </c>
      <c r="J2934" t="str">
        <f t="shared" si="110"/>
        <v/>
      </c>
      <c r="K2934" t="str">
        <f t="shared" si="110"/>
        <v/>
      </c>
    </row>
    <row r="2935" spans="1:11" x14ac:dyDescent="0.2">
      <c r="A2935" s="2">
        <v>9</v>
      </c>
      <c r="B2935" s="2" t="s">
        <v>31</v>
      </c>
      <c r="C2935" s="2">
        <v>-64.44</v>
      </c>
      <c r="D2935" s="2" t="s">
        <v>29</v>
      </c>
      <c r="E2935">
        <v>2017</v>
      </c>
      <c r="F2935" t="str">
        <f t="shared" si="109"/>
        <v>Loss</v>
      </c>
      <c r="H2935" t="str">
        <f t="shared" si="110"/>
        <v/>
      </c>
      <c r="I2935" t="str">
        <f t="shared" si="110"/>
        <v>Loss</v>
      </c>
      <c r="J2935" t="str">
        <f t="shared" si="110"/>
        <v/>
      </c>
      <c r="K2935" t="str">
        <f t="shared" si="110"/>
        <v/>
      </c>
    </row>
    <row r="2936" spans="1:11" x14ac:dyDescent="0.2">
      <c r="A2936" s="2">
        <v>21</v>
      </c>
      <c r="B2936" s="2" t="s">
        <v>24</v>
      </c>
      <c r="C2936" s="2">
        <v>-46.32</v>
      </c>
      <c r="D2936" s="2" t="s">
        <v>29</v>
      </c>
      <c r="E2936">
        <v>2017</v>
      </c>
      <c r="F2936" t="str">
        <f t="shared" si="109"/>
        <v>Loss</v>
      </c>
      <c r="H2936" t="str">
        <f t="shared" si="110"/>
        <v/>
      </c>
      <c r="I2936" t="str">
        <f t="shared" si="110"/>
        <v/>
      </c>
      <c r="J2936" t="str">
        <f t="shared" si="110"/>
        <v/>
      </c>
      <c r="K2936" t="str">
        <f t="shared" si="110"/>
        <v/>
      </c>
    </row>
    <row r="2937" spans="1:11" x14ac:dyDescent="0.2">
      <c r="A2937" s="2">
        <v>43</v>
      </c>
      <c r="B2937" s="2" t="s">
        <v>24</v>
      </c>
      <c r="C2937" s="2">
        <v>-9.69</v>
      </c>
      <c r="D2937" s="2" t="s">
        <v>38</v>
      </c>
      <c r="E2937">
        <v>2017</v>
      </c>
      <c r="F2937" t="str">
        <f t="shared" si="109"/>
        <v>Loss</v>
      </c>
      <c r="H2937" t="str">
        <f t="shared" si="110"/>
        <v/>
      </c>
      <c r="I2937" t="str">
        <f t="shared" si="110"/>
        <v/>
      </c>
      <c r="J2937" t="str">
        <f t="shared" si="110"/>
        <v/>
      </c>
      <c r="K2937" t="str">
        <f t="shared" si="110"/>
        <v/>
      </c>
    </row>
    <row r="2938" spans="1:11" x14ac:dyDescent="0.2">
      <c r="A2938" s="2">
        <v>29</v>
      </c>
      <c r="B2938" s="2" t="s">
        <v>24</v>
      </c>
      <c r="C2938" s="2">
        <v>-107.14</v>
      </c>
      <c r="D2938" s="2" t="s">
        <v>38</v>
      </c>
      <c r="E2938">
        <v>2017</v>
      </c>
      <c r="F2938" t="str">
        <f t="shared" si="109"/>
        <v>Loss</v>
      </c>
      <c r="H2938" t="str">
        <f t="shared" si="110"/>
        <v/>
      </c>
      <c r="I2938" t="str">
        <f t="shared" si="110"/>
        <v/>
      </c>
      <c r="J2938" t="str">
        <f t="shared" si="110"/>
        <v/>
      </c>
      <c r="K2938" t="str">
        <f t="shared" si="110"/>
        <v/>
      </c>
    </row>
    <row r="2939" spans="1:11" x14ac:dyDescent="0.2">
      <c r="A2939" s="2">
        <v>33</v>
      </c>
      <c r="B2939" s="2" t="s">
        <v>24</v>
      </c>
      <c r="C2939" s="2">
        <v>273.93</v>
      </c>
      <c r="D2939" s="2" t="s">
        <v>38</v>
      </c>
      <c r="E2939">
        <v>2017</v>
      </c>
      <c r="F2939" t="str">
        <f t="shared" si="109"/>
        <v>Profit</v>
      </c>
      <c r="H2939" t="str">
        <f t="shared" si="110"/>
        <v/>
      </c>
      <c r="I2939" t="str">
        <f t="shared" si="110"/>
        <v/>
      </c>
      <c r="J2939" t="str">
        <f t="shared" si="110"/>
        <v/>
      </c>
      <c r="K2939" t="str">
        <f t="shared" si="110"/>
        <v/>
      </c>
    </row>
    <row r="2940" spans="1:11" x14ac:dyDescent="0.2">
      <c r="A2940" s="2">
        <v>38</v>
      </c>
      <c r="B2940" s="2" t="s">
        <v>31</v>
      </c>
      <c r="C2940" s="2">
        <v>7257.32</v>
      </c>
      <c r="D2940" s="2" t="s">
        <v>38</v>
      </c>
      <c r="E2940">
        <v>2017</v>
      </c>
      <c r="F2940" t="str">
        <f t="shared" si="109"/>
        <v>Profit</v>
      </c>
      <c r="H2940" t="str">
        <f t="shared" si="110"/>
        <v/>
      </c>
      <c r="I2940" t="str">
        <f t="shared" si="110"/>
        <v/>
      </c>
      <c r="J2940" t="str">
        <f t="shared" si="110"/>
        <v/>
      </c>
      <c r="K2940" t="str">
        <f t="shared" si="110"/>
        <v/>
      </c>
    </row>
    <row r="2941" spans="1:11" x14ac:dyDescent="0.2">
      <c r="A2941" s="2">
        <v>45</v>
      </c>
      <c r="B2941" s="2" t="s">
        <v>31</v>
      </c>
      <c r="C2941" s="2">
        <v>299.83</v>
      </c>
      <c r="D2941" s="2" t="s">
        <v>38</v>
      </c>
      <c r="E2941">
        <v>2017</v>
      </c>
      <c r="F2941" t="str">
        <f t="shared" si="109"/>
        <v>Profit</v>
      </c>
      <c r="H2941" t="str">
        <f t="shared" si="110"/>
        <v/>
      </c>
      <c r="I2941" t="str">
        <f t="shared" si="110"/>
        <v/>
      </c>
      <c r="J2941" t="str">
        <f t="shared" si="110"/>
        <v/>
      </c>
      <c r="K2941" t="str">
        <f t="shared" si="110"/>
        <v/>
      </c>
    </row>
    <row r="2942" spans="1:11" x14ac:dyDescent="0.2">
      <c r="A2942" s="2">
        <v>46</v>
      </c>
      <c r="B2942" s="2" t="s">
        <v>45</v>
      </c>
      <c r="C2942" s="2">
        <v>-1129.21</v>
      </c>
      <c r="D2942" s="2" t="s">
        <v>29</v>
      </c>
      <c r="E2942">
        <v>2017</v>
      </c>
      <c r="F2942" t="str">
        <f t="shared" si="109"/>
        <v>Loss</v>
      </c>
      <c r="H2942" t="str">
        <f t="shared" si="110"/>
        <v/>
      </c>
      <c r="I2942" t="str">
        <f t="shared" si="110"/>
        <v/>
      </c>
      <c r="J2942" t="str">
        <f t="shared" si="110"/>
        <v/>
      </c>
      <c r="K2942" t="str">
        <f t="shared" si="110"/>
        <v/>
      </c>
    </row>
    <row r="2943" spans="1:11" x14ac:dyDescent="0.2">
      <c r="A2943" s="2">
        <v>2</v>
      </c>
      <c r="B2943" s="2" t="s">
        <v>24</v>
      </c>
      <c r="C2943" s="2">
        <v>-2.57</v>
      </c>
      <c r="D2943" s="2" t="s">
        <v>29</v>
      </c>
      <c r="E2943">
        <v>2017</v>
      </c>
      <c r="F2943" t="str">
        <f t="shared" si="109"/>
        <v>Loss</v>
      </c>
      <c r="H2943" t="str">
        <f t="shared" si="110"/>
        <v/>
      </c>
      <c r="I2943" t="str">
        <f t="shared" si="110"/>
        <v/>
      </c>
      <c r="J2943" t="str">
        <f t="shared" si="110"/>
        <v/>
      </c>
      <c r="K2943" t="str">
        <f t="shared" si="110"/>
        <v/>
      </c>
    </row>
    <row r="2944" spans="1:11" x14ac:dyDescent="0.2">
      <c r="A2944" s="2">
        <v>21</v>
      </c>
      <c r="B2944" s="2" t="s">
        <v>24</v>
      </c>
      <c r="C2944" s="2">
        <v>164.38</v>
      </c>
      <c r="D2944" s="2" t="s">
        <v>66</v>
      </c>
      <c r="E2944">
        <v>2017</v>
      </c>
      <c r="F2944" t="str">
        <f t="shared" si="109"/>
        <v>Profit</v>
      </c>
      <c r="H2944" t="str">
        <f t="shared" si="110"/>
        <v/>
      </c>
      <c r="I2944" t="str">
        <f t="shared" si="110"/>
        <v/>
      </c>
      <c r="J2944" t="str">
        <f t="shared" si="110"/>
        <v/>
      </c>
      <c r="K2944" t="str">
        <f t="shared" si="110"/>
        <v/>
      </c>
    </row>
    <row r="2945" spans="1:11" x14ac:dyDescent="0.2">
      <c r="A2945" s="2">
        <v>32</v>
      </c>
      <c r="B2945" s="2" t="s">
        <v>45</v>
      </c>
      <c r="C2945" s="2">
        <v>-509.54</v>
      </c>
      <c r="D2945" s="2" t="s">
        <v>29</v>
      </c>
      <c r="E2945">
        <v>2017</v>
      </c>
      <c r="F2945" t="str">
        <f t="shared" si="109"/>
        <v>Loss</v>
      </c>
      <c r="H2945" t="str">
        <f t="shared" si="110"/>
        <v/>
      </c>
      <c r="I2945" t="str">
        <f t="shared" si="110"/>
        <v/>
      </c>
      <c r="J2945" t="str">
        <f t="shared" si="110"/>
        <v/>
      </c>
      <c r="K2945" t="str">
        <f t="shared" si="110"/>
        <v/>
      </c>
    </row>
    <row r="2946" spans="1:11" x14ac:dyDescent="0.2">
      <c r="A2946" s="2">
        <v>46</v>
      </c>
      <c r="B2946" s="2" t="s">
        <v>45</v>
      </c>
      <c r="C2946" s="2">
        <v>-13.17</v>
      </c>
      <c r="D2946" s="2" t="s">
        <v>29</v>
      </c>
      <c r="E2946">
        <v>2017</v>
      </c>
      <c r="F2946" t="str">
        <f t="shared" si="109"/>
        <v>Loss</v>
      </c>
      <c r="H2946" t="str">
        <f t="shared" si="110"/>
        <v/>
      </c>
      <c r="I2946" t="str">
        <f t="shared" si="110"/>
        <v/>
      </c>
      <c r="J2946" t="str">
        <f t="shared" si="110"/>
        <v/>
      </c>
      <c r="K2946" t="str">
        <f t="shared" si="110"/>
        <v/>
      </c>
    </row>
    <row r="2947" spans="1:11" x14ac:dyDescent="0.2">
      <c r="A2947" s="2">
        <v>8</v>
      </c>
      <c r="B2947" s="2" t="s">
        <v>24</v>
      </c>
      <c r="C2947" s="2">
        <v>11.81</v>
      </c>
      <c r="D2947" s="2" t="s">
        <v>66</v>
      </c>
      <c r="E2947">
        <v>2017</v>
      </c>
      <c r="F2947" t="str">
        <f t="shared" ref="F2947:F3010" si="111">IF(C2947&lt;0,"Loss","Profit")</f>
        <v>Profit</v>
      </c>
      <c r="H2947" t="str">
        <f t="shared" si="110"/>
        <v/>
      </c>
      <c r="I2947" t="str">
        <f t="shared" si="110"/>
        <v/>
      </c>
      <c r="J2947" t="str">
        <f t="shared" si="110"/>
        <v/>
      </c>
      <c r="K2947" t="str">
        <f t="shared" si="110"/>
        <v/>
      </c>
    </row>
    <row r="2948" spans="1:11" x14ac:dyDescent="0.2">
      <c r="A2948" s="2">
        <v>29</v>
      </c>
      <c r="B2948" s="2" t="s">
        <v>31</v>
      </c>
      <c r="C2948" s="2">
        <v>-178.28</v>
      </c>
      <c r="D2948" s="2" t="s">
        <v>66</v>
      </c>
      <c r="E2948">
        <v>2017</v>
      </c>
      <c r="F2948" t="str">
        <f t="shared" si="111"/>
        <v>Loss</v>
      </c>
      <c r="H2948" t="str">
        <f t="shared" si="110"/>
        <v/>
      </c>
      <c r="I2948" t="str">
        <f t="shared" si="110"/>
        <v/>
      </c>
      <c r="J2948" t="str">
        <f t="shared" si="110"/>
        <v/>
      </c>
      <c r="K2948" t="str">
        <f t="shared" si="110"/>
        <v/>
      </c>
    </row>
    <row r="2949" spans="1:11" x14ac:dyDescent="0.2">
      <c r="A2949" s="2">
        <v>27</v>
      </c>
      <c r="B2949" s="2" t="s">
        <v>24</v>
      </c>
      <c r="C2949" s="2">
        <v>-69.73</v>
      </c>
      <c r="D2949" s="2" t="s">
        <v>38</v>
      </c>
      <c r="E2949">
        <v>2017</v>
      </c>
      <c r="F2949" t="str">
        <f t="shared" si="111"/>
        <v>Loss</v>
      </c>
      <c r="H2949" t="str">
        <f t="shared" si="110"/>
        <v/>
      </c>
      <c r="I2949" t="str">
        <f t="shared" si="110"/>
        <v/>
      </c>
      <c r="J2949" t="str">
        <f t="shared" si="110"/>
        <v/>
      </c>
      <c r="K2949" t="str">
        <f t="shared" si="110"/>
        <v/>
      </c>
    </row>
    <row r="2950" spans="1:11" x14ac:dyDescent="0.2">
      <c r="A2950" s="2">
        <v>43</v>
      </c>
      <c r="B2950" s="2" t="s">
        <v>31</v>
      </c>
      <c r="C2950" s="2">
        <v>524.21</v>
      </c>
      <c r="D2950" s="2" t="s">
        <v>38</v>
      </c>
      <c r="E2950">
        <v>2017</v>
      </c>
      <c r="F2950" t="str">
        <f t="shared" si="111"/>
        <v>Profit</v>
      </c>
      <c r="H2950" t="str">
        <f t="shared" si="110"/>
        <v/>
      </c>
      <c r="I2950" t="str">
        <f t="shared" si="110"/>
        <v/>
      </c>
      <c r="J2950" t="str">
        <f t="shared" si="110"/>
        <v/>
      </c>
      <c r="K2950" t="str">
        <f t="shared" si="110"/>
        <v/>
      </c>
    </row>
    <row r="2951" spans="1:11" x14ac:dyDescent="0.2">
      <c r="A2951" s="2">
        <v>31</v>
      </c>
      <c r="B2951" s="2" t="s">
        <v>24</v>
      </c>
      <c r="C2951" s="2">
        <v>27.13</v>
      </c>
      <c r="D2951" s="2" t="s">
        <v>38</v>
      </c>
      <c r="E2951">
        <v>2017</v>
      </c>
      <c r="F2951" t="str">
        <f t="shared" si="111"/>
        <v>Profit</v>
      </c>
      <c r="H2951" t="str">
        <f t="shared" si="110"/>
        <v/>
      </c>
      <c r="I2951" t="str">
        <f t="shared" si="110"/>
        <v/>
      </c>
      <c r="J2951" t="str">
        <f t="shared" si="110"/>
        <v/>
      </c>
      <c r="K2951" t="str">
        <f t="shared" si="110"/>
        <v/>
      </c>
    </row>
    <row r="2952" spans="1:11" x14ac:dyDescent="0.2">
      <c r="A2952" s="2">
        <v>50</v>
      </c>
      <c r="B2952" s="2" t="s">
        <v>31</v>
      </c>
      <c r="C2952" s="2">
        <v>835.05</v>
      </c>
      <c r="D2952" s="2" t="s">
        <v>38</v>
      </c>
      <c r="E2952">
        <v>2017</v>
      </c>
      <c r="F2952" t="str">
        <f t="shared" si="111"/>
        <v>Profit</v>
      </c>
      <c r="H2952" t="str">
        <f t="shared" si="110"/>
        <v/>
      </c>
      <c r="I2952" t="str">
        <f t="shared" si="110"/>
        <v/>
      </c>
      <c r="J2952" t="str">
        <f t="shared" si="110"/>
        <v/>
      </c>
      <c r="K2952" t="str">
        <f t="shared" si="110"/>
        <v/>
      </c>
    </row>
    <row r="2953" spans="1:11" x14ac:dyDescent="0.2">
      <c r="A2953" s="2">
        <v>23</v>
      </c>
      <c r="B2953" s="2" t="s">
        <v>24</v>
      </c>
      <c r="C2953" s="2">
        <v>-62.74</v>
      </c>
      <c r="D2953" s="2" t="s">
        <v>29</v>
      </c>
      <c r="E2953">
        <v>2017</v>
      </c>
      <c r="F2953" t="str">
        <f t="shared" si="111"/>
        <v>Loss</v>
      </c>
      <c r="H2953" t="str">
        <f t="shared" si="110"/>
        <v/>
      </c>
      <c r="I2953" t="str">
        <f t="shared" si="110"/>
        <v/>
      </c>
      <c r="J2953" t="str">
        <f t="shared" si="110"/>
        <v/>
      </c>
      <c r="K2953" t="str">
        <f t="shared" si="110"/>
        <v/>
      </c>
    </row>
    <row r="2954" spans="1:11" x14ac:dyDescent="0.2">
      <c r="A2954" s="2">
        <v>46</v>
      </c>
      <c r="B2954" s="2" t="s">
        <v>24</v>
      </c>
      <c r="C2954" s="2">
        <v>1988.18</v>
      </c>
      <c r="D2954" s="2" t="s">
        <v>29</v>
      </c>
      <c r="E2954">
        <v>2017</v>
      </c>
      <c r="F2954" t="str">
        <f t="shared" si="111"/>
        <v>Profit</v>
      </c>
      <c r="H2954" t="str">
        <f t="shared" si="110"/>
        <v/>
      </c>
      <c r="I2954" t="str">
        <f t="shared" si="110"/>
        <v/>
      </c>
      <c r="J2954" t="str">
        <f t="shared" si="110"/>
        <v/>
      </c>
      <c r="K2954" t="str">
        <f t="shared" si="110"/>
        <v/>
      </c>
    </row>
    <row r="2955" spans="1:11" x14ac:dyDescent="0.2">
      <c r="A2955" s="2">
        <v>24</v>
      </c>
      <c r="B2955" s="2" t="s">
        <v>24</v>
      </c>
      <c r="C2955" s="2">
        <v>434.39</v>
      </c>
      <c r="D2955" s="2" t="s">
        <v>29</v>
      </c>
      <c r="E2955">
        <v>2017</v>
      </c>
      <c r="F2955" t="str">
        <f t="shared" si="111"/>
        <v>Profit</v>
      </c>
      <c r="H2955" t="str">
        <f t="shared" si="110"/>
        <v/>
      </c>
      <c r="I2955" t="str">
        <f t="shared" si="110"/>
        <v/>
      </c>
      <c r="J2955" t="str">
        <f t="shared" si="110"/>
        <v/>
      </c>
      <c r="K2955" t="str">
        <f t="shared" si="110"/>
        <v/>
      </c>
    </row>
    <row r="2956" spans="1:11" x14ac:dyDescent="0.2">
      <c r="A2956" s="2">
        <v>22</v>
      </c>
      <c r="B2956" s="2" t="s">
        <v>24</v>
      </c>
      <c r="C2956" s="2">
        <v>-6.62</v>
      </c>
      <c r="D2956" s="2" t="s">
        <v>29</v>
      </c>
      <c r="E2956">
        <v>2017</v>
      </c>
      <c r="F2956" t="str">
        <f t="shared" si="111"/>
        <v>Loss</v>
      </c>
      <c r="H2956" t="str">
        <f t="shared" si="110"/>
        <v/>
      </c>
      <c r="I2956" t="str">
        <f t="shared" si="110"/>
        <v/>
      </c>
      <c r="J2956" t="str">
        <f t="shared" si="110"/>
        <v/>
      </c>
      <c r="K2956" t="str">
        <f t="shared" si="110"/>
        <v/>
      </c>
    </row>
    <row r="2957" spans="1:11" x14ac:dyDescent="0.2">
      <c r="A2957" s="2">
        <v>30</v>
      </c>
      <c r="B2957" s="2" t="s">
        <v>45</v>
      </c>
      <c r="C2957" s="2">
        <v>-950.16</v>
      </c>
      <c r="D2957" s="2" t="s">
        <v>29</v>
      </c>
      <c r="E2957">
        <v>2017</v>
      </c>
      <c r="F2957" t="str">
        <f t="shared" si="111"/>
        <v>Loss</v>
      </c>
      <c r="H2957" t="str">
        <f t="shared" si="110"/>
        <v/>
      </c>
      <c r="I2957" t="str">
        <f t="shared" si="110"/>
        <v/>
      </c>
      <c r="J2957" t="str">
        <f t="shared" si="110"/>
        <v/>
      </c>
      <c r="K2957" t="str">
        <f t="shared" si="110"/>
        <v/>
      </c>
    </row>
    <row r="2958" spans="1:11" x14ac:dyDescent="0.2">
      <c r="A2958" s="2">
        <v>43</v>
      </c>
      <c r="B2958" s="2" t="s">
        <v>24</v>
      </c>
      <c r="C2958" s="2">
        <v>7055.73</v>
      </c>
      <c r="D2958" s="2" t="s">
        <v>29</v>
      </c>
      <c r="E2958">
        <v>2017</v>
      </c>
      <c r="F2958" t="str">
        <f t="shared" si="111"/>
        <v>Profit</v>
      </c>
      <c r="H2958" t="str">
        <f t="shared" si="110"/>
        <v/>
      </c>
      <c r="I2958" t="str">
        <f t="shared" si="110"/>
        <v/>
      </c>
      <c r="J2958" t="str">
        <f t="shared" si="110"/>
        <v/>
      </c>
      <c r="K2958" t="str">
        <f t="shared" si="110"/>
        <v/>
      </c>
    </row>
    <row r="2959" spans="1:11" x14ac:dyDescent="0.2">
      <c r="A2959" s="2">
        <v>46</v>
      </c>
      <c r="B2959" s="2" t="s">
        <v>24</v>
      </c>
      <c r="C2959" s="2">
        <v>239</v>
      </c>
      <c r="D2959" s="2" t="s">
        <v>29</v>
      </c>
      <c r="E2959">
        <v>2017</v>
      </c>
      <c r="F2959" t="str">
        <f t="shared" si="111"/>
        <v>Profit</v>
      </c>
      <c r="H2959" t="str">
        <f t="shared" si="110"/>
        <v/>
      </c>
      <c r="I2959" t="str">
        <f t="shared" si="110"/>
        <v/>
      </c>
      <c r="J2959" t="str">
        <f t="shared" si="110"/>
        <v/>
      </c>
      <c r="K2959" t="str">
        <f t="shared" si="110"/>
        <v/>
      </c>
    </row>
    <row r="2960" spans="1:11" x14ac:dyDescent="0.2">
      <c r="A2960" s="2">
        <v>41</v>
      </c>
      <c r="B2960" s="2" t="s">
        <v>45</v>
      </c>
      <c r="C2960" s="2">
        <v>-587.83000000000004</v>
      </c>
      <c r="D2960" s="2" t="s">
        <v>29</v>
      </c>
      <c r="E2960">
        <v>2017</v>
      </c>
      <c r="F2960" t="str">
        <f t="shared" si="111"/>
        <v>Loss</v>
      </c>
      <c r="H2960" t="str">
        <f t="shared" si="110"/>
        <v/>
      </c>
      <c r="I2960" t="str">
        <f t="shared" si="110"/>
        <v/>
      </c>
      <c r="J2960" t="str">
        <f t="shared" si="110"/>
        <v/>
      </c>
      <c r="K2960" t="str">
        <f t="shared" si="110"/>
        <v/>
      </c>
    </row>
    <row r="2961" spans="1:11" x14ac:dyDescent="0.2">
      <c r="A2961" s="2">
        <v>1</v>
      </c>
      <c r="B2961" s="2" t="s">
        <v>24</v>
      </c>
      <c r="C2961" s="2">
        <v>-0.7</v>
      </c>
      <c r="D2961" s="2" t="s">
        <v>29</v>
      </c>
      <c r="E2961">
        <v>2017</v>
      </c>
      <c r="F2961" t="str">
        <f t="shared" si="111"/>
        <v>Loss</v>
      </c>
      <c r="H2961" t="str">
        <f t="shared" si="110"/>
        <v/>
      </c>
      <c r="I2961" t="str">
        <f t="shared" si="110"/>
        <v/>
      </c>
      <c r="J2961" t="str">
        <f t="shared" si="110"/>
        <v/>
      </c>
      <c r="K2961" t="str">
        <f t="shared" si="110"/>
        <v/>
      </c>
    </row>
    <row r="2962" spans="1:11" x14ac:dyDescent="0.2">
      <c r="A2962" s="2">
        <v>36</v>
      </c>
      <c r="B2962" s="2" t="s">
        <v>24</v>
      </c>
      <c r="C2962" s="2">
        <v>62.18</v>
      </c>
      <c r="D2962" s="2" t="s">
        <v>29</v>
      </c>
      <c r="E2962">
        <v>2017</v>
      </c>
      <c r="F2962" t="str">
        <f t="shared" si="111"/>
        <v>Profit</v>
      </c>
      <c r="H2962" t="str">
        <f t="shared" si="110"/>
        <v/>
      </c>
      <c r="I2962" t="str">
        <f t="shared" si="110"/>
        <v/>
      </c>
      <c r="J2962" t="str">
        <f t="shared" si="110"/>
        <v/>
      </c>
      <c r="K2962" t="str">
        <f t="shared" si="110"/>
        <v/>
      </c>
    </row>
    <row r="2963" spans="1:11" x14ac:dyDescent="0.2">
      <c r="A2963" s="2">
        <v>11</v>
      </c>
      <c r="B2963" s="2" t="s">
        <v>31</v>
      </c>
      <c r="C2963" s="2">
        <v>37.71</v>
      </c>
      <c r="D2963" s="2" t="s">
        <v>29</v>
      </c>
      <c r="E2963">
        <v>2017</v>
      </c>
      <c r="F2963" t="str">
        <f t="shared" si="111"/>
        <v>Profit</v>
      </c>
      <c r="H2963" t="str">
        <f t="shared" si="110"/>
        <v/>
      </c>
      <c r="I2963" t="str">
        <f t="shared" si="110"/>
        <v/>
      </c>
      <c r="J2963" t="str">
        <f t="shared" si="110"/>
        <v/>
      </c>
      <c r="K2963" t="str">
        <f t="shared" ref="H2963:K3026" si="112">IF($D2963=K$1,IF($B2963="Technology",IF($A2963&lt;11,$F2963,""),""),"")</f>
        <v/>
      </c>
    </row>
    <row r="2964" spans="1:11" x14ac:dyDescent="0.2">
      <c r="A2964" s="2">
        <v>4</v>
      </c>
      <c r="B2964" s="2" t="s">
        <v>24</v>
      </c>
      <c r="C2964" s="2">
        <v>-136.36000000000001</v>
      </c>
      <c r="D2964" s="2" t="s">
        <v>22</v>
      </c>
      <c r="E2964">
        <v>2017</v>
      </c>
      <c r="F2964" t="str">
        <f t="shared" si="111"/>
        <v>Loss</v>
      </c>
      <c r="H2964" t="str">
        <f t="shared" si="112"/>
        <v/>
      </c>
      <c r="I2964" t="str">
        <f t="shared" si="112"/>
        <v/>
      </c>
      <c r="J2964" t="str">
        <f t="shared" si="112"/>
        <v/>
      </c>
      <c r="K2964" t="str">
        <f t="shared" si="112"/>
        <v/>
      </c>
    </row>
    <row r="2965" spans="1:11" x14ac:dyDescent="0.2">
      <c r="A2965" s="2">
        <v>5</v>
      </c>
      <c r="B2965" s="2" t="s">
        <v>24</v>
      </c>
      <c r="C2965" s="2">
        <v>-8.9499999999999993</v>
      </c>
      <c r="D2965" s="2" t="s">
        <v>38</v>
      </c>
      <c r="E2965">
        <v>2017</v>
      </c>
      <c r="F2965" t="str">
        <f t="shared" si="111"/>
        <v>Loss</v>
      </c>
      <c r="H2965" t="str">
        <f t="shared" si="112"/>
        <v/>
      </c>
      <c r="I2965" t="str">
        <f t="shared" si="112"/>
        <v/>
      </c>
      <c r="J2965" t="str">
        <f t="shared" si="112"/>
        <v/>
      </c>
      <c r="K2965" t="str">
        <f t="shared" si="112"/>
        <v/>
      </c>
    </row>
    <row r="2966" spans="1:11" x14ac:dyDescent="0.2">
      <c r="A2966" s="2">
        <v>29</v>
      </c>
      <c r="B2966" s="2" t="s">
        <v>24</v>
      </c>
      <c r="C2966" s="2">
        <v>9.99</v>
      </c>
      <c r="D2966" s="2" t="s">
        <v>29</v>
      </c>
      <c r="E2966">
        <v>2017</v>
      </c>
      <c r="F2966" t="str">
        <f t="shared" si="111"/>
        <v>Profit</v>
      </c>
      <c r="H2966" t="str">
        <f t="shared" si="112"/>
        <v/>
      </c>
      <c r="I2966" t="str">
        <f t="shared" si="112"/>
        <v/>
      </c>
      <c r="J2966" t="str">
        <f t="shared" si="112"/>
        <v/>
      </c>
      <c r="K2966" t="str">
        <f t="shared" si="112"/>
        <v/>
      </c>
    </row>
    <row r="2967" spans="1:11" x14ac:dyDescent="0.2">
      <c r="A2967" s="2">
        <v>10</v>
      </c>
      <c r="B2967" s="2" t="s">
        <v>31</v>
      </c>
      <c r="C2967" s="2">
        <v>-50.72</v>
      </c>
      <c r="D2967" s="2" t="s">
        <v>66</v>
      </c>
      <c r="E2967">
        <v>2017</v>
      </c>
      <c r="F2967" t="str">
        <f t="shared" si="111"/>
        <v>Loss</v>
      </c>
      <c r="H2967" t="str">
        <f t="shared" si="112"/>
        <v/>
      </c>
      <c r="I2967" t="str">
        <f t="shared" si="112"/>
        <v/>
      </c>
      <c r="J2967" t="str">
        <f t="shared" si="112"/>
        <v/>
      </c>
      <c r="K2967" t="str">
        <f t="shared" si="112"/>
        <v>Loss</v>
      </c>
    </row>
    <row r="2968" spans="1:11" x14ac:dyDescent="0.2">
      <c r="A2968" s="2">
        <v>19</v>
      </c>
      <c r="B2968" s="2" t="s">
        <v>24</v>
      </c>
      <c r="C2968" s="2">
        <v>-38.35</v>
      </c>
      <c r="D2968" s="2" t="s">
        <v>66</v>
      </c>
      <c r="E2968">
        <v>2017</v>
      </c>
      <c r="F2968" t="str">
        <f t="shared" si="111"/>
        <v>Loss</v>
      </c>
      <c r="H2968" t="str">
        <f t="shared" si="112"/>
        <v/>
      </c>
      <c r="I2968" t="str">
        <f t="shared" si="112"/>
        <v/>
      </c>
      <c r="J2968" t="str">
        <f t="shared" si="112"/>
        <v/>
      </c>
      <c r="K2968" t="str">
        <f t="shared" si="112"/>
        <v/>
      </c>
    </row>
    <row r="2969" spans="1:11" x14ac:dyDescent="0.2">
      <c r="A2969" s="2">
        <v>20</v>
      </c>
      <c r="B2969" s="2" t="s">
        <v>31</v>
      </c>
      <c r="C2969" s="2">
        <v>89.24</v>
      </c>
      <c r="D2969" s="2" t="s">
        <v>66</v>
      </c>
      <c r="E2969">
        <v>2017</v>
      </c>
      <c r="F2969" t="str">
        <f t="shared" si="111"/>
        <v>Profit</v>
      </c>
      <c r="H2969" t="str">
        <f t="shared" si="112"/>
        <v/>
      </c>
      <c r="I2969" t="str">
        <f t="shared" si="112"/>
        <v/>
      </c>
      <c r="J2969" t="str">
        <f t="shared" si="112"/>
        <v/>
      </c>
      <c r="K2969" t="str">
        <f t="shared" si="112"/>
        <v/>
      </c>
    </row>
    <row r="2970" spans="1:11" x14ac:dyDescent="0.2">
      <c r="A2970" s="2">
        <v>13</v>
      </c>
      <c r="B2970" s="2" t="s">
        <v>24</v>
      </c>
      <c r="C2970" s="2">
        <v>87.65</v>
      </c>
      <c r="D2970" s="2" t="s">
        <v>29</v>
      </c>
      <c r="E2970">
        <v>2017</v>
      </c>
      <c r="F2970" t="str">
        <f t="shared" si="111"/>
        <v>Profit</v>
      </c>
      <c r="H2970" t="str">
        <f t="shared" si="112"/>
        <v/>
      </c>
      <c r="I2970" t="str">
        <f t="shared" si="112"/>
        <v/>
      </c>
      <c r="J2970" t="str">
        <f t="shared" si="112"/>
        <v/>
      </c>
      <c r="K2970" t="str">
        <f t="shared" si="112"/>
        <v/>
      </c>
    </row>
    <row r="2971" spans="1:11" x14ac:dyDescent="0.2">
      <c r="A2971" s="2">
        <v>42</v>
      </c>
      <c r="B2971" s="2" t="s">
        <v>24</v>
      </c>
      <c r="C2971" s="2">
        <v>51.71</v>
      </c>
      <c r="D2971" s="2" t="s">
        <v>22</v>
      </c>
      <c r="E2971">
        <v>2017</v>
      </c>
      <c r="F2971" t="str">
        <f t="shared" si="111"/>
        <v>Profit</v>
      </c>
      <c r="H2971" t="str">
        <f t="shared" si="112"/>
        <v/>
      </c>
      <c r="I2971" t="str">
        <f t="shared" si="112"/>
        <v/>
      </c>
      <c r="J2971" t="str">
        <f t="shared" si="112"/>
        <v/>
      </c>
      <c r="K2971" t="str">
        <f t="shared" si="112"/>
        <v/>
      </c>
    </row>
    <row r="2972" spans="1:11" x14ac:dyDescent="0.2">
      <c r="A2972" s="2">
        <v>10</v>
      </c>
      <c r="B2972" s="2" t="s">
        <v>24</v>
      </c>
      <c r="C2972" s="2">
        <v>-15.09</v>
      </c>
      <c r="D2972" s="2" t="s">
        <v>22</v>
      </c>
      <c r="E2972">
        <v>2017</v>
      </c>
      <c r="F2972" t="str">
        <f t="shared" si="111"/>
        <v>Loss</v>
      </c>
      <c r="H2972" t="str">
        <f t="shared" si="112"/>
        <v/>
      </c>
      <c r="I2972" t="str">
        <f t="shared" si="112"/>
        <v/>
      </c>
      <c r="J2972" t="str">
        <f t="shared" si="112"/>
        <v/>
      </c>
      <c r="K2972" t="str">
        <f t="shared" si="112"/>
        <v/>
      </c>
    </row>
    <row r="2973" spans="1:11" x14ac:dyDescent="0.2">
      <c r="A2973" s="2">
        <v>32</v>
      </c>
      <c r="B2973" s="2" t="s">
        <v>31</v>
      </c>
      <c r="C2973" s="2">
        <v>841.55</v>
      </c>
      <c r="D2973" s="2" t="s">
        <v>22</v>
      </c>
      <c r="E2973">
        <v>2017</v>
      </c>
      <c r="F2973" t="str">
        <f t="shared" si="111"/>
        <v>Profit</v>
      </c>
      <c r="H2973" t="str">
        <f t="shared" si="112"/>
        <v/>
      </c>
      <c r="I2973" t="str">
        <f t="shared" si="112"/>
        <v/>
      </c>
      <c r="J2973" t="str">
        <f t="shared" si="112"/>
        <v/>
      </c>
      <c r="K2973" t="str">
        <f t="shared" si="112"/>
        <v/>
      </c>
    </row>
    <row r="2974" spans="1:11" x14ac:dyDescent="0.2">
      <c r="A2974" s="2">
        <v>37</v>
      </c>
      <c r="B2974" s="2" t="s">
        <v>24</v>
      </c>
      <c r="C2974" s="2">
        <v>-88.03</v>
      </c>
      <c r="D2974" s="2" t="s">
        <v>38</v>
      </c>
      <c r="E2974">
        <v>2017</v>
      </c>
      <c r="F2974" t="str">
        <f t="shared" si="111"/>
        <v>Loss</v>
      </c>
      <c r="H2974" t="str">
        <f t="shared" si="112"/>
        <v/>
      </c>
      <c r="I2974" t="str">
        <f t="shared" si="112"/>
        <v/>
      </c>
      <c r="J2974" t="str">
        <f t="shared" si="112"/>
        <v/>
      </c>
      <c r="K2974" t="str">
        <f t="shared" si="112"/>
        <v/>
      </c>
    </row>
    <row r="2975" spans="1:11" x14ac:dyDescent="0.2">
      <c r="A2975" s="2">
        <v>44</v>
      </c>
      <c r="B2975" s="2" t="s">
        <v>24</v>
      </c>
      <c r="C2975" s="2">
        <v>-140.97</v>
      </c>
      <c r="D2975" s="2" t="s">
        <v>29</v>
      </c>
      <c r="E2975">
        <v>2017</v>
      </c>
      <c r="F2975" t="str">
        <f t="shared" si="111"/>
        <v>Loss</v>
      </c>
      <c r="H2975" t="str">
        <f t="shared" si="112"/>
        <v/>
      </c>
      <c r="I2975" t="str">
        <f t="shared" si="112"/>
        <v/>
      </c>
      <c r="J2975" t="str">
        <f t="shared" si="112"/>
        <v/>
      </c>
      <c r="K2975" t="str">
        <f t="shared" si="112"/>
        <v/>
      </c>
    </row>
    <row r="2976" spans="1:11" x14ac:dyDescent="0.2">
      <c r="A2976" s="2">
        <v>48</v>
      </c>
      <c r="B2976" s="2" t="s">
        <v>24</v>
      </c>
      <c r="C2976" s="2">
        <v>209.98</v>
      </c>
      <c r="D2976" s="2" t="s">
        <v>29</v>
      </c>
      <c r="E2976">
        <v>2017</v>
      </c>
      <c r="F2976" t="str">
        <f t="shared" si="111"/>
        <v>Profit</v>
      </c>
      <c r="H2976" t="str">
        <f t="shared" si="112"/>
        <v/>
      </c>
      <c r="I2976" t="str">
        <f t="shared" si="112"/>
        <v/>
      </c>
      <c r="J2976" t="str">
        <f t="shared" si="112"/>
        <v/>
      </c>
      <c r="K2976" t="str">
        <f t="shared" si="112"/>
        <v/>
      </c>
    </row>
    <row r="2977" spans="1:11" x14ac:dyDescent="0.2">
      <c r="A2977" s="2">
        <v>1</v>
      </c>
      <c r="B2977" s="2" t="s">
        <v>31</v>
      </c>
      <c r="C2977" s="2">
        <v>-69.05</v>
      </c>
      <c r="D2977" s="2" t="s">
        <v>38</v>
      </c>
      <c r="E2977">
        <v>2017</v>
      </c>
      <c r="F2977" t="str">
        <f t="shared" si="111"/>
        <v>Loss</v>
      </c>
      <c r="H2977" t="str">
        <f t="shared" si="112"/>
        <v/>
      </c>
      <c r="I2977" t="str">
        <f t="shared" si="112"/>
        <v/>
      </c>
      <c r="J2977" t="str">
        <f t="shared" si="112"/>
        <v>Loss</v>
      </c>
      <c r="K2977" t="str">
        <f t="shared" si="112"/>
        <v/>
      </c>
    </row>
    <row r="2978" spans="1:11" x14ac:dyDescent="0.2">
      <c r="A2978" s="2">
        <v>18</v>
      </c>
      <c r="B2978" s="2" t="s">
        <v>45</v>
      </c>
      <c r="C2978" s="2">
        <v>-38.81</v>
      </c>
      <c r="D2978" s="2" t="s">
        <v>38</v>
      </c>
      <c r="E2978">
        <v>2017</v>
      </c>
      <c r="F2978" t="str">
        <f t="shared" si="111"/>
        <v>Loss</v>
      </c>
      <c r="H2978" t="str">
        <f t="shared" si="112"/>
        <v/>
      </c>
      <c r="I2978" t="str">
        <f t="shared" si="112"/>
        <v/>
      </c>
      <c r="J2978" t="str">
        <f t="shared" si="112"/>
        <v/>
      </c>
      <c r="K2978" t="str">
        <f t="shared" si="112"/>
        <v/>
      </c>
    </row>
    <row r="2979" spans="1:11" x14ac:dyDescent="0.2">
      <c r="A2979" s="2">
        <v>9</v>
      </c>
      <c r="B2979" s="2" t="s">
        <v>24</v>
      </c>
      <c r="C2979" s="2">
        <v>-38.08</v>
      </c>
      <c r="D2979" s="2" t="s">
        <v>22</v>
      </c>
      <c r="E2979">
        <v>2017</v>
      </c>
      <c r="F2979" t="str">
        <f t="shared" si="111"/>
        <v>Loss</v>
      </c>
      <c r="H2979" t="str">
        <f t="shared" si="112"/>
        <v/>
      </c>
      <c r="I2979" t="str">
        <f t="shared" si="112"/>
        <v/>
      </c>
      <c r="J2979" t="str">
        <f t="shared" si="112"/>
        <v/>
      </c>
      <c r="K2979" t="str">
        <f t="shared" si="112"/>
        <v/>
      </c>
    </row>
    <row r="2980" spans="1:11" x14ac:dyDescent="0.2">
      <c r="A2980" s="2">
        <v>27</v>
      </c>
      <c r="B2980" s="2" t="s">
        <v>24</v>
      </c>
      <c r="C2980" s="2">
        <v>-128.22</v>
      </c>
      <c r="D2980" s="2" t="s">
        <v>38</v>
      </c>
      <c r="E2980">
        <v>2017</v>
      </c>
      <c r="F2980" t="str">
        <f t="shared" si="111"/>
        <v>Loss</v>
      </c>
      <c r="H2980" t="str">
        <f t="shared" si="112"/>
        <v/>
      </c>
      <c r="I2980" t="str">
        <f t="shared" si="112"/>
        <v/>
      </c>
      <c r="J2980" t="str">
        <f t="shared" si="112"/>
        <v/>
      </c>
      <c r="K2980" t="str">
        <f t="shared" si="112"/>
        <v/>
      </c>
    </row>
    <row r="2981" spans="1:11" x14ac:dyDescent="0.2">
      <c r="A2981" s="2">
        <v>25</v>
      </c>
      <c r="B2981" s="2" t="s">
        <v>31</v>
      </c>
      <c r="C2981" s="2">
        <v>190.61</v>
      </c>
      <c r="D2981" s="2" t="s">
        <v>29</v>
      </c>
      <c r="E2981">
        <v>2017</v>
      </c>
      <c r="F2981" t="str">
        <f t="shared" si="111"/>
        <v>Profit</v>
      </c>
      <c r="H2981" t="str">
        <f t="shared" si="112"/>
        <v/>
      </c>
      <c r="I2981" t="str">
        <f t="shared" si="112"/>
        <v/>
      </c>
      <c r="J2981" t="str">
        <f t="shared" si="112"/>
        <v/>
      </c>
      <c r="K2981" t="str">
        <f t="shared" si="112"/>
        <v/>
      </c>
    </row>
    <row r="2982" spans="1:11" x14ac:dyDescent="0.2">
      <c r="A2982" s="2">
        <v>11</v>
      </c>
      <c r="B2982" s="2" t="s">
        <v>24</v>
      </c>
      <c r="C2982" s="2">
        <v>10.98</v>
      </c>
      <c r="D2982" s="2" t="s">
        <v>66</v>
      </c>
      <c r="E2982">
        <v>2017</v>
      </c>
      <c r="F2982" t="str">
        <f t="shared" si="111"/>
        <v>Profit</v>
      </c>
      <c r="H2982" t="str">
        <f t="shared" si="112"/>
        <v/>
      </c>
      <c r="I2982" t="str">
        <f t="shared" si="112"/>
        <v/>
      </c>
      <c r="J2982" t="str">
        <f t="shared" si="112"/>
        <v/>
      </c>
      <c r="K2982" t="str">
        <f t="shared" si="112"/>
        <v/>
      </c>
    </row>
    <row r="2983" spans="1:11" x14ac:dyDescent="0.2">
      <c r="A2983" s="2">
        <v>40</v>
      </c>
      <c r="B2983" s="2" t="s">
        <v>31</v>
      </c>
      <c r="C2983" s="2">
        <v>239.43</v>
      </c>
      <c r="D2983" s="2" t="s">
        <v>38</v>
      </c>
      <c r="E2983">
        <v>2017</v>
      </c>
      <c r="F2983" t="str">
        <f t="shared" si="111"/>
        <v>Profit</v>
      </c>
      <c r="H2983" t="str">
        <f t="shared" si="112"/>
        <v/>
      </c>
      <c r="I2983" t="str">
        <f t="shared" si="112"/>
        <v/>
      </c>
      <c r="J2983" t="str">
        <f t="shared" si="112"/>
        <v/>
      </c>
      <c r="K2983" t="str">
        <f t="shared" si="112"/>
        <v/>
      </c>
    </row>
    <row r="2984" spans="1:11" x14ac:dyDescent="0.2">
      <c r="A2984" s="2">
        <v>5</v>
      </c>
      <c r="B2984" s="2" t="s">
        <v>24</v>
      </c>
      <c r="C2984" s="2">
        <v>4.9000000000000004</v>
      </c>
      <c r="D2984" s="2" t="s">
        <v>38</v>
      </c>
      <c r="E2984">
        <v>2017</v>
      </c>
      <c r="F2984" t="str">
        <f t="shared" si="111"/>
        <v>Profit</v>
      </c>
      <c r="H2984" t="str">
        <f t="shared" si="112"/>
        <v/>
      </c>
      <c r="I2984" t="str">
        <f t="shared" si="112"/>
        <v/>
      </c>
      <c r="J2984" t="str">
        <f t="shared" si="112"/>
        <v/>
      </c>
      <c r="K2984" t="str">
        <f t="shared" si="112"/>
        <v/>
      </c>
    </row>
    <row r="2985" spans="1:11" x14ac:dyDescent="0.2">
      <c r="A2985" s="2">
        <v>47</v>
      </c>
      <c r="B2985" s="2" t="s">
        <v>31</v>
      </c>
      <c r="C2985" s="2">
        <v>536.87</v>
      </c>
      <c r="D2985" s="2" t="s">
        <v>38</v>
      </c>
      <c r="E2985">
        <v>2017</v>
      </c>
      <c r="F2985" t="str">
        <f t="shared" si="111"/>
        <v>Profit</v>
      </c>
      <c r="H2985" t="str">
        <f t="shared" si="112"/>
        <v/>
      </c>
      <c r="I2985" t="str">
        <f t="shared" si="112"/>
        <v/>
      </c>
      <c r="J2985" t="str">
        <f t="shared" si="112"/>
        <v/>
      </c>
      <c r="K2985" t="str">
        <f t="shared" si="112"/>
        <v/>
      </c>
    </row>
    <row r="2986" spans="1:11" x14ac:dyDescent="0.2">
      <c r="A2986" s="2">
        <v>21</v>
      </c>
      <c r="B2986" s="2" t="s">
        <v>31</v>
      </c>
      <c r="C2986" s="2">
        <v>61.27</v>
      </c>
      <c r="D2986" s="2" t="s">
        <v>22</v>
      </c>
      <c r="E2986">
        <v>2017</v>
      </c>
      <c r="F2986" t="str">
        <f t="shared" si="111"/>
        <v>Profit</v>
      </c>
      <c r="H2986" t="str">
        <f t="shared" si="112"/>
        <v/>
      </c>
      <c r="I2986" t="str">
        <f t="shared" si="112"/>
        <v/>
      </c>
      <c r="J2986" t="str">
        <f t="shared" si="112"/>
        <v/>
      </c>
      <c r="K2986" t="str">
        <f t="shared" si="112"/>
        <v/>
      </c>
    </row>
    <row r="2987" spans="1:11" x14ac:dyDescent="0.2">
      <c r="A2987" s="2">
        <v>3</v>
      </c>
      <c r="B2987" s="2" t="s">
        <v>31</v>
      </c>
      <c r="C2987" s="2">
        <v>-65.569999999999993</v>
      </c>
      <c r="D2987" s="2" t="s">
        <v>66</v>
      </c>
      <c r="E2987">
        <v>2017</v>
      </c>
      <c r="F2987" t="str">
        <f t="shared" si="111"/>
        <v>Loss</v>
      </c>
      <c r="H2987" t="str">
        <f t="shared" si="112"/>
        <v/>
      </c>
      <c r="I2987" t="str">
        <f t="shared" si="112"/>
        <v/>
      </c>
      <c r="J2987" t="str">
        <f t="shared" si="112"/>
        <v/>
      </c>
      <c r="K2987" t="str">
        <f t="shared" si="112"/>
        <v>Loss</v>
      </c>
    </row>
    <row r="2988" spans="1:11" x14ac:dyDescent="0.2">
      <c r="A2988" s="2">
        <v>25</v>
      </c>
      <c r="B2988" s="2" t="s">
        <v>24</v>
      </c>
      <c r="C2988" s="2">
        <v>225.25</v>
      </c>
      <c r="D2988" s="2" t="s">
        <v>38</v>
      </c>
      <c r="E2988">
        <v>2017</v>
      </c>
      <c r="F2988" t="str">
        <f t="shared" si="111"/>
        <v>Profit</v>
      </c>
      <c r="H2988" t="str">
        <f t="shared" si="112"/>
        <v/>
      </c>
      <c r="I2988" t="str">
        <f t="shared" si="112"/>
        <v/>
      </c>
      <c r="J2988" t="str">
        <f t="shared" si="112"/>
        <v/>
      </c>
      <c r="K2988" t="str">
        <f t="shared" si="112"/>
        <v/>
      </c>
    </row>
    <row r="2989" spans="1:11" x14ac:dyDescent="0.2">
      <c r="A2989" s="2">
        <v>50</v>
      </c>
      <c r="B2989" s="2" t="s">
        <v>24</v>
      </c>
      <c r="C2989" s="2">
        <v>29.61</v>
      </c>
      <c r="D2989" s="2" t="s">
        <v>29</v>
      </c>
      <c r="E2989">
        <v>2017</v>
      </c>
      <c r="F2989" t="str">
        <f t="shared" si="111"/>
        <v>Profit</v>
      </c>
      <c r="H2989" t="str">
        <f t="shared" si="112"/>
        <v/>
      </c>
      <c r="I2989" t="str">
        <f t="shared" si="112"/>
        <v/>
      </c>
      <c r="J2989" t="str">
        <f t="shared" si="112"/>
        <v/>
      </c>
      <c r="K2989" t="str">
        <f t="shared" si="112"/>
        <v/>
      </c>
    </row>
    <row r="2990" spans="1:11" x14ac:dyDescent="0.2">
      <c r="A2990" s="2">
        <v>4</v>
      </c>
      <c r="B2990" s="2" t="s">
        <v>24</v>
      </c>
      <c r="C2990" s="2">
        <v>-11.18</v>
      </c>
      <c r="D2990" s="2" t="s">
        <v>29</v>
      </c>
      <c r="E2990">
        <v>2017</v>
      </c>
      <c r="F2990" t="str">
        <f t="shared" si="111"/>
        <v>Loss</v>
      </c>
      <c r="H2990" t="str">
        <f t="shared" si="112"/>
        <v/>
      </c>
      <c r="I2990" t="str">
        <f t="shared" si="112"/>
        <v/>
      </c>
      <c r="J2990" t="str">
        <f t="shared" si="112"/>
        <v/>
      </c>
      <c r="K2990" t="str">
        <f t="shared" si="112"/>
        <v/>
      </c>
    </row>
    <row r="2991" spans="1:11" x14ac:dyDescent="0.2">
      <c r="A2991" s="2">
        <v>9</v>
      </c>
      <c r="B2991" s="2" t="s">
        <v>45</v>
      </c>
      <c r="C2991" s="2">
        <v>6.82</v>
      </c>
      <c r="D2991" s="2" t="s">
        <v>29</v>
      </c>
      <c r="E2991">
        <v>2017</v>
      </c>
      <c r="F2991" t="str">
        <f t="shared" si="111"/>
        <v>Profit</v>
      </c>
      <c r="H2991" t="str">
        <f t="shared" si="112"/>
        <v/>
      </c>
      <c r="I2991" t="str">
        <f t="shared" si="112"/>
        <v/>
      </c>
      <c r="J2991" t="str">
        <f t="shared" si="112"/>
        <v/>
      </c>
      <c r="K2991" t="str">
        <f t="shared" si="112"/>
        <v/>
      </c>
    </row>
    <row r="2992" spans="1:11" x14ac:dyDescent="0.2">
      <c r="A2992" s="2">
        <v>37</v>
      </c>
      <c r="B2992" s="2" t="s">
        <v>31</v>
      </c>
      <c r="C2992" s="2">
        <v>585.73</v>
      </c>
      <c r="D2992" s="2" t="s">
        <v>29</v>
      </c>
      <c r="E2992">
        <v>2017</v>
      </c>
      <c r="F2992" t="str">
        <f t="shared" si="111"/>
        <v>Profit</v>
      </c>
      <c r="H2992" t="str">
        <f t="shared" si="112"/>
        <v/>
      </c>
      <c r="I2992" t="str">
        <f t="shared" si="112"/>
        <v/>
      </c>
      <c r="J2992" t="str">
        <f t="shared" si="112"/>
        <v/>
      </c>
      <c r="K2992" t="str">
        <f t="shared" si="112"/>
        <v/>
      </c>
    </row>
    <row r="2993" spans="1:11" x14ac:dyDescent="0.2">
      <c r="A2993" s="2">
        <v>7</v>
      </c>
      <c r="B2993" s="2" t="s">
        <v>45</v>
      </c>
      <c r="C2993" s="2">
        <v>-298.04000000000002</v>
      </c>
      <c r="D2993" s="2" t="s">
        <v>29</v>
      </c>
      <c r="E2993">
        <v>2017</v>
      </c>
      <c r="F2993" t="str">
        <f t="shared" si="111"/>
        <v>Loss</v>
      </c>
      <c r="H2993" t="str">
        <f t="shared" si="112"/>
        <v/>
      </c>
      <c r="I2993" t="str">
        <f t="shared" si="112"/>
        <v/>
      </c>
      <c r="J2993" t="str">
        <f t="shared" si="112"/>
        <v/>
      </c>
      <c r="K2993" t="str">
        <f t="shared" si="112"/>
        <v/>
      </c>
    </row>
    <row r="2994" spans="1:11" x14ac:dyDescent="0.2">
      <c r="A2994" s="2">
        <v>14</v>
      </c>
      <c r="B2994" s="2" t="s">
        <v>45</v>
      </c>
      <c r="C2994" s="2">
        <v>104.15</v>
      </c>
      <c r="D2994" s="2" t="s">
        <v>38</v>
      </c>
      <c r="E2994">
        <v>2017</v>
      </c>
      <c r="F2994" t="str">
        <f t="shared" si="111"/>
        <v>Profit</v>
      </c>
      <c r="H2994" t="str">
        <f t="shared" si="112"/>
        <v/>
      </c>
      <c r="I2994" t="str">
        <f t="shared" si="112"/>
        <v/>
      </c>
      <c r="J2994" t="str">
        <f t="shared" si="112"/>
        <v/>
      </c>
      <c r="K2994" t="str">
        <f t="shared" si="112"/>
        <v/>
      </c>
    </row>
    <row r="2995" spans="1:11" x14ac:dyDescent="0.2">
      <c r="A2995" s="2">
        <v>35</v>
      </c>
      <c r="B2995" s="2" t="s">
        <v>24</v>
      </c>
      <c r="C2995" s="2">
        <v>-2.52</v>
      </c>
      <c r="D2995" s="2" t="s">
        <v>29</v>
      </c>
      <c r="E2995">
        <v>2017</v>
      </c>
      <c r="F2995" t="str">
        <f t="shared" si="111"/>
        <v>Loss</v>
      </c>
      <c r="H2995" t="str">
        <f t="shared" si="112"/>
        <v/>
      </c>
      <c r="I2995" t="str">
        <f t="shared" si="112"/>
        <v/>
      </c>
      <c r="J2995" t="str">
        <f t="shared" si="112"/>
        <v/>
      </c>
      <c r="K2995" t="str">
        <f t="shared" si="112"/>
        <v/>
      </c>
    </row>
    <row r="2996" spans="1:11" x14ac:dyDescent="0.2">
      <c r="A2996" s="2">
        <v>7</v>
      </c>
      <c r="B2996" s="2" t="s">
        <v>45</v>
      </c>
      <c r="C2996" s="2">
        <v>-204.16</v>
      </c>
      <c r="D2996" s="2" t="s">
        <v>29</v>
      </c>
      <c r="E2996">
        <v>2017</v>
      </c>
      <c r="F2996" t="str">
        <f t="shared" si="111"/>
        <v>Loss</v>
      </c>
      <c r="H2996" t="str">
        <f t="shared" si="112"/>
        <v/>
      </c>
      <c r="I2996" t="str">
        <f t="shared" si="112"/>
        <v/>
      </c>
      <c r="J2996" t="str">
        <f t="shared" si="112"/>
        <v/>
      </c>
      <c r="K2996" t="str">
        <f t="shared" si="112"/>
        <v/>
      </c>
    </row>
    <row r="2997" spans="1:11" x14ac:dyDescent="0.2">
      <c r="A2997" s="2">
        <v>41</v>
      </c>
      <c r="B2997" s="2" t="s">
        <v>31</v>
      </c>
      <c r="C2997" s="2">
        <v>661.31</v>
      </c>
      <c r="D2997" s="2" t="s">
        <v>38</v>
      </c>
      <c r="E2997">
        <v>2017</v>
      </c>
      <c r="F2997" t="str">
        <f t="shared" si="111"/>
        <v>Profit</v>
      </c>
      <c r="H2997" t="str">
        <f t="shared" si="112"/>
        <v/>
      </c>
      <c r="I2997" t="str">
        <f t="shared" si="112"/>
        <v/>
      </c>
      <c r="J2997" t="str">
        <f t="shared" si="112"/>
        <v/>
      </c>
      <c r="K2997" t="str">
        <f t="shared" si="112"/>
        <v/>
      </c>
    </row>
    <row r="2998" spans="1:11" x14ac:dyDescent="0.2">
      <c r="A2998" s="2">
        <v>10</v>
      </c>
      <c r="B2998" s="2" t="s">
        <v>45</v>
      </c>
      <c r="C2998" s="2">
        <v>-23.45</v>
      </c>
      <c r="D2998" s="2" t="s">
        <v>22</v>
      </c>
      <c r="E2998">
        <v>2017</v>
      </c>
      <c r="F2998" t="str">
        <f t="shared" si="111"/>
        <v>Loss</v>
      </c>
      <c r="H2998" t="str">
        <f t="shared" si="112"/>
        <v/>
      </c>
      <c r="I2998" t="str">
        <f t="shared" si="112"/>
        <v/>
      </c>
      <c r="J2998" t="str">
        <f t="shared" si="112"/>
        <v/>
      </c>
      <c r="K2998" t="str">
        <f t="shared" si="112"/>
        <v/>
      </c>
    </row>
    <row r="2999" spans="1:11" x14ac:dyDescent="0.2">
      <c r="A2999" s="2">
        <v>45</v>
      </c>
      <c r="B2999" s="2" t="s">
        <v>31</v>
      </c>
      <c r="C2999" s="2">
        <v>707.06</v>
      </c>
      <c r="D2999" s="2" t="s">
        <v>22</v>
      </c>
      <c r="E2999">
        <v>2017</v>
      </c>
      <c r="F2999" t="str">
        <f t="shared" si="111"/>
        <v>Profit</v>
      </c>
      <c r="H2999" t="str">
        <f t="shared" si="112"/>
        <v/>
      </c>
      <c r="I2999" t="str">
        <f t="shared" si="112"/>
        <v/>
      </c>
      <c r="J2999" t="str">
        <f t="shared" si="112"/>
        <v/>
      </c>
      <c r="K2999" t="str">
        <f t="shared" si="112"/>
        <v/>
      </c>
    </row>
    <row r="3000" spans="1:11" x14ac:dyDescent="0.2">
      <c r="A3000" s="2">
        <v>11</v>
      </c>
      <c r="B3000" s="2" t="s">
        <v>24</v>
      </c>
      <c r="C3000" s="2">
        <v>-304.81</v>
      </c>
      <c r="D3000" s="2" t="s">
        <v>38</v>
      </c>
      <c r="E3000">
        <v>2017</v>
      </c>
      <c r="F3000" t="str">
        <f t="shared" si="111"/>
        <v>Loss</v>
      </c>
      <c r="H3000" t="str">
        <f t="shared" si="112"/>
        <v/>
      </c>
      <c r="I3000" t="str">
        <f t="shared" si="112"/>
        <v/>
      </c>
      <c r="J3000" t="str">
        <f t="shared" si="112"/>
        <v/>
      </c>
      <c r="K3000" t="str">
        <f t="shared" si="112"/>
        <v/>
      </c>
    </row>
    <row r="3001" spans="1:11" x14ac:dyDescent="0.2">
      <c r="A3001" s="2">
        <v>20</v>
      </c>
      <c r="B3001" s="2" t="s">
        <v>24</v>
      </c>
      <c r="C3001" s="2">
        <v>-87.55</v>
      </c>
      <c r="D3001" s="2" t="s">
        <v>29</v>
      </c>
      <c r="E3001">
        <v>2017</v>
      </c>
      <c r="F3001" t="str">
        <f t="shared" si="111"/>
        <v>Loss</v>
      </c>
      <c r="H3001" t="str">
        <f t="shared" si="112"/>
        <v/>
      </c>
      <c r="I3001" t="str">
        <f t="shared" si="112"/>
        <v/>
      </c>
      <c r="J3001" t="str">
        <f t="shared" si="112"/>
        <v/>
      </c>
      <c r="K3001" t="str">
        <f t="shared" si="112"/>
        <v/>
      </c>
    </row>
    <row r="3002" spans="1:11" x14ac:dyDescent="0.2">
      <c r="A3002" s="2">
        <v>4</v>
      </c>
      <c r="B3002" s="2" t="s">
        <v>31</v>
      </c>
      <c r="C3002" s="2">
        <v>-316.44</v>
      </c>
      <c r="D3002" s="2" t="s">
        <v>29</v>
      </c>
      <c r="E3002">
        <v>2017</v>
      </c>
      <c r="F3002" t="str">
        <f t="shared" si="111"/>
        <v>Loss</v>
      </c>
      <c r="H3002" t="str">
        <f t="shared" si="112"/>
        <v/>
      </c>
      <c r="I3002" t="str">
        <f t="shared" si="112"/>
        <v>Loss</v>
      </c>
      <c r="J3002" t="str">
        <f t="shared" si="112"/>
        <v/>
      </c>
      <c r="K3002" t="str">
        <f t="shared" si="112"/>
        <v/>
      </c>
    </row>
    <row r="3003" spans="1:11" x14ac:dyDescent="0.2">
      <c r="A3003" s="2">
        <v>50</v>
      </c>
      <c r="B3003" s="2" t="s">
        <v>24</v>
      </c>
      <c r="C3003" s="2">
        <v>-127.11</v>
      </c>
      <c r="D3003" s="2" t="s">
        <v>29</v>
      </c>
      <c r="E3003">
        <v>2017</v>
      </c>
      <c r="F3003" t="str">
        <f t="shared" si="111"/>
        <v>Loss</v>
      </c>
      <c r="H3003" t="str">
        <f t="shared" si="112"/>
        <v/>
      </c>
      <c r="I3003" t="str">
        <f t="shared" si="112"/>
        <v/>
      </c>
      <c r="J3003" t="str">
        <f t="shared" si="112"/>
        <v/>
      </c>
      <c r="K3003" t="str">
        <f t="shared" si="112"/>
        <v/>
      </c>
    </row>
    <row r="3004" spans="1:11" x14ac:dyDescent="0.2">
      <c r="A3004" s="2">
        <v>7</v>
      </c>
      <c r="B3004" s="2" t="s">
        <v>45</v>
      </c>
      <c r="C3004" s="2">
        <v>85.72</v>
      </c>
      <c r="D3004" s="2" t="s">
        <v>22</v>
      </c>
      <c r="E3004">
        <v>2017</v>
      </c>
      <c r="F3004" t="str">
        <f t="shared" si="111"/>
        <v>Profit</v>
      </c>
      <c r="H3004" t="str">
        <f t="shared" si="112"/>
        <v/>
      </c>
      <c r="I3004" t="str">
        <f t="shared" si="112"/>
        <v/>
      </c>
      <c r="J3004" t="str">
        <f t="shared" si="112"/>
        <v/>
      </c>
      <c r="K3004" t="str">
        <f t="shared" si="112"/>
        <v/>
      </c>
    </row>
    <row r="3005" spans="1:11" x14ac:dyDescent="0.2">
      <c r="A3005" s="2">
        <v>37</v>
      </c>
      <c r="B3005" s="2" t="s">
        <v>31</v>
      </c>
      <c r="C3005" s="2">
        <v>20.25</v>
      </c>
      <c r="D3005" s="2" t="s">
        <v>38</v>
      </c>
      <c r="E3005">
        <v>2017</v>
      </c>
      <c r="F3005" t="str">
        <f t="shared" si="111"/>
        <v>Profit</v>
      </c>
      <c r="H3005" t="str">
        <f t="shared" si="112"/>
        <v/>
      </c>
      <c r="I3005" t="str">
        <f t="shared" si="112"/>
        <v/>
      </c>
      <c r="J3005" t="str">
        <f t="shared" si="112"/>
        <v/>
      </c>
      <c r="K3005" t="str">
        <f t="shared" si="112"/>
        <v/>
      </c>
    </row>
    <row r="3006" spans="1:11" x14ac:dyDescent="0.2">
      <c r="A3006" s="2">
        <v>30</v>
      </c>
      <c r="B3006" s="2" t="s">
        <v>31</v>
      </c>
      <c r="C3006" s="2">
        <v>347.81</v>
      </c>
      <c r="D3006" s="2" t="s">
        <v>38</v>
      </c>
      <c r="E3006">
        <v>2017</v>
      </c>
      <c r="F3006" t="str">
        <f t="shared" si="111"/>
        <v>Profit</v>
      </c>
      <c r="H3006" t="str">
        <f t="shared" si="112"/>
        <v/>
      </c>
      <c r="I3006" t="str">
        <f t="shared" si="112"/>
        <v/>
      </c>
      <c r="J3006" t="str">
        <f t="shared" si="112"/>
        <v/>
      </c>
      <c r="K3006" t="str">
        <f t="shared" si="112"/>
        <v/>
      </c>
    </row>
    <row r="3007" spans="1:11" x14ac:dyDescent="0.2">
      <c r="A3007" s="2">
        <v>49</v>
      </c>
      <c r="B3007" s="2" t="s">
        <v>31</v>
      </c>
      <c r="C3007" s="2">
        <v>-1786.1</v>
      </c>
      <c r="D3007" s="2" t="s">
        <v>29</v>
      </c>
      <c r="E3007">
        <v>2017</v>
      </c>
      <c r="F3007" t="str">
        <f t="shared" si="111"/>
        <v>Loss</v>
      </c>
      <c r="H3007" t="str">
        <f t="shared" si="112"/>
        <v/>
      </c>
      <c r="I3007" t="str">
        <f t="shared" si="112"/>
        <v/>
      </c>
      <c r="J3007" t="str">
        <f t="shared" si="112"/>
        <v/>
      </c>
      <c r="K3007" t="str">
        <f t="shared" si="112"/>
        <v/>
      </c>
    </row>
    <row r="3008" spans="1:11" x14ac:dyDescent="0.2">
      <c r="A3008" s="2">
        <v>36</v>
      </c>
      <c r="B3008" s="2" t="s">
        <v>24</v>
      </c>
      <c r="C3008" s="2">
        <v>2259.56</v>
      </c>
      <c r="D3008" s="2" t="s">
        <v>29</v>
      </c>
      <c r="E3008">
        <v>2017</v>
      </c>
      <c r="F3008" t="str">
        <f t="shared" si="111"/>
        <v>Profit</v>
      </c>
      <c r="H3008" t="str">
        <f t="shared" si="112"/>
        <v/>
      </c>
      <c r="I3008" t="str">
        <f t="shared" si="112"/>
        <v/>
      </c>
      <c r="J3008" t="str">
        <f t="shared" si="112"/>
        <v/>
      </c>
      <c r="K3008" t="str">
        <f t="shared" si="112"/>
        <v/>
      </c>
    </row>
    <row r="3009" spans="1:11" x14ac:dyDescent="0.2">
      <c r="A3009" s="2">
        <v>49</v>
      </c>
      <c r="B3009" s="2" t="s">
        <v>45</v>
      </c>
      <c r="C3009" s="2">
        <v>167.35</v>
      </c>
      <c r="D3009" s="2" t="s">
        <v>29</v>
      </c>
      <c r="E3009">
        <v>2017</v>
      </c>
      <c r="F3009" t="str">
        <f t="shared" si="111"/>
        <v>Profit</v>
      </c>
      <c r="H3009" t="str">
        <f t="shared" si="112"/>
        <v/>
      </c>
      <c r="I3009" t="str">
        <f t="shared" si="112"/>
        <v/>
      </c>
      <c r="J3009" t="str">
        <f t="shared" si="112"/>
        <v/>
      </c>
      <c r="K3009" t="str">
        <f t="shared" si="112"/>
        <v/>
      </c>
    </row>
    <row r="3010" spans="1:11" x14ac:dyDescent="0.2">
      <c r="A3010" s="2">
        <v>3</v>
      </c>
      <c r="B3010" s="2" t="s">
        <v>31</v>
      </c>
      <c r="C3010" s="2">
        <v>-304.42</v>
      </c>
      <c r="D3010" s="2" t="s">
        <v>29</v>
      </c>
      <c r="E3010">
        <v>2017</v>
      </c>
      <c r="F3010" t="str">
        <f t="shared" si="111"/>
        <v>Loss</v>
      </c>
      <c r="H3010" t="str">
        <f t="shared" si="112"/>
        <v/>
      </c>
      <c r="I3010" t="str">
        <f t="shared" si="112"/>
        <v>Loss</v>
      </c>
      <c r="J3010" t="str">
        <f t="shared" si="112"/>
        <v/>
      </c>
      <c r="K3010" t="str">
        <f t="shared" si="112"/>
        <v/>
      </c>
    </row>
    <row r="3011" spans="1:11" x14ac:dyDescent="0.2">
      <c r="A3011" s="2">
        <v>29</v>
      </c>
      <c r="B3011" s="2" t="s">
        <v>24</v>
      </c>
      <c r="C3011" s="2">
        <v>77.150000000000006</v>
      </c>
      <c r="D3011" s="2" t="s">
        <v>29</v>
      </c>
      <c r="E3011">
        <v>2017</v>
      </c>
      <c r="F3011" t="str">
        <f t="shared" ref="F3011:F3074" si="113">IF(C3011&lt;0,"Loss","Profit")</f>
        <v>Profit</v>
      </c>
      <c r="H3011" t="str">
        <f t="shared" si="112"/>
        <v/>
      </c>
      <c r="I3011" t="str">
        <f t="shared" si="112"/>
        <v/>
      </c>
      <c r="J3011" t="str">
        <f t="shared" si="112"/>
        <v/>
      </c>
      <c r="K3011" t="str">
        <f t="shared" si="112"/>
        <v/>
      </c>
    </row>
    <row r="3012" spans="1:11" x14ac:dyDescent="0.2">
      <c r="A3012" s="2">
        <v>23</v>
      </c>
      <c r="B3012" s="2" t="s">
        <v>24</v>
      </c>
      <c r="C3012" s="2">
        <v>-128.91</v>
      </c>
      <c r="D3012" s="2" t="s">
        <v>29</v>
      </c>
      <c r="E3012">
        <v>2017</v>
      </c>
      <c r="F3012" t="str">
        <f t="shared" si="113"/>
        <v>Loss</v>
      </c>
      <c r="H3012" t="str">
        <f t="shared" si="112"/>
        <v/>
      </c>
      <c r="I3012" t="str">
        <f t="shared" si="112"/>
        <v/>
      </c>
      <c r="J3012" t="str">
        <f t="shared" si="112"/>
        <v/>
      </c>
      <c r="K3012" t="str">
        <f t="shared" si="112"/>
        <v/>
      </c>
    </row>
    <row r="3013" spans="1:11" x14ac:dyDescent="0.2">
      <c r="A3013" s="2">
        <v>1</v>
      </c>
      <c r="B3013" s="2" t="s">
        <v>31</v>
      </c>
      <c r="C3013" s="2">
        <v>-51.64</v>
      </c>
      <c r="D3013" s="2" t="s">
        <v>29</v>
      </c>
      <c r="E3013">
        <v>2017</v>
      </c>
      <c r="F3013" t="str">
        <f t="shared" si="113"/>
        <v>Loss</v>
      </c>
      <c r="H3013" t="str">
        <f t="shared" si="112"/>
        <v/>
      </c>
      <c r="I3013" t="str">
        <f t="shared" si="112"/>
        <v>Loss</v>
      </c>
      <c r="J3013" t="str">
        <f t="shared" si="112"/>
        <v/>
      </c>
      <c r="K3013" t="str">
        <f t="shared" si="112"/>
        <v/>
      </c>
    </row>
    <row r="3014" spans="1:11" x14ac:dyDescent="0.2">
      <c r="A3014" s="2">
        <v>31</v>
      </c>
      <c r="B3014" s="2" t="s">
        <v>24</v>
      </c>
      <c r="C3014" s="2">
        <v>10.27</v>
      </c>
      <c r="D3014" s="2" t="s">
        <v>29</v>
      </c>
      <c r="E3014">
        <v>2017</v>
      </c>
      <c r="F3014" t="str">
        <f t="shared" si="113"/>
        <v>Profit</v>
      </c>
      <c r="H3014" t="str">
        <f t="shared" si="112"/>
        <v/>
      </c>
      <c r="I3014" t="str">
        <f t="shared" si="112"/>
        <v/>
      </c>
      <c r="J3014" t="str">
        <f t="shared" si="112"/>
        <v/>
      </c>
      <c r="K3014" t="str">
        <f t="shared" si="112"/>
        <v/>
      </c>
    </row>
    <row r="3015" spans="1:11" x14ac:dyDescent="0.2">
      <c r="A3015" s="2">
        <v>19</v>
      </c>
      <c r="B3015" s="2" t="s">
        <v>45</v>
      </c>
      <c r="C3015" s="2">
        <v>204.65</v>
      </c>
      <c r="D3015" s="2" t="s">
        <v>38</v>
      </c>
      <c r="E3015">
        <v>2017</v>
      </c>
      <c r="F3015" t="str">
        <f t="shared" si="113"/>
        <v>Profit</v>
      </c>
      <c r="H3015" t="str">
        <f t="shared" si="112"/>
        <v/>
      </c>
      <c r="I3015" t="str">
        <f t="shared" si="112"/>
        <v/>
      </c>
      <c r="J3015" t="str">
        <f t="shared" si="112"/>
        <v/>
      </c>
      <c r="K3015" t="str">
        <f t="shared" si="112"/>
        <v/>
      </c>
    </row>
    <row r="3016" spans="1:11" x14ac:dyDescent="0.2">
      <c r="A3016" s="2">
        <v>17</v>
      </c>
      <c r="B3016" s="2" t="s">
        <v>24</v>
      </c>
      <c r="C3016" s="2">
        <v>-16</v>
      </c>
      <c r="D3016" s="2" t="s">
        <v>38</v>
      </c>
      <c r="E3016">
        <v>2017</v>
      </c>
      <c r="F3016" t="str">
        <f t="shared" si="113"/>
        <v>Loss</v>
      </c>
      <c r="H3016" t="str">
        <f t="shared" si="112"/>
        <v/>
      </c>
      <c r="I3016" t="str">
        <f t="shared" si="112"/>
        <v/>
      </c>
      <c r="J3016" t="str">
        <f t="shared" si="112"/>
        <v/>
      </c>
      <c r="K3016" t="str">
        <f t="shared" si="112"/>
        <v/>
      </c>
    </row>
    <row r="3017" spans="1:11" x14ac:dyDescent="0.2">
      <c r="A3017" s="2">
        <v>6</v>
      </c>
      <c r="B3017" s="2" t="s">
        <v>24</v>
      </c>
      <c r="C3017" s="2">
        <v>-35.869999999999997</v>
      </c>
      <c r="D3017" s="2" t="s">
        <v>29</v>
      </c>
      <c r="E3017">
        <v>2017</v>
      </c>
      <c r="F3017" t="str">
        <f t="shared" si="113"/>
        <v>Loss</v>
      </c>
      <c r="H3017" t="str">
        <f t="shared" si="112"/>
        <v/>
      </c>
      <c r="I3017" t="str">
        <f t="shared" si="112"/>
        <v/>
      </c>
      <c r="J3017" t="str">
        <f t="shared" si="112"/>
        <v/>
      </c>
      <c r="K3017" t="str">
        <f t="shared" si="112"/>
        <v/>
      </c>
    </row>
    <row r="3018" spans="1:11" x14ac:dyDescent="0.2">
      <c r="A3018" s="2">
        <v>7</v>
      </c>
      <c r="B3018" s="2" t="s">
        <v>31</v>
      </c>
      <c r="C3018" s="2">
        <v>-62.9</v>
      </c>
      <c r="D3018" s="2" t="s">
        <v>29</v>
      </c>
      <c r="E3018">
        <v>2017</v>
      </c>
      <c r="F3018" t="str">
        <f t="shared" si="113"/>
        <v>Loss</v>
      </c>
      <c r="H3018" t="str">
        <f t="shared" si="112"/>
        <v/>
      </c>
      <c r="I3018" t="str">
        <f t="shared" si="112"/>
        <v>Loss</v>
      </c>
      <c r="J3018" t="str">
        <f t="shared" si="112"/>
        <v/>
      </c>
      <c r="K3018" t="str">
        <f t="shared" si="112"/>
        <v/>
      </c>
    </row>
    <row r="3019" spans="1:11" x14ac:dyDescent="0.2">
      <c r="A3019" s="2">
        <v>8</v>
      </c>
      <c r="B3019" s="2" t="s">
        <v>24</v>
      </c>
      <c r="C3019" s="2">
        <v>-7.37</v>
      </c>
      <c r="D3019" s="2" t="s">
        <v>22</v>
      </c>
      <c r="E3019">
        <v>2017</v>
      </c>
      <c r="F3019" t="str">
        <f t="shared" si="113"/>
        <v>Loss</v>
      </c>
      <c r="H3019" t="str">
        <f t="shared" si="112"/>
        <v/>
      </c>
      <c r="I3019" t="str">
        <f t="shared" si="112"/>
        <v/>
      </c>
      <c r="J3019" t="str">
        <f t="shared" si="112"/>
        <v/>
      </c>
      <c r="K3019" t="str">
        <f t="shared" si="112"/>
        <v/>
      </c>
    </row>
    <row r="3020" spans="1:11" x14ac:dyDescent="0.2">
      <c r="A3020" s="2">
        <v>31</v>
      </c>
      <c r="B3020" s="2" t="s">
        <v>31</v>
      </c>
      <c r="C3020" s="2">
        <v>1674.78</v>
      </c>
      <c r="D3020" s="2" t="s">
        <v>22</v>
      </c>
      <c r="E3020">
        <v>2017</v>
      </c>
      <c r="F3020" t="str">
        <f t="shared" si="113"/>
        <v>Profit</v>
      </c>
      <c r="H3020" t="str">
        <f t="shared" si="112"/>
        <v/>
      </c>
      <c r="I3020" t="str">
        <f t="shared" si="112"/>
        <v/>
      </c>
      <c r="J3020" t="str">
        <f t="shared" si="112"/>
        <v/>
      </c>
      <c r="K3020" t="str">
        <f t="shared" si="112"/>
        <v/>
      </c>
    </row>
    <row r="3021" spans="1:11" x14ac:dyDescent="0.2">
      <c r="A3021" s="2">
        <v>36</v>
      </c>
      <c r="B3021" s="2" t="s">
        <v>24</v>
      </c>
      <c r="C3021" s="2">
        <v>-380.62</v>
      </c>
      <c r="D3021" s="2" t="s">
        <v>22</v>
      </c>
      <c r="E3021">
        <v>2017</v>
      </c>
      <c r="F3021" t="str">
        <f t="shared" si="113"/>
        <v>Loss</v>
      </c>
      <c r="H3021" t="str">
        <f t="shared" si="112"/>
        <v/>
      </c>
      <c r="I3021" t="str">
        <f t="shared" si="112"/>
        <v/>
      </c>
      <c r="J3021" t="str">
        <f t="shared" si="112"/>
        <v/>
      </c>
      <c r="K3021" t="str">
        <f t="shared" si="112"/>
        <v/>
      </c>
    </row>
    <row r="3022" spans="1:11" x14ac:dyDescent="0.2">
      <c r="A3022" s="2">
        <v>22</v>
      </c>
      <c r="B3022" s="2" t="s">
        <v>24</v>
      </c>
      <c r="C3022" s="2">
        <v>-38.47</v>
      </c>
      <c r="D3022" s="2" t="s">
        <v>29</v>
      </c>
      <c r="E3022">
        <v>2017</v>
      </c>
      <c r="F3022" t="str">
        <f t="shared" si="113"/>
        <v>Loss</v>
      </c>
      <c r="H3022" t="str">
        <f t="shared" si="112"/>
        <v/>
      </c>
      <c r="I3022" t="str">
        <f t="shared" si="112"/>
        <v/>
      </c>
      <c r="J3022" t="str">
        <f t="shared" si="112"/>
        <v/>
      </c>
      <c r="K3022" t="str">
        <f t="shared" si="112"/>
        <v/>
      </c>
    </row>
    <row r="3023" spans="1:11" x14ac:dyDescent="0.2">
      <c r="A3023" s="2">
        <v>14</v>
      </c>
      <c r="B3023" s="2" t="s">
        <v>24</v>
      </c>
      <c r="C3023" s="2">
        <v>-25.25</v>
      </c>
      <c r="D3023" s="2" t="s">
        <v>29</v>
      </c>
      <c r="E3023">
        <v>2017</v>
      </c>
      <c r="F3023" t="str">
        <f t="shared" si="113"/>
        <v>Loss</v>
      </c>
      <c r="H3023" t="str">
        <f t="shared" si="112"/>
        <v/>
      </c>
      <c r="I3023" t="str">
        <f t="shared" si="112"/>
        <v/>
      </c>
      <c r="J3023" t="str">
        <f t="shared" si="112"/>
        <v/>
      </c>
      <c r="K3023" t="str">
        <f t="shared" si="112"/>
        <v/>
      </c>
    </row>
    <row r="3024" spans="1:11" x14ac:dyDescent="0.2">
      <c r="A3024" s="2">
        <v>37</v>
      </c>
      <c r="B3024" s="2" t="s">
        <v>31</v>
      </c>
      <c r="C3024" s="2">
        <v>-197.46</v>
      </c>
      <c r="D3024" s="2" t="s">
        <v>29</v>
      </c>
      <c r="E3024">
        <v>2017</v>
      </c>
      <c r="F3024" t="str">
        <f t="shared" si="113"/>
        <v>Loss</v>
      </c>
      <c r="H3024" t="str">
        <f t="shared" si="112"/>
        <v/>
      </c>
      <c r="I3024" t="str">
        <f t="shared" si="112"/>
        <v/>
      </c>
      <c r="J3024" t="str">
        <f t="shared" si="112"/>
        <v/>
      </c>
      <c r="K3024" t="str">
        <f t="shared" si="112"/>
        <v/>
      </c>
    </row>
    <row r="3025" spans="1:11" x14ac:dyDescent="0.2">
      <c r="A3025" s="2">
        <v>6</v>
      </c>
      <c r="B3025" s="2" t="s">
        <v>31</v>
      </c>
      <c r="C3025" s="2">
        <v>-1347.28</v>
      </c>
      <c r="D3025" s="2" t="s">
        <v>29</v>
      </c>
      <c r="E3025">
        <v>2017</v>
      </c>
      <c r="F3025" t="str">
        <f t="shared" si="113"/>
        <v>Loss</v>
      </c>
      <c r="H3025" t="str">
        <f t="shared" si="112"/>
        <v/>
      </c>
      <c r="I3025" t="str">
        <f t="shared" si="112"/>
        <v>Loss</v>
      </c>
      <c r="J3025" t="str">
        <f t="shared" si="112"/>
        <v/>
      </c>
      <c r="K3025" t="str">
        <f t="shared" si="112"/>
        <v/>
      </c>
    </row>
    <row r="3026" spans="1:11" x14ac:dyDescent="0.2">
      <c r="A3026" s="2">
        <v>26</v>
      </c>
      <c r="B3026" s="2" t="s">
        <v>31</v>
      </c>
      <c r="C3026" s="2">
        <v>161.51</v>
      </c>
      <c r="D3026" s="2" t="s">
        <v>29</v>
      </c>
      <c r="E3026">
        <v>2017</v>
      </c>
      <c r="F3026" t="str">
        <f t="shared" si="113"/>
        <v>Profit</v>
      </c>
      <c r="H3026" t="str">
        <f t="shared" si="112"/>
        <v/>
      </c>
      <c r="I3026" t="str">
        <f t="shared" si="112"/>
        <v/>
      </c>
      <c r="J3026" t="str">
        <f t="shared" si="112"/>
        <v/>
      </c>
      <c r="K3026" t="str">
        <f t="shared" si="112"/>
        <v/>
      </c>
    </row>
    <row r="3027" spans="1:11" x14ac:dyDescent="0.2">
      <c r="A3027" s="2">
        <v>27</v>
      </c>
      <c r="B3027" s="2" t="s">
        <v>24</v>
      </c>
      <c r="C3027" s="2">
        <v>-32.22</v>
      </c>
      <c r="D3027" s="2" t="s">
        <v>29</v>
      </c>
      <c r="E3027">
        <v>2017</v>
      </c>
      <c r="F3027" t="str">
        <f t="shared" si="113"/>
        <v>Loss</v>
      </c>
      <c r="H3027" t="str">
        <f t="shared" ref="H3027:K3090" si="114">IF($D3027=H$1,IF($B3027="Technology",IF($A3027&lt;11,$F3027,""),""),"")</f>
        <v/>
      </c>
      <c r="I3027" t="str">
        <f t="shared" si="114"/>
        <v/>
      </c>
      <c r="J3027" t="str">
        <f t="shared" si="114"/>
        <v/>
      </c>
      <c r="K3027" t="str">
        <f t="shared" si="114"/>
        <v/>
      </c>
    </row>
    <row r="3028" spans="1:11" x14ac:dyDescent="0.2">
      <c r="A3028" s="2">
        <v>4</v>
      </c>
      <c r="B3028" s="2" t="s">
        <v>45</v>
      </c>
      <c r="C3028" s="2">
        <v>-21.91</v>
      </c>
      <c r="D3028" s="2" t="s">
        <v>66</v>
      </c>
      <c r="E3028">
        <v>2017</v>
      </c>
      <c r="F3028" t="str">
        <f t="shared" si="113"/>
        <v>Loss</v>
      </c>
      <c r="H3028" t="str">
        <f t="shared" si="114"/>
        <v/>
      </c>
      <c r="I3028" t="str">
        <f t="shared" si="114"/>
        <v/>
      </c>
      <c r="J3028" t="str">
        <f t="shared" si="114"/>
        <v/>
      </c>
      <c r="K3028" t="str">
        <f t="shared" si="114"/>
        <v/>
      </c>
    </row>
    <row r="3029" spans="1:11" x14ac:dyDescent="0.2">
      <c r="A3029" s="2">
        <v>31</v>
      </c>
      <c r="B3029" s="2" t="s">
        <v>24</v>
      </c>
      <c r="C3029" s="2">
        <v>-27.25</v>
      </c>
      <c r="D3029" s="2" t="s">
        <v>66</v>
      </c>
      <c r="E3029">
        <v>2017</v>
      </c>
      <c r="F3029" t="str">
        <f t="shared" si="113"/>
        <v>Loss</v>
      </c>
      <c r="H3029" t="str">
        <f t="shared" si="114"/>
        <v/>
      </c>
      <c r="I3029" t="str">
        <f t="shared" si="114"/>
        <v/>
      </c>
      <c r="J3029" t="str">
        <f t="shared" si="114"/>
        <v/>
      </c>
      <c r="K3029" t="str">
        <f t="shared" si="114"/>
        <v/>
      </c>
    </row>
    <row r="3030" spans="1:11" x14ac:dyDescent="0.2">
      <c r="A3030" s="2">
        <v>14</v>
      </c>
      <c r="B3030" s="2" t="s">
        <v>45</v>
      </c>
      <c r="C3030" s="2">
        <v>-195.44</v>
      </c>
      <c r="D3030" s="2" t="s">
        <v>22</v>
      </c>
      <c r="E3030">
        <v>2017</v>
      </c>
      <c r="F3030" t="str">
        <f t="shared" si="113"/>
        <v>Loss</v>
      </c>
      <c r="H3030" t="str">
        <f t="shared" si="114"/>
        <v/>
      </c>
      <c r="I3030" t="str">
        <f t="shared" si="114"/>
        <v/>
      </c>
      <c r="J3030" t="str">
        <f t="shared" si="114"/>
        <v/>
      </c>
      <c r="K3030" t="str">
        <f t="shared" si="114"/>
        <v/>
      </c>
    </row>
    <row r="3031" spans="1:11" x14ac:dyDescent="0.2">
      <c r="A3031" s="2">
        <v>24</v>
      </c>
      <c r="B3031" s="2" t="s">
        <v>24</v>
      </c>
      <c r="C3031" s="2">
        <v>-37.590000000000003</v>
      </c>
      <c r="D3031" s="2" t="s">
        <v>66</v>
      </c>
      <c r="E3031">
        <v>2017</v>
      </c>
      <c r="F3031" t="str">
        <f t="shared" si="113"/>
        <v>Loss</v>
      </c>
      <c r="H3031" t="str">
        <f t="shared" si="114"/>
        <v/>
      </c>
      <c r="I3031" t="str">
        <f t="shared" si="114"/>
        <v/>
      </c>
      <c r="J3031" t="str">
        <f t="shared" si="114"/>
        <v/>
      </c>
      <c r="K3031" t="str">
        <f t="shared" si="114"/>
        <v/>
      </c>
    </row>
    <row r="3032" spans="1:11" x14ac:dyDescent="0.2">
      <c r="A3032" s="2">
        <v>28</v>
      </c>
      <c r="B3032" s="2" t="s">
        <v>24</v>
      </c>
      <c r="C3032" s="2">
        <v>539.69000000000005</v>
      </c>
      <c r="D3032" s="2" t="s">
        <v>29</v>
      </c>
      <c r="E3032">
        <v>2017</v>
      </c>
      <c r="F3032" t="str">
        <f t="shared" si="113"/>
        <v>Profit</v>
      </c>
      <c r="H3032" t="str">
        <f t="shared" si="114"/>
        <v/>
      </c>
      <c r="I3032" t="str">
        <f t="shared" si="114"/>
        <v/>
      </c>
      <c r="J3032" t="str">
        <f t="shared" si="114"/>
        <v/>
      </c>
      <c r="K3032" t="str">
        <f t="shared" si="114"/>
        <v/>
      </c>
    </row>
    <row r="3033" spans="1:11" x14ac:dyDescent="0.2">
      <c r="A3033" s="2">
        <v>15</v>
      </c>
      <c r="B3033" s="2" t="s">
        <v>24</v>
      </c>
      <c r="C3033" s="2">
        <v>-41.83</v>
      </c>
      <c r="D3033" s="2" t="s">
        <v>29</v>
      </c>
      <c r="E3033">
        <v>2017</v>
      </c>
      <c r="F3033" t="str">
        <f t="shared" si="113"/>
        <v>Loss</v>
      </c>
      <c r="H3033" t="str">
        <f t="shared" si="114"/>
        <v/>
      </c>
      <c r="I3033" t="str">
        <f t="shared" si="114"/>
        <v/>
      </c>
      <c r="J3033" t="str">
        <f t="shared" si="114"/>
        <v/>
      </c>
      <c r="K3033" t="str">
        <f t="shared" si="114"/>
        <v/>
      </c>
    </row>
    <row r="3034" spans="1:11" x14ac:dyDescent="0.2">
      <c r="A3034" s="2">
        <v>36</v>
      </c>
      <c r="B3034" s="2" t="s">
        <v>24</v>
      </c>
      <c r="C3034" s="2">
        <v>-124.46</v>
      </c>
      <c r="D3034" s="2" t="s">
        <v>22</v>
      </c>
      <c r="E3034">
        <v>2017</v>
      </c>
      <c r="F3034" t="str">
        <f t="shared" si="113"/>
        <v>Loss</v>
      </c>
      <c r="H3034" t="str">
        <f t="shared" si="114"/>
        <v/>
      </c>
      <c r="I3034" t="str">
        <f t="shared" si="114"/>
        <v/>
      </c>
      <c r="J3034" t="str">
        <f t="shared" si="114"/>
        <v/>
      </c>
      <c r="K3034" t="str">
        <f t="shared" si="114"/>
        <v/>
      </c>
    </row>
    <row r="3035" spans="1:11" x14ac:dyDescent="0.2">
      <c r="A3035" s="2">
        <v>46</v>
      </c>
      <c r="B3035" s="2" t="s">
        <v>31</v>
      </c>
      <c r="C3035" s="2">
        <v>607.04999999999995</v>
      </c>
      <c r="D3035" s="2" t="s">
        <v>22</v>
      </c>
      <c r="E3035">
        <v>2017</v>
      </c>
      <c r="F3035" t="str">
        <f t="shared" si="113"/>
        <v>Profit</v>
      </c>
      <c r="H3035" t="str">
        <f t="shared" si="114"/>
        <v/>
      </c>
      <c r="I3035" t="str">
        <f t="shared" si="114"/>
        <v/>
      </c>
      <c r="J3035" t="str">
        <f t="shared" si="114"/>
        <v/>
      </c>
      <c r="K3035" t="str">
        <f t="shared" si="114"/>
        <v/>
      </c>
    </row>
    <row r="3036" spans="1:11" x14ac:dyDescent="0.2">
      <c r="A3036" s="2">
        <v>22</v>
      </c>
      <c r="B3036" s="2" t="s">
        <v>31</v>
      </c>
      <c r="C3036" s="2">
        <v>-54.19</v>
      </c>
      <c r="D3036" s="2" t="s">
        <v>22</v>
      </c>
      <c r="E3036">
        <v>2017</v>
      </c>
      <c r="F3036" t="str">
        <f t="shared" si="113"/>
        <v>Loss</v>
      </c>
      <c r="H3036" t="str">
        <f t="shared" si="114"/>
        <v/>
      </c>
      <c r="I3036" t="str">
        <f t="shared" si="114"/>
        <v/>
      </c>
      <c r="J3036" t="str">
        <f t="shared" si="114"/>
        <v/>
      </c>
      <c r="K3036" t="str">
        <f t="shared" si="114"/>
        <v/>
      </c>
    </row>
    <row r="3037" spans="1:11" x14ac:dyDescent="0.2">
      <c r="A3037" s="2">
        <v>40</v>
      </c>
      <c r="B3037" s="2" t="s">
        <v>24</v>
      </c>
      <c r="C3037" s="2">
        <v>-83.83</v>
      </c>
      <c r="D3037" s="2" t="s">
        <v>22</v>
      </c>
      <c r="E3037">
        <v>2017</v>
      </c>
      <c r="F3037" t="str">
        <f t="shared" si="113"/>
        <v>Loss</v>
      </c>
      <c r="H3037" t="str">
        <f t="shared" si="114"/>
        <v/>
      </c>
      <c r="I3037" t="str">
        <f t="shared" si="114"/>
        <v/>
      </c>
      <c r="J3037" t="str">
        <f t="shared" si="114"/>
        <v/>
      </c>
      <c r="K3037" t="str">
        <f t="shared" si="114"/>
        <v/>
      </c>
    </row>
    <row r="3038" spans="1:11" x14ac:dyDescent="0.2">
      <c r="A3038" s="2">
        <v>24</v>
      </c>
      <c r="B3038" s="2" t="s">
        <v>31</v>
      </c>
      <c r="C3038" s="2">
        <v>224.12</v>
      </c>
      <c r="D3038" s="2" t="s">
        <v>66</v>
      </c>
      <c r="E3038">
        <v>2017</v>
      </c>
      <c r="F3038" t="str">
        <f t="shared" si="113"/>
        <v>Profit</v>
      </c>
      <c r="H3038" t="str">
        <f t="shared" si="114"/>
        <v/>
      </c>
      <c r="I3038" t="str">
        <f t="shared" si="114"/>
        <v/>
      </c>
      <c r="J3038" t="str">
        <f t="shared" si="114"/>
        <v/>
      </c>
      <c r="K3038" t="str">
        <f t="shared" si="114"/>
        <v/>
      </c>
    </row>
    <row r="3039" spans="1:11" x14ac:dyDescent="0.2">
      <c r="A3039" s="2">
        <v>32</v>
      </c>
      <c r="B3039" s="2" t="s">
        <v>31</v>
      </c>
      <c r="C3039" s="2">
        <v>275</v>
      </c>
      <c r="D3039" s="2" t="s">
        <v>38</v>
      </c>
      <c r="E3039">
        <v>2017</v>
      </c>
      <c r="F3039" t="str">
        <f t="shared" si="113"/>
        <v>Profit</v>
      </c>
      <c r="H3039" t="str">
        <f t="shared" si="114"/>
        <v/>
      </c>
      <c r="I3039" t="str">
        <f t="shared" si="114"/>
        <v/>
      </c>
      <c r="J3039" t="str">
        <f t="shared" si="114"/>
        <v/>
      </c>
      <c r="K3039" t="str">
        <f t="shared" si="114"/>
        <v/>
      </c>
    </row>
    <row r="3040" spans="1:11" x14ac:dyDescent="0.2">
      <c r="A3040" s="2">
        <v>3</v>
      </c>
      <c r="B3040" s="2" t="s">
        <v>31</v>
      </c>
      <c r="C3040" s="2">
        <v>-113.42</v>
      </c>
      <c r="D3040" s="2" t="s">
        <v>66</v>
      </c>
      <c r="E3040">
        <v>2017</v>
      </c>
      <c r="F3040" t="str">
        <f t="shared" si="113"/>
        <v>Loss</v>
      </c>
      <c r="H3040" t="str">
        <f t="shared" si="114"/>
        <v/>
      </c>
      <c r="I3040" t="str">
        <f t="shared" si="114"/>
        <v/>
      </c>
      <c r="J3040" t="str">
        <f t="shared" si="114"/>
        <v/>
      </c>
      <c r="K3040" t="str">
        <f t="shared" si="114"/>
        <v>Loss</v>
      </c>
    </row>
    <row r="3041" spans="1:11" x14ac:dyDescent="0.2">
      <c r="A3041" s="2">
        <v>22</v>
      </c>
      <c r="B3041" s="2" t="s">
        <v>24</v>
      </c>
      <c r="C3041" s="2">
        <v>327.07</v>
      </c>
      <c r="D3041" s="2" t="s">
        <v>38</v>
      </c>
      <c r="E3041">
        <v>2017</v>
      </c>
      <c r="F3041" t="str">
        <f t="shared" si="113"/>
        <v>Profit</v>
      </c>
      <c r="H3041" t="str">
        <f t="shared" si="114"/>
        <v/>
      </c>
      <c r="I3041" t="str">
        <f t="shared" si="114"/>
        <v/>
      </c>
      <c r="J3041" t="str">
        <f t="shared" si="114"/>
        <v/>
      </c>
      <c r="K3041" t="str">
        <f t="shared" si="114"/>
        <v/>
      </c>
    </row>
    <row r="3042" spans="1:11" x14ac:dyDescent="0.2">
      <c r="A3042" s="2">
        <v>50</v>
      </c>
      <c r="B3042" s="2" t="s">
        <v>24</v>
      </c>
      <c r="C3042" s="2">
        <v>189.47</v>
      </c>
      <c r="D3042" s="2" t="s">
        <v>38</v>
      </c>
      <c r="E3042">
        <v>2017</v>
      </c>
      <c r="F3042" t="str">
        <f t="shared" si="113"/>
        <v>Profit</v>
      </c>
      <c r="H3042" t="str">
        <f t="shared" si="114"/>
        <v/>
      </c>
      <c r="I3042" t="str">
        <f t="shared" si="114"/>
        <v/>
      </c>
      <c r="J3042" t="str">
        <f t="shared" si="114"/>
        <v/>
      </c>
      <c r="K3042" t="str">
        <f t="shared" si="114"/>
        <v/>
      </c>
    </row>
    <row r="3043" spans="1:11" x14ac:dyDescent="0.2">
      <c r="A3043" s="2">
        <v>30</v>
      </c>
      <c r="B3043" s="2" t="s">
        <v>24</v>
      </c>
      <c r="C3043" s="2">
        <v>10.48</v>
      </c>
      <c r="D3043" s="2" t="s">
        <v>38</v>
      </c>
      <c r="E3043">
        <v>2017</v>
      </c>
      <c r="F3043" t="str">
        <f t="shared" si="113"/>
        <v>Profit</v>
      </c>
      <c r="H3043" t="str">
        <f t="shared" si="114"/>
        <v/>
      </c>
      <c r="I3043" t="str">
        <f t="shared" si="114"/>
        <v/>
      </c>
      <c r="J3043" t="str">
        <f t="shared" si="114"/>
        <v/>
      </c>
      <c r="K3043" t="str">
        <f t="shared" si="114"/>
        <v/>
      </c>
    </row>
    <row r="3044" spans="1:11" x14ac:dyDescent="0.2">
      <c r="A3044" s="2">
        <v>49</v>
      </c>
      <c r="B3044" s="2" t="s">
        <v>31</v>
      </c>
      <c r="C3044" s="2">
        <v>908.02</v>
      </c>
      <c r="D3044" s="2" t="s">
        <v>38</v>
      </c>
      <c r="E3044">
        <v>2017</v>
      </c>
      <c r="F3044" t="str">
        <f t="shared" si="113"/>
        <v>Profit</v>
      </c>
      <c r="H3044" t="str">
        <f t="shared" si="114"/>
        <v/>
      </c>
      <c r="I3044" t="str">
        <f t="shared" si="114"/>
        <v/>
      </c>
      <c r="J3044" t="str">
        <f t="shared" si="114"/>
        <v/>
      </c>
      <c r="K3044" t="str">
        <f t="shared" si="114"/>
        <v/>
      </c>
    </row>
    <row r="3045" spans="1:11" x14ac:dyDescent="0.2">
      <c r="A3045" s="2">
        <v>1</v>
      </c>
      <c r="B3045" s="2" t="s">
        <v>45</v>
      </c>
      <c r="C3045" s="2">
        <v>-16.760000000000002</v>
      </c>
      <c r="D3045" s="2" t="s">
        <v>38</v>
      </c>
      <c r="E3045">
        <v>2017</v>
      </c>
      <c r="F3045" t="str">
        <f t="shared" si="113"/>
        <v>Loss</v>
      </c>
      <c r="H3045" t="str">
        <f t="shared" si="114"/>
        <v/>
      </c>
      <c r="I3045" t="str">
        <f t="shared" si="114"/>
        <v/>
      </c>
      <c r="J3045" t="str">
        <f t="shared" si="114"/>
        <v/>
      </c>
      <c r="K3045" t="str">
        <f t="shared" si="114"/>
        <v/>
      </c>
    </row>
    <row r="3046" spans="1:11" x14ac:dyDescent="0.2">
      <c r="A3046" s="2">
        <v>43</v>
      </c>
      <c r="B3046" s="2" t="s">
        <v>45</v>
      </c>
      <c r="C3046" s="2">
        <v>-173.77</v>
      </c>
      <c r="D3046" s="2" t="s">
        <v>29</v>
      </c>
      <c r="E3046">
        <v>2017</v>
      </c>
      <c r="F3046" t="str">
        <f t="shared" si="113"/>
        <v>Loss</v>
      </c>
      <c r="H3046" t="str">
        <f t="shared" si="114"/>
        <v/>
      </c>
      <c r="I3046" t="str">
        <f t="shared" si="114"/>
        <v/>
      </c>
      <c r="J3046" t="str">
        <f t="shared" si="114"/>
        <v/>
      </c>
      <c r="K3046" t="str">
        <f t="shared" si="114"/>
        <v/>
      </c>
    </row>
    <row r="3047" spans="1:11" x14ac:dyDescent="0.2">
      <c r="A3047" s="2">
        <v>32</v>
      </c>
      <c r="B3047" s="2" t="s">
        <v>24</v>
      </c>
      <c r="C3047" s="2">
        <v>64.8</v>
      </c>
      <c r="D3047" s="2" t="s">
        <v>22</v>
      </c>
      <c r="E3047">
        <v>2017</v>
      </c>
      <c r="F3047" t="str">
        <f t="shared" si="113"/>
        <v>Profit</v>
      </c>
      <c r="H3047" t="str">
        <f t="shared" si="114"/>
        <v/>
      </c>
      <c r="I3047" t="str">
        <f t="shared" si="114"/>
        <v/>
      </c>
      <c r="J3047" t="str">
        <f t="shared" si="114"/>
        <v/>
      </c>
      <c r="K3047" t="str">
        <f t="shared" si="114"/>
        <v/>
      </c>
    </row>
    <row r="3048" spans="1:11" x14ac:dyDescent="0.2">
      <c r="A3048" s="2">
        <v>21</v>
      </c>
      <c r="B3048" s="2" t="s">
        <v>45</v>
      </c>
      <c r="C3048" s="2">
        <v>301</v>
      </c>
      <c r="D3048" s="2" t="s">
        <v>38</v>
      </c>
      <c r="E3048">
        <v>2017</v>
      </c>
      <c r="F3048" t="str">
        <f t="shared" si="113"/>
        <v>Profit</v>
      </c>
      <c r="H3048" t="str">
        <f t="shared" si="114"/>
        <v/>
      </c>
      <c r="I3048" t="str">
        <f t="shared" si="114"/>
        <v/>
      </c>
      <c r="J3048" t="str">
        <f t="shared" si="114"/>
        <v/>
      </c>
      <c r="K3048" t="str">
        <f t="shared" si="114"/>
        <v/>
      </c>
    </row>
    <row r="3049" spans="1:11" x14ac:dyDescent="0.2">
      <c r="A3049" s="2">
        <v>17</v>
      </c>
      <c r="B3049" s="2" t="s">
        <v>45</v>
      </c>
      <c r="C3049" s="2">
        <v>61.7</v>
      </c>
      <c r="D3049" s="2" t="s">
        <v>38</v>
      </c>
      <c r="E3049">
        <v>2017</v>
      </c>
      <c r="F3049" t="str">
        <f t="shared" si="113"/>
        <v>Profit</v>
      </c>
      <c r="H3049" t="str">
        <f t="shared" si="114"/>
        <v/>
      </c>
      <c r="I3049" t="str">
        <f t="shared" si="114"/>
        <v/>
      </c>
      <c r="J3049" t="str">
        <f t="shared" si="114"/>
        <v/>
      </c>
      <c r="K3049" t="str">
        <f t="shared" si="114"/>
        <v/>
      </c>
    </row>
    <row r="3050" spans="1:11" x14ac:dyDescent="0.2">
      <c r="A3050" s="2">
        <v>7</v>
      </c>
      <c r="B3050" s="2" t="s">
        <v>24</v>
      </c>
      <c r="C3050" s="2">
        <v>-32.1</v>
      </c>
      <c r="D3050" s="2" t="s">
        <v>29</v>
      </c>
      <c r="E3050">
        <v>2017</v>
      </c>
      <c r="F3050" t="str">
        <f t="shared" si="113"/>
        <v>Loss</v>
      </c>
      <c r="H3050" t="str">
        <f t="shared" si="114"/>
        <v/>
      </c>
      <c r="I3050" t="str">
        <f t="shared" si="114"/>
        <v/>
      </c>
      <c r="J3050" t="str">
        <f t="shared" si="114"/>
        <v/>
      </c>
      <c r="K3050" t="str">
        <f t="shared" si="114"/>
        <v/>
      </c>
    </row>
    <row r="3051" spans="1:11" x14ac:dyDescent="0.2">
      <c r="A3051" s="2">
        <v>21</v>
      </c>
      <c r="B3051" s="2" t="s">
        <v>24</v>
      </c>
      <c r="C3051" s="2">
        <v>-55.56</v>
      </c>
      <c r="D3051" s="2" t="s">
        <v>29</v>
      </c>
      <c r="E3051">
        <v>2017</v>
      </c>
      <c r="F3051" t="str">
        <f t="shared" si="113"/>
        <v>Loss</v>
      </c>
      <c r="H3051" t="str">
        <f t="shared" si="114"/>
        <v/>
      </c>
      <c r="I3051" t="str">
        <f t="shared" si="114"/>
        <v/>
      </c>
      <c r="J3051" t="str">
        <f t="shared" si="114"/>
        <v/>
      </c>
      <c r="K3051" t="str">
        <f t="shared" si="114"/>
        <v/>
      </c>
    </row>
    <row r="3052" spans="1:11" x14ac:dyDescent="0.2">
      <c r="A3052" s="2">
        <v>25</v>
      </c>
      <c r="B3052" s="2" t="s">
        <v>24</v>
      </c>
      <c r="C3052" s="2">
        <v>22.32</v>
      </c>
      <c r="D3052" s="2" t="s">
        <v>29</v>
      </c>
      <c r="E3052">
        <v>2017</v>
      </c>
      <c r="F3052" t="str">
        <f t="shared" si="113"/>
        <v>Profit</v>
      </c>
      <c r="H3052" t="str">
        <f t="shared" si="114"/>
        <v/>
      </c>
      <c r="I3052" t="str">
        <f t="shared" si="114"/>
        <v/>
      </c>
      <c r="J3052" t="str">
        <f t="shared" si="114"/>
        <v/>
      </c>
      <c r="K3052" t="str">
        <f t="shared" si="114"/>
        <v/>
      </c>
    </row>
    <row r="3053" spans="1:11" x14ac:dyDescent="0.2">
      <c r="A3053" s="2">
        <v>24</v>
      </c>
      <c r="B3053" s="2" t="s">
        <v>31</v>
      </c>
      <c r="C3053" s="2">
        <v>999.71</v>
      </c>
      <c r="D3053" s="2" t="s">
        <v>29</v>
      </c>
      <c r="E3053">
        <v>2017</v>
      </c>
      <c r="F3053" t="str">
        <f t="shared" si="113"/>
        <v>Profit</v>
      </c>
      <c r="H3053" t="str">
        <f t="shared" si="114"/>
        <v/>
      </c>
      <c r="I3053" t="str">
        <f t="shared" si="114"/>
        <v/>
      </c>
      <c r="J3053" t="str">
        <f t="shared" si="114"/>
        <v/>
      </c>
      <c r="K3053" t="str">
        <f t="shared" si="114"/>
        <v/>
      </c>
    </row>
    <row r="3054" spans="1:11" x14ac:dyDescent="0.2">
      <c r="A3054" s="2">
        <v>8</v>
      </c>
      <c r="B3054" s="2" t="s">
        <v>31</v>
      </c>
      <c r="C3054" s="2">
        <v>3857.59</v>
      </c>
      <c r="D3054" s="2" t="s">
        <v>29</v>
      </c>
      <c r="E3054">
        <v>2017</v>
      </c>
      <c r="F3054" t="str">
        <f t="shared" si="113"/>
        <v>Profit</v>
      </c>
      <c r="H3054" t="str">
        <f t="shared" si="114"/>
        <v/>
      </c>
      <c r="I3054" t="str">
        <f t="shared" si="114"/>
        <v>Profit</v>
      </c>
      <c r="J3054" t="str">
        <f t="shared" si="114"/>
        <v/>
      </c>
      <c r="K3054" t="str">
        <f t="shared" si="114"/>
        <v/>
      </c>
    </row>
    <row r="3055" spans="1:11" x14ac:dyDescent="0.2">
      <c r="A3055" s="2">
        <v>32</v>
      </c>
      <c r="B3055" s="2" t="s">
        <v>24</v>
      </c>
      <c r="C3055" s="2">
        <v>-31.38</v>
      </c>
      <c r="D3055" s="2" t="s">
        <v>66</v>
      </c>
      <c r="E3055">
        <v>2017</v>
      </c>
      <c r="F3055" t="str">
        <f t="shared" si="113"/>
        <v>Loss</v>
      </c>
      <c r="H3055" t="str">
        <f t="shared" si="114"/>
        <v/>
      </c>
      <c r="I3055" t="str">
        <f t="shared" si="114"/>
        <v/>
      </c>
      <c r="J3055" t="str">
        <f t="shared" si="114"/>
        <v/>
      </c>
      <c r="K3055" t="str">
        <f t="shared" si="114"/>
        <v/>
      </c>
    </row>
    <row r="3056" spans="1:11" x14ac:dyDescent="0.2">
      <c r="A3056" s="2">
        <v>9</v>
      </c>
      <c r="B3056" s="2" t="s">
        <v>24</v>
      </c>
      <c r="C3056" s="2">
        <v>-34.85</v>
      </c>
      <c r="D3056" s="2" t="s">
        <v>38</v>
      </c>
      <c r="E3056">
        <v>2017</v>
      </c>
      <c r="F3056" t="str">
        <f t="shared" si="113"/>
        <v>Loss</v>
      </c>
      <c r="H3056" t="str">
        <f t="shared" si="114"/>
        <v/>
      </c>
      <c r="I3056" t="str">
        <f t="shared" si="114"/>
        <v/>
      </c>
      <c r="J3056" t="str">
        <f t="shared" si="114"/>
        <v/>
      </c>
      <c r="K3056" t="str">
        <f t="shared" si="114"/>
        <v/>
      </c>
    </row>
    <row r="3057" spans="1:11" x14ac:dyDescent="0.2">
      <c r="A3057" s="2">
        <v>5</v>
      </c>
      <c r="B3057" s="2" t="s">
        <v>24</v>
      </c>
      <c r="C3057" s="2">
        <v>-32.4</v>
      </c>
      <c r="D3057" s="2" t="s">
        <v>38</v>
      </c>
      <c r="E3057">
        <v>2017</v>
      </c>
      <c r="F3057" t="str">
        <f t="shared" si="113"/>
        <v>Loss</v>
      </c>
      <c r="H3057" t="str">
        <f t="shared" si="114"/>
        <v/>
      </c>
      <c r="I3057" t="str">
        <f t="shared" si="114"/>
        <v/>
      </c>
      <c r="J3057" t="str">
        <f t="shared" si="114"/>
        <v/>
      </c>
      <c r="K3057" t="str">
        <f t="shared" si="114"/>
        <v/>
      </c>
    </row>
    <row r="3058" spans="1:11" x14ac:dyDescent="0.2">
      <c r="A3058" s="2">
        <v>43</v>
      </c>
      <c r="B3058" s="2" t="s">
        <v>24</v>
      </c>
      <c r="C3058" s="2">
        <v>128.55000000000001</v>
      </c>
      <c r="D3058" s="2" t="s">
        <v>29</v>
      </c>
      <c r="E3058">
        <v>2017</v>
      </c>
      <c r="F3058" t="str">
        <f t="shared" si="113"/>
        <v>Profit</v>
      </c>
      <c r="H3058" t="str">
        <f t="shared" si="114"/>
        <v/>
      </c>
      <c r="I3058" t="str">
        <f t="shared" si="114"/>
        <v/>
      </c>
      <c r="J3058" t="str">
        <f t="shared" si="114"/>
        <v/>
      </c>
      <c r="K3058" t="str">
        <f t="shared" si="114"/>
        <v/>
      </c>
    </row>
    <row r="3059" spans="1:11" x14ac:dyDescent="0.2">
      <c r="A3059" s="2">
        <v>47</v>
      </c>
      <c r="B3059" s="2" t="s">
        <v>24</v>
      </c>
      <c r="C3059" s="2">
        <v>-14.52</v>
      </c>
      <c r="D3059" s="2" t="s">
        <v>29</v>
      </c>
      <c r="E3059">
        <v>2017</v>
      </c>
      <c r="F3059" t="str">
        <f t="shared" si="113"/>
        <v>Loss</v>
      </c>
      <c r="H3059" t="str">
        <f t="shared" si="114"/>
        <v/>
      </c>
      <c r="I3059" t="str">
        <f t="shared" si="114"/>
        <v/>
      </c>
      <c r="J3059" t="str">
        <f t="shared" si="114"/>
        <v/>
      </c>
      <c r="K3059" t="str">
        <f t="shared" si="114"/>
        <v/>
      </c>
    </row>
    <row r="3060" spans="1:11" x14ac:dyDescent="0.2">
      <c r="A3060" s="2">
        <v>45</v>
      </c>
      <c r="B3060" s="2" t="s">
        <v>24</v>
      </c>
      <c r="C3060" s="2">
        <v>-1177.47</v>
      </c>
      <c r="D3060" s="2" t="s">
        <v>29</v>
      </c>
      <c r="E3060">
        <v>2017</v>
      </c>
      <c r="F3060" t="str">
        <f t="shared" si="113"/>
        <v>Loss</v>
      </c>
      <c r="H3060" t="str">
        <f t="shared" si="114"/>
        <v/>
      </c>
      <c r="I3060" t="str">
        <f t="shared" si="114"/>
        <v/>
      </c>
      <c r="J3060" t="str">
        <f t="shared" si="114"/>
        <v/>
      </c>
      <c r="K3060" t="str">
        <f t="shared" si="114"/>
        <v/>
      </c>
    </row>
    <row r="3061" spans="1:11" x14ac:dyDescent="0.2">
      <c r="A3061" s="2">
        <v>25</v>
      </c>
      <c r="B3061" s="2" t="s">
        <v>45</v>
      </c>
      <c r="C3061" s="2">
        <v>112.38</v>
      </c>
      <c r="D3061" s="2" t="s">
        <v>29</v>
      </c>
      <c r="E3061">
        <v>2017</v>
      </c>
      <c r="F3061" t="str">
        <f t="shared" si="113"/>
        <v>Profit</v>
      </c>
      <c r="H3061" t="str">
        <f t="shared" si="114"/>
        <v/>
      </c>
      <c r="I3061" t="str">
        <f t="shared" si="114"/>
        <v/>
      </c>
      <c r="J3061" t="str">
        <f t="shared" si="114"/>
        <v/>
      </c>
      <c r="K3061" t="str">
        <f t="shared" si="114"/>
        <v/>
      </c>
    </row>
    <row r="3062" spans="1:11" x14ac:dyDescent="0.2">
      <c r="A3062" s="2">
        <v>18</v>
      </c>
      <c r="B3062" s="2" t="s">
        <v>45</v>
      </c>
      <c r="C3062" s="2">
        <v>219.02</v>
      </c>
      <c r="D3062" s="2" t="s">
        <v>29</v>
      </c>
      <c r="E3062">
        <v>2017</v>
      </c>
      <c r="F3062" t="str">
        <f t="shared" si="113"/>
        <v>Profit</v>
      </c>
      <c r="H3062" t="str">
        <f t="shared" si="114"/>
        <v/>
      </c>
      <c r="I3062" t="str">
        <f t="shared" si="114"/>
        <v/>
      </c>
      <c r="J3062" t="str">
        <f t="shared" si="114"/>
        <v/>
      </c>
      <c r="K3062" t="str">
        <f t="shared" si="114"/>
        <v/>
      </c>
    </row>
    <row r="3063" spans="1:11" x14ac:dyDescent="0.2">
      <c r="A3063" s="2">
        <v>29</v>
      </c>
      <c r="B3063" s="2" t="s">
        <v>31</v>
      </c>
      <c r="C3063" s="2">
        <v>365.15</v>
      </c>
      <c r="D3063" s="2" t="s">
        <v>29</v>
      </c>
      <c r="E3063">
        <v>2017</v>
      </c>
      <c r="F3063" t="str">
        <f t="shared" si="113"/>
        <v>Profit</v>
      </c>
      <c r="H3063" t="str">
        <f t="shared" si="114"/>
        <v/>
      </c>
      <c r="I3063" t="str">
        <f t="shared" si="114"/>
        <v/>
      </c>
      <c r="J3063" t="str">
        <f t="shared" si="114"/>
        <v/>
      </c>
      <c r="K3063" t="str">
        <f t="shared" si="114"/>
        <v/>
      </c>
    </row>
    <row r="3064" spans="1:11" x14ac:dyDescent="0.2">
      <c r="A3064" s="2">
        <v>16</v>
      </c>
      <c r="B3064" s="2" t="s">
        <v>24</v>
      </c>
      <c r="C3064" s="2">
        <v>11.86</v>
      </c>
      <c r="D3064" s="2" t="s">
        <v>29</v>
      </c>
      <c r="E3064">
        <v>2017</v>
      </c>
      <c r="F3064" t="str">
        <f t="shared" si="113"/>
        <v>Profit</v>
      </c>
      <c r="H3064" t="str">
        <f t="shared" si="114"/>
        <v/>
      </c>
      <c r="I3064" t="str">
        <f t="shared" si="114"/>
        <v/>
      </c>
      <c r="J3064" t="str">
        <f t="shared" si="114"/>
        <v/>
      </c>
      <c r="K3064" t="str">
        <f t="shared" si="114"/>
        <v/>
      </c>
    </row>
    <row r="3065" spans="1:11" x14ac:dyDescent="0.2">
      <c r="A3065" s="2">
        <v>18</v>
      </c>
      <c r="B3065" s="2" t="s">
        <v>24</v>
      </c>
      <c r="C3065" s="2">
        <v>16.95</v>
      </c>
      <c r="D3065" s="2" t="s">
        <v>29</v>
      </c>
      <c r="E3065">
        <v>2017</v>
      </c>
      <c r="F3065" t="str">
        <f t="shared" si="113"/>
        <v>Profit</v>
      </c>
      <c r="H3065" t="str">
        <f t="shared" si="114"/>
        <v/>
      </c>
      <c r="I3065" t="str">
        <f t="shared" si="114"/>
        <v/>
      </c>
      <c r="J3065" t="str">
        <f t="shared" si="114"/>
        <v/>
      </c>
      <c r="K3065" t="str">
        <f t="shared" si="114"/>
        <v/>
      </c>
    </row>
    <row r="3066" spans="1:11" x14ac:dyDescent="0.2">
      <c r="A3066" s="2">
        <v>21</v>
      </c>
      <c r="B3066" s="2" t="s">
        <v>24</v>
      </c>
      <c r="C3066" s="2">
        <v>33.869999999999997</v>
      </c>
      <c r="D3066" s="2" t="s">
        <v>29</v>
      </c>
      <c r="E3066">
        <v>2017</v>
      </c>
      <c r="F3066" t="str">
        <f t="shared" si="113"/>
        <v>Profit</v>
      </c>
      <c r="H3066" t="str">
        <f t="shared" si="114"/>
        <v/>
      </c>
      <c r="I3066" t="str">
        <f t="shared" si="114"/>
        <v/>
      </c>
      <c r="J3066" t="str">
        <f t="shared" si="114"/>
        <v/>
      </c>
      <c r="K3066" t="str">
        <f t="shared" si="114"/>
        <v/>
      </c>
    </row>
    <row r="3067" spans="1:11" x14ac:dyDescent="0.2">
      <c r="A3067" s="2">
        <v>50</v>
      </c>
      <c r="B3067" s="2" t="s">
        <v>24</v>
      </c>
      <c r="C3067" s="2">
        <v>1.23</v>
      </c>
      <c r="D3067" s="2" t="s">
        <v>29</v>
      </c>
      <c r="E3067">
        <v>2017</v>
      </c>
      <c r="F3067" t="str">
        <f t="shared" si="113"/>
        <v>Profit</v>
      </c>
      <c r="H3067" t="str">
        <f t="shared" si="114"/>
        <v/>
      </c>
      <c r="I3067" t="str">
        <f t="shared" si="114"/>
        <v/>
      </c>
      <c r="J3067" t="str">
        <f t="shared" si="114"/>
        <v/>
      </c>
      <c r="K3067" t="str">
        <f t="shared" si="114"/>
        <v/>
      </c>
    </row>
    <row r="3068" spans="1:11" x14ac:dyDescent="0.2">
      <c r="A3068" s="2">
        <v>34</v>
      </c>
      <c r="B3068" s="2" t="s">
        <v>24</v>
      </c>
      <c r="C3068" s="2">
        <v>-39.520000000000003</v>
      </c>
      <c r="D3068" s="2" t="s">
        <v>29</v>
      </c>
      <c r="E3068">
        <v>2017</v>
      </c>
      <c r="F3068" t="str">
        <f t="shared" si="113"/>
        <v>Loss</v>
      </c>
      <c r="H3068" t="str">
        <f t="shared" si="114"/>
        <v/>
      </c>
      <c r="I3068" t="str">
        <f t="shared" si="114"/>
        <v/>
      </c>
      <c r="J3068" t="str">
        <f t="shared" si="114"/>
        <v/>
      </c>
      <c r="K3068" t="str">
        <f t="shared" si="114"/>
        <v/>
      </c>
    </row>
    <row r="3069" spans="1:11" x14ac:dyDescent="0.2">
      <c r="A3069" s="2">
        <v>45</v>
      </c>
      <c r="B3069" s="2" t="s">
        <v>24</v>
      </c>
      <c r="C3069" s="2">
        <v>1129.19</v>
      </c>
      <c r="D3069" s="2" t="s">
        <v>38</v>
      </c>
      <c r="E3069">
        <v>2017</v>
      </c>
      <c r="F3069" t="str">
        <f t="shared" si="113"/>
        <v>Profit</v>
      </c>
      <c r="H3069" t="str">
        <f t="shared" si="114"/>
        <v/>
      </c>
      <c r="I3069" t="str">
        <f t="shared" si="114"/>
        <v/>
      </c>
      <c r="J3069" t="str">
        <f t="shared" si="114"/>
        <v/>
      </c>
      <c r="K3069" t="str">
        <f t="shared" si="114"/>
        <v/>
      </c>
    </row>
    <row r="3070" spans="1:11" x14ac:dyDescent="0.2">
      <c r="A3070" s="2">
        <v>37</v>
      </c>
      <c r="B3070" s="2" t="s">
        <v>24</v>
      </c>
      <c r="C3070" s="2">
        <v>190.77</v>
      </c>
      <c r="D3070" s="2" t="s">
        <v>38</v>
      </c>
      <c r="E3070">
        <v>2017</v>
      </c>
      <c r="F3070" t="str">
        <f t="shared" si="113"/>
        <v>Profit</v>
      </c>
      <c r="H3070" t="str">
        <f t="shared" si="114"/>
        <v/>
      </c>
      <c r="I3070" t="str">
        <f t="shared" si="114"/>
        <v/>
      </c>
      <c r="J3070" t="str">
        <f t="shared" si="114"/>
        <v/>
      </c>
      <c r="K3070" t="str">
        <f t="shared" si="114"/>
        <v/>
      </c>
    </row>
    <row r="3071" spans="1:11" x14ac:dyDescent="0.2">
      <c r="A3071" s="2">
        <v>39</v>
      </c>
      <c r="B3071" s="2" t="s">
        <v>31</v>
      </c>
      <c r="C3071" s="2">
        <v>360.36</v>
      </c>
      <c r="D3071" s="2" t="s">
        <v>22</v>
      </c>
      <c r="E3071">
        <v>2017</v>
      </c>
      <c r="F3071" t="str">
        <f t="shared" si="113"/>
        <v>Profit</v>
      </c>
      <c r="H3071" t="str">
        <f t="shared" si="114"/>
        <v/>
      </c>
      <c r="I3071" t="str">
        <f t="shared" si="114"/>
        <v/>
      </c>
      <c r="J3071" t="str">
        <f t="shared" si="114"/>
        <v/>
      </c>
      <c r="K3071" t="str">
        <f t="shared" si="114"/>
        <v/>
      </c>
    </row>
    <row r="3072" spans="1:11" x14ac:dyDescent="0.2">
      <c r="A3072" s="2">
        <v>49</v>
      </c>
      <c r="B3072" s="2" t="s">
        <v>24</v>
      </c>
      <c r="C3072" s="2">
        <v>117.75</v>
      </c>
      <c r="D3072" s="2" t="s">
        <v>22</v>
      </c>
      <c r="E3072">
        <v>2017</v>
      </c>
      <c r="F3072" t="str">
        <f t="shared" si="113"/>
        <v>Profit</v>
      </c>
      <c r="H3072" t="str">
        <f t="shared" si="114"/>
        <v/>
      </c>
      <c r="I3072" t="str">
        <f t="shared" si="114"/>
        <v/>
      </c>
      <c r="J3072" t="str">
        <f t="shared" si="114"/>
        <v/>
      </c>
      <c r="K3072" t="str">
        <f t="shared" si="114"/>
        <v/>
      </c>
    </row>
    <row r="3073" spans="1:11" x14ac:dyDescent="0.2">
      <c r="A3073" s="2">
        <v>1</v>
      </c>
      <c r="B3073" s="2" t="s">
        <v>24</v>
      </c>
      <c r="C3073" s="2">
        <v>-13.92</v>
      </c>
      <c r="D3073" s="2" t="s">
        <v>22</v>
      </c>
      <c r="E3073">
        <v>2017</v>
      </c>
      <c r="F3073" t="str">
        <f t="shared" si="113"/>
        <v>Loss</v>
      </c>
      <c r="H3073" t="str">
        <f t="shared" si="114"/>
        <v/>
      </c>
      <c r="I3073" t="str">
        <f t="shared" si="114"/>
        <v/>
      </c>
      <c r="J3073" t="str">
        <f t="shared" si="114"/>
        <v/>
      </c>
      <c r="K3073" t="str">
        <f t="shared" si="114"/>
        <v/>
      </c>
    </row>
    <row r="3074" spans="1:11" x14ac:dyDescent="0.2">
      <c r="A3074" s="2">
        <v>39</v>
      </c>
      <c r="B3074" s="2" t="s">
        <v>31</v>
      </c>
      <c r="C3074" s="2">
        <v>-77.88</v>
      </c>
      <c r="D3074" s="2" t="s">
        <v>29</v>
      </c>
      <c r="E3074">
        <v>2017</v>
      </c>
      <c r="F3074" t="str">
        <f t="shared" si="113"/>
        <v>Loss</v>
      </c>
      <c r="H3074" t="str">
        <f t="shared" si="114"/>
        <v/>
      </c>
      <c r="I3074" t="str">
        <f t="shared" si="114"/>
        <v/>
      </c>
      <c r="J3074" t="str">
        <f t="shared" si="114"/>
        <v/>
      </c>
      <c r="K3074" t="str">
        <f t="shared" si="114"/>
        <v/>
      </c>
    </row>
    <row r="3075" spans="1:11" x14ac:dyDescent="0.2">
      <c r="A3075" s="2">
        <v>45</v>
      </c>
      <c r="B3075" s="2" t="s">
        <v>24</v>
      </c>
      <c r="C3075" s="2">
        <v>435.72</v>
      </c>
      <c r="D3075" s="2" t="s">
        <v>29</v>
      </c>
      <c r="E3075">
        <v>2017</v>
      </c>
      <c r="F3075" t="str">
        <f t="shared" ref="F3075:F3138" si="115">IF(C3075&lt;0,"Loss","Profit")</f>
        <v>Profit</v>
      </c>
      <c r="H3075" t="str">
        <f t="shared" si="114"/>
        <v/>
      </c>
      <c r="I3075" t="str">
        <f t="shared" si="114"/>
        <v/>
      </c>
      <c r="J3075" t="str">
        <f t="shared" si="114"/>
        <v/>
      </c>
      <c r="K3075" t="str">
        <f t="shared" si="114"/>
        <v/>
      </c>
    </row>
    <row r="3076" spans="1:11" x14ac:dyDescent="0.2">
      <c r="A3076" s="2">
        <v>36</v>
      </c>
      <c r="B3076" s="2" t="s">
        <v>24</v>
      </c>
      <c r="C3076" s="2">
        <v>-123.19</v>
      </c>
      <c r="D3076" s="2" t="s">
        <v>29</v>
      </c>
      <c r="E3076">
        <v>2017</v>
      </c>
      <c r="F3076" t="str">
        <f t="shared" si="115"/>
        <v>Loss</v>
      </c>
      <c r="H3076" t="str">
        <f t="shared" si="114"/>
        <v/>
      </c>
      <c r="I3076" t="str">
        <f t="shared" si="114"/>
        <v/>
      </c>
      <c r="J3076" t="str">
        <f t="shared" si="114"/>
        <v/>
      </c>
      <c r="K3076" t="str">
        <f t="shared" si="114"/>
        <v/>
      </c>
    </row>
    <row r="3077" spans="1:11" x14ac:dyDescent="0.2">
      <c r="A3077" s="2">
        <v>24</v>
      </c>
      <c r="B3077" s="2" t="s">
        <v>45</v>
      </c>
      <c r="C3077" s="2">
        <v>171.84</v>
      </c>
      <c r="D3077" s="2" t="s">
        <v>29</v>
      </c>
      <c r="E3077">
        <v>2017</v>
      </c>
      <c r="F3077" t="str">
        <f t="shared" si="115"/>
        <v>Profit</v>
      </c>
      <c r="H3077" t="str">
        <f t="shared" si="114"/>
        <v/>
      </c>
      <c r="I3077" t="str">
        <f t="shared" si="114"/>
        <v/>
      </c>
      <c r="J3077" t="str">
        <f t="shared" si="114"/>
        <v/>
      </c>
      <c r="K3077" t="str">
        <f t="shared" si="114"/>
        <v/>
      </c>
    </row>
    <row r="3078" spans="1:11" x14ac:dyDescent="0.2">
      <c r="A3078" s="2">
        <v>40</v>
      </c>
      <c r="B3078" s="2" t="s">
        <v>24</v>
      </c>
      <c r="C3078" s="2">
        <v>-101.66</v>
      </c>
      <c r="D3078" s="2" t="s">
        <v>29</v>
      </c>
      <c r="E3078">
        <v>2017</v>
      </c>
      <c r="F3078" t="str">
        <f t="shared" si="115"/>
        <v>Loss</v>
      </c>
      <c r="H3078" t="str">
        <f t="shared" si="114"/>
        <v/>
      </c>
      <c r="I3078" t="str">
        <f t="shared" si="114"/>
        <v/>
      </c>
      <c r="J3078" t="str">
        <f t="shared" si="114"/>
        <v/>
      </c>
      <c r="K3078" t="str">
        <f t="shared" si="114"/>
        <v/>
      </c>
    </row>
    <row r="3079" spans="1:11" x14ac:dyDescent="0.2">
      <c r="A3079" s="2">
        <v>6</v>
      </c>
      <c r="B3079" s="2" t="s">
        <v>45</v>
      </c>
      <c r="C3079" s="2">
        <v>-246.61</v>
      </c>
      <c r="D3079" s="2" t="s">
        <v>38</v>
      </c>
      <c r="E3079">
        <v>2017</v>
      </c>
      <c r="F3079" t="str">
        <f t="shared" si="115"/>
        <v>Loss</v>
      </c>
      <c r="H3079" t="str">
        <f t="shared" si="114"/>
        <v/>
      </c>
      <c r="I3079" t="str">
        <f t="shared" si="114"/>
        <v/>
      </c>
      <c r="J3079" t="str">
        <f t="shared" si="114"/>
        <v/>
      </c>
      <c r="K3079" t="str">
        <f t="shared" si="114"/>
        <v/>
      </c>
    </row>
    <row r="3080" spans="1:11" x14ac:dyDescent="0.2">
      <c r="A3080" s="2">
        <v>32</v>
      </c>
      <c r="B3080" s="2" t="s">
        <v>31</v>
      </c>
      <c r="C3080" s="2">
        <v>1198.51</v>
      </c>
      <c r="D3080" s="2" t="s">
        <v>38</v>
      </c>
      <c r="E3080">
        <v>2017</v>
      </c>
      <c r="F3080" t="str">
        <f t="shared" si="115"/>
        <v>Profit</v>
      </c>
      <c r="H3080" t="str">
        <f t="shared" si="114"/>
        <v/>
      </c>
      <c r="I3080" t="str">
        <f t="shared" si="114"/>
        <v/>
      </c>
      <c r="J3080" t="str">
        <f t="shared" si="114"/>
        <v/>
      </c>
      <c r="K3080" t="str">
        <f t="shared" si="114"/>
        <v/>
      </c>
    </row>
    <row r="3081" spans="1:11" x14ac:dyDescent="0.2">
      <c r="A3081" s="2">
        <v>46</v>
      </c>
      <c r="B3081" s="2" t="s">
        <v>24</v>
      </c>
      <c r="C3081" s="2">
        <v>-89.43</v>
      </c>
      <c r="D3081" s="2" t="s">
        <v>29</v>
      </c>
      <c r="E3081">
        <v>2017</v>
      </c>
      <c r="F3081" t="str">
        <f t="shared" si="115"/>
        <v>Loss</v>
      </c>
      <c r="H3081" t="str">
        <f t="shared" si="114"/>
        <v/>
      </c>
      <c r="I3081" t="str">
        <f t="shared" si="114"/>
        <v/>
      </c>
      <c r="J3081" t="str">
        <f t="shared" si="114"/>
        <v/>
      </c>
      <c r="K3081" t="str">
        <f t="shared" si="114"/>
        <v/>
      </c>
    </row>
    <row r="3082" spans="1:11" x14ac:dyDescent="0.2">
      <c r="A3082" s="2">
        <v>41</v>
      </c>
      <c r="B3082" s="2" t="s">
        <v>24</v>
      </c>
      <c r="C3082" s="2">
        <v>-36.35</v>
      </c>
      <c r="D3082" s="2" t="s">
        <v>29</v>
      </c>
      <c r="E3082">
        <v>2017</v>
      </c>
      <c r="F3082" t="str">
        <f t="shared" si="115"/>
        <v>Loss</v>
      </c>
      <c r="H3082" t="str">
        <f t="shared" si="114"/>
        <v/>
      </c>
      <c r="I3082" t="str">
        <f t="shared" si="114"/>
        <v/>
      </c>
      <c r="J3082" t="str">
        <f t="shared" si="114"/>
        <v/>
      </c>
      <c r="K3082" t="str">
        <f t="shared" si="114"/>
        <v/>
      </c>
    </row>
    <row r="3083" spans="1:11" x14ac:dyDescent="0.2">
      <c r="A3083" s="2">
        <v>27</v>
      </c>
      <c r="B3083" s="2" t="s">
        <v>45</v>
      </c>
      <c r="C3083" s="2">
        <v>-300.58</v>
      </c>
      <c r="D3083" s="2" t="s">
        <v>22</v>
      </c>
      <c r="E3083">
        <v>2017</v>
      </c>
      <c r="F3083" t="str">
        <f t="shared" si="115"/>
        <v>Loss</v>
      </c>
      <c r="H3083" t="str">
        <f t="shared" si="114"/>
        <v/>
      </c>
      <c r="I3083" t="str">
        <f t="shared" si="114"/>
        <v/>
      </c>
      <c r="J3083" t="str">
        <f t="shared" si="114"/>
        <v/>
      </c>
      <c r="K3083" t="str">
        <f t="shared" si="114"/>
        <v/>
      </c>
    </row>
    <row r="3084" spans="1:11" x14ac:dyDescent="0.2">
      <c r="A3084" s="2">
        <v>8</v>
      </c>
      <c r="B3084" s="2" t="s">
        <v>45</v>
      </c>
      <c r="C3084" s="2">
        <v>-271.89</v>
      </c>
      <c r="D3084" s="2" t="s">
        <v>22</v>
      </c>
      <c r="E3084">
        <v>2017</v>
      </c>
      <c r="F3084" t="str">
        <f t="shared" si="115"/>
        <v>Loss</v>
      </c>
      <c r="H3084" t="str">
        <f t="shared" si="114"/>
        <v/>
      </c>
      <c r="I3084" t="str">
        <f t="shared" si="114"/>
        <v/>
      </c>
      <c r="J3084" t="str">
        <f t="shared" si="114"/>
        <v/>
      </c>
      <c r="K3084" t="str">
        <f t="shared" si="114"/>
        <v/>
      </c>
    </row>
    <row r="3085" spans="1:11" x14ac:dyDescent="0.2">
      <c r="A3085" s="2">
        <v>39</v>
      </c>
      <c r="B3085" s="2" t="s">
        <v>31</v>
      </c>
      <c r="C3085" s="2">
        <v>4037.02</v>
      </c>
      <c r="D3085" s="2" t="s">
        <v>22</v>
      </c>
      <c r="E3085">
        <v>2017</v>
      </c>
      <c r="F3085" t="str">
        <f t="shared" si="115"/>
        <v>Profit</v>
      </c>
      <c r="H3085" t="str">
        <f t="shared" si="114"/>
        <v/>
      </c>
      <c r="I3085" t="str">
        <f t="shared" si="114"/>
        <v/>
      </c>
      <c r="J3085" t="str">
        <f t="shared" si="114"/>
        <v/>
      </c>
      <c r="K3085" t="str">
        <f t="shared" si="114"/>
        <v/>
      </c>
    </row>
    <row r="3086" spans="1:11" x14ac:dyDescent="0.2">
      <c r="A3086" s="2">
        <v>47</v>
      </c>
      <c r="B3086" s="2" t="s">
        <v>24</v>
      </c>
      <c r="C3086" s="2">
        <v>3166.03</v>
      </c>
      <c r="D3086" s="2" t="s">
        <v>22</v>
      </c>
      <c r="E3086">
        <v>2017</v>
      </c>
      <c r="F3086" t="str">
        <f t="shared" si="115"/>
        <v>Profit</v>
      </c>
      <c r="H3086" t="str">
        <f t="shared" si="114"/>
        <v/>
      </c>
      <c r="I3086" t="str">
        <f t="shared" si="114"/>
        <v/>
      </c>
      <c r="J3086" t="str">
        <f t="shared" si="114"/>
        <v/>
      </c>
      <c r="K3086" t="str">
        <f t="shared" si="114"/>
        <v/>
      </c>
    </row>
    <row r="3087" spans="1:11" x14ac:dyDescent="0.2">
      <c r="A3087" s="2">
        <v>41</v>
      </c>
      <c r="B3087" s="2" t="s">
        <v>45</v>
      </c>
      <c r="C3087" s="2">
        <v>-145.75</v>
      </c>
      <c r="D3087" s="2" t="s">
        <v>29</v>
      </c>
      <c r="E3087">
        <v>2017</v>
      </c>
      <c r="F3087" t="str">
        <f t="shared" si="115"/>
        <v>Loss</v>
      </c>
      <c r="H3087" t="str">
        <f t="shared" si="114"/>
        <v/>
      </c>
      <c r="I3087" t="str">
        <f t="shared" si="114"/>
        <v/>
      </c>
      <c r="J3087" t="str">
        <f t="shared" si="114"/>
        <v/>
      </c>
      <c r="K3087" t="str">
        <f t="shared" si="114"/>
        <v/>
      </c>
    </row>
    <row r="3088" spans="1:11" x14ac:dyDescent="0.2">
      <c r="A3088" s="2">
        <v>44</v>
      </c>
      <c r="B3088" s="2" t="s">
        <v>31</v>
      </c>
      <c r="C3088" s="2">
        <v>589.15</v>
      </c>
      <c r="D3088" s="2" t="s">
        <v>22</v>
      </c>
      <c r="E3088">
        <v>2017</v>
      </c>
      <c r="F3088" t="str">
        <f t="shared" si="115"/>
        <v>Profit</v>
      </c>
      <c r="H3088" t="str">
        <f t="shared" si="114"/>
        <v/>
      </c>
      <c r="I3088" t="str">
        <f t="shared" si="114"/>
        <v/>
      </c>
      <c r="J3088" t="str">
        <f t="shared" si="114"/>
        <v/>
      </c>
      <c r="K3088" t="str">
        <f t="shared" si="114"/>
        <v/>
      </c>
    </row>
    <row r="3089" spans="1:11" x14ac:dyDescent="0.2">
      <c r="A3089" s="2">
        <v>32</v>
      </c>
      <c r="B3089" s="2" t="s">
        <v>31</v>
      </c>
      <c r="C3089" s="2">
        <v>-121.83</v>
      </c>
      <c r="D3089" s="2" t="s">
        <v>29</v>
      </c>
      <c r="E3089">
        <v>2017</v>
      </c>
      <c r="F3089" t="str">
        <f t="shared" si="115"/>
        <v>Loss</v>
      </c>
      <c r="H3089" t="str">
        <f t="shared" si="114"/>
        <v/>
      </c>
      <c r="I3089" t="str">
        <f t="shared" si="114"/>
        <v/>
      </c>
      <c r="J3089" t="str">
        <f t="shared" si="114"/>
        <v/>
      </c>
      <c r="K3089" t="str">
        <f t="shared" si="114"/>
        <v/>
      </c>
    </row>
    <row r="3090" spans="1:11" x14ac:dyDescent="0.2">
      <c r="A3090" s="2">
        <v>16</v>
      </c>
      <c r="B3090" s="2" t="s">
        <v>24</v>
      </c>
      <c r="C3090" s="2">
        <v>240.91</v>
      </c>
      <c r="D3090" s="2" t="s">
        <v>22</v>
      </c>
      <c r="E3090">
        <v>2017</v>
      </c>
      <c r="F3090" t="str">
        <f t="shared" si="115"/>
        <v>Profit</v>
      </c>
      <c r="H3090" t="str">
        <f t="shared" si="114"/>
        <v/>
      </c>
      <c r="I3090" t="str">
        <f t="shared" si="114"/>
        <v/>
      </c>
      <c r="J3090" t="str">
        <f t="shared" si="114"/>
        <v/>
      </c>
      <c r="K3090" t="str">
        <f t="shared" ref="I3090:K3153" si="116">IF($D3090=K$1,IF($B3090="Technology",IF($A3090&lt;11,$F3090,""),""),"")</f>
        <v/>
      </c>
    </row>
    <row r="3091" spans="1:11" x14ac:dyDescent="0.2">
      <c r="A3091" s="2">
        <v>13</v>
      </c>
      <c r="B3091" s="2" t="s">
        <v>24</v>
      </c>
      <c r="C3091" s="2">
        <v>894.71</v>
      </c>
      <c r="D3091" s="2" t="s">
        <v>29</v>
      </c>
      <c r="E3091">
        <v>2017</v>
      </c>
      <c r="F3091" t="str">
        <f t="shared" si="115"/>
        <v>Profit</v>
      </c>
      <c r="H3091" t="str">
        <f t="shared" ref="H3091:K3154" si="117">IF($D3091=H$1,IF($B3091="Technology",IF($A3091&lt;11,$F3091,""),""),"")</f>
        <v/>
      </c>
      <c r="I3091" t="str">
        <f t="shared" si="116"/>
        <v/>
      </c>
      <c r="J3091" t="str">
        <f t="shared" si="116"/>
        <v/>
      </c>
      <c r="K3091" t="str">
        <f t="shared" si="116"/>
        <v/>
      </c>
    </row>
    <row r="3092" spans="1:11" x14ac:dyDescent="0.2">
      <c r="A3092" s="2">
        <v>31</v>
      </c>
      <c r="B3092" s="2" t="s">
        <v>45</v>
      </c>
      <c r="C3092" s="2">
        <v>78.930000000000007</v>
      </c>
      <c r="D3092" s="2" t="s">
        <v>66</v>
      </c>
      <c r="E3092">
        <v>2017</v>
      </c>
      <c r="F3092" t="str">
        <f t="shared" si="115"/>
        <v>Profit</v>
      </c>
      <c r="H3092" t="str">
        <f t="shared" si="117"/>
        <v/>
      </c>
      <c r="I3092" t="str">
        <f t="shared" si="116"/>
        <v/>
      </c>
      <c r="J3092" t="str">
        <f t="shared" si="116"/>
        <v/>
      </c>
      <c r="K3092" t="str">
        <f t="shared" si="116"/>
        <v/>
      </c>
    </row>
    <row r="3093" spans="1:11" x14ac:dyDescent="0.2">
      <c r="A3093" s="2">
        <v>38</v>
      </c>
      <c r="B3093" s="2" t="s">
        <v>24</v>
      </c>
      <c r="C3093" s="2">
        <v>1.23</v>
      </c>
      <c r="D3093" s="2" t="s">
        <v>38</v>
      </c>
      <c r="E3093">
        <v>2017</v>
      </c>
      <c r="F3093" t="str">
        <f t="shared" si="115"/>
        <v>Profit</v>
      </c>
      <c r="H3093" t="str">
        <f t="shared" si="117"/>
        <v/>
      </c>
      <c r="I3093" t="str">
        <f t="shared" si="116"/>
        <v/>
      </c>
      <c r="J3093" t="str">
        <f t="shared" si="116"/>
        <v/>
      </c>
      <c r="K3093" t="str">
        <f t="shared" si="116"/>
        <v/>
      </c>
    </row>
    <row r="3094" spans="1:11" x14ac:dyDescent="0.2">
      <c r="A3094" s="2">
        <v>16</v>
      </c>
      <c r="B3094" s="2" t="s">
        <v>31</v>
      </c>
      <c r="C3094" s="2">
        <v>-18.46</v>
      </c>
      <c r="D3094" s="2" t="s">
        <v>38</v>
      </c>
      <c r="E3094">
        <v>2017</v>
      </c>
      <c r="F3094" t="str">
        <f t="shared" si="115"/>
        <v>Loss</v>
      </c>
      <c r="H3094" t="str">
        <f t="shared" si="117"/>
        <v/>
      </c>
      <c r="I3094" t="str">
        <f t="shared" si="116"/>
        <v/>
      </c>
      <c r="J3094" t="str">
        <f t="shared" si="116"/>
        <v/>
      </c>
      <c r="K3094" t="str">
        <f t="shared" si="116"/>
        <v/>
      </c>
    </row>
    <row r="3095" spans="1:11" x14ac:dyDescent="0.2">
      <c r="A3095" s="2">
        <v>12</v>
      </c>
      <c r="B3095" s="2" t="s">
        <v>31</v>
      </c>
      <c r="C3095" s="2">
        <v>-117.22</v>
      </c>
      <c r="D3095" s="2" t="s">
        <v>38</v>
      </c>
      <c r="E3095">
        <v>2017</v>
      </c>
      <c r="F3095" t="str">
        <f t="shared" si="115"/>
        <v>Loss</v>
      </c>
      <c r="H3095" t="str">
        <f t="shared" si="117"/>
        <v/>
      </c>
      <c r="I3095" t="str">
        <f t="shared" si="116"/>
        <v/>
      </c>
      <c r="J3095" t="str">
        <f t="shared" si="116"/>
        <v/>
      </c>
      <c r="K3095" t="str">
        <f t="shared" si="116"/>
        <v/>
      </c>
    </row>
    <row r="3096" spans="1:11" x14ac:dyDescent="0.2">
      <c r="A3096" s="2">
        <v>24</v>
      </c>
      <c r="B3096" s="2" t="s">
        <v>24</v>
      </c>
      <c r="C3096" s="2">
        <v>48.75</v>
      </c>
      <c r="D3096" s="2" t="s">
        <v>38</v>
      </c>
      <c r="E3096">
        <v>2017</v>
      </c>
      <c r="F3096" t="str">
        <f t="shared" si="115"/>
        <v>Profit</v>
      </c>
      <c r="H3096" t="str">
        <f t="shared" si="117"/>
        <v/>
      </c>
      <c r="I3096" t="str">
        <f t="shared" si="116"/>
        <v/>
      </c>
      <c r="J3096" t="str">
        <f t="shared" si="116"/>
        <v/>
      </c>
      <c r="K3096" t="str">
        <f t="shared" si="116"/>
        <v/>
      </c>
    </row>
    <row r="3097" spans="1:11" x14ac:dyDescent="0.2">
      <c r="A3097" s="2">
        <v>10</v>
      </c>
      <c r="B3097" s="2" t="s">
        <v>24</v>
      </c>
      <c r="C3097" s="2">
        <v>-10.98</v>
      </c>
      <c r="D3097" s="2" t="s">
        <v>38</v>
      </c>
      <c r="E3097">
        <v>2017</v>
      </c>
      <c r="F3097" t="str">
        <f t="shared" si="115"/>
        <v>Loss</v>
      </c>
      <c r="H3097" t="str">
        <f t="shared" si="117"/>
        <v/>
      </c>
      <c r="I3097" t="str">
        <f t="shared" si="116"/>
        <v/>
      </c>
      <c r="J3097" t="str">
        <f t="shared" si="116"/>
        <v/>
      </c>
      <c r="K3097" t="str">
        <f t="shared" si="116"/>
        <v/>
      </c>
    </row>
    <row r="3098" spans="1:11" x14ac:dyDescent="0.2">
      <c r="A3098" s="2">
        <v>11</v>
      </c>
      <c r="B3098" s="2" t="s">
        <v>31</v>
      </c>
      <c r="C3098" s="2">
        <v>-160.55000000000001</v>
      </c>
      <c r="D3098" s="2" t="s">
        <v>38</v>
      </c>
      <c r="E3098">
        <v>2017</v>
      </c>
      <c r="F3098" t="str">
        <f t="shared" si="115"/>
        <v>Loss</v>
      </c>
      <c r="H3098" t="str">
        <f t="shared" si="117"/>
        <v/>
      </c>
      <c r="I3098" t="str">
        <f t="shared" si="116"/>
        <v/>
      </c>
      <c r="J3098" t="str">
        <f t="shared" si="116"/>
        <v/>
      </c>
      <c r="K3098" t="str">
        <f t="shared" si="116"/>
        <v/>
      </c>
    </row>
    <row r="3099" spans="1:11" x14ac:dyDescent="0.2">
      <c r="A3099" s="2">
        <v>1</v>
      </c>
      <c r="B3099" s="2" t="s">
        <v>24</v>
      </c>
      <c r="C3099" s="2">
        <v>-0.34</v>
      </c>
      <c r="D3099" s="2" t="s">
        <v>22</v>
      </c>
      <c r="E3099">
        <v>2017</v>
      </c>
      <c r="F3099" t="str">
        <f t="shared" si="115"/>
        <v>Loss</v>
      </c>
      <c r="H3099" t="str">
        <f t="shared" si="117"/>
        <v/>
      </c>
      <c r="I3099" t="str">
        <f t="shared" si="116"/>
        <v/>
      </c>
      <c r="J3099" t="str">
        <f t="shared" si="116"/>
        <v/>
      </c>
      <c r="K3099" t="str">
        <f t="shared" si="116"/>
        <v/>
      </c>
    </row>
    <row r="3100" spans="1:11" x14ac:dyDescent="0.2">
      <c r="A3100" s="2">
        <v>5</v>
      </c>
      <c r="B3100" s="2" t="s">
        <v>24</v>
      </c>
      <c r="C3100" s="2">
        <v>-36.26</v>
      </c>
      <c r="D3100" s="2" t="s">
        <v>29</v>
      </c>
      <c r="E3100">
        <v>2017</v>
      </c>
      <c r="F3100" t="str">
        <f t="shared" si="115"/>
        <v>Loss</v>
      </c>
      <c r="H3100" t="str">
        <f t="shared" si="117"/>
        <v/>
      </c>
      <c r="I3100" t="str">
        <f t="shared" si="117"/>
        <v/>
      </c>
      <c r="J3100" t="str">
        <f t="shared" si="117"/>
        <v/>
      </c>
      <c r="K3100" t="str">
        <f t="shared" si="117"/>
        <v/>
      </c>
    </row>
    <row r="3101" spans="1:11" x14ac:dyDescent="0.2">
      <c r="A3101" s="2">
        <v>3</v>
      </c>
      <c r="B3101" s="2" t="s">
        <v>24</v>
      </c>
      <c r="C3101" s="2">
        <v>-6.03</v>
      </c>
      <c r="D3101" s="2" t="s">
        <v>29</v>
      </c>
      <c r="E3101">
        <v>2017</v>
      </c>
      <c r="F3101" t="str">
        <f t="shared" si="115"/>
        <v>Loss</v>
      </c>
      <c r="H3101" t="str">
        <f t="shared" si="117"/>
        <v/>
      </c>
      <c r="I3101" t="str">
        <f t="shared" si="117"/>
        <v/>
      </c>
      <c r="J3101" t="str">
        <f t="shared" si="117"/>
        <v/>
      </c>
      <c r="K3101" t="str">
        <f t="shared" si="117"/>
        <v/>
      </c>
    </row>
    <row r="3102" spans="1:11" x14ac:dyDescent="0.2">
      <c r="A3102" s="2">
        <v>11</v>
      </c>
      <c r="B3102" s="2" t="s">
        <v>24</v>
      </c>
      <c r="C3102" s="2">
        <v>-40.25</v>
      </c>
      <c r="D3102" s="2" t="s">
        <v>29</v>
      </c>
      <c r="E3102">
        <v>2017</v>
      </c>
      <c r="F3102" t="str">
        <f t="shared" si="115"/>
        <v>Loss</v>
      </c>
      <c r="H3102" t="str">
        <f t="shared" si="117"/>
        <v/>
      </c>
      <c r="I3102" t="str">
        <f t="shared" si="117"/>
        <v/>
      </c>
      <c r="J3102" t="str">
        <f t="shared" si="117"/>
        <v/>
      </c>
      <c r="K3102" t="str">
        <f t="shared" si="117"/>
        <v/>
      </c>
    </row>
    <row r="3103" spans="1:11" x14ac:dyDescent="0.2">
      <c r="A3103" s="2">
        <v>3</v>
      </c>
      <c r="B3103" s="2" t="s">
        <v>45</v>
      </c>
      <c r="C3103" s="2">
        <v>-246.01</v>
      </c>
      <c r="D3103" s="2" t="s">
        <v>29</v>
      </c>
      <c r="E3103">
        <v>2017</v>
      </c>
      <c r="F3103" t="str">
        <f t="shared" si="115"/>
        <v>Loss</v>
      </c>
      <c r="H3103" t="str">
        <f t="shared" si="117"/>
        <v/>
      </c>
      <c r="I3103" t="str">
        <f t="shared" si="117"/>
        <v/>
      </c>
      <c r="J3103" t="str">
        <f t="shared" si="117"/>
        <v/>
      </c>
      <c r="K3103" t="str">
        <f t="shared" si="117"/>
        <v/>
      </c>
    </row>
    <row r="3104" spans="1:11" x14ac:dyDescent="0.2">
      <c r="A3104" s="2">
        <v>46</v>
      </c>
      <c r="B3104" s="2" t="s">
        <v>31</v>
      </c>
      <c r="C3104" s="2">
        <v>1670.63</v>
      </c>
      <c r="D3104" s="2" t="s">
        <v>38</v>
      </c>
      <c r="E3104">
        <v>2017</v>
      </c>
      <c r="F3104" t="str">
        <f t="shared" si="115"/>
        <v>Profit</v>
      </c>
      <c r="H3104" t="str">
        <f t="shared" si="117"/>
        <v/>
      </c>
      <c r="I3104" t="str">
        <f t="shared" si="117"/>
        <v/>
      </c>
      <c r="J3104" t="str">
        <f t="shared" si="117"/>
        <v/>
      </c>
      <c r="K3104" t="str">
        <f t="shared" si="117"/>
        <v/>
      </c>
    </row>
    <row r="3105" spans="1:11" x14ac:dyDescent="0.2">
      <c r="A3105" s="2">
        <v>2</v>
      </c>
      <c r="B3105" s="2" t="s">
        <v>24</v>
      </c>
      <c r="C3105" s="2">
        <v>-12.2</v>
      </c>
      <c r="D3105" s="2" t="s">
        <v>22</v>
      </c>
      <c r="E3105">
        <v>2017</v>
      </c>
      <c r="F3105" t="str">
        <f t="shared" si="115"/>
        <v>Loss</v>
      </c>
      <c r="H3105" t="str">
        <f t="shared" si="117"/>
        <v/>
      </c>
      <c r="I3105" t="str">
        <f t="shared" si="117"/>
        <v/>
      </c>
      <c r="J3105" t="str">
        <f t="shared" si="117"/>
        <v/>
      </c>
      <c r="K3105" t="str">
        <f t="shared" si="117"/>
        <v/>
      </c>
    </row>
    <row r="3106" spans="1:11" x14ac:dyDescent="0.2">
      <c r="A3106" s="2">
        <v>27</v>
      </c>
      <c r="B3106" s="2" t="s">
        <v>45</v>
      </c>
      <c r="C3106" s="2">
        <v>-240.9</v>
      </c>
      <c r="D3106" s="2" t="s">
        <v>66</v>
      </c>
      <c r="E3106">
        <v>2017</v>
      </c>
      <c r="F3106" t="str">
        <f t="shared" si="115"/>
        <v>Loss</v>
      </c>
      <c r="H3106" t="str">
        <f t="shared" si="117"/>
        <v/>
      </c>
      <c r="I3106" t="str">
        <f t="shared" si="117"/>
        <v/>
      </c>
      <c r="J3106" t="str">
        <f t="shared" si="117"/>
        <v/>
      </c>
      <c r="K3106" t="str">
        <f t="shared" si="117"/>
        <v/>
      </c>
    </row>
    <row r="3107" spans="1:11" x14ac:dyDescent="0.2">
      <c r="A3107" s="2">
        <v>41</v>
      </c>
      <c r="B3107" s="2" t="s">
        <v>24</v>
      </c>
      <c r="C3107" s="2">
        <v>127.46</v>
      </c>
      <c r="D3107" s="2" t="s">
        <v>29</v>
      </c>
      <c r="E3107">
        <v>2017</v>
      </c>
      <c r="F3107" t="str">
        <f t="shared" si="115"/>
        <v>Profit</v>
      </c>
      <c r="H3107" t="str">
        <f t="shared" si="117"/>
        <v/>
      </c>
      <c r="I3107" t="str">
        <f t="shared" si="116"/>
        <v/>
      </c>
      <c r="J3107" t="str">
        <f t="shared" si="116"/>
        <v/>
      </c>
      <c r="K3107" t="str">
        <f t="shared" si="116"/>
        <v/>
      </c>
    </row>
    <row r="3108" spans="1:11" x14ac:dyDescent="0.2">
      <c r="A3108" s="2">
        <v>21</v>
      </c>
      <c r="B3108" s="2" t="s">
        <v>24</v>
      </c>
      <c r="C3108" s="2">
        <v>-83.62</v>
      </c>
      <c r="D3108" s="2" t="s">
        <v>38</v>
      </c>
      <c r="E3108">
        <v>2017</v>
      </c>
      <c r="F3108" t="str">
        <f t="shared" si="115"/>
        <v>Loss</v>
      </c>
      <c r="H3108" t="str">
        <f t="shared" si="117"/>
        <v/>
      </c>
      <c r="I3108" t="str">
        <f t="shared" si="116"/>
        <v/>
      </c>
      <c r="J3108" t="str">
        <f t="shared" si="116"/>
        <v/>
      </c>
      <c r="K3108" t="str">
        <f t="shared" si="116"/>
        <v/>
      </c>
    </row>
    <row r="3109" spans="1:11" x14ac:dyDescent="0.2">
      <c r="A3109" s="2">
        <v>22</v>
      </c>
      <c r="B3109" s="2" t="s">
        <v>24</v>
      </c>
      <c r="C3109" s="2">
        <v>54.26</v>
      </c>
      <c r="D3109" s="2" t="s">
        <v>29</v>
      </c>
      <c r="E3109">
        <v>2017</v>
      </c>
      <c r="F3109" t="str">
        <f t="shared" si="115"/>
        <v>Profit</v>
      </c>
      <c r="H3109" t="str">
        <f t="shared" si="117"/>
        <v/>
      </c>
      <c r="I3109" t="str">
        <f t="shared" si="116"/>
        <v/>
      </c>
      <c r="J3109" t="str">
        <f t="shared" si="116"/>
        <v/>
      </c>
      <c r="K3109" t="str">
        <f t="shared" si="116"/>
        <v/>
      </c>
    </row>
    <row r="3110" spans="1:11" x14ac:dyDescent="0.2">
      <c r="A3110" s="2">
        <v>27</v>
      </c>
      <c r="B3110" s="2" t="s">
        <v>31</v>
      </c>
      <c r="C3110" s="2">
        <v>755.95</v>
      </c>
      <c r="D3110" s="2" t="s">
        <v>29</v>
      </c>
      <c r="E3110">
        <v>2017</v>
      </c>
      <c r="F3110" t="str">
        <f t="shared" si="115"/>
        <v>Profit</v>
      </c>
      <c r="H3110" t="str">
        <f t="shared" si="117"/>
        <v/>
      </c>
      <c r="I3110" t="str">
        <f t="shared" si="116"/>
        <v/>
      </c>
      <c r="J3110" t="str">
        <f t="shared" si="116"/>
        <v/>
      </c>
      <c r="K3110" t="str">
        <f t="shared" si="116"/>
        <v/>
      </c>
    </row>
    <row r="3111" spans="1:11" x14ac:dyDescent="0.2">
      <c r="A3111" s="2">
        <v>47</v>
      </c>
      <c r="B3111" s="2" t="s">
        <v>45</v>
      </c>
      <c r="C3111" s="2">
        <v>1132.1199999999999</v>
      </c>
      <c r="D3111" s="2" t="s">
        <v>29</v>
      </c>
      <c r="E3111">
        <v>2017</v>
      </c>
      <c r="F3111" t="str">
        <f t="shared" si="115"/>
        <v>Profit</v>
      </c>
      <c r="H3111" t="str">
        <f t="shared" si="117"/>
        <v/>
      </c>
      <c r="I3111" t="str">
        <f t="shared" si="116"/>
        <v/>
      </c>
      <c r="J3111" t="str">
        <f t="shared" si="116"/>
        <v/>
      </c>
      <c r="K3111" t="str">
        <f t="shared" si="116"/>
        <v/>
      </c>
    </row>
    <row r="3112" spans="1:11" x14ac:dyDescent="0.2">
      <c r="A3112" s="2">
        <v>12</v>
      </c>
      <c r="B3112" s="2" t="s">
        <v>45</v>
      </c>
      <c r="C3112" s="2">
        <v>-401.77</v>
      </c>
      <c r="D3112" s="2" t="s">
        <v>29</v>
      </c>
      <c r="E3112">
        <v>2017</v>
      </c>
      <c r="F3112" t="str">
        <f t="shared" si="115"/>
        <v>Loss</v>
      </c>
      <c r="H3112" t="str">
        <f t="shared" si="117"/>
        <v/>
      </c>
      <c r="I3112" t="str">
        <f t="shared" si="116"/>
        <v/>
      </c>
      <c r="J3112" t="str">
        <f t="shared" si="116"/>
        <v/>
      </c>
      <c r="K3112" t="str">
        <f t="shared" si="116"/>
        <v/>
      </c>
    </row>
    <row r="3113" spans="1:11" x14ac:dyDescent="0.2">
      <c r="A3113" s="2">
        <v>41</v>
      </c>
      <c r="B3113" s="2" t="s">
        <v>24</v>
      </c>
      <c r="C3113" s="2">
        <v>956.9</v>
      </c>
      <c r="D3113" s="2" t="s">
        <v>22</v>
      </c>
      <c r="E3113">
        <v>2017</v>
      </c>
      <c r="F3113" t="str">
        <f t="shared" si="115"/>
        <v>Profit</v>
      </c>
      <c r="H3113" t="str">
        <f t="shared" si="117"/>
        <v/>
      </c>
      <c r="I3113" t="str">
        <f t="shared" si="116"/>
        <v/>
      </c>
      <c r="J3113" t="str">
        <f t="shared" si="116"/>
        <v/>
      </c>
      <c r="K3113" t="str">
        <f t="shared" si="116"/>
        <v/>
      </c>
    </row>
    <row r="3114" spans="1:11" x14ac:dyDescent="0.2">
      <c r="A3114" s="2">
        <v>35</v>
      </c>
      <c r="B3114" s="2" t="s">
        <v>24</v>
      </c>
      <c r="C3114" s="2">
        <v>-1067.57</v>
      </c>
      <c r="D3114" s="2" t="s">
        <v>38</v>
      </c>
      <c r="E3114">
        <v>2017</v>
      </c>
      <c r="F3114" t="str">
        <f t="shared" si="115"/>
        <v>Loss</v>
      </c>
      <c r="H3114" t="str">
        <f t="shared" si="117"/>
        <v/>
      </c>
      <c r="I3114" t="str">
        <f t="shared" si="116"/>
        <v/>
      </c>
      <c r="J3114" t="str">
        <f t="shared" si="116"/>
        <v/>
      </c>
      <c r="K3114" t="str">
        <f t="shared" si="116"/>
        <v/>
      </c>
    </row>
    <row r="3115" spans="1:11" x14ac:dyDescent="0.2">
      <c r="A3115" s="2">
        <v>24</v>
      </c>
      <c r="B3115" s="2" t="s">
        <v>24</v>
      </c>
      <c r="C3115" s="2">
        <v>432.07</v>
      </c>
      <c r="D3115" s="2" t="s">
        <v>22</v>
      </c>
      <c r="E3115">
        <v>2017</v>
      </c>
      <c r="F3115" t="str">
        <f t="shared" si="115"/>
        <v>Profit</v>
      </c>
      <c r="H3115" t="str">
        <f t="shared" si="117"/>
        <v/>
      </c>
      <c r="I3115" t="str">
        <f t="shared" si="116"/>
        <v/>
      </c>
      <c r="J3115" t="str">
        <f t="shared" si="116"/>
        <v/>
      </c>
      <c r="K3115" t="str">
        <f t="shared" si="116"/>
        <v/>
      </c>
    </row>
    <row r="3116" spans="1:11" x14ac:dyDescent="0.2">
      <c r="A3116" s="2">
        <v>48</v>
      </c>
      <c r="B3116" s="2" t="s">
        <v>45</v>
      </c>
      <c r="C3116" s="2">
        <v>426.55</v>
      </c>
      <c r="D3116" s="2" t="s">
        <v>22</v>
      </c>
      <c r="E3116">
        <v>2017</v>
      </c>
      <c r="F3116" t="str">
        <f t="shared" si="115"/>
        <v>Profit</v>
      </c>
      <c r="H3116" t="str">
        <f t="shared" si="117"/>
        <v/>
      </c>
      <c r="I3116" t="str">
        <f t="shared" si="116"/>
        <v/>
      </c>
      <c r="J3116" t="str">
        <f t="shared" si="116"/>
        <v/>
      </c>
      <c r="K3116" t="str">
        <f t="shared" si="116"/>
        <v/>
      </c>
    </row>
    <row r="3117" spans="1:11" x14ac:dyDescent="0.2">
      <c r="A3117" s="2">
        <v>4</v>
      </c>
      <c r="B3117" s="2" t="s">
        <v>45</v>
      </c>
      <c r="C3117" s="2">
        <v>-175.87</v>
      </c>
      <c r="D3117" s="2" t="s">
        <v>22</v>
      </c>
      <c r="E3117">
        <v>2017</v>
      </c>
      <c r="F3117" t="str">
        <f t="shared" si="115"/>
        <v>Loss</v>
      </c>
      <c r="H3117" t="str">
        <f t="shared" si="117"/>
        <v/>
      </c>
      <c r="I3117" t="str">
        <f t="shared" si="116"/>
        <v/>
      </c>
      <c r="J3117" t="str">
        <f t="shared" si="116"/>
        <v/>
      </c>
      <c r="K3117" t="str">
        <f t="shared" si="116"/>
        <v/>
      </c>
    </row>
    <row r="3118" spans="1:11" x14ac:dyDescent="0.2">
      <c r="A3118" s="2">
        <v>40</v>
      </c>
      <c r="B3118" s="2" t="s">
        <v>31</v>
      </c>
      <c r="C3118" s="2">
        <v>172.33</v>
      </c>
      <c r="D3118" s="2" t="s">
        <v>22</v>
      </c>
      <c r="E3118">
        <v>2017</v>
      </c>
      <c r="F3118" t="str">
        <f t="shared" si="115"/>
        <v>Profit</v>
      </c>
      <c r="H3118" t="str">
        <f t="shared" si="117"/>
        <v/>
      </c>
      <c r="I3118" t="str">
        <f t="shared" si="116"/>
        <v/>
      </c>
      <c r="J3118" t="str">
        <f t="shared" si="116"/>
        <v/>
      </c>
      <c r="K3118" t="str">
        <f t="shared" si="116"/>
        <v/>
      </c>
    </row>
    <row r="3119" spans="1:11" x14ac:dyDescent="0.2">
      <c r="A3119" s="2">
        <v>6</v>
      </c>
      <c r="B3119" s="2" t="s">
        <v>31</v>
      </c>
      <c r="C3119" s="2">
        <v>-32.18</v>
      </c>
      <c r="D3119" s="2" t="s">
        <v>29</v>
      </c>
      <c r="E3119">
        <v>2017</v>
      </c>
      <c r="F3119" t="str">
        <f t="shared" si="115"/>
        <v>Loss</v>
      </c>
      <c r="H3119" t="str">
        <f t="shared" si="117"/>
        <v/>
      </c>
      <c r="I3119" t="str">
        <f t="shared" si="116"/>
        <v>Loss</v>
      </c>
      <c r="J3119" t="str">
        <f t="shared" si="116"/>
        <v/>
      </c>
      <c r="K3119" t="str">
        <f t="shared" si="116"/>
        <v/>
      </c>
    </row>
    <row r="3120" spans="1:11" x14ac:dyDescent="0.2">
      <c r="A3120" s="2">
        <v>42</v>
      </c>
      <c r="B3120" s="2" t="s">
        <v>24</v>
      </c>
      <c r="C3120" s="2">
        <v>507.82</v>
      </c>
      <c r="D3120" s="2" t="s">
        <v>29</v>
      </c>
      <c r="E3120">
        <v>2017</v>
      </c>
      <c r="F3120" t="str">
        <f t="shared" si="115"/>
        <v>Profit</v>
      </c>
      <c r="H3120" t="str">
        <f t="shared" si="117"/>
        <v/>
      </c>
      <c r="I3120" t="str">
        <f t="shared" si="116"/>
        <v/>
      </c>
      <c r="J3120" t="str">
        <f t="shared" si="116"/>
        <v/>
      </c>
      <c r="K3120" t="str">
        <f t="shared" si="116"/>
        <v/>
      </c>
    </row>
    <row r="3121" spans="1:11" x14ac:dyDescent="0.2">
      <c r="A3121" s="2">
        <v>48</v>
      </c>
      <c r="B3121" s="2" t="s">
        <v>45</v>
      </c>
      <c r="C3121" s="2">
        <v>1842.21</v>
      </c>
      <c r="D3121" s="2" t="s">
        <v>29</v>
      </c>
      <c r="E3121">
        <v>2017</v>
      </c>
      <c r="F3121" t="str">
        <f t="shared" si="115"/>
        <v>Profit</v>
      </c>
      <c r="H3121" t="str">
        <f t="shared" si="117"/>
        <v/>
      </c>
      <c r="I3121" t="str">
        <f t="shared" si="116"/>
        <v/>
      </c>
      <c r="J3121" t="str">
        <f t="shared" si="116"/>
        <v/>
      </c>
      <c r="K3121" t="str">
        <f t="shared" si="116"/>
        <v/>
      </c>
    </row>
    <row r="3122" spans="1:11" x14ac:dyDescent="0.2">
      <c r="A3122" s="2">
        <v>28</v>
      </c>
      <c r="B3122" s="2" t="s">
        <v>31</v>
      </c>
      <c r="C3122" s="2">
        <v>-85.44</v>
      </c>
      <c r="D3122" s="2" t="s">
        <v>29</v>
      </c>
      <c r="E3122">
        <v>2017</v>
      </c>
      <c r="F3122" t="str">
        <f t="shared" si="115"/>
        <v>Loss</v>
      </c>
      <c r="H3122" t="str">
        <f t="shared" si="117"/>
        <v/>
      </c>
      <c r="I3122" t="str">
        <f t="shared" si="116"/>
        <v/>
      </c>
      <c r="J3122" t="str">
        <f t="shared" si="116"/>
        <v/>
      </c>
      <c r="K3122" t="str">
        <f t="shared" si="116"/>
        <v/>
      </c>
    </row>
    <row r="3123" spans="1:11" x14ac:dyDescent="0.2">
      <c r="A3123" s="2">
        <v>48</v>
      </c>
      <c r="B3123" s="2" t="s">
        <v>24</v>
      </c>
      <c r="C3123" s="2">
        <v>-66.05</v>
      </c>
      <c r="D3123" s="2" t="s">
        <v>29</v>
      </c>
      <c r="E3123">
        <v>2017</v>
      </c>
      <c r="F3123" t="str">
        <f t="shared" si="115"/>
        <v>Loss</v>
      </c>
      <c r="H3123" t="str">
        <f t="shared" si="117"/>
        <v/>
      </c>
      <c r="I3123" t="str">
        <f t="shared" si="117"/>
        <v/>
      </c>
      <c r="J3123" t="str">
        <f t="shared" si="117"/>
        <v/>
      </c>
      <c r="K3123" t="str">
        <f t="shared" si="117"/>
        <v/>
      </c>
    </row>
    <row r="3124" spans="1:11" x14ac:dyDescent="0.2">
      <c r="A3124" s="2">
        <v>3</v>
      </c>
      <c r="B3124" s="2" t="s">
        <v>24</v>
      </c>
      <c r="C3124" s="2">
        <v>-7.18</v>
      </c>
      <c r="D3124" s="2" t="s">
        <v>38</v>
      </c>
      <c r="E3124">
        <v>2017</v>
      </c>
      <c r="F3124" t="str">
        <f t="shared" si="115"/>
        <v>Loss</v>
      </c>
      <c r="H3124" t="str">
        <f t="shared" si="117"/>
        <v/>
      </c>
      <c r="I3124" t="str">
        <f t="shared" si="117"/>
        <v/>
      </c>
      <c r="J3124" t="str">
        <f t="shared" si="117"/>
        <v/>
      </c>
      <c r="K3124" t="str">
        <f t="shared" si="117"/>
        <v/>
      </c>
    </row>
    <row r="3125" spans="1:11" x14ac:dyDescent="0.2">
      <c r="A3125" s="2">
        <v>4</v>
      </c>
      <c r="B3125" s="2" t="s">
        <v>24</v>
      </c>
      <c r="C3125" s="2">
        <v>-159.19</v>
      </c>
      <c r="D3125" s="2" t="s">
        <v>22</v>
      </c>
      <c r="E3125">
        <v>2017</v>
      </c>
      <c r="F3125" t="str">
        <f t="shared" si="115"/>
        <v>Loss</v>
      </c>
      <c r="H3125" t="str">
        <f t="shared" si="117"/>
        <v/>
      </c>
      <c r="I3125" t="str">
        <f t="shared" si="117"/>
        <v/>
      </c>
      <c r="J3125" t="str">
        <f t="shared" si="117"/>
        <v/>
      </c>
      <c r="K3125" t="str">
        <f t="shared" si="117"/>
        <v/>
      </c>
    </row>
    <row r="3126" spans="1:11" x14ac:dyDescent="0.2">
      <c r="A3126" s="2">
        <v>6</v>
      </c>
      <c r="B3126" s="2" t="s">
        <v>31</v>
      </c>
      <c r="C3126" s="2">
        <v>-32.89</v>
      </c>
      <c r="D3126" s="2" t="s">
        <v>29</v>
      </c>
      <c r="E3126">
        <v>2017</v>
      </c>
      <c r="F3126" t="str">
        <f t="shared" si="115"/>
        <v>Loss</v>
      </c>
      <c r="H3126" t="str">
        <f t="shared" si="117"/>
        <v/>
      </c>
      <c r="I3126" t="str">
        <f t="shared" si="117"/>
        <v>Loss</v>
      </c>
      <c r="J3126" t="str">
        <f t="shared" si="117"/>
        <v/>
      </c>
      <c r="K3126" t="str">
        <f t="shared" si="117"/>
        <v/>
      </c>
    </row>
    <row r="3127" spans="1:11" x14ac:dyDescent="0.2">
      <c r="A3127" s="2">
        <v>41</v>
      </c>
      <c r="B3127" s="2" t="s">
        <v>31</v>
      </c>
      <c r="C3127" s="2">
        <v>1659.36</v>
      </c>
      <c r="D3127" s="2" t="s">
        <v>29</v>
      </c>
      <c r="E3127">
        <v>2017</v>
      </c>
      <c r="F3127" t="str">
        <f t="shared" si="115"/>
        <v>Profit</v>
      </c>
      <c r="H3127" t="str">
        <f t="shared" si="117"/>
        <v/>
      </c>
      <c r="I3127" t="str">
        <f t="shared" si="117"/>
        <v/>
      </c>
      <c r="J3127" t="str">
        <f t="shared" si="117"/>
        <v/>
      </c>
      <c r="K3127" t="str">
        <f t="shared" si="117"/>
        <v/>
      </c>
    </row>
    <row r="3128" spans="1:11" x14ac:dyDescent="0.2">
      <c r="A3128" s="2">
        <v>12</v>
      </c>
      <c r="B3128" s="2" t="s">
        <v>31</v>
      </c>
      <c r="C3128" s="2">
        <v>-97.34</v>
      </c>
      <c r="D3128" s="2" t="s">
        <v>29</v>
      </c>
      <c r="E3128">
        <v>2017</v>
      </c>
      <c r="F3128" t="str">
        <f t="shared" si="115"/>
        <v>Loss</v>
      </c>
      <c r="H3128" t="str">
        <f t="shared" si="117"/>
        <v/>
      </c>
      <c r="I3128" t="str">
        <f t="shared" si="117"/>
        <v/>
      </c>
      <c r="J3128" t="str">
        <f t="shared" si="117"/>
        <v/>
      </c>
      <c r="K3128" t="str">
        <f t="shared" si="117"/>
        <v/>
      </c>
    </row>
    <row r="3129" spans="1:11" x14ac:dyDescent="0.2">
      <c r="A3129" s="2">
        <v>15</v>
      </c>
      <c r="B3129" s="2" t="s">
        <v>24</v>
      </c>
      <c r="C3129" s="2">
        <v>35.07</v>
      </c>
      <c r="D3129" s="2" t="s">
        <v>29</v>
      </c>
      <c r="E3129">
        <v>2017</v>
      </c>
      <c r="F3129" t="str">
        <f t="shared" si="115"/>
        <v>Profit</v>
      </c>
      <c r="H3129" t="str">
        <f t="shared" si="117"/>
        <v/>
      </c>
      <c r="I3129" t="str">
        <f t="shared" si="117"/>
        <v/>
      </c>
      <c r="J3129" t="str">
        <f t="shared" si="117"/>
        <v/>
      </c>
      <c r="K3129" t="str">
        <f t="shared" si="117"/>
        <v/>
      </c>
    </row>
    <row r="3130" spans="1:11" x14ac:dyDescent="0.2">
      <c r="A3130" s="2">
        <v>49</v>
      </c>
      <c r="B3130" s="2" t="s">
        <v>24</v>
      </c>
      <c r="C3130" s="2">
        <v>-274.52999999999997</v>
      </c>
      <c r="D3130" s="2" t="s">
        <v>22</v>
      </c>
      <c r="E3130">
        <v>2017</v>
      </c>
      <c r="F3130" t="str">
        <f t="shared" si="115"/>
        <v>Loss</v>
      </c>
      <c r="H3130" t="str">
        <f t="shared" si="117"/>
        <v/>
      </c>
      <c r="I3130" t="str">
        <f t="shared" si="116"/>
        <v/>
      </c>
      <c r="J3130" t="str">
        <f t="shared" si="116"/>
        <v/>
      </c>
      <c r="K3130" t="str">
        <f t="shared" si="116"/>
        <v/>
      </c>
    </row>
    <row r="3131" spans="1:11" x14ac:dyDescent="0.2">
      <c r="A3131" s="2">
        <v>47</v>
      </c>
      <c r="B3131" s="2" t="s">
        <v>45</v>
      </c>
      <c r="C3131" s="2">
        <v>-998.18</v>
      </c>
      <c r="D3131" s="2" t="s">
        <v>66</v>
      </c>
      <c r="E3131">
        <v>2017</v>
      </c>
      <c r="F3131" t="str">
        <f t="shared" si="115"/>
        <v>Loss</v>
      </c>
      <c r="H3131" t="str">
        <f t="shared" si="117"/>
        <v/>
      </c>
      <c r="I3131" t="str">
        <f t="shared" si="116"/>
        <v/>
      </c>
      <c r="J3131" t="str">
        <f t="shared" si="116"/>
        <v/>
      </c>
      <c r="K3131" t="str">
        <f t="shared" si="116"/>
        <v/>
      </c>
    </row>
    <row r="3132" spans="1:11" x14ac:dyDescent="0.2">
      <c r="A3132" s="2">
        <v>6</v>
      </c>
      <c r="B3132" s="2" t="s">
        <v>24</v>
      </c>
      <c r="C3132" s="2">
        <v>1.34</v>
      </c>
      <c r="D3132" s="2" t="s">
        <v>66</v>
      </c>
      <c r="E3132">
        <v>2017</v>
      </c>
      <c r="F3132" t="str">
        <f t="shared" si="115"/>
        <v>Profit</v>
      </c>
      <c r="H3132" t="str">
        <f t="shared" si="117"/>
        <v/>
      </c>
      <c r="I3132" t="str">
        <f t="shared" si="116"/>
        <v/>
      </c>
      <c r="J3132" t="str">
        <f t="shared" si="116"/>
        <v/>
      </c>
      <c r="K3132" t="str">
        <f t="shared" si="116"/>
        <v/>
      </c>
    </row>
    <row r="3133" spans="1:11" x14ac:dyDescent="0.2">
      <c r="A3133" s="2">
        <v>49</v>
      </c>
      <c r="B3133" s="2" t="s">
        <v>31</v>
      </c>
      <c r="C3133" s="2">
        <v>1886.98</v>
      </c>
      <c r="D3133" s="2" t="s">
        <v>66</v>
      </c>
      <c r="E3133">
        <v>2017</v>
      </c>
      <c r="F3133" t="str">
        <f t="shared" si="115"/>
        <v>Profit</v>
      </c>
      <c r="H3133" t="str">
        <f t="shared" si="117"/>
        <v/>
      </c>
      <c r="I3133" t="str">
        <f t="shared" si="116"/>
        <v/>
      </c>
      <c r="J3133" t="str">
        <f t="shared" si="116"/>
        <v/>
      </c>
      <c r="K3133" t="str">
        <f t="shared" si="116"/>
        <v/>
      </c>
    </row>
    <row r="3134" spans="1:11" x14ac:dyDescent="0.2">
      <c r="A3134" s="2">
        <v>50</v>
      </c>
      <c r="B3134" s="2" t="s">
        <v>24</v>
      </c>
      <c r="C3134" s="2">
        <v>16.68</v>
      </c>
      <c r="D3134" s="2" t="s">
        <v>29</v>
      </c>
      <c r="E3134">
        <v>2017</v>
      </c>
      <c r="F3134" t="str">
        <f t="shared" si="115"/>
        <v>Profit</v>
      </c>
      <c r="H3134" t="str">
        <f t="shared" si="117"/>
        <v/>
      </c>
      <c r="I3134" t="str">
        <f t="shared" si="116"/>
        <v/>
      </c>
      <c r="J3134" t="str">
        <f t="shared" si="116"/>
        <v/>
      </c>
      <c r="K3134" t="str">
        <f t="shared" si="116"/>
        <v/>
      </c>
    </row>
    <row r="3135" spans="1:11" x14ac:dyDescent="0.2">
      <c r="A3135" s="2">
        <v>17</v>
      </c>
      <c r="B3135" s="2" t="s">
        <v>24</v>
      </c>
      <c r="C3135" s="2">
        <v>-132.35</v>
      </c>
      <c r="D3135" s="2" t="s">
        <v>29</v>
      </c>
      <c r="E3135">
        <v>2017</v>
      </c>
      <c r="F3135" t="str">
        <f t="shared" si="115"/>
        <v>Loss</v>
      </c>
      <c r="H3135" t="str">
        <f t="shared" si="117"/>
        <v/>
      </c>
      <c r="I3135" t="str">
        <f t="shared" si="116"/>
        <v/>
      </c>
      <c r="J3135" t="str">
        <f t="shared" si="116"/>
        <v/>
      </c>
      <c r="K3135" t="str">
        <f t="shared" si="116"/>
        <v/>
      </c>
    </row>
    <row r="3136" spans="1:11" x14ac:dyDescent="0.2">
      <c r="A3136" s="2">
        <v>47</v>
      </c>
      <c r="B3136" s="2" t="s">
        <v>45</v>
      </c>
      <c r="C3136" s="2">
        <v>182.07</v>
      </c>
      <c r="D3136" s="2" t="s">
        <v>66</v>
      </c>
      <c r="E3136">
        <v>2017</v>
      </c>
      <c r="F3136" t="str">
        <f t="shared" si="115"/>
        <v>Profit</v>
      </c>
      <c r="H3136" t="str">
        <f t="shared" si="117"/>
        <v/>
      </c>
      <c r="I3136" t="str">
        <f t="shared" si="116"/>
        <v/>
      </c>
      <c r="J3136" t="str">
        <f t="shared" si="116"/>
        <v/>
      </c>
      <c r="K3136" t="str">
        <f t="shared" si="116"/>
        <v/>
      </c>
    </row>
    <row r="3137" spans="1:11" x14ac:dyDescent="0.2">
      <c r="A3137" s="2">
        <v>26</v>
      </c>
      <c r="B3137" s="2" t="s">
        <v>45</v>
      </c>
      <c r="C3137" s="2">
        <v>759.01</v>
      </c>
      <c r="D3137" s="2" t="s">
        <v>66</v>
      </c>
      <c r="E3137">
        <v>2017</v>
      </c>
      <c r="F3137" t="str">
        <f t="shared" si="115"/>
        <v>Profit</v>
      </c>
      <c r="H3137" t="str">
        <f t="shared" si="117"/>
        <v/>
      </c>
      <c r="I3137" t="str">
        <f t="shared" si="116"/>
        <v/>
      </c>
      <c r="J3137" t="str">
        <f t="shared" si="116"/>
        <v/>
      </c>
      <c r="K3137" t="str">
        <f t="shared" si="116"/>
        <v/>
      </c>
    </row>
    <row r="3138" spans="1:11" x14ac:dyDescent="0.2">
      <c r="A3138" s="2">
        <v>26</v>
      </c>
      <c r="B3138" s="2" t="s">
        <v>45</v>
      </c>
      <c r="C3138" s="2">
        <v>-644.71</v>
      </c>
      <c r="D3138" s="2" t="s">
        <v>29</v>
      </c>
      <c r="E3138">
        <v>2017</v>
      </c>
      <c r="F3138" t="str">
        <f t="shared" si="115"/>
        <v>Loss</v>
      </c>
      <c r="H3138" t="str">
        <f t="shared" si="117"/>
        <v/>
      </c>
      <c r="I3138" t="str">
        <f t="shared" si="116"/>
        <v/>
      </c>
      <c r="J3138" t="str">
        <f t="shared" si="116"/>
        <v/>
      </c>
      <c r="K3138" t="str">
        <f t="shared" si="116"/>
        <v/>
      </c>
    </row>
    <row r="3139" spans="1:11" x14ac:dyDescent="0.2">
      <c r="A3139" s="2">
        <v>39</v>
      </c>
      <c r="B3139" s="2" t="s">
        <v>45</v>
      </c>
      <c r="C3139" s="2">
        <v>331.83</v>
      </c>
      <c r="D3139" s="2" t="s">
        <v>22</v>
      </c>
      <c r="E3139">
        <v>2017</v>
      </c>
      <c r="F3139" t="str">
        <f t="shared" ref="F3139:F3202" si="118">IF(C3139&lt;0,"Loss","Profit")</f>
        <v>Profit</v>
      </c>
      <c r="H3139" t="str">
        <f t="shared" si="117"/>
        <v/>
      </c>
      <c r="I3139" t="str">
        <f t="shared" si="116"/>
        <v/>
      </c>
      <c r="J3139" t="str">
        <f t="shared" si="116"/>
        <v/>
      </c>
      <c r="K3139" t="str">
        <f t="shared" si="116"/>
        <v/>
      </c>
    </row>
    <row r="3140" spans="1:11" x14ac:dyDescent="0.2">
      <c r="A3140" s="2">
        <v>38</v>
      </c>
      <c r="B3140" s="2" t="s">
        <v>31</v>
      </c>
      <c r="C3140" s="2">
        <v>563</v>
      </c>
      <c r="D3140" s="2" t="s">
        <v>22</v>
      </c>
      <c r="E3140">
        <v>2017</v>
      </c>
      <c r="F3140" t="str">
        <f t="shared" si="118"/>
        <v>Profit</v>
      </c>
      <c r="H3140" t="str">
        <f t="shared" si="117"/>
        <v/>
      </c>
      <c r="I3140" t="str">
        <f t="shared" si="116"/>
        <v/>
      </c>
      <c r="J3140" t="str">
        <f t="shared" si="116"/>
        <v/>
      </c>
      <c r="K3140" t="str">
        <f t="shared" si="116"/>
        <v/>
      </c>
    </row>
    <row r="3141" spans="1:11" x14ac:dyDescent="0.2">
      <c r="A3141" s="2">
        <v>46</v>
      </c>
      <c r="B3141" s="2" t="s">
        <v>24</v>
      </c>
      <c r="C3141" s="2">
        <v>2670.8</v>
      </c>
      <c r="D3141" s="2" t="s">
        <v>22</v>
      </c>
      <c r="E3141">
        <v>2017</v>
      </c>
      <c r="F3141" t="str">
        <f t="shared" si="118"/>
        <v>Profit</v>
      </c>
      <c r="H3141" t="str">
        <f t="shared" si="117"/>
        <v/>
      </c>
      <c r="I3141" t="str">
        <f t="shared" si="116"/>
        <v/>
      </c>
      <c r="J3141" t="str">
        <f t="shared" si="116"/>
        <v/>
      </c>
      <c r="K3141" t="str">
        <f t="shared" si="116"/>
        <v/>
      </c>
    </row>
    <row r="3142" spans="1:11" x14ac:dyDescent="0.2">
      <c r="A3142" s="2">
        <v>6</v>
      </c>
      <c r="B3142" s="2" t="s">
        <v>45</v>
      </c>
      <c r="C3142" s="2">
        <v>1.21</v>
      </c>
      <c r="D3142" s="2" t="s">
        <v>66</v>
      </c>
      <c r="E3142">
        <v>2017</v>
      </c>
      <c r="F3142" t="str">
        <f t="shared" si="118"/>
        <v>Profit</v>
      </c>
      <c r="H3142" t="str">
        <f t="shared" si="117"/>
        <v/>
      </c>
      <c r="I3142" t="str">
        <f t="shared" si="116"/>
        <v/>
      </c>
      <c r="J3142" t="str">
        <f t="shared" si="116"/>
        <v/>
      </c>
      <c r="K3142" t="str">
        <f t="shared" si="116"/>
        <v/>
      </c>
    </row>
    <row r="3143" spans="1:11" x14ac:dyDescent="0.2">
      <c r="A3143" s="2">
        <v>37</v>
      </c>
      <c r="B3143" s="2" t="s">
        <v>24</v>
      </c>
      <c r="C3143" s="2">
        <v>1130.82</v>
      </c>
      <c r="D3143" s="2" t="s">
        <v>29</v>
      </c>
      <c r="E3143">
        <v>2017</v>
      </c>
      <c r="F3143" t="str">
        <f t="shared" si="118"/>
        <v>Profit</v>
      </c>
      <c r="H3143" t="str">
        <f t="shared" si="117"/>
        <v/>
      </c>
      <c r="I3143" t="str">
        <f t="shared" si="116"/>
        <v/>
      </c>
      <c r="J3143" t="str">
        <f t="shared" si="116"/>
        <v/>
      </c>
      <c r="K3143" t="str">
        <f t="shared" si="116"/>
        <v/>
      </c>
    </row>
    <row r="3144" spans="1:11" x14ac:dyDescent="0.2">
      <c r="A3144" s="2">
        <v>13</v>
      </c>
      <c r="B3144" s="2" t="s">
        <v>24</v>
      </c>
      <c r="C3144" s="2">
        <v>65.760000000000005</v>
      </c>
      <c r="D3144" s="2" t="s">
        <v>29</v>
      </c>
      <c r="E3144">
        <v>2017</v>
      </c>
      <c r="F3144" t="str">
        <f t="shared" si="118"/>
        <v>Profit</v>
      </c>
      <c r="H3144" t="str">
        <f t="shared" si="117"/>
        <v/>
      </c>
      <c r="I3144" t="str">
        <f t="shared" si="116"/>
        <v/>
      </c>
      <c r="J3144" t="str">
        <f t="shared" si="116"/>
        <v/>
      </c>
      <c r="K3144" t="str">
        <f t="shared" si="116"/>
        <v/>
      </c>
    </row>
    <row r="3145" spans="1:11" x14ac:dyDescent="0.2">
      <c r="A3145" s="2">
        <v>20</v>
      </c>
      <c r="B3145" s="2" t="s">
        <v>24</v>
      </c>
      <c r="C3145" s="2">
        <v>84.92</v>
      </c>
      <c r="D3145" s="2" t="s">
        <v>29</v>
      </c>
      <c r="E3145">
        <v>2017</v>
      </c>
      <c r="F3145" t="str">
        <f t="shared" si="118"/>
        <v>Profit</v>
      </c>
      <c r="H3145" t="str">
        <f t="shared" si="117"/>
        <v/>
      </c>
      <c r="I3145" t="str">
        <f t="shared" si="116"/>
        <v/>
      </c>
      <c r="J3145" t="str">
        <f t="shared" si="116"/>
        <v/>
      </c>
      <c r="K3145" t="str">
        <f t="shared" si="116"/>
        <v/>
      </c>
    </row>
    <row r="3146" spans="1:11" x14ac:dyDescent="0.2">
      <c r="A3146" s="2">
        <v>34</v>
      </c>
      <c r="B3146" s="2" t="s">
        <v>24</v>
      </c>
      <c r="C3146" s="2">
        <v>1553.18</v>
      </c>
      <c r="D3146" s="2" t="s">
        <v>29</v>
      </c>
      <c r="E3146">
        <v>2017</v>
      </c>
      <c r="F3146" t="str">
        <f t="shared" si="118"/>
        <v>Profit</v>
      </c>
      <c r="H3146" t="str">
        <f t="shared" si="117"/>
        <v/>
      </c>
      <c r="I3146" t="str">
        <f t="shared" si="117"/>
        <v/>
      </c>
      <c r="J3146" t="str">
        <f t="shared" si="117"/>
        <v/>
      </c>
      <c r="K3146" t="str">
        <f t="shared" si="117"/>
        <v/>
      </c>
    </row>
    <row r="3147" spans="1:11" x14ac:dyDescent="0.2">
      <c r="A3147" s="2">
        <v>34</v>
      </c>
      <c r="B3147" s="2" t="s">
        <v>24</v>
      </c>
      <c r="C3147" s="2">
        <v>-12.08</v>
      </c>
      <c r="D3147" s="2" t="s">
        <v>29</v>
      </c>
      <c r="E3147">
        <v>2017</v>
      </c>
      <c r="F3147" t="str">
        <f t="shared" si="118"/>
        <v>Loss</v>
      </c>
      <c r="H3147" t="str">
        <f t="shared" si="117"/>
        <v/>
      </c>
      <c r="I3147" t="str">
        <f t="shared" si="117"/>
        <v/>
      </c>
      <c r="J3147" t="str">
        <f t="shared" si="117"/>
        <v/>
      </c>
      <c r="K3147" t="str">
        <f t="shared" si="117"/>
        <v/>
      </c>
    </row>
    <row r="3148" spans="1:11" x14ac:dyDescent="0.2">
      <c r="A3148" s="2">
        <v>30</v>
      </c>
      <c r="B3148" s="2" t="s">
        <v>24</v>
      </c>
      <c r="C3148" s="2">
        <v>-146.72999999999999</v>
      </c>
      <c r="D3148" s="2" t="s">
        <v>38</v>
      </c>
      <c r="E3148">
        <v>2017</v>
      </c>
      <c r="F3148" t="str">
        <f t="shared" si="118"/>
        <v>Loss</v>
      </c>
      <c r="H3148" t="str">
        <f t="shared" si="117"/>
        <v/>
      </c>
      <c r="I3148" t="str">
        <f t="shared" si="117"/>
        <v/>
      </c>
      <c r="J3148" t="str">
        <f t="shared" si="117"/>
        <v/>
      </c>
      <c r="K3148" t="str">
        <f t="shared" si="117"/>
        <v/>
      </c>
    </row>
    <row r="3149" spans="1:11" x14ac:dyDescent="0.2">
      <c r="A3149" s="2">
        <v>15</v>
      </c>
      <c r="B3149" s="2" t="s">
        <v>31</v>
      </c>
      <c r="C3149" s="2">
        <v>-14.04</v>
      </c>
      <c r="D3149" s="2" t="s">
        <v>22</v>
      </c>
      <c r="E3149">
        <v>2017</v>
      </c>
      <c r="F3149" t="str">
        <f t="shared" si="118"/>
        <v>Loss</v>
      </c>
      <c r="H3149" t="str">
        <f t="shared" si="117"/>
        <v/>
      </c>
      <c r="I3149" t="str">
        <f t="shared" si="117"/>
        <v/>
      </c>
      <c r="J3149" t="str">
        <f t="shared" si="117"/>
        <v/>
      </c>
      <c r="K3149" t="str">
        <f t="shared" si="117"/>
        <v/>
      </c>
    </row>
    <row r="3150" spans="1:11" x14ac:dyDescent="0.2">
      <c r="A3150" s="2">
        <v>35</v>
      </c>
      <c r="B3150" s="2" t="s">
        <v>45</v>
      </c>
      <c r="C3150" s="2">
        <v>105.9</v>
      </c>
      <c r="D3150" s="2" t="s">
        <v>38</v>
      </c>
      <c r="E3150">
        <v>2017</v>
      </c>
      <c r="F3150" t="str">
        <f t="shared" si="118"/>
        <v>Profit</v>
      </c>
      <c r="H3150" t="str">
        <f t="shared" si="117"/>
        <v/>
      </c>
      <c r="I3150" t="str">
        <f t="shared" si="117"/>
        <v/>
      </c>
      <c r="J3150" t="str">
        <f t="shared" si="117"/>
        <v/>
      </c>
      <c r="K3150" t="str">
        <f t="shared" si="117"/>
        <v/>
      </c>
    </row>
    <row r="3151" spans="1:11" x14ac:dyDescent="0.2">
      <c r="A3151" s="2">
        <v>13</v>
      </c>
      <c r="B3151" s="2" t="s">
        <v>45</v>
      </c>
      <c r="C3151" s="2">
        <v>14.93</v>
      </c>
      <c r="D3151" s="2" t="s">
        <v>38</v>
      </c>
      <c r="E3151">
        <v>2017</v>
      </c>
      <c r="F3151" t="str">
        <f t="shared" si="118"/>
        <v>Profit</v>
      </c>
      <c r="H3151" t="str">
        <f t="shared" si="117"/>
        <v/>
      </c>
      <c r="I3151" t="str">
        <f t="shared" si="117"/>
        <v/>
      </c>
      <c r="J3151" t="str">
        <f t="shared" si="117"/>
        <v/>
      </c>
      <c r="K3151" t="str">
        <f t="shared" si="117"/>
        <v/>
      </c>
    </row>
    <row r="3152" spans="1:11" x14ac:dyDescent="0.2">
      <c r="A3152" s="2">
        <v>39</v>
      </c>
      <c r="B3152" s="2" t="s">
        <v>24</v>
      </c>
      <c r="C3152" s="2">
        <v>-1790.34</v>
      </c>
      <c r="D3152" s="2" t="s">
        <v>29</v>
      </c>
      <c r="E3152">
        <v>2017</v>
      </c>
      <c r="F3152" t="str">
        <f t="shared" si="118"/>
        <v>Loss</v>
      </c>
      <c r="H3152" t="str">
        <f t="shared" si="117"/>
        <v/>
      </c>
      <c r="I3152" t="str">
        <f t="shared" si="117"/>
        <v/>
      </c>
      <c r="J3152" t="str">
        <f t="shared" si="117"/>
        <v/>
      </c>
      <c r="K3152" t="str">
        <f t="shared" si="117"/>
        <v/>
      </c>
    </row>
    <row r="3153" spans="1:11" x14ac:dyDescent="0.2">
      <c r="A3153" s="2">
        <v>49</v>
      </c>
      <c r="B3153" s="2" t="s">
        <v>24</v>
      </c>
      <c r="C3153" s="2">
        <v>178.02</v>
      </c>
      <c r="D3153" s="2" t="s">
        <v>29</v>
      </c>
      <c r="E3153">
        <v>2017</v>
      </c>
      <c r="F3153" t="str">
        <f t="shared" si="118"/>
        <v>Profit</v>
      </c>
      <c r="H3153" t="str">
        <f t="shared" si="117"/>
        <v/>
      </c>
      <c r="I3153" t="str">
        <f t="shared" si="116"/>
        <v/>
      </c>
      <c r="J3153" t="str">
        <f t="shared" si="116"/>
        <v/>
      </c>
      <c r="K3153" t="str">
        <f t="shared" si="116"/>
        <v/>
      </c>
    </row>
    <row r="3154" spans="1:11" x14ac:dyDescent="0.2">
      <c r="A3154" s="2">
        <v>27</v>
      </c>
      <c r="B3154" s="2" t="s">
        <v>24</v>
      </c>
      <c r="C3154" s="2">
        <v>559.95000000000005</v>
      </c>
      <c r="D3154" s="2" t="s">
        <v>29</v>
      </c>
      <c r="E3154">
        <v>2017</v>
      </c>
      <c r="F3154" t="str">
        <f t="shared" si="118"/>
        <v>Profit</v>
      </c>
      <c r="H3154" t="str">
        <f t="shared" si="117"/>
        <v/>
      </c>
      <c r="I3154" t="str">
        <f t="shared" si="117"/>
        <v/>
      </c>
      <c r="J3154" t="str">
        <f t="shared" si="117"/>
        <v/>
      </c>
      <c r="K3154" t="str">
        <f t="shared" si="117"/>
        <v/>
      </c>
    </row>
    <row r="3155" spans="1:11" x14ac:dyDescent="0.2">
      <c r="A3155" s="2">
        <v>28</v>
      </c>
      <c r="B3155" s="2" t="s">
        <v>31</v>
      </c>
      <c r="C3155" s="2">
        <v>2071.52</v>
      </c>
      <c r="D3155" s="2" t="s">
        <v>29</v>
      </c>
      <c r="E3155">
        <v>2017</v>
      </c>
      <c r="F3155" t="str">
        <f t="shared" si="118"/>
        <v>Profit</v>
      </c>
      <c r="H3155" t="str">
        <f t="shared" ref="H3155:K3218" si="119">IF($D3155=H$1,IF($B3155="Technology",IF($A3155&lt;11,$F3155,""),""),"")</f>
        <v/>
      </c>
      <c r="I3155" t="str">
        <f t="shared" si="119"/>
        <v/>
      </c>
      <c r="J3155" t="str">
        <f t="shared" si="119"/>
        <v/>
      </c>
      <c r="K3155" t="str">
        <f t="shared" si="119"/>
        <v/>
      </c>
    </row>
    <row r="3156" spans="1:11" x14ac:dyDescent="0.2">
      <c r="A3156" s="2">
        <v>27</v>
      </c>
      <c r="B3156" s="2" t="s">
        <v>45</v>
      </c>
      <c r="C3156" s="2">
        <v>2250.64</v>
      </c>
      <c r="D3156" s="2" t="s">
        <v>38</v>
      </c>
      <c r="E3156">
        <v>2017</v>
      </c>
      <c r="F3156" t="str">
        <f t="shared" si="118"/>
        <v>Profit</v>
      </c>
      <c r="H3156" t="str">
        <f t="shared" si="119"/>
        <v/>
      </c>
      <c r="I3156" t="str">
        <f t="shared" si="119"/>
        <v/>
      </c>
      <c r="J3156" t="str">
        <f t="shared" si="119"/>
        <v/>
      </c>
      <c r="K3156" t="str">
        <f t="shared" si="119"/>
        <v/>
      </c>
    </row>
    <row r="3157" spans="1:11" x14ac:dyDescent="0.2">
      <c r="A3157" s="2">
        <v>1</v>
      </c>
      <c r="B3157" s="2" t="s">
        <v>24</v>
      </c>
      <c r="C3157" s="2">
        <v>3.58</v>
      </c>
      <c r="D3157" s="2" t="s">
        <v>38</v>
      </c>
      <c r="E3157">
        <v>2017</v>
      </c>
      <c r="F3157" t="str">
        <f t="shared" si="118"/>
        <v>Profit</v>
      </c>
      <c r="H3157" t="str">
        <f t="shared" si="119"/>
        <v/>
      </c>
      <c r="I3157" t="str">
        <f t="shared" si="119"/>
        <v/>
      </c>
      <c r="J3157" t="str">
        <f t="shared" si="119"/>
        <v/>
      </c>
      <c r="K3157" t="str">
        <f t="shared" si="119"/>
        <v/>
      </c>
    </row>
    <row r="3158" spans="1:11" x14ac:dyDescent="0.2">
      <c r="A3158" s="2">
        <v>42</v>
      </c>
      <c r="B3158" s="2" t="s">
        <v>24</v>
      </c>
      <c r="C3158" s="2">
        <v>31.28</v>
      </c>
      <c r="D3158" s="2" t="s">
        <v>38</v>
      </c>
      <c r="E3158">
        <v>2017</v>
      </c>
      <c r="F3158" t="str">
        <f t="shared" si="118"/>
        <v>Profit</v>
      </c>
      <c r="H3158" t="str">
        <f t="shared" si="119"/>
        <v/>
      </c>
      <c r="I3158" t="str">
        <f t="shared" si="119"/>
        <v/>
      </c>
      <c r="J3158" t="str">
        <f t="shared" si="119"/>
        <v/>
      </c>
      <c r="K3158" t="str">
        <f t="shared" si="119"/>
        <v/>
      </c>
    </row>
    <row r="3159" spans="1:11" x14ac:dyDescent="0.2">
      <c r="A3159" s="2">
        <v>13</v>
      </c>
      <c r="B3159" s="2" t="s">
        <v>31</v>
      </c>
      <c r="C3159" s="2">
        <v>-155.72</v>
      </c>
      <c r="D3159" s="2" t="s">
        <v>38</v>
      </c>
      <c r="E3159">
        <v>2017</v>
      </c>
      <c r="F3159" t="str">
        <f t="shared" si="118"/>
        <v>Loss</v>
      </c>
      <c r="H3159" t="str">
        <f t="shared" si="119"/>
        <v/>
      </c>
      <c r="I3159" t="str">
        <f t="shared" si="119"/>
        <v/>
      </c>
      <c r="J3159" t="str">
        <f t="shared" si="119"/>
        <v/>
      </c>
      <c r="K3159" t="str">
        <f t="shared" si="119"/>
        <v/>
      </c>
    </row>
    <row r="3160" spans="1:11" x14ac:dyDescent="0.2">
      <c r="A3160" s="2">
        <v>27</v>
      </c>
      <c r="B3160" s="2" t="s">
        <v>24</v>
      </c>
      <c r="C3160" s="2">
        <v>-8.6300000000000008</v>
      </c>
      <c r="D3160" s="2" t="s">
        <v>38</v>
      </c>
      <c r="E3160">
        <v>2017</v>
      </c>
      <c r="F3160" t="str">
        <f t="shared" si="118"/>
        <v>Loss</v>
      </c>
      <c r="H3160" t="str">
        <f t="shared" si="119"/>
        <v/>
      </c>
      <c r="I3160" t="str">
        <f t="shared" si="119"/>
        <v/>
      </c>
      <c r="J3160" t="str">
        <f t="shared" si="119"/>
        <v/>
      </c>
      <c r="K3160" t="str">
        <f t="shared" si="119"/>
        <v/>
      </c>
    </row>
    <row r="3161" spans="1:11" x14ac:dyDescent="0.2">
      <c r="A3161" s="2">
        <v>2</v>
      </c>
      <c r="B3161" s="2" t="s">
        <v>24</v>
      </c>
      <c r="C3161" s="2">
        <v>-7.4</v>
      </c>
      <c r="D3161" s="2" t="s">
        <v>66</v>
      </c>
      <c r="E3161">
        <v>2017</v>
      </c>
      <c r="F3161" t="str">
        <f t="shared" si="118"/>
        <v>Loss</v>
      </c>
      <c r="H3161" t="str">
        <f t="shared" si="119"/>
        <v/>
      </c>
      <c r="I3161" t="str">
        <f t="shared" si="119"/>
        <v/>
      </c>
      <c r="J3161" t="str">
        <f t="shared" si="119"/>
        <v/>
      </c>
      <c r="K3161" t="str">
        <f t="shared" si="119"/>
        <v/>
      </c>
    </row>
    <row r="3162" spans="1:11" x14ac:dyDescent="0.2">
      <c r="A3162" s="2">
        <v>49</v>
      </c>
      <c r="B3162" s="2" t="s">
        <v>24</v>
      </c>
      <c r="C3162" s="2">
        <v>26.26</v>
      </c>
      <c r="D3162" s="2" t="s">
        <v>29</v>
      </c>
      <c r="E3162">
        <v>2017</v>
      </c>
      <c r="F3162" t="str">
        <f t="shared" si="118"/>
        <v>Profit</v>
      </c>
      <c r="H3162" t="str">
        <f t="shared" si="119"/>
        <v/>
      </c>
      <c r="I3162" t="str">
        <f t="shared" si="119"/>
        <v/>
      </c>
      <c r="J3162" t="str">
        <f t="shared" si="119"/>
        <v/>
      </c>
      <c r="K3162" t="str">
        <f t="shared" si="119"/>
        <v/>
      </c>
    </row>
    <row r="3163" spans="1:11" x14ac:dyDescent="0.2">
      <c r="A3163" s="2">
        <v>36</v>
      </c>
      <c r="B3163" s="2" t="s">
        <v>24</v>
      </c>
      <c r="C3163" s="2">
        <v>-66.5</v>
      </c>
      <c r="D3163" s="2" t="s">
        <v>38</v>
      </c>
      <c r="E3163">
        <v>2017</v>
      </c>
      <c r="F3163" t="str">
        <f t="shared" si="118"/>
        <v>Loss</v>
      </c>
      <c r="H3163" t="str">
        <f t="shared" si="119"/>
        <v/>
      </c>
      <c r="I3163" t="str">
        <f t="shared" si="119"/>
        <v/>
      </c>
      <c r="J3163" t="str">
        <f t="shared" si="119"/>
        <v/>
      </c>
      <c r="K3163" t="str">
        <f t="shared" si="119"/>
        <v/>
      </c>
    </row>
    <row r="3164" spans="1:11" x14ac:dyDescent="0.2">
      <c r="A3164" s="2">
        <v>5</v>
      </c>
      <c r="B3164" s="2" t="s">
        <v>24</v>
      </c>
      <c r="C3164" s="2">
        <v>13.86</v>
      </c>
      <c r="D3164" s="2" t="s">
        <v>29</v>
      </c>
      <c r="E3164">
        <v>2017</v>
      </c>
      <c r="F3164" t="str">
        <f t="shared" si="118"/>
        <v>Profit</v>
      </c>
      <c r="H3164" t="str">
        <f t="shared" si="119"/>
        <v/>
      </c>
      <c r="I3164" t="str">
        <f t="shared" si="119"/>
        <v/>
      </c>
      <c r="J3164" t="str">
        <f t="shared" si="119"/>
        <v/>
      </c>
      <c r="K3164" t="str">
        <f t="shared" si="119"/>
        <v/>
      </c>
    </row>
    <row r="3165" spans="1:11" x14ac:dyDescent="0.2">
      <c r="A3165" s="2">
        <v>45</v>
      </c>
      <c r="B3165" s="2" t="s">
        <v>24</v>
      </c>
      <c r="C3165" s="2">
        <v>-65.849999999999994</v>
      </c>
      <c r="D3165" s="2" t="s">
        <v>38</v>
      </c>
      <c r="E3165">
        <v>2017</v>
      </c>
      <c r="F3165" t="str">
        <f t="shared" si="118"/>
        <v>Loss</v>
      </c>
      <c r="H3165" t="str">
        <f t="shared" si="119"/>
        <v/>
      </c>
      <c r="I3165" t="str">
        <f t="shared" si="119"/>
        <v/>
      </c>
      <c r="J3165" t="str">
        <f t="shared" si="119"/>
        <v/>
      </c>
      <c r="K3165" t="str">
        <f t="shared" si="119"/>
        <v/>
      </c>
    </row>
    <row r="3166" spans="1:11" x14ac:dyDescent="0.2">
      <c r="A3166" s="2">
        <v>28</v>
      </c>
      <c r="B3166" s="2" t="s">
        <v>24</v>
      </c>
      <c r="C3166" s="2">
        <v>37.869999999999997</v>
      </c>
      <c r="D3166" s="2" t="s">
        <v>38</v>
      </c>
      <c r="E3166">
        <v>2017</v>
      </c>
      <c r="F3166" t="str">
        <f t="shared" si="118"/>
        <v>Profit</v>
      </c>
      <c r="H3166" t="str">
        <f t="shared" si="119"/>
        <v/>
      </c>
      <c r="I3166" t="str">
        <f t="shared" si="119"/>
        <v/>
      </c>
      <c r="J3166" t="str">
        <f t="shared" si="119"/>
        <v/>
      </c>
      <c r="K3166" t="str">
        <f t="shared" si="119"/>
        <v/>
      </c>
    </row>
    <row r="3167" spans="1:11" x14ac:dyDescent="0.2">
      <c r="A3167" s="2">
        <v>3</v>
      </c>
      <c r="B3167" s="2" t="s">
        <v>31</v>
      </c>
      <c r="C3167" s="2">
        <v>-334.55</v>
      </c>
      <c r="D3167" s="2" t="s">
        <v>22</v>
      </c>
      <c r="E3167">
        <v>2017</v>
      </c>
      <c r="F3167" t="str">
        <f t="shared" si="118"/>
        <v>Loss</v>
      </c>
      <c r="H3167" t="str">
        <f t="shared" si="119"/>
        <v>Loss</v>
      </c>
      <c r="I3167" t="str">
        <f t="shared" si="119"/>
        <v/>
      </c>
      <c r="J3167" t="str">
        <f t="shared" si="119"/>
        <v/>
      </c>
      <c r="K3167" t="str">
        <f t="shared" si="119"/>
        <v/>
      </c>
    </row>
    <row r="3168" spans="1:11" x14ac:dyDescent="0.2">
      <c r="A3168" s="2">
        <v>44</v>
      </c>
      <c r="B3168" s="2" t="s">
        <v>24</v>
      </c>
      <c r="C3168" s="2">
        <v>969.5</v>
      </c>
      <c r="D3168" s="2" t="s">
        <v>22</v>
      </c>
      <c r="E3168">
        <v>2017</v>
      </c>
      <c r="F3168" t="str">
        <f t="shared" si="118"/>
        <v>Profit</v>
      </c>
      <c r="H3168" t="str">
        <f t="shared" si="119"/>
        <v/>
      </c>
      <c r="I3168" t="str">
        <f t="shared" si="119"/>
        <v/>
      </c>
      <c r="J3168" t="str">
        <f t="shared" si="119"/>
        <v/>
      </c>
      <c r="K3168" t="str">
        <f t="shared" si="119"/>
        <v/>
      </c>
    </row>
    <row r="3169" spans="1:11" x14ac:dyDescent="0.2">
      <c r="A3169" s="2">
        <v>27</v>
      </c>
      <c r="B3169" s="2" t="s">
        <v>31</v>
      </c>
      <c r="C3169" s="2">
        <v>331.28</v>
      </c>
      <c r="D3169" s="2" t="s">
        <v>22</v>
      </c>
      <c r="E3169">
        <v>2017</v>
      </c>
      <c r="F3169" t="str">
        <f t="shared" si="118"/>
        <v>Profit</v>
      </c>
      <c r="H3169" t="str">
        <f t="shared" si="119"/>
        <v/>
      </c>
      <c r="I3169" t="str">
        <f t="shared" si="119"/>
        <v/>
      </c>
      <c r="J3169" t="str">
        <f t="shared" si="119"/>
        <v/>
      </c>
      <c r="K3169" t="str">
        <f t="shared" si="119"/>
        <v/>
      </c>
    </row>
    <row r="3170" spans="1:11" x14ac:dyDescent="0.2">
      <c r="A3170" s="2">
        <v>31</v>
      </c>
      <c r="B3170" s="2" t="s">
        <v>24</v>
      </c>
      <c r="C3170" s="2">
        <v>-57.57</v>
      </c>
      <c r="D3170" s="2" t="s">
        <v>38</v>
      </c>
      <c r="E3170">
        <v>2017</v>
      </c>
      <c r="F3170" t="str">
        <f t="shared" si="118"/>
        <v>Loss</v>
      </c>
      <c r="H3170" t="str">
        <f t="shared" si="119"/>
        <v/>
      </c>
      <c r="I3170" t="str">
        <f t="shared" si="119"/>
        <v/>
      </c>
      <c r="J3170" t="str">
        <f t="shared" si="119"/>
        <v/>
      </c>
      <c r="K3170" t="str">
        <f t="shared" si="119"/>
        <v/>
      </c>
    </row>
    <row r="3171" spans="1:11" x14ac:dyDescent="0.2">
      <c r="A3171" s="2">
        <v>22</v>
      </c>
      <c r="B3171" s="2" t="s">
        <v>24</v>
      </c>
      <c r="C3171" s="2">
        <v>110.17</v>
      </c>
      <c r="D3171" s="2" t="s">
        <v>29</v>
      </c>
      <c r="E3171">
        <v>2017</v>
      </c>
      <c r="F3171" t="str">
        <f t="shared" si="118"/>
        <v>Profit</v>
      </c>
      <c r="H3171" t="str">
        <f t="shared" si="119"/>
        <v/>
      </c>
      <c r="I3171" t="str">
        <f t="shared" si="119"/>
        <v/>
      </c>
      <c r="J3171" t="str">
        <f t="shared" si="119"/>
        <v/>
      </c>
      <c r="K3171" t="str">
        <f t="shared" si="119"/>
        <v/>
      </c>
    </row>
    <row r="3172" spans="1:11" x14ac:dyDescent="0.2">
      <c r="A3172" s="2">
        <v>5</v>
      </c>
      <c r="B3172" s="2" t="s">
        <v>31</v>
      </c>
      <c r="C3172" s="2">
        <v>-59.47</v>
      </c>
      <c r="D3172" s="2" t="s">
        <v>22</v>
      </c>
      <c r="E3172">
        <v>2017</v>
      </c>
      <c r="F3172" t="str">
        <f t="shared" si="118"/>
        <v>Loss</v>
      </c>
      <c r="H3172" t="str">
        <f t="shared" si="119"/>
        <v>Loss</v>
      </c>
      <c r="I3172" t="str">
        <f t="shared" si="119"/>
        <v/>
      </c>
      <c r="J3172" t="str">
        <f t="shared" si="119"/>
        <v/>
      </c>
      <c r="K3172" t="str">
        <f t="shared" si="119"/>
        <v/>
      </c>
    </row>
    <row r="3173" spans="1:11" x14ac:dyDescent="0.2">
      <c r="A3173" s="2">
        <v>21</v>
      </c>
      <c r="B3173" s="2" t="s">
        <v>31</v>
      </c>
      <c r="C3173" s="2">
        <v>42.7</v>
      </c>
      <c r="D3173" s="2" t="s">
        <v>29</v>
      </c>
      <c r="E3173">
        <v>2017</v>
      </c>
      <c r="F3173" t="str">
        <f t="shared" si="118"/>
        <v>Profit</v>
      </c>
      <c r="H3173" t="str">
        <f t="shared" si="119"/>
        <v/>
      </c>
      <c r="I3173" t="str">
        <f t="shared" si="119"/>
        <v/>
      </c>
      <c r="J3173" t="str">
        <f t="shared" si="119"/>
        <v/>
      </c>
      <c r="K3173" t="str">
        <f t="shared" si="119"/>
        <v/>
      </c>
    </row>
    <row r="3174" spans="1:11" x14ac:dyDescent="0.2">
      <c r="A3174" s="2">
        <v>47</v>
      </c>
      <c r="B3174" s="2" t="s">
        <v>24</v>
      </c>
      <c r="C3174" s="2">
        <v>219.7</v>
      </c>
      <c r="D3174" s="2" t="s">
        <v>29</v>
      </c>
      <c r="E3174">
        <v>2017</v>
      </c>
      <c r="F3174" t="str">
        <f t="shared" si="118"/>
        <v>Profit</v>
      </c>
      <c r="H3174" t="str">
        <f t="shared" si="119"/>
        <v/>
      </c>
      <c r="I3174" t="str">
        <f t="shared" si="119"/>
        <v/>
      </c>
      <c r="J3174" t="str">
        <f t="shared" si="119"/>
        <v/>
      </c>
      <c r="K3174" t="str">
        <f t="shared" si="119"/>
        <v/>
      </c>
    </row>
    <row r="3175" spans="1:11" x14ac:dyDescent="0.2">
      <c r="A3175" s="2">
        <v>11</v>
      </c>
      <c r="B3175" s="2" t="s">
        <v>24</v>
      </c>
      <c r="C3175" s="2">
        <v>179.62</v>
      </c>
      <c r="D3175" s="2" t="s">
        <v>29</v>
      </c>
      <c r="E3175">
        <v>2017</v>
      </c>
      <c r="F3175" t="str">
        <f t="shared" si="118"/>
        <v>Profit</v>
      </c>
      <c r="H3175" t="str">
        <f t="shared" si="119"/>
        <v/>
      </c>
      <c r="I3175" t="str">
        <f t="shared" si="119"/>
        <v/>
      </c>
      <c r="J3175" t="str">
        <f t="shared" si="119"/>
        <v/>
      </c>
      <c r="K3175" t="str">
        <f t="shared" si="119"/>
        <v/>
      </c>
    </row>
    <row r="3176" spans="1:11" x14ac:dyDescent="0.2">
      <c r="A3176" s="2">
        <v>47</v>
      </c>
      <c r="B3176" s="2" t="s">
        <v>24</v>
      </c>
      <c r="C3176" s="2">
        <v>-151.9</v>
      </c>
      <c r="D3176" s="2" t="s">
        <v>29</v>
      </c>
      <c r="E3176">
        <v>2017</v>
      </c>
      <c r="F3176" t="str">
        <f t="shared" si="118"/>
        <v>Loss</v>
      </c>
      <c r="H3176" t="str">
        <f t="shared" si="119"/>
        <v/>
      </c>
      <c r="I3176" t="str">
        <f t="shared" si="119"/>
        <v/>
      </c>
      <c r="J3176" t="str">
        <f t="shared" si="119"/>
        <v/>
      </c>
      <c r="K3176" t="str">
        <f t="shared" si="119"/>
        <v/>
      </c>
    </row>
    <row r="3177" spans="1:11" x14ac:dyDescent="0.2">
      <c r="A3177" s="2">
        <v>50</v>
      </c>
      <c r="B3177" s="2" t="s">
        <v>45</v>
      </c>
      <c r="C3177" s="2">
        <v>-508.39</v>
      </c>
      <c r="D3177" s="2" t="s">
        <v>22</v>
      </c>
      <c r="E3177">
        <v>2017</v>
      </c>
      <c r="F3177" t="str">
        <f t="shared" si="118"/>
        <v>Loss</v>
      </c>
      <c r="H3177" t="str">
        <f t="shared" si="119"/>
        <v/>
      </c>
      <c r="I3177" t="str">
        <f t="shared" si="119"/>
        <v/>
      </c>
      <c r="J3177" t="str">
        <f t="shared" si="119"/>
        <v/>
      </c>
      <c r="K3177" t="str">
        <f t="shared" si="119"/>
        <v/>
      </c>
    </row>
    <row r="3178" spans="1:11" x14ac:dyDescent="0.2">
      <c r="A3178" s="2">
        <v>33</v>
      </c>
      <c r="B3178" s="2" t="s">
        <v>24</v>
      </c>
      <c r="C3178" s="2">
        <v>635.58000000000004</v>
      </c>
      <c r="D3178" s="2" t="s">
        <v>22</v>
      </c>
      <c r="E3178">
        <v>2017</v>
      </c>
      <c r="F3178" t="str">
        <f t="shared" si="118"/>
        <v>Profit</v>
      </c>
      <c r="H3178" t="str">
        <f t="shared" si="119"/>
        <v/>
      </c>
      <c r="I3178" t="str">
        <f t="shared" si="119"/>
        <v/>
      </c>
      <c r="J3178" t="str">
        <f t="shared" si="119"/>
        <v/>
      </c>
      <c r="K3178" t="str">
        <f t="shared" si="119"/>
        <v/>
      </c>
    </row>
    <row r="3179" spans="1:11" x14ac:dyDescent="0.2">
      <c r="A3179" s="2">
        <v>45</v>
      </c>
      <c r="B3179" s="2" t="s">
        <v>24</v>
      </c>
      <c r="C3179" s="2">
        <v>211.67</v>
      </c>
      <c r="D3179" s="2" t="s">
        <v>22</v>
      </c>
      <c r="E3179">
        <v>2017</v>
      </c>
      <c r="F3179" t="str">
        <f t="shared" si="118"/>
        <v>Profit</v>
      </c>
      <c r="H3179" t="str">
        <f t="shared" si="119"/>
        <v/>
      </c>
      <c r="I3179" t="str">
        <f t="shared" si="119"/>
        <v/>
      </c>
      <c r="J3179" t="str">
        <f t="shared" si="119"/>
        <v/>
      </c>
      <c r="K3179" t="str">
        <f t="shared" si="119"/>
        <v/>
      </c>
    </row>
    <row r="3180" spans="1:11" x14ac:dyDescent="0.2">
      <c r="A3180" s="2">
        <v>27</v>
      </c>
      <c r="B3180" s="2" t="s">
        <v>24</v>
      </c>
      <c r="C3180" s="2">
        <v>3.61</v>
      </c>
      <c r="D3180" s="2" t="s">
        <v>22</v>
      </c>
      <c r="E3180">
        <v>2017</v>
      </c>
      <c r="F3180" t="str">
        <f t="shared" si="118"/>
        <v>Profit</v>
      </c>
      <c r="H3180" t="str">
        <f t="shared" si="119"/>
        <v/>
      </c>
      <c r="I3180" t="str">
        <f t="shared" si="119"/>
        <v/>
      </c>
      <c r="J3180" t="str">
        <f t="shared" si="119"/>
        <v/>
      </c>
      <c r="K3180" t="str">
        <f t="shared" si="119"/>
        <v/>
      </c>
    </row>
    <row r="3181" spans="1:11" x14ac:dyDescent="0.2">
      <c r="A3181" s="2">
        <v>20</v>
      </c>
      <c r="B3181" s="2" t="s">
        <v>24</v>
      </c>
      <c r="C3181" s="2">
        <v>43.75</v>
      </c>
      <c r="D3181" s="2" t="s">
        <v>29</v>
      </c>
      <c r="E3181">
        <v>2017</v>
      </c>
      <c r="F3181" t="str">
        <f t="shared" si="118"/>
        <v>Profit</v>
      </c>
      <c r="H3181" t="str">
        <f t="shared" si="119"/>
        <v/>
      </c>
      <c r="I3181" t="str">
        <f t="shared" si="119"/>
        <v/>
      </c>
      <c r="J3181" t="str">
        <f t="shared" si="119"/>
        <v/>
      </c>
      <c r="K3181" t="str">
        <f t="shared" si="119"/>
        <v/>
      </c>
    </row>
    <row r="3182" spans="1:11" x14ac:dyDescent="0.2">
      <c r="A3182" s="2">
        <v>11</v>
      </c>
      <c r="B3182" s="2" t="s">
        <v>45</v>
      </c>
      <c r="C3182" s="2">
        <v>1222.1400000000001</v>
      </c>
      <c r="D3182" s="2" t="s">
        <v>29</v>
      </c>
      <c r="E3182">
        <v>2017</v>
      </c>
      <c r="F3182" t="str">
        <f t="shared" si="118"/>
        <v>Profit</v>
      </c>
      <c r="H3182" t="str">
        <f t="shared" si="119"/>
        <v/>
      </c>
      <c r="I3182" t="str">
        <f t="shared" si="119"/>
        <v/>
      </c>
      <c r="J3182" t="str">
        <f t="shared" si="119"/>
        <v/>
      </c>
      <c r="K3182" t="str">
        <f t="shared" si="119"/>
        <v/>
      </c>
    </row>
    <row r="3183" spans="1:11" x14ac:dyDescent="0.2">
      <c r="A3183" s="2">
        <v>31</v>
      </c>
      <c r="B3183" s="2" t="s">
        <v>45</v>
      </c>
      <c r="C3183" s="2">
        <v>55.99</v>
      </c>
      <c r="D3183" s="2" t="s">
        <v>38</v>
      </c>
      <c r="E3183">
        <v>2017</v>
      </c>
      <c r="F3183" t="str">
        <f t="shared" si="118"/>
        <v>Profit</v>
      </c>
      <c r="H3183" t="str">
        <f t="shared" si="119"/>
        <v/>
      </c>
      <c r="I3183" t="str">
        <f t="shared" si="119"/>
        <v/>
      </c>
      <c r="J3183" t="str">
        <f t="shared" si="119"/>
        <v/>
      </c>
      <c r="K3183" t="str">
        <f t="shared" si="119"/>
        <v/>
      </c>
    </row>
    <row r="3184" spans="1:11" x14ac:dyDescent="0.2">
      <c r="A3184" s="2">
        <v>5</v>
      </c>
      <c r="B3184" s="2" t="s">
        <v>45</v>
      </c>
      <c r="C3184" s="2">
        <v>-192.48</v>
      </c>
      <c r="D3184" s="2" t="s">
        <v>38</v>
      </c>
      <c r="E3184">
        <v>2017</v>
      </c>
      <c r="F3184" t="str">
        <f t="shared" si="118"/>
        <v>Loss</v>
      </c>
      <c r="H3184" t="str">
        <f t="shared" si="119"/>
        <v/>
      </c>
      <c r="I3184" t="str">
        <f t="shared" si="119"/>
        <v/>
      </c>
      <c r="J3184" t="str">
        <f t="shared" si="119"/>
        <v/>
      </c>
      <c r="K3184" t="str">
        <f t="shared" si="119"/>
        <v/>
      </c>
    </row>
    <row r="3185" spans="1:11" x14ac:dyDescent="0.2">
      <c r="A3185" s="2">
        <v>4</v>
      </c>
      <c r="B3185" s="2" t="s">
        <v>45</v>
      </c>
      <c r="C3185" s="2">
        <v>-449.4</v>
      </c>
      <c r="D3185" s="2" t="s">
        <v>29</v>
      </c>
      <c r="E3185">
        <v>2017</v>
      </c>
      <c r="F3185" t="str">
        <f t="shared" si="118"/>
        <v>Loss</v>
      </c>
      <c r="H3185" t="str">
        <f t="shared" si="119"/>
        <v/>
      </c>
      <c r="I3185" t="str">
        <f t="shared" si="119"/>
        <v/>
      </c>
      <c r="J3185" t="str">
        <f t="shared" si="119"/>
        <v/>
      </c>
      <c r="K3185" t="str">
        <f t="shared" si="119"/>
        <v/>
      </c>
    </row>
    <row r="3186" spans="1:11" x14ac:dyDescent="0.2">
      <c r="A3186" s="2">
        <v>31</v>
      </c>
      <c r="B3186" s="2" t="s">
        <v>24</v>
      </c>
      <c r="C3186" s="2">
        <v>209.58</v>
      </c>
      <c r="D3186" s="2" t="s">
        <v>29</v>
      </c>
      <c r="E3186">
        <v>2017</v>
      </c>
      <c r="F3186" t="str">
        <f t="shared" si="118"/>
        <v>Profit</v>
      </c>
      <c r="H3186" t="str">
        <f t="shared" si="119"/>
        <v/>
      </c>
      <c r="I3186" t="str">
        <f t="shared" si="119"/>
        <v/>
      </c>
      <c r="J3186" t="str">
        <f t="shared" si="119"/>
        <v/>
      </c>
      <c r="K3186" t="str">
        <f t="shared" si="119"/>
        <v/>
      </c>
    </row>
    <row r="3187" spans="1:11" x14ac:dyDescent="0.2">
      <c r="A3187" s="2">
        <v>17</v>
      </c>
      <c r="B3187" s="2" t="s">
        <v>24</v>
      </c>
      <c r="C3187" s="2">
        <v>7.84</v>
      </c>
      <c r="D3187" s="2" t="s">
        <v>29</v>
      </c>
      <c r="E3187">
        <v>2017</v>
      </c>
      <c r="F3187" t="str">
        <f t="shared" si="118"/>
        <v>Profit</v>
      </c>
      <c r="H3187" t="str">
        <f t="shared" si="119"/>
        <v/>
      </c>
      <c r="I3187" t="str">
        <f t="shared" si="119"/>
        <v/>
      </c>
      <c r="J3187" t="str">
        <f t="shared" si="119"/>
        <v/>
      </c>
      <c r="K3187" t="str">
        <f t="shared" si="119"/>
        <v/>
      </c>
    </row>
    <row r="3188" spans="1:11" x14ac:dyDescent="0.2">
      <c r="A3188" s="2">
        <v>31</v>
      </c>
      <c r="B3188" s="2" t="s">
        <v>31</v>
      </c>
      <c r="C3188" s="2">
        <v>264.02</v>
      </c>
      <c r="D3188" s="2" t="s">
        <v>29</v>
      </c>
      <c r="E3188">
        <v>2017</v>
      </c>
      <c r="F3188" t="str">
        <f t="shared" si="118"/>
        <v>Profit</v>
      </c>
      <c r="H3188" t="str">
        <f t="shared" si="119"/>
        <v/>
      </c>
      <c r="I3188" t="str">
        <f t="shared" si="119"/>
        <v/>
      </c>
      <c r="J3188" t="str">
        <f t="shared" si="119"/>
        <v/>
      </c>
      <c r="K3188" t="str">
        <f t="shared" si="119"/>
        <v/>
      </c>
    </row>
    <row r="3189" spans="1:11" x14ac:dyDescent="0.2">
      <c r="A3189" s="2">
        <v>10</v>
      </c>
      <c r="B3189" s="2" t="s">
        <v>45</v>
      </c>
      <c r="C3189" s="2">
        <v>794.45</v>
      </c>
      <c r="D3189" s="2" t="s">
        <v>38</v>
      </c>
      <c r="E3189">
        <v>2017</v>
      </c>
      <c r="F3189" t="str">
        <f t="shared" si="118"/>
        <v>Profit</v>
      </c>
      <c r="H3189" t="str">
        <f t="shared" si="119"/>
        <v/>
      </c>
      <c r="I3189" t="str">
        <f t="shared" si="119"/>
        <v/>
      </c>
      <c r="J3189" t="str">
        <f t="shared" si="119"/>
        <v/>
      </c>
      <c r="K3189" t="str">
        <f t="shared" si="119"/>
        <v/>
      </c>
    </row>
    <row r="3190" spans="1:11" x14ac:dyDescent="0.2">
      <c r="A3190" s="2">
        <v>45</v>
      </c>
      <c r="B3190" s="2" t="s">
        <v>45</v>
      </c>
      <c r="C3190" s="2">
        <v>-2655.92</v>
      </c>
      <c r="D3190" s="2" t="s">
        <v>38</v>
      </c>
      <c r="E3190">
        <v>2017</v>
      </c>
      <c r="F3190" t="str">
        <f t="shared" si="118"/>
        <v>Loss</v>
      </c>
      <c r="H3190" t="str">
        <f t="shared" si="119"/>
        <v/>
      </c>
      <c r="I3190" t="str">
        <f t="shared" si="119"/>
        <v/>
      </c>
      <c r="J3190" t="str">
        <f t="shared" si="119"/>
        <v/>
      </c>
      <c r="K3190" t="str">
        <f t="shared" si="119"/>
        <v/>
      </c>
    </row>
    <row r="3191" spans="1:11" x14ac:dyDescent="0.2">
      <c r="A3191" s="2">
        <v>16</v>
      </c>
      <c r="B3191" s="2" t="s">
        <v>45</v>
      </c>
      <c r="C3191" s="2">
        <v>50.2</v>
      </c>
      <c r="D3191" s="2" t="s">
        <v>38</v>
      </c>
      <c r="E3191">
        <v>2017</v>
      </c>
      <c r="F3191" t="str">
        <f t="shared" si="118"/>
        <v>Profit</v>
      </c>
      <c r="H3191" t="str">
        <f t="shared" si="119"/>
        <v/>
      </c>
      <c r="I3191" t="str">
        <f t="shared" si="119"/>
        <v/>
      </c>
      <c r="J3191" t="str">
        <f t="shared" si="119"/>
        <v/>
      </c>
      <c r="K3191" t="str">
        <f t="shared" si="119"/>
        <v/>
      </c>
    </row>
    <row r="3192" spans="1:11" x14ac:dyDescent="0.2">
      <c r="A3192" s="2">
        <v>8</v>
      </c>
      <c r="B3192" s="2" t="s">
        <v>24</v>
      </c>
      <c r="C3192" s="2">
        <v>-54.64</v>
      </c>
      <c r="D3192" s="2" t="s">
        <v>38</v>
      </c>
      <c r="E3192">
        <v>2017</v>
      </c>
      <c r="F3192" t="str">
        <f t="shared" si="118"/>
        <v>Loss</v>
      </c>
      <c r="H3192" t="str">
        <f t="shared" si="119"/>
        <v/>
      </c>
      <c r="I3192" t="str">
        <f t="shared" si="119"/>
        <v/>
      </c>
      <c r="J3192" t="str">
        <f t="shared" si="119"/>
        <v/>
      </c>
      <c r="K3192" t="str">
        <f t="shared" si="119"/>
        <v/>
      </c>
    </row>
    <row r="3193" spans="1:11" x14ac:dyDescent="0.2">
      <c r="A3193" s="2">
        <v>30</v>
      </c>
      <c r="B3193" s="2" t="s">
        <v>31</v>
      </c>
      <c r="C3193" s="2">
        <v>81.99</v>
      </c>
      <c r="D3193" s="2" t="s">
        <v>22</v>
      </c>
      <c r="E3193">
        <v>2017</v>
      </c>
      <c r="F3193" t="str">
        <f t="shared" si="118"/>
        <v>Profit</v>
      </c>
      <c r="H3193" t="str">
        <f t="shared" si="119"/>
        <v/>
      </c>
      <c r="I3193" t="str">
        <f t="shared" si="119"/>
        <v/>
      </c>
      <c r="J3193" t="str">
        <f t="shared" si="119"/>
        <v/>
      </c>
      <c r="K3193" t="str">
        <f t="shared" si="119"/>
        <v/>
      </c>
    </row>
    <row r="3194" spans="1:11" x14ac:dyDescent="0.2">
      <c r="A3194" s="2">
        <v>32</v>
      </c>
      <c r="B3194" s="2" t="s">
        <v>31</v>
      </c>
      <c r="C3194" s="2">
        <v>2233.29</v>
      </c>
      <c r="D3194" s="2" t="s">
        <v>29</v>
      </c>
      <c r="E3194">
        <v>2017</v>
      </c>
      <c r="F3194" t="str">
        <f t="shared" si="118"/>
        <v>Profit</v>
      </c>
      <c r="H3194" t="str">
        <f t="shared" si="119"/>
        <v/>
      </c>
      <c r="I3194" t="str">
        <f t="shared" si="119"/>
        <v/>
      </c>
      <c r="J3194" t="str">
        <f t="shared" si="119"/>
        <v/>
      </c>
      <c r="K3194" t="str">
        <f t="shared" si="119"/>
        <v/>
      </c>
    </row>
    <row r="3195" spans="1:11" x14ac:dyDescent="0.2">
      <c r="A3195" s="2">
        <v>2</v>
      </c>
      <c r="B3195" s="2" t="s">
        <v>24</v>
      </c>
      <c r="C3195" s="2">
        <v>1.19</v>
      </c>
      <c r="D3195" s="2" t="s">
        <v>38</v>
      </c>
      <c r="E3195">
        <v>2017</v>
      </c>
      <c r="F3195" t="str">
        <f t="shared" si="118"/>
        <v>Profit</v>
      </c>
      <c r="H3195" t="str">
        <f t="shared" si="119"/>
        <v/>
      </c>
      <c r="I3195" t="str">
        <f t="shared" si="119"/>
        <v/>
      </c>
      <c r="J3195" t="str">
        <f t="shared" si="119"/>
        <v/>
      </c>
      <c r="K3195" t="str">
        <f t="shared" si="119"/>
        <v/>
      </c>
    </row>
    <row r="3196" spans="1:11" x14ac:dyDescent="0.2">
      <c r="A3196" s="2">
        <v>41</v>
      </c>
      <c r="B3196" s="2" t="s">
        <v>24</v>
      </c>
      <c r="C3196" s="2">
        <v>-116.04</v>
      </c>
      <c r="D3196" s="2" t="s">
        <v>38</v>
      </c>
      <c r="E3196">
        <v>2017</v>
      </c>
      <c r="F3196" t="str">
        <f t="shared" si="118"/>
        <v>Loss</v>
      </c>
      <c r="H3196" t="str">
        <f t="shared" si="119"/>
        <v/>
      </c>
      <c r="I3196" t="str">
        <f t="shared" si="119"/>
        <v/>
      </c>
      <c r="J3196" t="str">
        <f t="shared" si="119"/>
        <v/>
      </c>
      <c r="K3196" t="str">
        <f t="shared" si="119"/>
        <v/>
      </c>
    </row>
    <row r="3197" spans="1:11" x14ac:dyDescent="0.2">
      <c r="A3197" s="2">
        <v>38</v>
      </c>
      <c r="B3197" s="2" t="s">
        <v>24</v>
      </c>
      <c r="C3197" s="2">
        <v>0.67</v>
      </c>
      <c r="D3197" s="2" t="s">
        <v>22</v>
      </c>
      <c r="E3197">
        <v>2017</v>
      </c>
      <c r="F3197" t="str">
        <f t="shared" si="118"/>
        <v>Profit</v>
      </c>
      <c r="H3197" t="str">
        <f t="shared" si="119"/>
        <v/>
      </c>
      <c r="I3197" t="str">
        <f t="shared" si="119"/>
        <v/>
      </c>
      <c r="J3197" t="str">
        <f t="shared" si="119"/>
        <v/>
      </c>
      <c r="K3197" t="str">
        <f t="shared" si="119"/>
        <v/>
      </c>
    </row>
    <row r="3198" spans="1:11" x14ac:dyDescent="0.2">
      <c r="A3198" s="2">
        <v>5</v>
      </c>
      <c r="B3198" s="2" t="s">
        <v>24</v>
      </c>
      <c r="C3198" s="2">
        <v>14.75</v>
      </c>
      <c r="D3198" s="2" t="s">
        <v>29</v>
      </c>
      <c r="E3198">
        <v>2017</v>
      </c>
      <c r="F3198" t="str">
        <f t="shared" si="118"/>
        <v>Profit</v>
      </c>
      <c r="H3198" t="str">
        <f t="shared" si="119"/>
        <v/>
      </c>
      <c r="I3198" t="str">
        <f t="shared" si="119"/>
        <v/>
      </c>
      <c r="J3198" t="str">
        <f t="shared" si="119"/>
        <v/>
      </c>
      <c r="K3198" t="str">
        <f t="shared" si="119"/>
        <v/>
      </c>
    </row>
    <row r="3199" spans="1:11" x14ac:dyDescent="0.2">
      <c r="A3199" s="2">
        <v>19</v>
      </c>
      <c r="B3199" s="2" t="s">
        <v>24</v>
      </c>
      <c r="C3199" s="2">
        <v>-32.450000000000003</v>
      </c>
      <c r="D3199" s="2" t="s">
        <v>29</v>
      </c>
      <c r="E3199">
        <v>2017</v>
      </c>
      <c r="F3199" t="str">
        <f t="shared" si="118"/>
        <v>Loss</v>
      </c>
      <c r="H3199" t="str">
        <f t="shared" si="119"/>
        <v/>
      </c>
      <c r="I3199" t="str">
        <f t="shared" si="119"/>
        <v/>
      </c>
      <c r="J3199" t="str">
        <f t="shared" si="119"/>
        <v/>
      </c>
      <c r="K3199" t="str">
        <f t="shared" si="119"/>
        <v/>
      </c>
    </row>
    <row r="3200" spans="1:11" x14ac:dyDescent="0.2">
      <c r="A3200" s="2">
        <v>40</v>
      </c>
      <c r="B3200" s="2" t="s">
        <v>31</v>
      </c>
      <c r="C3200" s="2">
        <v>-91.5</v>
      </c>
      <c r="D3200" s="2" t="s">
        <v>29</v>
      </c>
      <c r="E3200">
        <v>2017</v>
      </c>
      <c r="F3200" t="str">
        <f t="shared" si="118"/>
        <v>Loss</v>
      </c>
      <c r="H3200" t="str">
        <f t="shared" si="119"/>
        <v/>
      </c>
      <c r="I3200" t="str">
        <f t="shared" si="119"/>
        <v/>
      </c>
      <c r="J3200" t="str">
        <f t="shared" si="119"/>
        <v/>
      </c>
      <c r="K3200" t="str">
        <f t="shared" si="119"/>
        <v/>
      </c>
    </row>
    <row r="3201" spans="1:11" x14ac:dyDescent="0.2">
      <c r="A3201" s="2">
        <v>22</v>
      </c>
      <c r="B3201" s="2" t="s">
        <v>31</v>
      </c>
      <c r="C3201" s="2">
        <v>572.77</v>
      </c>
      <c r="D3201" s="2" t="s">
        <v>29</v>
      </c>
      <c r="E3201">
        <v>2017</v>
      </c>
      <c r="F3201" t="str">
        <f t="shared" si="118"/>
        <v>Profit</v>
      </c>
      <c r="H3201" t="str">
        <f t="shared" si="119"/>
        <v/>
      </c>
      <c r="I3201" t="str">
        <f t="shared" si="119"/>
        <v/>
      </c>
      <c r="J3201" t="str">
        <f t="shared" si="119"/>
        <v/>
      </c>
      <c r="K3201" t="str">
        <f t="shared" si="119"/>
        <v/>
      </c>
    </row>
    <row r="3202" spans="1:11" x14ac:dyDescent="0.2">
      <c r="A3202" s="2">
        <v>39</v>
      </c>
      <c r="B3202" s="2" t="s">
        <v>45</v>
      </c>
      <c r="C3202" s="2">
        <v>-63.87</v>
      </c>
      <c r="D3202" s="2" t="s">
        <v>22</v>
      </c>
      <c r="E3202">
        <v>2017</v>
      </c>
      <c r="F3202" t="str">
        <f t="shared" si="118"/>
        <v>Loss</v>
      </c>
      <c r="H3202" t="str">
        <f t="shared" si="119"/>
        <v/>
      </c>
      <c r="I3202" t="str">
        <f t="shared" si="119"/>
        <v/>
      </c>
      <c r="J3202" t="str">
        <f t="shared" si="119"/>
        <v/>
      </c>
      <c r="K3202" t="str">
        <f t="shared" si="119"/>
        <v/>
      </c>
    </row>
    <row r="3203" spans="1:11" x14ac:dyDescent="0.2">
      <c r="A3203" s="2">
        <v>3</v>
      </c>
      <c r="B3203" s="2" t="s">
        <v>31</v>
      </c>
      <c r="C3203" s="2">
        <v>-729.87</v>
      </c>
      <c r="D3203" s="2" t="s">
        <v>29</v>
      </c>
      <c r="E3203">
        <v>2017</v>
      </c>
      <c r="F3203" t="str">
        <f t="shared" ref="F3203:F3266" si="120">IF(C3203&lt;0,"Loss","Profit")</f>
        <v>Loss</v>
      </c>
      <c r="H3203" t="str">
        <f t="shared" si="119"/>
        <v/>
      </c>
      <c r="I3203" t="str">
        <f t="shared" si="119"/>
        <v>Loss</v>
      </c>
      <c r="J3203" t="str">
        <f t="shared" si="119"/>
        <v/>
      </c>
      <c r="K3203" t="str">
        <f t="shared" si="119"/>
        <v/>
      </c>
    </row>
    <row r="3204" spans="1:11" x14ac:dyDescent="0.2">
      <c r="A3204" s="2">
        <v>28</v>
      </c>
      <c r="B3204" s="2" t="s">
        <v>31</v>
      </c>
      <c r="C3204" s="2">
        <v>-26.63</v>
      </c>
      <c r="D3204" s="2" t="s">
        <v>29</v>
      </c>
      <c r="E3204">
        <v>2017</v>
      </c>
      <c r="F3204" t="str">
        <f t="shared" si="120"/>
        <v>Loss</v>
      </c>
      <c r="H3204" t="str">
        <f t="shared" si="119"/>
        <v/>
      </c>
      <c r="I3204" t="str">
        <f t="shared" si="119"/>
        <v/>
      </c>
      <c r="J3204" t="str">
        <f t="shared" si="119"/>
        <v/>
      </c>
      <c r="K3204" t="str">
        <f t="shared" si="119"/>
        <v/>
      </c>
    </row>
    <row r="3205" spans="1:11" x14ac:dyDescent="0.2">
      <c r="A3205" s="2">
        <v>6</v>
      </c>
      <c r="B3205" s="2" t="s">
        <v>24</v>
      </c>
      <c r="C3205" s="2">
        <v>-31.67</v>
      </c>
      <c r="D3205" s="2" t="s">
        <v>29</v>
      </c>
      <c r="E3205">
        <v>2017</v>
      </c>
      <c r="F3205" t="str">
        <f t="shared" si="120"/>
        <v>Loss</v>
      </c>
      <c r="H3205" t="str">
        <f t="shared" si="119"/>
        <v/>
      </c>
      <c r="I3205" t="str">
        <f t="shared" si="119"/>
        <v/>
      </c>
      <c r="J3205" t="str">
        <f t="shared" si="119"/>
        <v/>
      </c>
      <c r="K3205" t="str">
        <f t="shared" si="119"/>
        <v/>
      </c>
    </row>
    <row r="3206" spans="1:11" x14ac:dyDescent="0.2">
      <c r="A3206" s="2">
        <v>17</v>
      </c>
      <c r="B3206" s="2" t="s">
        <v>24</v>
      </c>
      <c r="C3206" s="2">
        <v>314.02999999999997</v>
      </c>
      <c r="D3206" s="2" t="s">
        <v>29</v>
      </c>
      <c r="E3206">
        <v>2017</v>
      </c>
      <c r="F3206" t="str">
        <f t="shared" si="120"/>
        <v>Profit</v>
      </c>
      <c r="H3206" t="str">
        <f t="shared" si="119"/>
        <v/>
      </c>
      <c r="I3206" t="str">
        <f t="shared" si="119"/>
        <v/>
      </c>
      <c r="J3206" t="str">
        <f t="shared" si="119"/>
        <v/>
      </c>
      <c r="K3206" t="str">
        <f t="shared" si="119"/>
        <v/>
      </c>
    </row>
    <row r="3207" spans="1:11" x14ac:dyDescent="0.2">
      <c r="A3207" s="2">
        <v>5</v>
      </c>
      <c r="B3207" s="2" t="s">
        <v>24</v>
      </c>
      <c r="C3207" s="2">
        <v>-1.31</v>
      </c>
      <c r="D3207" s="2" t="s">
        <v>29</v>
      </c>
      <c r="E3207">
        <v>2017</v>
      </c>
      <c r="F3207" t="str">
        <f t="shared" si="120"/>
        <v>Loss</v>
      </c>
      <c r="H3207" t="str">
        <f t="shared" si="119"/>
        <v/>
      </c>
      <c r="I3207" t="str">
        <f t="shared" si="119"/>
        <v/>
      </c>
      <c r="J3207" t="str">
        <f t="shared" si="119"/>
        <v/>
      </c>
      <c r="K3207" t="str">
        <f t="shared" si="119"/>
        <v/>
      </c>
    </row>
    <row r="3208" spans="1:11" x14ac:dyDescent="0.2">
      <c r="A3208" s="2">
        <v>8</v>
      </c>
      <c r="B3208" s="2" t="s">
        <v>31</v>
      </c>
      <c r="C3208" s="2">
        <v>-610.27</v>
      </c>
      <c r="D3208" s="2" t="s">
        <v>29</v>
      </c>
      <c r="E3208">
        <v>2017</v>
      </c>
      <c r="F3208" t="str">
        <f t="shared" si="120"/>
        <v>Loss</v>
      </c>
      <c r="H3208" t="str">
        <f t="shared" si="119"/>
        <v/>
      </c>
      <c r="I3208" t="str">
        <f t="shared" si="119"/>
        <v>Loss</v>
      </c>
      <c r="J3208" t="str">
        <f t="shared" si="119"/>
        <v/>
      </c>
      <c r="K3208" t="str">
        <f t="shared" si="119"/>
        <v/>
      </c>
    </row>
    <row r="3209" spans="1:11" x14ac:dyDescent="0.2">
      <c r="A3209" s="2">
        <v>34</v>
      </c>
      <c r="B3209" s="2" t="s">
        <v>45</v>
      </c>
      <c r="C3209" s="2">
        <v>-54.31</v>
      </c>
      <c r="D3209" s="2" t="s">
        <v>29</v>
      </c>
      <c r="E3209">
        <v>2017</v>
      </c>
      <c r="F3209" t="str">
        <f t="shared" si="120"/>
        <v>Loss</v>
      </c>
      <c r="H3209" t="str">
        <f t="shared" si="119"/>
        <v/>
      </c>
      <c r="I3209" t="str">
        <f t="shared" si="119"/>
        <v/>
      </c>
      <c r="J3209" t="str">
        <f t="shared" si="119"/>
        <v/>
      </c>
      <c r="K3209" t="str">
        <f t="shared" si="119"/>
        <v/>
      </c>
    </row>
    <row r="3210" spans="1:11" x14ac:dyDescent="0.2">
      <c r="A3210" s="2">
        <v>39</v>
      </c>
      <c r="B3210" s="2" t="s">
        <v>24</v>
      </c>
      <c r="C3210" s="2">
        <v>-30.52</v>
      </c>
      <c r="D3210" s="2" t="s">
        <v>29</v>
      </c>
      <c r="E3210">
        <v>2017</v>
      </c>
      <c r="F3210" t="str">
        <f t="shared" si="120"/>
        <v>Loss</v>
      </c>
      <c r="H3210" t="str">
        <f t="shared" si="119"/>
        <v/>
      </c>
      <c r="I3210" t="str">
        <f t="shared" si="119"/>
        <v/>
      </c>
      <c r="J3210" t="str">
        <f t="shared" si="119"/>
        <v/>
      </c>
      <c r="K3210" t="str">
        <f t="shared" si="119"/>
        <v/>
      </c>
    </row>
    <row r="3211" spans="1:11" x14ac:dyDescent="0.2">
      <c r="A3211" s="2">
        <v>18</v>
      </c>
      <c r="B3211" s="2" t="s">
        <v>24</v>
      </c>
      <c r="C3211" s="2">
        <v>3.16</v>
      </c>
      <c r="D3211" s="2" t="s">
        <v>29</v>
      </c>
      <c r="E3211">
        <v>2017</v>
      </c>
      <c r="F3211" t="str">
        <f t="shared" si="120"/>
        <v>Profit</v>
      </c>
      <c r="H3211" t="str">
        <f t="shared" si="119"/>
        <v/>
      </c>
      <c r="I3211" t="str">
        <f t="shared" si="119"/>
        <v/>
      </c>
      <c r="J3211" t="str">
        <f t="shared" si="119"/>
        <v/>
      </c>
      <c r="K3211" t="str">
        <f t="shared" si="119"/>
        <v/>
      </c>
    </row>
    <row r="3212" spans="1:11" x14ac:dyDescent="0.2">
      <c r="A3212" s="2">
        <v>37</v>
      </c>
      <c r="B3212" s="2" t="s">
        <v>24</v>
      </c>
      <c r="C3212" s="2">
        <v>-77.760000000000005</v>
      </c>
      <c r="D3212" s="2" t="s">
        <v>38</v>
      </c>
      <c r="E3212">
        <v>2017</v>
      </c>
      <c r="F3212" t="str">
        <f t="shared" si="120"/>
        <v>Loss</v>
      </c>
      <c r="H3212" t="str">
        <f t="shared" si="119"/>
        <v/>
      </c>
      <c r="I3212" t="str">
        <f t="shared" si="119"/>
        <v/>
      </c>
      <c r="J3212" t="str">
        <f t="shared" si="119"/>
        <v/>
      </c>
      <c r="K3212" t="str">
        <f t="shared" si="119"/>
        <v/>
      </c>
    </row>
    <row r="3213" spans="1:11" x14ac:dyDescent="0.2">
      <c r="A3213" s="2">
        <v>19</v>
      </c>
      <c r="B3213" s="2" t="s">
        <v>24</v>
      </c>
      <c r="C3213" s="2">
        <v>-49.73</v>
      </c>
      <c r="D3213" s="2" t="s">
        <v>66</v>
      </c>
      <c r="E3213">
        <v>2017</v>
      </c>
      <c r="F3213" t="str">
        <f t="shared" si="120"/>
        <v>Loss</v>
      </c>
      <c r="H3213" t="str">
        <f t="shared" si="119"/>
        <v/>
      </c>
      <c r="I3213" t="str">
        <f t="shared" si="119"/>
        <v/>
      </c>
      <c r="J3213" t="str">
        <f t="shared" si="119"/>
        <v/>
      </c>
      <c r="K3213" t="str">
        <f t="shared" si="119"/>
        <v/>
      </c>
    </row>
    <row r="3214" spans="1:11" x14ac:dyDescent="0.2">
      <c r="A3214" s="2">
        <v>6</v>
      </c>
      <c r="B3214" s="2" t="s">
        <v>24</v>
      </c>
      <c r="C3214" s="2">
        <v>56.23</v>
      </c>
      <c r="D3214" s="2" t="s">
        <v>22</v>
      </c>
      <c r="E3214">
        <v>2017</v>
      </c>
      <c r="F3214" t="str">
        <f t="shared" si="120"/>
        <v>Profit</v>
      </c>
      <c r="H3214" t="str">
        <f t="shared" si="119"/>
        <v/>
      </c>
      <c r="I3214" t="str">
        <f t="shared" si="119"/>
        <v/>
      </c>
      <c r="J3214" t="str">
        <f t="shared" si="119"/>
        <v/>
      </c>
      <c r="K3214" t="str">
        <f t="shared" si="119"/>
        <v/>
      </c>
    </row>
    <row r="3215" spans="1:11" x14ac:dyDescent="0.2">
      <c r="A3215" s="2">
        <v>43</v>
      </c>
      <c r="B3215" s="2" t="s">
        <v>24</v>
      </c>
      <c r="C3215" s="2">
        <v>57.67</v>
      </c>
      <c r="D3215" s="2" t="s">
        <v>29</v>
      </c>
      <c r="E3215">
        <v>2017</v>
      </c>
      <c r="F3215" t="str">
        <f t="shared" si="120"/>
        <v>Profit</v>
      </c>
      <c r="H3215" t="str">
        <f t="shared" si="119"/>
        <v/>
      </c>
      <c r="I3215" t="str">
        <f t="shared" si="119"/>
        <v/>
      </c>
      <c r="J3215" t="str">
        <f t="shared" si="119"/>
        <v/>
      </c>
      <c r="K3215" t="str">
        <f t="shared" si="119"/>
        <v/>
      </c>
    </row>
    <row r="3216" spans="1:11" x14ac:dyDescent="0.2">
      <c r="A3216" s="2">
        <v>39</v>
      </c>
      <c r="B3216" s="2" t="s">
        <v>45</v>
      </c>
      <c r="C3216" s="2">
        <v>-1.1000000000000001</v>
      </c>
      <c r="D3216" s="2" t="s">
        <v>29</v>
      </c>
      <c r="E3216">
        <v>2017</v>
      </c>
      <c r="F3216" t="str">
        <f t="shared" si="120"/>
        <v>Loss</v>
      </c>
      <c r="H3216" t="str">
        <f t="shared" si="119"/>
        <v/>
      </c>
      <c r="I3216" t="str">
        <f t="shared" si="119"/>
        <v/>
      </c>
      <c r="J3216" t="str">
        <f t="shared" si="119"/>
        <v/>
      </c>
      <c r="K3216" t="str">
        <f t="shared" si="119"/>
        <v/>
      </c>
    </row>
    <row r="3217" spans="1:11" x14ac:dyDescent="0.2">
      <c r="A3217" s="2">
        <v>18</v>
      </c>
      <c r="B3217" s="2" t="s">
        <v>45</v>
      </c>
      <c r="C3217" s="2">
        <v>25.41</v>
      </c>
      <c r="D3217" s="2" t="s">
        <v>38</v>
      </c>
      <c r="E3217">
        <v>2017</v>
      </c>
      <c r="F3217" t="str">
        <f t="shared" si="120"/>
        <v>Profit</v>
      </c>
      <c r="H3217" t="str">
        <f t="shared" si="119"/>
        <v/>
      </c>
      <c r="I3217" t="str">
        <f t="shared" si="119"/>
        <v/>
      </c>
      <c r="J3217" t="str">
        <f t="shared" si="119"/>
        <v/>
      </c>
      <c r="K3217" t="str">
        <f t="shared" si="119"/>
        <v/>
      </c>
    </row>
    <row r="3218" spans="1:11" x14ac:dyDescent="0.2">
      <c r="A3218" s="2">
        <v>42</v>
      </c>
      <c r="B3218" s="2" t="s">
        <v>24</v>
      </c>
      <c r="C3218" s="2">
        <v>-90.36</v>
      </c>
      <c r="D3218" s="2" t="s">
        <v>38</v>
      </c>
      <c r="E3218">
        <v>2017</v>
      </c>
      <c r="F3218" t="str">
        <f t="shared" si="120"/>
        <v>Loss</v>
      </c>
      <c r="H3218" t="str">
        <f t="shared" si="119"/>
        <v/>
      </c>
      <c r="I3218" t="str">
        <f t="shared" si="119"/>
        <v/>
      </c>
      <c r="J3218" t="str">
        <f t="shared" si="119"/>
        <v/>
      </c>
      <c r="K3218" t="str">
        <f t="shared" ref="H3218:K3281" si="121">IF($D3218=K$1,IF($B3218="Technology",IF($A3218&lt;11,$F3218,""),""),"")</f>
        <v/>
      </c>
    </row>
    <row r="3219" spans="1:11" x14ac:dyDescent="0.2">
      <c r="A3219" s="2">
        <v>16</v>
      </c>
      <c r="B3219" s="2" t="s">
        <v>24</v>
      </c>
      <c r="C3219" s="2">
        <v>-101.37</v>
      </c>
      <c r="D3219" s="2" t="s">
        <v>38</v>
      </c>
      <c r="E3219">
        <v>2017</v>
      </c>
      <c r="F3219" t="str">
        <f t="shared" si="120"/>
        <v>Loss</v>
      </c>
      <c r="H3219" t="str">
        <f t="shared" si="121"/>
        <v/>
      </c>
      <c r="I3219" t="str">
        <f t="shared" si="121"/>
        <v/>
      </c>
      <c r="J3219" t="str">
        <f t="shared" si="121"/>
        <v/>
      </c>
      <c r="K3219" t="str">
        <f t="shared" si="121"/>
        <v/>
      </c>
    </row>
    <row r="3220" spans="1:11" x14ac:dyDescent="0.2">
      <c r="A3220" s="2">
        <v>26</v>
      </c>
      <c r="B3220" s="2" t="s">
        <v>24</v>
      </c>
      <c r="C3220" s="2">
        <v>28.77</v>
      </c>
      <c r="D3220" s="2" t="s">
        <v>38</v>
      </c>
      <c r="E3220">
        <v>2017</v>
      </c>
      <c r="F3220" t="str">
        <f t="shared" si="120"/>
        <v>Profit</v>
      </c>
      <c r="H3220" t="str">
        <f t="shared" si="121"/>
        <v/>
      </c>
      <c r="I3220" t="str">
        <f t="shared" si="121"/>
        <v/>
      </c>
      <c r="J3220" t="str">
        <f t="shared" si="121"/>
        <v/>
      </c>
      <c r="K3220" t="str">
        <f t="shared" si="121"/>
        <v/>
      </c>
    </row>
    <row r="3221" spans="1:11" x14ac:dyDescent="0.2">
      <c r="A3221" s="2">
        <v>38</v>
      </c>
      <c r="B3221" s="2" t="s">
        <v>24</v>
      </c>
      <c r="C3221" s="2">
        <v>1087.6099999999999</v>
      </c>
      <c r="D3221" s="2" t="s">
        <v>29</v>
      </c>
      <c r="E3221">
        <v>2017</v>
      </c>
      <c r="F3221" t="str">
        <f t="shared" si="120"/>
        <v>Profit</v>
      </c>
      <c r="H3221" t="str">
        <f t="shared" si="121"/>
        <v/>
      </c>
      <c r="I3221" t="str">
        <f t="shared" si="121"/>
        <v/>
      </c>
      <c r="J3221" t="str">
        <f t="shared" si="121"/>
        <v/>
      </c>
      <c r="K3221" t="str">
        <f t="shared" si="121"/>
        <v/>
      </c>
    </row>
    <row r="3222" spans="1:11" x14ac:dyDescent="0.2">
      <c r="A3222" s="2">
        <v>45</v>
      </c>
      <c r="B3222" s="2" t="s">
        <v>45</v>
      </c>
      <c r="C3222" s="2">
        <v>-1425.05</v>
      </c>
      <c r="D3222" s="2" t="s">
        <v>22</v>
      </c>
      <c r="E3222">
        <v>2017</v>
      </c>
      <c r="F3222" t="str">
        <f t="shared" si="120"/>
        <v>Loss</v>
      </c>
      <c r="H3222" t="str">
        <f t="shared" si="121"/>
        <v/>
      </c>
      <c r="I3222" t="str">
        <f t="shared" si="121"/>
        <v/>
      </c>
      <c r="J3222" t="str">
        <f t="shared" si="121"/>
        <v/>
      </c>
      <c r="K3222" t="str">
        <f t="shared" si="121"/>
        <v/>
      </c>
    </row>
    <row r="3223" spans="1:11" x14ac:dyDescent="0.2">
      <c r="A3223" s="2">
        <v>2</v>
      </c>
      <c r="B3223" s="2" t="s">
        <v>24</v>
      </c>
      <c r="C3223" s="2">
        <v>-16.739999999999998</v>
      </c>
      <c r="D3223" s="2" t="s">
        <v>29</v>
      </c>
      <c r="E3223">
        <v>2017</v>
      </c>
      <c r="F3223" t="str">
        <f t="shared" si="120"/>
        <v>Loss</v>
      </c>
      <c r="H3223" t="str">
        <f t="shared" si="121"/>
        <v/>
      </c>
      <c r="I3223" t="str">
        <f t="shared" si="121"/>
        <v/>
      </c>
      <c r="J3223" t="str">
        <f t="shared" si="121"/>
        <v/>
      </c>
      <c r="K3223" t="str">
        <f t="shared" si="121"/>
        <v/>
      </c>
    </row>
    <row r="3224" spans="1:11" x14ac:dyDescent="0.2">
      <c r="A3224" s="2">
        <v>44</v>
      </c>
      <c r="B3224" s="2" t="s">
        <v>31</v>
      </c>
      <c r="C3224" s="2">
        <v>16.95</v>
      </c>
      <c r="D3224" s="2" t="s">
        <v>22</v>
      </c>
      <c r="E3224">
        <v>2017</v>
      </c>
      <c r="F3224" t="str">
        <f t="shared" si="120"/>
        <v>Profit</v>
      </c>
      <c r="H3224" t="str">
        <f t="shared" si="121"/>
        <v/>
      </c>
      <c r="I3224" t="str">
        <f t="shared" si="121"/>
        <v/>
      </c>
      <c r="J3224" t="str">
        <f t="shared" si="121"/>
        <v/>
      </c>
      <c r="K3224" t="str">
        <f t="shared" si="121"/>
        <v/>
      </c>
    </row>
    <row r="3225" spans="1:11" x14ac:dyDescent="0.2">
      <c r="A3225" s="2">
        <v>41</v>
      </c>
      <c r="B3225" s="2" t="s">
        <v>31</v>
      </c>
      <c r="C3225" s="2">
        <v>-163.55000000000001</v>
      </c>
      <c r="D3225" s="2" t="s">
        <v>22</v>
      </c>
      <c r="E3225">
        <v>2017</v>
      </c>
      <c r="F3225" t="str">
        <f t="shared" si="120"/>
        <v>Loss</v>
      </c>
      <c r="H3225" t="str">
        <f t="shared" si="121"/>
        <v/>
      </c>
      <c r="I3225" t="str">
        <f t="shared" si="121"/>
        <v/>
      </c>
      <c r="J3225" t="str">
        <f t="shared" si="121"/>
        <v/>
      </c>
      <c r="K3225" t="str">
        <f t="shared" si="121"/>
        <v/>
      </c>
    </row>
    <row r="3226" spans="1:11" x14ac:dyDescent="0.2">
      <c r="A3226" s="2">
        <v>5</v>
      </c>
      <c r="B3226" s="2" t="s">
        <v>45</v>
      </c>
      <c r="C3226" s="2">
        <v>-178.2</v>
      </c>
      <c r="D3226" s="2" t="s">
        <v>66</v>
      </c>
      <c r="E3226">
        <v>2017</v>
      </c>
      <c r="F3226" t="str">
        <f t="shared" si="120"/>
        <v>Loss</v>
      </c>
      <c r="H3226" t="str">
        <f t="shared" si="121"/>
        <v/>
      </c>
      <c r="I3226" t="str">
        <f t="shared" si="121"/>
        <v/>
      </c>
      <c r="J3226" t="str">
        <f t="shared" si="121"/>
        <v/>
      </c>
      <c r="K3226" t="str">
        <f t="shared" si="121"/>
        <v/>
      </c>
    </row>
    <row r="3227" spans="1:11" x14ac:dyDescent="0.2">
      <c r="A3227" s="2">
        <v>22</v>
      </c>
      <c r="B3227" s="2" t="s">
        <v>24</v>
      </c>
      <c r="C3227" s="2">
        <v>-26.12</v>
      </c>
      <c r="D3227" s="2" t="s">
        <v>29</v>
      </c>
      <c r="E3227">
        <v>2017</v>
      </c>
      <c r="F3227" t="str">
        <f t="shared" si="120"/>
        <v>Loss</v>
      </c>
      <c r="H3227" t="str">
        <f t="shared" si="121"/>
        <v/>
      </c>
      <c r="I3227" t="str">
        <f t="shared" si="121"/>
        <v/>
      </c>
      <c r="J3227" t="str">
        <f t="shared" si="121"/>
        <v/>
      </c>
      <c r="K3227" t="str">
        <f t="shared" si="121"/>
        <v/>
      </c>
    </row>
    <row r="3228" spans="1:11" x14ac:dyDescent="0.2">
      <c r="A3228" s="2">
        <v>26</v>
      </c>
      <c r="B3228" s="2" t="s">
        <v>24</v>
      </c>
      <c r="C3228" s="2">
        <v>761.35</v>
      </c>
      <c r="D3228" s="2" t="s">
        <v>38</v>
      </c>
      <c r="E3228">
        <v>2017</v>
      </c>
      <c r="F3228" t="str">
        <f t="shared" si="120"/>
        <v>Profit</v>
      </c>
      <c r="H3228" t="str">
        <f t="shared" si="121"/>
        <v/>
      </c>
      <c r="I3228" t="str">
        <f t="shared" si="121"/>
        <v/>
      </c>
      <c r="J3228" t="str">
        <f t="shared" si="121"/>
        <v/>
      </c>
      <c r="K3228" t="str">
        <f t="shared" si="121"/>
        <v/>
      </c>
    </row>
    <row r="3229" spans="1:11" x14ac:dyDescent="0.2">
      <c r="A3229" s="2">
        <v>41</v>
      </c>
      <c r="B3229" s="2" t="s">
        <v>31</v>
      </c>
      <c r="C3229" s="2">
        <v>913.07</v>
      </c>
      <c r="D3229" s="2" t="s">
        <v>29</v>
      </c>
      <c r="E3229">
        <v>2017</v>
      </c>
      <c r="F3229" t="str">
        <f t="shared" si="120"/>
        <v>Profit</v>
      </c>
      <c r="H3229" t="str">
        <f t="shared" si="121"/>
        <v/>
      </c>
      <c r="I3229" t="str">
        <f t="shared" si="121"/>
        <v/>
      </c>
      <c r="J3229" t="str">
        <f t="shared" si="121"/>
        <v/>
      </c>
      <c r="K3229" t="str">
        <f t="shared" si="121"/>
        <v/>
      </c>
    </row>
    <row r="3230" spans="1:11" x14ac:dyDescent="0.2">
      <c r="A3230" s="2">
        <v>20</v>
      </c>
      <c r="B3230" s="2" t="s">
        <v>24</v>
      </c>
      <c r="C3230" s="2">
        <v>574.48</v>
      </c>
      <c r="D3230" s="2" t="s">
        <v>22</v>
      </c>
      <c r="E3230">
        <v>2017</v>
      </c>
      <c r="F3230" t="str">
        <f t="shared" si="120"/>
        <v>Profit</v>
      </c>
      <c r="H3230" t="str">
        <f t="shared" si="121"/>
        <v/>
      </c>
      <c r="I3230" t="str">
        <f t="shared" si="121"/>
        <v/>
      </c>
      <c r="J3230" t="str">
        <f t="shared" si="121"/>
        <v/>
      </c>
      <c r="K3230" t="str">
        <f t="shared" si="121"/>
        <v/>
      </c>
    </row>
    <row r="3231" spans="1:11" x14ac:dyDescent="0.2">
      <c r="A3231" s="2">
        <v>22</v>
      </c>
      <c r="B3231" s="2" t="s">
        <v>24</v>
      </c>
      <c r="C3231" s="2">
        <v>3863.68</v>
      </c>
      <c r="D3231" s="2" t="s">
        <v>22</v>
      </c>
      <c r="E3231">
        <v>2017</v>
      </c>
      <c r="F3231" t="str">
        <f t="shared" si="120"/>
        <v>Profit</v>
      </c>
      <c r="H3231" t="str">
        <f t="shared" si="121"/>
        <v/>
      </c>
      <c r="I3231" t="str">
        <f t="shared" si="121"/>
        <v/>
      </c>
      <c r="J3231" t="str">
        <f t="shared" si="121"/>
        <v/>
      </c>
      <c r="K3231" t="str">
        <f t="shared" si="121"/>
        <v/>
      </c>
    </row>
    <row r="3232" spans="1:11" x14ac:dyDescent="0.2">
      <c r="A3232" s="2">
        <v>49</v>
      </c>
      <c r="B3232" s="2" t="s">
        <v>24</v>
      </c>
      <c r="C3232" s="2">
        <v>680.39</v>
      </c>
      <c r="D3232" s="2" t="s">
        <v>22</v>
      </c>
      <c r="E3232">
        <v>2017</v>
      </c>
      <c r="F3232" t="str">
        <f t="shared" si="120"/>
        <v>Profit</v>
      </c>
      <c r="H3232" t="str">
        <f t="shared" si="121"/>
        <v/>
      </c>
      <c r="I3232" t="str">
        <f t="shared" si="121"/>
        <v/>
      </c>
      <c r="J3232" t="str">
        <f t="shared" si="121"/>
        <v/>
      </c>
      <c r="K3232" t="str">
        <f t="shared" si="121"/>
        <v/>
      </c>
    </row>
    <row r="3233" spans="1:11" x14ac:dyDescent="0.2">
      <c r="A3233" s="2">
        <v>20</v>
      </c>
      <c r="B3233" s="2" t="s">
        <v>24</v>
      </c>
      <c r="C3233" s="2">
        <v>37.9</v>
      </c>
      <c r="D3233" s="2" t="s">
        <v>22</v>
      </c>
      <c r="E3233">
        <v>2017</v>
      </c>
      <c r="F3233" t="str">
        <f t="shared" si="120"/>
        <v>Profit</v>
      </c>
      <c r="H3233" t="str">
        <f t="shared" si="121"/>
        <v/>
      </c>
      <c r="I3233" t="str">
        <f t="shared" si="121"/>
        <v/>
      </c>
      <c r="J3233" t="str">
        <f t="shared" si="121"/>
        <v/>
      </c>
      <c r="K3233" t="str">
        <f t="shared" si="121"/>
        <v/>
      </c>
    </row>
    <row r="3234" spans="1:11" x14ac:dyDescent="0.2">
      <c r="A3234" s="2">
        <v>25</v>
      </c>
      <c r="B3234" s="2" t="s">
        <v>45</v>
      </c>
      <c r="C3234" s="2">
        <v>-3682.25</v>
      </c>
      <c r="D3234" s="2" t="s">
        <v>22</v>
      </c>
      <c r="E3234">
        <v>2017</v>
      </c>
      <c r="F3234" t="str">
        <f t="shared" si="120"/>
        <v>Loss</v>
      </c>
      <c r="H3234" t="str">
        <f t="shared" si="121"/>
        <v/>
      </c>
      <c r="I3234" t="str">
        <f t="shared" si="121"/>
        <v/>
      </c>
      <c r="J3234" t="str">
        <f t="shared" si="121"/>
        <v/>
      </c>
      <c r="K3234" t="str">
        <f t="shared" si="121"/>
        <v/>
      </c>
    </row>
    <row r="3235" spans="1:11" x14ac:dyDescent="0.2">
      <c r="A3235" s="2">
        <v>9</v>
      </c>
      <c r="B3235" s="2" t="s">
        <v>31</v>
      </c>
      <c r="C3235" s="2">
        <v>-25.07</v>
      </c>
      <c r="D3235" s="2" t="s">
        <v>29</v>
      </c>
      <c r="E3235">
        <v>2017</v>
      </c>
      <c r="F3235" t="str">
        <f t="shared" si="120"/>
        <v>Loss</v>
      </c>
      <c r="H3235" t="str">
        <f t="shared" si="121"/>
        <v/>
      </c>
      <c r="I3235" t="str">
        <f t="shared" si="121"/>
        <v>Loss</v>
      </c>
      <c r="J3235" t="str">
        <f t="shared" si="121"/>
        <v/>
      </c>
      <c r="K3235" t="str">
        <f t="shared" si="121"/>
        <v/>
      </c>
    </row>
    <row r="3236" spans="1:11" x14ac:dyDescent="0.2">
      <c r="A3236" s="2">
        <v>22</v>
      </c>
      <c r="B3236" s="2" t="s">
        <v>24</v>
      </c>
      <c r="C3236" s="2">
        <v>-35.36</v>
      </c>
      <c r="D3236" s="2" t="s">
        <v>22</v>
      </c>
      <c r="E3236">
        <v>2017</v>
      </c>
      <c r="F3236" t="str">
        <f t="shared" si="120"/>
        <v>Loss</v>
      </c>
      <c r="H3236" t="str">
        <f t="shared" si="121"/>
        <v/>
      </c>
      <c r="I3236" t="str">
        <f t="shared" si="121"/>
        <v/>
      </c>
      <c r="J3236" t="str">
        <f t="shared" si="121"/>
        <v/>
      </c>
      <c r="K3236" t="str">
        <f t="shared" si="121"/>
        <v/>
      </c>
    </row>
    <row r="3237" spans="1:11" x14ac:dyDescent="0.2">
      <c r="A3237" s="2">
        <v>50</v>
      </c>
      <c r="B3237" s="2" t="s">
        <v>24</v>
      </c>
      <c r="C3237" s="2">
        <v>226.49</v>
      </c>
      <c r="D3237" s="2" t="s">
        <v>29</v>
      </c>
      <c r="E3237">
        <v>2017</v>
      </c>
      <c r="F3237" t="str">
        <f t="shared" si="120"/>
        <v>Profit</v>
      </c>
      <c r="H3237" t="str">
        <f t="shared" si="121"/>
        <v/>
      </c>
      <c r="I3237" t="str">
        <f t="shared" si="121"/>
        <v/>
      </c>
      <c r="J3237" t="str">
        <f t="shared" si="121"/>
        <v/>
      </c>
      <c r="K3237" t="str">
        <f t="shared" si="121"/>
        <v/>
      </c>
    </row>
    <row r="3238" spans="1:11" x14ac:dyDescent="0.2">
      <c r="A3238" s="2">
        <v>38</v>
      </c>
      <c r="B3238" s="2" t="s">
        <v>24</v>
      </c>
      <c r="C3238" s="2">
        <v>-56.21</v>
      </c>
      <c r="D3238" s="2" t="s">
        <v>29</v>
      </c>
      <c r="E3238">
        <v>2017</v>
      </c>
      <c r="F3238" t="str">
        <f t="shared" si="120"/>
        <v>Loss</v>
      </c>
      <c r="H3238" t="str">
        <f t="shared" si="121"/>
        <v/>
      </c>
      <c r="I3238" t="str">
        <f t="shared" si="121"/>
        <v/>
      </c>
      <c r="J3238" t="str">
        <f t="shared" si="121"/>
        <v/>
      </c>
      <c r="K3238" t="str">
        <f t="shared" si="121"/>
        <v/>
      </c>
    </row>
    <row r="3239" spans="1:11" x14ac:dyDescent="0.2">
      <c r="A3239" s="2">
        <v>17</v>
      </c>
      <c r="B3239" s="2" t="s">
        <v>45</v>
      </c>
      <c r="C3239" s="2">
        <v>21.87</v>
      </c>
      <c r="D3239" s="2" t="s">
        <v>29</v>
      </c>
      <c r="E3239">
        <v>2017</v>
      </c>
      <c r="F3239" t="str">
        <f t="shared" si="120"/>
        <v>Profit</v>
      </c>
      <c r="H3239" t="str">
        <f t="shared" si="121"/>
        <v/>
      </c>
      <c r="I3239" t="str">
        <f t="shared" si="121"/>
        <v/>
      </c>
      <c r="J3239" t="str">
        <f t="shared" si="121"/>
        <v/>
      </c>
      <c r="K3239" t="str">
        <f t="shared" si="121"/>
        <v/>
      </c>
    </row>
    <row r="3240" spans="1:11" x14ac:dyDescent="0.2">
      <c r="A3240" s="2">
        <v>12</v>
      </c>
      <c r="B3240" s="2" t="s">
        <v>24</v>
      </c>
      <c r="C3240" s="2">
        <v>29.65</v>
      </c>
      <c r="D3240" s="2" t="s">
        <v>29</v>
      </c>
      <c r="E3240">
        <v>2017</v>
      </c>
      <c r="F3240" t="str">
        <f t="shared" si="120"/>
        <v>Profit</v>
      </c>
      <c r="H3240" t="str">
        <f t="shared" si="121"/>
        <v/>
      </c>
      <c r="I3240" t="str">
        <f t="shared" si="121"/>
        <v/>
      </c>
      <c r="J3240" t="str">
        <f t="shared" si="121"/>
        <v/>
      </c>
      <c r="K3240" t="str">
        <f t="shared" si="121"/>
        <v/>
      </c>
    </row>
    <row r="3241" spans="1:11" x14ac:dyDescent="0.2">
      <c r="A3241" s="2">
        <v>50</v>
      </c>
      <c r="B3241" s="2" t="s">
        <v>24</v>
      </c>
      <c r="C3241" s="2">
        <v>-258.36</v>
      </c>
      <c r="D3241" s="2" t="s">
        <v>29</v>
      </c>
      <c r="E3241">
        <v>2017</v>
      </c>
      <c r="F3241" t="str">
        <f t="shared" si="120"/>
        <v>Loss</v>
      </c>
      <c r="H3241" t="str">
        <f t="shared" si="121"/>
        <v/>
      </c>
      <c r="I3241" t="str">
        <f t="shared" si="121"/>
        <v/>
      </c>
      <c r="J3241" t="str">
        <f t="shared" si="121"/>
        <v/>
      </c>
      <c r="K3241" t="str">
        <f t="shared" si="121"/>
        <v/>
      </c>
    </row>
    <row r="3242" spans="1:11" x14ac:dyDescent="0.2">
      <c r="A3242" s="2">
        <v>5</v>
      </c>
      <c r="B3242" s="2" t="s">
        <v>24</v>
      </c>
      <c r="C3242" s="2">
        <v>-20.16</v>
      </c>
      <c r="D3242" s="2" t="s">
        <v>29</v>
      </c>
      <c r="E3242">
        <v>2017</v>
      </c>
      <c r="F3242" t="str">
        <f t="shared" si="120"/>
        <v>Loss</v>
      </c>
      <c r="H3242" t="str">
        <f t="shared" si="121"/>
        <v/>
      </c>
      <c r="I3242" t="str">
        <f t="shared" si="121"/>
        <v/>
      </c>
      <c r="J3242" t="str">
        <f t="shared" si="121"/>
        <v/>
      </c>
      <c r="K3242" t="str">
        <f t="shared" si="121"/>
        <v/>
      </c>
    </row>
    <row r="3243" spans="1:11" x14ac:dyDescent="0.2">
      <c r="A3243" s="2">
        <v>50</v>
      </c>
      <c r="B3243" s="2" t="s">
        <v>24</v>
      </c>
      <c r="C3243" s="2">
        <v>-38.1</v>
      </c>
      <c r="D3243" s="2" t="s">
        <v>29</v>
      </c>
      <c r="E3243">
        <v>2017</v>
      </c>
      <c r="F3243" t="str">
        <f t="shared" si="120"/>
        <v>Loss</v>
      </c>
      <c r="H3243" t="str">
        <f t="shared" si="121"/>
        <v/>
      </c>
      <c r="I3243" t="str">
        <f t="shared" si="121"/>
        <v/>
      </c>
      <c r="J3243" t="str">
        <f t="shared" si="121"/>
        <v/>
      </c>
      <c r="K3243" t="str">
        <f t="shared" si="121"/>
        <v/>
      </c>
    </row>
    <row r="3244" spans="1:11" x14ac:dyDescent="0.2">
      <c r="A3244" s="2">
        <v>9</v>
      </c>
      <c r="B3244" s="2" t="s">
        <v>24</v>
      </c>
      <c r="C3244" s="2">
        <v>9.56</v>
      </c>
      <c r="D3244" s="2" t="s">
        <v>38</v>
      </c>
      <c r="E3244">
        <v>2017</v>
      </c>
      <c r="F3244" t="str">
        <f t="shared" si="120"/>
        <v>Profit</v>
      </c>
      <c r="H3244" t="str">
        <f t="shared" si="121"/>
        <v/>
      </c>
      <c r="I3244" t="str">
        <f t="shared" si="121"/>
        <v/>
      </c>
      <c r="J3244" t="str">
        <f t="shared" si="121"/>
        <v/>
      </c>
      <c r="K3244" t="str">
        <f t="shared" si="121"/>
        <v/>
      </c>
    </row>
    <row r="3245" spans="1:11" x14ac:dyDescent="0.2">
      <c r="A3245" s="2">
        <v>17</v>
      </c>
      <c r="B3245" s="2" t="s">
        <v>24</v>
      </c>
      <c r="C3245" s="2">
        <v>-22.95</v>
      </c>
      <c r="D3245" s="2" t="s">
        <v>29</v>
      </c>
      <c r="E3245">
        <v>2017</v>
      </c>
      <c r="F3245" t="str">
        <f t="shared" si="120"/>
        <v>Loss</v>
      </c>
      <c r="H3245" t="str">
        <f t="shared" si="121"/>
        <v/>
      </c>
      <c r="I3245" t="str">
        <f t="shared" si="121"/>
        <v/>
      </c>
      <c r="J3245" t="str">
        <f t="shared" si="121"/>
        <v/>
      </c>
      <c r="K3245" t="str">
        <f t="shared" si="121"/>
        <v/>
      </c>
    </row>
    <row r="3246" spans="1:11" x14ac:dyDescent="0.2">
      <c r="A3246" s="2">
        <v>50</v>
      </c>
      <c r="B3246" s="2" t="s">
        <v>45</v>
      </c>
      <c r="C3246" s="2">
        <v>-156.16</v>
      </c>
      <c r="D3246" s="2" t="s">
        <v>29</v>
      </c>
      <c r="E3246">
        <v>2017</v>
      </c>
      <c r="F3246" t="str">
        <f t="shared" si="120"/>
        <v>Loss</v>
      </c>
      <c r="H3246" t="str">
        <f t="shared" si="121"/>
        <v/>
      </c>
      <c r="I3246" t="str">
        <f t="shared" si="121"/>
        <v/>
      </c>
      <c r="J3246" t="str">
        <f t="shared" si="121"/>
        <v/>
      </c>
      <c r="K3246" t="str">
        <f t="shared" si="121"/>
        <v/>
      </c>
    </row>
    <row r="3247" spans="1:11" x14ac:dyDescent="0.2">
      <c r="A3247" s="2">
        <v>38</v>
      </c>
      <c r="B3247" s="2" t="s">
        <v>24</v>
      </c>
      <c r="C3247" s="2">
        <v>-182.73</v>
      </c>
      <c r="D3247" s="2" t="s">
        <v>38</v>
      </c>
      <c r="E3247">
        <v>2017</v>
      </c>
      <c r="F3247" t="str">
        <f t="shared" si="120"/>
        <v>Loss</v>
      </c>
      <c r="H3247" t="str">
        <f t="shared" si="121"/>
        <v/>
      </c>
      <c r="I3247" t="str">
        <f t="shared" si="121"/>
        <v/>
      </c>
      <c r="J3247" t="str">
        <f t="shared" si="121"/>
        <v/>
      </c>
      <c r="K3247" t="str">
        <f t="shared" si="121"/>
        <v/>
      </c>
    </row>
    <row r="3248" spans="1:11" x14ac:dyDescent="0.2">
      <c r="A3248" s="2">
        <v>20</v>
      </c>
      <c r="B3248" s="2" t="s">
        <v>24</v>
      </c>
      <c r="C3248" s="2">
        <v>-38.6</v>
      </c>
      <c r="D3248" s="2" t="s">
        <v>29</v>
      </c>
      <c r="E3248">
        <v>2017</v>
      </c>
      <c r="F3248" t="str">
        <f t="shared" si="120"/>
        <v>Loss</v>
      </c>
      <c r="H3248" t="str">
        <f t="shared" si="121"/>
        <v/>
      </c>
      <c r="I3248" t="str">
        <f t="shared" si="121"/>
        <v/>
      </c>
      <c r="J3248" t="str">
        <f t="shared" si="121"/>
        <v/>
      </c>
      <c r="K3248" t="str">
        <f t="shared" si="121"/>
        <v/>
      </c>
    </row>
    <row r="3249" spans="1:11" x14ac:dyDescent="0.2">
      <c r="A3249" s="2">
        <v>17</v>
      </c>
      <c r="B3249" s="2" t="s">
        <v>24</v>
      </c>
      <c r="C3249" s="2">
        <v>-89.36</v>
      </c>
      <c r="D3249" s="2" t="s">
        <v>38</v>
      </c>
      <c r="E3249">
        <v>2017</v>
      </c>
      <c r="F3249" t="str">
        <f t="shared" si="120"/>
        <v>Loss</v>
      </c>
      <c r="H3249" t="str">
        <f t="shared" si="121"/>
        <v/>
      </c>
      <c r="I3249" t="str">
        <f t="shared" si="121"/>
        <v/>
      </c>
      <c r="J3249" t="str">
        <f t="shared" si="121"/>
        <v/>
      </c>
      <c r="K3249" t="str">
        <f t="shared" si="121"/>
        <v/>
      </c>
    </row>
    <row r="3250" spans="1:11" x14ac:dyDescent="0.2">
      <c r="A3250" s="2">
        <v>19</v>
      </c>
      <c r="B3250" s="2" t="s">
        <v>24</v>
      </c>
      <c r="C3250" s="2">
        <v>-13.56</v>
      </c>
      <c r="D3250" s="2" t="s">
        <v>29</v>
      </c>
      <c r="E3250">
        <v>2017</v>
      </c>
      <c r="F3250" t="str">
        <f t="shared" si="120"/>
        <v>Loss</v>
      </c>
      <c r="H3250" t="str">
        <f t="shared" si="121"/>
        <v/>
      </c>
      <c r="I3250" t="str">
        <f t="shared" si="121"/>
        <v/>
      </c>
      <c r="J3250" t="str">
        <f t="shared" si="121"/>
        <v/>
      </c>
      <c r="K3250" t="str">
        <f t="shared" si="121"/>
        <v/>
      </c>
    </row>
    <row r="3251" spans="1:11" x14ac:dyDescent="0.2">
      <c r="A3251" s="2">
        <v>47</v>
      </c>
      <c r="B3251" s="2" t="s">
        <v>24</v>
      </c>
      <c r="C3251" s="2">
        <v>-114.44</v>
      </c>
      <c r="D3251" s="2" t="s">
        <v>66</v>
      </c>
      <c r="E3251">
        <v>2017</v>
      </c>
      <c r="F3251" t="str">
        <f t="shared" si="120"/>
        <v>Loss</v>
      </c>
      <c r="H3251" t="str">
        <f t="shared" si="121"/>
        <v/>
      </c>
      <c r="I3251" t="str">
        <f t="shared" si="121"/>
        <v/>
      </c>
      <c r="J3251" t="str">
        <f t="shared" si="121"/>
        <v/>
      </c>
      <c r="K3251" t="str">
        <f t="shared" si="121"/>
        <v/>
      </c>
    </row>
    <row r="3252" spans="1:11" x14ac:dyDescent="0.2">
      <c r="A3252" s="2">
        <v>20</v>
      </c>
      <c r="B3252" s="2" t="s">
        <v>45</v>
      </c>
      <c r="C3252" s="2">
        <v>-92.65</v>
      </c>
      <c r="D3252" s="2" t="s">
        <v>66</v>
      </c>
      <c r="E3252">
        <v>2017</v>
      </c>
      <c r="F3252" t="str">
        <f t="shared" si="120"/>
        <v>Loss</v>
      </c>
      <c r="H3252" t="str">
        <f t="shared" si="121"/>
        <v/>
      </c>
      <c r="I3252" t="str">
        <f t="shared" si="121"/>
        <v/>
      </c>
      <c r="J3252" t="str">
        <f t="shared" si="121"/>
        <v/>
      </c>
      <c r="K3252" t="str">
        <f t="shared" si="121"/>
        <v/>
      </c>
    </row>
    <row r="3253" spans="1:11" x14ac:dyDescent="0.2">
      <c r="A3253" s="2">
        <v>39</v>
      </c>
      <c r="B3253" s="2" t="s">
        <v>45</v>
      </c>
      <c r="C3253" s="2">
        <v>41.44</v>
      </c>
      <c r="D3253" s="2" t="s">
        <v>29</v>
      </c>
      <c r="E3253">
        <v>2017</v>
      </c>
      <c r="F3253" t="str">
        <f t="shared" si="120"/>
        <v>Profit</v>
      </c>
      <c r="H3253" t="str">
        <f t="shared" si="121"/>
        <v/>
      </c>
      <c r="I3253" t="str">
        <f t="shared" si="121"/>
        <v/>
      </c>
      <c r="J3253" t="str">
        <f t="shared" si="121"/>
        <v/>
      </c>
      <c r="K3253" t="str">
        <f t="shared" si="121"/>
        <v/>
      </c>
    </row>
    <row r="3254" spans="1:11" x14ac:dyDescent="0.2">
      <c r="A3254" s="2">
        <v>2</v>
      </c>
      <c r="B3254" s="2" t="s">
        <v>24</v>
      </c>
      <c r="C3254" s="2">
        <v>-50.38</v>
      </c>
      <c r="D3254" s="2" t="s">
        <v>29</v>
      </c>
      <c r="E3254">
        <v>2017</v>
      </c>
      <c r="F3254" t="str">
        <f t="shared" si="120"/>
        <v>Loss</v>
      </c>
      <c r="H3254" t="str">
        <f t="shared" si="121"/>
        <v/>
      </c>
      <c r="I3254" t="str">
        <f t="shared" si="121"/>
        <v/>
      </c>
      <c r="J3254" t="str">
        <f t="shared" si="121"/>
        <v/>
      </c>
      <c r="K3254" t="str">
        <f t="shared" si="121"/>
        <v/>
      </c>
    </row>
    <row r="3255" spans="1:11" x14ac:dyDescent="0.2">
      <c r="A3255" s="2">
        <v>35</v>
      </c>
      <c r="B3255" s="2" t="s">
        <v>45</v>
      </c>
      <c r="C3255" s="2">
        <v>96.97</v>
      </c>
      <c r="D3255" s="2" t="s">
        <v>29</v>
      </c>
      <c r="E3255">
        <v>2017</v>
      </c>
      <c r="F3255" t="str">
        <f t="shared" si="120"/>
        <v>Profit</v>
      </c>
      <c r="H3255" t="str">
        <f t="shared" si="121"/>
        <v/>
      </c>
      <c r="I3255" t="str">
        <f t="shared" si="121"/>
        <v/>
      </c>
      <c r="J3255" t="str">
        <f t="shared" si="121"/>
        <v/>
      </c>
      <c r="K3255" t="str">
        <f t="shared" si="121"/>
        <v/>
      </c>
    </row>
    <row r="3256" spans="1:11" x14ac:dyDescent="0.2">
      <c r="A3256" s="2">
        <v>46</v>
      </c>
      <c r="B3256" s="2" t="s">
        <v>45</v>
      </c>
      <c r="C3256" s="2">
        <v>220.51</v>
      </c>
      <c r="D3256" s="2" t="s">
        <v>38</v>
      </c>
      <c r="E3256">
        <v>2017</v>
      </c>
      <c r="F3256" t="str">
        <f t="shared" si="120"/>
        <v>Profit</v>
      </c>
      <c r="H3256" t="str">
        <f t="shared" si="121"/>
        <v/>
      </c>
      <c r="I3256" t="str">
        <f t="shared" si="121"/>
        <v/>
      </c>
      <c r="J3256" t="str">
        <f t="shared" si="121"/>
        <v/>
      </c>
      <c r="K3256" t="str">
        <f t="shared" si="121"/>
        <v/>
      </c>
    </row>
    <row r="3257" spans="1:11" x14ac:dyDescent="0.2">
      <c r="A3257" s="2">
        <v>42</v>
      </c>
      <c r="B3257" s="2" t="s">
        <v>24</v>
      </c>
      <c r="C3257" s="2">
        <v>290.56</v>
      </c>
      <c r="D3257" s="2" t="s">
        <v>29</v>
      </c>
      <c r="E3257">
        <v>2017</v>
      </c>
      <c r="F3257" t="str">
        <f t="shared" si="120"/>
        <v>Profit</v>
      </c>
      <c r="H3257" t="str">
        <f t="shared" si="121"/>
        <v/>
      </c>
      <c r="I3257" t="str">
        <f t="shared" si="121"/>
        <v/>
      </c>
      <c r="J3257" t="str">
        <f t="shared" si="121"/>
        <v/>
      </c>
      <c r="K3257" t="str">
        <f t="shared" si="121"/>
        <v/>
      </c>
    </row>
    <row r="3258" spans="1:11" x14ac:dyDescent="0.2">
      <c r="A3258" s="2">
        <v>12</v>
      </c>
      <c r="B3258" s="2" t="s">
        <v>24</v>
      </c>
      <c r="C3258" s="2">
        <v>-1.43</v>
      </c>
      <c r="D3258" s="2" t="s">
        <v>29</v>
      </c>
      <c r="E3258">
        <v>2017</v>
      </c>
      <c r="F3258" t="str">
        <f t="shared" si="120"/>
        <v>Loss</v>
      </c>
      <c r="H3258" t="str">
        <f t="shared" si="121"/>
        <v/>
      </c>
      <c r="I3258" t="str">
        <f t="shared" si="121"/>
        <v/>
      </c>
      <c r="J3258" t="str">
        <f t="shared" si="121"/>
        <v/>
      </c>
      <c r="K3258" t="str">
        <f t="shared" si="121"/>
        <v/>
      </c>
    </row>
    <row r="3259" spans="1:11" x14ac:dyDescent="0.2">
      <c r="A3259" s="2">
        <v>4</v>
      </c>
      <c r="B3259" s="2" t="s">
        <v>45</v>
      </c>
      <c r="C3259" s="2">
        <v>-11.92</v>
      </c>
      <c r="D3259" s="2" t="s">
        <v>29</v>
      </c>
      <c r="E3259">
        <v>2017</v>
      </c>
      <c r="F3259" t="str">
        <f t="shared" si="120"/>
        <v>Loss</v>
      </c>
      <c r="H3259" t="str">
        <f t="shared" si="121"/>
        <v/>
      </c>
      <c r="I3259" t="str">
        <f t="shared" si="121"/>
        <v/>
      </c>
      <c r="J3259" t="str">
        <f t="shared" si="121"/>
        <v/>
      </c>
      <c r="K3259" t="str">
        <f t="shared" si="121"/>
        <v/>
      </c>
    </row>
    <row r="3260" spans="1:11" x14ac:dyDescent="0.2">
      <c r="A3260" s="2">
        <v>39</v>
      </c>
      <c r="B3260" s="2" t="s">
        <v>31</v>
      </c>
      <c r="C3260" s="2">
        <v>789.89</v>
      </c>
      <c r="D3260" s="2" t="s">
        <v>29</v>
      </c>
      <c r="E3260">
        <v>2017</v>
      </c>
      <c r="F3260" t="str">
        <f t="shared" si="120"/>
        <v>Profit</v>
      </c>
      <c r="H3260" t="str">
        <f t="shared" si="121"/>
        <v/>
      </c>
      <c r="I3260" t="str">
        <f t="shared" si="121"/>
        <v/>
      </c>
      <c r="J3260" t="str">
        <f t="shared" si="121"/>
        <v/>
      </c>
      <c r="K3260" t="str">
        <f t="shared" si="121"/>
        <v/>
      </c>
    </row>
    <row r="3261" spans="1:11" x14ac:dyDescent="0.2">
      <c r="A3261" s="2">
        <v>46</v>
      </c>
      <c r="B3261" s="2" t="s">
        <v>24</v>
      </c>
      <c r="C3261" s="2">
        <v>105.62</v>
      </c>
      <c r="D3261" s="2" t="s">
        <v>22</v>
      </c>
      <c r="E3261">
        <v>2017</v>
      </c>
      <c r="F3261" t="str">
        <f t="shared" si="120"/>
        <v>Profit</v>
      </c>
      <c r="H3261" t="str">
        <f t="shared" si="121"/>
        <v/>
      </c>
      <c r="I3261" t="str">
        <f t="shared" si="121"/>
        <v/>
      </c>
      <c r="J3261" t="str">
        <f t="shared" si="121"/>
        <v/>
      </c>
      <c r="K3261" t="str">
        <f t="shared" si="121"/>
        <v/>
      </c>
    </row>
    <row r="3262" spans="1:11" x14ac:dyDescent="0.2">
      <c r="A3262" s="2">
        <v>25</v>
      </c>
      <c r="B3262" s="2" t="s">
        <v>31</v>
      </c>
      <c r="C3262" s="2">
        <v>264.87</v>
      </c>
      <c r="D3262" s="2" t="s">
        <v>22</v>
      </c>
      <c r="E3262">
        <v>2017</v>
      </c>
      <c r="F3262" t="str">
        <f t="shared" si="120"/>
        <v>Profit</v>
      </c>
      <c r="H3262" t="str">
        <f t="shared" si="121"/>
        <v/>
      </c>
      <c r="I3262" t="str">
        <f t="shared" si="121"/>
        <v/>
      </c>
      <c r="J3262" t="str">
        <f t="shared" si="121"/>
        <v/>
      </c>
      <c r="K3262" t="str">
        <f t="shared" si="121"/>
        <v/>
      </c>
    </row>
    <row r="3263" spans="1:11" x14ac:dyDescent="0.2">
      <c r="A3263" s="2">
        <v>10</v>
      </c>
      <c r="B3263" s="2" t="s">
        <v>31</v>
      </c>
      <c r="C3263" s="2">
        <v>-119.11</v>
      </c>
      <c r="D3263" s="2" t="s">
        <v>22</v>
      </c>
      <c r="E3263">
        <v>2017</v>
      </c>
      <c r="F3263" t="str">
        <f t="shared" si="120"/>
        <v>Loss</v>
      </c>
      <c r="H3263" t="str">
        <f t="shared" si="121"/>
        <v>Loss</v>
      </c>
      <c r="I3263" t="str">
        <f t="shared" si="121"/>
        <v/>
      </c>
      <c r="J3263" t="str">
        <f t="shared" si="121"/>
        <v/>
      </c>
      <c r="K3263" t="str">
        <f t="shared" si="121"/>
        <v/>
      </c>
    </row>
    <row r="3264" spans="1:11" x14ac:dyDescent="0.2">
      <c r="A3264" s="2">
        <v>49</v>
      </c>
      <c r="B3264" s="2" t="s">
        <v>24</v>
      </c>
      <c r="C3264" s="2">
        <v>-202.62</v>
      </c>
      <c r="D3264" s="2" t="s">
        <v>22</v>
      </c>
      <c r="E3264">
        <v>2017</v>
      </c>
      <c r="F3264" t="str">
        <f t="shared" si="120"/>
        <v>Loss</v>
      </c>
      <c r="H3264" t="str">
        <f t="shared" si="121"/>
        <v/>
      </c>
      <c r="I3264" t="str">
        <f t="shared" si="121"/>
        <v/>
      </c>
      <c r="J3264" t="str">
        <f t="shared" si="121"/>
        <v/>
      </c>
      <c r="K3264" t="str">
        <f t="shared" si="121"/>
        <v/>
      </c>
    </row>
    <row r="3265" spans="1:11" x14ac:dyDescent="0.2">
      <c r="A3265" s="2">
        <v>23</v>
      </c>
      <c r="B3265" s="2" t="s">
        <v>24</v>
      </c>
      <c r="C3265" s="2">
        <v>-0.2</v>
      </c>
      <c r="D3265" s="2" t="s">
        <v>22</v>
      </c>
      <c r="E3265">
        <v>2017</v>
      </c>
      <c r="F3265" t="str">
        <f t="shared" si="120"/>
        <v>Loss</v>
      </c>
      <c r="H3265" t="str">
        <f t="shared" si="121"/>
        <v/>
      </c>
      <c r="I3265" t="str">
        <f t="shared" si="121"/>
        <v/>
      </c>
      <c r="J3265" t="str">
        <f t="shared" si="121"/>
        <v/>
      </c>
      <c r="K3265" t="str">
        <f t="shared" si="121"/>
        <v/>
      </c>
    </row>
    <row r="3266" spans="1:11" x14ac:dyDescent="0.2">
      <c r="A3266" s="2">
        <v>19</v>
      </c>
      <c r="B3266" s="2" t="s">
        <v>24</v>
      </c>
      <c r="C3266" s="2">
        <v>-73.95</v>
      </c>
      <c r="D3266" s="2" t="s">
        <v>22</v>
      </c>
      <c r="E3266">
        <v>2017</v>
      </c>
      <c r="F3266" t="str">
        <f t="shared" si="120"/>
        <v>Loss</v>
      </c>
      <c r="H3266" t="str">
        <f t="shared" si="121"/>
        <v/>
      </c>
      <c r="I3266" t="str">
        <f t="shared" si="121"/>
        <v/>
      </c>
      <c r="J3266" t="str">
        <f t="shared" si="121"/>
        <v/>
      </c>
      <c r="K3266" t="str">
        <f t="shared" si="121"/>
        <v/>
      </c>
    </row>
    <row r="3267" spans="1:11" x14ac:dyDescent="0.2">
      <c r="A3267" s="2">
        <v>46</v>
      </c>
      <c r="B3267" s="2" t="s">
        <v>31</v>
      </c>
      <c r="C3267" s="2">
        <v>756.78</v>
      </c>
      <c r="D3267" s="2" t="s">
        <v>22</v>
      </c>
      <c r="E3267">
        <v>2017</v>
      </c>
      <c r="F3267" t="str">
        <f t="shared" ref="F3267:F3330" si="122">IF(C3267&lt;0,"Loss","Profit")</f>
        <v>Profit</v>
      </c>
      <c r="H3267" t="str">
        <f t="shared" si="121"/>
        <v/>
      </c>
      <c r="I3267" t="str">
        <f t="shared" si="121"/>
        <v/>
      </c>
      <c r="J3267" t="str">
        <f t="shared" si="121"/>
        <v/>
      </c>
      <c r="K3267" t="str">
        <f t="shared" si="121"/>
        <v/>
      </c>
    </row>
    <row r="3268" spans="1:11" x14ac:dyDescent="0.2">
      <c r="A3268" s="2">
        <v>30</v>
      </c>
      <c r="B3268" s="2" t="s">
        <v>24</v>
      </c>
      <c r="C3268" s="2">
        <v>-89.91</v>
      </c>
      <c r="D3268" s="2" t="s">
        <v>22</v>
      </c>
      <c r="E3268">
        <v>2017</v>
      </c>
      <c r="F3268" t="str">
        <f t="shared" si="122"/>
        <v>Loss</v>
      </c>
      <c r="H3268" t="str">
        <f t="shared" si="121"/>
        <v/>
      </c>
      <c r="I3268" t="str">
        <f t="shared" si="121"/>
        <v/>
      </c>
      <c r="J3268" t="str">
        <f t="shared" si="121"/>
        <v/>
      </c>
      <c r="K3268" t="str">
        <f t="shared" si="121"/>
        <v/>
      </c>
    </row>
    <row r="3269" spans="1:11" x14ac:dyDescent="0.2">
      <c r="A3269" s="2">
        <v>7</v>
      </c>
      <c r="B3269" s="2" t="s">
        <v>24</v>
      </c>
      <c r="C3269" s="2">
        <v>25.43</v>
      </c>
      <c r="D3269" s="2" t="s">
        <v>22</v>
      </c>
      <c r="E3269">
        <v>2017</v>
      </c>
      <c r="F3269" t="str">
        <f t="shared" si="122"/>
        <v>Profit</v>
      </c>
      <c r="H3269" t="str">
        <f t="shared" si="121"/>
        <v/>
      </c>
      <c r="I3269" t="str">
        <f t="shared" si="121"/>
        <v/>
      </c>
      <c r="J3269" t="str">
        <f t="shared" si="121"/>
        <v/>
      </c>
      <c r="K3269" t="str">
        <f t="shared" si="121"/>
        <v/>
      </c>
    </row>
    <row r="3270" spans="1:11" x14ac:dyDescent="0.2">
      <c r="A3270" s="2">
        <v>46</v>
      </c>
      <c r="B3270" s="2" t="s">
        <v>24</v>
      </c>
      <c r="C3270" s="2">
        <v>14.74</v>
      </c>
      <c r="D3270" s="2" t="s">
        <v>22</v>
      </c>
      <c r="E3270">
        <v>2017</v>
      </c>
      <c r="F3270" t="str">
        <f t="shared" si="122"/>
        <v>Profit</v>
      </c>
      <c r="H3270" t="str">
        <f t="shared" si="121"/>
        <v/>
      </c>
      <c r="I3270" t="str">
        <f t="shared" si="121"/>
        <v/>
      </c>
      <c r="J3270" t="str">
        <f t="shared" si="121"/>
        <v/>
      </c>
      <c r="K3270" t="str">
        <f t="shared" si="121"/>
        <v/>
      </c>
    </row>
    <row r="3271" spans="1:11" x14ac:dyDescent="0.2">
      <c r="A3271" s="2">
        <v>42</v>
      </c>
      <c r="B3271" s="2" t="s">
        <v>31</v>
      </c>
      <c r="C3271" s="2">
        <v>374.48</v>
      </c>
      <c r="D3271" s="2" t="s">
        <v>29</v>
      </c>
      <c r="E3271">
        <v>2017</v>
      </c>
      <c r="F3271" t="str">
        <f t="shared" si="122"/>
        <v>Profit</v>
      </c>
      <c r="H3271" t="str">
        <f t="shared" si="121"/>
        <v/>
      </c>
      <c r="I3271" t="str">
        <f t="shared" si="121"/>
        <v/>
      </c>
      <c r="J3271" t="str">
        <f t="shared" si="121"/>
        <v/>
      </c>
      <c r="K3271" t="str">
        <f t="shared" si="121"/>
        <v/>
      </c>
    </row>
    <row r="3272" spans="1:11" x14ac:dyDescent="0.2">
      <c r="A3272" s="2">
        <v>21</v>
      </c>
      <c r="B3272" s="2" t="s">
        <v>31</v>
      </c>
      <c r="C3272" s="2">
        <v>641.42999999999995</v>
      </c>
      <c r="D3272" s="2" t="s">
        <v>29</v>
      </c>
      <c r="E3272">
        <v>2017</v>
      </c>
      <c r="F3272" t="str">
        <f t="shared" si="122"/>
        <v>Profit</v>
      </c>
      <c r="H3272" t="str">
        <f t="shared" si="121"/>
        <v/>
      </c>
      <c r="I3272" t="str">
        <f t="shared" si="121"/>
        <v/>
      </c>
      <c r="J3272" t="str">
        <f t="shared" si="121"/>
        <v/>
      </c>
      <c r="K3272" t="str">
        <f t="shared" si="121"/>
        <v/>
      </c>
    </row>
    <row r="3273" spans="1:11" x14ac:dyDescent="0.2">
      <c r="A3273" s="2">
        <v>9</v>
      </c>
      <c r="B3273" s="2" t="s">
        <v>24</v>
      </c>
      <c r="C3273" s="2">
        <v>-359.92</v>
      </c>
      <c r="D3273" s="2" t="s">
        <v>29</v>
      </c>
      <c r="E3273">
        <v>2017</v>
      </c>
      <c r="F3273" t="str">
        <f t="shared" si="122"/>
        <v>Loss</v>
      </c>
      <c r="H3273" t="str">
        <f t="shared" si="121"/>
        <v/>
      </c>
      <c r="I3273" t="str">
        <f t="shared" si="121"/>
        <v/>
      </c>
      <c r="J3273" t="str">
        <f t="shared" si="121"/>
        <v/>
      </c>
      <c r="K3273" t="str">
        <f t="shared" si="121"/>
        <v/>
      </c>
    </row>
    <row r="3274" spans="1:11" x14ac:dyDescent="0.2">
      <c r="A3274" s="2">
        <v>4</v>
      </c>
      <c r="B3274" s="2" t="s">
        <v>24</v>
      </c>
      <c r="C3274" s="2">
        <v>9.1199999999999992</v>
      </c>
      <c r="D3274" s="2" t="s">
        <v>22</v>
      </c>
      <c r="E3274">
        <v>2017</v>
      </c>
      <c r="F3274" t="str">
        <f t="shared" si="122"/>
        <v>Profit</v>
      </c>
      <c r="H3274" t="str">
        <f t="shared" si="121"/>
        <v/>
      </c>
      <c r="I3274" t="str">
        <f t="shared" si="121"/>
        <v/>
      </c>
      <c r="J3274" t="str">
        <f t="shared" si="121"/>
        <v/>
      </c>
      <c r="K3274" t="str">
        <f t="shared" si="121"/>
        <v/>
      </c>
    </row>
    <row r="3275" spans="1:11" x14ac:dyDescent="0.2">
      <c r="A3275" s="2">
        <v>27</v>
      </c>
      <c r="B3275" s="2" t="s">
        <v>45</v>
      </c>
      <c r="C3275" s="2">
        <v>-508.92</v>
      </c>
      <c r="D3275" s="2" t="s">
        <v>66</v>
      </c>
      <c r="E3275">
        <v>2017</v>
      </c>
      <c r="F3275" t="str">
        <f t="shared" si="122"/>
        <v>Loss</v>
      </c>
      <c r="H3275" t="str">
        <f t="shared" si="121"/>
        <v/>
      </c>
      <c r="I3275" t="str">
        <f t="shared" si="121"/>
        <v/>
      </c>
      <c r="J3275" t="str">
        <f t="shared" si="121"/>
        <v/>
      </c>
      <c r="K3275" t="str">
        <f t="shared" si="121"/>
        <v/>
      </c>
    </row>
    <row r="3276" spans="1:11" x14ac:dyDescent="0.2">
      <c r="A3276" s="2">
        <v>42</v>
      </c>
      <c r="B3276" s="2" t="s">
        <v>31</v>
      </c>
      <c r="C3276" s="2">
        <v>235.7</v>
      </c>
      <c r="D3276" s="2" t="s">
        <v>38</v>
      </c>
      <c r="E3276">
        <v>2017</v>
      </c>
      <c r="F3276" t="str">
        <f t="shared" si="122"/>
        <v>Profit</v>
      </c>
      <c r="H3276" t="str">
        <f t="shared" si="121"/>
        <v/>
      </c>
      <c r="I3276" t="str">
        <f t="shared" si="121"/>
        <v/>
      </c>
      <c r="J3276" t="str">
        <f t="shared" si="121"/>
        <v/>
      </c>
      <c r="K3276" t="str">
        <f t="shared" si="121"/>
        <v/>
      </c>
    </row>
    <row r="3277" spans="1:11" x14ac:dyDescent="0.2">
      <c r="A3277" s="2">
        <v>24</v>
      </c>
      <c r="B3277" s="2" t="s">
        <v>31</v>
      </c>
      <c r="C3277" s="2">
        <v>226.58</v>
      </c>
      <c r="D3277" s="2" t="s">
        <v>66</v>
      </c>
      <c r="E3277">
        <v>2017</v>
      </c>
      <c r="F3277" t="str">
        <f t="shared" si="122"/>
        <v>Profit</v>
      </c>
      <c r="H3277" t="str">
        <f t="shared" si="121"/>
        <v/>
      </c>
      <c r="I3277" t="str">
        <f t="shared" si="121"/>
        <v/>
      </c>
      <c r="J3277" t="str">
        <f t="shared" si="121"/>
        <v/>
      </c>
      <c r="K3277" t="str">
        <f t="shared" si="121"/>
        <v/>
      </c>
    </row>
    <row r="3278" spans="1:11" x14ac:dyDescent="0.2">
      <c r="A3278" s="2">
        <v>15</v>
      </c>
      <c r="B3278" s="2" t="s">
        <v>24</v>
      </c>
      <c r="C3278" s="2">
        <v>-60.27</v>
      </c>
      <c r="D3278" s="2" t="s">
        <v>29</v>
      </c>
      <c r="E3278">
        <v>2017</v>
      </c>
      <c r="F3278" t="str">
        <f t="shared" si="122"/>
        <v>Loss</v>
      </c>
      <c r="H3278" t="str">
        <f t="shared" si="121"/>
        <v/>
      </c>
      <c r="I3278" t="str">
        <f t="shared" si="121"/>
        <v/>
      </c>
      <c r="J3278" t="str">
        <f t="shared" si="121"/>
        <v/>
      </c>
      <c r="K3278" t="str">
        <f t="shared" si="121"/>
        <v/>
      </c>
    </row>
    <row r="3279" spans="1:11" x14ac:dyDescent="0.2">
      <c r="A3279" s="2">
        <v>3</v>
      </c>
      <c r="B3279" s="2" t="s">
        <v>24</v>
      </c>
      <c r="C3279" s="2">
        <v>-9.2899999999999991</v>
      </c>
      <c r="D3279" s="2" t="s">
        <v>38</v>
      </c>
      <c r="E3279">
        <v>2017</v>
      </c>
      <c r="F3279" t="str">
        <f t="shared" si="122"/>
        <v>Loss</v>
      </c>
      <c r="H3279" t="str">
        <f t="shared" si="121"/>
        <v/>
      </c>
      <c r="I3279" t="str">
        <f t="shared" si="121"/>
        <v/>
      </c>
      <c r="J3279" t="str">
        <f t="shared" si="121"/>
        <v/>
      </c>
      <c r="K3279" t="str">
        <f t="shared" si="121"/>
        <v/>
      </c>
    </row>
    <row r="3280" spans="1:11" x14ac:dyDescent="0.2">
      <c r="A3280" s="2">
        <v>39</v>
      </c>
      <c r="B3280" s="2" t="s">
        <v>24</v>
      </c>
      <c r="C3280" s="2">
        <v>-86.89</v>
      </c>
      <c r="D3280" s="2" t="s">
        <v>38</v>
      </c>
      <c r="E3280">
        <v>2017</v>
      </c>
      <c r="F3280" t="str">
        <f t="shared" si="122"/>
        <v>Loss</v>
      </c>
      <c r="H3280" t="str">
        <f t="shared" si="121"/>
        <v/>
      </c>
      <c r="I3280" t="str">
        <f t="shared" si="121"/>
        <v/>
      </c>
      <c r="J3280" t="str">
        <f t="shared" si="121"/>
        <v/>
      </c>
      <c r="K3280" t="str">
        <f t="shared" si="121"/>
        <v/>
      </c>
    </row>
    <row r="3281" spans="1:11" x14ac:dyDescent="0.2">
      <c r="A3281" s="2">
        <v>17</v>
      </c>
      <c r="B3281" s="2" t="s">
        <v>24</v>
      </c>
      <c r="C3281" s="2">
        <v>60.03</v>
      </c>
      <c r="D3281" s="2" t="s">
        <v>29</v>
      </c>
      <c r="E3281">
        <v>2017</v>
      </c>
      <c r="F3281" t="str">
        <f t="shared" si="122"/>
        <v>Profit</v>
      </c>
      <c r="H3281" t="str">
        <f t="shared" si="121"/>
        <v/>
      </c>
      <c r="I3281" t="str">
        <f t="shared" si="121"/>
        <v/>
      </c>
      <c r="J3281" t="str">
        <f t="shared" si="121"/>
        <v/>
      </c>
      <c r="K3281" t="str">
        <f t="shared" si="121"/>
        <v/>
      </c>
    </row>
    <row r="3282" spans="1:11" x14ac:dyDescent="0.2">
      <c r="A3282" s="2">
        <v>27</v>
      </c>
      <c r="B3282" s="2" t="s">
        <v>24</v>
      </c>
      <c r="C3282" s="2">
        <v>499.66</v>
      </c>
      <c r="D3282" s="2" t="s">
        <v>29</v>
      </c>
      <c r="E3282">
        <v>2017</v>
      </c>
      <c r="F3282" t="str">
        <f t="shared" si="122"/>
        <v>Profit</v>
      </c>
      <c r="H3282" t="str">
        <f t="shared" ref="H3282:K3345" si="123">IF($D3282=H$1,IF($B3282="Technology",IF($A3282&lt;11,$F3282,""),""),"")</f>
        <v/>
      </c>
      <c r="I3282" t="str">
        <f t="shared" si="123"/>
        <v/>
      </c>
      <c r="J3282" t="str">
        <f t="shared" si="123"/>
        <v/>
      </c>
      <c r="K3282" t="str">
        <f t="shared" si="123"/>
        <v/>
      </c>
    </row>
    <row r="3283" spans="1:11" x14ac:dyDescent="0.2">
      <c r="A3283" s="2">
        <v>28</v>
      </c>
      <c r="B3283" s="2" t="s">
        <v>31</v>
      </c>
      <c r="C3283" s="2">
        <v>374.26</v>
      </c>
      <c r="D3283" s="2" t="s">
        <v>29</v>
      </c>
      <c r="E3283">
        <v>2017</v>
      </c>
      <c r="F3283" t="str">
        <f t="shared" si="122"/>
        <v>Profit</v>
      </c>
      <c r="H3283" t="str">
        <f t="shared" si="123"/>
        <v/>
      </c>
      <c r="I3283" t="str">
        <f t="shared" si="123"/>
        <v/>
      </c>
      <c r="J3283" t="str">
        <f t="shared" si="123"/>
        <v/>
      </c>
      <c r="K3283" t="str">
        <f t="shared" si="123"/>
        <v/>
      </c>
    </row>
    <row r="3284" spans="1:11" x14ac:dyDescent="0.2">
      <c r="A3284" s="2">
        <v>46</v>
      </c>
      <c r="B3284" s="2" t="s">
        <v>31</v>
      </c>
      <c r="C3284" s="2">
        <v>-94.15</v>
      </c>
      <c r="D3284" s="2" t="s">
        <v>66</v>
      </c>
      <c r="E3284">
        <v>2017</v>
      </c>
      <c r="F3284" t="str">
        <f t="shared" si="122"/>
        <v>Loss</v>
      </c>
      <c r="H3284" t="str">
        <f t="shared" si="123"/>
        <v/>
      </c>
      <c r="I3284" t="str">
        <f t="shared" si="123"/>
        <v/>
      </c>
      <c r="J3284" t="str">
        <f t="shared" si="123"/>
        <v/>
      </c>
      <c r="K3284" t="str">
        <f t="shared" si="123"/>
        <v/>
      </c>
    </row>
    <row r="3285" spans="1:11" x14ac:dyDescent="0.2">
      <c r="A3285" s="2">
        <v>16</v>
      </c>
      <c r="B3285" s="2" t="s">
        <v>45</v>
      </c>
      <c r="C3285" s="2">
        <v>-567.29</v>
      </c>
      <c r="D3285" s="2" t="s">
        <v>22</v>
      </c>
      <c r="E3285">
        <v>2017</v>
      </c>
      <c r="F3285" t="str">
        <f t="shared" si="122"/>
        <v>Loss</v>
      </c>
      <c r="H3285" t="str">
        <f t="shared" si="123"/>
        <v/>
      </c>
      <c r="I3285" t="str">
        <f t="shared" si="123"/>
        <v/>
      </c>
      <c r="J3285" t="str">
        <f t="shared" si="123"/>
        <v/>
      </c>
      <c r="K3285" t="str">
        <f t="shared" si="123"/>
        <v/>
      </c>
    </row>
    <row r="3286" spans="1:11" x14ac:dyDescent="0.2">
      <c r="A3286" s="2">
        <v>24</v>
      </c>
      <c r="B3286" s="2" t="s">
        <v>31</v>
      </c>
      <c r="C3286" s="2">
        <v>-36.65</v>
      </c>
      <c r="D3286" s="2" t="s">
        <v>38</v>
      </c>
      <c r="E3286">
        <v>2017</v>
      </c>
      <c r="F3286" t="str">
        <f t="shared" si="122"/>
        <v>Loss</v>
      </c>
      <c r="H3286" t="str">
        <f t="shared" si="123"/>
        <v/>
      </c>
      <c r="I3286" t="str">
        <f t="shared" si="123"/>
        <v/>
      </c>
      <c r="J3286" t="str">
        <f t="shared" si="123"/>
        <v/>
      </c>
      <c r="K3286" t="str">
        <f t="shared" si="123"/>
        <v/>
      </c>
    </row>
    <row r="3287" spans="1:11" x14ac:dyDescent="0.2">
      <c r="A3287" s="2">
        <v>45</v>
      </c>
      <c r="B3287" s="2" t="s">
        <v>24</v>
      </c>
      <c r="C3287" s="2">
        <v>33.79</v>
      </c>
      <c r="D3287" s="2" t="s">
        <v>38</v>
      </c>
      <c r="E3287">
        <v>2017</v>
      </c>
      <c r="F3287" t="str">
        <f t="shared" si="122"/>
        <v>Profit</v>
      </c>
      <c r="H3287" t="str">
        <f t="shared" si="123"/>
        <v/>
      </c>
      <c r="I3287" t="str">
        <f t="shared" si="123"/>
        <v/>
      </c>
      <c r="J3287" t="str">
        <f t="shared" si="123"/>
        <v/>
      </c>
      <c r="K3287" t="str">
        <f t="shared" si="123"/>
        <v/>
      </c>
    </row>
    <row r="3288" spans="1:11" x14ac:dyDescent="0.2">
      <c r="A3288" s="2">
        <v>3</v>
      </c>
      <c r="B3288" s="2" t="s">
        <v>24</v>
      </c>
      <c r="C3288" s="2">
        <v>-6.29</v>
      </c>
      <c r="D3288" s="2" t="s">
        <v>29</v>
      </c>
      <c r="E3288">
        <v>2017</v>
      </c>
      <c r="F3288" t="str">
        <f t="shared" si="122"/>
        <v>Loss</v>
      </c>
      <c r="H3288" t="str">
        <f t="shared" si="123"/>
        <v/>
      </c>
      <c r="I3288" t="str">
        <f t="shared" si="123"/>
        <v/>
      </c>
      <c r="J3288" t="str">
        <f t="shared" si="123"/>
        <v/>
      </c>
      <c r="K3288" t="str">
        <f t="shared" si="123"/>
        <v/>
      </c>
    </row>
    <row r="3289" spans="1:11" x14ac:dyDescent="0.2">
      <c r="A3289" s="2">
        <v>16</v>
      </c>
      <c r="B3289" s="2" t="s">
        <v>24</v>
      </c>
      <c r="C3289" s="2">
        <v>129.58000000000001</v>
      </c>
      <c r="D3289" s="2" t="s">
        <v>29</v>
      </c>
      <c r="E3289">
        <v>2017</v>
      </c>
      <c r="F3289" t="str">
        <f t="shared" si="122"/>
        <v>Profit</v>
      </c>
      <c r="H3289" t="str">
        <f t="shared" si="123"/>
        <v/>
      </c>
      <c r="I3289" t="str">
        <f t="shared" si="123"/>
        <v/>
      </c>
      <c r="J3289" t="str">
        <f t="shared" si="123"/>
        <v/>
      </c>
      <c r="K3289" t="str">
        <f t="shared" si="123"/>
        <v/>
      </c>
    </row>
    <row r="3290" spans="1:11" x14ac:dyDescent="0.2">
      <c r="A3290" s="2">
        <v>36</v>
      </c>
      <c r="B3290" s="2" t="s">
        <v>24</v>
      </c>
      <c r="C3290" s="2">
        <v>374.86</v>
      </c>
      <c r="D3290" s="2" t="s">
        <v>22</v>
      </c>
      <c r="E3290">
        <v>2017</v>
      </c>
      <c r="F3290" t="str">
        <f t="shared" si="122"/>
        <v>Profit</v>
      </c>
      <c r="H3290" t="str">
        <f t="shared" si="123"/>
        <v/>
      </c>
      <c r="I3290" t="str">
        <f t="shared" si="123"/>
        <v/>
      </c>
      <c r="J3290" t="str">
        <f t="shared" si="123"/>
        <v/>
      </c>
      <c r="K3290" t="str">
        <f t="shared" si="123"/>
        <v/>
      </c>
    </row>
    <row r="3291" spans="1:11" x14ac:dyDescent="0.2">
      <c r="A3291" s="2">
        <v>34</v>
      </c>
      <c r="B3291" s="2" t="s">
        <v>31</v>
      </c>
      <c r="C3291" s="2">
        <v>698.18</v>
      </c>
      <c r="D3291" s="2" t="s">
        <v>38</v>
      </c>
      <c r="E3291">
        <v>2017</v>
      </c>
      <c r="F3291" t="str">
        <f t="shared" si="122"/>
        <v>Profit</v>
      </c>
      <c r="H3291" t="str">
        <f t="shared" si="123"/>
        <v/>
      </c>
      <c r="I3291" t="str">
        <f t="shared" si="123"/>
        <v/>
      </c>
      <c r="J3291" t="str">
        <f t="shared" si="123"/>
        <v/>
      </c>
      <c r="K3291" t="str">
        <f t="shared" si="123"/>
        <v/>
      </c>
    </row>
    <row r="3292" spans="1:11" x14ac:dyDescent="0.2">
      <c r="A3292" s="2">
        <v>25</v>
      </c>
      <c r="B3292" s="2" t="s">
        <v>24</v>
      </c>
      <c r="C3292" s="2">
        <v>745.31</v>
      </c>
      <c r="D3292" s="2" t="s">
        <v>29</v>
      </c>
      <c r="E3292">
        <v>2017</v>
      </c>
      <c r="F3292" t="str">
        <f t="shared" si="122"/>
        <v>Profit</v>
      </c>
      <c r="H3292" t="str">
        <f t="shared" si="123"/>
        <v/>
      </c>
      <c r="I3292" t="str">
        <f t="shared" si="123"/>
        <v/>
      </c>
      <c r="J3292" t="str">
        <f t="shared" si="123"/>
        <v/>
      </c>
      <c r="K3292" t="str">
        <f t="shared" si="123"/>
        <v/>
      </c>
    </row>
    <row r="3293" spans="1:11" x14ac:dyDescent="0.2">
      <c r="A3293" s="2">
        <v>29</v>
      </c>
      <c r="B3293" s="2" t="s">
        <v>31</v>
      </c>
      <c r="C3293" s="2">
        <v>6.3</v>
      </c>
      <c r="D3293" s="2" t="s">
        <v>22</v>
      </c>
      <c r="E3293">
        <v>2017</v>
      </c>
      <c r="F3293" t="str">
        <f t="shared" si="122"/>
        <v>Profit</v>
      </c>
      <c r="H3293" t="str">
        <f t="shared" si="123"/>
        <v/>
      </c>
      <c r="I3293" t="str">
        <f t="shared" si="123"/>
        <v/>
      </c>
      <c r="J3293" t="str">
        <f t="shared" si="123"/>
        <v/>
      </c>
      <c r="K3293" t="str">
        <f t="shared" si="123"/>
        <v/>
      </c>
    </row>
    <row r="3294" spans="1:11" x14ac:dyDescent="0.2">
      <c r="A3294" s="2">
        <v>20</v>
      </c>
      <c r="B3294" s="2" t="s">
        <v>45</v>
      </c>
      <c r="C3294" s="2">
        <v>-495.06</v>
      </c>
      <c r="D3294" s="2" t="s">
        <v>22</v>
      </c>
      <c r="E3294">
        <v>2017</v>
      </c>
      <c r="F3294" t="str">
        <f t="shared" si="122"/>
        <v>Loss</v>
      </c>
      <c r="H3294" t="str">
        <f t="shared" si="123"/>
        <v/>
      </c>
      <c r="I3294" t="str">
        <f t="shared" si="123"/>
        <v/>
      </c>
      <c r="J3294" t="str">
        <f t="shared" si="123"/>
        <v/>
      </c>
      <c r="K3294" t="str">
        <f t="shared" si="123"/>
        <v/>
      </c>
    </row>
    <row r="3295" spans="1:11" x14ac:dyDescent="0.2">
      <c r="A3295" s="2">
        <v>38</v>
      </c>
      <c r="B3295" s="2" t="s">
        <v>24</v>
      </c>
      <c r="C3295" s="2">
        <v>358.36</v>
      </c>
      <c r="D3295" s="2" t="s">
        <v>38</v>
      </c>
      <c r="E3295">
        <v>2017</v>
      </c>
      <c r="F3295" t="str">
        <f t="shared" si="122"/>
        <v>Profit</v>
      </c>
      <c r="H3295" t="str">
        <f t="shared" si="123"/>
        <v/>
      </c>
      <c r="I3295" t="str">
        <f t="shared" si="123"/>
        <v/>
      </c>
      <c r="J3295" t="str">
        <f t="shared" si="123"/>
        <v/>
      </c>
      <c r="K3295" t="str">
        <f t="shared" si="123"/>
        <v/>
      </c>
    </row>
    <row r="3296" spans="1:11" x14ac:dyDescent="0.2">
      <c r="A3296" s="2">
        <v>15</v>
      </c>
      <c r="B3296" s="2" t="s">
        <v>24</v>
      </c>
      <c r="C3296" s="2">
        <v>98.21</v>
      </c>
      <c r="D3296" s="2" t="s">
        <v>29</v>
      </c>
      <c r="E3296">
        <v>2017</v>
      </c>
      <c r="F3296" t="str">
        <f t="shared" si="122"/>
        <v>Profit</v>
      </c>
      <c r="H3296" t="str">
        <f t="shared" si="123"/>
        <v/>
      </c>
      <c r="I3296" t="str">
        <f t="shared" si="123"/>
        <v/>
      </c>
      <c r="J3296" t="str">
        <f t="shared" si="123"/>
        <v/>
      </c>
      <c r="K3296" t="str">
        <f t="shared" si="123"/>
        <v/>
      </c>
    </row>
    <row r="3297" spans="1:11" x14ac:dyDescent="0.2">
      <c r="A3297" s="2">
        <v>40</v>
      </c>
      <c r="B3297" s="2" t="s">
        <v>45</v>
      </c>
      <c r="C3297" s="2">
        <v>-1604.52</v>
      </c>
      <c r="D3297" s="2" t="s">
        <v>38</v>
      </c>
      <c r="E3297">
        <v>2017</v>
      </c>
      <c r="F3297" t="str">
        <f t="shared" si="122"/>
        <v>Loss</v>
      </c>
      <c r="H3297" t="str">
        <f t="shared" si="123"/>
        <v/>
      </c>
      <c r="I3297" t="str">
        <f t="shared" si="123"/>
        <v/>
      </c>
      <c r="J3297" t="str">
        <f t="shared" si="123"/>
        <v/>
      </c>
      <c r="K3297" t="str">
        <f t="shared" si="123"/>
        <v/>
      </c>
    </row>
    <row r="3298" spans="1:11" x14ac:dyDescent="0.2">
      <c r="A3298" s="2">
        <v>4</v>
      </c>
      <c r="B3298" s="2" t="s">
        <v>24</v>
      </c>
      <c r="C3298" s="2">
        <v>-13.94</v>
      </c>
      <c r="D3298" s="2" t="s">
        <v>29</v>
      </c>
      <c r="E3298">
        <v>2017</v>
      </c>
      <c r="F3298" t="str">
        <f t="shared" si="122"/>
        <v>Loss</v>
      </c>
      <c r="H3298" t="str">
        <f t="shared" si="123"/>
        <v/>
      </c>
      <c r="I3298" t="str">
        <f t="shared" si="123"/>
        <v/>
      </c>
      <c r="J3298" t="str">
        <f t="shared" si="123"/>
        <v/>
      </c>
      <c r="K3298" t="str">
        <f t="shared" si="123"/>
        <v/>
      </c>
    </row>
    <row r="3299" spans="1:11" x14ac:dyDescent="0.2">
      <c r="A3299" s="2">
        <v>9</v>
      </c>
      <c r="B3299" s="2" t="s">
        <v>31</v>
      </c>
      <c r="C3299" s="2">
        <v>-58.08</v>
      </c>
      <c r="D3299" s="2" t="s">
        <v>29</v>
      </c>
      <c r="E3299">
        <v>2017</v>
      </c>
      <c r="F3299" t="str">
        <f t="shared" si="122"/>
        <v>Loss</v>
      </c>
      <c r="H3299" t="str">
        <f t="shared" si="123"/>
        <v/>
      </c>
      <c r="I3299" t="str">
        <f t="shared" si="123"/>
        <v>Loss</v>
      </c>
      <c r="J3299" t="str">
        <f t="shared" si="123"/>
        <v/>
      </c>
      <c r="K3299" t="str">
        <f t="shared" si="123"/>
        <v/>
      </c>
    </row>
    <row r="3300" spans="1:11" x14ac:dyDescent="0.2">
      <c r="A3300" s="2">
        <v>48</v>
      </c>
      <c r="B3300" s="2" t="s">
        <v>45</v>
      </c>
      <c r="C3300" s="2">
        <v>533.51</v>
      </c>
      <c r="D3300" s="2" t="s">
        <v>29</v>
      </c>
      <c r="E3300">
        <v>2017</v>
      </c>
      <c r="F3300" t="str">
        <f t="shared" si="122"/>
        <v>Profit</v>
      </c>
      <c r="H3300" t="str">
        <f t="shared" si="123"/>
        <v/>
      </c>
      <c r="I3300" t="str">
        <f t="shared" si="123"/>
        <v/>
      </c>
      <c r="J3300" t="str">
        <f t="shared" si="123"/>
        <v/>
      </c>
      <c r="K3300" t="str">
        <f t="shared" si="123"/>
        <v/>
      </c>
    </row>
    <row r="3301" spans="1:11" x14ac:dyDescent="0.2">
      <c r="A3301" s="2">
        <v>30</v>
      </c>
      <c r="B3301" s="2" t="s">
        <v>31</v>
      </c>
      <c r="C3301" s="2">
        <v>692.81</v>
      </c>
      <c r="D3301" s="2" t="s">
        <v>38</v>
      </c>
      <c r="E3301">
        <v>2017</v>
      </c>
      <c r="F3301" t="str">
        <f t="shared" si="122"/>
        <v>Profit</v>
      </c>
      <c r="H3301" t="str">
        <f t="shared" si="123"/>
        <v/>
      </c>
      <c r="I3301" t="str">
        <f t="shared" si="123"/>
        <v/>
      </c>
      <c r="J3301" t="str">
        <f t="shared" si="123"/>
        <v/>
      </c>
      <c r="K3301" t="str">
        <f t="shared" si="123"/>
        <v/>
      </c>
    </row>
    <row r="3302" spans="1:11" x14ac:dyDescent="0.2">
      <c r="A3302" s="2">
        <v>42</v>
      </c>
      <c r="B3302" s="2" t="s">
        <v>31</v>
      </c>
      <c r="C3302" s="2">
        <v>1227.54</v>
      </c>
      <c r="D3302" s="2" t="s">
        <v>38</v>
      </c>
      <c r="E3302">
        <v>2017</v>
      </c>
      <c r="F3302" t="str">
        <f t="shared" si="122"/>
        <v>Profit</v>
      </c>
      <c r="H3302" t="str">
        <f t="shared" si="123"/>
        <v/>
      </c>
      <c r="I3302" t="str">
        <f t="shared" si="123"/>
        <v/>
      </c>
      <c r="J3302" t="str">
        <f t="shared" si="123"/>
        <v/>
      </c>
      <c r="K3302" t="str">
        <f t="shared" si="123"/>
        <v/>
      </c>
    </row>
    <row r="3303" spans="1:11" x14ac:dyDescent="0.2">
      <c r="A3303" s="2">
        <v>12</v>
      </c>
      <c r="B3303" s="2" t="s">
        <v>45</v>
      </c>
      <c r="C3303" s="2">
        <v>-345.9</v>
      </c>
      <c r="D3303" s="2" t="s">
        <v>38</v>
      </c>
      <c r="E3303">
        <v>2017</v>
      </c>
      <c r="F3303" t="str">
        <f t="shared" si="122"/>
        <v>Loss</v>
      </c>
      <c r="H3303" t="str">
        <f t="shared" si="123"/>
        <v/>
      </c>
      <c r="I3303" t="str">
        <f t="shared" si="123"/>
        <v/>
      </c>
      <c r="J3303" t="str">
        <f t="shared" si="123"/>
        <v/>
      </c>
      <c r="K3303" t="str">
        <f t="shared" si="123"/>
        <v/>
      </c>
    </row>
    <row r="3304" spans="1:11" x14ac:dyDescent="0.2">
      <c r="A3304" s="2">
        <v>11</v>
      </c>
      <c r="B3304" s="2" t="s">
        <v>45</v>
      </c>
      <c r="C3304" s="2">
        <v>-133.87</v>
      </c>
      <c r="D3304" s="2" t="s">
        <v>38</v>
      </c>
      <c r="E3304">
        <v>2017</v>
      </c>
      <c r="F3304" t="str">
        <f t="shared" si="122"/>
        <v>Loss</v>
      </c>
      <c r="H3304" t="str">
        <f t="shared" si="123"/>
        <v/>
      </c>
      <c r="I3304" t="str">
        <f t="shared" si="123"/>
        <v/>
      </c>
      <c r="J3304" t="str">
        <f t="shared" si="123"/>
        <v/>
      </c>
      <c r="K3304" t="str">
        <f t="shared" si="123"/>
        <v/>
      </c>
    </row>
    <row r="3305" spans="1:11" x14ac:dyDescent="0.2">
      <c r="A3305" s="2">
        <v>12</v>
      </c>
      <c r="B3305" s="2" t="s">
        <v>24</v>
      </c>
      <c r="C3305" s="2">
        <v>-38.08</v>
      </c>
      <c r="D3305" s="2" t="s">
        <v>29</v>
      </c>
      <c r="E3305">
        <v>2017</v>
      </c>
      <c r="F3305" t="str">
        <f t="shared" si="122"/>
        <v>Loss</v>
      </c>
      <c r="H3305" t="str">
        <f t="shared" si="123"/>
        <v/>
      </c>
      <c r="I3305" t="str">
        <f t="shared" si="123"/>
        <v/>
      </c>
      <c r="J3305" t="str">
        <f t="shared" si="123"/>
        <v/>
      </c>
      <c r="K3305" t="str">
        <f t="shared" si="123"/>
        <v/>
      </c>
    </row>
    <row r="3306" spans="1:11" x14ac:dyDescent="0.2">
      <c r="A3306" s="2">
        <v>49</v>
      </c>
      <c r="B3306" s="2" t="s">
        <v>24</v>
      </c>
      <c r="C3306" s="2">
        <v>80.22</v>
      </c>
      <c r="D3306" s="2" t="s">
        <v>29</v>
      </c>
      <c r="E3306">
        <v>2017</v>
      </c>
      <c r="F3306" t="str">
        <f t="shared" si="122"/>
        <v>Profit</v>
      </c>
      <c r="H3306" t="str">
        <f t="shared" si="123"/>
        <v/>
      </c>
      <c r="I3306" t="str">
        <f t="shared" si="123"/>
        <v/>
      </c>
      <c r="J3306" t="str">
        <f t="shared" si="123"/>
        <v/>
      </c>
      <c r="K3306" t="str">
        <f t="shared" si="123"/>
        <v/>
      </c>
    </row>
    <row r="3307" spans="1:11" x14ac:dyDescent="0.2">
      <c r="A3307" s="2">
        <v>20</v>
      </c>
      <c r="B3307" s="2" t="s">
        <v>24</v>
      </c>
      <c r="C3307" s="2">
        <v>-56.59</v>
      </c>
      <c r="D3307" s="2" t="s">
        <v>29</v>
      </c>
      <c r="E3307">
        <v>2017</v>
      </c>
      <c r="F3307" t="str">
        <f t="shared" si="122"/>
        <v>Loss</v>
      </c>
      <c r="H3307" t="str">
        <f t="shared" si="123"/>
        <v/>
      </c>
      <c r="I3307" t="str">
        <f t="shared" si="123"/>
        <v/>
      </c>
      <c r="J3307" t="str">
        <f t="shared" si="123"/>
        <v/>
      </c>
      <c r="K3307" t="str">
        <f t="shared" si="123"/>
        <v/>
      </c>
    </row>
    <row r="3308" spans="1:11" x14ac:dyDescent="0.2">
      <c r="A3308" s="2">
        <v>32</v>
      </c>
      <c r="B3308" s="2" t="s">
        <v>45</v>
      </c>
      <c r="C3308" s="2">
        <v>574.97</v>
      </c>
      <c r="D3308" s="2" t="s">
        <v>22</v>
      </c>
      <c r="E3308">
        <v>2017</v>
      </c>
      <c r="F3308" t="str">
        <f t="shared" si="122"/>
        <v>Profit</v>
      </c>
      <c r="H3308" t="str">
        <f t="shared" si="123"/>
        <v/>
      </c>
      <c r="I3308" t="str">
        <f t="shared" si="123"/>
        <v/>
      </c>
      <c r="J3308" t="str">
        <f t="shared" si="123"/>
        <v/>
      </c>
      <c r="K3308" t="str">
        <f t="shared" si="123"/>
        <v/>
      </c>
    </row>
    <row r="3309" spans="1:11" x14ac:dyDescent="0.2">
      <c r="A3309" s="2">
        <v>27</v>
      </c>
      <c r="B3309" s="2" t="s">
        <v>24</v>
      </c>
      <c r="C3309" s="2">
        <v>-114.26</v>
      </c>
      <c r="D3309" s="2" t="s">
        <v>22</v>
      </c>
      <c r="E3309">
        <v>2017</v>
      </c>
      <c r="F3309" t="str">
        <f t="shared" si="122"/>
        <v>Loss</v>
      </c>
      <c r="H3309" t="str">
        <f t="shared" si="123"/>
        <v/>
      </c>
      <c r="I3309" t="str">
        <f t="shared" si="123"/>
        <v/>
      </c>
      <c r="J3309" t="str">
        <f t="shared" si="123"/>
        <v/>
      </c>
      <c r="K3309" t="str">
        <f t="shared" si="123"/>
        <v/>
      </c>
    </row>
    <row r="3310" spans="1:11" x14ac:dyDescent="0.2">
      <c r="A3310" s="2">
        <v>9</v>
      </c>
      <c r="B3310" s="2" t="s">
        <v>31</v>
      </c>
      <c r="C3310" s="2">
        <v>-684.81</v>
      </c>
      <c r="D3310" s="2" t="s">
        <v>22</v>
      </c>
      <c r="E3310">
        <v>2017</v>
      </c>
      <c r="F3310" t="str">
        <f t="shared" si="122"/>
        <v>Loss</v>
      </c>
      <c r="H3310" t="str">
        <f t="shared" si="123"/>
        <v>Loss</v>
      </c>
      <c r="I3310" t="str">
        <f t="shared" si="123"/>
        <v/>
      </c>
      <c r="J3310" t="str">
        <f t="shared" si="123"/>
        <v/>
      </c>
      <c r="K3310" t="str">
        <f t="shared" si="123"/>
        <v/>
      </c>
    </row>
    <row r="3311" spans="1:11" x14ac:dyDescent="0.2">
      <c r="A3311" s="2">
        <v>25</v>
      </c>
      <c r="B3311" s="2" t="s">
        <v>31</v>
      </c>
      <c r="C3311" s="2">
        <v>429.54</v>
      </c>
      <c r="D3311" s="2" t="s">
        <v>22</v>
      </c>
      <c r="E3311">
        <v>2017</v>
      </c>
      <c r="F3311" t="str">
        <f t="shared" si="122"/>
        <v>Profit</v>
      </c>
      <c r="H3311" t="str">
        <f t="shared" si="123"/>
        <v/>
      </c>
      <c r="I3311" t="str">
        <f t="shared" si="123"/>
        <v/>
      </c>
      <c r="J3311" t="str">
        <f t="shared" si="123"/>
        <v/>
      </c>
      <c r="K3311" t="str">
        <f t="shared" si="123"/>
        <v/>
      </c>
    </row>
    <row r="3312" spans="1:11" x14ac:dyDescent="0.2">
      <c r="A3312" s="2">
        <v>34</v>
      </c>
      <c r="B3312" s="2" t="s">
        <v>24</v>
      </c>
      <c r="C3312" s="2">
        <v>-124.23</v>
      </c>
      <c r="D3312" s="2" t="s">
        <v>38</v>
      </c>
      <c r="E3312">
        <v>2017</v>
      </c>
      <c r="F3312" t="str">
        <f t="shared" si="122"/>
        <v>Loss</v>
      </c>
      <c r="H3312" t="str">
        <f t="shared" si="123"/>
        <v/>
      </c>
      <c r="I3312" t="str">
        <f t="shared" si="123"/>
        <v/>
      </c>
      <c r="J3312" t="str">
        <f t="shared" si="123"/>
        <v/>
      </c>
      <c r="K3312" t="str">
        <f t="shared" si="123"/>
        <v/>
      </c>
    </row>
    <row r="3313" spans="1:11" x14ac:dyDescent="0.2">
      <c r="A3313" s="2">
        <v>7</v>
      </c>
      <c r="B3313" s="2" t="s">
        <v>24</v>
      </c>
      <c r="C3313" s="2">
        <v>15.46</v>
      </c>
      <c r="D3313" s="2" t="s">
        <v>22</v>
      </c>
      <c r="E3313">
        <v>2017</v>
      </c>
      <c r="F3313" t="str">
        <f t="shared" si="122"/>
        <v>Profit</v>
      </c>
      <c r="H3313" t="str">
        <f t="shared" si="123"/>
        <v/>
      </c>
      <c r="I3313" t="str">
        <f t="shared" si="123"/>
        <v/>
      </c>
      <c r="J3313" t="str">
        <f t="shared" si="123"/>
        <v/>
      </c>
      <c r="K3313" t="str">
        <f t="shared" si="123"/>
        <v/>
      </c>
    </row>
    <row r="3314" spans="1:11" x14ac:dyDescent="0.2">
      <c r="A3314" s="2">
        <v>10</v>
      </c>
      <c r="B3314" s="2" t="s">
        <v>31</v>
      </c>
      <c r="C3314" s="2">
        <v>974.45</v>
      </c>
      <c r="D3314" s="2" t="s">
        <v>29</v>
      </c>
      <c r="E3314">
        <v>2017</v>
      </c>
      <c r="F3314" t="str">
        <f t="shared" si="122"/>
        <v>Profit</v>
      </c>
      <c r="H3314" t="str">
        <f t="shared" si="123"/>
        <v/>
      </c>
      <c r="I3314" t="str">
        <f t="shared" si="123"/>
        <v>Profit</v>
      </c>
      <c r="J3314" t="str">
        <f t="shared" si="123"/>
        <v/>
      </c>
      <c r="K3314" t="str">
        <f t="shared" si="123"/>
        <v/>
      </c>
    </row>
    <row r="3315" spans="1:11" x14ac:dyDescent="0.2">
      <c r="A3315" s="2">
        <v>45</v>
      </c>
      <c r="B3315" s="2" t="s">
        <v>24</v>
      </c>
      <c r="C3315" s="2">
        <v>-136.04</v>
      </c>
      <c r="D3315" s="2" t="s">
        <v>29</v>
      </c>
      <c r="E3315">
        <v>2017</v>
      </c>
      <c r="F3315" t="str">
        <f t="shared" si="122"/>
        <v>Loss</v>
      </c>
      <c r="H3315" t="str">
        <f t="shared" si="123"/>
        <v/>
      </c>
      <c r="I3315" t="str">
        <f t="shared" si="123"/>
        <v/>
      </c>
      <c r="J3315" t="str">
        <f t="shared" si="123"/>
        <v/>
      </c>
      <c r="K3315" t="str">
        <f t="shared" si="123"/>
        <v/>
      </c>
    </row>
    <row r="3316" spans="1:11" x14ac:dyDescent="0.2">
      <c r="A3316" s="2">
        <v>48</v>
      </c>
      <c r="B3316" s="2" t="s">
        <v>24</v>
      </c>
      <c r="C3316" s="2">
        <v>-245.13</v>
      </c>
      <c r="D3316" s="2" t="s">
        <v>29</v>
      </c>
      <c r="E3316">
        <v>2017</v>
      </c>
      <c r="F3316" t="str">
        <f t="shared" si="122"/>
        <v>Loss</v>
      </c>
      <c r="H3316" t="str">
        <f t="shared" si="123"/>
        <v/>
      </c>
      <c r="I3316" t="str">
        <f t="shared" si="123"/>
        <v/>
      </c>
      <c r="J3316" t="str">
        <f t="shared" si="123"/>
        <v/>
      </c>
      <c r="K3316" t="str">
        <f t="shared" si="123"/>
        <v/>
      </c>
    </row>
    <row r="3317" spans="1:11" x14ac:dyDescent="0.2">
      <c r="A3317" s="2">
        <v>15</v>
      </c>
      <c r="B3317" s="2" t="s">
        <v>45</v>
      </c>
      <c r="C3317" s="2">
        <v>91.73</v>
      </c>
      <c r="D3317" s="2" t="s">
        <v>29</v>
      </c>
      <c r="E3317">
        <v>2017</v>
      </c>
      <c r="F3317" t="str">
        <f t="shared" si="122"/>
        <v>Profit</v>
      </c>
      <c r="H3317" t="str">
        <f t="shared" si="123"/>
        <v/>
      </c>
      <c r="I3317" t="str">
        <f t="shared" si="123"/>
        <v/>
      </c>
      <c r="J3317" t="str">
        <f t="shared" si="123"/>
        <v/>
      </c>
      <c r="K3317" t="str">
        <f t="shared" si="123"/>
        <v/>
      </c>
    </row>
    <row r="3318" spans="1:11" x14ac:dyDescent="0.2">
      <c r="A3318" s="2">
        <v>16</v>
      </c>
      <c r="B3318" s="2" t="s">
        <v>45</v>
      </c>
      <c r="C3318" s="2">
        <v>35.159999999999997</v>
      </c>
      <c r="D3318" s="2" t="s">
        <v>29</v>
      </c>
      <c r="E3318">
        <v>2017</v>
      </c>
      <c r="F3318" t="str">
        <f t="shared" si="122"/>
        <v>Profit</v>
      </c>
      <c r="H3318" t="str">
        <f t="shared" si="123"/>
        <v/>
      </c>
      <c r="I3318" t="str">
        <f t="shared" si="123"/>
        <v/>
      </c>
      <c r="J3318" t="str">
        <f t="shared" si="123"/>
        <v/>
      </c>
      <c r="K3318" t="str">
        <f t="shared" si="123"/>
        <v/>
      </c>
    </row>
    <row r="3319" spans="1:11" x14ac:dyDescent="0.2">
      <c r="A3319" s="2">
        <v>3</v>
      </c>
      <c r="B3319" s="2" t="s">
        <v>24</v>
      </c>
      <c r="C3319" s="2">
        <v>-22.11</v>
      </c>
      <c r="D3319" s="2" t="s">
        <v>29</v>
      </c>
      <c r="E3319">
        <v>2017</v>
      </c>
      <c r="F3319" t="str">
        <f t="shared" si="122"/>
        <v>Loss</v>
      </c>
      <c r="H3319" t="str">
        <f t="shared" si="123"/>
        <v/>
      </c>
      <c r="I3319" t="str">
        <f t="shared" si="123"/>
        <v/>
      </c>
      <c r="J3319" t="str">
        <f t="shared" si="123"/>
        <v/>
      </c>
      <c r="K3319" t="str">
        <f t="shared" si="123"/>
        <v/>
      </c>
    </row>
    <row r="3320" spans="1:11" x14ac:dyDescent="0.2">
      <c r="A3320" s="2">
        <v>35</v>
      </c>
      <c r="B3320" s="2" t="s">
        <v>45</v>
      </c>
      <c r="C3320" s="2">
        <v>2160.81</v>
      </c>
      <c r="D3320" s="2" t="s">
        <v>66</v>
      </c>
      <c r="E3320">
        <v>2017</v>
      </c>
      <c r="F3320" t="str">
        <f t="shared" si="122"/>
        <v>Profit</v>
      </c>
      <c r="H3320" t="str">
        <f t="shared" si="123"/>
        <v/>
      </c>
      <c r="I3320" t="str">
        <f t="shared" si="123"/>
        <v/>
      </c>
      <c r="J3320" t="str">
        <f t="shared" si="123"/>
        <v/>
      </c>
      <c r="K3320" t="str">
        <f t="shared" si="123"/>
        <v/>
      </c>
    </row>
    <row r="3321" spans="1:11" x14ac:dyDescent="0.2">
      <c r="A3321" s="2">
        <v>41</v>
      </c>
      <c r="B3321" s="2" t="s">
        <v>31</v>
      </c>
      <c r="C3321" s="2">
        <v>1668.48</v>
      </c>
      <c r="D3321" s="2" t="s">
        <v>38</v>
      </c>
      <c r="E3321">
        <v>2017</v>
      </c>
      <c r="F3321" t="str">
        <f t="shared" si="122"/>
        <v>Profit</v>
      </c>
      <c r="H3321" t="str">
        <f t="shared" si="123"/>
        <v/>
      </c>
      <c r="I3321" t="str">
        <f t="shared" si="123"/>
        <v/>
      </c>
      <c r="J3321" t="str">
        <f t="shared" si="123"/>
        <v/>
      </c>
      <c r="K3321" t="str">
        <f t="shared" si="123"/>
        <v/>
      </c>
    </row>
    <row r="3322" spans="1:11" x14ac:dyDescent="0.2">
      <c r="A3322" s="2">
        <v>44</v>
      </c>
      <c r="B3322" s="2" t="s">
        <v>24</v>
      </c>
      <c r="C3322" s="2">
        <v>47.1</v>
      </c>
      <c r="D3322" s="2" t="s">
        <v>38</v>
      </c>
      <c r="E3322">
        <v>2017</v>
      </c>
      <c r="F3322" t="str">
        <f t="shared" si="122"/>
        <v>Profit</v>
      </c>
      <c r="H3322" t="str">
        <f t="shared" si="123"/>
        <v/>
      </c>
      <c r="I3322" t="str">
        <f t="shared" si="123"/>
        <v/>
      </c>
      <c r="J3322" t="str">
        <f t="shared" si="123"/>
        <v/>
      </c>
      <c r="K3322" t="str">
        <f t="shared" si="123"/>
        <v/>
      </c>
    </row>
    <row r="3323" spans="1:11" x14ac:dyDescent="0.2">
      <c r="A3323" s="2">
        <v>49</v>
      </c>
      <c r="B3323" s="2" t="s">
        <v>24</v>
      </c>
      <c r="C3323" s="2">
        <v>30.35</v>
      </c>
      <c r="D3323" s="2" t="s">
        <v>38</v>
      </c>
      <c r="E3323">
        <v>2017</v>
      </c>
      <c r="F3323" t="str">
        <f t="shared" si="122"/>
        <v>Profit</v>
      </c>
      <c r="H3323" t="str">
        <f t="shared" si="123"/>
        <v/>
      </c>
      <c r="I3323" t="str">
        <f t="shared" si="123"/>
        <v/>
      </c>
      <c r="J3323" t="str">
        <f t="shared" si="123"/>
        <v/>
      </c>
      <c r="K3323" t="str">
        <f t="shared" si="123"/>
        <v/>
      </c>
    </row>
    <row r="3324" spans="1:11" x14ac:dyDescent="0.2">
      <c r="A3324" s="2">
        <v>26</v>
      </c>
      <c r="B3324" s="2" t="s">
        <v>45</v>
      </c>
      <c r="C3324" s="2">
        <v>-1091.3800000000001</v>
      </c>
      <c r="D3324" s="2" t="s">
        <v>38</v>
      </c>
      <c r="E3324">
        <v>2017</v>
      </c>
      <c r="F3324" t="str">
        <f t="shared" si="122"/>
        <v>Loss</v>
      </c>
      <c r="H3324" t="str">
        <f t="shared" si="123"/>
        <v/>
      </c>
      <c r="I3324" t="str">
        <f t="shared" si="123"/>
        <v/>
      </c>
      <c r="J3324" t="str">
        <f t="shared" si="123"/>
        <v/>
      </c>
      <c r="K3324" t="str">
        <f t="shared" si="123"/>
        <v/>
      </c>
    </row>
    <row r="3325" spans="1:11" x14ac:dyDescent="0.2">
      <c r="A3325" s="2">
        <v>17</v>
      </c>
      <c r="B3325" s="2" t="s">
        <v>31</v>
      </c>
      <c r="C3325" s="2">
        <v>-2.37</v>
      </c>
      <c r="D3325" s="2" t="s">
        <v>29</v>
      </c>
      <c r="E3325">
        <v>2017</v>
      </c>
      <c r="F3325" t="str">
        <f t="shared" si="122"/>
        <v>Loss</v>
      </c>
      <c r="H3325" t="str">
        <f t="shared" si="123"/>
        <v/>
      </c>
      <c r="I3325" t="str">
        <f t="shared" si="123"/>
        <v/>
      </c>
      <c r="J3325" t="str">
        <f t="shared" si="123"/>
        <v/>
      </c>
      <c r="K3325" t="str">
        <f t="shared" si="123"/>
        <v/>
      </c>
    </row>
    <row r="3326" spans="1:11" x14ac:dyDescent="0.2">
      <c r="A3326" s="2">
        <v>18</v>
      </c>
      <c r="B3326" s="2" t="s">
        <v>24</v>
      </c>
      <c r="C3326" s="2">
        <v>-57.63</v>
      </c>
      <c r="D3326" s="2" t="s">
        <v>22</v>
      </c>
      <c r="E3326">
        <v>2017</v>
      </c>
      <c r="F3326" t="str">
        <f t="shared" si="122"/>
        <v>Loss</v>
      </c>
      <c r="H3326" t="str">
        <f t="shared" si="123"/>
        <v/>
      </c>
      <c r="I3326" t="str">
        <f t="shared" si="123"/>
        <v/>
      </c>
      <c r="J3326" t="str">
        <f t="shared" si="123"/>
        <v/>
      </c>
      <c r="K3326" t="str">
        <f t="shared" si="123"/>
        <v/>
      </c>
    </row>
    <row r="3327" spans="1:11" x14ac:dyDescent="0.2">
      <c r="A3327" s="2">
        <v>19</v>
      </c>
      <c r="B3327" s="2" t="s">
        <v>24</v>
      </c>
      <c r="C3327" s="2">
        <v>152.19</v>
      </c>
      <c r="D3327" s="2" t="s">
        <v>22</v>
      </c>
      <c r="E3327">
        <v>2017</v>
      </c>
      <c r="F3327" t="str">
        <f t="shared" si="122"/>
        <v>Profit</v>
      </c>
      <c r="H3327" t="str">
        <f t="shared" si="123"/>
        <v/>
      </c>
      <c r="I3327" t="str">
        <f t="shared" si="123"/>
        <v/>
      </c>
      <c r="J3327" t="str">
        <f t="shared" si="123"/>
        <v/>
      </c>
      <c r="K3327" t="str">
        <f t="shared" si="123"/>
        <v/>
      </c>
    </row>
    <row r="3328" spans="1:11" x14ac:dyDescent="0.2">
      <c r="A3328" s="2">
        <v>40</v>
      </c>
      <c r="B3328" s="2" t="s">
        <v>24</v>
      </c>
      <c r="C3328" s="2">
        <v>787.41</v>
      </c>
      <c r="D3328" s="2" t="s">
        <v>29</v>
      </c>
      <c r="E3328">
        <v>2017</v>
      </c>
      <c r="F3328" t="str">
        <f t="shared" si="122"/>
        <v>Profit</v>
      </c>
      <c r="H3328" t="str">
        <f t="shared" si="123"/>
        <v/>
      </c>
      <c r="I3328" t="str">
        <f t="shared" si="123"/>
        <v/>
      </c>
      <c r="J3328" t="str">
        <f t="shared" si="123"/>
        <v/>
      </c>
      <c r="K3328" t="str">
        <f t="shared" si="123"/>
        <v/>
      </c>
    </row>
    <row r="3329" spans="1:11" x14ac:dyDescent="0.2">
      <c r="A3329" s="2">
        <v>40</v>
      </c>
      <c r="B3329" s="2" t="s">
        <v>24</v>
      </c>
      <c r="C3329" s="2">
        <v>-1840.26</v>
      </c>
      <c r="D3329" s="2" t="s">
        <v>29</v>
      </c>
      <c r="E3329">
        <v>2017</v>
      </c>
      <c r="F3329" t="str">
        <f t="shared" si="122"/>
        <v>Loss</v>
      </c>
      <c r="H3329" t="str">
        <f t="shared" si="123"/>
        <v/>
      </c>
      <c r="I3329" t="str">
        <f t="shared" si="123"/>
        <v/>
      </c>
      <c r="J3329" t="str">
        <f t="shared" si="123"/>
        <v/>
      </c>
      <c r="K3329" t="str">
        <f t="shared" si="123"/>
        <v/>
      </c>
    </row>
    <row r="3330" spans="1:11" x14ac:dyDescent="0.2">
      <c r="A3330" s="2">
        <v>25</v>
      </c>
      <c r="B3330" s="2" t="s">
        <v>24</v>
      </c>
      <c r="C3330" s="2">
        <v>40.49</v>
      </c>
      <c r="D3330" s="2" t="s">
        <v>29</v>
      </c>
      <c r="E3330">
        <v>2017</v>
      </c>
      <c r="F3330" t="str">
        <f t="shared" si="122"/>
        <v>Profit</v>
      </c>
      <c r="H3330" t="str">
        <f t="shared" si="123"/>
        <v/>
      </c>
      <c r="I3330" t="str">
        <f t="shared" si="123"/>
        <v/>
      </c>
      <c r="J3330" t="str">
        <f t="shared" si="123"/>
        <v/>
      </c>
      <c r="K3330" t="str">
        <f t="shared" si="123"/>
        <v/>
      </c>
    </row>
    <row r="3331" spans="1:11" x14ac:dyDescent="0.2">
      <c r="A3331" s="2">
        <v>15</v>
      </c>
      <c r="B3331" s="2" t="s">
        <v>24</v>
      </c>
      <c r="C3331" s="2">
        <v>28.88</v>
      </c>
      <c r="D3331" s="2" t="s">
        <v>66</v>
      </c>
      <c r="E3331">
        <v>2017</v>
      </c>
      <c r="F3331" t="str">
        <f t="shared" ref="F3331:F3394" si="124">IF(C3331&lt;0,"Loss","Profit")</f>
        <v>Profit</v>
      </c>
      <c r="H3331" t="str">
        <f t="shared" si="123"/>
        <v/>
      </c>
      <c r="I3331" t="str">
        <f t="shared" si="123"/>
        <v/>
      </c>
      <c r="J3331" t="str">
        <f t="shared" si="123"/>
        <v/>
      </c>
      <c r="K3331" t="str">
        <f t="shared" si="123"/>
        <v/>
      </c>
    </row>
    <row r="3332" spans="1:11" x14ac:dyDescent="0.2">
      <c r="A3332" s="2">
        <v>28</v>
      </c>
      <c r="B3332" s="2" t="s">
        <v>24</v>
      </c>
      <c r="C3332" s="2">
        <v>-322.77999999999997</v>
      </c>
      <c r="D3332" s="2" t="s">
        <v>66</v>
      </c>
      <c r="E3332">
        <v>2017</v>
      </c>
      <c r="F3332" t="str">
        <f t="shared" si="124"/>
        <v>Loss</v>
      </c>
      <c r="H3332" t="str">
        <f t="shared" si="123"/>
        <v/>
      </c>
      <c r="I3332" t="str">
        <f t="shared" si="123"/>
        <v/>
      </c>
      <c r="J3332" t="str">
        <f t="shared" si="123"/>
        <v/>
      </c>
      <c r="K3332" t="str">
        <f t="shared" si="123"/>
        <v/>
      </c>
    </row>
    <row r="3333" spans="1:11" x14ac:dyDescent="0.2">
      <c r="A3333" s="2">
        <v>24</v>
      </c>
      <c r="B3333" s="2" t="s">
        <v>24</v>
      </c>
      <c r="C3333" s="2">
        <v>-25.87</v>
      </c>
      <c r="D3333" s="2" t="s">
        <v>29</v>
      </c>
      <c r="E3333">
        <v>2017</v>
      </c>
      <c r="F3333" t="str">
        <f t="shared" si="124"/>
        <v>Loss</v>
      </c>
      <c r="H3333" t="str">
        <f t="shared" si="123"/>
        <v/>
      </c>
      <c r="I3333" t="str">
        <f t="shared" si="123"/>
        <v/>
      </c>
      <c r="J3333" t="str">
        <f t="shared" si="123"/>
        <v/>
      </c>
      <c r="K3333" t="str">
        <f t="shared" si="123"/>
        <v/>
      </c>
    </row>
    <row r="3334" spans="1:11" x14ac:dyDescent="0.2">
      <c r="A3334" s="2">
        <v>46</v>
      </c>
      <c r="B3334" s="2" t="s">
        <v>31</v>
      </c>
      <c r="C3334" s="2">
        <v>2337.8000000000002</v>
      </c>
      <c r="D3334" s="2" t="s">
        <v>66</v>
      </c>
      <c r="E3334">
        <v>2017</v>
      </c>
      <c r="F3334" t="str">
        <f t="shared" si="124"/>
        <v>Profit</v>
      </c>
      <c r="H3334" t="str">
        <f t="shared" si="123"/>
        <v/>
      </c>
      <c r="I3334" t="str">
        <f t="shared" si="123"/>
        <v/>
      </c>
      <c r="J3334" t="str">
        <f t="shared" si="123"/>
        <v/>
      </c>
      <c r="K3334" t="str">
        <f t="shared" si="123"/>
        <v/>
      </c>
    </row>
    <row r="3335" spans="1:11" x14ac:dyDescent="0.2">
      <c r="A3335" s="2">
        <v>23</v>
      </c>
      <c r="B3335" s="2" t="s">
        <v>45</v>
      </c>
      <c r="C3335" s="2">
        <v>2181.59</v>
      </c>
      <c r="D3335" s="2" t="s">
        <v>66</v>
      </c>
      <c r="E3335">
        <v>2017</v>
      </c>
      <c r="F3335" t="str">
        <f t="shared" si="124"/>
        <v>Profit</v>
      </c>
      <c r="H3335" t="str">
        <f t="shared" si="123"/>
        <v/>
      </c>
      <c r="I3335" t="str">
        <f t="shared" si="123"/>
        <v/>
      </c>
      <c r="J3335" t="str">
        <f t="shared" si="123"/>
        <v/>
      </c>
      <c r="K3335" t="str">
        <f t="shared" si="123"/>
        <v/>
      </c>
    </row>
    <row r="3336" spans="1:11" x14ac:dyDescent="0.2">
      <c r="A3336" s="2">
        <v>31</v>
      </c>
      <c r="B3336" s="2" t="s">
        <v>31</v>
      </c>
      <c r="C3336" s="2">
        <v>580.38</v>
      </c>
      <c r="D3336" s="2" t="s">
        <v>22</v>
      </c>
      <c r="E3336">
        <v>2017</v>
      </c>
      <c r="F3336" t="str">
        <f t="shared" si="124"/>
        <v>Profit</v>
      </c>
      <c r="H3336" t="str">
        <f t="shared" si="123"/>
        <v/>
      </c>
      <c r="I3336" t="str">
        <f t="shared" si="123"/>
        <v/>
      </c>
      <c r="J3336" t="str">
        <f t="shared" si="123"/>
        <v/>
      </c>
      <c r="K3336" t="str">
        <f t="shared" si="123"/>
        <v/>
      </c>
    </row>
    <row r="3337" spans="1:11" x14ac:dyDescent="0.2">
      <c r="A3337" s="2">
        <v>30</v>
      </c>
      <c r="B3337" s="2" t="s">
        <v>24</v>
      </c>
      <c r="C3337" s="2">
        <v>-25.57</v>
      </c>
      <c r="D3337" s="2" t="s">
        <v>38</v>
      </c>
      <c r="E3337">
        <v>2017</v>
      </c>
      <c r="F3337" t="str">
        <f t="shared" si="124"/>
        <v>Loss</v>
      </c>
      <c r="H3337" t="str">
        <f t="shared" si="123"/>
        <v/>
      </c>
      <c r="I3337" t="str">
        <f t="shared" si="123"/>
        <v/>
      </c>
      <c r="J3337" t="str">
        <f t="shared" si="123"/>
        <v/>
      </c>
      <c r="K3337" t="str">
        <f t="shared" si="123"/>
        <v/>
      </c>
    </row>
    <row r="3338" spans="1:11" x14ac:dyDescent="0.2">
      <c r="A3338" s="2">
        <v>8</v>
      </c>
      <c r="B3338" s="2" t="s">
        <v>45</v>
      </c>
      <c r="C3338" s="2">
        <v>-25.71</v>
      </c>
      <c r="D3338" s="2" t="s">
        <v>29</v>
      </c>
      <c r="E3338">
        <v>2017</v>
      </c>
      <c r="F3338" t="str">
        <f t="shared" si="124"/>
        <v>Loss</v>
      </c>
      <c r="H3338" t="str">
        <f t="shared" si="123"/>
        <v/>
      </c>
      <c r="I3338" t="str">
        <f t="shared" si="123"/>
        <v/>
      </c>
      <c r="J3338" t="str">
        <f t="shared" si="123"/>
        <v/>
      </c>
      <c r="K3338" t="str">
        <f t="shared" si="123"/>
        <v/>
      </c>
    </row>
    <row r="3339" spans="1:11" x14ac:dyDescent="0.2">
      <c r="A3339" s="2">
        <v>39</v>
      </c>
      <c r="B3339" s="2" t="s">
        <v>24</v>
      </c>
      <c r="C3339" s="2">
        <v>374.27</v>
      </c>
      <c r="D3339" s="2" t="s">
        <v>22</v>
      </c>
      <c r="E3339">
        <v>2017</v>
      </c>
      <c r="F3339" t="str">
        <f t="shared" si="124"/>
        <v>Profit</v>
      </c>
      <c r="H3339" t="str">
        <f t="shared" si="123"/>
        <v/>
      </c>
      <c r="I3339" t="str">
        <f t="shared" si="123"/>
        <v/>
      </c>
      <c r="J3339" t="str">
        <f t="shared" si="123"/>
        <v/>
      </c>
      <c r="K3339" t="str">
        <f t="shared" si="123"/>
        <v/>
      </c>
    </row>
    <row r="3340" spans="1:11" x14ac:dyDescent="0.2">
      <c r="A3340" s="2">
        <v>12</v>
      </c>
      <c r="B3340" s="2" t="s">
        <v>31</v>
      </c>
      <c r="C3340" s="2">
        <v>378.9</v>
      </c>
      <c r="D3340" s="2" t="s">
        <v>38</v>
      </c>
      <c r="E3340">
        <v>2017</v>
      </c>
      <c r="F3340" t="str">
        <f t="shared" si="124"/>
        <v>Profit</v>
      </c>
      <c r="H3340" t="str">
        <f t="shared" si="123"/>
        <v/>
      </c>
      <c r="I3340" t="str">
        <f t="shared" si="123"/>
        <v/>
      </c>
      <c r="J3340" t="str">
        <f t="shared" si="123"/>
        <v/>
      </c>
      <c r="K3340" t="str">
        <f t="shared" si="123"/>
        <v/>
      </c>
    </row>
    <row r="3341" spans="1:11" x14ac:dyDescent="0.2">
      <c r="A3341" s="2">
        <v>24</v>
      </c>
      <c r="B3341" s="2" t="s">
        <v>45</v>
      </c>
      <c r="C3341" s="2">
        <v>-26.33</v>
      </c>
      <c r="D3341" s="2" t="s">
        <v>38</v>
      </c>
      <c r="E3341">
        <v>2017</v>
      </c>
      <c r="F3341" t="str">
        <f t="shared" si="124"/>
        <v>Loss</v>
      </c>
      <c r="H3341" t="str">
        <f t="shared" si="123"/>
        <v/>
      </c>
      <c r="I3341" t="str">
        <f t="shared" si="123"/>
        <v/>
      </c>
      <c r="J3341" t="str">
        <f t="shared" si="123"/>
        <v/>
      </c>
      <c r="K3341" t="str">
        <f t="shared" si="123"/>
        <v/>
      </c>
    </row>
    <row r="3342" spans="1:11" x14ac:dyDescent="0.2">
      <c r="A3342" s="2">
        <v>48</v>
      </c>
      <c r="B3342" s="2" t="s">
        <v>24</v>
      </c>
      <c r="C3342" s="2">
        <v>-98.15</v>
      </c>
      <c r="D3342" s="2" t="s">
        <v>22</v>
      </c>
      <c r="E3342">
        <v>2017</v>
      </c>
      <c r="F3342" t="str">
        <f t="shared" si="124"/>
        <v>Loss</v>
      </c>
      <c r="H3342" t="str">
        <f t="shared" si="123"/>
        <v/>
      </c>
      <c r="I3342" t="str">
        <f t="shared" si="123"/>
        <v/>
      </c>
      <c r="J3342" t="str">
        <f t="shared" si="123"/>
        <v/>
      </c>
      <c r="K3342" t="str">
        <f t="shared" si="123"/>
        <v/>
      </c>
    </row>
    <row r="3343" spans="1:11" x14ac:dyDescent="0.2">
      <c r="A3343" s="2">
        <v>41</v>
      </c>
      <c r="B3343" s="2" t="s">
        <v>45</v>
      </c>
      <c r="C3343" s="2">
        <v>1167.29</v>
      </c>
      <c r="D3343" s="2" t="s">
        <v>22</v>
      </c>
      <c r="E3343">
        <v>2017</v>
      </c>
      <c r="F3343" t="str">
        <f t="shared" si="124"/>
        <v>Profit</v>
      </c>
      <c r="H3343" t="str">
        <f t="shared" si="123"/>
        <v/>
      </c>
      <c r="I3343" t="str">
        <f t="shared" si="123"/>
        <v/>
      </c>
      <c r="J3343" t="str">
        <f t="shared" si="123"/>
        <v/>
      </c>
      <c r="K3343" t="str">
        <f t="shared" si="123"/>
        <v/>
      </c>
    </row>
    <row r="3344" spans="1:11" x14ac:dyDescent="0.2">
      <c r="A3344" s="2">
        <v>33</v>
      </c>
      <c r="B3344" s="2" t="s">
        <v>31</v>
      </c>
      <c r="C3344" s="2">
        <v>-52.43</v>
      </c>
      <c r="D3344" s="2" t="s">
        <v>29</v>
      </c>
      <c r="E3344">
        <v>2017</v>
      </c>
      <c r="F3344" t="str">
        <f t="shared" si="124"/>
        <v>Loss</v>
      </c>
      <c r="H3344" t="str">
        <f t="shared" si="123"/>
        <v/>
      </c>
      <c r="I3344" t="str">
        <f t="shared" si="123"/>
        <v/>
      </c>
      <c r="J3344" t="str">
        <f t="shared" si="123"/>
        <v/>
      </c>
      <c r="K3344" t="str">
        <f t="shared" si="123"/>
        <v/>
      </c>
    </row>
    <row r="3345" spans="1:11" x14ac:dyDescent="0.2">
      <c r="A3345" s="2">
        <v>4</v>
      </c>
      <c r="B3345" s="2" t="s">
        <v>31</v>
      </c>
      <c r="C3345" s="2">
        <v>-1884.93</v>
      </c>
      <c r="D3345" s="2" t="s">
        <v>38</v>
      </c>
      <c r="E3345">
        <v>2017</v>
      </c>
      <c r="F3345" t="str">
        <f t="shared" si="124"/>
        <v>Loss</v>
      </c>
      <c r="H3345" t="str">
        <f t="shared" si="123"/>
        <v/>
      </c>
      <c r="I3345" t="str">
        <f t="shared" si="123"/>
        <v/>
      </c>
      <c r="J3345" t="str">
        <f t="shared" si="123"/>
        <v>Loss</v>
      </c>
      <c r="K3345" t="str">
        <f t="shared" ref="I3345:K3408" si="125">IF($D3345=K$1,IF($B3345="Technology",IF($A3345&lt;11,$F3345,""),""),"")</f>
        <v/>
      </c>
    </row>
    <row r="3346" spans="1:11" x14ac:dyDescent="0.2">
      <c r="A3346" s="2">
        <v>21</v>
      </c>
      <c r="B3346" s="2" t="s">
        <v>24</v>
      </c>
      <c r="C3346" s="2">
        <v>322.93</v>
      </c>
      <c r="D3346" s="2" t="s">
        <v>29</v>
      </c>
      <c r="E3346">
        <v>2017</v>
      </c>
      <c r="F3346" t="str">
        <f t="shared" si="124"/>
        <v>Profit</v>
      </c>
      <c r="H3346" t="str">
        <f t="shared" ref="H3346:K3409" si="126">IF($D3346=H$1,IF($B3346="Technology",IF($A3346&lt;11,$F3346,""),""),"")</f>
        <v/>
      </c>
      <c r="I3346" t="str">
        <f t="shared" si="125"/>
        <v/>
      </c>
      <c r="J3346" t="str">
        <f t="shared" si="125"/>
        <v/>
      </c>
      <c r="K3346" t="str">
        <f t="shared" si="125"/>
        <v/>
      </c>
    </row>
    <row r="3347" spans="1:11" x14ac:dyDescent="0.2">
      <c r="A3347" s="2">
        <v>43</v>
      </c>
      <c r="B3347" s="2" t="s">
        <v>24</v>
      </c>
      <c r="C3347" s="2">
        <v>-8.8800000000000008</v>
      </c>
      <c r="D3347" s="2" t="s">
        <v>29</v>
      </c>
      <c r="E3347">
        <v>2017</v>
      </c>
      <c r="F3347" t="str">
        <f t="shared" si="124"/>
        <v>Loss</v>
      </c>
      <c r="H3347" t="str">
        <f t="shared" si="126"/>
        <v/>
      </c>
      <c r="I3347" t="str">
        <f t="shared" si="125"/>
        <v/>
      </c>
      <c r="J3347" t="str">
        <f t="shared" si="125"/>
        <v/>
      </c>
      <c r="K3347" t="str">
        <f t="shared" si="125"/>
        <v/>
      </c>
    </row>
    <row r="3348" spans="1:11" x14ac:dyDescent="0.2">
      <c r="A3348" s="2">
        <v>21</v>
      </c>
      <c r="B3348" s="2" t="s">
        <v>45</v>
      </c>
      <c r="C3348" s="2">
        <v>136.44999999999999</v>
      </c>
      <c r="D3348" s="2" t="s">
        <v>29</v>
      </c>
      <c r="E3348">
        <v>2017</v>
      </c>
      <c r="F3348" t="str">
        <f t="shared" si="124"/>
        <v>Profit</v>
      </c>
      <c r="H3348" t="str">
        <f t="shared" si="126"/>
        <v/>
      </c>
      <c r="I3348" t="str">
        <f t="shared" si="125"/>
        <v/>
      </c>
      <c r="J3348" t="str">
        <f t="shared" si="125"/>
        <v/>
      </c>
      <c r="K3348" t="str">
        <f t="shared" si="125"/>
        <v/>
      </c>
    </row>
    <row r="3349" spans="1:11" x14ac:dyDescent="0.2">
      <c r="A3349" s="2">
        <v>43</v>
      </c>
      <c r="B3349" s="2" t="s">
        <v>24</v>
      </c>
      <c r="C3349" s="2">
        <v>-1.84</v>
      </c>
      <c r="D3349" s="2" t="s">
        <v>29</v>
      </c>
      <c r="E3349">
        <v>2017</v>
      </c>
      <c r="F3349" t="str">
        <f t="shared" si="124"/>
        <v>Loss</v>
      </c>
      <c r="H3349" t="str">
        <f t="shared" si="126"/>
        <v/>
      </c>
      <c r="I3349" t="str">
        <f t="shared" si="125"/>
        <v/>
      </c>
      <c r="J3349" t="str">
        <f t="shared" si="125"/>
        <v/>
      </c>
      <c r="K3349" t="str">
        <f t="shared" si="125"/>
        <v/>
      </c>
    </row>
    <row r="3350" spans="1:11" x14ac:dyDescent="0.2">
      <c r="A3350" s="2">
        <v>47</v>
      </c>
      <c r="B3350" s="2" t="s">
        <v>31</v>
      </c>
      <c r="C3350" s="2">
        <v>1422.63</v>
      </c>
      <c r="D3350" s="2" t="s">
        <v>29</v>
      </c>
      <c r="E3350">
        <v>2017</v>
      </c>
      <c r="F3350" t="str">
        <f t="shared" si="124"/>
        <v>Profit</v>
      </c>
      <c r="H3350" t="str">
        <f t="shared" si="126"/>
        <v/>
      </c>
      <c r="I3350" t="str">
        <f t="shared" si="125"/>
        <v/>
      </c>
      <c r="J3350" t="str">
        <f t="shared" si="125"/>
        <v/>
      </c>
      <c r="K3350" t="str">
        <f t="shared" si="125"/>
        <v/>
      </c>
    </row>
    <row r="3351" spans="1:11" x14ac:dyDescent="0.2">
      <c r="A3351" s="2">
        <v>44</v>
      </c>
      <c r="B3351" s="2" t="s">
        <v>31</v>
      </c>
      <c r="C3351" s="2">
        <v>-31.39</v>
      </c>
      <c r="D3351" s="2" t="s">
        <v>29</v>
      </c>
      <c r="E3351">
        <v>2017</v>
      </c>
      <c r="F3351" t="str">
        <f t="shared" si="124"/>
        <v>Loss</v>
      </c>
      <c r="H3351" t="str">
        <f t="shared" si="126"/>
        <v/>
      </c>
      <c r="I3351" t="str">
        <f t="shared" si="125"/>
        <v/>
      </c>
      <c r="J3351" t="str">
        <f t="shared" si="125"/>
        <v/>
      </c>
      <c r="K3351" t="str">
        <f t="shared" si="125"/>
        <v/>
      </c>
    </row>
    <row r="3352" spans="1:11" x14ac:dyDescent="0.2">
      <c r="A3352" s="2">
        <v>44</v>
      </c>
      <c r="B3352" s="2" t="s">
        <v>31</v>
      </c>
      <c r="C3352" s="2">
        <v>912.89</v>
      </c>
      <c r="D3352" s="2" t="s">
        <v>29</v>
      </c>
      <c r="E3352">
        <v>2017</v>
      </c>
      <c r="F3352" t="str">
        <f t="shared" si="124"/>
        <v>Profit</v>
      </c>
      <c r="H3352" t="str">
        <f t="shared" si="126"/>
        <v/>
      </c>
      <c r="I3352" t="str">
        <f t="shared" si="125"/>
        <v/>
      </c>
      <c r="J3352" t="str">
        <f t="shared" si="125"/>
        <v/>
      </c>
      <c r="K3352" t="str">
        <f t="shared" si="125"/>
        <v/>
      </c>
    </row>
    <row r="3353" spans="1:11" x14ac:dyDescent="0.2">
      <c r="A3353" s="2">
        <v>4</v>
      </c>
      <c r="B3353" s="2" t="s">
        <v>24</v>
      </c>
      <c r="C3353" s="2">
        <v>4.76</v>
      </c>
      <c r="D3353" s="2" t="s">
        <v>29</v>
      </c>
      <c r="E3353">
        <v>2017</v>
      </c>
      <c r="F3353" t="str">
        <f t="shared" si="124"/>
        <v>Profit</v>
      </c>
      <c r="H3353" t="str">
        <f t="shared" si="126"/>
        <v/>
      </c>
      <c r="I3353" t="str">
        <f t="shared" si="126"/>
        <v/>
      </c>
      <c r="J3353" t="str">
        <f t="shared" si="126"/>
        <v/>
      </c>
      <c r="K3353" t="str">
        <f t="shared" si="126"/>
        <v/>
      </c>
    </row>
    <row r="3354" spans="1:11" x14ac:dyDescent="0.2">
      <c r="A3354" s="2">
        <v>34</v>
      </c>
      <c r="B3354" s="2" t="s">
        <v>45</v>
      </c>
      <c r="C3354" s="2">
        <v>-608.97</v>
      </c>
      <c r="D3354" s="2" t="s">
        <v>38</v>
      </c>
      <c r="E3354">
        <v>2017</v>
      </c>
      <c r="F3354" t="str">
        <f t="shared" si="124"/>
        <v>Loss</v>
      </c>
      <c r="H3354" t="str">
        <f t="shared" si="126"/>
        <v/>
      </c>
      <c r="I3354" t="str">
        <f t="shared" si="126"/>
        <v/>
      </c>
      <c r="J3354" t="str">
        <f t="shared" si="126"/>
        <v/>
      </c>
      <c r="K3354" t="str">
        <f t="shared" si="126"/>
        <v/>
      </c>
    </row>
    <row r="3355" spans="1:11" x14ac:dyDescent="0.2">
      <c r="A3355" s="2">
        <v>27</v>
      </c>
      <c r="B3355" s="2" t="s">
        <v>45</v>
      </c>
      <c r="C3355" s="2">
        <v>662.35</v>
      </c>
      <c r="D3355" s="2" t="s">
        <v>22</v>
      </c>
      <c r="E3355">
        <v>2017</v>
      </c>
      <c r="F3355" t="str">
        <f t="shared" si="124"/>
        <v>Profit</v>
      </c>
      <c r="H3355" t="str">
        <f t="shared" si="126"/>
        <v/>
      </c>
      <c r="I3355" t="str">
        <f t="shared" si="126"/>
        <v/>
      </c>
      <c r="J3355" t="str">
        <f t="shared" si="126"/>
        <v/>
      </c>
      <c r="K3355" t="str">
        <f t="shared" si="126"/>
        <v/>
      </c>
    </row>
    <row r="3356" spans="1:11" x14ac:dyDescent="0.2">
      <c r="A3356" s="2">
        <v>5</v>
      </c>
      <c r="B3356" s="2" t="s">
        <v>24</v>
      </c>
      <c r="C3356" s="2">
        <v>-11.79</v>
      </c>
      <c r="D3356" s="2" t="s">
        <v>29</v>
      </c>
      <c r="E3356">
        <v>2017</v>
      </c>
      <c r="F3356" t="str">
        <f t="shared" si="124"/>
        <v>Loss</v>
      </c>
      <c r="H3356" t="str">
        <f t="shared" si="126"/>
        <v/>
      </c>
      <c r="I3356" t="str">
        <f t="shared" si="126"/>
        <v/>
      </c>
      <c r="J3356" t="str">
        <f t="shared" si="126"/>
        <v/>
      </c>
      <c r="K3356" t="str">
        <f t="shared" si="126"/>
        <v/>
      </c>
    </row>
    <row r="3357" spans="1:11" x14ac:dyDescent="0.2">
      <c r="A3357" s="2">
        <v>37</v>
      </c>
      <c r="B3357" s="2" t="s">
        <v>31</v>
      </c>
      <c r="C3357" s="2">
        <v>741.39</v>
      </c>
      <c r="D3357" s="2" t="s">
        <v>29</v>
      </c>
      <c r="E3357">
        <v>2017</v>
      </c>
      <c r="F3357" t="str">
        <f t="shared" si="124"/>
        <v>Profit</v>
      </c>
      <c r="H3357" t="str">
        <f t="shared" si="126"/>
        <v/>
      </c>
      <c r="I3357" t="str">
        <f t="shared" si="126"/>
        <v/>
      </c>
      <c r="J3357" t="str">
        <f t="shared" si="126"/>
        <v/>
      </c>
      <c r="K3357" t="str">
        <f t="shared" si="126"/>
        <v/>
      </c>
    </row>
    <row r="3358" spans="1:11" x14ac:dyDescent="0.2">
      <c r="A3358" s="2">
        <v>28</v>
      </c>
      <c r="B3358" s="2" t="s">
        <v>24</v>
      </c>
      <c r="C3358" s="2">
        <v>338.57</v>
      </c>
      <c r="D3358" s="2" t="s">
        <v>29</v>
      </c>
      <c r="E3358">
        <v>2017</v>
      </c>
      <c r="F3358" t="str">
        <f t="shared" si="124"/>
        <v>Profit</v>
      </c>
      <c r="H3358" t="str">
        <f t="shared" si="126"/>
        <v/>
      </c>
      <c r="I3358" t="str">
        <f t="shared" si="126"/>
        <v/>
      </c>
      <c r="J3358" t="str">
        <f t="shared" si="126"/>
        <v/>
      </c>
      <c r="K3358" t="str">
        <f t="shared" si="126"/>
        <v/>
      </c>
    </row>
    <row r="3359" spans="1:11" x14ac:dyDescent="0.2">
      <c r="A3359" s="2">
        <v>31</v>
      </c>
      <c r="B3359" s="2" t="s">
        <v>24</v>
      </c>
      <c r="C3359" s="2">
        <v>32.520000000000003</v>
      </c>
      <c r="D3359" s="2" t="s">
        <v>29</v>
      </c>
      <c r="E3359">
        <v>2017</v>
      </c>
      <c r="F3359" t="str">
        <f t="shared" si="124"/>
        <v>Profit</v>
      </c>
      <c r="H3359" t="str">
        <f t="shared" si="126"/>
        <v/>
      </c>
      <c r="I3359" t="str">
        <f t="shared" si="126"/>
        <v/>
      </c>
      <c r="J3359" t="str">
        <f t="shared" si="126"/>
        <v/>
      </c>
      <c r="K3359" t="str">
        <f t="shared" si="126"/>
        <v/>
      </c>
    </row>
    <row r="3360" spans="1:11" x14ac:dyDescent="0.2">
      <c r="A3360" s="2">
        <v>21</v>
      </c>
      <c r="B3360" s="2" t="s">
        <v>24</v>
      </c>
      <c r="C3360" s="2">
        <v>-27.38</v>
      </c>
      <c r="D3360" s="2" t="s">
        <v>29</v>
      </c>
      <c r="E3360">
        <v>2017</v>
      </c>
      <c r="F3360" t="str">
        <f t="shared" si="124"/>
        <v>Loss</v>
      </c>
      <c r="H3360" t="str">
        <f t="shared" si="126"/>
        <v/>
      </c>
      <c r="I3360" t="str">
        <f t="shared" si="125"/>
        <v/>
      </c>
      <c r="J3360" t="str">
        <f t="shared" si="125"/>
        <v/>
      </c>
      <c r="K3360" t="str">
        <f t="shared" si="125"/>
        <v/>
      </c>
    </row>
    <row r="3361" spans="1:11" x14ac:dyDescent="0.2">
      <c r="A3361" s="2">
        <v>2</v>
      </c>
      <c r="B3361" s="2" t="s">
        <v>24</v>
      </c>
      <c r="C3361" s="2">
        <v>-10.1</v>
      </c>
      <c r="D3361" s="2" t="s">
        <v>29</v>
      </c>
      <c r="E3361">
        <v>2017</v>
      </c>
      <c r="F3361" t="str">
        <f t="shared" si="124"/>
        <v>Loss</v>
      </c>
      <c r="H3361" t="str">
        <f t="shared" si="126"/>
        <v/>
      </c>
      <c r="I3361" t="str">
        <f t="shared" si="125"/>
        <v/>
      </c>
      <c r="J3361" t="str">
        <f t="shared" si="125"/>
        <v/>
      </c>
      <c r="K3361" t="str">
        <f t="shared" si="125"/>
        <v/>
      </c>
    </row>
    <row r="3362" spans="1:11" x14ac:dyDescent="0.2">
      <c r="A3362" s="2">
        <v>21</v>
      </c>
      <c r="B3362" s="2" t="s">
        <v>31</v>
      </c>
      <c r="C3362" s="2">
        <v>-94.76</v>
      </c>
      <c r="D3362" s="2" t="s">
        <v>29</v>
      </c>
      <c r="E3362">
        <v>2017</v>
      </c>
      <c r="F3362" t="str">
        <f t="shared" si="124"/>
        <v>Loss</v>
      </c>
      <c r="H3362" t="str">
        <f t="shared" si="126"/>
        <v/>
      </c>
      <c r="I3362" t="str">
        <f t="shared" si="125"/>
        <v/>
      </c>
      <c r="J3362" t="str">
        <f t="shared" si="125"/>
        <v/>
      </c>
      <c r="K3362" t="str">
        <f t="shared" si="125"/>
        <v/>
      </c>
    </row>
    <row r="3363" spans="1:11" x14ac:dyDescent="0.2">
      <c r="A3363" s="2">
        <v>39</v>
      </c>
      <c r="B3363" s="2" t="s">
        <v>24</v>
      </c>
      <c r="C3363" s="2">
        <v>-58.89</v>
      </c>
      <c r="D3363" s="2" t="s">
        <v>29</v>
      </c>
      <c r="E3363">
        <v>2017</v>
      </c>
      <c r="F3363" t="str">
        <f t="shared" si="124"/>
        <v>Loss</v>
      </c>
      <c r="H3363" t="str">
        <f t="shared" si="126"/>
        <v/>
      </c>
      <c r="I3363" t="str">
        <f t="shared" si="125"/>
        <v/>
      </c>
      <c r="J3363" t="str">
        <f t="shared" si="125"/>
        <v/>
      </c>
      <c r="K3363" t="str">
        <f t="shared" si="125"/>
        <v/>
      </c>
    </row>
    <row r="3364" spans="1:11" x14ac:dyDescent="0.2">
      <c r="A3364" s="2">
        <v>21</v>
      </c>
      <c r="B3364" s="2" t="s">
        <v>31</v>
      </c>
      <c r="C3364" s="2">
        <v>143.5</v>
      </c>
      <c r="D3364" s="2" t="s">
        <v>29</v>
      </c>
      <c r="E3364">
        <v>2017</v>
      </c>
      <c r="F3364" t="str">
        <f t="shared" si="124"/>
        <v>Profit</v>
      </c>
      <c r="H3364" t="str">
        <f t="shared" si="126"/>
        <v/>
      </c>
      <c r="I3364" t="str">
        <f t="shared" si="125"/>
        <v/>
      </c>
      <c r="J3364" t="str">
        <f t="shared" si="125"/>
        <v/>
      </c>
      <c r="K3364" t="str">
        <f t="shared" si="125"/>
        <v/>
      </c>
    </row>
    <row r="3365" spans="1:11" x14ac:dyDescent="0.2">
      <c r="A3365" s="2">
        <v>4</v>
      </c>
      <c r="B3365" s="2" t="s">
        <v>31</v>
      </c>
      <c r="C3365" s="2">
        <v>-9073.5400000000009</v>
      </c>
      <c r="D3365" s="2" t="s">
        <v>29</v>
      </c>
      <c r="E3365">
        <v>2017</v>
      </c>
      <c r="F3365" t="str">
        <f t="shared" si="124"/>
        <v>Loss</v>
      </c>
      <c r="H3365" t="str">
        <f t="shared" si="126"/>
        <v/>
      </c>
      <c r="I3365" t="str">
        <f t="shared" si="125"/>
        <v>Loss</v>
      </c>
      <c r="J3365" t="str">
        <f t="shared" si="125"/>
        <v/>
      </c>
      <c r="K3365" t="str">
        <f t="shared" si="125"/>
        <v/>
      </c>
    </row>
    <row r="3366" spans="1:11" x14ac:dyDescent="0.2">
      <c r="A3366" s="2">
        <v>15</v>
      </c>
      <c r="B3366" s="2" t="s">
        <v>24</v>
      </c>
      <c r="C3366" s="2">
        <v>-13.7</v>
      </c>
      <c r="D3366" s="2" t="s">
        <v>22</v>
      </c>
      <c r="E3366">
        <v>2017</v>
      </c>
      <c r="F3366" t="str">
        <f t="shared" si="124"/>
        <v>Loss</v>
      </c>
      <c r="H3366" t="str">
        <f t="shared" si="126"/>
        <v/>
      </c>
      <c r="I3366" t="str">
        <f t="shared" si="125"/>
        <v/>
      </c>
      <c r="J3366" t="str">
        <f t="shared" si="125"/>
        <v/>
      </c>
      <c r="K3366" t="str">
        <f t="shared" si="125"/>
        <v/>
      </c>
    </row>
    <row r="3367" spans="1:11" x14ac:dyDescent="0.2">
      <c r="A3367" s="2">
        <v>18</v>
      </c>
      <c r="B3367" s="2" t="s">
        <v>24</v>
      </c>
      <c r="C3367" s="2">
        <v>-69.91</v>
      </c>
      <c r="D3367" s="2" t="s">
        <v>22</v>
      </c>
      <c r="E3367">
        <v>2017</v>
      </c>
      <c r="F3367" t="str">
        <f t="shared" si="124"/>
        <v>Loss</v>
      </c>
      <c r="H3367" t="str">
        <f t="shared" si="126"/>
        <v/>
      </c>
      <c r="I3367" t="str">
        <f t="shared" si="125"/>
        <v/>
      </c>
      <c r="J3367" t="str">
        <f t="shared" si="125"/>
        <v/>
      </c>
      <c r="K3367" t="str">
        <f t="shared" si="125"/>
        <v/>
      </c>
    </row>
    <row r="3368" spans="1:11" x14ac:dyDescent="0.2">
      <c r="A3368" s="2">
        <v>41</v>
      </c>
      <c r="B3368" s="2" t="s">
        <v>24</v>
      </c>
      <c r="C3368" s="2">
        <v>54.33</v>
      </c>
      <c r="D3368" s="2" t="s">
        <v>29</v>
      </c>
      <c r="E3368">
        <v>2017</v>
      </c>
      <c r="F3368" t="str">
        <f t="shared" si="124"/>
        <v>Profit</v>
      </c>
      <c r="H3368" t="str">
        <f t="shared" si="126"/>
        <v/>
      </c>
      <c r="I3368" t="str">
        <f t="shared" si="125"/>
        <v/>
      </c>
      <c r="J3368" t="str">
        <f t="shared" si="125"/>
        <v/>
      </c>
      <c r="K3368" t="str">
        <f t="shared" si="125"/>
        <v/>
      </c>
    </row>
    <row r="3369" spans="1:11" x14ac:dyDescent="0.2">
      <c r="A3369" s="2">
        <v>3</v>
      </c>
      <c r="B3369" s="2" t="s">
        <v>24</v>
      </c>
      <c r="C3369" s="2">
        <v>-7.61</v>
      </c>
      <c r="D3369" s="2" t="s">
        <v>29</v>
      </c>
      <c r="E3369">
        <v>2017</v>
      </c>
      <c r="F3369" t="str">
        <f t="shared" si="124"/>
        <v>Loss</v>
      </c>
      <c r="H3369" t="str">
        <f t="shared" si="126"/>
        <v/>
      </c>
      <c r="I3369" t="str">
        <f t="shared" si="125"/>
        <v/>
      </c>
      <c r="J3369" t="str">
        <f t="shared" si="125"/>
        <v/>
      </c>
      <c r="K3369" t="str">
        <f t="shared" si="125"/>
        <v/>
      </c>
    </row>
    <row r="3370" spans="1:11" x14ac:dyDescent="0.2">
      <c r="A3370" s="2">
        <v>11</v>
      </c>
      <c r="B3370" s="2" t="s">
        <v>24</v>
      </c>
      <c r="C3370" s="2">
        <v>-12.28</v>
      </c>
      <c r="D3370" s="2" t="s">
        <v>66</v>
      </c>
      <c r="E3370">
        <v>2017</v>
      </c>
      <c r="F3370" t="str">
        <f t="shared" si="124"/>
        <v>Loss</v>
      </c>
      <c r="H3370" t="str">
        <f t="shared" si="126"/>
        <v/>
      </c>
      <c r="I3370" t="str">
        <f t="shared" si="125"/>
        <v/>
      </c>
      <c r="J3370" t="str">
        <f t="shared" si="125"/>
        <v/>
      </c>
      <c r="K3370" t="str">
        <f t="shared" si="125"/>
        <v/>
      </c>
    </row>
    <row r="3371" spans="1:11" x14ac:dyDescent="0.2">
      <c r="A3371" s="2">
        <v>8</v>
      </c>
      <c r="B3371" s="2" t="s">
        <v>24</v>
      </c>
      <c r="C3371" s="2">
        <v>-25.08</v>
      </c>
      <c r="D3371" s="2" t="s">
        <v>66</v>
      </c>
      <c r="E3371">
        <v>2017</v>
      </c>
      <c r="F3371" t="str">
        <f t="shared" si="124"/>
        <v>Loss</v>
      </c>
      <c r="H3371" t="str">
        <f t="shared" si="126"/>
        <v/>
      </c>
      <c r="I3371" t="str">
        <f t="shared" si="125"/>
        <v/>
      </c>
      <c r="J3371" t="str">
        <f t="shared" si="125"/>
        <v/>
      </c>
      <c r="K3371" t="str">
        <f t="shared" si="125"/>
        <v/>
      </c>
    </row>
    <row r="3372" spans="1:11" x14ac:dyDescent="0.2">
      <c r="A3372" s="2">
        <v>50</v>
      </c>
      <c r="B3372" s="2" t="s">
        <v>24</v>
      </c>
      <c r="C3372" s="2">
        <v>-51.11</v>
      </c>
      <c r="D3372" s="2" t="s">
        <v>38</v>
      </c>
      <c r="E3372">
        <v>2017</v>
      </c>
      <c r="F3372" t="str">
        <f t="shared" si="124"/>
        <v>Loss</v>
      </c>
      <c r="H3372" t="str">
        <f t="shared" si="126"/>
        <v/>
      </c>
      <c r="I3372" t="str">
        <f t="shared" si="125"/>
        <v/>
      </c>
      <c r="J3372" t="str">
        <f t="shared" si="125"/>
        <v/>
      </c>
      <c r="K3372" t="str">
        <f t="shared" si="125"/>
        <v/>
      </c>
    </row>
    <row r="3373" spans="1:11" x14ac:dyDescent="0.2">
      <c r="A3373" s="2">
        <v>36</v>
      </c>
      <c r="B3373" s="2" t="s">
        <v>45</v>
      </c>
      <c r="C3373" s="2">
        <v>2830.55</v>
      </c>
      <c r="D3373" s="2" t="s">
        <v>66</v>
      </c>
      <c r="E3373">
        <v>2017</v>
      </c>
      <c r="F3373" t="str">
        <f t="shared" si="124"/>
        <v>Profit</v>
      </c>
      <c r="H3373" t="str">
        <f t="shared" si="126"/>
        <v/>
      </c>
      <c r="I3373" t="str">
        <f t="shared" si="125"/>
        <v/>
      </c>
      <c r="J3373" t="str">
        <f t="shared" si="125"/>
        <v/>
      </c>
      <c r="K3373" t="str">
        <f t="shared" si="125"/>
        <v/>
      </c>
    </row>
    <row r="3374" spans="1:11" x14ac:dyDescent="0.2">
      <c r="A3374" s="2">
        <v>5</v>
      </c>
      <c r="B3374" s="2" t="s">
        <v>24</v>
      </c>
      <c r="C3374" s="2">
        <v>7.53</v>
      </c>
      <c r="D3374" s="2" t="s">
        <v>66</v>
      </c>
      <c r="E3374">
        <v>2017</v>
      </c>
      <c r="F3374" t="str">
        <f t="shared" si="124"/>
        <v>Profit</v>
      </c>
      <c r="H3374" t="str">
        <f t="shared" si="126"/>
        <v/>
      </c>
      <c r="I3374" t="str">
        <f t="shared" si="125"/>
        <v/>
      </c>
      <c r="J3374" t="str">
        <f t="shared" si="125"/>
        <v/>
      </c>
      <c r="K3374" t="str">
        <f t="shared" si="125"/>
        <v/>
      </c>
    </row>
    <row r="3375" spans="1:11" x14ac:dyDescent="0.2">
      <c r="A3375" s="2">
        <v>32</v>
      </c>
      <c r="B3375" s="2" t="s">
        <v>24</v>
      </c>
      <c r="C3375" s="2">
        <v>712.55</v>
      </c>
      <c r="D3375" s="2" t="s">
        <v>66</v>
      </c>
      <c r="E3375">
        <v>2017</v>
      </c>
      <c r="F3375" t="str">
        <f t="shared" si="124"/>
        <v>Profit</v>
      </c>
      <c r="H3375" t="str">
        <f t="shared" si="126"/>
        <v/>
      </c>
      <c r="I3375" t="str">
        <f t="shared" si="125"/>
        <v/>
      </c>
      <c r="J3375" t="str">
        <f t="shared" si="125"/>
        <v/>
      </c>
      <c r="K3375" t="str">
        <f t="shared" si="125"/>
        <v/>
      </c>
    </row>
    <row r="3376" spans="1:11" x14ac:dyDescent="0.2">
      <c r="A3376" s="2">
        <v>43</v>
      </c>
      <c r="B3376" s="2" t="s">
        <v>24</v>
      </c>
      <c r="C3376" s="2">
        <v>-59.05</v>
      </c>
      <c r="D3376" s="2" t="s">
        <v>29</v>
      </c>
      <c r="E3376">
        <v>2017</v>
      </c>
      <c r="F3376" t="str">
        <f t="shared" si="124"/>
        <v>Loss</v>
      </c>
      <c r="H3376" t="str">
        <f t="shared" si="126"/>
        <v/>
      </c>
      <c r="I3376" t="str">
        <f t="shared" si="126"/>
        <v/>
      </c>
      <c r="J3376" t="str">
        <f t="shared" si="126"/>
        <v/>
      </c>
      <c r="K3376" t="str">
        <f t="shared" si="126"/>
        <v/>
      </c>
    </row>
    <row r="3377" spans="1:11" x14ac:dyDescent="0.2">
      <c r="A3377" s="2">
        <v>27</v>
      </c>
      <c r="B3377" s="2" t="s">
        <v>45</v>
      </c>
      <c r="C3377" s="2">
        <v>1154.28</v>
      </c>
      <c r="D3377" s="2" t="s">
        <v>29</v>
      </c>
      <c r="E3377">
        <v>2017</v>
      </c>
      <c r="F3377" t="str">
        <f t="shared" si="124"/>
        <v>Profit</v>
      </c>
      <c r="H3377" t="str">
        <f t="shared" si="126"/>
        <v/>
      </c>
      <c r="I3377" t="str">
        <f t="shared" si="126"/>
        <v/>
      </c>
      <c r="J3377" t="str">
        <f t="shared" si="126"/>
        <v/>
      </c>
      <c r="K3377" t="str">
        <f t="shared" si="126"/>
        <v/>
      </c>
    </row>
    <row r="3378" spans="1:11" x14ac:dyDescent="0.2">
      <c r="A3378" s="2">
        <v>32</v>
      </c>
      <c r="B3378" s="2" t="s">
        <v>24</v>
      </c>
      <c r="C3378" s="2">
        <v>13.85</v>
      </c>
      <c r="D3378" s="2" t="s">
        <v>29</v>
      </c>
      <c r="E3378">
        <v>2017</v>
      </c>
      <c r="F3378" t="str">
        <f t="shared" si="124"/>
        <v>Profit</v>
      </c>
      <c r="H3378" t="str">
        <f t="shared" si="126"/>
        <v/>
      </c>
      <c r="I3378" t="str">
        <f t="shared" si="126"/>
        <v/>
      </c>
      <c r="J3378" t="str">
        <f t="shared" si="126"/>
        <v/>
      </c>
      <c r="K3378" t="str">
        <f t="shared" si="126"/>
        <v/>
      </c>
    </row>
    <row r="3379" spans="1:11" x14ac:dyDescent="0.2">
      <c r="A3379" s="2">
        <v>12</v>
      </c>
      <c r="B3379" s="2" t="s">
        <v>24</v>
      </c>
      <c r="C3379" s="2">
        <v>-18.59</v>
      </c>
      <c r="D3379" s="2" t="s">
        <v>29</v>
      </c>
      <c r="E3379">
        <v>2017</v>
      </c>
      <c r="F3379" t="str">
        <f t="shared" si="124"/>
        <v>Loss</v>
      </c>
      <c r="H3379" t="str">
        <f t="shared" si="126"/>
        <v/>
      </c>
      <c r="I3379" t="str">
        <f t="shared" si="126"/>
        <v/>
      </c>
      <c r="J3379" t="str">
        <f t="shared" si="126"/>
        <v/>
      </c>
      <c r="K3379" t="str">
        <f t="shared" si="126"/>
        <v/>
      </c>
    </row>
    <row r="3380" spans="1:11" x14ac:dyDescent="0.2">
      <c r="A3380" s="2">
        <v>37</v>
      </c>
      <c r="B3380" s="2" t="s">
        <v>24</v>
      </c>
      <c r="C3380" s="2">
        <v>-168.33</v>
      </c>
      <c r="D3380" s="2" t="s">
        <v>29</v>
      </c>
      <c r="E3380">
        <v>2017</v>
      </c>
      <c r="F3380" t="str">
        <f t="shared" si="124"/>
        <v>Loss</v>
      </c>
      <c r="H3380" t="str">
        <f t="shared" si="126"/>
        <v/>
      </c>
      <c r="I3380" t="str">
        <f t="shared" si="126"/>
        <v/>
      </c>
      <c r="J3380" t="str">
        <f t="shared" si="126"/>
        <v/>
      </c>
      <c r="K3380" t="str">
        <f t="shared" si="126"/>
        <v/>
      </c>
    </row>
    <row r="3381" spans="1:11" x14ac:dyDescent="0.2">
      <c r="A3381" s="2">
        <v>46</v>
      </c>
      <c r="B3381" s="2" t="s">
        <v>24</v>
      </c>
      <c r="C3381" s="2">
        <v>-148.71</v>
      </c>
      <c r="D3381" s="2" t="s">
        <v>29</v>
      </c>
      <c r="E3381">
        <v>2017</v>
      </c>
      <c r="F3381" t="str">
        <f t="shared" si="124"/>
        <v>Loss</v>
      </c>
      <c r="H3381" t="str">
        <f t="shared" si="126"/>
        <v/>
      </c>
      <c r="I3381" t="str">
        <f t="shared" si="126"/>
        <v/>
      </c>
      <c r="J3381" t="str">
        <f t="shared" si="126"/>
        <v/>
      </c>
      <c r="K3381" t="str">
        <f t="shared" si="126"/>
        <v/>
      </c>
    </row>
    <row r="3382" spans="1:11" x14ac:dyDescent="0.2">
      <c r="A3382" s="2">
        <v>42</v>
      </c>
      <c r="B3382" s="2" t="s">
        <v>24</v>
      </c>
      <c r="C3382" s="2">
        <v>328.48</v>
      </c>
      <c r="D3382" s="2" t="s">
        <v>22</v>
      </c>
      <c r="E3382">
        <v>2017</v>
      </c>
      <c r="F3382" t="str">
        <f t="shared" si="124"/>
        <v>Profit</v>
      </c>
      <c r="H3382" t="str">
        <f t="shared" si="126"/>
        <v/>
      </c>
      <c r="I3382" t="str">
        <f t="shared" si="126"/>
        <v/>
      </c>
      <c r="J3382" t="str">
        <f t="shared" si="126"/>
        <v/>
      </c>
      <c r="K3382" t="str">
        <f t="shared" si="126"/>
        <v/>
      </c>
    </row>
    <row r="3383" spans="1:11" x14ac:dyDescent="0.2">
      <c r="A3383" s="2">
        <v>12</v>
      </c>
      <c r="B3383" s="2" t="s">
        <v>24</v>
      </c>
      <c r="C3383" s="2">
        <v>65.78</v>
      </c>
      <c r="D3383" s="2" t="s">
        <v>29</v>
      </c>
      <c r="E3383">
        <v>2017</v>
      </c>
      <c r="F3383" t="str">
        <f t="shared" si="124"/>
        <v>Profit</v>
      </c>
      <c r="H3383" t="str">
        <f t="shared" si="126"/>
        <v/>
      </c>
      <c r="I3383" t="str">
        <f t="shared" si="125"/>
        <v/>
      </c>
      <c r="J3383" t="str">
        <f t="shared" si="125"/>
        <v/>
      </c>
      <c r="K3383" t="str">
        <f t="shared" si="125"/>
        <v/>
      </c>
    </row>
    <row r="3384" spans="1:11" x14ac:dyDescent="0.2">
      <c r="A3384" s="2">
        <v>47</v>
      </c>
      <c r="B3384" s="2" t="s">
        <v>45</v>
      </c>
      <c r="C3384" s="2">
        <v>-498.37</v>
      </c>
      <c r="D3384" s="2" t="s">
        <v>29</v>
      </c>
      <c r="E3384">
        <v>2017</v>
      </c>
      <c r="F3384" t="str">
        <f t="shared" si="124"/>
        <v>Loss</v>
      </c>
      <c r="H3384" t="str">
        <f t="shared" si="126"/>
        <v/>
      </c>
      <c r="I3384" t="str">
        <f t="shared" si="125"/>
        <v/>
      </c>
      <c r="J3384" t="str">
        <f t="shared" si="125"/>
        <v/>
      </c>
      <c r="K3384" t="str">
        <f t="shared" si="125"/>
        <v/>
      </c>
    </row>
    <row r="3385" spans="1:11" x14ac:dyDescent="0.2">
      <c r="A3385" s="2">
        <v>3</v>
      </c>
      <c r="B3385" s="2" t="s">
        <v>24</v>
      </c>
      <c r="C3385" s="2">
        <v>-18.29</v>
      </c>
      <c r="D3385" s="2" t="s">
        <v>29</v>
      </c>
      <c r="E3385">
        <v>2017</v>
      </c>
      <c r="F3385" t="str">
        <f t="shared" si="124"/>
        <v>Loss</v>
      </c>
      <c r="H3385" t="str">
        <f t="shared" si="126"/>
        <v/>
      </c>
      <c r="I3385" t="str">
        <f t="shared" si="125"/>
        <v/>
      </c>
      <c r="J3385" t="str">
        <f t="shared" si="125"/>
        <v/>
      </c>
      <c r="K3385" t="str">
        <f t="shared" si="125"/>
        <v/>
      </c>
    </row>
    <row r="3386" spans="1:11" x14ac:dyDescent="0.2">
      <c r="A3386" s="2">
        <v>34</v>
      </c>
      <c r="B3386" s="2" t="s">
        <v>24</v>
      </c>
      <c r="C3386" s="2">
        <v>193.62</v>
      </c>
      <c r="D3386" s="2" t="s">
        <v>29</v>
      </c>
      <c r="E3386">
        <v>2017</v>
      </c>
      <c r="F3386" t="str">
        <f t="shared" si="124"/>
        <v>Profit</v>
      </c>
      <c r="H3386" t="str">
        <f t="shared" si="126"/>
        <v/>
      </c>
      <c r="I3386" t="str">
        <f t="shared" si="125"/>
        <v/>
      </c>
      <c r="J3386" t="str">
        <f t="shared" si="125"/>
        <v/>
      </c>
      <c r="K3386" t="str">
        <f t="shared" si="125"/>
        <v/>
      </c>
    </row>
    <row r="3387" spans="1:11" x14ac:dyDescent="0.2">
      <c r="A3387" s="2">
        <v>31</v>
      </c>
      <c r="B3387" s="2" t="s">
        <v>24</v>
      </c>
      <c r="C3387" s="2">
        <v>-358.04</v>
      </c>
      <c r="D3387" s="2" t="s">
        <v>29</v>
      </c>
      <c r="E3387">
        <v>2017</v>
      </c>
      <c r="F3387" t="str">
        <f t="shared" si="124"/>
        <v>Loss</v>
      </c>
      <c r="H3387" t="str">
        <f t="shared" si="126"/>
        <v/>
      </c>
      <c r="I3387" t="str">
        <f t="shared" si="125"/>
        <v/>
      </c>
      <c r="J3387" t="str">
        <f t="shared" si="125"/>
        <v/>
      </c>
      <c r="K3387" t="str">
        <f t="shared" si="125"/>
        <v/>
      </c>
    </row>
    <row r="3388" spans="1:11" x14ac:dyDescent="0.2">
      <c r="A3388" s="2">
        <v>26</v>
      </c>
      <c r="B3388" s="2" t="s">
        <v>45</v>
      </c>
      <c r="C3388" s="2">
        <v>1025.0999999999999</v>
      </c>
      <c r="D3388" s="2" t="s">
        <v>38</v>
      </c>
      <c r="E3388">
        <v>2017</v>
      </c>
      <c r="F3388" t="str">
        <f t="shared" si="124"/>
        <v>Profit</v>
      </c>
      <c r="H3388" t="str">
        <f t="shared" si="126"/>
        <v/>
      </c>
      <c r="I3388" t="str">
        <f t="shared" si="125"/>
        <v/>
      </c>
      <c r="J3388" t="str">
        <f t="shared" si="125"/>
        <v/>
      </c>
      <c r="K3388" t="str">
        <f t="shared" si="125"/>
        <v/>
      </c>
    </row>
    <row r="3389" spans="1:11" x14ac:dyDescent="0.2">
      <c r="A3389" s="2">
        <v>3</v>
      </c>
      <c r="B3389" s="2" t="s">
        <v>31</v>
      </c>
      <c r="C3389" s="2">
        <v>-535.92999999999995</v>
      </c>
      <c r="D3389" s="2" t="s">
        <v>22</v>
      </c>
      <c r="E3389">
        <v>2017</v>
      </c>
      <c r="F3389" t="str">
        <f t="shared" si="124"/>
        <v>Loss</v>
      </c>
      <c r="H3389" t="str">
        <f t="shared" si="126"/>
        <v>Loss</v>
      </c>
      <c r="I3389" t="str">
        <f t="shared" si="125"/>
        <v/>
      </c>
      <c r="J3389" t="str">
        <f t="shared" si="125"/>
        <v/>
      </c>
      <c r="K3389" t="str">
        <f t="shared" si="125"/>
        <v/>
      </c>
    </row>
    <row r="3390" spans="1:11" x14ac:dyDescent="0.2">
      <c r="A3390" s="2">
        <v>36</v>
      </c>
      <c r="B3390" s="2" t="s">
        <v>45</v>
      </c>
      <c r="C3390" s="2">
        <v>394.8</v>
      </c>
      <c r="D3390" s="2" t="s">
        <v>29</v>
      </c>
      <c r="E3390">
        <v>2017</v>
      </c>
      <c r="F3390" t="str">
        <f t="shared" si="124"/>
        <v>Profit</v>
      </c>
      <c r="H3390" t="str">
        <f t="shared" si="126"/>
        <v/>
      </c>
      <c r="I3390" t="str">
        <f t="shared" si="125"/>
        <v/>
      </c>
      <c r="J3390" t="str">
        <f t="shared" si="125"/>
        <v/>
      </c>
      <c r="K3390" t="str">
        <f t="shared" si="125"/>
        <v/>
      </c>
    </row>
    <row r="3391" spans="1:11" x14ac:dyDescent="0.2">
      <c r="A3391" s="2">
        <v>4</v>
      </c>
      <c r="B3391" s="2" t="s">
        <v>24</v>
      </c>
      <c r="C3391" s="2">
        <v>-0.13</v>
      </c>
      <c r="D3391" s="2" t="s">
        <v>29</v>
      </c>
      <c r="E3391">
        <v>2017</v>
      </c>
      <c r="F3391" t="str">
        <f t="shared" si="124"/>
        <v>Loss</v>
      </c>
      <c r="H3391" t="str">
        <f t="shared" si="126"/>
        <v/>
      </c>
      <c r="I3391" t="str">
        <f t="shared" si="125"/>
        <v/>
      </c>
      <c r="J3391" t="str">
        <f t="shared" si="125"/>
        <v/>
      </c>
      <c r="K3391" t="str">
        <f t="shared" si="125"/>
        <v/>
      </c>
    </row>
    <row r="3392" spans="1:11" x14ac:dyDescent="0.2">
      <c r="A3392" s="2">
        <v>36</v>
      </c>
      <c r="B3392" s="2" t="s">
        <v>31</v>
      </c>
      <c r="C3392" s="2">
        <v>7439.88</v>
      </c>
      <c r="D3392" s="2" t="s">
        <v>29</v>
      </c>
      <c r="E3392">
        <v>2017</v>
      </c>
      <c r="F3392" t="str">
        <f t="shared" si="124"/>
        <v>Profit</v>
      </c>
      <c r="H3392" t="str">
        <f t="shared" si="126"/>
        <v/>
      </c>
      <c r="I3392" t="str">
        <f t="shared" si="125"/>
        <v/>
      </c>
      <c r="J3392" t="str">
        <f t="shared" si="125"/>
        <v/>
      </c>
      <c r="K3392" t="str">
        <f t="shared" si="125"/>
        <v/>
      </c>
    </row>
    <row r="3393" spans="1:11" x14ac:dyDescent="0.2">
      <c r="A3393" s="2">
        <v>20</v>
      </c>
      <c r="B3393" s="2" t="s">
        <v>24</v>
      </c>
      <c r="C3393" s="2">
        <v>73.010000000000005</v>
      </c>
      <c r="D3393" s="2" t="s">
        <v>29</v>
      </c>
      <c r="E3393">
        <v>2017</v>
      </c>
      <c r="F3393" t="str">
        <f t="shared" si="124"/>
        <v>Profit</v>
      </c>
      <c r="H3393" t="str">
        <f t="shared" si="126"/>
        <v/>
      </c>
      <c r="I3393" t="str">
        <f t="shared" si="125"/>
        <v/>
      </c>
      <c r="J3393" t="str">
        <f t="shared" si="125"/>
        <v/>
      </c>
      <c r="K3393" t="str">
        <f t="shared" si="125"/>
        <v/>
      </c>
    </row>
    <row r="3394" spans="1:11" x14ac:dyDescent="0.2">
      <c r="A3394" s="2">
        <v>43</v>
      </c>
      <c r="B3394" s="2" t="s">
        <v>24</v>
      </c>
      <c r="C3394" s="2">
        <v>1019.17</v>
      </c>
      <c r="D3394" s="2" t="s">
        <v>29</v>
      </c>
      <c r="E3394">
        <v>2017</v>
      </c>
      <c r="F3394" t="str">
        <f t="shared" si="124"/>
        <v>Profit</v>
      </c>
      <c r="H3394" t="str">
        <f t="shared" si="126"/>
        <v/>
      </c>
      <c r="I3394" t="str">
        <f t="shared" si="125"/>
        <v/>
      </c>
      <c r="J3394" t="str">
        <f t="shared" si="125"/>
        <v/>
      </c>
      <c r="K3394" t="str">
        <f t="shared" si="125"/>
        <v/>
      </c>
    </row>
    <row r="3395" spans="1:11" x14ac:dyDescent="0.2">
      <c r="A3395" s="2">
        <v>17</v>
      </c>
      <c r="B3395" s="2" t="s">
        <v>24</v>
      </c>
      <c r="C3395" s="2">
        <v>10.15</v>
      </c>
      <c r="D3395" s="2" t="s">
        <v>29</v>
      </c>
      <c r="E3395">
        <v>2017</v>
      </c>
      <c r="F3395" t="str">
        <f t="shared" ref="F3395:F3458" si="127">IF(C3395&lt;0,"Loss","Profit")</f>
        <v>Profit</v>
      </c>
      <c r="H3395" t="str">
        <f t="shared" si="126"/>
        <v/>
      </c>
      <c r="I3395" t="str">
        <f t="shared" si="125"/>
        <v/>
      </c>
      <c r="J3395" t="str">
        <f t="shared" si="125"/>
        <v/>
      </c>
      <c r="K3395" t="str">
        <f t="shared" si="125"/>
        <v/>
      </c>
    </row>
    <row r="3396" spans="1:11" x14ac:dyDescent="0.2">
      <c r="A3396" s="2">
        <v>33</v>
      </c>
      <c r="B3396" s="2" t="s">
        <v>24</v>
      </c>
      <c r="C3396" s="2">
        <v>-101.6</v>
      </c>
      <c r="D3396" s="2" t="s">
        <v>29</v>
      </c>
      <c r="E3396">
        <v>2017</v>
      </c>
      <c r="F3396" t="str">
        <f t="shared" si="127"/>
        <v>Loss</v>
      </c>
      <c r="H3396" t="str">
        <f t="shared" si="126"/>
        <v/>
      </c>
      <c r="I3396" t="str">
        <f t="shared" si="125"/>
        <v/>
      </c>
      <c r="J3396" t="str">
        <f t="shared" si="125"/>
        <v/>
      </c>
      <c r="K3396" t="str">
        <f t="shared" si="125"/>
        <v/>
      </c>
    </row>
    <row r="3397" spans="1:11" x14ac:dyDescent="0.2">
      <c r="A3397" s="2">
        <v>49</v>
      </c>
      <c r="B3397" s="2" t="s">
        <v>24</v>
      </c>
      <c r="C3397" s="2">
        <v>595.44000000000005</v>
      </c>
      <c r="D3397" s="2" t="s">
        <v>38</v>
      </c>
      <c r="E3397">
        <v>2017</v>
      </c>
      <c r="F3397" t="str">
        <f t="shared" si="127"/>
        <v>Profit</v>
      </c>
      <c r="H3397" t="str">
        <f t="shared" si="126"/>
        <v/>
      </c>
      <c r="I3397" t="str">
        <f t="shared" si="125"/>
        <v/>
      </c>
      <c r="J3397" t="str">
        <f t="shared" si="125"/>
        <v/>
      </c>
      <c r="K3397" t="str">
        <f t="shared" si="125"/>
        <v/>
      </c>
    </row>
    <row r="3398" spans="1:11" x14ac:dyDescent="0.2">
      <c r="A3398" s="2">
        <v>27</v>
      </c>
      <c r="B3398" s="2" t="s">
        <v>24</v>
      </c>
      <c r="C3398" s="2">
        <v>35.25</v>
      </c>
      <c r="D3398" s="2" t="s">
        <v>38</v>
      </c>
      <c r="E3398">
        <v>2017</v>
      </c>
      <c r="F3398" t="str">
        <f t="shared" si="127"/>
        <v>Profit</v>
      </c>
      <c r="H3398" t="str">
        <f t="shared" si="126"/>
        <v/>
      </c>
      <c r="I3398" t="str">
        <f t="shared" si="125"/>
        <v/>
      </c>
      <c r="J3398" t="str">
        <f t="shared" si="125"/>
        <v/>
      </c>
      <c r="K3398" t="str">
        <f t="shared" si="125"/>
        <v/>
      </c>
    </row>
    <row r="3399" spans="1:11" x14ac:dyDescent="0.2">
      <c r="A3399" s="2">
        <v>5</v>
      </c>
      <c r="B3399" s="2" t="s">
        <v>45</v>
      </c>
      <c r="C3399" s="2">
        <v>-25.93</v>
      </c>
      <c r="D3399" s="2" t="s">
        <v>38</v>
      </c>
      <c r="E3399">
        <v>2017</v>
      </c>
      <c r="F3399" t="str">
        <f t="shared" si="127"/>
        <v>Loss</v>
      </c>
      <c r="H3399" t="str">
        <f t="shared" si="126"/>
        <v/>
      </c>
      <c r="I3399" t="str">
        <f t="shared" si="126"/>
        <v/>
      </c>
      <c r="J3399" t="str">
        <f t="shared" si="126"/>
        <v/>
      </c>
      <c r="K3399" t="str">
        <f t="shared" si="126"/>
        <v/>
      </c>
    </row>
    <row r="3400" spans="1:11" x14ac:dyDescent="0.2">
      <c r="A3400" s="2">
        <v>18</v>
      </c>
      <c r="B3400" s="2" t="s">
        <v>24</v>
      </c>
      <c r="C3400" s="2">
        <v>4.55</v>
      </c>
      <c r="D3400" s="2" t="s">
        <v>38</v>
      </c>
      <c r="E3400">
        <v>2017</v>
      </c>
      <c r="F3400" t="str">
        <f t="shared" si="127"/>
        <v>Profit</v>
      </c>
      <c r="H3400" t="str">
        <f t="shared" si="126"/>
        <v/>
      </c>
      <c r="I3400" t="str">
        <f t="shared" si="126"/>
        <v/>
      </c>
      <c r="J3400" t="str">
        <f t="shared" si="126"/>
        <v/>
      </c>
      <c r="K3400" t="str">
        <f t="shared" si="126"/>
        <v/>
      </c>
    </row>
    <row r="3401" spans="1:11" x14ac:dyDescent="0.2">
      <c r="A3401" s="2">
        <v>22</v>
      </c>
      <c r="B3401" s="2" t="s">
        <v>24</v>
      </c>
      <c r="C3401" s="2">
        <v>-19.559999999999999</v>
      </c>
      <c r="D3401" s="2" t="s">
        <v>38</v>
      </c>
      <c r="E3401">
        <v>2017</v>
      </c>
      <c r="F3401" t="str">
        <f t="shared" si="127"/>
        <v>Loss</v>
      </c>
      <c r="H3401" t="str">
        <f t="shared" si="126"/>
        <v/>
      </c>
      <c r="I3401" t="str">
        <f t="shared" si="126"/>
        <v/>
      </c>
      <c r="J3401" t="str">
        <f t="shared" si="126"/>
        <v/>
      </c>
      <c r="K3401" t="str">
        <f t="shared" si="126"/>
        <v/>
      </c>
    </row>
    <row r="3402" spans="1:11" x14ac:dyDescent="0.2">
      <c r="A3402" s="2">
        <v>2</v>
      </c>
      <c r="B3402" s="2" t="s">
        <v>24</v>
      </c>
      <c r="C3402" s="2">
        <v>-56.48</v>
      </c>
      <c r="D3402" s="2" t="s">
        <v>38</v>
      </c>
      <c r="E3402">
        <v>2017</v>
      </c>
      <c r="F3402" t="str">
        <f t="shared" si="127"/>
        <v>Loss</v>
      </c>
      <c r="H3402" t="str">
        <f t="shared" si="126"/>
        <v/>
      </c>
      <c r="I3402" t="str">
        <f t="shared" si="126"/>
        <v/>
      </c>
      <c r="J3402" t="str">
        <f t="shared" si="126"/>
        <v/>
      </c>
      <c r="K3402" t="str">
        <f t="shared" si="126"/>
        <v/>
      </c>
    </row>
    <row r="3403" spans="1:11" x14ac:dyDescent="0.2">
      <c r="A3403" s="2">
        <v>24</v>
      </c>
      <c r="B3403" s="2" t="s">
        <v>31</v>
      </c>
      <c r="C3403" s="2">
        <v>568.30999999999995</v>
      </c>
      <c r="D3403" s="2" t="s">
        <v>38</v>
      </c>
      <c r="E3403">
        <v>2017</v>
      </c>
      <c r="F3403" t="str">
        <f t="shared" si="127"/>
        <v>Profit</v>
      </c>
      <c r="H3403" t="str">
        <f t="shared" si="126"/>
        <v/>
      </c>
      <c r="I3403" t="str">
        <f t="shared" si="126"/>
        <v/>
      </c>
      <c r="J3403" t="str">
        <f t="shared" si="126"/>
        <v/>
      </c>
      <c r="K3403" t="str">
        <f t="shared" si="126"/>
        <v/>
      </c>
    </row>
    <row r="3404" spans="1:11" x14ac:dyDescent="0.2">
      <c r="A3404" s="2">
        <v>28</v>
      </c>
      <c r="B3404" s="2" t="s">
        <v>24</v>
      </c>
      <c r="C3404" s="2">
        <v>119.03</v>
      </c>
      <c r="D3404" s="2" t="s">
        <v>38</v>
      </c>
      <c r="E3404">
        <v>2017</v>
      </c>
      <c r="F3404" t="str">
        <f t="shared" si="127"/>
        <v>Profit</v>
      </c>
      <c r="H3404" t="str">
        <f t="shared" si="126"/>
        <v/>
      </c>
      <c r="I3404" t="str">
        <f t="shared" si="126"/>
        <v/>
      </c>
      <c r="J3404" t="str">
        <f t="shared" si="126"/>
        <v/>
      </c>
      <c r="K3404" t="str">
        <f t="shared" si="126"/>
        <v/>
      </c>
    </row>
    <row r="3405" spans="1:11" x14ac:dyDescent="0.2">
      <c r="A3405" s="2">
        <v>50</v>
      </c>
      <c r="B3405" s="2" t="s">
        <v>24</v>
      </c>
      <c r="C3405" s="2">
        <v>-160.88999999999999</v>
      </c>
      <c r="D3405" s="2" t="s">
        <v>29</v>
      </c>
      <c r="E3405">
        <v>2017</v>
      </c>
      <c r="F3405" t="str">
        <f t="shared" si="127"/>
        <v>Loss</v>
      </c>
      <c r="H3405" t="str">
        <f t="shared" si="126"/>
        <v/>
      </c>
      <c r="I3405" t="str">
        <f t="shared" si="126"/>
        <v/>
      </c>
      <c r="J3405" t="str">
        <f t="shared" si="126"/>
        <v/>
      </c>
      <c r="K3405" t="str">
        <f t="shared" si="126"/>
        <v/>
      </c>
    </row>
    <row r="3406" spans="1:11" x14ac:dyDescent="0.2">
      <c r="A3406" s="2">
        <v>43</v>
      </c>
      <c r="B3406" s="2" t="s">
        <v>31</v>
      </c>
      <c r="C3406" s="2">
        <v>887.08</v>
      </c>
      <c r="D3406" s="2" t="s">
        <v>29</v>
      </c>
      <c r="E3406">
        <v>2017</v>
      </c>
      <c r="F3406" t="str">
        <f t="shared" si="127"/>
        <v>Profit</v>
      </c>
      <c r="H3406" t="str">
        <f t="shared" si="126"/>
        <v/>
      </c>
      <c r="I3406" t="str">
        <f t="shared" si="125"/>
        <v/>
      </c>
      <c r="J3406" t="str">
        <f t="shared" si="125"/>
        <v/>
      </c>
      <c r="K3406" t="str">
        <f t="shared" si="125"/>
        <v/>
      </c>
    </row>
    <row r="3407" spans="1:11" x14ac:dyDescent="0.2">
      <c r="A3407" s="2">
        <v>11</v>
      </c>
      <c r="B3407" s="2" t="s">
        <v>24</v>
      </c>
      <c r="C3407" s="2">
        <v>34.01</v>
      </c>
      <c r="D3407" s="2" t="s">
        <v>22</v>
      </c>
      <c r="E3407">
        <v>2017</v>
      </c>
      <c r="F3407" t="str">
        <f t="shared" si="127"/>
        <v>Profit</v>
      </c>
      <c r="H3407" t="str">
        <f t="shared" si="126"/>
        <v/>
      </c>
      <c r="I3407" t="str">
        <f t="shared" si="125"/>
        <v/>
      </c>
      <c r="J3407" t="str">
        <f t="shared" si="125"/>
        <v/>
      </c>
      <c r="K3407" t="str">
        <f t="shared" si="125"/>
        <v/>
      </c>
    </row>
    <row r="3408" spans="1:11" x14ac:dyDescent="0.2">
      <c r="A3408" s="2">
        <v>36</v>
      </c>
      <c r="B3408" s="2" t="s">
        <v>24</v>
      </c>
      <c r="C3408" s="2">
        <v>812.69</v>
      </c>
      <c r="D3408" s="2" t="s">
        <v>22</v>
      </c>
      <c r="E3408">
        <v>2017</v>
      </c>
      <c r="F3408" t="str">
        <f t="shared" si="127"/>
        <v>Profit</v>
      </c>
      <c r="H3408" t="str">
        <f t="shared" si="126"/>
        <v/>
      </c>
      <c r="I3408" t="str">
        <f t="shared" si="125"/>
        <v/>
      </c>
      <c r="J3408" t="str">
        <f t="shared" si="125"/>
        <v/>
      </c>
      <c r="K3408" t="str">
        <f t="shared" si="125"/>
        <v/>
      </c>
    </row>
    <row r="3409" spans="1:11" x14ac:dyDescent="0.2">
      <c r="A3409" s="2">
        <v>31</v>
      </c>
      <c r="B3409" s="2" t="s">
        <v>24</v>
      </c>
      <c r="C3409" s="2">
        <v>42.54</v>
      </c>
      <c r="D3409" s="2" t="s">
        <v>29</v>
      </c>
      <c r="E3409">
        <v>2017</v>
      </c>
      <c r="F3409" t="str">
        <f t="shared" si="127"/>
        <v>Profit</v>
      </c>
      <c r="H3409" t="str">
        <f t="shared" si="126"/>
        <v/>
      </c>
      <c r="I3409" t="str">
        <f t="shared" si="126"/>
        <v/>
      </c>
      <c r="J3409" t="str">
        <f t="shared" si="126"/>
        <v/>
      </c>
      <c r="K3409" t="str">
        <f t="shared" si="126"/>
        <v/>
      </c>
    </row>
    <row r="3410" spans="1:11" x14ac:dyDescent="0.2">
      <c r="A3410" s="2">
        <v>34</v>
      </c>
      <c r="B3410" s="2" t="s">
        <v>45</v>
      </c>
      <c r="C3410" s="2">
        <v>-1053.8</v>
      </c>
      <c r="D3410" s="2" t="s">
        <v>66</v>
      </c>
      <c r="E3410">
        <v>2017</v>
      </c>
      <c r="F3410" t="str">
        <f t="shared" si="127"/>
        <v>Loss</v>
      </c>
      <c r="H3410" t="str">
        <f t="shared" ref="H3410:K3473" si="128">IF($D3410=H$1,IF($B3410="Technology",IF($A3410&lt;11,$F3410,""),""),"")</f>
        <v/>
      </c>
      <c r="I3410" t="str">
        <f t="shared" si="128"/>
        <v/>
      </c>
      <c r="J3410" t="str">
        <f t="shared" si="128"/>
        <v/>
      </c>
      <c r="K3410" t="str">
        <f t="shared" si="128"/>
        <v/>
      </c>
    </row>
    <row r="3411" spans="1:11" x14ac:dyDescent="0.2">
      <c r="A3411" s="2">
        <v>10</v>
      </c>
      <c r="B3411" s="2" t="s">
        <v>31</v>
      </c>
      <c r="C3411" s="2">
        <v>53.43</v>
      </c>
      <c r="D3411" s="2" t="s">
        <v>29</v>
      </c>
      <c r="E3411">
        <v>2017</v>
      </c>
      <c r="F3411" t="str">
        <f t="shared" si="127"/>
        <v>Profit</v>
      </c>
      <c r="H3411" t="str">
        <f t="shared" si="128"/>
        <v/>
      </c>
      <c r="I3411" t="str">
        <f t="shared" si="128"/>
        <v>Profit</v>
      </c>
      <c r="J3411" t="str">
        <f t="shared" si="128"/>
        <v/>
      </c>
      <c r="K3411" t="str">
        <f t="shared" si="128"/>
        <v/>
      </c>
    </row>
    <row r="3412" spans="1:11" x14ac:dyDescent="0.2">
      <c r="A3412" s="2">
        <v>50</v>
      </c>
      <c r="B3412" s="2" t="s">
        <v>24</v>
      </c>
      <c r="C3412" s="2">
        <v>34.11</v>
      </c>
      <c r="D3412" s="2" t="s">
        <v>22</v>
      </c>
      <c r="E3412">
        <v>2017</v>
      </c>
      <c r="F3412" t="str">
        <f t="shared" si="127"/>
        <v>Profit</v>
      </c>
      <c r="H3412" t="str">
        <f t="shared" si="128"/>
        <v/>
      </c>
      <c r="I3412" t="str">
        <f t="shared" si="128"/>
        <v/>
      </c>
      <c r="J3412" t="str">
        <f t="shared" si="128"/>
        <v/>
      </c>
      <c r="K3412" t="str">
        <f t="shared" si="128"/>
        <v/>
      </c>
    </row>
    <row r="3413" spans="1:11" x14ac:dyDescent="0.2">
      <c r="A3413" s="2">
        <v>16</v>
      </c>
      <c r="B3413" s="2" t="s">
        <v>31</v>
      </c>
      <c r="C3413" s="2">
        <v>112.91</v>
      </c>
      <c r="D3413" s="2" t="s">
        <v>38</v>
      </c>
      <c r="E3413">
        <v>2017</v>
      </c>
      <c r="F3413" t="str">
        <f t="shared" si="127"/>
        <v>Profit</v>
      </c>
      <c r="H3413" t="str">
        <f t="shared" si="128"/>
        <v/>
      </c>
      <c r="I3413" t="str">
        <f t="shared" si="128"/>
        <v/>
      </c>
      <c r="J3413" t="str">
        <f t="shared" si="128"/>
        <v/>
      </c>
      <c r="K3413" t="str">
        <f t="shared" si="128"/>
        <v/>
      </c>
    </row>
    <row r="3414" spans="1:11" x14ac:dyDescent="0.2">
      <c r="A3414" s="2">
        <v>24</v>
      </c>
      <c r="B3414" s="2" t="s">
        <v>45</v>
      </c>
      <c r="C3414" s="2">
        <v>-115.45</v>
      </c>
      <c r="D3414" s="2" t="s">
        <v>38</v>
      </c>
      <c r="E3414">
        <v>2017</v>
      </c>
      <c r="F3414" t="str">
        <f t="shared" si="127"/>
        <v>Loss</v>
      </c>
      <c r="H3414" t="str">
        <f t="shared" si="128"/>
        <v/>
      </c>
      <c r="I3414" t="str">
        <f t="shared" si="128"/>
        <v/>
      </c>
      <c r="J3414" t="str">
        <f t="shared" si="128"/>
        <v/>
      </c>
      <c r="K3414" t="str">
        <f t="shared" si="128"/>
        <v/>
      </c>
    </row>
    <row r="3415" spans="1:11" x14ac:dyDescent="0.2">
      <c r="A3415" s="2">
        <v>20</v>
      </c>
      <c r="B3415" s="2" t="s">
        <v>45</v>
      </c>
      <c r="C3415" s="2">
        <v>-525.28</v>
      </c>
      <c r="D3415" s="2" t="s">
        <v>29</v>
      </c>
      <c r="E3415">
        <v>2017</v>
      </c>
      <c r="F3415" t="str">
        <f t="shared" si="127"/>
        <v>Loss</v>
      </c>
      <c r="H3415" t="str">
        <f t="shared" si="128"/>
        <v/>
      </c>
      <c r="I3415" t="str">
        <f t="shared" si="128"/>
        <v/>
      </c>
      <c r="J3415" t="str">
        <f t="shared" si="128"/>
        <v/>
      </c>
      <c r="K3415" t="str">
        <f t="shared" si="128"/>
        <v/>
      </c>
    </row>
    <row r="3416" spans="1:11" x14ac:dyDescent="0.2">
      <c r="A3416" s="2">
        <v>7</v>
      </c>
      <c r="B3416" s="2" t="s">
        <v>31</v>
      </c>
      <c r="C3416" s="2">
        <v>-216.38</v>
      </c>
      <c r="D3416" s="2" t="s">
        <v>29</v>
      </c>
      <c r="E3416">
        <v>2017</v>
      </c>
      <c r="F3416" t="str">
        <f t="shared" si="127"/>
        <v>Loss</v>
      </c>
      <c r="H3416" t="str">
        <f t="shared" si="128"/>
        <v/>
      </c>
      <c r="I3416" t="str">
        <f t="shared" si="128"/>
        <v>Loss</v>
      </c>
      <c r="J3416" t="str">
        <f t="shared" si="128"/>
        <v/>
      </c>
      <c r="K3416" t="str">
        <f t="shared" si="128"/>
        <v/>
      </c>
    </row>
    <row r="3417" spans="1:11" x14ac:dyDescent="0.2">
      <c r="A3417" s="2">
        <v>31</v>
      </c>
      <c r="B3417" s="2" t="s">
        <v>31</v>
      </c>
      <c r="C3417" s="2">
        <v>381.87</v>
      </c>
      <c r="D3417" s="2" t="s">
        <v>29</v>
      </c>
      <c r="E3417">
        <v>2017</v>
      </c>
      <c r="F3417" t="str">
        <f t="shared" si="127"/>
        <v>Profit</v>
      </c>
      <c r="H3417" t="str">
        <f t="shared" si="128"/>
        <v/>
      </c>
      <c r="I3417" t="str">
        <f t="shared" si="128"/>
        <v/>
      </c>
      <c r="J3417" t="str">
        <f t="shared" si="128"/>
        <v/>
      </c>
      <c r="K3417" t="str">
        <f t="shared" si="128"/>
        <v/>
      </c>
    </row>
    <row r="3418" spans="1:11" x14ac:dyDescent="0.2">
      <c r="A3418" s="2">
        <v>47</v>
      </c>
      <c r="B3418" s="2" t="s">
        <v>24</v>
      </c>
      <c r="C3418" s="2">
        <v>12</v>
      </c>
      <c r="D3418" s="2" t="s">
        <v>22</v>
      </c>
      <c r="E3418">
        <v>2017</v>
      </c>
      <c r="F3418" t="str">
        <f t="shared" si="127"/>
        <v>Profit</v>
      </c>
      <c r="H3418" t="str">
        <f t="shared" si="128"/>
        <v/>
      </c>
      <c r="I3418" t="str">
        <f t="shared" si="128"/>
        <v/>
      </c>
      <c r="J3418" t="str">
        <f t="shared" si="128"/>
        <v/>
      </c>
      <c r="K3418" t="str">
        <f t="shared" si="128"/>
        <v/>
      </c>
    </row>
    <row r="3419" spans="1:11" x14ac:dyDescent="0.2">
      <c r="A3419" s="2">
        <v>41</v>
      </c>
      <c r="B3419" s="2" t="s">
        <v>24</v>
      </c>
      <c r="C3419" s="2">
        <v>240.08</v>
      </c>
      <c r="D3419" s="2" t="s">
        <v>22</v>
      </c>
      <c r="E3419">
        <v>2017</v>
      </c>
      <c r="F3419" t="str">
        <f t="shared" si="127"/>
        <v>Profit</v>
      </c>
      <c r="H3419" t="str">
        <f t="shared" si="128"/>
        <v/>
      </c>
      <c r="I3419" t="str">
        <f t="shared" si="128"/>
        <v/>
      </c>
      <c r="J3419" t="str">
        <f t="shared" si="128"/>
        <v/>
      </c>
      <c r="K3419" t="str">
        <f t="shared" si="128"/>
        <v/>
      </c>
    </row>
    <row r="3420" spans="1:11" x14ac:dyDescent="0.2">
      <c r="A3420" s="2">
        <v>26</v>
      </c>
      <c r="B3420" s="2" t="s">
        <v>31</v>
      </c>
      <c r="C3420" s="2">
        <v>315.58999999999997</v>
      </c>
      <c r="D3420" s="2" t="s">
        <v>22</v>
      </c>
      <c r="E3420">
        <v>2017</v>
      </c>
      <c r="F3420" t="str">
        <f t="shared" si="127"/>
        <v>Profit</v>
      </c>
      <c r="H3420" t="str">
        <f t="shared" si="128"/>
        <v/>
      </c>
      <c r="I3420" t="str">
        <f t="shared" si="128"/>
        <v/>
      </c>
      <c r="J3420" t="str">
        <f t="shared" si="128"/>
        <v/>
      </c>
      <c r="K3420" t="str">
        <f t="shared" si="128"/>
        <v/>
      </c>
    </row>
    <row r="3421" spans="1:11" x14ac:dyDescent="0.2">
      <c r="A3421" s="2">
        <v>42</v>
      </c>
      <c r="B3421" s="2" t="s">
        <v>45</v>
      </c>
      <c r="C3421" s="2">
        <v>1887.16</v>
      </c>
      <c r="D3421" s="2" t="s">
        <v>29</v>
      </c>
      <c r="E3421">
        <v>2017</v>
      </c>
      <c r="F3421" t="str">
        <f t="shared" si="127"/>
        <v>Profit</v>
      </c>
      <c r="H3421" t="str">
        <f t="shared" si="128"/>
        <v/>
      </c>
      <c r="I3421" t="str">
        <f t="shared" si="128"/>
        <v/>
      </c>
      <c r="J3421" t="str">
        <f t="shared" si="128"/>
        <v/>
      </c>
      <c r="K3421" t="str">
        <f t="shared" si="128"/>
        <v/>
      </c>
    </row>
    <row r="3422" spans="1:11" x14ac:dyDescent="0.2">
      <c r="A3422" s="2">
        <v>50</v>
      </c>
      <c r="B3422" s="2" t="s">
        <v>45</v>
      </c>
      <c r="C3422" s="2">
        <v>-245.15</v>
      </c>
      <c r="D3422" s="2" t="s">
        <v>38</v>
      </c>
      <c r="E3422">
        <v>2017</v>
      </c>
      <c r="F3422" t="str">
        <f t="shared" si="127"/>
        <v>Loss</v>
      </c>
      <c r="H3422" t="str">
        <f t="shared" si="128"/>
        <v/>
      </c>
      <c r="I3422" t="str">
        <f t="shared" si="128"/>
        <v/>
      </c>
      <c r="J3422" t="str">
        <f t="shared" si="128"/>
        <v/>
      </c>
      <c r="K3422" t="str">
        <f t="shared" si="128"/>
        <v/>
      </c>
    </row>
    <row r="3423" spans="1:11" x14ac:dyDescent="0.2">
      <c r="A3423" s="2">
        <v>36</v>
      </c>
      <c r="B3423" s="2" t="s">
        <v>24</v>
      </c>
      <c r="C3423" s="2">
        <v>87.11</v>
      </c>
      <c r="D3423" s="2" t="s">
        <v>66</v>
      </c>
      <c r="E3423">
        <v>2017</v>
      </c>
      <c r="F3423" t="str">
        <f t="shared" si="127"/>
        <v>Profit</v>
      </c>
      <c r="H3423" t="str">
        <f t="shared" si="128"/>
        <v/>
      </c>
      <c r="I3423" t="str">
        <f t="shared" si="128"/>
        <v/>
      </c>
      <c r="J3423" t="str">
        <f t="shared" si="128"/>
        <v/>
      </c>
      <c r="K3423" t="str">
        <f t="shared" si="128"/>
        <v/>
      </c>
    </row>
    <row r="3424" spans="1:11" x14ac:dyDescent="0.2">
      <c r="A3424" s="2">
        <v>48</v>
      </c>
      <c r="B3424" s="2" t="s">
        <v>24</v>
      </c>
      <c r="C3424" s="2">
        <v>1487.07</v>
      </c>
      <c r="D3424" s="2" t="s">
        <v>29</v>
      </c>
      <c r="E3424">
        <v>2017</v>
      </c>
      <c r="F3424" t="str">
        <f t="shared" si="127"/>
        <v>Profit</v>
      </c>
      <c r="H3424" t="str">
        <f t="shared" si="128"/>
        <v/>
      </c>
      <c r="I3424" t="str">
        <f t="shared" si="128"/>
        <v/>
      </c>
      <c r="J3424" t="str">
        <f t="shared" si="128"/>
        <v/>
      </c>
      <c r="K3424" t="str">
        <f t="shared" si="128"/>
        <v/>
      </c>
    </row>
    <row r="3425" spans="1:11" x14ac:dyDescent="0.2">
      <c r="A3425" s="2">
        <v>23</v>
      </c>
      <c r="B3425" s="2" t="s">
        <v>24</v>
      </c>
      <c r="C3425" s="2">
        <v>-22.09</v>
      </c>
      <c r="D3425" s="2" t="s">
        <v>29</v>
      </c>
      <c r="E3425">
        <v>2017</v>
      </c>
      <c r="F3425" t="str">
        <f t="shared" si="127"/>
        <v>Loss</v>
      </c>
      <c r="H3425" t="str">
        <f t="shared" si="128"/>
        <v/>
      </c>
      <c r="I3425" t="str">
        <f t="shared" si="128"/>
        <v/>
      </c>
      <c r="J3425" t="str">
        <f t="shared" si="128"/>
        <v/>
      </c>
      <c r="K3425" t="str">
        <f t="shared" si="128"/>
        <v/>
      </c>
    </row>
    <row r="3426" spans="1:11" x14ac:dyDescent="0.2">
      <c r="A3426" s="2">
        <v>19</v>
      </c>
      <c r="B3426" s="2" t="s">
        <v>24</v>
      </c>
      <c r="C3426" s="2">
        <v>29.34</v>
      </c>
      <c r="D3426" s="2" t="s">
        <v>29</v>
      </c>
      <c r="E3426">
        <v>2017</v>
      </c>
      <c r="F3426" t="str">
        <f t="shared" si="127"/>
        <v>Profit</v>
      </c>
      <c r="H3426" t="str">
        <f t="shared" si="128"/>
        <v/>
      </c>
      <c r="I3426" t="str">
        <f t="shared" si="128"/>
        <v/>
      </c>
      <c r="J3426" t="str">
        <f t="shared" si="128"/>
        <v/>
      </c>
      <c r="K3426" t="str">
        <f t="shared" si="128"/>
        <v/>
      </c>
    </row>
    <row r="3427" spans="1:11" x14ac:dyDescent="0.2">
      <c r="A3427" s="2">
        <v>28</v>
      </c>
      <c r="B3427" s="2" t="s">
        <v>24</v>
      </c>
      <c r="C3427" s="2">
        <v>15.41</v>
      </c>
      <c r="D3427" s="2" t="s">
        <v>38</v>
      </c>
      <c r="E3427">
        <v>2017</v>
      </c>
      <c r="F3427" t="str">
        <f t="shared" si="127"/>
        <v>Profit</v>
      </c>
      <c r="H3427" t="str">
        <f t="shared" si="128"/>
        <v/>
      </c>
      <c r="I3427" t="str">
        <f t="shared" si="128"/>
        <v/>
      </c>
      <c r="J3427" t="str">
        <f t="shared" si="128"/>
        <v/>
      </c>
      <c r="K3427" t="str">
        <f t="shared" si="128"/>
        <v/>
      </c>
    </row>
    <row r="3428" spans="1:11" x14ac:dyDescent="0.2">
      <c r="A3428" s="2">
        <v>28</v>
      </c>
      <c r="B3428" s="2" t="s">
        <v>24</v>
      </c>
      <c r="C3428" s="2">
        <v>231.8</v>
      </c>
      <c r="D3428" s="2" t="s">
        <v>29</v>
      </c>
      <c r="E3428">
        <v>2017</v>
      </c>
      <c r="F3428" t="str">
        <f t="shared" si="127"/>
        <v>Profit</v>
      </c>
      <c r="H3428" t="str">
        <f t="shared" si="128"/>
        <v/>
      </c>
      <c r="I3428" t="str">
        <f t="shared" si="128"/>
        <v/>
      </c>
      <c r="J3428" t="str">
        <f t="shared" si="128"/>
        <v/>
      </c>
      <c r="K3428" t="str">
        <f t="shared" si="128"/>
        <v/>
      </c>
    </row>
    <row r="3429" spans="1:11" x14ac:dyDescent="0.2">
      <c r="A3429" s="2">
        <v>39</v>
      </c>
      <c r="B3429" s="2" t="s">
        <v>45</v>
      </c>
      <c r="C3429" s="2">
        <v>-732.01</v>
      </c>
      <c r="D3429" s="2" t="s">
        <v>29</v>
      </c>
      <c r="E3429">
        <v>2017</v>
      </c>
      <c r="F3429" t="str">
        <f t="shared" si="127"/>
        <v>Loss</v>
      </c>
      <c r="H3429" t="str">
        <f t="shared" si="128"/>
        <v/>
      </c>
      <c r="I3429" t="str">
        <f t="shared" si="128"/>
        <v/>
      </c>
      <c r="J3429" t="str">
        <f t="shared" si="128"/>
        <v/>
      </c>
      <c r="K3429" t="str">
        <f t="shared" si="128"/>
        <v/>
      </c>
    </row>
    <row r="3430" spans="1:11" x14ac:dyDescent="0.2">
      <c r="A3430" s="2">
        <v>16</v>
      </c>
      <c r="B3430" s="2" t="s">
        <v>24</v>
      </c>
      <c r="C3430" s="2">
        <v>11.06</v>
      </c>
      <c r="D3430" s="2" t="s">
        <v>22</v>
      </c>
      <c r="E3430">
        <v>2017</v>
      </c>
      <c r="F3430" t="str">
        <f t="shared" si="127"/>
        <v>Profit</v>
      </c>
      <c r="H3430" t="str">
        <f t="shared" si="128"/>
        <v/>
      </c>
      <c r="I3430" t="str">
        <f t="shared" si="128"/>
        <v/>
      </c>
      <c r="J3430" t="str">
        <f t="shared" si="128"/>
        <v/>
      </c>
      <c r="K3430" t="str">
        <f t="shared" si="128"/>
        <v/>
      </c>
    </row>
    <row r="3431" spans="1:11" x14ac:dyDescent="0.2">
      <c r="A3431" s="2">
        <v>33</v>
      </c>
      <c r="B3431" s="2" t="s">
        <v>24</v>
      </c>
      <c r="C3431" s="2">
        <v>47.74</v>
      </c>
      <c r="D3431" s="2" t="s">
        <v>22</v>
      </c>
      <c r="E3431">
        <v>2017</v>
      </c>
      <c r="F3431" t="str">
        <f t="shared" si="127"/>
        <v>Profit</v>
      </c>
      <c r="H3431" t="str">
        <f t="shared" si="128"/>
        <v/>
      </c>
      <c r="I3431" t="str">
        <f t="shared" si="128"/>
        <v/>
      </c>
      <c r="J3431" t="str">
        <f t="shared" si="128"/>
        <v/>
      </c>
      <c r="K3431" t="str">
        <f t="shared" si="128"/>
        <v/>
      </c>
    </row>
    <row r="3432" spans="1:11" x14ac:dyDescent="0.2">
      <c r="A3432" s="2">
        <v>3</v>
      </c>
      <c r="B3432" s="2" t="s">
        <v>24</v>
      </c>
      <c r="C3432" s="2">
        <v>1.44</v>
      </c>
      <c r="D3432" s="2" t="s">
        <v>29</v>
      </c>
      <c r="E3432">
        <v>2017</v>
      </c>
      <c r="F3432" t="str">
        <f t="shared" si="127"/>
        <v>Profit</v>
      </c>
      <c r="H3432" t="str">
        <f t="shared" si="128"/>
        <v/>
      </c>
      <c r="I3432" t="str">
        <f t="shared" si="128"/>
        <v/>
      </c>
      <c r="J3432" t="str">
        <f t="shared" si="128"/>
        <v/>
      </c>
      <c r="K3432" t="str">
        <f t="shared" si="128"/>
        <v/>
      </c>
    </row>
    <row r="3433" spans="1:11" x14ac:dyDescent="0.2">
      <c r="A3433" s="2">
        <v>39</v>
      </c>
      <c r="B3433" s="2" t="s">
        <v>24</v>
      </c>
      <c r="C3433" s="2">
        <v>7.42</v>
      </c>
      <c r="D3433" s="2" t="s">
        <v>29</v>
      </c>
      <c r="E3433">
        <v>2017</v>
      </c>
      <c r="F3433" t="str">
        <f t="shared" si="127"/>
        <v>Profit</v>
      </c>
      <c r="H3433" t="str">
        <f t="shared" si="128"/>
        <v/>
      </c>
      <c r="I3433" t="str">
        <f t="shared" si="128"/>
        <v/>
      </c>
      <c r="J3433" t="str">
        <f t="shared" si="128"/>
        <v/>
      </c>
      <c r="K3433" t="str">
        <f t="shared" si="128"/>
        <v/>
      </c>
    </row>
    <row r="3434" spans="1:11" x14ac:dyDescent="0.2">
      <c r="A3434" s="2">
        <v>10</v>
      </c>
      <c r="B3434" s="2" t="s">
        <v>24</v>
      </c>
      <c r="C3434" s="2">
        <v>6.85</v>
      </c>
      <c r="D3434" s="2" t="s">
        <v>29</v>
      </c>
      <c r="E3434">
        <v>2017</v>
      </c>
      <c r="F3434" t="str">
        <f t="shared" si="127"/>
        <v>Profit</v>
      </c>
      <c r="H3434" t="str">
        <f t="shared" si="128"/>
        <v/>
      </c>
      <c r="I3434" t="str">
        <f t="shared" si="128"/>
        <v/>
      </c>
      <c r="J3434" t="str">
        <f t="shared" si="128"/>
        <v/>
      </c>
      <c r="K3434" t="str">
        <f t="shared" si="128"/>
        <v/>
      </c>
    </row>
    <row r="3435" spans="1:11" x14ac:dyDescent="0.2">
      <c r="A3435" s="2">
        <v>13</v>
      </c>
      <c r="B3435" s="2" t="s">
        <v>45</v>
      </c>
      <c r="C3435" s="2">
        <v>-427.14</v>
      </c>
      <c r="D3435" s="2" t="s">
        <v>38</v>
      </c>
      <c r="E3435">
        <v>2017</v>
      </c>
      <c r="F3435" t="str">
        <f t="shared" si="127"/>
        <v>Loss</v>
      </c>
      <c r="H3435" t="str">
        <f t="shared" si="128"/>
        <v/>
      </c>
      <c r="I3435" t="str">
        <f t="shared" si="128"/>
        <v/>
      </c>
      <c r="J3435" t="str">
        <f t="shared" si="128"/>
        <v/>
      </c>
      <c r="K3435" t="str">
        <f t="shared" si="128"/>
        <v/>
      </c>
    </row>
    <row r="3436" spans="1:11" x14ac:dyDescent="0.2">
      <c r="A3436" s="2">
        <v>2</v>
      </c>
      <c r="B3436" s="2" t="s">
        <v>45</v>
      </c>
      <c r="C3436" s="2">
        <v>-205.38</v>
      </c>
      <c r="D3436" s="2" t="s">
        <v>38</v>
      </c>
      <c r="E3436">
        <v>2017</v>
      </c>
      <c r="F3436" t="str">
        <f t="shared" si="127"/>
        <v>Loss</v>
      </c>
      <c r="H3436" t="str">
        <f t="shared" si="128"/>
        <v/>
      </c>
      <c r="I3436" t="str">
        <f t="shared" si="128"/>
        <v/>
      </c>
      <c r="J3436" t="str">
        <f t="shared" si="128"/>
        <v/>
      </c>
      <c r="K3436" t="str">
        <f t="shared" si="128"/>
        <v/>
      </c>
    </row>
    <row r="3437" spans="1:11" x14ac:dyDescent="0.2">
      <c r="A3437" s="2">
        <v>8</v>
      </c>
      <c r="B3437" s="2" t="s">
        <v>24</v>
      </c>
      <c r="C3437" s="2">
        <v>-7.87</v>
      </c>
      <c r="D3437" s="2" t="s">
        <v>22</v>
      </c>
      <c r="E3437">
        <v>2017</v>
      </c>
      <c r="F3437" t="str">
        <f t="shared" si="127"/>
        <v>Loss</v>
      </c>
      <c r="H3437" t="str">
        <f t="shared" si="128"/>
        <v/>
      </c>
      <c r="I3437" t="str">
        <f t="shared" si="128"/>
        <v/>
      </c>
      <c r="J3437" t="str">
        <f t="shared" si="128"/>
        <v/>
      </c>
      <c r="K3437" t="str">
        <f t="shared" si="128"/>
        <v/>
      </c>
    </row>
    <row r="3438" spans="1:11" x14ac:dyDescent="0.2">
      <c r="A3438" s="2">
        <v>36</v>
      </c>
      <c r="B3438" s="2" t="s">
        <v>24</v>
      </c>
      <c r="C3438" s="2">
        <v>-61.47</v>
      </c>
      <c r="D3438" s="2" t="s">
        <v>29</v>
      </c>
      <c r="E3438">
        <v>2017</v>
      </c>
      <c r="F3438" t="str">
        <f t="shared" si="127"/>
        <v>Loss</v>
      </c>
      <c r="H3438" t="str">
        <f t="shared" si="128"/>
        <v/>
      </c>
      <c r="I3438" t="str">
        <f t="shared" si="128"/>
        <v/>
      </c>
      <c r="J3438" t="str">
        <f t="shared" si="128"/>
        <v/>
      </c>
      <c r="K3438" t="str">
        <f t="shared" si="128"/>
        <v/>
      </c>
    </row>
    <row r="3439" spans="1:11" x14ac:dyDescent="0.2">
      <c r="A3439" s="2">
        <v>44</v>
      </c>
      <c r="B3439" s="2" t="s">
        <v>24</v>
      </c>
      <c r="C3439" s="2">
        <v>53.94</v>
      </c>
      <c r="D3439" s="2" t="s">
        <v>38</v>
      </c>
      <c r="E3439">
        <v>2017</v>
      </c>
      <c r="F3439" t="str">
        <f t="shared" si="127"/>
        <v>Profit</v>
      </c>
      <c r="H3439" t="str">
        <f t="shared" si="128"/>
        <v/>
      </c>
      <c r="I3439" t="str">
        <f t="shared" si="128"/>
        <v/>
      </c>
      <c r="J3439" t="str">
        <f t="shared" si="128"/>
        <v/>
      </c>
      <c r="K3439" t="str">
        <f t="shared" si="128"/>
        <v/>
      </c>
    </row>
    <row r="3440" spans="1:11" x14ac:dyDescent="0.2">
      <c r="A3440" s="2">
        <v>37</v>
      </c>
      <c r="B3440" s="2" t="s">
        <v>24</v>
      </c>
      <c r="C3440" s="2">
        <v>-14.41</v>
      </c>
      <c r="D3440" s="2" t="s">
        <v>29</v>
      </c>
      <c r="E3440">
        <v>2017</v>
      </c>
      <c r="F3440" t="str">
        <f t="shared" si="127"/>
        <v>Loss</v>
      </c>
      <c r="H3440" t="str">
        <f t="shared" si="128"/>
        <v/>
      </c>
      <c r="I3440" t="str">
        <f t="shared" si="128"/>
        <v/>
      </c>
      <c r="J3440" t="str">
        <f t="shared" si="128"/>
        <v/>
      </c>
      <c r="K3440" t="str">
        <f t="shared" si="128"/>
        <v/>
      </c>
    </row>
    <row r="3441" spans="1:11" x14ac:dyDescent="0.2">
      <c r="A3441" s="2">
        <v>45</v>
      </c>
      <c r="B3441" s="2" t="s">
        <v>24</v>
      </c>
      <c r="C3441" s="2">
        <v>6.29</v>
      </c>
      <c r="D3441" s="2" t="s">
        <v>22</v>
      </c>
      <c r="E3441">
        <v>2017</v>
      </c>
      <c r="F3441" t="str">
        <f t="shared" si="127"/>
        <v>Profit</v>
      </c>
      <c r="H3441" t="str">
        <f t="shared" si="128"/>
        <v/>
      </c>
      <c r="I3441" t="str">
        <f t="shared" si="128"/>
        <v/>
      </c>
      <c r="J3441" t="str">
        <f t="shared" si="128"/>
        <v/>
      </c>
      <c r="K3441" t="str">
        <f t="shared" si="128"/>
        <v/>
      </c>
    </row>
    <row r="3442" spans="1:11" x14ac:dyDescent="0.2">
      <c r="A3442" s="2">
        <v>18</v>
      </c>
      <c r="B3442" s="2" t="s">
        <v>45</v>
      </c>
      <c r="C3442" s="2">
        <v>7.77</v>
      </c>
      <c r="D3442" s="2" t="s">
        <v>22</v>
      </c>
      <c r="E3442">
        <v>2017</v>
      </c>
      <c r="F3442" t="str">
        <f t="shared" si="127"/>
        <v>Profit</v>
      </c>
      <c r="H3442" t="str">
        <f t="shared" si="128"/>
        <v/>
      </c>
      <c r="I3442" t="str">
        <f t="shared" si="128"/>
        <v/>
      </c>
      <c r="J3442" t="str">
        <f t="shared" si="128"/>
        <v/>
      </c>
      <c r="K3442" t="str">
        <f t="shared" si="128"/>
        <v/>
      </c>
    </row>
    <row r="3443" spans="1:11" x14ac:dyDescent="0.2">
      <c r="A3443" s="2">
        <v>42</v>
      </c>
      <c r="B3443" s="2" t="s">
        <v>31</v>
      </c>
      <c r="C3443" s="2">
        <v>441.35</v>
      </c>
      <c r="D3443" s="2" t="s">
        <v>22</v>
      </c>
      <c r="E3443">
        <v>2017</v>
      </c>
      <c r="F3443" t="str">
        <f t="shared" si="127"/>
        <v>Profit</v>
      </c>
      <c r="H3443" t="str">
        <f t="shared" si="128"/>
        <v/>
      </c>
      <c r="I3443" t="str">
        <f t="shared" si="128"/>
        <v/>
      </c>
      <c r="J3443" t="str">
        <f t="shared" si="128"/>
        <v/>
      </c>
      <c r="K3443" t="str">
        <f t="shared" si="128"/>
        <v/>
      </c>
    </row>
    <row r="3444" spans="1:11" x14ac:dyDescent="0.2">
      <c r="A3444" s="2">
        <v>3</v>
      </c>
      <c r="B3444" s="2" t="s">
        <v>31</v>
      </c>
      <c r="C3444" s="2">
        <v>-1937.77</v>
      </c>
      <c r="D3444" s="2" t="s">
        <v>29</v>
      </c>
      <c r="E3444">
        <v>2017</v>
      </c>
      <c r="F3444" t="str">
        <f t="shared" si="127"/>
        <v>Loss</v>
      </c>
      <c r="H3444" t="str">
        <f t="shared" si="128"/>
        <v/>
      </c>
      <c r="I3444" t="str">
        <f t="shared" si="128"/>
        <v>Loss</v>
      </c>
      <c r="J3444" t="str">
        <f t="shared" si="128"/>
        <v/>
      </c>
      <c r="K3444" t="str">
        <f t="shared" si="128"/>
        <v/>
      </c>
    </row>
    <row r="3445" spans="1:11" x14ac:dyDescent="0.2">
      <c r="A3445" s="2">
        <v>8</v>
      </c>
      <c r="B3445" s="2" t="s">
        <v>31</v>
      </c>
      <c r="C3445" s="2">
        <v>-5.99</v>
      </c>
      <c r="D3445" s="2" t="s">
        <v>29</v>
      </c>
      <c r="E3445">
        <v>2017</v>
      </c>
      <c r="F3445" t="str">
        <f t="shared" si="127"/>
        <v>Loss</v>
      </c>
      <c r="H3445" t="str">
        <f t="shared" si="128"/>
        <v/>
      </c>
      <c r="I3445" t="str">
        <f t="shared" si="128"/>
        <v>Loss</v>
      </c>
      <c r="J3445" t="str">
        <f t="shared" si="128"/>
        <v/>
      </c>
      <c r="K3445" t="str">
        <f t="shared" si="128"/>
        <v/>
      </c>
    </row>
    <row r="3446" spans="1:11" x14ac:dyDescent="0.2">
      <c r="A3446" s="2">
        <v>32</v>
      </c>
      <c r="B3446" s="2" t="s">
        <v>24</v>
      </c>
      <c r="C3446" s="2">
        <v>30.01</v>
      </c>
      <c r="D3446" s="2" t="s">
        <v>38</v>
      </c>
      <c r="E3446">
        <v>2017</v>
      </c>
      <c r="F3446" t="str">
        <f t="shared" si="127"/>
        <v>Profit</v>
      </c>
      <c r="H3446" t="str">
        <f t="shared" si="128"/>
        <v/>
      </c>
      <c r="I3446" t="str">
        <f t="shared" si="128"/>
        <v/>
      </c>
      <c r="J3446" t="str">
        <f t="shared" si="128"/>
        <v/>
      </c>
      <c r="K3446" t="str">
        <f t="shared" si="128"/>
        <v/>
      </c>
    </row>
    <row r="3447" spans="1:11" x14ac:dyDescent="0.2">
      <c r="A3447" s="2">
        <v>14</v>
      </c>
      <c r="B3447" s="2" t="s">
        <v>45</v>
      </c>
      <c r="C3447" s="2">
        <v>80.88</v>
      </c>
      <c r="D3447" s="2" t="s">
        <v>29</v>
      </c>
      <c r="E3447">
        <v>2017</v>
      </c>
      <c r="F3447" t="str">
        <f t="shared" si="127"/>
        <v>Profit</v>
      </c>
      <c r="H3447" t="str">
        <f t="shared" si="128"/>
        <v/>
      </c>
      <c r="I3447" t="str">
        <f t="shared" si="128"/>
        <v/>
      </c>
      <c r="J3447" t="str">
        <f t="shared" si="128"/>
        <v/>
      </c>
      <c r="K3447" t="str">
        <f t="shared" si="128"/>
        <v/>
      </c>
    </row>
    <row r="3448" spans="1:11" x14ac:dyDescent="0.2">
      <c r="A3448" s="2">
        <v>32</v>
      </c>
      <c r="B3448" s="2" t="s">
        <v>31</v>
      </c>
      <c r="C3448" s="2">
        <v>79.47</v>
      </c>
      <c r="D3448" s="2" t="s">
        <v>66</v>
      </c>
      <c r="E3448">
        <v>2017</v>
      </c>
      <c r="F3448" t="str">
        <f t="shared" si="127"/>
        <v>Profit</v>
      </c>
      <c r="H3448" t="str">
        <f t="shared" si="128"/>
        <v/>
      </c>
      <c r="I3448" t="str">
        <f t="shared" si="128"/>
        <v/>
      </c>
      <c r="J3448" t="str">
        <f t="shared" si="128"/>
        <v/>
      </c>
      <c r="K3448" t="str">
        <f t="shared" si="128"/>
        <v/>
      </c>
    </row>
    <row r="3449" spans="1:11" x14ac:dyDescent="0.2">
      <c r="A3449" s="2">
        <v>17</v>
      </c>
      <c r="B3449" s="2" t="s">
        <v>45</v>
      </c>
      <c r="C3449" s="2">
        <v>82.78</v>
      </c>
      <c r="D3449" s="2" t="s">
        <v>66</v>
      </c>
      <c r="E3449">
        <v>2017</v>
      </c>
      <c r="F3449" t="str">
        <f t="shared" si="127"/>
        <v>Profit</v>
      </c>
      <c r="H3449" t="str">
        <f t="shared" si="128"/>
        <v/>
      </c>
      <c r="I3449" t="str">
        <f t="shared" si="128"/>
        <v/>
      </c>
      <c r="J3449" t="str">
        <f t="shared" si="128"/>
        <v/>
      </c>
      <c r="K3449" t="str">
        <f t="shared" si="128"/>
        <v/>
      </c>
    </row>
    <row r="3450" spans="1:11" x14ac:dyDescent="0.2">
      <c r="A3450" s="2">
        <v>19</v>
      </c>
      <c r="B3450" s="2" t="s">
        <v>24</v>
      </c>
      <c r="C3450" s="2">
        <v>38.58</v>
      </c>
      <c r="D3450" s="2" t="s">
        <v>38</v>
      </c>
      <c r="E3450">
        <v>2017</v>
      </c>
      <c r="F3450" t="str">
        <f t="shared" si="127"/>
        <v>Profit</v>
      </c>
      <c r="H3450" t="str">
        <f t="shared" si="128"/>
        <v/>
      </c>
      <c r="I3450" t="str">
        <f t="shared" si="128"/>
        <v/>
      </c>
      <c r="J3450" t="str">
        <f t="shared" si="128"/>
        <v/>
      </c>
      <c r="K3450" t="str">
        <f t="shared" si="128"/>
        <v/>
      </c>
    </row>
    <row r="3451" spans="1:11" x14ac:dyDescent="0.2">
      <c r="A3451" s="2">
        <v>38</v>
      </c>
      <c r="B3451" s="2" t="s">
        <v>24</v>
      </c>
      <c r="C3451" s="2">
        <v>-88.38</v>
      </c>
      <c r="D3451" s="2" t="s">
        <v>29</v>
      </c>
      <c r="E3451">
        <v>2017</v>
      </c>
      <c r="F3451" t="str">
        <f t="shared" si="127"/>
        <v>Loss</v>
      </c>
      <c r="H3451" t="str">
        <f t="shared" si="128"/>
        <v/>
      </c>
      <c r="I3451" t="str">
        <f t="shared" si="128"/>
        <v/>
      </c>
      <c r="J3451" t="str">
        <f t="shared" si="128"/>
        <v/>
      </c>
      <c r="K3451" t="str">
        <f t="shared" si="128"/>
        <v/>
      </c>
    </row>
    <row r="3452" spans="1:11" x14ac:dyDescent="0.2">
      <c r="A3452" s="2">
        <v>26</v>
      </c>
      <c r="B3452" s="2" t="s">
        <v>24</v>
      </c>
      <c r="C3452" s="2">
        <v>-17.43</v>
      </c>
      <c r="D3452" s="2" t="s">
        <v>29</v>
      </c>
      <c r="E3452">
        <v>2017</v>
      </c>
      <c r="F3452" t="str">
        <f t="shared" si="127"/>
        <v>Loss</v>
      </c>
      <c r="H3452" t="str">
        <f t="shared" si="128"/>
        <v/>
      </c>
      <c r="I3452" t="str">
        <f t="shared" si="128"/>
        <v/>
      </c>
      <c r="J3452" t="str">
        <f t="shared" si="128"/>
        <v/>
      </c>
      <c r="K3452" t="str">
        <f t="shared" si="128"/>
        <v/>
      </c>
    </row>
    <row r="3453" spans="1:11" x14ac:dyDescent="0.2">
      <c r="A3453" s="2">
        <v>5</v>
      </c>
      <c r="B3453" s="2" t="s">
        <v>31</v>
      </c>
      <c r="C3453" s="2">
        <v>-65.069999999999993</v>
      </c>
      <c r="D3453" s="2" t="s">
        <v>29</v>
      </c>
      <c r="E3453">
        <v>2017</v>
      </c>
      <c r="F3453" t="str">
        <f t="shared" si="127"/>
        <v>Loss</v>
      </c>
      <c r="H3453" t="str">
        <f t="shared" si="128"/>
        <v/>
      </c>
      <c r="I3453" t="str">
        <f t="shared" si="128"/>
        <v>Loss</v>
      </c>
      <c r="J3453" t="str">
        <f t="shared" si="128"/>
        <v/>
      </c>
      <c r="K3453" t="str">
        <f t="shared" si="128"/>
        <v/>
      </c>
    </row>
    <row r="3454" spans="1:11" x14ac:dyDescent="0.2">
      <c r="A3454" s="2">
        <v>31</v>
      </c>
      <c r="B3454" s="2" t="s">
        <v>24</v>
      </c>
      <c r="C3454" s="2">
        <v>104.09</v>
      </c>
      <c r="D3454" s="2" t="s">
        <v>22</v>
      </c>
      <c r="E3454">
        <v>2017</v>
      </c>
      <c r="F3454" t="str">
        <f t="shared" si="127"/>
        <v>Profit</v>
      </c>
      <c r="H3454" t="str">
        <f t="shared" si="128"/>
        <v/>
      </c>
      <c r="I3454" t="str">
        <f t="shared" si="128"/>
        <v/>
      </c>
      <c r="J3454" t="str">
        <f t="shared" si="128"/>
        <v/>
      </c>
      <c r="K3454" t="str">
        <f t="shared" si="128"/>
        <v/>
      </c>
    </row>
    <row r="3455" spans="1:11" x14ac:dyDescent="0.2">
      <c r="A3455" s="2">
        <v>18</v>
      </c>
      <c r="B3455" s="2" t="s">
        <v>24</v>
      </c>
      <c r="C3455" s="2">
        <v>824.32</v>
      </c>
      <c r="D3455" s="2" t="s">
        <v>22</v>
      </c>
      <c r="E3455">
        <v>2017</v>
      </c>
      <c r="F3455" t="str">
        <f t="shared" si="127"/>
        <v>Profit</v>
      </c>
      <c r="H3455" t="str">
        <f t="shared" si="128"/>
        <v/>
      </c>
      <c r="I3455" t="str">
        <f t="shared" si="128"/>
        <v/>
      </c>
      <c r="J3455" t="str">
        <f t="shared" si="128"/>
        <v/>
      </c>
      <c r="K3455" t="str">
        <f t="shared" si="128"/>
        <v/>
      </c>
    </row>
    <row r="3456" spans="1:11" x14ac:dyDescent="0.2">
      <c r="A3456" s="2">
        <v>25</v>
      </c>
      <c r="B3456" s="2" t="s">
        <v>24</v>
      </c>
      <c r="C3456" s="2">
        <v>115.32</v>
      </c>
      <c r="D3456" s="2" t="s">
        <v>29</v>
      </c>
      <c r="E3456">
        <v>2017</v>
      </c>
      <c r="F3456" t="str">
        <f t="shared" si="127"/>
        <v>Profit</v>
      </c>
      <c r="H3456" t="str">
        <f t="shared" si="128"/>
        <v/>
      </c>
      <c r="I3456" t="str">
        <f t="shared" si="128"/>
        <v/>
      </c>
      <c r="J3456" t="str">
        <f t="shared" si="128"/>
        <v/>
      </c>
      <c r="K3456" t="str">
        <f t="shared" si="128"/>
        <v/>
      </c>
    </row>
    <row r="3457" spans="1:11" x14ac:dyDescent="0.2">
      <c r="A3457" s="2">
        <v>21</v>
      </c>
      <c r="B3457" s="2" t="s">
        <v>31</v>
      </c>
      <c r="C3457" s="2">
        <v>-114.87</v>
      </c>
      <c r="D3457" s="2" t="s">
        <v>29</v>
      </c>
      <c r="E3457">
        <v>2017</v>
      </c>
      <c r="F3457" t="str">
        <f t="shared" si="127"/>
        <v>Loss</v>
      </c>
      <c r="H3457" t="str">
        <f t="shared" si="128"/>
        <v/>
      </c>
      <c r="I3457" t="str">
        <f t="shared" si="128"/>
        <v/>
      </c>
      <c r="J3457" t="str">
        <f t="shared" si="128"/>
        <v/>
      </c>
      <c r="K3457" t="str">
        <f t="shared" si="128"/>
        <v/>
      </c>
    </row>
    <row r="3458" spans="1:11" x14ac:dyDescent="0.2">
      <c r="A3458" s="2">
        <v>7</v>
      </c>
      <c r="B3458" s="2" t="s">
        <v>31</v>
      </c>
      <c r="C3458" s="2">
        <v>-390.77</v>
      </c>
      <c r="D3458" s="2" t="s">
        <v>38</v>
      </c>
      <c r="E3458">
        <v>2017</v>
      </c>
      <c r="F3458" t="str">
        <f t="shared" si="127"/>
        <v>Loss</v>
      </c>
      <c r="H3458" t="str">
        <f t="shared" si="128"/>
        <v/>
      </c>
      <c r="I3458" t="str">
        <f t="shared" si="128"/>
        <v/>
      </c>
      <c r="J3458" t="str">
        <f t="shared" si="128"/>
        <v>Loss</v>
      </c>
      <c r="K3458" t="str">
        <f t="shared" si="128"/>
        <v/>
      </c>
    </row>
    <row r="3459" spans="1:11" x14ac:dyDescent="0.2">
      <c r="A3459" s="2">
        <v>29</v>
      </c>
      <c r="B3459" s="2" t="s">
        <v>45</v>
      </c>
      <c r="C3459" s="2">
        <v>4.07</v>
      </c>
      <c r="D3459" s="2" t="s">
        <v>66</v>
      </c>
      <c r="E3459">
        <v>2017</v>
      </c>
      <c r="F3459" t="str">
        <f t="shared" ref="F3459:F3522" si="129">IF(C3459&lt;0,"Loss","Profit")</f>
        <v>Profit</v>
      </c>
      <c r="H3459" t="str">
        <f t="shared" si="128"/>
        <v/>
      </c>
      <c r="I3459" t="str">
        <f t="shared" si="128"/>
        <v/>
      </c>
      <c r="J3459" t="str">
        <f t="shared" si="128"/>
        <v/>
      </c>
      <c r="K3459" t="str">
        <f t="shared" si="128"/>
        <v/>
      </c>
    </row>
    <row r="3460" spans="1:11" x14ac:dyDescent="0.2">
      <c r="A3460" s="2">
        <v>15</v>
      </c>
      <c r="B3460" s="2" t="s">
        <v>24</v>
      </c>
      <c r="C3460" s="2">
        <v>8422.9699999999993</v>
      </c>
      <c r="D3460" s="2" t="s">
        <v>66</v>
      </c>
      <c r="E3460">
        <v>2017</v>
      </c>
      <c r="F3460" t="str">
        <f t="shared" si="129"/>
        <v>Profit</v>
      </c>
      <c r="H3460" t="str">
        <f t="shared" si="128"/>
        <v/>
      </c>
      <c r="I3460" t="str">
        <f t="shared" si="128"/>
        <v/>
      </c>
      <c r="J3460" t="str">
        <f t="shared" si="128"/>
        <v/>
      </c>
      <c r="K3460" t="str">
        <f t="shared" si="128"/>
        <v/>
      </c>
    </row>
    <row r="3461" spans="1:11" x14ac:dyDescent="0.2">
      <c r="A3461" s="2">
        <v>27</v>
      </c>
      <c r="B3461" s="2" t="s">
        <v>31</v>
      </c>
      <c r="C3461" s="2">
        <v>606.33000000000004</v>
      </c>
      <c r="D3461" s="2" t="s">
        <v>22</v>
      </c>
      <c r="E3461">
        <v>2017</v>
      </c>
      <c r="F3461" t="str">
        <f t="shared" si="129"/>
        <v>Profit</v>
      </c>
      <c r="H3461" t="str">
        <f t="shared" si="128"/>
        <v/>
      </c>
      <c r="I3461" t="str">
        <f t="shared" si="128"/>
        <v/>
      </c>
      <c r="J3461" t="str">
        <f t="shared" si="128"/>
        <v/>
      </c>
      <c r="K3461" t="str">
        <f t="shared" si="128"/>
        <v/>
      </c>
    </row>
    <row r="3462" spans="1:11" x14ac:dyDescent="0.2">
      <c r="A3462" s="2">
        <v>15</v>
      </c>
      <c r="B3462" s="2" t="s">
        <v>45</v>
      </c>
      <c r="C3462" s="2">
        <v>-394.27</v>
      </c>
      <c r="D3462" s="2" t="s">
        <v>22</v>
      </c>
      <c r="E3462">
        <v>2017</v>
      </c>
      <c r="F3462" t="str">
        <f t="shared" si="129"/>
        <v>Loss</v>
      </c>
      <c r="H3462" t="str">
        <f t="shared" si="128"/>
        <v/>
      </c>
      <c r="I3462" t="str">
        <f t="shared" si="128"/>
        <v/>
      </c>
      <c r="J3462" t="str">
        <f t="shared" si="128"/>
        <v/>
      </c>
      <c r="K3462" t="str">
        <f t="shared" si="128"/>
        <v/>
      </c>
    </row>
    <row r="3463" spans="1:11" x14ac:dyDescent="0.2">
      <c r="A3463" s="2">
        <v>16</v>
      </c>
      <c r="B3463" s="2" t="s">
        <v>31</v>
      </c>
      <c r="C3463" s="2">
        <v>-19.47</v>
      </c>
      <c r="D3463" s="2" t="s">
        <v>22</v>
      </c>
      <c r="E3463">
        <v>2017</v>
      </c>
      <c r="F3463" t="str">
        <f t="shared" si="129"/>
        <v>Loss</v>
      </c>
      <c r="H3463" t="str">
        <f t="shared" si="128"/>
        <v/>
      </c>
      <c r="I3463" t="str">
        <f t="shared" si="128"/>
        <v/>
      </c>
      <c r="J3463" t="str">
        <f t="shared" si="128"/>
        <v/>
      </c>
      <c r="K3463" t="str">
        <f t="shared" si="128"/>
        <v/>
      </c>
    </row>
    <row r="3464" spans="1:11" x14ac:dyDescent="0.2">
      <c r="A3464" s="2">
        <v>1</v>
      </c>
      <c r="B3464" s="2" t="s">
        <v>24</v>
      </c>
      <c r="C3464" s="2">
        <v>1.74</v>
      </c>
      <c r="D3464" s="2" t="s">
        <v>22</v>
      </c>
      <c r="E3464">
        <v>2017</v>
      </c>
      <c r="F3464" t="str">
        <f t="shared" si="129"/>
        <v>Profit</v>
      </c>
      <c r="H3464" t="str">
        <f t="shared" si="128"/>
        <v/>
      </c>
      <c r="I3464" t="str">
        <f t="shared" si="128"/>
        <v/>
      </c>
      <c r="J3464" t="str">
        <f t="shared" si="128"/>
        <v/>
      </c>
      <c r="K3464" t="str">
        <f t="shared" si="128"/>
        <v/>
      </c>
    </row>
    <row r="3465" spans="1:11" x14ac:dyDescent="0.2">
      <c r="A3465" s="2">
        <v>17</v>
      </c>
      <c r="B3465" s="2" t="s">
        <v>31</v>
      </c>
      <c r="C3465" s="2">
        <v>75.88</v>
      </c>
      <c r="D3465" s="2" t="s">
        <v>38</v>
      </c>
      <c r="E3465">
        <v>2017</v>
      </c>
      <c r="F3465" t="str">
        <f t="shared" si="129"/>
        <v>Profit</v>
      </c>
      <c r="H3465" t="str">
        <f t="shared" si="128"/>
        <v/>
      </c>
      <c r="I3465" t="str">
        <f t="shared" si="128"/>
        <v/>
      </c>
      <c r="J3465" t="str">
        <f t="shared" si="128"/>
        <v/>
      </c>
      <c r="K3465" t="str">
        <f t="shared" si="128"/>
        <v/>
      </c>
    </row>
    <row r="3466" spans="1:11" x14ac:dyDescent="0.2">
      <c r="A3466" s="2">
        <v>24</v>
      </c>
      <c r="B3466" s="2" t="s">
        <v>31</v>
      </c>
      <c r="C3466" s="2">
        <v>181.22</v>
      </c>
      <c r="D3466" s="2" t="s">
        <v>38</v>
      </c>
      <c r="E3466">
        <v>2017</v>
      </c>
      <c r="F3466" t="str">
        <f t="shared" si="129"/>
        <v>Profit</v>
      </c>
      <c r="H3466" t="str">
        <f t="shared" si="128"/>
        <v/>
      </c>
      <c r="I3466" t="str">
        <f t="shared" si="128"/>
        <v/>
      </c>
      <c r="J3466" t="str">
        <f t="shared" si="128"/>
        <v/>
      </c>
      <c r="K3466" t="str">
        <f t="shared" si="128"/>
        <v/>
      </c>
    </row>
    <row r="3467" spans="1:11" x14ac:dyDescent="0.2">
      <c r="A3467" s="2">
        <v>43</v>
      </c>
      <c r="B3467" s="2" t="s">
        <v>24</v>
      </c>
      <c r="C3467" s="2">
        <v>523.88</v>
      </c>
      <c r="D3467" s="2" t="s">
        <v>38</v>
      </c>
      <c r="E3467">
        <v>2017</v>
      </c>
      <c r="F3467" t="str">
        <f t="shared" si="129"/>
        <v>Profit</v>
      </c>
      <c r="H3467" t="str">
        <f t="shared" si="128"/>
        <v/>
      </c>
      <c r="I3467" t="str">
        <f t="shared" si="128"/>
        <v/>
      </c>
      <c r="J3467" t="str">
        <f t="shared" si="128"/>
        <v/>
      </c>
      <c r="K3467" t="str">
        <f t="shared" si="128"/>
        <v/>
      </c>
    </row>
    <row r="3468" spans="1:11" x14ac:dyDescent="0.2">
      <c r="A3468" s="2">
        <v>48</v>
      </c>
      <c r="B3468" s="2" t="s">
        <v>31</v>
      </c>
      <c r="C3468" s="2">
        <v>3501.77</v>
      </c>
      <c r="D3468" s="2" t="s">
        <v>29</v>
      </c>
      <c r="E3468">
        <v>2017</v>
      </c>
      <c r="F3468" t="str">
        <f t="shared" si="129"/>
        <v>Profit</v>
      </c>
      <c r="H3468" t="str">
        <f t="shared" si="128"/>
        <v/>
      </c>
      <c r="I3468" t="str">
        <f t="shared" si="128"/>
        <v/>
      </c>
      <c r="J3468" t="str">
        <f t="shared" si="128"/>
        <v/>
      </c>
      <c r="K3468" t="str">
        <f t="shared" si="128"/>
        <v/>
      </c>
    </row>
    <row r="3469" spans="1:11" x14ac:dyDescent="0.2">
      <c r="A3469" s="2">
        <v>44</v>
      </c>
      <c r="B3469" s="2" t="s">
        <v>24</v>
      </c>
      <c r="C3469" s="2">
        <v>-235.43</v>
      </c>
      <c r="D3469" s="2" t="s">
        <v>66</v>
      </c>
      <c r="E3469">
        <v>2017</v>
      </c>
      <c r="F3469" t="str">
        <f t="shared" si="129"/>
        <v>Loss</v>
      </c>
      <c r="H3469" t="str">
        <f t="shared" si="128"/>
        <v/>
      </c>
      <c r="I3469" t="str">
        <f t="shared" si="128"/>
        <v/>
      </c>
      <c r="J3469" t="str">
        <f t="shared" si="128"/>
        <v/>
      </c>
      <c r="K3469" t="str">
        <f t="shared" si="128"/>
        <v/>
      </c>
    </row>
    <row r="3470" spans="1:11" x14ac:dyDescent="0.2">
      <c r="A3470" s="2">
        <v>4</v>
      </c>
      <c r="B3470" s="2" t="s">
        <v>24</v>
      </c>
      <c r="C3470" s="2">
        <v>-17.190000000000001</v>
      </c>
      <c r="D3470" s="2" t="s">
        <v>38</v>
      </c>
      <c r="E3470">
        <v>2017</v>
      </c>
      <c r="F3470" t="str">
        <f t="shared" si="129"/>
        <v>Loss</v>
      </c>
      <c r="H3470" t="str">
        <f t="shared" si="128"/>
        <v/>
      </c>
      <c r="I3470" t="str">
        <f t="shared" si="128"/>
        <v/>
      </c>
      <c r="J3470" t="str">
        <f t="shared" si="128"/>
        <v/>
      </c>
      <c r="K3470" t="str">
        <f t="shared" si="128"/>
        <v/>
      </c>
    </row>
    <row r="3471" spans="1:11" x14ac:dyDescent="0.2">
      <c r="A3471" s="2">
        <v>12</v>
      </c>
      <c r="B3471" s="2" t="s">
        <v>45</v>
      </c>
      <c r="C3471" s="2">
        <v>-757.04</v>
      </c>
      <c r="D3471" s="2" t="s">
        <v>29</v>
      </c>
      <c r="E3471">
        <v>2017</v>
      </c>
      <c r="F3471" t="str">
        <f t="shared" si="129"/>
        <v>Loss</v>
      </c>
      <c r="H3471" t="str">
        <f t="shared" si="128"/>
        <v/>
      </c>
      <c r="I3471" t="str">
        <f t="shared" si="128"/>
        <v/>
      </c>
      <c r="J3471" t="str">
        <f t="shared" si="128"/>
        <v/>
      </c>
      <c r="K3471" t="str">
        <f t="shared" si="128"/>
        <v/>
      </c>
    </row>
    <row r="3472" spans="1:11" x14ac:dyDescent="0.2">
      <c r="A3472" s="2">
        <v>45</v>
      </c>
      <c r="B3472" s="2" t="s">
        <v>24</v>
      </c>
      <c r="C3472" s="2">
        <v>5188.4399999999996</v>
      </c>
      <c r="D3472" s="2" t="s">
        <v>38</v>
      </c>
      <c r="E3472">
        <v>2017</v>
      </c>
      <c r="F3472" t="str">
        <f t="shared" si="129"/>
        <v>Profit</v>
      </c>
      <c r="H3472" t="str">
        <f t="shared" si="128"/>
        <v/>
      </c>
      <c r="I3472" t="str">
        <f t="shared" si="128"/>
        <v/>
      </c>
      <c r="J3472" t="str">
        <f t="shared" si="128"/>
        <v/>
      </c>
      <c r="K3472" t="str">
        <f t="shared" si="128"/>
        <v/>
      </c>
    </row>
    <row r="3473" spans="1:11" x14ac:dyDescent="0.2">
      <c r="A3473" s="2">
        <v>40</v>
      </c>
      <c r="B3473" s="2" t="s">
        <v>24</v>
      </c>
      <c r="C3473" s="2">
        <v>-27.94</v>
      </c>
      <c r="D3473" s="2" t="s">
        <v>38</v>
      </c>
      <c r="E3473">
        <v>2017</v>
      </c>
      <c r="F3473" t="str">
        <f t="shared" si="129"/>
        <v>Loss</v>
      </c>
      <c r="H3473" t="str">
        <f t="shared" si="128"/>
        <v/>
      </c>
      <c r="I3473" t="str">
        <f t="shared" si="128"/>
        <v/>
      </c>
      <c r="J3473" t="str">
        <f t="shared" si="128"/>
        <v/>
      </c>
      <c r="K3473" t="str">
        <f t="shared" ref="H3473:K3536" si="130">IF($D3473=K$1,IF($B3473="Technology",IF($A3473&lt;11,$F3473,""),""),"")</f>
        <v/>
      </c>
    </row>
    <row r="3474" spans="1:11" x14ac:dyDescent="0.2">
      <c r="A3474" s="2">
        <v>43</v>
      </c>
      <c r="B3474" s="2" t="s">
        <v>45</v>
      </c>
      <c r="C3474" s="2">
        <v>1067.01</v>
      </c>
      <c r="D3474" s="2" t="s">
        <v>22</v>
      </c>
      <c r="E3474">
        <v>2017</v>
      </c>
      <c r="F3474" t="str">
        <f t="shared" si="129"/>
        <v>Profit</v>
      </c>
      <c r="H3474" t="str">
        <f t="shared" si="130"/>
        <v/>
      </c>
      <c r="I3474" t="str">
        <f t="shared" si="130"/>
        <v/>
      </c>
      <c r="J3474" t="str">
        <f t="shared" si="130"/>
        <v/>
      </c>
      <c r="K3474" t="str">
        <f t="shared" si="130"/>
        <v/>
      </c>
    </row>
    <row r="3475" spans="1:11" x14ac:dyDescent="0.2">
      <c r="A3475" s="2">
        <v>14</v>
      </c>
      <c r="B3475" s="2" t="s">
        <v>31</v>
      </c>
      <c r="C3475" s="2">
        <v>25.61</v>
      </c>
      <c r="D3475" s="2" t="s">
        <v>22</v>
      </c>
      <c r="E3475">
        <v>2017</v>
      </c>
      <c r="F3475" t="str">
        <f t="shared" si="129"/>
        <v>Profit</v>
      </c>
      <c r="H3475" t="str">
        <f t="shared" si="130"/>
        <v/>
      </c>
      <c r="I3475" t="str">
        <f t="shared" si="130"/>
        <v/>
      </c>
      <c r="J3475" t="str">
        <f t="shared" si="130"/>
        <v/>
      </c>
      <c r="K3475" t="str">
        <f t="shared" si="130"/>
        <v/>
      </c>
    </row>
    <row r="3476" spans="1:11" x14ac:dyDescent="0.2">
      <c r="A3476" s="2">
        <v>43</v>
      </c>
      <c r="B3476" s="2" t="s">
        <v>31</v>
      </c>
      <c r="C3476" s="2">
        <v>10526.73</v>
      </c>
      <c r="D3476" s="2" t="s">
        <v>22</v>
      </c>
      <c r="E3476">
        <v>2017</v>
      </c>
      <c r="F3476" t="str">
        <f t="shared" si="129"/>
        <v>Profit</v>
      </c>
      <c r="H3476" t="str">
        <f t="shared" si="130"/>
        <v/>
      </c>
      <c r="I3476" t="str">
        <f t="shared" si="130"/>
        <v/>
      </c>
      <c r="J3476" t="str">
        <f t="shared" si="130"/>
        <v/>
      </c>
      <c r="K3476" t="str">
        <f t="shared" si="130"/>
        <v/>
      </c>
    </row>
    <row r="3477" spans="1:11" x14ac:dyDescent="0.2">
      <c r="A3477" s="2">
        <v>26</v>
      </c>
      <c r="B3477" s="2" t="s">
        <v>45</v>
      </c>
      <c r="C3477" s="2">
        <v>197.71</v>
      </c>
      <c r="D3477" s="2" t="s">
        <v>29</v>
      </c>
      <c r="E3477">
        <v>2017</v>
      </c>
      <c r="F3477" t="str">
        <f t="shared" si="129"/>
        <v>Profit</v>
      </c>
      <c r="H3477" t="str">
        <f t="shared" si="130"/>
        <v/>
      </c>
      <c r="I3477" t="str">
        <f t="shared" si="130"/>
        <v/>
      </c>
      <c r="J3477" t="str">
        <f t="shared" si="130"/>
        <v/>
      </c>
      <c r="K3477" t="str">
        <f t="shared" si="130"/>
        <v/>
      </c>
    </row>
    <row r="3478" spans="1:11" x14ac:dyDescent="0.2">
      <c r="A3478" s="2">
        <v>48</v>
      </c>
      <c r="B3478" s="2" t="s">
        <v>24</v>
      </c>
      <c r="C3478" s="2">
        <v>-0.64</v>
      </c>
      <c r="D3478" s="2" t="s">
        <v>29</v>
      </c>
      <c r="E3478">
        <v>2017</v>
      </c>
      <c r="F3478" t="str">
        <f t="shared" si="129"/>
        <v>Loss</v>
      </c>
      <c r="H3478" t="str">
        <f t="shared" si="130"/>
        <v/>
      </c>
      <c r="I3478" t="str">
        <f t="shared" si="130"/>
        <v/>
      </c>
      <c r="J3478" t="str">
        <f t="shared" si="130"/>
        <v/>
      </c>
      <c r="K3478" t="str">
        <f t="shared" si="130"/>
        <v/>
      </c>
    </row>
    <row r="3479" spans="1:11" x14ac:dyDescent="0.2">
      <c r="A3479" s="2">
        <v>42</v>
      </c>
      <c r="B3479" s="2" t="s">
        <v>24</v>
      </c>
      <c r="C3479" s="2">
        <v>-47.12</v>
      </c>
      <c r="D3479" s="2" t="s">
        <v>29</v>
      </c>
      <c r="E3479">
        <v>2017</v>
      </c>
      <c r="F3479" t="str">
        <f t="shared" si="129"/>
        <v>Loss</v>
      </c>
      <c r="H3479" t="str">
        <f t="shared" si="130"/>
        <v/>
      </c>
      <c r="I3479" t="str">
        <f t="shared" si="130"/>
        <v/>
      </c>
      <c r="J3479" t="str">
        <f t="shared" si="130"/>
        <v/>
      </c>
      <c r="K3479" t="str">
        <f t="shared" si="130"/>
        <v/>
      </c>
    </row>
    <row r="3480" spans="1:11" x14ac:dyDescent="0.2">
      <c r="A3480" s="2">
        <v>22</v>
      </c>
      <c r="B3480" s="2" t="s">
        <v>24</v>
      </c>
      <c r="C3480" s="2">
        <v>-28.69</v>
      </c>
      <c r="D3480" s="2" t="s">
        <v>66</v>
      </c>
      <c r="E3480">
        <v>2017</v>
      </c>
      <c r="F3480" t="str">
        <f t="shared" si="129"/>
        <v>Loss</v>
      </c>
      <c r="H3480" t="str">
        <f t="shared" si="130"/>
        <v/>
      </c>
      <c r="I3480" t="str">
        <f t="shared" si="130"/>
        <v/>
      </c>
      <c r="J3480" t="str">
        <f t="shared" si="130"/>
        <v/>
      </c>
      <c r="K3480" t="str">
        <f t="shared" si="130"/>
        <v/>
      </c>
    </row>
    <row r="3481" spans="1:11" x14ac:dyDescent="0.2">
      <c r="A3481" s="2">
        <v>10</v>
      </c>
      <c r="B3481" s="2" t="s">
        <v>31</v>
      </c>
      <c r="C3481" s="2">
        <v>47.67</v>
      </c>
      <c r="D3481" s="2" t="s">
        <v>66</v>
      </c>
      <c r="E3481">
        <v>2017</v>
      </c>
      <c r="F3481" t="str">
        <f t="shared" si="129"/>
        <v>Profit</v>
      </c>
      <c r="H3481" t="str">
        <f t="shared" si="130"/>
        <v/>
      </c>
      <c r="I3481" t="str">
        <f t="shared" si="130"/>
        <v/>
      </c>
      <c r="J3481" t="str">
        <f t="shared" si="130"/>
        <v/>
      </c>
      <c r="K3481" t="str">
        <f t="shared" si="130"/>
        <v>Profit</v>
      </c>
    </row>
    <row r="3482" spans="1:11" x14ac:dyDescent="0.2">
      <c r="A3482" s="2">
        <v>26</v>
      </c>
      <c r="B3482" s="2" t="s">
        <v>31</v>
      </c>
      <c r="C3482" s="2">
        <v>828.29</v>
      </c>
      <c r="D3482" s="2" t="s">
        <v>66</v>
      </c>
      <c r="E3482">
        <v>2017</v>
      </c>
      <c r="F3482" t="str">
        <f t="shared" si="129"/>
        <v>Profit</v>
      </c>
      <c r="H3482" t="str">
        <f t="shared" si="130"/>
        <v/>
      </c>
      <c r="I3482" t="str">
        <f t="shared" si="130"/>
        <v/>
      </c>
      <c r="J3482" t="str">
        <f t="shared" si="130"/>
        <v/>
      </c>
      <c r="K3482" t="str">
        <f t="shared" si="130"/>
        <v/>
      </c>
    </row>
    <row r="3483" spans="1:11" x14ac:dyDescent="0.2">
      <c r="A3483" s="2">
        <v>49</v>
      </c>
      <c r="B3483" s="2" t="s">
        <v>24</v>
      </c>
      <c r="C3483" s="2">
        <v>1250.21</v>
      </c>
      <c r="D3483" s="2" t="s">
        <v>29</v>
      </c>
      <c r="E3483">
        <v>2017</v>
      </c>
      <c r="F3483" t="str">
        <f t="shared" si="129"/>
        <v>Profit</v>
      </c>
      <c r="H3483" t="str">
        <f t="shared" si="130"/>
        <v/>
      </c>
      <c r="I3483" t="str">
        <f t="shared" si="130"/>
        <v/>
      </c>
      <c r="J3483" t="str">
        <f t="shared" si="130"/>
        <v/>
      </c>
      <c r="K3483" t="str">
        <f t="shared" si="130"/>
        <v/>
      </c>
    </row>
    <row r="3484" spans="1:11" x14ac:dyDescent="0.2">
      <c r="A3484" s="2">
        <v>21</v>
      </c>
      <c r="B3484" s="2" t="s">
        <v>45</v>
      </c>
      <c r="C3484" s="2">
        <v>807.12</v>
      </c>
      <c r="D3484" s="2" t="s">
        <v>66</v>
      </c>
      <c r="E3484">
        <v>2017</v>
      </c>
      <c r="F3484" t="str">
        <f t="shared" si="129"/>
        <v>Profit</v>
      </c>
      <c r="H3484" t="str">
        <f t="shared" si="130"/>
        <v/>
      </c>
      <c r="I3484" t="str">
        <f t="shared" si="130"/>
        <v/>
      </c>
      <c r="J3484" t="str">
        <f t="shared" si="130"/>
        <v/>
      </c>
      <c r="K3484" t="str">
        <f t="shared" si="130"/>
        <v/>
      </c>
    </row>
    <row r="3485" spans="1:11" x14ac:dyDescent="0.2">
      <c r="A3485" s="2">
        <v>3</v>
      </c>
      <c r="B3485" s="2" t="s">
        <v>45</v>
      </c>
      <c r="C3485" s="2">
        <v>-322.95999999999998</v>
      </c>
      <c r="D3485" s="2" t="s">
        <v>66</v>
      </c>
      <c r="E3485">
        <v>2017</v>
      </c>
      <c r="F3485" t="str">
        <f t="shared" si="129"/>
        <v>Loss</v>
      </c>
      <c r="H3485" t="str">
        <f t="shared" si="130"/>
        <v/>
      </c>
      <c r="I3485" t="str">
        <f t="shared" si="130"/>
        <v/>
      </c>
      <c r="J3485" t="str">
        <f t="shared" si="130"/>
        <v/>
      </c>
      <c r="K3485" t="str">
        <f t="shared" si="130"/>
        <v/>
      </c>
    </row>
    <row r="3486" spans="1:11" x14ac:dyDescent="0.2">
      <c r="A3486" s="2">
        <v>5</v>
      </c>
      <c r="B3486" s="2" t="s">
        <v>31</v>
      </c>
      <c r="C3486" s="2">
        <v>-107.04</v>
      </c>
      <c r="D3486" s="2" t="s">
        <v>66</v>
      </c>
      <c r="E3486">
        <v>2017</v>
      </c>
      <c r="F3486" t="str">
        <f t="shared" si="129"/>
        <v>Loss</v>
      </c>
      <c r="H3486" t="str">
        <f t="shared" si="130"/>
        <v/>
      </c>
      <c r="I3486" t="str">
        <f t="shared" si="130"/>
        <v/>
      </c>
      <c r="J3486" t="str">
        <f t="shared" si="130"/>
        <v/>
      </c>
      <c r="K3486" t="str">
        <f t="shared" si="130"/>
        <v>Loss</v>
      </c>
    </row>
    <row r="3487" spans="1:11" x14ac:dyDescent="0.2">
      <c r="A3487" s="2">
        <v>35</v>
      </c>
      <c r="B3487" s="2" t="s">
        <v>45</v>
      </c>
      <c r="C3487" s="2">
        <v>-55.96</v>
      </c>
      <c r="D3487" s="2" t="s">
        <v>29</v>
      </c>
      <c r="E3487">
        <v>2017</v>
      </c>
      <c r="F3487" t="str">
        <f t="shared" si="129"/>
        <v>Loss</v>
      </c>
      <c r="H3487" t="str">
        <f t="shared" si="130"/>
        <v/>
      </c>
      <c r="I3487" t="str">
        <f t="shared" si="130"/>
        <v/>
      </c>
      <c r="J3487" t="str">
        <f t="shared" si="130"/>
        <v/>
      </c>
      <c r="K3487" t="str">
        <f t="shared" si="130"/>
        <v/>
      </c>
    </row>
    <row r="3488" spans="1:11" x14ac:dyDescent="0.2">
      <c r="A3488" s="2">
        <v>7</v>
      </c>
      <c r="B3488" s="2" t="s">
        <v>24</v>
      </c>
      <c r="C3488" s="2">
        <v>-25.34</v>
      </c>
      <c r="D3488" s="2" t="s">
        <v>29</v>
      </c>
      <c r="E3488">
        <v>2017</v>
      </c>
      <c r="F3488" t="str">
        <f t="shared" si="129"/>
        <v>Loss</v>
      </c>
      <c r="H3488" t="str">
        <f t="shared" si="130"/>
        <v/>
      </c>
      <c r="I3488" t="str">
        <f t="shared" si="130"/>
        <v/>
      </c>
      <c r="J3488" t="str">
        <f t="shared" si="130"/>
        <v/>
      </c>
      <c r="K3488" t="str">
        <f t="shared" si="130"/>
        <v/>
      </c>
    </row>
    <row r="3489" spans="1:11" x14ac:dyDescent="0.2">
      <c r="A3489" s="2">
        <v>18</v>
      </c>
      <c r="B3489" s="2" t="s">
        <v>24</v>
      </c>
      <c r="C3489" s="2">
        <v>256.07</v>
      </c>
      <c r="D3489" s="2" t="s">
        <v>29</v>
      </c>
      <c r="E3489">
        <v>2017</v>
      </c>
      <c r="F3489" t="str">
        <f t="shared" si="129"/>
        <v>Profit</v>
      </c>
      <c r="H3489" t="str">
        <f t="shared" si="130"/>
        <v/>
      </c>
      <c r="I3489" t="str">
        <f t="shared" si="130"/>
        <v/>
      </c>
      <c r="J3489" t="str">
        <f t="shared" si="130"/>
        <v/>
      </c>
      <c r="K3489" t="str">
        <f t="shared" si="130"/>
        <v/>
      </c>
    </row>
    <row r="3490" spans="1:11" x14ac:dyDescent="0.2">
      <c r="A3490" s="2">
        <v>12</v>
      </c>
      <c r="B3490" s="2" t="s">
        <v>45</v>
      </c>
      <c r="C3490" s="2">
        <v>-60.98</v>
      </c>
      <c r="D3490" s="2" t="s">
        <v>29</v>
      </c>
      <c r="E3490">
        <v>2017</v>
      </c>
      <c r="F3490" t="str">
        <f t="shared" si="129"/>
        <v>Loss</v>
      </c>
      <c r="H3490" t="str">
        <f t="shared" si="130"/>
        <v/>
      </c>
      <c r="I3490" t="str">
        <f t="shared" si="130"/>
        <v/>
      </c>
      <c r="J3490" t="str">
        <f t="shared" si="130"/>
        <v/>
      </c>
      <c r="K3490" t="str">
        <f t="shared" si="130"/>
        <v/>
      </c>
    </row>
    <row r="3491" spans="1:11" x14ac:dyDescent="0.2">
      <c r="A3491" s="2">
        <v>46</v>
      </c>
      <c r="B3491" s="2" t="s">
        <v>31</v>
      </c>
      <c r="C3491" s="2">
        <v>251.4</v>
      </c>
      <c r="D3491" s="2" t="s">
        <v>29</v>
      </c>
      <c r="E3491">
        <v>2017</v>
      </c>
      <c r="F3491" t="str">
        <f t="shared" si="129"/>
        <v>Profit</v>
      </c>
      <c r="H3491" t="str">
        <f t="shared" si="130"/>
        <v/>
      </c>
      <c r="I3491" t="str">
        <f t="shared" si="130"/>
        <v/>
      </c>
      <c r="J3491" t="str">
        <f t="shared" si="130"/>
        <v/>
      </c>
      <c r="K3491" t="str">
        <f t="shared" si="130"/>
        <v/>
      </c>
    </row>
    <row r="3492" spans="1:11" x14ac:dyDescent="0.2">
      <c r="A3492" s="2">
        <v>35</v>
      </c>
      <c r="B3492" s="2" t="s">
        <v>24</v>
      </c>
      <c r="C3492" s="2">
        <v>26.11</v>
      </c>
      <c r="D3492" s="2" t="s">
        <v>29</v>
      </c>
      <c r="E3492">
        <v>2017</v>
      </c>
      <c r="F3492" t="str">
        <f t="shared" si="129"/>
        <v>Profit</v>
      </c>
      <c r="H3492" t="str">
        <f t="shared" si="130"/>
        <v/>
      </c>
      <c r="I3492" t="str">
        <f t="shared" si="130"/>
        <v/>
      </c>
      <c r="J3492" t="str">
        <f t="shared" si="130"/>
        <v/>
      </c>
      <c r="K3492" t="str">
        <f t="shared" si="130"/>
        <v/>
      </c>
    </row>
    <row r="3493" spans="1:11" x14ac:dyDescent="0.2">
      <c r="A3493" s="2">
        <v>16</v>
      </c>
      <c r="B3493" s="2" t="s">
        <v>24</v>
      </c>
      <c r="C3493" s="2">
        <v>-62.14</v>
      </c>
      <c r="D3493" s="2" t="s">
        <v>22</v>
      </c>
      <c r="E3493">
        <v>2017</v>
      </c>
      <c r="F3493" t="str">
        <f t="shared" si="129"/>
        <v>Loss</v>
      </c>
      <c r="H3493" t="str">
        <f t="shared" si="130"/>
        <v/>
      </c>
      <c r="I3493" t="str">
        <f t="shared" si="130"/>
        <v/>
      </c>
      <c r="J3493" t="str">
        <f t="shared" si="130"/>
        <v/>
      </c>
      <c r="K3493" t="str">
        <f t="shared" si="130"/>
        <v/>
      </c>
    </row>
    <row r="3494" spans="1:11" x14ac:dyDescent="0.2">
      <c r="A3494" s="2">
        <v>3</v>
      </c>
      <c r="B3494" s="2" t="s">
        <v>31</v>
      </c>
      <c r="C3494" s="2">
        <v>-3749.63</v>
      </c>
      <c r="D3494" s="2" t="s">
        <v>66</v>
      </c>
      <c r="E3494">
        <v>2017</v>
      </c>
      <c r="F3494" t="str">
        <f t="shared" si="129"/>
        <v>Loss</v>
      </c>
      <c r="H3494" t="str">
        <f t="shared" si="130"/>
        <v/>
      </c>
      <c r="I3494" t="str">
        <f t="shared" si="130"/>
        <v/>
      </c>
      <c r="J3494" t="str">
        <f t="shared" si="130"/>
        <v/>
      </c>
      <c r="K3494" t="str">
        <f t="shared" si="130"/>
        <v>Loss</v>
      </c>
    </row>
    <row r="3495" spans="1:11" x14ac:dyDescent="0.2">
      <c r="A3495" s="2">
        <v>45</v>
      </c>
      <c r="B3495" s="2" t="s">
        <v>31</v>
      </c>
      <c r="C3495" s="2">
        <v>753.6</v>
      </c>
      <c r="D3495" s="2" t="s">
        <v>29</v>
      </c>
      <c r="E3495">
        <v>2017</v>
      </c>
      <c r="F3495" t="str">
        <f t="shared" si="129"/>
        <v>Profit</v>
      </c>
      <c r="H3495" t="str">
        <f t="shared" si="130"/>
        <v/>
      </c>
      <c r="I3495" t="str">
        <f t="shared" si="130"/>
        <v/>
      </c>
      <c r="J3495" t="str">
        <f t="shared" si="130"/>
        <v/>
      </c>
      <c r="K3495" t="str">
        <f t="shared" si="130"/>
        <v/>
      </c>
    </row>
    <row r="3496" spans="1:11" x14ac:dyDescent="0.2">
      <c r="A3496" s="2">
        <v>45</v>
      </c>
      <c r="B3496" s="2" t="s">
        <v>24</v>
      </c>
      <c r="C3496" s="2">
        <v>669.55</v>
      </c>
      <c r="D3496" s="2" t="s">
        <v>22</v>
      </c>
      <c r="E3496">
        <v>2017</v>
      </c>
      <c r="F3496" t="str">
        <f t="shared" si="129"/>
        <v>Profit</v>
      </c>
      <c r="H3496" t="str">
        <f t="shared" si="130"/>
        <v/>
      </c>
      <c r="I3496" t="str">
        <f t="shared" si="130"/>
        <v/>
      </c>
      <c r="J3496" t="str">
        <f t="shared" si="130"/>
        <v/>
      </c>
      <c r="K3496" t="str">
        <f t="shared" si="130"/>
        <v/>
      </c>
    </row>
    <row r="3497" spans="1:11" x14ac:dyDescent="0.2">
      <c r="A3497" s="2">
        <v>38</v>
      </c>
      <c r="B3497" s="2" t="s">
        <v>31</v>
      </c>
      <c r="C3497" s="2">
        <v>899.46</v>
      </c>
      <c r="D3497" s="2" t="s">
        <v>29</v>
      </c>
      <c r="E3497">
        <v>2017</v>
      </c>
      <c r="F3497" t="str">
        <f t="shared" si="129"/>
        <v>Profit</v>
      </c>
      <c r="H3497" t="str">
        <f t="shared" si="130"/>
        <v/>
      </c>
      <c r="I3497" t="str">
        <f t="shared" si="130"/>
        <v/>
      </c>
      <c r="J3497" t="str">
        <f t="shared" si="130"/>
        <v/>
      </c>
      <c r="K3497" t="str">
        <f t="shared" si="130"/>
        <v/>
      </c>
    </row>
    <row r="3498" spans="1:11" x14ac:dyDescent="0.2">
      <c r="A3498" s="2">
        <v>4</v>
      </c>
      <c r="B3498" s="2" t="s">
        <v>24</v>
      </c>
      <c r="C3498" s="2">
        <v>-21.04</v>
      </c>
      <c r="D3498" s="2" t="s">
        <v>29</v>
      </c>
      <c r="E3498">
        <v>2017</v>
      </c>
      <c r="F3498" t="str">
        <f t="shared" si="129"/>
        <v>Loss</v>
      </c>
      <c r="H3498" t="str">
        <f t="shared" si="130"/>
        <v/>
      </c>
      <c r="I3498" t="str">
        <f t="shared" si="130"/>
        <v/>
      </c>
      <c r="J3498" t="str">
        <f t="shared" si="130"/>
        <v/>
      </c>
      <c r="K3498" t="str">
        <f t="shared" si="130"/>
        <v/>
      </c>
    </row>
    <row r="3499" spans="1:11" x14ac:dyDescent="0.2">
      <c r="A3499" s="2">
        <v>48</v>
      </c>
      <c r="B3499" s="2" t="s">
        <v>24</v>
      </c>
      <c r="C3499" s="2">
        <v>400.52</v>
      </c>
      <c r="D3499" s="2" t="s">
        <v>66</v>
      </c>
      <c r="E3499">
        <v>2017</v>
      </c>
      <c r="F3499" t="str">
        <f t="shared" si="129"/>
        <v>Profit</v>
      </c>
      <c r="H3499" t="str">
        <f t="shared" si="130"/>
        <v/>
      </c>
      <c r="I3499" t="str">
        <f t="shared" si="130"/>
        <v/>
      </c>
      <c r="J3499" t="str">
        <f t="shared" si="130"/>
        <v/>
      </c>
      <c r="K3499" t="str">
        <f t="shared" si="130"/>
        <v/>
      </c>
    </row>
    <row r="3500" spans="1:11" x14ac:dyDescent="0.2">
      <c r="A3500" s="2">
        <v>9</v>
      </c>
      <c r="B3500" s="2" t="s">
        <v>31</v>
      </c>
      <c r="C3500" s="2">
        <v>-212.07</v>
      </c>
      <c r="D3500" s="2" t="s">
        <v>29</v>
      </c>
      <c r="E3500">
        <v>2017</v>
      </c>
      <c r="F3500" t="str">
        <f t="shared" si="129"/>
        <v>Loss</v>
      </c>
      <c r="H3500" t="str">
        <f t="shared" si="130"/>
        <v/>
      </c>
      <c r="I3500" t="str">
        <f t="shared" si="130"/>
        <v>Loss</v>
      </c>
      <c r="J3500" t="str">
        <f t="shared" si="130"/>
        <v/>
      </c>
      <c r="K3500" t="str">
        <f t="shared" si="130"/>
        <v/>
      </c>
    </row>
    <row r="3501" spans="1:11" x14ac:dyDescent="0.2">
      <c r="A3501" s="2">
        <v>32</v>
      </c>
      <c r="B3501" s="2" t="s">
        <v>31</v>
      </c>
      <c r="C3501" s="2">
        <v>4574.46</v>
      </c>
      <c r="D3501" s="2" t="s">
        <v>29</v>
      </c>
      <c r="E3501">
        <v>2017</v>
      </c>
      <c r="F3501" t="str">
        <f t="shared" si="129"/>
        <v>Profit</v>
      </c>
      <c r="H3501" t="str">
        <f t="shared" si="130"/>
        <v/>
      </c>
      <c r="I3501" t="str">
        <f t="shared" si="130"/>
        <v/>
      </c>
      <c r="J3501" t="str">
        <f t="shared" si="130"/>
        <v/>
      </c>
      <c r="K3501" t="str">
        <f t="shared" si="130"/>
        <v/>
      </c>
    </row>
    <row r="3502" spans="1:11" x14ac:dyDescent="0.2">
      <c r="A3502" s="2">
        <v>22</v>
      </c>
      <c r="B3502" s="2" t="s">
        <v>24</v>
      </c>
      <c r="C3502" s="2">
        <v>21.24</v>
      </c>
      <c r="D3502" s="2" t="s">
        <v>38</v>
      </c>
      <c r="E3502">
        <v>2017</v>
      </c>
      <c r="F3502" t="str">
        <f t="shared" si="129"/>
        <v>Profit</v>
      </c>
      <c r="H3502" t="str">
        <f t="shared" si="130"/>
        <v/>
      </c>
      <c r="I3502" t="str">
        <f t="shared" si="130"/>
        <v/>
      </c>
      <c r="J3502" t="str">
        <f t="shared" si="130"/>
        <v/>
      </c>
      <c r="K3502" t="str">
        <f t="shared" si="130"/>
        <v/>
      </c>
    </row>
    <row r="3503" spans="1:11" x14ac:dyDescent="0.2">
      <c r="A3503" s="2">
        <v>2</v>
      </c>
      <c r="B3503" s="2" t="s">
        <v>45</v>
      </c>
      <c r="C3503" s="2">
        <v>-3.4</v>
      </c>
      <c r="D3503" s="2" t="s">
        <v>29</v>
      </c>
      <c r="E3503">
        <v>2017</v>
      </c>
      <c r="F3503" t="str">
        <f t="shared" si="129"/>
        <v>Loss</v>
      </c>
      <c r="H3503" t="str">
        <f t="shared" si="130"/>
        <v/>
      </c>
      <c r="I3503" t="str">
        <f t="shared" si="130"/>
        <v/>
      </c>
      <c r="J3503" t="str">
        <f t="shared" si="130"/>
        <v/>
      </c>
      <c r="K3503" t="str">
        <f t="shared" si="130"/>
        <v/>
      </c>
    </row>
    <row r="3504" spans="1:11" x14ac:dyDescent="0.2">
      <c r="A3504" s="2">
        <v>42</v>
      </c>
      <c r="B3504" s="2" t="s">
        <v>31</v>
      </c>
      <c r="C3504" s="2">
        <v>1092.3599999999999</v>
      </c>
      <c r="D3504" s="2" t="s">
        <v>29</v>
      </c>
      <c r="E3504">
        <v>2017</v>
      </c>
      <c r="F3504" t="str">
        <f t="shared" si="129"/>
        <v>Profit</v>
      </c>
      <c r="H3504" t="str">
        <f t="shared" si="130"/>
        <v/>
      </c>
      <c r="I3504" t="str">
        <f t="shared" si="130"/>
        <v/>
      </c>
      <c r="J3504" t="str">
        <f t="shared" si="130"/>
        <v/>
      </c>
      <c r="K3504" t="str">
        <f t="shared" si="130"/>
        <v/>
      </c>
    </row>
    <row r="3505" spans="1:11" x14ac:dyDescent="0.2">
      <c r="A3505" s="2">
        <v>4</v>
      </c>
      <c r="B3505" s="2" t="s">
        <v>31</v>
      </c>
      <c r="C3505" s="2">
        <v>-258.55</v>
      </c>
      <c r="D3505" s="2" t="s">
        <v>29</v>
      </c>
      <c r="E3505">
        <v>2017</v>
      </c>
      <c r="F3505" t="str">
        <f t="shared" si="129"/>
        <v>Loss</v>
      </c>
      <c r="H3505" t="str">
        <f t="shared" si="130"/>
        <v/>
      </c>
      <c r="I3505" t="str">
        <f t="shared" si="130"/>
        <v>Loss</v>
      </c>
      <c r="J3505" t="str">
        <f t="shared" si="130"/>
        <v/>
      </c>
      <c r="K3505" t="str">
        <f t="shared" si="130"/>
        <v/>
      </c>
    </row>
    <row r="3506" spans="1:11" x14ac:dyDescent="0.2">
      <c r="A3506" s="2">
        <v>24</v>
      </c>
      <c r="B3506" s="2" t="s">
        <v>24</v>
      </c>
      <c r="C3506" s="2">
        <v>-559.34</v>
      </c>
      <c r="D3506" s="2" t="s">
        <v>22</v>
      </c>
      <c r="E3506">
        <v>2017</v>
      </c>
      <c r="F3506" t="str">
        <f t="shared" si="129"/>
        <v>Loss</v>
      </c>
      <c r="H3506" t="str">
        <f t="shared" si="130"/>
        <v/>
      </c>
      <c r="I3506" t="str">
        <f t="shared" si="130"/>
        <v/>
      </c>
      <c r="J3506" t="str">
        <f t="shared" si="130"/>
        <v/>
      </c>
      <c r="K3506" t="str">
        <f t="shared" si="130"/>
        <v/>
      </c>
    </row>
    <row r="3507" spans="1:11" x14ac:dyDescent="0.2">
      <c r="A3507" s="2">
        <v>1</v>
      </c>
      <c r="B3507" s="2" t="s">
        <v>45</v>
      </c>
      <c r="C3507" s="2">
        <v>-76.489999999999995</v>
      </c>
      <c r="D3507" s="2" t="s">
        <v>29</v>
      </c>
      <c r="E3507">
        <v>2017</v>
      </c>
      <c r="F3507" t="str">
        <f t="shared" si="129"/>
        <v>Loss</v>
      </c>
      <c r="H3507" t="str">
        <f t="shared" si="130"/>
        <v/>
      </c>
      <c r="I3507" t="str">
        <f t="shared" si="130"/>
        <v/>
      </c>
      <c r="J3507" t="str">
        <f t="shared" si="130"/>
        <v/>
      </c>
      <c r="K3507" t="str">
        <f t="shared" si="130"/>
        <v/>
      </c>
    </row>
    <row r="3508" spans="1:11" x14ac:dyDescent="0.2">
      <c r="A3508" s="2">
        <v>26</v>
      </c>
      <c r="B3508" s="2" t="s">
        <v>45</v>
      </c>
      <c r="C3508" s="2">
        <v>512.11</v>
      </c>
      <c r="D3508" s="2" t="s">
        <v>29</v>
      </c>
      <c r="E3508">
        <v>2017</v>
      </c>
      <c r="F3508" t="str">
        <f t="shared" si="129"/>
        <v>Profit</v>
      </c>
      <c r="H3508" t="str">
        <f t="shared" si="130"/>
        <v/>
      </c>
      <c r="I3508" t="str">
        <f t="shared" si="130"/>
        <v/>
      </c>
      <c r="J3508" t="str">
        <f t="shared" si="130"/>
        <v/>
      </c>
      <c r="K3508" t="str">
        <f t="shared" si="130"/>
        <v/>
      </c>
    </row>
    <row r="3509" spans="1:11" x14ac:dyDescent="0.2">
      <c r="A3509" s="2">
        <v>2</v>
      </c>
      <c r="B3509" s="2" t="s">
        <v>24</v>
      </c>
      <c r="C3509" s="2">
        <v>-229.81</v>
      </c>
      <c r="D3509" s="2" t="s">
        <v>29</v>
      </c>
      <c r="E3509">
        <v>2017</v>
      </c>
      <c r="F3509" t="str">
        <f t="shared" si="129"/>
        <v>Loss</v>
      </c>
      <c r="H3509" t="str">
        <f t="shared" si="130"/>
        <v/>
      </c>
      <c r="I3509" t="str">
        <f t="shared" si="130"/>
        <v/>
      </c>
      <c r="J3509" t="str">
        <f t="shared" si="130"/>
        <v/>
      </c>
      <c r="K3509" t="str">
        <f t="shared" si="130"/>
        <v/>
      </c>
    </row>
    <row r="3510" spans="1:11" x14ac:dyDescent="0.2">
      <c r="A3510" s="2">
        <v>7</v>
      </c>
      <c r="B3510" s="2" t="s">
        <v>31</v>
      </c>
      <c r="C3510" s="2">
        <v>-23.15</v>
      </c>
      <c r="D3510" s="2" t="s">
        <v>29</v>
      </c>
      <c r="E3510">
        <v>2017</v>
      </c>
      <c r="F3510" t="str">
        <f t="shared" si="129"/>
        <v>Loss</v>
      </c>
      <c r="H3510" t="str">
        <f t="shared" si="130"/>
        <v/>
      </c>
      <c r="I3510" t="str">
        <f t="shared" si="130"/>
        <v>Loss</v>
      </c>
      <c r="J3510" t="str">
        <f t="shared" si="130"/>
        <v/>
      </c>
      <c r="K3510" t="str">
        <f t="shared" si="130"/>
        <v/>
      </c>
    </row>
    <row r="3511" spans="1:11" x14ac:dyDescent="0.2">
      <c r="A3511" s="2">
        <v>10</v>
      </c>
      <c r="B3511" s="2" t="s">
        <v>24</v>
      </c>
      <c r="C3511" s="2">
        <v>23.13</v>
      </c>
      <c r="D3511" s="2" t="s">
        <v>29</v>
      </c>
      <c r="E3511">
        <v>2017</v>
      </c>
      <c r="F3511" t="str">
        <f t="shared" si="129"/>
        <v>Profit</v>
      </c>
      <c r="H3511" t="str">
        <f t="shared" si="130"/>
        <v/>
      </c>
      <c r="I3511" t="str">
        <f t="shared" si="130"/>
        <v/>
      </c>
      <c r="J3511" t="str">
        <f t="shared" si="130"/>
        <v/>
      </c>
      <c r="K3511" t="str">
        <f t="shared" si="130"/>
        <v/>
      </c>
    </row>
    <row r="3512" spans="1:11" x14ac:dyDescent="0.2">
      <c r="A3512" s="2">
        <v>27</v>
      </c>
      <c r="B3512" s="2" t="s">
        <v>24</v>
      </c>
      <c r="C3512" s="2">
        <v>-56.35</v>
      </c>
      <c r="D3512" s="2" t="s">
        <v>22</v>
      </c>
      <c r="E3512">
        <v>2017</v>
      </c>
      <c r="F3512" t="str">
        <f t="shared" si="129"/>
        <v>Loss</v>
      </c>
      <c r="H3512" t="str">
        <f t="shared" si="130"/>
        <v/>
      </c>
      <c r="I3512" t="str">
        <f t="shared" si="130"/>
        <v/>
      </c>
      <c r="J3512" t="str">
        <f t="shared" si="130"/>
        <v/>
      </c>
      <c r="K3512" t="str">
        <f t="shared" si="130"/>
        <v/>
      </c>
    </row>
    <row r="3513" spans="1:11" x14ac:dyDescent="0.2">
      <c r="A3513" s="2">
        <v>48</v>
      </c>
      <c r="B3513" s="2" t="s">
        <v>45</v>
      </c>
      <c r="C3513" s="2">
        <v>176.47</v>
      </c>
      <c r="D3513" s="2" t="s">
        <v>22</v>
      </c>
      <c r="E3513">
        <v>2017</v>
      </c>
      <c r="F3513" t="str">
        <f t="shared" si="129"/>
        <v>Profit</v>
      </c>
      <c r="H3513" t="str">
        <f t="shared" si="130"/>
        <v/>
      </c>
      <c r="I3513" t="str">
        <f t="shared" si="130"/>
        <v/>
      </c>
      <c r="J3513" t="str">
        <f t="shared" si="130"/>
        <v/>
      </c>
      <c r="K3513" t="str">
        <f t="shared" si="130"/>
        <v/>
      </c>
    </row>
    <row r="3514" spans="1:11" x14ac:dyDescent="0.2">
      <c r="A3514" s="2">
        <v>4</v>
      </c>
      <c r="B3514" s="2" t="s">
        <v>31</v>
      </c>
      <c r="C3514" s="2">
        <v>-2995.88</v>
      </c>
      <c r="D3514" s="2" t="s">
        <v>29</v>
      </c>
      <c r="E3514">
        <v>2017</v>
      </c>
      <c r="F3514" t="str">
        <f t="shared" si="129"/>
        <v>Loss</v>
      </c>
      <c r="H3514" t="str">
        <f t="shared" si="130"/>
        <v/>
      </c>
      <c r="I3514" t="str">
        <f t="shared" si="130"/>
        <v>Loss</v>
      </c>
      <c r="J3514" t="str">
        <f t="shared" si="130"/>
        <v/>
      </c>
      <c r="K3514" t="str">
        <f t="shared" si="130"/>
        <v/>
      </c>
    </row>
    <row r="3515" spans="1:11" x14ac:dyDescent="0.2">
      <c r="A3515" s="2">
        <v>46</v>
      </c>
      <c r="B3515" s="2" t="s">
        <v>31</v>
      </c>
      <c r="C3515" s="2">
        <v>585.19000000000005</v>
      </c>
      <c r="D3515" s="2" t="s">
        <v>29</v>
      </c>
      <c r="E3515">
        <v>2017</v>
      </c>
      <c r="F3515" t="str">
        <f t="shared" si="129"/>
        <v>Profit</v>
      </c>
      <c r="H3515" t="str">
        <f t="shared" si="130"/>
        <v/>
      </c>
      <c r="I3515" t="str">
        <f t="shared" si="130"/>
        <v/>
      </c>
      <c r="J3515" t="str">
        <f t="shared" si="130"/>
        <v/>
      </c>
      <c r="K3515" t="str">
        <f t="shared" si="130"/>
        <v/>
      </c>
    </row>
    <row r="3516" spans="1:11" x14ac:dyDescent="0.2">
      <c r="A3516" s="2">
        <v>29</v>
      </c>
      <c r="B3516" s="2" t="s">
        <v>31</v>
      </c>
      <c r="C3516" s="2">
        <v>84.72</v>
      </c>
      <c r="D3516" s="2" t="s">
        <v>29</v>
      </c>
      <c r="E3516">
        <v>2017</v>
      </c>
      <c r="F3516" t="str">
        <f t="shared" si="129"/>
        <v>Profit</v>
      </c>
      <c r="H3516" t="str">
        <f t="shared" si="130"/>
        <v/>
      </c>
      <c r="I3516" t="str">
        <f t="shared" si="130"/>
        <v/>
      </c>
      <c r="J3516" t="str">
        <f t="shared" si="130"/>
        <v/>
      </c>
      <c r="K3516" t="str">
        <f t="shared" si="130"/>
        <v/>
      </c>
    </row>
    <row r="3517" spans="1:11" x14ac:dyDescent="0.2">
      <c r="A3517" s="2">
        <v>12</v>
      </c>
      <c r="B3517" s="2" t="s">
        <v>24</v>
      </c>
      <c r="C3517" s="2">
        <v>768.72</v>
      </c>
      <c r="D3517" s="2" t="s">
        <v>29</v>
      </c>
      <c r="E3517">
        <v>2017</v>
      </c>
      <c r="F3517" t="str">
        <f t="shared" si="129"/>
        <v>Profit</v>
      </c>
      <c r="H3517" t="str">
        <f t="shared" si="130"/>
        <v/>
      </c>
      <c r="I3517" t="str">
        <f t="shared" si="130"/>
        <v/>
      </c>
      <c r="J3517" t="str">
        <f t="shared" si="130"/>
        <v/>
      </c>
      <c r="K3517" t="str">
        <f t="shared" si="130"/>
        <v/>
      </c>
    </row>
    <row r="3518" spans="1:11" x14ac:dyDescent="0.2">
      <c r="A3518" s="2">
        <v>32</v>
      </c>
      <c r="B3518" s="2" t="s">
        <v>24</v>
      </c>
      <c r="C3518" s="2">
        <v>-146.15</v>
      </c>
      <c r="D3518" s="2" t="s">
        <v>29</v>
      </c>
      <c r="E3518">
        <v>2017</v>
      </c>
      <c r="F3518" t="str">
        <f t="shared" si="129"/>
        <v>Loss</v>
      </c>
      <c r="H3518" t="str">
        <f t="shared" si="130"/>
        <v/>
      </c>
      <c r="I3518" t="str">
        <f t="shared" si="130"/>
        <v/>
      </c>
      <c r="J3518" t="str">
        <f t="shared" si="130"/>
        <v/>
      </c>
      <c r="K3518" t="str">
        <f t="shared" si="130"/>
        <v/>
      </c>
    </row>
    <row r="3519" spans="1:11" x14ac:dyDescent="0.2">
      <c r="A3519" s="2">
        <v>20</v>
      </c>
      <c r="B3519" s="2" t="s">
        <v>24</v>
      </c>
      <c r="C3519" s="2">
        <v>-45.44</v>
      </c>
      <c r="D3519" s="2" t="s">
        <v>29</v>
      </c>
      <c r="E3519">
        <v>2017</v>
      </c>
      <c r="F3519" t="str">
        <f t="shared" si="129"/>
        <v>Loss</v>
      </c>
      <c r="H3519" t="str">
        <f t="shared" si="130"/>
        <v/>
      </c>
      <c r="I3519" t="str">
        <f t="shared" si="130"/>
        <v/>
      </c>
      <c r="J3519" t="str">
        <f t="shared" si="130"/>
        <v/>
      </c>
      <c r="K3519" t="str">
        <f t="shared" si="130"/>
        <v/>
      </c>
    </row>
    <row r="3520" spans="1:11" x14ac:dyDescent="0.2">
      <c r="A3520" s="2">
        <v>29</v>
      </c>
      <c r="B3520" s="2" t="s">
        <v>24</v>
      </c>
      <c r="C3520" s="2">
        <v>47.56</v>
      </c>
      <c r="D3520" s="2" t="s">
        <v>29</v>
      </c>
      <c r="E3520">
        <v>2017</v>
      </c>
      <c r="F3520" t="str">
        <f t="shared" si="129"/>
        <v>Profit</v>
      </c>
      <c r="H3520" t="str">
        <f t="shared" si="130"/>
        <v/>
      </c>
      <c r="I3520" t="str">
        <f t="shared" si="130"/>
        <v/>
      </c>
      <c r="J3520" t="str">
        <f t="shared" si="130"/>
        <v/>
      </c>
      <c r="K3520" t="str">
        <f t="shared" si="130"/>
        <v/>
      </c>
    </row>
    <row r="3521" spans="1:11" x14ac:dyDescent="0.2">
      <c r="A3521" s="2">
        <v>5</v>
      </c>
      <c r="B3521" s="2" t="s">
        <v>31</v>
      </c>
      <c r="C3521" s="2">
        <v>-249.38</v>
      </c>
      <c r="D3521" s="2" t="s">
        <v>29</v>
      </c>
      <c r="E3521">
        <v>2017</v>
      </c>
      <c r="F3521" t="str">
        <f t="shared" si="129"/>
        <v>Loss</v>
      </c>
      <c r="H3521" t="str">
        <f t="shared" si="130"/>
        <v/>
      </c>
      <c r="I3521" t="str">
        <f t="shared" si="130"/>
        <v>Loss</v>
      </c>
      <c r="J3521" t="str">
        <f t="shared" si="130"/>
        <v/>
      </c>
      <c r="K3521" t="str">
        <f t="shared" si="130"/>
        <v/>
      </c>
    </row>
    <row r="3522" spans="1:11" x14ac:dyDescent="0.2">
      <c r="A3522" s="2">
        <v>4</v>
      </c>
      <c r="B3522" s="2" t="s">
        <v>45</v>
      </c>
      <c r="C3522" s="2">
        <v>-121.07</v>
      </c>
      <c r="D3522" s="2" t="s">
        <v>29</v>
      </c>
      <c r="E3522">
        <v>2017</v>
      </c>
      <c r="F3522" t="str">
        <f t="shared" si="129"/>
        <v>Loss</v>
      </c>
      <c r="H3522" t="str">
        <f t="shared" si="130"/>
        <v/>
      </c>
      <c r="I3522" t="str">
        <f t="shared" si="130"/>
        <v/>
      </c>
      <c r="J3522" t="str">
        <f t="shared" si="130"/>
        <v/>
      </c>
      <c r="K3522" t="str">
        <f t="shared" si="130"/>
        <v/>
      </c>
    </row>
    <row r="3523" spans="1:11" x14ac:dyDescent="0.2">
      <c r="A3523" s="2">
        <v>46</v>
      </c>
      <c r="B3523" s="2" t="s">
        <v>24</v>
      </c>
      <c r="C3523" s="2">
        <v>-89.33</v>
      </c>
      <c r="D3523" s="2" t="s">
        <v>38</v>
      </c>
      <c r="E3523">
        <v>2017</v>
      </c>
      <c r="F3523" t="str">
        <f t="shared" ref="F3523:F3561" si="131">IF(C3523&lt;0,"Loss","Profit")</f>
        <v>Loss</v>
      </c>
      <c r="H3523" t="str">
        <f t="shared" si="130"/>
        <v/>
      </c>
      <c r="I3523" t="str">
        <f t="shared" si="130"/>
        <v/>
      </c>
      <c r="J3523" t="str">
        <f t="shared" si="130"/>
        <v/>
      </c>
      <c r="K3523" t="str">
        <f t="shared" si="130"/>
        <v/>
      </c>
    </row>
    <row r="3524" spans="1:11" x14ac:dyDescent="0.2">
      <c r="A3524" s="2">
        <v>3</v>
      </c>
      <c r="B3524" s="2" t="s">
        <v>24</v>
      </c>
      <c r="C3524" s="2">
        <v>2.68</v>
      </c>
      <c r="D3524" s="2" t="s">
        <v>29</v>
      </c>
      <c r="E3524">
        <v>2017</v>
      </c>
      <c r="F3524" t="str">
        <f t="shared" si="131"/>
        <v>Profit</v>
      </c>
      <c r="H3524" t="str">
        <f t="shared" si="130"/>
        <v/>
      </c>
      <c r="I3524" t="str">
        <f t="shared" si="130"/>
        <v/>
      </c>
      <c r="J3524" t="str">
        <f t="shared" si="130"/>
        <v/>
      </c>
      <c r="K3524" t="str">
        <f t="shared" si="130"/>
        <v/>
      </c>
    </row>
    <row r="3525" spans="1:11" x14ac:dyDescent="0.2">
      <c r="A3525" s="2">
        <v>43</v>
      </c>
      <c r="B3525" s="2" t="s">
        <v>24</v>
      </c>
      <c r="C3525" s="2">
        <v>17.87</v>
      </c>
      <c r="D3525" s="2" t="s">
        <v>29</v>
      </c>
      <c r="E3525">
        <v>2017</v>
      </c>
      <c r="F3525" t="str">
        <f t="shared" si="131"/>
        <v>Profit</v>
      </c>
      <c r="H3525" t="str">
        <f t="shared" si="130"/>
        <v/>
      </c>
      <c r="I3525" t="str">
        <f t="shared" si="130"/>
        <v/>
      </c>
      <c r="J3525" t="str">
        <f t="shared" si="130"/>
        <v/>
      </c>
      <c r="K3525" t="str">
        <f t="shared" si="130"/>
        <v/>
      </c>
    </row>
    <row r="3526" spans="1:11" x14ac:dyDescent="0.2">
      <c r="A3526" s="2">
        <v>32</v>
      </c>
      <c r="B3526" s="2" t="s">
        <v>24</v>
      </c>
      <c r="C3526" s="2">
        <v>-199.41</v>
      </c>
      <c r="D3526" s="2" t="s">
        <v>29</v>
      </c>
      <c r="E3526">
        <v>2017</v>
      </c>
      <c r="F3526" t="str">
        <f t="shared" si="131"/>
        <v>Loss</v>
      </c>
      <c r="H3526" t="str">
        <f t="shared" si="130"/>
        <v/>
      </c>
      <c r="I3526" t="str">
        <f t="shared" si="130"/>
        <v/>
      </c>
      <c r="J3526" t="str">
        <f t="shared" si="130"/>
        <v/>
      </c>
      <c r="K3526" t="str">
        <f t="shared" si="130"/>
        <v/>
      </c>
    </row>
    <row r="3527" spans="1:11" x14ac:dyDescent="0.2">
      <c r="A3527" s="2">
        <v>28</v>
      </c>
      <c r="B3527" s="2" t="s">
        <v>24</v>
      </c>
      <c r="C3527" s="2">
        <v>28.7</v>
      </c>
      <c r="D3527" s="2" t="s">
        <v>29</v>
      </c>
      <c r="E3527">
        <v>2017</v>
      </c>
      <c r="F3527" t="str">
        <f t="shared" si="131"/>
        <v>Profit</v>
      </c>
      <c r="H3527" t="str">
        <f t="shared" si="130"/>
        <v/>
      </c>
      <c r="I3527" t="str">
        <f t="shared" si="130"/>
        <v/>
      </c>
      <c r="J3527" t="str">
        <f t="shared" si="130"/>
        <v/>
      </c>
      <c r="K3527" t="str">
        <f t="shared" si="130"/>
        <v/>
      </c>
    </row>
    <row r="3528" spans="1:11" x14ac:dyDescent="0.2">
      <c r="A3528" s="2">
        <v>44</v>
      </c>
      <c r="B3528" s="2" t="s">
        <v>24</v>
      </c>
      <c r="C3528" s="2">
        <v>49.99</v>
      </c>
      <c r="D3528" s="2" t="s">
        <v>38</v>
      </c>
      <c r="E3528">
        <v>2017</v>
      </c>
      <c r="F3528" t="str">
        <f t="shared" si="131"/>
        <v>Profit</v>
      </c>
      <c r="H3528" t="str">
        <f t="shared" si="130"/>
        <v/>
      </c>
      <c r="I3528" t="str">
        <f t="shared" si="130"/>
        <v/>
      </c>
      <c r="J3528" t="str">
        <f t="shared" si="130"/>
        <v/>
      </c>
      <c r="K3528" t="str">
        <f t="shared" si="130"/>
        <v/>
      </c>
    </row>
    <row r="3529" spans="1:11" x14ac:dyDescent="0.2">
      <c r="A3529" s="2">
        <v>31</v>
      </c>
      <c r="B3529" s="2" t="s">
        <v>31</v>
      </c>
      <c r="C3529" s="2">
        <v>396.26</v>
      </c>
      <c r="D3529" s="2" t="s">
        <v>38</v>
      </c>
      <c r="E3529">
        <v>2017</v>
      </c>
      <c r="F3529" t="str">
        <f t="shared" si="131"/>
        <v>Profit</v>
      </c>
      <c r="H3529" t="str">
        <f t="shared" si="130"/>
        <v/>
      </c>
      <c r="I3529" t="str">
        <f t="shared" si="130"/>
        <v/>
      </c>
      <c r="J3529" t="str">
        <f t="shared" si="130"/>
        <v/>
      </c>
      <c r="K3529" t="str">
        <f t="shared" si="130"/>
        <v/>
      </c>
    </row>
    <row r="3530" spans="1:11" x14ac:dyDescent="0.2">
      <c r="A3530" s="2">
        <v>25</v>
      </c>
      <c r="B3530" s="2" t="s">
        <v>24</v>
      </c>
      <c r="C3530" s="2">
        <v>-85.88</v>
      </c>
      <c r="D3530" s="2" t="s">
        <v>29</v>
      </c>
      <c r="E3530">
        <v>2017</v>
      </c>
      <c r="F3530" t="str">
        <f t="shared" si="131"/>
        <v>Loss</v>
      </c>
      <c r="H3530" t="str">
        <f t="shared" si="130"/>
        <v/>
      </c>
      <c r="I3530" t="str">
        <f t="shared" si="130"/>
        <v/>
      </c>
      <c r="J3530" t="str">
        <f t="shared" si="130"/>
        <v/>
      </c>
      <c r="K3530" t="str">
        <f t="shared" si="130"/>
        <v/>
      </c>
    </row>
    <row r="3531" spans="1:11" x14ac:dyDescent="0.2">
      <c r="A3531" s="2">
        <v>6</v>
      </c>
      <c r="B3531" s="2" t="s">
        <v>24</v>
      </c>
      <c r="C3531" s="2">
        <v>-139.66999999999999</v>
      </c>
      <c r="D3531" s="2" t="s">
        <v>29</v>
      </c>
      <c r="E3531">
        <v>2017</v>
      </c>
      <c r="F3531" t="str">
        <f t="shared" si="131"/>
        <v>Loss</v>
      </c>
      <c r="H3531" t="str">
        <f t="shared" si="130"/>
        <v/>
      </c>
      <c r="I3531" t="str">
        <f t="shared" si="130"/>
        <v/>
      </c>
      <c r="J3531" t="str">
        <f t="shared" si="130"/>
        <v/>
      </c>
      <c r="K3531" t="str">
        <f t="shared" si="130"/>
        <v/>
      </c>
    </row>
    <row r="3532" spans="1:11" x14ac:dyDescent="0.2">
      <c r="A3532" s="2">
        <v>17</v>
      </c>
      <c r="B3532" s="2" t="s">
        <v>24</v>
      </c>
      <c r="C3532" s="2">
        <v>192.77</v>
      </c>
      <c r="D3532" s="2" t="s">
        <v>29</v>
      </c>
      <c r="E3532">
        <v>2017</v>
      </c>
      <c r="F3532" t="str">
        <f t="shared" si="131"/>
        <v>Profit</v>
      </c>
      <c r="H3532" t="str">
        <f t="shared" si="130"/>
        <v/>
      </c>
      <c r="I3532" t="str">
        <f t="shared" si="130"/>
        <v/>
      </c>
      <c r="J3532" t="str">
        <f t="shared" si="130"/>
        <v/>
      </c>
      <c r="K3532" t="str">
        <f t="shared" si="130"/>
        <v/>
      </c>
    </row>
    <row r="3533" spans="1:11" x14ac:dyDescent="0.2">
      <c r="A3533" s="2">
        <v>7</v>
      </c>
      <c r="B3533" s="2" t="s">
        <v>31</v>
      </c>
      <c r="C3533" s="2">
        <v>-47.1</v>
      </c>
      <c r="D3533" s="2" t="s">
        <v>22</v>
      </c>
      <c r="E3533">
        <v>2017</v>
      </c>
      <c r="F3533" t="str">
        <f t="shared" si="131"/>
        <v>Loss</v>
      </c>
      <c r="H3533" t="str">
        <f t="shared" si="130"/>
        <v>Loss</v>
      </c>
      <c r="I3533" t="str">
        <f t="shared" si="130"/>
        <v/>
      </c>
      <c r="J3533" t="str">
        <f t="shared" si="130"/>
        <v/>
      </c>
      <c r="K3533" t="str">
        <f t="shared" si="130"/>
        <v/>
      </c>
    </row>
    <row r="3534" spans="1:11" x14ac:dyDescent="0.2">
      <c r="A3534" s="2">
        <v>45</v>
      </c>
      <c r="B3534" s="2" t="s">
        <v>45</v>
      </c>
      <c r="C3534" s="2">
        <v>-99.59</v>
      </c>
      <c r="D3534" s="2" t="s">
        <v>22</v>
      </c>
      <c r="E3534">
        <v>2017</v>
      </c>
      <c r="F3534" t="str">
        <f t="shared" si="131"/>
        <v>Loss</v>
      </c>
      <c r="H3534" t="str">
        <f t="shared" si="130"/>
        <v/>
      </c>
      <c r="I3534" t="str">
        <f t="shared" si="130"/>
        <v/>
      </c>
      <c r="J3534" t="str">
        <f t="shared" si="130"/>
        <v/>
      </c>
      <c r="K3534" t="str">
        <f t="shared" si="130"/>
        <v/>
      </c>
    </row>
    <row r="3535" spans="1:11" x14ac:dyDescent="0.2">
      <c r="A3535" s="2">
        <v>48</v>
      </c>
      <c r="B3535" s="2" t="s">
        <v>31</v>
      </c>
      <c r="C3535" s="2">
        <v>650.21</v>
      </c>
      <c r="D3535" s="2" t="s">
        <v>22</v>
      </c>
      <c r="E3535">
        <v>2017</v>
      </c>
      <c r="F3535" t="str">
        <f t="shared" si="131"/>
        <v>Profit</v>
      </c>
      <c r="H3535" t="str">
        <f t="shared" si="130"/>
        <v/>
      </c>
      <c r="I3535" t="str">
        <f t="shared" si="130"/>
        <v/>
      </c>
      <c r="J3535" t="str">
        <f t="shared" si="130"/>
        <v/>
      </c>
      <c r="K3535" t="str">
        <f t="shared" si="130"/>
        <v/>
      </c>
    </row>
    <row r="3536" spans="1:11" x14ac:dyDescent="0.2">
      <c r="A3536" s="2">
        <v>19</v>
      </c>
      <c r="B3536" s="2" t="s">
        <v>24</v>
      </c>
      <c r="C3536" s="2">
        <v>-16.45</v>
      </c>
      <c r="D3536" s="2" t="s">
        <v>66</v>
      </c>
      <c r="E3536">
        <v>2017</v>
      </c>
      <c r="F3536" t="str">
        <f t="shared" si="131"/>
        <v>Loss</v>
      </c>
      <c r="H3536" t="str">
        <f t="shared" si="130"/>
        <v/>
      </c>
      <c r="I3536" t="str">
        <f t="shared" si="130"/>
        <v/>
      </c>
      <c r="J3536" t="str">
        <f t="shared" si="130"/>
        <v/>
      </c>
      <c r="K3536" t="str">
        <f t="shared" si="130"/>
        <v/>
      </c>
    </row>
    <row r="3537" spans="1:11" x14ac:dyDescent="0.2">
      <c r="A3537" s="2">
        <v>25</v>
      </c>
      <c r="B3537" s="2" t="s">
        <v>31</v>
      </c>
      <c r="C3537" s="2">
        <v>-140.38</v>
      </c>
      <c r="D3537" s="2" t="s">
        <v>66</v>
      </c>
      <c r="E3537">
        <v>2017</v>
      </c>
      <c r="F3537" t="str">
        <f t="shared" si="131"/>
        <v>Loss</v>
      </c>
      <c r="H3537" t="str">
        <f t="shared" ref="H3537:K3561" si="132">IF($D3537=H$1,IF($B3537="Technology",IF($A3537&lt;11,$F3537,""),""),"")</f>
        <v/>
      </c>
      <c r="I3537" t="str">
        <f t="shared" si="132"/>
        <v/>
      </c>
      <c r="J3537" t="str">
        <f t="shared" si="132"/>
        <v/>
      </c>
      <c r="K3537" t="str">
        <f t="shared" si="132"/>
        <v/>
      </c>
    </row>
    <row r="3538" spans="1:11" x14ac:dyDescent="0.2">
      <c r="A3538" s="2">
        <v>10</v>
      </c>
      <c r="B3538" s="2" t="s">
        <v>31</v>
      </c>
      <c r="C3538" s="2">
        <v>1.44</v>
      </c>
      <c r="D3538" s="2" t="s">
        <v>66</v>
      </c>
      <c r="E3538">
        <v>2017</v>
      </c>
      <c r="F3538" t="str">
        <f t="shared" si="131"/>
        <v>Profit</v>
      </c>
      <c r="H3538" t="str">
        <f t="shared" si="132"/>
        <v/>
      </c>
      <c r="I3538" t="str">
        <f t="shared" si="132"/>
        <v/>
      </c>
      <c r="J3538" t="str">
        <f t="shared" si="132"/>
        <v/>
      </c>
      <c r="K3538" t="str">
        <f t="shared" si="132"/>
        <v>Profit</v>
      </c>
    </row>
    <row r="3539" spans="1:11" x14ac:dyDescent="0.2">
      <c r="A3539" s="2">
        <v>4</v>
      </c>
      <c r="B3539" s="2" t="s">
        <v>31</v>
      </c>
      <c r="C3539" s="2">
        <v>-252.68</v>
      </c>
      <c r="D3539" s="2" t="s">
        <v>29</v>
      </c>
      <c r="E3539">
        <v>2017</v>
      </c>
      <c r="F3539" t="str">
        <f t="shared" si="131"/>
        <v>Loss</v>
      </c>
      <c r="H3539" t="str">
        <f t="shared" si="132"/>
        <v/>
      </c>
      <c r="I3539" t="str">
        <f t="shared" si="132"/>
        <v>Loss</v>
      </c>
      <c r="J3539" t="str">
        <f t="shared" si="132"/>
        <v/>
      </c>
      <c r="K3539" t="str">
        <f t="shared" si="132"/>
        <v/>
      </c>
    </row>
    <row r="3540" spans="1:11" x14ac:dyDescent="0.2">
      <c r="A3540" s="2">
        <v>10</v>
      </c>
      <c r="B3540" s="2" t="s">
        <v>31</v>
      </c>
      <c r="C3540" s="2">
        <v>-99.97</v>
      </c>
      <c r="D3540" s="2" t="s">
        <v>29</v>
      </c>
      <c r="E3540">
        <v>2017</v>
      </c>
      <c r="F3540" t="str">
        <f t="shared" si="131"/>
        <v>Loss</v>
      </c>
      <c r="H3540" t="str">
        <f t="shared" si="132"/>
        <v/>
      </c>
      <c r="I3540" t="str">
        <f t="shared" si="132"/>
        <v>Loss</v>
      </c>
      <c r="J3540" t="str">
        <f t="shared" si="132"/>
        <v/>
      </c>
      <c r="K3540" t="str">
        <f t="shared" si="132"/>
        <v/>
      </c>
    </row>
    <row r="3541" spans="1:11" x14ac:dyDescent="0.2">
      <c r="A3541" s="2">
        <v>45</v>
      </c>
      <c r="B3541" s="2" t="s">
        <v>45</v>
      </c>
      <c r="C3541" s="2">
        <v>-762.74</v>
      </c>
      <c r="D3541" s="2" t="s">
        <v>22</v>
      </c>
      <c r="E3541">
        <v>2017</v>
      </c>
      <c r="F3541" t="str">
        <f t="shared" si="131"/>
        <v>Loss</v>
      </c>
      <c r="H3541" t="str">
        <f t="shared" si="132"/>
        <v/>
      </c>
      <c r="I3541" t="str">
        <f t="shared" si="132"/>
        <v/>
      </c>
      <c r="J3541" t="str">
        <f t="shared" si="132"/>
        <v/>
      </c>
      <c r="K3541" t="str">
        <f t="shared" si="132"/>
        <v/>
      </c>
    </row>
    <row r="3542" spans="1:11" x14ac:dyDescent="0.2">
      <c r="A3542" s="2">
        <v>7</v>
      </c>
      <c r="B3542" s="2" t="s">
        <v>24</v>
      </c>
      <c r="C3542" s="2">
        <v>-15.98</v>
      </c>
      <c r="D3542" s="2" t="s">
        <v>29</v>
      </c>
      <c r="E3542">
        <v>2017</v>
      </c>
      <c r="F3542" t="str">
        <f t="shared" si="131"/>
        <v>Loss</v>
      </c>
      <c r="H3542" t="str">
        <f t="shared" si="132"/>
        <v/>
      </c>
      <c r="I3542" t="str">
        <f t="shared" si="132"/>
        <v/>
      </c>
      <c r="J3542" t="str">
        <f t="shared" si="132"/>
        <v/>
      </c>
      <c r="K3542" t="str">
        <f t="shared" si="132"/>
        <v/>
      </c>
    </row>
    <row r="3543" spans="1:11" x14ac:dyDescent="0.2">
      <c r="A3543" s="2">
        <v>25</v>
      </c>
      <c r="B3543" s="2" t="s">
        <v>24</v>
      </c>
      <c r="C3543" s="2">
        <v>-66.12</v>
      </c>
      <c r="D3543" s="2" t="s">
        <v>29</v>
      </c>
      <c r="E3543">
        <v>2017</v>
      </c>
      <c r="F3543" t="str">
        <f t="shared" si="131"/>
        <v>Loss</v>
      </c>
      <c r="H3543" t="str">
        <f t="shared" si="132"/>
        <v/>
      </c>
      <c r="I3543" t="str">
        <f t="shared" si="132"/>
        <v/>
      </c>
      <c r="J3543" t="str">
        <f t="shared" si="132"/>
        <v/>
      </c>
      <c r="K3543" t="str">
        <f t="shared" si="132"/>
        <v/>
      </c>
    </row>
    <row r="3544" spans="1:11" x14ac:dyDescent="0.2">
      <c r="A3544" s="2">
        <v>17</v>
      </c>
      <c r="B3544" s="2" t="s">
        <v>31</v>
      </c>
      <c r="C3544" s="2">
        <v>95.29</v>
      </c>
      <c r="D3544" s="2" t="s">
        <v>29</v>
      </c>
      <c r="E3544">
        <v>2017</v>
      </c>
      <c r="F3544" t="str">
        <f t="shared" si="131"/>
        <v>Profit</v>
      </c>
      <c r="H3544" t="str">
        <f t="shared" si="132"/>
        <v/>
      </c>
      <c r="I3544" t="str">
        <f t="shared" si="132"/>
        <v/>
      </c>
      <c r="J3544" t="str">
        <f t="shared" si="132"/>
        <v/>
      </c>
      <c r="K3544" t="str">
        <f t="shared" si="132"/>
        <v/>
      </c>
    </row>
    <row r="3545" spans="1:11" x14ac:dyDescent="0.2">
      <c r="A3545" s="2">
        <v>32</v>
      </c>
      <c r="B3545" s="2" t="s">
        <v>31</v>
      </c>
      <c r="C3545" s="2">
        <v>530.13</v>
      </c>
      <c r="D3545" s="2" t="s">
        <v>38</v>
      </c>
      <c r="E3545">
        <v>2017</v>
      </c>
      <c r="F3545" t="str">
        <f t="shared" si="131"/>
        <v>Profit</v>
      </c>
      <c r="H3545" t="str">
        <f t="shared" si="132"/>
        <v/>
      </c>
      <c r="I3545" t="str">
        <f t="shared" si="132"/>
        <v/>
      </c>
      <c r="J3545" t="str">
        <f t="shared" si="132"/>
        <v/>
      </c>
      <c r="K3545" t="str">
        <f t="shared" si="132"/>
        <v/>
      </c>
    </row>
    <row r="3546" spans="1:11" x14ac:dyDescent="0.2">
      <c r="A3546" s="2">
        <v>32</v>
      </c>
      <c r="B3546" s="2" t="s">
        <v>45</v>
      </c>
      <c r="C3546" s="2">
        <v>-530.77</v>
      </c>
      <c r="D3546" s="2" t="s">
        <v>38</v>
      </c>
      <c r="E3546">
        <v>2017</v>
      </c>
      <c r="F3546" t="str">
        <f t="shared" si="131"/>
        <v>Loss</v>
      </c>
      <c r="H3546" t="str">
        <f t="shared" si="132"/>
        <v/>
      </c>
      <c r="I3546" t="str">
        <f t="shared" si="132"/>
        <v/>
      </c>
      <c r="J3546" t="str">
        <f t="shared" si="132"/>
        <v/>
      </c>
      <c r="K3546" t="str">
        <f t="shared" si="132"/>
        <v/>
      </c>
    </row>
    <row r="3547" spans="1:11" x14ac:dyDescent="0.2">
      <c r="A3547" s="2">
        <v>27</v>
      </c>
      <c r="B3547" s="2" t="s">
        <v>24</v>
      </c>
      <c r="C3547" s="2">
        <v>21.61</v>
      </c>
      <c r="D3547" s="2" t="s">
        <v>29</v>
      </c>
      <c r="E3547">
        <v>2017</v>
      </c>
      <c r="F3547" t="str">
        <f t="shared" si="131"/>
        <v>Profit</v>
      </c>
      <c r="H3547" t="str">
        <f t="shared" si="132"/>
        <v/>
      </c>
      <c r="I3547" t="str">
        <f t="shared" si="132"/>
        <v/>
      </c>
      <c r="J3547" t="str">
        <f t="shared" si="132"/>
        <v/>
      </c>
      <c r="K3547" t="str">
        <f t="shared" si="132"/>
        <v/>
      </c>
    </row>
    <row r="3548" spans="1:11" x14ac:dyDescent="0.2">
      <c r="A3548" s="2">
        <v>16</v>
      </c>
      <c r="B3548" s="2" t="s">
        <v>31</v>
      </c>
      <c r="C3548" s="2">
        <v>80.61</v>
      </c>
      <c r="D3548" s="2" t="s">
        <v>38</v>
      </c>
      <c r="E3548">
        <v>2017</v>
      </c>
      <c r="F3548" t="str">
        <f t="shared" si="131"/>
        <v>Profit</v>
      </c>
      <c r="H3548" t="str">
        <f t="shared" si="132"/>
        <v/>
      </c>
      <c r="I3548" t="str">
        <f t="shared" si="132"/>
        <v/>
      </c>
      <c r="J3548" t="str">
        <f t="shared" si="132"/>
        <v/>
      </c>
      <c r="K3548" t="str">
        <f t="shared" si="132"/>
        <v/>
      </c>
    </row>
    <row r="3549" spans="1:11" x14ac:dyDescent="0.2">
      <c r="A3549" s="2">
        <v>5</v>
      </c>
      <c r="B3549" s="2" t="s">
        <v>31</v>
      </c>
      <c r="C3549" s="2">
        <v>-446.99</v>
      </c>
      <c r="D3549" s="2" t="s">
        <v>38</v>
      </c>
      <c r="E3549">
        <v>2017</v>
      </c>
      <c r="F3549" t="str">
        <f t="shared" si="131"/>
        <v>Loss</v>
      </c>
      <c r="H3549" t="str">
        <f t="shared" si="132"/>
        <v/>
      </c>
      <c r="I3549" t="str">
        <f t="shared" si="132"/>
        <v/>
      </c>
      <c r="J3549" t="str">
        <f t="shared" si="132"/>
        <v>Loss</v>
      </c>
      <c r="K3549" t="str">
        <f t="shared" si="132"/>
        <v/>
      </c>
    </row>
    <row r="3550" spans="1:11" x14ac:dyDescent="0.2">
      <c r="A3550" s="2">
        <v>46</v>
      </c>
      <c r="B3550" s="2" t="s">
        <v>24</v>
      </c>
      <c r="C3550" s="2">
        <v>34.33</v>
      </c>
      <c r="D3550" s="2" t="s">
        <v>29</v>
      </c>
      <c r="E3550">
        <v>2017</v>
      </c>
      <c r="F3550" t="str">
        <f t="shared" si="131"/>
        <v>Profit</v>
      </c>
      <c r="H3550" t="str">
        <f t="shared" si="132"/>
        <v/>
      </c>
      <c r="I3550" t="str">
        <f t="shared" si="132"/>
        <v/>
      </c>
      <c r="J3550" t="str">
        <f t="shared" si="132"/>
        <v/>
      </c>
      <c r="K3550" t="str">
        <f t="shared" si="132"/>
        <v/>
      </c>
    </row>
    <row r="3551" spans="1:11" x14ac:dyDescent="0.2">
      <c r="A3551" s="2">
        <v>13</v>
      </c>
      <c r="B3551" s="2" t="s">
        <v>45</v>
      </c>
      <c r="C3551" s="2">
        <v>-221.05</v>
      </c>
      <c r="D3551" s="2" t="s">
        <v>38</v>
      </c>
      <c r="E3551">
        <v>2017</v>
      </c>
      <c r="F3551" t="str">
        <f t="shared" si="131"/>
        <v>Loss</v>
      </c>
      <c r="H3551" t="str">
        <f t="shared" si="132"/>
        <v/>
      </c>
      <c r="I3551" t="str">
        <f t="shared" si="132"/>
        <v/>
      </c>
      <c r="J3551" t="str">
        <f t="shared" si="132"/>
        <v/>
      </c>
      <c r="K3551" t="str">
        <f t="shared" si="132"/>
        <v/>
      </c>
    </row>
    <row r="3552" spans="1:11" x14ac:dyDescent="0.2">
      <c r="A3552" s="2">
        <v>37</v>
      </c>
      <c r="B3552" s="2" t="s">
        <v>24</v>
      </c>
      <c r="C3552" s="2">
        <v>-116.18</v>
      </c>
      <c r="D3552" s="2" t="s">
        <v>22</v>
      </c>
      <c r="E3552">
        <v>2017</v>
      </c>
      <c r="F3552" t="str">
        <f t="shared" si="131"/>
        <v>Loss</v>
      </c>
      <c r="H3552" t="str">
        <f t="shared" si="132"/>
        <v/>
      </c>
      <c r="I3552" t="str">
        <f t="shared" si="132"/>
        <v/>
      </c>
      <c r="J3552" t="str">
        <f t="shared" si="132"/>
        <v/>
      </c>
      <c r="K3552" t="str">
        <f t="shared" si="132"/>
        <v/>
      </c>
    </row>
    <row r="3553" spans="1:11" x14ac:dyDescent="0.2">
      <c r="A3553" s="2">
        <v>11</v>
      </c>
      <c r="B3553" s="2" t="s">
        <v>24</v>
      </c>
      <c r="C3553" s="2">
        <v>-469.51</v>
      </c>
      <c r="D3553" s="2" t="s">
        <v>22</v>
      </c>
      <c r="E3553">
        <v>2017</v>
      </c>
      <c r="F3553" t="str">
        <f t="shared" si="131"/>
        <v>Loss</v>
      </c>
      <c r="H3553" t="str">
        <f t="shared" si="132"/>
        <v/>
      </c>
      <c r="I3553" t="str">
        <f t="shared" si="132"/>
        <v/>
      </c>
      <c r="J3553" t="str">
        <f t="shared" si="132"/>
        <v/>
      </c>
      <c r="K3553" t="str">
        <f t="shared" si="132"/>
        <v/>
      </c>
    </row>
    <row r="3554" spans="1:11" x14ac:dyDescent="0.2">
      <c r="A3554" s="2">
        <v>41</v>
      </c>
      <c r="B3554" s="2" t="s">
        <v>24</v>
      </c>
      <c r="C3554" s="2">
        <v>370.39</v>
      </c>
      <c r="D3554" s="2" t="s">
        <v>22</v>
      </c>
      <c r="E3554">
        <v>2017</v>
      </c>
      <c r="F3554" t="str">
        <f t="shared" si="131"/>
        <v>Profit</v>
      </c>
      <c r="H3554" t="str">
        <f t="shared" si="132"/>
        <v/>
      </c>
      <c r="I3554" t="str">
        <f t="shared" si="132"/>
        <v/>
      </c>
      <c r="J3554" t="str">
        <f t="shared" si="132"/>
        <v/>
      </c>
      <c r="K3554" t="str">
        <f t="shared" si="132"/>
        <v/>
      </c>
    </row>
    <row r="3555" spans="1:11" x14ac:dyDescent="0.2">
      <c r="A3555" s="2">
        <v>22</v>
      </c>
      <c r="B3555" s="2" t="s">
        <v>24</v>
      </c>
      <c r="C3555" s="2">
        <v>10.01</v>
      </c>
      <c r="D3555" s="2" t="s">
        <v>29</v>
      </c>
      <c r="E3555">
        <v>2017</v>
      </c>
      <c r="F3555" t="str">
        <f t="shared" si="131"/>
        <v>Profit</v>
      </c>
      <c r="H3555" t="str">
        <f t="shared" si="132"/>
        <v/>
      </c>
      <c r="I3555" t="str">
        <f t="shared" si="132"/>
        <v/>
      </c>
      <c r="J3555" t="str">
        <f t="shared" si="132"/>
        <v/>
      </c>
      <c r="K3555" t="str">
        <f t="shared" si="132"/>
        <v/>
      </c>
    </row>
    <row r="3556" spans="1:11" x14ac:dyDescent="0.2">
      <c r="A3556" s="2">
        <v>30</v>
      </c>
      <c r="B3556" s="2" t="s">
        <v>24</v>
      </c>
      <c r="C3556" s="2">
        <v>494.22</v>
      </c>
      <c r="D3556" s="2" t="s">
        <v>29</v>
      </c>
      <c r="E3556">
        <v>2017</v>
      </c>
      <c r="F3556" t="str">
        <f t="shared" si="131"/>
        <v>Profit</v>
      </c>
      <c r="H3556" t="str">
        <f t="shared" si="132"/>
        <v/>
      </c>
      <c r="I3556" t="str">
        <f t="shared" si="132"/>
        <v/>
      </c>
      <c r="J3556" t="str">
        <f t="shared" si="132"/>
        <v/>
      </c>
      <c r="K3556" t="str">
        <f t="shared" si="132"/>
        <v/>
      </c>
    </row>
    <row r="3557" spans="1:11" x14ac:dyDescent="0.2">
      <c r="A3557" s="2">
        <v>26</v>
      </c>
      <c r="B3557" s="2" t="s">
        <v>24</v>
      </c>
      <c r="C3557" s="2">
        <v>-134.47</v>
      </c>
      <c r="D3557" s="2" t="s">
        <v>29</v>
      </c>
      <c r="E3557">
        <v>2017</v>
      </c>
      <c r="F3557" t="str">
        <f t="shared" si="131"/>
        <v>Loss</v>
      </c>
      <c r="H3557" t="str">
        <f t="shared" si="132"/>
        <v/>
      </c>
      <c r="I3557" t="str">
        <f t="shared" si="132"/>
        <v/>
      </c>
      <c r="J3557" t="str">
        <f t="shared" si="132"/>
        <v/>
      </c>
      <c r="K3557" t="str">
        <f t="shared" si="132"/>
        <v/>
      </c>
    </row>
    <row r="3558" spans="1:11" x14ac:dyDescent="0.2">
      <c r="A3558" s="2">
        <v>46</v>
      </c>
      <c r="B3558" s="2" t="s">
        <v>31</v>
      </c>
      <c r="C3558" s="2">
        <v>312.57</v>
      </c>
      <c r="D3558" s="2" t="s">
        <v>29</v>
      </c>
      <c r="E3558">
        <v>2017</v>
      </c>
      <c r="F3558" t="str">
        <f t="shared" si="131"/>
        <v>Profit</v>
      </c>
      <c r="H3558" t="str">
        <f t="shared" si="132"/>
        <v/>
      </c>
      <c r="I3558" t="str">
        <f t="shared" si="132"/>
        <v/>
      </c>
      <c r="J3558" t="str">
        <f t="shared" si="132"/>
        <v/>
      </c>
      <c r="K3558" t="str">
        <f t="shared" si="132"/>
        <v/>
      </c>
    </row>
    <row r="3559" spans="1:11" x14ac:dyDescent="0.2">
      <c r="A3559" s="2">
        <v>17</v>
      </c>
      <c r="B3559" s="2" t="s">
        <v>45</v>
      </c>
      <c r="C3559" s="2">
        <v>-768.38</v>
      </c>
      <c r="D3559" s="2" t="s">
        <v>29</v>
      </c>
      <c r="E3559">
        <v>2017</v>
      </c>
      <c r="F3559" t="str">
        <f t="shared" si="131"/>
        <v>Loss</v>
      </c>
      <c r="H3559" t="str">
        <f t="shared" si="132"/>
        <v/>
      </c>
      <c r="I3559" t="str">
        <f t="shared" si="132"/>
        <v/>
      </c>
      <c r="J3559" t="str">
        <f t="shared" si="132"/>
        <v/>
      </c>
      <c r="K3559" t="str">
        <f t="shared" si="132"/>
        <v/>
      </c>
    </row>
    <row r="3560" spans="1:11" x14ac:dyDescent="0.2">
      <c r="A3560" s="2">
        <v>37</v>
      </c>
      <c r="B3560" s="2" t="s">
        <v>24</v>
      </c>
      <c r="C3560" s="2">
        <v>-13.26</v>
      </c>
      <c r="D3560" s="2" t="s">
        <v>38</v>
      </c>
      <c r="E3560">
        <v>2017</v>
      </c>
      <c r="F3560" t="str">
        <f t="shared" si="131"/>
        <v>Loss</v>
      </c>
      <c r="H3560" t="str">
        <f t="shared" si="132"/>
        <v/>
      </c>
      <c r="I3560" t="str">
        <f t="shared" si="132"/>
        <v/>
      </c>
      <c r="J3560" t="str">
        <f t="shared" si="132"/>
        <v/>
      </c>
      <c r="K3560" t="str">
        <f t="shared" si="132"/>
        <v/>
      </c>
    </row>
    <row r="3561" spans="1:11" x14ac:dyDescent="0.2">
      <c r="A3561" s="2">
        <v>10</v>
      </c>
      <c r="B3561" s="2" t="s">
        <v>24</v>
      </c>
      <c r="C3561" s="2">
        <v>4.1100000000000003</v>
      </c>
      <c r="D3561" s="2" t="s">
        <v>29</v>
      </c>
      <c r="E3561">
        <v>2017</v>
      </c>
      <c r="F3561" t="str">
        <f t="shared" si="131"/>
        <v>Profit</v>
      </c>
      <c r="H3561" t="str">
        <f t="shared" si="132"/>
        <v/>
      </c>
      <c r="I3561" t="str">
        <f t="shared" si="132"/>
        <v/>
      </c>
      <c r="J3561" t="str">
        <f t="shared" si="132"/>
        <v/>
      </c>
      <c r="K3561" t="str">
        <f t="shared" si="132"/>
        <v/>
      </c>
    </row>
    <row r="3563" spans="1:11" x14ac:dyDescent="0.2">
      <c r="G3563" t="s">
        <v>651</v>
      </c>
      <c r="H3563">
        <f>COUNTIF(H$2:H$3561,"Profit")</f>
        <v>3</v>
      </c>
      <c r="I3563">
        <f t="shared" ref="I3563:K3563" si="133">COUNTIF(I$2:I$3561,"Profit")</f>
        <v>6</v>
      </c>
      <c r="J3563">
        <f t="shared" si="133"/>
        <v>3</v>
      </c>
      <c r="K3563">
        <f t="shared" si="133"/>
        <v>4</v>
      </c>
    </row>
    <row r="3564" spans="1:11" x14ac:dyDescent="0.2">
      <c r="G3564" t="s">
        <v>652</v>
      </c>
      <c r="H3564">
        <f>COUNTIF(H$2:H$3561,"Loss")</f>
        <v>36</v>
      </c>
      <c r="I3564">
        <f t="shared" ref="I3564:K3564" si="134">COUNTIF(I$2:I$3561,"Loss")</f>
        <v>106</v>
      </c>
      <c r="J3564">
        <f t="shared" si="134"/>
        <v>31</v>
      </c>
      <c r="K3564">
        <f t="shared" si="134"/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EF52E-7480-9442-AF66-3DAE5692A5E2}">
  <dimension ref="A1:AL3579"/>
  <sheetViews>
    <sheetView tabSelected="1" topLeftCell="X1" zoomScaleNormal="100" workbookViewId="0">
      <pane ySplit="1" topLeftCell="A3562" activePane="bottomLeft" state="frozen"/>
      <selection pane="bottomLeft" activeCell="AN3588" sqref="AN3588"/>
    </sheetView>
  </sheetViews>
  <sheetFormatPr baseColWidth="10" defaultRowHeight="16" x14ac:dyDescent="0.2"/>
  <cols>
    <col min="3" max="3" width="10.1640625" bestFit="1" customWidth="1"/>
    <col min="4" max="4" width="12.33203125" bestFit="1" customWidth="1"/>
    <col min="5" max="5" width="13.33203125" bestFit="1" customWidth="1"/>
    <col min="6" max="6" width="10.1640625" bestFit="1" customWidth="1"/>
    <col min="7" max="7" width="8.33203125" bestFit="1" customWidth="1"/>
    <col min="8" max="8" width="10.1640625" bestFit="1" customWidth="1"/>
    <col min="9" max="9" width="9.83203125" bestFit="1" customWidth="1"/>
    <col min="10" max="10" width="9.33203125" bestFit="1" customWidth="1"/>
    <col min="11" max="11" width="12.33203125" bestFit="1" customWidth="1"/>
    <col min="12" max="12" width="19" bestFit="1" customWidth="1"/>
    <col min="13" max="13" width="14.5" bestFit="1" customWidth="1"/>
    <col min="14" max="14" width="16.83203125" bestFit="1" customWidth="1"/>
    <col min="15" max="15" width="15.5" bestFit="1" customWidth="1"/>
    <col min="16" max="16" width="26" bestFit="1" customWidth="1"/>
    <col min="17" max="17" width="16.33203125" bestFit="1" customWidth="1"/>
    <col min="18" max="18" width="10.1640625" bestFit="1" customWidth="1"/>
    <col min="19" max="19" width="14.83203125" bestFit="1" customWidth="1"/>
    <col min="20" max="20" width="10.1640625" bestFit="1" customWidth="1"/>
    <col min="23" max="23" width="13.33203125" bestFit="1" customWidth="1"/>
    <col min="26" max="26" width="13.6640625" bestFit="1" customWidth="1"/>
    <col min="27" max="27" width="11" bestFit="1" customWidth="1"/>
    <col min="30" max="30" width="13.33203125" bestFit="1" customWidth="1"/>
    <col min="31" max="31" width="13.5" bestFit="1" customWidth="1"/>
    <col min="33" max="34" width="14.83203125" bestFit="1" customWidth="1"/>
  </cols>
  <sheetData>
    <row r="1" spans="1:3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649</v>
      </c>
      <c r="T1" s="1" t="s">
        <v>23</v>
      </c>
      <c r="U1" s="1" t="s">
        <v>30</v>
      </c>
      <c r="V1" s="1" t="s">
        <v>43</v>
      </c>
      <c r="W1" s="1" t="s">
        <v>54</v>
      </c>
      <c r="Z1" s="1" t="s">
        <v>24</v>
      </c>
      <c r="AA1" s="1" t="s">
        <v>31</v>
      </c>
      <c r="AB1" s="1" t="s">
        <v>45</v>
      </c>
      <c r="AI1">
        <v>2014</v>
      </c>
      <c r="AJ1">
        <v>2015</v>
      </c>
      <c r="AK1">
        <v>2016</v>
      </c>
      <c r="AL1">
        <v>2017</v>
      </c>
    </row>
    <row r="2" spans="1:38" x14ac:dyDescent="0.2">
      <c r="A2" s="1">
        <v>5244</v>
      </c>
      <c r="B2" s="2" t="s">
        <v>18</v>
      </c>
      <c r="C2" s="3">
        <v>41641</v>
      </c>
      <c r="D2" s="2" t="s">
        <v>19</v>
      </c>
      <c r="E2" s="2">
        <v>3</v>
      </c>
      <c r="F2" s="2">
        <v>132.21</v>
      </c>
      <c r="G2" s="2">
        <v>0.06</v>
      </c>
      <c r="H2" s="2" t="s">
        <v>20</v>
      </c>
      <c r="I2" s="2">
        <v>-6.54</v>
      </c>
      <c r="J2" s="2">
        <v>52.98</v>
      </c>
      <c r="K2" s="2">
        <v>16.989999999999998</v>
      </c>
      <c r="L2" s="2" t="s">
        <v>21</v>
      </c>
      <c r="M2" s="2" t="s">
        <v>22</v>
      </c>
      <c r="N2" s="2" t="s">
        <v>23</v>
      </c>
      <c r="O2" s="2" t="s">
        <v>24</v>
      </c>
      <c r="P2" s="2" t="s">
        <v>25</v>
      </c>
      <c r="Q2" s="2" t="s">
        <v>26</v>
      </c>
      <c r="R2" s="3">
        <v>41643</v>
      </c>
      <c r="S2" s="10">
        <f>YEAR(C2)</f>
        <v>2014</v>
      </c>
      <c r="T2">
        <f t="shared" ref="T2:W21" si="0">IF($N2=T$1,$I2,"")</f>
        <v>-6.54</v>
      </c>
      <c r="U2" t="str">
        <f t="shared" si="0"/>
        <v/>
      </c>
      <c r="V2" t="str">
        <f t="shared" si="0"/>
        <v/>
      </c>
      <c r="W2" t="str">
        <f t="shared" si="0"/>
        <v/>
      </c>
      <c r="Z2">
        <f t="shared" ref="Z2:AB21" si="1">IF($O2=Z$1,$I2,"")</f>
        <v>-6.54</v>
      </c>
      <c r="AA2" t="str">
        <f t="shared" si="1"/>
        <v/>
      </c>
      <c r="AB2" t="str">
        <f t="shared" si="1"/>
        <v/>
      </c>
      <c r="AE2" t="str">
        <f>IF(I2&lt;0,O2,"")</f>
        <v>Office Supplies</v>
      </c>
      <c r="AH2" t="str">
        <f>IF(E2&lt;11,IF(O2="Technology",I2,""),"")</f>
        <v/>
      </c>
      <c r="AI2" t="str">
        <f>IF(AI$1=$S2,$AH2,"")</f>
        <v/>
      </c>
      <c r="AJ2" t="str">
        <f t="shared" ref="AJ2:AL17" si="2">IF(AJ$1=$S2,$AH2,"")</f>
        <v/>
      </c>
      <c r="AK2" t="str">
        <f t="shared" si="2"/>
        <v/>
      </c>
      <c r="AL2" t="str">
        <f t="shared" si="2"/>
        <v/>
      </c>
    </row>
    <row r="3" spans="1:38" x14ac:dyDescent="0.2">
      <c r="A3" s="1">
        <v>5245</v>
      </c>
      <c r="B3" s="2" t="s">
        <v>18</v>
      </c>
      <c r="C3" s="3">
        <v>41642</v>
      </c>
      <c r="D3" s="2" t="s">
        <v>27</v>
      </c>
      <c r="E3" s="2">
        <v>12</v>
      </c>
      <c r="F3" s="2">
        <v>529.89</v>
      </c>
      <c r="G3" s="2">
        <v>0.08</v>
      </c>
      <c r="H3" s="2" t="s">
        <v>20</v>
      </c>
      <c r="I3" s="2">
        <v>-231.03</v>
      </c>
      <c r="J3" s="2">
        <v>55.22</v>
      </c>
      <c r="K3" s="2">
        <v>30.71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26</v>
      </c>
      <c r="R3" s="3">
        <v>41644</v>
      </c>
      <c r="S3" s="10">
        <f t="shared" ref="S3:S66" si="3">YEAR(C3)</f>
        <v>2014</v>
      </c>
      <c r="T3" t="str">
        <f t="shared" si="0"/>
        <v/>
      </c>
      <c r="U3">
        <f t="shared" si="0"/>
        <v>-231.03</v>
      </c>
      <c r="V3" t="str">
        <f t="shared" si="0"/>
        <v/>
      </c>
      <c r="W3" t="str">
        <f t="shared" si="0"/>
        <v/>
      </c>
      <c r="Z3" t="str">
        <f t="shared" si="1"/>
        <v/>
      </c>
      <c r="AA3">
        <f t="shared" si="1"/>
        <v>-231.03</v>
      </c>
      <c r="AB3" t="str">
        <f t="shared" si="1"/>
        <v/>
      </c>
      <c r="AE3" t="str">
        <f t="shared" ref="AE3:AE66" si="4">IF(I3&lt;0,O3,"")</f>
        <v>Technology</v>
      </c>
      <c r="AH3" t="str">
        <f t="shared" ref="AH3:AH66" si="5">IF(E3&lt;11,IF(O3="Technology",I3,""),"")</f>
        <v/>
      </c>
      <c r="AI3" t="str">
        <f t="shared" ref="AI3:AL66" si="6">IF(AI$1=$S3,$AH3,"")</f>
        <v/>
      </c>
      <c r="AJ3" t="str">
        <f t="shared" si="2"/>
        <v/>
      </c>
      <c r="AK3" t="str">
        <f t="shared" si="2"/>
        <v/>
      </c>
      <c r="AL3" t="str">
        <f t="shared" si="2"/>
        <v/>
      </c>
    </row>
    <row r="4" spans="1:38" x14ac:dyDescent="0.2">
      <c r="A4" s="1">
        <v>5246</v>
      </c>
      <c r="B4" s="2" t="s">
        <v>18</v>
      </c>
      <c r="C4" s="3">
        <v>41642</v>
      </c>
      <c r="D4" s="2" t="s">
        <v>27</v>
      </c>
      <c r="E4" s="2">
        <v>49</v>
      </c>
      <c r="F4" s="2">
        <v>28366.799999999999</v>
      </c>
      <c r="G4" s="2">
        <v>0.05</v>
      </c>
      <c r="H4" s="2" t="s">
        <v>20</v>
      </c>
      <c r="I4" s="2">
        <v>14445.79</v>
      </c>
      <c r="J4" s="2">
        <v>586.74</v>
      </c>
      <c r="K4" s="2">
        <v>38.49</v>
      </c>
      <c r="L4" s="2" t="s">
        <v>28</v>
      </c>
      <c r="M4" s="2" t="s">
        <v>29</v>
      </c>
      <c r="N4" s="2" t="s">
        <v>30</v>
      </c>
      <c r="O4" s="2" t="s">
        <v>31</v>
      </c>
      <c r="P4" s="2" t="s">
        <v>33</v>
      </c>
      <c r="Q4" s="2" t="s">
        <v>34</v>
      </c>
      <c r="R4" s="3">
        <v>41649</v>
      </c>
      <c r="S4" s="10">
        <f t="shared" si="3"/>
        <v>2014</v>
      </c>
      <c r="T4" t="str">
        <f t="shared" si="0"/>
        <v/>
      </c>
      <c r="U4">
        <f t="shared" si="0"/>
        <v>14445.79</v>
      </c>
      <c r="V4" t="str">
        <f t="shared" si="0"/>
        <v/>
      </c>
      <c r="W4" t="str">
        <f t="shared" si="0"/>
        <v/>
      </c>
      <c r="Z4" t="str">
        <f t="shared" si="1"/>
        <v/>
      </c>
      <c r="AA4">
        <f t="shared" si="1"/>
        <v>14445.79</v>
      </c>
      <c r="AB4" t="str">
        <f t="shared" si="1"/>
        <v/>
      </c>
      <c r="AE4" t="str">
        <f t="shared" si="4"/>
        <v/>
      </c>
      <c r="AH4" t="str">
        <f t="shared" si="5"/>
        <v/>
      </c>
      <c r="AI4" t="str">
        <f t="shared" si="6"/>
        <v/>
      </c>
      <c r="AJ4" t="str">
        <f t="shared" si="2"/>
        <v/>
      </c>
      <c r="AK4" t="str">
        <f t="shared" si="2"/>
        <v/>
      </c>
      <c r="AL4" t="str">
        <f t="shared" si="2"/>
        <v/>
      </c>
    </row>
    <row r="5" spans="1:38" x14ac:dyDescent="0.2">
      <c r="A5" s="1">
        <v>5247</v>
      </c>
      <c r="B5" s="2" t="s">
        <v>18</v>
      </c>
      <c r="C5" s="3">
        <v>41642</v>
      </c>
      <c r="D5" s="2" t="s">
        <v>27</v>
      </c>
      <c r="E5" s="2">
        <v>12</v>
      </c>
      <c r="F5" s="2">
        <v>131.16</v>
      </c>
      <c r="G5" s="2">
        <v>0.04</v>
      </c>
      <c r="H5" s="2" t="s">
        <v>20</v>
      </c>
      <c r="I5" s="2">
        <v>37.840000000000003</v>
      </c>
      <c r="J5" s="2">
        <v>22.14</v>
      </c>
      <c r="K5" s="2">
        <v>16.27</v>
      </c>
      <c r="L5" s="2" t="s">
        <v>28</v>
      </c>
      <c r="M5" s="2" t="s">
        <v>29</v>
      </c>
      <c r="N5" s="2" t="s">
        <v>30</v>
      </c>
      <c r="O5" s="2" t="s">
        <v>24</v>
      </c>
      <c r="P5" s="2" t="s">
        <v>35</v>
      </c>
      <c r="Q5" s="2" t="s">
        <v>36</v>
      </c>
      <c r="R5" s="3">
        <v>41646</v>
      </c>
      <c r="S5" s="10">
        <f t="shared" si="3"/>
        <v>2014</v>
      </c>
      <c r="T5" t="str">
        <f t="shared" si="0"/>
        <v/>
      </c>
      <c r="U5">
        <f t="shared" si="0"/>
        <v>37.840000000000003</v>
      </c>
      <c r="V5" t="str">
        <f t="shared" si="0"/>
        <v/>
      </c>
      <c r="W5" t="str">
        <f t="shared" si="0"/>
        <v/>
      </c>
      <c r="Z5">
        <f t="shared" si="1"/>
        <v>37.840000000000003</v>
      </c>
      <c r="AA5" t="str">
        <f t="shared" si="1"/>
        <v/>
      </c>
      <c r="AB5" t="str">
        <f t="shared" si="1"/>
        <v/>
      </c>
      <c r="AE5" t="str">
        <f t="shared" si="4"/>
        <v/>
      </c>
      <c r="AH5" t="str">
        <f t="shared" si="5"/>
        <v/>
      </c>
      <c r="AI5" t="str">
        <f t="shared" si="6"/>
        <v/>
      </c>
      <c r="AJ5" t="str">
        <f t="shared" si="2"/>
        <v/>
      </c>
      <c r="AK5" t="str">
        <f t="shared" si="2"/>
        <v/>
      </c>
      <c r="AL5" t="str">
        <f t="shared" si="2"/>
        <v/>
      </c>
    </row>
    <row r="6" spans="1:38" x14ac:dyDescent="0.2">
      <c r="A6" s="1">
        <v>5248</v>
      </c>
      <c r="B6" s="2" t="s">
        <v>18</v>
      </c>
      <c r="C6" s="3">
        <v>41642</v>
      </c>
      <c r="D6" s="2" t="s">
        <v>19</v>
      </c>
      <c r="E6" s="2">
        <v>15</v>
      </c>
      <c r="F6" s="2">
        <v>92.96</v>
      </c>
      <c r="G6" s="2">
        <v>0.03</v>
      </c>
      <c r="H6" s="2" t="s">
        <v>20</v>
      </c>
      <c r="I6" s="2">
        <v>-36.18</v>
      </c>
      <c r="J6" s="2">
        <v>17.28</v>
      </c>
      <c r="K6" s="2">
        <v>19.66</v>
      </c>
      <c r="L6" s="2" t="s">
        <v>37</v>
      </c>
      <c r="M6" s="2" t="s">
        <v>38</v>
      </c>
      <c r="N6" s="2" t="s">
        <v>30</v>
      </c>
      <c r="O6" s="2" t="s">
        <v>24</v>
      </c>
      <c r="P6" s="2" t="s">
        <v>35</v>
      </c>
      <c r="Q6" s="2" t="s">
        <v>26</v>
      </c>
      <c r="R6" s="3">
        <v>41644</v>
      </c>
      <c r="S6" s="10">
        <f t="shared" si="3"/>
        <v>2014</v>
      </c>
      <c r="T6" t="str">
        <f t="shared" si="0"/>
        <v/>
      </c>
      <c r="U6">
        <f t="shared" si="0"/>
        <v>-36.18</v>
      </c>
      <c r="V6" t="str">
        <f t="shared" si="0"/>
        <v/>
      </c>
      <c r="W6" t="str">
        <f t="shared" si="0"/>
        <v/>
      </c>
      <c r="Z6">
        <f t="shared" si="1"/>
        <v>-36.18</v>
      </c>
      <c r="AA6" t="str">
        <f t="shared" si="1"/>
        <v/>
      </c>
      <c r="AB6" t="str">
        <f t="shared" si="1"/>
        <v/>
      </c>
      <c r="AE6" t="str">
        <f t="shared" si="4"/>
        <v>Office Supplies</v>
      </c>
      <c r="AH6" t="str">
        <f t="shared" si="5"/>
        <v/>
      </c>
      <c r="AI6" t="str">
        <f t="shared" si="6"/>
        <v/>
      </c>
      <c r="AJ6" t="str">
        <f t="shared" si="2"/>
        <v/>
      </c>
      <c r="AK6" t="str">
        <f t="shared" si="2"/>
        <v/>
      </c>
      <c r="AL6" t="str">
        <f t="shared" si="2"/>
        <v/>
      </c>
    </row>
    <row r="7" spans="1:38" x14ac:dyDescent="0.2">
      <c r="A7" s="1">
        <v>5249</v>
      </c>
      <c r="B7" s="2" t="s">
        <v>18</v>
      </c>
      <c r="C7" s="3">
        <v>41642</v>
      </c>
      <c r="D7" s="2" t="s">
        <v>19</v>
      </c>
      <c r="E7" s="2">
        <v>8</v>
      </c>
      <c r="F7" s="2">
        <v>762.05550000000005</v>
      </c>
      <c r="G7" s="2">
        <v>0.01</v>
      </c>
      <c r="H7" s="2" t="s">
        <v>20</v>
      </c>
      <c r="I7" s="2">
        <v>-207.15</v>
      </c>
      <c r="J7" s="2">
        <v>122.99</v>
      </c>
      <c r="K7" s="2">
        <v>16.5</v>
      </c>
      <c r="L7" s="2" t="s">
        <v>37</v>
      </c>
      <c r="M7" s="2" t="s">
        <v>38</v>
      </c>
      <c r="N7" s="2" t="s">
        <v>30</v>
      </c>
      <c r="O7" s="2" t="s">
        <v>31</v>
      </c>
      <c r="P7" s="2" t="s">
        <v>39</v>
      </c>
      <c r="Q7" s="2" t="s">
        <v>26</v>
      </c>
      <c r="R7" s="3">
        <v>41645</v>
      </c>
      <c r="S7" s="10">
        <f t="shared" si="3"/>
        <v>2014</v>
      </c>
      <c r="T7" t="str">
        <f t="shared" si="0"/>
        <v/>
      </c>
      <c r="U7">
        <f t="shared" si="0"/>
        <v>-207.15</v>
      </c>
      <c r="V7" t="str">
        <f t="shared" si="0"/>
        <v/>
      </c>
      <c r="W7" t="str">
        <f t="shared" si="0"/>
        <v/>
      </c>
      <c r="Z7" t="str">
        <f t="shared" si="1"/>
        <v/>
      </c>
      <c r="AA7">
        <f t="shared" si="1"/>
        <v>-207.15</v>
      </c>
      <c r="AB7" t="str">
        <f t="shared" si="1"/>
        <v/>
      </c>
      <c r="AE7" t="str">
        <f t="shared" si="4"/>
        <v>Technology</v>
      </c>
      <c r="AH7">
        <f t="shared" si="5"/>
        <v>-207.15</v>
      </c>
      <c r="AI7">
        <f t="shared" si="6"/>
        <v>-207.15</v>
      </c>
      <c r="AJ7" t="str">
        <f t="shared" si="2"/>
        <v/>
      </c>
      <c r="AK7" t="str">
        <f t="shared" si="2"/>
        <v/>
      </c>
      <c r="AL7" t="str">
        <f t="shared" si="2"/>
        <v/>
      </c>
    </row>
    <row r="8" spans="1:38" x14ac:dyDescent="0.2">
      <c r="A8" s="1">
        <v>5250</v>
      </c>
      <c r="B8" s="2" t="s">
        <v>40</v>
      </c>
      <c r="C8" s="3">
        <v>41642</v>
      </c>
      <c r="D8" s="2" t="s">
        <v>41</v>
      </c>
      <c r="E8" s="2">
        <v>29</v>
      </c>
      <c r="F8" s="2">
        <v>179.91</v>
      </c>
      <c r="G8" s="2">
        <v>0.03</v>
      </c>
      <c r="H8" s="2" t="s">
        <v>20</v>
      </c>
      <c r="I8" s="2">
        <v>17.95</v>
      </c>
      <c r="J8" s="2">
        <v>17.579999999999998</v>
      </c>
      <c r="K8" s="2">
        <v>16.989999999999998</v>
      </c>
      <c r="L8" s="2" t="s">
        <v>42</v>
      </c>
      <c r="M8" s="2" t="s">
        <v>22</v>
      </c>
      <c r="N8" s="2" t="s">
        <v>43</v>
      </c>
      <c r="O8" s="2" t="s">
        <v>24</v>
      </c>
      <c r="P8" s="2" t="s">
        <v>25</v>
      </c>
      <c r="Q8" s="2" t="s">
        <v>26</v>
      </c>
      <c r="R8" s="3">
        <v>41643</v>
      </c>
      <c r="S8" s="10">
        <f t="shared" si="3"/>
        <v>2014</v>
      </c>
      <c r="T8" t="str">
        <f t="shared" si="0"/>
        <v/>
      </c>
      <c r="U8" t="str">
        <f t="shared" si="0"/>
        <v/>
      </c>
      <c r="V8">
        <f t="shared" si="0"/>
        <v>17.95</v>
      </c>
      <c r="W8" t="str">
        <f t="shared" si="0"/>
        <v/>
      </c>
      <c r="Z8">
        <f t="shared" si="1"/>
        <v>17.95</v>
      </c>
      <c r="AA8" t="str">
        <f t="shared" si="1"/>
        <v/>
      </c>
      <c r="AB8" t="str">
        <f t="shared" si="1"/>
        <v/>
      </c>
      <c r="AE8" t="str">
        <f t="shared" si="4"/>
        <v/>
      </c>
      <c r="AH8" t="str">
        <f t="shared" si="5"/>
        <v/>
      </c>
      <c r="AI8" t="str">
        <f t="shared" si="6"/>
        <v/>
      </c>
      <c r="AJ8" t="str">
        <f t="shared" si="2"/>
        <v/>
      </c>
      <c r="AK8" t="str">
        <f t="shared" si="2"/>
        <v/>
      </c>
      <c r="AL8" t="str">
        <f t="shared" si="2"/>
        <v/>
      </c>
    </row>
    <row r="9" spans="1:38" x14ac:dyDescent="0.2">
      <c r="A9" s="1">
        <v>5251</v>
      </c>
      <c r="B9" s="2" t="s">
        <v>40</v>
      </c>
      <c r="C9" s="3">
        <v>41642</v>
      </c>
      <c r="D9" s="2" t="s">
        <v>41</v>
      </c>
      <c r="E9" s="2">
        <v>4</v>
      </c>
      <c r="F9" s="2">
        <v>705.4</v>
      </c>
      <c r="G9" s="2">
        <v>0.09</v>
      </c>
      <c r="H9" s="2" t="s">
        <v>44</v>
      </c>
      <c r="I9" s="2">
        <v>-87.76</v>
      </c>
      <c r="J9" s="2">
        <v>224.6</v>
      </c>
      <c r="K9" s="2">
        <v>66.2</v>
      </c>
      <c r="L9" s="2" t="s">
        <v>42</v>
      </c>
      <c r="M9" s="2" t="s">
        <v>22</v>
      </c>
      <c r="N9" s="2" t="s">
        <v>43</v>
      </c>
      <c r="O9" s="2" t="s">
        <v>45</v>
      </c>
      <c r="P9" s="2" t="s">
        <v>46</v>
      </c>
      <c r="Q9" s="2" t="s">
        <v>47</v>
      </c>
      <c r="R9" s="3">
        <v>41643</v>
      </c>
      <c r="S9" s="10">
        <f t="shared" si="3"/>
        <v>2014</v>
      </c>
      <c r="T9" t="str">
        <f t="shared" si="0"/>
        <v/>
      </c>
      <c r="U9" t="str">
        <f t="shared" si="0"/>
        <v/>
      </c>
      <c r="V9">
        <f t="shared" si="0"/>
        <v>-87.76</v>
      </c>
      <c r="W9" t="str">
        <f t="shared" si="0"/>
        <v/>
      </c>
      <c r="Z9" t="str">
        <f t="shared" si="1"/>
        <v/>
      </c>
      <c r="AA9" t="str">
        <f t="shared" si="1"/>
        <v/>
      </c>
      <c r="AB9">
        <f t="shared" si="1"/>
        <v>-87.76</v>
      </c>
      <c r="AE9" t="str">
        <f t="shared" si="4"/>
        <v>Furniture</v>
      </c>
      <c r="AH9" t="str">
        <f t="shared" si="5"/>
        <v/>
      </c>
      <c r="AI9" t="str">
        <f t="shared" si="6"/>
        <v/>
      </c>
      <c r="AJ9" t="str">
        <f t="shared" si="2"/>
        <v/>
      </c>
      <c r="AK9" t="str">
        <f t="shared" si="2"/>
        <v/>
      </c>
      <c r="AL9" t="str">
        <f t="shared" si="2"/>
        <v/>
      </c>
    </row>
    <row r="10" spans="1:38" x14ac:dyDescent="0.2">
      <c r="A10" s="1">
        <v>5252</v>
      </c>
      <c r="B10" s="2" t="s">
        <v>18</v>
      </c>
      <c r="C10" s="3">
        <v>41643</v>
      </c>
      <c r="D10" s="2" t="s">
        <v>19</v>
      </c>
      <c r="E10" s="2">
        <v>17</v>
      </c>
      <c r="F10" s="2">
        <v>70.739999999999995</v>
      </c>
      <c r="G10" s="2">
        <v>0.03</v>
      </c>
      <c r="H10" s="2" t="s">
        <v>20</v>
      </c>
      <c r="I10" s="2">
        <v>-70.62</v>
      </c>
      <c r="J10" s="2">
        <v>15.36</v>
      </c>
      <c r="K10" s="2">
        <v>20.27</v>
      </c>
      <c r="L10" s="2" t="s">
        <v>48</v>
      </c>
      <c r="M10" s="2" t="s">
        <v>38</v>
      </c>
      <c r="N10" s="2" t="s">
        <v>30</v>
      </c>
      <c r="O10" s="2" t="s">
        <v>24</v>
      </c>
      <c r="P10" s="2" t="s">
        <v>25</v>
      </c>
      <c r="Q10" s="2" t="s">
        <v>26</v>
      </c>
      <c r="R10" s="3">
        <v>41644</v>
      </c>
      <c r="S10" s="10">
        <f t="shared" si="3"/>
        <v>2014</v>
      </c>
      <c r="T10" t="str">
        <f t="shared" si="0"/>
        <v/>
      </c>
      <c r="U10">
        <f t="shared" si="0"/>
        <v>-70.62</v>
      </c>
      <c r="V10" t="str">
        <f t="shared" si="0"/>
        <v/>
      </c>
      <c r="W10" t="str">
        <f t="shared" si="0"/>
        <v/>
      </c>
      <c r="Z10">
        <f t="shared" si="1"/>
        <v>-70.62</v>
      </c>
      <c r="AA10" t="str">
        <f t="shared" si="1"/>
        <v/>
      </c>
      <c r="AB10" t="str">
        <f t="shared" si="1"/>
        <v/>
      </c>
      <c r="AE10" t="str">
        <f t="shared" si="4"/>
        <v>Office Supplies</v>
      </c>
      <c r="AH10" t="str">
        <f t="shared" si="5"/>
        <v/>
      </c>
      <c r="AI10" t="str">
        <f t="shared" si="6"/>
        <v/>
      </c>
      <c r="AJ10" t="str">
        <f t="shared" si="2"/>
        <v/>
      </c>
      <c r="AK10" t="str">
        <f t="shared" si="2"/>
        <v/>
      </c>
      <c r="AL10" t="str">
        <f t="shared" si="2"/>
        <v/>
      </c>
    </row>
    <row r="11" spans="1:38" x14ac:dyDescent="0.2">
      <c r="A11" s="1">
        <v>5253</v>
      </c>
      <c r="B11" s="2" t="s">
        <v>18</v>
      </c>
      <c r="C11" s="3">
        <v>41643</v>
      </c>
      <c r="D11" s="2" t="s">
        <v>19</v>
      </c>
      <c r="E11" s="2">
        <v>42</v>
      </c>
      <c r="F11" s="2">
        <v>158.75</v>
      </c>
      <c r="G11" s="2">
        <v>7.0000000000000007E-2</v>
      </c>
      <c r="H11" s="2" t="s">
        <v>49</v>
      </c>
      <c r="I11" s="2">
        <v>13.73</v>
      </c>
      <c r="J11" s="2">
        <v>15.71</v>
      </c>
      <c r="K11" s="2">
        <v>15.93</v>
      </c>
      <c r="L11" s="2" t="s">
        <v>48</v>
      </c>
      <c r="M11" s="2" t="s">
        <v>38</v>
      </c>
      <c r="N11" s="2" t="s">
        <v>30</v>
      </c>
      <c r="O11" s="2" t="s">
        <v>24</v>
      </c>
      <c r="P11" s="2" t="s">
        <v>35</v>
      </c>
      <c r="Q11" s="2" t="s">
        <v>36</v>
      </c>
      <c r="R11" s="3">
        <v>41645</v>
      </c>
      <c r="S11" s="10">
        <f t="shared" si="3"/>
        <v>2014</v>
      </c>
      <c r="T11" t="str">
        <f t="shared" si="0"/>
        <v/>
      </c>
      <c r="U11">
        <f t="shared" si="0"/>
        <v>13.73</v>
      </c>
      <c r="V11" t="str">
        <f t="shared" si="0"/>
        <v/>
      </c>
      <c r="W11" t="str">
        <f t="shared" si="0"/>
        <v/>
      </c>
      <c r="Z11">
        <f t="shared" si="1"/>
        <v>13.73</v>
      </c>
      <c r="AA11" t="str">
        <f t="shared" si="1"/>
        <v/>
      </c>
      <c r="AB11" t="str">
        <f t="shared" si="1"/>
        <v/>
      </c>
      <c r="AE11" t="str">
        <f t="shared" si="4"/>
        <v/>
      </c>
      <c r="AH11" t="str">
        <f t="shared" si="5"/>
        <v/>
      </c>
      <c r="AI11" t="str">
        <f t="shared" si="6"/>
        <v/>
      </c>
      <c r="AJ11" t="str">
        <f t="shared" si="2"/>
        <v/>
      </c>
      <c r="AK11" t="str">
        <f t="shared" si="2"/>
        <v/>
      </c>
      <c r="AL11" t="str">
        <f t="shared" si="2"/>
        <v/>
      </c>
    </row>
    <row r="12" spans="1:38" x14ac:dyDescent="0.2">
      <c r="A12" s="1">
        <v>5254</v>
      </c>
      <c r="B12" s="2" t="s">
        <v>18</v>
      </c>
      <c r="C12" s="3">
        <v>41644</v>
      </c>
      <c r="D12" s="2" t="s">
        <v>50</v>
      </c>
      <c r="E12" s="2">
        <v>43</v>
      </c>
      <c r="F12" s="2">
        <v>264.81</v>
      </c>
      <c r="G12" s="2">
        <v>0.09</v>
      </c>
      <c r="H12" s="2" t="s">
        <v>20</v>
      </c>
      <c r="I12" s="2">
        <v>-125.68</v>
      </c>
      <c r="J12" s="2">
        <v>17.98</v>
      </c>
      <c r="K12" s="2">
        <v>18.690000000000001</v>
      </c>
      <c r="L12" s="2" t="s">
        <v>51</v>
      </c>
      <c r="M12" s="2" t="s">
        <v>29</v>
      </c>
      <c r="N12" s="2" t="s">
        <v>30</v>
      </c>
      <c r="O12" s="2" t="s">
        <v>24</v>
      </c>
      <c r="P12" s="2" t="s">
        <v>52</v>
      </c>
      <c r="Q12" s="2" t="s">
        <v>26</v>
      </c>
      <c r="R12" s="3">
        <v>41645</v>
      </c>
      <c r="S12" s="10">
        <f t="shared" si="3"/>
        <v>2014</v>
      </c>
      <c r="T12" t="str">
        <f t="shared" si="0"/>
        <v/>
      </c>
      <c r="U12">
        <f t="shared" si="0"/>
        <v>-125.68</v>
      </c>
      <c r="V12" t="str">
        <f t="shared" si="0"/>
        <v/>
      </c>
      <c r="W12" t="str">
        <f t="shared" si="0"/>
        <v/>
      </c>
      <c r="Z12">
        <f t="shared" si="1"/>
        <v>-125.68</v>
      </c>
      <c r="AA12" t="str">
        <f t="shared" si="1"/>
        <v/>
      </c>
      <c r="AB12" t="str">
        <f t="shared" si="1"/>
        <v/>
      </c>
      <c r="AE12" t="str">
        <f t="shared" si="4"/>
        <v>Office Supplies</v>
      </c>
      <c r="AH12" t="str">
        <f t="shared" si="5"/>
        <v/>
      </c>
      <c r="AI12" t="str">
        <f t="shared" si="6"/>
        <v/>
      </c>
      <c r="AJ12" t="str">
        <f t="shared" si="2"/>
        <v/>
      </c>
      <c r="AK12" t="str">
        <f t="shared" si="2"/>
        <v/>
      </c>
      <c r="AL12" t="str">
        <f t="shared" si="2"/>
        <v/>
      </c>
    </row>
    <row r="13" spans="1:38" x14ac:dyDescent="0.2">
      <c r="A13" s="1">
        <v>5255</v>
      </c>
      <c r="B13" s="2" t="s">
        <v>18</v>
      </c>
      <c r="C13" s="3">
        <v>41644</v>
      </c>
      <c r="D13" s="2" t="s">
        <v>19</v>
      </c>
      <c r="E13" s="2">
        <v>21</v>
      </c>
      <c r="F13" s="2">
        <v>4208.4799999999996</v>
      </c>
      <c r="G13" s="2">
        <v>0.01</v>
      </c>
      <c r="H13" s="2" t="s">
        <v>20</v>
      </c>
      <c r="I13" s="2">
        <v>1168.1600000000001</v>
      </c>
      <c r="J13" s="2">
        <v>206.3</v>
      </c>
      <c r="K13" s="2">
        <v>25.54</v>
      </c>
      <c r="L13" s="2" t="s">
        <v>53</v>
      </c>
      <c r="M13" s="2" t="s">
        <v>38</v>
      </c>
      <c r="N13" s="2" t="s">
        <v>54</v>
      </c>
      <c r="O13" s="2" t="s">
        <v>45</v>
      </c>
      <c r="P13" s="2" t="s">
        <v>55</v>
      </c>
      <c r="Q13" s="2" t="s">
        <v>34</v>
      </c>
      <c r="R13" s="3">
        <v>41646</v>
      </c>
      <c r="S13" s="10">
        <f t="shared" si="3"/>
        <v>2014</v>
      </c>
      <c r="T13" t="str">
        <f t="shared" si="0"/>
        <v/>
      </c>
      <c r="U13" t="str">
        <f t="shared" si="0"/>
        <v/>
      </c>
      <c r="V13" t="str">
        <f t="shared" si="0"/>
        <v/>
      </c>
      <c r="W13">
        <f t="shared" si="0"/>
        <v>1168.1600000000001</v>
      </c>
      <c r="Z13" t="str">
        <f t="shared" si="1"/>
        <v/>
      </c>
      <c r="AA13" t="str">
        <f t="shared" si="1"/>
        <v/>
      </c>
      <c r="AB13">
        <f t="shared" si="1"/>
        <v>1168.1600000000001</v>
      </c>
      <c r="AE13" t="str">
        <f t="shared" si="4"/>
        <v/>
      </c>
      <c r="AH13" t="str">
        <f t="shared" si="5"/>
        <v/>
      </c>
      <c r="AI13" t="str">
        <f t="shared" si="6"/>
        <v/>
      </c>
      <c r="AJ13" t="str">
        <f t="shared" si="2"/>
        <v/>
      </c>
      <c r="AK13" t="str">
        <f t="shared" si="2"/>
        <v/>
      </c>
      <c r="AL13" t="str">
        <f t="shared" si="2"/>
        <v/>
      </c>
    </row>
    <row r="14" spans="1:38" x14ac:dyDescent="0.2">
      <c r="A14" s="1">
        <v>5256</v>
      </c>
      <c r="B14" s="2" t="s">
        <v>18</v>
      </c>
      <c r="C14" s="3">
        <v>41644</v>
      </c>
      <c r="D14" s="2" t="s">
        <v>19</v>
      </c>
      <c r="E14" s="2">
        <v>41</v>
      </c>
      <c r="F14" s="2">
        <v>8965.86</v>
      </c>
      <c r="G14" s="2">
        <v>0.02</v>
      </c>
      <c r="H14" s="2" t="s">
        <v>20</v>
      </c>
      <c r="I14" s="2">
        <v>2598.54</v>
      </c>
      <c r="J14" s="2">
        <v>221.84</v>
      </c>
      <c r="K14" s="2">
        <v>35.21</v>
      </c>
      <c r="L14" s="2" t="s">
        <v>53</v>
      </c>
      <c r="M14" s="2" t="s">
        <v>38</v>
      </c>
      <c r="N14" s="2" t="s">
        <v>54</v>
      </c>
      <c r="O14" s="2" t="s">
        <v>45</v>
      </c>
      <c r="P14" s="2" t="s">
        <v>55</v>
      </c>
      <c r="Q14" s="2" t="s">
        <v>34</v>
      </c>
      <c r="R14" s="3">
        <v>41645</v>
      </c>
      <c r="S14" s="10">
        <f t="shared" si="3"/>
        <v>2014</v>
      </c>
      <c r="T14" t="str">
        <f t="shared" si="0"/>
        <v/>
      </c>
      <c r="U14" t="str">
        <f t="shared" si="0"/>
        <v/>
      </c>
      <c r="V14" t="str">
        <f t="shared" si="0"/>
        <v/>
      </c>
      <c r="W14">
        <f t="shared" si="0"/>
        <v>2598.54</v>
      </c>
      <c r="Z14" t="str">
        <f t="shared" si="1"/>
        <v/>
      </c>
      <c r="AA14" t="str">
        <f t="shared" si="1"/>
        <v/>
      </c>
      <c r="AB14">
        <f t="shared" si="1"/>
        <v>2598.54</v>
      </c>
      <c r="AE14" t="str">
        <f t="shared" si="4"/>
        <v/>
      </c>
      <c r="AH14" t="str">
        <f t="shared" si="5"/>
        <v/>
      </c>
      <c r="AI14" t="str">
        <f t="shared" si="6"/>
        <v/>
      </c>
      <c r="AJ14" t="str">
        <f t="shared" si="2"/>
        <v/>
      </c>
      <c r="AK14" t="str">
        <f t="shared" si="2"/>
        <v/>
      </c>
      <c r="AL14" t="str">
        <f t="shared" si="2"/>
        <v/>
      </c>
    </row>
    <row r="15" spans="1:38" x14ac:dyDescent="0.2">
      <c r="A15" s="1">
        <v>5257</v>
      </c>
      <c r="B15" s="2" t="s">
        <v>18</v>
      </c>
      <c r="C15" s="3">
        <v>41644</v>
      </c>
      <c r="D15" s="2" t="s">
        <v>19</v>
      </c>
      <c r="E15" s="2">
        <v>33</v>
      </c>
      <c r="F15" s="2">
        <v>4921.1000000000004</v>
      </c>
      <c r="G15" s="2">
        <v>0</v>
      </c>
      <c r="H15" s="2" t="s">
        <v>44</v>
      </c>
      <c r="I15" s="2">
        <v>1060.33</v>
      </c>
      <c r="J15" s="2">
        <v>157.44999999999999</v>
      </c>
      <c r="K15" s="2">
        <v>31.85</v>
      </c>
      <c r="L15" s="2" t="s">
        <v>53</v>
      </c>
      <c r="M15" s="2" t="s">
        <v>38</v>
      </c>
      <c r="N15" s="2" t="s">
        <v>54</v>
      </c>
      <c r="O15" s="2" t="s">
        <v>31</v>
      </c>
      <c r="P15" s="2" t="s">
        <v>33</v>
      </c>
      <c r="Q15" s="2" t="s">
        <v>56</v>
      </c>
      <c r="R15" s="3">
        <v>41646</v>
      </c>
      <c r="S15" s="10">
        <f t="shared" si="3"/>
        <v>2014</v>
      </c>
      <c r="T15" t="str">
        <f t="shared" si="0"/>
        <v/>
      </c>
      <c r="U15" t="str">
        <f t="shared" si="0"/>
        <v/>
      </c>
      <c r="V15" t="str">
        <f t="shared" si="0"/>
        <v/>
      </c>
      <c r="W15">
        <f t="shared" si="0"/>
        <v>1060.33</v>
      </c>
      <c r="Z15" t="str">
        <f t="shared" si="1"/>
        <v/>
      </c>
      <c r="AA15">
        <f t="shared" si="1"/>
        <v>1060.33</v>
      </c>
      <c r="AB15" t="str">
        <f t="shared" si="1"/>
        <v/>
      </c>
      <c r="AE15" t="str">
        <f t="shared" si="4"/>
        <v/>
      </c>
      <c r="AH15" t="str">
        <f t="shared" si="5"/>
        <v/>
      </c>
      <c r="AI15" t="str">
        <f t="shared" si="6"/>
        <v/>
      </c>
      <c r="AJ15" t="str">
        <f t="shared" si="2"/>
        <v/>
      </c>
      <c r="AK15" t="str">
        <f t="shared" si="2"/>
        <v/>
      </c>
      <c r="AL15" t="str">
        <f t="shared" si="2"/>
        <v/>
      </c>
    </row>
    <row r="16" spans="1:38" x14ac:dyDescent="0.2">
      <c r="A16" s="1">
        <v>5258</v>
      </c>
      <c r="B16" s="2" t="s">
        <v>18</v>
      </c>
      <c r="C16" s="3">
        <v>41645</v>
      </c>
      <c r="D16" s="2" t="s">
        <v>50</v>
      </c>
      <c r="E16" s="2">
        <v>1</v>
      </c>
      <c r="F16" s="2">
        <v>29.53</v>
      </c>
      <c r="G16" s="2">
        <v>7.0000000000000007E-2</v>
      </c>
      <c r="H16" s="2" t="s">
        <v>49</v>
      </c>
      <c r="I16" s="2">
        <v>3.01</v>
      </c>
      <c r="J16" s="2">
        <v>19.68</v>
      </c>
      <c r="K16" s="2">
        <v>20.16</v>
      </c>
      <c r="L16" s="2" t="s">
        <v>57</v>
      </c>
      <c r="M16" s="2" t="s">
        <v>29</v>
      </c>
      <c r="N16" s="2" t="s">
        <v>23</v>
      </c>
      <c r="O16" s="2" t="s">
        <v>24</v>
      </c>
      <c r="P16" s="2" t="s">
        <v>25</v>
      </c>
      <c r="Q16" s="2" t="s">
        <v>26</v>
      </c>
      <c r="R16" s="3">
        <v>41647</v>
      </c>
      <c r="S16" s="10">
        <f t="shared" si="3"/>
        <v>2014</v>
      </c>
      <c r="T16">
        <f t="shared" si="0"/>
        <v>3.01</v>
      </c>
      <c r="U16" t="str">
        <f t="shared" si="0"/>
        <v/>
      </c>
      <c r="V16" t="str">
        <f t="shared" si="0"/>
        <v/>
      </c>
      <c r="W16" t="str">
        <f t="shared" si="0"/>
        <v/>
      </c>
      <c r="Z16">
        <f t="shared" si="1"/>
        <v>3.01</v>
      </c>
      <c r="AA16" t="str">
        <f t="shared" si="1"/>
        <v/>
      </c>
      <c r="AB16" t="str">
        <f t="shared" si="1"/>
        <v/>
      </c>
      <c r="AE16" t="str">
        <f t="shared" si="4"/>
        <v/>
      </c>
      <c r="AH16" t="str">
        <f t="shared" si="5"/>
        <v/>
      </c>
      <c r="AI16" t="str">
        <f t="shared" si="6"/>
        <v/>
      </c>
      <c r="AJ16" t="str">
        <f t="shared" si="2"/>
        <v/>
      </c>
      <c r="AK16" t="str">
        <f t="shared" si="2"/>
        <v/>
      </c>
      <c r="AL16" t="str">
        <f t="shared" si="2"/>
        <v/>
      </c>
    </row>
    <row r="17" spans="1:38" x14ac:dyDescent="0.2">
      <c r="A17" s="1">
        <v>5259</v>
      </c>
      <c r="B17" s="2" t="s">
        <v>18</v>
      </c>
      <c r="C17" s="3">
        <v>41645</v>
      </c>
      <c r="D17" s="2" t="s">
        <v>50</v>
      </c>
      <c r="E17" s="2">
        <v>19</v>
      </c>
      <c r="F17" s="2">
        <v>137.24</v>
      </c>
      <c r="G17" s="2">
        <v>0.05</v>
      </c>
      <c r="H17" s="2" t="s">
        <v>49</v>
      </c>
      <c r="I17" s="2">
        <v>7.79</v>
      </c>
      <c r="J17" s="2">
        <v>18.64</v>
      </c>
      <c r="K17" s="2">
        <v>18.95</v>
      </c>
      <c r="L17" s="2" t="s">
        <v>57</v>
      </c>
      <c r="M17" s="2" t="s">
        <v>29</v>
      </c>
      <c r="N17" s="2" t="s">
        <v>23</v>
      </c>
      <c r="O17" s="2" t="s">
        <v>45</v>
      </c>
      <c r="P17" s="2" t="s">
        <v>55</v>
      </c>
      <c r="Q17" s="2" t="s">
        <v>58</v>
      </c>
      <c r="R17" s="3">
        <v>41647</v>
      </c>
      <c r="S17" s="10">
        <f t="shared" si="3"/>
        <v>2014</v>
      </c>
      <c r="T17">
        <f t="shared" si="0"/>
        <v>7.79</v>
      </c>
      <c r="U17" t="str">
        <f t="shared" si="0"/>
        <v/>
      </c>
      <c r="V17" t="str">
        <f t="shared" si="0"/>
        <v/>
      </c>
      <c r="W17" t="str">
        <f t="shared" si="0"/>
        <v/>
      </c>
      <c r="Z17" t="str">
        <f t="shared" si="1"/>
        <v/>
      </c>
      <c r="AA17" t="str">
        <f t="shared" si="1"/>
        <v/>
      </c>
      <c r="AB17">
        <f t="shared" si="1"/>
        <v>7.79</v>
      </c>
      <c r="AE17" t="str">
        <f t="shared" si="4"/>
        <v/>
      </c>
      <c r="AH17" t="str">
        <f t="shared" si="5"/>
        <v/>
      </c>
      <c r="AI17" t="str">
        <f t="shared" si="6"/>
        <v/>
      </c>
      <c r="AJ17" t="str">
        <f t="shared" si="2"/>
        <v/>
      </c>
      <c r="AK17" t="str">
        <f t="shared" si="2"/>
        <v/>
      </c>
      <c r="AL17" t="str">
        <f t="shared" si="2"/>
        <v/>
      </c>
    </row>
    <row r="18" spans="1:38" x14ac:dyDescent="0.2">
      <c r="A18" s="1">
        <v>5260</v>
      </c>
      <c r="B18" s="2" t="s">
        <v>18</v>
      </c>
      <c r="C18" s="3">
        <v>41645</v>
      </c>
      <c r="D18" s="2" t="s">
        <v>59</v>
      </c>
      <c r="E18" s="2">
        <v>23</v>
      </c>
      <c r="F18" s="2">
        <v>3681.48</v>
      </c>
      <c r="G18" s="2">
        <v>0.01</v>
      </c>
      <c r="H18" s="2" t="s">
        <v>44</v>
      </c>
      <c r="I18" s="2">
        <v>117.84</v>
      </c>
      <c r="J18" s="2">
        <v>162.97999999999999</v>
      </c>
      <c r="K18" s="2">
        <v>44</v>
      </c>
      <c r="L18" s="2" t="s">
        <v>60</v>
      </c>
      <c r="M18" s="2" t="s">
        <v>29</v>
      </c>
      <c r="N18" s="2" t="s">
        <v>23</v>
      </c>
      <c r="O18" s="2" t="s">
        <v>45</v>
      </c>
      <c r="P18" s="2" t="s">
        <v>61</v>
      </c>
      <c r="Q18" s="2" t="s">
        <v>56</v>
      </c>
      <c r="R18" s="3">
        <v>41647</v>
      </c>
      <c r="S18" s="10">
        <f t="shared" si="3"/>
        <v>2014</v>
      </c>
      <c r="T18">
        <f t="shared" si="0"/>
        <v>117.84</v>
      </c>
      <c r="U18" t="str">
        <f t="shared" si="0"/>
        <v/>
      </c>
      <c r="V18" t="str">
        <f t="shared" si="0"/>
        <v/>
      </c>
      <c r="W18" t="str">
        <f t="shared" si="0"/>
        <v/>
      </c>
      <c r="Z18" t="str">
        <f t="shared" si="1"/>
        <v/>
      </c>
      <c r="AA18" t="str">
        <f t="shared" si="1"/>
        <v/>
      </c>
      <c r="AB18">
        <f t="shared" si="1"/>
        <v>117.84</v>
      </c>
      <c r="AE18" t="str">
        <f t="shared" si="4"/>
        <v/>
      </c>
      <c r="AH18" t="str">
        <f t="shared" si="5"/>
        <v/>
      </c>
      <c r="AI18" t="str">
        <f t="shared" si="6"/>
        <v/>
      </c>
      <c r="AJ18" t="str">
        <f t="shared" si="6"/>
        <v/>
      </c>
      <c r="AK18" t="str">
        <f t="shared" si="6"/>
        <v/>
      </c>
      <c r="AL18" t="str">
        <f t="shared" si="6"/>
        <v/>
      </c>
    </row>
    <row r="19" spans="1:38" x14ac:dyDescent="0.2">
      <c r="A19" s="1">
        <v>5261</v>
      </c>
      <c r="B19" s="2" t="s">
        <v>18</v>
      </c>
      <c r="C19" s="3">
        <v>41645</v>
      </c>
      <c r="D19" s="2" t="s">
        <v>59</v>
      </c>
      <c r="E19" s="2">
        <v>46</v>
      </c>
      <c r="F19" s="2">
        <v>1421.29</v>
      </c>
      <c r="G19" s="2">
        <v>0.01</v>
      </c>
      <c r="H19" s="2" t="s">
        <v>49</v>
      </c>
      <c r="I19" s="2">
        <v>-35.32</v>
      </c>
      <c r="J19" s="2">
        <v>40.28</v>
      </c>
      <c r="K19" s="2">
        <v>27.99</v>
      </c>
      <c r="L19" s="2" t="s">
        <v>60</v>
      </c>
      <c r="M19" s="2" t="s">
        <v>29</v>
      </c>
      <c r="N19" s="2" t="s">
        <v>23</v>
      </c>
      <c r="O19" s="2" t="s">
        <v>24</v>
      </c>
      <c r="P19" s="2" t="s">
        <v>52</v>
      </c>
      <c r="Q19" s="2" t="s">
        <v>62</v>
      </c>
      <c r="R19" s="3">
        <v>41647</v>
      </c>
      <c r="S19" s="10">
        <f t="shared" si="3"/>
        <v>2014</v>
      </c>
      <c r="T19">
        <f t="shared" si="0"/>
        <v>-35.32</v>
      </c>
      <c r="U19" t="str">
        <f t="shared" si="0"/>
        <v/>
      </c>
      <c r="V19" t="str">
        <f t="shared" si="0"/>
        <v/>
      </c>
      <c r="W19" t="str">
        <f t="shared" si="0"/>
        <v/>
      </c>
      <c r="Z19">
        <f t="shared" si="1"/>
        <v>-35.32</v>
      </c>
      <c r="AA19" t="str">
        <f t="shared" si="1"/>
        <v/>
      </c>
      <c r="AB19" t="str">
        <f t="shared" si="1"/>
        <v/>
      </c>
      <c r="AE19" t="str">
        <f t="shared" si="4"/>
        <v>Office Supplies</v>
      </c>
      <c r="AH19" t="str">
        <f t="shared" si="5"/>
        <v/>
      </c>
      <c r="AI19" t="str">
        <f t="shared" si="6"/>
        <v/>
      </c>
      <c r="AJ19" t="str">
        <f t="shared" si="6"/>
        <v/>
      </c>
      <c r="AK19" t="str">
        <f t="shared" si="6"/>
        <v/>
      </c>
      <c r="AL19" t="str">
        <f t="shared" si="6"/>
        <v/>
      </c>
    </row>
    <row r="20" spans="1:38" x14ac:dyDescent="0.2">
      <c r="A20" s="1">
        <v>5262</v>
      </c>
      <c r="B20" s="2" t="s">
        <v>18</v>
      </c>
      <c r="C20" s="3">
        <v>41645</v>
      </c>
      <c r="D20" s="2" t="s">
        <v>59</v>
      </c>
      <c r="E20" s="2">
        <v>2</v>
      </c>
      <c r="F20" s="2">
        <v>69.118499999999997</v>
      </c>
      <c r="G20" s="2">
        <v>0.03</v>
      </c>
      <c r="H20" s="2" t="s">
        <v>20</v>
      </c>
      <c r="I20" s="2">
        <v>-158.63999999999999</v>
      </c>
      <c r="J20" s="2">
        <v>47.99</v>
      </c>
      <c r="K20" s="2">
        <v>15.1</v>
      </c>
      <c r="L20" s="2" t="s">
        <v>60</v>
      </c>
      <c r="M20" s="2" t="s">
        <v>29</v>
      </c>
      <c r="N20" s="2" t="s">
        <v>23</v>
      </c>
      <c r="O20" s="2" t="s">
        <v>31</v>
      </c>
      <c r="P20" s="2" t="s">
        <v>39</v>
      </c>
      <c r="Q20" s="2" t="s">
        <v>26</v>
      </c>
      <c r="R20" s="3">
        <v>41646</v>
      </c>
      <c r="S20" s="10">
        <f t="shared" si="3"/>
        <v>2014</v>
      </c>
      <c r="T20">
        <f t="shared" si="0"/>
        <v>-158.63999999999999</v>
      </c>
      <c r="U20" t="str">
        <f t="shared" si="0"/>
        <v/>
      </c>
      <c r="V20" t="str">
        <f t="shared" si="0"/>
        <v/>
      </c>
      <c r="W20" t="str">
        <f t="shared" si="0"/>
        <v/>
      </c>
      <c r="Z20" t="str">
        <f t="shared" si="1"/>
        <v/>
      </c>
      <c r="AA20">
        <f t="shared" si="1"/>
        <v>-158.63999999999999</v>
      </c>
      <c r="AB20" t="str">
        <f t="shared" si="1"/>
        <v/>
      </c>
      <c r="AE20" t="str">
        <f t="shared" si="4"/>
        <v>Technology</v>
      </c>
      <c r="AH20">
        <f t="shared" si="5"/>
        <v>-158.63999999999999</v>
      </c>
      <c r="AI20">
        <f t="shared" si="6"/>
        <v>-158.63999999999999</v>
      </c>
      <c r="AJ20" t="str">
        <f t="shared" si="6"/>
        <v/>
      </c>
      <c r="AK20" t="str">
        <f t="shared" si="6"/>
        <v/>
      </c>
      <c r="AL20" t="str">
        <f t="shared" si="6"/>
        <v/>
      </c>
    </row>
    <row r="21" spans="1:38" x14ac:dyDescent="0.2">
      <c r="A21" s="1">
        <v>5263</v>
      </c>
      <c r="B21" s="2" t="s">
        <v>40</v>
      </c>
      <c r="C21" s="3">
        <v>41645</v>
      </c>
      <c r="D21" s="2" t="s">
        <v>41</v>
      </c>
      <c r="E21" s="2">
        <v>29</v>
      </c>
      <c r="F21" s="2">
        <v>109.17</v>
      </c>
      <c r="G21" s="2">
        <v>0.03</v>
      </c>
      <c r="H21" s="2" t="s">
        <v>20</v>
      </c>
      <c r="I21" s="2">
        <v>-67.790000000000006</v>
      </c>
      <c r="J21" s="2">
        <v>15.28</v>
      </c>
      <c r="K21" s="2">
        <v>17.97</v>
      </c>
      <c r="L21" s="2" t="s">
        <v>63</v>
      </c>
      <c r="M21" s="2" t="s">
        <v>29</v>
      </c>
      <c r="N21" s="2" t="s">
        <v>43</v>
      </c>
      <c r="O21" s="2" t="s">
        <v>24</v>
      </c>
      <c r="P21" s="2" t="s">
        <v>64</v>
      </c>
      <c r="Q21" s="2" t="s">
        <v>36</v>
      </c>
      <c r="R21" s="3">
        <v>41647</v>
      </c>
      <c r="S21" s="10">
        <f t="shared" si="3"/>
        <v>2014</v>
      </c>
      <c r="T21" t="str">
        <f t="shared" si="0"/>
        <v/>
      </c>
      <c r="U21" t="str">
        <f t="shared" si="0"/>
        <v/>
      </c>
      <c r="V21">
        <f t="shared" si="0"/>
        <v>-67.790000000000006</v>
      </c>
      <c r="W21" t="str">
        <f t="shared" si="0"/>
        <v/>
      </c>
      <c r="Z21">
        <f t="shared" si="1"/>
        <v>-67.790000000000006</v>
      </c>
      <c r="AA21" t="str">
        <f t="shared" si="1"/>
        <v/>
      </c>
      <c r="AB21" t="str">
        <f t="shared" si="1"/>
        <v/>
      </c>
      <c r="AE21" t="str">
        <f t="shared" si="4"/>
        <v>Office Supplies</v>
      </c>
      <c r="AH21" t="str">
        <f t="shared" si="5"/>
        <v/>
      </c>
      <c r="AI21" t="str">
        <f t="shared" si="6"/>
        <v/>
      </c>
      <c r="AJ21" t="str">
        <f t="shared" si="6"/>
        <v/>
      </c>
      <c r="AK21" t="str">
        <f t="shared" si="6"/>
        <v/>
      </c>
      <c r="AL21" t="str">
        <f t="shared" si="6"/>
        <v/>
      </c>
    </row>
    <row r="22" spans="1:38" x14ac:dyDescent="0.2">
      <c r="A22" s="1">
        <v>5264</v>
      </c>
      <c r="B22" s="2" t="s">
        <v>40</v>
      </c>
      <c r="C22" s="3">
        <v>41645</v>
      </c>
      <c r="D22" s="2" t="s">
        <v>19</v>
      </c>
      <c r="E22" s="2">
        <v>30</v>
      </c>
      <c r="F22" s="2">
        <v>26140.79</v>
      </c>
      <c r="G22" s="2">
        <v>0.04</v>
      </c>
      <c r="H22" s="2" t="s">
        <v>44</v>
      </c>
      <c r="I22" s="2">
        <v>-11048.2</v>
      </c>
      <c r="J22" s="2">
        <v>892.98</v>
      </c>
      <c r="K22" s="2">
        <v>58.55</v>
      </c>
      <c r="L22" s="2" t="s">
        <v>65</v>
      </c>
      <c r="M22" s="2" t="s">
        <v>66</v>
      </c>
      <c r="N22" s="2" t="s">
        <v>43</v>
      </c>
      <c r="O22" s="2" t="s">
        <v>45</v>
      </c>
      <c r="P22" s="2" t="s">
        <v>67</v>
      </c>
      <c r="Q22" s="2" t="s">
        <v>47</v>
      </c>
      <c r="R22" s="3">
        <v>41646</v>
      </c>
      <c r="S22" s="10">
        <f t="shared" si="3"/>
        <v>2014</v>
      </c>
      <c r="T22" t="str">
        <f t="shared" ref="T22:W41" si="7">IF($N22=T$1,$I22,"")</f>
        <v/>
      </c>
      <c r="U22" t="str">
        <f t="shared" si="7"/>
        <v/>
      </c>
      <c r="V22">
        <f t="shared" si="7"/>
        <v>-11048.2</v>
      </c>
      <c r="W22" t="str">
        <f t="shared" si="7"/>
        <v/>
      </c>
      <c r="Z22" t="str">
        <f t="shared" ref="Z22:AB41" si="8">IF($O22=Z$1,$I22,"")</f>
        <v/>
      </c>
      <c r="AA22" t="str">
        <f t="shared" si="8"/>
        <v/>
      </c>
      <c r="AB22">
        <f t="shared" si="8"/>
        <v>-11048.2</v>
      </c>
      <c r="AE22" t="str">
        <f t="shared" si="4"/>
        <v>Furniture</v>
      </c>
      <c r="AH22" t="str">
        <f t="shared" si="5"/>
        <v/>
      </c>
      <c r="AI22" t="str">
        <f t="shared" si="6"/>
        <v/>
      </c>
      <c r="AJ22" t="str">
        <f t="shared" si="6"/>
        <v/>
      </c>
      <c r="AK22" t="str">
        <f t="shared" si="6"/>
        <v/>
      </c>
      <c r="AL22" t="str">
        <f t="shared" si="6"/>
        <v/>
      </c>
    </row>
    <row r="23" spans="1:38" x14ac:dyDescent="0.2">
      <c r="A23" s="1">
        <v>5265</v>
      </c>
      <c r="B23" s="2" t="s">
        <v>18</v>
      </c>
      <c r="C23" s="3">
        <v>41646</v>
      </c>
      <c r="D23" s="2" t="s">
        <v>50</v>
      </c>
      <c r="E23" s="2">
        <v>30</v>
      </c>
      <c r="F23" s="2">
        <v>618.04999999999995</v>
      </c>
      <c r="G23" s="2">
        <v>0.09</v>
      </c>
      <c r="H23" s="2" t="s">
        <v>49</v>
      </c>
      <c r="I23" s="2">
        <v>65.67</v>
      </c>
      <c r="J23" s="2">
        <v>32.979999999999997</v>
      </c>
      <c r="K23" s="2">
        <v>22.83</v>
      </c>
      <c r="L23" s="2" t="s">
        <v>68</v>
      </c>
      <c r="M23" s="2" t="s">
        <v>38</v>
      </c>
      <c r="N23" s="2" t="s">
        <v>23</v>
      </c>
      <c r="O23" s="2" t="s">
        <v>24</v>
      </c>
      <c r="P23" s="2" t="s">
        <v>25</v>
      </c>
      <c r="Q23" s="2" t="s">
        <v>26</v>
      </c>
      <c r="R23" s="3">
        <v>41648</v>
      </c>
      <c r="S23" s="10">
        <f t="shared" si="3"/>
        <v>2014</v>
      </c>
      <c r="T23">
        <f t="shared" si="7"/>
        <v>65.67</v>
      </c>
      <c r="U23" t="str">
        <f t="shared" si="7"/>
        <v/>
      </c>
      <c r="V23" t="str">
        <f t="shared" si="7"/>
        <v/>
      </c>
      <c r="W23" t="str">
        <f t="shared" si="7"/>
        <v/>
      </c>
      <c r="Z23">
        <f t="shared" si="8"/>
        <v>65.67</v>
      </c>
      <c r="AA23" t="str">
        <f t="shared" si="8"/>
        <v/>
      </c>
      <c r="AB23" t="str">
        <f t="shared" si="8"/>
        <v/>
      </c>
      <c r="AE23" t="str">
        <f t="shared" si="4"/>
        <v/>
      </c>
      <c r="AH23" t="str">
        <f t="shared" si="5"/>
        <v/>
      </c>
      <c r="AI23" t="str">
        <f t="shared" si="6"/>
        <v/>
      </c>
      <c r="AJ23" t="str">
        <f t="shared" si="6"/>
        <v/>
      </c>
      <c r="AK23" t="str">
        <f t="shared" si="6"/>
        <v/>
      </c>
      <c r="AL23" t="str">
        <f t="shared" si="6"/>
        <v/>
      </c>
    </row>
    <row r="24" spans="1:38" x14ac:dyDescent="0.2">
      <c r="A24" s="1">
        <v>5266</v>
      </c>
      <c r="B24" s="2" t="s">
        <v>18</v>
      </c>
      <c r="C24" s="3">
        <v>41646</v>
      </c>
      <c r="D24" s="2" t="s">
        <v>50</v>
      </c>
      <c r="E24" s="2">
        <v>2</v>
      </c>
      <c r="F24" s="2">
        <v>165.44</v>
      </c>
      <c r="G24" s="2">
        <v>0.03</v>
      </c>
      <c r="H24" s="2" t="s">
        <v>20</v>
      </c>
      <c r="I24" s="2">
        <v>-257.69</v>
      </c>
      <c r="J24" s="2">
        <v>85.98</v>
      </c>
      <c r="K24" s="2">
        <v>28.52</v>
      </c>
      <c r="L24" s="2" t="s">
        <v>68</v>
      </c>
      <c r="M24" s="2" t="s">
        <v>38</v>
      </c>
      <c r="N24" s="2" t="s">
        <v>23</v>
      </c>
      <c r="O24" s="2" t="s">
        <v>31</v>
      </c>
      <c r="P24" s="2" t="s">
        <v>32</v>
      </c>
      <c r="Q24" s="2" t="s">
        <v>26</v>
      </c>
      <c r="R24" s="3">
        <v>41649</v>
      </c>
      <c r="S24" s="10">
        <f t="shared" si="3"/>
        <v>2014</v>
      </c>
      <c r="T24">
        <f t="shared" si="7"/>
        <v>-257.69</v>
      </c>
      <c r="U24" t="str">
        <f t="shared" si="7"/>
        <v/>
      </c>
      <c r="V24" t="str">
        <f t="shared" si="7"/>
        <v/>
      </c>
      <c r="W24" t="str">
        <f t="shared" si="7"/>
        <v/>
      </c>
      <c r="Z24" t="str">
        <f t="shared" si="8"/>
        <v/>
      </c>
      <c r="AA24">
        <f t="shared" si="8"/>
        <v>-257.69</v>
      </c>
      <c r="AB24" t="str">
        <f t="shared" si="8"/>
        <v/>
      </c>
      <c r="AE24" t="str">
        <f t="shared" si="4"/>
        <v>Technology</v>
      </c>
      <c r="AH24">
        <f t="shared" si="5"/>
        <v>-257.69</v>
      </c>
      <c r="AI24">
        <f t="shared" si="6"/>
        <v>-257.69</v>
      </c>
      <c r="AJ24" t="str">
        <f t="shared" si="6"/>
        <v/>
      </c>
      <c r="AK24" t="str">
        <f t="shared" si="6"/>
        <v/>
      </c>
      <c r="AL24" t="str">
        <f t="shared" si="6"/>
        <v/>
      </c>
    </row>
    <row r="25" spans="1:38" x14ac:dyDescent="0.2">
      <c r="A25" s="1">
        <v>5267</v>
      </c>
      <c r="B25" s="2" t="s">
        <v>18</v>
      </c>
      <c r="C25" s="3">
        <v>41646</v>
      </c>
      <c r="D25" s="2" t="s">
        <v>41</v>
      </c>
      <c r="E25" s="2">
        <v>11</v>
      </c>
      <c r="F25" s="2">
        <v>614.99699999999996</v>
      </c>
      <c r="G25" s="2">
        <v>7.0000000000000007E-2</v>
      </c>
      <c r="H25" s="2" t="s">
        <v>20</v>
      </c>
      <c r="I25" s="2">
        <v>-106.84</v>
      </c>
      <c r="J25" s="2">
        <v>77.989999999999995</v>
      </c>
      <c r="K25" s="2">
        <v>19.989999999999998</v>
      </c>
      <c r="L25" s="2" t="s">
        <v>53</v>
      </c>
      <c r="M25" s="2" t="s">
        <v>38</v>
      </c>
      <c r="N25" s="2" t="s">
        <v>54</v>
      </c>
      <c r="O25" s="2" t="s">
        <v>31</v>
      </c>
      <c r="P25" s="2" t="s">
        <v>39</v>
      </c>
      <c r="Q25" s="2" t="s">
        <v>26</v>
      </c>
      <c r="R25" s="3">
        <v>41647</v>
      </c>
      <c r="S25" s="10">
        <f t="shared" si="3"/>
        <v>2014</v>
      </c>
      <c r="T25" t="str">
        <f t="shared" si="7"/>
        <v/>
      </c>
      <c r="U25" t="str">
        <f t="shared" si="7"/>
        <v/>
      </c>
      <c r="V25" t="str">
        <f t="shared" si="7"/>
        <v/>
      </c>
      <c r="W25">
        <f t="shared" si="7"/>
        <v>-106.84</v>
      </c>
      <c r="Z25" t="str">
        <f t="shared" si="8"/>
        <v/>
      </c>
      <c r="AA25">
        <f t="shared" si="8"/>
        <v>-106.84</v>
      </c>
      <c r="AB25" t="str">
        <f t="shared" si="8"/>
        <v/>
      </c>
      <c r="AE25" t="str">
        <f t="shared" si="4"/>
        <v>Technology</v>
      </c>
      <c r="AH25" t="str">
        <f t="shared" si="5"/>
        <v/>
      </c>
      <c r="AI25" t="str">
        <f t="shared" si="6"/>
        <v/>
      </c>
      <c r="AJ25" t="str">
        <f t="shared" si="6"/>
        <v/>
      </c>
      <c r="AK25" t="str">
        <f t="shared" si="6"/>
        <v/>
      </c>
      <c r="AL25" t="str">
        <f t="shared" si="6"/>
        <v/>
      </c>
    </row>
    <row r="26" spans="1:38" x14ac:dyDescent="0.2">
      <c r="A26" s="1">
        <v>5268</v>
      </c>
      <c r="B26" s="2" t="s">
        <v>18</v>
      </c>
      <c r="C26" s="3">
        <v>41646</v>
      </c>
      <c r="D26" s="2" t="s">
        <v>27</v>
      </c>
      <c r="E26" s="2">
        <v>6</v>
      </c>
      <c r="F26" s="2">
        <v>18.97</v>
      </c>
      <c r="G26" s="2">
        <v>0.01</v>
      </c>
      <c r="H26" s="2" t="s">
        <v>20</v>
      </c>
      <c r="I26" s="2">
        <v>3.34</v>
      </c>
      <c r="J26" s="2">
        <v>13.76</v>
      </c>
      <c r="K26" s="2">
        <v>14.7</v>
      </c>
      <c r="L26" s="2" t="s">
        <v>69</v>
      </c>
      <c r="M26" s="2" t="s">
        <v>22</v>
      </c>
      <c r="N26" s="2" t="s">
        <v>30</v>
      </c>
      <c r="O26" s="2" t="s">
        <v>24</v>
      </c>
      <c r="P26" s="2" t="s">
        <v>64</v>
      </c>
      <c r="Q26" s="2" t="s">
        <v>36</v>
      </c>
      <c r="R26" s="3">
        <v>41651</v>
      </c>
      <c r="S26" s="10">
        <f t="shared" si="3"/>
        <v>2014</v>
      </c>
      <c r="T26" t="str">
        <f t="shared" si="7"/>
        <v/>
      </c>
      <c r="U26">
        <f t="shared" si="7"/>
        <v>3.34</v>
      </c>
      <c r="V26" t="str">
        <f t="shared" si="7"/>
        <v/>
      </c>
      <c r="W26" t="str">
        <f t="shared" si="7"/>
        <v/>
      </c>
      <c r="Z26">
        <f t="shared" si="8"/>
        <v>3.34</v>
      </c>
      <c r="AA26" t="str">
        <f t="shared" si="8"/>
        <v/>
      </c>
      <c r="AB26" t="str">
        <f t="shared" si="8"/>
        <v/>
      </c>
      <c r="AE26" t="str">
        <f t="shared" si="4"/>
        <v/>
      </c>
      <c r="AH26" t="str">
        <f t="shared" si="5"/>
        <v/>
      </c>
      <c r="AI26" t="str">
        <f t="shared" si="6"/>
        <v/>
      </c>
      <c r="AJ26" t="str">
        <f t="shared" si="6"/>
        <v/>
      </c>
      <c r="AK26" t="str">
        <f t="shared" si="6"/>
        <v/>
      </c>
      <c r="AL26" t="str">
        <f t="shared" si="6"/>
        <v/>
      </c>
    </row>
    <row r="27" spans="1:38" x14ac:dyDescent="0.2">
      <c r="A27" s="1">
        <v>5269</v>
      </c>
      <c r="B27" s="2" t="s">
        <v>18</v>
      </c>
      <c r="C27" s="3">
        <v>41647</v>
      </c>
      <c r="D27" s="2" t="s">
        <v>59</v>
      </c>
      <c r="E27" s="2">
        <v>23</v>
      </c>
      <c r="F27" s="2">
        <v>331.68</v>
      </c>
      <c r="G27" s="2">
        <v>7.0000000000000007E-2</v>
      </c>
      <c r="H27" s="2" t="s">
        <v>20</v>
      </c>
      <c r="I27" s="2">
        <v>25.83</v>
      </c>
      <c r="J27" s="2">
        <v>26.56</v>
      </c>
      <c r="K27" s="2">
        <v>17.5</v>
      </c>
      <c r="L27" s="2" t="s">
        <v>70</v>
      </c>
      <c r="M27" s="2" t="s">
        <v>29</v>
      </c>
      <c r="N27" s="2" t="s">
        <v>43</v>
      </c>
      <c r="O27" s="2" t="s">
        <v>24</v>
      </c>
      <c r="P27" s="2" t="s">
        <v>71</v>
      </c>
      <c r="Q27" s="2" t="s">
        <v>26</v>
      </c>
      <c r="R27" s="3">
        <v>41648</v>
      </c>
      <c r="S27" s="10">
        <f t="shared" si="3"/>
        <v>2014</v>
      </c>
      <c r="T27" t="str">
        <f t="shared" si="7"/>
        <v/>
      </c>
      <c r="U27" t="str">
        <f t="shared" si="7"/>
        <v/>
      </c>
      <c r="V27">
        <f t="shared" si="7"/>
        <v>25.83</v>
      </c>
      <c r="W27" t="str">
        <f t="shared" si="7"/>
        <v/>
      </c>
      <c r="Z27">
        <f t="shared" si="8"/>
        <v>25.83</v>
      </c>
      <c r="AA27" t="str">
        <f t="shared" si="8"/>
        <v/>
      </c>
      <c r="AB27" t="str">
        <f t="shared" si="8"/>
        <v/>
      </c>
      <c r="AE27" t="str">
        <f t="shared" si="4"/>
        <v/>
      </c>
      <c r="AH27" t="str">
        <f t="shared" si="5"/>
        <v/>
      </c>
      <c r="AI27" t="str">
        <f t="shared" si="6"/>
        <v/>
      </c>
      <c r="AJ27" t="str">
        <f t="shared" si="6"/>
        <v/>
      </c>
      <c r="AK27" t="str">
        <f t="shared" si="6"/>
        <v/>
      </c>
      <c r="AL27" t="str">
        <f t="shared" si="6"/>
        <v/>
      </c>
    </row>
    <row r="28" spans="1:38" x14ac:dyDescent="0.2">
      <c r="A28" s="1">
        <v>5270</v>
      </c>
      <c r="B28" s="2" t="s">
        <v>18</v>
      </c>
      <c r="C28" s="3">
        <v>41648</v>
      </c>
      <c r="D28" s="2" t="s">
        <v>41</v>
      </c>
      <c r="E28" s="2">
        <v>43</v>
      </c>
      <c r="F28" s="2">
        <v>548.85</v>
      </c>
      <c r="G28" s="2">
        <v>0</v>
      </c>
      <c r="H28" s="2" t="s">
        <v>49</v>
      </c>
      <c r="I28" s="2">
        <v>-158.85</v>
      </c>
      <c r="J28" s="2">
        <v>23.66</v>
      </c>
      <c r="K28" s="2">
        <v>22.99</v>
      </c>
      <c r="L28" s="2" t="s">
        <v>72</v>
      </c>
      <c r="M28" s="2" t="s">
        <v>29</v>
      </c>
      <c r="N28" s="2" t="s">
        <v>30</v>
      </c>
      <c r="O28" s="2" t="s">
        <v>24</v>
      </c>
      <c r="P28" s="2" t="s">
        <v>64</v>
      </c>
      <c r="Q28" s="2" t="s">
        <v>58</v>
      </c>
      <c r="R28" s="3">
        <v>41650</v>
      </c>
      <c r="S28" s="10">
        <f t="shared" si="3"/>
        <v>2014</v>
      </c>
      <c r="T28" t="str">
        <f t="shared" si="7"/>
        <v/>
      </c>
      <c r="U28">
        <f t="shared" si="7"/>
        <v>-158.85</v>
      </c>
      <c r="V28" t="str">
        <f t="shared" si="7"/>
        <v/>
      </c>
      <c r="W28" t="str">
        <f t="shared" si="7"/>
        <v/>
      </c>
      <c r="Z28">
        <f t="shared" si="8"/>
        <v>-158.85</v>
      </c>
      <c r="AA28" t="str">
        <f t="shared" si="8"/>
        <v/>
      </c>
      <c r="AB28" t="str">
        <f t="shared" si="8"/>
        <v/>
      </c>
      <c r="AE28" t="str">
        <f t="shared" si="4"/>
        <v>Office Supplies</v>
      </c>
      <c r="AH28" t="str">
        <f t="shared" si="5"/>
        <v/>
      </c>
      <c r="AI28" t="str">
        <f t="shared" si="6"/>
        <v/>
      </c>
      <c r="AJ28" t="str">
        <f t="shared" si="6"/>
        <v/>
      </c>
      <c r="AK28" t="str">
        <f t="shared" si="6"/>
        <v/>
      </c>
      <c r="AL28" t="str">
        <f t="shared" si="6"/>
        <v/>
      </c>
    </row>
    <row r="29" spans="1:38" x14ac:dyDescent="0.2">
      <c r="A29" s="1">
        <v>5271</v>
      </c>
      <c r="B29" s="2" t="s">
        <v>18</v>
      </c>
      <c r="C29" s="3">
        <v>41648</v>
      </c>
      <c r="D29" s="2" t="s">
        <v>59</v>
      </c>
      <c r="E29" s="2">
        <v>9</v>
      </c>
      <c r="F29" s="2">
        <v>53.27</v>
      </c>
      <c r="G29" s="2">
        <v>0.02</v>
      </c>
      <c r="H29" s="2" t="s">
        <v>20</v>
      </c>
      <c r="I29" s="2">
        <v>-33.5</v>
      </c>
      <c r="J29" s="2">
        <v>16.13</v>
      </c>
      <c r="K29" s="2">
        <v>20.89</v>
      </c>
      <c r="L29" s="2" t="s">
        <v>73</v>
      </c>
      <c r="M29" s="2" t="s">
        <v>38</v>
      </c>
      <c r="N29" s="2" t="s">
        <v>43</v>
      </c>
      <c r="O29" s="2" t="s">
        <v>24</v>
      </c>
      <c r="P29" s="2" t="s">
        <v>74</v>
      </c>
      <c r="Q29" s="2" t="s">
        <v>26</v>
      </c>
      <c r="R29" s="3">
        <v>41649</v>
      </c>
      <c r="S29" s="10">
        <f t="shared" si="3"/>
        <v>2014</v>
      </c>
      <c r="T29" t="str">
        <f t="shared" si="7"/>
        <v/>
      </c>
      <c r="U29" t="str">
        <f t="shared" si="7"/>
        <v/>
      </c>
      <c r="V29">
        <f t="shared" si="7"/>
        <v>-33.5</v>
      </c>
      <c r="W29" t="str">
        <f t="shared" si="7"/>
        <v/>
      </c>
      <c r="Z29">
        <f t="shared" si="8"/>
        <v>-33.5</v>
      </c>
      <c r="AA29" t="str">
        <f t="shared" si="8"/>
        <v/>
      </c>
      <c r="AB29" t="str">
        <f t="shared" si="8"/>
        <v/>
      </c>
      <c r="AE29" t="str">
        <f t="shared" si="4"/>
        <v>Office Supplies</v>
      </c>
      <c r="AH29" t="str">
        <f t="shared" si="5"/>
        <v/>
      </c>
      <c r="AI29" t="str">
        <f t="shared" si="6"/>
        <v/>
      </c>
      <c r="AJ29" t="str">
        <f t="shared" si="6"/>
        <v/>
      </c>
      <c r="AK29" t="str">
        <f t="shared" si="6"/>
        <v/>
      </c>
      <c r="AL29" t="str">
        <f t="shared" si="6"/>
        <v/>
      </c>
    </row>
    <row r="30" spans="1:38" x14ac:dyDescent="0.2">
      <c r="A30" s="1">
        <v>5272</v>
      </c>
      <c r="B30" s="2" t="s">
        <v>18</v>
      </c>
      <c r="C30" s="3">
        <v>41648</v>
      </c>
      <c r="D30" s="2" t="s">
        <v>59</v>
      </c>
      <c r="E30" s="2">
        <v>24</v>
      </c>
      <c r="F30" s="2">
        <v>71.510000000000005</v>
      </c>
      <c r="G30" s="2">
        <v>0.09</v>
      </c>
      <c r="H30" s="2" t="s">
        <v>20</v>
      </c>
      <c r="I30" s="2">
        <v>1.31</v>
      </c>
      <c r="J30" s="2">
        <v>14.78</v>
      </c>
      <c r="K30" s="2">
        <v>14.97</v>
      </c>
      <c r="L30" s="2" t="s">
        <v>75</v>
      </c>
      <c r="M30" s="2" t="s">
        <v>22</v>
      </c>
      <c r="N30" s="2" t="s">
        <v>54</v>
      </c>
      <c r="O30" s="2" t="s">
        <v>24</v>
      </c>
      <c r="P30" s="2" t="s">
        <v>64</v>
      </c>
      <c r="Q30" s="2" t="s">
        <v>36</v>
      </c>
      <c r="R30" s="3">
        <v>41650</v>
      </c>
      <c r="S30" s="10">
        <f t="shared" si="3"/>
        <v>2014</v>
      </c>
      <c r="T30" t="str">
        <f t="shared" si="7"/>
        <v/>
      </c>
      <c r="U30" t="str">
        <f t="shared" si="7"/>
        <v/>
      </c>
      <c r="V30" t="str">
        <f t="shared" si="7"/>
        <v/>
      </c>
      <c r="W30">
        <f t="shared" si="7"/>
        <v>1.31</v>
      </c>
      <c r="Z30">
        <f t="shared" si="8"/>
        <v>1.31</v>
      </c>
      <c r="AA30" t="str">
        <f t="shared" si="8"/>
        <v/>
      </c>
      <c r="AB30" t="str">
        <f t="shared" si="8"/>
        <v/>
      </c>
      <c r="AE30" t="str">
        <f t="shared" si="4"/>
        <v/>
      </c>
      <c r="AH30" t="str">
        <f t="shared" si="5"/>
        <v/>
      </c>
      <c r="AI30" t="str">
        <f t="shared" si="6"/>
        <v/>
      </c>
      <c r="AJ30" t="str">
        <f t="shared" si="6"/>
        <v/>
      </c>
      <c r="AK30" t="str">
        <f t="shared" si="6"/>
        <v/>
      </c>
      <c r="AL30" t="str">
        <f t="shared" si="6"/>
        <v/>
      </c>
    </row>
    <row r="31" spans="1:38" x14ac:dyDescent="0.2">
      <c r="A31" s="1">
        <v>5273</v>
      </c>
      <c r="B31" s="2" t="s">
        <v>40</v>
      </c>
      <c r="C31" s="3">
        <v>41648</v>
      </c>
      <c r="D31" s="2" t="s">
        <v>27</v>
      </c>
      <c r="E31" s="2">
        <v>47</v>
      </c>
      <c r="F31" s="2">
        <v>125.28</v>
      </c>
      <c r="G31" s="2">
        <v>0.1</v>
      </c>
      <c r="H31" s="2" t="s">
        <v>20</v>
      </c>
      <c r="I31" s="2">
        <v>-65.599999999999994</v>
      </c>
      <c r="J31" s="2">
        <v>14.6</v>
      </c>
      <c r="K31" s="2">
        <v>16.399999999999999</v>
      </c>
      <c r="L31" s="2" t="s">
        <v>76</v>
      </c>
      <c r="M31" s="2" t="s">
        <v>38</v>
      </c>
      <c r="N31" s="2" t="s">
        <v>43</v>
      </c>
      <c r="O31" s="2" t="s">
        <v>24</v>
      </c>
      <c r="P31" s="2" t="s">
        <v>64</v>
      </c>
      <c r="Q31" s="2" t="s">
        <v>36</v>
      </c>
      <c r="R31" s="3">
        <v>41653</v>
      </c>
      <c r="S31" s="10">
        <f t="shared" si="3"/>
        <v>2014</v>
      </c>
      <c r="T31" t="str">
        <f t="shared" si="7"/>
        <v/>
      </c>
      <c r="U31" t="str">
        <f t="shared" si="7"/>
        <v/>
      </c>
      <c r="V31">
        <f t="shared" si="7"/>
        <v>-65.599999999999994</v>
      </c>
      <c r="W31" t="str">
        <f t="shared" si="7"/>
        <v/>
      </c>
      <c r="Z31">
        <f t="shared" si="8"/>
        <v>-65.599999999999994</v>
      </c>
      <c r="AA31" t="str">
        <f t="shared" si="8"/>
        <v/>
      </c>
      <c r="AB31" t="str">
        <f t="shared" si="8"/>
        <v/>
      </c>
      <c r="AE31" t="str">
        <f t="shared" si="4"/>
        <v>Office Supplies</v>
      </c>
      <c r="AH31" t="str">
        <f t="shared" si="5"/>
        <v/>
      </c>
      <c r="AI31" t="str">
        <f t="shared" si="6"/>
        <v/>
      </c>
      <c r="AJ31" t="str">
        <f t="shared" si="6"/>
        <v/>
      </c>
      <c r="AK31" t="str">
        <f t="shared" si="6"/>
        <v/>
      </c>
      <c r="AL31" t="str">
        <f t="shared" si="6"/>
        <v/>
      </c>
    </row>
    <row r="32" spans="1:38" x14ac:dyDescent="0.2">
      <c r="A32" s="1">
        <v>5274</v>
      </c>
      <c r="B32" s="2" t="s">
        <v>18</v>
      </c>
      <c r="C32" s="3">
        <v>41649</v>
      </c>
      <c r="D32" s="2" t="s">
        <v>19</v>
      </c>
      <c r="E32" s="2">
        <v>24</v>
      </c>
      <c r="F32" s="2">
        <v>206.52</v>
      </c>
      <c r="G32" s="2">
        <v>0.01</v>
      </c>
      <c r="H32" s="2" t="s">
        <v>20</v>
      </c>
      <c r="I32" s="2">
        <v>78.73</v>
      </c>
      <c r="J32" s="2">
        <v>20.34</v>
      </c>
      <c r="K32" s="2">
        <v>14.96</v>
      </c>
      <c r="L32" s="2" t="s">
        <v>77</v>
      </c>
      <c r="M32" s="2" t="s">
        <v>38</v>
      </c>
      <c r="N32" s="2" t="s">
        <v>30</v>
      </c>
      <c r="O32" s="2" t="s">
        <v>45</v>
      </c>
      <c r="P32" s="2" t="s">
        <v>55</v>
      </c>
      <c r="Q32" s="2" t="s">
        <v>36</v>
      </c>
      <c r="R32" s="3">
        <v>41651</v>
      </c>
      <c r="S32" s="10">
        <f t="shared" si="3"/>
        <v>2014</v>
      </c>
      <c r="T32" t="str">
        <f t="shared" si="7"/>
        <v/>
      </c>
      <c r="U32">
        <f t="shared" si="7"/>
        <v>78.73</v>
      </c>
      <c r="V32" t="str">
        <f t="shared" si="7"/>
        <v/>
      </c>
      <c r="W32" t="str">
        <f t="shared" si="7"/>
        <v/>
      </c>
      <c r="Z32" t="str">
        <f t="shared" si="8"/>
        <v/>
      </c>
      <c r="AA32" t="str">
        <f t="shared" si="8"/>
        <v/>
      </c>
      <c r="AB32">
        <f t="shared" si="8"/>
        <v>78.73</v>
      </c>
      <c r="AE32" t="str">
        <f t="shared" si="4"/>
        <v/>
      </c>
      <c r="AH32" t="str">
        <f t="shared" si="5"/>
        <v/>
      </c>
      <c r="AI32" t="str">
        <f t="shared" si="6"/>
        <v/>
      </c>
      <c r="AJ32" t="str">
        <f t="shared" si="6"/>
        <v/>
      </c>
      <c r="AK32" t="str">
        <f t="shared" si="6"/>
        <v/>
      </c>
      <c r="AL32" t="str">
        <f t="shared" si="6"/>
        <v/>
      </c>
    </row>
    <row r="33" spans="1:38" x14ac:dyDescent="0.2">
      <c r="A33" s="1">
        <v>5275</v>
      </c>
      <c r="B33" s="2" t="s">
        <v>18</v>
      </c>
      <c r="C33" s="3">
        <v>41649</v>
      </c>
      <c r="D33" s="2" t="s">
        <v>19</v>
      </c>
      <c r="E33" s="2">
        <v>19</v>
      </c>
      <c r="F33" s="2">
        <v>70.540000000000006</v>
      </c>
      <c r="G33" s="2">
        <v>0.06</v>
      </c>
      <c r="H33" s="2" t="s">
        <v>20</v>
      </c>
      <c r="I33" s="2">
        <v>-48.35</v>
      </c>
      <c r="J33" s="2">
        <v>15.28</v>
      </c>
      <c r="K33" s="2">
        <v>17.97</v>
      </c>
      <c r="L33" s="2" t="s">
        <v>77</v>
      </c>
      <c r="M33" s="2" t="s">
        <v>38</v>
      </c>
      <c r="N33" s="2" t="s">
        <v>30</v>
      </c>
      <c r="O33" s="2" t="s">
        <v>24</v>
      </c>
      <c r="P33" s="2" t="s">
        <v>64</v>
      </c>
      <c r="Q33" s="2" t="s">
        <v>36</v>
      </c>
      <c r="R33" s="3">
        <v>41650</v>
      </c>
      <c r="S33" s="10">
        <f t="shared" si="3"/>
        <v>2014</v>
      </c>
      <c r="T33" t="str">
        <f t="shared" si="7"/>
        <v/>
      </c>
      <c r="U33">
        <f t="shared" si="7"/>
        <v>-48.35</v>
      </c>
      <c r="V33" t="str">
        <f t="shared" si="7"/>
        <v/>
      </c>
      <c r="W33" t="str">
        <f t="shared" si="7"/>
        <v/>
      </c>
      <c r="Z33">
        <f t="shared" si="8"/>
        <v>-48.35</v>
      </c>
      <c r="AA33" t="str">
        <f t="shared" si="8"/>
        <v/>
      </c>
      <c r="AB33" t="str">
        <f t="shared" si="8"/>
        <v/>
      </c>
      <c r="AE33" t="str">
        <f t="shared" si="4"/>
        <v>Office Supplies</v>
      </c>
      <c r="AH33" t="str">
        <f t="shared" si="5"/>
        <v/>
      </c>
      <c r="AI33" t="str">
        <f t="shared" si="6"/>
        <v/>
      </c>
      <c r="AJ33" t="str">
        <f t="shared" si="6"/>
        <v/>
      </c>
      <c r="AK33" t="str">
        <f t="shared" si="6"/>
        <v/>
      </c>
      <c r="AL33" t="str">
        <f t="shared" si="6"/>
        <v/>
      </c>
    </row>
    <row r="34" spans="1:38" x14ac:dyDescent="0.2">
      <c r="A34" s="1">
        <v>5276</v>
      </c>
      <c r="B34" s="2" t="s">
        <v>18</v>
      </c>
      <c r="C34" s="3">
        <v>41649</v>
      </c>
      <c r="D34" s="2" t="s">
        <v>27</v>
      </c>
      <c r="E34" s="2">
        <v>35</v>
      </c>
      <c r="F34" s="2">
        <v>1016.82</v>
      </c>
      <c r="G34" s="2">
        <v>0.02</v>
      </c>
      <c r="H34" s="2" t="s">
        <v>20</v>
      </c>
      <c r="I34" s="2">
        <v>344.98</v>
      </c>
      <c r="J34" s="2">
        <v>41.18</v>
      </c>
      <c r="K34" s="2">
        <v>22.55</v>
      </c>
      <c r="L34" s="2" t="s">
        <v>78</v>
      </c>
      <c r="M34" s="2" t="s">
        <v>29</v>
      </c>
      <c r="N34" s="2" t="s">
        <v>30</v>
      </c>
      <c r="O34" s="2" t="s">
        <v>45</v>
      </c>
      <c r="P34" s="2" t="s">
        <v>55</v>
      </c>
      <c r="Q34" s="2" t="s">
        <v>26</v>
      </c>
      <c r="R34" s="3">
        <v>41654</v>
      </c>
      <c r="S34" s="10">
        <f t="shared" si="3"/>
        <v>2014</v>
      </c>
      <c r="T34" t="str">
        <f t="shared" si="7"/>
        <v/>
      </c>
      <c r="U34">
        <f t="shared" si="7"/>
        <v>344.98</v>
      </c>
      <c r="V34" t="str">
        <f t="shared" si="7"/>
        <v/>
      </c>
      <c r="W34" t="str">
        <f t="shared" si="7"/>
        <v/>
      </c>
      <c r="Z34" t="str">
        <f t="shared" si="8"/>
        <v/>
      </c>
      <c r="AA34" t="str">
        <f t="shared" si="8"/>
        <v/>
      </c>
      <c r="AB34">
        <f t="shared" si="8"/>
        <v>344.98</v>
      </c>
      <c r="AE34" t="str">
        <f t="shared" si="4"/>
        <v/>
      </c>
      <c r="AH34" t="str">
        <f t="shared" si="5"/>
        <v/>
      </c>
      <c r="AI34" t="str">
        <f t="shared" si="6"/>
        <v/>
      </c>
      <c r="AJ34" t="str">
        <f t="shared" si="6"/>
        <v/>
      </c>
      <c r="AK34" t="str">
        <f t="shared" si="6"/>
        <v/>
      </c>
      <c r="AL34" t="str">
        <f t="shared" si="6"/>
        <v/>
      </c>
    </row>
    <row r="35" spans="1:38" x14ac:dyDescent="0.2">
      <c r="A35" s="1">
        <v>5277</v>
      </c>
      <c r="B35" s="2" t="s">
        <v>18</v>
      </c>
      <c r="C35" s="3">
        <v>41649</v>
      </c>
      <c r="D35" s="2" t="s">
        <v>27</v>
      </c>
      <c r="E35" s="2">
        <v>49</v>
      </c>
      <c r="F35" s="2">
        <v>15144.51</v>
      </c>
      <c r="G35" s="2">
        <v>0.03</v>
      </c>
      <c r="H35" s="2" t="s">
        <v>44</v>
      </c>
      <c r="I35" s="2">
        <v>4918.5600000000004</v>
      </c>
      <c r="J35" s="2">
        <v>309.64</v>
      </c>
      <c r="K35" s="2">
        <v>28.7</v>
      </c>
      <c r="L35" s="2" t="s">
        <v>78</v>
      </c>
      <c r="M35" s="2" t="s">
        <v>29</v>
      </c>
      <c r="N35" s="2" t="s">
        <v>30</v>
      </c>
      <c r="O35" s="2" t="s">
        <v>31</v>
      </c>
      <c r="P35" s="2" t="s">
        <v>33</v>
      </c>
      <c r="Q35" s="2" t="s">
        <v>56</v>
      </c>
      <c r="R35" s="3">
        <v>41654</v>
      </c>
      <c r="S35" s="10">
        <f t="shared" si="3"/>
        <v>2014</v>
      </c>
      <c r="T35" t="str">
        <f t="shared" si="7"/>
        <v/>
      </c>
      <c r="U35">
        <f t="shared" si="7"/>
        <v>4918.5600000000004</v>
      </c>
      <c r="V35" t="str">
        <f t="shared" si="7"/>
        <v/>
      </c>
      <c r="W35" t="str">
        <f t="shared" si="7"/>
        <v/>
      </c>
      <c r="Z35" t="str">
        <f t="shared" si="8"/>
        <v/>
      </c>
      <c r="AA35">
        <f t="shared" si="8"/>
        <v>4918.5600000000004</v>
      </c>
      <c r="AB35" t="str">
        <f t="shared" si="8"/>
        <v/>
      </c>
      <c r="AE35" t="str">
        <f t="shared" si="4"/>
        <v/>
      </c>
      <c r="AH35" t="str">
        <f t="shared" si="5"/>
        <v/>
      </c>
      <c r="AI35" t="str">
        <f t="shared" si="6"/>
        <v/>
      </c>
      <c r="AJ35" t="str">
        <f t="shared" si="6"/>
        <v/>
      </c>
      <c r="AK35" t="str">
        <f t="shared" si="6"/>
        <v/>
      </c>
      <c r="AL35" t="str">
        <f t="shared" si="6"/>
        <v/>
      </c>
    </row>
    <row r="36" spans="1:38" x14ac:dyDescent="0.2">
      <c r="A36" s="1">
        <v>5278</v>
      </c>
      <c r="B36" s="2" t="s">
        <v>18</v>
      </c>
      <c r="C36" s="3">
        <v>41649</v>
      </c>
      <c r="D36" s="2" t="s">
        <v>27</v>
      </c>
      <c r="E36" s="2">
        <v>43</v>
      </c>
      <c r="F36" s="2">
        <v>1314.75</v>
      </c>
      <c r="G36" s="2">
        <v>0.05</v>
      </c>
      <c r="H36" s="2" t="s">
        <v>49</v>
      </c>
      <c r="I36" s="2">
        <v>-148.84</v>
      </c>
      <c r="J36" s="2">
        <v>42.42</v>
      </c>
      <c r="K36" s="2">
        <v>22.65</v>
      </c>
      <c r="L36" s="2" t="s">
        <v>79</v>
      </c>
      <c r="M36" s="2" t="s">
        <v>38</v>
      </c>
      <c r="N36" s="2" t="s">
        <v>43</v>
      </c>
      <c r="O36" s="2" t="s">
        <v>31</v>
      </c>
      <c r="P36" s="2" t="s">
        <v>32</v>
      </c>
      <c r="Q36" s="2" t="s">
        <v>26</v>
      </c>
      <c r="R36" s="3">
        <v>41653</v>
      </c>
      <c r="S36" s="10">
        <f t="shared" si="3"/>
        <v>2014</v>
      </c>
      <c r="T36" t="str">
        <f t="shared" si="7"/>
        <v/>
      </c>
      <c r="U36" t="str">
        <f t="shared" si="7"/>
        <v/>
      </c>
      <c r="V36">
        <f t="shared" si="7"/>
        <v>-148.84</v>
      </c>
      <c r="W36" t="str">
        <f t="shared" si="7"/>
        <v/>
      </c>
      <c r="Z36" t="str">
        <f t="shared" si="8"/>
        <v/>
      </c>
      <c r="AA36">
        <f t="shared" si="8"/>
        <v>-148.84</v>
      </c>
      <c r="AB36" t="str">
        <f t="shared" si="8"/>
        <v/>
      </c>
      <c r="AE36" t="str">
        <f t="shared" si="4"/>
        <v>Technology</v>
      </c>
      <c r="AH36" t="str">
        <f t="shared" si="5"/>
        <v/>
      </c>
      <c r="AI36" t="str">
        <f t="shared" si="6"/>
        <v/>
      </c>
      <c r="AJ36" t="str">
        <f t="shared" si="6"/>
        <v/>
      </c>
      <c r="AK36" t="str">
        <f t="shared" si="6"/>
        <v/>
      </c>
      <c r="AL36" t="str">
        <f t="shared" si="6"/>
        <v/>
      </c>
    </row>
    <row r="37" spans="1:38" x14ac:dyDescent="0.2">
      <c r="A37" s="1">
        <v>5279</v>
      </c>
      <c r="B37" s="2" t="s">
        <v>18</v>
      </c>
      <c r="C37" s="3">
        <v>41649</v>
      </c>
      <c r="D37" s="2" t="s">
        <v>27</v>
      </c>
      <c r="E37" s="2">
        <v>3</v>
      </c>
      <c r="F37" s="2">
        <v>530.98</v>
      </c>
      <c r="G37" s="2">
        <v>0.01</v>
      </c>
      <c r="H37" s="2" t="s">
        <v>49</v>
      </c>
      <c r="I37" s="2">
        <v>-173.96</v>
      </c>
      <c r="J37" s="2">
        <v>173.55</v>
      </c>
      <c r="K37" s="2">
        <v>33.99</v>
      </c>
      <c r="L37" s="2" t="s">
        <v>79</v>
      </c>
      <c r="M37" s="2" t="s">
        <v>38</v>
      </c>
      <c r="N37" s="2" t="s">
        <v>43</v>
      </c>
      <c r="O37" s="2" t="s">
        <v>24</v>
      </c>
      <c r="P37" s="2" t="s">
        <v>52</v>
      </c>
      <c r="Q37" s="2" t="s">
        <v>26</v>
      </c>
      <c r="R37" s="3">
        <v>41651</v>
      </c>
      <c r="S37" s="10">
        <f t="shared" si="3"/>
        <v>2014</v>
      </c>
      <c r="T37" t="str">
        <f t="shared" si="7"/>
        <v/>
      </c>
      <c r="U37" t="str">
        <f t="shared" si="7"/>
        <v/>
      </c>
      <c r="V37">
        <f t="shared" si="7"/>
        <v>-173.96</v>
      </c>
      <c r="W37" t="str">
        <f t="shared" si="7"/>
        <v/>
      </c>
      <c r="Z37">
        <f t="shared" si="8"/>
        <v>-173.96</v>
      </c>
      <c r="AA37" t="str">
        <f t="shared" si="8"/>
        <v/>
      </c>
      <c r="AB37" t="str">
        <f t="shared" si="8"/>
        <v/>
      </c>
      <c r="AE37" t="str">
        <f t="shared" si="4"/>
        <v>Office Supplies</v>
      </c>
      <c r="AH37" t="str">
        <f t="shared" si="5"/>
        <v/>
      </c>
      <c r="AI37" t="str">
        <f t="shared" si="6"/>
        <v/>
      </c>
      <c r="AJ37" t="str">
        <f t="shared" si="6"/>
        <v/>
      </c>
      <c r="AK37" t="str">
        <f t="shared" si="6"/>
        <v/>
      </c>
      <c r="AL37" t="str">
        <f t="shared" si="6"/>
        <v/>
      </c>
    </row>
    <row r="38" spans="1:38" x14ac:dyDescent="0.2">
      <c r="A38" s="1">
        <v>5280</v>
      </c>
      <c r="B38" s="2" t="s">
        <v>18</v>
      </c>
      <c r="C38" s="3">
        <v>41650</v>
      </c>
      <c r="D38" s="2" t="s">
        <v>41</v>
      </c>
      <c r="E38" s="2">
        <v>31</v>
      </c>
      <c r="F38" s="2">
        <v>1150.8499999999999</v>
      </c>
      <c r="G38" s="2">
        <v>0.06</v>
      </c>
      <c r="H38" s="2" t="s">
        <v>20</v>
      </c>
      <c r="I38" s="2">
        <v>309.82</v>
      </c>
      <c r="J38" s="2">
        <v>51.24</v>
      </c>
      <c r="K38" s="2">
        <v>15.99</v>
      </c>
      <c r="L38" s="2" t="s">
        <v>80</v>
      </c>
      <c r="M38" s="2" t="s">
        <v>66</v>
      </c>
      <c r="N38" s="2" t="s">
        <v>30</v>
      </c>
      <c r="O38" s="2" t="s">
        <v>31</v>
      </c>
      <c r="P38" s="2" t="s">
        <v>32</v>
      </c>
      <c r="Q38" s="2" t="s">
        <v>58</v>
      </c>
      <c r="R38" s="3">
        <v>41651</v>
      </c>
      <c r="S38" s="10">
        <f t="shared" si="3"/>
        <v>2014</v>
      </c>
      <c r="T38" t="str">
        <f t="shared" si="7"/>
        <v/>
      </c>
      <c r="U38">
        <f t="shared" si="7"/>
        <v>309.82</v>
      </c>
      <c r="V38" t="str">
        <f t="shared" si="7"/>
        <v/>
      </c>
      <c r="W38" t="str">
        <f t="shared" si="7"/>
        <v/>
      </c>
      <c r="Z38" t="str">
        <f t="shared" si="8"/>
        <v/>
      </c>
      <c r="AA38">
        <f t="shared" si="8"/>
        <v>309.82</v>
      </c>
      <c r="AB38" t="str">
        <f t="shared" si="8"/>
        <v/>
      </c>
      <c r="AE38" t="str">
        <f t="shared" si="4"/>
        <v/>
      </c>
      <c r="AH38" t="str">
        <f t="shared" si="5"/>
        <v/>
      </c>
      <c r="AI38" t="str">
        <f t="shared" si="6"/>
        <v/>
      </c>
      <c r="AJ38" t="str">
        <f t="shared" si="6"/>
        <v/>
      </c>
      <c r="AK38" t="str">
        <f t="shared" si="6"/>
        <v/>
      </c>
      <c r="AL38" t="str">
        <f t="shared" si="6"/>
        <v/>
      </c>
    </row>
    <row r="39" spans="1:38" x14ac:dyDescent="0.2">
      <c r="A39" s="1">
        <v>5281</v>
      </c>
      <c r="B39" s="2" t="s">
        <v>18</v>
      </c>
      <c r="C39" s="3">
        <v>41650</v>
      </c>
      <c r="D39" s="2" t="s">
        <v>27</v>
      </c>
      <c r="E39" s="2">
        <v>19</v>
      </c>
      <c r="F39" s="2">
        <v>6999.05</v>
      </c>
      <c r="G39" s="2">
        <v>0.08</v>
      </c>
      <c r="H39" s="2" t="s">
        <v>44</v>
      </c>
      <c r="I39" s="2">
        <v>912.2</v>
      </c>
      <c r="J39" s="2">
        <v>411.98</v>
      </c>
      <c r="K39" s="2">
        <v>26.06</v>
      </c>
      <c r="L39" s="2" t="s">
        <v>81</v>
      </c>
      <c r="M39" s="2" t="s">
        <v>29</v>
      </c>
      <c r="N39" s="2" t="s">
        <v>23</v>
      </c>
      <c r="O39" s="2" t="s">
        <v>31</v>
      </c>
      <c r="P39" s="2" t="s">
        <v>33</v>
      </c>
      <c r="Q39" s="2" t="s">
        <v>47</v>
      </c>
      <c r="R39" s="3">
        <v>41657</v>
      </c>
      <c r="S39" s="10">
        <f t="shared" si="3"/>
        <v>2014</v>
      </c>
      <c r="T39">
        <f t="shared" si="7"/>
        <v>912.2</v>
      </c>
      <c r="U39" t="str">
        <f t="shared" si="7"/>
        <v/>
      </c>
      <c r="V39" t="str">
        <f t="shared" si="7"/>
        <v/>
      </c>
      <c r="W39" t="str">
        <f t="shared" si="7"/>
        <v/>
      </c>
      <c r="Z39" t="str">
        <f t="shared" si="8"/>
        <v/>
      </c>
      <c r="AA39">
        <f t="shared" si="8"/>
        <v>912.2</v>
      </c>
      <c r="AB39" t="str">
        <f t="shared" si="8"/>
        <v/>
      </c>
      <c r="AE39" t="str">
        <f t="shared" si="4"/>
        <v/>
      </c>
      <c r="AH39" t="str">
        <f t="shared" si="5"/>
        <v/>
      </c>
      <c r="AI39" t="str">
        <f t="shared" si="6"/>
        <v/>
      </c>
      <c r="AJ39" t="str">
        <f t="shared" si="6"/>
        <v/>
      </c>
      <c r="AK39" t="str">
        <f t="shared" si="6"/>
        <v/>
      </c>
      <c r="AL39" t="str">
        <f t="shared" si="6"/>
        <v/>
      </c>
    </row>
    <row r="40" spans="1:38" x14ac:dyDescent="0.2">
      <c r="A40" s="1">
        <v>5282</v>
      </c>
      <c r="B40" s="2" t="s">
        <v>18</v>
      </c>
      <c r="C40" s="3">
        <v>41650</v>
      </c>
      <c r="D40" s="2" t="s">
        <v>59</v>
      </c>
      <c r="E40" s="2">
        <v>20</v>
      </c>
      <c r="F40" s="2">
        <v>4538.74</v>
      </c>
      <c r="G40" s="2">
        <v>0.08</v>
      </c>
      <c r="H40" s="2" t="s">
        <v>44</v>
      </c>
      <c r="I40" s="2">
        <v>659.08</v>
      </c>
      <c r="J40" s="2">
        <v>309.64</v>
      </c>
      <c r="K40" s="2">
        <v>28.7</v>
      </c>
      <c r="L40" s="2" t="s">
        <v>82</v>
      </c>
      <c r="M40" s="2" t="s">
        <v>22</v>
      </c>
      <c r="N40" s="2" t="s">
        <v>54</v>
      </c>
      <c r="O40" s="2" t="s">
        <v>31</v>
      </c>
      <c r="P40" s="2" t="s">
        <v>33</v>
      </c>
      <c r="Q40" s="2" t="s">
        <v>56</v>
      </c>
      <c r="R40" s="3">
        <v>41650</v>
      </c>
      <c r="S40" s="10">
        <f t="shared" si="3"/>
        <v>2014</v>
      </c>
      <c r="T40" t="str">
        <f t="shared" si="7"/>
        <v/>
      </c>
      <c r="U40" t="str">
        <f t="shared" si="7"/>
        <v/>
      </c>
      <c r="V40" t="str">
        <f t="shared" si="7"/>
        <v/>
      </c>
      <c r="W40">
        <f t="shared" si="7"/>
        <v>659.08</v>
      </c>
      <c r="Z40" t="str">
        <f t="shared" si="8"/>
        <v/>
      </c>
      <c r="AA40">
        <f t="shared" si="8"/>
        <v>659.08</v>
      </c>
      <c r="AB40" t="str">
        <f t="shared" si="8"/>
        <v/>
      </c>
      <c r="AE40" t="str">
        <f t="shared" si="4"/>
        <v/>
      </c>
      <c r="AH40" t="str">
        <f t="shared" si="5"/>
        <v/>
      </c>
      <c r="AI40" t="str">
        <f t="shared" si="6"/>
        <v/>
      </c>
      <c r="AJ40" t="str">
        <f t="shared" si="6"/>
        <v/>
      </c>
      <c r="AK40" t="str">
        <f t="shared" si="6"/>
        <v/>
      </c>
      <c r="AL40" t="str">
        <f t="shared" si="6"/>
        <v/>
      </c>
    </row>
    <row r="41" spans="1:38" x14ac:dyDescent="0.2">
      <c r="A41" s="1">
        <v>5283</v>
      </c>
      <c r="B41" s="2" t="s">
        <v>18</v>
      </c>
      <c r="C41" s="3">
        <v>41650</v>
      </c>
      <c r="D41" s="2" t="s">
        <v>59</v>
      </c>
      <c r="E41" s="2">
        <v>44</v>
      </c>
      <c r="F41" s="2">
        <v>581.9</v>
      </c>
      <c r="G41" s="2">
        <v>0.02</v>
      </c>
      <c r="H41" s="2" t="s">
        <v>20</v>
      </c>
      <c r="I41" s="2">
        <v>-443.64</v>
      </c>
      <c r="J41" s="2">
        <v>24.99</v>
      </c>
      <c r="K41" s="2">
        <v>28.37</v>
      </c>
      <c r="L41" s="2" t="s">
        <v>82</v>
      </c>
      <c r="M41" s="2" t="s">
        <v>22</v>
      </c>
      <c r="N41" s="2" t="s">
        <v>54</v>
      </c>
      <c r="O41" s="2" t="s">
        <v>45</v>
      </c>
      <c r="P41" s="2" t="s">
        <v>55</v>
      </c>
      <c r="Q41" s="2" t="s">
        <v>34</v>
      </c>
      <c r="R41" s="3">
        <v>41651</v>
      </c>
      <c r="S41" s="10">
        <f t="shared" si="3"/>
        <v>2014</v>
      </c>
      <c r="T41" t="str">
        <f t="shared" si="7"/>
        <v/>
      </c>
      <c r="U41" t="str">
        <f t="shared" si="7"/>
        <v/>
      </c>
      <c r="V41" t="str">
        <f t="shared" si="7"/>
        <v/>
      </c>
      <c r="W41">
        <f t="shared" si="7"/>
        <v>-443.64</v>
      </c>
      <c r="Z41" t="str">
        <f t="shared" si="8"/>
        <v/>
      </c>
      <c r="AA41" t="str">
        <f t="shared" si="8"/>
        <v/>
      </c>
      <c r="AB41">
        <f t="shared" si="8"/>
        <v>-443.64</v>
      </c>
      <c r="AE41" t="str">
        <f t="shared" si="4"/>
        <v>Furniture</v>
      </c>
      <c r="AH41" t="str">
        <f t="shared" si="5"/>
        <v/>
      </c>
      <c r="AI41" t="str">
        <f t="shared" si="6"/>
        <v/>
      </c>
      <c r="AJ41" t="str">
        <f t="shared" si="6"/>
        <v/>
      </c>
      <c r="AK41" t="str">
        <f t="shared" si="6"/>
        <v/>
      </c>
      <c r="AL41" t="str">
        <f t="shared" si="6"/>
        <v/>
      </c>
    </row>
    <row r="42" spans="1:38" x14ac:dyDescent="0.2">
      <c r="A42" s="1">
        <v>5284</v>
      </c>
      <c r="B42" s="2" t="s">
        <v>18</v>
      </c>
      <c r="C42" s="3">
        <v>41650</v>
      </c>
      <c r="D42" s="2" t="s">
        <v>59</v>
      </c>
      <c r="E42" s="2">
        <v>18</v>
      </c>
      <c r="F42" s="2">
        <v>270.33999999999997</v>
      </c>
      <c r="G42" s="2">
        <v>0.06</v>
      </c>
      <c r="H42" s="2" t="s">
        <v>20</v>
      </c>
      <c r="I42" s="2">
        <v>-16.97</v>
      </c>
      <c r="J42" s="2">
        <v>26.42</v>
      </c>
      <c r="K42" s="2">
        <v>20.75</v>
      </c>
      <c r="L42" s="2" t="s">
        <v>82</v>
      </c>
      <c r="M42" s="2" t="s">
        <v>22</v>
      </c>
      <c r="N42" s="2" t="s">
        <v>54</v>
      </c>
      <c r="O42" s="2" t="s">
        <v>24</v>
      </c>
      <c r="P42" s="2" t="s">
        <v>71</v>
      </c>
      <c r="Q42" s="2" t="s">
        <v>62</v>
      </c>
      <c r="R42" s="3">
        <v>41651</v>
      </c>
      <c r="S42" s="10">
        <f t="shared" si="3"/>
        <v>2014</v>
      </c>
      <c r="T42" t="str">
        <f t="shared" ref="T42:W61" si="9">IF($N42=T$1,$I42,"")</f>
        <v/>
      </c>
      <c r="U42" t="str">
        <f t="shared" si="9"/>
        <v/>
      </c>
      <c r="V42" t="str">
        <f t="shared" si="9"/>
        <v/>
      </c>
      <c r="W42">
        <f t="shared" si="9"/>
        <v>-16.97</v>
      </c>
      <c r="Z42">
        <f t="shared" ref="Z42:AB61" si="10">IF($O42=Z$1,$I42,"")</f>
        <v>-16.97</v>
      </c>
      <c r="AA42" t="str">
        <f t="shared" si="10"/>
        <v/>
      </c>
      <c r="AB42" t="str">
        <f t="shared" si="10"/>
        <v/>
      </c>
      <c r="AE42" t="str">
        <f t="shared" si="4"/>
        <v>Office Supplies</v>
      </c>
      <c r="AH42" t="str">
        <f t="shared" si="5"/>
        <v/>
      </c>
      <c r="AI42" t="str">
        <f t="shared" si="6"/>
        <v/>
      </c>
      <c r="AJ42" t="str">
        <f t="shared" si="6"/>
        <v/>
      </c>
      <c r="AK42" t="str">
        <f t="shared" si="6"/>
        <v/>
      </c>
      <c r="AL42" t="str">
        <f t="shared" si="6"/>
        <v/>
      </c>
    </row>
    <row r="43" spans="1:38" x14ac:dyDescent="0.2">
      <c r="A43" s="1">
        <v>5285</v>
      </c>
      <c r="B43" s="2" t="s">
        <v>18</v>
      </c>
      <c r="C43" s="3">
        <v>41651</v>
      </c>
      <c r="D43" s="2" t="s">
        <v>59</v>
      </c>
      <c r="E43" s="2">
        <v>40</v>
      </c>
      <c r="F43" s="2">
        <v>1037.49</v>
      </c>
      <c r="G43" s="2">
        <v>0.09</v>
      </c>
      <c r="H43" s="2" t="s">
        <v>20</v>
      </c>
      <c r="I43" s="2">
        <v>-563.30999999999995</v>
      </c>
      <c r="J43" s="2">
        <v>39.75</v>
      </c>
      <c r="K43" s="2">
        <v>33.99</v>
      </c>
      <c r="L43" s="2" t="s">
        <v>83</v>
      </c>
      <c r="M43" s="2" t="s">
        <v>29</v>
      </c>
      <c r="N43" s="2" t="s">
        <v>30</v>
      </c>
      <c r="O43" s="2" t="s">
        <v>24</v>
      </c>
      <c r="P43" s="2" t="s">
        <v>52</v>
      </c>
      <c r="Q43" s="2" t="s">
        <v>26</v>
      </c>
      <c r="R43" s="3">
        <v>41652</v>
      </c>
      <c r="S43" s="10">
        <f t="shared" si="3"/>
        <v>2014</v>
      </c>
      <c r="T43" t="str">
        <f t="shared" si="9"/>
        <v/>
      </c>
      <c r="U43">
        <f t="shared" si="9"/>
        <v>-563.30999999999995</v>
      </c>
      <c r="V43" t="str">
        <f t="shared" si="9"/>
        <v/>
      </c>
      <c r="W43" t="str">
        <f t="shared" si="9"/>
        <v/>
      </c>
      <c r="Z43">
        <f t="shared" si="10"/>
        <v>-563.30999999999995</v>
      </c>
      <c r="AA43" t="str">
        <f t="shared" si="10"/>
        <v/>
      </c>
      <c r="AB43" t="str">
        <f t="shared" si="10"/>
        <v/>
      </c>
      <c r="AE43" t="str">
        <f t="shared" si="4"/>
        <v>Office Supplies</v>
      </c>
      <c r="AH43" t="str">
        <f t="shared" si="5"/>
        <v/>
      </c>
      <c r="AI43" t="str">
        <f t="shared" si="6"/>
        <v/>
      </c>
      <c r="AJ43" t="str">
        <f t="shared" si="6"/>
        <v/>
      </c>
      <c r="AK43" t="str">
        <f t="shared" si="6"/>
        <v/>
      </c>
      <c r="AL43" t="str">
        <f t="shared" si="6"/>
        <v/>
      </c>
    </row>
    <row r="44" spans="1:38" x14ac:dyDescent="0.2">
      <c r="A44" s="1">
        <v>5286</v>
      </c>
      <c r="B44" s="2" t="s">
        <v>18</v>
      </c>
      <c r="C44" s="3">
        <v>41651</v>
      </c>
      <c r="D44" s="2" t="s">
        <v>50</v>
      </c>
      <c r="E44" s="2">
        <v>10</v>
      </c>
      <c r="F44" s="2">
        <v>408.54</v>
      </c>
      <c r="G44" s="2">
        <v>0.1</v>
      </c>
      <c r="H44" s="2" t="s">
        <v>20</v>
      </c>
      <c r="I44" s="2">
        <v>-125.63</v>
      </c>
      <c r="J44" s="2">
        <v>52.98</v>
      </c>
      <c r="K44" s="2">
        <v>20.5</v>
      </c>
      <c r="L44" s="2" t="s">
        <v>84</v>
      </c>
      <c r="M44" s="2" t="s">
        <v>29</v>
      </c>
      <c r="N44" s="2" t="s">
        <v>23</v>
      </c>
      <c r="O44" s="2" t="s">
        <v>31</v>
      </c>
      <c r="P44" s="2" t="s">
        <v>32</v>
      </c>
      <c r="Q44" s="2" t="s">
        <v>26</v>
      </c>
      <c r="R44" s="3">
        <v>41653</v>
      </c>
      <c r="S44" s="10">
        <f t="shared" si="3"/>
        <v>2014</v>
      </c>
      <c r="T44">
        <f t="shared" si="9"/>
        <v>-125.63</v>
      </c>
      <c r="U44" t="str">
        <f t="shared" si="9"/>
        <v/>
      </c>
      <c r="V44" t="str">
        <f t="shared" si="9"/>
        <v/>
      </c>
      <c r="W44" t="str">
        <f t="shared" si="9"/>
        <v/>
      </c>
      <c r="Z44" t="str">
        <f t="shared" si="10"/>
        <v/>
      </c>
      <c r="AA44">
        <f t="shared" si="10"/>
        <v>-125.63</v>
      </c>
      <c r="AB44" t="str">
        <f t="shared" si="10"/>
        <v/>
      </c>
      <c r="AE44" t="str">
        <f t="shared" si="4"/>
        <v>Technology</v>
      </c>
      <c r="AH44">
        <f t="shared" si="5"/>
        <v>-125.63</v>
      </c>
      <c r="AI44">
        <f t="shared" si="6"/>
        <v>-125.63</v>
      </c>
      <c r="AJ44" t="str">
        <f t="shared" si="6"/>
        <v/>
      </c>
      <c r="AK44" t="str">
        <f t="shared" si="6"/>
        <v/>
      </c>
      <c r="AL44" t="str">
        <f t="shared" si="6"/>
        <v/>
      </c>
    </row>
    <row r="45" spans="1:38" x14ac:dyDescent="0.2">
      <c r="A45" s="1">
        <v>5287</v>
      </c>
      <c r="B45" s="2" t="s">
        <v>40</v>
      </c>
      <c r="C45" s="3">
        <v>41651</v>
      </c>
      <c r="D45" s="2" t="s">
        <v>59</v>
      </c>
      <c r="E45" s="2">
        <v>27</v>
      </c>
      <c r="F45" s="2">
        <v>1610.67</v>
      </c>
      <c r="G45" s="2">
        <v>0.01</v>
      </c>
      <c r="H45" s="2" t="s">
        <v>20</v>
      </c>
      <c r="I45" s="2">
        <v>457.89</v>
      </c>
      <c r="J45" s="2">
        <v>71.98</v>
      </c>
      <c r="K45" s="2">
        <v>17.989999999999998</v>
      </c>
      <c r="L45" s="2" t="s">
        <v>85</v>
      </c>
      <c r="M45" s="2" t="s">
        <v>38</v>
      </c>
      <c r="N45" s="2" t="s">
        <v>30</v>
      </c>
      <c r="O45" s="2" t="s">
        <v>24</v>
      </c>
      <c r="P45" s="2" t="s">
        <v>71</v>
      </c>
      <c r="Q45" s="2" t="s">
        <v>26</v>
      </c>
      <c r="R45" s="3">
        <v>41654</v>
      </c>
      <c r="S45" s="10">
        <f t="shared" si="3"/>
        <v>2014</v>
      </c>
      <c r="T45" t="str">
        <f t="shared" si="9"/>
        <v/>
      </c>
      <c r="U45">
        <f t="shared" si="9"/>
        <v>457.89</v>
      </c>
      <c r="V45" t="str">
        <f t="shared" si="9"/>
        <v/>
      </c>
      <c r="W45" t="str">
        <f t="shared" si="9"/>
        <v/>
      </c>
      <c r="Z45">
        <f t="shared" si="10"/>
        <v>457.89</v>
      </c>
      <c r="AA45" t="str">
        <f t="shared" si="10"/>
        <v/>
      </c>
      <c r="AB45" t="str">
        <f t="shared" si="10"/>
        <v/>
      </c>
      <c r="AE45" t="str">
        <f t="shared" si="4"/>
        <v/>
      </c>
      <c r="AH45" t="str">
        <f t="shared" si="5"/>
        <v/>
      </c>
      <c r="AI45" t="str">
        <f t="shared" si="6"/>
        <v/>
      </c>
      <c r="AJ45" t="str">
        <f t="shared" si="6"/>
        <v/>
      </c>
      <c r="AK45" t="str">
        <f t="shared" si="6"/>
        <v/>
      </c>
      <c r="AL45" t="str">
        <f t="shared" si="6"/>
        <v/>
      </c>
    </row>
    <row r="46" spans="1:38" x14ac:dyDescent="0.2">
      <c r="A46" s="1">
        <v>5288</v>
      </c>
      <c r="B46" s="2" t="s">
        <v>18</v>
      </c>
      <c r="C46" s="3">
        <v>41652</v>
      </c>
      <c r="D46" s="2" t="s">
        <v>27</v>
      </c>
      <c r="E46" s="2">
        <v>3</v>
      </c>
      <c r="F46" s="2">
        <v>452.74</v>
      </c>
      <c r="G46" s="2">
        <v>0.03</v>
      </c>
      <c r="H46" s="2" t="s">
        <v>44</v>
      </c>
      <c r="I46" s="2">
        <v>-372.5</v>
      </c>
      <c r="J46" s="2">
        <v>157.44999999999999</v>
      </c>
      <c r="K46" s="2">
        <v>31.85</v>
      </c>
      <c r="L46" s="2" t="s">
        <v>86</v>
      </c>
      <c r="M46" s="2" t="s">
        <v>29</v>
      </c>
      <c r="N46" s="2" t="s">
        <v>30</v>
      </c>
      <c r="O46" s="2" t="s">
        <v>31</v>
      </c>
      <c r="P46" s="2" t="s">
        <v>33</v>
      </c>
      <c r="Q46" s="2" t="s">
        <v>56</v>
      </c>
      <c r="R46" s="3">
        <v>41657</v>
      </c>
      <c r="S46" s="10">
        <f t="shared" si="3"/>
        <v>2014</v>
      </c>
      <c r="T46" t="str">
        <f t="shared" si="9"/>
        <v/>
      </c>
      <c r="U46">
        <f t="shared" si="9"/>
        <v>-372.5</v>
      </c>
      <c r="V46" t="str">
        <f t="shared" si="9"/>
        <v/>
      </c>
      <c r="W46" t="str">
        <f t="shared" si="9"/>
        <v/>
      </c>
      <c r="Z46" t="str">
        <f t="shared" si="10"/>
        <v/>
      </c>
      <c r="AA46">
        <f t="shared" si="10"/>
        <v>-372.5</v>
      </c>
      <c r="AB46" t="str">
        <f t="shared" si="10"/>
        <v/>
      </c>
      <c r="AE46" t="str">
        <f t="shared" si="4"/>
        <v>Technology</v>
      </c>
      <c r="AH46">
        <f t="shared" si="5"/>
        <v>-372.5</v>
      </c>
      <c r="AI46">
        <f t="shared" si="6"/>
        <v>-372.5</v>
      </c>
      <c r="AJ46" t="str">
        <f t="shared" si="6"/>
        <v/>
      </c>
      <c r="AK46" t="str">
        <f t="shared" si="6"/>
        <v/>
      </c>
      <c r="AL46" t="str">
        <f t="shared" si="6"/>
        <v/>
      </c>
    </row>
    <row r="47" spans="1:38" x14ac:dyDescent="0.2">
      <c r="A47" s="1">
        <v>5289</v>
      </c>
      <c r="B47" s="2" t="s">
        <v>18</v>
      </c>
      <c r="C47" s="3">
        <v>41652</v>
      </c>
      <c r="D47" s="2" t="s">
        <v>27</v>
      </c>
      <c r="E47" s="2">
        <v>13</v>
      </c>
      <c r="F47" s="2">
        <v>668.39</v>
      </c>
      <c r="G47" s="2">
        <v>0.02</v>
      </c>
      <c r="H47" s="2" t="s">
        <v>20</v>
      </c>
      <c r="I47" s="2">
        <v>273.07</v>
      </c>
      <c r="J47" s="2">
        <v>60.04</v>
      </c>
      <c r="K47" s="2">
        <v>19.09</v>
      </c>
      <c r="L47" s="2" t="s">
        <v>86</v>
      </c>
      <c r="M47" s="2" t="s">
        <v>29</v>
      </c>
      <c r="N47" s="2" t="s">
        <v>30</v>
      </c>
      <c r="O47" s="2" t="s">
        <v>24</v>
      </c>
      <c r="P47" s="2" t="s">
        <v>35</v>
      </c>
      <c r="Q47" s="2" t="s">
        <v>26</v>
      </c>
      <c r="R47" s="3">
        <v>41652</v>
      </c>
      <c r="S47" s="10">
        <f t="shared" si="3"/>
        <v>2014</v>
      </c>
      <c r="T47" t="str">
        <f t="shared" si="9"/>
        <v/>
      </c>
      <c r="U47">
        <f t="shared" si="9"/>
        <v>273.07</v>
      </c>
      <c r="V47" t="str">
        <f t="shared" si="9"/>
        <v/>
      </c>
      <c r="W47" t="str">
        <f t="shared" si="9"/>
        <v/>
      </c>
      <c r="Z47">
        <f t="shared" si="10"/>
        <v>273.07</v>
      </c>
      <c r="AA47" t="str">
        <f t="shared" si="10"/>
        <v/>
      </c>
      <c r="AB47" t="str">
        <f t="shared" si="10"/>
        <v/>
      </c>
      <c r="AE47" t="str">
        <f t="shared" si="4"/>
        <v/>
      </c>
      <c r="AH47" t="str">
        <f t="shared" si="5"/>
        <v/>
      </c>
      <c r="AI47" t="str">
        <f t="shared" si="6"/>
        <v/>
      </c>
      <c r="AJ47" t="str">
        <f t="shared" si="6"/>
        <v/>
      </c>
      <c r="AK47" t="str">
        <f t="shared" si="6"/>
        <v/>
      </c>
      <c r="AL47" t="str">
        <f t="shared" si="6"/>
        <v/>
      </c>
    </row>
    <row r="48" spans="1:38" x14ac:dyDescent="0.2">
      <c r="A48" s="1">
        <v>5290</v>
      </c>
      <c r="B48" s="2" t="s">
        <v>18</v>
      </c>
      <c r="C48" s="3">
        <v>41652</v>
      </c>
      <c r="D48" s="2" t="s">
        <v>27</v>
      </c>
      <c r="E48" s="2">
        <v>50</v>
      </c>
      <c r="F48" s="2">
        <v>305.16000000000003</v>
      </c>
      <c r="G48" s="2">
        <v>7.0000000000000007E-2</v>
      </c>
      <c r="H48" s="2" t="s">
        <v>20</v>
      </c>
      <c r="I48" s="2">
        <v>-105.94</v>
      </c>
      <c r="J48" s="2">
        <v>17.98</v>
      </c>
      <c r="K48" s="2">
        <v>19.79</v>
      </c>
      <c r="L48" s="2" t="s">
        <v>87</v>
      </c>
      <c r="M48" s="2" t="s">
        <v>29</v>
      </c>
      <c r="N48" s="2" t="s">
        <v>23</v>
      </c>
      <c r="O48" s="2" t="s">
        <v>24</v>
      </c>
      <c r="P48" s="2" t="s">
        <v>35</v>
      </c>
      <c r="Q48" s="2" t="s">
        <v>26</v>
      </c>
      <c r="R48" s="3">
        <v>41654</v>
      </c>
      <c r="S48" s="10">
        <f t="shared" si="3"/>
        <v>2014</v>
      </c>
      <c r="T48">
        <f t="shared" si="9"/>
        <v>-105.94</v>
      </c>
      <c r="U48" t="str">
        <f t="shared" si="9"/>
        <v/>
      </c>
      <c r="V48" t="str">
        <f t="shared" si="9"/>
        <v/>
      </c>
      <c r="W48" t="str">
        <f t="shared" si="9"/>
        <v/>
      </c>
      <c r="Z48">
        <f t="shared" si="10"/>
        <v>-105.94</v>
      </c>
      <c r="AA48" t="str">
        <f t="shared" si="10"/>
        <v/>
      </c>
      <c r="AB48" t="str">
        <f t="shared" si="10"/>
        <v/>
      </c>
      <c r="AE48" t="str">
        <f t="shared" si="4"/>
        <v>Office Supplies</v>
      </c>
      <c r="AH48" t="str">
        <f t="shared" si="5"/>
        <v/>
      </c>
      <c r="AI48" t="str">
        <f t="shared" si="6"/>
        <v/>
      </c>
      <c r="AJ48" t="str">
        <f t="shared" si="6"/>
        <v/>
      </c>
      <c r="AK48" t="str">
        <f t="shared" si="6"/>
        <v/>
      </c>
      <c r="AL48" t="str">
        <f t="shared" si="6"/>
        <v/>
      </c>
    </row>
    <row r="49" spans="1:38" x14ac:dyDescent="0.2">
      <c r="A49" s="1">
        <v>5291</v>
      </c>
      <c r="B49" s="2" t="s">
        <v>18</v>
      </c>
      <c r="C49" s="3">
        <v>41653</v>
      </c>
      <c r="D49" s="2" t="s">
        <v>19</v>
      </c>
      <c r="E49" s="2">
        <v>21</v>
      </c>
      <c r="F49" s="2">
        <v>2371.69</v>
      </c>
      <c r="G49" s="2">
        <v>0.08</v>
      </c>
      <c r="H49" s="2" t="s">
        <v>44</v>
      </c>
      <c r="I49" s="2">
        <v>-214.65</v>
      </c>
      <c r="J49" s="2">
        <v>127.99</v>
      </c>
      <c r="K49" s="2">
        <v>70.14</v>
      </c>
      <c r="L49" s="2" t="s">
        <v>88</v>
      </c>
      <c r="M49" s="2" t="s">
        <v>29</v>
      </c>
      <c r="N49" s="2" t="s">
        <v>43</v>
      </c>
      <c r="O49" s="2" t="s">
        <v>31</v>
      </c>
      <c r="P49" s="2" t="s">
        <v>33</v>
      </c>
      <c r="Q49" s="2" t="s">
        <v>56</v>
      </c>
      <c r="R49" s="3">
        <v>41655</v>
      </c>
      <c r="S49" s="10">
        <f t="shared" si="3"/>
        <v>2014</v>
      </c>
      <c r="T49" t="str">
        <f t="shared" si="9"/>
        <v/>
      </c>
      <c r="U49" t="str">
        <f t="shared" si="9"/>
        <v/>
      </c>
      <c r="V49">
        <f t="shared" si="9"/>
        <v>-214.65</v>
      </c>
      <c r="W49" t="str">
        <f t="shared" si="9"/>
        <v/>
      </c>
      <c r="Z49" t="str">
        <f t="shared" si="10"/>
        <v/>
      </c>
      <c r="AA49">
        <f t="shared" si="10"/>
        <v>-214.65</v>
      </c>
      <c r="AB49" t="str">
        <f t="shared" si="10"/>
        <v/>
      </c>
      <c r="AE49" t="str">
        <f t="shared" si="4"/>
        <v>Technology</v>
      </c>
      <c r="AH49" t="str">
        <f t="shared" si="5"/>
        <v/>
      </c>
      <c r="AI49" t="str">
        <f t="shared" si="6"/>
        <v/>
      </c>
      <c r="AJ49" t="str">
        <f t="shared" si="6"/>
        <v/>
      </c>
      <c r="AK49" t="str">
        <f t="shared" si="6"/>
        <v/>
      </c>
      <c r="AL49" t="str">
        <f t="shared" si="6"/>
        <v/>
      </c>
    </row>
    <row r="50" spans="1:38" x14ac:dyDescent="0.2">
      <c r="A50" s="1">
        <v>5292</v>
      </c>
      <c r="B50" s="2" t="s">
        <v>18</v>
      </c>
      <c r="C50" s="3">
        <v>41653</v>
      </c>
      <c r="D50" s="2" t="s">
        <v>19</v>
      </c>
      <c r="E50" s="2">
        <v>27</v>
      </c>
      <c r="F50" s="2">
        <v>119.97</v>
      </c>
      <c r="G50" s="2">
        <v>0.08</v>
      </c>
      <c r="H50" s="2" t="s">
        <v>20</v>
      </c>
      <c r="I50" s="2">
        <v>19.32</v>
      </c>
      <c r="J50" s="2">
        <v>16.28</v>
      </c>
      <c r="K50" s="2">
        <v>14.94</v>
      </c>
      <c r="L50" s="2" t="s">
        <v>88</v>
      </c>
      <c r="M50" s="2" t="s">
        <v>29</v>
      </c>
      <c r="N50" s="2" t="s">
        <v>43</v>
      </c>
      <c r="O50" s="2" t="s">
        <v>24</v>
      </c>
      <c r="P50" s="2" t="s">
        <v>64</v>
      </c>
      <c r="Q50" s="2" t="s">
        <v>36</v>
      </c>
      <c r="R50" s="3">
        <v>41656</v>
      </c>
      <c r="S50" s="10">
        <f t="shared" si="3"/>
        <v>2014</v>
      </c>
      <c r="T50" t="str">
        <f t="shared" si="9"/>
        <v/>
      </c>
      <c r="U50" t="str">
        <f t="shared" si="9"/>
        <v/>
      </c>
      <c r="V50">
        <f t="shared" si="9"/>
        <v>19.32</v>
      </c>
      <c r="W50" t="str">
        <f t="shared" si="9"/>
        <v/>
      </c>
      <c r="Z50">
        <f t="shared" si="10"/>
        <v>19.32</v>
      </c>
      <c r="AA50" t="str">
        <f t="shared" si="10"/>
        <v/>
      </c>
      <c r="AB50" t="str">
        <f t="shared" si="10"/>
        <v/>
      </c>
      <c r="AE50" t="str">
        <f t="shared" si="4"/>
        <v/>
      </c>
      <c r="AH50" t="str">
        <f t="shared" si="5"/>
        <v/>
      </c>
      <c r="AI50" t="str">
        <f t="shared" si="6"/>
        <v/>
      </c>
      <c r="AJ50" t="str">
        <f t="shared" si="6"/>
        <v/>
      </c>
      <c r="AK50" t="str">
        <f t="shared" si="6"/>
        <v/>
      </c>
      <c r="AL50" t="str">
        <f t="shared" si="6"/>
        <v/>
      </c>
    </row>
    <row r="51" spans="1:38" x14ac:dyDescent="0.2">
      <c r="A51" s="1">
        <v>5293</v>
      </c>
      <c r="B51" s="2" t="s">
        <v>18</v>
      </c>
      <c r="C51" s="3">
        <v>41653</v>
      </c>
      <c r="D51" s="2" t="s">
        <v>59</v>
      </c>
      <c r="E51" s="2">
        <v>14</v>
      </c>
      <c r="F51" s="2">
        <v>2698.24</v>
      </c>
      <c r="G51" s="2">
        <v>0.1</v>
      </c>
      <c r="H51" s="2" t="s">
        <v>44</v>
      </c>
      <c r="I51" s="2">
        <v>-362.62</v>
      </c>
      <c r="J51" s="2">
        <v>220.16</v>
      </c>
      <c r="K51" s="2">
        <v>82.02</v>
      </c>
      <c r="L51" s="2" t="s">
        <v>89</v>
      </c>
      <c r="M51" s="2" t="s">
        <v>29</v>
      </c>
      <c r="N51" s="2" t="s">
        <v>54</v>
      </c>
      <c r="O51" s="2" t="s">
        <v>24</v>
      </c>
      <c r="P51" s="2" t="s">
        <v>71</v>
      </c>
      <c r="Q51" s="2" t="s">
        <v>56</v>
      </c>
      <c r="R51" s="3">
        <v>41653</v>
      </c>
      <c r="S51" s="10">
        <f t="shared" si="3"/>
        <v>2014</v>
      </c>
      <c r="T51" t="str">
        <f t="shared" si="9"/>
        <v/>
      </c>
      <c r="U51" t="str">
        <f t="shared" si="9"/>
        <v/>
      </c>
      <c r="V51" t="str">
        <f t="shared" si="9"/>
        <v/>
      </c>
      <c r="W51">
        <f t="shared" si="9"/>
        <v>-362.62</v>
      </c>
      <c r="Z51">
        <f t="shared" si="10"/>
        <v>-362.62</v>
      </c>
      <c r="AA51" t="str">
        <f t="shared" si="10"/>
        <v/>
      </c>
      <c r="AB51" t="str">
        <f t="shared" si="10"/>
        <v/>
      </c>
      <c r="AE51" t="str">
        <f t="shared" si="4"/>
        <v>Office Supplies</v>
      </c>
      <c r="AH51" t="str">
        <f t="shared" si="5"/>
        <v/>
      </c>
      <c r="AI51" t="str">
        <f t="shared" si="6"/>
        <v/>
      </c>
      <c r="AJ51" t="str">
        <f t="shared" si="6"/>
        <v/>
      </c>
      <c r="AK51" t="str">
        <f t="shared" si="6"/>
        <v/>
      </c>
      <c r="AL51" t="str">
        <f t="shared" si="6"/>
        <v/>
      </c>
    </row>
    <row r="52" spans="1:38" x14ac:dyDescent="0.2">
      <c r="A52" s="1">
        <v>5294</v>
      </c>
      <c r="B52" s="2" t="s">
        <v>18</v>
      </c>
      <c r="C52" s="3">
        <v>41653</v>
      </c>
      <c r="D52" s="2" t="s">
        <v>59</v>
      </c>
      <c r="E52" s="2">
        <v>8</v>
      </c>
      <c r="F52" s="2">
        <v>740.95</v>
      </c>
      <c r="G52" s="2">
        <v>7.0000000000000007E-2</v>
      </c>
      <c r="H52" s="2" t="s">
        <v>20</v>
      </c>
      <c r="I52" s="2">
        <v>108.53</v>
      </c>
      <c r="J52" s="2">
        <v>102.48</v>
      </c>
      <c r="K52" s="2">
        <v>33.99</v>
      </c>
      <c r="L52" s="2" t="s">
        <v>89</v>
      </c>
      <c r="M52" s="2" t="s">
        <v>29</v>
      </c>
      <c r="N52" s="2" t="s">
        <v>54</v>
      </c>
      <c r="O52" s="2" t="s">
        <v>24</v>
      </c>
      <c r="P52" s="2" t="s">
        <v>90</v>
      </c>
      <c r="Q52" s="2" t="s">
        <v>26</v>
      </c>
      <c r="R52" s="3">
        <v>41654</v>
      </c>
      <c r="S52" s="10">
        <f t="shared" si="3"/>
        <v>2014</v>
      </c>
      <c r="T52" t="str">
        <f t="shared" si="9"/>
        <v/>
      </c>
      <c r="U52" t="str">
        <f t="shared" si="9"/>
        <v/>
      </c>
      <c r="V52" t="str">
        <f t="shared" si="9"/>
        <v/>
      </c>
      <c r="W52">
        <f t="shared" si="9"/>
        <v>108.53</v>
      </c>
      <c r="Z52">
        <f t="shared" si="10"/>
        <v>108.53</v>
      </c>
      <c r="AA52" t="str">
        <f t="shared" si="10"/>
        <v/>
      </c>
      <c r="AB52" t="str">
        <f t="shared" si="10"/>
        <v/>
      </c>
      <c r="AE52" t="str">
        <f t="shared" si="4"/>
        <v/>
      </c>
      <c r="AH52" t="str">
        <f t="shared" si="5"/>
        <v/>
      </c>
      <c r="AI52" t="str">
        <f t="shared" si="6"/>
        <v/>
      </c>
      <c r="AJ52" t="str">
        <f t="shared" si="6"/>
        <v/>
      </c>
      <c r="AK52" t="str">
        <f t="shared" si="6"/>
        <v/>
      </c>
      <c r="AL52" t="str">
        <f t="shared" si="6"/>
        <v/>
      </c>
    </row>
    <row r="53" spans="1:38" x14ac:dyDescent="0.2">
      <c r="A53" s="1">
        <v>5295</v>
      </c>
      <c r="B53" s="2" t="s">
        <v>18</v>
      </c>
      <c r="C53" s="3">
        <v>41653</v>
      </c>
      <c r="D53" s="2" t="s">
        <v>59</v>
      </c>
      <c r="E53" s="2">
        <v>3</v>
      </c>
      <c r="F53" s="2">
        <v>46.11</v>
      </c>
      <c r="G53" s="2">
        <v>0.01</v>
      </c>
      <c r="H53" s="2" t="s">
        <v>49</v>
      </c>
      <c r="I53" s="2">
        <v>28.4</v>
      </c>
      <c r="J53" s="2">
        <v>21.48</v>
      </c>
      <c r="K53" s="2">
        <v>21.29</v>
      </c>
      <c r="L53" s="2" t="s">
        <v>89</v>
      </c>
      <c r="M53" s="2" t="s">
        <v>29</v>
      </c>
      <c r="N53" s="2" t="s">
        <v>54</v>
      </c>
      <c r="O53" s="2" t="s">
        <v>45</v>
      </c>
      <c r="P53" s="2" t="s">
        <v>55</v>
      </c>
      <c r="Q53" s="2" t="s">
        <v>58</v>
      </c>
      <c r="R53" s="3">
        <v>41655</v>
      </c>
      <c r="S53" s="10">
        <f t="shared" si="3"/>
        <v>2014</v>
      </c>
      <c r="T53" t="str">
        <f t="shared" si="9"/>
        <v/>
      </c>
      <c r="U53" t="str">
        <f t="shared" si="9"/>
        <v/>
      </c>
      <c r="V53" t="str">
        <f t="shared" si="9"/>
        <v/>
      </c>
      <c r="W53">
        <f t="shared" si="9"/>
        <v>28.4</v>
      </c>
      <c r="Z53" t="str">
        <f t="shared" si="10"/>
        <v/>
      </c>
      <c r="AA53" t="str">
        <f t="shared" si="10"/>
        <v/>
      </c>
      <c r="AB53">
        <f t="shared" si="10"/>
        <v>28.4</v>
      </c>
      <c r="AE53" t="str">
        <f t="shared" si="4"/>
        <v/>
      </c>
      <c r="AH53" t="str">
        <f t="shared" si="5"/>
        <v/>
      </c>
      <c r="AI53" t="str">
        <f t="shared" si="6"/>
        <v/>
      </c>
      <c r="AJ53" t="str">
        <f t="shared" si="6"/>
        <v/>
      </c>
      <c r="AK53" t="str">
        <f t="shared" si="6"/>
        <v/>
      </c>
      <c r="AL53" t="str">
        <f t="shared" si="6"/>
        <v/>
      </c>
    </row>
    <row r="54" spans="1:38" x14ac:dyDescent="0.2">
      <c r="A54" s="1">
        <v>5296</v>
      </c>
      <c r="B54" s="2" t="s">
        <v>18</v>
      </c>
      <c r="C54" s="3">
        <v>41653</v>
      </c>
      <c r="D54" s="2" t="s">
        <v>59</v>
      </c>
      <c r="E54" s="2">
        <v>14</v>
      </c>
      <c r="F54" s="2">
        <v>70</v>
      </c>
      <c r="G54" s="2">
        <v>0.02</v>
      </c>
      <c r="H54" s="2" t="s">
        <v>20</v>
      </c>
      <c r="I54" s="2">
        <v>12.72</v>
      </c>
      <c r="J54" s="2">
        <v>16.28</v>
      </c>
      <c r="K54" s="2">
        <v>14.94</v>
      </c>
      <c r="L54" s="2" t="s">
        <v>89</v>
      </c>
      <c r="M54" s="2" t="s">
        <v>29</v>
      </c>
      <c r="N54" s="2" t="s">
        <v>54</v>
      </c>
      <c r="O54" s="2" t="s">
        <v>24</v>
      </c>
      <c r="P54" s="2" t="s">
        <v>64</v>
      </c>
      <c r="Q54" s="2" t="s">
        <v>36</v>
      </c>
      <c r="R54" s="3">
        <v>41654</v>
      </c>
      <c r="S54" s="10">
        <f t="shared" si="3"/>
        <v>2014</v>
      </c>
      <c r="T54" t="str">
        <f t="shared" si="9"/>
        <v/>
      </c>
      <c r="U54" t="str">
        <f t="shared" si="9"/>
        <v/>
      </c>
      <c r="V54" t="str">
        <f t="shared" si="9"/>
        <v/>
      </c>
      <c r="W54">
        <f t="shared" si="9"/>
        <v>12.72</v>
      </c>
      <c r="Z54">
        <f t="shared" si="10"/>
        <v>12.72</v>
      </c>
      <c r="AA54" t="str">
        <f t="shared" si="10"/>
        <v/>
      </c>
      <c r="AB54" t="str">
        <f t="shared" si="10"/>
        <v/>
      </c>
      <c r="AE54" t="str">
        <f t="shared" si="4"/>
        <v/>
      </c>
      <c r="AH54" t="str">
        <f t="shared" si="5"/>
        <v/>
      </c>
      <c r="AI54" t="str">
        <f t="shared" si="6"/>
        <v/>
      </c>
      <c r="AJ54" t="str">
        <f t="shared" si="6"/>
        <v/>
      </c>
      <c r="AK54" t="str">
        <f t="shared" si="6"/>
        <v/>
      </c>
      <c r="AL54" t="str">
        <f t="shared" si="6"/>
        <v/>
      </c>
    </row>
    <row r="55" spans="1:38" x14ac:dyDescent="0.2">
      <c r="A55" s="1">
        <v>5297</v>
      </c>
      <c r="B55" s="2" t="s">
        <v>18</v>
      </c>
      <c r="C55" s="3">
        <v>41654</v>
      </c>
      <c r="D55" s="2" t="s">
        <v>41</v>
      </c>
      <c r="E55" s="2">
        <v>25</v>
      </c>
      <c r="F55" s="2">
        <v>208.46</v>
      </c>
      <c r="G55" s="2">
        <v>0.08</v>
      </c>
      <c r="H55" s="2" t="s">
        <v>49</v>
      </c>
      <c r="I55" s="2">
        <v>-75.459999999999994</v>
      </c>
      <c r="J55" s="2">
        <v>20.09</v>
      </c>
      <c r="K55" s="2">
        <v>21.96</v>
      </c>
      <c r="L55" s="2" t="s">
        <v>91</v>
      </c>
      <c r="M55" s="2" t="s">
        <v>29</v>
      </c>
      <c r="N55" s="2" t="s">
        <v>43</v>
      </c>
      <c r="O55" s="2" t="s">
        <v>45</v>
      </c>
      <c r="P55" s="2" t="s">
        <v>55</v>
      </c>
      <c r="Q55" s="2" t="s">
        <v>26</v>
      </c>
      <c r="R55" s="3">
        <v>41655</v>
      </c>
      <c r="S55" s="10">
        <f t="shared" si="3"/>
        <v>2014</v>
      </c>
      <c r="T55" t="str">
        <f t="shared" si="9"/>
        <v/>
      </c>
      <c r="U55" t="str">
        <f t="shared" si="9"/>
        <v/>
      </c>
      <c r="V55">
        <f t="shared" si="9"/>
        <v>-75.459999999999994</v>
      </c>
      <c r="W55" t="str">
        <f t="shared" si="9"/>
        <v/>
      </c>
      <c r="Z55" t="str">
        <f t="shared" si="10"/>
        <v/>
      </c>
      <c r="AA55" t="str">
        <f t="shared" si="10"/>
        <v/>
      </c>
      <c r="AB55">
        <f t="shared" si="10"/>
        <v>-75.459999999999994</v>
      </c>
      <c r="AE55" t="str">
        <f t="shared" si="4"/>
        <v>Furniture</v>
      </c>
      <c r="AH55" t="str">
        <f t="shared" si="5"/>
        <v/>
      </c>
      <c r="AI55" t="str">
        <f t="shared" si="6"/>
        <v/>
      </c>
      <c r="AJ55" t="str">
        <f t="shared" si="6"/>
        <v/>
      </c>
      <c r="AK55" t="str">
        <f t="shared" si="6"/>
        <v/>
      </c>
      <c r="AL55" t="str">
        <f t="shared" si="6"/>
        <v/>
      </c>
    </row>
    <row r="56" spans="1:38" x14ac:dyDescent="0.2">
      <c r="A56" s="1">
        <v>5298</v>
      </c>
      <c r="B56" s="2" t="s">
        <v>18</v>
      </c>
      <c r="C56" s="3">
        <v>41654</v>
      </c>
      <c r="D56" s="2" t="s">
        <v>19</v>
      </c>
      <c r="E56" s="2">
        <v>9</v>
      </c>
      <c r="F56" s="2">
        <v>32.159999999999997</v>
      </c>
      <c r="G56" s="2">
        <v>0.09</v>
      </c>
      <c r="H56" s="2" t="s">
        <v>20</v>
      </c>
      <c r="I56" s="2">
        <v>3.58</v>
      </c>
      <c r="J56" s="2">
        <v>14.88</v>
      </c>
      <c r="K56" s="2">
        <v>14.7</v>
      </c>
      <c r="L56" s="2" t="s">
        <v>92</v>
      </c>
      <c r="M56" s="2" t="s">
        <v>29</v>
      </c>
      <c r="N56" s="2" t="s">
        <v>23</v>
      </c>
      <c r="O56" s="2" t="s">
        <v>24</v>
      </c>
      <c r="P56" s="2" t="s">
        <v>64</v>
      </c>
      <c r="Q56" s="2" t="s">
        <v>36</v>
      </c>
      <c r="R56" s="3">
        <v>41655</v>
      </c>
      <c r="S56" s="10">
        <f t="shared" si="3"/>
        <v>2014</v>
      </c>
      <c r="T56">
        <f t="shared" si="9"/>
        <v>3.58</v>
      </c>
      <c r="U56" t="str">
        <f t="shared" si="9"/>
        <v/>
      </c>
      <c r="V56" t="str">
        <f t="shared" si="9"/>
        <v/>
      </c>
      <c r="W56" t="str">
        <f t="shared" si="9"/>
        <v/>
      </c>
      <c r="Z56">
        <f t="shared" si="10"/>
        <v>3.58</v>
      </c>
      <c r="AA56" t="str">
        <f t="shared" si="10"/>
        <v/>
      </c>
      <c r="AB56" t="str">
        <f t="shared" si="10"/>
        <v/>
      </c>
      <c r="AE56" t="str">
        <f t="shared" si="4"/>
        <v/>
      </c>
      <c r="AH56" t="str">
        <f t="shared" si="5"/>
        <v/>
      </c>
      <c r="AI56" t="str">
        <f t="shared" si="6"/>
        <v/>
      </c>
      <c r="AJ56" t="str">
        <f t="shared" si="6"/>
        <v/>
      </c>
      <c r="AK56" t="str">
        <f t="shared" si="6"/>
        <v/>
      </c>
      <c r="AL56" t="str">
        <f t="shared" si="6"/>
        <v/>
      </c>
    </row>
    <row r="57" spans="1:38" x14ac:dyDescent="0.2">
      <c r="A57" s="1">
        <v>5299</v>
      </c>
      <c r="B57" s="2" t="s">
        <v>18</v>
      </c>
      <c r="C57" s="3">
        <v>41655</v>
      </c>
      <c r="D57" s="2" t="s">
        <v>27</v>
      </c>
      <c r="E57" s="2">
        <v>37</v>
      </c>
      <c r="F57" s="2">
        <v>839.54</v>
      </c>
      <c r="G57" s="2">
        <v>0.04</v>
      </c>
      <c r="H57" s="2" t="s">
        <v>20</v>
      </c>
      <c r="I57" s="2">
        <v>180.47</v>
      </c>
      <c r="J57" s="2">
        <v>34.72</v>
      </c>
      <c r="K57" s="2">
        <v>22.99</v>
      </c>
      <c r="L57" s="2" t="s">
        <v>93</v>
      </c>
      <c r="M57" s="2" t="s">
        <v>29</v>
      </c>
      <c r="N57" s="2" t="s">
        <v>30</v>
      </c>
      <c r="O57" s="2" t="s">
        <v>45</v>
      </c>
      <c r="P57" s="2" t="s">
        <v>55</v>
      </c>
      <c r="Q57" s="2" t="s">
        <v>58</v>
      </c>
      <c r="R57" s="3">
        <v>41659</v>
      </c>
      <c r="S57" s="10">
        <f t="shared" si="3"/>
        <v>2014</v>
      </c>
      <c r="T57" t="str">
        <f t="shared" si="9"/>
        <v/>
      </c>
      <c r="U57">
        <f t="shared" si="9"/>
        <v>180.47</v>
      </c>
      <c r="V57" t="str">
        <f t="shared" si="9"/>
        <v/>
      </c>
      <c r="W57" t="str">
        <f t="shared" si="9"/>
        <v/>
      </c>
      <c r="Z57" t="str">
        <f t="shared" si="10"/>
        <v/>
      </c>
      <c r="AA57" t="str">
        <f t="shared" si="10"/>
        <v/>
      </c>
      <c r="AB57">
        <f t="shared" si="10"/>
        <v>180.47</v>
      </c>
      <c r="AE57" t="str">
        <f t="shared" si="4"/>
        <v/>
      </c>
      <c r="AH57" t="str">
        <f t="shared" si="5"/>
        <v/>
      </c>
      <c r="AI57" t="str">
        <f t="shared" si="6"/>
        <v/>
      </c>
      <c r="AJ57" t="str">
        <f t="shared" si="6"/>
        <v/>
      </c>
      <c r="AK57" t="str">
        <f t="shared" si="6"/>
        <v/>
      </c>
      <c r="AL57" t="str">
        <f t="shared" si="6"/>
        <v/>
      </c>
    </row>
    <row r="58" spans="1:38" x14ac:dyDescent="0.2">
      <c r="A58" s="1">
        <v>5300</v>
      </c>
      <c r="B58" s="2" t="s">
        <v>18</v>
      </c>
      <c r="C58" s="3">
        <v>41655</v>
      </c>
      <c r="D58" s="2" t="s">
        <v>50</v>
      </c>
      <c r="E58" s="2">
        <v>46</v>
      </c>
      <c r="F58" s="2">
        <v>256.42</v>
      </c>
      <c r="G58" s="2">
        <v>0.1</v>
      </c>
      <c r="H58" s="2" t="s">
        <v>20</v>
      </c>
      <c r="I58" s="2">
        <v>-277.20999999999998</v>
      </c>
      <c r="J58" s="2">
        <v>17.809999999999999</v>
      </c>
      <c r="K58" s="2">
        <v>22.49</v>
      </c>
      <c r="L58" s="2" t="s">
        <v>94</v>
      </c>
      <c r="M58" s="2" t="s">
        <v>66</v>
      </c>
      <c r="N58" s="2" t="s">
        <v>30</v>
      </c>
      <c r="O58" s="2" t="s">
        <v>24</v>
      </c>
      <c r="P58" s="2" t="s">
        <v>25</v>
      </c>
      <c r="Q58" s="2" t="s">
        <v>26</v>
      </c>
      <c r="R58" s="3">
        <v>41656</v>
      </c>
      <c r="S58" s="10">
        <f t="shared" si="3"/>
        <v>2014</v>
      </c>
      <c r="T58" t="str">
        <f t="shared" si="9"/>
        <v/>
      </c>
      <c r="U58">
        <f t="shared" si="9"/>
        <v>-277.20999999999998</v>
      </c>
      <c r="V58" t="str">
        <f t="shared" si="9"/>
        <v/>
      </c>
      <c r="W58" t="str">
        <f t="shared" si="9"/>
        <v/>
      </c>
      <c r="Z58">
        <f t="shared" si="10"/>
        <v>-277.20999999999998</v>
      </c>
      <c r="AA58" t="str">
        <f t="shared" si="10"/>
        <v/>
      </c>
      <c r="AB58" t="str">
        <f t="shared" si="10"/>
        <v/>
      </c>
      <c r="AE58" t="str">
        <f t="shared" si="4"/>
        <v>Office Supplies</v>
      </c>
      <c r="AH58" t="str">
        <f t="shared" si="5"/>
        <v/>
      </c>
      <c r="AI58" t="str">
        <f t="shared" si="6"/>
        <v/>
      </c>
      <c r="AJ58" t="str">
        <f t="shared" si="6"/>
        <v/>
      </c>
      <c r="AK58" t="str">
        <f t="shared" si="6"/>
        <v/>
      </c>
      <c r="AL58" t="str">
        <f t="shared" si="6"/>
        <v/>
      </c>
    </row>
    <row r="59" spans="1:38" x14ac:dyDescent="0.2">
      <c r="A59" s="1">
        <v>5301</v>
      </c>
      <c r="B59" s="2" t="s">
        <v>18</v>
      </c>
      <c r="C59" s="3">
        <v>41655</v>
      </c>
      <c r="D59" s="2" t="s">
        <v>50</v>
      </c>
      <c r="E59" s="2">
        <v>41</v>
      </c>
      <c r="F59" s="2">
        <v>85.89</v>
      </c>
      <c r="G59" s="2">
        <v>0.03</v>
      </c>
      <c r="H59" s="2" t="s">
        <v>20</v>
      </c>
      <c r="I59" s="2">
        <v>10.93</v>
      </c>
      <c r="J59" s="2">
        <v>13.81</v>
      </c>
      <c r="K59" s="2">
        <v>14.75</v>
      </c>
      <c r="L59" s="2" t="s">
        <v>94</v>
      </c>
      <c r="M59" s="2" t="s">
        <v>66</v>
      </c>
      <c r="N59" s="2" t="s">
        <v>30</v>
      </c>
      <c r="O59" s="2" t="s">
        <v>24</v>
      </c>
      <c r="P59" s="2" t="s">
        <v>95</v>
      </c>
      <c r="Q59" s="2" t="s">
        <v>36</v>
      </c>
      <c r="R59" s="3">
        <v>41656</v>
      </c>
      <c r="S59" s="10">
        <f t="shared" si="3"/>
        <v>2014</v>
      </c>
      <c r="T59" t="str">
        <f t="shared" si="9"/>
        <v/>
      </c>
      <c r="U59">
        <f t="shared" si="9"/>
        <v>10.93</v>
      </c>
      <c r="V59" t="str">
        <f t="shared" si="9"/>
        <v/>
      </c>
      <c r="W59" t="str">
        <f t="shared" si="9"/>
        <v/>
      </c>
      <c r="Z59">
        <f t="shared" si="10"/>
        <v>10.93</v>
      </c>
      <c r="AA59" t="str">
        <f t="shared" si="10"/>
        <v/>
      </c>
      <c r="AB59" t="str">
        <f t="shared" si="10"/>
        <v/>
      </c>
      <c r="AE59" t="str">
        <f t="shared" si="4"/>
        <v/>
      </c>
      <c r="AH59" t="str">
        <f t="shared" si="5"/>
        <v/>
      </c>
      <c r="AI59" t="str">
        <f t="shared" si="6"/>
        <v/>
      </c>
      <c r="AJ59" t="str">
        <f t="shared" si="6"/>
        <v/>
      </c>
      <c r="AK59" t="str">
        <f t="shared" si="6"/>
        <v/>
      </c>
      <c r="AL59" t="str">
        <f t="shared" si="6"/>
        <v/>
      </c>
    </row>
    <row r="60" spans="1:38" x14ac:dyDescent="0.2">
      <c r="A60" s="1">
        <v>5302</v>
      </c>
      <c r="B60" s="2" t="s">
        <v>18</v>
      </c>
      <c r="C60" s="3">
        <v>41656</v>
      </c>
      <c r="D60" s="2" t="s">
        <v>50</v>
      </c>
      <c r="E60" s="2">
        <v>3</v>
      </c>
      <c r="F60" s="2">
        <v>306.48</v>
      </c>
      <c r="G60" s="2">
        <v>0.03</v>
      </c>
      <c r="H60" s="2" t="s">
        <v>20</v>
      </c>
      <c r="I60" s="2">
        <v>-45.03</v>
      </c>
      <c r="J60" s="2">
        <v>102.48</v>
      </c>
      <c r="K60" s="2">
        <v>33.99</v>
      </c>
      <c r="L60" s="2" t="s">
        <v>96</v>
      </c>
      <c r="M60" s="2" t="s">
        <v>29</v>
      </c>
      <c r="N60" s="2" t="s">
        <v>30</v>
      </c>
      <c r="O60" s="2" t="s">
        <v>24</v>
      </c>
      <c r="P60" s="2" t="s">
        <v>90</v>
      </c>
      <c r="Q60" s="2" t="s">
        <v>26</v>
      </c>
      <c r="R60" s="3">
        <v>41658</v>
      </c>
      <c r="S60" s="10">
        <f t="shared" si="3"/>
        <v>2014</v>
      </c>
      <c r="T60" t="str">
        <f t="shared" si="9"/>
        <v/>
      </c>
      <c r="U60">
        <f t="shared" si="9"/>
        <v>-45.03</v>
      </c>
      <c r="V60" t="str">
        <f t="shared" si="9"/>
        <v/>
      </c>
      <c r="W60" t="str">
        <f t="shared" si="9"/>
        <v/>
      </c>
      <c r="Z60">
        <f t="shared" si="10"/>
        <v>-45.03</v>
      </c>
      <c r="AA60" t="str">
        <f t="shared" si="10"/>
        <v/>
      </c>
      <c r="AB60" t="str">
        <f t="shared" si="10"/>
        <v/>
      </c>
      <c r="AE60" t="str">
        <f t="shared" si="4"/>
        <v>Office Supplies</v>
      </c>
      <c r="AH60" t="str">
        <f t="shared" si="5"/>
        <v/>
      </c>
      <c r="AI60" t="str">
        <f t="shared" si="6"/>
        <v/>
      </c>
      <c r="AJ60" t="str">
        <f t="shared" si="6"/>
        <v/>
      </c>
      <c r="AK60" t="str">
        <f t="shared" si="6"/>
        <v/>
      </c>
      <c r="AL60" t="str">
        <f t="shared" si="6"/>
        <v/>
      </c>
    </row>
    <row r="61" spans="1:38" x14ac:dyDescent="0.2">
      <c r="A61" s="1">
        <v>5303</v>
      </c>
      <c r="B61" s="2" t="s">
        <v>18</v>
      </c>
      <c r="C61" s="3">
        <v>41656</v>
      </c>
      <c r="D61" s="2" t="s">
        <v>50</v>
      </c>
      <c r="E61" s="2">
        <v>26</v>
      </c>
      <c r="F61" s="2">
        <v>573.79</v>
      </c>
      <c r="G61" s="2">
        <v>0.06</v>
      </c>
      <c r="H61" s="2" t="s">
        <v>20</v>
      </c>
      <c r="I61" s="2">
        <v>81.83</v>
      </c>
      <c r="J61" s="2">
        <v>34.840000000000003</v>
      </c>
      <c r="K61" s="2">
        <v>22.18</v>
      </c>
      <c r="L61" s="2" t="s">
        <v>96</v>
      </c>
      <c r="M61" s="2" t="s">
        <v>29</v>
      </c>
      <c r="N61" s="2" t="s">
        <v>30</v>
      </c>
      <c r="O61" s="2" t="s">
        <v>24</v>
      </c>
      <c r="P61" s="2" t="s">
        <v>35</v>
      </c>
      <c r="Q61" s="2" t="s">
        <v>26</v>
      </c>
      <c r="R61" s="3">
        <v>41656</v>
      </c>
      <c r="S61" s="10">
        <f t="shared" si="3"/>
        <v>2014</v>
      </c>
      <c r="T61" t="str">
        <f t="shared" si="9"/>
        <v/>
      </c>
      <c r="U61">
        <f t="shared" si="9"/>
        <v>81.83</v>
      </c>
      <c r="V61" t="str">
        <f t="shared" si="9"/>
        <v/>
      </c>
      <c r="W61" t="str">
        <f t="shared" si="9"/>
        <v/>
      </c>
      <c r="Z61">
        <f t="shared" si="10"/>
        <v>81.83</v>
      </c>
      <c r="AA61" t="str">
        <f t="shared" si="10"/>
        <v/>
      </c>
      <c r="AB61" t="str">
        <f t="shared" si="10"/>
        <v/>
      </c>
      <c r="AE61" t="str">
        <f t="shared" si="4"/>
        <v/>
      </c>
      <c r="AH61" t="str">
        <f t="shared" si="5"/>
        <v/>
      </c>
      <c r="AI61" t="str">
        <f t="shared" si="6"/>
        <v/>
      </c>
      <c r="AJ61" t="str">
        <f t="shared" si="6"/>
        <v/>
      </c>
      <c r="AK61" t="str">
        <f t="shared" si="6"/>
        <v/>
      </c>
      <c r="AL61" t="str">
        <f t="shared" si="6"/>
        <v/>
      </c>
    </row>
    <row r="62" spans="1:38" x14ac:dyDescent="0.2">
      <c r="A62" s="1">
        <v>5304</v>
      </c>
      <c r="B62" s="2" t="s">
        <v>18</v>
      </c>
      <c r="C62" s="3">
        <v>41656</v>
      </c>
      <c r="D62" s="2" t="s">
        <v>19</v>
      </c>
      <c r="E62" s="2">
        <v>40</v>
      </c>
      <c r="F62" s="2">
        <v>1150.8900000000001</v>
      </c>
      <c r="G62" s="2">
        <v>0.08</v>
      </c>
      <c r="H62" s="2" t="s">
        <v>20</v>
      </c>
      <c r="I62" s="2">
        <v>-188.04</v>
      </c>
      <c r="J62" s="2">
        <v>42.53</v>
      </c>
      <c r="K62" s="2">
        <v>33.99</v>
      </c>
      <c r="L62" s="2" t="s">
        <v>97</v>
      </c>
      <c r="M62" s="2" t="s">
        <v>66</v>
      </c>
      <c r="N62" s="2" t="s">
        <v>54</v>
      </c>
      <c r="O62" s="2" t="s">
        <v>24</v>
      </c>
      <c r="P62" s="2" t="s">
        <v>74</v>
      </c>
      <c r="Q62" s="2" t="s">
        <v>26</v>
      </c>
      <c r="R62" s="3">
        <v>41656</v>
      </c>
      <c r="S62" s="10">
        <f t="shared" si="3"/>
        <v>2014</v>
      </c>
      <c r="T62" t="str">
        <f t="shared" ref="T62:W81" si="11">IF($N62=T$1,$I62,"")</f>
        <v/>
      </c>
      <c r="U62" t="str">
        <f t="shared" si="11"/>
        <v/>
      </c>
      <c r="V62" t="str">
        <f t="shared" si="11"/>
        <v/>
      </c>
      <c r="W62">
        <f t="shared" si="11"/>
        <v>-188.04</v>
      </c>
      <c r="Z62">
        <f t="shared" ref="Z62:AB81" si="12">IF($O62=Z$1,$I62,"")</f>
        <v>-188.04</v>
      </c>
      <c r="AA62" t="str">
        <f t="shared" si="12"/>
        <v/>
      </c>
      <c r="AB62" t="str">
        <f t="shared" si="12"/>
        <v/>
      </c>
      <c r="AE62" t="str">
        <f t="shared" si="4"/>
        <v>Office Supplies</v>
      </c>
      <c r="AH62" t="str">
        <f t="shared" si="5"/>
        <v/>
      </c>
      <c r="AI62" t="str">
        <f t="shared" si="6"/>
        <v/>
      </c>
      <c r="AJ62" t="str">
        <f t="shared" si="6"/>
        <v/>
      </c>
      <c r="AK62" t="str">
        <f t="shared" si="6"/>
        <v/>
      </c>
      <c r="AL62" t="str">
        <f t="shared" si="6"/>
        <v/>
      </c>
    </row>
    <row r="63" spans="1:38" x14ac:dyDescent="0.2">
      <c r="A63" s="1">
        <v>5305</v>
      </c>
      <c r="B63" s="2" t="s">
        <v>18</v>
      </c>
      <c r="C63" s="3">
        <v>41656</v>
      </c>
      <c r="D63" s="2" t="s">
        <v>19</v>
      </c>
      <c r="E63" s="2">
        <v>46</v>
      </c>
      <c r="F63" s="2">
        <v>85.48</v>
      </c>
      <c r="G63" s="2">
        <v>0.01</v>
      </c>
      <c r="H63" s="2" t="s">
        <v>20</v>
      </c>
      <c r="I63" s="2">
        <v>-37.700000000000003</v>
      </c>
      <c r="J63" s="2">
        <v>13.68</v>
      </c>
      <c r="K63" s="2">
        <v>15.57</v>
      </c>
      <c r="L63" s="2" t="s">
        <v>97</v>
      </c>
      <c r="M63" s="2" t="s">
        <v>66</v>
      </c>
      <c r="N63" s="2" t="s">
        <v>54</v>
      </c>
      <c r="O63" s="2" t="s">
        <v>24</v>
      </c>
      <c r="P63" s="2" t="s">
        <v>64</v>
      </c>
      <c r="Q63" s="2" t="s">
        <v>36</v>
      </c>
      <c r="R63" s="3">
        <v>41658</v>
      </c>
      <c r="S63" s="10">
        <f t="shared" si="3"/>
        <v>2014</v>
      </c>
      <c r="T63" t="str">
        <f t="shared" si="11"/>
        <v/>
      </c>
      <c r="U63" t="str">
        <f t="shared" si="11"/>
        <v/>
      </c>
      <c r="V63" t="str">
        <f t="shared" si="11"/>
        <v/>
      </c>
      <c r="W63">
        <f t="shared" si="11"/>
        <v>-37.700000000000003</v>
      </c>
      <c r="Z63">
        <f t="shared" si="12"/>
        <v>-37.700000000000003</v>
      </c>
      <c r="AA63" t="str">
        <f t="shared" si="12"/>
        <v/>
      </c>
      <c r="AB63" t="str">
        <f t="shared" si="12"/>
        <v/>
      </c>
      <c r="AE63" t="str">
        <f t="shared" si="4"/>
        <v>Office Supplies</v>
      </c>
      <c r="AH63" t="str">
        <f t="shared" si="5"/>
        <v/>
      </c>
      <c r="AI63" t="str">
        <f t="shared" si="6"/>
        <v/>
      </c>
      <c r="AJ63" t="str">
        <f t="shared" si="6"/>
        <v/>
      </c>
      <c r="AK63" t="str">
        <f t="shared" si="6"/>
        <v/>
      </c>
      <c r="AL63" t="str">
        <f t="shared" si="6"/>
        <v/>
      </c>
    </row>
    <row r="64" spans="1:38" x14ac:dyDescent="0.2">
      <c r="A64" s="1">
        <v>5306</v>
      </c>
      <c r="B64" s="2" t="s">
        <v>18</v>
      </c>
      <c r="C64" s="3">
        <v>41656</v>
      </c>
      <c r="D64" s="2" t="s">
        <v>50</v>
      </c>
      <c r="E64" s="2">
        <v>33</v>
      </c>
      <c r="F64" s="2">
        <v>535.94000000000005</v>
      </c>
      <c r="G64" s="2">
        <v>0.06</v>
      </c>
      <c r="H64" s="2" t="s">
        <v>20</v>
      </c>
      <c r="I64" s="2">
        <v>173.94</v>
      </c>
      <c r="J64" s="2">
        <v>28.48</v>
      </c>
      <c r="K64" s="2">
        <v>15.99</v>
      </c>
      <c r="L64" s="2" t="s">
        <v>98</v>
      </c>
      <c r="M64" s="2" t="s">
        <v>22</v>
      </c>
      <c r="N64" s="2" t="s">
        <v>30</v>
      </c>
      <c r="O64" s="2" t="s">
        <v>31</v>
      </c>
      <c r="P64" s="2" t="s">
        <v>32</v>
      </c>
      <c r="Q64" s="2" t="s">
        <v>58</v>
      </c>
      <c r="R64" s="3">
        <v>41658</v>
      </c>
      <c r="S64" s="10">
        <f t="shared" si="3"/>
        <v>2014</v>
      </c>
      <c r="T64" t="str">
        <f t="shared" si="11"/>
        <v/>
      </c>
      <c r="U64">
        <f t="shared" si="11"/>
        <v>173.94</v>
      </c>
      <c r="V64" t="str">
        <f t="shared" si="11"/>
        <v/>
      </c>
      <c r="W64" t="str">
        <f t="shared" si="11"/>
        <v/>
      </c>
      <c r="Z64" t="str">
        <f t="shared" si="12"/>
        <v/>
      </c>
      <c r="AA64">
        <f t="shared" si="12"/>
        <v>173.94</v>
      </c>
      <c r="AB64" t="str">
        <f t="shared" si="12"/>
        <v/>
      </c>
      <c r="AE64" t="str">
        <f t="shared" si="4"/>
        <v/>
      </c>
      <c r="AH64" t="str">
        <f t="shared" si="5"/>
        <v/>
      </c>
      <c r="AI64" t="str">
        <f t="shared" si="6"/>
        <v/>
      </c>
      <c r="AJ64" t="str">
        <f t="shared" si="6"/>
        <v/>
      </c>
      <c r="AK64" t="str">
        <f t="shared" si="6"/>
        <v/>
      </c>
      <c r="AL64" t="str">
        <f t="shared" si="6"/>
        <v/>
      </c>
    </row>
    <row r="65" spans="1:38" x14ac:dyDescent="0.2">
      <c r="A65" s="1">
        <v>5307</v>
      </c>
      <c r="B65" s="2" t="s">
        <v>18</v>
      </c>
      <c r="C65" s="3">
        <v>41656</v>
      </c>
      <c r="D65" s="2" t="s">
        <v>59</v>
      </c>
      <c r="E65" s="2">
        <v>39</v>
      </c>
      <c r="F65" s="2">
        <v>1108.68</v>
      </c>
      <c r="G65" s="2">
        <v>0.05</v>
      </c>
      <c r="H65" s="2" t="s">
        <v>20</v>
      </c>
      <c r="I65" s="2">
        <v>205.93</v>
      </c>
      <c r="J65" s="2">
        <v>40.15</v>
      </c>
      <c r="K65" s="2">
        <v>20.170000000000002</v>
      </c>
      <c r="L65" s="2" t="s">
        <v>99</v>
      </c>
      <c r="M65" s="2" t="s">
        <v>29</v>
      </c>
      <c r="N65" s="2" t="s">
        <v>43</v>
      </c>
      <c r="O65" s="2" t="s">
        <v>24</v>
      </c>
      <c r="P65" s="2" t="s">
        <v>64</v>
      </c>
      <c r="Q65" s="2" t="s">
        <v>58</v>
      </c>
      <c r="R65" s="3">
        <v>41657</v>
      </c>
      <c r="S65" s="10">
        <f t="shared" si="3"/>
        <v>2014</v>
      </c>
      <c r="T65" t="str">
        <f t="shared" si="11"/>
        <v/>
      </c>
      <c r="U65" t="str">
        <f t="shared" si="11"/>
        <v/>
      </c>
      <c r="V65">
        <f t="shared" si="11"/>
        <v>205.93</v>
      </c>
      <c r="W65" t="str">
        <f t="shared" si="11"/>
        <v/>
      </c>
      <c r="Z65">
        <f t="shared" si="12"/>
        <v>205.93</v>
      </c>
      <c r="AA65" t="str">
        <f t="shared" si="12"/>
        <v/>
      </c>
      <c r="AB65" t="str">
        <f t="shared" si="12"/>
        <v/>
      </c>
      <c r="AE65" t="str">
        <f t="shared" si="4"/>
        <v/>
      </c>
      <c r="AH65" t="str">
        <f t="shared" si="5"/>
        <v/>
      </c>
      <c r="AI65" t="str">
        <f t="shared" si="6"/>
        <v/>
      </c>
      <c r="AJ65" t="str">
        <f t="shared" si="6"/>
        <v/>
      </c>
      <c r="AK65" t="str">
        <f t="shared" si="6"/>
        <v/>
      </c>
      <c r="AL65" t="str">
        <f t="shared" si="6"/>
        <v/>
      </c>
    </row>
    <row r="66" spans="1:38" x14ac:dyDescent="0.2">
      <c r="A66" s="1">
        <v>5308</v>
      </c>
      <c r="B66" s="2" t="s">
        <v>18</v>
      </c>
      <c r="C66" s="3">
        <v>41656</v>
      </c>
      <c r="D66" s="2" t="s">
        <v>50</v>
      </c>
      <c r="E66" s="2">
        <v>13</v>
      </c>
      <c r="F66" s="2">
        <v>203.62</v>
      </c>
      <c r="G66" s="2">
        <v>0.05</v>
      </c>
      <c r="H66" s="2" t="s">
        <v>20</v>
      </c>
      <c r="I66" s="2">
        <v>-83.95</v>
      </c>
      <c r="J66" s="2">
        <v>26.81</v>
      </c>
      <c r="K66" s="2">
        <v>27.32</v>
      </c>
      <c r="L66" s="2" t="s">
        <v>100</v>
      </c>
      <c r="M66" s="2" t="s">
        <v>29</v>
      </c>
      <c r="N66" s="2" t="s">
        <v>43</v>
      </c>
      <c r="O66" s="2" t="s">
        <v>24</v>
      </c>
      <c r="P66" s="2" t="s">
        <v>71</v>
      </c>
      <c r="Q66" s="2" t="s">
        <v>26</v>
      </c>
      <c r="R66" s="3">
        <v>41659</v>
      </c>
      <c r="S66" s="10">
        <f t="shared" si="3"/>
        <v>2014</v>
      </c>
      <c r="T66" t="str">
        <f t="shared" si="11"/>
        <v/>
      </c>
      <c r="U66" t="str">
        <f t="shared" si="11"/>
        <v/>
      </c>
      <c r="V66">
        <f t="shared" si="11"/>
        <v>-83.95</v>
      </c>
      <c r="W66" t="str">
        <f t="shared" si="11"/>
        <v/>
      </c>
      <c r="Z66">
        <f t="shared" si="12"/>
        <v>-83.95</v>
      </c>
      <c r="AA66" t="str">
        <f t="shared" si="12"/>
        <v/>
      </c>
      <c r="AB66" t="str">
        <f t="shared" si="12"/>
        <v/>
      </c>
      <c r="AE66" t="str">
        <f t="shared" si="4"/>
        <v>Office Supplies</v>
      </c>
      <c r="AH66" t="str">
        <f t="shared" si="5"/>
        <v/>
      </c>
      <c r="AI66" t="str">
        <f t="shared" si="6"/>
        <v/>
      </c>
      <c r="AJ66" t="str">
        <f t="shared" si="6"/>
        <v/>
      </c>
      <c r="AK66" t="str">
        <f t="shared" si="6"/>
        <v/>
      </c>
      <c r="AL66" t="str">
        <f t="shared" si="6"/>
        <v/>
      </c>
    </row>
    <row r="67" spans="1:38" x14ac:dyDescent="0.2">
      <c r="A67" s="1">
        <v>5309</v>
      </c>
      <c r="B67" s="2" t="s">
        <v>18</v>
      </c>
      <c r="C67" s="3">
        <v>41656</v>
      </c>
      <c r="D67" s="2" t="s">
        <v>50</v>
      </c>
      <c r="E67" s="2">
        <v>11</v>
      </c>
      <c r="F67" s="2">
        <v>57.16</v>
      </c>
      <c r="G67" s="2">
        <v>0.05</v>
      </c>
      <c r="H67" s="2" t="s">
        <v>49</v>
      </c>
      <c r="I67" s="2">
        <v>5.27</v>
      </c>
      <c r="J67" s="2">
        <v>16.2</v>
      </c>
      <c r="K67" s="2">
        <v>16.260000000000002</v>
      </c>
      <c r="L67" s="2" t="s">
        <v>100</v>
      </c>
      <c r="M67" s="2" t="s">
        <v>29</v>
      </c>
      <c r="N67" s="2" t="s">
        <v>43</v>
      </c>
      <c r="O67" s="2" t="s">
        <v>24</v>
      </c>
      <c r="P67" s="2" t="s">
        <v>35</v>
      </c>
      <c r="Q67" s="2" t="s">
        <v>36</v>
      </c>
      <c r="R67" s="3">
        <v>41658</v>
      </c>
      <c r="S67" s="10">
        <f t="shared" ref="S67:S130" si="13">YEAR(C67)</f>
        <v>2014</v>
      </c>
      <c r="T67" t="str">
        <f t="shared" si="11"/>
        <v/>
      </c>
      <c r="U67" t="str">
        <f t="shared" si="11"/>
        <v/>
      </c>
      <c r="V67">
        <f t="shared" si="11"/>
        <v>5.27</v>
      </c>
      <c r="W67" t="str">
        <f t="shared" si="11"/>
        <v/>
      </c>
      <c r="Z67">
        <f t="shared" si="12"/>
        <v>5.27</v>
      </c>
      <c r="AA67" t="str">
        <f t="shared" si="12"/>
        <v/>
      </c>
      <c r="AB67" t="str">
        <f t="shared" si="12"/>
        <v/>
      </c>
      <c r="AE67" t="str">
        <f t="shared" ref="AE67:AE130" si="14">IF(I67&lt;0,O67,"")</f>
        <v/>
      </c>
      <c r="AH67" t="str">
        <f t="shared" ref="AH67:AH130" si="15">IF(E67&lt;11,IF(O67="Technology",I67,""),"")</f>
        <v/>
      </c>
      <c r="AI67" t="str">
        <f t="shared" ref="AI67:AL130" si="16">IF(AI$1=$S67,$AH67,"")</f>
        <v/>
      </c>
      <c r="AJ67" t="str">
        <f t="shared" si="16"/>
        <v/>
      </c>
      <c r="AK67" t="str">
        <f t="shared" si="16"/>
        <v/>
      </c>
      <c r="AL67" t="str">
        <f t="shared" si="16"/>
        <v/>
      </c>
    </row>
    <row r="68" spans="1:38" x14ac:dyDescent="0.2">
      <c r="A68" s="1">
        <v>5310</v>
      </c>
      <c r="B68" s="2" t="s">
        <v>18</v>
      </c>
      <c r="C68" s="3">
        <v>41657</v>
      </c>
      <c r="D68" s="2" t="s">
        <v>41</v>
      </c>
      <c r="E68" s="2">
        <v>50</v>
      </c>
      <c r="F68" s="2">
        <v>2849.94</v>
      </c>
      <c r="G68" s="2">
        <v>0.05</v>
      </c>
      <c r="H68" s="2" t="s">
        <v>20</v>
      </c>
      <c r="I68" s="2">
        <v>1321.15</v>
      </c>
      <c r="J68" s="2">
        <v>70.099999999999994</v>
      </c>
      <c r="K68" s="2">
        <v>15.49</v>
      </c>
      <c r="L68" s="2" t="s">
        <v>101</v>
      </c>
      <c r="M68" s="2" t="s">
        <v>29</v>
      </c>
      <c r="N68" s="2" t="s">
        <v>30</v>
      </c>
      <c r="O68" s="2" t="s">
        <v>24</v>
      </c>
      <c r="P68" s="2" t="s">
        <v>25</v>
      </c>
      <c r="Q68" s="2" t="s">
        <v>26</v>
      </c>
      <c r="R68" s="3">
        <v>41657</v>
      </c>
      <c r="S68" s="10">
        <f t="shared" si="13"/>
        <v>2014</v>
      </c>
      <c r="T68" t="str">
        <f t="shared" si="11"/>
        <v/>
      </c>
      <c r="U68">
        <f t="shared" si="11"/>
        <v>1321.15</v>
      </c>
      <c r="V68" t="str">
        <f t="shared" si="11"/>
        <v/>
      </c>
      <c r="W68" t="str">
        <f t="shared" si="11"/>
        <v/>
      </c>
      <c r="Z68">
        <f t="shared" si="12"/>
        <v>1321.15</v>
      </c>
      <c r="AA68" t="str">
        <f t="shared" si="12"/>
        <v/>
      </c>
      <c r="AB68" t="str">
        <f t="shared" si="12"/>
        <v/>
      </c>
      <c r="AE68" t="str">
        <f t="shared" si="14"/>
        <v/>
      </c>
      <c r="AH68" t="str">
        <f t="shared" si="15"/>
        <v/>
      </c>
      <c r="AI68" t="str">
        <f t="shared" si="16"/>
        <v/>
      </c>
      <c r="AJ68" t="str">
        <f t="shared" si="16"/>
        <v/>
      </c>
      <c r="AK68" t="str">
        <f t="shared" si="16"/>
        <v/>
      </c>
      <c r="AL68" t="str">
        <f t="shared" si="16"/>
        <v/>
      </c>
    </row>
    <row r="69" spans="1:38" x14ac:dyDescent="0.2">
      <c r="A69" s="1">
        <v>5311</v>
      </c>
      <c r="B69" s="2" t="s">
        <v>18</v>
      </c>
      <c r="C69" s="3">
        <v>41658</v>
      </c>
      <c r="D69" s="2" t="s">
        <v>19</v>
      </c>
      <c r="E69" s="2">
        <v>5</v>
      </c>
      <c r="F69" s="2">
        <v>106.06</v>
      </c>
      <c r="G69" s="2">
        <v>0.1</v>
      </c>
      <c r="H69" s="2" t="s">
        <v>20</v>
      </c>
      <c r="I69" s="2">
        <v>-14.12</v>
      </c>
      <c r="J69" s="2">
        <v>30.97</v>
      </c>
      <c r="K69" s="2">
        <v>23.03</v>
      </c>
      <c r="L69" s="2" t="s">
        <v>102</v>
      </c>
      <c r="M69" s="2" t="s">
        <v>22</v>
      </c>
      <c r="N69" s="2" t="s">
        <v>23</v>
      </c>
      <c r="O69" s="2" t="s">
        <v>24</v>
      </c>
      <c r="P69" s="2" t="s">
        <v>35</v>
      </c>
      <c r="Q69" s="2" t="s">
        <v>26</v>
      </c>
      <c r="R69" s="3">
        <v>41660</v>
      </c>
      <c r="S69" s="10">
        <f t="shared" si="13"/>
        <v>2014</v>
      </c>
      <c r="T69">
        <f t="shared" si="11"/>
        <v>-14.12</v>
      </c>
      <c r="U69" t="str">
        <f t="shared" si="11"/>
        <v/>
      </c>
      <c r="V69" t="str">
        <f t="shared" si="11"/>
        <v/>
      </c>
      <c r="W69" t="str">
        <f t="shared" si="11"/>
        <v/>
      </c>
      <c r="Z69">
        <f t="shared" si="12"/>
        <v>-14.12</v>
      </c>
      <c r="AA69" t="str">
        <f t="shared" si="12"/>
        <v/>
      </c>
      <c r="AB69" t="str">
        <f t="shared" si="12"/>
        <v/>
      </c>
      <c r="AE69" t="str">
        <f t="shared" si="14"/>
        <v>Office Supplies</v>
      </c>
      <c r="AH69" t="str">
        <f t="shared" si="15"/>
        <v/>
      </c>
      <c r="AI69" t="str">
        <f t="shared" si="16"/>
        <v/>
      </c>
      <c r="AJ69" t="str">
        <f t="shared" si="16"/>
        <v/>
      </c>
      <c r="AK69" t="str">
        <f t="shared" si="16"/>
        <v/>
      </c>
      <c r="AL69" t="str">
        <f t="shared" si="16"/>
        <v/>
      </c>
    </row>
    <row r="70" spans="1:38" x14ac:dyDescent="0.2">
      <c r="A70" s="1">
        <v>5312</v>
      </c>
      <c r="B70" s="2" t="s">
        <v>18</v>
      </c>
      <c r="C70" s="3">
        <v>41659</v>
      </c>
      <c r="D70" s="2" t="s">
        <v>19</v>
      </c>
      <c r="E70" s="2">
        <v>36</v>
      </c>
      <c r="F70" s="2">
        <v>2174.4499999999998</v>
      </c>
      <c r="G70" s="2">
        <v>0.02</v>
      </c>
      <c r="H70" s="2" t="s">
        <v>20</v>
      </c>
      <c r="I70" s="2">
        <v>690.3</v>
      </c>
      <c r="J70" s="2">
        <v>72.22</v>
      </c>
      <c r="K70" s="2">
        <v>17.5</v>
      </c>
      <c r="L70" s="2" t="s">
        <v>103</v>
      </c>
      <c r="M70" s="2" t="s">
        <v>29</v>
      </c>
      <c r="N70" s="2" t="s">
        <v>30</v>
      </c>
      <c r="O70" s="2" t="s">
        <v>24</v>
      </c>
      <c r="P70" s="2" t="s">
        <v>71</v>
      </c>
      <c r="Q70" s="2" t="s">
        <v>26</v>
      </c>
      <c r="R70" s="3">
        <v>41660</v>
      </c>
      <c r="S70" s="10">
        <f t="shared" si="13"/>
        <v>2014</v>
      </c>
      <c r="T70" t="str">
        <f t="shared" si="11"/>
        <v/>
      </c>
      <c r="U70">
        <f t="shared" si="11"/>
        <v>690.3</v>
      </c>
      <c r="V70" t="str">
        <f t="shared" si="11"/>
        <v/>
      </c>
      <c r="W70" t="str">
        <f t="shared" si="11"/>
        <v/>
      </c>
      <c r="Z70">
        <f t="shared" si="12"/>
        <v>690.3</v>
      </c>
      <c r="AA70" t="str">
        <f t="shared" si="12"/>
        <v/>
      </c>
      <c r="AB70" t="str">
        <f t="shared" si="12"/>
        <v/>
      </c>
      <c r="AE70" t="str">
        <f t="shared" si="14"/>
        <v/>
      </c>
      <c r="AH70" t="str">
        <f t="shared" si="15"/>
        <v/>
      </c>
      <c r="AI70" t="str">
        <f t="shared" si="16"/>
        <v/>
      </c>
      <c r="AJ70" t="str">
        <f t="shared" si="16"/>
        <v/>
      </c>
      <c r="AK70" t="str">
        <f t="shared" si="16"/>
        <v/>
      </c>
      <c r="AL70" t="str">
        <f t="shared" si="16"/>
        <v/>
      </c>
    </row>
    <row r="71" spans="1:38" x14ac:dyDescent="0.2">
      <c r="A71" s="1">
        <v>5313</v>
      </c>
      <c r="B71" s="2" t="s">
        <v>18</v>
      </c>
      <c r="C71" s="3">
        <v>41659</v>
      </c>
      <c r="D71" s="2" t="s">
        <v>41</v>
      </c>
      <c r="E71" s="2">
        <v>27</v>
      </c>
      <c r="F71" s="2">
        <v>3977.73</v>
      </c>
      <c r="G71" s="2">
        <v>0.02</v>
      </c>
      <c r="H71" s="2" t="s">
        <v>44</v>
      </c>
      <c r="I71" s="2">
        <v>-224.39</v>
      </c>
      <c r="J71" s="2">
        <v>152.97999999999999</v>
      </c>
      <c r="K71" s="2">
        <v>67.48</v>
      </c>
      <c r="L71" s="2" t="s">
        <v>104</v>
      </c>
      <c r="M71" s="2" t="s">
        <v>38</v>
      </c>
      <c r="N71" s="2" t="s">
        <v>54</v>
      </c>
      <c r="O71" s="2" t="s">
        <v>45</v>
      </c>
      <c r="P71" s="2" t="s">
        <v>67</v>
      </c>
      <c r="Q71" s="2" t="s">
        <v>47</v>
      </c>
      <c r="R71" s="3">
        <v>41662</v>
      </c>
      <c r="S71" s="10">
        <f t="shared" si="13"/>
        <v>2014</v>
      </c>
      <c r="T71" t="str">
        <f t="shared" si="11"/>
        <v/>
      </c>
      <c r="U71" t="str">
        <f t="shared" si="11"/>
        <v/>
      </c>
      <c r="V71" t="str">
        <f t="shared" si="11"/>
        <v/>
      </c>
      <c r="W71">
        <f t="shared" si="11"/>
        <v>-224.39</v>
      </c>
      <c r="Z71" t="str">
        <f t="shared" si="12"/>
        <v/>
      </c>
      <c r="AA71" t="str">
        <f t="shared" si="12"/>
        <v/>
      </c>
      <c r="AB71">
        <f t="shared" si="12"/>
        <v>-224.39</v>
      </c>
      <c r="AE71" t="str">
        <f t="shared" si="14"/>
        <v>Furniture</v>
      </c>
      <c r="AH71" t="str">
        <f t="shared" si="15"/>
        <v/>
      </c>
      <c r="AI71" t="str">
        <f t="shared" si="16"/>
        <v/>
      </c>
      <c r="AJ71" t="str">
        <f t="shared" si="16"/>
        <v/>
      </c>
      <c r="AK71" t="str">
        <f t="shared" si="16"/>
        <v/>
      </c>
      <c r="AL71" t="str">
        <f t="shared" si="16"/>
        <v/>
      </c>
    </row>
    <row r="72" spans="1:38" x14ac:dyDescent="0.2">
      <c r="A72" s="1">
        <v>5314</v>
      </c>
      <c r="B72" s="2" t="s">
        <v>40</v>
      </c>
      <c r="C72" s="3">
        <v>41661</v>
      </c>
      <c r="D72" s="2" t="s">
        <v>19</v>
      </c>
      <c r="E72" s="2">
        <v>6</v>
      </c>
      <c r="F72" s="2">
        <v>194.77</v>
      </c>
      <c r="G72" s="2">
        <v>0.09</v>
      </c>
      <c r="H72" s="2" t="s">
        <v>20</v>
      </c>
      <c r="I72" s="2">
        <v>-120.56</v>
      </c>
      <c r="J72" s="2">
        <v>44.98</v>
      </c>
      <c r="K72" s="2">
        <v>19.5</v>
      </c>
      <c r="L72" s="2" t="s">
        <v>92</v>
      </c>
      <c r="M72" s="2" t="s">
        <v>29</v>
      </c>
      <c r="N72" s="2" t="s">
        <v>43</v>
      </c>
      <c r="O72" s="2" t="s">
        <v>31</v>
      </c>
      <c r="P72" s="2" t="s">
        <v>32</v>
      </c>
      <c r="Q72" s="2" t="s">
        <v>26</v>
      </c>
      <c r="R72" s="3">
        <v>41662</v>
      </c>
      <c r="S72" s="10">
        <f t="shared" si="13"/>
        <v>2014</v>
      </c>
      <c r="T72" t="str">
        <f t="shared" si="11"/>
        <v/>
      </c>
      <c r="U72" t="str">
        <f t="shared" si="11"/>
        <v/>
      </c>
      <c r="V72">
        <f t="shared" si="11"/>
        <v>-120.56</v>
      </c>
      <c r="W72" t="str">
        <f t="shared" si="11"/>
        <v/>
      </c>
      <c r="Z72" t="str">
        <f t="shared" si="12"/>
        <v/>
      </c>
      <c r="AA72">
        <f t="shared" si="12"/>
        <v>-120.56</v>
      </c>
      <c r="AB72" t="str">
        <f t="shared" si="12"/>
        <v/>
      </c>
      <c r="AE72" t="str">
        <f t="shared" si="14"/>
        <v>Technology</v>
      </c>
      <c r="AH72">
        <f t="shared" si="15"/>
        <v>-120.56</v>
      </c>
      <c r="AI72">
        <f t="shared" si="16"/>
        <v>-120.56</v>
      </c>
      <c r="AJ72" t="str">
        <f t="shared" si="16"/>
        <v/>
      </c>
      <c r="AK72" t="str">
        <f t="shared" si="16"/>
        <v/>
      </c>
      <c r="AL72" t="str">
        <f t="shared" si="16"/>
        <v/>
      </c>
    </row>
    <row r="73" spans="1:38" x14ac:dyDescent="0.2">
      <c r="A73" s="1">
        <v>5315</v>
      </c>
      <c r="B73" s="2" t="s">
        <v>18</v>
      </c>
      <c r="C73" s="3">
        <v>41661</v>
      </c>
      <c r="D73" s="2" t="s">
        <v>27</v>
      </c>
      <c r="E73" s="2">
        <v>32</v>
      </c>
      <c r="F73" s="2">
        <v>28187.48</v>
      </c>
      <c r="G73" s="2">
        <v>0.02</v>
      </c>
      <c r="H73" s="2" t="s">
        <v>44</v>
      </c>
      <c r="I73" s="2">
        <v>7519.28</v>
      </c>
      <c r="J73" s="2">
        <v>892.98</v>
      </c>
      <c r="K73" s="2">
        <v>58.55</v>
      </c>
      <c r="L73" s="2" t="s">
        <v>105</v>
      </c>
      <c r="M73" s="2" t="s">
        <v>22</v>
      </c>
      <c r="N73" s="2" t="s">
        <v>43</v>
      </c>
      <c r="O73" s="2" t="s">
        <v>45</v>
      </c>
      <c r="P73" s="2" t="s">
        <v>67</v>
      </c>
      <c r="Q73" s="2" t="s">
        <v>47</v>
      </c>
      <c r="R73" s="3">
        <v>41665</v>
      </c>
      <c r="S73" s="10">
        <f t="shared" si="13"/>
        <v>2014</v>
      </c>
      <c r="T73" t="str">
        <f t="shared" si="11"/>
        <v/>
      </c>
      <c r="U73" t="str">
        <f t="shared" si="11"/>
        <v/>
      </c>
      <c r="V73">
        <f t="shared" si="11"/>
        <v>7519.28</v>
      </c>
      <c r="W73" t="str">
        <f t="shared" si="11"/>
        <v/>
      </c>
      <c r="Z73" t="str">
        <f t="shared" si="12"/>
        <v/>
      </c>
      <c r="AA73" t="str">
        <f t="shared" si="12"/>
        <v/>
      </c>
      <c r="AB73">
        <f t="shared" si="12"/>
        <v>7519.28</v>
      </c>
      <c r="AE73" t="str">
        <f t="shared" si="14"/>
        <v/>
      </c>
      <c r="AH73" t="str">
        <f t="shared" si="15"/>
        <v/>
      </c>
      <c r="AI73" t="str">
        <f t="shared" si="16"/>
        <v/>
      </c>
      <c r="AJ73" t="str">
        <f t="shared" si="16"/>
        <v/>
      </c>
      <c r="AK73" t="str">
        <f t="shared" si="16"/>
        <v/>
      </c>
      <c r="AL73" t="str">
        <f t="shared" si="16"/>
        <v/>
      </c>
    </row>
    <row r="74" spans="1:38" x14ac:dyDescent="0.2">
      <c r="A74" s="1">
        <v>5316</v>
      </c>
      <c r="B74" s="2" t="s">
        <v>18</v>
      </c>
      <c r="C74" s="3">
        <v>41663</v>
      </c>
      <c r="D74" s="2" t="s">
        <v>27</v>
      </c>
      <c r="E74" s="2">
        <v>30</v>
      </c>
      <c r="F74" s="2">
        <v>6661.79</v>
      </c>
      <c r="G74" s="2">
        <v>0.1</v>
      </c>
      <c r="H74" s="2" t="s">
        <v>20</v>
      </c>
      <c r="I74" s="2">
        <v>1157.0899999999999</v>
      </c>
      <c r="J74" s="2">
        <v>250.4</v>
      </c>
      <c r="K74" s="2">
        <v>38.49</v>
      </c>
      <c r="L74" s="2" t="s">
        <v>106</v>
      </c>
      <c r="M74" s="2" t="s">
        <v>22</v>
      </c>
      <c r="N74" s="2" t="s">
        <v>54</v>
      </c>
      <c r="O74" s="2" t="s">
        <v>45</v>
      </c>
      <c r="P74" s="2" t="s">
        <v>61</v>
      </c>
      <c r="Q74" s="2" t="s">
        <v>34</v>
      </c>
      <c r="R74" s="3">
        <v>41665</v>
      </c>
      <c r="S74" s="10">
        <f t="shared" si="13"/>
        <v>2014</v>
      </c>
      <c r="T74" t="str">
        <f t="shared" si="11"/>
        <v/>
      </c>
      <c r="U74" t="str">
        <f t="shared" si="11"/>
        <v/>
      </c>
      <c r="V74" t="str">
        <f t="shared" si="11"/>
        <v/>
      </c>
      <c r="W74">
        <f t="shared" si="11"/>
        <v>1157.0899999999999</v>
      </c>
      <c r="Z74" t="str">
        <f t="shared" si="12"/>
        <v/>
      </c>
      <c r="AA74" t="str">
        <f t="shared" si="12"/>
        <v/>
      </c>
      <c r="AB74">
        <f t="shared" si="12"/>
        <v>1157.0899999999999</v>
      </c>
      <c r="AE74" t="str">
        <f t="shared" si="14"/>
        <v/>
      </c>
      <c r="AH74" t="str">
        <f t="shared" si="15"/>
        <v/>
      </c>
      <c r="AI74" t="str">
        <f t="shared" si="16"/>
        <v/>
      </c>
      <c r="AJ74" t="str">
        <f t="shared" si="16"/>
        <v/>
      </c>
      <c r="AK74" t="str">
        <f t="shared" si="16"/>
        <v/>
      </c>
      <c r="AL74" t="str">
        <f t="shared" si="16"/>
        <v/>
      </c>
    </row>
    <row r="75" spans="1:38" x14ac:dyDescent="0.2">
      <c r="A75" s="1">
        <v>5317</v>
      </c>
      <c r="B75" s="2" t="s">
        <v>18</v>
      </c>
      <c r="C75" s="3">
        <v>41663</v>
      </c>
      <c r="D75" s="2" t="s">
        <v>27</v>
      </c>
      <c r="E75" s="2">
        <v>21</v>
      </c>
      <c r="F75" s="2">
        <v>4437.09</v>
      </c>
      <c r="G75" s="2">
        <v>0.03</v>
      </c>
      <c r="H75" s="2" t="s">
        <v>49</v>
      </c>
      <c r="I75" s="2">
        <v>988.95</v>
      </c>
      <c r="J75" s="2">
        <v>211.99</v>
      </c>
      <c r="K75" s="2">
        <v>38.49</v>
      </c>
      <c r="L75" s="2" t="s">
        <v>106</v>
      </c>
      <c r="M75" s="2" t="s">
        <v>22</v>
      </c>
      <c r="N75" s="2" t="s">
        <v>54</v>
      </c>
      <c r="O75" s="2" t="s">
        <v>31</v>
      </c>
      <c r="P75" s="2" t="s">
        <v>107</v>
      </c>
      <c r="Q75" s="2" t="s">
        <v>34</v>
      </c>
      <c r="R75" s="3">
        <v>41665</v>
      </c>
      <c r="S75" s="10">
        <f t="shared" si="13"/>
        <v>2014</v>
      </c>
      <c r="T75" t="str">
        <f t="shared" si="11"/>
        <v/>
      </c>
      <c r="U75" t="str">
        <f t="shared" si="11"/>
        <v/>
      </c>
      <c r="V75" t="str">
        <f t="shared" si="11"/>
        <v/>
      </c>
      <c r="W75">
        <f t="shared" si="11"/>
        <v>988.95</v>
      </c>
      <c r="Z75" t="str">
        <f t="shared" si="12"/>
        <v/>
      </c>
      <c r="AA75">
        <f t="shared" si="12"/>
        <v>988.95</v>
      </c>
      <c r="AB75" t="str">
        <f t="shared" si="12"/>
        <v/>
      </c>
      <c r="AE75" t="str">
        <f t="shared" si="14"/>
        <v/>
      </c>
      <c r="AH75" t="str">
        <f t="shared" si="15"/>
        <v/>
      </c>
      <c r="AI75" t="str">
        <f t="shared" si="16"/>
        <v/>
      </c>
      <c r="AJ75" t="str">
        <f t="shared" si="16"/>
        <v/>
      </c>
      <c r="AK75" t="str">
        <f t="shared" si="16"/>
        <v/>
      </c>
      <c r="AL75" t="str">
        <f t="shared" si="16"/>
        <v/>
      </c>
    </row>
    <row r="76" spans="1:38" x14ac:dyDescent="0.2">
      <c r="A76" s="1">
        <v>5318</v>
      </c>
      <c r="B76" s="2" t="s">
        <v>18</v>
      </c>
      <c r="C76" s="3">
        <v>41664</v>
      </c>
      <c r="D76" s="2" t="s">
        <v>19</v>
      </c>
      <c r="E76" s="2">
        <v>4</v>
      </c>
      <c r="F76" s="2">
        <v>18.48</v>
      </c>
      <c r="G76" s="2">
        <v>0.06</v>
      </c>
      <c r="H76" s="2" t="s">
        <v>20</v>
      </c>
      <c r="I76" s="2">
        <v>-3.53</v>
      </c>
      <c r="J76" s="2">
        <v>13.74</v>
      </c>
      <c r="K76" s="2">
        <v>18.079999999999998</v>
      </c>
      <c r="L76" s="2" t="s">
        <v>108</v>
      </c>
      <c r="M76" s="2" t="s">
        <v>29</v>
      </c>
      <c r="N76" s="2" t="s">
        <v>30</v>
      </c>
      <c r="O76" s="2" t="s">
        <v>45</v>
      </c>
      <c r="P76" s="2" t="s">
        <v>55</v>
      </c>
      <c r="Q76" s="2" t="s">
        <v>58</v>
      </c>
      <c r="R76" s="3">
        <v>41665</v>
      </c>
      <c r="S76" s="10">
        <f t="shared" si="13"/>
        <v>2014</v>
      </c>
      <c r="T76" t="str">
        <f t="shared" si="11"/>
        <v/>
      </c>
      <c r="U76">
        <f t="shared" si="11"/>
        <v>-3.53</v>
      </c>
      <c r="V76" t="str">
        <f t="shared" si="11"/>
        <v/>
      </c>
      <c r="W76" t="str">
        <f t="shared" si="11"/>
        <v/>
      </c>
      <c r="Z76" t="str">
        <f t="shared" si="12"/>
        <v/>
      </c>
      <c r="AA76" t="str">
        <f t="shared" si="12"/>
        <v/>
      </c>
      <c r="AB76">
        <f t="shared" si="12"/>
        <v>-3.53</v>
      </c>
      <c r="AE76" t="str">
        <f t="shared" si="14"/>
        <v>Furniture</v>
      </c>
      <c r="AH76" t="str">
        <f t="shared" si="15"/>
        <v/>
      </c>
      <c r="AI76" t="str">
        <f t="shared" si="16"/>
        <v/>
      </c>
      <c r="AJ76" t="str">
        <f t="shared" si="16"/>
        <v/>
      </c>
      <c r="AK76" t="str">
        <f t="shared" si="16"/>
        <v/>
      </c>
      <c r="AL76" t="str">
        <f t="shared" si="16"/>
        <v/>
      </c>
    </row>
    <row r="77" spans="1:38" x14ac:dyDescent="0.2">
      <c r="A77" s="1">
        <v>5319</v>
      </c>
      <c r="B77" s="2" t="s">
        <v>18</v>
      </c>
      <c r="C77" s="3">
        <v>41664</v>
      </c>
      <c r="D77" s="2" t="s">
        <v>59</v>
      </c>
      <c r="E77" s="2">
        <v>15</v>
      </c>
      <c r="F77" s="2">
        <v>1539.8820000000001</v>
      </c>
      <c r="G77" s="2">
        <v>0.1</v>
      </c>
      <c r="H77" s="2" t="s">
        <v>20</v>
      </c>
      <c r="I77" s="2">
        <v>-37.6</v>
      </c>
      <c r="J77" s="2">
        <v>137.99</v>
      </c>
      <c r="K77" s="2">
        <v>22.99</v>
      </c>
      <c r="L77" s="2" t="s">
        <v>109</v>
      </c>
      <c r="M77" s="2" t="s">
        <v>29</v>
      </c>
      <c r="N77" s="2" t="s">
        <v>23</v>
      </c>
      <c r="O77" s="2" t="s">
        <v>31</v>
      </c>
      <c r="P77" s="2" t="s">
        <v>39</v>
      </c>
      <c r="Q77" s="2" t="s">
        <v>26</v>
      </c>
      <c r="R77" s="3">
        <v>41667</v>
      </c>
      <c r="S77" s="10">
        <f t="shared" si="13"/>
        <v>2014</v>
      </c>
      <c r="T77">
        <f t="shared" si="11"/>
        <v>-37.6</v>
      </c>
      <c r="U77" t="str">
        <f t="shared" si="11"/>
        <v/>
      </c>
      <c r="V77" t="str">
        <f t="shared" si="11"/>
        <v/>
      </c>
      <c r="W77" t="str">
        <f t="shared" si="11"/>
        <v/>
      </c>
      <c r="Z77" t="str">
        <f t="shared" si="12"/>
        <v/>
      </c>
      <c r="AA77">
        <f t="shared" si="12"/>
        <v>-37.6</v>
      </c>
      <c r="AB77" t="str">
        <f t="shared" si="12"/>
        <v/>
      </c>
      <c r="AE77" t="str">
        <f t="shared" si="14"/>
        <v>Technology</v>
      </c>
      <c r="AH77" t="str">
        <f t="shared" si="15"/>
        <v/>
      </c>
      <c r="AI77" t="str">
        <f t="shared" si="16"/>
        <v/>
      </c>
      <c r="AJ77" t="str">
        <f t="shared" si="16"/>
        <v/>
      </c>
      <c r="AK77" t="str">
        <f t="shared" si="16"/>
        <v/>
      </c>
      <c r="AL77" t="str">
        <f t="shared" si="16"/>
        <v/>
      </c>
    </row>
    <row r="78" spans="1:38" x14ac:dyDescent="0.2">
      <c r="A78" s="1">
        <v>5320</v>
      </c>
      <c r="B78" s="2" t="s">
        <v>18</v>
      </c>
      <c r="C78" s="3">
        <v>41665</v>
      </c>
      <c r="D78" s="2" t="s">
        <v>41</v>
      </c>
      <c r="E78" s="2">
        <v>31</v>
      </c>
      <c r="F78" s="2">
        <v>4594.7</v>
      </c>
      <c r="G78" s="2">
        <v>0.08</v>
      </c>
      <c r="H78" s="2" t="s">
        <v>49</v>
      </c>
      <c r="I78" s="2">
        <v>1776.55</v>
      </c>
      <c r="J78" s="2">
        <v>162.97999999999999</v>
      </c>
      <c r="K78" s="2">
        <v>27.99</v>
      </c>
      <c r="L78" s="2" t="s">
        <v>103</v>
      </c>
      <c r="M78" s="2" t="s">
        <v>29</v>
      </c>
      <c r="N78" s="2" t="s">
        <v>30</v>
      </c>
      <c r="O78" s="2" t="s">
        <v>31</v>
      </c>
      <c r="P78" s="2" t="s">
        <v>33</v>
      </c>
      <c r="Q78" s="2" t="s">
        <v>62</v>
      </c>
      <c r="R78" s="3">
        <v>41666</v>
      </c>
      <c r="S78" s="10">
        <f t="shared" si="13"/>
        <v>2014</v>
      </c>
      <c r="T78" t="str">
        <f t="shared" si="11"/>
        <v/>
      </c>
      <c r="U78">
        <f t="shared" si="11"/>
        <v>1776.55</v>
      </c>
      <c r="V78" t="str">
        <f t="shared" si="11"/>
        <v/>
      </c>
      <c r="W78" t="str">
        <f t="shared" si="11"/>
        <v/>
      </c>
      <c r="Z78" t="str">
        <f t="shared" si="12"/>
        <v/>
      </c>
      <c r="AA78">
        <f t="shared" si="12"/>
        <v>1776.55</v>
      </c>
      <c r="AB78" t="str">
        <f t="shared" si="12"/>
        <v/>
      </c>
      <c r="AE78" t="str">
        <f t="shared" si="14"/>
        <v/>
      </c>
      <c r="AH78" t="str">
        <f t="shared" si="15"/>
        <v/>
      </c>
      <c r="AI78" t="str">
        <f t="shared" si="16"/>
        <v/>
      </c>
      <c r="AJ78" t="str">
        <f t="shared" si="16"/>
        <v/>
      </c>
      <c r="AK78" t="str">
        <f t="shared" si="16"/>
        <v/>
      </c>
      <c r="AL78" t="str">
        <f t="shared" si="16"/>
        <v/>
      </c>
    </row>
    <row r="79" spans="1:38" x14ac:dyDescent="0.2">
      <c r="A79" s="1">
        <v>5321</v>
      </c>
      <c r="B79" s="2" t="s">
        <v>18</v>
      </c>
      <c r="C79" s="3">
        <v>41665</v>
      </c>
      <c r="D79" s="2" t="s">
        <v>41</v>
      </c>
      <c r="E79" s="2">
        <v>15</v>
      </c>
      <c r="F79" s="2">
        <v>411.11</v>
      </c>
      <c r="G79" s="2">
        <v>0.03</v>
      </c>
      <c r="H79" s="2" t="s">
        <v>44</v>
      </c>
      <c r="I79" s="2">
        <v>-92.07</v>
      </c>
      <c r="J79" s="2">
        <v>37.979999999999997</v>
      </c>
      <c r="K79" s="2">
        <v>28.36</v>
      </c>
      <c r="L79" s="2" t="s">
        <v>103</v>
      </c>
      <c r="M79" s="2" t="s">
        <v>29</v>
      </c>
      <c r="N79" s="2" t="s">
        <v>30</v>
      </c>
      <c r="O79" s="2" t="s">
        <v>45</v>
      </c>
      <c r="P79" s="2" t="s">
        <v>61</v>
      </c>
      <c r="Q79" s="2" t="s">
        <v>56</v>
      </c>
      <c r="R79" s="3">
        <v>41666</v>
      </c>
      <c r="S79" s="10">
        <f t="shared" si="13"/>
        <v>2014</v>
      </c>
      <c r="T79" t="str">
        <f t="shared" si="11"/>
        <v/>
      </c>
      <c r="U79">
        <f t="shared" si="11"/>
        <v>-92.07</v>
      </c>
      <c r="V79" t="str">
        <f t="shared" si="11"/>
        <v/>
      </c>
      <c r="W79" t="str">
        <f t="shared" si="11"/>
        <v/>
      </c>
      <c r="Z79" t="str">
        <f t="shared" si="12"/>
        <v/>
      </c>
      <c r="AA79" t="str">
        <f t="shared" si="12"/>
        <v/>
      </c>
      <c r="AB79">
        <f t="shared" si="12"/>
        <v>-92.07</v>
      </c>
      <c r="AE79" t="str">
        <f t="shared" si="14"/>
        <v>Furniture</v>
      </c>
      <c r="AH79" t="str">
        <f t="shared" si="15"/>
        <v/>
      </c>
      <c r="AI79" t="str">
        <f t="shared" si="16"/>
        <v/>
      </c>
      <c r="AJ79" t="str">
        <f t="shared" si="16"/>
        <v/>
      </c>
      <c r="AK79" t="str">
        <f t="shared" si="16"/>
        <v/>
      </c>
      <c r="AL79" t="str">
        <f t="shared" si="16"/>
        <v/>
      </c>
    </row>
    <row r="80" spans="1:38" x14ac:dyDescent="0.2">
      <c r="A80" s="1">
        <v>5322</v>
      </c>
      <c r="B80" s="2" t="s">
        <v>18</v>
      </c>
      <c r="C80" s="3">
        <v>41665</v>
      </c>
      <c r="D80" s="2" t="s">
        <v>41</v>
      </c>
      <c r="E80" s="2">
        <v>39</v>
      </c>
      <c r="F80" s="2">
        <v>1250.8499999999999</v>
      </c>
      <c r="G80" s="2">
        <v>0.1</v>
      </c>
      <c r="H80" s="2" t="s">
        <v>20</v>
      </c>
      <c r="I80" s="2">
        <v>-1207.1500000000001</v>
      </c>
      <c r="J80" s="2">
        <v>44.48</v>
      </c>
      <c r="K80" s="2">
        <v>49</v>
      </c>
      <c r="L80" s="2" t="s">
        <v>103</v>
      </c>
      <c r="M80" s="2" t="s">
        <v>29</v>
      </c>
      <c r="N80" s="2" t="s">
        <v>30</v>
      </c>
      <c r="O80" s="2" t="s">
        <v>24</v>
      </c>
      <c r="P80" s="2" t="s">
        <v>52</v>
      </c>
      <c r="Q80" s="2" t="s">
        <v>34</v>
      </c>
      <c r="R80" s="3">
        <v>41666</v>
      </c>
      <c r="S80" s="10">
        <f t="shared" si="13"/>
        <v>2014</v>
      </c>
      <c r="T80" t="str">
        <f t="shared" si="11"/>
        <v/>
      </c>
      <c r="U80">
        <f t="shared" si="11"/>
        <v>-1207.1500000000001</v>
      </c>
      <c r="V80" t="str">
        <f t="shared" si="11"/>
        <v/>
      </c>
      <c r="W80" t="str">
        <f t="shared" si="11"/>
        <v/>
      </c>
      <c r="Z80">
        <f t="shared" si="12"/>
        <v>-1207.1500000000001</v>
      </c>
      <c r="AA80" t="str">
        <f t="shared" si="12"/>
        <v/>
      </c>
      <c r="AB80" t="str">
        <f t="shared" si="12"/>
        <v/>
      </c>
      <c r="AE80" t="str">
        <f t="shared" si="14"/>
        <v>Office Supplies</v>
      </c>
      <c r="AH80" t="str">
        <f t="shared" si="15"/>
        <v/>
      </c>
      <c r="AI80" t="str">
        <f t="shared" si="16"/>
        <v/>
      </c>
      <c r="AJ80" t="str">
        <f t="shared" si="16"/>
        <v/>
      </c>
      <c r="AK80" t="str">
        <f t="shared" si="16"/>
        <v/>
      </c>
      <c r="AL80" t="str">
        <f t="shared" si="16"/>
        <v/>
      </c>
    </row>
    <row r="81" spans="1:38" x14ac:dyDescent="0.2">
      <c r="A81" s="1">
        <v>5323</v>
      </c>
      <c r="B81" s="2" t="s">
        <v>18</v>
      </c>
      <c r="C81" s="3">
        <v>41666</v>
      </c>
      <c r="D81" s="2" t="s">
        <v>50</v>
      </c>
      <c r="E81" s="2">
        <v>4</v>
      </c>
      <c r="F81" s="2">
        <v>384.613</v>
      </c>
      <c r="G81" s="2">
        <v>0.02</v>
      </c>
      <c r="H81" s="2" t="s">
        <v>20</v>
      </c>
      <c r="I81" s="2">
        <v>-406.25</v>
      </c>
      <c r="J81" s="2">
        <v>122.99</v>
      </c>
      <c r="K81" s="2">
        <v>16.5</v>
      </c>
      <c r="L81" s="2" t="s">
        <v>57</v>
      </c>
      <c r="M81" s="2" t="s">
        <v>29</v>
      </c>
      <c r="N81" s="2" t="s">
        <v>23</v>
      </c>
      <c r="O81" s="2" t="s">
        <v>31</v>
      </c>
      <c r="P81" s="2" t="s">
        <v>39</v>
      </c>
      <c r="Q81" s="2" t="s">
        <v>26</v>
      </c>
      <c r="R81" s="3">
        <v>41668</v>
      </c>
      <c r="S81" s="10">
        <f t="shared" si="13"/>
        <v>2014</v>
      </c>
      <c r="T81">
        <f t="shared" si="11"/>
        <v>-406.25</v>
      </c>
      <c r="U81" t="str">
        <f t="shared" si="11"/>
        <v/>
      </c>
      <c r="V81" t="str">
        <f t="shared" si="11"/>
        <v/>
      </c>
      <c r="W81" t="str">
        <f t="shared" si="11"/>
        <v/>
      </c>
      <c r="Z81" t="str">
        <f t="shared" si="12"/>
        <v/>
      </c>
      <c r="AA81">
        <f t="shared" si="12"/>
        <v>-406.25</v>
      </c>
      <c r="AB81" t="str">
        <f t="shared" si="12"/>
        <v/>
      </c>
      <c r="AE81" t="str">
        <f t="shared" si="14"/>
        <v>Technology</v>
      </c>
      <c r="AH81">
        <f t="shared" si="15"/>
        <v>-406.25</v>
      </c>
      <c r="AI81">
        <f t="shared" si="16"/>
        <v>-406.25</v>
      </c>
      <c r="AJ81" t="str">
        <f t="shared" si="16"/>
        <v/>
      </c>
      <c r="AK81" t="str">
        <f t="shared" si="16"/>
        <v/>
      </c>
      <c r="AL81" t="str">
        <f t="shared" si="16"/>
        <v/>
      </c>
    </row>
    <row r="82" spans="1:38" x14ac:dyDescent="0.2">
      <c r="A82" s="1">
        <v>5324</v>
      </c>
      <c r="B82" s="2" t="s">
        <v>18</v>
      </c>
      <c r="C82" s="3">
        <v>41666</v>
      </c>
      <c r="D82" s="2" t="s">
        <v>59</v>
      </c>
      <c r="E82" s="2">
        <v>38</v>
      </c>
      <c r="F82" s="2">
        <v>6128.5985000000001</v>
      </c>
      <c r="G82" s="2">
        <v>0.08</v>
      </c>
      <c r="H82" s="2" t="s">
        <v>20</v>
      </c>
      <c r="I82" s="2">
        <v>1317.74</v>
      </c>
      <c r="J82" s="2">
        <v>217.99</v>
      </c>
      <c r="K82" s="2">
        <v>16.5</v>
      </c>
      <c r="L82" s="2" t="s">
        <v>110</v>
      </c>
      <c r="M82" s="2" t="s">
        <v>38</v>
      </c>
      <c r="N82" s="2" t="s">
        <v>43</v>
      </c>
      <c r="O82" s="2" t="s">
        <v>31</v>
      </c>
      <c r="P82" s="2" t="s">
        <v>39</v>
      </c>
      <c r="Q82" s="2" t="s">
        <v>26</v>
      </c>
      <c r="R82" s="3">
        <v>41667</v>
      </c>
      <c r="S82" s="10">
        <f t="shared" si="13"/>
        <v>2014</v>
      </c>
      <c r="T82" t="str">
        <f t="shared" ref="T82:W101" si="17">IF($N82=T$1,$I82,"")</f>
        <v/>
      </c>
      <c r="U82" t="str">
        <f t="shared" si="17"/>
        <v/>
      </c>
      <c r="V82">
        <f t="shared" si="17"/>
        <v>1317.74</v>
      </c>
      <c r="W82" t="str">
        <f t="shared" si="17"/>
        <v/>
      </c>
      <c r="Z82" t="str">
        <f t="shared" ref="Z82:AB101" si="18">IF($O82=Z$1,$I82,"")</f>
        <v/>
      </c>
      <c r="AA82">
        <f t="shared" si="18"/>
        <v>1317.74</v>
      </c>
      <c r="AB82" t="str">
        <f t="shared" si="18"/>
        <v/>
      </c>
      <c r="AE82" t="str">
        <f t="shared" si="14"/>
        <v/>
      </c>
      <c r="AH82" t="str">
        <f t="shared" si="15"/>
        <v/>
      </c>
      <c r="AI82" t="str">
        <f t="shared" si="16"/>
        <v/>
      </c>
      <c r="AJ82" t="str">
        <f t="shared" si="16"/>
        <v/>
      </c>
      <c r="AK82" t="str">
        <f t="shared" si="16"/>
        <v/>
      </c>
      <c r="AL82" t="str">
        <f t="shared" si="16"/>
        <v/>
      </c>
    </row>
    <row r="83" spans="1:38" x14ac:dyDescent="0.2">
      <c r="A83" s="1">
        <v>5325</v>
      </c>
      <c r="B83" s="2" t="s">
        <v>40</v>
      </c>
      <c r="C83" s="3">
        <v>41666</v>
      </c>
      <c r="D83" s="2" t="s">
        <v>19</v>
      </c>
      <c r="E83" s="2">
        <v>36</v>
      </c>
      <c r="F83" s="2">
        <v>108.27</v>
      </c>
      <c r="G83" s="2">
        <v>0.09</v>
      </c>
      <c r="H83" s="2" t="s">
        <v>20</v>
      </c>
      <c r="I83" s="2">
        <v>13.8</v>
      </c>
      <c r="J83" s="2">
        <v>14.94</v>
      </c>
      <c r="K83" s="2">
        <v>14.7</v>
      </c>
      <c r="L83" s="2" t="s">
        <v>111</v>
      </c>
      <c r="M83" s="2" t="s">
        <v>38</v>
      </c>
      <c r="N83" s="2" t="s">
        <v>30</v>
      </c>
      <c r="O83" s="2" t="s">
        <v>24</v>
      </c>
      <c r="P83" s="2" t="s">
        <v>64</v>
      </c>
      <c r="Q83" s="2" t="s">
        <v>36</v>
      </c>
      <c r="R83" s="3">
        <v>41667</v>
      </c>
      <c r="S83" s="10">
        <f t="shared" si="13"/>
        <v>2014</v>
      </c>
      <c r="T83" t="str">
        <f t="shared" si="17"/>
        <v/>
      </c>
      <c r="U83">
        <f t="shared" si="17"/>
        <v>13.8</v>
      </c>
      <c r="V83" t="str">
        <f t="shared" si="17"/>
        <v/>
      </c>
      <c r="W83" t="str">
        <f t="shared" si="17"/>
        <v/>
      </c>
      <c r="Z83">
        <f t="shared" si="18"/>
        <v>13.8</v>
      </c>
      <c r="AA83" t="str">
        <f t="shared" si="18"/>
        <v/>
      </c>
      <c r="AB83" t="str">
        <f t="shared" si="18"/>
        <v/>
      </c>
      <c r="AE83" t="str">
        <f t="shared" si="14"/>
        <v/>
      </c>
      <c r="AH83" t="str">
        <f t="shared" si="15"/>
        <v/>
      </c>
      <c r="AI83" t="str">
        <f t="shared" si="16"/>
        <v/>
      </c>
      <c r="AJ83" t="str">
        <f t="shared" si="16"/>
        <v/>
      </c>
      <c r="AK83" t="str">
        <f t="shared" si="16"/>
        <v/>
      </c>
      <c r="AL83" t="str">
        <f t="shared" si="16"/>
        <v/>
      </c>
    </row>
    <row r="84" spans="1:38" x14ac:dyDescent="0.2">
      <c r="A84" s="1">
        <v>5326</v>
      </c>
      <c r="B84" s="2" t="s">
        <v>18</v>
      </c>
      <c r="C84" s="3">
        <v>41667</v>
      </c>
      <c r="D84" s="2" t="s">
        <v>27</v>
      </c>
      <c r="E84" s="2">
        <v>3</v>
      </c>
      <c r="F84" s="2">
        <v>197.85</v>
      </c>
      <c r="G84" s="2">
        <v>0.02</v>
      </c>
      <c r="H84" s="2" t="s">
        <v>20</v>
      </c>
      <c r="I84" s="2">
        <v>-38.65</v>
      </c>
      <c r="J84" s="2">
        <v>71.98</v>
      </c>
      <c r="K84" s="2">
        <v>17.989999999999998</v>
      </c>
      <c r="L84" s="2" t="s">
        <v>112</v>
      </c>
      <c r="M84" s="2" t="s">
        <v>29</v>
      </c>
      <c r="N84" s="2" t="s">
        <v>30</v>
      </c>
      <c r="O84" s="2" t="s">
        <v>24</v>
      </c>
      <c r="P84" s="2" t="s">
        <v>71</v>
      </c>
      <c r="Q84" s="2" t="s">
        <v>26</v>
      </c>
      <c r="R84" s="3">
        <v>41676</v>
      </c>
      <c r="S84" s="10">
        <f t="shared" si="13"/>
        <v>2014</v>
      </c>
      <c r="T84" t="str">
        <f t="shared" si="17"/>
        <v/>
      </c>
      <c r="U84">
        <f t="shared" si="17"/>
        <v>-38.65</v>
      </c>
      <c r="V84" t="str">
        <f t="shared" si="17"/>
        <v/>
      </c>
      <c r="W84" t="str">
        <f t="shared" si="17"/>
        <v/>
      </c>
      <c r="Z84">
        <f t="shared" si="18"/>
        <v>-38.65</v>
      </c>
      <c r="AA84" t="str">
        <f t="shared" si="18"/>
        <v/>
      </c>
      <c r="AB84" t="str">
        <f t="shared" si="18"/>
        <v/>
      </c>
      <c r="AE84" t="str">
        <f t="shared" si="14"/>
        <v>Office Supplies</v>
      </c>
      <c r="AH84" t="str">
        <f t="shared" si="15"/>
        <v/>
      </c>
      <c r="AI84" t="str">
        <f t="shared" si="16"/>
        <v/>
      </c>
      <c r="AJ84" t="str">
        <f t="shared" si="16"/>
        <v/>
      </c>
      <c r="AK84" t="str">
        <f t="shared" si="16"/>
        <v/>
      </c>
      <c r="AL84" t="str">
        <f t="shared" si="16"/>
        <v/>
      </c>
    </row>
    <row r="85" spans="1:38" x14ac:dyDescent="0.2">
      <c r="A85" s="1">
        <v>5327</v>
      </c>
      <c r="B85" s="2" t="s">
        <v>18</v>
      </c>
      <c r="C85" s="3">
        <v>41667</v>
      </c>
      <c r="D85" s="2" t="s">
        <v>27</v>
      </c>
      <c r="E85" s="2">
        <v>34</v>
      </c>
      <c r="F85" s="2">
        <v>187.39</v>
      </c>
      <c r="G85" s="2">
        <v>0.03</v>
      </c>
      <c r="H85" s="2" t="s">
        <v>20</v>
      </c>
      <c r="I85" s="2">
        <v>-96.87</v>
      </c>
      <c r="J85" s="2">
        <v>17.18</v>
      </c>
      <c r="K85" s="2">
        <v>19.739999999999998</v>
      </c>
      <c r="L85" s="2" t="s">
        <v>112</v>
      </c>
      <c r="M85" s="2" t="s">
        <v>29</v>
      </c>
      <c r="N85" s="2" t="s">
        <v>30</v>
      </c>
      <c r="O85" s="2" t="s">
        <v>24</v>
      </c>
      <c r="P85" s="2" t="s">
        <v>25</v>
      </c>
      <c r="Q85" s="2" t="s">
        <v>26</v>
      </c>
      <c r="R85" s="3">
        <v>41671</v>
      </c>
      <c r="S85" s="10">
        <f t="shared" si="13"/>
        <v>2014</v>
      </c>
      <c r="T85" t="str">
        <f t="shared" si="17"/>
        <v/>
      </c>
      <c r="U85">
        <f t="shared" si="17"/>
        <v>-96.87</v>
      </c>
      <c r="V85" t="str">
        <f t="shared" si="17"/>
        <v/>
      </c>
      <c r="W85" t="str">
        <f t="shared" si="17"/>
        <v/>
      </c>
      <c r="Z85">
        <f t="shared" si="18"/>
        <v>-96.87</v>
      </c>
      <c r="AA85" t="str">
        <f t="shared" si="18"/>
        <v/>
      </c>
      <c r="AB85" t="str">
        <f t="shared" si="18"/>
        <v/>
      </c>
      <c r="AE85" t="str">
        <f t="shared" si="14"/>
        <v>Office Supplies</v>
      </c>
      <c r="AH85" t="str">
        <f t="shared" si="15"/>
        <v/>
      </c>
      <c r="AI85" t="str">
        <f t="shared" si="16"/>
        <v/>
      </c>
      <c r="AJ85" t="str">
        <f t="shared" si="16"/>
        <v/>
      </c>
      <c r="AK85" t="str">
        <f t="shared" si="16"/>
        <v/>
      </c>
      <c r="AL85" t="str">
        <f t="shared" si="16"/>
        <v/>
      </c>
    </row>
    <row r="86" spans="1:38" x14ac:dyDescent="0.2">
      <c r="A86" s="1">
        <v>5328</v>
      </c>
      <c r="B86" s="2" t="s">
        <v>18</v>
      </c>
      <c r="C86" s="3">
        <v>41667</v>
      </c>
      <c r="D86" s="2" t="s">
        <v>41</v>
      </c>
      <c r="E86" s="2">
        <v>1</v>
      </c>
      <c r="F86" s="2">
        <v>74.89</v>
      </c>
      <c r="G86" s="2">
        <v>0.06</v>
      </c>
      <c r="H86" s="2" t="s">
        <v>20</v>
      </c>
      <c r="I86" s="2">
        <v>-17.420000000000002</v>
      </c>
      <c r="J86" s="2">
        <v>67.48</v>
      </c>
      <c r="K86" s="2">
        <v>28.3</v>
      </c>
      <c r="L86" s="2" t="s">
        <v>113</v>
      </c>
      <c r="M86" s="2" t="s">
        <v>29</v>
      </c>
      <c r="N86" s="2" t="s">
        <v>30</v>
      </c>
      <c r="O86" s="2" t="s">
        <v>24</v>
      </c>
      <c r="P86" s="2" t="s">
        <v>35</v>
      </c>
      <c r="Q86" s="2" t="s">
        <v>26</v>
      </c>
      <c r="R86" s="3">
        <v>41668</v>
      </c>
      <c r="S86" s="10">
        <f t="shared" si="13"/>
        <v>2014</v>
      </c>
      <c r="T86" t="str">
        <f t="shared" si="17"/>
        <v/>
      </c>
      <c r="U86">
        <f t="shared" si="17"/>
        <v>-17.420000000000002</v>
      </c>
      <c r="V86" t="str">
        <f t="shared" si="17"/>
        <v/>
      </c>
      <c r="W86" t="str">
        <f t="shared" si="17"/>
        <v/>
      </c>
      <c r="Z86">
        <f t="shared" si="18"/>
        <v>-17.420000000000002</v>
      </c>
      <c r="AA86" t="str">
        <f t="shared" si="18"/>
        <v/>
      </c>
      <c r="AB86" t="str">
        <f t="shared" si="18"/>
        <v/>
      </c>
      <c r="AE86" t="str">
        <f t="shared" si="14"/>
        <v>Office Supplies</v>
      </c>
      <c r="AH86" t="str">
        <f t="shared" si="15"/>
        <v/>
      </c>
      <c r="AI86" t="str">
        <f t="shared" si="16"/>
        <v/>
      </c>
      <c r="AJ86" t="str">
        <f t="shared" si="16"/>
        <v/>
      </c>
      <c r="AK86" t="str">
        <f t="shared" si="16"/>
        <v/>
      </c>
      <c r="AL86" t="str">
        <f t="shared" si="16"/>
        <v/>
      </c>
    </row>
    <row r="87" spans="1:38" x14ac:dyDescent="0.2">
      <c r="A87" s="1">
        <v>5329</v>
      </c>
      <c r="B87" s="2" t="s">
        <v>18</v>
      </c>
      <c r="C87" s="3">
        <v>41667</v>
      </c>
      <c r="D87" s="2" t="s">
        <v>41</v>
      </c>
      <c r="E87" s="2">
        <v>3</v>
      </c>
      <c r="F87" s="2">
        <v>14.16</v>
      </c>
      <c r="G87" s="2">
        <v>0.02</v>
      </c>
      <c r="H87" s="2" t="s">
        <v>20</v>
      </c>
      <c r="I87" s="2">
        <v>1.1200000000000001</v>
      </c>
      <c r="J87" s="2">
        <v>13.68</v>
      </c>
      <c r="K87" s="2">
        <v>15.57</v>
      </c>
      <c r="L87" s="2" t="s">
        <v>113</v>
      </c>
      <c r="M87" s="2" t="s">
        <v>29</v>
      </c>
      <c r="N87" s="2" t="s">
        <v>30</v>
      </c>
      <c r="O87" s="2" t="s">
        <v>24</v>
      </c>
      <c r="P87" s="2" t="s">
        <v>64</v>
      </c>
      <c r="Q87" s="2" t="s">
        <v>36</v>
      </c>
      <c r="R87" s="3">
        <v>41669</v>
      </c>
      <c r="S87" s="10">
        <f t="shared" si="13"/>
        <v>2014</v>
      </c>
      <c r="T87" t="str">
        <f t="shared" si="17"/>
        <v/>
      </c>
      <c r="U87">
        <f t="shared" si="17"/>
        <v>1.1200000000000001</v>
      </c>
      <c r="V87" t="str">
        <f t="shared" si="17"/>
        <v/>
      </c>
      <c r="W87" t="str">
        <f t="shared" si="17"/>
        <v/>
      </c>
      <c r="Z87">
        <f t="shared" si="18"/>
        <v>1.1200000000000001</v>
      </c>
      <c r="AA87" t="str">
        <f t="shared" si="18"/>
        <v/>
      </c>
      <c r="AB87" t="str">
        <f t="shared" si="18"/>
        <v/>
      </c>
      <c r="AE87" t="str">
        <f t="shared" si="14"/>
        <v/>
      </c>
      <c r="AH87" t="str">
        <f t="shared" si="15"/>
        <v/>
      </c>
      <c r="AI87" t="str">
        <f t="shared" si="16"/>
        <v/>
      </c>
      <c r="AJ87" t="str">
        <f t="shared" si="16"/>
        <v/>
      </c>
      <c r="AK87" t="str">
        <f t="shared" si="16"/>
        <v/>
      </c>
      <c r="AL87" t="str">
        <f t="shared" si="16"/>
        <v/>
      </c>
    </row>
    <row r="88" spans="1:38" x14ac:dyDescent="0.2">
      <c r="A88" s="1">
        <v>5330</v>
      </c>
      <c r="B88" s="2" t="s">
        <v>40</v>
      </c>
      <c r="C88" s="3">
        <v>41668</v>
      </c>
      <c r="D88" s="2" t="s">
        <v>50</v>
      </c>
      <c r="E88" s="2">
        <v>4</v>
      </c>
      <c r="F88" s="2">
        <v>1050.03</v>
      </c>
      <c r="G88" s="2">
        <v>0.02</v>
      </c>
      <c r="H88" s="2" t="s">
        <v>44</v>
      </c>
      <c r="I88" s="2">
        <v>-214.53</v>
      </c>
      <c r="J88" s="2">
        <v>252.98</v>
      </c>
      <c r="K88" s="2">
        <v>74.2</v>
      </c>
      <c r="L88" s="2" t="s">
        <v>114</v>
      </c>
      <c r="M88" s="2" t="s">
        <v>38</v>
      </c>
      <c r="N88" s="2" t="s">
        <v>30</v>
      </c>
      <c r="O88" s="2" t="s">
        <v>45</v>
      </c>
      <c r="P88" s="2" t="s">
        <v>67</v>
      </c>
      <c r="Q88" s="2" t="s">
        <v>47</v>
      </c>
      <c r="R88" s="3">
        <v>41670</v>
      </c>
      <c r="S88" s="10">
        <f t="shared" si="13"/>
        <v>2014</v>
      </c>
      <c r="T88" t="str">
        <f t="shared" si="17"/>
        <v/>
      </c>
      <c r="U88">
        <f t="shared" si="17"/>
        <v>-214.53</v>
      </c>
      <c r="V88" t="str">
        <f t="shared" si="17"/>
        <v/>
      </c>
      <c r="W88" t="str">
        <f t="shared" si="17"/>
        <v/>
      </c>
      <c r="Z88" t="str">
        <f t="shared" si="18"/>
        <v/>
      </c>
      <c r="AA88" t="str">
        <f t="shared" si="18"/>
        <v/>
      </c>
      <c r="AB88">
        <f t="shared" si="18"/>
        <v>-214.53</v>
      </c>
      <c r="AE88" t="str">
        <f t="shared" si="14"/>
        <v>Furniture</v>
      </c>
      <c r="AH88" t="str">
        <f t="shared" si="15"/>
        <v/>
      </c>
      <c r="AI88" t="str">
        <f t="shared" si="16"/>
        <v/>
      </c>
      <c r="AJ88" t="str">
        <f t="shared" si="16"/>
        <v/>
      </c>
      <c r="AK88" t="str">
        <f t="shared" si="16"/>
        <v/>
      </c>
      <c r="AL88" t="str">
        <f t="shared" si="16"/>
        <v/>
      </c>
    </row>
    <row r="89" spans="1:38" x14ac:dyDescent="0.2">
      <c r="A89" s="1">
        <v>5331</v>
      </c>
      <c r="B89" s="2" t="s">
        <v>40</v>
      </c>
      <c r="C89" s="3">
        <v>41669</v>
      </c>
      <c r="D89" s="2" t="s">
        <v>27</v>
      </c>
      <c r="E89" s="2">
        <v>31</v>
      </c>
      <c r="F89" s="2">
        <v>16074.25</v>
      </c>
      <c r="G89" s="2">
        <v>7.0000000000000007E-2</v>
      </c>
      <c r="H89" s="2" t="s">
        <v>20</v>
      </c>
      <c r="I89" s="2">
        <v>7421.83</v>
      </c>
      <c r="J89" s="2">
        <v>586.74</v>
      </c>
      <c r="K89" s="2">
        <v>38.49</v>
      </c>
      <c r="L89" s="2" t="s">
        <v>115</v>
      </c>
      <c r="M89" s="2" t="s">
        <v>66</v>
      </c>
      <c r="N89" s="2" t="s">
        <v>23</v>
      </c>
      <c r="O89" s="2" t="s">
        <v>31</v>
      </c>
      <c r="P89" s="2" t="s">
        <v>33</v>
      </c>
      <c r="Q89" s="2" t="s">
        <v>34</v>
      </c>
      <c r="R89" s="3">
        <v>41674</v>
      </c>
      <c r="S89" s="10">
        <f t="shared" si="13"/>
        <v>2014</v>
      </c>
      <c r="T89">
        <f t="shared" si="17"/>
        <v>7421.83</v>
      </c>
      <c r="U89" t="str">
        <f t="shared" si="17"/>
        <v/>
      </c>
      <c r="V89" t="str">
        <f t="shared" si="17"/>
        <v/>
      </c>
      <c r="W89" t="str">
        <f t="shared" si="17"/>
        <v/>
      </c>
      <c r="Z89" t="str">
        <f t="shared" si="18"/>
        <v/>
      </c>
      <c r="AA89">
        <f t="shared" si="18"/>
        <v>7421.83</v>
      </c>
      <c r="AB89" t="str">
        <f t="shared" si="18"/>
        <v/>
      </c>
      <c r="AE89" t="str">
        <f t="shared" si="14"/>
        <v/>
      </c>
      <c r="AH89" t="str">
        <f t="shared" si="15"/>
        <v/>
      </c>
      <c r="AI89" t="str">
        <f t="shared" si="16"/>
        <v/>
      </c>
      <c r="AJ89" t="str">
        <f t="shared" si="16"/>
        <v/>
      </c>
      <c r="AK89" t="str">
        <f t="shared" si="16"/>
        <v/>
      </c>
      <c r="AL89" t="str">
        <f t="shared" si="16"/>
        <v/>
      </c>
    </row>
    <row r="90" spans="1:38" x14ac:dyDescent="0.2">
      <c r="A90" s="1">
        <v>5332</v>
      </c>
      <c r="B90" s="2" t="s">
        <v>18</v>
      </c>
      <c r="C90" s="3">
        <v>41669</v>
      </c>
      <c r="D90" s="2" t="s">
        <v>19</v>
      </c>
      <c r="E90" s="2">
        <v>23</v>
      </c>
      <c r="F90" s="2">
        <v>369.05</v>
      </c>
      <c r="G90" s="2">
        <v>0.08</v>
      </c>
      <c r="H90" s="2" t="s">
        <v>49</v>
      </c>
      <c r="I90" s="2">
        <v>-138.87</v>
      </c>
      <c r="J90" s="2">
        <v>27.98</v>
      </c>
      <c r="K90" s="2">
        <v>22.99</v>
      </c>
      <c r="L90" s="2" t="s">
        <v>116</v>
      </c>
      <c r="M90" s="2" t="s">
        <v>66</v>
      </c>
      <c r="N90" s="2" t="s">
        <v>30</v>
      </c>
      <c r="O90" s="2" t="s">
        <v>31</v>
      </c>
      <c r="P90" s="2" t="s">
        <v>32</v>
      </c>
      <c r="Q90" s="2" t="s">
        <v>58</v>
      </c>
      <c r="R90" s="3">
        <v>41669</v>
      </c>
      <c r="S90" s="10">
        <f t="shared" si="13"/>
        <v>2014</v>
      </c>
      <c r="T90" t="str">
        <f t="shared" si="17"/>
        <v/>
      </c>
      <c r="U90">
        <f t="shared" si="17"/>
        <v>-138.87</v>
      </c>
      <c r="V90" t="str">
        <f t="shared" si="17"/>
        <v/>
      </c>
      <c r="W90" t="str">
        <f t="shared" si="17"/>
        <v/>
      </c>
      <c r="Z90" t="str">
        <f t="shared" si="18"/>
        <v/>
      </c>
      <c r="AA90">
        <f t="shared" si="18"/>
        <v>-138.87</v>
      </c>
      <c r="AB90" t="str">
        <f t="shared" si="18"/>
        <v/>
      </c>
      <c r="AE90" t="str">
        <f t="shared" si="14"/>
        <v>Technology</v>
      </c>
      <c r="AH90" t="str">
        <f t="shared" si="15"/>
        <v/>
      </c>
      <c r="AI90" t="str">
        <f t="shared" si="16"/>
        <v/>
      </c>
      <c r="AJ90" t="str">
        <f t="shared" si="16"/>
        <v/>
      </c>
      <c r="AK90" t="str">
        <f t="shared" si="16"/>
        <v/>
      </c>
      <c r="AL90" t="str">
        <f t="shared" si="16"/>
        <v/>
      </c>
    </row>
    <row r="91" spans="1:38" x14ac:dyDescent="0.2">
      <c r="A91" s="1">
        <v>5333</v>
      </c>
      <c r="B91" s="2" t="s">
        <v>18</v>
      </c>
      <c r="C91" s="3">
        <v>41670</v>
      </c>
      <c r="D91" s="2" t="s">
        <v>59</v>
      </c>
      <c r="E91" s="2">
        <v>36</v>
      </c>
      <c r="F91" s="2">
        <v>265.31</v>
      </c>
      <c r="G91" s="2">
        <v>0</v>
      </c>
      <c r="H91" s="2" t="s">
        <v>20</v>
      </c>
      <c r="I91" s="2">
        <v>96.26</v>
      </c>
      <c r="J91" s="2">
        <v>18.98</v>
      </c>
      <c r="K91" s="2">
        <v>15.6</v>
      </c>
      <c r="L91" s="2" t="s">
        <v>117</v>
      </c>
      <c r="M91" s="2" t="s">
        <v>29</v>
      </c>
      <c r="N91" s="2" t="s">
        <v>30</v>
      </c>
      <c r="O91" s="2" t="s">
        <v>24</v>
      </c>
      <c r="P91" s="2" t="s">
        <v>35</v>
      </c>
      <c r="Q91" s="2" t="s">
        <v>36</v>
      </c>
      <c r="R91" s="3">
        <v>41672</v>
      </c>
      <c r="S91" s="10">
        <f t="shared" si="13"/>
        <v>2014</v>
      </c>
      <c r="T91" t="str">
        <f t="shared" si="17"/>
        <v/>
      </c>
      <c r="U91">
        <f t="shared" si="17"/>
        <v>96.26</v>
      </c>
      <c r="V91" t="str">
        <f t="shared" si="17"/>
        <v/>
      </c>
      <c r="W91" t="str">
        <f t="shared" si="17"/>
        <v/>
      </c>
      <c r="Z91">
        <f t="shared" si="18"/>
        <v>96.26</v>
      </c>
      <c r="AA91" t="str">
        <f t="shared" si="18"/>
        <v/>
      </c>
      <c r="AB91" t="str">
        <f t="shared" si="18"/>
        <v/>
      </c>
      <c r="AE91" t="str">
        <f t="shared" si="14"/>
        <v/>
      </c>
      <c r="AH91" t="str">
        <f t="shared" si="15"/>
        <v/>
      </c>
      <c r="AI91" t="str">
        <f t="shared" si="16"/>
        <v/>
      </c>
      <c r="AJ91" t="str">
        <f t="shared" si="16"/>
        <v/>
      </c>
      <c r="AK91" t="str">
        <f t="shared" si="16"/>
        <v/>
      </c>
      <c r="AL91" t="str">
        <f t="shared" si="16"/>
        <v/>
      </c>
    </row>
    <row r="92" spans="1:38" x14ac:dyDescent="0.2">
      <c r="A92" s="1">
        <v>5334</v>
      </c>
      <c r="B92" s="2" t="s">
        <v>18</v>
      </c>
      <c r="C92" s="3">
        <v>41670</v>
      </c>
      <c r="D92" s="2" t="s">
        <v>27</v>
      </c>
      <c r="E92" s="2">
        <v>46</v>
      </c>
      <c r="F92" s="2">
        <v>2195.46</v>
      </c>
      <c r="G92" s="2">
        <v>0.1</v>
      </c>
      <c r="H92" s="2" t="s">
        <v>49</v>
      </c>
      <c r="I92" s="2">
        <v>39.17</v>
      </c>
      <c r="J92" s="2">
        <v>61.99</v>
      </c>
      <c r="K92" s="2">
        <v>33.99</v>
      </c>
      <c r="L92" s="2" t="s">
        <v>98</v>
      </c>
      <c r="M92" s="2" t="s">
        <v>29</v>
      </c>
      <c r="N92" s="2" t="s">
        <v>30</v>
      </c>
      <c r="O92" s="2" t="s">
        <v>31</v>
      </c>
      <c r="P92" s="2" t="s">
        <v>32</v>
      </c>
      <c r="Q92" s="2" t="s">
        <v>26</v>
      </c>
      <c r="R92" s="3">
        <v>41675</v>
      </c>
      <c r="S92" s="10">
        <f t="shared" si="13"/>
        <v>2014</v>
      </c>
      <c r="T92" t="str">
        <f t="shared" si="17"/>
        <v/>
      </c>
      <c r="U92">
        <f t="shared" si="17"/>
        <v>39.17</v>
      </c>
      <c r="V92" t="str">
        <f t="shared" si="17"/>
        <v/>
      </c>
      <c r="W92" t="str">
        <f t="shared" si="17"/>
        <v/>
      </c>
      <c r="Z92" t="str">
        <f t="shared" si="18"/>
        <v/>
      </c>
      <c r="AA92">
        <f t="shared" si="18"/>
        <v>39.17</v>
      </c>
      <c r="AB92" t="str">
        <f t="shared" si="18"/>
        <v/>
      </c>
      <c r="AE92" t="str">
        <f t="shared" si="14"/>
        <v/>
      </c>
      <c r="AH92" t="str">
        <f t="shared" si="15"/>
        <v/>
      </c>
      <c r="AI92" t="str">
        <f t="shared" si="16"/>
        <v/>
      </c>
      <c r="AJ92" t="str">
        <f t="shared" si="16"/>
        <v/>
      </c>
      <c r="AK92" t="str">
        <f t="shared" si="16"/>
        <v/>
      </c>
      <c r="AL92" t="str">
        <f t="shared" si="16"/>
        <v/>
      </c>
    </row>
    <row r="93" spans="1:38" x14ac:dyDescent="0.2">
      <c r="A93" s="1">
        <v>5335</v>
      </c>
      <c r="B93" s="2" t="s">
        <v>18</v>
      </c>
      <c r="C93" s="3">
        <v>41671</v>
      </c>
      <c r="D93" s="2" t="s">
        <v>27</v>
      </c>
      <c r="E93" s="2">
        <v>17</v>
      </c>
      <c r="F93" s="2">
        <v>62.85</v>
      </c>
      <c r="G93" s="2">
        <v>0.01</v>
      </c>
      <c r="H93" s="2" t="s">
        <v>20</v>
      </c>
      <c r="I93" s="2">
        <v>26.82</v>
      </c>
      <c r="J93" s="2">
        <v>15.08</v>
      </c>
      <c r="K93" s="2">
        <v>14.5</v>
      </c>
      <c r="L93" s="2" t="s">
        <v>118</v>
      </c>
      <c r="M93" s="2" t="s">
        <v>22</v>
      </c>
      <c r="N93" s="2" t="s">
        <v>30</v>
      </c>
      <c r="O93" s="2" t="s">
        <v>24</v>
      </c>
      <c r="P93" s="2" t="s">
        <v>74</v>
      </c>
      <c r="Q93" s="2" t="s">
        <v>26</v>
      </c>
      <c r="R93" s="3">
        <v>41676</v>
      </c>
      <c r="S93" s="10">
        <f t="shared" si="13"/>
        <v>2014</v>
      </c>
      <c r="T93" t="str">
        <f t="shared" si="17"/>
        <v/>
      </c>
      <c r="U93">
        <f t="shared" si="17"/>
        <v>26.82</v>
      </c>
      <c r="V93" t="str">
        <f t="shared" si="17"/>
        <v/>
      </c>
      <c r="W93" t="str">
        <f t="shared" si="17"/>
        <v/>
      </c>
      <c r="Z93">
        <f t="shared" si="18"/>
        <v>26.82</v>
      </c>
      <c r="AA93" t="str">
        <f t="shared" si="18"/>
        <v/>
      </c>
      <c r="AB93" t="str">
        <f t="shared" si="18"/>
        <v/>
      </c>
      <c r="AE93" t="str">
        <f t="shared" si="14"/>
        <v/>
      </c>
      <c r="AH93" t="str">
        <f t="shared" si="15"/>
        <v/>
      </c>
      <c r="AI93" t="str">
        <f t="shared" si="16"/>
        <v/>
      </c>
      <c r="AJ93" t="str">
        <f t="shared" si="16"/>
        <v/>
      </c>
      <c r="AK93" t="str">
        <f t="shared" si="16"/>
        <v/>
      </c>
      <c r="AL93" t="str">
        <f t="shared" si="16"/>
        <v/>
      </c>
    </row>
    <row r="94" spans="1:38" x14ac:dyDescent="0.2">
      <c r="A94" s="1">
        <v>5336</v>
      </c>
      <c r="B94" s="2" t="s">
        <v>18</v>
      </c>
      <c r="C94" s="3">
        <v>41671</v>
      </c>
      <c r="D94" s="2" t="s">
        <v>19</v>
      </c>
      <c r="E94" s="2">
        <v>41</v>
      </c>
      <c r="F94" s="2">
        <v>3286.41</v>
      </c>
      <c r="G94" s="2">
        <v>0.06</v>
      </c>
      <c r="H94" s="2" t="s">
        <v>44</v>
      </c>
      <c r="I94" s="2">
        <v>354.62</v>
      </c>
      <c r="J94" s="2">
        <v>92.97</v>
      </c>
      <c r="K94" s="2">
        <v>47.6</v>
      </c>
      <c r="L94" s="2" t="s">
        <v>119</v>
      </c>
      <c r="M94" s="2" t="s">
        <v>29</v>
      </c>
      <c r="N94" s="2" t="s">
        <v>23</v>
      </c>
      <c r="O94" s="2" t="s">
        <v>31</v>
      </c>
      <c r="P94" s="2" t="s">
        <v>33</v>
      </c>
      <c r="Q94" s="2" t="s">
        <v>56</v>
      </c>
      <c r="R94" s="3">
        <v>41673</v>
      </c>
      <c r="S94" s="10">
        <f t="shared" si="13"/>
        <v>2014</v>
      </c>
      <c r="T94">
        <f t="shared" si="17"/>
        <v>354.62</v>
      </c>
      <c r="U94" t="str">
        <f t="shared" si="17"/>
        <v/>
      </c>
      <c r="V94" t="str">
        <f t="shared" si="17"/>
        <v/>
      </c>
      <c r="W94" t="str">
        <f t="shared" si="17"/>
        <v/>
      </c>
      <c r="Z94" t="str">
        <f t="shared" si="18"/>
        <v/>
      </c>
      <c r="AA94">
        <f t="shared" si="18"/>
        <v>354.62</v>
      </c>
      <c r="AB94" t="str">
        <f t="shared" si="18"/>
        <v/>
      </c>
      <c r="AE94" t="str">
        <f t="shared" si="14"/>
        <v/>
      </c>
      <c r="AH94" t="str">
        <f t="shared" si="15"/>
        <v/>
      </c>
      <c r="AI94" t="str">
        <f t="shared" si="16"/>
        <v/>
      </c>
      <c r="AJ94" t="str">
        <f t="shared" si="16"/>
        <v/>
      </c>
      <c r="AK94" t="str">
        <f t="shared" si="16"/>
        <v/>
      </c>
      <c r="AL94" t="str">
        <f t="shared" si="16"/>
        <v/>
      </c>
    </row>
    <row r="95" spans="1:38" x14ac:dyDescent="0.2">
      <c r="A95" s="1">
        <v>5337</v>
      </c>
      <c r="B95" s="2" t="s">
        <v>18</v>
      </c>
      <c r="C95" s="3">
        <v>41671</v>
      </c>
      <c r="D95" s="2" t="s">
        <v>19</v>
      </c>
      <c r="E95" s="2">
        <v>37</v>
      </c>
      <c r="F95" s="2">
        <v>1704.84</v>
      </c>
      <c r="G95" s="2">
        <v>0.06</v>
      </c>
      <c r="H95" s="2" t="s">
        <v>20</v>
      </c>
      <c r="I95" s="2">
        <v>528.83000000000004</v>
      </c>
      <c r="J95" s="2">
        <v>57.19</v>
      </c>
      <c r="K95" s="2">
        <v>15.99</v>
      </c>
      <c r="L95" s="2" t="s">
        <v>120</v>
      </c>
      <c r="M95" s="2" t="s">
        <v>22</v>
      </c>
      <c r="N95" s="2" t="s">
        <v>30</v>
      </c>
      <c r="O95" s="2" t="s">
        <v>31</v>
      </c>
      <c r="P95" s="2" t="s">
        <v>32</v>
      </c>
      <c r="Q95" s="2" t="s">
        <v>58</v>
      </c>
      <c r="R95" s="3">
        <v>41674</v>
      </c>
      <c r="S95" s="10">
        <f t="shared" si="13"/>
        <v>2014</v>
      </c>
      <c r="T95" t="str">
        <f t="shared" si="17"/>
        <v/>
      </c>
      <c r="U95">
        <f t="shared" si="17"/>
        <v>528.83000000000004</v>
      </c>
      <c r="V95" t="str">
        <f t="shared" si="17"/>
        <v/>
      </c>
      <c r="W95" t="str">
        <f t="shared" si="17"/>
        <v/>
      </c>
      <c r="Z95" t="str">
        <f t="shared" si="18"/>
        <v/>
      </c>
      <c r="AA95">
        <f t="shared" si="18"/>
        <v>528.83000000000004</v>
      </c>
      <c r="AB95" t="str">
        <f t="shared" si="18"/>
        <v/>
      </c>
      <c r="AE95" t="str">
        <f t="shared" si="14"/>
        <v/>
      </c>
      <c r="AH95" t="str">
        <f t="shared" si="15"/>
        <v/>
      </c>
      <c r="AI95" t="str">
        <f t="shared" si="16"/>
        <v/>
      </c>
      <c r="AJ95" t="str">
        <f t="shared" si="16"/>
        <v/>
      </c>
      <c r="AK95" t="str">
        <f t="shared" si="16"/>
        <v/>
      </c>
      <c r="AL95" t="str">
        <f t="shared" si="16"/>
        <v/>
      </c>
    </row>
    <row r="96" spans="1:38" x14ac:dyDescent="0.2">
      <c r="A96" s="1">
        <v>5338</v>
      </c>
      <c r="B96" s="2" t="s">
        <v>18</v>
      </c>
      <c r="C96" s="3">
        <v>41672</v>
      </c>
      <c r="D96" s="2" t="s">
        <v>59</v>
      </c>
      <c r="E96" s="2">
        <v>38</v>
      </c>
      <c r="F96" s="2">
        <v>3160.15</v>
      </c>
      <c r="G96" s="2">
        <v>0.04</v>
      </c>
      <c r="H96" s="2" t="s">
        <v>20</v>
      </c>
      <c r="I96" s="2">
        <v>1171.8</v>
      </c>
      <c r="J96" s="2">
        <v>95.1</v>
      </c>
      <c r="K96" s="2">
        <v>20.13</v>
      </c>
      <c r="L96" s="2" t="s">
        <v>118</v>
      </c>
      <c r="M96" s="2" t="s">
        <v>22</v>
      </c>
      <c r="N96" s="2" t="s">
        <v>30</v>
      </c>
      <c r="O96" s="2" t="s">
        <v>31</v>
      </c>
      <c r="P96" s="2" t="s">
        <v>32</v>
      </c>
      <c r="Q96" s="2" t="s">
        <v>26</v>
      </c>
      <c r="R96" s="3">
        <v>41674</v>
      </c>
      <c r="S96" s="10">
        <f t="shared" si="13"/>
        <v>2014</v>
      </c>
      <c r="T96" t="str">
        <f t="shared" si="17"/>
        <v/>
      </c>
      <c r="U96">
        <f t="shared" si="17"/>
        <v>1171.8</v>
      </c>
      <c r="V96" t="str">
        <f t="shared" si="17"/>
        <v/>
      </c>
      <c r="W96" t="str">
        <f t="shared" si="17"/>
        <v/>
      </c>
      <c r="Z96" t="str">
        <f t="shared" si="18"/>
        <v/>
      </c>
      <c r="AA96">
        <f t="shared" si="18"/>
        <v>1171.8</v>
      </c>
      <c r="AB96" t="str">
        <f t="shared" si="18"/>
        <v/>
      </c>
      <c r="AE96" t="str">
        <f t="shared" si="14"/>
        <v/>
      </c>
      <c r="AH96" t="str">
        <f t="shared" si="15"/>
        <v/>
      </c>
      <c r="AI96" t="str">
        <f t="shared" si="16"/>
        <v/>
      </c>
      <c r="AJ96" t="str">
        <f t="shared" si="16"/>
        <v/>
      </c>
      <c r="AK96" t="str">
        <f t="shared" si="16"/>
        <v/>
      </c>
      <c r="AL96" t="str">
        <f t="shared" si="16"/>
        <v/>
      </c>
    </row>
    <row r="97" spans="1:38" x14ac:dyDescent="0.2">
      <c r="A97" s="1">
        <v>5339</v>
      </c>
      <c r="B97" s="2" t="s">
        <v>18</v>
      </c>
      <c r="C97" s="3">
        <v>41672</v>
      </c>
      <c r="D97" s="2" t="s">
        <v>59</v>
      </c>
      <c r="E97" s="2">
        <v>42</v>
      </c>
      <c r="F97" s="2">
        <v>3617.28</v>
      </c>
      <c r="G97" s="2">
        <v>7.0000000000000007E-2</v>
      </c>
      <c r="H97" s="2" t="s">
        <v>20</v>
      </c>
      <c r="I97" s="2">
        <v>-1390.82</v>
      </c>
      <c r="J97" s="2">
        <v>102.98</v>
      </c>
      <c r="K97" s="2">
        <v>70.2</v>
      </c>
      <c r="L97" s="2" t="s">
        <v>118</v>
      </c>
      <c r="M97" s="2" t="s">
        <v>22</v>
      </c>
      <c r="N97" s="2" t="s">
        <v>30</v>
      </c>
      <c r="O97" s="2" t="s">
        <v>45</v>
      </c>
      <c r="P97" s="2" t="s">
        <v>55</v>
      </c>
      <c r="Q97" s="2" t="s">
        <v>62</v>
      </c>
      <c r="R97" s="3">
        <v>41675</v>
      </c>
      <c r="S97" s="10">
        <f t="shared" si="13"/>
        <v>2014</v>
      </c>
      <c r="T97" t="str">
        <f t="shared" si="17"/>
        <v/>
      </c>
      <c r="U97">
        <f t="shared" si="17"/>
        <v>-1390.82</v>
      </c>
      <c r="V97" t="str">
        <f t="shared" si="17"/>
        <v/>
      </c>
      <c r="W97" t="str">
        <f t="shared" si="17"/>
        <v/>
      </c>
      <c r="Z97" t="str">
        <f t="shared" si="18"/>
        <v/>
      </c>
      <c r="AA97" t="str">
        <f t="shared" si="18"/>
        <v/>
      </c>
      <c r="AB97">
        <f t="shared" si="18"/>
        <v>-1390.82</v>
      </c>
      <c r="AE97" t="str">
        <f t="shared" si="14"/>
        <v>Furniture</v>
      </c>
      <c r="AH97" t="str">
        <f t="shared" si="15"/>
        <v/>
      </c>
      <c r="AI97" t="str">
        <f t="shared" si="16"/>
        <v/>
      </c>
      <c r="AJ97" t="str">
        <f t="shared" si="16"/>
        <v/>
      </c>
      <c r="AK97" t="str">
        <f t="shared" si="16"/>
        <v/>
      </c>
      <c r="AL97" t="str">
        <f t="shared" si="16"/>
        <v/>
      </c>
    </row>
    <row r="98" spans="1:38" x14ac:dyDescent="0.2">
      <c r="A98" s="1">
        <v>5340</v>
      </c>
      <c r="B98" s="2" t="s">
        <v>18</v>
      </c>
      <c r="C98" s="3">
        <v>41674</v>
      </c>
      <c r="D98" s="2" t="s">
        <v>50</v>
      </c>
      <c r="E98" s="2">
        <v>32</v>
      </c>
      <c r="F98" s="2">
        <v>81.739999999999995</v>
      </c>
      <c r="G98" s="2">
        <v>0.05</v>
      </c>
      <c r="H98" s="2" t="s">
        <v>20</v>
      </c>
      <c r="I98" s="2">
        <v>-161.15</v>
      </c>
      <c r="J98" s="2">
        <v>14.16</v>
      </c>
      <c r="K98" s="2">
        <v>20.05</v>
      </c>
      <c r="L98" s="2" t="s">
        <v>121</v>
      </c>
      <c r="M98" s="2" t="s">
        <v>29</v>
      </c>
      <c r="N98" s="2" t="s">
        <v>43</v>
      </c>
      <c r="O98" s="2" t="s">
        <v>24</v>
      </c>
      <c r="P98" s="2" t="s">
        <v>25</v>
      </c>
      <c r="Q98" s="2" t="s">
        <v>26</v>
      </c>
      <c r="R98" s="3">
        <v>41675</v>
      </c>
      <c r="S98" s="10">
        <f t="shared" si="13"/>
        <v>2014</v>
      </c>
      <c r="T98" t="str">
        <f t="shared" si="17"/>
        <v/>
      </c>
      <c r="U98" t="str">
        <f t="shared" si="17"/>
        <v/>
      </c>
      <c r="V98">
        <f t="shared" si="17"/>
        <v>-161.15</v>
      </c>
      <c r="W98" t="str">
        <f t="shared" si="17"/>
        <v/>
      </c>
      <c r="Z98">
        <f t="shared" si="18"/>
        <v>-161.15</v>
      </c>
      <c r="AA98" t="str">
        <f t="shared" si="18"/>
        <v/>
      </c>
      <c r="AB98" t="str">
        <f t="shared" si="18"/>
        <v/>
      </c>
      <c r="AE98" t="str">
        <f t="shared" si="14"/>
        <v>Office Supplies</v>
      </c>
      <c r="AH98" t="str">
        <f t="shared" si="15"/>
        <v/>
      </c>
      <c r="AI98" t="str">
        <f t="shared" si="16"/>
        <v/>
      </c>
      <c r="AJ98" t="str">
        <f t="shared" si="16"/>
        <v/>
      </c>
      <c r="AK98" t="str">
        <f t="shared" si="16"/>
        <v/>
      </c>
      <c r="AL98" t="str">
        <f t="shared" si="16"/>
        <v/>
      </c>
    </row>
    <row r="99" spans="1:38" x14ac:dyDescent="0.2">
      <c r="A99" s="1">
        <v>5341</v>
      </c>
      <c r="B99" s="2" t="s">
        <v>18</v>
      </c>
      <c r="C99" s="3">
        <v>41674</v>
      </c>
      <c r="D99" s="2" t="s">
        <v>50</v>
      </c>
      <c r="E99" s="2">
        <v>35</v>
      </c>
      <c r="F99" s="2">
        <v>236.2</v>
      </c>
      <c r="G99" s="2">
        <v>0.03</v>
      </c>
      <c r="H99" s="2" t="s">
        <v>20</v>
      </c>
      <c r="I99" s="2">
        <v>-93.68</v>
      </c>
      <c r="J99" s="2">
        <v>18.48</v>
      </c>
      <c r="K99" s="2">
        <v>20.6</v>
      </c>
      <c r="L99" s="2" t="s">
        <v>121</v>
      </c>
      <c r="M99" s="2" t="s">
        <v>29</v>
      </c>
      <c r="N99" s="2" t="s">
        <v>43</v>
      </c>
      <c r="O99" s="2" t="s">
        <v>24</v>
      </c>
      <c r="P99" s="2" t="s">
        <v>35</v>
      </c>
      <c r="Q99" s="2" t="s">
        <v>26</v>
      </c>
      <c r="R99" s="3">
        <v>41675</v>
      </c>
      <c r="S99" s="10">
        <f t="shared" si="13"/>
        <v>2014</v>
      </c>
      <c r="T99" t="str">
        <f t="shared" si="17"/>
        <v/>
      </c>
      <c r="U99" t="str">
        <f t="shared" si="17"/>
        <v/>
      </c>
      <c r="V99">
        <f t="shared" si="17"/>
        <v>-93.68</v>
      </c>
      <c r="W99" t="str">
        <f t="shared" si="17"/>
        <v/>
      </c>
      <c r="Z99">
        <f t="shared" si="18"/>
        <v>-93.68</v>
      </c>
      <c r="AA99" t="str">
        <f t="shared" si="18"/>
        <v/>
      </c>
      <c r="AB99" t="str">
        <f t="shared" si="18"/>
        <v/>
      </c>
      <c r="AE99" t="str">
        <f t="shared" si="14"/>
        <v>Office Supplies</v>
      </c>
      <c r="AH99" t="str">
        <f t="shared" si="15"/>
        <v/>
      </c>
      <c r="AI99" t="str">
        <f t="shared" si="16"/>
        <v/>
      </c>
      <c r="AJ99" t="str">
        <f t="shared" si="16"/>
        <v/>
      </c>
      <c r="AK99" t="str">
        <f t="shared" si="16"/>
        <v/>
      </c>
      <c r="AL99" t="str">
        <f t="shared" si="16"/>
        <v/>
      </c>
    </row>
    <row r="100" spans="1:38" x14ac:dyDescent="0.2">
      <c r="A100" s="1">
        <v>5342</v>
      </c>
      <c r="B100" s="2" t="s">
        <v>18</v>
      </c>
      <c r="C100" s="3">
        <v>41674</v>
      </c>
      <c r="D100" s="2" t="s">
        <v>50</v>
      </c>
      <c r="E100" s="2">
        <v>43</v>
      </c>
      <c r="F100" s="2">
        <v>6096.45</v>
      </c>
      <c r="G100" s="2">
        <v>0.08</v>
      </c>
      <c r="H100" s="2" t="s">
        <v>44</v>
      </c>
      <c r="I100" s="2">
        <v>-2105.16</v>
      </c>
      <c r="J100" s="2">
        <v>158.05000000000001</v>
      </c>
      <c r="K100" s="2">
        <v>94.2</v>
      </c>
      <c r="L100" s="2" t="s">
        <v>121</v>
      </c>
      <c r="M100" s="2" t="s">
        <v>29</v>
      </c>
      <c r="N100" s="2" t="s">
        <v>43</v>
      </c>
      <c r="O100" s="2" t="s">
        <v>45</v>
      </c>
      <c r="P100" s="2" t="s">
        <v>46</v>
      </c>
      <c r="Q100" s="2" t="s">
        <v>47</v>
      </c>
      <c r="R100" s="3">
        <v>41675</v>
      </c>
      <c r="S100" s="10">
        <f t="shared" si="13"/>
        <v>2014</v>
      </c>
      <c r="T100" t="str">
        <f t="shared" si="17"/>
        <v/>
      </c>
      <c r="U100" t="str">
        <f t="shared" si="17"/>
        <v/>
      </c>
      <c r="V100">
        <f t="shared" si="17"/>
        <v>-2105.16</v>
      </c>
      <c r="W100" t="str">
        <f t="shared" si="17"/>
        <v/>
      </c>
      <c r="Z100" t="str">
        <f t="shared" si="18"/>
        <v/>
      </c>
      <c r="AA100" t="str">
        <f t="shared" si="18"/>
        <v/>
      </c>
      <c r="AB100">
        <f t="shared" si="18"/>
        <v>-2105.16</v>
      </c>
      <c r="AE100" t="str">
        <f t="shared" si="14"/>
        <v>Furniture</v>
      </c>
      <c r="AH100" t="str">
        <f t="shared" si="15"/>
        <v/>
      </c>
      <c r="AI100" t="str">
        <f t="shared" si="16"/>
        <v/>
      </c>
      <c r="AJ100" t="str">
        <f t="shared" si="16"/>
        <v/>
      </c>
      <c r="AK100" t="str">
        <f t="shared" si="16"/>
        <v/>
      </c>
      <c r="AL100" t="str">
        <f t="shared" si="16"/>
        <v/>
      </c>
    </row>
    <row r="101" spans="1:38" x14ac:dyDescent="0.2">
      <c r="A101" s="1">
        <v>5343</v>
      </c>
      <c r="B101" s="2" t="s">
        <v>18</v>
      </c>
      <c r="C101" s="3">
        <v>41674</v>
      </c>
      <c r="D101" s="2" t="s">
        <v>27</v>
      </c>
      <c r="E101" s="2">
        <v>2</v>
      </c>
      <c r="F101" s="2">
        <v>14.41</v>
      </c>
      <c r="G101" s="2">
        <v>0.03</v>
      </c>
      <c r="H101" s="2" t="s">
        <v>20</v>
      </c>
      <c r="I101" s="2">
        <v>1.2</v>
      </c>
      <c r="J101" s="2">
        <v>14.94</v>
      </c>
      <c r="K101" s="2">
        <v>14.96</v>
      </c>
      <c r="L101" s="2" t="s">
        <v>122</v>
      </c>
      <c r="M101" s="2" t="s">
        <v>29</v>
      </c>
      <c r="N101" s="2" t="s">
        <v>43</v>
      </c>
      <c r="O101" s="2" t="s">
        <v>24</v>
      </c>
      <c r="P101" s="2" t="s">
        <v>64</v>
      </c>
      <c r="Q101" s="2" t="s">
        <v>36</v>
      </c>
      <c r="R101" s="3">
        <v>41678</v>
      </c>
      <c r="S101" s="10">
        <f t="shared" si="13"/>
        <v>2014</v>
      </c>
      <c r="T101" t="str">
        <f t="shared" si="17"/>
        <v/>
      </c>
      <c r="U101" t="str">
        <f t="shared" si="17"/>
        <v/>
      </c>
      <c r="V101">
        <f t="shared" si="17"/>
        <v>1.2</v>
      </c>
      <c r="W101" t="str">
        <f t="shared" si="17"/>
        <v/>
      </c>
      <c r="Z101">
        <f t="shared" si="18"/>
        <v>1.2</v>
      </c>
      <c r="AA101" t="str">
        <f t="shared" si="18"/>
        <v/>
      </c>
      <c r="AB101" t="str">
        <f t="shared" si="18"/>
        <v/>
      </c>
      <c r="AE101" t="str">
        <f t="shared" si="14"/>
        <v/>
      </c>
      <c r="AH101" t="str">
        <f t="shared" si="15"/>
        <v/>
      </c>
      <c r="AI101" t="str">
        <f t="shared" si="16"/>
        <v/>
      </c>
      <c r="AJ101" t="str">
        <f t="shared" si="16"/>
        <v/>
      </c>
      <c r="AK101" t="str">
        <f t="shared" si="16"/>
        <v/>
      </c>
      <c r="AL101" t="str">
        <f t="shared" si="16"/>
        <v/>
      </c>
    </row>
    <row r="102" spans="1:38" x14ac:dyDescent="0.2">
      <c r="A102" s="1">
        <v>5344</v>
      </c>
      <c r="B102" s="2" t="s">
        <v>18</v>
      </c>
      <c r="C102" s="3">
        <v>41674</v>
      </c>
      <c r="D102" s="2" t="s">
        <v>50</v>
      </c>
      <c r="E102" s="2">
        <v>46</v>
      </c>
      <c r="F102" s="2">
        <v>244.55</v>
      </c>
      <c r="G102" s="2">
        <v>0</v>
      </c>
      <c r="H102" s="2" t="s">
        <v>20</v>
      </c>
      <c r="I102" s="2">
        <v>128.41999999999999</v>
      </c>
      <c r="J102" s="2">
        <v>16.91</v>
      </c>
      <c r="K102" s="2">
        <v>14.5</v>
      </c>
      <c r="L102" s="2" t="s">
        <v>123</v>
      </c>
      <c r="M102" s="2" t="s">
        <v>29</v>
      </c>
      <c r="N102" s="2" t="s">
        <v>30</v>
      </c>
      <c r="O102" s="2" t="s">
        <v>24</v>
      </c>
      <c r="P102" s="2" t="s">
        <v>74</v>
      </c>
      <c r="Q102" s="2" t="s">
        <v>26</v>
      </c>
      <c r="R102" s="3">
        <v>41676</v>
      </c>
      <c r="S102" s="10">
        <f t="shared" si="13"/>
        <v>2014</v>
      </c>
      <c r="T102" t="str">
        <f t="shared" ref="T102:W121" si="19">IF($N102=T$1,$I102,"")</f>
        <v/>
      </c>
      <c r="U102">
        <f t="shared" si="19"/>
        <v>128.41999999999999</v>
      </c>
      <c r="V102" t="str">
        <f t="shared" si="19"/>
        <v/>
      </c>
      <c r="W102" t="str">
        <f t="shared" si="19"/>
        <v/>
      </c>
      <c r="Z102">
        <f t="shared" ref="Z102:AB121" si="20">IF($O102=Z$1,$I102,"")</f>
        <v>128.41999999999999</v>
      </c>
      <c r="AA102" t="str">
        <f t="shared" si="20"/>
        <v/>
      </c>
      <c r="AB102" t="str">
        <f t="shared" si="20"/>
        <v/>
      </c>
      <c r="AE102" t="str">
        <f t="shared" si="14"/>
        <v/>
      </c>
      <c r="AH102" t="str">
        <f t="shared" si="15"/>
        <v/>
      </c>
      <c r="AI102" t="str">
        <f t="shared" si="16"/>
        <v/>
      </c>
      <c r="AJ102" t="str">
        <f t="shared" si="16"/>
        <v/>
      </c>
      <c r="AK102" t="str">
        <f t="shared" si="16"/>
        <v/>
      </c>
      <c r="AL102" t="str">
        <f t="shared" si="16"/>
        <v/>
      </c>
    </row>
    <row r="103" spans="1:38" x14ac:dyDescent="0.2">
      <c r="A103" s="1">
        <v>5345</v>
      </c>
      <c r="B103" s="2" t="s">
        <v>18</v>
      </c>
      <c r="C103" s="3">
        <v>41674</v>
      </c>
      <c r="D103" s="2" t="s">
        <v>50</v>
      </c>
      <c r="E103" s="2">
        <v>22</v>
      </c>
      <c r="F103" s="2">
        <v>186.62</v>
      </c>
      <c r="G103" s="2">
        <v>0.01</v>
      </c>
      <c r="H103" s="2" t="s">
        <v>20</v>
      </c>
      <c r="I103" s="2">
        <v>-134.5</v>
      </c>
      <c r="J103" s="2">
        <v>19.28</v>
      </c>
      <c r="K103" s="2">
        <v>25.15</v>
      </c>
      <c r="L103" s="2" t="s">
        <v>123</v>
      </c>
      <c r="M103" s="2" t="s">
        <v>29</v>
      </c>
      <c r="N103" s="2" t="s">
        <v>30</v>
      </c>
      <c r="O103" s="2" t="s">
        <v>24</v>
      </c>
      <c r="P103" s="2" t="s">
        <v>35</v>
      </c>
      <c r="Q103" s="2" t="s">
        <v>26</v>
      </c>
      <c r="R103" s="3">
        <v>41675</v>
      </c>
      <c r="S103" s="10">
        <f t="shared" si="13"/>
        <v>2014</v>
      </c>
      <c r="T103" t="str">
        <f t="shared" si="19"/>
        <v/>
      </c>
      <c r="U103">
        <f t="shared" si="19"/>
        <v>-134.5</v>
      </c>
      <c r="V103" t="str">
        <f t="shared" si="19"/>
        <v/>
      </c>
      <c r="W103" t="str">
        <f t="shared" si="19"/>
        <v/>
      </c>
      <c r="Z103">
        <f t="shared" si="20"/>
        <v>-134.5</v>
      </c>
      <c r="AA103" t="str">
        <f t="shared" si="20"/>
        <v/>
      </c>
      <c r="AB103" t="str">
        <f t="shared" si="20"/>
        <v/>
      </c>
      <c r="AE103" t="str">
        <f t="shared" si="14"/>
        <v>Office Supplies</v>
      </c>
      <c r="AH103" t="str">
        <f t="shared" si="15"/>
        <v/>
      </c>
      <c r="AI103" t="str">
        <f t="shared" si="16"/>
        <v/>
      </c>
      <c r="AJ103" t="str">
        <f t="shared" si="16"/>
        <v/>
      </c>
      <c r="AK103" t="str">
        <f t="shared" si="16"/>
        <v/>
      </c>
      <c r="AL103" t="str">
        <f t="shared" si="16"/>
        <v/>
      </c>
    </row>
    <row r="104" spans="1:38" x14ac:dyDescent="0.2">
      <c r="A104" s="1">
        <v>5346</v>
      </c>
      <c r="B104" s="2" t="s">
        <v>18</v>
      </c>
      <c r="C104" s="3">
        <v>41674</v>
      </c>
      <c r="D104" s="2" t="s">
        <v>50</v>
      </c>
      <c r="E104" s="2">
        <v>10</v>
      </c>
      <c r="F104" s="2">
        <v>79.260000000000005</v>
      </c>
      <c r="G104" s="2">
        <v>0.1</v>
      </c>
      <c r="H104" s="2" t="s">
        <v>20</v>
      </c>
      <c r="I104" s="2">
        <v>-30.12</v>
      </c>
      <c r="J104" s="2">
        <v>18.68</v>
      </c>
      <c r="K104" s="2">
        <v>20.93</v>
      </c>
      <c r="L104" s="2" t="s">
        <v>123</v>
      </c>
      <c r="M104" s="2" t="s">
        <v>29</v>
      </c>
      <c r="N104" s="2" t="s">
        <v>30</v>
      </c>
      <c r="O104" s="2" t="s">
        <v>24</v>
      </c>
      <c r="P104" s="2" t="s">
        <v>35</v>
      </c>
      <c r="Q104" s="2" t="s">
        <v>26</v>
      </c>
      <c r="R104" s="3">
        <v>41677</v>
      </c>
      <c r="S104" s="10">
        <f t="shared" si="13"/>
        <v>2014</v>
      </c>
      <c r="T104" t="str">
        <f t="shared" si="19"/>
        <v/>
      </c>
      <c r="U104">
        <f t="shared" si="19"/>
        <v>-30.12</v>
      </c>
      <c r="V104" t="str">
        <f t="shared" si="19"/>
        <v/>
      </c>
      <c r="W104" t="str">
        <f t="shared" si="19"/>
        <v/>
      </c>
      <c r="Z104">
        <f t="shared" si="20"/>
        <v>-30.12</v>
      </c>
      <c r="AA104" t="str">
        <f t="shared" si="20"/>
        <v/>
      </c>
      <c r="AB104" t="str">
        <f t="shared" si="20"/>
        <v/>
      </c>
      <c r="AE104" t="str">
        <f t="shared" si="14"/>
        <v>Office Supplies</v>
      </c>
      <c r="AH104" t="str">
        <f t="shared" si="15"/>
        <v/>
      </c>
      <c r="AI104" t="str">
        <f t="shared" si="16"/>
        <v/>
      </c>
      <c r="AJ104" t="str">
        <f t="shared" si="16"/>
        <v/>
      </c>
      <c r="AK104" t="str">
        <f t="shared" si="16"/>
        <v/>
      </c>
      <c r="AL104" t="str">
        <f t="shared" si="16"/>
        <v/>
      </c>
    </row>
    <row r="105" spans="1:38" x14ac:dyDescent="0.2">
      <c r="A105" s="1">
        <v>5347</v>
      </c>
      <c r="B105" s="2" t="s">
        <v>18</v>
      </c>
      <c r="C105" s="3">
        <v>41674</v>
      </c>
      <c r="D105" s="2" t="s">
        <v>50</v>
      </c>
      <c r="E105" s="2">
        <v>9</v>
      </c>
      <c r="F105" s="2">
        <v>126.06</v>
      </c>
      <c r="G105" s="2">
        <v>0.05</v>
      </c>
      <c r="H105" s="2" t="s">
        <v>20</v>
      </c>
      <c r="I105" s="2">
        <v>38.08</v>
      </c>
      <c r="J105" s="2">
        <v>24.97</v>
      </c>
      <c r="K105" s="2">
        <v>15.49</v>
      </c>
      <c r="L105" s="2" t="s">
        <v>124</v>
      </c>
      <c r="M105" s="2" t="s">
        <v>29</v>
      </c>
      <c r="N105" s="2" t="s">
        <v>23</v>
      </c>
      <c r="O105" s="2" t="s">
        <v>24</v>
      </c>
      <c r="P105" s="2" t="s">
        <v>25</v>
      </c>
      <c r="Q105" s="2" t="s">
        <v>26</v>
      </c>
      <c r="R105" s="3">
        <v>41676</v>
      </c>
      <c r="S105" s="10">
        <f t="shared" si="13"/>
        <v>2014</v>
      </c>
      <c r="T105">
        <f t="shared" si="19"/>
        <v>38.08</v>
      </c>
      <c r="U105" t="str">
        <f t="shared" si="19"/>
        <v/>
      </c>
      <c r="V105" t="str">
        <f t="shared" si="19"/>
        <v/>
      </c>
      <c r="W105" t="str">
        <f t="shared" si="19"/>
        <v/>
      </c>
      <c r="Z105">
        <f t="shared" si="20"/>
        <v>38.08</v>
      </c>
      <c r="AA105" t="str">
        <f t="shared" si="20"/>
        <v/>
      </c>
      <c r="AB105" t="str">
        <f t="shared" si="20"/>
        <v/>
      </c>
      <c r="AE105" t="str">
        <f t="shared" si="14"/>
        <v/>
      </c>
      <c r="AH105" t="str">
        <f t="shared" si="15"/>
        <v/>
      </c>
      <c r="AI105" t="str">
        <f t="shared" si="16"/>
        <v/>
      </c>
      <c r="AJ105" t="str">
        <f t="shared" si="16"/>
        <v/>
      </c>
      <c r="AK105" t="str">
        <f t="shared" si="16"/>
        <v/>
      </c>
      <c r="AL105" t="str">
        <f t="shared" si="16"/>
        <v/>
      </c>
    </row>
    <row r="106" spans="1:38" x14ac:dyDescent="0.2">
      <c r="A106" s="1">
        <v>5348</v>
      </c>
      <c r="B106" s="2" t="s">
        <v>18</v>
      </c>
      <c r="C106" s="3">
        <v>41674</v>
      </c>
      <c r="D106" s="2" t="s">
        <v>50</v>
      </c>
      <c r="E106" s="2">
        <v>36</v>
      </c>
      <c r="F106" s="2">
        <v>221.14</v>
      </c>
      <c r="G106" s="2">
        <v>0.06</v>
      </c>
      <c r="H106" s="2" t="s">
        <v>20</v>
      </c>
      <c r="I106" s="2">
        <v>-26.75</v>
      </c>
      <c r="J106" s="2">
        <v>17.809999999999999</v>
      </c>
      <c r="K106" s="2">
        <v>17.37</v>
      </c>
      <c r="L106" s="2" t="s">
        <v>124</v>
      </c>
      <c r="M106" s="2" t="s">
        <v>29</v>
      </c>
      <c r="N106" s="2" t="s">
        <v>23</v>
      </c>
      <c r="O106" s="2" t="s">
        <v>24</v>
      </c>
      <c r="P106" s="2" t="s">
        <v>95</v>
      </c>
      <c r="Q106" s="2" t="s">
        <v>36</v>
      </c>
      <c r="R106" s="3">
        <v>41676</v>
      </c>
      <c r="S106" s="10">
        <f t="shared" si="13"/>
        <v>2014</v>
      </c>
      <c r="T106">
        <f t="shared" si="19"/>
        <v>-26.75</v>
      </c>
      <c r="U106" t="str">
        <f t="shared" si="19"/>
        <v/>
      </c>
      <c r="V106" t="str">
        <f t="shared" si="19"/>
        <v/>
      </c>
      <c r="W106" t="str">
        <f t="shared" si="19"/>
        <v/>
      </c>
      <c r="Z106">
        <f t="shared" si="20"/>
        <v>-26.75</v>
      </c>
      <c r="AA106" t="str">
        <f t="shared" si="20"/>
        <v/>
      </c>
      <c r="AB106" t="str">
        <f t="shared" si="20"/>
        <v/>
      </c>
      <c r="AE106" t="str">
        <f t="shared" si="14"/>
        <v>Office Supplies</v>
      </c>
      <c r="AH106" t="str">
        <f t="shared" si="15"/>
        <v/>
      </c>
      <c r="AI106" t="str">
        <f t="shared" si="16"/>
        <v/>
      </c>
      <c r="AJ106" t="str">
        <f t="shared" si="16"/>
        <v/>
      </c>
      <c r="AK106" t="str">
        <f t="shared" si="16"/>
        <v/>
      </c>
      <c r="AL106" t="str">
        <f t="shared" si="16"/>
        <v/>
      </c>
    </row>
    <row r="107" spans="1:38" x14ac:dyDescent="0.2">
      <c r="A107" s="1">
        <v>5349</v>
      </c>
      <c r="B107" s="2" t="s">
        <v>18</v>
      </c>
      <c r="C107" s="3">
        <v>41674</v>
      </c>
      <c r="D107" s="2" t="s">
        <v>27</v>
      </c>
      <c r="E107" s="2">
        <v>50</v>
      </c>
      <c r="F107" s="2">
        <v>1448.97</v>
      </c>
      <c r="G107" s="2">
        <v>7.0000000000000007E-2</v>
      </c>
      <c r="H107" s="2" t="s">
        <v>49</v>
      </c>
      <c r="I107" s="2">
        <v>480.66</v>
      </c>
      <c r="J107" s="2">
        <v>41.89</v>
      </c>
      <c r="K107" s="2">
        <v>15.99</v>
      </c>
      <c r="L107" s="2" t="s">
        <v>118</v>
      </c>
      <c r="M107" s="2" t="s">
        <v>22</v>
      </c>
      <c r="N107" s="2" t="s">
        <v>30</v>
      </c>
      <c r="O107" s="2" t="s">
        <v>31</v>
      </c>
      <c r="P107" s="2" t="s">
        <v>32</v>
      </c>
      <c r="Q107" s="2" t="s">
        <v>58</v>
      </c>
      <c r="R107" s="3">
        <v>41679</v>
      </c>
      <c r="S107" s="10">
        <f t="shared" si="13"/>
        <v>2014</v>
      </c>
      <c r="T107" t="str">
        <f t="shared" si="19"/>
        <v/>
      </c>
      <c r="U107">
        <f t="shared" si="19"/>
        <v>480.66</v>
      </c>
      <c r="V107" t="str">
        <f t="shared" si="19"/>
        <v/>
      </c>
      <c r="W107" t="str">
        <f t="shared" si="19"/>
        <v/>
      </c>
      <c r="Z107" t="str">
        <f t="shared" si="20"/>
        <v/>
      </c>
      <c r="AA107">
        <f t="shared" si="20"/>
        <v>480.66</v>
      </c>
      <c r="AB107" t="str">
        <f t="shared" si="20"/>
        <v/>
      </c>
      <c r="AE107" t="str">
        <f t="shared" si="14"/>
        <v/>
      </c>
      <c r="AH107" t="str">
        <f t="shared" si="15"/>
        <v/>
      </c>
      <c r="AI107" t="str">
        <f t="shared" si="16"/>
        <v/>
      </c>
      <c r="AJ107" t="str">
        <f t="shared" si="16"/>
        <v/>
      </c>
      <c r="AK107" t="str">
        <f t="shared" si="16"/>
        <v/>
      </c>
      <c r="AL107" t="str">
        <f t="shared" si="16"/>
        <v/>
      </c>
    </row>
    <row r="108" spans="1:38" x14ac:dyDescent="0.2">
      <c r="A108" s="1">
        <v>5350</v>
      </c>
      <c r="B108" s="2" t="s">
        <v>18</v>
      </c>
      <c r="C108" s="3">
        <v>41674</v>
      </c>
      <c r="D108" s="2" t="s">
        <v>27</v>
      </c>
      <c r="E108" s="2">
        <v>20</v>
      </c>
      <c r="F108" s="2">
        <v>180.49</v>
      </c>
      <c r="G108" s="2">
        <v>0.03</v>
      </c>
      <c r="H108" s="2" t="s">
        <v>20</v>
      </c>
      <c r="I108" s="2">
        <v>-1.31</v>
      </c>
      <c r="J108" s="2">
        <v>20.34</v>
      </c>
      <c r="K108" s="2">
        <v>18.82</v>
      </c>
      <c r="L108" s="2" t="s">
        <v>118</v>
      </c>
      <c r="M108" s="2" t="s">
        <v>22</v>
      </c>
      <c r="N108" s="2" t="s">
        <v>30</v>
      </c>
      <c r="O108" s="2" t="s">
        <v>24</v>
      </c>
      <c r="P108" s="2" t="s">
        <v>35</v>
      </c>
      <c r="Q108" s="2" t="s">
        <v>26</v>
      </c>
      <c r="R108" s="3">
        <v>41678</v>
      </c>
      <c r="S108" s="10">
        <f t="shared" si="13"/>
        <v>2014</v>
      </c>
      <c r="T108" t="str">
        <f t="shared" si="19"/>
        <v/>
      </c>
      <c r="U108">
        <f t="shared" si="19"/>
        <v>-1.31</v>
      </c>
      <c r="V108" t="str">
        <f t="shared" si="19"/>
        <v/>
      </c>
      <c r="W108" t="str">
        <f t="shared" si="19"/>
        <v/>
      </c>
      <c r="Z108">
        <f t="shared" si="20"/>
        <v>-1.31</v>
      </c>
      <c r="AA108" t="str">
        <f t="shared" si="20"/>
        <v/>
      </c>
      <c r="AB108" t="str">
        <f t="shared" si="20"/>
        <v/>
      </c>
      <c r="AE108" t="str">
        <f t="shared" si="14"/>
        <v>Office Supplies</v>
      </c>
      <c r="AH108" t="str">
        <f t="shared" si="15"/>
        <v/>
      </c>
      <c r="AI108" t="str">
        <f t="shared" si="16"/>
        <v/>
      </c>
      <c r="AJ108" t="str">
        <f t="shared" si="16"/>
        <v/>
      </c>
      <c r="AK108" t="str">
        <f t="shared" si="16"/>
        <v/>
      </c>
      <c r="AL108" t="str">
        <f t="shared" si="16"/>
        <v/>
      </c>
    </row>
    <row r="109" spans="1:38" x14ac:dyDescent="0.2">
      <c r="A109" s="1">
        <v>5351</v>
      </c>
      <c r="B109" s="2" t="s">
        <v>18</v>
      </c>
      <c r="C109" s="3">
        <v>41675</v>
      </c>
      <c r="D109" s="2" t="s">
        <v>50</v>
      </c>
      <c r="E109" s="2">
        <v>39</v>
      </c>
      <c r="F109" s="2">
        <v>15268.18</v>
      </c>
      <c r="G109" s="2">
        <v>7.0000000000000007E-2</v>
      </c>
      <c r="H109" s="2" t="s">
        <v>44</v>
      </c>
      <c r="I109" s="2">
        <v>8740.2800000000007</v>
      </c>
      <c r="J109" s="2">
        <v>512.98</v>
      </c>
      <c r="K109" s="2">
        <v>42.14</v>
      </c>
      <c r="L109" s="2" t="s">
        <v>125</v>
      </c>
      <c r="M109" s="2" t="s">
        <v>29</v>
      </c>
      <c r="N109" s="2" t="s">
        <v>54</v>
      </c>
      <c r="O109" s="2" t="s">
        <v>31</v>
      </c>
      <c r="P109" s="2" t="s">
        <v>33</v>
      </c>
      <c r="Q109" s="2" t="s">
        <v>56</v>
      </c>
      <c r="R109" s="3">
        <v>41676</v>
      </c>
      <c r="S109" s="10">
        <f t="shared" si="13"/>
        <v>2014</v>
      </c>
      <c r="T109" t="str">
        <f t="shared" si="19"/>
        <v/>
      </c>
      <c r="U109" t="str">
        <f t="shared" si="19"/>
        <v/>
      </c>
      <c r="V109" t="str">
        <f t="shared" si="19"/>
        <v/>
      </c>
      <c r="W109">
        <f t="shared" si="19"/>
        <v>8740.2800000000007</v>
      </c>
      <c r="Z109" t="str">
        <f t="shared" si="20"/>
        <v/>
      </c>
      <c r="AA109">
        <f t="shared" si="20"/>
        <v>8740.2800000000007</v>
      </c>
      <c r="AB109" t="str">
        <f t="shared" si="20"/>
        <v/>
      </c>
      <c r="AE109" t="str">
        <f t="shared" si="14"/>
        <v/>
      </c>
      <c r="AH109" t="str">
        <f t="shared" si="15"/>
        <v/>
      </c>
      <c r="AI109" t="str">
        <f t="shared" si="16"/>
        <v/>
      </c>
      <c r="AJ109" t="str">
        <f t="shared" si="16"/>
        <v/>
      </c>
      <c r="AK109" t="str">
        <f t="shared" si="16"/>
        <v/>
      </c>
      <c r="AL109" t="str">
        <f t="shared" si="16"/>
        <v/>
      </c>
    </row>
    <row r="110" spans="1:38" x14ac:dyDescent="0.2">
      <c r="A110" s="1">
        <v>5352</v>
      </c>
      <c r="B110" s="2" t="s">
        <v>18</v>
      </c>
      <c r="C110" s="3">
        <v>41675</v>
      </c>
      <c r="D110" s="2" t="s">
        <v>50</v>
      </c>
      <c r="E110" s="2">
        <v>3</v>
      </c>
      <c r="F110" s="2">
        <v>547.80999999999995</v>
      </c>
      <c r="G110" s="2">
        <v>0.1</v>
      </c>
      <c r="H110" s="2" t="s">
        <v>20</v>
      </c>
      <c r="I110" s="2">
        <v>-165.58</v>
      </c>
      <c r="J110" s="2">
        <v>190.47</v>
      </c>
      <c r="K110" s="2">
        <v>33.99</v>
      </c>
      <c r="L110" s="2" t="s">
        <v>125</v>
      </c>
      <c r="M110" s="2" t="s">
        <v>29</v>
      </c>
      <c r="N110" s="2" t="s">
        <v>54</v>
      </c>
      <c r="O110" s="2" t="s">
        <v>24</v>
      </c>
      <c r="P110" s="2" t="s">
        <v>52</v>
      </c>
      <c r="Q110" s="2" t="s">
        <v>26</v>
      </c>
      <c r="R110" s="3">
        <v>41677</v>
      </c>
      <c r="S110" s="10">
        <f t="shared" si="13"/>
        <v>2014</v>
      </c>
      <c r="T110" t="str">
        <f t="shared" si="19"/>
        <v/>
      </c>
      <c r="U110" t="str">
        <f t="shared" si="19"/>
        <v/>
      </c>
      <c r="V110" t="str">
        <f t="shared" si="19"/>
        <v/>
      </c>
      <c r="W110">
        <f t="shared" si="19"/>
        <v>-165.58</v>
      </c>
      <c r="Z110">
        <f t="shared" si="20"/>
        <v>-165.58</v>
      </c>
      <c r="AA110" t="str">
        <f t="shared" si="20"/>
        <v/>
      </c>
      <c r="AB110" t="str">
        <f t="shared" si="20"/>
        <v/>
      </c>
      <c r="AE110" t="str">
        <f t="shared" si="14"/>
        <v>Office Supplies</v>
      </c>
      <c r="AH110" t="str">
        <f t="shared" si="15"/>
        <v/>
      </c>
      <c r="AI110" t="str">
        <f t="shared" si="16"/>
        <v/>
      </c>
      <c r="AJ110" t="str">
        <f t="shared" si="16"/>
        <v/>
      </c>
      <c r="AK110" t="str">
        <f t="shared" si="16"/>
        <v/>
      </c>
      <c r="AL110" t="str">
        <f t="shared" si="16"/>
        <v/>
      </c>
    </row>
    <row r="111" spans="1:38" x14ac:dyDescent="0.2">
      <c r="A111" s="1">
        <v>5353</v>
      </c>
      <c r="B111" s="2" t="s">
        <v>18</v>
      </c>
      <c r="C111" s="3">
        <v>41675</v>
      </c>
      <c r="D111" s="2" t="s">
        <v>19</v>
      </c>
      <c r="E111" s="2">
        <v>29</v>
      </c>
      <c r="F111" s="2">
        <v>228.73</v>
      </c>
      <c r="G111" s="2">
        <v>0</v>
      </c>
      <c r="H111" s="2" t="s">
        <v>20</v>
      </c>
      <c r="I111" s="2">
        <v>82.73</v>
      </c>
      <c r="J111" s="2">
        <v>19.28</v>
      </c>
      <c r="K111" s="2">
        <v>15.77</v>
      </c>
      <c r="L111" s="2" t="s">
        <v>126</v>
      </c>
      <c r="M111" s="2" t="s">
        <v>29</v>
      </c>
      <c r="N111" s="2" t="s">
        <v>43</v>
      </c>
      <c r="O111" s="2" t="s">
        <v>24</v>
      </c>
      <c r="P111" s="2" t="s">
        <v>35</v>
      </c>
      <c r="Q111" s="2" t="s">
        <v>36</v>
      </c>
      <c r="R111" s="3">
        <v>41675</v>
      </c>
      <c r="S111" s="10">
        <f t="shared" si="13"/>
        <v>2014</v>
      </c>
      <c r="T111" t="str">
        <f t="shared" si="19"/>
        <v/>
      </c>
      <c r="U111" t="str">
        <f t="shared" si="19"/>
        <v/>
      </c>
      <c r="V111">
        <f t="shared" si="19"/>
        <v>82.73</v>
      </c>
      <c r="W111" t="str">
        <f t="shared" si="19"/>
        <v/>
      </c>
      <c r="Z111">
        <f t="shared" si="20"/>
        <v>82.73</v>
      </c>
      <c r="AA111" t="str">
        <f t="shared" si="20"/>
        <v/>
      </c>
      <c r="AB111" t="str">
        <f t="shared" si="20"/>
        <v/>
      </c>
      <c r="AE111" t="str">
        <f t="shared" si="14"/>
        <v/>
      </c>
      <c r="AH111" t="str">
        <f t="shared" si="15"/>
        <v/>
      </c>
      <c r="AI111" t="str">
        <f t="shared" si="16"/>
        <v/>
      </c>
      <c r="AJ111" t="str">
        <f t="shared" si="16"/>
        <v/>
      </c>
      <c r="AK111" t="str">
        <f t="shared" si="16"/>
        <v/>
      </c>
      <c r="AL111" t="str">
        <f t="shared" si="16"/>
        <v/>
      </c>
    </row>
    <row r="112" spans="1:38" x14ac:dyDescent="0.2">
      <c r="A112" s="1">
        <v>5354</v>
      </c>
      <c r="B112" s="2" t="s">
        <v>18</v>
      </c>
      <c r="C112" s="3">
        <v>41675</v>
      </c>
      <c r="D112" s="2" t="s">
        <v>50</v>
      </c>
      <c r="E112" s="2">
        <v>15</v>
      </c>
      <c r="F112" s="2">
        <v>157.63999999999999</v>
      </c>
      <c r="G112" s="2">
        <v>0.08</v>
      </c>
      <c r="H112" s="2" t="s">
        <v>20</v>
      </c>
      <c r="I112" s="2">
        <v>-97.53</v>
      </c>
      <c r="J112" s="2">
        <v>21.98</v>
      </c>
      <c r="K112" s="2">
        <v>26.52</v>
      </c>
      <c r="L112" s="2" t="s">
        <v>127</v>
      </c>
      <c r="M112" s="2" t="s">
        <v>29</v>
      </c>
      <c r="N112" s="2" t="s">
        <v>30</v>
      </c>
      <c r="O112" s="2" t="s">
        <v>45</v>
      </c>
      <c r="P112" s="2" t="s">
        <v>55</v>
      </c>
      <c r="Q112" s="2" t="s">
        <v>26</v>
      </c>
      <c r="R112" s="3">
        <v>41677</v>
      </c>
      <c r="S112" s="10">
        <f t="shared" si="13"/>
        <v>2014</v>
      </c>
      <c r="T112" t="str">
        <f t="shared" si="19"/>
        <v/>
      </c>
      <c r="U112">
        <f t="shared" si="19"/>
        <v>-97.53</v>
      </c>
      <c r="V112" t="str">
        <f t="shared" si="19"/>
        <v/>
      </c>
      <c r="W112" t="str">
        <f t="shared" si="19"/>
        <v/>
      </c>
      <c r="Z112" t="str">
        <f t="shared" si="20"/>
        <v/>
      </c>
      <c r="AA112" t="str">
        <f t="shared" si="20"/>
        <v/>
      </c>
      <c r="AB112">
        <f t="shared" si="20"/>
        <v>-97.53</v>
      </c>
      <c r="AE112" t="str">
        <f t="shared" si="14"/>
        <v>Furniture</v>
      </c>
      <c r="AH112" t="str">
        <f t="shared" si="15"/>
        <v/>
      </c>
      <c r="AI112" t="str">
        <f t="shared" si="16"/>
        <v/>
      </c>
      <c r="AJ112" t="str">
        <f t="shared" si="16"/>
        <v/>
      </c>
      <c r="AK112" t="str">
        <f t="shared" si="16"/>
        <v/>
      </c>
      <c r="AL112" t="str">
        <f t="shared" si="16"/>
        <v/>
      </c>
    </row>
    <row r="113" spans="1:38" x14ac:dyDescent="0.2">
      <c r="A113" s="1">
        <v>5355</v>
      </c>
      <c r="B113" s="2" t="s">
        <v>18</v>
      </c>
      <c r="C113" s="3">
        <v>41676</v>
      </c>
      <c r="D113" s="2" t="s">
        <v>41</v>
      </c>
      <c r="E113" s="2">
        <v>30</v>
      </c>
      <c r="F113" s="2">
        <v>6596.7039999999997</v>
      </c>
      <c r="G113" s="2">
        <v>0.02</v>
      </c>
      <c r="H113" s="2" t="s">
        <v>44</v>
      </c>
      <c r="I113" s="2">
        <v>917.88</v>
      </c>
      <c r="J113" s="2">
        <v>271.70999999999998</v>
      </c>
      <c r="K113" s="2">
        <v>80.67</v>
      </c>
      <c r="L113" s="2" t="s">
        <v>128</v>
      </c>
      <c r="M113" s="2" t="s">
        <v>29</v>
      </c>
      <c r="N113" s="2" t="s">
        <v>43</v>
      </c>
      <c r="O113" s="2" t="s">
        <v>45</v>
      </c>
      <c r="P113" s="2" t="s">
        <v>46</v>
      </c>
      <c r="Q113" s="2" t="s">
        <v>47</v>
      </c>
      <c r="R113" s="3">
        <v>41676</v>
      </c>
      <c r="S113" s="10">
        <f t="shared" si="13"/>
        <v>2014</v>
      </c>
      <c r="T113" t="str">
        <f t="shared" si="19"/>
        <v/>
      </c>
      <c r="U113" t="str">
        <f t="shared" si="19"/>
        <v/>
      </c>
      <c r="V113">
        <f t="shared" si="19"/>
        <v>917.88</v>
      </c>
      <c r="W113" t="str">
        <f t="shared" si="19"/>
        <v/>
      </c>
      <c r="Z113" t="str">
        <f t="shared" si="20"/>
        <v/>
      </c>
      <c r="AA113" t="str">
        <f t="shared" si="20"/>
        <v/>
      </c>
      <c r="AB113">
        <f t="shared" si="20"/>
        <v>917.88</v>
      </c>
      <c r="AE113" t="str">
        <f t="shared" si="14"/>
        <v/>
      </c>
      <c r="AH113" t="str">
        <f t="shared" si="15"/>
        <v/>
      </c>
      <c r="AI113" t="str">
        <f t="shared" si="16"/>
        <v/>
      </c>
      <c r="AJ113" t="str">
        <f t="shared" si="16"/>
        <v/>
      </c>
      <c r="AK113" t="str">
        <f t="shared" si="16"/>
        <v/>
      </c>
      <c r="AL113" t="str">
        <f t="shared" si="16"/>
        <v/>
      </c>
    </row>
    <row r="114" spans="1:38" x14ac:dyDescent="0.2">
      <c r="A114" s="1">
        <v>5356</v>
      </c>
      <c r="B114" s="2" t="s">
        <v>18</v>
      </c>
      <c r="C114" s="3">
        <v>41676</v>
      </c>
      <c r="D114" s="2" t="s">
        <v>41</v>
      </c>
      <c r="E114" s="2">
        <v>16</v>
      </c>
      <c r="F114" s="2">
        <v>957.86400000000003</v>
      </c>
      <c r="G114" s="2">
        <v>0.02</v>
      </c>
      <c r="H114" s="2" t="s">
        <v>20</v>
      </c>
      <c r="I114" s="2">
        <v>-758.4</v>
      </c>
      <c r="J114" s="2">
        <v>83.37</v>
      </c>
      <c r="K114" s="2">
        <v>83</v>
      </c>
      <c r="L114" s="2" t="s">
        <v>129</v>
      </c>
      <c r="M114" s="2" t="s">
        <v>29</v>
      </c>
      <c r="N114" s="2" t="s">
        <v>54</v>
      </c>
      <c r="O114" s="2" t="s">
        <v>45</v>
      </c>
      <c r="P114" s="2" t="s">
        <v>46</v>
      </c>
      <c r="Q114" s="2" t="s">
        <v>34</v>
      </c>
      <c r="R114" s="3">
        <v>41677</v>
      </c>
      <c r="S114" s="10">
        <f t="shared" si="13"/>
        <v>2014</v>
      </c>
      <c r="T114" t="str">
        <f t="shared" si="19"/>
        <v/>
      </c>
      <c r="U114" t="str">
        <f t="shared" si="19"/>
        <v/>
      </c>
      <c r="V114" t="str">
        <f t="shared" si="19"/>
        <v/>
      </c>
      <c r="W114">
        <f t="shared" si="19"/>
        <v>-758.4</v>
      </c>
      <c r="Z114" t="str">
        <f t="shared" si="20"/>
        <v/>
      </c>
      <c r="AA114" t="str">
        <f t="shared" si="20"/>
        <v/>
      </c>
      <c r="AB114">
        <f t="shared" si="20"/>
        <v>-758.4</v>
      </c>
      <c r="AE114" t="str">
        <f t="shared" si="14"/>
        <v>Furniture</v>
      </c>
      <c r="AH114" t="str">
        <f t="shared" si="15"/>
        <v/>
      </c>
      <c r="AI114" t="str">
        <f t="shared" si="16"/>
        <v/>
      </c>
      <c r="AJ114" t="str">
        <f t="shared" si="16"/>
        <v/>
      </c>
      <c r="AK114" t="str">
        <f t="shared" si="16"/>
        <v/>
      </c>
      <c r="AL114" t="str">
        <f t="shared" si="16"/>
        <v/>
      </c>
    </row>
    <row r="115" spans="1:38" x14ac:dyDescent="0.2">
      <c r="A115" s="1">
        <v>5357</v>
      </c>
      <c r="B115" s="2" t="s">
        <v>18</v>
      </c>
      <c r="C115" s="3">
        <v>41676</v>
      </c>
      <c r="D115" s="2" t="s">
        <v>41</v>
      </c>
      <c r="E115" s="2">
        <v>4</v>
      </c>
      <c r="F115" s="2">
        <v>713.08699999999999</v>
      </c>
      <c r="G115" s="2">
        <v>0.03</v>
      </c>
      <c r="H115" s="2" t="s">
        <v>49</v>
      </c>
      <c r="I115" s="2">
        <v>-797.68</v>
      </c>
      <c r="J115" s="2">
        <v>217.99</v>
      </c>
      <c r="K115" s="2">
        <v>22.99</v>
      </c>
      <c r="L115" s="2" t="s">
        <v>129</v>
      </c>
      <c r="M115" s="2" t="s">
        <v>29</v>
      </c>
      <c r="N115" s="2" t="s">
        <v>54</v>
      </c>
      <c r="O115" s="2" t="s">
        <v>31</v>
      </c>
      <c r="P115" s="2" t="s">
        <v>39</v>
      </c>
      <c r="Q115" s="2" t="s">
        <v>26</v>
      </c>
      <c r="R115" s="3">
        <v>41678</v>
      </c>
      <c r="S115" s="10">
        <f t="shared" si="13"/>
        <v>2014</v>
      </c>
      <c r="T115" t="str">
        <f t="shared" si="19"/>
        <v/>
      </c>
      <c r="U115" t="str">
        <f t="shared" si="19"/>
        <v/>
      </c>
      <c r="V115" t="str">
        <f t="shared" si="19"/>
        <v/>
      </c>
      <c r="W115">
        <f t="shared" si="19"/>
        <v>-797.68</v>
      </c>
      <c r="Z115" t="str">
        <f t="shared" si="20"/>
        <v/>
      </c>
      <c r="AA115">
        <f t="shared" si="20"/>
        <v>-797.68</v>
      </c>
      <c r="AB115" t="str">
        <f t="shared" si="20"/>
        <v/>
      </c>
      <c r="AE115" t="str">
        <f t="shared" si="14"/>
        <v>Technology</v>
      </c>
      <c r="AH115">
        <f t="shared" si="15"/>
        <v>-797.68</v>
      </c>
      <c r="AI115">
        <f t="shared" si="16"/>
        <v>-797.68</v>
      </c>
      <c r="AJ115" t="str">
        <f t="shared" si="16"/>
        <v/>
      </c>
      <c r="AK115" t="str">
        <f t="shared" si="16"/>
        <v/>
      </c>
      <c r="AL115" t="str">
        <f t="shared" si="16"/>
        <v/>
      </c>
    </row>
    <row r="116" spans="1:38" x14ac:dyDescent="0.2">
      <c r="A116" s="1">
        <v>5358</v>
      </c>
      <c r="B116" s="2" t="s">
        <v>18</v>
      </c>
      <c r="C116" s="3">
        <v>41676</v>
      </c>
      <c r="D116" s="2" t="s">
        <v>27</v>
      </c>
      <c r="E116" s="2">
        <v>45</v>
      </c>
      <c r="F116" s="2">
        <v>7556.05</v>
      </c>
      <c r="G116" s="2">
        <v>0.03</v>
      </c>
      <c r="H116" s="2" t="s">
        <v>44</v>
      </c>
      <c r="I116" s="2">
        <v>1390.75</v>
      </c>
      <c r="J116" s="2">
        <v>172.98</v>
      </c>
      <c r="K116" s="2">
        <v>44</v>
      </c>
      <c r="L116" s="2" t="s">
        <v>37</v>
      </c>
      <c r="M116" s="2" t="s">
        <v>38</v>
      </c>
      <c r="N116" s="2" t="s">
        <v>30</v>
      </c>
      <c r="O116" s="2" t="s">
        <v>45</v>
      </c>
      <c r="P116" s="2" t="s">
        <v>61</v>
      </c>
      <c r="Q116" s="2" t="s">
        <v>56</v>
      </c>
      <c r="R116" s="3">
        <v>41680</v>
      </c>
      <c r="S116" s="10">
        <f t="shared" si="13"/>
        <v>2014</v>
      </c>
      <c r="T116" t="str">
        <f t="shared" si="19"/>
        <v/>
      </c>
      <c r="U116">
        <f t="shared" si="19"/>
        <v>1390.75</v>
      </c>
      <c r="V116" t="str">
        <f t="shared" si="19"/>
        <v/>
      </c>
      <c r="W116" t="str">
        <f t="shared" si="19"/>
        <v/>
      </c>
      <c r="Z116" t="str">
        <f t="shared" si="20"/>
        <v/>
      </c>
      <c r="AA116" t="str">
        <f t="shared" si="20"/>
        <v/>
      </c>
      <c r="AB116">
        <f t="shared" si="20"/>
        <v>1390.75</v>
      </c>
      <c r="AE116" t="str">
        <f t="shared" si="14"/>
        <v/>
      </c>
      <c r="AH116" t="str">
        <f t="shared" si="15"/>
        <v/>
      </c>
      <c r="AI116" t="str">
        <f t="shared" si="16"/>
        <v/>
      </c>
      <c r="AJ116" t="str">
        <f t="shared" si="16"/>
        <v/>
      </c>
      <c r="AK116" t="str">
        <f t="shared" si="16"/>
        <v/>
      </c>
      <c r="AL116" t="str">
        <f t="shared" si="16"/>
        <v/>
      </c>
    </row>
    <row r="117" spans="1:38" x14ac:dyDescent="0.2">
      <c r="A117" s="1">
        <v>5359</v>
      </c>
      <c r="B117" s="2" t="s">
        <v>18</v>
      </c>
      <c r="C117" s="3">
        <v>41676</v>
      </c>
      <c r="D117" s="2" t="s">
        <v>27</v>
      </c>
      <c r="E117" s="2">
        <v>24</v>
      </c>
      <c r="F117" s="2">
        <v>1326.2684999999999</v>
      </c>
      <c r="G117" s="2">
        <v>0.03</v>
      </c>
      <c r="H117" s="2" t="s">
        <v>20</v>
      </c>
      <c r="I117" s="2">
        <v>177.73</v>
      </c>
      <c r="J117" s="2">
        <v>77.989999999999995</v>
      </c>
      <c r="K117" s="2">
        <v>17.989999999999998</v>
      </c>
      <c r="L117" s="2" t="s">
        <v>37</v>
      </c>
      <c r="M117" s="2" t="s">
        <v>38</v>
      </c>
      <c r="N117" s="2" t="s">
        <v>30</v>
      </c>
      <c r="O117" s="2" t="s">
        <v>31</v>
      </c>
      <c r="P117" s="2" t="s">
        <v>39</v>
      </c>
      <c r="Q117" s="2" t="s">
        <v>26</v>
      </c>
      <c r="R117" s="3">
        <v>41680</v>
      </c>
      <c r="S117" s="10">
        <f t="shared" si="13"/>
        <v>2014</v>
      </c>
      <c r="T117" t="str">
        <f t="shared" si="19"/>
        <v/>
      </c>
      <c r="U117">
        <f t="shared" si="19"/>
        <v>177.73</v>
      </c>
      <c r="V117" t="str">
        <f t="shared" si="19"/>
        <v/>
      </c>
      <c r="W117" t="str">
        <f t="shared" si="19"/>
        <v/>
      </c>
      <c r="Z117" t="str">
        <f t="shared" si="20"/>
        <v/>
      </c>
      <c r="AA117">
        <f t="shared" si="20"/>
        <v>177.73</v>
      </c>
      <c r="AB117" t="str">
        <f t="shared" si="20"/>
        <v/>
      </c>
      <c r="AE117" t="str">
        <f t="shared" si="14"/>
        <v/>
      </c>
      <c r="AH117" t="str">
        <f t="shared" si="15"/>
        <v/>
      </c>
      <c r="AI117" t="str">
        <f t="shared" si="16"/>
        <v/>
      </c>
      <c r="AJ117" t="str">
        <f t="shared" si="16"/>
        <v/>
      </c>
      <c r="AK117" t="str">
        <f t="shared" si="16"/>
        <v/>
      </c>
      <c r="AL117" t="str">
        <f t="shared" si="16"/>
        <v/>
      </c>
    </row>
    <row r="118" spans="1:38" x14ac:dyDescent="0.2">
      <c r="A118" s="1">
        <v>5360</v>
      </c>
      <c r="B118" s="2" t="s">
        <v>18</v>
      </c>
      <c r="C118" s="3">
        <v>41677</v>
      </c>
      <c r="D118" s="2" t="s">
        <v>27</v>
      </c>
      <c r="E118" s="2">
        <v>30</v>
      </c>
      <c r="F118" s="2">
        <v>637.54</v>
      </c>
      <c r="G118" s="2">
        <v>0.04</v>
      </c>
      <c r="H118" s="2" t="s">
        <v>20</v>
      </c>
      <c r="I118" s="2">
        <v>113.4</v>
      </c>
      <c r="J118" s="2">
        <v>31.98</v>
      </c>
      <c r="K118" s="2">
        <v>22.68</v>
      </c>
      <c r="L118" s="2" t="s">
        <v>130</v>
      </c>
      <c r="M118" s="2" t="s">
        <v>29</v>
      </c>
      <c r="N118" s="2" t="s">
        <v>23</v>
      </c>
      <c r="O118" s="2" t="s">
        <v>24</v>
      </c>
      <c r="P118" s="2" t="s">
        <v>35</v>
      </c>
      <c r="Q118" s="2" t="s">
        <v>26</v>
      </c>
      <c r="R118" s="3">
        <v>41684</v>
      </c>
      <c r="S118" s="10">
        <f t="shared" si="13"/>
        <v>2014</v>
      </c>
      <c r="T118">
        <f t="shared" si="19"/>
        <v>113.4</v>
      </c>
      <c r="U118" t="str">
        <f t="shared" si="19"/>
        <v/>
      </c>
      <c r="V118" t="str">
        <f t="shared" si="19"/>
        <v/>
      </c>
      <c r="W118" t="str">
        <f t="shared" si="19"/>
        <v/>
      </c>
      <c r="Z118">
        <f t="shared" si="20"/>
        <v>113.4</v>
      </c>
      <c r="AA118" t="str">
        <f t="shared" si="20"/>
        <v/>
      </c>
      <c r="AB118" t="str">
        <f t="shared" si="20"/>
        <v/>
      </c>
      <c r="AE118" t="str">
        <f t="shared" si="14"/>
        <v/>
      </c>
      <c r="AH118" t="str">
        <f t="shared" si="15"/>
        <v/>
      </c>
      <c r="AI118" t="str">
        <f t="shared" si="16"/>
        <v/>
      </c>
      <c r="AJ118" t="str">
        <f t="shared" si="16"/>
        <v/>
      </c>
      <c r="AK118" t="str">
        <f t="shared" si="16"/>
        <v/>
      </c>
      <c r="AL118" t="str">
        <f t="shared" si="16"/>
        <v/>
      </c>
    </row>
    <row r="119" spans="1:38" x14ac:dyDescent="0.2">
      <c r="A119" s="1">
        <v>5361</v>
      </c>
      <c r="B119" s="2" t="s">
        <v>18</v>
      </c>
      <c r="C119" s="3">
        <v>41677</v>
      </c>
      <c r="D119" s="2" t="s">
        <v>27</v>
      </c>
      <c r="E119" s="2">
        <v>28</v>
      </c>
      <c r="F119" s="2">
        <v>2821.2485000000001</v>
      </c>
      <c r="G119" s="2">
        <v>0.08</v>
      </c>
      <c r="H119" s="2" t="s">
        <v>20</v>
      </c>
      <c r="I119" s="2">
        <v>382.55</v>
      </c>
      <c r="J119" s="2">
        <v>137.99</v>
      </c>
      <c r="K119" s="2">
        <v>21.69</v>
      </c>
      <c r="L119" s="2" t="s">
        <v>130</v>
      </c>
      <c r="M119" s="2" t="s">
        <v>29</v>
      </c>
      <c r="N119" s="2" t="s">
        <v>23</v>
      </c>
      <c r="O119" s="2" t="s">
        <v>31</v>
      </c>
      <c r="P119" s="2" t="s">
        <v>39</v>
      </c>
      <c r="Q119" s="2" t="s">
        <v>26</v>
      </c>
      <c r="R119" s="3">
        <v>41679</v>
      </c>
      <c r="S119" s="10">
        <f t="shared" si="13"/>
        <v>2014</v>
      </c>
      <c r="T119">
        <f t="shared" si="19"/>
        <v>382.55</v>
      </c>
      <c r="U119" t="str">
        <f t="shared" si="19"/>
        <v/>
      </c>
      <c r="V119" t="str">
        <f t="shared" si="19"/>
        <v/>
      </c>
      <c r="W119" t="str">
        <f t="shared" si="19"/>
        <v/>
      </c>
      <c r="Z119" t="str">
        <f t="shared" si="20"/>
        <v/>
      </c>
      <c r="AA119">
        <f t="shared" si="20"/>
        <v>382.55</v>
      </c>
      <c r="AB119" t="str">
        <f t="shared" si="20"/>
        <v/>
      </c>
      <c r="AE119" t="str">
        <f t="shared" si="14"/>
        <v/>
      </c>
      <c r="AH119" t="str">
        <f t="shared" si="15"/>
        <v/>
      </c>
      <c r="AI119" t="str">
        <f t="shared" si="16"/>
        <v/>
      </c>
      <c r="AJ119" t="str">
        <f t="shared" si="16"/>
        <v/>
      </c>
      <c r="AK119" t="str">
        <f t="shared" si="16"/>
        <v/>
      </c>
      <c r="AL119" t="str">
        <f t="shared" si="16"/>
        <v/>
      </c>
    </row>
    <row r="120" spans="1:38" x14ac:dyDescent="0.2">
      <c r="A120" s="1">
        <v>5362</v>
      </c>
      <c r="B120" s="2" t="s">
        <v>18</v>
      </c>
      <c r="C120" s="3">
        <v>41677</v>
      </c>
      <c r="D120" s="2" t="s">
        <v>50</v>
      </c>
      <c r="E120" s="2">
        <v>46</v>
      </c>
      <c r="F120" s="2">
        <v>328.33</v>
      </c>
      <c r="G120" s="2">
        <v>0.05</v>
      </c>
      <c r="H120" s="2" t="s">
        <v>20</v>
      </c>
      <c r="I120" s="2">
        <v>-61.08</v>
      </c>
      <c r="J120" s="2">
        <v>18.68</v>
      </c>
      <c r="K120" s="2">
        <v>19.66</v>
      </c>
      <c r="L120" s="2" t="s">
        <v>98</v>
      </c>
      <c r="M120" s="2" t="s">
        <v>29</v>
      </c>
      <c r="N120" s="2" t="s">
        <v>30</v>
      </c>
      <c r="O120" s="2" t="s">
        <v>24</v>
      </c>
      <c r="P120" s="2" t="s">
        <v>35</v>
      </c>
      <c r="Q120" s="2" t="s">
        <v>26</v>
      </c>
      <c r="R120" s="3">
        <v>41679</v>
      </c>
      <c r="S120" s="10">
        <f t="shared" si="13"/>
        <v>2014</v>
      </c>
      <c r="T120" t="str">
        <f t="shared" si="19"/>
        <v/>
      </c>
      <c r="U120">
        <f t="shared" si="19"/>
        <v>-61.08</v>
      </c>
      <c r="V120" t="str">
        <f t="shared" si="19"/>
        <v/>
      </c>
      <c r="W120" t="str">
        <f t="shared" si="19"/>
        <v/>
      </c>
      <c r="Z120">
        <f t="shared" si="20"/>
        <v>-61.08</v>
      </c>
      <c r="AA120" t="str">
        <f t="shared" si="20"/>
        <v/>
      </c>
      <c r="AB120" t="str">
        <f t="shared" si="20"/>
        <v/>
      </c>
      <c r="AE120" t="str">
        <f t="shared" si="14"/>
        <v>Office Supplies</v>
      </c>
      <c r="AH120" t="str">
        <f t="shared" si="15"/>
        <v/>
      </c>
      <c r="AI120" t="str">
        <f t="shared" si="16"/>
        <v/>
      </c>
      <c r="AJ120" t="str">
        <f t="shared" si="16"/>
        <v/>
      </c>
      <c r="AK120" t="str">
        <f t="shared" si="16"/>
        <v/>
      </c>
      <c r="AL120" t="str">
        <f t="shared" si="16"/>
        <v/>
      </c>
    </row>
    <row r="121" spans="1:38" x14ac:dyDescent="0.2">
      <c r="A121" s="1">
        <v>5363</v>
      </c>
      <c r="B121" s="2" t="s">
        <v>18</v>
      </c>
      <c r="C121" s="3">
        <v>41677</v>
      </c>
      <c r="D121" s="2" t="s">
        <v>50</v>
      </c>
      <c r="E121" s="2">
        <v>14</v>
      </c>
      <c r="F121" s="2">
        <v>269.25</v>
      </c>
      <c r="G121" s="2">
        <v>0.03</v>
      </c>
      <c r="H121" s="2" t="s">
        <v>20</v>
      </c>
      <c r="I121" s="2">
        <v>-46.93</v>
      </c>
      <c r="J121" s="2">
        <v>29.7</v>
      </c>
      <c r="K121" s="2">
        <v>23.47</v>
      </c>
      <c r="L121" s="2" t="s">
        <v>98</v>
      </c>
      <c r="M121" s="2" t="s">
        <v>29</v>
      </c>
      <c r="N121" s="2" t="s">
        <v>30</v>
      </c>
      <c r="O121" s="2" t="s">
        <v>24</v>
      </c>
      <c r="P121" s="2" t="s">
        <v>52</v>
      </c>
      <c r="Q121" s="2" t="s">
        <v>26</v>
      </c>
      <c r="R121" s="3">
        <v>41677</v>
      </c>
      <c r="S121" s="10">
        <f t="shared" si="13"/>
        <v>2014</v>
      </c>
      <c r="T121" t="str">
        <f t="shared" si="19"/>
        <v/>
      </c>
      <c r="U121">
        <f t="shared" si="19"/>
        <v>-46.93</v>
      </c>
      <c r="V121" t="str">
        <f t="shared" si="19"/>
        <v/>
      </c>
      <c r="W121" t="str">
        <f t="shared" si="19"/>
        <v/>
      </c>
      <c r="Z121">
        <f t="shared" si="20"/>
        <v>-46.93</v>
      </c>
      <c r="AA121" t="str">
        <f t="shared" si="20"/>
        <v/>
      </c>
      <c r="AB121" t="str">
        <f t="shared" si="20"/>
        <v/>
      </c>
      <c r="AE121" t="str">
        <f t="shared" si="14"/>
        <v>Office Supplies</v>
      </c>
      <c r="AH121" t="str">
        <f t="shared" si="15"/>
        <v/>
      </c>
      <c r="AI121" t="str">
        <f t="shared" si="16"/>
        <v/>
      </c>
      <c r="AJ121" t="str">
        <f t="shared" si="16"/>
        <v/>
      </c>
      <c r="AK121" t="str">
        <f t="shared" si="16"/>
        <v/>
      </c>
      <c r="AL121" t="str">
        <f t="shared" si="16"/>
        <v/>
      </c>
    </row>
    <row r="122" spans="1:38" x14ac:dyDescent="0.2">
      <c r="A122" s="1">
        <v>5364</v>
      </c>
      <c r="B122" s="2" t="s">
        <v>18</v>
      </c>
      <c r="C122" s="3">
        <v>41680</v>
      </c>
      <c r="D122" s="2" t="s">
        <v>41</v>
      </c>
      <c r="E122" s="2">
        <v>41</v>
      </c>
      <c r="F122" s="2">
        <v>481.07</v>
      </c>
      <c r="G122" s="2">
        <v>0.04</v>
      </c>
      <c r="H122" s="2" t="s">
        <v>20</v>
      </c>
      <c r="I122" s="2">
        <v>83.6</v>
      </c>
      <c r="J122" s="2">
        <v>23.34</v>
      </c>
      <c r="K122" s="2">
        <v>19.010000000000002</v>
      </c>
      <c r="L122" s="2" t="s">
        <v>131</v>
      </c>
      <c r="M122" s="2" t="s">
        <v>22</v>
      </c>
      <c r="N122" s="2" t="s">
        <v>43</v>
      </c>
      <c r="O122" s="2" t="s">
        <v>24</v>
      </c>
      <c r="P122" s="2" t="s">
        <v>35</v>
      </c>
      <c r="Q122" s="2" t="s">
        <v>26</v>
      </c>
      <c r="R122" s="3">
        <v>41681</v>
      </c>
      <c r="S122" s="10">
        <f t="shared" si="13"/>
        <v>2014</v>
      </c>
      <c r="T122" t="str">
        <f t="shared" ref="T122:W141" si="21">IF($N122=T$1,$I122,"")</f>
        <v/>
      </c>
      <c r="U122" t="str">
        <f t="shared" si="21"/>
        <v/>
      </c>
      <c r="V122">
        <f t="shared" si="21"/>
        <v>83.6</v>
      </c>
      <c r="W122" t="str">
        <f t="shared" si="21"/>
        <v/>
      </c>
      <c r="Z122">
        <f t="shared" ref="Z122:AB141" si="22">IF($O122=Z$1,$I122,"")</f>
        <v>83.6</v>
      </c>
      <c r="AA122" t="str">
        <f t="shared" si="22"/>
        <v/>
      </c>
      <c r="AB122" t="str">
        <f t="shared" si="22"/>
        <v/>
      </c>
      <c r="AE122" t="str">
        <f t="shared" si="14"/>
        <v/>
      </c>
      <c r="AH122" t="str">
        <f t="shared" si="15"/>
        <v/>
      </c>
      <c r="AI122" t="str">
        <f t="shared" si="16"/>
        <v/>
      </c>
      <c r="AJ122" t="str">
        <f t="shared" si="16"/>
        <v/>
      </c>
      <c r="AK122" t="str">
        <f t="shared" si="16"/>
        <v/>
      </c>
      <c r="AL122" t="str">
        <f t="shared" si="16"/>
        <v/>
      </c>
    </row>
    <row r="123" spans="1:38" x14ac:dyDescent="0.2">
      <c r="A123" s="1">
        <v>5365</v>
      </c>
      <c r="B123" s="2" t="s">
        <v>18</v>
      </c>
      <c r="C123" s="3">
        <v>41680</v>
      </c>
      <c r="D123" s="2" t="s">
        <v>19</v>
      </c>
      <c r="E123" s="2">
        <v>7</v>
      </c>
      <c r="F123" s="2">
        <v>111.86</v>
      </c>
      <c r="G123" s="2">
        <v>0.01</v>
      </c>
      <c r="H123" s="2" t="s">
        <v>20</v>
      </c>
      <c r="I123" s="2">
        <v>-31.37</v>
      </c>
      <c r="J123" s="2">
        <v>25.99</v>
      </c>
      <c r="K123" s="2">
        <v>21.51</v>
      </c>
      <c r="L123" s="2" t="s">
        <v>132</v>
      </c>
      <c r="M123" s="2" t="s">
        <v>29</v>
      </c>
      <c r="N123" s="2" t="s">
        <v>30</v>
      </c>
      <c r="O123" s="2" t="s">
        <v>31</v>
      </c>
      <c r="P123" s="2" t="s">
        <v>33</v>
      </c>
      <c r="Q123" s="2" t="s">
        <v>62</v>
      </c>
      <c r="R123" s="3">
        <v>41681</v>
      </c>
      <c r="S123" s="10">
        <f t="shared" si="13"/>
        <v>2014</v>
      </c>
      <c r="T123" t="str">
        <f t="shared" si="21"/>
        <v/>
      </c>
      <c r="U123">
        <f t="shared" si="21"/>
        <v>-31.37</v>
      </c>
      <c r="V123" t="str">
        <f t="shared" si="21"/>
        <v/>
      </c>
      <c r="W123" t="str">
        <f t="shared" si="21"/>
        <v/>
      </c>
      <c r="Z123" t="str">
        <f t="shared" si="22"/>
        <v/>
      </c>
      <c r="AA123">
        <f t="shared" si="22"/>
        <v>-31.37</v>
      </c>
      <c r="AB123" t="str">
        <f t="shared" si="22"/>
        <v/>
      </c>
      <c r="AE123" t="str">
        <f t="shared" si="14"/>
        <v>Technology</v>
      </c>
      <c r="AH123">
        <f t="shared" si="15"/>
        <v>-31.37</v>
      </c>
      <c r="AI123">
        <f t="shared" si="16"/>
        <v>-31.37</v>
      </c>
      <c r="AJ123" t="str">
        <f t="shared" si="16"/>
        <v/>
      </c>
      <c r="AK123" t="str">
        <f t="shared" si="16"/>
        <v/>
      </c>
      <c r="AL123" t="str">
        <f t="shared" si="16"/>
        <v/>
      </c>
    </row>
    <row r="124" spans="1:38" x14ac:dyDescent="0.2">
      <c r="A124" s="1">
        <v>5366</v>
      </c>
      <c r="B124" s="2" t="s">
        <v>18</v>
      </c>
      <c r="C124" s="3">
        <v>41680</v>
      </c>
      <c r="D124" s="2" t="s">
        <v>50</v>
      </c>
      <c r="E124" s="2">
        <v>22</v>
      </c>
      <c r="F124" s="2">
        <v>145.63999999999999</v>
      </c>
      <c r="G124" s="2">
        <v>0.06</v>
      </c>
      <c r="H124" s="2" t="s">
        <v>20</v>
      </c>
      <c r="I124" s="2">
        <v>-42.82</v>
      </c>
      <c r="J124" s="2">
        <v>18.37</v>
      </c>
      <c r="K124" s="2">
        <v>19.190000000000001</v>
      </c>
      <c r="L124" s="2" t="s">
        <v>133</v>
      </c>
      <c r="M124" s="2" t="s">
        <v>38</v>
      </c>
      <c r="N124" s="2" t="s">
        <v>30</v>
      </c>
      <c r="O124" s="2" t="s">
        <v>24</v>
      </c>
      <c r="P124" s="2" t="s">
        <v>25</v>
      </c>
      <c r="Q124" s="2" t="s">
        <v>26</v>
      </c>
      <c r="R124" s="3">
        <v>41681</v>
      </c>
      <c r="S124" s="10">
        <f t="shared" si="13"/>
        <v>2014</v>
      </c>
      <c r="T124" t="str">
        <f t="shared" si="21"/>
        <v/>
      </c>
      <c r="U124">
        <f t="shared" si="21"/>
        <v>-42.82</v>
      </c>
      <c r="V124" t="str">
        <f t="shared" si="21"/>
        <v/>
      </c>
      <c r="W124" t="str">
        <f t="shared" si="21"/>
        <v/>
      </c>
      <c r="Z124">
        <f t="shared" si="22"/>
        <v>-42.82</v>
      </c>
      <c r="AA124" t="str">
        <f t="shared" si="22"/>
        <v/>
      </c>
      <c r="AB124" t="str">
        <f t="shared" si="22"/>
        <v/>
      </c>
      <c r="AE124" t="str">
        <f t="shared" si="14"/>
        <v>Office Supplies</v>
      </c>
      <c r="AH124" t="str">
        <f t="shared" si="15"/>
        <v/>
      </c>
      <c r="AI124" t="str">
        <f t="shared" si="16"/>
        <v/>
      </c>
      <c r="AJ124" t="str">
        <f t="shared" si="16"/>
        <v/>
      </c>
      <c r="AK124" t="str">
        <f t="shared" si="16"/>
        <v/>
      </c>
      <c r="AL124" t="str">
        <f t="shared" si="16"/>
        <v/>
      </c>
    </row>
    <row r="125" spans="1:38" x14ac:dyDescent="0.2">
      <c r="A125" s="1">
        <v>5367</v>
      </c>
      <c r="B125" s="2" t="s">
        <v>18</v>
      </c>
      <c r="C125" s="3">
        <v>41680</v>
      </c>
      <c r="D125" s="2" t="s">
        <v>50</v>
      </c>
      <c r="E125" s="2">
        <v>44</v>
      </c>
      <c r="F125" s="2">
        <v>958.73</v>
      </c>
      <c r="G125" s="2">
        <v>0</v>
      </c>
      <c r="H125" s="2" t="s">
        <v>20</v>
      </c>
      <c r="I125" s="2">
        <v>-55.26</v>
      </c>
      <c r="J125" s="2">
        <v>32.28</v>
      </c>
      <c r="K125" s="2">
        <v>28.39</v>
      </c>
      <c r="L125" s="2" t="s">
        <v>134</v>
      </c>
      <c r="M125" s="2" t="s">
        <v>29</v>
      </c>
      <c r="N125" s="2" t="s">
        <v>30</v>
      </c>
      <c r="O125" s="2" t="s">
        <v>45</v>
      </c>
      <c r="P125" s="2" t="s">
        <v>55</v>
      </c>
      <c r="Q125" s="2" t="s">
        <v>26</v>
      </c>
      <c r="R125" s="3">
        <v>41682</v>
      </c>
      <c r="S125" s="10">
        <f t="shared" si="13"/>
        <v>2014</v>
      </c>
      <c r="T125" t="str">
        <f t="shared" si="21"/>
        <v/>
      </c>
      <c r="U125">
        <f t="shared" si="21"/>
        <v>-55.26</v>
      </c>
      <c r="V125" t="str">
        <f t="shared" si="21"/>
        <v/>
      </c>
      <c r="W125" t="str">
        <f t="shared" si="21"/>
        <v/>
      </c>
      <c r="Z125" t="str">
        <f t="shared" si="22"/>
        <v/>
      </c>
      <c r="AA125" t="str">
        <f t="shared" si="22"/>
        <v/>
      </c>
      <c r="AB125">
        <f t="shared" si="22"/>
        <v>-55.26</v>
      </c>
      <c r="AE125" t="str">
        <f t="shared" si="14"/>
        <v>Furniture</v>
      </c>
      <c r="AH125" t="str">
        <f t="shared" si="15"/>
        <v/>
      </c>
      <c r="AI125" t="str">
        <f t="shared" si="16"/>
        <v/>
      </c>
      <c r="AJ125" t="str">
        <f t="shared" si="16"/>
        <v/>
      </c>
      <c r="AK125" t="str">
        <f t="shared" si="16"/>
        <v/>
      </c>
      <c r="AL125" t="str">
        <f t="shared" si="16"/>
        <v/>
      </c>
    </row>
    <row r="126" spans="1:38" x14ac:dyDescent="0.2">
      <c r="A126" s="1">
        <v>5368</v>
      </c>
      <c r="B126" s="2" t="s">
        <v>18</v>
      </c>
      <c r="C126" s="3">
        <v>41681</v>
      </c>
      <c r="D126" s="2" t="s">
        <v>41</v>
      </c>
      <c r="E126" s="2">
        <v>48</v>
      </c>
      <c r="F126" s="2">
        <v>8483.3619999999992</v>
      </c>
      <c r="G126" s="2">
        <v>0.05</v>
      </c>
      <c r="H126" s="2" t="s">
        <v>49</v>
      </c>
      <c r="I126" s="2">
        <v>2503.34</v>
      </c>
      <c r="J126" s="2">
        <v>217.99</v>
      </c>
      <c r="K126" s="2">
        <v>22.99</v>
      </c>
      <c r="L126" s="2" t="s">
        <v>135</v>
      </c>
      <c r="M126" s="2" t="s">
        <v>29</v>
      </c>
      <c r="N126" s="2" t="s">
        <v>23</v>
      </c>
      <c r="O126" s="2" t="s">
        <v>31</v>
      </c>
      <c r="P126" s="2" t="s">
        <v>39</v>
      </c>
      <c r="Q126" s="2" t="s">
        <v>26</v>
      </c>
      <c r="R126" s="3">
        <v>41682</v>
      </c>
      <c r="S126" s="10">
        <f t="shared" si="13"/>
        <v>2014</v>
      </c>
      <c r="T126">
        <f t="shared" si="21"/>
        <v>2503.34</v>
      </c>
      <c r="U126" t="str">
        <f t="shared" si="21"/>
        <v/>
      </c>
      <c r="V126" t="str">
        <f t="shared" si="21"/>
        <v/>
      </c>
      <c r="W126" t="str">
        <f t="shared" si="21"/>
        <v/>
      </c>
      <c r="Z126" t="str">
        <f t="shared" si="22"/>
        <v/>
      </c>
      <c r="AA126">
        <f t="shared" si="22"/>
        <v>2503.34</v>
      </c>
      <c r="AB126" t="str">
        <f t="shared" si="22"/>
        <v/>
      </c>
      <c r="AE126" t="str">
        <f t="shared" si="14"/>
        <v/>
      </c>
      <c r="AH126" t="str">
        <f t="shared" si="15"/>
        <v/>
      </c>
      <c r="AI126" t="str">
        <f t="shared" si="16"/>
        <v/>
      </c>
      <c r="AJ126" t="str">
        <f t="shared" si="16"/>
        <v/>
      </c>
      <c r="AK126" t="str">
        <f t="shared" si="16"/>
        <v/>
      </c>
      <c r="AL126" t="str">
        <f t="shared" si="16"/>
        <v/>
      </c>
    </row>
    <row r="127" spans="1:38" x14ac:dyDescent="0.2">
      <c r="A127" s="1">
        <v>5369</v>
      </c>
      <c r="B127" s="2" t="s">
        <v>18</v>
      </c>
      <c r="C127" s="3">
        <v>41681</v>
      </c>
      <c r="D127" s="2" t="s">
        <v>41</v>
      </c>
      <c r="E127" s="2">
        <v>18</v>
      </c>
      <c r="F127" s="2">
        <v>3022.8939999999998</v>
      </c>
      <c r="G127" s="2">
        <v>0.08</v>
      </c>
      <c r="H127" s="2" t="s">
        <v>20</v>
      </c>
      <c r="I127" s="2">
        <v>256.94</v>
      </c>
      <c r="J127" s="2">
        <v>217.99</v>
      </c>
      <c r="K127" s="2">
        <v>22.99</v>
      </c>
      <c r="L127" s="2" t="s">
        <v>135</v>
      </c>
      <c r="M127" s="2" t="s">
        <v>29</v>
      </c>
      <c r="N127" s="2" t="s">
        <v>23</v>
      </c>
      <c r="O127" s="2" t="s">
        <v>31</v>
      </c>
      <c r="P127" s="2" t="s">
        <v>39</v>
      </c>
      <c r="Q127" s="2" t="s">
        <v>26</v>
      </c>
      <c r="R127" s="3">
        <v>41682</v>
      </c>
      <c r="S127" s="10">
        <f t="shared" si="13"/>
        <v>2014</v>
      </c>
      <c r="T127">
        <f t="shared" si="21"/>
        <v>256.94</v>
      </c>
      <c r="U127" t="str">
        <f t="shared" si="21"/>
        <v/>
      </c>
      <c r="V127" t="str">
        <f t="shared" si="21"/>
        <v/>
      </c>
      <c r="W127" t="str">
        <f t="shared" si="21"/>
        <v/>
      </c>
      <c r="Z127" t="str">
        <f t="shared" si="22"/>
        <v/>
      </c>
      <c r="AA127">
        <f t="shared" si="22"/>
        <v>256.94</v>
      </c>
      <c r="AB127" t="str">
        <f t="shared" si="22"/>
        <v/>
      </c>
      <c r="AE127" t="str">
        <f t="shared" si="14"/>
        <v/>
      </c>
      <c r="AH127" t="str">
        <f t="shared" si="15"/>
        <v/>
      </c>
      <c r="AI127" t="str">
        <f t="shared" si="16"/>
        <v/>
      </c>
      <c r="AJ127" t="str">
        <f t="shared" si="16"/>
        <v/>
      </c>
      <c r="AK127" t="str">
        <f t="shared" si="16"/>
        <v/>
      </c>
      <c r="AL127" t="str">
        <f t="shared" si="16"/>
        <v/>
      </c>
    </row>
    <row r="128" spans="1:38" x14ac:dyDescent="0.2">
      <c r="A128" s="1">
        <v>5370</v>
      </c>
      <c r="B128" s="2" t="s">
        <v>18</v>
      </c>
      <c r="C128" s="3">
        <v>41681</v>
      </c>
      <c r="D128" s="2" t="s">
        <v>41</v>
      </c>
      <c r="E128" s="2">
        <v>7</v>
      </c>
      <c r="F128" s="2">
        <v>13261.33</v>
      </c>
      <c r="G128" s="2">
        <v>0.01</v>
      </c>
      <c r="H128" s="2" t="s">
        <v>44</v>
      </c>
      <c r="I128" s="2">
        <v>-1591.35</v>
      </c>
      <c r="J128" s="2">
        <v>2048.48</v>
      </c>
      <c r="K128" s="2">
        <v>28.7</v>
      </c>
      <c r="L128" s="2" t="s">
        <v>136</v>
      </c>
      <c r="M128" s="2" t="s">
        <v>29</v>
      </c>
      <c r="N128" s="2" t="s">
        <v>23</v>
      </c>
      <c r="O128" s="2" t="s">
        <v>31</v>
      </c>
      <c r="P128" s="2" t="s">
        <v>33</v>
      </c>
      <c r="Q128" s="2" t="s">
        <v>56</v>
      </c>
      <c r="R128" s="3">
        <v>41683</v>
      </c>
      <c r="S128" s="10">
        <f t="shared" si="13"/>
        <v>2014</v>
      </c>
      <c r="T128">
        <f t="shared" si="21"/>
        <v>-1591.35</v>
      </c>
      <c r="U128" t="str">
        <f t="shared" si="21"/>
        <v/>
      </c>
      <c r="V128" t="str">
        <f t="shared" si="21"/>
        <v/>
      </c>
      <c r="W128" t="str">
        <f t="shared" si="21"/>
        <v/>
      </c>
      <c r="Z128" t="str">
        <f t="shared" si="22"/>
        <v/>
      </c>
      <c r="AA128">
        <f t="shared" si="22"/>
        <v>-1591.35</v>
      </c>
      <c r="AB128" t="str">
        <f t="shared" si="22"/>
        <v/>
      </c>
      <c r="AE128" t="str">
        <f t="shared" si="14"/>
        <v>Technology</v>
      </c>
      <c r="AH128">
        <f t="shared" si="15"/>
        <v>-1591.35</v>
      </c>
      <c r="AI128">
        <f t="shared" si="16"/>
        <v>-1591.35</v>
      </c>
      <c r="AJ128" t="str">
        <f t="shared" si="16"/>
        <v/>
      </c>
      <c r="AK128" t="str">
        <f t="shared" si="16"/>
        <v/>
      </c>
      <c r="AL128" t="str">
        <f t="shared" si="16"/>
        <v/>
      </c>
    </row>
    <row r="129" spans="1:38" x14ac:dyDescent="0.2">
      <c r="A129" s="1">
        <v>5371</v>
      </c>
      <c r="B129" s="2" t="s">
        <v>18</v>
      </c>
      <c r="C129" s="3">
        <v>41681</v>
      </c>
      <c r="D129" s="2" t="s">
        <v>19</v>
      </c>
      <c r="E129" s="2">
        <v>17</v>
      </c>
      <c r="F129" s="2">
        <v>1010.13</v>
      </c>
      <c r="G129" s="2">
        <v>0.08</v>
      </c>
      <c r="H129" s="2" t="s">
        <v>20</v>
      </c>
      <c r="I129" s="2">
        <v>-558.46</v>
      </c>
      <c r="J129" s="2">
        <v>72.98</v>
      </c>
      <c r="K129" s="2">
        <v>63</v>
      </c>
      <c r="L129" s="2" t="s">
        <v>68</v>
      </c>
      <c r="M129" s="2" t="s">
        <v>38</v>
      </c>
      <c r="N129" s="2" t="s">
        <v>23</v>
      </c>
      <c r="O129" s="2" t="s">
        <v>24</v>
      </c>
      <c r="P129" s="2" t="s">
        <v>71</v>
      </c>
      <c r="Q129" s="2" t="s">
        <v>34</v>
      </c>
      <c r="R129" s="3">
        <v>41682</v>
      </c>
      <c r="S129" s="10">
        <f t="shared" si="13"/>
        <v>2014</v>
      </c>
      <c r="T129">
        <f t="shared" si="21"/>
        <v>-558.46</v>
      </c>
      <c r="U129" t="str">
        <f t="shared" si="21"/>
        <v/>
      </c>
      <c r="V129" t="str">
        <f t="shared" si="21"/>
        <v/>
      </c>
      <c r="W129" t="str">
        <f t="shared" si="21"/>
        <v/>
      </c>
      <c r="Z129">
        <f t="shared" si="22"/>
        <v>-558.46</v>
      </c>
      <c r="AA129" t="str">
        <f t="shared" si="22"/>
        <v/>
      </c>
      <c r="AB129" t="str">
        <f t="shared" si="22"/>
        <v/>
      </c>
      <c r="AE129" t="str">
        <f t="shared" si="14"/>
        <v>Office Supplies</v>
      </c>
      <c r="AH129" t="str">
        <f t="shared" si="15"/>
        <v/>
      </c>
      <c r="AI129" t="str">
        <f t="shared" si="16"/>
        <v/>
      </c>
      <c r="AJ129" t="str">
        <f t="shared" si="16"/>
        <v/>
      </c>
      <c r="AK129" t="str">
        <f t="shared" si="16"/>
        <v/>
      </c>
      <c r="AL129" t="str">
        <f t="shared" si="16"/>
        <v/>
      </c>
    </row>
    <row r="130" spans="1:38" x14ac:dyDescent="0.2">
      <c r="A130" s="1">
        <v>5372</v>
      </c>
      <c r="B130" s="2" t="s">
        <v>40</v>
      </c>
      <c r="C130" s="3">
        <v>41682</v>
      </c>
      <c r="D130" s="2" t="s">
        <v>50</v>
      </c>
      <c r="E130" s="2">
        <v>1</v>
      </c>
      <c r="F130" s="2">
        <v>26.72</v>
      </c>
      <c r="G130" s="2">
        <v>0.03</v>
      </c>
      <c r="H130" s="2" t="s">
        <v>20</v>
      </c>
      <c r="I130" s="2">
        <v>-14.92</v>
      </c>
      <c r="J130" s="2">
        <v>24.53</v>
      </c>
      <c r="K130" s="2">
        <v>21.17</v>
      </c>
      <c r="L130" s="2" t="s">
        <v>76</v>
      </c>
      <c r="M130" s="2" t="s">
        <v>38</v>
      </c>
      <c r="N130" s="2" t="s">
        <v>43</v>
      </c>
      <c r="O130" s="2" t="s">
        <v>24</v>
      </c>
      <c r="P130" s="2" t="s">
        <v>25</v>
      </c>
      <c r="Q130" s="2" t="s">
        <v>26</v>
      </c>
      <c r="R130" s="3">
        <v>41683</v>
      </c>
      <c r="S130" s="10">
        <f t="shared" si="13"/>
        <v>2014</v>
      </c>
      <c r="T130" t="str">
        <f t="shared" si="21"/>
        <v/>
      </c>
      <c r="U130" t="str">
        <f t="shared" si="21"/>
        <v/>
      </c>
      <c r="V130">
        <f t="shared" si="21"/>
        <v>-14.92</v>
      </c>
      <c r="W130" t="str">
        <f t="shared" si="21"/>
        <v/>
      </c>
      <c r="Z130">
        <f t="shared" si="22"/>
        <v>-14.92</v>
      </c>
      <c r="AA130" t="str">
        <f t="shared" si="22"/>
        <v/>
      </c>
      <c r="AB130" t="str">
        <f t="shared" si="22"/>
        <v/>
      </c>
      <c r="AE130" t="str">
        <f t="shared" si="14"/>
        <v>Office Supplies</v>
      </c>
      <c r="AH130" t="str">
        <f t="shared" si="15"/>
        <v/>
      </c>
      <c r="AI130" t="str">
        <f t="shared" si="16"/>
        <v/>
      </c>
      <c r="AJ130" t="str">
        <f t="shared" si="16"/>
        <v/>
      </c>
      <c r="AK130" t="str">
        <f t="shared" si="16"/>
        <v/>
      </c>
      <c r="AL130" t="str">
        <f t="shared" ref="AJ130:AL193" si="23">IF(AL$1=$S130,$AH130,"")</f>
        <v/>
      </c>
    </row>
    <row r="131" spans="1:38" x14ac:dyDescent="0.2">
      <c r="A131" s="1">
        <v>5373</v>
      </c>
      <c r="B131" s="2" t="s">
        <v>18</v>
      </c>
      <c r="C131" s="3">
        <v>41682</v>
      </c>
      <c r="D131" s="2" t="s">
        <v>59</v>
      </c>
      <c r="E131" s="2">
        <v>22</v>
      </c>
      <c r="F131" s="2">
        <v>3227.98</v>
      </c>
      <c r="G131" s="2">
        <v>0.04</v>
      </c>
      <c r="H131" s="2" t="s">
        <v>20</v>
      </c>
      <c r="I131" s="2">
        <v>1052.0899999999999</v>
      </c>
      <c r="J131" s="2">
        <v>162.97999999999999</v>
      </c>
      <c r="K131" s="2">
        <v>27.99</v>
      </c>
      <c r="L131" s="2" t="s">
        <v>137</v>
      </c>
      <c r="M131" s="2" t="s">
        <v>38</v>
      </c>
      <c r="N131" s="2" t="s">
        <v>43</v>
      </c>
      <c r="O131" s="2" t="s">
        <v>31</v>
      </c>
      <c r="P131" s="2" t="s">
        <v>33</v>
      </c>
      <c r="Q131" s="2" t="s">
        <v>62</v>
      </c>
      <c r="R131" s="3">
        <v>41685</v>
      </c>
      <c r="S131" s="10">
        <f t="shared" ref="S131:S194" si="24">YEAR(C131)</f>
        <v>2014</v>
      </c>
      <c r="T131" t="str">
        <f t="shared" si="21"/>
        <v/>
      </c>
      <c r="U131" t="str">
        <f t="shared" si="21"/>
        <v/>
      </c>
      <c r="V131">
        <f t="shared" si="21"/>
        <v>1052.0899999999999</v>
      </c>
      <c r="W131" t="str">
        <f t="shared" si="21"/>
        <v/>
      </c>
      <c r="Z131" t="str">
        <f t="shared" si="22"/>
        <v/>
      </c>
      <c r="AA131">
        <f t="shared" si="22"/>
        <v>1052.0899999999999</v>
      </c>
      <c r="AB131" t="str">
        <f t="shared" si="22"/>
        <v/>
      </c>
      <c r="AE131" t="str">
        <f t="shared" ref="AE131:AE194" si="25">IF(I131&lt;0,O131,"")</f>
        <v/>
      </c>
      <c r="AH131" t="str">
        <f t="shared" ref="AH131:AH194" si="26">IF(E131&lt;11,IF(O131="Technology",I131,""),"")</f>
        <v/>
      </c>
      <c r="AI131" t="str">
        <f t="shared" ref="AI131:AL194" si="27">IF(AI$1=$S131,$AH131,"")</f>
        <v/>
      </c>
      <c r="AJ131" t="str">
        <f t="shared" si="23"/>
        <v/>
      </c>
      <c r="AK131" t="str">
        <f t="shared" si="23"/>
        <v/>
      </c>
      <c r="AL131" t="str">
        <f t="shared" si="23"/>
        <v/>
      </c>
    </row>
    <row r="132" spans="1:38" x14ac:dyDescent="0.2">
      <c r="A132" s="1">
        <v>5374</v>
      </c>
      <c r="B132" s="2" t="s">
        <v>18</v>
      </c>
      <c r="C132" s="3">
        <v>41682</v>
      </c>
      <c r="D132" s="2" t="s">
        <v>59</v>
      </c>
      <c r="E132" s="2">
        <v>14</v>
      </c>
      <c r="F132" s="2">
        <v>2375.39</v>
      </c>
      <c r="G132" s="2">
        <v>0.04</v>
      </c>
      <c r="H132" s="2" t="s">
        <v>20</v>
      </c>
      <c r="I132" s="2">
        <v>325.5</v>
      </c>
      <c r="J132" s="2">
        <v>188.19</v>
      </c>
      <c r="K132" s="2">
        <v>25.87</v>
      </c>
      <c r="L132" s="2" t="s">
        <v>137</v>
      </c>
      <c r="M132" s="2" t="s">
        <v>38</v>
      </c>
      <c r="N132" s="2" t="s">
        <v>43</v>
      </c>
      <c r="O132" s="2" t="s">
        <v>24</v>
      </c>
      <c r="P132" s="2" t="s">
        <v>52</v>
      </c>
      <c r="Q132" s="2" t="s">
        <v>26</v>
      </c>
      <c r="R132" s="3">
        <v>41684</v>
      </c>
      <c r="S132" s="10">
        <f t="shared" si="24"/>
        <v>2014</v>
      </c>
      <c r="T132" t="str">
        <f t="shared" si="21"/>
        <v/>
      </c>
      <c r="U132" t="str">
        <f t="shared" si="21"/>
        <v/>
      </c>
      <c r="V132">
        <f t="shared" si="21"/>
        <v>325.5</v>
      </c>
      <c r="W132" t="str">
        <f t="shared" si="21"/>
        <v/>
      </c>
      <c r="Z132">
        <f t="shared" si="22"/>
        <v>325.5</v>
      </c>
      <c r="AA132" t="str">
        <f t="shared" si="22"/>
        <v/>
      </c>
      <c r="AB132" t="str">
        <f t="shared" si="22"/>
        <v/>
      </c>
      <c r="AE132" t="str">
        <f t="shared" si="25"/>
        <v/>
      </c>
      <c r="AH132" t="str">
        <f t="shared" si="26"/>
        <v/>
      </c>
      <c r="AI132" t="str">
        <f t="shared" si="27"/>
        <v/>
      </c>
      <c r="AJ132" t="str">
        <f t="shared" si="23"/>
        <v/>
      </c>
      <c r="AK132" t="str">
        <f t="shared" si="23"/>
        <v/>
      </c>
      <c r="AL132" t="str">
        <f t="shared" si="23"/>
        <v/>
      </c>
    </row>
    <row r="133" spans="1:38" x14ac:dyDescent="0.2">
      <c r="A133" s="1">
        <v>5375</v>
      </c>
      <c r="B133" s="2" t="s">
        <v>18</v>
      </c>
      <c r="C133" s="3">
        <v>41682</v>
      </c>
      <c r="D133" s="2" t="s">
        <v>27</v>
      </c>
      <c r="E133" s="2">
        <v>15</v>
      </c>
      <c r="F133" s="2">
        <v>111.02</v>
      </c>
      <c r="G133" s="2">
        <v>0.1</v>
      </c>
      <c r="H133" s="2" t="s">
        <v>20</v>
      </c>
      <c r="I133" s="2">
        <v>45.38</v>
      </c>
      <c r="J133" s="2">
        <v>19.309999999999999</v>
      </c>
      <c r="K133" s="2">
        <v>14.49</v>
      </c>
      <c r="L133" s="2" t="s">
        <v>138</v>
      </c>
      <c r="M133" s="2" t="s">
        <v>38</v>
      </c>
      <c r="N133" s="2" t="s">
        <v>54</v>
      </c>
      <c r="O133" s="2" t="s">
        <v>24</v>
      </c>
      <c r="P133" s="2" t="s">
        <v>74</v>
      </c>
      <c r="Q133" s="2" t="s">
        <v>26</v>
      </c>
      <c r="R133" s="3">
        <v>41691</v>
      </c>
      <c r="S133" s="10">
        <f t="shared" si="24"/>
        <v>2014</v>
      </c>
      <c r="T133" t="str">
        <f t="shared" si="21"/>
        <v/>
      </c>
      <c r="U133" t="str">
        <f t="shared" si="21"/>
        <v/>
      </c>
      <c r="V133" t="str">
        <f t="shared" si="21"/>
        <v/>
      </c>
      <c r="W133">
        <f t="shared" si="21"/>
        <v>45.38</v>
      </c>
      <c r="Z133">
        <f t="shared" si="22"/>
        <v>45.38</v>
      </c>
      <c r="AA133" t="str">
        <f t="shared" si="22"/>
        <v/>
      </c>
      <c r="AB133" t="str">
        <f t="shared" si="22"/>
        <v/>
      </c>
      <c r="AE133" t="str">
        <f t="shared" si="25"/>
        <v/>
      </c>
      <c r="AH133" t="str">
        <f t="shared" si="26"/>
        <v/>
      </c>
      <c r="AI133" t="str">
        <f t="shared" si="27"/>
        <v/>
      </c>
      <c r="AJ133" t="str">
        <f t="shared" si="23"/>
        <v/>
      </c>
      <c r="AK133" t="str">
        <f t="shared" si="23"/>
        <v/>
      </c>
      <c r="AL133" t="str">
        <f t="shared" si="23"/>
        <v/>
      </c>
    </row>
    <row r="134" spans="1:38" x14ac:dyDescent="0.2">
      <c r="A134" s="1">
        <v>5376</v>
      </c>
      <c r="B134" s="2" t="s">
        <v>18</v>
      </c>
      <c r="C134" s="3">
        <v>41682</v>
      </c>
      <c r="D134" s="2" t="s">
        <v>27</v>
      </c>
      <c r="E134" s="2">
        <v>20</v>
      </c>
      <c r="F134" s="2">
        <v>132.24</v>
      </c>
      <c r="G134" s="2">
        <v>0.08</v>
      </c>
      <c r="H134" s="2" t="s">
        <v>20</v>
      </c>
      <c r="I134" s="2">
        <v>15.96</v>
      </c>
      <c r="J134" s="2">
        <v>18.7</v>
      </c>
      <c r="K134" s="2">
        <v>15.56</v>
      </c>
      <c r="L134" s="2" t="s">
        <v>138</v>
      </c>
      <c r="M134" s="2" t="s">
        <v>38</v>
      </c>
      <c r="N134" s="2" t="s">
        <v>54</v>
      </c>
      <c r="O134" s="2" t="s">
        <v>24</v>
      </c>
      <c r="P134" s="2" t="s">
        <v>64</v>
      </c>
      <c r="Q134" s="2" t="s">
        <v>36</v>
      </c>
      <c r="R134" s="3">
        <v>41682</v>
      </c>
      <c r="S134" s="10">
        <f t="shared" si="24"/>
        <v>2014</v>
      </c>
      <c r="T134" t="str">
        <f t="shared" si="21"/>
        <v/>
      </c>
      <c r="U134" t="str">
        <f t="shared" si="21"/>
        <v/>
      </c>
      <c r="V134" t="str">
        <f t="shared" si="21"/>
        <v/>
      </c>
      <c r="W134">
        <f t="shared" si="21"/>
        <v>15.96</v>
      </c>
      <c r="Z134">
        <f t="shared" si="22"/>
        <v>15.96</v>
      </c>
      <c r="AA134" t="str">
        <f t="shared" si="22"/>
        <v/>
      </c>
      <c r="AB134" t="str">
        <f t="shared" si="22"/>
        <v/>
      </c>
      <c r="AE134" t="str">
        <f t="shared" si="25"/>
        <v/>
      </c>
      <c r="AH134" t="str">
        <f t="shared" si="26"/>
        <v/>
      </c>
      <c r="AI134" t="str">
        <f t="shared" si="27"/>
        <v/>
      </c>
      <c r="AJ134" t="str">
        <f t="shared" si="23"/>
        <v/>
      </c>
      <c r="AK134" t="str">
        <f t="shared" si="23"/>
        <v/>
      </c>
      <c r="AL134" t="str">
        <f t="shared" si="23"/>
        <v/>
      </c>
    </row>
    <row r="135" spans="1:38" x14ac:dyDescent="0.2">
      <c r="A135" s="1">
        <v>5377</v>
      </c>
      <c r="B135" s="2" t="s">
        <v>18</v>
      </c>
      <c r="C135" s="3">
        <v>41683</v>
      </c>
      <c r="D135" s="2" t="s">
        <v>41</v>
      </c>
      <c r="E135" s="2">
        <v>45</v>
      </c>
      <c r="F135" s="2">
        <v>3706.62</v>
      </c>
      <c r="G135" s="2">
        <v>0.05</v>
      </c>
      <c r="H135" s="2" t="s">
        <v>44</v>
      </c>
      <c r="I135" s="2">
        <v>570.58000000000004</v>
      </c>
      <c r="J135" s="2">
        <v>92.97</v>
      </c>
      <c r="K135" s="2">
        <v>44.06</v>
      </c>
      <c r="L135" s="2" t="s">
        <v>105</v>
      </c>
      <c r="M135" s="2" t="s">
        <v>22</v>
      </c>
      <c r="N135" s="2" t="s">
        <v>43</v>
      </c>
      <c r="O135" s="2" t="s">
        <v>31</v>
      </c>
      <c r="P135" s="2" t="s">
        <v>33</v>
      </c>
      <c r="Q135" s="2" t="s">
        <v>47</v>
      </c>
      <c r="R135" s="3">
        <v>41684</v>
      </c>
      <c r="S135" s="10">
        <f t="shared" si="24"/>
        <v>2014</v>
      </c>
      <c r="T135" t="str">
        <f t="shared" si="21"/>
        <v/>
      </c>
      <c r="U135" t="str">
        <f t="shared" si="21"/>
        <v/>
      </c>
      <c r="V135">
        <f t="shared" si="21"/>
        <v>570.58000000000004</v>
      </c>
      <c r="W135" t="str">
        <f t="shared" si="21"/>
        <v/>
      </c>
      <c r="Z135" t="str">
        <f t="shared" si="22"/>
        <v/>
      </c>
      <c r="AA135">
        <f t="shared" si="22"/>
        <v>570.58000000000004</v>
      </c>
      <c r="AB135" t="str">
        <f t="shared" si="22"/>
        <v/>
      </c>
      <c r="AE135" t="str">
        <f t="shared" si="25"/>
        <v/>
      </c>
      <c r="AH135" t="str">
        <f t="shared" si="26"/>
        <v/>
      </c>
      <c r="AI135" t="str">
        <f t="shared" si="27"/>
        <v/>
      </c>
      <c r="AJ135" t="str">
        <f t="shared" si="23"/>
        <v/>
      </c>
      <c r="AK135" t="str">
        <f t="shared" si="23"/>
        <v/>
      </c>
      <c r="AL135" t="str">
        <f t="shared" si="23"/>
        <v/>
      </c>
    </row>
    <row r="136" spans="1:38" x14ac:dyDescent="0.2">
      <c r="A136" s="1">
        <v>5378</v>
      </c>
      <c r="B136" s="2" t="s">
        <v>18</v>
      </c>
      <c r="C136" s="3">
        <v>41683</v>
      </c>
      <c r="D136" s="2" t="s">
        <v>41</v>
      </c>
      <c r="E136" s="2">
        <v>6</v>
      </c>
      <c r="F136" s="2">
        <v>56.33</v>
      </c>
      <c r="G136" s="2">
        <v>0</v>
      </c>
      <c r="H136" s="2" t="s">
        <v>20</v>
      </c>
      <c r="I136" s="2">
        <v>-33.32</v>
      </c>
      <c r="J136" s="2">
        <v>18.48</v>
      </c>
      <c r="K136" s="2">
        <v>24.05</v>
      </c>
      <c r="L136" s="2" t="s">
        <v>105</v>
      </c>
      <c r="M136" s="2" t="s">
        <v>22</v>
      </c>
      <c r="N136" s="2" t="s">
        <v>43</v>
      </c>
      <c r="O136" s="2" t="s">
        <v>24</v>
      </c>
      <c r="P136" s="2" t="s">
        <v>35</v>
      </c>
      <c r="Q136" s="2" t="s">
        <v>26</v>
      </c>
      <c r="R136" s="3">
        <v>41685</v>
      </c>
      <c r="S136" s="10">
        <f t="shared" si="24"/>
        <v>2014</v>
      </c>
      <c r="T136" t="str">
        <f t="shared" si="21"/>
        <v/>
      </c>
      <c r="U136" t="str">
        <f t="shared" si="21"/>
        <v/>
      </c>
      <c r="V136">
        <f t="shared" si="21"/>
        <v>-33.32</v>
      </c>
      <c r="W136" t="str">
        <f t="shared" si="21"/>
        <v/>
      </c>
      <c r="Z136">
        <f t="shared" si="22"/>
        <v>-33.32</v>
      </c>
      <c r="AA136" t="str">
        <f t="shared" si="22"/>
        <v/>
      </c>
      <c r="AB136" t="str">
        <f t="shared" si="22"/>
        <v/>
      </c>
      <c r="AE136" t="str">
        <f t="shared" si="25"/>
        <v>Office Supplies</v>
      </c>
      <c r="AH136" t="str">
        <f t="shared" si="26"/>
        <v/>
      </c>
      <c r="AI136" t="str">
        <f t="shared" si="27"/>
        <v/>
      </c>
      <c r="AJ136" t="str">
        <f t="shared" si="23"/>
        <v/>
      </c>
      <c r="AK136" t="str">
        <f t="shared" si="23"/>
        <v/>
      </c>
      <c r="AL136" t="str">
        <f t="shared" si="23"/>
        <v/>
      </c>
    </row>
    <row r="137" spans="1:38" x14ac:dyDescent="0.2">
      <c r="A137" s="1">
        <v>5379</v>
      </c>
      <c r="B137" s="2" t="s">
        <v>18</v>
      </c>
      <c r="C137" s="3">
        <v>41684</v>
      </c>
      <c r="D137" s="2" t="s">
        <v>27</v>
      </c>
      <c r="E137" s="2">
        <v>4</v>
      </c>
      <c r="F137" s="2">
        <v>264.17</v>
      </c>
      <c r="G137" s="2">
        <v>0.04</v>
      </c>
      <c r="H137" s="2" t="s">
        <v>20</v>
      </c>
      <c r="I137" s="2">
        <v>179.29</v>
      </c>
      <c r="J137" s="2">
        <v>72.650000000000006</v>
      </c>
      <c r="K137" s="2">
        <v>26.23</v>
      </c>
      <c r="L137" s="2" t="s">
        <v>73</v>
      </c>
      <c r="M137" s="2" t="s">
        <v>38</v>
      </c>
      <c r="N137" s="2" t="s">
        <v>43</v>
      </c>
      <c r="O137" s="2" t="s">
        <v>45</v>
      </c>
      <c r="P137" s="2" t="s">
        <v>55</v>
      </c>
      <c r="Q137" s="2" t="s">
        <v>62</v>
      </c>
      <c r="R137" s="3">
        <v>41686</v>
      </c>
      <c r="S137" s="10">
        <f t="shared" si="24"/>
        <v>2014</v>
      </c>
      <c r="T137" t="str">
        <f t="shared" si="21"/>
        <v/>
      </c>
      <c r="U137" t="str">
        <f t="shared" si="21"/>
        <v/>
      </c>
      <c r="V137">
        <f t="shared" si="21"/>
        <v>179.29</v>
      </c>
      <c r="W137" t="str">
        <f t="shared" si="21"/>
        <v/>
      </c>
      <c r="Z137" t="str">
        <f t="shared" si="22"/>
        <v/>
      </c>
      <c r="AA137" t="str">
        <f t="shared" si="22"/>
        <v/>
      </c>
      <c r="AB137">
        <f t="shared" si="22"/>
        <v>179.29</v>
      </c>
      <c r="AE137" t="str">
        <f t="shared" si="25"/>
        <v/>
      </c>
      <c r="AH137" t="str">
        <f t="shared" si="26"/>
        <v/>
      </c>
      <c r="AI137" t="str">
        <f t="shared" si="27"/>
        <v/>
      </c>
      <c r="AJ137" t="str">
        <f t="shared" si="23"/>
        <v/>
      </c>
      <c r="AK137" t="str">
        <f t="shared" si="23"/>
        <v/>
      </c>
      <c r="AL137" t="str">
        <f t="shared" si="23"/>
        <v/>
      </c>
    </row>
    <row r="138" spans="1:38" x14ac:dyDescent="0.2">
      <c r="A138" s="1">
        <v>5380</v>
      </c>
      <c r="B138" s="2" t="s">
        <v>18</v>
      </c>
      <c r="C138" s="3">
        <v>41684</v>
      </c>
      <c r="D138" s="2" t="s">
        <v>41</v>
      </c>
      <c r="E138" s="2">
        <v>47</v>
      </c>
      <c r="F138" s="2">
        <v>1010.83</v>
      </c>
      <c r="G138" s="2">
        <v>0.01</v>
      </c>
      <c r="H138" s="2" t="s">
        <v>20</v>
      </c>
      <c r="I138" s="2">
        <v>213.46</v>
      </c>
      <c r="J138" s="2">
        <v>31.98</v>
      </c>
      <c r="K138" s="2">
        <v>22.68</v>
      </c>
      <c r="L138" s="2" t="s">
        <v>139</v>
      </c>
      <c r="M138" s="2" t="s">
        <v>29</v>
      </c>
      <c r="N138" s="2" t="s">
        <v>23</v>
      </c>
      <c r="O138" s="2" t="s">
        <v>24</v>
      </c>
      <c r="P138" s="2" t="s">
        <v>35</v>
      </c>
      <c r="Q138" s="2" t="s">
        <v>26</v>
      </c>
      <c r="R138" s="3">
        <v>41685</v>
      </c>
      <c r="S138" s="10">
        <f t="shared" si="24"/>
        <v>2014</v>
      </c>
      <c r="T138">
        <f t="shared" si="21"/>
        <v>213.46</v>
      </c>
      <c r="U138" t="str">
        <f t="shared" si="21"/>
        <v/>
      </c>
      <c r="V138" t="str">
        <f t="shared" si="21"/>
        <v/>
      </c>
      <c r="W138" t="str">
        <f t="shared" si="21"/>
        <v/>
      </c>
      <c r="Z138">
        <f t="shared" si="22"/>
        <v>213.46</v>
      </c>
      <c r="AA138" t="str">
        <f t="shared" si="22"/>
        <v/>
      </c>
      <c r="AB138" t="str">
        <f t="shared" si="22"/>
        <v/>
      </c>
      <c r="AE138" t="str">
        <f t="shared" si="25"/>
        <v/>
      </c>
      <c r="AH138" t="str">
        <f t="shared" si="26"/>
        <v/>
      </c>
      <c r="AI138" t="str">
        <f t="shared" si="27"/>
        <v/>
      </c>
      <c r="AJ138" t="str">
        <f t="shared" si="23"/>
        <v/>
      </c>
      <c r="AK138" t="str">
        <f t="shared" si="23"/>
        <v/>
      </c>
      <c r="AL138" t="str">
        <f t="shared" si="23"/>
        <v/>
      </c>
    </row>
    <row r="139" spans="1:38" x14ac:dyDescent="0.2">
      <c r="A139" s="1">
        <v>5381</v>
      </c>
      <c r="B139" s="2" t="s">
        <v>18</v>
      </c>
      <c r="C139" s="3">
        <v>41685</v>
      </c>
      <c r="D139" s="2" t="s">
        <v>27</v>
      </c>
      <c r="E139" s="2">
        <v>4</v>
      </c>
      <c r="F139" s="2">
        <v>54.52</v>
      </c>
      <c r="G139" s="2">
        <v>0.09</v>
      </c>
      <c r="H139" s="2" t="s">
        <v>49</v>
      </c>
      <c r="I139" s="2">
        <v>16.2</v>
      </c>
      <c r="J139" s="2">
        <v>20.74</v>
      </c>
      <c r="K139" s="2">
        <v>15.39</v>
      </c>
      <c r="L139" s="2" t="s">
        <v>140</v>
      </c>
      <c r="M139" s="2" t="s">
        <v>29</v>
      </c>
      <c r="N139" s="2" t="s">
        <v>54</v>
      </c>
      <c r="O139" s="2" t="s">
        <v>24</v>
      </c>
      <c r="P139" s="2" t="s">
        <v>90</v>
      </c>
      <c r="Q139" s="2" t="s">
        <v>26</v>
      </c>
      <c r="R139" s="3">
        <v>41690</v>
      </c>
      <c r="S139" s="10">
        <f t="shared" si="24"/>
        <v>2014</v>
      </c>
      <c r="T139" t="str">
        <f t="shared" si="21"/>
        <v/>
      </c>
      <c r="U139" t="str">
        <f t="shared" si="21"/>
        <v/>
      </c>
      <c r="V139" t="str">
        <f t="shared" si="21"/>
        <v/>
      </c>
      <c r="W139">
        <f t="shared" si="21"/>
        <v>16.2</v>
      </c>
      <c r="Z139">
        <f t="shared" si="22"/>
        <v>16.2</v>
      </c>
      <c r="AA139" t="str">
        <f t="shared" si="22"/>
        <v/>
      </c>
      <c r="AB139" t="str">
        <f t="shared" si="22"/>
        <v/>
      </c>
      <c r="AE139" t="str">
        <f t="shared" si="25"/>
        <v/>
      </c>
      <c r="AH139" t="str">
        <f t="shared" si="26"/>
        <v/>
      </c>
      <c r="AI139" t="str">
        <f t="shared" si="27"/>
        <v/>
      </c>
      <c r="AJ139" t="str">
        <f t="shared" si="23"/>
        <v/>
      </c>
      <c r="AK139" t="str">
        <f t="shared" si="23"/>
        <v/>
      </c>
      <c r="AL139" t="str">
        <f t="shared" si="23"/>
        <v/>
      </c>
    </row>
    <row r="140" spans="1:38" x14ac:dyDescent="0.2">
      <c r="A140" s="1">
        <v>5382</v>
      </c>
      <c r="B140" s="2" t="s">
        <v>18</v>
      </c>
      <c r="C140" s="3">
        <v>41685</v>
      </c>
      <c r="D140" s="2" t="s">
        <v>27</v>
      </c>
      <c r="E140" s="2">
        <v>3</v>
      </c>
      <c r="F140" s="2">
        <v>70.290000000000006</v>
      </c>
      <c r="G140" s="2">
        <v>0.09</v>
      </c>
      <c r="H140" s="2" t="s">
        <v>20</v>
      </c>
      <c r="I140" s="2">
        <v>-17.8</v>
      </c>
      <c r="J140" s="2">
        <v>30.97</v>
      </c>
      <c r="K140" s="2">
        <v>23.03</v>
      </c>
      <c r="L140" s="2" t="s">
        <v>140</v>
      </c>
      <c r="M140" s="2" t="s">
        <v>29</v>
      </c>
      <c r="N140" s="2" t="s">
        <v>54</v>
      </c>
      <c r="O140" s="2" t="s">
        <v>24</v>
      </c>
      <c r="P140" s="2" t="s">
        <v>35</v>
      </c>
      <c r="Q140" s="2" t="s">
        <v>26</v>
      </c>
      <c r="R140" s="3">
        <v>41690</v>
      </c>
      <c r="S140" s="10">
        <f t="shared" si="24"/>
        <v>2014</v>
      </c>
      <c r="T140" t="str">
        <f t="shared" si="21"/>
        <v/>
      </c>
      <c r="U140" t="str">
        <f t="shared" si="21"/>
        <v/>
      </c>
      <c r="V140" t="str">
        <f t="shared" si="21"/>
        <v/>
      </c>
      <c r="W140">
        <f t="shared" si="21"/>
        <v>-17.8</v>
      </c>
      <c r="Z140">
        <f t="shared" si="22"/>
        <v>-17.8</v>
      </c>
      <c r="AA140" t="str">
        <f t="shared" si="22"/>
        <v/>
      </c>
      <c r="AB140" t="str">
        <f t="shared" si="22"/>
        <v/>
      </c>
      <c r="AE140" t="str">
        <f t="shared" si="25"/>
        <v>Office Supplies</v>
      </c>
      <c r="AH140" t="str">
        <f t="shared" si="26"/>
        <v/>
      </c>
      <c r="AI140" t="str">
        <f t="shared" si="27"/>
        <v/>
      </c>
      <c r="AJ140" t="str">
        <f t="shared" si="23"/>
        <v/>
      </c>
      <c r="AK140" t="str">
        <f t="shared" si="23"/>
        <v/>
      </c>
      <c r="AL140" t="str">
        <f t="shared" si="23"/>
        <v/>
      </c>
    </row>
    <row r="141" spans="1:38" x14ac:dyDescent="0.2">
      <c r="A141" s="1">
        <v>5383</v>
      </c>
      <c r="B141" s="2" t="s">
        <v>18</v>
      </c>
      <c r="C141" s="3">
        <v>41686</v>
      </c>
      <c r="D141" s="2" t="s">
        <v>27</v>
      </c>
      <c r="E141" s="2">
        <v>37</v>
      </c>
      <c r="F141" s="2">
        <v>319.06</v>
      </c>
      <c r="G141" s="2">
        <v>0.04</v>
      </c>
      <c r="H141" s="2" t="s">
        <v>20</v>
      </c>
      <c r="I141" s="2">
        <v>-58.41</v>
      </c>
      <c r="J141" s="2">
        <v>20.6</v>
      </c>
      <c r="K141" s="2">
        <v>20.190000000000001</v>
      </c>
      <c r="L141" s="2" t="s">
        <v>133</v>
      </c>
      <c r="M141" s="2" t="s">
        <v>38</v>
      </c>
      <c r="N141" s="2" t="s">
        <v>43</v>
      </c>
      <c r="O141" s="2" t="s">
        <v>24</v>
      </c>
      <c r="P141" s="2" t="s">
        <v>25</v>
      </c>
      <c r="Q141" s="2" t="s">
        <v>26</v>
      </c>
      <c r="R141" s="3">
        <v>41693</v>
      </c>
      <c r="S141" s="10">
        <f t="shared" si="24"/>
        <v>2014</v>
      </c>
      <c r="T141" t="str">
        <f t="shared" si="21"/>
        <v/>
      </c>
      <c r="U141" t="str">
        <f t="shared" si="21"/>
        <v/>
      </c>
      <c r="V141">
        <f t="shared" si="21"/>
        <v>-58.41</v>
      </c>
      <c r="W141" t="str">
        <f t="shared" si="21"/>
        <v/>
      </c>
      <c r="Z141">
        <f t="shared" si="22"/>
        <v>-58.41</v>
      </c>
      <c r="AA141" t="str">
        <f t="shared" si="22"/>
        <v/>
      </c>
      <c r="AB141" t="str">
        <f t="shared" si="22"/>
        <v/>
      </c>
      <c r="AE141" t="str">
        <f t="shared" si="25"/>
        <v>Office Supplies</v>
      </c>
      <c r="AH141" t="str">
        <f t="shared" si="26"/>
        <v/>
      </c>
      <c r="AI141" t="str">
        <f t="shared" si="27"/>
        <v/>
      </c>
      <c r="AJ141" t="str">
        <f t="shared" si="23"/>
        <v/>
      </c>
      <c r="AK141" t="str">
        <f t="shared" si="23"/>
        <v/>
      </c>
      <c r="AL141" t="str">
        <f t="shared" si="23"/>
        <v/>
      </c>
    </row>
    <row r="142" spans="1:38" x14ac:dyDescent="0.2">
      <c r="A142" s="1">
        <v>5384</v>
      </c>
      <c r="B142" s="2" t="s">
        <v>18</v>
      </c>
      <c r="C142" s="3">
        <v>41686</v>
      </c>
      <c r="D142" s="2" t="s">
        <v>27</v>
      </c>
      <c r="E142" s="2">
        <v>15</v>
      </c>
      <c r="F142" s="2">
        <v>9869.91</v>
      </c>
      <c r="G142" s="2">
        <v>7.0000000000000007E-2</v>
      </c>
      <c r="H142" s="2" t="s">
        <v>20</v>
      </c>
      <c r="I142" s="2">
        <v>330.69</v>
      </c>
      <c r="J142" s="2">
        <v>711.99</v>
      </c>
      <c r="K142" s="2">
        <v>38.49</v>
      </c>
      <c r="L142" s="2" t="s">
        <v>133</v>
      </c>
      <c r="M142" s="2" t="s">
        <v>38</v>
      </c>
      <c r="N142" s="2" t="s">
        <v>43</v>
      </c>
      <c r="O142" s="2" t="s">
        <v>31</v>
      </c>
      <c r="P142" s="2" t="s">
        <v>107</v>
      </c>
      <c r="Q142" s="2" t="s">
        <v>34</v>
      </c>
      <c r="R142" s="3">
        <v>41690</v>
      </c>
      <c r="S142" s="10">
        <f t="shared" si="24"/>
        <v>2014</v>
      </c>
      <c r="T142" t="str">
        <f t="shared" ref="T142:W161" si="28">IF($N142=T$1,$I142,"")</f>
        <v/>
      </c>
      <c r="U142" t="str">
        <f t="shared" si="28"/>
        <v/>
      </c>
      <c r="V142">
        <f t="shared" si="28"/>
        <v>330.69</v>
      </c>
      <c r="W142" t="str">
        <f t="shared" si="28"/>
        <v/>
      </c>
      <c r="Z142" t="str">
        <f t="shared" ref="Z142:AB161" si="29">IF($O142=Z$1,$I142,"")</f>
        <v/>
      </c>
      <c r="AA142">
        <f t="shared" si="29"/>
        <v>330.69</v>
      </c>
      <c r="AB142" t="str">
        <f t="shared" si="29"/>
        <v/>
      </c>
      <c r="AE142" t="str">
        <f t="shared" si="25"/>
        <v/>
      </c>
      <c r="AH142" t="str">
        <f t="shared" si="26"/>
        <v/>
      </c>
      <c r="AI142" t="str">
        <f t="shared" si="27"/>
        <v/>
      </c>
      <c r="AJ142" t="str">
        <f t="shared" si="23"/>
        <v/>
      </c>
      <c r="AK142" t="str">
        <f t="shared" si="23"/>
        <v/>
      </c>
      <c r="AL142" t="str">
        <f t="shared" si="23"/>
        <v/>
      </c>
    </row>
    <row r="143" spans="1:38" x14ac:dyDescent="0.2">
      <c r="A143" s="1">
        <v>5385</v>
      </c>
      <c r="B143" s="2" t="s">
        <v>18</v>
      </c>
      <c r="C143" s="3">
        <v>41687</v>
      </c>
      <c r="D143" s="2" t="s">
        <v>19</v>
      </c>
      <c r="E143" s="2">
        <v>2</v>
      </c>
      <c r="F143" s="2">
        <v>24.21</v>
      </c>
      <c r="G143" s="2">
        <v>0.05</v>
      </c>
      <c r="H143" s="2" t="s">
        <v>49</v>
      </c>
      <c r="I143" s="2">
        <v>1.26</v>
      </c>
      <c r="J143" s="2">
        <v>18.04</v>
      </c>
      <c r="K143" s="2">
        <v>16.14</v>
      </c>
      <c r="L143" s="2" t="s">
        <v>141</v>
      </c>
      <c r="M143" s="2" t="s">
        <v>29</v>
      </c>
      <c r="N143" s="2" t="s">
        <v>30</v>
      </c>
      <c r="O143" s="2" t="s">
        <v>24</v>
      </c>
      <c r="P143" s="2" t="s">
        <v>35</v>
      </c>
      <c r="Q143" s="2" t="s">
        <v>36</v>
      </c>
      <c r="R143" s="3">
        <v>41689</v>
      </c>
      <c r="S143" s="10">
        <f t="shared" si="24"/>
        <v>2014</v>
      </c>
      <c r="T143" t="str">
        <f t="shared" si="28"/>
        <v/>
      </c>
      <c r="U143">
        <f t="shared" si="28"/>
        <v>1.26</v>
      </c>
      <c r="V143" t="str">
        <f t="shared" si="28"/>
        <v/>
      </c>
      <c r="W143" t="str">
        <f t="shared" si="28"/>
        <v/>
      </c>
      <c r="Z143">
        <f t="shared" si="29"/>
        <v>1.26</v>
      </c>
      <c r="AA143" t="str">
        <f t="shared" si="29"/>
        <v/>
      </c>
      <c r="AB143" t="str">
        <f t="shared" si="29"/>
        <v/>
      </c>
      <c r="AE143" t="str">
        <f t="shared" si="25"/>
        <v/>
      </c>
      <c r="AH143" t="str">
        <f t="shared" si="26"/>
        <v/>
      </c>
      <c r="AI143" t="str">
        <f t="shared" si="27"/>
        <v/>
      </c>
      <c r="AJ143" t="str">
        <f t="shared" si="23"/>
        <v/>
      </c>
      <c r="AK143" t="str">
        <f t="shared" si="23"/>
        <v/>
      </c>
      <c r="AL143" t="str">
        <f t="shared" si="23"/>
        <v/>
      </c>
    </row>
    <row r="144" spans="1:38" x14ac:dyDescent="0.2">
      <c r="A144" s="1">
        <v>5386</v>
      </c>
      <c r="B144" s="2" t="s">
        <v>18</v>
      </c>
      <c r="C144" s="3">
        <v>41688</v>
      </c>
      <c r="D144" s="2" t="s">
        <v>59</v>
      </c>
      <c r="E144" s="2">
        <v>30</v>
      </c>
      <c r="F144" s="2">
        <v>10562.03</v>
      </c>
      <c r="G144" s="2">
        <v>0.09</v>
      </c>
      <c r="H144" s="2" t="s">
        <v>44</v>
      </c>
      <c r="I144" s="2">
        <v>1245.6500000000001</v>
      </c>
      <c r="J144" s="2">
        <v>367.98</v>
      </c>
      <c r="K144" s="2">
        <v>72.92</v>
      </c>
      <c r="L144" s="2" t="s">
        <v>142</v>
      </c>
      <c r="M144" s="2" t="s">
        <v>66</v>
      </c>
      <c r="N144" s="2" t="s">
        <v>30</v>
      </c>
      <c r="O144" s="2" t="s">
        <v>45</v>
      </c>
      <c r="P144" s="2" t="s">
        <v>61</v>
      </c>
      <c r="Q144" s="2" t="s">
        <v>56</v>
      </c>
      <c r="R144" s="3">
        <v>41690</v>
      </c>
      <c r="S144" s="10">
        <f t="shared" si="24"/>
        <v>2014</v>
      </c>
      <c r="T144" t="str">
        <f t="shared" si="28"/>
        <v/>
      </c>
      <c r="U144">
        <f t="shared" si="28"/>
        <v>1245.6500000000001</v>
      </c>
      <c r="V144" t="str">
        <f t="shared" si="28"/>
        <v/>
      </c>
      <c r="W144" t="str">
        <f t="shared" si="28"/>
        <v/>
      </c>
      <c r="Z144" t="str">
        <f t="shared" si="29"/>
        <v/>
      </c>
      <c r="AA144" t="str">
        <f t="shared" si="29"/>
        <v/>
      </c>
      <c r="AB144">
        <f t="shared" si="29"/>
        <v>1245.6500000000001</v>
      </c>
      <c r="AE144" t="str">
        <f t="shared" si="25"/>
        <v/>
      </c>
      <c r="AH144" t="str">
        <f t="shared" si="26"/>
        <v/>
      </c>
      <c r="AI144" t="str">
        <f t="shared" si="27"/>
        <v/>
      </c>
      <c r="AJ144" t="str">
        <f t="shared" si="23"/>
        <v/>
      </c>
      <c r="AK144" t="str">
        <f t="shared" si="23"/>
        <v/>
      </c>
      <c r="AL144" t="str">
        <f t="shared" si="23"/>
        <v/>
      </c>
    </row>
    <row r="145" spans="1:38" x14ac:dyDescent="0.2">
      <c r="A145" s="1">
        <v>5387</v>
      </c>
      <c r="B145" s="2" t="s">
        <v>18</v>
      </c>
      <c r="C145" s="3">
        <v>41688</v>
      </c>
      <c r="D145" s="2" t="s">
        <v>59</v>
      </c>
      <c r="E145" s="2">
        <v>8</v>
      </c>
      <c r="F145" s="2">
        <v>1757.04</v>
      </c>
      <c r="G145" s="2">
        <v>0.04</v>
      </c>
      <c r="H145" s="2" t="s">
        <v>44</v>
      </c>
      <c r="I145" s="2">
        <v>-527.83000000000004</v>
      </c>
      <c r="J145" s="2">
        <v>230.75</v>
      </c>
      <c r="K145" s="2">
        <v>83.64</v>
      </c>
      <c r="L145" s="2" t="s">
        <v>142</v>
      </c>
      <c r="M145" s="2" t="s">
        <v>66</v>
      </c>
      <c r="N145" s="2" t="s">
        <v>30</v>
      </c>
      <c r="O145" s="2" t="s">
        <v>45</v>
      </c>
      <c r="P145" s="2" t="s">
        <v>46</v>
      </c>
      <c r="Q145" s="2" t="s">
        <v>47</v>
      </c>
      <c r="R145" s="3">
        <v>41688</v>
      </c>
      <c r="S145" s="10">
        <f t="shared" si="24"/>
        <v>2014</v>
      </c>
      <c r="T145" t="str">
        <f t="shared" si="28"/>
        <v/>
      </c>
      <c r="U145">
        <f t="shared" si="28"/>
        <v>-527.83000000000004</v>
      </c>
      <c r="V145" t="str">
        <f t="shared" si="28"/>
        <v/>
      </c>
      <c r="W145" t="str">
        <f t="shared" si="28"/>
        <v/>
      </c>
      <c r="Z145" t="str">
        <f t="shared" si="29"/>
        <v/>
      </c>
      <c r="AA145" t="str">
        <f t="shared" si="29"/>
        <v/>
      </c>
      <c r="AB145">
        <f t="shared" si="29"/>
        <v>-527.83000000000004</v>
      </c>
      <c r="AE145" t="str">
        <f t="shared" si="25"/>
        <v>Furniture</v>
      </c>
      <c r="AH145" t="str">
        <f t="shared" si="26"/>
        <v/>
      </c>
      <c r="AI145" t="str">
        <f t="shared" si="27"/>
        <v/>
      </c>
      <c r="AJ145" t="str">
        <f t="shared" si="23"/>
        <v/>
      </c>
      <c r="AK145" t="str">
        <f t="shared" si="23"/>
        <v/>
      </c>
      <c r="AL145" t="str">
        <f t="shared" si="23"/>
        <v/>
      </c>
    </row>
    <row r="146" spans="1:38" x14ac:dyDescent="0.2">
      <c r="A146" s="1">
        <v>5388</v>
      </c>
      <c r="B146" s="2" t="s">
        <v>18</v>
      </c>
      <c r="C146" s="3">
        <v>41691</v>
      </c>
      <c r="D146" s="2" t="s">
        <v>19</v>
      </c>
      <c r="E146" s="2">
        <v>18</v>
      </c>
      <c r="F146" s="2">
        <v>909.21</v>
      </c>
      <c r="G146" s="2">
        <v>0.02</v>
      </c>
      <c r="H146" s="2" t="s">
        <v>20</v>
      </c>
      <c r="I146" s="2">
        <v>-71.489999999999995</v>
      </c>
      <c r="J146" s="2">
        <v>61.99</v>
      </c>
      <c r="K146" s="2">
        <v>33.99</v>
      </c>
      <c r="L146" s="2" t="s">
        <v>143</v>
      </c>
      <c r="M146" s="2" t="s">
        <v>22</v>
      </c>
      <c r="N146" s="2" t="s">
        <v>54</v>
      </c>
      <c r="O146" s="2" t="s">
        <v>31</v>
      </c>
      <c r="P146" s="2" t="s">
        <v>32</v>
      </c>
      <c r="Q146" s="2" t="s">
        <v>26</v>
      </c>
      <c r="R146" s="3">
        <v>41691</v>
      </c>
      <c r="S146" s="10">
        <f t="shared" si="24"/>
        <v>2014</v>
      </c>
      <c r="T146" t="str">
        <f t="shared" si="28"/>
        <v/>
      </c>
      <c r="U146" t="str">
        <f t="shared" si="28"/>
        <v/>
      </c>
      <c r="V146" t="str">
        <f t="shared" si="28"/>
        <v/>
      </c>
      <c r="W146">
        <f t="shared" si="28"/>
        <v>-71.489999999999995</v>
      </c>
      <c r="Z146" t="str">
        <f t="shared" si="29"/>
        <v/>
      </c>
      <c r="AA146">
        <f t="shared" si="29"/>
        <v>-71.489999999999995</v>
      </c>
      <c r="AB146" t="str">
        <f t="shared" si="29"/>
        <v/>
      </c>
      <c r="AE146" t="str">
        <f t="shared" si="25"/>
        <v>Technology</v>
      </c>
      <c r="AH146" t="str">
        <f t="shared" si="26"/>
        <v/>
      </c>
      <c r="AI146" t="str">
        <f t="shared" si="27"/>
        <v/>
      </c>
      <c r="AJ146" t="str">
        <f t="shared" si="23"/>
        <v/>
      </c>
      <c r="AK146" t="str">
        <f t="shared" si="23"/>
        <v/>
      </c>
      <c r="AL146" t="str">
        <f t="shared" si="23"/>
        <v/>
      </c>
    </row>
    <row r="147" spans="1:38" x14ac:dyDescent="0.2">
      <c r="A147" s="1">
        <v>5389</v>
      </c>
      <c r="B147" s="2" t="s">
        <v>18</v>
      </c>
      <c r="C147" s="3">
        <v>41693</v>
      </c>
      <c r="D147" s="2" t="s">
        <v>41</v>
      </c>
      <c r="E147" s="2">
        <v>19</v>
      </c>
      <c r="F147" s="2">
        <v>474.8</v>
      </c>
      <c r="G147" s="2">
        <v>0.01</v>
      </c>
      <c r="H147" s="2" t="s">
        <v>44</v>
      </c>
      <c r="I147" s="2">
        <v>-845.69</v>
      </c>
      <c r="J147" s="2">
        <v>32.979999999999997</v>
      </c>
      <c r="K147" s="2">
        <v>67.03</v>
      </c>
      <c r="L147" s="2" t="s">
        <v>144</v>
      </c>
      <c r="M147" s="2" t="s">
        <v>29</v>
      </c>
      <c r="N147" s="2" t="s">
        <v>30</v>
      </c>
      <c r="O147" s="2" t="s">
        <v>24</v>
      </c>
      <c r="P147" s="2" t="s">
        <v>52</v>
      </c>
      <c r="Q147" s="2" t="s">
        <v>56</v>
      </c>
      <c r="R147" s="3">
        <v>41693</v>
      </c>
      <c r="S147" s="10">
        <f t="shared" si="24"/>
        <v>2014</v>
      </c>
      <c r="T147" t="str">
        <f t="shared" si="28"/>
        <v/>
      </c>
      <c r="U147">
        <f t="shared" si="28"/>
        <v>-845.69</v>
      </c>
      <c r="V147" t="str">
        <f t="shared" si="28"/>
        <v/>
      </c>
      <c r="W147" t="str">
        <f t="shared" si="28"/>
        <v/>
      </c>
      <c r="Z147">
        <f t="shared" si="29"/>
        <v>-845.69</v>
      </c>
      <c r="AA147" t="str">
        <f t="shared" si="29"/>
        <v/>
      </c>
      <c r="AB147" t="str">
        <f t="shared" si="29"/>
        <v/>
      </c>
      <c r="AE147" t="str">
        <f t="shared" si="25"/>
        <v>Office Supplies</v>
      </c>
      <c r="AH147" t="str">
        <f t="shared" si="26"/>
        <v/>
      </c>
      <c r="AI147" t="str">
        <f t="shared" si="27"/>
        <v/>
      </c>
      <c r="AJ147" t="str">
        <f t="shared" si="23"/>
        <v/>
      </c>
      <c r="AK147" t="str">
        <f t="shared" si="23"/>
        <v/>
      </c>
      <c r="AL147" t="str">
        <f t="shared" si="23"/>
        <v/>
      </c>
    </row>
    <row r="148" spans="1:38" x14ac:dyDescent="0.2">
      <c r="A148" s="1">
        <v>5390</v>
      </c>
      <c r="B148" s="2" t="s">
        <v>18</v>
      </c>
      <c r="C148" s="3">
        <v>41693</v>
      </c>
      <c r="D148" s="2" t="s">
        <v>19</v>
      </c>
      <c r="E148" s="2">
        <v>17</v>
      </c>
      <c r="F148" s="2">
        <v>248.27</v>
      </c>
      <c r="G148" s="2">
        <v>0.01</v>
      </c>
      <c r="H148" s="2" t="s">
        <v>20</v>
      </c>
      <c r="I148" s="2">
        <v>-31.37</v>
      </c>
      <c r="J148" s="2">
        <v>25.79</v>
      </c>
      <c r="K148" s="2">
        <v>22.78</v>
      </c>
      <c r="L148" s="2" t="s">
        <v>145</v>
      </c>
      <c r="M148" s="2" t="s">
        <v>38</v>
      </c>
      <c r="N148" s="2" t="s">
        <v>30</v>
      </c>
      <c r="O148" s="2" t="s">
        <v>45</v>
      </c>
      <c r="P148" s="2" t="s">
        <v>55</v>
      </c>
      <c r="Q148" s="2" t="s">
        <v>26</v>
      </c>
      <c r="R148" s="3">
        <v>41695</v>
      </c>
      <c r="S148" s="10">
        <f t="shared" si="24"/>
        <v>2014</v>
      </c>
      <c r="T148" t="str">
        <f t="shared" si="28"/>
        <v/>
      </c>
      <c r="U148">
        <f t="shared" si="28"/>
        <v>-31.37</v>
      </c>
      <c r="V148" t="str">
        <f t="shared" si="28"/>
        <v/>
      </c>
      <c r="W148" t="str">
        <f t="shared" si="28"/>
        <v/>
      </c>
      <c r="Z148" t="str">
        <f t="shared" si="29"/>
        <v/>
      </c>
      <c r="AA148" t="str">
        <f t="shared" si="29"/>
        <v/>
      </c>
      <c r="AB148">
        <f t="shared" si="29"/>
        <v>-31.37</v>
      </c>
      <c r="AE148" t="str">
        <f t="shared" si="25"/>
        <v>Furniture</v>
      </c>
      <c r="AH148" t="str">
        <f t="shared" si="26"/>
        <v/>
      </c>
      <c r="AI148" t="str">
        <f t="shared" si="27"/>
        <v/>
      </c>
      <c r="AJ148" t="str">
        <f t="shared" si="23"/>
        <v/>
      </c>
      <c r="AK148" t="str">
        <f t="shared" si="23"/>
        <v/>
      </c>
      <c r="AL148" t="str">
        <f t="shared" si="23"/>
        <v/>
      </c>
    </row>
    <row r="149" spans="1:38" x14ac:dyDescent="0.2">
      <c r="A149" s="1">
        <v>5391</v>
      </c>
      <c r="B149" s="2" t="s">
        <v>18</v>
      </c>
      <c r="C149" s="3">
        <v>41693</v>
      </c>
      <c r="D149" s="2" t="s">
        <v>19</v>
      </c>
      <c r="E149" s="2">
        <v>30</v>
      </c>
      <c r="F149" s="2">
        <v>1032.42</v>
      </c>
      <c r="G149" s="2">
        <v>0.04</v>
      </c>
      <c r="H149" s="2" t="s">
        <v>20</v>
      </c>
      <c r="I149" s="2">
        <v>92.43</v>
      </c>
      <c r="J149" s="2">
        <v>45.29</v>
      </c>
      <c r="K149" s="2">
        <v>22.74</v>
      </c>
      <c r="L149" s="2" t="s">
        <v>145</v>
      </c>
      <c r="M149" s="2" t="s">
        <v>38</v>
      </c>
      <c r="N149" s="2" t="s">
        <v>30</v>
      </c>
      <c r="O149" s="2" t="s">
        <v>24</v>
      </c>
      <c r="P149" s="2" t="s">
        <v>52</v>
      </c>
      <c r="Q149" s="2" t="s">
        <v>26</v>
      </c>
      <c r="R149" s="3">
        <v>41694</v>
      </c>
      <c r="S149" s="10">
        <f t="shared" si="24"/>
        <v>2014</v>
      </c>
      <c r="T149" t="str">
        <f t="shared" si="28"/>
        <v/>
      </c>
      <c r="U149">
        <f t="shared" si="28"/>
        <v>92.43</v>
      </c>
      <c r="V149" t="str">
        <f t="shared" si="28"/>
        <v/>
      </c>
      <c r="W149" t="str">
        <f t="shared" si="28"/>
        <v/>
      </c>
      <c r="Z149">
        <f t="shared" si="29"/>
        <v>92.43</v>
      </c>
      <c r="AA149" t="str">
        <f t="shared" si="29"/>
        <v/>
      </c>
      <c r="AB149" t="str">
        <f t="shared" si="29"/>
        <v/>
      </c>
      <c r="AE149" t="str">
        <f t="shared" si="25"/>
        <v/>
      </c>
      <c r="AH149" t="str">
        <f t="shared" si="26"/>
        <v/>
      </c>
      <c r="AI149" t="str">
        <f t="shared" si="27"/>
        <v/>
      </c>
      <c r="AJ149" t="str">
        <f t="shared" si="23"/>
        <v/>
      </c>
      <c r="AK149" t="str">
        <f t="shared" si="23"/>
        <v/>
      </c>
      <c r="AL149" t="str">
        <f t="shared" si="23"/>
        <v/>
      </c>
    </row>
    <row r="150" spans="1:38" x14ac:dyDescent="0.2">
      <c r="A150" s="1">
        <v>5392</v>
      </c>
      <c r="B150" s="2" t="s">
        <v>18</v>
      </c>
      <c r="C150" s="3">
        <v>41694</v>
      </c>
      <c r="D150" s="2" t="s">
        <v>19</v>
      </c>
      <c r="E150" s="2">
        <v>17</v>
      </c>
      <c r="F150" s="2">
        <v>2553.29</v>
      </c>
      <c r="G150" s="2">
        <v>0.01</v>
      </c>
      <c r="H150" s="2" t="s">
        <v>20</v>
      </c>
      <c r="I150" s="2">
        <v>-316.11</v>
      </c>
      <c r="J150" s="2">
        <v>150.13999999999999</v>
      </c>
      <c r="K150" s="2">
        <v>49</v>
      </c>
      <c r="L150" s="2" t="s">
        <v>146</v>
      </c>
      <c r="M150" s="2" t="s">
        <v>22</v>
      </c>
      <c r="N150" s="2" t="s">
        <v>54</v>
      </c>
      <c r="O150" s="2" t="s">
        <v>24</v>
      </c>
      <c r="P150" s="2" t="s">
        <v>52</v>
      </c>
      <c r="Q150" s="2" t="s">
        <v>34</v>
      </c>
      <c r="R150" s="3">
        <v>41696</v>
      </c>
      <c r="S150" s="10">
        <f t="shared" si="24"/>
        <v>2014</v>
      </c>
      <c r="T150" t="str">
        <f t="shared" si="28"/>
        <v/>
      </c>
      <c r="U150" t="str">
        <f t="shared" si="28"/>
        <v/>
      </c>
      <c r="V150" t="str">
        <f t="shared" si="28"/>
        <v/>
      </c>
      <c r="W150">
        <f t="shared" si="28"/>
        <v>-316.11</v>
      </c>
      <c r="Z150">
        <f t="shared" si="29"/>
        <v>-316.11</v>
      </c>
      <c r="AA150" t="str">
        <f t="shared" si="29"/>
        <v/>
      </c>
      <c r="AB150" t="str">
        <f t="shared" si="29"/>
        <v/>
      </c>
      <c r="AE150" t="str">
        <f t="shared" si="25"/>
        <v>Office Supplies</v>
      </c>
      <c r="AH150" t="str">
        <f t="shared" si="26"/>
        <v/>
      </c>
      <c r="AI150" t="str">
        <f t="shared" si="27"/>
        <v/>
      </c>
      <c r="AJ150" t="str">
        <f t="shared" si="23"/>
        <v/>
      </c>
      <c r="AK150" t="str">
        <f t="shared" si="23"/>
        <v/>
      </c>
      <c r="AL150" t="str">
        <f t="shared" si="23"/>
        <v/>
      </c>
    </row>
    <row r="151" spans="1:38" x14ac:dyDescent="0.2">
      <c r="A151" s="1">
        <v>5393</v>
      </c>
      <c r="B151" s="2" t="s">
        <v>18</v>
      </c>
      <c r="C151" s="3">
        <v>41694</v>
      </c>
      <c r="D151" s="2" t="s">
        <v>19</v>
      </c>
      <c r="E151" s="2">
        <v>46</v>
      </c>
      <c r="F151" s="2">
        <v>14747.91</v>
      </c>
      <c r="G151" s="2">
        <v>0</v>
      </c>
      <c r="H151" s="2" t="s">
        <v>44</v>
      </c>
      <c r="I151" s="2">
        <v>3413.13</v>
      </c>
      <c r="J151" s="2">
        <v>312.98</v>
      </c>
      <c r="K151" s="2">
        <v>178.73</v>
      </c>
      <c r="L151" s="2" t="s">
        <v>147</v>
      </c>
      <c r="M151" s="2" t="s">
        <v>38</v>
      </c>
      <c r="N151" s="2" t="s">
        <v>43</v>
      </c>
      <c r="O151" s="2" t="s">
        <v>45</v>
      </c>
      <c r="P151" s="2" t="s">
        <v>61</v>
      </c>
      <c r="Q151" s="2" t="s">
        <v>56</v>
      </c>
      <c r="R151" s="3">
        <v>41695</v>
      </c>
      <c r="S151" s="10">
        <f t="shared" si="24"/>
        <v>2014</v>
      </c>
      <c r="T151" t="str">
        <f t="shared" si="28"/>
        <v/>
      </c>
      <c r="U151" t="str">
        <f t="shared" si="28"/>
        <v/>
      </c>
      <c r="V151">
        <f t="shared" si="28"/>
        <v>3413.13</v>
      </c>
      <c r="W151" t="str">
        <f t="shared" si="28"/>
        <v/>
      </c>
      <c r="Z151" t="str">
        <f t="shared" si="29"/>
        <v/>
      </c>
      <c r="AA151" t="str">
        <f t="shared" si="29"/>
        <v/>
      </c>
      <c r="AB151">
        <f t="shared" si="29"/>
        <v>3413.13</v>
      </c>
      <c r="AE151" t="str">
        <f t="shared" si="25"/>
        <v/>
      </c>
      <c r="AH151" t="str">
        <f t="shared" si="26"/>
        <v/>
      </c>
      <c r="AI151" t="str">
        <f t="shared" si="27"/>
        <v/>
      </c>
      <c r="AJ151" t="str">
        <f t="shared" si="23"/>
        <v/>
      </c>
      <c r="AK151" t="str">
        <f t="shared" si="23"/>
        <v/>
      </c>
      <c r="AL151" t="str">
        <f t="shared" si="23"/>
        <v/>
      </c>
    </row>
    <row r="152" spans="1:38" x14ac:dyDescent="0.2">
      <c r="A152" s="1">
        <v>5394</v>
      </c>
      <c r="B152" s="2" t="s">
        <v>18</v>
      </c>
      <c r="C152" s="3">
        <v>41694</v>
      </c>
      <c r="D152" s="2" t="s">
        <v>19</v>
      </c>
      <c r="E152" s="2">
        <v>1</v>
      </c>
      <c r="F152" s="2">
        <v>11.17</v>
      </c>
      <c r="G152" s="2">
        <v>0.09</v>
      </c>
      <c r="H152" s="2" t="s">
        <v>20</v>
      </c>
      <c r="I152" s="2">
        <v>3.56</v>
      </c>
      <c r="J152" s="2">
        <v>14.94</v>
      </c>
      <c r="K152" s="2">
        <v>14.96</v>
      </c>
      <c r="L152" s="2" t="s">
        <v>147</v>
      </c>
      <c r="M152" s="2" t="s">
        <v>38</v>
      </c>
      <c r="N152" s="2" t="s">
        <v>43</v>
      </c>
      <c r="O152" s="2" t="s">
        <v>24</v>
      </c>
      <c r="P152" s="2" t="s">
        <v>64</v>
      </c>
      <c r="Q152" s="2" t="s">
        <v>36</v>
      </c>
      <c r="R152" s="3">
        <v>41696</v>
      </c>
      <c r="S152" s="10">
        <f t="shared" si="24"/>
        <v>2014</v>
      </c>
      <c r="T152" t="str">
        <f t="shared" si="28"/>
        <v/>
      </c>
      <c r="U152" t="str">
        <f t="shared" si="28"/>
        <v/>
      </c>
      <c r="V152">
        <f t="shared" si="28"/>
        <v>3.56</v>
      </c>
      <c r="W152" t="str">
        <f t="shared" si="28"/>
        <v/>
      </c>
      <c r="Z152">
        <f t="shared" si="29"/>
        <v>3.56</v>
      </c>
      <c r="AA152" t="str">
        <f t="shared" si="29"/>
        <v/>
      </c>
      <c r="AB152" t="str">
        <f t="shared" si="29"/>
        <v/>
      </c>
      <c r="AE152" t="str">
        <f t="shared" si="25"/>
        <v/>
      </c>
      <c r="AH152" t="str">
        <f t="shared" si="26"/>
        <v/>
      </c>
      <c r="AI152" t="str">
        <f t="shared" si="27"/>
        <v/>
      </c>
      <c r="AJ152" t="str">
        <f t="shared" si="23"/>
        <v/>
      </c>
      <c r="AK152" t="str">
        <f t="shared" si="23"/>
        <v/>
      </c>
      <c r="AL152" t="str">
        <f t="shared" si="23"/>
        <v/>
      </c>
    </row>
    <row r="153" spans="1:38" x14ac:dyDescent="0.2">
      <c r="A153" s="1">
        <v>5395</v>
      </c>
      <c r="B153" s="2" t="s">
        <v>18</v>
      </c>
      <c r="C153" s="3">
        <v>41695</v>
      </c>
      <c r="D153" s="2" t="s">
        <v>27</v>
      </c>
      <c r="E153" s="2">
        <v>22</v>
      </c>
      <c r="F153" s="2">
        <v>1109.7</v>
      </c>
      <c r="G153" s="2">
        <v>0.1</v>
      </c>
      <c r="H153" s="2" t="s">
        <v>20</v>
      </c>
      <c r="I153" s="2">
        <v>103.52</v>
      </c>
      <c r="J153" s="2">
        <v>62.98</v>
      </c>
      <c r="K153" s="2">
        <v>36.24</v>
      </c>
      <c r="L153" s="2" t="s">
        <v>148</v>
      </c>
      <c r="M153" s="2" t="s">
        <v>29</v>
      </c>
      <c r="N153" s="2" t="s">
        <v>30</v>
      </c>
      <c r="O153" s="2" t="s">
        <v>45</v>
      </c>
      <c r="P153" s="2" t="s">
        <v>55</v>
      </c>
      <c r="Q153" s="2" t="s">
        <v>34</v>
      </c>
      <c r="R153" s="3">
        <v>41697</v>
      </c>
      <c r="S153" s="10">
        <f t="shared" si="24"/>
        <v>2014</v>
      </c>
      <c r="T153" t="str">
        <f t="shared" si="28"/>
        <v/>
      </c>
      <c r="U153">
        <f t="shared" si="28"/>
        <v>103.52</v>
      </c>
      <c r="V153" t="str">
        <f t="shared" si="28"/>
        <v/>
      </c>
      <c r="W153" t="str">
        <f t="shared" si="28"/>
        <v/>
      </c>
      <c r="Z153" t="str">
        <f t="shared" si="29"/>
        <v/>
      </c>
      <c r="AA153" t="str">
        <f t="shared" si="29"/>
        <v/>
      </c>
      <c r="AB153">
        <f t="shared" si="29"/>
        <v>103.52</v>
      </c>
      <c r="AE153" t="str">
        <f t="shared" si="25"/>
        <v/>
      </c>
      <c r="AH153" t="str">
        <f t="shared" si="26"/>
        <v/>
      </c>
      <c r="AI153" t="str">
        <f t="shared" si="27"/>
        <v/>
      </c>
      <c r="AJ153" t="str">
        <f t="shared" si="23"/>
        <v/>
      </c>
      <c r="AK153" t="str">
        <f t="shared" si="23"/>
        <v/>
      </c>
      <c r="AL153" t="str">
        <f t="shared" si="23"/>
        <v/>
      </c>
    </row>
    <row r="154" spans="1:38" x14ac:dyDescent="0.2">
      <c r="A154" s="1">
        <v>5396</v>
      </c>
      <c r="B154" s="2" t="s">
        <v>18</v>
      </c>
      <c r="C154" s="3">
        <v>41696</v>
      </c>
      <c r="D154" s="2" t="s">
        <v>19</v>
      </c>
      <c r="E154" s="2">
        <v>22</v>
      </c>
      <c r="F154" s="2">
        <v>134.72999999999999</v>
      </c>
      <c r="G154" s="2">
        <v>0.02</v>
      </c>
      <c r="H154" s="2" t="s">
        <v>20</v>
      </c>
      <c r="I154" s="2">
        <v>10.7</v>
      </c>
      <c r="J154" s="2">
        <v>17.34</v>
      </c>
      <c r="K154" s="2">
        <v>16.989999999999998</v>
      </c>
      <c r="L154" s="2" t="s">
        <v>111</v>
      </c>
      <c r="M154" s="2" t="s">
        <v>38</v>
      </c>
      <c r="N154" s="2" t="s">
        <v>30</v>
      </c>
      <c r="O154" s="2" t="s">
        <v>24</v>
      </c>
      <c r="P154" s="2" t="s">
        <v>25</v>
      </c>
      <c r="Q154" s="2" t="s">
        <v>26</v>
      </c>
      <c r="R154" s="3">
        <v>41698</v>
      </c>
      <c r="S154" s="10">
        <f t="shared" si="24"/>
        <v>2014</v>
      </c>
      <c r="T154" t="str">
        <f t="shared" si="28"/>
        <v/>
      </c>
      <c r="U154">
        <f t="shared" si="28"/>
        <v>10.7</v>
      </c>
      <c r="V154" t="str">
        <f t="shared" si="28"/>
        <v/>
      </c>
      <c r="W154" t="str">
        <f t="shared" si="28"/>
        <v/>
      </c>
      <c r="Z154">
        <f t="shared" si="29"/>
        <v>10.7</v>
      </c>
      <c r="AA154" t="str">
        <f t="shared" si="29"/>
        <v/>
      </c>
      <c r="AB154" t="str">
        <f t="shared" si="29"/>
        <v/>
      </c>
      <c r="AE154" t="str">
        <f t="shared" si="25"/>
        <v/>
      </c>
      <c r="AH154" t="str">
        <f t="shared" si="26"/>
        <v/>
      </c>
      <c r="AI154" t="str">
        <f t="shared" si="27"/>
        <v/>
      </c>
      <c r="AJ154" t="str">
        <f t="shared" si="23"/>
        <v/>
      </c>
      <c r="AK154" t="str">
        <f t="shared" si="23"/>
        <v/>
      </c>
      <c r="AL154" t="str">
        <f t="shared" si="23"/>
        <v/>
      </c>
    </row>
    <row r="155" spans="1:38" x14ac:dyDescent="0.2">
      <c r="A155" s="1">
        <v>5397</v>
      </c>
      <c r="B155" s="2" t="s">
        <v>18</v>
      </c>
      <c r="C155" s="3">
        <v>41696</v>
      </c>
      <c r="D155" s="2" t="s">
        <v>19</v>
      </c>
      <c r="E155" s="2">
        <v>24</v>
      </c>
      <c r="F155" s="2">
        <v>997.5</v>
      </c>
      <c r="G155" s="2">
        <v>0.03</v>
      </c>
      <c r="H155" s="2" t="s">
        <v>20</v>
      </c>
      <c r="I155" s="2">
        <v>315.62</v>
      </c>
      <c r="J155" s="2">
        <v>52.98</v>
      </c>
      <c r="K155" s="2">
        <v>21.47</v>
      </c>
      <c r="L155" s="2" t="s">
        <v>111</v>
      </c>
      <c r="M155" s="2" t="s">
        <v>38</v>
      </c>
      <c r="N155" s="2" t="s">
        <v>30</v>
      </c>
      <c r="O155" s="2" t="s">
        <v>24</v>
      </c>
      <c r="P155" s="2" t="s">
        <v>25</v>
      </c>
      <c r="Q155" s="2" t="s">
        <v>26</v>
      </c>
      <c r="R155" s="3">
        <v>41697</v>
      </c>
      <c r="S155" s="10">
        <f t="shared" si="24"/>
        <v>2014</v>
      </c>
      <c r="T155" t="str">
        <f t="shared" si="28"/>
        <v/>
      </c>
      <c r="U155">
        <f t="shared" si="28"/>
        <v>315.62</v>
      </c>
      <c r="V155" t="str">
        <f t="shared" si="28"/>
        <v/>
      </c>
      <c r="W155" t="str">
        <f t="shared" si="28"/>
        <v/>
      </c>
      <c r="Z155">
        <f t="shared" si="29"/>
        <v>315.62</v>
      </c>
      <c r="AA155" t="str">
        <f t="shared" si="29"/>
        <v/>
      </c>
      <c r="AB155" t="str">
        <f t="shared" si="29"/>
        <v/>
      </c>
      <c r="AE155" t="str">
        <f t="shared" si="25"/>
        <v/>
      </c>
      <c r="AH155" t="str">
        <f t="shared" si="26"/>
        <v/>
      </c>
      <c r="AI155" t="str">
        <f t="shared" si="27"/>
        <v/>
      </c>
      <c r="AJ155" t="str">
        <f t="shared" si="23"/>
        <v/>
      </c>
      <c r="AK155" t="str">
        <f t="shared" si="23"/>
        <v/>
      </c>
      <c r="AL155" t="str">
        <f t="shared" si="23"/>
        <v/>
      </c>
    </row>
    <row r="156" spans="1:38" x14ac:dyDescent="0.2">
      <c r="A156" s="1">
        <v>5398</v>
      </c>
      <c r="B156" s="2" t="s">
        <v>18</v>
      </c>
      <c r="C156" s="3">
        <v>41696</v>
      </c>
      <c r="D156" s="2" t="s">
        <v>50</v>
      </c>
      <c r="E156" s="2">
        <v>20</v>
      </c>
      <c r="F156" s="2">
        <v>133.24</v>
      </c>
      <c r="G156" s="2">
        <v>0.1</v>
      </c>
      <c r="H156" s="2" t="s">
        <v>20</v>
      </c>
      <c r="I156" s="2">
        <v>23.82</v>
      </c>
      <c r="J156" s="2">
        <v>18.88</v>
      </c>
      <c r="K156" s="2">
        <v>16</v>
      </c>
      <c r="L156" s="2" t="s">
        <v>149</v>
      </c>
      <c r="M156" s="2" t="s">
        <v>22</v>
      </c>
      <c r="N156" s="2" t="s">
        <v>43</v>
      </c>
      <c r="O156" s="2" t="s">
        <v>24</v>
      </c>
      <c r="P156" s="2" t="s">
        <v>35</v>
      </c>
      <c r="Q156" s="2" t="s">
        <v>36</v>
      </c>
      <c r="R156" s="3">
        <v>41697</v>
      </c>
      <c r="S156" s="10">
        <f t="shared" si="24"/>
        <v>2014</v>
      </c>
      <c r="T156" t="str">
        <f t="shared" si="28"/>
        <v/>
      </c>
      <c r="U156" t="str">
        <f t="shared" si="28"/>
        <v/>
      </c>
      <c r="V156">
        <f t="shared" si="28"/>
        <v>23.82</v>
      </c>
      <c r="W156" t="str">
        <f t="shared" si="28"/>
        <v/>
      </c>
      <c r="Z156">
        <f t="shared" si="29"/>
        <v>23.82</v>
      </c>
      <c r="AA156" t="str">
        <f t="shared" si="29"/>
        <v/>
      </c>
      <c r="AB156" t="str">
        <f t="shared" si="29"/>
        <v/>
      </c>
      <c r="AE156" t="str">
        <f t="shared" si="25"/>
        <v/>
      </c>
      <c r="AH156" t="str">
        <f t="shared" si="26"/>
        <v/>
      </c>
      <c r="AI156" t="str">
        <f t="shared" si="27"/>
        <v/>
      </c>
      <c r="AJ156" t="str">
        <f t="shared" si="23"/>
        <v/>
      </c>
      <c r="AK156" t="str">
        <f t="shared" si="23"/>
        <v/>
      </c>
      <c r="AL156" t="str">
        <f t="shared" si="23"/>
        <v/>
      </c>
    </row>
    <row r="157" spans="1:38" x14ac:dyDescent="0.2">
      <c r="A157" s="1">
        <v>5399</v>
      </c>
      <c r="B157" s="2" t="s">
        <v>18</v>
      </c>
      <c r="C157" s="3">
        <v>41696</v>
      </c>
      <c r="D157" s="2" t="s">
        <v>50</v>
      </c>
      <c r="E157" s="2">
        <v>23</v>
      </c>
      <c r="F157" s="2">
        <v>3645.1280000000002</v>
      </c>
      <c r="G157" s="2">
        <v>0.06</v>
      </c>
      <c r="H157" s="2" t="s">
        <v>20</v>
      </c>
      <c r="I157" s="2">
        <v>354.87</v>
      </c>
      <c r="J157" s="2">
        <v>207.99</v>
      </c>
      <c r="K157" s="2">
        <v>22.99</v>
      </c>
      <c r="L157" s="2" t="s">
        <v>149</v>
      </c>
      <c r="M157" s="2" t="s">
        <v>22</v>
      </c>
      <c r="N157" s="2" t="s">
        <v>43</v>
      </c>
      <c r="O157" s="2" t="s">
        <v>31</v>
      </c>
      <c r="P157" s="2" t="s">
        <v>39</v>
      </c>
      <c r="Q157" s="2" t="s">
        <v>26</v>
      </c>
      <c r="R157" s="3">
        <v>41698</v>
      </c>
      <c r="S157" s="10">
        <f t="shared" si="24"/>
        <v>2014</v>
      </c>
      <c r="T157" t="str">
        <f t="shared" si="28"/>
        <v/>
      </c>
      <c r="U157" t="str">
        <f t="shared" si="28"/>
        <v/>
      </c>
      <c r="V157">
        <f t="shared" si="28"/>
        <v>354.87</v>
      </c>
      <c r="W157" t="str">
        <f t="shared" si="28"/>
        <v/>
      </c>
      <c r="Z157" t="str">
        <f t="shared" si="29"/>
        <v/>
      </c>
      <c r="AA157">
        <f t="shared" si="29"/>
        <v>354.87</v>
      </c>
      <c r="AB157" t="str">
        <f t="shared" si="29"/>
        <v/>
      </c>
      <c r="AE157" t="str">
        <f t="shared" si="25"/>
        <v/>
      </c>
      <c r="AH157" t="str">
        <f t="shared" si="26"/>
        <v/>
      </c>
      <c r="AI157" t="str">
        <f t="shared" si="27"/>
        <v/>
      </c>
      <c r="AJ157" t="str">
        <f t="shared" si="23"/>
        <v/>
      </c>
      <c r="AK157" t="str">
        <f t="shared" si="23"/>
        <v/>
      </c>
      <c r="AL157" t="str">
        <f t="shared" si="23"/>
        <v/>
      </c>
    </row>
    <row r="158" spans="1:38" x14ac:dyDescent="0.2">
      <c r="A158" s="1">
        <v>5400</v>
      </c>
      <c r="B158" s="2" t="s">
        <v>18</v>
      </c>
      <c r="C158" s="3">
        <v>41696</v>
      </c>
      <c r="D158" s="2" t="s">
        <v>19</v>
      </c>
      <c r="E158" s="2">
        <v>20</v>
      </c>
      <c r="F158" s="2">
        <v>613.79849999999999</v>
      </c>
      <c r="G158" s="2">
        <v>0.09</v>
      </c>
      <c r="H158" s="2" t="s">
        <v>20</v>
      </c>
      <c r="I158" s="2">
        <v>131.53</v>
      </c>
      <c r="J158" s="2">
        <v>47.99</v>
      </c>
      <c r="K158" s="2">
        <v>19.989999999999998</v>
      </c>
      <c r="L158" s="2" t="s">
        <v>150</v>
      </c>
      <c r="M158" s="2" t="s">
        <v>29</v>
      </c>
      <c r="N158" s="2" t="s">
        <v>43</v>
      </c>
      <c r="O158" s="2" t="s">
        <v>31</v>
      </c>
      <c r="P158" s="2" t="s">
        <v>39</v>
      </c>
      <c r="Q158" s="2" t="s">
        <v>36</v>
      </c>
      <c r="R158" s="3">
        <v>41697</v>
      </c>
      <c r="S158" s="10">
        <f t="shared" si="24"/>
        <v>2014</v>
      </c>
      <c r="T158" t="str">
        <f t="shared" si="28"/>
        <v/>
      </c>
      <c r="U158" t="str">
        <f t="shared" si="28"/>
        <v/>
      </c>
      <c r="V158">
        <f t="shared" si="28"/>
        <v>131.53</v>
      </c>
      <c r="W158" t="str">
        <f t="shared" si="28"/>
        <v/>
      </c>
      <c r="Z158" t="str">
        <f t="shared" si="29"/>
        <v/>
      </c>
      <c r="AA158">
        <f t="shared" si="29"/>
        <v>131.53</v>
      </c>
      <c r="AB158" t="str">
        <f t="shared" si="29"/>
        <v/>
      </c>
      <c r="AE158" t="str">
        <f t="shared" si="25"/>
        <v/>
      </c>
      <c r="AH158" t="str">
        <f t="shared" si="26"/>
        <v/>
      </c>
      <c r="AI158" t="str">
        <f t="shared" si="27"/>
        <v/>
      </c>
      <c r="AJ158" t="str">
        <f t="shared" si="23"/>
        <v/>
      </c>
      <c r="AK158" t="str">
        <f t="shared" si="23"/>
        <v/>
      </c>
      <c r="AL158" t="str">
        <f t="shared" si="23"/>
        <v/>
      </c>
    </row>
    <row r="159" spans="1:38" x14ac:dyDescent="0.2">
      <c r="A159" s="1">
        <v>5401</v>
      </c>
      <c r="B159" s="2" t="s">
        <v>40</v>
      </c>
      <c r="C159" s="3">
        <v>41697</v>
      </c>
      <c r="D159" s="2" t="s">
        <v>19</v>
      </c>
      <c r="E159" s="2">
        <v>28</v>
      </c>
      <c r="F159" s="2">
        <v>342.29</v>
      </c>
      <c r="G159" s="2">
        <v>0.03</v>
      </c>
      <c r="H159" s="2" t="s">
        <v>20</v>
      </c>
      <c r="I159" s="2">
        <v>3.96</v>
      </c>
      <c r="J159" s="2">
        <v>23.99</v>
      </c>
      <c r="K159" s="2">
        <v>19.989999999999998</v>
      </c>
      <c r="L159" s="2" t="s">
        <v>151</v>
      </c>
      <c r="M159" s="2" t="s">
        <v>29</v>
      </c>
      <c r="N159" s="2" t="s">
        <v>43</v>
      </c>
      <c r="O159" s="2" t="s">
        <v>31</v>
      </c>
      <c r="P159" s="2" t="s">
        <v>33</v>
      </c>
      <c r="Q159" s="2" t="s">
        <v>62</v>
      </c>
      <c r="R159" s="3">
        <v>41698</v>
      </c>
      <c r="S159" s="10">
        <f t="shared" si="24"/>
        <v>2014</v>
      </c>
      <c r="T159" t="str">
        <f t="shared" si="28"/>
        <v/>
      </c>
      <c r="U159" t="str">
        <f t="shared" si="28"/>
        <v/>
      </c>
      <c r="V159">
        <f t="shared" si="28"/>
        <v>3.96</v>
      </c>
      <c r="W159" t="str">
        <f t="shared" si="28"/>
        <v/>
      </c>
      <c r="Z159" t="str">
        <f t="shared" si="29"/>
        <v/>
      </c>
      <c r="AA159">
        <f t="shared" si="29"/>
        <v>3.96</v>
      </c>
      <c r="AB159" t="str">
        <f t="shared" si="29"/>
        <v/>
      </c>
      <c r="AE159" t="str">
        <f t="shared" si="25"/>
        <v/>
      </c>
      <c r="AH159" t="str">
        <f t="shared" si="26"/>
        <v/>
      </c>
      <c r="AI159" t="str">
        <f t="shared" si="27"/>
        <v/>
      </c>
      <c r="AJ159" t="str">
        <f t="shared" si="23"/>
        <v/>
      </c>
      <c r="AK159" t="str">
        <f t="shared" si="23"/>
        <v/>
      </c>
      <c r="AL159" t="str">
        <f t="shared" si="23"/>
        <v/>
      </c>
    </row>
    <row r="160" spans="1:38" x14ac:dyDescent="0.2">
      <c r="A160" s="1">
        <v>5402</v>
      </c>
      <c r="B160" s="2" t="s">
        <v>18</v>
      </c>
      <c r="C160" s="3">
        <v>41697</v>
      </c>
      <c r="D160" s="2" t="s">
        <v>27</v>
      </c>
      <c r="E160" s="2">
        <v>14</v>
      </c>
      <c r="F160" s="2">
        <v>78.87</v>
      </c>
      <c r="G160" s="2">
        <v>0.06</v>
      </c>
      <c r="H160" s="2" t="s">
        <v>20</v>
      </c>
      <c r="I160" s="2">
        <v>-57.33</v>
      </c>
      <c r="J160" s="2">
        <v>16.98</v>
      </c>
      <c r="K160" s="2">
        <v>18.62</v>
      </c>
      <c r="L160" s="2" t="s">
        <v>83</v>
      </c>
      <c r="M160" s="2" t="s">
        <v>66</v>
      </c>
      <c r="N160" s="2" t="s">
        <v>30</v>
      </c>
      <c r="O160" s="2" t="s">
        <v>31</v>
      </c>
      <c r="P160" s="2" t="s">
        <v>32</v>
      </c>
      <c r="Q160" s="2" t="s">
        <v>58</v>
      </c>
      <c r="R160" s="3">
        <v>41704</v>
      </c>
      <c r="S160" s="10">
        <f t="shared" si="24"/>
        <v>2014</v>
      </c>
      <c r="T160" t="str">
        <f t="shared" si="28"/>
        <v/>
      </c>
      <c r="U160">
        <f t="shared" si="28"/>
        <v>-57.33</v>
      </c>
      <c r="V160" t="str">
        <f t="shared" si="28"/>
        <v/>
      </c>
      <c r="W160" t="str">
        <f t="shared" si="28"/>
        <v/>
      </c>
      <c r="Z160" t="str">
        <f t="shared" si="29"/>
        <v/>
      </c>
      <c r="AA160">
        <f t="shared" si="29"/>
        <v>-57.33</v>
      </c>
      <c r="AB160" t="str">
        <f t="shared" si="29"/>
        <v/>
      </c>
      <c r="AE160" t="str">
        <f t="shared" si="25"/>
        <v>Technology</v>
      </c>
      <c r="AH160" t="str">
        <f t="shared" si="26"/>
        <v/>
      </c>
      <c r="AI160" t="str">
        <f t="shared" si="27"/>
        <v/>
      </c>
      <c r="AJ160" t="str">
        <f t="shared" si="23"/>
        <v/>
      </c>
      <c r="AK160" t="str">
        <f t="shared" si="23"/>
        <v/>
      </c>
      <c r="AL160" t="str">
        <f t="shared" si="23"/>
        <v/>
      </c>
    </row>
    <row r="161" spans="1:38" x14ac:dyDescent="0.2">
      <c r="A161" s="1">
        <v>5403</v>
      </c>
      <c r="B161" s="2" t="s">
        <v>18</v>
      </c>
      <c r="C161" s="3">
        <v>41697</v>
      </c>
      <c r="D161" s="2" t="s">
        <v>27</v>
      </c>
      <c r="E161" s="2">
        <v>10</v>
      </c>
      <c r="F161" s="2">
        <v>1379.54</v>
      </c>
      <c r="G161" s="2">
        <v>0.06</v>
      </c>
      <c r="H161" s="2" t="s">
        <v>44</v>
      </c>
      <c r="I161" s="2">
        <v>-335.58</v>
      </c>
      <c r="J161" s="2">
        <v>142.97999999999999</v>
      </c>
      <c r="K161" s="2">
        <v>68.739999999999995</v>
      </c>
      <c r="L161" s="2" t="s">
        <v>83</v>
      </c>
      <c r="M161" s="2" t="s">
        <v>29</v>
      </c>
      <c r="N161" s="2" t="s">
        <v>30</v>
      </c>
      <c r="O161" s="2" t="s">
        <v>45</v>
      </c>
      <c r="P161" s="2" t="s">
        <v>67</v>
      </c>
      <c r="Q161" s="2" t="s">
        <v>47</v>
      </c>
      <c r="R161" s="3">
        <v>41704</v>
      </c>
      <c r="S161" s="10">
        <f t="shared" si="24"/>
        <v>2014</v>
      </c>
      <c r="T161" t="str">
        <f t="shared" si="28"/>
        <v/>
      </c>
      <c r="U161">
        <f t="shared" si="28"/>
        <v>-335.58</v>
      </c>
      <c r="V161" t="str">
        <f t="shared" si="28"/>
        <v/>
      </c>
      <c r="W161" t="str">
        <f t="shared" si="28"/>
        <v/>
      </c>
      <c r="Z161" t="str">
        <f t="shared" si="29"/>
        <v/>
      </c>
      <c r="AA161" t="str">
        <f t="shared" si="29"/>
        <v/>
      </c>
      <c r="AB161">
        <f t="shared" si="29"/>
        <v>-335.58</v>
      </c>
      <c r="AE161" t="str">
        <f t="shared" si="25"/>
        <v>Furniture</v>
      </c>
      <c r="AH161" t="str">
        <f t="shared" si="26"/>
        <v/>
      </c>
      <c r="AI161" t="str">
        <f t="shared" si="27"/>
        <v/>
      </c>
      <c r="AJ161" t="str">
        <f t="shared" si="23"/>
        <v/>
      </c>
      <c r="AK161" t="str">
        <f t="shared" si="23"/>
        <v/>
      </c>
      <c r="AL161" t="str">
        <f t="shared" si="23"/>
        <v/>
      </c>
    </row>
    <row r="162" spans="1:38" x14ac:dyDescent="0.2">
      <c r="A162" s="1">
        <v>5404</v>
      </c>
      <c r="B162" s="2" t="s">
        <v>18</v>
      </c>
      <c r="C162" s="3">
        <v>41699</v>
      </c>
      <c r="D162" s="2" t="s">
        <v>41</v>
      </c>
      <c r="E162" s="2">
        <v>37</v>
      </c>
      <c r="F162" s="2">
        <v>442.17</v>
      </c>
      <c r="G162" s="2">
        <v>0.02</v>
      </c>
      <c r="H162" s="2" t="s">
        <v>20</v>
      </c>
      <c r="I162" s="2">
        <v>-149.81</v>
      </c>
      <c r="J162" s="2">
        <v>23.34</v>
      </c>
      <c r="K162" s="2">
        <v>25.25</v>
      </c>
      <c r="L162" s="2" t="s">
        <v>152</v>
      </c>
      <c r="M162" s="2" t="s">
        <v>38</v>
      </c>
      <c r="N162" s="2" t="s">
        <v>30</v>
      </c>
      <c r="O162" s="2" t="s">
        <v>24</v>
      </c>
      <c r="P162" s="2" t="s">
        <v>35</v>
      </c>
      <c r="Q162" s="2" t="s">
        <v>26</v>
      </c>
      <c r="R162" s="3">
        <v>41700</v>
      </c>
      <c r="S162" s="10">
        <f t="shared" si="24"/>
        <v>2014</v>
      </c>
      <c r="T162" t="str">
        <f t="shared" ref="T162:W181" si="30">IF($N162=T$1,$I162,"")</f>
        <v/>
      </c>
      <c r="U162">
        <f t="shared" si="30"/>
        <v>-149.81</v>
      </c>
      <c r="V162" t="str">
        <f t="shared" si="30"/>
        <v/>
      </c>
      <c r="W162" t="str">
        <f t="shared" si="30"/>
        <v/>
      </c>
      <c r="Z162">
        <f t="shared" ref="Z162:AB181" si="31">IF($O162=Z$1,$I162,"")</f>
        <v>-149.81</v>
      </c>
      <c r="AA162" t="str">
        <f t="shared" si="31"/>
        <v/>
      </c>
      <c r="AB162" t="str">
        <f t="shared" si="31"/>
        <v/>
      </c>
      <c r="AE162" t="str">
        <f t="shared" si="25"/>
        <v>Office Supplies</v>
      </c>
      <c r="AH162" t="str">
        <f t="shared" si="26"/>
        <v/>
      </c>
      <c r="AI162" t="str">
        <f t="shared" si="27"/>
        <v/>
      </c>
      <c r="AJ162" t="str">
        <f t="shared" si="23"/>
        <v/>
      </c>
      <c r="AK162" t="str">
        <f t="shared" si="23"/>
        <v/>
      </c>
      <c r="AL162" t="str">
        <f t="shared" si="23"/>
        <v/>
      </c>
    </row>
    <row r="163" spans="1:38" x14ac:dyDescent="0.2">
      <c r="A163" s="1">
        <v>5405</v>
      </c>
      <c r="B163" s="2" t="s">
        <v>18</v>
      </c>
      <c r="C163" s="3">
        <v>41699</v>
      </c>
      <c r="D163" s="2" t="s">
        <v>27</v>
      </c>
      <c r="E163" s="2">
        <v>10</v>
      </c>
      <c r="F163" s="2">
        <v>874.06</v>
      </c>
      <c r="G163" s="2">
        <v>0.09</v>
      </c>
      <c r="H163" s="2" t="s">
        <v>44</v>
      </c>
      <c r="I163" s="2">
        <v>40.69</v>
      </c>
      <c r="J163" s="2">
        <v>102.97</v>
      </c>
      <c r="K163" s="2">
        <v>28</v>
      </c>
      <c r="L163" s="2" t="s">
        <v>153</v>
      </c>
      <c r="M163" s="2" t="s">
        <v>38</v>
      </c>
      <c r="N163" s="2" t="s">
        <v>43</v>
      </c>
      <c r="O163" s="2" t="s">
        <v>31</v>
      </c>
      <c r="P163" s="2" t="s">
        <v>33</v>
      </c>
      <c r="Q163" s="2" t="s">
        <v>56</v>
      </c>
      <c r="R163" s="3">
        <v>41701</v>
      </c>
      <c r="S163" s="10">
        <f t="shared" si="24"/>
        <v>2014</v>
      </c>
      <c r="T163" t="str">
        <f t="shared" si="30"/>
        <v/>
      </c>
      <c r="U163" t="str">
        <f t="shared" si="30"/>
        <v/>
      </c>
      <c r="V163">
        <f t="shared" si="30"/>
        <v>40.69</v>
      </c>
      <c r="W163" t="str">
        <f t="shared" si="30"/>
        <v/>
      </c>
      <c r="Z163" t="str">
        <f t="shared" si="31"/>
        <v/>
      </c>
      <c r="AA163">
        <f t="shared" si="31"/>
        <v>40.69</v>
      </c>
      <c r="AB163" t="str">
        <f t="shared" si="31"/>
        <v/>
      </c>
      <c r="AE163" t="str">
        <f t="shared" si="25"/>
        <v/>
      </c>
      <c r="AH163">
        <f t="shared" si="26"/>
        <v>40.69</v>
      </c>
      <c r="AI163">
        <f t="shared" si="27"/>
        <v>40.69</v>
      </c>
      <c r="AJ163" t="str">
        <f t="shared" si="23"/>
        <v/>
      </c>
      <c r="AK163" t="str">
        <f t="shared" si="23"/>
        <v/>
      </c>
      <c r="AL163" t="str">
        <f t="shared" si="23"/>
        <v/>
      </c>
    </row>
    <row r="164" spans="1:38" x14ac:dyDescent="0.2">
      <c r="A164" s="1">
        <v>5406</v>
      </c>
      <c r="B164" s="2" t="s">
        <v>18</v>
      </c>
      <c r="C164" s="3">
        <v>41699</v>
      </c>
      <c r="D164" s="2" t="s">
        <v>19</v>
      </c>
      <c r="E164" s="2">
        <v>8</v>
      </c>
      <c r="F164" s="2">
        <v>335.01</v>
      </c>
      <c r="G164" s="2">
        <v>7.0000000000000007E-2</v>
      </c>
      <c r="H164" s="2" t="s">
        <v>20</v>
      </c>
      <c r="I164" s="2">
        <v>60.3</v>
      </c>
      <c r="J164" s="2">
        <v>52.98</v>
      </c>
      <c r="K164" s="2">
        <v>21.47</v>
      </c>
      <c r="L164" s="2" t="s">
        <v>154</v>
      </c>
      <c r="M164" s="2" t="s">
        <v>22</v>
      </c>
      <c r="N164" s="2" t="s">
        <v>30</v>
      </c>
      <c r="O164" s="2" t="s">
        <v>24</v>
      </c>
      <c r="P164" s="2" t="s">
        <v>25</v>
      </c>
      <c r="Q164" s="2" t="s">
        <v>26</v>
      </c>
      <c r="R164" s="3">
        <v>41700</v>
      </c>
      <c r="S164" s="10">
        <f t="shared" si="24"/>
        <v>2014</v>
      </c>
      <c r="T164" t="str">
        <f t="shared" si="30"/>
        <v/>
      </c>
      <c r="U164">
        <f t="shared" si="30"/>
        <v>60.3</v>
      </c>
      <c r="V164" t="str">
        <f t="shared" si="30"/>
        <v/>
      </c>
      <c r="W164" t="str">
        <f t="shared" si="30"/>
        <v/>
      </c>
      <c r="Z164">
        <f t="shared" si="31"/>
        <v>60.3</v>
      </c>
      <c r="AA164" t="str">
        <f t="shared" si="31"/>
        <v/>
      </c>
      <c r="AB164" t="str">
        <f t="shared" si="31"/>
        <v/>
      </c>
      <c r="AE164" t="str">
        <f t="shared" si="25"/>
        <v/>
      </c>
      <c r="AH164" t="str">
        <f t="shared" si="26"/>
        <v/>
      </c>
      <c r="AI164" t="str">
        <f t="shared" si="27"/>
        <v/>
      </c>
      <c r="AJ164" t="str">
        <f t="shared" si="23"/>
        <v/>
      </c>
      <c r="AK164" t="str">
        <f t="shared" si="23"/>
        <v/>
      </c>
      <c r="AL164" t="str">
        <f t="shared" si="23"/>
        <v/>
      </c>
    </row>
    <row r="165" spans="1:38" x14ac:dyDescent="0.2">
      <c r="A165" s="1">
        <v>5407</v>
      </c>
      <c r="B165" s="2" t="s">
        <v>18</v>
      </c>
      <c r="C165" s="3">
        <v>41699</v>
      </c>
      <c r="D165" s="2" t="s">
        <v>19</v>
      </c>
      <c r="E165" s="2">
        <v>25</v>
      </c>
      <c r="F165" s="2">
        <v>674.76</v>
      </c>
      <c r="G165" s="2">
        <v>0.09</v>
      </c>
      <c r="H165" s="2" t="s">
        <v>20</v>
      </c>
      <c r="I165" s="2">
        <v>224.29</v>
      </c>
      <c r="J165" s="2">
        <v>40.479999999999997</v>
      </c>
      <c r="K165" s="2">
        <v>15.99</v>
      </c>
      <c r="L165" s="2" t="s">
        <v>155</v>
      </c>
      <c r="M165" s="2" t="s">
        <v>29</v>
      </c>
      <c r="N165" s="2" t="s">
        <v>43</v>
      </c>
      <c r="O165" s="2" t="s">
        <v>31</v>
      </c>
      <c r="P165" s="2" t="s">
        <v>32</v>
      </c>
      <c r="Q165" s="2" t="s">
        <v>58</v>
      </c>
      <c r="R165" s="3">
        <v>41700</v>
      </c>
      <c r="S165" s="10">
        <f t="shared" si="24"/>
        <v>2014</v>
      </c>
      <c r="T165" t="str">
        <f t="shared" si="30"/>
        <v/>
      </c>
      <c r="U165" t="str">
        <f t="shared" si="30"/>
        <v/>
      </c>
      <c r="V165">
        <f t="shared" si="30"/>
        <v>224.29</v>
      </c>
      <c r="W165" t="str">
        <f t="shared" si="30"/>
        <v/>
      </c>
      <c r="Z165" t="str">
        <f t="shared" si="31"/>
        <v/>
      </c>
      <c r="AA165">
        <f t="shared" si="31"/>
        <v>224.29</v>
      </c>
      <c r="AB165" t="str">
        <f t="shared" si="31"/>
        <v/>
      </c>
      <c r="AE165" t="str">
        <f t="shared" si="25"/>
        <v/>
      </c>
      <c r="AH165" t="str">
        <f t="shared" si="26"/>
        <v/>
      </c>
      <c r="AI165" t="str">
        <f t="shared" si="27"/>
        <v/>
      </c>
      <c r="AJ165" t="str">
        <f t="shared" si="23"/>
        <v/>
      </c>
      <c r="AK165" t="str">
        <f t="shared" si="23"/>
        <v/>
      </c>
      <c r="AL165" t="str">
        <f t="shared" si="23"/>
        <v/>
      </c>
    </row>
    <row r="166" spans="1:38" x14ac:dyDescent="0.2">
      <c r="A166" s="1">
        <v>5408</v>
      </c>
      <c r="B166" s="2" t="s">
        <v>18</v>
      </c>
      <c r="C166" s="3">
        <v>41699</v>
      </c>
      <c r="D166" s="2" t="s">
        <v>19</v>
      </c>
      <c r="E166" s="2">
        <v>13</v>
      </c>
      <c r="F166" s="2">
        <v>39.770000000000003</v>
      </c>
      <c r="G166" s="2">
        <v>0</v>
      </c>
      <c r="H166" s="2" t="s">
        <v>20</v>
      </c>
      <c r="I166" s="2">
        <v>-43.15</v>
      </c>
      <c r="J166" s="2">
        <v>14.08</v>
      </c>
      <c r="K166" s="2">
        <v>19.329999999999998</v>
      </c>
      <c r="L166" s="2" t="s">
        <v>155</v>
      </c>
      <c r="M166" s="2" t="s">
        <v>29</v>
      </c>
      <c r="N166" s="2" t="s">
        <v>43</v>
      </c>
      <c r="O166" s="2" t="s">
        <v>45</v>
      </c>
      <c r="P166" s="2" t="s">
        <v>55</v>
      </c>
      <c r="Q166" s="2" t="s">
        <v>26</v>
      </c>
      <c r="R166" s="3">
        <v>41701</v>
      </c>
      <c r="S166" s="10">
        <f t="shared" si="24"/>
        <v>2014</v>
      </c>
      <c r="T166" t="str">
        <f t="shared" si="30"/>
        <v/>
      </c>
      <c r="U166" t="str">
        <f t="shared" si="30"/>
        <v/>
      </c>
      <c r="V166">
        <f t="shared" si="30"/>
        <v>-43.15</v>
      </c>
      <c r="W166" t="str">
        <f t="shared" si="30"/>
        <v/>
      </c>
      <c r="Z166" t="str">
        <f t="shared" si="31"/>
        <v/>
      </c>
      <c r="AA166" t="str">
        <f t="shared" si="31"/>
        <v/>
      </c>
      <c r="AB166">
        <f t="shared" si="31"/>
        <v>-43.15</v>
      </c>
      <c r="AE166" t="str">
        <f t="shared" si="25"/>
        <v>Furniture</v>
      </c>
      <c r="AH166" t="str">
        <f t="shared" si="26"/>
        <v/>
      </c>
      <c r="AI166" t="str">
        <f t="shared" si="27"/>
        <v/>
      </c>
      <c r="AJ166" t="str">
        <f t="shared" si="23"/>
        <v/>
      </c>
      <c r="AK166" t="str">
        <f t="shared" si="23"/>
        <v/>
      </c>
      <c r="AL166" t="str">
        <f t="shared" si="23"/>
        <v/>
      </c>
    </row>
    <row r="167" spans="1:38" x14ac:dyDescent="0.2">
      <c r="A167" s="1">
        <v>5409</v>
      </c>
      <c r="B167" s="2" t="s">
        <v>18</v>
      </c>
      <c r="C167" s="3">
        <v>41699</v>
      </c>
      <c r="D167" s="2" t="s">
        <v>19</v>
      </c>
      <c r="E167" s="2">
        <v>38</v>
      </c>
      <c r="F167" s="2">
        <v>1416.4875</v>
      </c>
      <c r="G167" s="2">
        <v>0.06</v>
      </c>
      <c r="H167" s="2" t="s">
        <v>49</v>
      </c>
      <c r="I167" s="2">
        <v>238.96</v>
      </c>
      <c r="J167" s="2">
        <v>57.99</v>
      </c>
      <c r="K167" s="2">
        <v>18.989999999999998</v>
      </c>
      <c r="L167" s="2" t="s">
        <v>155</v>
      </c>
      <c r="M167" s="2" t="s">
        <v>29</v>
      </c>
      <c r="N167" s="2" t="s">
        <v>43</v>
      </c>
      <c r="O167" s="2" t="s">
        <v>31</v>
      </c>
      <c r="P167" s="2" t="s">
        <v>39</v>
      </c>
      <c r="Q167" s="2" t="s">
        <v>26</v>
      </c>
      <c r="R167" s="3">
        <v>41700</v>
      </c>
      <c r="S167" s="10">
        <f t="shared" si="24"/>
        <v>2014</v>
      </c>
      <c r="T167" t="str">
        <f t="shared" si="30"/>
        <v/>
      </c>
      <c r="U167" t="str">
        <f t="shared" si="30"/>
        <v/>
      </c>
      <c r="V167">
        <f t="shared" si="30"/>
        <v>238.96</v>
      </c>
      <c r="W167" t="str">
        <f t="shared" si="30"/>
        <v/>
      </c>
      <c r="Z167" t="str">
        <f t="shared" si="31"/>
        <v/>
      </c>
      <c r="AA167">
        <f t="shared" si="31"/>
        <v>238.96</v>
      </c>
      <c r="AB167" t="str">
        <f t="shared" si="31"/>
        <v/>
      </c>
      <c r="AE167" t="str">
        <f t="shared" si="25"/>
        <v/>
      </c>
      <c r="AH167" t="str">
        <f t="shared" si="26"/>
        <v/>
      </c>
      <c r="AI167" t="str">
        <f t="shared" si="27"/>
        <v/>
      </c>
      <c r="AJ167" t="str">
        <f t="shared" si="23"/>
        <v/>
      </c>
      <c r="AK167" t="str">
        <f t="shared" si="23"/>
        <v/>
      </c>
      <c r="AL167" t="str">
        <f t="shared" si="23"/>
        <v/>
      </c>
    </row>
    <row r="168" spans="1:38" x14ac:dyDescent="0.2">
      <c r="A168" s="1">
        <v>5410</v>
      </c>
      <c r="B168" s="2" t="s">
        <v>18</v>
      </c>
      <c r="C168" s="3">
        <v>41699</v>
      </c>
      <c r="D168" s="2" t="s">
        <v>50</v>
      </c>
      <c r="E168" s="2">
        <v>1</v>
      </c>
      <c r="F168" s="2">
        <v>3557.68</v>
      </c>
      <c r="G168" s="2">
        <v>0.06</v>
      </c>
      <c r="H168" s="2" t="s">
        <v>49</v>
      </c>
      <c r="I168" s="2">
        <v>-11763.77</v>
      </c>
      <c r="J168" s="2">
        <v>3511.99</v>
      </c>
      <c r="K168" s="2">
        <v>38.49</v>
      </c>
      <c r="L168" s="2" t="s">
        <v>156</v>
      </c>
      <c r="M168" s="2" t="s">
        <v>22</v>
      </c>
      <c r="N168" s="2" t="s">
        <v>30</v>
      </c>
      <c r="O168" s="2" t="s">
        <v>31</v>
      </c>
      <c r="P168" s="2" t="s">
        <v>107</v>
      </c>
      <c r="Q168" s="2" t="s">
        <v>34</v>
      </c>
      <c r="R168" s="3">
        <v>41702</v>
      </c>
      <c r="S168" s="10">
        <f t="shared" si="24"/>
        <v>2014</v>
      </c>
      <c r="T168" t="str">
        <f t="shared" si="30"/>
        <v/>
      </c>
      <c r="U168">
        <f t="shared" si="30"/>
        <v>-11763.77</v>
      </c>
      <c r="V168" t="str">
        <f t="shared" si="30"/>
        <v/>
      </c>
      <c r="W168" t="str">
        <f t="shared" si="30"/>
        <v/>
      </c>
      <c r="Z168" t="str">
        <f t="shared" si="31"/>
        <v/>
      </c>
      <c r="AA168">
        <f t="shared" si="31"/>
        <v>-11763.77</v>
      </c>
      <c r="AB168" t="str">
        <f t="shared" si="31"/>
        <v/>
      </c>
      <c r="AE168" t="str">
        <f t="shared" si="25"/>
        <v>Technology</v>
      </c>
      <c r="AH168">
        <f t="shared" si="26"/>
        <v>-11763.77</v>
      </c>
      <c r="AI168">
        <f t="shared" si="27"/>
        <v>-11763.77</v>
      </c>
      <c r="AJ168" t="str">
        <f t="shared" si="23"/>
        <v/>
      </c>
      <c r="AK168" t="str">
        <f t="shared" si="23"/>
        <v/>
      </c>
      <c r="AL168" t="str">
        <f t="shared" si="23"/>
        <v/>
      </c>
    </row>
    <row r="169" spans="1:38" x14ac:dyDescent="0.2">
      <c r="A169" s="1">
        <v>5411</v>
      </c>
      <c r="B169" s="2" t="s">
        <v>18</v>
      </c>
      <c r="C169" s="3">
        <v>41700</v>
      </c>
      <c r="D169" s="2" t="s">
        <v>50</v>
      </c>
      <c r="E169" s="2">
        <v>29</v>
      </c>
      <c r="F169" s="2">
        <v>869.6</v>
      </c>
      <c r="G169" s="2">
        <v>0.1</v>
      </c>
      <c r="H169" s="2" t="s">
        <v>20</v>
      </c>
      <c r="I169" s="2">
        <v>-39.700000000000003</v>
      </c>
      <c r="J169" s="2">
        <v>42.73</v>
      </c>
      <c r="K169" s="2">
        <v>18</v>
      </c>
      <c r="L169" s="2" t="s">
        <v>80</v>
      </c>
      <c r="M169" s="2" t="s">
        <v>66</v>
      </c>
      <c r="N169" s="2" t="s">
        <v>30</v>
      </c>
      <c r="O169" s="2" t="s">
        <v>31</v>
      </c>
      <c r="P169" s="2" t="s">
        <v>32</v>
      </c>
      <c r="Q169" s="2" t="s">
        <v>26</v>
      </c>
      <c r="R169" s="3">
        <v>41701</v>
      </c>
      <c r="S169" s="10">
        <f t="shared" si="24"/>
        <v>2014</v>
      </c>
      <c r="T169" t="str">
        <f t="shared" si="30"/>
        <v/>
      </c>
      <c r="U169">
        <f t="shared" si="30"/>
        <v>-39.700000000000003</v>
      </c>
      <c r="V169" t="str">
        <f t="shared" si="30"/>
        <v/>
      </c>
      <c r="W169" t="str">
        <f t="shared" si="30"/>
        <v/>
      </c>
      <c r="Z169" t="str">
        <f t="shared" si="31"/>
        <v/>
      </c>
      <c r="AA169">
        <f t="shared" si="31"/>
        <v>-39.700000000000003</v>
      </c>
      <c r="AB169" t="str">
        <f t="shared" si="31"/>
        <v/>
      </c>
      <c r="AE169" t="str">
        <f t="shared" si="25"/>
        <v>Technology</v>
      </c>
      <c r="AH169" t="str">
        <f t="shared" si="26"/>
        <v/>
      </c>
      <c r="AI169" t="str">
        <f t="shared" si="27"/>
        <v/>
      </c>
      <c r="AJ169" t="str">
        <f t="shared" si="23"/>
        <v/>
      </c>
      <c r="AK169" t="str">
        <f t="shared" si="23"/>
        <v/>
      </c>
      <c r="AL169" t="str">
        <f t="shared" si="23"/>
        <v/>
      </c>
    </row>
    <row r="170" spans="1:38" x14ac:dyDescent="0.2">
      <c r="A170" s="1">
        <v>5412</v>
      </c>
      <c r="B170" s="2" t="s">
        <v>18</v>
      </c>
      <c r="C170" s="3">
        <v>41701</v>
      </c>
      <c r="D170" s="2" t="s">
        <v>27</v>
      </c>
      <c r="E170" s="2">
        <v>34</v>
      </c>
      <c r="F170" s="2">
        <v>81.7</v>
      </c>
      <c r="G170" s="2">
        <v>0.08</v>
      </c>
      <c r="H170" s="2" t="s">
        <v>20</v>
      </c>
      <c r="I170" s="2">
        <v>-123.61</v>
      </c>
      <c r="J170" s="2">
        <v>14.08</v>
      </c>
      <c r="K170" s="2">
        <v>19.329999999999998</v>
      </c>
      <c r="L170" s="2" t="s">
        <v>157</v>
      </c>
      <c r="M170" s="2" t="s">
        <v>66</v>
      </c>
      <c r="N170" s="2" t="s">
        <v>30</v>
      </c>
      <c r="O170" s="2" t="s">
        <v>45</v>
      </c>
      <c r="P170" s="2" t="s">
        <v>55</v>
      </c>
      <c r="Q170" s="2" t="s">
        <v>26</v>
      </c>
      <c r="R170" s="3">
        <v>41708</v>
      </c>
      <c r="S170" s="10">
        <f t="shared" si="24"/>
        <v>2014</v>
      </c>
      <c r="T170" t="str">
        <f t="shared" si="30"/>
        <v/>
      </c>
      <c r="U170">
        <f t="shared" si="30"/>
        <v>-123.61</v>
      </c>
      <c r="V170" t="str">
        <f t="shared" si="30"/>
        <v/>
      </c>
      <c r="W170" t="str">
        <f t="shared" si="30"/>
        <v/>
      </c>
      <c r="Z170" t="str">
        <f t="shared" si="31"/>
        <v/>
      </c>
      <c r="AA170" t="str">
        <f t="shared" si="31"/>
        <v/>
      </c>
      <c r="AB170">
        <f t="shared" si="31"/>
        <v>-123.61</v>
      </c>
      <c r="AE170" t="str">
        <f t="shared" si="25"/>
        <v>Furniture</v>
      </c>
      <c r="AH170" t="str">
        <f t="shared" si="26"/>
        <v/>
      </c>
      <c r="AI170" t="str">
        <f t="shared" si="27"/>
        <v/>
      </c>
      <c r="AJ170" t="str">
        <f t="shared" si="23"/>
        <v/>
      </c>
      <c r="AK170" t="str">
        <f t="shared" si="23"/>
        <v/>
      </c>
      <c r="AL170" t="str">
        <f t="shared" si="23"/>
        <v/>
      </c>
    </row>
    <row r="171" spans="1:38" x14ac:dyDescent="0.2">
      <c r="A171" s="1">
        <v>5413</v>
      </c>
      <c r="B171" s="2" t="s">
        <v>18</v>
      </c>
      <c r="C171" s="3">
        <v>41702</v>
      </c>
      <c r="D171" s="2" t="s">
        <v>27</v>
      </c>
      <c r="E171" s="2">
        <v>1</v>
      </c>
      <c r="F171" s="2">
        <v>19.579999999999998</v>
      </c>
      <c r="G171" s="2">
        <v>0.06</v>
      </c>
      <c r="H171" s="2" t="s">
        <v>20</v>
      </c>
      <c r="I171" s="2">
        <v>1.52</v>
      </c>
      <c r="J171" s="2">
        <v>22.14</v>
      </c>
      <c r="K171" s="2">
        <v>16.27</v>
      </c>
      <c r="L171" s="2" t="s">
        <v>158</v>
      </c>
      <c r="M171" s="2" t="s">
        <v>66</v>
      </c>
      <c r="N171" s="2" t="s">
        <v>54</v>
      </c>
      <c r="O171" s="2" t="s">
        <v>24</v>
      </c>
      <c r="P171" s="2" t="s">
        <v>35</v>
      </c>
      <c r="Q171" s="2" t="s">
        <v>36</v>
      </c>
      <c r="R171" s="3">
        <v>41702</v>
      </c>
      <c r="S171" s="10">
        <f t="shared" si="24"/>
        <v>2014</v>
      </c>
      <c r="T171" t="str">
        <f t="shared" si="30"/>
        <v/>
      </c>
      <c r="U171" t="str">
        <f t="shared" si="30"/>
        <v/>
      </c>
      <c r="V171" t="str">
        <f t="shared" si="30"/>
        <v/>
      </c>
      <c r="W171">
        <f t="shared" si="30"/>
        <v>1.52</v>
      </c>
      <c r="Z171">
        <f t="shared" si="31"/>
        <v>1.52</v>
      </c>
      <c r="AA171" t="str">
        <f t="shared" si="31"/>
        <v/>
      </c>
      <c r="AB171" t="str">
        <f t="shared" si="31"/>
        <v/>
      </c>
      <c r="AE171" t="str">
        <f t="shared" si="25"/>
        <v/>
      </c>
      <c r="AH171" t="str">
        <f t="shared" si="26"/>
        <v/>
      </c>
      <c r="AI171" t="str">
        <f t="shared" si="27"/>
        <v/>
      </c>
      <c r="AJ171" t="str">
        <f t="shared" si="23"/>
        <v/>
      </c>
      <c r="AK171" t="str">
        <f t="shared" si="23"/>
        <v/>
      </c>
      <c r="AL171" t="str">
        <f t="shared" si="23"/>
        <v/>
      </c>
    </row>
    <row r="172" spans="1:38" x14ac:dyDescent="0.2">
      <c r="A172" s="1">
        <v>5414</v>
      </c>
      <c r="B172" s="2" t="s">
        <v>18</v>
      </c>
      <c r="C172" s="3">
        <v>41702</v>
      </c>
      <c r="D172" s="2" t="s">
        <v>27</v>
      </c>
      <c r="E172" s="2">
        <v>6</v>
      </c>
      <c r="F172" s="2">
        <v>981.26199999999994</v>
      </c>
      <c r="G172" s="2">
        <v>0.1</v>
      </c>
      <c r="H172" s="2" t="s">
        <v>20</v>
      </c>
      <c r="I172" s="2">
        <v>-687.93</v>
      </c>
      <c r="J172" s="2">
        <v>217.99</v>
      </c>
      <c r="K172" s="2">
        <v>22.99</v>
      </c>
      <c r="L172" s="2" t="s">
        <v>126</v>
      </c>
      <c r="M172" s="2" t="s">
        <v>29</v>
      </c>
      <c r="N172" s="2" t="s">
        <v>30</v>
      </c>
      <c r="O172" s="2" t="s">
        <v>31</v>
      </c>
      <c r="P172" s="2" t="s">
        <v>39</v>
      </c>
      <c r="Q172" s="2" t="s">
        <v>26</v>
      </c>
      <c r="R172" s="3">
        <v>41706</v>
      </c>
      <c r="S172" s="10">
        <f t="shared" si="24"/>
        <v>2014</v>
      </c>
      <c r="T172" t="str">
        <f t="shared" si="30"/>
        <v/>
      </c>
      <c r="U172">
        <f t="shared" si="30"/>
        <v>-687.93</v>
      </c>
      <c r="V172" t="str">
        <f t="shared" si="30"/>
        <v/>
      </c>
      <c r="W172" t="str">
        <f t="shared" si="30"/>
        <v/>
      </c>
      <c r="Z172" t="str">
        <f t="shared" si="31"/>
        <v/>
      </c>
      <c r="AA172">
        <f t="shared" si="31"/>
        <v>-687.93</v>
      </c>
      <c r="AB172" t="str">
        <f t="shared" si="31"/>
        <v/>
      </c>
      <c r="AE172" t="str">
        <f t="shared" si="25"/>
        <v>Technology</v>
      </c>
      <c r="AH172">
        <f t="shared" si="26"/>
        <v>-687.93</v>
      </c>
      <c r="AI172">
        <f t="shared" si="27"/>
        <v>-687.93</v>
      </c>
      <c r="AJ172" t="str">
        <f t="shared" si="23"/>
        <v/>
      </c>
      <c r="AK172" t="str">
        <f t="shared" si="23"/>
        <v/>
      </c>
      <c r="AL172" t="str">
        <f t="shared" si="23"/>
        <v/>
      </c>
    </row>
    <row r="173" spans="1:38" x14ac:dyDescent="0.2">
      <c r="A173" s="1">
        <v>5415</v>
      </c>
      <c r="B173" s="2" t="s">
        <v>40</v>
      </c>
      <c r="C173" s="3">
        <v>41702</v>
      </c>
      <c r="D173" s="2" t="s">
        <v>19</v>
      </c>
      <c r="E173" s="2">
        <v>14</v>
      </c>
      <c r="F173" s="2">
        <v>3958</v>
      </c>
      <c r="G173" s="2">
        <v>0.02</v>
      </c>
      <c r="H173" s="2" t="s">
        <v>44</v>
      </c>
      <c r="I173" s="2">
        <v>-472.26</v>
      </c>
      <c r="J173" s="2">
        <v>292.98</v>
      </c>
      <c r="K173" s="2">
        <v>71</v>
      </c>
      <c r="L173" s="2" t="s">
        <v>159</v>
      </c>
      <c r="M173" s="2" t="s">
        <v>29</v>
      </c>
      <c r="N173" s="2" t="s">
        <v>23</v>
      </c>
      <c r="O173" s="2" t="s">
        <v>45</v>
      </c>
      <c r="P173" s="2" t="s">
        <v>61</v>
      </c>
      <c r="Q173" s="2" t="s">
        <v>56</v>
      </c>
      <c r="R173" s="3">
        <v>41703</v>
      </c>
      <c r="S173" s="10">
        <f t="shared" si="24"/>
        <v>2014</v>
      </c>
      <c r="T173">
        <f t="shared" si="30"/>
        <v>-472.26</v>
      </c>
      <c r="U173" t="str">
        <f t="shared" si="30"/>
        <v/>
      </c>
      <c r="V173" t="str">
        <f t="shared" si="30"/>
        <v/>
      </c>
      <c r="W173" t="str">
        <f t="shared" si="30"/>
        <v/>
      </c>
      <c r="Z173" t="str">
        <f t="shared" si="31"/>
        <v/>
      </c>
      <c r="AA173" t="str">
        <f t="shared" si="31"/>
        <v/>
      </c>
      <c r="AB173">
        <f t="shared" si="31"/>
        <v>-472.26</v>
      </c>
      <c r="AE173" t="str">
        <f t="shared" si="25"/>
        <v>Furniture</v>
      </c>
      <c r="AH173" t="str">
        <f t="shared" si="26"/>
        <v/>
      </c>
      <c r="AI173" t="str">
        <f t="shared" si="27"/>
        <v/>
      </c>
      <c r="AJ173" t="str">
        <f t="shared" si="23"/>
        <v/>
      </c>
      <c r="AK173" t="str">
        <f t="shared" si="23"/>
        <v/>
      </c>
      <c r="AL173" t="str">
        <f t="shared" si="23"/>
        <v/>
      </c>
    </row>
    <row r="174" spans="1:38" x14ac:dyDescent="0.2">
      <c r="A174" s="1">
        <v>5416</v>
      </c>
      <c r="B174" s="2" t="s">
        <v>18</v>
      </c>
      <c r="C174" s="3">
        <v>41703</v>
      </c>
      <c r="D174" s="2" t="s">
        <v>19</v>
      </c>
      <c r="E174" s="2">
        <v>25</v>
      </c>
      <c r="F174" s="2">
        <v>2561.2399999999998</v>
      </c>
      <c r="G174" s="2">
        <v>0.05</v>
      </c>
      <c r="H174" s="2" t="s">
        <v>20</v>
      </c>
      <c r="I174" s="2">
        <v>559.1</v>
      </c>
      <c r="J174" s="2">
        <v>119.53</v>
      </c>
      <c r="K174" s="2">
        <v>19.809999999999999</v>
      </c>
      <c r="L174" s="2" t="s">
        <v>160</v>
      </c>
      <c r="M174" s="2" t="s">
        <v>22</v>
      </c>
      <c r="N174" s="2" t="s">
        <v>43</v>
      </c>
      <c r="O174" s="2" t="s">
        <v>45</v>
      </c>
      <c r="P174" s="2" t="s">
        <v>55</v>
      </c>
      <c r="Q174" s="2" t="s">
        <v>62</v>
      </c>
      <c r="R174" s="3">
        <v>41704</v>
      </c>
      <c r="S174" s="10">
        <f t="shared" si="24"/>
        <v>2014</v>
      </c>
      <c r="T174" t="str">
        <f t="shared" si="30"/>
        <v/>
      </c>
      <c r="U174" t="str">
        <f t="shared" si="30"/>
        <v/>
      </c>
      <c r="V174">
        <f t="shared" si="30"/>
        <v>559.1</v>
      </c>
      <c r="W174" t="str">
        <f t="shared" si="30"/>
        <v/>
      </c>
      <c r="Z174" t="str">
        <f t="shared" si="31"/>
        <v/>
      </c>
      <c r="AA174" t="str">
        <f t="shared" si="31"/>
        <v/>
      </c>
      <c r="AB174">
        <f t="shared" si="31"/>
        <v>559.1</v>
      </c>
      <c r="AE174" t="str">
        <f t="shared" si="25"/>
        <v/>
      </c>
      <c r="AH174" t="str">
        <f t="shared" si="26"/>
        <v/>
      </c>
      <c r="AI174" t="str">
        <f t="shared" si="27"/>
        <v/>
      </c>
      <c r="AJ174" t="str">
        <f t="shared" si="23"/>
        <v/>
      </c>
      <c r="AK174" t="str">
        <f t="shared" si="23"/>
        <v/>
      </c>
      <c r="AL174" t="str">
        <f t="shared" si="23"/>
        <v/>
      </c>
    </row>
    <row r="175" spans="1:38" x14ac:dyDescent="0.2">
      <c r="A175" s="1">
        <v>5417</v>
      </c>
      <c r="B175" s="2" t="s">
        <v>18</v>
      </c>
      <c r="C175" s="3">
        <v>41703</v>
      </c>
      <c r="D175" s="2" t="s">
        <v>59</v>
      </c>
      <c r="E175" s="2">
        <v>45</v>
      </c>
      <c r="F175" s="2">
        <v>447.79</v>
      </c>
      <c r="G175" s="2">
        <v>0.05</v>
      </c>
      <c r="H175" s="2" t="s">
        <v>20</v>
      </c>
      <c r="I175" s="2">
        <v>192.04</v>
      </c>
      <c r="J175" s="2">
        <v>21.78</v>
      </c>
      <c r="K175" s="2">
        <v>15.39</v>
      </c>
      <c r="L175" s="2" t="s">
        <v>161</v>
      </c>
      <c r="M175" s="2" t="s">
        <v>22</v>
      </c>
      <c r="N175" s="2" t="s">
        <v>30</v>
      </c>
      <c r="O175" s="2" t="s">
        <v>24</v>
      </c>
      <c r="P175" s="2" t="s">
        <v>90</v>
      </c>
      <c r="Q175" s="2" t="s">
        <v>26</v>
      </c>
      <c r="R175" s="3">
        <v>41704</v>
      </c>
      <c r="S175" s="10">
        <f t="shared" si="24"/>
        <v>2014</v>
      </c>
      <c r="T175" t="str">
        <f t="shared" si="30"/>
        <v/>
      </c>
      <c r="U175">
        <f t="shared" si="30"/>
        <v>192.04</v>
      </c>
      <c r="V175" t="str">
        <f t="shared" si="30"/>
        <v/>
      </c>
      <c r="W175" t="str">
        <f t="shared" si="30"/>
        <v/>
      </c>
      <c r="Z175">
        <f t="shared" si="31"/>
        <v>192.04</v>
      </c>
      <c r="AA175" t="str">
        <f t="shared" si="31"/>
        <v/>
      </c>
      <c r="AB175" t="str">
        <f t="shared" si="31"/>
        <v/>
      </c>
      <c r="AE175" t="str">
        <f t="shared" si="25"/>
        <v/>
      </c>
      <c r="AH175" t="str">
        <f t="shared" si="26"/>
        <v/>
      </c>
      <c r="AI175" t="str">
        <f t="shared" si="27"/>
        <v/>
      </c>
      <c r="AJ175" t="str">
        <f t="shared" si="23"/>
        <v/>
      </c>
      <c r="AK175" t="str">
        <f t="shared" si="23"/>
        <v/>
      </c>
      <c r="AL175" t="str">
        <f t="shared" si="23"/>
        <v/>
      </c>
    </row>
    <row r="176" spans="1:38" x14ac:dyDescent="0.2">
      <c r="A176" s="1">
        <v>5418</v>
      </c>
      <c r="B176" s="2" t="s">
        <v>18</v>
      </c>
      <c r="C176" s="3">
        <v>41703</v>
      </c>
      <c r="D176" s="2" t="s">
        <v>59</v>
      </c>
      <c r="E176" s="2">
        <v>27</v>
      </c>
      <c r="F176" s="2">
        <v>104.39</v>
      </c>
      <c r="G176" s="2">
        <v>0.02</v>
      </c>
      <c r="H176" s="2" t="s">
        <v>49</v>
      </c>
      <c r="I176" s="2">
        <v>-60.95</v>
      </c>
      <c r="J176" s="2">
        <v>15.28</v>
      </c>
      <c r="K176" s="2">
        <v>17.97</v>
      </c>
      <c r="L176" s="2" t="s">
        <v>161</v>
      </c>
      <c r="M176" s="2" t="s">
        <v>22</v>
      </c>
      <c r="N176" s="2" t="s">
        <v>30</v>
      </c>
      <c r="O176" s="2" t="s">
        <v>24</v>
      </c>
      <c r="P176" s="2" t="s">
        <v>64</v>
      </c>
      <c r="Q176" s="2" t="s">
        <v>36</v>
      </c>
      <c r="R176" s="3">
        <v>41704</v>
      </c>
      <c r="S176" s="10">
        <f t="shared" si="24"/>
        <v>2014</v>
      </c>
      <c r="T176" t="str">
        <f t="shared" si="30"/>
        <v/>
      </c>
      <c r="U176">
        <f t="shared" si="30"/>
        <v>-60.95</v>
      </c>
      <c r="V176" t="str">
        <f t="shared" si="30"/>
        <v/>
      </c>
      <c r="W176" t="str">
        <f t="shared" si="30"/>
        <v/>
      </c>
      <c r="Z176">
        <f t="shared" si="31"/>
        <v>-60.95</v>
      </c>
      <c r="AA176" t="str">
        <f t="shared" si="31"/>
        <v/>
      </c>
      <c r="AB176" t="str">
        <f t="shared" si="31"/>
        <v/>
      </c>
      <c r="AE176" t="str">
        <f t="shared" si="25"/>
        <v>Office Supplies</v>
      </c>
      <c r="AH176" t="str">
        <f t="shared" si="26"/>
        <v/>
      </c>
      <c r="AI176" t="str">
        <f t="shared" si="27"/>
        <v/>
      </c>
      <c r="AJ176" t="str">
        <f t="shared" si="23"/>
        <v/>
      </c>
      <c r="AK176" t="str">
        <f t="shared" si="23"/>
        <v/>
      </c>
      <c r="AL176" t="str">
        <f t="shared" si="23"/>
        <v/>
      </c>
    </row>
    <row r="177" spans="1:38" x14ac:dyDescent="0.2">
      <c r="A177" s="1">
        <v>5419</v>
      </c>
      <c r="B177" s="2" t="s">
        <v>18</v>
      </c>
      <c r="C177" s="3">
        <v>41703</v>
      </c>
      <c r="D177" s="2" t="s">
        <v>59</v>
      </c>
      <c r="E177" s="2">
        <v>44</v>
      </c>
      <c r="F177" s="2">
        <v>487.36</v>
      </c>
      <c r="G177" s="2">
        <v>0.08</v>
      </c>
      <c r="H177" s="2" t="s">
        <v>20</v>
      </c>
      <c r="I177" s="2">
        <v>127.94</v>
      </c>
      <c r="J177" s="2">
        <v>22.91</v>
      </c>
      <c r="K177" s="2">
        <v>16.989999999999998</v>
      </c>
      <c r="L177" s="2" t="s">
        <v>155</v>
      </c>
      <c r="M177" s="2" t="s">
        <v>29</v>
      </c>
      <c r="N177" s="2" t="s">
        <v>43</v>
      </c>
      <c r="O177" s="2" t="s">
        <v>24</v>
      </c>
      <c r="P177" s="2" t="s">
        <v>25</v>
      </c>
      <c r="Q177" s="2" t="s">
        <v>26</v>
      </c>
      <c r="R177" s="3">
        <v>41704</v>
      </c>
      <c r="S177" s="10">
        <f t="shared" si="24"/>
        <v>2014</v>
      </c>
      <c r="T177" t="str">
        <f t="shared" si="30"/>
        <v/>
      </c>
      <c r="U177" t="str">
        <f t="shared" si="30"/>
        <v/>
      </c>
      <c r="V177">
        <f t="shared" si="30"/>
        <v>127.94</v>
      </c>
      <c r="W177" t="str">
        <f t="shared" si="30"/>
        <v/>
      </c>
      <c r="Z177">
        <f t="shared" si="31"/>
        <v>127.94</v>
      </c>
      <c r="AA177" t="str">
        <f t="shared" si="31"/>
        <v/>
      </c>
      <c r="AB177" t="str">
        <f t="shared" si="31"/>
        <v/>
      </c>
      <c r="AE177" t="str">
        <f t="shared" si="25"/>
        <v/>
      </c>
      <c r="AH177" t="str">
        <f t="shared" si="26"/>
        <v/>
      </c>
      <c r="AI177" t="str">
        <f t="shared" si="27"/>
        <v/>
      </c>
      <c r="AJ177" t="str">
        <f t="shared" si="23"/>
        <v/>
      </c>
      <c r="AK177" t="str">
        <f t="shared" si="23"/>
        <v/>
      </c>
      <c r="AL177" t="str">
        <f t="shared" si="23"/>
        <v/>
      </c>
    </row>
    <row r="178" spans="1:38" x14ac:dyDescent="0.2">
      <c r="A178" s="1">
        <v>5420</v>
      </c>
      <c r="B178" s="2" t="s">
        <v>18</v>
      </c>
      <c r="C178" s="3">
        <v>41706</v>
      </c>
      <c r="D178" s="2" t="s">
        <v>41</v>
      </c>
      <c r="E178" s="2">
        <v>50</v>
      </c>
      <c r="F178" s="2">
        <v>2458.81</v>
      </c>
      <c r="G178" s="2">
        <v>7.0000000000000007E-2</v>
      </c>
      <c r="H178" s="2" t="s">
        <v>20</v>
      </c>
      <c r="I178" s="2">
        <v>778.76</v>
      </c>
      <c r="J178" s="2">
        <v>63.98</v>
      </c>
      <c r="K178" s="2">
        <v>24.17</v>
      </c>
      <c r="L178" s="2" t="s">
        <v>162</v>
      </c>
      <c r="M178" s="2" t="s">
        <v>38</v>
      </c>
      <c r="N178" s="2" t="s">
        <v>43</v>
      </c>
      <c r="O178" s="2" t="s">
        <v>31</v>
      </c>
      <c r="P178" s="2" t="s">
        <v>33</v>
      </c>
      <c r="Q178" s="2" t="s">
        <v>62</v>
      </c>
      <c r="R178" s="3">
        <v>41708</v>
      </c>
      <c r="S178" s="10">
        <f t="shared" si="24"/>
        <v>2014</v>
      </c>
      <c r="T178" t="str">
        <f t="shared" si="30"/>
        <v/>
      </c>
      <c r="U178" t="str">
        <f t="shared" si="30"/>
        <v/>
      </c>
      <c r="V178">
        <f t="shared" si="30"/>
        <v>778.76</v>
      </c>
      <c r="W178" t="str">
        <f t="shared" si="30"/>
        <v/>
      </c>
      <c r="Z178" t="str">
        <f t="shared" si="31"/>
        <v/>
      </c>
      <c r="AA178">
        <f t="shared" si="31"/>
        <v>778.76</v>
      </c>
      <c r="AB178" t="str">
        <f t="shared" si="31"/>
        <v/>
      </c>
      <c r="AE178" t="str">
        <f t="shared" si="25"/>
        <v/>
      </c>
      <c r="AH178" t="str">
        <f t="shared" si="26"/>
        <v/>
      </c>
      <c r="AI178" t="str">
        <f t="shared" si="27"/>
        <v/>
      </c>
      <c r="AJ178" t="str">
        <f t="shared" si="23"/>
        <v/>
      </c>
      <c r="AK178" t="str">
        <f t="shared" si="23"/>
        <v/>
      </c>
      <c r="AL178" t="str">
        <f t="shared" si="23"/>
        <v/>
      </c>
    </row>
    <row r="179" spans="1:38" x14ac:dyDescent="0.2">
      <c r="A179" s="1">
        <v>5421</v>
      </c>
      <c r="B179" s="2" t="s">
        <v>18</v>
      </c>
      <c r="C179" s="3">
        <v>41706</v>
      </c>
      <c r="D179" s="2" t="s">
        <v>41</v>
      </c>
      <c r="E179" s="2">
        <v>11</v>
      </c>
      <c r="F179" s="2">
        <v>858.64</v>
      </c>
      <c r="G179" s="2">
        <v>0.1</v>
      </c>
      <c r="H179" s="2" t="s">
        <v>44</v>
      </c>
      <c r="I179" s="2">
        <v>-144.06</v>
      </c>
      <c r="J179" s="2">
        <v>92.97</v>
      </c>
      <c r="K179" s="2">
        <v>47.6</v>
      </c>
      <c r="L179" s="2" t="s">
        <v>162</v>
      </c>
      <c r="M179" s="2" t="s">
        <v>38</v>
      </c>
      <c r="N179" s="2" t="s">
        <v>43</v>
      </c>
      <c r="O179" s="2" t="s">
        <v>31</v>
      </c>
      <c r="P179" s="2" t="s">
        <v>33</v>
      </c>
      <c r="Q179" s="2" t="s">
        <v>56</v>
      </c>
      <c r="R179" s="3">
        <v>41709</v>
      </c>
      <c r="S179" s="10">
        <f t="shared" si="24"/>
        <v>2014</v>
      </c>
      <c r="T179" t="str">
        <f t="shared" si="30"/>
        <v/>
      </c>
      <c r="U179" t="str">
        <f t="shared" si="30"/>
        <v/>
      </c>
      <c r="V179">
        <f t="shared" si="30"/>
        <v>-144.06</v>
      </c>
      <c r="W179" t="str">
        <f t="shared" si="30"/>
        <v/>
      </c>
      <c r="Z179" t="str">
        <f t="shared" si="31"/>
        <v/>
      </c>
      <c r="AA179">
        <f t="shared" si="31"/>
        <v>-144.06</v>
      </c>
      <c r="AB179" t="str">
        <f t="shared" si="31"/>
        <v/>
      </c>
      <c r="AE179" t="str">
        <f t="shared" si="25"/>
        <v>Technology</v>
      </c>
      <c r="AH179" t="str">
        <f t="shared" si="26"/>
        <v/>
      </c>
      <c r="AI179" t="str">
        <f t="shared" si="27"/>
        <v/>
      </c>
      <c r="AJ179" t="str">
        <f t="shared" si="23"/>
        <v/>
      </c>
      <c r="AK179" t="str">
        <f t="shared" si="23"/>
        <v/>
      </c>
      <c r="AL179" t="str">
        <f t="shared" si="23"/>
        <v/>
      </c>
    </row>
    <row r="180" spans="1:38" x14ac:dyDescent="0.2">
      <c r="A180" s="1">
        <v>5422</v>
      </c>
      <c r="B180" s="2" t="s">
        <v>18</v>
      </c>
      <c r="C180" s="3">
        <v>41706</v>
      </c>
      <c r="D180" s="2" t="s">
        <v>27</v>
      </c>
      <c r="E180" s="2">
        <v>11</v>
      </c>
      <c r="F180" s="2">
        <v>3579.24</v>
      </c>
      <c r="G180" s="2">
        <v>0.01</v>
      </c>
      <c r="H180" s="2" t="s">
        <v>44</v>
      </c>
      <c r="I180" s="2">
        <v>409.21</v>
      </c>
      <c r="J180" s="2">
        <v>312.98</v>
      </c>
      <c r="K180" s="2">
        <v>78.73</v>
      </c>
      <c r="L180" s="2" t="s">
        <v>163</v>
      </c>
      <c r="M180" s="2" t="s">
        <v>29</v>
      </c>
      <c r="N180" s="2" t="s">
        <v>23</v>
      </c>
      <c r="O180" s="2" t="s">
        <v>45</v>
      </c>
      <c r="P180" s="2" t="s">
        <v>61</v>
      </c>
      <c r="Q180" s="2" t="s">
        <v>56</v>
      </c>
      <c r="R180" s="3">
        <v>41713</v>
      </c>
      <c r="S180" s="10">
        <f t="shared" si="24"/>
        <v>2014</v>
      </c>
      <c r="T180">
        <f t="shared" si="30"/>
        <v>409.21</v>
      </c>
      <c r="U180" t="str">
        <f t="shared" si="30"/>
        <v/>
      </c>
      <c r="V180" t="str">
        <f t="shared" si="30"/>
        <v/>
      </c>
      <c r="W180" t="str">
        <f t="shared" si="30"/>
        <v/>
      </c>
      <c r="Z180" t="str">
        <f t="shared" si="31"/>
        <v/>
      </c>
      <c r="AA180" t="str">
        <f t="shared" si="31"/>
        <v/>
      </c>
      <c r="AB180">
        <f t="shared" si="31"/>
        <v>409.21</v>
      </c>
      <c r="AE180" t="str">
        <f t="shared" si="25"/>
        <v/>
      </c>
      <c r="AH180" t="str">
        <f t="shared" si="26"/>
        <v/>
      </c>
      <c r="AI180" t="str">
        <f t="shared" si="27"/>
        <v/>
      </c>
      <c r="AJ180" t="str">
        <f t="shared" si="23"/>
        <v/>
      </c>
      <c r="AK180" t="str">
        <f t="shared" si="23"/>
        <v/>
      </c>
      <c r="AL180" t="str">
        <f t="shared" si="23"/>
        <v/>
      </c>
    </row>
    <row r="181" spans="1:38" x14ac:dyDescent="0.2">
      <c r="A181" s="1">
        <v>5423</v>
      </c>
      <c r="B181" s="2" t="s">
        <v>18</v>
      </c>
      <c r="C181" s="3">
        <v>41706</v>
      </c>
      <c r="D181" s="2" t="s">
        <v>27</v>
      </c>
      <c r="E181" s="2">
        <v>33</v>
      </c>
      <c r="F181" s="2">
        <v>317.83999999999997</v>
      </c>
      <c r="G181" s="2">
        <v>0.03</v>
      </c>
      <c r="H181" s="2" t="s">
        <v>20</v>
      </c>
      <c r="I181" s="2">
        <v>-84.81</v>
      </c>
      <c r="J181" s="2">
        <v>20.74</v>
      </c>
      <c r="K181" s="2">
        <v>22.29</v>
      </c>
      <c r="L181" s="2" t="s">
        <v>163</v>
      </c>
      <c r="M181" s="2" t="s">
        <v>29</v>
      </c>
      <c r="N181" s="2" t="s">
        <v>23</v>
      </c>
      <c r="O181" s="2" t="s">
        <v>24</v>
      </c>
      <c r="P181" s="2" t="s">
        <v>90</v>
      </c>
      <c r="Q181" s="2" t="s">
        <v>26</v>
      </c>
      <c r="R181" s="3">
        <v>41706</v>
      </c>
      <c r="S181" s="10">
        <f t="shared" si="24"/>
        <v>2014</v>
      </c>
      <c r="T181">
        <f t="shared" si="30"/>
        <v>-84.81</v>
      </c>
      <c r="U181" t="str">
        <f t="shared" si="30"/>
        <v/>
      </c>
      <c r="V181" t="str">
        <f t="shared" si="30"/>
        <v/>
      </c>
      <c r="W181" t="str">
        <f t="shared" si="30"/>
        <v/>
      </c>
      <c r="Z181">
        <f t="shared" si="31"/>
        <v>-84.81</v>
      </c>
      <c r="AA181" t="str">
        <f t="shared" si="31"/>
        <v/>
      </c>
      <c r="AB181" t="str">
        <f t="shared" si="31"/>
        <v/>
      </c>
      <c r="AE181" t="str">
        <f t="shared" si="25"/>
        <v>Office Supplies</v>
      </c>
      <c r="AH181" t="str">
        <f t="shared" si="26"/>
        <v/>
      </c>
      <c r="AI181" t="str">
        <f t="shared" si="27"/>
        <v/>
      </c>
      <c r="AJ181" t="str">
        <f t="shared" si="23"/>
        <v/>
      </c>
      <c r="AK181" t="str">
        <f t="shared" si="23"/>
        <v/>
      </c>
      <c r="AL181" t="str">
        <f t="shared" si="23"/>
        <v/>
      </c>
    </row>
    <row r="182" spans="1:38" x14ac:dyDescent="0.2">
      <c r="A182" s="1">
        <v>5424</v>
      </c>
      <c r="B182" s="2" t="s">
        <v>18</v>
      </c>
      <c r="C182" s="3">
        <v>41708</v>
      </c>
      <c r="D182" s="2" t="s">
        <v>50</v>
      </c>
      <c r="E182" s="2">
        <v>36</v>
      </c>
      <c r="F182" s="2">
        <v>182.75</v>
      </c>
      <c r="G182" s="2">
        <v>0.1</v>
      </c>
      <c r="H182" s="2" t="s">
        <v>20</v>
      </c>
      <c r="I182" s="2">
        <v>-168.78</v>
      </c>
      <c r="J182" s="2">
        <v>16.98</v>
      </c>
      <c r="K182" s="2">
        <v>21.54</v>
      </c>
      <c r="L182" s="2" t="s">
        <v>164</v>
      </c>
      <c r="M182" s="2" t="s">
        <v>29</v>
      </c>
      <c r="N182" s="2" t="s">
        <v>23</v>
      </c>
      <c r="O182" s="2" t="s">
        <v>24</v>
      </c>
      <c r="P182" s="2" t="s">
        <v>35</v>
      </c>
      <c r="Q182" s="2" t="s">
        <v>26</v>
      </c>
      <c r="R182" s="3">
        <v>41709</v>
      </c>
      <c r="S182" s="10">
        <f t="shared" si="24"/>
        <v>2014</v>
      </c>
      <c r="T182">
        <f t="shared" ref="T182:W201" si="32">IF($N182=T$1,$I182,"")</f>
        <v>-168.78</v>
      </c>
      <c r="U182" t="str">
        <f t="shared" si="32"/>
        <v/>
      </c>
      <c r="V182" t="str">
        <f t="shared" si="32"/>
        <v/>
      </c>
      <c r="W182" t="str">
        <f t="shared" si="32"/>
        <v/>
      </c>
      <c r="Z182">
        <f t="shared" ref="Z182:AB201" si="33">IF($O182=Z$1,$I182,"")</f>
        <v>-168.78</v>
      </c>
      <c r="AA182" t="str">
        <f t="shared" si="33"/>
        <v/>
      </c>
      <c r="AB182" t="str">
        <f t="shared" si="33"/>
        <v/>
      </c>
      <c r="AE182" t="str">
        <f t="shared" si="25"/>
        <v>Office Supplies</v>
      </c>
      <c r="AH182" t="str">
        <f t="shared" si="26"/>
        <v/>
      </c>
      <c r="AI182" t="str">
        <f t="shared" si="27"/>
        <v/>
      </c>
      <c r="AJ182" t="str">
        <f t="shared" si="23"/>
        <v/>
      </c>
      <c r="AK182" t="str">
        <f t="shared" si="23"/>
        <v/>
      </c>
      <c r="AL182" t="str">
        <f t="shared" si="23"/>
        <v/>
      </c>
    </row>
    <row r="183" spans="1:38" x14ac:dyDescent="0.2">
      <c r="A183" s="1">
        <v>5425</v>
      </c>
      <c r="B183" s="2" t="s">
        <v>18</v>
      </c>
      <c r="C183" s="3">
        <v>41708</v>
      </c>
      <c r="D183" s="2" t="s">
        <v>50</v>
      </c>
      <c r="E183" s="2">
        <v>25</v>
      </c>
      <c r="F183" s="2">
        <v>598</v>
      </c>
      <c r="G183" s="2">
        <v>0</v>
      </c>
      <c r="H183" s="2" t="s">
        <v>20</v>
      </c>
      <c r="I183" s="2">
        <v>123.13</v>
      </c>
      <c r="J183" s="2">
        <v>34.840000000000003</v>
      </c>
      <c r="K183" s="2">
        <v>22.18</v>
      </c>
      <c r="L183" s="2" t="s">
        <v>164</v>
      </c>
      <c r="M183" s="2" t="s">
        <v>29</v>
      </c>
      <c r="N183" s="2" t="s">
        <v>23</v>
      </c>
      <c r="O183" s="2" t="s">
        <v>24</v>
      </c>
      <c r="P183" s="2" t="s">
        <v>35</v>
      </c>
      <c r="Q183" s="2" t="s">
        <v>26</v>
      </c>
      <c r="R183" s="3">
        <v>41710</v>
      </c>
      <c r="S183" s="10">
        <f t="shared" si="24"/>
        <v>2014</v>
      </c>
      <c r="T183">
        <f t="shared" si="32"/>
        <v>123.13</v>
      </c>
      <c r="U183" t="str">
        <f t="shared" si="32"/>
        <v/>
      </c>
      <c r="V183" t="str">
        <f t="shared" si="32"/>
        <v/>
      </c>
      <c r="W183" t="str">
        <f t="shared" si="32"/>
        <v/>
      </c>
      <c r="Z183">
        <f t="shared" si="33"/>
        <v>123.13</v>
      </c>
      <c r="AA183" t="str">
        <f t="shared" si="33"/>
        <v/>
      </c>
      <c r="AB183" t="str">
        <f t="shared" si="33"/>
        <v/>
      </c>
      <c r="AE183" t="str">
        <f t="shared" si="25"/>
        <v/>
      </c>
      <c r="AH183" t="str">
        <f t="shared" si="26"/>
        <v/>
      </c>
      <c r="AI183" t="str">
        <f t="shared" si="27"/>
        <v/>
      </c>
      <c r="AJ183" t="str">
        <f t="shared" si="23"/>
        <v/>
      </c>
      <c r="AK183" t="str">
        <f t="shared" si="23"/>
        <v/>
      </c>
      <c r="AL183" t="str">
        <f t="shared" si="23"/>
        <v/>
      </c>
    </row>
    <row r="184" spans="1:38" x14ac:dyDescent="0.2">
      <c r="A184" s="1">
        <v>5426</v>
      </c>
      <c r="B184" s="2" t="s">
        <v>18</v>
      </c>
      <c r="C184" s="3">
        <v>41709</v>
      </c>
      <c r="D184" s="2" t="s">
        <v>59</v>
      </c>
      <c r="E184" s="2">
        <v>36</v>
      </c>
      <c r="F184" s="2">
        <v>324.99</v>
      </c>
      <c r="G184" s="2">
        <v>0.06</v>
      </c>
      <c r="H184" s="2" t="s">
        <v>20</v>
      </c>
      <c r="I184" s="2">
        <v>-40.72</v>
      </c>
      <c r="J184" s="2">
        <v>20.6</v>
      </c>
      <c r="K184" s="2">
        <v>20.190000000000001</v>
      </c>
      <c r="L184" s="2" t="s">
        <v>165</v>
      </c>
      <c r="M184" s="2" t="s">
        <v>38</v>
      </c>
      <c r="N184" s="2" t="s">
        <v>30</v>
      </c>
      <c r="O184" s="2" t="s">
        <v>24</v>
      </c>
      <c r="P184" s="2" t="s">
        <v>25</v>
      </c>
      <c r="Q184" s="2" t="s">
        <v>26</v>
      </c>
      <c r="R184" s="3">
        <v>41710</v>
      </c>
      <c r="S184" s="10">
        <f t="shared" si="24"/>
        <v>2014</v>
      </c>
      <c r="T184" t="str">
        <f t="shared" si="32"/>
        <v/>
      </c>
      <c r="U184">
        <f t="shared" si="32"/>
        <v>-40.72</v>
      </c>
      <c r="V184" t="str">
        <f t="shared" si="32"/>
        <v/>
      </c>
      <c r="W184" t="str">
        <f t="shared" si="32"/>
        <v/>
      </c>
      <c r="Z184">
        <f t="shared" si="33"/>
        <v>-40.72</v>
      </c>
      <c r="AA184" t="str">
        <f t="shared" si="33"/>
        <v/>
      </c>
      <c r="AB184" t="str">
        <f t="shared" si="33"/>
        <v/>
      </c>
      <c r="AE184" t="str">
        <f t="shared" si="25"/>
        <v>Office Supplies</v>
      </c>
      <c r="AH184" t="str">
        <f t="shared" si="26"/>
        <v/>
      </c>
      <c r="AI184" t="str">
        <f t="shared" si="27"/>
        <v/>
      </c>
      <c r="AJ184" t="str">
        <f t="shared" si="23"/>
        <v/>
      </c>
      <c r="AK184" t="str">
        <f t="shared" si="23"/>
        <v/>
      </c>
      <c r="AL184" t="str">
        <f t="shared" si="23"/>
        <v/>
      </c>
    </row>
    <row r="185" spans="1:38" x14ac:dyDescent="0.2">
      <c r="A185" s="1">
        <v>5427</v>
      </c>
      <c r="B185" s="2" t="s">
        <v>18</v>
      </c>
      <c r="C185" s="3">
        <v>41709</v>
      </c>
      <c r="D185" s="2" t="s">
        <v>41</v>
      </c>
      <c r="E185" s="2">
        <v>11</v>
      </c>
      <c r="F185" s="2">
        <v>1071.6300000000001</v>
      </c>
      <c r="G185" s="2">
        <v>0.06</v>
      </c>
      <c r="H185" s="2" t="s">
        <v>20</v>
      </c>
      <c r="I185" s="2">
        <v>-122.16</v>
      </c>
      <c r="J185" s="2">
        <v>111.99</v>
      </c>
      <c r="K185" s="2">
        <v>33.99</v>
      </c>
      <c r="L185" s="2" t="s">
        <v>166</v>
      </c>
      <c r="M185" s="2" t="s">
        <v>66</v>
      </c>
      <c r="N185" s="2" t="s">
        <v>43</v>
      </c>
      <c r="O185" s="2" t="s">
        <v>31</v>
      </c>
      <c r="P185" s="2" t="s">
        <v>32</v>
      </c>
      <c r="Q185" s="2" t="s">
        <v>26</v>
      </c>
      <c r="R185" s="3">
        <v>41712</v>
      </c>
      <c r="S185" s="10">
        <f t="shared" si="24"/>
        <v>2014</v>
      </c>
      <c r="T185" t="str">
        <f t="shared" si="32"/>
        <v/>
      </c>
      <c r="U185" t="str">
        <f t="shared" si="32"/>
        <v/>
      </c>
      <c r="V185">
        <f t="shared" si="32"/>
        <v>-122.16</v>
      </c>
      <c r="W185" t="str">
        <f t="shared" si="32"/>
        <v/>
      </c>
      <c r="Z185" t="str">
        <f t="shared" si="33"/>
        <v/>
      </c>
      <c r="AA185">
        <f t="shared" si="33"/>
        <v>-122.16</v>
      </c>
      <c r="AB185" t="str">
        <f t="shared" si="33"/>
        <v/>
      </c>
      <c r="AE185" t="str">
        <f t="shared" si="25"/>
        <v>Technology</v>
      </c>
      <c r="AH185" t="str">
        <f t="shared" si="26"/>
        <v/>
      </c>
      <c r="AI185" t="str">
        <f t="shared" si="27"/>
        <v/>
      </c>
      <c r="AJ185" t="str">
        <f t="shared" si="23"/>
        <v/>
      </c>
      <c r="AK185" t="str">
        <f t="shared" si="23"/>
        <v/>
      </c>
      <c r="AL185" t="str">
        <f t="shared" si="23"/>
        <v/>
      </c>
    </row>
    <row r="186" spans="1:38" x14ac:dyDescent="0.2">
      <c r="A186" s="1">
        <v>5428</v>
      </c>
      <c r="B186" s="2" t="s">
        <v>18</v>
      </c>
      <c r="C186" s="3">
        <v>41709</v>
      </c>
      <c r="D186" s="2" t="s">
        <v>41</v>
      </c>
      <c r="E186" s="2">
        <v>18</v>
      </c>
      <c r="F186" s="2">
        <v>3504.45</v>
      </c>
      <c r="G186" s="2">
        <v>0</v>
      </c>
      <c r="H186" s="2" t="s">
        <v>20</v>
      </c>
      <c r="I186" s="2">
        <v>287.58</v>
      </c>
      <c r="J186" s="2">
        <v>205.17</v>
      </c>
      <c r="K186" s="2">
        <v>33.99</v>
      </c>
      <c r="L186" s="2" t="s">
        <v>166</v>
      </c>
      <c r="M186" s="2" t="s">
        <v>66</v>
      </c>
      <c r="N186" s="2" t="s">
        <v>43</v>
      </c>
      <c r="O186" s="2" t="s">
        <v>24</v>
      </c>
      <c r="P186" s="2" t="s">
        <v>52</v>
      </c>
      <c r="Q186" s="2" t="s">
        <v>26</v>
      </c>
      <c r="R186" s="3">
        <v>41710</v>
      </c>
      <c r="S186" s="10">
        <f t="shared" si="24"/>
        <v>2014</v>
      </c>
      <c r="T186" t="str">
        <f t="shared" si="32"/>
        <v/>
      </c>
      <c r="U186" t="str">
        <f t="shared" si="32"/>
        <v/>
      </c>
      <c r="V186">
        <f t="shared" si="32"/>
        <v>287.58</v>
      </c>
      <c r="W186" t="str">
        <f t="shared" si="32"/>
        <v/>
      </c>
      <c r="Z186">
        <f t="shared" si="33"/>
        <v>287.58</v>
      </c>
      <c r="AA186" t="str">
        <f t="shared" si="33"/>
        <v/>
      </c>
      <c r="AB186" t="str">
        <f t="shared" si="33"/>
        <v/>
      </c>
      <c r="AE186" t="str">
        <f t="shared" si="25"/>
        <v/>
      </c>
      <c r="AH186" t="str">
        <f t="shared" si="26"/>
        <v/>
      </c>
      <c r="AI186" t="str">
        <f t="shared" si="27"/>
        <v/>
      </c>
      <c r="AJ186" t="str">
        <f t="shared" si="23"/>
        <v/>
      </c>
      <c r="AK186" t="str">
        <f t="shared" si="23"/>
        <v/>
      </c>
      <c r="AL186" t="str">
        <f t="shared" si="23"/>
        <v/>
      </c>
    </row>
    <row r="187" spans="1:38" x14ac:dyDescent="0.2">
      <c r="A187" s="1">
        <v>5429</v>
      </c>
      <c r="B187" s="2" t="s">
        <v>18</v>
      </c>
      <c r="C187" s="3">
        <v>41709</v>
      </c>
      <c r="D187" s="2" t="s">
        <v>41</v>
      </c>
      <c r="E187" s="2">
        <v>44</v>
      </c>
      <c r="F187" s="2">
        <v>781.45249999999999</v>
      </c>
      <c r="G187" s="2">
        <v>0.08</v>
      </c>
      <c r="H187" s="2" t="s">
        <v>49</v>
      </c>
      <c r="I187" s="2">
        <v>-90.94</v>
      </c>
      <c r="J187" s="2">
        <v>32.99</v>
      </c>
      <c r="K187" s="2">
        <v>17.3</v>
      </c>
      <c r="L187" s="2" t="s">
        <v>166</v>
      </c>
      <c r="M187" s="2" t="s">
        <v>66</v>
      </c>
      <c r="N187" s="2" t="s">
        <v>43</v>
      </c>
      <c r="O187" s="2" t="s">
        <v>31</v>
      </c>
      <c r="P187" s="2" t="s">
        <v>39</v>
      </c>
      <c r="Q187" s="2" t="s">
        <v>58</v>
      </c>
      <c r="R187" s="3">
        <v>41709</v>
      </c>
      <c r="S187" s="10">
        <f t="shared" si="24"/>
        <v>2014</v>
      </c>
      <c r="T187" t="str">
        <f t="shared" si="32"/>
        <v/>
      </c>
      <c r="U187" t="str">
        <f t="shared" si="32"/>
        <v/>
      </c>
      <c r="V187">
        <f t="shared" si="32"/>
        <v>-90.94</v>
      </c>
      <c r="W187" t="str">
        <f t="shared" si="32"/>
        <v/>
      </c>
      <c r="Z187" t="str">
        <f t="shared" si="33"/>
        <v/>
      </c>
      <c r="AA187">
        <f t="shared" si="33"/>
        <v>-90.94</v>
      </c>
      <c r="AB187" t="str">
        <f t="shared" si="33"/>
        <v/>
      </c>
      <c r="AE187" t="str">
        <f t="shared" si="25"/>
        <v>Technology</v>
      </c>
      <c r="AH187" t="str">
        <f t="shared" si="26"/>
        <v/>
      </c>
      <c r="AI187" t="str">
        <f t="shared" si="27"/>
        <v/>
      </c>
      <c r="AJ187" t="str">
        <f t="shared" si="23"/>
        <v/>
      </c>
      <c r="AK187" t="str">
        <f t="shared" si="23"/>
        <v/>
      </c>
      <c r="AL187" t="str">
        <f t="shared" si="23"/>
        <v/>
      </c>
    </row>
    <row r="188" spans="1:38" x14ac:dyDescent="0.2">
      <c r="A188" s="1">
        <v>5430</v>
      </c>
      <c r="B188" s="2" t="s">
        <v>18</v>
      </c>
      <c r="C188" s="3">
        <v>41710</v>
      </c>
      <c r="D188" s="2" t="s">
        <v>59</v>
      </c>
      <c r="E188" s="2">
        <v>46</v>
      </c>
      <c r="F188" s="2">
        <v>5081.47</v>
      </c>
      <c r="G188" s="2">
        <v>0</v>
      </c>
      <c r="H188" s="2" t="s">
        <v>44</v>
      </c>
      <c r="I188" s="2">
        <v>-1385.13</v>
      </c>
      <c r="J188" s="2">
        <v>112.98</v>
      </c>
      <c r="K188" s="2">
        <v>71.38</v>
      </c>
      <c r="L188" s="2" t="s">
        <v>167</v>
      </c>
      <c r="M188" s="2" t="s">
        <v>29</v>
      </c>
      <c r="N188" s="2" t="s">
        <v>23</v>
      </c>
      <c r="O188" s="2" t="s">
        <v>45</v>
      </c>
      <c r="P188" s="2" t="s">
        <v>67</v>
      </c>
      <c r="Q188" s="2" t="s">
        <v>47</v>
      </c>
      <c r="R188" s="3">
        <v>41710</v>
      </c>
      <c r="S188" s="10">
        <f t="shared" si="24"/>
        <v>2014</v>
      </c>
      <c r="T188">
        <f t="shared" si="32"/>
        <v>-1385.13</v>
      </c>
      <c r="U188" t="str">
        <f t="shared" si="32"/>
        <v/>
      </c>
      <c r="V188" t="str">
        <f t="shared" si="32"/>
        <v/>
      </c>
      <c r="W188" t="str">
        <f t="shared" si="32"/>
        <v/>
      </c>
      <c r="Z188" t="str">
        <f t="shared" si="33"/>
        <v/>
      </c>
      <c r="AA188" t="str">
        <f t="shared" si="33"/>
        <v/>
      </c>
      <c r="AB188">
        <f t="shared" si="33"/>
        <v>-1385.13</v>
      </c>
      <c r="AE188" t="str">
        <f t="shared" si="25"/>
        <v>Furniture</v>
      </c>
      <c r="AH188" t="str">
        <f t="shared" si="26"/>
        <v/>
      </c>
      <c r="AI188" t="str">
        <f t="shared" si="27"/>
        <v/>
      </c>
      <c r="AJ188" t="str">
        <f t="shared" si="23"/>
        <v/>
      </c>
      <c r="AK188" t="str">
        <f t="shared" si="23"/>
        <v/>
      </c>
      <c r="AL188" t="str">
        <f t="shared" si="23"/>
        <v/>
      </c>
    </row>
    <row r="189" spans="1:38" x14ac:dyDescent="0.2">
      <c r="A189" s="1">
        <v>5431</v>
      </c>
      <c r="B189" s="2" t="s">
        <v>18</v>
      </c>
      <c r="C189" s="3">
        <v>41710</v>
      </c>
      <c r="D189" s="2" t="s">
        <v>59</v>
      </c>
      <c r="E189" s="2">
        <v>31</v>
      </c>
      <c r="F189" s="2">
        <v>1534.07</v>
      </c>
      <c r="G189" s="2">
        <v>0.01</v>
      </c>
      <c r="H189" s="2" t="s">
        <v>49</v>
      </c>
      <c r="I189" s="2">
        <v>124.22</v>
      </c>
      <c r="J189" s="2">
        <v>59.98</v>
      </c>
      <c r="K189" s="2">
        <v>17.61</v>
      </c>
      <c r="L189" s="2" t="s">
        <v>167</v>
      </c>
      <c r="M189" s="2" t="s">
        <v>29</v>
      </c>
      <c r="N189" s="2" t="s">
        <v>23</v>
      </c>
      <c r="O189" s="2" t="s">
        <v>31</v>
      </c>
      <c r="P189" s="2" t="s">
        <v>32</v>
      </c>
      <c r="Q189" s="2" t="s">
        <v>58</v>
      </c>
      <c r="R189" s="3">
        <v>41711</v>
      </c>
      <c r="S189" s="10">
        <f t="shared" si="24"/>
        <v>2014</v>
      </c>
      <c r="T189">
        <f t="shared" si="32"/>
        <v>124.22</v>
      </c>
      <c r="U189" t="str">
        <f t="shared" si="32"/>
        <v/>
      </c>
      <c r="V189" t="str">
        <f t="shared" si="32"/>
        <v/>
      </c>
      <c r="W189" t="str">
        <f t="shared" si="32"/>
        <v/>
      </c>
      <c r="Z189" t="str">
        <f t="shared" si="33"/>
        <v/>
      </c>
      <c r="AA189">
        <f t="shared" si="33"/>
        <v>124.22</v>
      </c>
      <c r="AB189" t="str">
        <f t="shared" si="33"/>
        <v/>
      </c>
      <c r="AE189" t="str">
        <f t="shared" si="25"/>
        <v/>
      </c>
      <c r="AH189" t="str">
        <f t="shared" si="26"/>
        <v/>
      </c>
      <c r="AI189" t="str">
        <f t="shared" si="27"/>
        <v/>
      </c>
      <c r="AJ189" t="str">
        <f t="shared" si="23"/>
        <v/>
      </c>
      <c r="AK189" t="str">
        <f t="shared" si="23"/>
        <v/>
      </c>
      <c r="AL189" t="str">
        <f t="shared" si="23"/>
        <v/>
      </c>
    </row>
    <row r="190" spans="1:38" x14ac:dyDescent="0.2">
      <c r="A190" s="1">
        <v>5432</v>
      </c>
      <c r="B190" s="2" t="s">
        <v>18</v>
      </c>
      <c r="C190" s="3">
        <v>41711</v>
      </c>
      <c r="D190" s="2" t="s">
        <v>19</v>
      </c>
      <c r="E190" s="2">
        <v>3</v>
      </c>
      <c r="F190" s="2">
        <v>24.92</v>
      </c>
      <c r="G190" s="2">
        <v>0.05</v>
      </c>
      <c r="H190" s="2" t="s">
        <v>20</v>
      </c>
      <c r="I190" s="2">
        <v>-6.76</v>
      </c>
      <c r="J190" s="2">
        <v>16.13</v>
      </c>
      <c r="K190" s="2">
        <v>19.04</v>
      </c>
      <c r="L190" s="2" t="s">
        <v>168</v>
      </c>
      <c r="M190" s="2" t="s">
        <v>66</v>
      </c>
      <c r="N190" s="2" t="s">
        <v>43</v>
      </c>
      <c r="O190" s="2" t="s">
        <v>24</v>
      </c>
      <c r="P190" s="2" t="s">
        <v>25</v>
      </c>
      <c r="Q190" s="2" t="s">
        <v>26</v>
      </c>
      <c r="R190" s="3">
        <v>41712</v>
      </c>
      <c r="S190" s="10">
        <f t="shared" si="24"/>
        <v>2014</v>
      </c>
      <c r="T190" t="str">
        <f t="shared" si="32"/>
        <v/>
      </c>
      <c r="U190" t="str">
        <f t="shared" si="32"/>
        <v/>
      </c>
      <c r="V190">
        <f t="shared" si="32"/>
        <v>-6.76</v>
      </c>
      <c r="W190" t="str">
        <f t="shared" si="32"/>
        <v/>
      </c>
      <c r="Z190">
        <f t="shared" si="33"/>
        <v>-6.76</v>
      </c>
      <c r="AA190" t="str">
        <f t="shared" si="33"/>
        <v/>
      </c>
      <c r="AB190" t="str">
        <f t="shared" si="33"/>
        <v/>
      </c>
      <c r="AE190" t="str">
        <f t="shared" si="25"/>
        <v>Office Supplies</v>
      </c>
      <c r="AH190" t="str">
        <f t="shared" si="26"/>
        <v/>
      </c>
      <c r="AI190" t="str">
        <f t="shared" si="27"/>
        <v/>
      </c>
      <c r="AJ190" t="str">
        <f t="shared" si="23"/>
        <v/>
      </c>
      <c r="AK190" t="str">
        <f t="shared" si="23"/>
        <v/>
      </c>
      <c r="AL190" t="str">
        <f t="shared" si="23"/>
        <v/>
      </c>
    </row>
    <row r="191" spans="1:38" x14ac:dyDescent="0.2">
      <c r="A191" s="1">
        <v>5433</v>
      </c>
      <c r="B191" s="2" t="s">
        <v>18</v>
      </c>
      <c r="C191" s="3">
        <v>41712</v>
      </c>
      <c r="D191" s="2" t="s">
        <v>50</v>
      </c>
      <c r="E191" s="2">
        <v>36</v>
      </c>
      <c r="F191" s="2">
        <v>7230.99</v>
      </c>
      <c r="G191" s="2">
        <v>7.0000000000000007E-2</v>
      </c>
      <c r="H191" s="2" t="s">
        <v>44</v>
      </c>
      <c r="I191" s="2">
        <v>1775.21</v>
      </c>
      <c r="J191" s="2">
        <v>212.98</v>
      </c>
      <c r="K191" s="2">
        <v>37.76</v>
      </c>
      <c r="L191" s="2" t="s">
        <v>78</v>
      </c>
      <c r="M191" s="2" t="s">
        <v>29</v>
      </c>
      <c r="N191" s="2" t="s">
        <v>30</v>
      </c>
      <c r="O191" s="2" t="s">
        <v>45</v>
      </c>
      <c r="P191" s="2" t="s">
        <v>61</v>
      </c>
      <c r="Q191" s="2" t="s">
        <v>56</v>
      </c>
      <c r="R191" s="3">
        <v>41713</v>
      </c>
      <c r="S191" s="10">
        <f t="shared" si="24"/>
        <v>2014</v>
      </c>
      <c r="T191" t="str">
        <f t="shared" si="32"/>
        <v/>
      </c>
      <c r="U191">
        <f t="shared" si="32"/>
        <v>1775.21</v>
      </c>
      <c r="V191" t="str">
        <f t="shared" si="32"/>
        <v/>
      </c>
      <c r="W191" t="str">
        <f t="shared" si="32"/>
        <v/>
      </c>
      <c r="Z191" t="str">
        <f t="shared" si="33"/>
        <v/>
      </c>
      <c r="AA191" t="str">
        <f t="shared" si="33"/>
        <v/>
      </c>
      <c r="AB191">
        <f t="shared" si="33"/>
        <v>1775.21</v>
      </c>
      <c r="AE191" t="str">
        <f t="shared" si="25"/>
        <v/>
      </c>
      <c r="AH191" t="str">
        <f t="shared" si="26"/>
        <v/>
      </c>
      <c r="AI191" t="str">
        <f t="shared" si="27"/>
        <v/>
      </c>
      <c r="AJ191" t="str">
        <f t="shared" si="23"/>
        <v/>
      </c>
      <c r="AK191" t="str">
        <f t="shared" si="23"/>
        <v/>
      </c>
      <c r="AL191" t="str">
        <f t="shared" si="23"/>
        <v/>
      </c>
    </row>
    <row r="192" spans="1:38" x14ac:dyDescent="0.2">
      <c r="A192" s="1">
        <v>5434</v>
      </c>
      <c r="B192" s="2" t="s">
        <v>18</v>
      </c>
      <c r="C192" s="3">
        <v>41712</v>
      </c>
      <c r="D192" s="2" t="s">
        <v>50</v>
      </c>
      <c r="E192" s="2">
        <v>6</v>
      </c>
      <c r="F192" s="2">
        <v>941.61599999999999</v>
      </c>
      <c r="G192" s="2">
        <v>0.02</v>
      </c>
      <c r="H192" s="2" t="s">
        <v>44</v>
      </c>
      <c r="I192" s="2">
        <v>1.06</v>
      </c>
      <c r="J192" s="2">
        <v>191.29</v>
      </c>
      <c r="K192" s="2">
        <v>43.21</v>
      </c>
      <c r="L192" s="2" t="s">
        <v>78</v>
      </c>
      <c r="M192" s="2" t="s">
        <v>29</v>
      </c>
      <c r="N192" s="2" t="s">
        <v>30</v>
      </c>
      <c r="O192" s="2" t="s">
        <v>45</v>
      </c>
      <c r="P192" s="2" t="s">
        <v>46</v>
      </c>
      <c r="Q192" s="2" t="s">
        <v>47</v>
      </c>
      <c r="R192" s="3">
        <v>41712</v>
      </c>
      <c r="S192" s="10">
        <f t="shared" si="24"/>
        <v>2014</v>
      </c>
      <c r="T192" t="str">
        <f t="shared" si="32"/>
        <v/>
      </c>
      <c r="U192">
        <f t="shared" si="32"/>
        <v>1.06</v>
      </c>
      <c r="V192" t="str">
        <f t="shared" si="32"/>
        <v/>
      </c>
      <c r="W192" t="str">
        <f t="shared" si="32"/>
        <v/>
      </c>
      <c r="Z192" t="str">
        <f t="shared" si="33"/>
        <v/>
      </c>
      <c r="AA192" t="str">
        <f t="shared" si="33"/>
        <v/>
      </c>
      <c r="AB192">
        <f t="shared" si="33"/>
        <v>1.06</v>
      </c>
      <c r="AE192" t="str">
        <f t="shared" si="25"/>
        <v/>
      </c>
      <c r="AH192" t="str">
        <f t="shared" si="26"/>
        <v/>
      </c>
      <c r="AI192" t="str">
        <f t="shared" si="27"/>
        <v/>
      </c>
      <c r="AJ192" t="str">
        <f t="shared" si="23"/>
        <v/>
      </c>
      <c r="AK192" t="str">
        <f t="shared" si="23"/>
        <v/>
      </c>
      <c r="AL192" t="str">
        <f t="shared" si="23"/>
        <v/>
      </c>
    </row>
    <row r="193" spans="1:38" x14ac:dyDescent="0.2">
      <c r="A193" s="1">
        <v>5435</v>
      </c>
      <c r="B193" s="2" t="s">
        <v>18</v>
      </c>
      <c r="C193" s="3">
        <v>41712</v>
      </c>
      <c r="D193" s="2" t="s">
        <v>59</v>
      </c>
      <c r="E193" s="2">
        <v>45</v>
      </c>
      <c r="F193" s="2">
        <v>9547</v>
      </c>
      <c r="G193" s="2">
        <v>0.02</v>
      </c>
      <c r="H193" s="2" t="s">
        <v>44</v>
      </c>
      <c r="I193" s="2">
        <v>-158.22999999999999</v>
      </c>
      <c r="J193" s="2">
        <v>212.98</v>
      </c>
      <c r="K193" s="2">
        <v>69.959999999999994</v>
      </c>
      <c r="L193" s="2" t="s">
        <v>169</v>
      </c>
      <c r="M193" s="2" t="s">
        <v>29</v>
      </c>
      <c r="N193" s="2" t="s">
        <v>54</v>
      </c>
      <c r="O193" s="2" t="s">
        <v>45</v>
      </c>
      <c r="P193" s="2" t="s">
        <v>67</v>
      </c>
      <c r="Q193" s="2" t="s">
        <v>47</v>
      </c>
      <c r="R193" s="3">
        <v>41714</v>
      </c>
      <c r="S193" s="10">
        <f t="shared" si="24"/>
        <v>2014</v>
      </c>
      <c r="T193" t="str">
        <f t="shared" si="32"/>
        <v/>
      </c>
      <c r="U193" t="str">
        <f t="shared" si="32"/>
        <v/>
      </c>
      <c r="V193" t="str">
        <f t="shared" si="32"/>
        <v/>
      </c>
      <c r="W193">
        <f t="shared" si="32"/>
        <v>-158.22999999999999</v>
      </c>
      <c r="Z193" t="str">
        <f t="shared" si="33"/>
        <v/>
      </c>
      <c r="AA193" t="str">
        <f t="shared" si="33"/>
        <v/>
      </c>
      <c r="AB193">
        <f t="shared" si="33"/>
        <v>-158.22999999999999</v>
      </c>
      <c r="AE193" t="str">
        <f t="shared" si="25"/>
        <v>Furniture</v>
      </c>
      <c r="AH193" t="str">
        <f t="shared" si="26"/>
        <v/>
      </c>
      <c r="AI193" t="str">
        <f t="shared" si="27"/>
        <v/>
      </c>
      <c r="AJ193" t="str">
        <f t="shared" si="23"/>
        <v/>
      </c>
      <c r="AK193" t="str">
        <f t="shared" si="23"/>
        <v/>
      </c>
      <c r="AL193" t="str">
        <f t="shared" si="23"/>
        <v/>
      </c>
    </row>
    <row r="194" spans="1:38" x14ac:dyDescent="0.2">
      <c r="A194" s="1">
        <v>5436</v>
      </c>
      <c r="B194" s="2" t="s">
        <v>18</v>
      </c>
      <c r="C194" s="3">
        <v>41712</v>
      </c>
      <c r="D194" s="2" t="s">
        <v>59</v>
      </c>
      <c r="E194" s="2">
        <v>24</v>
      </c>
      <c r="F194" s="2">
        <v>117.26</v>
      </c>
      <c r="G194" s="2">
        <v>0.02</v>
      </c>
      <c r="H194" s="2" t="s">
        <v>20</v>
      </c>
      <c r="I194" s="2">
        <v>-58.47</v>
      </c>
      <c r="J194" s="2">
        <v>16.28</v>
      </c>
      <c r="K194" s="2">
        <v>19.170000000000002</v>
      </c>
      <c r="L194" s="2" t="s">
        <v>169</v>
      </c>
      <c r="M194" s="2" t="s">
        <v>29</v>
      </c>
      <c r="N194" s="2" t="s">
        <v>54</v>
      </c>
      <c r="O194" s="2" t="s">
        <v>24</v>
      </c>
      <c r="P194" s="2" t="s">
        <v>35</v>
      </c>
      <c r="Q194" s="2" t="s">
        <v>26</v>
      </c>
      <c r="R194" s="3">
        <v>41713</v>
      </c>
      <c r="S194" s="10">
        <f t="shared" si="24"/>
        <v>2014</v>
      </c>
      <c r="T194" t="str">
        <f t="shared" si="32"/>
        <v/>
      </c>
      <c r="U194" t="str">
        <f t="shared" si="32"/>
        <v/>
      </c>
      <c r="V194" t="str">
        <f t="shared" si="32"/>
        <v/>
      </c>
      <c r="W194">
        <f t="shared" si="32"/>
        <v>-58.47</v>
      </c>
      <c r="Z194">
        <f t="shared" si="33"/>
        <v>-58.47</v>
      </c>
      <c r="AA194" t="str">
        <f t="shared" si="33"/>
        <v/>
      </c>
      <c r="AB194" t="str">
        <f t="shared" si="33"/>
        <v/>
      </c>
      <c r="AE194" t="str">
        <f t="shared" si="25"/>
        <v>Office Supplies</v>
      </c>
      <c r="AH194" t="str">
        <f t="shared" si="26"/>
        <v/>
      </c>
      <c r="AI194" t="str">
        <f t="shared" si="27"/>
        <v/>
      </c>
      <c r="AJ194" t="str">
        <f t="shared" si="27"/>
        <v/>
      </c>
      <c r="AK194" t="str">
        <f t="shared" si="27"/>
        <v/>
      </c>
      <c r="AL194" t="str">
        <f t="shared" si="27"/>
        <v/>
      </c>
    </row>
    <row r="195" spans="1:38" x14ac:dyDescent="0.2">
      <c r="A195" s="1">
        <v>5437</v>
      </c>
      <c r="B195" s="2" t="s">
        <v>18</v>
      </c>
      <c r="C195" s="3">
        <v>41712</v>
      </c>
      <c r="D195" s="2" t="s">
        <v>59</v>
      </c>
      <c r="E195" s="2">
        <v>19</v>
      </c>
      <c r="F195" s="2">
        <v>1433.9124999999999</v>
      </c>
      <c r="G195" s="2">
        <v>0.04</v>
      </c>
      <c r="H195" s="2" t="s">
        <v>20</v>
      </c>
      <c r="I195" s="2">
        <v>-169.78</v>
      </c>
      <c r="J195" s="2">
        <v>97.99</v>
      </c>
      <c r="K195" s="2">
        <v>14.99</v>
      </c>
      <c r="L195" s="2" t="s">
        <v>169</v>
      </c>
      <c r="M195" s="2" t="s">
        <v>29</v>
      </c>
      <c r="N195" s="2" t="s">
        <v>54</v>
      </c>
      <c r="O195" s="2" t="s">
        <v>31</v>
      </c>
      <c r="P195" s="2" t="s">
        <v>39</v>
      </c>
      <c r="Q195" s="2" t="s">
        <v>36</v>
      </c>
      <c r="R195" s="3">
        <v>41714</v>
      </c>
      <c r="S195" s="10">
        <f t="shared" ref="S195:S258" si="34">YEAR(C195)</f>
        <v>2014</v>
      </c>
      <c r="T195" t="str">
        <f t="shared" si="32"/>
        <v/>
      </c>
      <c r="U195" t="str">
        <f t="shared" si="32"/>
        <v/>
      </c>
      <c r="V195" t="str">
        <f t="shared" si="32"/>
        <v/>
      </c>
      <c r="W195">
        <f t="shared" si="32"/>
        <v>-169.78</v>
      </c>
      <c r="Z195" t="str">
        <f t="shared" si="33"/>
        <v/>
      </c>
      <c r="AA195">
        <f t="shared" si="33"/>
        <v>-169.78</v>
      </c>
      <c r="AB195" t="str">
        <f t="shared" si="33"/>
        <v/>
      </c>
      <c r="AE195" t="str">
        <f t="shared" ref="AE195:AE258" si="35">IF(I195&lt;0,O195,"")</f>
        <v>Technology</v>
      </c>
      <c r="AH195" t="str">
        <f t="shared" ref="AH195:AH258" si="36">IF(E195&lt;11,IF(O195="Technology",I195,""),"")</f>
        <v/>
      </c>
      <c r="AI195" t="str">
        <f t="shared" ref="AI195:AL258" si="37">IF(AI$1=$S195,$AH195,"")</f>
        <v/>
      </c>
      <c r="AJ195" t="str">
        <f t="shared" si="37"/>
        <v/>
      </c>
      <c r="AK195" t="str">
        <f t="shared" si="37"/>
        <v/>
      </c>
      <c r="AL195" t="str">
        <f t="shared" si="37"/>
        <v/>
      </c>
    </row>
    <row r="196" spans="1:38" x14ac:dyDescent="0.2">
      <c r="A196" s="1">
        <v>5438</v>
      </c>
      <c r="B196" s="2" t="s">
        <v>18</v>
      </c>
      <c r="C196" s="3">
        <v>41713</v>
      </c>
      <c r="D196" s="2" t="s">
        <v>50</v>
      </c>
      <c r="E196" s="2">
        <v>2</v>
      </c>
      <c r="F196" s="2">
        <v>208.15299999999999</v>
      </c>
      <c r="G196" s="2">
        <v>0.09</v>
      </c>
      <c r="H196" s="2" t="s">
        <v>20</v>
      </c>
      <c r="I196" s="2">
        <v>-599.97</v>
      </c>
      <c r="J196" s="2">
        <v>137.99</v>
      </c>
      <c r="K196" s="2">
        <v>22.99</v>
      </c>
      <c r="L196" s="2" t="s">
        <v>170</v>
      </c>
      <c r="M196" s="2" t="s">
        <v>22</v>
      </c>
      <c r="N196" s="2" t="s">
        <v>23</v>
      </c>
      <c r="O196" s="2" t="s">
        <v>31</v>
      </c>
      <c r="P196" s="2" t="s">
        <v>39</v>
      </c>
      <c r="Q196" s="2" t="s">
        <v>26</v>
      </c>
      <c r="R196" s="3">
        <v>41714</v>
      </c>
      <c r="S196" s="10">
        <f t="shared" si="34"/>
        <v>2014</v>
      </c>
      <c r="T196">
        <f t="shared" si="32"/>
        <v>-599.97</v>
      </c>
      <c r="U196" t="str">
        <f t="shared" si="32"/>
        <v/>
      </c>
      <c r="V196" t="str">
        <f t="shared" si="32"/>
        <v/>
      </c>
      <c r="W196" t="str">
        <f t="shared" si="32"/>
        <v/>
      </c>
      <c r="Z196" t="str">
        <f t="shared" si="33"/>
        <v/>
      </c>
      <c r="AA196">
        <f t="shared" si="33"/>
        <v>-599.97</v>
      </c>
      <c r="AB196" t="str">
        <f t="shared" si="33"/>
        <v/>
      </c>
      <c r="AE196" t="str">
        <f t="shared" si="35"/>
        <v>Technology</v>
      </c>
      <c r="AH196">
        <f t="shared" si="36"/>
        <v>-599.97</v>
      </c>
      <c r="AI196">
        <f t="shared" si="37"/>
        <v>-599.97</v>
      </c>
      <c r="AJ196" t="str">
        <f t="shared" si="37"/>
        <v/>
      </c>
      <c r="AK196" t="str">
        <f t="shared" si="37"/>
        <v/>
      </c>
      <c r="AL196" t="str">
        <f t="shared" si="37"/>
        <v/>
      </c>
    </row>
    <row r="197" spans="1:38" x14ac:dyDescent="0.2">
      <c r="A197" s="1">
        <v>5439</v>
      </c>
      <c r="B197" s="2" t="s">
        <v>18</v>
      </c>
      <c r="C197" s="3">
        <v>41713</v>
      </c>
      <c r="D197" s="2" t="s">
        <v>50</v>
      </c>
      <c r="E197" s="2">
        <v>17</v>
      </c>
      <c r="F197" s="2">
        <v>289.24</v>
      </c>
      <c r="G197" s="2">
        <v>0.1</v>
      </c>
      <c r="H197" s="2" t="s">
        <v>20</v>
      </c>
      <c r="I197" s="2">
        <v>-94.15</v>
      </c>
      <c r="J197" s="2">
        <v>29.98</v>
      </c>
      <c r="K197" s="2">
        <v>18</v>
      </c>
      <c r="L197" s="2" t="s">
        <v>170</v>
      </c>
      <c r="M197" s="2" t="s">
        <v>22</v>
      </c>
      <c r="N197" s="2" t="s">
        <v>23</v>
      </c>
      <c r="O197" s="2" t="s">
        <v>31</v>
      </c>
      <c r="P197" s="2" t="s">
        <v>32</v>
      </c>
      <c r="Q197" s="2" t="s">
        <v>26</v>
      </c>
      <c r="R197" s="3">
        <v>41714</v>
      </c>
      <c r="S197" s="10">
        <f t="shared" si="34"/>
        <v>2014</v>
      </c>
      <c r="T197">
        <f t="shared" si="32"/>
        <v>-94.15</v>
      </c>
      <c r="U197" t="str">
        <f t="shared" si="32"/>
        <v/>
      </c>
      <c r="V197" t="str">
        <f t="shared" si="32"/>
        <v/>
      </c>
      <c r="W197" t="str">
        <f t="shared" si="32"/>
        <v/>
      </c>
      <c r="Z197" t="str">
        <f t="shared" si="33"/>
        <v/>
      </c>
      <c r="AA197">
        <f t="shared" si="33"/>
        <v>-94.15</v>
      </c>
      <c r="AB197" t="str">
        <f t="shared" si="33"/>
        <v/>
      </c>
      <c r="AE197" t="str">
        <f t="shared" si="35"/>
        <v>Technology</v>
      </c>
      <c r="AH197" t="str">
        <f t="shared" si="36"/>
        <v/>
      </c>
      <c r="AI197" t="str">
        <f t="shared" si="37"/>
        <v/>
      </c>
      <c r="AJ197" t="str">
        <f t="shared" si="37"/>
        <v/>
      </c>
      <c r="AK197" t="str">
        <f t="shared" si="37"/>
        <v/>
      </c>
      <c r="AL197" t="str">
        <f t="shared" si="37"/>
        <v/>
      </c>
    </row>
    <row r="198" spans="1:38" x14ac:dyDescent="0.2">
      <c r="A198" s="1">
        <v>5440</v>
      </c>
      <c r="B198" s="2" t="s">
        <v>18</v>
      </c>
      <c r="C198" s="3">
        <v>41713</v>
      </c>
      <c r="D198" s="2" t="s">
        <v>41</v>
      </c>
      <c r="E198" s="2">
        <v>13</v>
      </c>
      <c r="F198" s="2">
        <v>403.44</v>
      </c>
      <c r="G198" s="2">
        <v>0.08</v>
      </c>
      <c r="H198" s="2" t="s">
        <v>20</v>
      </c>
      <c r="I198" s="2">
        <v>235.42</v>
      </c>
      <c r="J198" s="2">
        <v>42.93</v>
      </c>
      <c r="K198" s="2">
        <v>17.920000000000002</v>
      </c>
      <c r="L198" s="2" t="s">
        <v>171</v>
      </c>
      <c r="M198" s="2" t="s">
        <v>38</v>
      </c>
      <c r="N198" s="2" t="s">
        <v>54</v>
      </c>
      <c r="O198" s="2" t="s">
        <v>45</v>
      </c>
      <c r="P198" s="2" t="s">
        <v>55</v>
      </c>
      <c r="Q198" s="2" t="s">
        <v>58</v>
      </c>
      <c r="R198" s="3">
        <v>41714</v>
      </c>
      <c r="S198" s="10">
        <f t="shared" si="34"/>
        <v>2014</v>
      </c>
      <c r="T198" t="str">
        <f t="shared" si="32"/>
        <v/>
      </c>
      <c r="U198" t="str">
        <f t="shared" si="32"/>
        <v/>
      </c>
      <c r="V198" t="str">
        <f t="shared" si="32"/>
        <v/>
      </c>
      <c r="W198">
        <f t="shared" si="32"/>
        <v>235.42</v>
      </c>
      <c r="Z198" t="str">
        <f t="shared" si="33"/>
        <v/>
      </c>
      <c r="AA198" t="str">
        <f t="shared" si="33"/>
        <v/>
      </c>
      <c r="AB198">
        <f t="shared" si="33"/>
        <v>235.42</v>
      </c>
      <c r="AE198" t="str">
        <f t="shared" si="35"/>
        <v/>
      </c>
      <c r="AH198" t="str">
        <f t="shared" si="36"/>
        <v/>
      </c>
      <c r="AI198" t="str">
        <f t="shared" si="37"/>
        <v/>
      </c>
      <c r="AJ198" t="str">
        <f t="shared" si="37"/>
        <v/>
      </c>
      <c r="AK198" t="str">
        <f t="shared" si="37"/>
        <v/>
      </c>
      <c r="AL198" t="str">
        <f t="shared" si="37"/>
        <v/>
      </c>
    </row>
    <row r="199" spans="1:38" x14ac:dyDescent="0.2">
      <c r="A199" s="1">
        <v>5441</v>
      </c>
      <c r="B199" s="2" t="s">
        <v>18</v>
      </c>
      <c r="C199" s="3">
        <v>41714</v>
      </c>
      <c r="D199" s="2" t="s">
        <v>59</v>
      </c>
      <c r="E199" s="2">
        <v>11</v>
      </c>
      <c r="F199" s="2">
        <v>89.82</v>
      </c>
      <c r="G199" s="2">
        <v>7.0000000000000007E-2</v>
      </c>
      <c r="H199" s="2" t="s">
        <v>20</v>
      </c>
      <c r="I199" s="2">
        <v>23.93</v>
      </c>
      <c r="J199" s="2">
        <v>19.59</v>
      </c>
      <c r="K199" s="2">
        <v>18</v>
      </c>
      <c r="L199" s="2" t="s">
        <v>172</v>
      </c>
      <c r="M199" s="2" t="s">
        <v>29</v>
      </c>
      <c r="N199" s="2" t="s">
        <v>30</v>
      </c>
      <c r="O199" s="2" t="s">
        <v>45</v>
      </c>
      <c r="P199" s="2" t="s">
        <v>55</v>
      </c>
      <c r="Q199" s="2" t="s">
        <v>36</v>
      </c>
      <c r="R199" s="3">
        <v>41716</v>
      </c>
      <c r="S199" s="10">
        <f t="shared" si="34"/>
        <v>2014</v>
      </c>
      <c r="T199" t="str">
        <f t="shared" si="32"/>
        <v/>
      </c>
      <c r="U199">
        <f t="shared" si="32"/>
        <v>23.93</v>
      </c>
      <c r="V199" t="str">
        <f t="shared" si="32"/>
        <v/>
      </c>
      <c r="W199" t="str">
        <f t="shared" si="32"/>
        <v/>
      </c>
      <c r="Z199" t="str">
        <f t="shared" si="33"/>
        <v/>
      </c>
      <c r="AA199" t="str">
        <f t="shared" si="33"/>
        <v/>
      </c>
      <c r="AB199">
        <f t="shared" si="33"/>
        <v>23.93</v>
      </c>
      <c r="AE199" t="str">
        <f t="shared" si="35"/>
        <v/>
      </c>
      <c r="AH199" t="str">
        <f t="shared" si="36"/>
        <v/>
      </c>
      <c r="AI199" t="str">
        <f t="shared" si="37"/>
        <v/>
      </c>
      <c r="AJ199" t="str">
        <f t="shared" si="37"/>
        <v/>
      </c>
      <c r="AK199" t="str">
        <f t="shared" si="37"/>
        <v/>
      </c>
      <c r="AL199" t="str">
        <f t="shared" si="37"/>
        <v/>
      </c>
    </row>
    <row r="200" spans="1:38" x14ac:dyDescent="0.2">
      <c r="A200" s="1">
        <v>5442</v>
      </c>
      <c r="B200" s="2" t="s">
        <v>18</v>
      </c>
      <c r="C200" s="3">
        <v>41714</v>
      </c>
      <c r="D200" s="2" t="s">
        <v>50</v>
      </c>
      <c r="E200" s="2">
        <v>14</v>
      </c>
      <c r="F200" s="2">
        <v>219.28</v>
      </c>
      <c r="G200" s="2">
        <v>0.1</v>
      </c>
      <c r="H200" s="2" t="s">
        <v>20</v>
      </c>
      <c r="I200" s="2">
        <v>83.85</v>
      </c>
      <c r="J200" s="2">
        <v>27.57</v>
      </c>
      <c r="K200" s="2">
        <v>15.39</v>
      </c>
      <c r="L200" s="2" t="s">
        <v>173</v>
      </c>
      <c r="M200" s="2" t="s">
        <v>38</v>
      </c>
      <c r="N200" s="2" t="s">
        <v>30</v>
      </c>
      <c r="O200" s="2" t="s">
        <v>24</v>
      </c>
      <c r="P200" s="2" t="s">
        <v>90</v>
      </c>
      <c r="Q200" s="2" t="s">
        <v>26</v>
      </c>
      <c r="R200" s="3">
        <v>41715</v>
      </c>
      <c r="S200" s="10">
        <f t="shared" si="34"/>
        <v>2014</v>
      </c>
      <c r="T200" t="str">
        <f t="shared" si="32"/>
        <v/>
      </c>
      <c r="U200">
        <f t="shared" si="32"/>
        <v>83.85</v>
      </c>
      <c r="V200" t="str">
        <f t="shared" si="32"/>
        <v/>
      </c>
      <c r="W200" t="str">
        <f t="shared" si="32"/>
        <v/>
      </c>
      <c r="Z200">
        <f t="shared" si="33"/>
        <v>83.85</v>
      </c>
      <c r="AA200" t="str">
        <f t="shared" si="33"/>
        <v/>
      </c>
      <c r="AB200" t="str">
        <f t="shared" si="33"/>
        <v/>
      </c>
      <c r="AE200" t="str">
        <f t="shared" si="35"/>
        <v/>
      </c>
      <c r="AH200" t="str">
        <f t="shared" si="36"/>
        <v/>
      </c>
      <c r="AI200" t="str">
        <f t="shared" si="37"/>
        <v/>
      </c>
      <c r="AJ200" t="str">
        <f t="shared" si="37"/>
        <v/>
      </c>
      <c r="AK200" t="str">
        <f t="shared" si="37"/>
        <v/>
      </c>
      <c r="AL200" t="str">
        <f t="shared" si="37"/>
        <v/>
      </c>
    </row>
    <row r="201" spans="1:38" x14ac:dyDescent="0.2">
      <c r="A201" s="1">
        <v>5443</v>
      </c>
      <c r="B201" s="2" t="s">
        <v>18</v>
      </c>
      <c r="C201" s="3">
        <v>41715</v>
      </c>
      <c r="D201" s="2" t="s">
        <v>50</v>
      </c>
      <c r="E201" s="2">
        <v>25</v>
      </c>
      <c r="F201" s="2">
        <v>89.61</v>
      </c>
      <c r="G201" s="2">
        <v>0.04</v>
      </c>
      <c r="H201" s="2" t="s">
        <v>20</v>
      </c>
      <c r="I201" s="2">
        <v>20.65</v>
      </c>
      <c r="J201" s="2">
        <v>15.38</v>
      </c>
      <c r="K201" s="2">
        <v>15.09</v>
      </c>
      <c r="L201" s="2" t="s">
        <v>174</v>
      </c>
      <c r="M201" s="2" t="s">
        <v>38</v>
      </c>
      <c r="N201" s="2" t="s">
        <v>43</v>
      </c>
      <c r="O201" s="2" t="s">
        <v>24</v>
      </c>
      <c r="P201" s="2" t="s">
        <v>35</v>
      </c>
      <c r="Q201" s="2" t="s">
        <v>36</v>
      </c>
      <c r="R201" s="3">
        <v>41717</v>
      </c>
      <c r="S201" s="10">
        <f t="shared" si="34"/>
        <v>2014</v>
      </c>
      <c r="T201" t="str">
        <f t="shared" si="32"/>
        <v/>
      </c>
      <c r="U201" t="str">
        <f t="shared" si="32"/>
        <v/>
      </c>
      <c r="V201">
        <f t="shared" si="32"/>
        <v>20.65</v>
      </c>
      <c r="W201" t="str">
        <f t="shared" si="32"/>
        <v/>
      </c>
      <c r="Z201">
        <f t="shared" si="33"/>
        <v>20.65</v>
      </c>
      <c r="AA201" t="str">
        <f t="shared" si="33"/>
        <v/>
      </c>
      <c r="AB201" t="str">
        <f t="shared" si="33"/>
        <v/>
      </c>
      <c r="AE201" t="str">
        <f t="shared" si="35"/>
        <v/>
      </c>
      <c r="AH201" t="str">
        <f t="shared" si="36"/>
        <v/>
      </c>
      <c r="AI201" t="str">
        <f t="shared" si="37"/>
        <v/>
      </c>
      <c r="AJ201" t="str">
        <f t="shared" si="37"/>
        <v/>
      </c>
      <c r="AK201" t="str">
        <f t="shared" si="37"/>
        <v/>
      </c>
      <c r="AL201" t="str">
        <f t="shared" si="37"/>
        <v/>
      </c>
    </row>
    <row r="202" spans="1:38" x14ac:dyDescent="0.2">
      <c r="A202" s="1">
        <v>5444</v>
      </c>
      <c r="B202" s="2" t="s">
        <v>18</v>
      </c>
      <c r="C202" s="3">
        <v>41716</v>
      </c>
      <c r="D202" s="2" t="s">
        <v>41</v>
      </c>
      <c r="E202" s="2">
        <v>16</v>
      </c>
      <c r="F202" s="2">
        <v>5411.15</v>
      </c>
      <c r="G202" s="2">
        <v>0.08</v>
      </c>
      <c r="H202" s="2" t="s">
        <v>44</v>
      </c>
      <c r="I202" s="2">
        <v>109.23</v>
      </c>
      <c r="J202" s="2">
        <v>367.98</v>
      </c>
      <c r="K202" s="2">
        <v>72.92</v>
      </c>
      <c r="L202" s="2" t="s">
        <v>175</v>
      </c>
      <c r="M202" s="2" t="s">
        <v>22</v>
      </c>
      <c r="N202" s="2" t="s">
        <v>54</v>
      </c>
      <c r="O202" s="2" t="s">
        <v>45</v>
      </c>
      <c r="P202" s="2" t="s">
        <v>61</v>
      </c>
      <c r="Q202" s="2" t="s">
        <v>56</v>
      </c>
      <c r="R202" s="3">
        <v>41718</v>
      </c>
      <c r="S202" s="10">
        <f t="shared" si="34"/>
        <v>2014</v>
      </c>
      <c r="T202" t="str">
        <f t="shared" ref="T202:W221" si="38">IF($N202=T$1,$I202,"")</f>
        <v/>
      </c>
      <c r="U202" t="str">
        <f t="shared" si="38"/>
        <v/>
      </c>
      <c r="V202" t="str">
        <f t="shared" si="38"/>
        <v/>
      </c>
      <c r="W202">
        <f t="shared" si="38"/>
        <v>109.23</v>
      </c>
      <c r="Z202" t="str">
        <f t="shared" ref="Z202:AB221" si="39">IF($O202=Z$1,$I202,"")</f>
        <v/>
      </c>
      <c r="AA202" t="str">
        <f t="shared" si="39"/>
        <v/>
      </c>
      <c r="AB202">
        <f t="shared" si="39"/>
        <v>109.23</v>
      </c>
      <c r="AE202" t="str">
        <f t="shared" si="35"/>
        <v/>
      </c>
      <c r="AH202" t="str">
        <f t="shared" si="36"/>
        <v/>
      </c>
      <c r="AI202" t="str">
        <f t="shared" si="37"/>
        <v/>
      </c>
      <c r="AJ202" t="str">
        <f t="shared" si="37"/>
        <v/>
      </c>
      <c r="AK202" t="str">
        <f t="shared" si="37"/>
        <v/>
      </c>
      <c r="AL202" t="str">
        <f t="shared" si="37"/>
        <v/>
      </c>
    </row>
    <row r="203" spans="1:38" x14ac:dyDescent="0.2">
      <c r="A203" s="1">
        <v>5445</v>
      </c>
      <c r="B203" s="2" t="s">
        <v>18</v>
      </c>
      <c r="C203" s="3">
        <v>41716</v>
      </c>
      <c r="D203" s="2" t="s">
        <v>19</v>
      </c>
      <c r="E203" s="2">
        <v>19</v>
      </c>
      <c r="F203" s="2">
        <v>363.86450000000002</v>
      </c>
      <c r="G203" s="2">
        <v>0.01</v>
      </c>
      <c r="H203" s="2" t="s">
        <v>20</v>
      </c>
      <c r="I203" s="2">
        <v>-3.71</v>
      </c>
      <c r="J203" s="2">
        <v>32.99</v>
      </c>
      <c r="K203" s="2">
        <v>18.809999999999999</v>
      </c>
      <c r="L203" s="2" t="s">
        <v>176</v>
      </c>
      <c r="M203" s="2" t="s">
        <v>38</v>
      </c>
      <c r="N203" s="2" t="s">
        <v>30</v>
      </c>
      <c r="O203" s="2" t="s">
        <v>31</v>
      </c>
      <c r="P203" s="2" t="s">
        <v>39</v>
      </c>
      <c r="Q203" s="2" t="s">
        <v>62</v>
      </c>
      <c r="R203" s="3">
        <v>41716</v>
      </c>
      <c r="S203" s="10">
        <f t="shared" si="34"/>
        <v>2014</v>
      </c>
      <c r="T203" t="str">
        <f t="shared" si="38"/>
        <v/>
      </c>
      <c r="U203">
        <f t="shared" si="38"/>
        <v>-3.71</v>
      </c>
      <c r="V203" t="str">
        <f t="shared" si="38"/>
        <v/>
      </c>
      <c r="W203" t="str">
        <f t="shared" si="38"/>
        <v/>
      </c>
      <c r="Z203" t="str">
        <f t="shared" si="39"/>
        <v/>
      </c>
      <c r="AA203">
        <f t="shared" si="39"/>
        <v>-3.71</v>
      </c>
      <c r="AB203" t="str">
        <f t="shared" si="39"/>
        <v/>
      </c>
      <c r="AE203" t="str">
        <f t="shared" si="35"/>
        <v>Technology</v>
      </c>
      <c r="AH203" t="str">
        <f t="shared" si="36"/>
        <v/>
      </c>
      <c r="AI203" t="str">
        <f t="shared" si="37"/>
        <v/>
      </c>
      <c r="AJ203" t="str">
        <f t="shared" si="37"/>
        <v/>
      </c>
      <c r="AK203" t="str">
        <f t="shared" si="37"/>
        <v/>
      </c>
      <c r="AL203" t="str">
        <f t="shared" si="37"/>
        <v/>
      </c>
    </row>
    <row r="204" spans="1:38" x14ac:dyDescent="0.2">
      <c r="A204" s="1">
        <v>5446</v>
      </c>
      <c r="B204" s="2" t="s">
        <v>18</v>
      </c>
      <c r="C204" s="3">
        <v>41716</v>
      </c>
      <c r="D204" s="2" t="s">
        <v>59</v>
      </c>
      <c r="E204" s="2">
        <v>10</v>
      </c>
      <c r="F204" s="2">
        <v>36.630000000000003</v>
      </c>
      <c r="G204" s="2">
        <v>0.05</v>
      </c>
      <c r="H204" s="2" t="s">
        <v>20</v>
      </c>
      <c r="I204" s="2">
        <v>13.5</v>
      </c>
      <c r="J204" s="2">
        <v>14.88</v>
      </c>
      <c r="K204" s="2">
        <v>14.5</v>
      </c>
      <c r="L204" s="2" t="s">
        <v>177</v>
      </c>
      <c r="M204" s="2" t="s">
        <v>29</v>
      </c>
      <c r="N204" s="2" t="s">
        <v>30</v>
      </c>
      <c r="O204" s="2" t="s">
        <v>24</v>
      </c>
      <c r="P204" s="2" t="s">
        <v>74</v>
      </c>
      <c r="Q204" s="2" t="s">
        <v>26</v>
      </c>
      <c r="R204" s="3">
        <v>41718</v>
      </c>
      <c r="S204" s="10">
        <f t="shared" si="34"/>
        <v>2014</v>
      </c>
      <c r="T204" t="str">
        <f t="shared" si="38"/>
        <v/>
      </c>
      <c r="U204">
        <f t="shared" si="38"/>
        <v>13.5</v>
      </c>
      <c r="V204" t="str">
        <f t="shared" si="38"/>
        <v/>
      </c>
      <c r="W204" t="str">
        <f t="shared" si="38"/>
        <v/>
      </c>
      <c r="Z204">
        <f t="shared" si="39"/>
        <v>13.5</v>
      </c>
      <c r="AA204" t="str">
        <f t="shared" si="39"/>
        <v/>
      </c>
      <c r="AB204" t="str">
        <f t="shared" si="39"/>
        <v/>
      </c>
      <c r="AE204" t="str">
        <f t="shared" si="35"/>
        <v/>
      </c>
      <c r="AH204" t="str">
        <f t="shared" si="36"/>
        <v/>
      </c>
      <c r="AI204" t="str">
        <f t="shared" si="37"/>
        <v/>
      </c>
      <c r="AJ204" t="str">
        <f t="shared" si="37"/>
        <v/>
      </c>
      <c r="AK204" t="str">
        <f t="shared" si="37"/>
        <v/>
      </c>
      <c r="AL204" t="str">
        <f t="shared" si="37"/>
        <v/>
      </c>
    </row>
    <row r="205" spans="1:38" x14ac:dyDescent="0.2">
      <c r="A205" s="1">
        <v>5447</v>
      </c>
      <c r="B205" s="2" t="s">
        <v>18</v>
      </c>
      <c r="C205" s="3">
        <v>41716</v>
      </c>
      <c r="D205" s="2" t="s">
        <v>50</v>
      </c>
      <c r="E205" s="2">
        <v>44</v>
      </c>
      <c r="F205" s="2">
        <v>10371.76</v>
      </c>
      <c r="G205" s="2">
        <v>0.01</v>
      </c>
      <c r="H205" s="2" t="s">
        <v>44</v>
      </c>
      <c r="I205" s="2">
        <v>1054.43</v>
      </c>
      <c r="J205" s="2">
        <v>232.98</v>
      </c>
      <c r="K205" s="2">
        <v>78.66</v>
      </c>
      <c r="L205" s="2" t="s">
        <v>127</v>
      </c>
      <c r="M205" s="2" t="s">
        <v>29</v>
      </c>
      <c r="N205" s="2" t="s">
        <v>30</v>
      </c>
      <c r="O205" s="2" t="s">
        <v>45</v>
      </c>
      <c r="P205" s="2" t="s">
        <v>67</v>
      </c>
      <c r="Q205" s="2" t="s">
        <v>47</v>
      </c>
      <c r="R205" s="3">
        <v>41717</v>
      </c>
      <c r="S205" s="10">
        <f t="shared" si="34"/>
        <v>2014</v>
      </c>
      <c r="T205" t="str">
        <f t="shared" si="38"/>
        <v/>
      </c>
      <c r="U205">
        <f t="shared" si="38"/>
        <v>1054.43</v>
      </c>
      <c r="V205" t="str">
        <f t="shared" si="38"/>
        <v/>
      </c>
      <c r="W205" t="str">
        <f t="shared" si="38"/>
        <v/>
      </c>
      <c r="Z205" t="str">
        <f t="shared" si="39"/>
        <v/>
      </c>
      <c r="AA205" t="str">
        <f t="shared" si="39"/>
        <v/>
      </c>
      <c r="AB205">
        <f t="shared" si="39"/>
        <v>1054.43</v>
      </c>
      <c r="AE205" t="str">
        <f t="shared" si="35"/>
        <v/>
      </c>
      <c r="AH205" t="str">
        <f t="shared" si="36"/>
        <v/>
      </c>
      <c r="AI205" t="str">
        <f t="shared" si="37"/>
        <v/>
      </c>
      <c r="AJ205" t="str">
        <f t="shared" si="37"/>
        <v/>
      </c>
      <c r="AK205" t="str">
        <f t="shared" si="37"/>
        <v/>
      </c>
      <c r="AL205" t="str">
        <f t="shared" si="37"/>
        <v/>
      </c>
    </row>
    <row r="206" spans="1:38" x14ac:dyDescent="0.2">
      <c r="A206" s="1">
        <v>5448</v>
      </c>
      <c r="B206" s="2" t="s">
        <v>18</v>
      </c>
      <c r="C206" s="3">
        <v>41718</v>
      </c>
      <c r="D206" s="2" t="s">
        <v>50</v>
      </c>
      <c r="E206" s="2">
        <v>7</v>
      </c>
      <c r="F206" s="2">
        <v>158.16999999999999</v>
      </c>
      <c r="G206" s="2">
        <v>0.01</v>
      </c>
      <c r="H206" s="2" t="s">
        <v>20</v>
      </c>
      <c r="I206" s="2">
        <v>-66.83</v>
      </c>
      <c r="J206" s="2">
        <v>31.98</v>
      </c>
      <c r="K206" s="2">
        <v>18</v>
      </c>
      <c r="L206" s="2" t="s">
        <v>178</v>
      </c>
      <c r="M206" s="2" t="s">
        <v>22</v>
      </c>
      <c r="N206" s="2" t="s">
        <v>30</v>
      </c>
      <c r="O206" s="2" t="s">
        <v>31</v>
      </c>
      <c r="P206" s="2" t="s">
        <v>32</v>
      </c>
      <c r="Q206" s="2" t="s">
        <v>26</v>
      </c>
      <c r="R206" s="3">
        <v>41718</v>
      </c>
      <c r="S206" s="10">
        <f t="shared" si="34"/>
        <v>2014</v>
      </c>
      <c r="T206" t="str">
        <f t="shared" si="38"/>
        <v/>
      </c>
      <c r="U206">
        <f t="shared" si="38"/>
        <v>-66.83</v>
      </c>
      <c r="V206" t="str">
        <f t="shared" si="38"/>
        <v/>
      </c>
      <c r="W206" t="str">
        <f t="shared" si="38"/>
        <v/>
      </c>
      <c r="Z206" t="str">
        <f t="shared" si="39"/>
        <v/>
      </c>
      <c r="AA206">
        <f t="shared" si="39"/>
        <v>-66.83</v>
      </c>
      <c r="AB206" t="str">
        <f t="shared" si="39"/>
        <v/>
      </c>
      <c r="AE206" t="str">
        <f t="shared" si="35"/>
        <v>Technology</v>
      </c>
      <c r="AH206">
        <f t="shared" si="36"/>
        <v>-66.83</v>
      </c>
      <c r="AI206">
        <f t="shared" si="37"/>
        <v>-66.83</v>
      </c>
      <c r="AJ206" t="str">
        <f t="shared" si="37"/>
        <v/>
      </c>
      <c r="AK206" t="str">
        <f t="shared" si="37"/>
        <v/>
      </c>
      <c r="AL206" t="str">
        <f t="shared" si="37"/>
        <v/>
      </c>
    </row>
    <row r="207" spans="1:38" x14ac:dyDescent="0.2">
      <c r="A207" s="1">
        <v>5449</v>
      </c>
      <c r="B207" s="2" t="s">
        <v>18</v>
      </c>
      <c r="C207" s="3">
        <v>41718</v>
      </c>
      <c r="D207" s="2" t="s">
        <v>27</v>
      </c>
      <c r="E207" s="2">
        <v>30</v>
      </c>
      <c r="F207" s="2">
        <v>4627.45</v>
      </c>
      <c r="G207" s="2">
        <v>0.06</v>
      </c>
      <c r="H207" s="2" t="s">
        <v>44</v>
      </c>
      <c r="I207" s="2">
        <v>-224.28</v>
      </c>
      <c r="J207" s="2">
        <v>172.98</v>
      </c>
      <c r="K207" s="2">
        <v>49.02</v>
      </c>
      <c r="L207" s="2" t="s">
        <v>179</v>
      </c>
      <c r="M207" s="2" t="s">
        <v>29</v>
      </c>
      <c r="N207" s="2" t="s">
        <v>23</v>
      </c>
      <c r="O207" s="2" t="s">
        <v>45</v>
      </c>
      <c r="P207" s="2" t="s">
        <v>67</v>
      </c>
      <c r="Q207" s="2" t="s">
        <v>47</v>
      </c>
      <c r="R207" s="3">
        <v>41722</v>
      </c>
      <c r="S207" s="10">
        <f t="shared" si="34"/>
        <v>2014</v>
      </c>
      <c r="T207">
        <f t="shared" si="38"/>
        <v>-224.28</v>
      </c>
      <c r="U207" t="str">
        <f t="shared" si="38"/>
        <v/>
      </c>
      <c r="V207" t="str">
        <f t="shared" si="38"/>
        <v/>
      </c>
      <c r="W207" t="str">
        <f t="shared" si="38"/>
        <v/>
      </c>
      <c r="Z207" t="str">
        <f t="shared" si="39"/>
        <v/>
      </c>
      <c r="AA207" t="str">
        <f t="shared" si="39"/>
        <v/>
      </c>
      <c r="AB207">
        <f t="shared" si="39"/>
        <v>-224.28</v>
      </c>
      <c r="AE207" t="str">
        <f t="shared" si="35"/>
        <v>Furniture</v>
      </c>
      <c r="AH207" t="str">
        <f t="shared" si="36"/>
        <v/>
      </c>
      <c r="AI207" t="str">
        <f t="shared" si="37"/>
        <v/>
      </c>
      <c r="AJ207" t="str">
        <f t="shared" si="37"/>
        <v/>
      </c>
      <c r="AK207" t="str">
        <f t="shared" si="37"/>
        <v/>
      </c>
      <c r="AL207" t="str">
        <f t="shared" si="37"/>
        <v/>
      </c>
    </row>
    <row r="208" spans="1:38" x14ac:dyDescent="0.2">
      <c r="A208" s="1">
        <v>5450</v>
      </c>
      <c r="B208" s="2" t="s">
        <v>18</v>
      </c>
      <c r="C208" s="3">
        <v>41718</v>
      </c>
      <c r="D208" s="2" t="s">
        <v>59</v>
      </c>
      <c r="E208" s="2">
        <v>11</v>
      </c>
      <c r="F208" s="2">
        <v>107.76</v>
      </c>
      <c r="G208" s="2">
        <v>0.02</v>
      </c>
      <c r="H208" s="2" t="s">
        <v>20</v>
      </c>
      <c r="I208" s="2">
        <v>23.81</v>
      </c>
      <c r="J208" s="2">
        <v>21.11</v>
      </c>
      <c r="K208" s="2">
        <v>16.149999999999999</v>
      </c>
      <c r="L208" s="2" t="s">
        <v>180</v>
      </c>
      <c r="M208" s="2" t="s">
        <v>38</v>
      </c>
      <c r="N208" s="2" t="s">
        <v>43</v>
      </c>
      <c r="O208" s="2" t="s">
        <v>24</v>
      </c>
      <c r="P208" s="2" t="s">
        <v>35</v>
      </c>
      <c r="Q208" s="2" t="s">
        <v>36</v>
      </c>
      <c r="R208" s="3">
        <v>41720</v>
      </c>
      <c r="S208" s="10">
        <f t="shared" si="34"/>
        <v>2014</v>
      </c>
      <c r="T208" t="str">
        <f t="shared" si="38"/>
        <v/>
      </c>
      <c r="U208" t="str">
        <f t="shared" si="38"/>
        <v/>
      </c>
      <c r="V208">
        <f t="shared" si="38"/>
        <v>23.81</v>
      </c>
      <c r="W208" t="str">
        <f t="shared" si="38"/>
        <v/>
      </c>
      <c r="Z208">
        <f t="shared" si="39"/>
        <v>23.81</v>
      </c>
      <c r="AA208" t="str">
        <f t="shared" si="39"/>
        <v/>
      </c>
      <c r="AB208" t="str">
        <f t="shared" si="39"/>
        <v/>
      </c>
      <c r="AE208" t="str">
        <f t="shared" si="35"/>
        <v/>
      </c>
      <c r="AH208" t="str">
        <f t="shared" si="36"/>
        <v/>
      </c>
      <c r="AI208" t="str">
        <f t="shared" si="37"/>
        <v/>
      </c>
      <c r="AJ208" t="str">
        <f t="shared" si="37"/>
        <v/>
      </c>
      <c r="AK208" t="str">
        <f t="shared" si="37"/>
        <v/>
      </c>
      <c r="AL208" t="str">
        <f t="shared" si="37"/>
        <v/>
      </c>
    </row>
    <row r="209" spans="1:38" x14ac:dyDescent="0.2">
      <c r="A209" s="1">
        <v>5451</v>
      </c>
      <c r="B209" s="2" t="s">
        <v>18</v>
      </c>
      <c r="C209" s="3">
        <v>41718</v>
      </c>
      <c r="D209" s="2" t="s">
        <v>59</v>
      </c>
      <c r="E209" s="2">
        <v>33</v>
      </c>
      <c r="F209" s="2">
        <v>412.31</v>
      </c>
      <c r="G209" s="2">
        <v>0.06</v>
      </c>
      <c r="H209" s="2" t="s">
        <v>20</v>
      </c>
      <c r="I209" s="2">
        <v>71.03</v>
      </c>
      <c r="J209" s="2">
        <v>24.64</v>
      </c>
      <c r="K209" s="2">
        <v>18.98</v>
      </c>
      <c r="L209" s="2" t="s">
        <v>180</v>
      </c>
      <c r="M209" s="2" t="s">
        <v>38</v>
      </c>
      <c r="N209" s="2" t="s">
        <v>43</v>
      </c>
      <c r="O209" s="2" t="s">
        <v>45</v>
      </c>
      <c r="P209" s="2" t="s">
        <v>55</v>
      </c>
      <c r="Q209" s="2" t="s">
        <v>58</v>
      </c>
      <c r="R209" s="3">
        <v>41720</v>
      </c>
      <c r="S209" s="10">
        <f t="shared" si="34"/>
        <v>2014</v>
      </c>
      <c r="T209" t="str">
        <f t="shared" si="38"/>
        <v/>
      </c>
      <c r="U209" t="str">
        <f t="shared" si="38"/>
        <v/>
      </c>
      <c r="V209">
        <f t="shared" si="38"/>
        <v>71.03</v>
      </c>
      <c r="W209" t="str">
        <f t="shared" si="38"/>
        <v/>
      </c>
      <c r="Z209" t="str">
        <f t="shared" si="39"/>
        <v/>
      </c>
      <c r="AA209" t="str">
        <f t="shared" si="39"/>
        <v/>
      </c>
      <c r="AB209">
        <f t="shared" si="39"/>
        <v>71.03</v>
      </c>
      <c r="AE209" t="str">
        <f t="shared" si="35"/>
        <v/>
      </c>
      <c r="AH209" t="str">
        <f t="shared" si="36"/>
        <v/>
      </c>
      <c r="AI209" t="str">
        <f t="shared" si="37"/>
        <v/>
      </c>
      <c r="AJ209" t="str">
        <f t="shared" si="37"/>
        <v/>
      </c>
      <c r="AK209" t="str">
        <f t="shared" si="37"/>
        <v/>
      </c>
      <c r="AL209" t="str">
        <f t="shared" si="37"/>
        <v/>
      </c>
    </row>
    <row r="210" spans="1:38" x14ac:dyDescent="0.2">
      <c r="A210" s="1">
        <v>5452</v>
      </c>
      <c r="B210" s="2" t="s">
        <v>18</v>
      </c>
      <c r="C210" s="3">
        <v>41719</v>
      </c>
      <c r="D210" s="2" t="s">
        <v>50</v>
      </c>
      <c r="E210" s="2">
        <v>13</v>
      </c>
      <c r="F210" s="2">
        <v>89068.45</v>
      </c>
      <c r="G210" s="2">
        <v>0</v>
      </c>
      <c r="H210" s="2" t="s">
        <v>20</v>
      </c>
      <c r="I210" s="2">
        <v>27226.09</v>
      </c>
      <c r="J210" s="2">
        <v>6795.02</v>
      </c>
      <c r="K210" s="2">
        <v>38.49</v>
      </c>
      <c r="L210" s="2" t="s">
        <v>181</v>
      </c>
      <c r="M210" s="2" t="s">
        <v>22</v>
      </c>
      <c r="N210" s="2" t="s">
        <v>23</v>
      </c>
      <c r="O210" s="2" t="s">
        <v>31</v>
      </c>
      <c r="P210" s="2" t="s">
        <v>33</v>
      </c>
      <c r="Q210" s="2" t="s">
        <v>34</v>
      </c>
      <c r="R210" s="3">
        <v>41720</v>
      </c>
      <c r="S210" s="10">
        <f t="shared" si="34"/>
        <v>2014</v>
      </c>
      <c r="T210">
        <f t="shared" si="38"/>
        <v>27226.09</v>
      </c>
      <c r="U210" t="str">
        <f t="shared" si="38"/>
        <v/>
      </c>
      <c r="V210" t="str">
        <f t="shared" si="38"/>
        <v/>
      </c>
      <c r="W210" t="str">
        <f t="shared" si="38"/>
        <v/>
      </c>
      <c r="Z210" t="str">
        <f t="shared" si="39"/>
        <v/>
      </c>
      <c r="AA210">
        <f t="shared" si="39"/>
        <v>27226.09</v>
      </c>
      <c r="AB210" t="str">
        <f t="shared" si="39"/>
        <v/>
      </c>
      <c r="AE210" t="str">
        <f t="shared" si="35"/>
        <v/>
      </c>
      <c r="AH210" t="str">
        <f t="shared" si="36"/>
        <v/>
      </c>
      <c r="AI210" t="str">
        <f t="shared" si="37"/>
        <v/>
      </c>
      <c r="AJ210" t="str">
        <f t="shared" si="37"/>
        <v/>
      </c>
      <c r="AK210" t="str">
        <f t="shared" si="37"/>
        <v/>
      </c>
      <c r="AL210" t="str">
        <f t="shared" si="37"/>
        <v/>
      </c>
    </row>
    <row r="211" spans="1:38" x14ac:dyDescent="0.2">
      <c r="A211" s="1">
        <v>5453</v>
      </c>
      <c r="B211" s="2" t="s">
        <v>18</v>
      </c>
      <c r="C211" s="3">
        <v>41719</v>
      </c>
      <c r="D211" s="2" t="s">
        <v>50</v>
      </c>
      <c r="E211" s="2">
        <v>40</v>
      </c>
      <c r="F211" s="2">
        <v>6644.0640000000003</v>
      </c>
      <c r="G211" s="2">
        <v>0.08</v>
      </c>
      <c r="H211" s="2" t="s">
        <v>20</v>
      </c>
      <c r="I211" s="2">
        <v>1629.1</v>
      </c>
      <c r="J211" s="2">
        <v>217.99</v>
      </c>
      <c r="K211" s="2">
        <v>22.99</v>
      </c>
      <c r="L211" s="2" t="s">
        <v>181</v>
      </c>
      <c r="M211" s="2" t="s">
        <v>22</v>
      </c>
      <c r="N211" s="2" t="s">
        <v>23</v>
      </c>
      <c r="O211" s="2" t="s">
        <v>31</v>
      </c>
      <c r="P211" s="2" t="s">
        <v>39</v>
      </c>
      <c r="Q211" s="2" t="s">
        <v>26</v>
      </c>
      <c r="R211" s="3">
        <v>41719</v>
      </c>
      <c r="S211" s="10">
        <f t="shared" si="34"/>
        <v>2014</v>
      </c>
      <c r="T211">
        <f t="shared" si="38"/>
        <v>1629.1</v>
      </c>
      <c r="U211" t="str">
        <f t="shared" si="38"/>
        <v/>
      </c>
      <c r="V211" t="str">
        <f t="shared" si="38"/>
        <v/>
      </c>
      <c r="W211" t="str">
        <f t="shared" si="38"/>
        <v/>
      </c>
      <c r="Z211" t="str">
        <f t="shared" si="39"/>
        <v/>
      </c>
      <c r="AA211">
        <f t="shared" si="39"/>
        <v>1629.1</v>
      </c>
      <c r="AB211" t="str">
        <f t="shared" si="39"/>
        <v/>
      </c>
      <c r="AE211" t="str">
        <f t="shared" si="35"/>
        <v/>
      </c>
      <c r="AH211" t="str">
        <f t="shared" si="36"/>
        <v/>
      </c>
      <c r="AI211" t="str">
        <f t="shared" si="37"/>
        <v/>
      </c>
      <c r="AJ211" t="str">
        <f t="shared" si="37"/>
        <v/>
      </c>
      <c r="AK211" t="str">
        <f t="shared" si="37"/>
        <v/>
      </c>
      <c r="AL211" t="str">
        <f t="shared" si="37"/>
        <v/>
      </c>
    </row>
    <row r="212" spans="1:38" x14ac:dyDescent="0.2">
      <c r="A212" s="1">
        <v>5454</v>
      </c>
      <c r="B212" s="2" t="s">
        <v>18</v>
      </c>
      <c r="C212" s="3">
        <v>41720</v>
      </c>
      <c r="D212" s="2" t="s">
        <v>27</v>
      </c>
      <c r="E212" s="2">
        <v>5</v>
      </c>
      <c r="F212" s="2">
        <v>7493.49</v>
      </c>
      <c r="G212" s="2">
        <v>0.05</v>
      </c>
      <c r="H212" s="2" t="s">
        <v>44</v>
      </c>
      <c r="I212" s="2">
        <v>-2555.92</v>
      </c>
      <c r="J212" s="2">
        <v>1512.97</v>
      </c>
      <c r="K212" s="2">
        <v>43.7</v>
      </c>
      <c r="L212" s="2" t="s">
        <v>21</v>
      </c>
      <c r="M212" s="2" t="s">
        <v>22</v>
      </c>
      <c r="N212" s="2" t="s">
        <v>23</v>
      </c>
      <c r="O212" s="2" t="s">
        <v>31</v>
      </c>
      <c r="P212" s="2" t="s">
        <v>33</v>
      </c>
      <c r="Q212" s="2" t="s">
        <v>56</v>
      </c>
      <c r="R212" s="3">
        <v>41720</v>
      </c>
      <c r="S212" s="10">
        <f t="shared" si="34"/>
        <v>2014</v>
      </c>
      <c r="T212">
        <f t="shared" si="38"/>
        <v>-2555.92</v>
      </c>
      <c r="U212" t="str">
        <f t="shared" si="38"/>
        <v/>
      </c>
      <c r="V212" t="str">
        <f t="shared" si="38"/>
        <v/>
      </c>
      <c r="W212" t="str">
        <f t="shared" si="38"/>
        <v/>
      </c>
      <c r="Z212" t="str">
        <f t="shared" si="39"/>
        <v/>
      </c>
      <c r="AA212">
        <f t="shared" si="39"/>
        <v>-2555.92</v>
      </c>
      <c r="AB212" t="str">
        <f t="shared" si="39"/>
        <v/>
      </c>
      <c r="AE212" t="str">
        <f t="shared" si="35"/>
        <v>Technology</v>
      </c>
      <c r="AH212">
        <f t="shared" si="36"/>
        <v>-2555.92</v>
      </c>
      <c r="AI212">
        <f t="shared" si="37"/>
        <v>-2555.92</v>
      </c>
      <c r="AJ212" t="str">
        <f t="shared" si="37"/>
        <v/>
      </c>
      <c r="AK212" t="str">
        <f t="shared" si="37"/>
        <v/>
      </c>
      <c r="AL212" t="str">
        <f t="shared" si="37"/>
        <v/>
      </c>
    </row>
    <row r="213" spans="1:38" x14ac:dyDescent="0.2">
      <c r="A213" s="1">
        <v>5455</v>
      </c>
      <c r="B213" s="2" t="s">
        <v>18</v>
      </c>
      <c r="C213" s="3">
        <v>41720</v>
      </c>
      <c r="D213" s="2" t="s">
        <v>27</v>
      </c>
      <c r="E213" s="2">
        <v>18</v>
      </c>
      <c r="F213" s="2">
        <v>888.72</v>
      </c>
      <c r="G213" s="2">
        <v>0.02</v>
      </c>
      <c r="H213" s="2" t="s">
        <v>20</v>
      </c>
      <c r="I213" s="2">
        <v>379.07</v>
      </c>
      <c r="J213" s="2">
        <v>60.04</v>
      </c>
      <c r="K213" s="2">
        <v>19.09</v>
      </c>
      <c r="L213" s="2" t="s">
        <v>21</v>
      </c>
      <c r="M213" s="2" t="s">
        <v>22</v>
      </c>
      <c r="N213" s="2" t="s">
        <v>23</v>
      </c>
      <c r="O213" s="2" t="s">
        <v>24</v>
      </c>
      <c r="P213" s="2" t="s">
        <v>35</v>
      </c>
      <c r="Q213" s="2" t="s">
        <v>26</v>
      </c>
      <c r="R213" s="3">
        <v>41724</v>
      </c>
      <c r="S213" s="10">
        <f t="shared" si="34"/>
        <v>2014</v>
      </c>
      <c r="T213">
        <f t="shared" si="38"/>
        <v>379.07</v>
      </c>
      <c r="U213" t="str">
        <f t="shared" si="38"/>
        <v/>
      </c>
      <c r="V213" t="str">
        <f t="shared" si="38"/>
        <v/>
      </c>
      <c r="W213" t="str">
        <f t="shared" si="38"/>
        <v/>
      </c>
      <c r="Z213">
        <f t="shared" si="39"/>
        <v>379.07</v>
      </c>
      <c r="AA213" t="str">
        <f t="shared" si="39"/>
        <v/>
      </c>
      <c r="AB213" t="str">
        <f t="shared" si="39"/>
        <v/>
      </c>
      <c r="AE213" t="str">
        <f t="shared" si="35"/>
        <v/>
      </c>
      <c r="AH213" t="str">
        <f t="shared" si="36"/>
        <v/>
      </c>
      <c r="AI213" t="str">
        <f t="shared" si="37"/>
        <v/>
      </c>
      <c r="AJ213" t="str">
        <f t="shared" si="37"/>
        <v/>
      </c>
      <c r="AK213" t="str">
        <f t="shared" si="37"/>
        <v/>
      </c>
      <c r="AL213" t="str">
        <f t="shared" si="37"/>
        <v/>
      </c>
    </row>
    <row r="214" spans="1:38" x14ac:dyDescent="0.2">
      <c r="A214" s="1">
        <v>5456</v>
      </c>
      <c r="B214" s="2" t="s">
        <v>18</v>
      </c>
      <c r="C214" s="3">
        <v>41720</v>
      </c>
      <c r="D214" s="2" t="s">
        <v>27</v>
      </c>
      <c r="E214" s="2">
        <v>5</v>
      </c>
      <c r="F214" s="2">
        <v>30.17</v>
      </c>
      <c r="G214" s="2">
        <v>0.03</v>
      </c>
      <c r="H214" s="2" t="s">
        <v>20</v>
      </c>
      <c r="I214" s="2">
        <v>-0.8</v>
      </c>
      <c r="J214" s="2">
        <v>16.28</v>
      </c>
      <c r="K214" s="2">
        <v>15.6</v>
      </c>
      <c r="L214" s="2" t="s">
        <v>21</v>
      </c>
      <c r="M214" s="2" t="s">
        <v>22</v>
      </c>
      <c r="N214" s="2" t="s">
        <v>23</v>
      </c>
      <c r="O214" s="2" t="s">
        <v>24</v>
      </c>
      <c r="P214" s="2" t="s">
        <v>64</v>
      </c>
      <c r="Q214" s="2" t="s">
        <v>36</v>
      </c>
      <c r="R214" s="3">
        <v>41727</v>
      </c>
      <c r="S214" s="10">
        <f t="shared" si="34"/>
        <v>2014</v>
      </c>
      <c r="T214">
        <f t="shared" si="38"/>
        <v>-0.8</v>
      </c>
      <c r="U214" t="str">
        <f t="shared" si="38"/>
        <v/>
      </c>
      <c r="V214" t="str">
        <f t="shared" si="38"/>
        <v/>
      </c>
      <c r="W214" t="str">
        <f t="shared" si="38"/>
        <v/>
      </c>
      <c r="Z214">
        <f t="shared" si="39"/>
        <v>-0.8</v>
      </c>
      <c r="AA214" t="str">
        <f t="shared" si="39"/>
        <v/>
      </c>
      <c r="AB214" t="str">
        <f t="shared" si="39"/>
        <v/>
      </c>
      <c r="AE214" t="str">
        <f t="shared" si="35"/>
        <v>Office Supplies</v>
      </c>
      <c r="AH214" t="str">
        <f t="shared" si="36"/>
        <v/>
      </c>
      <c r="AI214" t="str">
        <f t="shared" si="37"/>
        <v/>
      </c>
      <c r="AJ214" t="str">
        <f t="shared" si="37"/>
        <v/>
      </c>
      <c r="AK214" t="str">
        <f t="shared" si="37"/>
        <v/>
      </c>
      <c r="AL214" t="str">
        <f t="shared" si="37"/>
        <v/>
      </c>
    </row>
    <row r="215" spans="1:38" x14ac:dyDescent="0.2">
      <c r="A215" s="1">
        <v>5457</v>
      </c>
      <c r="B215" s="2" t="s">
        <v>18</v>
      </c>
      <c r="C215" s="3">
        <v>41721</v>
      </c>
      <c r="D215" s="2" t="s">
        <v>41</v>
      </c>
      <c r="E215" s="2">
        <v>20</v>
      </c>
      <c r="F215" s="2">
        <v>110.79</v>
      </c>
      <c r="G215" s="2">
        <v>0.05</v>
      </c>
      <c r="H215" s="2" t="s">
        <v>49</v>
      </c>
      <c r="I215" s="2">
        <v>34.57</v>
      </c>
      <c r="J215" s="2">
        <v>16.84</v>
      </c>
      <c r="K215" s="2">
        <v>14.71</v>
      </c>
      <c r="L215" s="2" t="s">
        <v>182</v>
      </c>
      <c r="M215" s="2" t="s">
        <v>38</v>
      </c>
      <c r="N215" s="2" t="s">
        <v>30</v>
      </c>
      <c r="O215" s="2" t="s">
        <v>24</v>
      </c>
      <c r="P215" s="2" t="s">
        <v>64</v>
      </c>
      <c r="Q215" s="2" t="s">
        <v>36</v>
      </c>
      <c r="R215" s="3">
        <v>41721</v>
      </c>
      <c r="S215" s="10">
        <f t="shared" si="34"/>
        <v>2014</v>
      </c>
      <c r="T215" t="str">
        <f t="shared" si="38"/>
        <v/>
      </c>
      <c r="U215">
        <f t="shared" si="38"/>
        <v>34.57</v>
      </c>
      <c r="V215" t="str">
        <f t="shared" si="38"/>
        <v/>
      </c>
      <c r="W215" t="str">
        <f t="shared" si="38"/>
        <v/>
      </c>
      <c r="Z215">
        <f t="shared" si="39"/>
        <v>34.57</v>
      </c>
      <c r="AA215" t="str">
        <f t="shared" si="39"/>
        <v/>
      </c>
      <c r="AB215" t="str">
        <f t="shared" si="39"/>
        <v/>
      </c>
      <c r="AE215" t="str">
        <f t="shared" si="35"/>
        <v/>
      </c>
      <c r="AH215" t="str">
        <f t="shared" si="36"/>
        <v/>
      </c>
      <c r="AI215" t="str">
        <f t="shared" si="37"/>
        <v/>
      </c>
      <c r="AJ215" t="str">
        <f t="shared" si="37"/>
        <v/>
      </c>
      <c r="AK215" t="str">
        <f t="shared" si="37"/>
        <v/>
      </c>
      <c r="AL215" t="str">
        <f t="shared" si="37"/>
        <v/>
      </c>
    </row>
    <row r="216" spans="1:38" x14ac:dyDescent="0.2">
      <c r="A216" s="1">
        <v>5458</v>
      </c>
      <c r="B216" s="2" t="s">
        <v>18</v>
      </c>
      <c r="C216" s="3">
        <v>41721</v>
      </c>
      <c r="D216" s="2" t="s">
        <v>41</v>
      </c>
      <c r="E216" s="2">
        <v>28</v>
      </c>
      <c r="F216" s="2">
        <v>442.79</v>
      </c>
      <c r="G216" s="2">
        <v>0.01</v>
      </c>
      <c r="H216" s="2" t="s">
        <v>20</v>
      </c>
      <c r="I216" s="2">
        <v>-43.57</v>
      </c>
      <c r="J216" s="2">
        <v>26.98</v>
      </c>
      <c r="K216" s="2">
        <v>21.69</v>
      </c>
      <c r="L216" s="2" t="s">
        <v>182</v>
      </c>
      <c r="M216" s="2" t="s">
        <v>38</v>
      </c>
      <c r="N216" s="2" t="s">
        <v>30</v>
      </c>
      <c r="O216" s="2" t="s">
        <v>24</v>
      </c>
      <c r="P216" s="2" t="s">
        <v>52</v>
      </c>
      <c r="Q216" s="2" t="s">
        <v>26</v>
      </c>
      <c r="R216" s="3">
        <v>41723</v>
      </c>
      <c r="S216" s="10">
        <f t="shared" si="34"/>
        <v>2014</v>
      </c>
      <c r="T216" t="str">
        <f t="shared" si="38"/>
        <v/>
      </c>
      <c r="U216">
        <f t="shared" si="38"/>
        <v>-43.57</v>
      </c>
      <c r="V216" t="str">
        <f t="shared" si="38"/>
        <v/>
      </c>
      <c r="W216" t="str">
        <f t="shared" si="38"/>
        <v/>
      </c>
      <c r="Z216">
        <f t="shared" si="39"/>
        <v>-43.57</v>
      </c>
      <c r="AA216" t="str">
        <f t="shared" si="39"/>
        <v/>
      </c>
      <c r="AB216" t="str">
        <f t="shared" si="39"/>
        <v/>
      </c>
      <c r="AE216" t="str">
        <f t="shared" si="35"/>
        <v>Office Supplies</v>
      </c>
      <c r="AH216" t="str">
        <f t="shared" si="36"/>
        <v/>
      </c>
      <c r="AI216" t="str">
        <f t="shared" si="37"/>
        <v/>
      </c>
      <c r="AJ216" t="str">
        <f t="shared" si="37"/>
        <v/>
      </c>
      <c r="AK216" t="str">
        <f t="shared" si="37"/>
        <v/>
      </c>
      <c r="AL216" t="str">
        <f t="shared" si="37"/>
        <v/>
      </c>
    </row>
    <row r="217" spans="1:38" x14ac:dyDescent="0.2">
      <c r="A217" s="1">
        <v>5459</v>
      </c>
      <c r="B217" s="2" t="s">
        <v>18</v>
      </c>
      <c r="C217" s="3">
        <v>41721</v>
      </c>
      <c r="D217" s="2" t="s">
        <v>59</v>
      </c>
      <c r="E217" s="2">
        <v>3</v>
      </c>
      <c r="F217" s="2">
        <v>1767.05</v>
      </c>
      <c r="G217" s="2">
        <v>0.06</v>
      </c>
      <c r="H217" s="2" t="s">
        <v>20</v>
      </c>
      <c r="I217" s="2">
        <v>-2208.35</v>
      </c>
      <c r="J217" s="2">
        <v>611.99</v>
      </c>
      <c r="K217" s="2">
        <v>38.49</v>
      </c>
      <c r="L217" s="2" t="s">
        <v>183</v>
      </c>
      <c r="M217" s="2" t="s">
        <v>29</v>
      </c>
      <c r="N217" s="2" t="s">
        <v>30</v>
      </c>
      <c r="O217" s="2" t="s">
        <v>31</v>
      </c>
      <c r="P217" s="2" t="s">
        <v>107</v>
      </c>
      <c r="Q217" s="2" t="s">
        <v>34</v>
      </c>
      <c r="R217" s="3">
        <v>41722</v>
      </c>
      <c r="S217" s="10">
        <f t="shared" si="34"/>
        <v>2014</v>
      </c>
      <c r="T217" t="str">
        <f t="shared" si="38"/>
        <v/>
      </c>
      <c r="U217">
        <f t="shared" si="38"/>
        <v>-2208.35</v>
      </c>
      <c r="V217" t="str">
        <f t="shared" si="38"/>
        <v/>
      </c>
      <c r="W217" t="str">
        <f t="shared" si="38"/>
        <v/>
      </c>
      <c r="Z217" t="str">
        <f t="shared" si="39"/>
        <v/>
      </c>
      <c r="AA217">
        <f t="shared" si="39"/>
        <v>-2208.35</v>
      </c>
      <c r="AB217" t="str">
        <f t="shared" si="39"/>
        <v/>
      </c>
      <c r="AE217" t="str">
        <f t="shared" si="35"/>
        <v>Technology</v>
      </c>
      <c r="AH217">
        <f t="shared" si="36"/>
        <v>-2208.35</v>
      </c>
      <c r="AI217">
        <f t="shared" si="37"/>
        <v>-2208.35</v>
      </c>
      <c r="AJ217" t="str">
        <f t="shared" si="37"/>
        <v/>
      </c>
      <c r="AK217" t="str">
        <f t="shared" si="37"/>
        <v/>
      </c>
      <c r="AL217" t="str">
        <f t="shared" si="37"/>
        <v/>
      </c>
    </row>
    <row r="218" spans="1:38" x14ac:dyDescent="0.2">
      <c r="A218" s="1">
        <v>5460</v>
      </c>
      <c r="B218" s="2" t="s">
        <v>18</v>
      </c>
      <c r="C218" s="3">
        <v>41721</v>
      </c>
      <c r="D218" s="2" t="s">
        <v>59</v>
      </c>
      <c r="E218" s="2">
        <v>7</v>
      </c>
      <c r="F218" s="2">
        <v>95.99</v>
      </c>
      <c r="G218" s="2">
        <v>0.05</v>
      </c>
      <c r="H218" s="2" t="s">
        <v>20</v>
      </c>
      <c r="I218" s="2">
        <v>-20.89</v>
      </c>
      <c r="J218" s="2">
        <v>23.97</v>
      </c>
      <c r="K218" s="2">
        <v>19.809999999999999</v>
      </c>
      <c r="L218" s="2" t="s">
        <v>183</v>
      </c>
      <c r="M218" s="2" t="s">
        <v>29</v>
      </c>
      <c r="N218" s="2" t="s">
        <v>30</v>
      </c>
      <c r="O218" s="2" t="s">
        <v>24</v>
      </c>
      <c r="P218" s="2" t="s">
        <v>64</v>
      </c>
      <c r="Q218" s="2" t="s">
        <v>58</v>
      </c>
      <c r="R218" s="3">
        <v>41723</v>
      </c>
      <c r="S218" s="10">
        <f t="shared" si="34"/>
        <v>2014</v>
      </c>
      <c r="T218" t="str">
        <f t="shared" si="38"/>
        <v/>
      </c>
      <c r="U218">
        <f t="shared" si="38"/>
        <v>-20.89</v>
      </c>
      <c r="V218" t="str">
        <f t="shared" si="38"/>
        <v/>
      </c>
      <c r="W218" t="str">
        <f t="shared" si="38"/>
        <v/>
      </c>
      <c r="Z218">
        <f t="shared" si="39"/>
        <v>-20.89</v>
      </c>
      <c r="AA218" t="str">
        <f t="shared" si="39"/>
        <v/>
      </c>
      <c r="AB218" t="str">
        <f t="shared" si="39"/>
        <v/>
      </c>
      <c r="AE218" t="str">
        <f t="shared" si="35"/>
        <v>Office Supplies</v>
      </c>
      <c r="AH218" t="str">
        <f t="shared" si="36"/>
        <v/>
      </c>
      <c r="AI218" t="str">
        <f t="shared" si="37"/>
        <v/>
      </c>
      <c r="AJ218" t="str">
        <f t="shared" si="37"/>
        <v/>
      </c>
      <c r="AK218" t="str">
        <f t="shared" si="37"/>
        <v/>
      </c>
      <c r="AL218" t="str">
        <f t="shared" si="37"/>
        <v/>
      </c>
    </row>
    <row r="219" spans="1:38" x14ac:dyDescent="0.2">
      <c r="A219" s="1">
        <v>5461</v>
      </c>
      <c r="B219" s="2" t="s">
        <v>18</v>
      </c>
      <c r="C219" s="3">
        <v>41722</v>
      </c>
      <c r="D219" s="2" t="s">
        <v>59</v>
      </c>
      <c r="E219" s="2">
        <v>42</v>
      </c>
      <c r="F219" s="2">
        <v>587.96</v>
      </c>
      <c r="G219" s="2">
        <v>0.1</v>
      </c>
      <c r="H219" s="2" t="s">
        <v>20</v>
      </c>
      <c r="I219" s="2">
        <v>169.03</v>
      </c>
      <c r="J219" s="2">
        <v>26.28</v>
      </c>
      <c r="K219" s="2">
        <v>16.989999999999998</v>
      </c>
      <c r="L219" s="2" t="s">
        <v>184</v>
      </c>
      <c r="M219" s="2" t="s">
        <v>38</v>
      </c>
      <c r="N219" s="2" t="s">
        <v>43</v>
      </c>
      <c r="O219" s="2" t="s">
        <v>24</v>
      </c>
      <c r="P219" s="2" t="s">
        <v>25</v>
      </c>
      <c r="Q219" s="2" t="s">
        <v>26</v>
      </c>
      <c r="R219" s="3">
        <v>41723</v>
      </c>
      <c r="S219" s="10">
        <f t="shared" si="34"/>
        <v>2014</v>
      </c>
      <c r="T219" t="str">
        <f t="shared" si="38"/>
        <v/>
      </c>
      <c r="U219" t="str">
        <f t="shared" si="38"/>
        <v/>
      </c>
      <c r="V219">
        <f t="shared" si="38"/>
        <v>169.03</v>
      </c>
      <c r="W219" t="str">
        <f t="shared" si="38"/>
        <v/>
      </c>
      <c r="Z219">
        <f t="shared" si="39"/>
        <v>169.03</v>
      </c>
      <c r="AA219" t="str">
        <f t="shared" si="39"/>
        <v/>
      </c>
      <c r="AB219" t="str">
        <f t="shared" si="39"/>
        <v/>
      </c>
      <c r="AE219" t="str">
        <f t="shared" si="35"/>
        <v/>
      </c>
      <c r="AH219" t="str">
        <f t="shared" si="36"/>
        <v/>
      </c>
      <c r="AI219" t="str">
        <f t="shared" si="37"/>
        <v/>
      </c>
      <c r="AJ219" t="str">
        <f t="shared" si="37"/>
        <v/>
      </c>
      <c r="AK219" t="str">
        <f t="shared" si="37"/>
        <v/>
      </c>
      <c r="AL219" t="str">
        <f t="shared" si="37"/>
        <v/>
      </c>
    </row>
    <row r="220" spans="1:38" x14ac:dyDescent="0.2">
      <c r="A220" s="1">
        <v>5462</v>
      </c>
      <c r="B220" s="2" t="s">
        <v>18</v>
      </c>
      <c r="C220" s="3">
        <v>41722</v>
      </c>
      <c r="D220" s="2" t="s">
        <v>27</v>
      </c>
      <c r="E220" s="2">
        <v>6</v>
      </c>
      <c r="F220" s="2">
        <v>68.069999999999993</v>
      </c>
      <c r="G220" s="2">
        <v>0.08</v>
      </c>
      <c r="H220" s="2" t="s">
        <v>20</v>
      </c>
      <c r="I220" s="2">
        <v>15.69</v>
      </c>
      <c r="J220" s="2">
        <v>21.48</v>
      </c>
      <c r="K220" s="2">
        <v>21.29</v>
      </c>
      <c r="L220" s="2" t="s">
        <v>185</v>
      </c>
      <c r="M220" s="2" t="s">
        <v>29</v>
      </c>
      <c r="N220" s="2" t="s">
        <v>54</v>
      </c>
      <c r="O220" s="2" t="s">
        <v>45</v>
      </c>
      <c r="P220" s="2" t="s">
        <v>55</v>
      </c>
      <c r="Q220" s="2" t="s">
        <v>58</v>
      </c>
      <c r="R220" s="3">
        <v>41724</v>
      </c>
      <c r="S220" s="10">
        <f t="shared" si="34"/>
        <v>2014</v>
      </c>
      <c r="T220" t="str">
        <f t="shared" si="38"/>
        <v/>
      </c>
      <c r="U220" t="str">
        <f t="shared" si="38"/>
        <v/>
      </c>
      <c r="V220" t="str">
        <f t="shared" si="38"/>
        <v/>
      </c>
      <c r="W220">
        <f t="shared" si="38"/>
        <v>15.69</v>
      </c>
      <c r="Z220" t="str">
        <f t="shared" si="39"/>
        <v/>
      </c>
      <c r="AA220" t="str">
        <f t="shared" si="39"/>
        <v/>
      </c>
      <c r="AB220">
        <f t="shared" si="39"/>
        <v>15.69</v>
      </c>
      <c r="AE220" t="str">
        <f t="shared" si="35"/>
        <v/>
      </c>
      <c r="AH220" t="str">
        <f t="shared" si="36"/>
        <v/>
      </c>
      <c r="AI220" t="str">
        <f t="shared" si="37"/>
        <v/>
      </c>
      <c r="AJ220" t="str">
        <f t="shared" si="37"/>
        <v/>
      </c>
      <c r="AK220" t="str">
        <f t="shared" si="37"/>
        <v/>
      </c>
      <c r="AL220" t="str">
        <f t="shared" si="37"/>
        <v/>
      </c>
    </row>
    <row r="221" spans="1:38" x14ac:dyDescent="0.2">
      <c r="A221" s="1">
        <v>5463</v>
      </c>
      <c r="B221" s="2" t="s">
        <v>18</v>
      </c>
      <c r="C221" s="3">
        <v>41722</v>
      </c>
      <c r="D221" s="2" t="s">
        <v>27</v>
      </c>
      <c r="E221" s="2">
        <v>32</v>
      </c>
      <c r="F221" s="2">
        <v>6203.27</v>
      </c>
      <c r="G221" s="2">
        <v>0.03</v>
      </c>
      <c r="H221" s="2" t="s">
        <v>20</v>
      </c>
      <c r="I221" s="2">
        <v>786.43</v>
      </c>
      <c r="J221" s="2">
        <v>205.17</v>
      </c>
      <c r="K221" s="2">
        <v>33.99</v>
      </c>
      <c r="L221" s="2" t="s">
        <v>185</v>
      </c>
      <c r="M221" s="2" t="s">
        <v>29</v>
      </c>
      <c r="N221" s="2" t="s">
        <v>54</v>
      </c>
      <c r="O221" s="2" t="s">
        <v>24</v>
      </c>
      <c r="P221" s="2" t="s">
        <v>52</v>
      </c>
      <c r="Q221" s="2" t="s">
        <v>26</v>
      </c>
      <c r="R221" s="3">
        <v>41726</v>
      </c>
      <c r="S221" s="10">
        <f t="shared" si="34"/>
        <v>2014</v>
      </c>
      <c r="T221" t="str">
        <f t="shared" si="38"/>
        <v/>
      </c>
      <c r="U221" t="str">
        <f t="shared" si="38"/>
        <v/>
      </c>
      <c r="V221" t="str">
        <f t="shared" si="38"/>
        <v/>
      </c>
      <c r="W221">
        <f t="shared" si="38"/>
        <v>786.43</v>
      </c>
      <c r="Z221">
        <f t="shared" si="39"/>
        <v>786.43</v>
      </c>
      <c r="AA221" t="str">
        <f t="shared" si="39"/>
        <v/>
      </c>
      <c r="AB221" t="str">
        <f t="shared" si="39"/>
        <v/>
      </c>
      <c r="AE221" t="str">
        <f t="shared" si="35"/>
        <v/>
      </c>
      <c r="AH221" t="str">
        <f t="shared" si="36"/>
        <v/>
      </c>
      <c r="AI221" t="str">
        <f t="shared" si="37"/>
        <v/>
      </c>
      <c r="AJ221" t="str">
        <f t="shared" si="37"/>
        <v/>
      </c>
      <c r="AK221" t="str">
        <f t="shared" si="37"/>
        <v/>
      </c>
      <c r="AL221" t="str">
        <f t="shared" si="37"/>
        <v/>
      </c>
    </row>
    <row r="222" spans="1:38" x14ac:dyDescent="0.2">
      <c r="A222" s="1">
        <v>5464</v>
      </c>
      <c r="B222" s="2" t="s">
        <v>18</v>
      </c>
      <c r="C222" s="3">
        <v>41722</v>
      </c>
      <c r="D222" s="2" t="s">
        <v>19</v>
      </c>
      <c r="E222" s="2">
        <v>17</v>
      </c>
      <c r="F222" s="2">
        <v>114.96</v>
      </c>
      <c r="G222" s="2">
        <v>0.1</v>
      </c>
      <c r="H222" s="2" t="s">
        <v>20</v>
      </c>
      <c r="I222" s="2">
        <v>-19.600000000000001</v>
      </c>
      <c r="J222" s="2">
        <v>18.64</v>
      </c>
      <c r="K222" s="2">
        <v>68.95</v>
      </c>
      <c r="L222" s="2" t="s">
        <v>186</v>
      </c>
      <c r="M222" s="2" t="s">
        <v>22</v>
      </c>
      <c r="N222" s="2" t="s">
        <v>54</v>
      </c>
      <c r="O222" s="2" t="s">
        <v>45</v>
      </c>
      <c r="P222" s="2" t="s">
        <v>55</v>
      </c>
      <c r="Q222" s="2" t="s">
        <v>58</v>
      </c>
      <c r="R222" s="3">
        <v>41724</v>
      </c>
      <c r="S222" s="10">
        <f t="shared" si="34"/>
        <v>2014</v>
      </c>
      <c r="T222" t="str">
        <f t="shared" ref="T222:W241" si="40">IF($N222=T$1,$I222,"")</f>
        <v/>
      </c>
      <c r="U222" t="str">
        <f t="shared" si="40"/>
        <v/>
      </c>
      <c r="V222" t="str">
        <f t="shared" si="40"/>
        <v/>
      </c>
      <c r="W222">
        <f t="shared" si="40"/>
        <v>-19.600000000000001</v>
      </c>
      <c r="Z222" t="str">
        <f t="shared" ref="Z222:AB241" si="41">IF($O222=Z$1,$I222,"")</f>
        <v/>
      </c>
      <c r="AA222" t="str">
        <f t="shared" si="41"/>
        <v/>
      </c>
      <c r="AB222">
        <f t="shared" si="41"/>
        <v>-19.600000000000001</v>
      </c>
      <c r="AE222" t="str">
        <f t="shared" si="35"/>
        <v>Furniture</v>
      </c>
      <c r="AH222" t="str">
        <f t="shared" si="36"/>
        <v/>
      </c>
      <c r="AI222" t="str">
        <f t="shared" si="37"/>
        <v/>
      </c>
      <c r="AJ222" t="str">
        <f t="shared" si="37"/>
        <v/>
      </c>
      <c r="AK222" t="str">
        <f t="shared" si="37"/>
        <v/>
      </c>
      <c r="AL222" t="str">
        <f t="shared" si="37"/>
        <v/>
      </c>
    </row>
    <row r="223" spans="1:38" x14ac:dyDescent="0.2">
      <c r="A223" s="1">
        <v>5465</v>
      </c>
      <c r="B223" s="2" t="s">
        <v>18</v>
      </c>
      <c r="C223" s="3">
        <v>41722</v>
      </c>
      <c r="D223" s="2" t="s">
        <v>19</v>
      </c>
      <c r="E223" s="2">
        <v>15</v>
      </c>
      <c r="F223" s="2">
        <v>1394.09</v>
      </c>
      <c r="G223" s="2">
        <v>0.05</v>
      </c>
      <c r="H223" s="2" t="s">
        <v>20</v>
      </c>
      <c r="I223" s="2">
        <v>368.4</v>
      </c>
      <c r="J223" s="2">
        <v>102.48</v>
      </c>
      <c r="K223" s="2">
        <v>33.99</v>
      </c>
      <c r="L223" s="2" t="s">
        <v>186</v>
      </c>
      <c r="M223" s="2" t="s">
        <v>22</v>
      </c>
      <c r="N223" s="2" t="s">
        <v>54</v>
      </c>
      <c r="O223" s="2" t="s">
        <v>24</v>
      </c>
      <c r="P223" s="2" t="s">
        <v>90</v>
      </c>
      <c r="Q223" s="2" t="s">
        <v>26</v>
      </c>
      <c r="R223" s="3">
        <v>41723</v>
      </c>
      <c r="S223" s="10">
        <f t="shared" si="34"/>
        <v>2014</v>
      </c>
      <c r="T223" t="str">
        <f t="shared" si="40"/>
        <v/>
      </c>
      <c r="U223" t="str">
        <f t="shared" si="40"/>
        <v/>
      </c>
      <c r="V223" t="str">
        <f t="shared" si="40"/>
        <v/>
      </c>
      <c r="W223">
        <f t="shared" si="40"/>
        <v>368.4</v>
      </c>
      <c r="Z223">
        <f t="shared" si="41"/>
        <v>368.4</v>
      </c>
      <c r="AA223" t="str">
        <f t="shared" si="41"/>
        <v/>
      </c>
      <c r="AB223" t="str">
        <f t="shared" si="41"/>
        <v/>
      </c>
      <c r="AE223" t="str">
        <f t="shared" si="35"/>
        <v/>
      </c>
      <c r="AH223" t="str">
        <f t="shared" si="36"/>
        <v/>
      </c>
      <c r="AI223" t="str">
        <f t="shared" si="37"/>
        <v/>
      </c>
      <c r="AJ223" t="str">
        <f t="shared" si="37"/>
        <v/>
      </c>
      <c r="AK223" t="str">
        <f t="shared" si="37"/>
        <v/>
      </c>
      <c r="AL223" t="str">
        <f t="shared" si="37"/>
        <v/>
      </c>
    </row>
    <row r="224" spans="1:38" x14ac:dyDescent="0.2">
      <c r="A224" s="1">
        <v>5466</v>
      </c>
      <c r="B224" s="2" t="s">
        <v>18</v>
      </c>
      <c r="C224" s="3">
        <v>41723</v>
      </c>
      <c r="D224" s="2" t="s">
        <v>19</v>
      </c>
      <c r="E224" s="2">
        <v>20</v>
      </c>
      <c r="F224" s="2">
        <v>115.49</v>
      </c>
      <c r="G224" s="2">
        <v>7.0000000000000007E-2</v>
      </c>
      <c r="H224" s="2" t="s">
        <v>20</v>
      </c>
      <c r="I224" s="2">
        <v>31.16</v>
      </c>
      <c r="J224" s="2">
        <v>17.68</v>
      </c>
      <c r="K224" s="2">
        <v>15.39</v>
      </c>
      <c r="L224" s="2" t="s">
        <v>187</v>
      </c>
      <c r="M224" s="2" t="s">
        <v>29</v>
      </c>
      <c r="N224" s="2" t="s">
        <v>54</v>
      </c>
      <c r="O224" s="2" t="s">
        <v>24</v>
      </c>
      <c r="P224" s="2" t="s">
        <v>90</v>
      </c>
      <c r="Q224" s="2" t="s">
        <v>26</v>
      </c>
      <c r="R224" s="3">
        <v>41725</v>
      </c>
      <c r="S224" s="10">
        <f t="shared" si="34"/>
        <v>2014</v>
      </c>
      <c r="T224" t="str">
        <f t="shared" si="40"/>
        <v/>
      </c>
      <c r="U224" t="str">
        <f t="shared" si="40"/>
        <v/>
      </c>
      <c r="V224" t="str">
        <f t="shared" si="40"/>
        <v/>
      </c>
      <c r="W224">
        <f t="shared" si="40"/>
        <v>31.16</v>
      </c>
      <c r="Z224">
        <f t="shared" si="41"/>
        <v>31.16</v>
      </c>
      <c r="AA224" t="str">
        <f t="shared" si="41"/>
        <v/>
      </c>
      <c r="AB224" t="str">
        <f t="shared" si="41"/>
        <v/>
      </c>
      <c r="AE224" t="str">
        <f t="shared" si="35"/>
        <v/>
      </c>
      <c r="AH224" t="str">
        <f t="shared" si="36"/>
        <v/>
      </c>
      <c r="AI224" t="str">
        <f t="shared" si="37"/>
        <v/>
      </c>
      <c r="AJ224" t="str">
        <f t="shared" si="37"/>
        <v/>
      </c>
      <c r="AK224" t="str">
        <f t="shared" si="37"/>
        <v/>
      </c>
      <c r="AL224" t="str">
        <f t="shared" si="37"/>
        <v/>
      </c>
    </row>
    <row r="225" spans="1:38" x14ac:dyDescent="0.2">
      <c r="A225" s="1">
        <v>5467</v>
      </c>
      <c r="B225" s="2" t="s">
        <v>18</v>
      </c>
      <c r="C225" s="3">
        <v>41723</v>
      </c>
      <c r="D225" s="2" t="s">
        <v>19</v>
      </c>
      <c r="E225" s="2">
        <v>2</v>
      </c>
      <c r="F225" s="2">
        <v>62.74</v>
      </c>
      <c r="G225" s="2">
        <v>0.06</v>
      </c>
      <c r="H225" s="2" t="s">
        <v>20</v>
      </c>
      <c r="I225" s="2">
        <v>-25.84</v>
      </c>
      <c r="J225" s="2">
        <v>34.840000000000003</v>
      </c>
      <c r="K225" s="2">
        <v>25.54</v>
      </c>
      <c r="L225" s="2" t="s">
        <v>187</v>
      </c>
      <c r="M225" s="2" t="s">
        <v>29</v>
      </c>
      <c r="N225" s="2" t="s">
        <v>54</v>
      </c>
      <c r="O225" s="2" t="s">
        <v>24</v>
      </c>
      <c r="P225" s="2" t="s">
        <v>35</v>
      </c>
      <c r="Q225" s="2" t="s">
        <v>26</v>
      </c>
      <c r="R225" s="3">
        <v>41725</v>
      </c>
      <c r="S225" s="10">
        <f t="shared" si="34"/>
        <v>2014</v>
      </c>
      <c r="T225" t="str">
        <f t="shared" si="40"/>
        <v/>
      </c>
      <c r="U225" t="str">
        <f t="shared" si="40"/>
        <v/>
      </c>
      <c r="V225" t="str">
        <f t="shared" si="40"/>
        <v/>
      </c>
      <c r="W225">
        <f t="shared" si="40"/>
        <v>-25.84</v>
      </c>
      <c r="Z225">
        <f t="shared" si="41"/>
        <v>-25.84</v>
      </c>
      <c r="AA225" t="str">
        <f t="shared" si="41"/>
        <v/>
      </c>
      <c r="AB225" t="str">
        <f t="shared" si="41"/>
        <v/>
      </c>
      <c r="AE225" t="str">
        <f t="shared" si="35"/>
        <v>Office Supplies</v>
      </c>
      <c r="AH225" t="str">
        <f t="shared" si="36"/>
        <v/>
      </c>
      <c r="AI225" t="str">
        <f t="shared" si="37"/>
        <v/>
      </c>
      <c r="AJ225" t="str">
        <f t="shared" si="37"/>
        <v/>
      </c>
      <c r="AK225" t="str">
        <f t="shared" si="37"/>
        <v/>
      </c>
      <c r="AL225" t="str">
        <f t="shared" si="37"/>
        <v/>
      </c>
    </row>
    <row r="226" spans="1:38" x14ac:dyDescent="0.2">
      <c r="A226" s="1">
        <v>5468</v>
      </c>
      <c r="B226" s="2" t="s">
        <v>18</v>
      </c>
      <c r="C226" s="3">
        <v>41725</v>
      </c>
      <c r="D226" s="2" t="s">
        <v>50</v>
      </c>
      <c r="E226" s="2">
        <v>29</v>
      </c>
      <c r="F226" s="2">
        <v>555.22</v>
      </c>
      <c r="G226" s="2">
        <v>0.08</v>
      </c>
      <c r="H226" s="2" t="s">
        <v>20</v>
      </c>
      <c r="I226" s="2">
        <v>75.03</v>
      </c>
      <c r="J226" s="2">
        <v>30.7</v>
      </c>
      <c r="K226" s="2">
        <v>22.99</v>
      </c>
      <c r="L226" s="2" t="s">
        <v>151</v>
      </c>
      <c r="M226" s="2" t="s">
        <v>29</v>
      </c>
      <c r="N226" s="2" t="s">
        <v>43</v>
      </c>
      <c r="O226" s="2" t="s">
        <v>45</v>
      </c>
      <c r="P226" s="2" t="s">
        <v>55</v>
      </c>
      <c r="Q226" s="2" t="s">
        <v>58</v>
      </c>
      <c r="R226" s="3">
        <v>41726</v>
      </c>
      <c r="S226" s="10">
        <f t="shared" si="34"/>
        <v>2014</v>
      </c>
      <c r="T226" t="str">
        <f t="shared" si="40"/>
        <v/>
      </c>
      <c r="U226" t="str">
        <f t="shared" si="40"/>
        <v/>
      </c>
      <c r="V226">
        <f t="shared" si="40"/>
        <v>75.03</v>
      </c>
      <c r="W226" t="str">
        <f t="shared" si="40"/>
        <v/>
      </c>
      <c r="Z226" t="str">
        <f t="shared" si="41"/>
        <v/>
      </c>
      <c r="AA226" t="str">
        <f t="shared" si="41"/>
        <v/>
      </c>
      <c r="AB226">
        <f t="shared" si="41"/>
        <v>75.03</v>
      </c>
      <c r="AE226" t="str">
        <f t="shared" si="35"/>
        <v/>
      </c>
      <c r="AH226" t="str">
        <f t="shared" si="36"/>
        <v/>
      </c>
      <c r="AI226" t="str">
        <f t="shared" si="37"/>
        <v/>
      </c>
      <c r="AJ226" t="str">
        <f t="shared" si="37"/>
        <v/>
      </c>
      <c r="AK226" t="str">
        <f t="shared" si="37"/>
        <v/>
      </c>
      <c r="AL226" t="str">
        <f t="shared" si="37"/>
        <v/>
      </c>
    </row>
    <row r="227" spans="1:38" x14ac:dyDescent="0.2">
      <c r="A227" s="1">
        <v>5469</v>
      </c>
      <c r="B227" s="2" t="s">
        <v>18</v>
      </c>
      <c r="C227" s="3">
        <v>41725</v>
      </c>
      <c r="D227" s="2" t="s">
        <v>27</v>
      </c>
      <c r="E227" s="2">
        <v>34</v>
      </c>
      <c r="F227" s="2">
        <v>515.05999999999995</v>
      </c>
      <c r="G227" s="2">
        <v>0.1</v>
      </c>
      <c r="H227" s="2" t="s">
        <v>20</v>
      </c>
      <c r="I227" s="2">
        <v>112.11</v>
      </c>
      <c r="J227" s="2">
        <v>27.98</v>
      </c>
      <c r="K227" s="2">
        <v>18</v>
      </c>
      <c r="L227" s="2" t="s">
        <v>188</v>
      </c>
      <c r="M227" s="2" t="s">
        <v>29</v>
      </c>
      <c r="N227" s="2" t="s">
        <v>30</v>
      </c>
      <c r="O227" s="2" t="s">
        <v>31</v>
      </c>
      <c r="P227" s="2" t="s">
        <v>32</v>
      </c>
      <c r="Q227" s="2" t="s">
        <v>26</v>
      </c>
      <c r="R227" s="3">
        <v>41730</v>
      </c>
      <c r="S227" s="10">
        <f t="shared" si="34"/>
        <v>2014</v>
      </c>
      <c r="T227" t="str">
        <f t="shared" si="40"/>
        <v/>
      </c>
      <c r="U227">
        <f t="shared" si="40"/>
        <v>112.11</v>
      </c>
      <c r="V227" t="str">
        <f t="shared" si="40"/>
        <v/>
      </c>
      <c r="W227" t="str">
        <f t="shared" si="40"/>
        <v/>
      </c>
      <c r="Z227" t="str">
        <f t="shared" si="41"/>
        <v/>
      </c>
      <c r="AA227">
        <f t="shared" si="41"/>
        <v>112.11</v>
      </c>
      <c r="AB227" t="str">
        <f t="shared" si="41"/>
        <v/>
      </c>
      <c r="AE227" t="str">
        <f t="shared" si="35"/>
        <v/>
      </c>
      <c r="AH227" t="str">
        <f t="shared" si="36"/>
        <v/>
      </c>
      <c r="AI227" t="str">
        <f t="shared" si="37"/>
        <v/>
      </c>
      <c r="AJ227" t="str">
        <f t="shared" si="37"/>
        <v/>
      </c>
      <c r="AK227" t="str">
        <f t="shared" si="37"/>
        <v/>
      </c>
      <c r="AL227" t="str">
        <f t="shared" si="37"/>
        <v/>
      </c>
    </row>
    <row r="228" spans="1:38" x14ac:dyDescent="0.2">
      <c r="A228" s="1">
        <v>5470</v>
      </c>
      <c r="B228" s="2" t="s">
        <v>18</v>
      </c>
      <c r="C228" s="3">
        <v>41725</v>
      </c>
      <c r="D228" s="2" t="s">
        <v>50</v>
      </c>
      <c r="E228" s="2">
        <v>41</v>
      </c>
      <c r="F228" s="2">
        <v>329.43</v>
      </c>
      <c r="G228" s="2">
        <v>0.06</v>
      </c>
      <c r="H228" s="2" t="s">
        <v>20</v>
      </c>
      <c r="I228" s="2">
        <v>-77.430000000000007</v>
      </c>
      <c r="J228" s="2">
        <v>20.12</v>
      </c>
      <c r="K228" s="2">
        <v>16.829999999999998</v>
      </c>
      <c r="L228" s="2" t="s">
        <v>189</v>
      </c>
      <c r="M228" s="2" t="s">
        <v>22</v>
      </c>
      <c r="N228" s="2" t="s">
        <v>30</v>
      </c>
      <c r="O228" s="2" t="s">
        <v>31</v>
      </c>
      <c r="P228" s="2" t="s">
        <v>32</v>
      </c>
      <c r="Q228" s="2" t="s">
        <v>58</v>
      </c>
      <c r="R228" s="3">
        <v>41726</v>
      </c>
      <c r="S228" s="10">
        <f t="shared" si="34"/>
        <v>2014</v>
      </c>
      <c r="T228" t="str">
        <f t="shared" si="40"/>
        <v/>
      </c>
      <c r="U228">
        <f t="shared" si="40"/>
        <v>-77.430000000000007</v>
      </c>
      <c r="V228" t="str">
        <f t="shared" si="40"/>
        <v/>
      </c>
      <c r="W228" t="str">
        <f t="shared" si="40"/>
        <v/>
      </c>
      <c r="Z228" t="str">
        <f t="shared" si="41"/>
        <v/>
      </c>
      <c r="AA228">
        <f t="shared" si="41"/>
        <v>-77.430000000000007</v>
      </c>
      <c r="AB228" t="str">
        <f t="shared" si="41"/>
        <v/>
      </c>
      <c r="AE228" t="str">
        <f t="shared" si="35"/>
        <v>Technology</v>
      </c>
      <c r="AH228" t="str">
        <f t="shared" si="36"/>
        <v/>
      </c>
      <c r="AI228" t="str">
        <f t="shared" si="37"/>
        <v/>
      </c>
      <c r="AJ228" t="str">
        <f t="shared" si="37"/>
        <v/>
      </c>
      <c r="AK228" t="str">
        <f t="shared" si="37"/>
        <v/>
      </c>
      <c r="AL228" t="str">
        <f t="shared" si="37"/>
        <v/>
      </c>
    </row>
    <row r="229" spans="1:38" x14ac:dyDescent="0.2">
      <c r="A229" s="1">
        <v>5471</v>
      </c>
      <c r="B229" s="2" t="s">
        <v>18</v>
      </c>
      <c r="C229" s="3">
        <v>41725</v>
      </c>
      <c r="D229" s="2" t="s">
        <v>50</v>
      </c>
      <c r="E229" s="2">
        <v>49</v>
      </c>
      <c r="F229" s="2">
        <v>2478.2399999999998</v>
      </c>
      <c r="G229" s="2">
        <v>0.05</v>
      </c>
      <c r="H229" s="2" t="s">
        <v>20</v>
      </c>
      <c r="I229" s="2">
        <v>30.44</v>
      </c>
      <c r="J229" s="2">
        <v>63.65</v>
      </c>
      <c r="K229" s="2">
        <v>32.450000000000003</v>
      </c>
      <c r="L229" s="2" t="s">
        <v>189</v>
      </c>
      <c r="M229" s="2" t="s">
        <v>22</v>
      </c>
      <c r="N229" s="2" t="s">
        <v>30</v>
      </c>
      <c r="O229" s="2" t="s">
        <v>45</v>
      </c>
      <c r="P229" s="2" t="s">
        <v>55</v>
      </c>
      <c r="Q229" s="2" t="s">
        <v>62</v>
      </c>
      <c r="R229" s="3">
        <v>41726</v>
      </c>
      <c r="S229" s="10">
        <f t="shared" si="34"/>
        <v>2014</v>
      </c>
      <c r="T229" t="str">
        <f t="shared" si="40"/>
        <v/>
      </c>
      <c r="U229">
        <f t="shared" si="40"/>
        <v>30.44</v>
      </c>
      <c r="V229" t="str">
        <f t="shared" si="40"/>
        <v/>
      </c>
      <c r="W229" t="str">
        <f t="shared" si="40"/>
        <v/>
      </c>
      <c r="Z229" t="str">
        <f t="shared" si="41"/>
        <v/>
      </c>
      <c r="AA229" t="str">
        <f t="shared" si="41"/>
        <v/>
      </c>
      <c r="AB229">
        <f t="shared" si="41"/>
        <v>30.44</v>
      </c>
      <c r="AE229" t="str">
        <f t="shared" si="35"/>
        <v/>
      </c>
      <c r="AH229" t="str">
        <f t="shared" si="36"/>
        <v/>
      </c>
      <c r="AI229" t="str">
        <f t="shared" si="37"/>
        <v/>
      </c>
      <c r="AJ229" t="str">
        <f t="shared" si="37"/>
        <v/>
      </c>
      <c r="AK229" t="str">
        <f t="shared" si="37"/>
        <v/>
      </c>
      <c r="AL229" t="str">
        <f t="shared" si="37"/>
        <v/>
      </c>
    </row>
    <row r="230" spans="1:38" x14ac:dyDescent="0.2">
      <c r="A230" s="1">
        <v>5472</v>
      </c>
      <c r="B230" s="2" t="s">
        <v>18</v>
      </c>
      <c r="C230" s="3">
        <v>41725</v>
      </c>
      <c r="D230" s="2" t="s">
        <v>50</v>
      </c>
      <c r="E230" s="2">
        <v>2</v>
      </c>
      <c r="F230" s="2">
        <v>22.66</v>
      </c>
      <c r="G230" s="2">
        <v>0.01</v>
      </c>
      <c r="H230" s="2" t="s">
        <v>20</v>
      </c>
      <c r="I230" s="2">
        <v>-2.11</v>
      </c>
      <c r="J230" s="2">
        <v>18.68</v>
      </c>
      <c r="K230" s="2">
        <v>15.5</v>
      </c>
      <c r="L230" s="2" t="s">
        <v>189</v>
      </c>
      <c r="M230" s="2" t="s">
        <v>22</v>
      </c>
      <c r="N230" s="2" t="s">
        <v>30</v>
      </c>
      <c r="O230" s="2" t="s">
        <v>24</v>
      </c>
      <c r="P230" s="2" t="s">
        <v>64</v>
      </c>
      <c r="Q230" s="2" t="s">
        <v>36</v>
      </c>
      <c r="R230" s="3">
        <v>41726</v>
      </c>
      <c r="S230" s="10">
        <f t="shared" si="34"/>
        <v>2014</v>
      </c>
      <c r="T230" t="str">
        <f t="shared" si="40"/>
        <v/>
      </c>
      <c r="U230">
        <f t="shared" si="40"/>
        <v>-2.11</v>
      </c>
      <c r="V230" t="str">
        <f t="shared" si="40"/>
        <v/>
      </c>
      <c r="W230" t="str">
        <f t="shared" si="40"/>
        <v/>
      </c>
      <c r="Z230">
        <f t="shared" si="41"/>
        <v>-2.11</v>
      </c>
      <c r="AA230" t="str">
        <f t="shared" si="41"/>
        <v/>
      </c>
      <c r="AB230" t="str">
        <f t="shared" si="41"/>
        <v/>
      </c>
      <c r="AE230" t="str">
        <f t="shared" si="35"/>
        <v>Office Supplies</v>
      </c>
      <c r="AH230" t="str">
        <f t="shared" si="36"/>
        <v/>
      </c>
      <c r="AI230" t="str">
        <f t="shared" si="37"/>
        <v/>
      </c>
      <c r="AJ230" t="str">
        <f t="shared" si="37"/>
        <v/>
      </c>
      <c r="AK230" t="str">
        <f t="shared" si="37"/>
        <v/>
      </c>
      <c r="AL230" t="str">
        <f t="shared" si="37"/>
        <v/>
      </c>
    </row>
    <row r="231" spans="1:38" x14ac:dyDescent="0.2">
      <c r="A231" s="1">
        <v>5473</v>
      </c>
      <c r="B231" s="2" t="s">
        <v>18</v>
      </c>
      <c r="C231" s="3">
        <v>41725</v>
      </c>
      <c r="D231" s="2" t="s">
        <v>50</v>
      </c>
      <c r="E231" s="2">
        <v>39</v>
      </c>
      <c r="F231" s="2">
        <v>5258.0625</v>
      </c>
      <c r="G231" s="2">
        <v>0.1</v>
      </c>
      <c r="H231" s="2" t="s">
        <v>20</v>
      </c>
      <c r="I231" s="2">
        <v>936.39</v>
      </c>
      <c r="J231" s="2">
        <v>187.99</v>
      </c>
      <c r="K231" s="2">
        <v>22.99</v>
      </c>
      <c r="L231" s="2" t="s">
        <v>189</v>
      </c>
      <c r="M231" s="2" t="s">
        <v>22</v>
      </c>
      <c r="N231" s="2" t="s">
        <v>30</v>
      </c>
      <c r="O231" s="2" t="s">
        <v>31</v>
      </c>
      <c r="P231" s="2" t="s">
        <v>39</v>
      </c>
      <c r="Q231" s="2" t="s">
        <v>26</v>
      </c>
      <c r="R231" s="3">
        <v>41726</v>
      </c>
      <c r="S231" s="10">
        <f t="shared" si="34"/>
        <v>2014</v>
      </c>
      <c r="T231" t="str">
        <f t="shared" si="40"/>
        <v/>
      </c>
      <c r="U231">
        <f t="shared" si="40"/>
        <v>936.39</v>
      </c>
      <c r="V231" t="str">
        <f t="shared" si="40"/>
        <v/>
      </c>
      <c r="W231" t="str">
        <f t="shared" si="40"/>
        <v/>
      </c>
      <c r="Z231" t="str">
        <f t="shared" si="41"/>
        <v/>
      </c>
      <c r="AA231">
        <f t="shared" si="41"/>
        <v>936.39</v>
      </c>
      <c r="AB231" t="str">
        <f t="shared" si="41"/>
        <v/>
      </c>
      <c r="AE231" t="str">
        <f t="shared" si="35"/>
        <v/>
      </c>
      <c r="AH231" t="str">
        <f t="shared" si="36"/>
        <v/>
      </c>
      <c r="AI231" t="str">
        <f t="shared" si="37"/>
        <v/>
      </c>
      <c r="AJ231" t="str">
        <f t="shared" si="37"/>
        <v/>
      </c>
      <c r="AK231" t="str">
        <f t="shared" si="37"/>
        <v/>
      </c>
      <c r="AL231" t="str">
        <f t="shared" si="37"/>
        <v/>
      </c>
    </row>
    <row r="232" spans="1:38" x14ac:dyDescent="0.2">
      <c r="A232" s="1">
        <v>5474</v>
      </c>
      <c r="B232" s="2" t="s">
        <v>18</v>
      </c>
      <c r="C232" s="3">
        <v>41726</v>
      </c>
      <c r="D232" s="2" t="s">
        <v>50</v>
      </c>
      <c r="E232" s="2">
        <v>40</v>
      </c>
      <c r="F232" s="2">
        <v>5952.7674999999999</v>
      </c>
      <c r="G232" s="2">
        <v>0.08</v>
      </c>
      <c r="H232" s="2" t="s">
        <v>20</v>
      </c>
      <c r="I232" s="2">
        <v>1590.88</v>
      </c>
      <c r="J232" s="2">
        <v>187.99</v>
      </c>
      <c r="K232" s="2">
        <v>18.989999999999998</v>
      </c>
      <c r="L232" s="2" t="s">
        <v>190</v>
      </c>
      <c r="M232" s="2" t="s">
        <v>29</v>
      </c>
      <c r="N232" s="2" t="s">
        <v>30</v>
      </c>
      <c r="O232" s="2" t="s">
        <v>31</v>
      </c>
      <c r="P232" s="2" t="s">
        <v>39</v>
      </c>
      <c r="Q232" s="2" t="s">
        <v>26</v>
      </c>
      <c r="R232" s="3">
        <v>41726</v>
      </c>
      <c r="S232" s="10">
        <f t="shared" si="34"/>
        <v>2014</v>
      </c>
      <c r="T232" t="str">
        <f t="shared" si="40"/>
        <v/>
      </c>
      <c r="U232">
        <f t="shared" si="40"/>
        <v>1590.88</v>
      </c>
      <c r="V232" t="str">
        <f t="shared" si="40"/>
        <v/>
      </c>
      <c r="W232" t="str">
        <f t="shared" si="40"/>
        <v/>
      </c>
      <c r="Z232" t="str">
        <f t="shared" si="41"/>
        <v/>
      </c>
      <c r="AA232">
        <f t="shared" si="41"/>
        <v>1590.88</v>
      </c>
      <c r="AB232" t="str">
        <f t="shared" si="41"/>
        <v/>
      </c>
      <c r="AE232" t="str">
        <f t="shared" si="35"/>
        <v/>
      </c>
      <c r="AH232" t="str">
        <f t="shared" si="36"/>
        <v/>
      </c>
      <c r="AI232" t="str">
        <f t="shared" si="37"/>
        <v/>
      </c>
      <c r="AJ232" t="str">
        <f t="shared" si="37"/>
        <v/>
      </c>
      <c r="AK232" t="str">
        <f t="shared" si="37"/>
        <v/>
      </c>
      <c r="AL232" t="str">
        <f t="shared" si="37"/>
        <v/>
      </c>
    </row>
    <row r="233" spans="1:38" x14ac:dyDescent="0.2">
      <c r="A233" s="1">
        <v>5475</v>
      </c>
      <c r="B233" s="2" t="s">
        <v>18</v>
      </c>
      <c r="C233" s="3">
        <v>41726</v>
      </c>
      <c r="D233" s="2" t="s">
        <v>50</v>
      </c>
      <c r="E233" s="2">
        <v>42</v>
      </c>
      <c r="F233" s="2">
        <v>302.18</v>
      </c>
      <c r="G233" s="2">
        <v>0.05</v>
      </c>
      <c r="H233" s="2" t="s">
        <v>20</v>
      </c>
      <c r="I233" s="2">
        <v>-108.05</v>
      </c>
      <c r="J233" s="2">
        <v>18.68</v>
      </c>
      <c r="K233" s="2">
        <v>20.93</v>
      </c>
      <c r="L233" s="2" t="s">
        <v>191</v>
      </c>
      <c r="M233" s="2" t="s">
        <v>29</v>
      </c>
      <c r="N233" s="2" t="s">
        <v>54</v>
      </c>
      <c r="O233" s="2" t="s">
        <v>24</v>
      </c>
      <c r="P233" s="2" t="s">
        <v>35</v>
      </c>
      <c r="Q233" s="2" t="s">
        <v>26</v>
      </c>
      <c r="R233" s="3">
        <v>41727</v>
      </c>
      <c r="S233" s="10">
        <f t="shared" si="34"/>
        <v>2014</v>
      </c>
      <c r="T233" t="str">
        <f t="shared" si="40"/>
        <v/>
      </c>
      <c r="U233" t="str">
        <f t="shared" si="40"/>
        <v/>
      </c>
      <c r="V233" t="str">
        <f t="shared" si="40"/>
        <v/>
      </c>
      <c r="W233">
        <f t="shared" si="40"/>
        <v>-108.05</v>
      </c>
      <c r="Z233">
        <f t="shared" si="41"/>
        <v>-108.05</v>
      </c>
      <c r="AA233" t="str">
        <f t="shared" si="41"/>
        <v/>
      </c>
      <c r="AB233" t="str">
        <f t="shared" si="41"/>
        <v/>
      </c>
      <c r="AE233" t="str">
        <f t="shared" si="35"/>
        <v>Office Supplies</v>
      </c>
      <c r="AH233" t="str">
        <f t="shared" si="36"/>
        <v/>
      </c>
      <c r="AI233" t="str">
        <f t="shared" si="37"/>
        <v/>
      </c>
      <c r="AJ233" t="str">
        <f t="shared" si="37"/>
        <v/>
      </c>
      <c r="AK233" t="str">
        <f t="shared" si="37"/>
        <v/>
      </c>
      <c r="AL233" t="str">
        <f t="shared" si="37"/>
        <v/>
      </c>
    </row>
    <row r="234" spans="1:38" x14ac:dyDescent="0.2">
      <c r="A234" s="1">
        <v>5476</v>
      </c>
      <c r="B234" s="2" t="s">
        <v>18</v>
      </c>
      <c r="C234" s="3">
        <v>41726</v>
      </c>
      <c r="D234" s="2" t="s">
        <v>41</v>
      </c>
      <c r="E234" s="2">
        <v>48</v>
      </c>
      <c r="F234" s="2">
        <v>530.37</v>
      </c>
      <c r="G234" s="2">
        <v>0.04</v>
      </c>
      <c r="H234" s="2" t="s">
        <v>20</v>
      </c>
      <c r="I234" s="2">
        <v>35.380000000000003</v>
      </c>
      <c r="J234" s="2">
        <v>22.4</v>
      </c>
      <c r="K234" s="2">
        <v>19.399999999999999</v>
      </c>
      <c r="L234" s="2" t="s">
        <v>192</v>
      </c>
      <c r="M234" s="2" t="s">
        <v>38</v>
      </c>
      <c r="N234" s="2" t="s">
        <v>30</v>
      </c>
      <c r="O234" s="2" t="s">
        <v>45</v>
      </c>
      <c r="P234" s="2" t="s">
        <v>55</v>
      </c>
      <c r="Q234" s="2" t="s">
        <v>58</v>
      </c>
      <c r="R234" s="3">
        <v>41727</v>
      </c>
      <c r="S234" s="10">
        <f t="shared" si="34"/>
        <v>2014</v>
      </c>
      <c r="T234" t="str">
        <f t="shared" si="40"/>
        <v/>
      </c>
      <c r="U234">
        <f t="shared" si="40"/>
        <v>35.380000000000003</v>
      </c>
      <c r="V234" t="str">
        <f t="shared" si="40"/>
        <v/>
      </c>
      <c r="W234" t="str">
        <f t="shared" si="40"/>
        <v/>
      </c>
      <c r="Z234" t="str">
        <f t="shared" si="41"/>
        <v/>
      </c>
      <c r="AA234" t="str">
        <f t="shared" si="41"/>
        <v/>
      </c>
      <c r="AB234">
        <f t="shared" si="41"/>
        <v>35.380000000000003</v>
      </c>
      <c r="AE234" t="str">
        <f t="shared" si="35"/>
        <v/>
      </c>
      <c r="AH234" t="str">
        <f t="shared" si="36"/>
        <v/>
      </c>
      <c r="AI234" t="str">
        <f t="shared" si="37"/>
        <v/>
      </c>
      <c r="AJ234" t="str">
        <f t="shared" si="37"/>
        <v/>
      </c>
      <c r="AK234" t="str">
        <f t="shared" si="37"/>
        <v/>
      </c>
      <c r="AL234" t="str">
        <f t="shared" si="37"/>
        <v/>
      </c>
    </row>
    <row r="235" spans="1:38" x14ac:dyDescent="0.2">
      <c r="A235" s="1">
        <v>5477</v>
      </c>
      <c r="B235" s="2" t="s">
        <v>18</v>
      </c>
      <c r="C235" s="3">
        <v>41726</v>
      </c>
      <c r="D235" s="2" t="s">
        <v>41</v>
      </c>
      <c r="E235" s="2">
        <v>48</v>
      </c>
      <c r="F235" s="2">
        <v>206.86</v>
      </c>
      <c r="G235" s="2">
        <v>0.08</v>
      </c>
      <c r="H235" s="2" t="s">
        <v>20</v>
      </c>
      <c r="I235" s="2">
        <v>-115.8</v>
      </c>
      <c r="J235" s="2">
        <v>16.28</v>
      </c>
      <c r="K235" s="2">
        <v>18.79</v>
      </c>
      <c r="L235" s="2" t="s">
        <v>192</v>
      </c>
      <c r="M235" s="2" t="s">
        <v>38</v>
      </c>
      <c r="N235" s="2" t="s">
        <v>30</v>
      </c>
      <c r="O235" s="2" t="s">
        <v>24</v>
      </c>
      <c r="P235" s="2" t="s">
        <v>35</v>
      </c>
      <c r="Q235" s="2" t="s">
        <v>26</v>
      </c>
      <c r="R235" s="3">
        <v>41728</v>
      </c>
      <c r="S235" s="10">
        <f t="shared" si="34"/>
        <v>2014</v>
      </c>
      <c r="T235" t="str">
        <f t="shared" si="40"/>
        <v/>
      </c>
      <c r="U235">
        <f t="shared" si="40"/>
        <v>-115.8</v>
      </c>
      <c r="V235" t="str">
        <f t="shared" si="40"/>
        <v/>
      </c>
      <c r="W235" t="str">
        <f t="shared" si="40"/>
        <v/>
      </c>
      <c r="Z235">
        <f t="shared" si="41"/>
        <v>-115.8</v>
      </c>
      <c r="AA235" t="str">
        <f t="shared" si="41"/>
        <v/>
      </c>
      <c r="AB235" t="str">
        <f t="shared" si="41"/>
        <v/>
      </c>
      <c r="AE235" t="str">
        <f t="shared" si="35"/>
        <v>Office Supplies</v>
      </c>
      <c r="AH235" t="str">
        <f t="shared" si="36"/>
        <v/>
      </c>
      <c r="AI235" t="str">
        <f t="shared" si="37"/>
        <v/>
      </c>
      <c r="AJ235" t="str">
        <f t="shared" si="37"/>
        <v/>
      </c>
      <c r="AK235" t="str">
        <f t="shared" si="37"/>
        <v/>
      </c>
      <c r="AL235" t="str">
        <f t="shared" si="37"/>
        <v/>
      </c>
    </row>
    <row r="236" spans="1:38" x14ac:dyDescent="0.2">
      <c r="A236" s="1">
        <v>5478</v>
      </c>
      <c r="B236" s="2" t="s">
        <v>18</v>
      </c>
      <c r="C236" s="3">
        <v>41727</v>
      </c>
      <c r="D236" s="2" t="s">
        <v>41</v>
      </c>
      <c r="E236" s="2">
        <v>19</v>
      </c>
      <c r="F236" s="2">
        <v>576.14350000000002</v>
      </c>
      <c r="G236" s="2">
        <v>0.05</v>
      </c>
      <c r="H236" s="2" t="s">
        <v>20</v>
      </c>
      <c r="I236" s="2">
        <v>149.19</v>
      </c>
      <c r="J236" s="2">
        <v>47.99</v>
      </c>
      <c r="K236" s="2">
        <v>17.3</v>
      </c>
      <c r="L236" s="2" t="s">
        <v>193</v>
      </c>
      <c r="M236" s="2" t="s">
        <v>22</v>
      </c>
      <c r="N236" s="2" t="s">
        <v>54</v>
      </c>
      <c r="O236" s="2" t="s">
        <v>31</v>
      </c>
      <c r="P236" s="2" t="s">
        <v>39</v>
      </c>
      <c r="Q236" s="2" t="s">
        <v>58</v>
      </c>
      <c r="R236" s="3">
        <v>41729</v>
      </c>
      <c r="S236" s="10">
        <f t="shared" si="34"/>
        <v>2014</v>
      </c>
      <c r="T236" t="str">
        <f t="shared" si="40"/>
        <v/>
      </c>
      <c r="U236" t="str">
        <f t="shared" si="40"/>
        <v/>
      </c>
      <c r="V236" t="str">
        <f t="shared" si="40"/>
        <v/>
      </c>
      <c r="W236">
        <f t="shared" si="40"/>
        <v>149.19</v>
      </c>
      <c r="Z236" t="str">
        <f t="shared" si="41"/>
        <v/>
      </c>
      <c r="AA236">
        <f t="shared" si="41"/>
        <v>149.19</v>
      </c>
      <c r="AB236" t="str">
        <f t="shared" si="41"/>
        <v/>
      </c>
      <c r="AE236" t="str">
        <f t="shared" si="35"/>
        <v/>
      </c>
      <c r="AH236" t="str">
        <f t="shared" si="36"/>
        <v/>
      </c>
      <c r="AI236" t="str">
        <f t="shared" si="37"/>
        <v/>
      </c>
      <c r="AJ236" t="str">
        <f t="shared" si="37"/>
        <v/>
      </c>
      <c r="AK236" t="str">
        <f t="shared" si="37"/>
        <v/>
      </c>
      <c r="AL236" t="str">
        <f t="shared" si="37"/>
        <v/>
      </c>
    </row>
    <row r="237" spans="1:38" x14ac:dyDescent="0.2">
      <c r="A237" s="1">
        <v>5479</v>
      </c>
      <c r="B237" s="2" t="s">
        <v>18</v>
      </c>
      <c r="C237" s="3">
        <v>41727</v>
      </c>
      <c r="D237" s="2" t="s">
        <v>41</v>
      </c>
      <c r="E237" s="2">
        <v>27</v>
      </c>
      <c r="F237" s="2">
        <v>1076.0999999999999</v>
      </c>
      <c r="G237" s="2">
        <v>0.04</v>
      </c>
      <c r="H237" s="2" t="s">
        <v>20</v>
      </c>
      <c r="I237" s="2">
        <v>-84.1</v>
      </c>
      <c r="J237" s="2">
        <v>52.98</v>
      </c>
      <c r="K237" s="2">
        <v>20.5</v>
      </c>
      <c r="L237" s="2" t="s">
        <v>193</v>
      </c>
      <c r="M237" s="2" t="s">
        <v>29</v>
      </c>
      <c r="N237" s="2" t="s">
        <v>54</v>
      </c>
      <c r="O237" s="2" t="s">
        <v>31</v>
      </c>
      <c r="P237" s="2" t="s">
        <v>32</v>
      </c>
      <c r="Q237" s="2" t="s">
        <v>26</v>
      </c>
      <c r="R237" s="3">
        <v>41728</v>
      </c>
      <c r="S237" s="10">
        <f t="shared" si="34"/>
        <v>2014</v>
      </c>
      <c r="T237" t="str">
        <f t="shared" si="40"/>
        <v/>
      </c>
      <c r="U237" t="str">
        <f t="shared" si="40"/>
        <v/>
      </c>
      <c r="V237" t="str">
        <f t="shared" si="40"/>
        <v/>
      </c>
      <c r="W237">
        <f t="shared" si="40"/>
        <v>-84.1</v>
      </c>
      <c r="Z237" t="str">
        <f t="shared" si="41"/>
        <v/>
      </c>
      <c r="AA237">
        <f t="shared" si="41"/>
        <v>-84.1</v>
      </c>
      <c r="AB237" t="str">
        <f t="shared" si="41"/>
        <v/>
      </c>
      <c r="AE237" t="str">
        <f t="shared" si="35"/>
        <v>Technology</v>
      </c>
      <c r="AH237" t="str">
        <f t="shared" si="36"/>
        <v/>
      </c>
      <c r="AI237" t="str">
        <f t="shared" si="37"/>
        <v/>
      </c>
      <c r="AJ237" t="str">
        <f t="shared" si="37"/>
        <v/>
      </c>
      <c r="AK237" t="str">
        <f t="shared" si="37"/>
        <v/>
      </c>
      <c r="AL237" t="str">
        <f t="shared" si="37"/>
        <v/>
      </c>
    </row>
    <row r="238" spans="1:38" x14ac:dyDescent="0.2">
      <c r="A238" s="1">
        <v>5480</v>
      </c>
      <c r="B238" s="2" t="s">
        <v>18</v>
      </c>
      <c r="C238" s="3">
        <v>41728</v>
      </c>
      <c r="D238" s="2" t="s">
        <v>50</v>
      </c>
      <c r="E238" s="2">
        <v>46</v>
      </c>
      <c r="F238" s="2">
        <v>3456.66</v>
      </c>
      <c r="G238" s="2">
        <v>0.1</v>
      </c>
      <c r="H238" s="2" t="s">
        <v>44</v>
      </c>
      <c r="I238" s="2">
        <v>258.17</v>
      </c>
      <c r="J238" s="2">
        <v>92.97</v>
      </c>
      <c r="K238" s="2">
        <v>44.06</v>
      </c>
      <c r="L238" s="2" t="s">
        <v>194</v>
      </c>
      <c r="M238" s="2" t="s">
        <v>29</v>
      </c>
      <c r="N238" s="2" t="s">
        <v>54</v>
      </c>
      <c r="O238" s="2" t="s">
        <v>31</v>
      </c>
      <c r="P238" s="2" t="s">
        <v>33</v>
      </c>
      <c r="Q238" s="2" t="s">
        <v>47</v>
      </c>
      <c r="R238" s="3">
        <v>41729</v>
      </c>
      <c r="S238" s="10">
        <f t="shared" si="34"/>
        <v>2014</v>
      </c>
      <c r="T238" t="str">
        <f t="shared" si="40"/>
        <v/>
      </c>
      <c r="U238" t="str">
        <f t="shared" si="40"/>
        <v/>
      </c>
      <c r="V238" t="str">
        <f t="shared" si="40"/>
        <v/>
      </c>
      <c r="W238">
        <f t="shared" si="40"/>
        <v>258.17</v>
      </c>
      <c r="Z238" t="str">
        <f t="shared" si="41"/>
        <v/>
      </c>
      <c r="AA238">
        <f t="shared" si="41"/>
        <v>258.17</v>
      </c>
      <c r="AB238" t="str">
        <f t="shared" si="41"/>
        <v/>
      </c>
      <c r="AE238" t="str">
        <f t="shared" si="35"/>
        <v/>
      </c>
      <c r="AH238" t="str">
        <f t="shared" si="36"/>
        <v/>
      </c>
      <c r="AI238" t="str">
        <f t="shared" si="37"/>
        <v/>
      </c>
      <c r="AJ238" t="str">
        <f t="shared" si="37"/>
        <v/>
      </c>
      <c r="AK238" t="str">
        <f t="shared" si="37"/>
        <v/>
      </c>
      <c r="AL238" t="str">
        <f t="shared" si="37"/>
        <v/>
      </c>
    </row>
    <row r="239" spans="1:38" x14ac:dyDescent="0.2">
      <c r="A239" s="1">
        <v>5481</v>
      </c>
      <c r="B239" s="2" t="s">
        <v>18</v>
      </c>
      <c r="C239" s="3">
        <v>41729</v>
      </c>
      <c r="D239" s="2" t="s">
        <v>19</v>
      </c>
      <c r="E239" s="2">
        <v>18</v>
      </c>
      <c r="F239" s="2">
        <v>38.53</v>
      </c>
      <c r="G239" s="2">
        <v>0.06</v>
      </c>
      <c r="H239" s="2" t="s">
        <v>20</v>
      </c>
      <c r="I239" s="2">
        <v>4.59</v>
      </c>
      <c r="J239" s="2">
        <v>13.68</v>
      </c>
      <c r="K239" s="2">
        <v>15</v>
      </c>
      <c r="L239" s="2" t="s">
        <v>195</v>
      </c>
      <c r="M239" s="2" t="s">
        <v>29</v>
      </c>
      <c r="N239" s="2" t="s">
        <v>23</v>
      </c>
      <c r="O239" s="2" t="s">
        <v>24</v>
      </c>
      <c r="P239" s="2" t="s">
        <v>64</v>
      </c>
      <c r="Q239" s="2" t="s">
        <v>36</v>
      </c>
      <c r="R239" s="3">
        <v>41731</v>
      </c>
      <c r="S239" s="10">
        <f t="shared" si="34"/>
        <v>2014</v>
      </c>
      <c r="T239">
        <f t="shared" si="40"/>
        <v>4.59</v>
      </c>
      <c r="U239" t="str">
        <f t="shared" si="40"/>
        <v/>
      </c>
      <c r="V239" t="str">
        <f t="shared" si="40"/>
        <v/>
      </c>
      <c r="W239" t="str">
        <f t="shared" si="40"/>
        <v/>
      </c>
      <c r="Z239">
        <f t="shared" si="41"/>
        <v>4.59</v>
      </c>
      <c r="AA239" t="str">
        <f t="shared" si="41"/>
        <v/>
      </c>
      <c r="AB239" t="str">
        <f t="shared" si="41"/>
        <v/>
      </c>
      <c r="AE239" t="str">
        <f t="shared" si="35"/>
        <v/>
      </c>
      <c r="AH239" t="str">
        <f t="shared" si="36"/>
        <v/>
      </c>
      <c r="AI239" t="str">
        <f t="shared" si="37"/>
        <v/>
      </c>
      <c r="AJ239" t="str">
        <f t="shared" si="37"/>
        <v/>
      </c>
      <c r="AK239" t="str">
        <f t="shared" si="37"/>
        <v/>
      </c>
      <c r="AL239" t="str">
        <f t="shared" si="37"/>
        <v/>
      </c>
    </row>
    <row r="240" spans="1:38" x14ac:dyDescent="0.2">
      <c r="A240" s="1">
        <v>5482</v>
      </c>
      <c r="B240" s="2" t="s">
        <v>18</v>
      </c>
      <c r="C240" s="3">
        <v>41729</v>
      </c>
      <c r="D240" s="2" t="s">
        <v>59</v>
      </c>
      <c r="E240" s="2">
        <v>1</v>
      </c>
      <c r="F240" s="2">
        <v>61.476999999999997</v>
      </c>
      <c r="G240" s="2">
        <v>7.0000000000000007E-2</v>
      </c>
      <c r="H240" s="2" t="s">
        <v>49</v>
      </c>
      <c r="I240" s="2">
        <v>-227.59</v>
      </c>
      <c r="J240" s="2">
        <v>67.989999999999995</v>
      </c>
      <c r="K240" s="2">
        <v>19</v>
      </c>
      <c r="L240" s="2" t="s">
        <v>196</v>
      </c>
      <c r="M240" s="2" t="s">
        <v>66</v>
      </c>
      <c r="N240" s="2" t="s">
        <v>30</v>
      </c>
      <c r="O240" s="2" t="s">
        <v>31</v>
      </c>
      <c r="P240" s="2" t="s">
        <v>39</v>
      </c>
      <c r="Q240" s="2" t="s">
        <v>58</v>
      </c>
      <c r="R240" s="3">
        <v>41731</v>
      </c>
      <c r="S240" s="10">
        <f t="shared" si="34"/>
        <v>2014</v>
      </c>
      <c r="T240" t="str">
        <f t="shared" si="40"/>
        <v/>
      </c>
      <c r="U240">
        <f t="shared" si="40"/>
        <v>-227.59</v>
      </c>
      <c r="V240" t="str">
        <f t="shared" si="40"/>
        <v/>
      </c>
      <c r="W240" t="str">
        <f t="shared" si="40"/>
        <v/>
      </c>
      <c r="Z240" t="str">
        <f t="shared" si="41"/>
        <v/>
      </c>
      <c r="AA240">
        <f t="shared" si="41"/>
        <v>-227.59</v>
      </c>
      <c r="AB240" t="str">
        <f t="shared" si="41"/>
        <v/>
      </c>
      <c r="AE240" t="str">
        <f t="shared" si="35"/>
        <v>Technology</v>
      </c>
      <c r="AH240">
        <f t="shared" si="36"/>
        <v>-227.59</v>
      </c>
      <c r="AI240">
        <f t="shared" si="37"/>
        <v>-227.59</v>
      </c>
      <c r="AJ240" t="str">
        <f t="shared" si="37"/>
        <v/>
      </c>
      <c r="AK240" t="str">
        <f t="shared" si="37"/>
        <v/>
      </c>
      <c r="AL240" t="str">
        <f t="shared" si="37"/>
        <v/>
      </c>
    </row>
    <row r="241" spans="1:38" x14ac:dyDescent="0.2">
      <c r="A241" s="1">
        <v>5483</v>
      </c>
      <c r="B241" s="2" t="s">
        <v>18</v>
      </c>
      <c r="C241" s="3">
        <v>41730</v>
      </c>
      <c r="D241" s="2" t="s">
        <v>41</v>
      </c>
      <c r="E241" s="2">
        <v>30</v>
      </c>
      <c r="F241" s="2">
        <v>842.55050000000006</v>
      </c>
      <c r="G241" s="2">
        <v>0.09</v>
      </c>
      <c r="H241" s="2" t="s">
        <v>20</v>
      </c>
      <c r="I241" s="2">
        <v>163.58000000000001</v>
      </c>
      <c r="J241" s="2">
        <v>47.99</v>
      </c>
      <c r="K241" s="2">
        <v>15.1</v>
      </c>
      <c r="L241" s="2" t="s">
        <v>197</v>
      </c>
      <c r="M241" s="2" t="s">
        <v>22</v>
      </c>
      <c r="N241" s="2" t="s">
        <v>23</v>
      </c>
      <c r="O241" s="2" t="s">
        <v>31</v>
      </c>
      <c r="P241" s="2" t="s">
        <v>39</v>
      </c>
      <c r="Q241" s="2" t="s">
        <v>26</v>
      </c>
      <c r="R241" s="3">
        <v>41732</v>
      </c>
      <c r="S241" s="10">
        <f t="shared" si="34"/>
        <v>2014</v>
      </c>
      <c r="T241">
        <f t="shared" si="40"/>
        <v>163.58000000000001</v>
      </c>
      <c r="U241" t="str">
        <f t="shared" si="40"/>
        <v/>
      </c>
      <c r="V241" t="str">
        <f t="shared" si="40"/>
        <v/>
      </c>
      <c r="W241" t="str">
        <f t="shared" si="40"/>
        <v/>
      </c>
      <c r="Z241" t="str">
        <f t="shared" si="41"/>
        <v/>
      </c>
      <c r="AA241">
        <f t="shared" si="41"/>
        <v>163.58000000000001</v>
      </c>
      <c r="AB241" t="str">
        <f t="shared" si="41"/>
        <v/>
      </c>
      <c r="AE241" t="str">
        <f t="shared" si="35"/>
        <v/>
      </c>
      <c r="AH241" t="str">
        <f t="shared" si="36"/>
        <v/>
      </c>
      <c r="AI241" t="str">
        <f t="shared" si="37"/>
        <v/>
      </c>
      <c r="AJ241" t="str">
        <f t="shared" si="37"/>
        <v/>
      </c>
      <c r="AK241" t="str">
        <f t="shared" si="37"/>
        <v/>
      </c>
      <c r="AL241" t="str">
        <f t="shared" si="37"/>
        <v/>
      </c>
    </row>
    <row r="242" spans="1:38" x14ac:dyDescent="0.2">
      <c r="A242" s="1">
        <v>5484</v>
      </c>
      <c r="B242" s="2" t="s">
        <v>18</v>
      </c>
      <c r="C242" s="3">
        <v>41730</v>
      </c>
      <c r="D242" s="2" t="s">
        <v>41</v>
      </c>
      <c r="E242" s="2">
        <v>7</v>
      </c>
      <c r="F242" s="2">
        <v>779.23400000000004</v>
      </c>
      <c r="G242" s="2">
        <v>0.01</v>
      </c>
      <c r="H242" s="2" t="s">
        <v>20</v>
      </c>
      <c r="I242" s="2">
        <v>-290.02999999999997</v>
      </c>
      <c r="J242" s="2">
        <v>137.99</v>
      </c>
      <c r="K242" s="2">
        <v>16.5</v>
      </c>
      <c r="L242" s="2" t="s">
        <v>197</v>
      </c>
      <c r="M242" s="2" t="s">
        <v>22</v>
      </c>
      <c r="N242" s="2" t="s">
        <v>23</v>
      </c>
      <c r="O242" s="2" t="s">
        <v>31</v>
      </c>
      <c r="P242" s="2" t="s">
        <v>39</v>
      </c>
      <c r="Q242" s="2" t="s">
        <v>26</v>
      </c>
      <c r="R242" s="3">
        <v>41731</v>
      </c>
      <c r="S242" s="10">
        <f t="shared" si="34"/>
        <v>2014</v>
      </c>
      <c r="T242">
        <f t="shared" ref="T242:W261" si="42">IF($N242=T$1,$I242,"")</f>
        <v>-290.02999999999997</v>
      </c>
      <c r="U242" t="str">
        <f t="shared" si="42"/>
        <v/>
      </c>
      <c r="V242" t="str">
        <f t="shared" si="42"/>
        <v/>
      </c>
      <c r="W242" t="str">
        <f t="shared" si="42"/>
        <v/>
      </c>
      <c r="Z242" t="str">
        <f t="shared" ref="Z242:AB261" si="43">IF($O242=Z$1,$I242,"")</f>
        <v/>
      </c>
      <c r="AA242">
        <f t="shared" si="43"/>
        <v>-290.02999999999997</v>
      </c>
      <c r="AB242" t="str">
        <f t="shared" si="43"/>
        <v/>
      </c>
      <c r="AE242" t="str">
        <f t="shared" si="35"/>
        <v>Technology</v>
      </c>
      <c r="AH242">
        <f t="shared" si="36"/>
        <v>-290.02999999999997</v>
      </c>
      <c r="AI242">
        <f t="shared" si="37"/>
        <v>-290.02999999999997</v>
      </c>
      <c r="AJ242" t="str">
        <f t="shared" si="37"/>
        <v/>
      </c>
      <c r="AK242" t="str">
        <f t="shared" si="37"/>
        <v/>
      </c>
      <c r="AL242" t="str">
        <f t="shared" si="37"/>
        <v/>
      </c>
    </row>
    <row r="243" spans="1:38" x14ac:dyDescent="0.2">
      <c r="A243" s="1">
        <v>5485</v>
      </c>
      <c r="B243" s="2" t="s">
        <v>18</v>
      </c>
      <c r="C243" s="3">
        <v>41730</v>
      </c>
      <c r="D243" s="2" t="s">
        <v>19</v>
      </c>
      <c r="E243" s="2">
        <v>9</v>
      </c>
      <c r="F243" s="2">
        <v>573.92999999999995</v>
      </c>
      <c r="G243" s="2">
        <v>0.06</v>
      </c>
      <c r="H243" s="2" t="s">
        <v>44</v>
      </c>
      <c r="I243" s="2">
        <v>-204.2</v>
      </c>
      <c r="J243" s="2">
        <v>72.98</v>
      </c>
      <c r="K243" s="2">
        <v>44</v>
      </c>
      <c r="L243" s="2" t="s">
        <v>89</v>
      </c>
      <c r="M243" s="2" t="s">
        <v>29</v>
      </c>
      <c r="N243" s="2" t="s">
        <v>54</v>
      </c>
      <c r="O243" s="2" t="s">
        <v>45</v>
      </c>
      <c r="P243" s="2" t="s">
        <v>61</v>
      </c>
      <c r="Q243" s="2" t="s">
        <v>56</v>
      </c>
      <c r="R243" s="3">
        <v>41731</v>
      </c>
      <c r="S243" s="10">
        <f t="shared" si="34"/>
        <v>2014</v>
      </c>
      <c r="T243" t="str">
        <f t="shared" si="42"/>
        <v/>
      </c>
      <c r="U243" t="str">
        <f t="shared" si="42"/>
        <v/>
      </c>
      <c r="V243" t="str">
        <f t="shared" si="42"/>
        <v/>
      </c>
      <c r="W243">
        <f t="shared" si="42"/>
        <v>-204.2</v>
      </c>
      <c r="Z243" t="str">
        <f t="shared" si="43"/>
        <v/>
      </c>
      <c r="AA243" t="str">
        <f t="shared" si="43"/>
        <v/>
      </c>
      <c r="AB243">
        <f t="shared" si="43"/>
        <v>-204.2</v>
      </c>
      <c r="AE243" t="str">
        <f t="shared" si="35"/>
        <v>Furniture</v>
      </c>
      <c r="AH243" t="str">
        <f t="shared" si="36"/>
        <v/>
      </c>
      <c r="AI243" t="str">
        <f t="shared" si="37"/>
        <v/>
      </c>
      <c r="AJ243" t="str">
        <f t="shared" si="37"/>
        <v/>
      </c>
      <c r="AK243" t="str">
        <f t="shared" si="37"/>
        <v/>
      </c>
      <c r="AL243" t="str">
        <f t="shared" si="37"/>
        <v/>
      </c>
    </row>
    <row r="244" spans="1:38" x14ac:dyDescent="0.2">
      <c r="A244" s="1">
        <v>5486</v>
      </c>
      <c r="B244" s="2" t="s">
        <v>18</v>
      </c>
      <c r="C244" s="3">
        <v>41730</v>
      </c>
      <c r="D244" s="2" t="s">
        <v>50</v>
      </c>
      <c r="E244" s="2">
        <v>1</v>
      </c>
      <c r="F244" s="2">
        <v>25.02</v>
      </c>
      <c r="G244" s="2">
        <v>0.06</v>
      </c>
      <c r="H244" s="2" t="s">
        <v>20</v>
      </c>
      <c r="I244" s="2">
        <v>-10.52</v>
      </c>
      <c r="J244" s="2">
        <v>23.33</v>
      </c>
      <c r="K244" s="2">
        <v>20.12</v>
      </c>
      <c r="L244" s="2" t="s">
        <v>186</v>
      </c>
      <c r="M244" s="2" t="s">
        <v>22</v>
      </c>
      <c r="N244" s="2" t="s">
        <v>54</v>
      </c>
      <c r="O244" s="2" t="s">
        <v>24</v>
      </c>
      <c r="P244" s="2" t="s">
        <v>71</v>
      </c>
      <c r="Q244" s="2" t="s">
        <v>62</v>
      </c>
      <c r="R244" s="3">
        <v>41732</v>
      </c>
      <c r="S244" s="10">
        <f t="shared" si="34"/>
        <v>2014</v>
      </c>
      <c r="T244" t="str">
        <f t="shared" si="42"/>
        <v/>
      </c>
      <c r="U244" t="str">
        <f t="shared" si="42"/>
        <v/>
      </c>
      <c r="V244" t="str">
        <f t="shared" si="42"/>
        <v/>
      </c>
      <c r="W244">
        <f t="shared" si="42"/>
        <v>-10.52</v>
      </c>
      <c r="Z244">
        <f t="shared" si="43"/>
        <v>-10.52</v>
      </c>
      <c r="AA244" t="str">
        <f t="shared" si="43"/>
        <v/>
      </c>
      <c r="AB244" t="str">
        <f t="shared" si="43"/>
        <v/>
      </c>
      <c r="AE244" t="str">
        <f t="shared" si="35"/>
        <v>Office Supplies</v>
      </c>
      <c r="AH244" t="str">
        <f t="shared" si="36"/>
        <v/>
      </c>
      <c r="AI244" t="str">
        <f t="shared" si="37"/>
        <v/>
      </c>
      <c r="AJ244" t="str">
        <f t="shared" si="37"/>
        <v/>
      </c>
      <c r="AK244" t="str">
        <f t="shared" si="37"/>
        <v/>
      </c>
      <c r="AL244" t="str">
        <f t="shared" si="37"/>
        <v/>
      </c>
    </row>
    <row r="245" spans="1:38" x14ac:dyDescent="0.2">
      <c r="A245" s="1">
        <v>5487</v>
      </c>
      <c r="B245" s="2" t="s">
        <v>18</v>
      </c>
      <c r="C245" s="3">
        <v>41730</v>
      </c>
      <c r="D245" s="2" t="s">
        <v>59</v>
      </c>
      <c r="E245" s="2">
        <v>23</v>
      </c>
      <c r="F245" s="2">
        <v>272.70999999999998</v>
      </c>
      <c r="G245" s="2">
        <v>0.09</v>
      </c>
      <c r="H245" s="2" t="s">
        <v>49</v>
      </c>
      <c r="I245" s="2">
        <v>-27.79</v>
      </c>
      <c r="J245" s="2">
        <v>23.5</v>
      </c>
      <c r="K245" s="2">
        <v>21.19</v>
      </c>
      <c r="L245" s="2" t="s">
        <v>176</v>
      </c>
      <c r="M245" s="2" t="s">
        <v>38</v>
      </c>
      <c r="N245" s="2" t="s">
        <v>30</v>
      </c>
      <c r="O245" s="2" t="s">
        <v>24</v>
      </c>
      <c r="P245" s="2" t="s">
        <v>25</v>
      </c>
      <c r="Q245" s="2" t="s">
        <v>26</v>
      </c>
      <c r="R245" s="3">
        <v>41731</v>
      </c>
      <c r="S245" s="10">
        <f t="shared" si="34"/>
        <v>2014</v>
      </c>
      <c r="T245" t="str">
        <f t="shared" si="42"/>
        <v/>
      </c>
      <c r="U245">
        <f t="shared" si="42"/>
        <v>-27.79</v>
      </c>
      <c r="V245" t="str">
        <f t="shared" si="42"/>
        <v/>
      </c>
      <c r="W245" t="str">
        <f t="shared" si="42"/>
        <v/>
      </c>
      <c r="Z245">
        <f t="shared" si="43"/>
        <v>-27.79</v>
      </c>
      <c r="AA245" t="str">
        <f t="shared" si="43"/>
        <v/>
      </c>
      <c r="AB245" t="str">
        <f t="shared" si="43"/>
        <v/>
      </c>
      <c r="AE245" t="str">
        <f t="shared" si="35"/>
        <v>Office Supplies</v>
      </c>
      <c r="AH245" t="str">
        <f t="shared" si="36"/>
        <v/>
      </c>
      <c r="AI245" t="str">
        <f t="shared" si="37"/>
        <v/>
      </c>
      <c r="AJ245" t="str">
        <f t="shared" si="37"/>
        <v/>
      </c>
      <c r="AK245" t="str">
        <f t="shared" si="37"/>
        <v/>
      </c>
      <c r="AL245" t="str">
        <f t="shared" si="37"/>
        <v/>
      </c>
    </row>
    <row r="246" spans="1:38" x14ac:dyDescent="0.2">
      <c r="A246" s="1">
        <v>5488</v>
      </c>
      <c r="B246" s="2" t="s">
        <v>18</v>
      </c>
      <c r="C246" s="3">
        <v>41730</v>
      </c>
      <c r="D246" s="2" t="s">
        <v>59</v>
      </c>
      <c r="E246" s="2">
        <v>15</v>
      </c>
      <c r="F246" s="2">
        <v>1452.28</v>
      </c>
      <c r="G246" s="2">
        <v>0.1</v>
      </c>
      <c r="H246" s="2" t="s">
        <v>20</v>
      </c>
      <c r="I246" s="2">
        <v>242.01</v>
      </c>
      <c r="J246" s="2">
        <v>112.97</v>
      </c>
      <c r="K246" s="2">
        <v>21.18</v>
      </c>
      <c r="L246" s="2" t="s">
        <v>176</v>
      </c>
      <c r="M246" s="2" t="s">
        <v>38</v>
      </c>
      <c r="N246" s="2" t="s">
        <v>30</v>
      </c>
      <c r="O246" s="2" t="s">
        <v>31</v>
      </c>
      <c r="P246" s="2" t="s">
        <v>32</v>
      </c>
      <c r="Q246" s="2" t="s">
        <v>26</v>
      </c>
      <c r="R246" s="3">
        <v>41731</v>
      </c>
      <c r="S246" s="10">
        <f t="shared" si="34"/>
        <v>2014</v>
      </c>
      <c r="T246" t="str">
        <f t="shared" si="42"/>
        <v/>
      </c>
      <c r="U246">
        <f t="shared" si="42"/>
        <v>242.01</v>
      </c>
      <c r="V246" t="str">
        <f t="shared" si="42"/>
        <v/>
      </c>
      <c r="W246" t="str">
        <f t="shared" si="42"/>
        <v/>
      </c>
      <c r="Z246" t="str">
        <f t="shared" si="43"/>
        <v/>
      </c>
      <c r="AA246">
        <f t="shared" si="43"/>
        <v>242.01</v>
      </c>
      <c r="AB246" t="str">
        <f t="shared" si="43"/>
        <v/>
      </c>
      <c r="AE246" t="str">
        <f t="shared" si="35"/>
        <v/>
      </c>
      <c r="AH246" t="str">
        <f t="shared" si="36"/>
        <v/>
      </c>
      <c r="AI246" t="str">
        <f t="shared" si="37"/>
        <v/>
      </c>
      <c r="AJ246" t="str">
        <f t="shared" si="37"/>
        <v/>
      </c>
      <c r="AK246" t="str">
        <f t="shared" si="37"/>
        <v/>
      </c>
      <c r="AL246" t="str">
        <f t="shared" si="37"/>
        <v/>
      </c>
    </row>
    <row r="247" spans="1:38" x14ac:dyDescent="0.2">
      <c r="A247" s="1">
        <v>5489</v>
      </c>
      <c r="B247" s="2" t="s">
        <v>18</v>
      </c>
      <c r="C247" s="3">
        <v>41730</v>
      </c>
      <c r="D247" s="2" t="s">
        <v>59</v>
      </c>
      <c r="E247" s="2">
        <v>23</v>
      </c>
      <c r="F247" s="2">
        <v>2294.5</v>
      </c>
      <c r="G247" s="2">
        <v>7.0000000000000007E-2</v>
      </c>
      <c r="H247" s="2" t="s">
        <v>20</v>
      </c>
      <c r="I247" s="2">
        <v>236.89</v>
      </c>
      <c r="J247" s="2">
        <v>111.99</v>
      </c>
      <c r="K247" s="2">
        <v>33.99</v>
      </c>
      <c r="L247" s="2" t="s">
        <v>176</v>
      </c>
      <c r="M247" s="2" t="s">
        <v>38</v>
      </c>
      <c r="N247" s="2" t="s">
        <v>30</v>
      </c>
      <c r="O247" s="2" t="s">
        <v>31</v>
      </c>
      <c r="P247" s="2" t="s">
        <v>33</v>
      </c>
      <c r="Q247" s="2" t="s">
        <v>26</v>
      </c>
      <c r="R247" s="3">
        <v>41731</v>
      </c>
      <c r="S247" s="10">
        <f t="shared" si="34"/>
        <v>2014</v>
      </c>
      <c r="T247" t="str">
        <f t="shared" si="42"/>
        <v/>
      </c>
      <c r="U247">
        <f t="shared" si="42"/>
        <v>236.89</v>
      </c>
      <c r="V247" t="str">
        <f t="shared" si="42"/>
        <v/>
      </c>
      <c r="W247" t="str">
        <f t="shared" si="42"/>
        <v/>
      </c>
      <c r="Z247" t="str">
        <f t="shared" si="43"/>
        <v/>
      </c>
      <c r="AA247">
        <f t="shared" si="43"/>
        <v>236.89</v>
      </c>
      <c r="AB247" t="str">
        <f t="shared" si="43"/>
        <v/>
      </c>
      <c r="AE247" t="str">
        <f t="shared" si="35"/>
        <v/>
      </c>
      <c r="AH247" t="str">
        <f t="shared" si="36"/>
        <v/>
      </c>
      <c r="AI247" t="str">
        <f t="shared" si="37"/>
        <v/>
      </c>
      <c r="AJ247" t="str">
        <f t="shared" si="37"/>
        <v/>
      </c>
      <c r="AK247" t="str">
        <f t="shared" si="37"/>
        <v/>
      </c>
      <c r="AL247" t="str">
        <f t="shared" si="37"/>
        <v/>
      </c>
    </row>
    <row r="248" spans="1:38" x14ac:dyDescent="0.2">
      <c r="A248" s="1">
        <v>5490</v>
      </c>
      <c r="B248" s="2" t="s">
        <v>18</v>
      </c>
      <c r="C248" s="3">
        <v>41731</v>
      </c>
      <c r="D248" s="2" t="s">
        <v>50</v>
      </c>
      <c r="E248" s="2">
        <v>28</v>
      </c>
      <c r="F248" s="2">
        <v>1809.35</v>
      </c>
      <c r="G248" s="2">
        <v>0.03</v>
      </c>
      <c r="H248" s="2" t="s">
        <v>44</v>
      </c>
      <c r="I248" s="2">
        <v>-176.67</v>
      </c>
      <c r="J248" s="2">
        <v>72.89</v>
      </c>
      <c r="K248" s="2">
        <v>46.41</v>
      </c>
      <c r="L248" s="2" t="s">
        <v>198</v>
      </c>
      <c r="M248" s="2" t="s">
        <v>29</v>
      </c>
      <c r="N248" s="2" t="s">
        <v>54</v>
      </c>
      <c r="O248" s="2" t="s">
        <v>45</v>
      </c>
      <c r="P248" s="2" t="s">
        <v>61</v>
      </c>
      <c r="Q248" s="2" t="s">
        <v>56</v>
      </c>
      <c r="R248" s="3">
        <v>41732</v>
      </c>
      <c r="S248" s="10">
        <f t="shared" si="34"/>
        <v>2014</v>
      </c>
      <c r="T248" t="str">
        <f t="shared" si="42"/>
        <v/>
      </c>
      <c r="U248" t="str">
        <f t="shared" si="42"/>
        <v/>
      </c>
      <c r="V248" t="str">
        <f t="shared" si="42"/>
        <v/>
      </c>
      <c r="W248">
        <f t="shared" si="42"/>
        <v>-176.67</v>
      </c>
      <c r="Z248" t="str">
        <f t="shared" si="43"/>
        <v/>
      </c>
      <c r="AA248" t="str">
        <f t="shared" si="43"/>
        <v/>
      </c>
      <c r="AB248">
        <f t="shared" si="43"/>
        <v>-176.67</v>
      </c>
      <c r="AE248" t="str">
        <f t="shared" si="35"/>
        <v>Furniture</v>
      </c>
      <c r="AH248" t="str">
        <f t="shared" si="36"/>
        <v/>
      </c>
      <c r="AI248" t="str">
        <f t="shared" si="37"/>
        <v/>
      </c>
      <c r="AJ248" t="str">
        <f t="shared" si="37"/>
        <v/>
      </c>
      <c r="AK248" t="str">
        <f t="shared" si="37"/>
        <v/>
      </c>
      <c r="AL248" t="str">
        <f t="shared" si="37"/>
        <v/>
      </c>
    </row>
    <row r="249" spans="1:38" x14ac:dyDescent="0.2">
      <c r="A249" s="1">
        <v>5491</v>
      </c>
      <c r="B249" s="2" t="s">
        <v>18</v>
      </c>
      <c r="C249" s="3">
        <v>41734</v>
      </c>
      <c r="D249" s="2" t="s">
        <v>59</v>
      </c>
      <c r="E249" s="2">
        <v>45</v>
      </c>
      <c r="F249" s="2">
        <v>1560.78</v>
      </c>
      <c r="G249" s="2">
        <v>0.1</v>
      </c>
      <c r="H249" s="2" t="s">
        <v>20</v>
      </c>
      <c r="I249" s="2">
        <v>186.28</v>
      </c>
      <c r="J249" s="2">
        <v>48.55</v>
      </c>
      <c r="K249" s="2">
        <v>27.89</v>
      </c>
      <c r="L249" s="2" t="s">
        <v>199</v>
      </c>
      <c r="M249" s="2" t="s">
        <v>29</v>
      </c>
      <c r="N249" s="2" t="s">
        <v>30</v>
      </c>
      <c r="O249" s="2" t="s">
        <v>24</v>
      </c>
      <c r="P249" s="2" t="s">
        <v>64</v>
      </c>
      <c r="Q249" s="2" t="s">
        <v>36</v>
      </c>
      <c r="R249" s="3">
        <v>41736</v>
      </c>
      <c r="S249" s="10">
        <f t="shared" si="34"/>
        <v>2014</v>
      </c>
      <c r="T249" t="str">
        <f t="shared" si="42"/>
        <v/>
      </c>
      <c r="U249">
        <f t="shared" si="42"/>
        <v>186.28</v>
      </c>
      <c r="V249" t="str">
        <f t="shared" si="42"/>
        <v/>
      </c>
      <c r="W249" t="str">
        <f t="shared" si="42"/>
        <v/>
      </c>
      <c r="Z249">
        <f t="shared" si="43"/>
        <v>186.28</v>
      </c>
      <c r="AA249" t="str">
        <f t="shared" si="43"/>
        <v/>
      </c>
      <c r="AB249" t="str">
        <f t="shared" si="43"/>
        <v/>
      </c>
      <c r="AE249" t="str">
        <f t="shared" si="35"/>
        <v/>
      </c>
      <c r="AH249" t="str">
        <f t="shared" si="36"/>
        <v/>
      </c>
      <c r="AI249" t="str">
        <f t="shared" si="37"/>
        <v/>
      </c>
      <c r="AJ249" t="str">
        <f t="shared" si="37"/>
        <v/>
      </c>
      <c r="AK249" t="str">
        <f t="shared" si="37"/>
        <v/>
      </c>
      <c r="AL249" t="str">
        <f t="shared" si="37"/>
        <v/>
      </c>
    </row>
    <row r="250" spans="1:38" x14ac:dyDescent="0.2">
      <c r="A250" s="1">
        <v>5492</v>
      </c>
      <c r="B250" s="2" t="s">
        <v>18</v>
      </c>
      <c r="C250" s="3">
        <v>41734</v>
      </c>
      <c r="D250" s="2" t="s">
        <v>41</v>
      </c>
      <c r="E250" s="2">
        <v>26</v>
      </c>
      <c r="F250" s="2">
        <v>572.38</v>
      </c>
      <c r="G250" s="2">
        <v>0.1</v>
      </c>
      <c r="H250" s="2" t="s">
        <v>20</v>
      </c>
      <c r="I250" s="2">
        <v>-102.11</v>
      </c>
      <c r="J250" s="2">
        <v>34.380000000000003</v>
      </c>
      <c r="K250" s="2">
        <v>29.1</v>
      </c>
      <c r="L250" s="2" t="s">
        <v>200</v>
      </c>
      <c r="M250" s="2" t="s">
        <v>38</v>
      </c>
      <c r="N250" s="2" t="s">
        <v>43</v>
      </c>
      <c r="O250" s="2" t="s">
        <v>24</v>
      </c>
      <c r="P250" s="2" t="s">
        <v>25</v>
      </c>
      <c r="Q250" s="2" t="s">
        <v>26</v>
      </c>
      <c r="R250" s="3">
        <v>41735</v>
      </c>
      <c r="S250" s="10">
        <f t="shared" si="34"/>
        <v>2014</v>
      </c>
      <c r="T250" t="str">
        <f t="shared" si="42"/>
        <v/>
      </c>
      <c r="U250" t="str">
        <f t="shared" si="42"/>
        <v/>
      </c>
      <c r="V250">
        <f t="shared" si="42"/>
        <v>-102.11</v>
      </c>
      <c r="W250" t="str">
        <f t="shared" si="42"/>
        <v/>
      </c>
      <c r="Z250">
        <f t="shared" si="43"/>
        <v>-102.11</v>
      </c>
      <c r="AA250" t="str">
        <f t="shared" si="43"/>
        <v/>
      </c>
      <c r="AB250" t="str">
        <f t="shared" si="43"/>
        <v/>
      </c>
      <c r="AE250" t="str">
        <f t="shared" si="35"/>
        <v>Office Supplies</v>
      </c>
      <c r="AH250" t="str">
        <f t="shared" si="36"/>
        <v/>
      </c>
      <c r="AI250" t="str">
        <f t="shared" si="37"/>
        <v/>
      </c>
      <c r="AJ250" t="str">
        <f t="shared" si="37"/>
        <v/>
      </c>
      <c r="AK250" t="str">
        <f t="shared" si="37"/>
        <v/>
      </c>
      <c r="AL250" t="str">
        <f t="shared" si="37"/>
        <v/>
      </c>
    </row>
    <row r="251" spans="1:38" x14ac:dyDescent="0.2">
      <c r="A251" s="1">
        <v>5493</v>
      </c>
      <c r="B251" s="2" t="s">
        <v>18</v>
      </c>
      <c r="C251" s="3">
        <v>41734</v>
      </c>
      <c r="D251" s="2" t="s">
        <v>41</v>
      </c>
      <c r="E251" s="2">
        <v>18</v>
      </c>
      <c r="F251" s="2">
        <v>136.88</v>
      </c>
      <c r="G251" s="2">
        <v>0.04</v>
      </c>
      <c r="H251" s="2" t="s">
        <v>20</v>
      </c>
      <c r="I251" s="2">
        <v>51.41</v>
      </c>
      <c r="J251" s="2">
        <v>18.98</v>
      </c>
      <c r="K251" s="2">
        <v>16.829999999999998</v>
      </c>
      <c r="L251" s="2" t="s">
        <v>200</v>
      </c>
      <c r="M251" s="2" t="s">
        <v>38</v>
      </c>
      <c r="N251" s="2" t="s">
        <v>43</v>
      </c>
      <c r="O251" s="2" t="s">
        <v>45</v>
      </c>
      <c r="P251" s="2" t="s">
        <v>55</v>
      </c>
      <c r="Q251" s="2" t="s">
        <v>58</v>
      </c>
      <c r="R251" s="3">
        <v>41736</v>
      </c>
      <c r="S251" s="10">
        <f t="shared" si="34"/>
        <v>2014</v>
      </c>
      <c r="T251" t="str">
        <f t="shared" si="42"/>
        <v/>
      </c>
      <c r="U251" t="str">
        <f t="shared" si="42"/>
        <v/>
      </c>
      <c r="V251">
        <f t="shared" si="42"/>
        <v>51.41</v>
      </c>
      <c r="W251" t="str">
        <f t="shared" si="42"/>
        <v/>
      </c>
      <c r="Z251" t="str">
        <f t="shared" si="43"/>
        <v/>
      </c>
      <c r="AA251" t="str">
        <f t="shared" si="43"/>
        <v/>
      </c>
      <c r="AB251">
        <f t="shared" si="43"/>
        <v>51.41</v>
      </c>
      <c r="AE251" t="str">
        <f t="shared" si="35"/>
        <v/>
      </c>
      <c r="AH251" t="str">
        <f t="shared" si="36"/>
        <v/>
      </c>
      <c r="AI251" t="str">
        <f t="shared" si="37"/>
        <v/>
      </c>
      <c r="AJ251" t="str">
        <f t="shared" si="37"/>
        <v/>
      </c>
      <c r="AK251" t="str">
        <f t="shared" si="37"/>
        <v/>
      </c>
      <c r="AL251" t="str">
        <f t="shared" si="37"/>
        <v/>
      </c>
    </row>
    <row r="252" spans="1:38" x14ac:dyDescent="0.2">
      <c r="A252" s="1">
        <v>5494</v>
      </c>
      <c r="B252" s="2" t="s">
        <v>18</v>
      </c>
      <c r="C252" s="3">
        <v>41735</v>
      </c>
      <c r="D252" s="2" t="s">
        <v>27</v>
      </c>
      <c r="E252" s="2">
        <v>27</v>
      </c>
      <c r="F252" s="2">
        <v>392.14</v>
      </c>
      <c r="G252" s="2">
        <v>0.01</v>
      </c>
      <c r="H252" s="2" t="s">
        <v>49</v>
      </c>
      <c r="I252" s="2">
        <v>8.09</v>
      </c>
      <c r="J252" s="2">
        <v>25.43</v>
      </c>
      <c r="K252" s="2">
        <v>19.5</v>
      </c>
      <c r="L252" s="2" t="s">
        <v>201</v>
      </c>
      <c r="M252" s="2" t="s">
        <v>29</v>
      </c>
      <c r="N252" s="2" t="s">
        <v>30</v>
      </c>
      <c r="O252" s="2" t="s">
        <v>24</v>
      </c>
      <c r="P252" s="2" t="s">
        <v>52</v>
      </c>
      <c r="Q252" s="2" t="s">
        <v>26</v>
      </c>
      <c r="R252" s="3">
        <v>41742</v>
      </c>
      <c r="S252" s="10">
        <f t="shared" si="34"/>
        <v>2014</v>
      </c>
      <c r="T252" t="str">
        <f t="shared" si="42"/>
        <v/>
      </c>
      <c r="U252">
        <f t="shared" si="42"/>
        <v>8.09</v>
      </c>
      <c r="V252" t="str">
        <f t="shared" si="42"/>
        <v/>
      </c>
      <c r="W252" t="str">
        <f t="shared" si="42"/>
        <v/>
      </c>
      <c r="Z252">
        <f t="shared" si="43"/>
        <v>8.09</v>
      </c>
      <c r="AA252" t="str">
        <f t="shared" si="43"/>
        <v/>
      </c>
      <c r="AB252" t="str">
        <f t="shared" si="43"/>
        <v/>
      </c>
      <c r="AE252" t="str">
        <f t="shared" si="35"/>
        <v/>
      </c>
      <c r="AH252" t="str">
        <f t="shared" si="36"/>
        <v/>
      </c>
      <c r="AI252" t="str">
        <f t="shared" si="37"/>
        <v/>
      </c>
      <c r="AJ252" t="str">
        <f t="shared" si="37"/>
        <v/>
      </c>
      <c r="AK252" t="str">
        <f t="shared" si="37"/>
        <v/>
      </c>
      <c r="AL252" t="str">
        <f t="shared" si="37"/>
        <v/>
      </c>
    </row>
    <row r="253" spans="1:38" x14ac:dyDescent="0.2">
      <c r="A253" s="1">
        <v>5495</v>
      </c>
      <c r="B253" s="2" t="s">
        <v>18</v>
      </c>
      <c r="C253" s="3">
        <v>41735</v>
      </c>
      <c r="D253" s="2" t="s">
        <v>41</v>
      </c>
      <c r="E253" s="2">
        <v>50</v>
      </c>
      <c r="F253" s="2">
        <v>615.61</v>
      </c>
      <c r="G253" s="2">
        <v>0.09</v>
      </c>
      <c r="H253" s="2" t="s">
        <v>20</v>
      </c>
      <c r="I253" s="2">
        <v>-169.73</v>
      </c>
      <c r="J253" s="2">
        <v>24.88</v>
      </c>
      <c r="K253" s="2">
        <v>18.59</v>
      </c>
      <c r="L253" s="2" t="s">
        <v>202</v>
      </c>
      <c r="M253" s="2" t="s">
        <v>22</v>
      </c>
      <c r="N253" s="2" t="s">
        <v>23</v>
      </c>
      <c r="O253" s="2" t="s">
        <v>24</v>
      </c>
      <c r="P253" s="2" t="s">
        <v>203</v>
      </c>
      <c r="Q253" s="2" t="s">
        <v>36</v>
      </c>
      <c r="R253" s="3">
        <v>41735</v>
      </c>
      <c r="S253" s="10">
        <f t="shared" si="34"/>
        <v>2014</v>
      </c>
      <c r="T253">
        <f t="shared" si="42"/>
        <v>-169.73</v>
      </c>
      <c r="U253" t="str">
        <f t="shared" si="42"/>
        <v/>
      </c>
      <c r="V253" t="str">
        <f t="shared" si="42"/>
        <v/>
      </c>
      <c r="W253" t="str">
        <f t="shared" si="42"/>
        <v/>
      </c>
      <c r="Z253">
        <f t="shared" si="43"/>
        <v>-169.73</v>
      </c>
      <c r="AA253" t="str">
        <f t="shared" si="43"/>
        <v/>
      </c>
      <c r="AB253" t="str">
        <f t="shared" si="43"/>
        <v/>
      </c>
      <c r="AE253" t="str">
        <f t="shared" si="35"/>
        <v>Office Supplies</v>
      </c>
      <c r="AH253" t="str">
        <f t="shared" si="36"/>
        <v/>
      </c>
      <c r="AI253" t="str">
        <f t="shared" si="37"/>
        <v/>
      </c>
      <c r="AJ253" t="str">
        <f t="shared" si="37"/>
        <v/>
      </c>
      <c r="AK253" t="str">
        <f t="shared" si="37"/>
        <v/>
      </c>
      <c r="AL253" t="str">
        <f t="shared" si="37"/>
        <v/>
      </c>
    </row>
    <row r="254" spans="1:38" x14ac:dyDescent="0.2">
      <c r="A254" s="1">
        <v>5496</v>
      </c>
      <c r="B254" s="2" t="s">
        <v>18</v>
      </c>
      <c r="C254" s="3">
        <v>41735</v>
      </c>
      <c r="D254" s="2" t="s">
        <v>19</v>
      </c>
      <c r="E254" s="2">
        <v>29</v>
      </c>
      <c r="F254" s="2">
        <v>72.56</v>
      </c>
      <c r="G254" s="2">
        <v>0.03</v>
      </c>
      <c r="H254" s="2" t="s">
        <v>20</v>
      </c>
      <c r="I254" s="2">
        <v>-1.64</v>
      </c>
      <c r="J254" s="2">
        <v>14.18</v>
      </c>
      <c r="K254" s="2">
        <v>15.38</v>
      </c>
      <c r="L254" s="2" t="s">
        <v>204</v>
      </c>
      <c r="M254" s="2" t="s">
        <v>22</v>
      </c>
      <c r="N254" s="2" t="s">
        <v>54</v>
      </c>
      <c r="O254" s="2" t="s">
        <v>24</v>
      </c>
      <c r="P254" s="2" t="s">
        <v>95</v>
      </c>
      <c r="Q254" s="2" t="s">
        <v>36</v>
      </c>
      <c r="R254" s="3">
        <v>41735</v>
      </c>
      <c r="S254" s="10">
        <f t="shared" si="34"/>
        <v>2014</v>
      </c>
      <c r="T254" t="str">
        <f t="shared" si="42"/>
        <v/>
      </c>
      <c r="U254" t="str">
        <f t="shared" si="42"/>
        <v/>
      </c>
      <c r="V254" t="str">
        <f t="shared" si="42"/>
        <v/>
      </c>
      <c r="W254">
        <f t="shared" si="42"/>
        <v>-1.64</v>
      </c>
      <c r="Z254">
        <f t="shared" si="43"/>
        <v>-1.64</v>
      </c>
      <c r="AA254" t="str">
        <f t="shared" si="43"/>
        <v/>
      </c>
      <c r="AB254" t="str">
        <f t="shared" si="43"/>
        <v/>
      </c>
      <c r="AE254" t="str">
        <f t="shared" si="35"/>
        <v>Office Supplies</v>
      </c>
      <c r="AH254" t="str">
        <f t="shared" si="36"/>
        <v/>
      </c>
      <c r="AI254" t="str">
        <f t="shared" si="37"/>
        <v/>
      </c>
      <c r="AJ254" t="str">
        <f t="shared" si="37"/>
        <v/>
      </c>
      <c r="AK254" t="str">
        <f t="shared" si="37"/>
        <v/>
      </c>
      <c r="AL254" t="str">
        <f t="shared" si="37"/>
        <v/>
      </c>
    </row>
    <row r="255" spans="1:38" x14ac:dyDescent="0.2">
      <c r="A255" s="1">
        <v>5497</v>
      </c>
      <c r="B255" s="2" t="s">
        <v>18</v>
      </c>
      <c r="C255" s="3">
        <v>41735</v>
      </c>
      <c r="D255" s="2" t="s">
        <v>41</v>
      </c>
      <c r="E255" s="2">
        <v>17</v>
      </c>
      <c r="F255" s="2">
        <v>1564.01</v>
      </c>
      <c r="G255" s="2">
        <v>0.06</v>
      </c>
      <c r="H255" s="2" t="s">
        <v>20</v>
      </c>
      <c r="I255" s="2">
        <v>-480.15</v>
      </c>
      <c r="J255" s="2">
        <v>101.83</v>
      </c>
      <c r="K255" s="2">
        <v>49</v>
      </c>
      <c r="L255" s="2" t="s">
        <v>205</v>
      </c>
      <c r="M255" s="2" t="s">
        <v>29</v>
      </c>
      <c r="N255" s="2" t="s">
        <v>43</v>
      </c>
      <c r="O255" s="2" t="s">
        <v>24</v>
      </c>
      <c r="P255" s="2" t="s">
        <v>52</v>
      </c>
      <c r="Q255" s="2" t="s">
        <v>34</v>
      </c>
      <c r="R255" s="3">
        <v>41737</v>
      </c>
      <c r="S255" s="10">
        <f t="shared" si="34"/>
        <v>2014</v>
      </c>
      <c r="T255" t="str">
        <f t="shared" si="42"/>
        <v/>
      </c>
      <c r="U255" t="str">
        <f t="shared" si="42"/>
        <v/>
      </c>
      <c r="V255">
        <f t="shared" si="42"/>
        <v>-480.15</v>
      </c>
      <c r="W255" t="str">
        <f t="shared" si="42"/>
        <v/>
      </c>
      <c r="Z255">
        <f t="shared" si="43"/>
        <v>-480.15</v>
      </c>
      <c r="AA255" t="str">
        <f t="shared" si="43"/>
        <v/>
      </c>
      <c r="AB255" t="str">
        <f t="shared" si="43"/>
        <v/>
      </c>
      <c r="AE255" t="str">
        <f t="shared" si="35"/>
        <v>Office Supplies</v>
      </c>
      <c r="AH255" t="str">
        <f t="shared" si="36"/>
        <v/>
      </c>
      <c r="AI255" t="str">
        <f t="shared" si="37"/>
        <v/>
      </c>
      <c r="AJ255" t="str">
        <f t="shared" si="37"/>
        <v/>
      </c>
      <c r="AK255" t="str">
        <f t="shared" si="37"/>
        <v/>
      </c>
      <c r="AL255" t="str">
        <f t="shared" si="37"/>
        <v/>
      </c>
    </row>
    <row r="256" spans="1:38" x14ac:dyDescent="0.2">
      <c r="A256" s="1">
        <v>5498</v>
      </c>
      <c r="B256" s="2" t="s">
        <v>18</v>
      </c>
      <c r="C256" s="3">
        <v>41735</v>
      </c>
      <c r="D256" s="2" t="s">
        <v>41</v>
      </c>
      <c r="E256" s="2">
        <v>49</v>
      </c>
      <c r="F256" s="2">
        <v>652.54</v>
      </c>
      <c r="G256" s="2">
        <v>0.1</v>
      </c>
      <c r="H256" s="2" t="s">
        <v>20</v>
      </c>
      <c r="I256" s="2">
        <v>-20.92</v>
      </c>
      <c r="J256" s="2">
        <v>25.43</v>
      </c>
      <c r="K256" s="2">
        <v>19.5</v>
      </c>
      <c r="L256" s="2" t="s">
        <v>205</v>
      </c>
      <c r="M256" s="2" t="s">
        <v>29</v>
      </c>
      <c r="N256" s="2" t="s">
        <v>43</v>
      </c>
      <c r="O256" s="2" t="s">
        <v>24</v>
      </c>
      <c r="P256" s="2" t="s">
        <v>52</v>
      </c>
      <c r="Q256" s="2" t="s">
        <v>26</v>
      </c>
      <c r="R256" s="3">
        <v>41737</v>
      </c>
      <c r="S256" s="10">
        <f t="shared" si="34"/>
        <v>2014</v>
      </c>
      <c r="T256" t="str">
        <f t="shared" si="42"/>
        <v/>
      </c>
      <c r="U256" t="str">
        <f t="shared" si="42"/>
        <v/>
      </c>
      <c r="V256">
        <f t="shared" si="42"/>
        <v>-20.92</v>
      </c>
      <c r="W256" t="str">
        <f t="shared" si="42"/>
        <v/>
      </c>
      <c r="Z256">
        <f t="shared" si="43"/>
        <v>-20.92</v>
      </c>
      <c r="AA256" t="str">
        <f t="shared" si="43"/>
        <v/>
      </c>
      <c r="AB256" t="str">
        <f t="shared" si="43"/>
        <v/>
      </c>
      <c r="AE256" t="str">
        <f t="shared" si="35"/>
        <v>Office Supplies</v>
      </c>
      <c r="AH256" t="str">
        <f t="shared" si="36"/>
        <v/>
      </c>
      <c r="AI256" t="str">
        <f t="shared" si="37"/>
        <v/>
      </c>
      <c r="AJ256" t="str">
        <f t="shared" si="37"/>
        <v/>
      </c>
      <c r="AK256" t="str">
        <f t="shared" si="37"/>
        <v/>
      </c>
      <c r="AL256" t="str">
        <f t="shared" si="37"/>
        <v/>
      </c>
    </row>
    <row r="257" spans="1:38" x14ac:dyDescent="0.2">
      <c r="A257" s="1">
        <v>5499</v>
      </c>
      <c r="B257" s="2" t="s">
        <v>18</v>
      </c>
      <c r="C257" s="3">
        <v>41735</v>
      </c>
      <c r="D257" s="2" t="s">
        <v>41</v>
      </c>
      <c r="E257" s="2">
        <v>44</v>
      </c>
      <c r="F257" s="2">
        <v>4858.9025000000001</v>
      </c>
      <c r="G257" s="2">
        <v>0.01</v>
      </c>
      <c r="H257" s="2" t="s">
        <v>20</v>
      </c>
      <c r="I257" s="2">
        <v>1377.07</v>
      </c>
      <c r="J257" s="2">
        <v>137.99</v>
      </c>
      <c r="K257" s="2">
        <v>21.69</v>
      </c>
      <c r="L257" s="2" t="s">
        <v>205</v>
      </c>
      <c r="M257" s="2" t="s">
        <v>29</v>
      </c>
      <c r="N257" s="2" t="s">
        <v>43</v>
      </c>
      <c r="O257" s="2" t="s">
        <v>31</v>
      </c>
      <c r="P257" s="2" t="s">
        <v>39</v>
      </c>
      <c r="Q257" s="2" t="s">
        <v>26</v>
      </c>
      <c r="R257" s="3">
        <v>41735</v>
      </c>
      <c r="S257" s="10">
        <f t="shared" si="34"/>
        <v>2014</v>
      </c>
      <c r="T257" t="str">
        <f t="shared" si="42"/>
        <v/>
      </c>
      <c r="U257" t="str">
        <f t="shared" si="42"/>
        <v/>
      </c>
      <c r="V257">
        <f t="shared" si="42"/>
        <v>1377.07</v>
      </c>
      <c r="W257" t="str">
        <f t="shared" si="42"/>
        <v/>
      </c>
      <c r="Z257" t="str">
        <f t="shared" si="43"/>
        <v/>
      </c>
      <c r="AA257">
        <f t="shared" si="43"/>
        <v>1377.07</v>
      </c>
      <c r="AB257" t="str">
        <f t="shared" si="43"/>
        <v/>
      </c>
      <c r="AE257" t="str">
        <f t="shared" si="35"/>
        <v/>
      </c>
      <c r="AH257" t="str">
        <f t="shared" si="36"/>
        <v/>
      </c>
      <c r="AI257" t="str">
        <f t="shared" si="37"/>
        <v/>
      </c>
      <c r="AJ257" t="str">
        <f t="shared" si="37"/>
        <v/>
      </c>
      <c r="AK257" t="str">
        <f t="shared" si="37"/>
        <v/>
      </c>
      <c r="AL257" t="str">
        <f t="shared" si="37"/>
        <v/>
      </c>
    </row>
    <row r="258" spans="1:38" x14ac:dyDescent="0.2">
      <c r="A258" s="1">
        <v>5500</v>
      </c>
      <c r="B258" s="2" t="s">
        <v>18</v>
      </c>
      <c r="C258" s="3">
        <v>41735</v>
      </c>
      <c r="D258" s="2" t="s">
        <v>27</v>
      </c>
      <c r="E258" s="2">
        <v>16</v>
      </c>
      <c r="F258" s="2">
        <v>85.36</v>
      </c>
      <c r="G258" s="2">
        <v>0.05</v>
      </c>
      <c r="H258" s="2" t="s">
        <v>20</v>
      </c>
      <c r="I258" s="2">
        <v>22.05</v>
      </c>
      <c r="J258" s="2">
        <v>16.84</v>
      </c>
      <c r="K258" s="2">
        <v>14.71</v>
      </c>
      <c r="L258" s="2" t="s">
        <v>206</v>
      </c>
      <c r="M258" s="2" t="s">
        <v>38</v>
      </c>
      <c r="N258" s="2" t="s">
        <v>43</v>
      </c>
      <c r="O258" s="2" t="s">
        <v>24</v>
      </c>
      <c r="P258" s="2" t="s">
        <v>64</v>
      </c>
      <c r="Q258" s="2" t="s">
        <v>36</v>
      </c>
      <c r="R258" s="3">
        <v>41744</v>
      </c>
      <c r="S258" s="10">
        <f t="shared" si="34"/>
        <v>2014</v>
      </c>
      <c r="T258" t="str">
        <f t="shared" si="42"/>
        <v/>
      </c>
      <c r="U258" t="str">
        <f t="shared" si="42"/>
        <v/>
      </c>
      <c r="V258">
        <f t="shared" si="42"/>
        <v>22.05</v>
      </c>
      <c r="W258" t="str">
        <f t="shared" si="42"/>
        <v/>
      </c>
      <c r="Z258">
        <f t="shared" si="43"/>
        <v>22.05</v>
      </c>
      <c r="AA258" t="str">
        <f t="shared" si="43"/>
        <v/>
      </c>
      <c r="AB258" t="str">
        <f t="shared" si="43"/>
        <v/>
      </c>
      <c r="AE258" t="str">
        <f t="shared" si="35"/>
        <v/>
      </c>
      <c r="AH258" t="str">
        <f t="shared" si="36"/>
        <v/>
      </c>
      <c r="AI258" t="str">
        <f t="shared" si="37"/>
        <v/>
      </c>
      <c r="AJ258" t="str">
        <f t="shared" si="37"/>
        <v/>
      </c>
      <c r="AK258" t="str">
        <f t="shared" si="37"/>
        <v/>
      </c>
      <c r="AL258" t="str">
        <f t="shared" ref="AJ258:AL321" si="44">IF(AL$1=$S258,$AH258,"")</f>
        <v/>
      </c>
    </row>
    <row r="259" spans="1:38" x14ac:dyDescent="0.2">
      <c r="A259" s="1">
        <v>5501</v>
      </c>
      <c r="B259" s="2" t="s">
        <v>18</v>
      </c>
      <c r="C259" s="3">
        <v>41735</v>
      </c>
      <c r="D259" s="2" t="s">
        <v>27</v>
      </c>
      <c r="E259" s="2">
        <v>39</v>
      </c>
      <c r="F259" s="2">
        <v>2420.9299999999998</v>
      </c>
      <c r="G259" s="2">
        <v>0.06</v>
      </c>
      <c r="H259" s="2" t="s">
        <v>20</v>
      </c>
      <c r="I259" s="2">
        <v>549.44000000000005</v>
      </c>
      <c r="J259" s="2">
        <v>72.650000000000006</v>
      </c>
      <c r="K259" s="2">
        <v>26.23</v>
      </c>
      <c r="L259" s="2" t="s">
        <v>207</v>
      </c>
      <c r="M259" s="2" t="s">
        <v>38</v>
      </c>
      <c r="N259" s="2" t="s">
        <v>23</v>
      </c>
      <c r="O259" s="2" t="s">
        <v>45</v>
      </c>
      <c r="P259" s="2" t="s">
        <v>55</v>
      </c>
      <c r="Q259" s="2" t="s">
        <v>62</v>
      </c>
      <c r="R259" s="3">
        <v>41737</v>
      </c>
      <c r="S259" s="10">
        <f t="shared" ref="S259:S322" si="45">YEAR(C259)</f>
        <v>2014</v>
      </c>
      <c r="T259">
        <f t="shared" si="42"/>
        <v>549.44000000000005</v>
      </c>
      <c r="U259" t="str">
        <f t="shared" si="42"/>
        <v/>
      </c>
      <c r="V259" t="str">
        <f t="shared" si="42"/>
        <v/>
      </c>
      <c r="W259" t="str">
        <f t="shared" si="42"/>
        <v/>
      </c>
      <c r="Z259" t="str">
        <f t="shared" si="43"/>
        <v/>
      </c>
      <c r="AA259" t="str">
        <f t="shared" si="43"/>
        <v/>
      </c>
      <c r="AB259">
        <f t="shared" si="43"/>
        <v>549.44000000000005</v>
      </c>
      <c r="AE259" t="str">
        <f t="shared" ref="AE259:AE322" si="46">IF(I259&lt;0,O259,"")</f>
        <v/>
      </c>
      <c r="AH259" t="str">
        <f t="shared" ref="AH259:AH322" si="47">IF(E259&lt;11,IF(O259="Technology",I259,""),"")</f>
        <v/>
      </c>
      <c r="AI259" t="str">
        <f t="shared" ref="AI259:AL322" si="48">IF(AI$1=$S259,$AH259,"")</f>
        <v/>
      </c>
      <c r="AJ259" t="str">
        <f t="shared" si="44"/>
        <v/>
      </c>
      <c r="AK259" t="str">
        <f t="shared" si="44"/>
        <v/>
      </c>
      <c r="AL259" t="str">
        <f t="shared" si="44"/>
        <v/>
      </c>
    </row>
    <row r="260" spans="1:38" x14ac:dyDescent="0.2">
      <c r="A260" s="1">
        <v>5502</v>
      </c>
      <c r="B260" s="2" t="s">
        <v>40</v>
      </c>
      <c r="C260" s="3">
        <v>41736</v>
      </c>
      <c r="D260" s="2" t="s">
        <v>50</v>
      </c>
      <c r="E260" s="2">
        <v>14</v>
      </c>
      <c r="F260" s="2">
        <v>252.25</v>
      </c>
      <c r="G260" s="2">
        <v>0.06</v>
      </c>
      <c r="H260" s="2" t="s">
        <v>49</v>
      </c>
      <c r="I260" s="2">
        <v>43.46</v>
      </c>
      <c r="J260" s="2">
        <v>29.67</v>
      </c>
      <c r="K260" s="2">
        <v>22.99</v>
      </c>
      <c r="L260" s="2" t="s">
        <v>208</v>
      </c>
      <c r="M260" s="2" t="s">
        <v>38</v>
      </c>
      <c r="N260" s="2" t="s">
        <v>54</v>
      </c>
      <c r="O260" s="2" t="s">
        <v>45</v>
      </c>
      <c r="P260" s="2" t="s">
        <v>55</v>
      </c>
      <c r="Q260" s="2" t="s">
        <v>58</v>
      </c>
      <c r="R260" s="3">
        <v>41737</v>
      </c>
      <c r="S260" s="10">
        <f t="shared" si="45"/>
        <v>2014</v>
      </c>
      <c r="T260" t="str">
        <f t="shared" si="42"/>
        <v/>
      </c>
      <c r="U260" t="str">
        <f t="shared" si="42"/>
        <v/>
      </c>
      <c r="V260" t="str">
        <f t="shared" si="42"/>
        <v/>
      </c>
      <c r="W260">
        <f t="shared" si="42"/>
        <v>43.46</v>
      </c>
      <c r="Z260" t="str">
        <f t="shared" si="43"/>
        <v/>
      </c>
      <c r="AA260" t="str">
        <f t="shared" si="43"/>
        <v/>
      </c>
      <c r="AB260">
        <f t="shared" si="43"/>
        <v>43.46</v>
      </c>
      <c r="AE260" t="str">
        <f t="shared" si="46"/>
        <v/>
      </c>
      <c r="AH260" t="str">
        <f t="shared" si="47"/>
        <v/>
      </c>
      <c r="AI260" t="str">
        <f t="shared" si="48"/>
        <v/>
      </c>
      <c r="AJ260" t="str">
        <f t="shared" si="44"/>
        <v/>
      </c>
      <c r="AK260" t="str">
        <f t="shared" si="44"/>
        <v/>
      </c>
      <c r="AL260" t="str">
        <f t="shared" si="44"/>
        <v/>
      </c>
    </row>
    <row r="261" spans="1:38" x14ac:dyDescent="0.2">
      <c r="A261" s="1">
        <v>5503</v>
      </c>
      <c r="B261" s="2" t="s">
        <v>18</v>
      </c>
      <c r="C261" s="3">
        <v>41736</v>
      </c>
      <c r="D261" s="2" t="s">
        <v>27</v>
      </c>
      <c r="E261" s="2">
        <v>11</v>
      </c>
      <c r="F261" s="2">
        <v>75.86</v>
      </c>
      <c r="G261" s="2">
        <v>0.02</v>
      </c>
      <c r="H261" s="2" t="s">
        <v>20</v>
      </c>
      <c r="I261" s="2">
        <v>-17.079999999999998</v>
      </c>
      <c r="J261" s="2">
        <v>17.579999999999998</v>
      </c>
      <c r="K261" s="2">
        <v>19.3</v>
      </c>
      <c r="L261" s="2" t="s">
        <v>194</v>
      </c>
      <c r="M261" s="2" t="s">
        <v>29</v>
      </c>
      <c r="N261" s="2" t="s">
        <v>43</v>
      </c>
      <c r="O261" s="2" t="s">
        <v>24</v>
      </c>
      <c r="P261" s="2" t="s">
        <v>90</v>
      </c>
      <c r="Q261" s="2" t="s">
        <v>26</v>
      </c>
      <c r="R261" s="3">
        <v>41741</v>
      </c>
      <c r="S261" s="10">
        <f t="shared" si="45"/>
        <v>2014</v>
      </c>
      <c r="T261" t="str">
        <f t="shared" si="42"/>
        <v/>
      </c>
      <c r="U261" t="str">
        <f t="shared" si="42"/>
        <v/>
      </c>
      <c r="V261">
        <f t="shared" si="42"/>
        <v>-17.079999999999998</v>
      </c>
      <c r="W261" t="str">
        <f t="shared" si="42"/>
        <v/>
      </c>
      <c r="Z261">
        <f t="shared" si="43"/>
        <v>-17.079999999999998</v>
      </c>
      <c r="AA261" t="str">
        <f t="shared" si="43"/>
        <v/>
      </c>
      <c r="AB261" t="str">
        <f t="shared" si="43"/>
        <v/>
      </c>
      <c r="AE261" t="str">
        <f t="shared" si="46"/>
        <v>Office Supplies</v>
      </c>
      <c r="AH261" t="str">
        <f t="shared" si="47"/>
        <v/>
      </c>
      <c r="AI261" t="str">
        <f t="shared" si="48"/>
        <v/>
      </c>
      <c r="AJ261" t="str">
        <f t="shared" si="44"/>
        <v/>
      </c>
      <c r="AK261" t="str">
        <f t="shared" si="44"/>
        <v/>
      </c>
      <c r="AL261" t="str">
        <f t="shared" si="44"/>
        <v/>
      </c>
    </row>
    <row r="262" spans="1:38" x14ac:dyDescent="0.2">
      <c r="A262" s="1">
        <v>5504</v>
      </c>
      <c r="B262" s="2" t="s">
        <v>18</v>
      </c>
      <c r="C262" s="3">
        <v>41736</v>
      </c>
      <c r="D262" s="2" t="s">
        <v>27</v>
      </c>
      <c r="E262" s="2">
        <v>21</v>
      </c>
      <c r="F262" s="2">
        <v>892.63</v>
      </c>
      <c r="G262" s="2">
        <v>0.03</v>
      </c>
      <c r="H262" s="2" t="s">
        <v>20</v>
      </c>
      <c r="I262" s="2">
        <v>84.38</v>
      </c>
      <c r="J262" s="2">
        <v>52.89</v>
      </c>
      <c r="K262" s="2">
        <v>32.979999999999997</v>
      </c>
      <c r="L262" s="2" t="s">
        <v>194</v>
      </c>
      <c r="M262" s="2" t="s">
        <v>29</v>
      </c>
      <c r="N262" s="2" t="s">
        <v>43</v>
      </c>
      <c r="O262" s="2" t="s">
        <v>45</v>
      </c>
      <c r="P262" s="2" t="s">
        <v>55</v>
      </c>
      <c r="Q262" s="2" t="s">
        <v>26</v>
      </c>
      <c r="R262" s="3">
        <v>41743</v>
      </c>
      <c r="S262" s="10">
        <f t="shared" si="45"/>
        <v>2014</v>
      </c>
      <c r="T262" t="str">
        <f t="shared" ref="T262:W281" si="49">IF($N262=T$1,$I262,"")</f>
        <v/>
      </c>
      <c r="U262" t="str">
        <f t="shared" si="49"/>
        <v/>
      </c>
      <c r="V262">
        <f t="shared" si="49"/>
        <v>84.38</v>
      </c>
      <c r="W262" t="str">
        <f t="shared" si="49"/>
        <v/>
      </c>
      <c r="Z262" t="str">
        <f t="shared" ref="Z262:AB281" si="50">IF($O262=Z$1,$I262,"")</f>
        <v/>
      </c>
      <c r="AA262" t="str">
        <f t="shared" si="50"/>
        <v/>
      </c>
      <c r="AB262">
        <f t="shared" si="50"/>
        <v>84.38</v>
      </c>
      <c r="AE262" t="str">
        <f t="shared" si="46"/>
        <v/>
      </c>
      <c r="AH262" t="str">
        <f t="shared" si="47"/>
        <v/>
      </c>
      <c r="AI262" t="str">
        <f t="shared" si="48"/>
        <v/>
      </c>
      <c r="AJ262" t="str">
        <f t="shared" si="44"/>
        <v/>
      </c>
      <c r="AK262" t="str">
        <f t="shared" si="44"/>
        <v/>
      </c>
      <c r="AL262" t="str">
        <f t="shared" si="44"/>
        <v/>
      </c>
    </row>
    <row r="263" spans="1:38" x14ac:dyDescent="0.2">
      <c r="A263" s="1">
        <v>5505</v>
      </c>
      <c r="B263" s="2" t="s">
        <v>18</v>
      </c>
      <c r="C263" s="3">
        <v>41736</v>
      </c>
      <c r="D263" s="2" t="s">
        <v>27</v>
      </c>
      <c r="E263" s="2">
        <v>36</v>
      </c>
      <c r="F263" s="2">
        <v>1430.75</v>
      </c>
      <c r="G263" s="2">
        <v>0.1</v>
      </c>
      <c r="H263" s="2" t="s">
        <v>20</v>
      </c>
      <c r="I263" s="2">
        <v>-574.91999999999996</v>
      </c>
      <c r="J263" s="2">
        <v>52.48</v>
      </c>
      <c r="K263" s="2">
        <v>33.99</v>
      </c>
      <c r="L263" s="2" t="s">
        <v>189</v>
      </c>
      <c r="M263" s="2" t="s">
        <v>22</v>
      </c>
      <c r="N263" s="2" t="s">
        <v>30</v>
      </c>
      <c r="O263" s="2" t="s">
        <v>31</v>
      </c>
      <c r="P263" s="2" t="s">
        <v>32</v>
      </c>
      <c r="Q263" s="2" t="s">
        <v>26</v>
      </c>
      <c r="R263" s="3">
        <v>41738</v>
      </c>
      <c r="S263" s="10">
        <f t="shared" si="45"/>
        <v>2014</v>
      </c>
      <c r="T263" t="str">
        <f t="shared" si="49"/>
        <v/>
      </c>
      <c r="U263">
        <f t="shared" si="49"/>
        <v>-574.91999999999996</v>
      </c>
      <c r="V263" t="str">
        <f t="shared" si="49"/>
        <v/>
      </c>
      <c r="W263" t="str">
        <f t="shared" si="49"/>
        <v/>
      </c>
      <c r="Z263" t="str">
        <f t="shared" si="50"/>
        <v/>
      </c>
      <c r="AA263">
        <f t="shared" si="50"/>
        <v>-574.91999999999996</v>
      </c>
      <c r="AB263" t="str">
        <f t="shared" si="50"/>
        <v/>
      </c>
      <c r="AE263" t="str">
        <f t="shared" si="46"/>
        <v>Technology</v>
      </c>
      <c r="AH263" t="str">
        <f t="shared" si="47"/>
        <v/>
      </c>
      <c r="AI263" t="str">
        <f t="shared" si="48"/>
        <v/>
      </c>
      <c r="AJ263" t="str">
        <f t="shared" si="44"/>
        <v/>
      </c>
      <c r="AK263" t="str">
        <f t="shared" si="44"/>
        <v/>
      </c>
      <c r="AL263" t="str">
        <f t="shared" si="44"/>
        <v/>
      </c>
    </row>
    <row r="264" spans="1:38" x14ac:dyDescent="0.2">
      <c r="A264" s="1">
        <v>5506</v>
      </c>
      <c r="B264" s="2" t="s">
        <v>18</v>
      </c>
      <c r="C264" s="3">
        <v>41736</v>
      </c>
      <c r="D264" s="2" t="s">
        <v>50</v>
      </c>
      <c r="E264" s="2">
        <v>36</v>
      </c>
      <c r="F264" s="2">
        <v>2152.3240000000001</v>
      </c>
      <c r="G264" s="2">
        <v>0</v>
      </c>
      <c r="H264" s="2" t="s">
        <v>20</v>
      </c>
      <c r="I264" s="2">
        <v>547.65</v>
      </c>
      <c r="J264" s="2">
        <v>77.989999999999995</v>
      </c>
      <c r="K264" s="2">
        <v>19.260000000000002</v>
      </c>
      <c r="L264" s="2" t="s">
        <v>209</v>
      </c>
      <c r="M264" s="2" t="s">
        <v>29</v>
      </c>
      <c r="N264" s="2" t="s">
        <v>30</v>
      </c>
      <c r="O264" s="2" t="s">
        <v>31</v>
      </c>
      <c r="P264" s="2" t="s">
        <v>39</v>
      </c>
      <c r="Q264" s="2" t="s">
        <v>26</v>
      </c>
      <c r="R264" s="3">
        <v>41737</v>
      </c>
      <c r="S264" s="10">
        <f t="shared" si="45"/>
        <v>2014</v>
      </c>
      <c r="T264" t="str">
        <f t="shared" si="49"/>
        <v/>
      </c>
      <c r="U264">
        <f t="shared" si="49"/>
        <v>547.65</v>
      </c>
      <c r="V264" t="str">
        <f t="shared" si="49"/>
        <v/>
      </c>
      <c r="W264" t="str">
        <f t="shared" si="49"/>
        <v/>
      </c>
      <c r="Z264" t="str">
        <f t="shared" si="50"/>
        <v/>
      </c>
      <c r="AA264">
        <f t="shared" si="50"/>
        <v>547.65</v>
      </c>
      <c r="AB264" t="str">
        <f t="shared" si="50"/>
        <v/>
      </c>
      <c r="AE264" t="str">
        <f t="shared" si="46"/>
        <v/>
      </c>
      <c r="AH264" t="str">
        <f t="shared" si="47"/>
        <v/>
      </c>
      <c r="AI264" t="str">
        <f t="shared" si="48"/>
        <v/>
      </c>
      <c r="AJ264" t="str">
        <f t="shared" si="44"/>
        <v/>
      </c>
      <c r="AK264" t="str">
        <f t="shared" si="44"/>
        <v/>
      </c>
      <c r="AL264" t="str">
        <f t="shared" si="44"/>
        <v/>
      </c>
    </row>
    <row r="265" spans="1:38" x14ac:dyDescent="0.2">
      <c r="A265" s="1">
        <v>5507</v>
      </c>
      <c r="B265" s="2" t="s">
        <v>18</v>
      </c>
      <c r="C265" s="3">
        <v>41736</v>
      </c>
      <c r="D265" s="2" t="s">
        <v>59</v>
      </c>
      <c r="E265" s="2">
        <v>20</v>
      </c>
      <c r="F265" s="2">
        <v>251.79</v>
      </c>
      <c r="G265" s="2">
        <v>0.08</v>
      </c>
      <c r="H265" s="2" t="s">
        <v>20</v>
      </c>
      <c r="I265" s="2">
        <v>119.5</v>
      </c>
      <c r="J265" s="2">
        <v>24.53</v>
      </c>
      <c r="K265" s="2">
        <v>14.5</v>
      </c>
      <c r="L265" s="2" t="s">
        <v>210</v>
      </c>
      <c r="M265" s="2" t="s">
        <v>29</v>
      </c>
      <c r="N265" s="2" t="s">
        <v>43</v>
      </c>
      <c r="O265" s="2" t="s">
        <v>24</v>
      </c>
      <c r="P265" s="2" t="s">
        <v>74</v>
      </c>
      <c r="Q265" s="2" t="s">
        <v>26</v>
      </c>
      <c r="R265" s="3">
        <v>41737</v>
      </c>
      <c r="S265" s="10">
        <f t="shared" si="45"/>
        <v>2014</v>
      </c>
      <c r="T265" t="str">
        <f t="shared" si="49"/>
        <v/>
      </c>
      <c r="U265" t="str">
        <f t="shared" si="49"/>
        <v/>
      </c>
      <c r="V265">
        <f t="shared" si="49"/>
        <v>119.5</v>
      </c>
      <c r="W265" t="str">
        <f t="shared" si="49"/>
        <v/>
      </c>
      <c r="Z265">
        <f t="shared" si="50"/>
        <v>119.5</v>
      </c>
      <c r="AA265" t="str">
        <f t="shared" si="50"/>
        <v/>
      </c>
      <c r="AB265" t="str">
        <f t="shared" si="50"/>
        <v/>
      </c>
      <c r="AE265" t="str">
        <f t="shared" si="46"/>
        <v/>
      </c>
      <c r="AH265" t="str">
        <f t="shared" si="47"/>
        <v/>
      </c>
      <c r="AI265" t="str">
        <f t="shared" si="48"/>
        <v/>
      </c>
      <c r="AJ265" t="str">
        <f t="shared" si="44"/>
        <v/>
      </c>
      <c r="AK265" t="str">
        <f t="shared" si="44"/>
        <v/>
      </c>
      <c r="AL265" t="str">
        <f t="shared" si="44"/>
        <v/>
      </c>
    </row>
    <row r="266" spans="1:38" x14ac:dyDescent="0.2">
      <c r="A266" s="1">
        <v>5508</v>
      </c>
      <c r="B266" s="2" t="s">
        <v>18</v>
      </c>
      <c r="C266" s="3">
        <v>41736</v>
      </c>
      <c r="D266" s="2" t="s">
        <v>59</v>
      </c>
      <c r="E266" s="2">
        <v>3</v>
      </c>
      <c r="F266" s="2">
        <v>588.82000000000005</v>
      </c>
      <c r="G266" s="2">
        <v>0.02</v>
      </c>
      <c r="H266" s="2" t="s">
        <v>20</v>
      </c>
      <c r="I266" s="2">
        <v>-124.57</v>
      </c>
      <c r="J266" s="2">
        <v>190.47</v>
      </c>
      <c r="K266" s="2">
        <v>33.99</v>
      </c>
      <c r="L266" s="2" t="s">
        <v>210</v>
      </c>
      <c r="M266" s="2" t="s">
        <v>29</v>
      </c>
      <c r="N266" s="2" t="s">
        <v>43</v>
      </c>
      <c r="O266" s="2" t="s">
        <v>24</v>
      </c>
      <c r="P266" s="2" t="s">
        <v>52</v>
      </c>
      <c r="Q266" s="2" t="s">
        <v>26</v>
      </c>
      <c r="R266" s="3">
        <v>41737</v>
      </c>
      <c r="S266" s="10">
        <f t="shared" si="45"/>
        <v>2014</v>
      </c>
      <c r="T266" t="str">
        <f t="shared" si="49"/>
        <v/>
      </c>
      <c r="U266" t="str">
        <f t="shared" si="49"/>
        <v/>
      </c>
      <c r="V266">
        <f t="shared" si="49"/>
        <v>-124.57</v>
      </c>
      <c r="W266" t="str">
        <f t="shared" si="49"/>
        <v/>
      </c>
      <c r="Z266">
        <f t="shared" si="50"/>
        <v>-124.57</v>
      </c>
      <c r="AA266" t="str">
        <f t="shared" si="50"/>
        <v/>
      </c>
      <c r="AB266" t="str">
        <f t="shared" si="50"/>
        <v/>
      </c>
      <c r="AE266" t="str">
        <f t="shared" si="46"/>
        <v>Office Supplies</v>
      </c>
      <c r="AH266" t="str">
        <f t="shared" si="47"/>
        <v/>
      </c>
      <c r="AI266" t="str">
        <f t="shared" si="48"/>
        <v/>
      </c>
      <c r="AJ266" t="str">
        <f t="shared" si="44"/>
        <v/>
      </c>
      <c r="AK266" t="str">
        <f t="shared" si="44"/>
        <v/>
      </c>
      <c r="AL266" t="str">
        <f t="shared" si="44"/>
        <v/>
      </c>
    </row>
    <row r="267" spans="1:38" x14ac:dyDescent="0.2">
      <c r="A267" s="1">
        <v>5509</v>
      </c>
      <c r="B267" s="2" t="s">
        <v>18</v>
      </c>
      <c r="C267" s="3">
        <v>41737</v>
      </c>
      <c r="D267" s="2" t="s">
        <v>27</v>
      </c>
      <c r="E267" s="2">
        <v>46</v>
      </c>
      <c r="F267" s="2">
        <v>1902.95</v>
      </c>
      <c r="G267" s="2">
        <v>0.06</v>
      </c>
      <c r="H267" s="2" t="s">
        <v>20</v>
      </c>
      <c r="I267" s="2">
        <v>813.02</v>
      </c>
      <c r="J267" s="2">
        <v>52.97</v>
      </c>
      <c r="K267" s="2">
        <v>15.99</v>
      </c>
      <c r="L267" s="2" t="s">
        <v>211</v>
      </c>
      <c r="M267" s="2" t="s">
        <v>22</v>
      </c>
      <c r="N267" s="2" t="s">
        <v>23</v>
      </c>
      <c r="O267" s="2" t="s">
        <v>31</v>
      </c>
      <c r="P267" s="2" t="s">
        <v>32</v>
      </c>
      <c r="Q267" s="2" t="s">
        <v>58</v>
      </c>
      <c r="R267" s="3">
        <v>41741</v>
      </c>
      <c r="S267" s="10">
        <f t="shared" si="45"/>
        <v>2014</v>
      </c>
      <c r="T267">
        <f t="shared" si="49"/>
        <v>813.02</v>
      </c>
      <c r="U267" t="str">
        <f t="shared" si="49"/>
        <v/>
      </c>
      <c r="V267" t="str">
        <f t="shared" si="49"/>
        <v/>
      </c>
      <c r="W267" t="str">
        <f t="shared" si="49"/>
        <v/>
      </c>
      <c r="Z267" t="str">
        <f t="shared" si="50"/>
        <v/>
      </c>
      <c r="AA267">
        <f t="shared" si="50"/>
        <v>813.02</v>
      </c>
      <c r="AB267" t="str">
        <f t="shared" si="50"/>
        <v/>
      </c>
      <c r="AE267" t="str">
        <f t="shared" si="46"/>
        <v/>
      </c>
      <c r="AH267" t="str">
        <f t="shared" si="47"/>
        <v/>
      </c>
      <c r="AI267" t="str">
        <f t="shared" si="48"/>
        <v/>
      </c>
      <c r="AJ267" t="str">
        <f t="shared" si="44"/>
        <v/>
      </c>
      <c r="AK267" t="str">
        <f t="shared" si="44"/>
        <v/>
      </c>
      <c r="AL267" t="str">
        <f t="shared" si="44"/>
        <v/>
      </c>
    </row>
    <row r="268" spans="1:38" x14ac:dyDescent="0.2">
      <c r="A268" s="1">
        <v>5510</v>
      </c>
      <c r="B268" s="2" t="s">
        <v>18</v>
      </c>
      <c r="C268" s="3">
        <v>41737</v>
      </c>
      <c r="D268" s="2" t="s">
        <v>19</v>
      </c>
      <c r="E268" s="2">
        <v>34</v>
      </c>
      <c r="F268" s="2">
        <v>1570.37</v>
      </c>
      <c r="G268" s="2">
        <v>0.01</v>
      </c>
      <c r="H268" s="2" t="s">
        <v>49</v>
      </c>
      <c r="I268" s="2">
        <v>506.99</v>
      </c>
      <c r="J268" s="2">
        <v>54.98</v>
      </c>
      <c r="K268" s="2">
        <v>18.62</v>
      </c>
      <c r="L268" s="2" t="s">
        <v>212</v>
      </c>
      <c r="M268" s="2" t="s">
        <v>38</v>
      </c>
      <c r="N268" s="2" t="s">
        <v>30</v>
      </c>
      <c r="O268" s="2" t="s">
        <v>24</v>
      </c>
      <c r="P268" s="2" t="s">
        <v>71</v>
      </c>
      <c r="Q268" s="2" t="s">
        <v>26</v>
      </c>
      <c r="R268" s="3">
        <v>41739</v>
      </c>
      <c r="S268" s="10">
        <f t="shared" si="45"/>
        <v>2014</v>
      </c>
      <c r="T268" t="str">
        <f t="shared" si="49"/>
        <v/>
      </c>
      <c r="U268">
        <f t="shared" si="49"/>
        <v>506.99</v>
      </c>
      <c r="V268" t="str">
        <f t="shared" si="49"/>
        <v/>
      </c>
      <c r="W268" t="str">
        <f t="shared" si="49"/>
        <v/>
      </c>
      <c r="Z268">
        <f t="shared" si="50"/>
        <v>506.99</v>
      </c>
      <c r="AA268" t="str">
        <f t="shared" si="50"/>
        <v/>
      </c>
      <c r="AB268" t="str">
        <f t="shared" si="50"/>
        <v/>
      </c>
      <c r="AE268" t="str">
        <f t="shared" si="46"/>
        <v/>
      </c>
      <c r="AH268" t="str">
        <f t="shared" si="47"/>
        <v/>
      </c>
      <c r="AI268" t="str">
        <f t="shared" si="48"/>
        <v/>
      </c>
      <c r="AJ268" t="str">
        <f t="shared" si="44"/>
        <v/>
      </c>
      <c r="AK268" t="str">
        <f t="shared" si="44"/>
        <v/>
      </c>
      <c r="AL268" t="str">
        <f t="shared" si="44"/>
        <v/>
      </c>
    </row>
    <row r="269" spans="1:38" x14ac:dyDescent="0.2">
      <c r="A269" s="1">
        <v>5511</v>
      </c>
      <c r="B269" s="2" t="s">
        <v>18</v>
      </c>
      <c r="C269" s="3">
        <v>41737</v>
      </c>
      <c r="D269" s="2" t="s">
        <v>27</v>
      </c>
      <c r="E269" s="2">
        <v>3</v>
      </c>
      <c r="F269" s="2">
        <v>40.159999999999997</v>
      </c>
      <c r="G269" s="2">
        <v>0.06</v>
      </c>
      <c r="H269" s="2" t="s">
        <v>49</v>
      </c>
      <c r="I269" s="2">
        <v>16.690000000000001</v>
      </c>
      <c r="J269" s="2">
        <v>18.3</v>
      </c>
      <c r="K269" s="2">
        <v>14.5</v>
      </c>
      <c r="L269" s="2" t="s">
        <v>119</v>
      </c>
      <c r="M269" s="2" t="s">
        <v>29</v>
      </c>
      <c r="N269" s="2" t="s">
        <v>30</v>
      </c>
      <c r="O269" s="2" t="s">
        <v>24</v>
      </c>
      <c r="P269" s="2" t="s">
        <v>74</v>
      </c>
      <c r="Q269" s="2" t="s">
        <v>26</v>
      </c>
      <c r="R269" s="3">
        <v>41746</v>
      </c>
      <c r="S269" s="10">
        <f t="shared" si="45"/>
        <v>2014</v>
      </c>
      <c r="T269" t="str">
        <f t="shared" si="49"/>
        <v/>
      </c>
      <c r="U269">
        <f t="shared" si="49"/>
        <v>16.690000000000001</v>
      </c>
      <c r="V269" t="str">
        <f t="shared" si="49"/>
        <v/>
      </c>
      <c r="W269" t="str">
        <f t="shared" si="49"/>
        <v/>
      </c>
      <c r="Z269">
        <f t="shared" si="50"/>
        <v>16.690000000000001</v>
      </c>
      <c r="AA269" t="str">
        <f t="shared" si="50"/>
        <v/>
      </c>
      <c r="AB269" t="str">
        <f t="shared" si="50"/>
        <v/>
      </c>
      <c r="AE269" t="str">
        <f t="shared" si="46"/>
        <v/>
      </c>
      <c r="AH269" t="str">
        <f t="shared" si="47"/>
        <v/>
      </c>
      <c r="AI269" t="str">
        <f t="shared" si="48"/>
        <v/>
      </c>
      <c r="AJ269" t="str">
        <f t="shared" si="44"/>
        <v/>
      </c>
      <c r="AK269" t="str">
        <f t="shared" si="44"/>
        <v/>
      </c>
      <c r="AL269" t="str">
        <f t="shared" si="44"/>
        <v/>
      </c>
    </row>
    <row r="270" spans="1:38" x14ac:dyDescent="0.2">
      <c r="A270" s="1">
        <v>5512</v>
      </c>
      <c r="B270" s="2" t="s">
        <v>18</v>
      </c>
      <c r="C270" s="3">
        <v>41738</v>
      </c>
      <c r="D270" s="2" t="s">
        <v>41</v>
      </c>
      <c r="E270" s="2">
        <v>8</v>
      </c>
      <c r="F270" s="2">
        <v>93.25</v>
      </c>
      <c r="G270" s="2">
        <v>0.03</v>
      </c>
      <c r="H270" s="2" t="s">
        <v>20</v>
      </c>
      <c r="I270" s="2">
        <v>-322.25</v>
      </c>
      <c r="J270" s="2">
        <v>16.48</v>
      </c>
      <c r="K270" s="2">
        <v>63</v>
      </c>
      <c r="L270" s="2" t="s">
        <v>213</v>
      </c>
      <c r="M270" s="2" t="s">
        <v>29</v>
      </c>
      <c r="N270" s="2" t="s">
        <v>23</v>
      </c>
      <c r="O270" s="2" t="s">
        <v>24</v>
      </c>
      <c r="P270" s="2" t="s">
        <v>71</v>
      </c>
      <c r="Q270" s="2" t="s">
        <v>34</v>
      </c>
      <c r="R270" s="3">
        <v>41740</v>
      </c>
      <c r="S270" s="10">
        <f t="shared" si="45"/>
        <v>2014</v>
      </c>
      <c r="T270">
        <f t="shared" si="49"/>
        <v>-322.25</v>
      </c>
      <c r="U270" t="str">
        <f t="shared" si="49"/>
        <v/>
      </c>
      <c r="V270" t="str">
        <f t="shared" si="49"/>
        <v/>
      </c>
      <c r="W270" t="str">
        <f t="shared" si="49"/>
        <v/>
      </c>
      <c r="Z270">
        <f t="shared" si="50"/>
        <v>-322.25</v>
      </c>
      <c r="AA270" t="str">
        <f t="shared" si="50"/>
        <v/>
      </c>
      <c r="AB270" t="str">
        <f t="shared" si="50"/>
        <v/>
      </c>
      <c r="AE270" t="str">
        <f t="shared" si="46"/>
        <v>Office Supplies</v>
      </c>
      <c r="AH270" t="str">
        <f t="shared" si="47"/>
        <v/>
      </c>
      <c r="AI270" t="str">
        <f t="shared" si="48"/>
        <v/>
      </c>
      <c r="AJ270" t="str">
        <f t="shared" si="44"/>
        <v/>
      </c>
      <c r="AK270" t="str">
        <f t="shared" si="44"/>
        <v/>
      </c>
      <c r="AL270" t="str">
        <f t="shared" si="44"/>
        <v/>
      </c>
    </row>
    <row r="271" spans="1:38" x14ac:dyDescent="0.2">
      <c r="A271" s="1">
        <v>5513</v>
      </c>
      <c r="B271" s="2" t="s">
        <v>18</v>
      </c>
      <c r="C271" s="3">
        <v>41738</v>
      </c>
      <c r="D271" s="2" t="s">
        <v>41</v>
      </c>
      <c r="E271" s="2">
        <v>41</v>
      </c>
      <c r="F271" s="2">
        <v>14385.18</v>
      </c>
      <c r="G271" s="2">
        <v>0.06</v>
      </c>
      <c r="H271" s="2" t="s">
        <v>44</v>
      </c>
      <c r="I271" s="2">
        <v>4167.38</v>
      </c>
      <c r="J271" s="2">
        <v>362.99</v>
      </c>
      <c r="K271" s="2">
        <v>53</v>
      </c>
      <c r="L271" s="2" t="s">
        <v>213</v>
      </c>
      <c r="M271" s="2" t="s">
        <v>29</v>
      </c>
      <c r="N271" s="2" t="s">
        <v>23</v>
      </c>
      <c r="O271" s="2" t="s">
        <v>45</v>
      </c>
      <c r="P271" s="2" t="s">
        <v>61</v>
      </c>
      <c r="Q271" s="2" t="s">
        <v>56</v>
      </c>
      <c r="R271" s="3">
        <v>41740</v>
      </c>
      <c r="S271" s="10">
        <f t="shared" si="45"/>
        <v>2014</v>
      </c>
      <c r="T271">
        <f t="shared" si="49"/>
        <v>4167.38</v>
      </c>
      <c r="U271" t="str">
        <f t="shared" si="49"/>
        <v/>
      </c>
      <c r="V271" t="str">
        <f t="shared" si="49"/>
        <v/>
      </c>
      <c r="W271" t="str">
        <f t="shared" si="49"/>
        <v/>
      </c>
      <c r="Z271" t="str">
        <f t="shared" si="50"/>
        <v/>
      </c>
      <c r="AA271" t="str">
        <f t="shared" si="50"/>
        <v/>
      </c>
      <c r="AB271">
        <f t="shared" si="50"/>
        <v>4167.38</v>
      </c>
      <c r="AE271" t="str">
        <f t="shared" si="46"/>
        <v/>
      </c>
      <c r="AH271" t="str">
        <f t="shared" si="47"/>
        <v/>
      </c>
      <c r="AI271" t="str">
        <f t="shared" si="48"/>
        <v/>
      </c>
      <c r="AJ271" t="str">
        <f t="shared" si="44"/>
        <v/>
      </c>
      <c r="AK271" t="str">
        <f t="shared" si="44"/>
        <v/>
      </c>
      <c r="AL271" t="str">
        <f t="shared" si="44"/>
        <v/>
      </c>
    </row>
    <row r="272" spans="1:38" x14ac:dyDescent="0.2">
      <c r="A272" s="1">
        <v>5514</v>
      </c>
      <c r="B272" s="2" t="s">
        <v>18</v>
      </c>
      <c r="C272" s="3">
        <v>41738</v>
      </c>
      <c r="D272" s="2" t="s">
        <v>41</v>
      </c>
      <c r="E272" s="2">
        <v>26</v>
      </c>
      <c r="F272" s="2">
        <v>1001.67</v>
      </c>
      <c r="G272" s="2">
        <v>0.09</v>
      </c>
      <c r="H272" s="2" t="s">
        <v>49</v>
      </c>
      <c r="I272" s="2">
        <v>-121.71</v>
      </c>
      <c r="J272" s="2">
        <v>52.98</v>
      </c>
      <c r="K272" s="2">
        <v>20.5</v>
      </c>
      <c r="L272" s="2" t="s">
        <v>213</v>
      </c>
      <c r="M272" s="2" t="s">
        <v>29</v>
      </c>
      <c r="N272" s="2" t="s">
        <v>23</v>
      </c>
      <c r="O272" s="2" t="s">
        <v>31</v>
      </c>
      <c r="P272" s="2" t="s">
        <v>32</v>
      </c>
      <c r="Q272" s="2" t="s">
        <v>26</v>
      </c>
      <c r="R272" s="3">
        <v>41740</v>
      </c>
      <c r="S272" s="10">
        <f t="shared" si="45"/>
        <v>2014</v>
      </c>
      <c r="T272">
        <f t="shared" si="49"/>
        <v>-121.71</v>
      </c>
      <c r="U272" t="str">
        <f t="shared" si="49"/>
        <v/>
      </c>
      <c r="V272" t="str">
        <f t="shared" si="49"/>
        <v/>
      </c>
      <c r="W272" t="str">
        <f t="shared" si="49"/>
        <v/>
      </c>
      <c r="Z272" t="str">
        <f t="shared" si="50"/>
        <v/>
      </c>
      <c r="AA272">
        <f t="shared" si="50"/>
        <v>-121.71</v>
      </c>
      <c r="AB272" t="str">
        <f t="shared" si="50"/>
        <v/>
      </c>
      <c r="AE272" t="str">
        <f t="shared" si="46"/>
        <v>Technology</v>
      </c>
      <c r="AH272" t="str">
        <f t="shared" si="47"/>
        <v/>
      </c>
      <c r="AI272" t="str">
        <f t="shared" si="48"/>
        <v/>
      </c>
      <c r="AJ272" t="str">
        <f t="shared" si="44"/>
        <v/>
      </c>
      <c r="AK272" t="str">
        <f t="shared" si="44"/>
        <v/>
      </c>
      <c r="AL272" t="str">
        <f t="shared" si="44"/>
        <v/>
      </c>
    </row>
    <row r="273" spans="1:38" x14ac:dyDescent="0.2">
      <c r="A273" s="1">
        <v>5515</v>
      </c>
      <c r="B273" s="2" t="s">
        <v>18</v>
      </c>
      <c r="C273" s="3">
        <v>41738</v>
      </c>
      <c r="D273" s="2" t="s">
        <v>41</v>
      </c>
      <c r="E273" s="2">
        <v>29</v>
      </c>
      <c r="F273" s="2">
        <v>9566.0499999999993</v>
      </c>
      <c r="G273" s="2">
        <v>0.09</v>
      </c>
      <c r="H273" s="2" t="s">
        <v>44</v>
      </c>
      <c r="I273" s="2">
        <v>2159.4699999999998</v>
      </c>
      <c r="J273" s="2">
        <v>361.45</v>
      </c>
      <c r="K273" s="2">
        <v>74</v>
      </c>
      <c r="L273" s="2" t="s">
        <v>213</v>
      </c>
      <c r="M273" s="2" t="s">
        <v>29</v>
      </c>
      <c r="N273" s="2" t="s">
        <v>23</v>
      </c>
      <c r="O273" s="2" t="s">
        <v>45</v>
      </c>
      <c r="P273" s="2" t="s">
        <v>46</v>
      </c>
      <c r="Q273" s="2" t="s">
        <v>56</v>
      </c>
      <c r="R273" s="3">
        <v>41739</v>
      </c>
      <c r="S273" s="10">
        <f t="shared" si="45"/>
        <v>2014</v>
      </c>
      <c r="T273">
        <f t="shared" si="49"/>
        <v>2159.4699999999998</v>
      </c>
      <c r="U273" t="str">
        <f t="shared" si="49"/>
        <v/>
      </c>
      <c r="V273" t="str">
        <f t="shared" si="49"/>
        <v/>
      </c>
      <c r="W273" t="str">
        <f t="shared" si="49"/>
        <v/>
      </c>
      <c r="Z273" t="str">
        <f t="shared" si="50"/>
        <v/>
      </c>
      <c r="AA273" t="str">
        <f t="shared" si="50"/>
        <v/>
      </c>
      <c r="AB273">
        <f t="shared" si="50"/>
        <v>2159.4699999999998</v>
      </c>
      <c r="AE273" t="str">
        <f t="shared" si="46"/>
        <v/>
      </c>
      <c r="AH273" t="str">
        <f t="shared" si="47"/>
        <v/>
      </c>
      <c r="AI273" t="str">
        <f t="shared" si="48"/>
        <v/>
      </c>
      <c r="AJ273" t="str">
        <f t="shared" si="44"/>
        <v/>
      </c>
      <c r="AK273" t="str">
        <f t="shared" si="44"/>
        <v/>
      </c>
      <c r="AL273" t="str">
        <f t="shared" si="44"/>
        <v/>
      </c>
    </row>
    <row r="274" spans="1:38" x14ac:dyDescent="0.2">
      <c r="A274" s="1">
        <v>5516</v>
      </c>
      <c r="B274" s="2" t="s">
        <v>18</v>
      </c>
      <c r="C274" s="3">
        <v>41738</v>
      </c>
      <c r="D274" s="2" t="s">
        <v>50</v>
      </c>
      <c r="E274" s="2">
        <v>30</v>
      </c>
      <c r="F274" s="2">
        <v>3204.4029999999998</v>
      </c>
      <c r="G274" s="2">
        <v>7.0000000000000007E-2</v>
      </c>
      <c r="H274" s="2" t="s">
        <v>20</v>
      </c>
      <c r="I274" s="2">
        <v>608.86</v>
      </c>
      <c r="J274" s="2">
        <v>137.99</v>
      </c>
      <c r="K274" s="2">
        <v>21.69</v>
      </c>
      <c r="L274" s="2" t="s">
        <v>214</v>
      </c>
      <c r="M274" s="2" t="s">
        <v>29</v>
      </c>
      <c r="N274" s="2" t="s">
        <v>30</v>
      </c>
      <c r="O274" s="2" t="s">
        <v>31</v>
      </c>
      <c r="P274" s="2" t="s">
        <v>39</v>
      </c>
      <c r="Q274" s="2" t="s">
        <v>26</v>
      </c>
      <c r="R274" s="3">
        <v>41739</v>
      </c>
      <c r="S274" s="10">
        <f t="shared" si="45"/>
        <v>2014</v>
      </c>
      <c r="T274" t="str">
        <f t="shared" si="49"/>
        <v/>
      </c>
      <c r="U274">
        <f t="shared" si="49"/>
        <v>608.86</v>
      </c>
      <c r="V274" t="str">
        <f t="shared" si="49"/>
        <v/>
      </c>
      <c r="W274" t="str">
        <f t="shared" si="49"/>
        <v/>
      </c>
      <c r="Z274" t="str">
        <f t="shared" si="50"/>
        <v/>
      </c>
      <c r="AA274">
        <f t="shared" si="50"/>
        <v>608.86</v>
      </c>
      <c r="AB274" t="str">
        <f t="shared" si="50"/>
        <v/>
      </c>
      <c r="AE274" t="str">
        <f t="shared" si="46"/>
        <v/>
      </c>
      <c r="AH274" t="str">
        <f t="shared" si="47"/>
        <v/>
      </c>
      <c r="AI274" t="str">
        <f t="shared" si="48"/>
        <v/>
      </c>
      <c r="AJ274" t="str">
        <f t="shared" si="44"/>
        <v/>
      </c>
      <c r="AK274" t="str">
        <f t="shared" si="44"/>
        <v/>
      </c>
      <c r="AL274" t="str">
        <f t="shared" si="44"/>
        <v/>
      </c>
    </row>
    <row r="275" spans="1:38" x14ac:dyDescent="0.2">
      <c r="A275" s="1">
        <v>5517</v>
      </c>
      <c r="B275" s="2" t="s">
        <v>18</v>
      </c>
      <c r="C275" s="3">
        <v>41738</v>
      </c>
      <c r="D275" s="2" t="s">
        <v>59</v>
      </c>
      <c r="E275" s="2">
        <v>11</v>
      </c>
      <c r="F275" s="2">
        <v>992.41</v>
      </c>
      <c r="G275" s="2">
        <v>0.04</v>
      </c>
      <c r="H275" s="2" t="s">
        <v>20</v>
      </c>
      <c r="I275" s="2">
        <v>191.45</v>
      </c>
      <c r="J275" s="2">
        <v>102.48</v>
      </c>
      <c r="K275" s="2">
        <v>33.99</v>
      </c>
      <c r="L275" s="2" t="s">
        <v>215</v>
      </c>
      <c r="M275" s="2" t="s">
        <v>29</v>
      </c>
      <c r="N275" s="2" t="s">
        <v>30</v>
      </c>
      <c r="O275" s="2" t="s">
        <v>24</v>
      </c>
      <c r="P275" s="2" t="s">
        <v>90</v>
      </c>
      <c r="Q275" s="2" t="s">
        <v>26</v>
      </c>
      <c r="R275" s="3">
        <v>41740</v>
      </c>
      <c r="S275" s="10">
        <f t="shared" si="45"/>
        <v>2014</v>
      </c>
      <c r="T275" t="str">
        <f t="shared" si="49"/>
        <v/>
      </c>
      <c r="U275">
        <f t="shared" si="49"/>
        <v>191.45</v>
      </c>
      <c r="V275" t="str">
        <f t="shared" si="49"/>
        <v/>
      </c>
      <c r="W275" t="str">
        <f t="shared" si="49"/>
        <v/>
      </c>
      <c r="Z275">
        <f t="shared" si="50"/>
        <v>191.45</v>
      </c>
      <c r="AA275" t="str">
        <f t="shared" si="50"/>
        <v/>
      </c>
      <c r="AB275" t="str">
        <f t="shared" si="50"/>
        <v/>
      </c>
      <c r="AE275" t="str">
        <f t="shared" si="46"/>
        <v/>
      </c>
      <c r="AH275" t="str">
        <f t="shared" si="47"/>
        <v/>
      </c>
      <c r="AI275" t="str">
        <f t="shared" si="48"/>
        <v/>
      </c>
      <c r="AJ275" t="str">
        <f t="shared" si="44"/>
        <v/>
      </c>
      <c r="AK275" t="str">
        <f t="shared" si="44"/>
        <v/>
      </c>
      <c r="AL275" t="str">
        <f t="shared" si="44"/>
        <v/>
      </c>
    </row>
    <row r="276" spans="1:38" x14ac:dyDescent="0.2">
      <c r="A276" s="1">
        <v>5518</v>
      </c>
      <c r="B276" s="2" t="s">
        <v>18</v>
      </c>
      <c r="C276" s="3">
        <v>41738</v>
      </c>
      <c r="D276" s="2" t="s">
        <v>59</v>
      </c>
      <c r="E276" s="2">
        <v>36</v>
      </c>
      <c r="F276" s="2">
        <v>358.11</v>
      </c>
      <c r="G276" s="2">
        <v>0.02</v>
      </c>
      <c r="H276" s="2" t="s">
        <v>20</v>
      </c>
      <c r="I276" s="2">
        <v>-9.9</v>
      </c>
      <c r="J276" s="2">
        <v>21.77</v>
      </c>
      <c r="K276" s="2">
        <v>20.02</v>
      </c>
      <c r="L276" s="2" t="s">
        <v>215</v>
      </c>
      <c r="M276" s="2" t="s">
        <v>29</v>
      </c>
      <c r="N276" s="2" t="s">
        <v>30</v>
      </c>
      <c r="O276" s="2" t="s">
        <v>45</v>
      </c>
      <c r="P276" s="2" t="s">
        <v>55</v>
      </c>
      <c r="Q276" s="2" t="s">
        <v>62</v>
      </c>
      <c r="R276" s="3">
        <v>41739</v>
      </c>
      <c r="S276" s="10">
        <f t="shared" si="45"/>
        <v>2014</v>
      </c>
      <c r="T276" t="str">
        <f t="shared" si="49"/>
        <v/>
      </c>
      <c r="U276">
        <f t="shared" si="49"/>
        <v>-9.9</v>
      </c>
      <c r="V276" t="str">
        <f t="shared" si="49"/>
        <v/>
      </c>
      <c r="W276" t="str">
        <f t="shared" si="49"/>
        <v/>
      </c>
      <c r="Z276" t="str">
        <f t="shared" si="50"/>
        <v/>
      </c>
      <c r="AA276" t="str">
        <f t="shared" si="50"/>
        <v/>
      </c>
      <c r="AB276">
        <f t="shared" si="50"/>
        <v>-9.9</v>
      </c>
      <c r="AE276" t="str">
        <f t="shared" si="46"/>
        <v>Furniture</v>
      </c>
      <c r="AH276" t="str">
        <f t="shared" si="47"/>
        <v/>
      </c>
      <c r="AI276" t="str">
        <f t="shared" si="48"/>
        <v/>
      </c>
      <c r="AJ276" t="str">
        <f t="shared" si="44"/>
        <v/>
      </c>
      <c r="AK276" t="str">
        <f t="shared" si="44"/>
        <v/>
      </c>
      <c r="AL276" t="str">
        <f t="shared" si="44"/>
        <v/>
      </c>
    </row>
    <row r="277" spans="1:38" x14ac:dyDescent="0.2">
      <c r="A277" s="1">
        <v>5519</v>
      </c>
      <c r="B277" s="2" t="s">
        <v>18</v>
      </c>
      <c r="C277" s="3">
        <v>41738</v>
      </c>
      <c r="D277" s="2" t="s">
        <v>59</v>
      </c>
      <c r="E277" s="2">
        <v>2</v>
      </c>
      <c r="F277" s="2">
        <v>82.63</v>
      </c>
      <c r="G277" s="2">
        <v>0.09</v>
      </c>
      <c r="H277" s="2" t="s">
        <v>20</v>
      </c>
      <c r="I277" s="2">
        <v>-46.1</v>
      </c>
      <c r="J277" s="2">
        <v>46.99</v>
      </c>
      <c r="K277" s="2">
        <v>21.73</v>
      </c>
      <c r="L277" s="2" t="s">
        <v>215</v>
      </c>
      <c r="M277" s="2" t="s">
        <v>29</v>
      </c>
      <c r="N277" s="2" t="s">
        <v>30</v>
      </c>
      <c r="O277" s="2" t="s">
        <v>24</v>
      </c>
      <c r="P277" s="2" t="s">
        <v>64</v>
      </c>
      <c r="Q277" s="2" t="s">
        <v>26</v>
      </c>
      <c r="R277" s="3">
        <v>41740</v>
      </c>
      <c r="S277" s="10">
        <f t="shared" si="45"/>
        <v>2014</v>
      </c>
      <c r="T277" t="str">
        <f t="shared" si="49"/>
        <v/>
      </c>
      <c r="U277">
        <f t="shared" si="49"/>
        <v>-46.1</v>
      </c>
      <c r="V277" t="str">
        <f t="shared" si="49"/>
        <v/>
      </c>
      <c r="W277" t="str">
        <f t="shared" si="49"/>
        <v/>
      </c>
      <c r="Z277">
        <f t="shared" si="50"/>
        <v>-46.1</v>
      </c>
      <c r="AA277" t="str">
        <f t="shared" si="50"/>
        <v/>
      </c>
      <c r="AB277" t="str">
        <f t="shared" si="50"/>
        <v/>
      </c>
      <c r="AE277" t="str">
        <f t="shared" si="46"/>
        <v>Office Supplies</v>
      </c>
      <c r="AH277" t="str">
        <f t="shared" si="47"/>
        <v/>
      </c>
      <c r="AI277" t="str">
        <f t="shared" si="48"/>
        <v/>
      </c>
      <c r="AJ277" t="str">
        <f t="shared" si="44"/>
        <v/>
      </c>
      <c r="AK277" t="str">
        <f t="shared" si="44"/>
        <v/>
      </c>
      <c r="AL277" t="str">
        <f t="shared" si="44"/>
        <v/>
      </c>
    </row>
    <row r="278" spans="1:38" x14ac:dyDescent="0.2">
      <c r="A278" s="1">
        <v>5520</v>
      </c>
      <c r="B278" s="2" t="s">
        <v>18</v>
      </c>
      <c r="C278" s="3">
        <v>41738</v>
      </c>
      <c r="D278" s="2" t="s">
        <v>27</v>
      </c>
      <c r="E278" s="2">
        <v>43</v>
      </c>
      <c r="F278" s="2">
        <v>4082.7759999999998</v>
      </c>
      <c r="G278" s="2">
        <v>0.05</v>
      </c>
      <c r="H278" s="2" t="s">
        <v>20</v>
      </c>
      <c r="I278" s="2">
        <v>847.13</v>
      </c>
      <c r="J278" s="2">
        <v>127.99</v>
      </c>
      <c r="K278" s="2">
        <v>22.99</v>
      </c>
      <c r="L278" s="2" t="s">
        <v>216</v>
      </c>
      <c r="M278" s="2" t="s">
        <v>38</v>
      </c>
      <c r="N278" s="2" t="s">
        <v>23</v>
      </c>
      <c r="O278" s="2" t="s">
        <v>31</v>
      </c>
      <c r="P278" s="2" t="s">
        <v>39</v>
      </c>
      <c r="Q278" s="2" t="s">
        <v>26</v>
      </c>
      <c r="R278" s="3">
        <v>41742</v>
      </c>
      <c r="S278" s="10">
        <f t="shared" si="45"/>
        <v>2014</v>
      </c>
      <c r="T278">
        <f t="shared" si="49"/>
        <v>847.13</v>
      </c>
      <c r="U278" t="str">
        <f t="shared" si="49"/>
        <v/>
      </c>
      <c r="V278" t="str">
        <f t="shared" si="49"/>
        <v/>
      </c>
      <c r="W278" t="str">
        <f t="shared" si="49"/>
        <v/>
      </c>
      <c r="Z278" t="str">
        <f t="shared" si="50"/>
        <v/>
      </c>
      <c r="AA278">
        <f t="shared" si="50"/>
        <v>847.13</v>
      </c>
      <c r="AB278" t="str">
        <f t="shared" si="50"/>
        <v/>
      </c>
      <c r="AE278" t="str">
        <f t="shared" si="46"/>
        <v/>
      </c>
      <c r="AH278" t="str">
        <f t="shared" si="47"/>
        <v/>
      </c>
      <c r="AI278" t="str">
        <f t="shared" si="48"/>
        <v/>
      </c>
      <c r="AJ278" t="str">
        <f t="shared" si="44"/>
        <v/>
      </c>
      <c r="AK278" t="str">
        <f t="shared" si="44"/>
        <v/>
      </c>
      <c r="AL278" t="str">
        <f t="shared" si="44"/>
        <v/>
      </c>
    </row>
    <row r="279" spans="1:38" x14ac:dyDescent="0.2">
      <c r="A279" s="1">
        <v>5521</v>
      </c>
      <c r="B279" s="2" t="s">
        <v>18</v>
      </c>
      <c r="C279" s="3">
        <v>41738</v>
      </c>
      <c r="D279" s="2" t="s">
        <v>59</v>
      </c>
      <c r="E279" s="2">
        <v>31</v>
      </c>
      <c r="F279" s="2">
        <v>456.87</v>
      </c>
      <c r="G279" s="2">
        <v>0.05</v>
      </c>
      <c r="H279" s="2" t="s">
        <v>20</v>
      </c>
      <c r="I279" s="2">
        <v>-185.09</v>
      </c>
      <c r="J279" s="2">
        <v>26.81</v>
      </c>
      <c r="K279" s="2">
        <v>27.32</v>
      </c>
      <c r="L279" s="2" t="s">
        <v>207</v>
      </c>
      <c r="M279" s="2" t="s">
        <v>38</v>
      </c>
      <c r="N279" s="2" t="s">
        <v>54</v>
      </c>
      <c r="O279" s="2" t="s">
        <v>24</v>
      </c>
      <c r="P279" s="2" t="s">
        <v>71</v>
      </c>
      <c r="Q279" s="2" t="s">
        <v>26</v>
      </c>
      <c r="R279" s="3">
        <v>41740</v>
      </c>
      <c r="S279" s="10">
        <f t="shared" si="45"/>
        <v>2014</v>
      </c>
      <c r="T279" t="str">
        <f t="shared" si="49"/>
        <v/>
      </c>
      <c r="U279" t="str">
        <f t="shared" si="49"/>
        <v/>
      </c>
      <c r="V279" t="str">
        <f t="shared" si="49"/>
        <v/>
      </c>
      <c r="W279">
        <f t="shared" si="49"/>
        <v>-185.09</v>
      </c>
      <c r="Z279">
        <f t="shared" si="50"/>
        <v>-185.09</v>
      </c>
      <c r="AA279" t="str">
        <f t="shared" si="50"/>
        <v/>
      </c>
      <c r="AB279" t="str">
        <f t="shared" si="50"/>
        <v/>
      </c>
      <c r="AE279" t="str">
        <f t="shared" si="46"/>
        <v>Office Supplies</v>
      </c>
      <c r="AH279" t="str">
        <f t="shared" si="47"/>
        <v/>
      </c>
      <c r="AI279" t="str">
        <f t="shared" si="48"/>
        <v/>
      </c>
      <c r="AJ279" t="str">
        <f t="shared" si="44"/>
        <v/>
      </c>
      <c r="AK279" t="str">
        <f t="shared" si="44"/>
        <v/>
      </c>
      <c r="AL279" t="str">
        <f t="shared" si="44"/>
        <v/>
      </c>
    </row>
    <row r="280" spans="1:38" x14ac:dyDescent="0.2">
      <c r="A280" s="1">
        <v>5522</v>
      </c>
      <c r="B280" s="2" t="s">
        <v>18</v>
      </c>
      <c r="C280" s="3">
        <v>41738</v>
      </c>
      <c r="D280" s="2" t="s">
        <v>59</v>
      </c>
      <c r="E280" s="2">
        <v>29</v>
      </c>
      <c r="F280" s="2">
        <v>88.01</v>
      </c>
      <c r="G280" s="2">
        <v>0.08</v>
      </c>
      <c r="H280" s="2" t="s">
        <v>20</v>
      </c>
      <c r="I280" s="2">
        <v>-3.37</v>
      </c>
      <c r="J280" s="2">
        <v>14.78</v>
      </c>
      <c r="K280" s="2">
        <v>15.25</v>
      </c>
      <c r="L280" s="2" t="s">
        <v>207</v>
      </c>
      <c r="M280" s="2" t="s">
        <v>38</v>
      </c>
      <c r="N280" s="2" t="s">
        <v>54</v>
      </c>
      <c r="O280" s="2" t="s">
        <v>24</v>
      </c>
      <c r="P280" s="2" t="s">
        <v>64</v>
      </c>
      <c r="Q280" s="2" t="s">
        <v>36</v>
      </c>
      <c r="R280" s="3">
        <v>41739</v>
      </c>
      <c r="S280" s="10">
        <f t="shared" si="45"/>
        <v>2014</v>
      </c>
      <c r="T280" t="str">
        <f t="shared" si="49"/>
        <v/>
      </c>
      <c r="U280" t="str">
        <f t="shared" si="49"/>
        <v/>
      </c>
      <c r="V280" t="str">
        <f t="shared" si="49"/>
        <v/>
      </c>
      <c r="W280">
        <f t="shared" si="49"/>
        <v>-3.37</v>
      </c>
      <c r="Z280">
        <f t="shared" si="50"/>
        <v>-3.37</v>
      </c>
      <c r="AA280" t="str">
        <f t="shared" si="50"/>
        <v/>
      </c>
      <c r="AB280" t="str">
        <f t="shared" si="50"/>
        <v/>
      </c>
      <c r="AE280" t="str">
        <f t="shared" si="46"/>
        <v>Office Supplies</v>
      </c>
      <c r="AH280" t="str">
        <f t="shared" si="47"/>
        <v/>
      </c>
      <c r="AI280" t="str">
        <f t="shared" si="48"/>
        <v/>
      </c>
      <c r="AJ280" t="str">
        <f t="shared" si="44"/>
        <v/>
      </c>
      <c r="AK280" t="str">
        <f t="shared" si="44"/>
        <v/>
      </c>
      <c r="AL280" t="str">
        <f t="shared" si="44"/>
        <v/>
      </c>
    </row>
    <row r="281" spans="1:38" x14ac:dyDescent="0.2">
      <c r="A281" s="1">
        <v>5523</v>
      </c>
      <c r="B281" s="2" t="s">
        <v>18</v>
      </c>
      <c r="C281" s="3">
        <v>41739</v>
      </c>
      <c r="D281" s="2" t="s">
        <v>59</v>
      </c>
      <c r="E281" s="2">
        <v>33</v>
      </c>
      <c r="F281" s="2">
        <v>369.57</v>
      </c>
      <c r="G281" s="2">
        <v>0.08</v>
      </c>
      <c r="H281" s="2" t="s">
        <v>20</v>
      </c>
      <c r="I281" s="2">
        <v>-78.56</v>
      </c>
      <c r="J281" s="2">
        <v>23.7</v>
      </c>
      <c r="K281" s="2">
        <v>20.96</v>
      </c>
      <c r="L281" s="2" t="s">
        <v>181</v>
      </c>
      <c r="M281" s="2" t="s">
        <v>22</v>
      </c>
      <c r="N281" s="2" t="s">
        <v>23</v>
      </c>
      <c r="O281" s="2" t="s">
        <v>24</v>
      </c>
      <c r="P281" s="2" t="s">
        <v>71</v>
      </c>
      <c r="Q281" s="2" t="s">
        <v>62</v>
      </c>
      <c r="R281" s="3">
        <v>41742</v>
      </c>
      <c r="S281" s="10">
        <f t="shared" si="45"/>
        <v>2014</v>
      </c>
      <c r="T281">
        <f t="shared" si="49"/>
        <v>-78.56</v>
      </c>
      <c r="U281" t="str">
        <f t="shared" si="49"/>
        <v/>
      </c>
      <c r="V281" t="str">
        <f t="shared" si="49"/>
        <v/>
      </c>
      <c r="W281" t="str">
        <f t="shared" si="49"/>
        <v/>
      </c>
      <c r="Z281">
        <f t="shared" si="50"/>
        <v>-78.56</v>
      </c>
      <c r="AA281" t="str">
        <f t="shared" si="50"/>
        <v/>
      </c>
      <c r="AB281" t="str">
        <f t="shared" si="50"/>
        <v/>
      </c>
      <c r="AE281" t="str">
        <f t="shared" si="46"/>
        <v>Office Supplies</v>
      </c>
      <c r="AH281" t="str">
        <f t="shared" si="47"/>
        <v/>
      </c>
      <c r="AI281" t="str">
        <f t="shared" si="48"/>
        <v/>
      </c>
      <c r="AJ281" t="str">
        <f t="shared" si="44"/>
        <v/>
      </c>
      <c r="AK281" t="str">
        <f t="shared" si="44"/>
        <v/>
      </c>
      <c r="AL281" t="str">
        <f t="shared" si="44"/>
        <v/>
      </c>
    </row>
    <row r="282" spans="1:38" x14ac:dyDescent="0.2">
      <c r="A282" s="1">
        <v>5524</v>
      </c>
      <c r="B282" s="2" t="s">
        <v>18</v>
      </c>
      <c r="C282" s="3">
        <v>41739</v>
      </c>
      <c r="D282" s="2" t="s">
        <v>41</v>
      </c>
      <c r="E282" s="2">
        <v>7</v>
      </c>
      <c r="F282" s="2">
        <v>131.59</v>
      </c>
      <c r="G282" s="2">
        <v>0.03</v>
      </c>
      <c r="H282" s="2" t="s">
        <v>20</v>
      </c>
      <c r="I282" s="2">
        <v>-47.9</v>
      </c>
      <c r="J282" s="2">
        <v>27.99</v>
      </c>
      <c r="K282" s="2">
        <v>25.28</v>
      </c>
      <c r="L282" s="2" t="s">
        <v>217</v>
      </c>
      <c r="M282" s="2" t="s">
        <v>29</v>
      </c>
      <c r="N282" s="2" t="s">
        <v>43</v>
      </c>
      <c r="O282" s="2" t="s">
        <v>31</v>
      </c>
      <c r="P282" s="2" t="s">
        <v>33</v>
      </c>
      <c r="Q282" s="2" t="s">
        <v>62</v>
      </c>
      <c r="R282" s="3">
        <v>41740</v>
      </c>
      <c r="S282" s="10">
        <f t="shared" si="45"/>
        <v>2014</v>
      </c>
      <c r="T282" t="str">
        <f t="shared" ref="T282:W301" si="51">IF($N282=T$1,$I282,"")</f>
        <v/>
      </c>
      <c r="U282" t="str">
        <f t="shared" si="51"/>
        <v/>
      </c>
      <c r="V282">
        <f t="shared" si="51"/>
        <v>-47.9</v>
      </c>
      <c r="W282" t="str">
        <f t="shared" si="51"/>
        <v/>
      </c>
      <c r="Z282" t="str">
        <f t="shared" ref="Z282:AB301" si="52">IF($O282=Z$1,$I282,"")</f>
        <v/>
      </c>
      <c r="AA282">
        <f t="shared" si="52"/>
        <v>-47.9</v>
      </c>
      <c r="AB282" t="str">
        <f t="shared" si="52"/>
        <v/>
      </c>
      <c r="AE282" t="str">
        <f t="shared" si="46"/>
        <v>Technology</v>
      </c>
      <c r="AH282">
        <f t="shared" si="47"/>
        <v>-47.9</v>
      </c>
      <c r="AI282">
        <f t="shared" si="48"/>
        <v>-47.9</v>
      </c>
      <c r="AJ282" t="str">
        <f t="shared" si="44"/>
        <v/>
      </c>
      <c r="AK282" t="str">
        <f t="shared" si="44"/>
        <v/>
      </c>
      <c r="AL282" t="str">
        <f t="shared" si="44"/>
        <v/>
      </c>
    </row>
    <row r="283" spans="1:38" x14ac:dyDescent="0.2">
      <c r="A283" s="1">
        <v>5525</v>
      </c>
      <c r="B283" s="2" t="s">
        <v>18</v>
      </c>
      <c r="C283" s="3">
        <v>41739</v>
      </c>
      <c r="D283" s="2" t="s">
        <v>59</v>
      </c>
      <c r="E283" s="2">
        <v>29</v>
      </c>
      <c r="F283" s="2">
        <v>9500.32</v>
      </c>
      <c r="G283" s="2">
        <v>0.05</v>
      </c>
      <c r="H283" s="2" t="s">
        <v>44</v>
      </c>
      <c r="I283" s="2">
        <v>777.44</v>
      </c>
      <c r="J283" s="2">
        <v>340.14</v>
      </c>
      <c r="K283" s="2">
        <v>105.05</v>
      </c>
      <c r="L283" s="2" t="s">
        <v>218</v>
      </c>
      <c r="M283" s="2" t="s">
        <v>38</v>
      </c>
      <c r="N283" s="2" t="s">
        <v>43</v>
      </c>
      <c r="O283" s="2" t="s">
        <v>24</v>
      </c>
      <c r="P283" s="2" t="s">
        <v>71</v>
      </c>
      <c r="Q283" s="2" t="s">
        <v>56</v>
      </c>
      <c r="R283" s="3">
        <v>41740</v>
      </c>
      <c r="S283" s="10">
        <f t="shared" si="45"/>
        <v>2014</v>
      </c>
      <c r="T283" t="str">
        <f t="shared" si="51"/>
        <v/>
      </c>
      <c r="U283" t="str">
        <f t="shared" si="51"/>
        <v/>
      </c>
      <c r="V283">
        <f t="shared" si="51"/>
        <v>777.44</v>
      </c>
      <c r="W283" t="str">
        <f t="shared" si="51"/>
        <v/>
      </c>
      <c r="Z283">
        <f t="shared" si="52"/>
        <v>777.44</v>
      </c>
      <c r="AA283" t="str">
        <f t="shared" si="52"/>
        <v/>
      </c>
      <c r="AB283" t="str">
        <f t="shared" si="52"/>
        <v/>
      </c>
      <c r="AE283" t="str">
        <f t="shared" si="46"/>
        <v/>
      </c>
      <c r="AH283" t="str">
        <f t="shared" si="47"/>
        <v/>
      </c>
      <c r="AI283" t="str">
        <f t="shared" si="48"/>
        <v/>
      </c>
      <c r="AJ283" t="str">
        <f t="shared" si="44"/>
        <v/>
      </c>
      <c r="AK283" t="str">
        <f t="shared" si="44"/>
        <v/>
      </c>
      <c r="AL283" t="str">
        <f t="shared" si="44"/>
        <v/>
      </c>
    </row>
    <row r="284" spans="1:38" x14ac:dyDescent="0.2">
      <c r="A284" s="1">
        <v>5526</v>
      </c>
      <c r="B284" s="2" t="s">
        <v>18</v>
      </c>
      <c r="C284" s="3">
        <v>41739</v>
      </c>
      <c r="D284" s="2" t="s">
        <v>59</v>
      </c>
      <c r="E284" s="2">
        <v>29</v>
      </c>
      <c r="F284" s="2">
        <v>210.8</v>
      </c>
      <c r="G284" s="2">
        <v>0.04</v>
      </c>
      <c r="H284" s="2" t="s">
        <v>20</v>
      </c>
      <c r="I284" s="2">
        <v>29.99</v>
      </c>
      <c r="J284" s="2">
        <v>19.079999999999998</v>
      </c>
      <c r="K284" s="2">
        <v>16.350000000000001</v>
      </c>
      <c r="L284" s="2" t="s">
        <v>184</v>
      </c>
      <c r="M284" s="2" t="s">
        <v>38</v>
      </c>
      <c r="N284" s="2" t="s">
        <v>43</v>
      </c>
      <c r="O284" s="2" t="s">
        <v>24</v>
      </c>
      <c r="P284" s="2" t="s">
        <v>64</v>
      </c>
      <c r="Q284" s="2" t="s">
        <v>36</v>
      </c>
      <c r="R284" s="3">
        <v>41740</v>
      </c>
      <c r="S284" s="10">
        <f t="shared" si="45"/>
        <v>2014</v>
      </c>
      <c r="T284" t="str">
        <f t="shared" si="51"/>
        <v/>
      </c>
      <c r="U284" t="str">
        <f t="shared" si="51"/>
        <v/>
      </c>
      <c r="V284">
        <f t="shared" si="51"/>
        <v>29.99</v>
      </c>
      <c r="W284" t="str">
        <f t="shared" si="51"/>
        <v/>
      </c>
      <c r="Z284">
        <f t="shared" si="52"/>
        <v>29.99</v>
      </c>
      <c r="AA284" t="str">
        <f t="shared" si="52"/>
        <v/>
      </c>
      <c r="AB284" t="str">
        <f t="shared" si="52"/>
        <v/>
      </c>
      <c r="AE284" t="str">
        <f t="shared" si="46"/>
        <v/>
      </c>
      <c r="AH284" t="str">
        <f t="shared" si="47"/>
        <v/>
      </c>
      <c r="AI284" t="str">
        <f t="shared" si="48"/>
        <v/>
      </c>
      <c r="AJ284" t="str">
        <f t="shared" si="44"/>
        <v/>
      </c>
      <c r="AK284" t="str">
        <f t="shared" si="44"/>
        <v/>
      </c>
      <c r="AL284" t="str">
        <f t="shared" si="44"/>
        <v/>
      </c>
    </row>
    <row r="285" spans="1:38" x14ac:dyDescent="0.2">
      <c r="A285" s="1">
        <v>5527</v>
      </c>
      <c r="B285" s="2" t="s">
        <v>18</v>
      </c>
      <c r="C285" s="3">
        <v>41739</v>
      </c>
      <c r="D285" s="2" t="s">
        <v>50</v>
      </c>
      <c r="E285" s="2">
        <v>20</v>
      </c>
      <c r="F285" s="2">
        <v>6456.4560000000001</v>
      </c>
      <c r="G285" s="2">
        <v>0.01</v>
      </c>
      <c r="H285" s="2" t="s">
        <v>44</v>
      </c>
      <c r="I285" s="2">
        <v>1121.42</v>
      </c>
      <c r="J285" s="2">
        <v>412.98</v>
      </c>
      <c r="K285" s="2">
        <v>56.52</v>
      </c>
      <c r="L285" s="2" t="s">
        <v>219</v>
      </c>
      <c r="M285" s="2" t="s">
        <v>29</v>
      </c>
      <c r="N285" s="2" t="s">
        <v>43</v>
      </c>
      <c r="O285" s="2" t="s">
        <v>45</v>
      </c>
      <c r="P285" s="2" t="s">
        <v>46</v>
      </c>
      <c r="Q285" s="2" t="s">
        <v>47</v>
      </c>
      <c r="R285" s="3">
        <v>41741</v>
      </c>
      <c r="S285" s="10">
        <f t="shared" si="45"/>
        <v>2014</v>
      </c>
      <c r="T285" t="str">
        <f t="shared" si="51"/>
        <v/>
      </c>
      <c r="U285" t="str">
        <f t="shared" si="51"/>
        <v/>
      </c>
      <c r="V285">
        <f t="shared" si="51"/>
        <v>1121.42</v>
      </c>
      <c r="W285" t="str">
        <f t="shared" si="51"/>
        <v/>
      </c>
      <c r="Z285" t="str">
        <f t="shared" si="52"/>
        <v/>
      </c>
      <c r="AA285" t="str">
        <f t="shared" si="52"/>
        <v/>
      </c>
      <c r="AB285">
        <f t="shared" si="52"/>
        <v>1121.42</v>
      </c>
      <c r="AE285" t="str">
        <f t="shared" si="46"/>
        <v/>
      </c>
      <c r="AH285" t="str">
        <f t="shared" si="47"/>
        <v/>
      </c>
      <c r="AI285" t="str">
        <f t="shared" si="48"/>
        <v/>
      </c>
      <c r="AJ285" t="str">
        <f t="shared" si="44"/>
        <v/>
      </c>
      <c r="AK285" t="str">
        <f t="shared" si="44"/>
        <v/>
      </c>
      <c r="AL285" t="str">
        <f t="shared" si="44"/>
        <v/>
      </c>
    </row>
    <row r="286" spans="1:38" x14ac:dyDescent="0.2">
      <c r="A286" s="1">
        <v>5528</v>
      </c>
      <c r="B286" s="2" t="s">
        <v>18</v>
      </c>
      <c r="C286" s="3">
        <v>41739</v>
      </c>
      <c r="D286" s="2" t="s">
        <v>19</v>
      </c>
      <c r="E286" s="2">
        <v>24</v>
      </c>
      <c r="F286" s="2">
        <v>3985.42</v>
      </c>
      <c r="G286" s="2">
        <v>0.08</v>
      </c>
      <c r="H286" s="2" t="s">
        <v>20</v>
      </c>
      <c r="I286" s="2">
        <v>1342.36</v>
      </c>
      <c r="J286" s="2">
        <v>177.98</v>
      </c>
      <c r="K286" s="2">
        <v>33.99</v>
      </c>
      <c r="L286" s="2" t="s">
        <v>152</v>
      </c>
      <c r="M286" s="2" t="s">
        <v>38</v>
      </c>
      <c r="N286" s="2" t="s">
        <v>30</v>
      </c>
      <c r="O286" s="2" t="s">
        <v>24</v>
      </c>
      <c r="P286" s="2" t="s">
        <v>25</v>
      </c>
      <c r="Q286" s="2" t="s">
        <v>26</v>
      </c>
      <c r="R286" s="3">
        <v>41741</v>
      </c>
      <c r="S286" s="10">
        <f t="shared" si="45"/>
        <v>2014</v>
      </c>
      <c r="T286" t="str">
        <f t="shared" si="51"/>
        <v/>
      </c>
      <c r="U286">
        <f t="shared" si="51"/>
        <v>1342.36</v>
      </c>
      <c r="V286" t="str">
        <f t="shared" si="51"/>
        <v/>
      </c>
      <c r="W286" t="str">
        <f t="shared" si="51"/>
        <v/>
      </c>
      <c r="Z286">
        <f t="shared" si="52"/>
        <v>1342.36</v>
      </c>
      <c r="AA286" t="str">
        <f t="shared" si="52"/>
        <v/>
      </c>
      <c r="AB286" t="str">
        <f t="shared" si="52"/>
        <v/>
      </c>
      <c r="AE286" t="str">
        <f t="shared" si="46"/>
        <v/>
      </c>
      <c r="AH286" t="str">
        <f t="shared" si="47"/>
        <v/>
      </c>
      <c r="AI286" t="str">
        <f t="shared" si="48"/>
        <v/>
      </c>
      <c r="AJ286" t="str">
        <f t="shared" si="44"/>
        <v/>
      </c>
      <c r="AK286" t="str">
        <f t="shared" si="44"/>
        <v/>
      </c>
      <c r="AL286" t="str">
        <f t="shared" si="44"/>
        <v/>
      </c>
    </row>
    <row r="287" spans="1:38" x14ac:dyDescent="0.2">
      <c r="A287" s="1">
        <v>5529</v>
      </c>
      <c r="B287" s="2" t="s">
        <v>40</v>
      </c>
      <c r="C287" s="3">
        <v>41739</v>
      </c>
      <c r="D287" s="2" t="s">
        <v>19</v>
      </c>
      <c r="E287" s="2">
        <v>16</v>
      </c>
      <c r="F287" s="2">
        <v>850.55</v>
      </c>
      <c r="G287" s="2">
        <v>0</v>
      </c>
      <c r="H287" s="2" t="s">
        <v>20</v>
      </c>
      <c r="I287" s="2">
        <v>360.4</v>
      </c>
      <c r="J287" s="2">
        <v>60.91</v>
      </c>
      <c r="K287" s="2">
        <v>19.809999999999999</v>
      </c>
      <c r="L287" s="2" t="s">
        <v>152</v>
      </c>
      <c r="M287" s="2" t="s">
        <v>38</v>
      </c>
      <c r="N287" s="2" t="s">
        <v>30</v>
      </c>
      <c r="O287" s="2" t="s">
        <v>24</v>
      </c>
      <c r="P287" s="2" t="s">
        <v>35</v>
      </c>
      <c r="Q287" s="2" t="s">
        <v>26</v>
      </c>
      <c r="R287" s="3">
        <v>41741</v>
      </c>
      <c r="S287" s="10">
        <f t="shared" si="45"/>
        <v>2014</v>
      </c>
      <c r="T287" t="str">
        <f t="shared" si="51"/>
        <v/>
      </c>
      <c r="U287">
        <f t="shared" si="51"/>
        <v>360.4</v>
      </c>
      <c r="V287" t="str">
        <f t="shared" si="51"/>
        <v/>
      </c>
      <c r="W287" t="str">
        <f t="shared" si="51"/>
        <v/>
      </c>
      <c r="Z287">
        <f t="shared" si="52"/>
        <v>360.4</v>
      </c>
      <c r="AA287" t="str">
        <f t="shared" si="52"/>
        <v/>
      </c>
      <c r="AB287" t="str">
        <f t="shared" si="52"/>
        <v/>
      </c>
      <c r="AE287" t="str">
        <f t="shared" si="46"/>
        <v/>
      </c>
      <c r="AH287" t="str">
        <f t="shared" si="47"/>
        <v/>
      </c>
      <c r="AI287" t="str">
        <f t="shared" si="48"/>
        <v/>
      </c>
      <c r="AJ287" t="str">
        <f t="shared" si="44"/>
        <v/>
      </c>
      <c r="AK287" t="str">
        <f t="shared" si="44"/>
        <v/>
      </c>
      <c r="AL287" t="str">
        <f t="shared" si="44"/>
        <v/>
      </c>
    </row>
    <row r="288" spans="1:38" x14ac:dyDescent="0.2">
      <c r="A288" s="1">
        <v>5530</v>
      </c>
      <c r="B288" s="2" t="s">
        <v>18</v>
      </c>
      <c r="C288" s="3">
        <v>41740</v>
      </c>
      <c r="D288" s="2" t="s">
        <v>59</v>
      </c>
      <c r="E288" s="2">
        <v>47</v>
      </c>
      <c r="F288" s="2">
        <v>894.85</v>
      </c>
      <c r="G288" s="2">
        <v>0.1</v>
      </c>
      <c r="H288" s="2" t="s">
        <v>20</v>
      </c>
      <c r="I288" s="2">
        <v>371.19</v>
      </c>
      <c r="J288" s="2">
        <v>32.979999999999997</v>
      </c>
      <c r="K288" s="2">
        <v>15.49</v>
      </c>
      <c r="L288" s="2" t="s">
        <v>220</v>
      </c>
      <c r="M288" s="2" t="s">
        <v>38</v>
      </c>
      <c r="N288" s="2" t="s">
        <v>54</v>
      </c>
      <c r="O288" s="2" t="s">
        <v>24</v>
      </c>
      <c r="P288" s="2" t="s">
        <v>25</v>
      </c>
      <c r="Q288" s="2" t="s">
        <v>26</v>
      </c>
      <c r="R288" s="3">
        <v>41742</v>
      </c>
      <c r="S288" s="10">
        <f t="shared" si="45"/>
        <v>2014</v>
      </c>
      <c r="T288" t="str">
        <f t="shared" si="51"/>
        <v/>
      </c>
      <c r="U288" t="str">
        <f t="shared" si="51"/>
        <v/>
      </c>
      <c r="V288" t="str">
        <f t="shared" si="51"/>
        <v/>
      </c>
      <c r="W288">
        <f t="shared" si="51"/>
        <v>371.19</v>
      </c>
      <c r="Z288">
        <f t="shared" si="52"/>
        <v>371.19</v>
      </c>
      <c r="AA288" t="str">
        <f t="shared" si="52"/>
        <v/>
      </c>
      <c r="AB288" t="str">
        <f t="shared" si="52"/>
        <v/>
      </c>
      <c r="AE288" t="str">
        <f t="shared" si="46"/>
        <v/>
      </c>
      <c r="AH288" t="str">
        <f t="shared" si="47"/>
        <v/>
      </c>
      <c r="AI288" t="str">
        <f t="shared" si="48"/>
        <v/>
      </c>
      <c r="AJ288" t="str">
        <f t="shared" si="44"/>
        <v/>
      </c>
      <c r="AK288" t="str">
        <f t="shared" si="44"/>
        <v/>
      </c>
      <c r="AL288" t="str">
        <f t="shared" si="44"/>
        <v/>
      </c>
    </row>
    <row r="289" spans="1:38" x14ac:dyDescent="0.2">
      <c r="A289" s="1">
        <v>5531</v>
      </c>
      <c r="B289" s="2" t="s">
        <v>18</v>
      </c>
      <c r="C289" s="3">
        <v>41740</v>
      </c>
      <c r="D289" s="2" t="s">
        <v>59</v>
      </c>
      <c r="E289" s="2">
        <v>7</v>
      </c>
      <c r="F289" s="2">
        <v>363.37</v>
      </c>
      <c r="G289" s="2">
        <v>0.03</v>
      </c>
      <c r="H289" s="2" t="s">
        <v>20</v>
      </c>
      <c r="I289" s="2">
        <v>0.94</v>
      </c>
      <c r="J289" s="2">
        <v>60.04</v>
      </c>
      <c r="K289" s="2">
        <v>33.99</v>
      </c>
      <c r="L289" s="2" t="s">
        <v>220</v>
      </c>
      <c r="M289" s="2" t="s">
        <v>38</v>
      </c>
      <c r="N289" s="2" t="s">
        <v>54</v>
      </c>
      <c r="O289" s="2" t="s">
        <v>24</v>
      </c>
      <c r="P289" s="2" t="s">
        <v>35</v>
      </c>
      <c r="Q289" s="2" t="s">
        <v>26</v>
      </c>
      <c r="R289" s="3">
        <v>41742</v>
      </c>
      <c r="S289" s="10">
        <f t="shared" si="45"/>
        <v>2014</v>
      </c>
      <c r="T289" t="str">
        <f t="shared" si="51"/>
        <v/>
      </c>
      <c r="U289" t="str">
        <f t="shared" si="51"/>
        <v/>
      </c>
      <c r="V289" t="str">
        <f t="shared" si="51"/>
        <v/>
      </c>
      <c r="W289">
        <f t="shared" si="51"/>
        <v>0.94</v>
      </c>
      <c r="Z289">
        <f t="shared" si="52"/>
        <v>0.94</v>
      </c>
      <c r="AA289" t="str">
        <f t="shared" si="52"/>
        <v/>
      </c>
      <c r="AB289" t="str">
        <f t="shared" si="52"/>
        <v/>
      </c>
      <c r="AE289" t="str">
        <f t="shared" si="46"/>
        <v/>
      </c>
      <c r="AH289" t="str">
        <f t="shared" si="47"/>
        <v/>
      </c>
      <c r="AI289" t="str">
        <f t="shared" si="48"/>
        <v/>
      </c>
      <c r="AJ289" t="str">
        <f t="shared" si="44"/>
        <v/>
      </c>
      <c r="AK289" t="str">
        <f t="shared" si="44"/>
        <v/>
      </c>
      <c r="AL289" t="str">
        <f t="shared" si="44"/>
        <v/>
      </c>
    </row>
    <row r="290" spans="1:38" x14ac:dyDescent="0.2">
      <c r="A290" s="1">
        <v>5532</v>
      </c>
      <c r="B290" s="2" t="s">
        <v>18</v>
      </c>
      <c r="C290" s="3">
        <v>41743</v>
      </c>
      <c r="D290" s="2" t="s">
        <v>50</v>
      </c>
      <c r="E290" s="2">
        <v>18</v>
      </c>
      <c r="F290" s="2">
        <v>4220.152</v>
      </c>
      <c r="G290" s="2">
        <v>0.06</v>
      </c>
      <c r="H290" s="2" t="s">
        <v>44</v>
      </c>
      <c r="I290" s="2">
        <v>-710.38</v>
      </c>
      <c r="J290" s="2">
        <v>308.18</v>
      </c>
      <c r="K290" s="2">
        <v>68.12</v>
      </c>
      <c r="L290" s="2" t="s">
        <v>221</v>
      </c>
      <c r="M290" s="2" t="s">
        <v>22</v>
      </c>
      <c r="N290" s="2" t="s">
        <v>43</v>
      </c>
      <c r="O290" s="2" t="s">
        <v>45</v>
      </c>
      <c r="P290" s="2" t="s">
        <v>46</v>
      </c>
      <c r="Q290" s="2" t="s">
        <v>47</v>
      </c>
      <c r="R290" s="3">
        <v>41744</v>
      </c>
      <c r="S290" s="10">
        <f t="shared" si="45"/>
        <v>2014</v>
      </c>
      <c r="T290" t="str">
        <f t="shared" si="51"/>
        <v/>
      </c>
      <c r="U290" t="str">
        <f t="shared" si="51"/>
        <v/>
      </c>
      <c r="V290">
        <f t="shared" si="51"/>
        <v>-710.38</v>
      </c>
      <c r="W290" t="str">
        <f t="shared" si="51"/>
        <v/>
      </c>
      <c r="Z290" t="str">
        <f t="shared" si="52"/>
        <v/>
      </c>
      <c r="AA290" t="str">
        <f t="shared" si="52"/>
        <v/>
      </c>
      <c r="AB290">
        <f t="shared" si="52"/>
        <v>-710.38</v>
      </c>
      <c r="AE290" t="str">
        <f t="shared" si="46"/>
        <v>Furniture</v>
      </c>
      <c r="AH290" t="str">
        <f t="shared" si="47"/>
        <v/>
      </c>
      <c r="AI290" t="str">
        <f t="shared" si="48"/>
        <v/>
      </c>
      <c r="AJ290" t="str">
        <f t="shared" si="44"/>
        <v/>
      </c>
      <c r="AK290" t="str">
        <f t="shared" si="44"/>
        <v/>
      </c>
      <c r="AL290" t="str">
        <f t="shared" si="44"/>
        <v/>
      </c>
    </row>
    <row r="291" spans="1:38" x14ac:dyDescent="0.2">
      <c r="A291" s="1">
        <v>5533</v>
      </c>
      <c r="B291" s="2" t="s">
        <v>18</v>
      </c>
      <c r="C291" s="3">
        <v>41743</v>
      </c>
      <c r="D291" s="2" t="s">
        <v>27</v>
      </c>
      <c r="E291" s="2">
        <v>14</v>
      </c>
      <c r="F291" s="2">
        <v>1394.05</v>
      </c>
      <c r="G291" s="2">
        <v>0.09</v>
      </c>
      <c r="H291" s="2" t="s">
        <v>44</v>
      </c>
      <c r="I291" s="2">
        <v>-188.18</v>
      </c>
      <c r="J291" s="2">
        <v>112.98</v>
      </c>
      <c r="K291" s="2">
        <v>49.84</v>
      </c>
      <c r="L291" s="2" t="s">
        <v>222</v>
      </c>
      <c r="M291" s="2" t="s">
        <v>22</v>
      </c>
      <c r="N291" s="2" t="s">
        <v>43</v>
      </c>
      <c r="O291" s="2" t="s">
        <v>45</v>
      </c>
      <c r="P291" s="2" t="s">
        <v>67</v>
      </c>
      <c r="Q291" s="2" t="s">
        <v>47</v>
      </c>
      <c r="R291" s="3">
        <v>41748</v>
      </c>
      <c r="S291" s="10">
        <f t="shared" si="45"/>
        <v>2014</v>
      </c>
      <c r="T291" t="str">
        <f t="shared" si="51"/>
        <v/>
      </c>
      <c r="U291" t="str">
        <f t="shared" si="51"/>
        <v/>
      </c>
      <c r="V291">
        <f t="shared" si="51"/>
        <v>-188.18</v>
      </c>
      <c r="W291" t="str">
        <f t="shared" si="51"/>
        <v/>
      </c>
      <c r="Z291" t="str">
        <f t="shared" si="52"/>
        <v/>
      </c>
      <c r="AA291" t="str">
        <f t="shared" si="52"/>
        <v/>
      </c>
      <c r="AB291">
        <f t="shared" si="52"/>
        <v>-188.18</v>
      </c>
      <c r="AE291" t="str">
        <f t="shared" si="46"/>
        <v>Furniture</v>
      </c>
      <c r="AH291" t="str">
        <f t="shared" si="47"/>
        <v/>
      </c>
      <c r="AI291" t="str">
        <f t="shared" si="48"/>
        <v/>
      </c>
      <c r="AJ291" t="str">
        <f t="shared" si="44"/>
        <v/>
      </c>
      <c r="AK291" t="str">
        <f t="shared" si="44"/>
        <v/>
      </c>
      <c r="AL291" t="str">
        <f t="shared" si="44"/>
        <v/>
      </c>
    </row>
    <row r="292" spans="1:38" x14ac:dyDescent="0.2">
      <c r="A292" s="1">
        <v>5534</v>
      </c>
      <c r="B292" s="2" t="s">
        <v>18</v>
      </c>
      <c r="C292" s="3">
        <v>41744</v>
      </c>
      <c r="D292" s="2" t="s">
        <v>59</v>
      </c>
      <c r="E292" s="2">
        <v>49</v>
      </c>
      <c r="F292" s="2">
        <v>3298.53</v>
      </c>
      <c r="G292" s="2">
        <v>0.09</v>
      </c>
      <c r="H292" s="2" t="s">
        <v>20</v>
      </c>
      <c r="I292" s="2">
        <v>931.35</v>
      </c>
      <c r="J292" s="2">
        <v>82.97</v>
      </c>
      <c r="K292" s="2">
        <v>17.5</v>
      </c>
      <c r="L292" s="2" t="s">
        <v>159</v>
      </c>
      <c r="M292" s="2" t="s">
        <v>29</v>
      </c>
      <c r="N292" s="2" t="s">
        <v>23</v>
      </c>
      <c r="O292" s="2" t="s">
        <v>24</v>
      </c>
      <c r="P292" s="2" t="s">
        <v>71</v>
      </c>
      <c r="Q292" s="2" t="s">
        <v>26</v>
      </c>
      <c r="R292" s="3">
        <v>41744</v>
      </c>
      <c r="S292" s="10">
        <f t="shared" si="45"/>
        <v>2014</v>
      </c>
      <c r="T292">
        <f t="shared" si="51"/>
        <v>931.35</v>
      </c>
      <c r="U292" t="str">
        <f t="shared" si="51"/>
        <v/>
      </c>
      <c r="V292" t="str">
        <f t="shared" si="51"/>
        <v/>
      </c>
      <c r="W292" t="str">
        <f t="shared" si="51"/>
        <v/>
      </c>
      <c r="Z292">
        <f t="shared" si="52"/>
        <v>931.35</v>
      </c>
      <c r="AA292" t="str">
        <f t="shared" si="52"/>
        <v/>
      </c>
      <c r="AB292" t="str">
        <f t="shared" si="52"/>
        <v/>
      </c>
      <c r="AE292" t="str">
        <f t="shared" si="46"/>
        <v/>
      </c>
      <c r="AH292" t="str">
        <f t="shared" si="47"/>
        <v/>
      </c>
      <c r="AI292" t="str">
        <f t="shared" si="48"/>
        <v/>
      </c>
      <c r="AJ292" t="str">
        <f t="shared" si="44"/>
        <v/>
      </c>
      <c r="AK292" t="str">
        <f t="shared" si="44"/>
        <v/>
      </c>
      <c r="AL292" t="str">
        <f t="shared" si="44"/>
        <v/>
      </c>
    </row>
    <row r="293" spans="1:38" x14ac:dyDescent="0.2">
      <c r="A293" s="1">
        <v>5535</v>
      </c>
      <c r="B293" s="2" t="s">
        <v>18</v>
      </c>
      <c r="C293" s="3">
        <v>41744</v>
      </c>
      <c r="D293" s="2" t="s">
        <v>59</v>
      </c>
      <c r="E293" s="2">
        <v>40</v>
      </c>
      <c r="F293" s="2">
        <v>744.36</v>
      </c>
      <c r="G293" s="2">
        <v>0.1</v>
      </c>
      <c r="H293" s="2" t="s">
        <v>20</v>
      </c>
      <c r="I293" s="2">
        <v>-28.89</v>
      </c>
      <c r="J293" s="2">
        <v>31.98</v>
      </c>
      <c r="K293" s="2">
        <v>24.49</v>
      </c>
      <c r="L293" s="2" t="s">
        <v>159</v>
      </c>
      <c r="M293" s="2" t="s">
        <v>29</v>
      </c>
      <c r="N293" s="2" t="s">
        <v>23</v>
      </c>
      <c r="O293" s="2" t="s">
        <v>45</v>
      </c>
      <c r="P293" s="2" t="s">
        <v>55</v>
      </c>
      <c r="Q293" s="2" t="s">
        <v>26</v>
      </c>
      <c r="R293" s="3">
        <v>41747</v>
      </c>
      <c r="S293" s="10">
        <f t="shared" si="45"/>
        <v>2014</v>
      </c>
      <c r="T293">
        <f t="shared" si="51"/>
        <v>-28.89</v>
      </c>
      <c r="U293" t="str">
        <f t="shared" si="51"/>
        <v/>
      </c>
      <c r="V293" t="str">
        <f t="shared" si="51"/>
        <v/>
      </c>
      <c r="W293" t="str">
        <f t="shared" si="51"/>
        <v/>
      </c>
      <c r="Z293" t="str">
        <f t="shared" si="52"/>
        <v/>
      </c>
      <c r="AA293" t="str">
        <f t="shared" si="52"/>
        <v/>
      </c>
      <c r="AB293">
        <f t="shared" si="52"/>
        <v>-28.89</v>
      </c>
      <c r="AE293" t="str">
        <f t="shared" si="46"/>
        <v>Furniture</v>
      </c>
      <c r="AH293" t="str">
        <f t="shared" si="47"/>
        <v/>
      </c>
      <c r="AI293" t="str">
        <f t="shared" si="48"/>
        <v/>
      </c>
      <c r="AJ293" t="str">
        <f t="shared" si="44"/>
        <v/>
      </c>
      <c r="AK293" t="str">
        <f t="shared" si="44"/>
        <v/>
      </c>
      <c r="AL293" t="str">
        <f t="shared" si="44"/>
        <v/>
      </c>
    </row>
    <row r="294" spans="1:38" x14ac:dyDescent="0.2">
      <c r="A294" s="1">
        <v>5536</v>
      </c>
      <c r="B294" s="2" t="s">
        <v>18</v>
      </c>
      <c r="C294" s="3">
        <v>41745</v>
      </c>
      <c r="D294" s="2" t="s">
        <v>41</v>
      </c>
      <c r="E294" s="2">
        <v>37</v>
      </c>
      <c r="F294" s="2">
        <v>4165.5235000000002</v>
      </c>
      <c r="G294" s="2">
        <v>0.01</v>
      </c>
      <c r="H294" s="2" t="s">
        <v>20</v>
      </c>
      <c r="I294" s="2">
        <v>1234.29</v>
      </c>
      <c r="J294" s="2">
        <v>137.99</v>
      </c>
      <c r="K294" s="2">
        <v>22.99</v>
      </c>
      <c r="L294" s="2" t="s">
        <v>151</v>
      </c>
      <c r="M294" s="2" t="s">
        <v>29</v>
      </c>
      <c r="N294" s="2" t="s">
        <v>43</v>
      </c>
      <c r="O294" s="2" t="s">
        <v>31</v>
      </c>
      <c r="P294" s="2" t="s">
        <v>39</v>
      </c>
      <c r="Q294" s="2" t="s">
        <v>26</v>
      </c>
      <c r="R294" s="3">
        <v>41747</v>
      </c>
      <c r="S294" s="10">
        <f t="shared" si="45"/>
        <v>2014</v>
      </c>
      <c r="T294" t="str">
        <f t="shared" si="51"/>
        <v/>
      </c>
      <c r="U294" t="str">
        <f t="shared" si="51"/>
        <v/>
      </c>
      <c r="V294">
        <f t="shared" si="51"/>
        <v>1234.29</v>
      </c>
      <c r="W294" t="str">
        <f t="shared" si="51"/>
        <v/>
      </c>
      <c r="Z294" t="str">
        <f t="shared" si="52"/>
        <v/>
      </c>
      <c r="AA294">
        <f t="shared" si="52"/>
        <v>1234.29</v>
      </c>
      <c r="AB294" t="str">
        <f t="shared" si="52"/>
        <v/>
      </c>
      <c r="AE294" t="str">
        <f t="shared" si="46"/>
        <v/>
      </c>
      <c r="AH294" t="str">
        <f t="shared" si="47"/>
        <v/>
      </c>
      <c r="AI294" t="str">
        <f t="shared" si="48"/>
        <v/>
      </c>
      <c r="AJ294" t="str">
        <f t="shared" si="44"/>
        <v/>
      </c>
      <c r="AK294" t="str">
        <f t="shared" si="44"/>
        <v/>
      </c>
      <c r="AL294" t="str">
        <f t="shared" si="44"/>
        <v/>
      </c>
    </row>
    <row r="295" spans="1:38" x14ac:dyDescent="0.2">
      <c r="A295" s="1">
        <v>5537</v>
      </c>
      <c r="B295" s="2" t="s">
        <v>18</v>
      </c>
      <c r="C295" s="3">
        <v>41745</v>
      </c>
      <c r="D295" s="2" t="s">
        <v>19</v>
      </c>
      <c r="E295" s="2">
        <v>6</v>
      </c>
      <c r="F295" s="2">
        <v>14543.2</v>
      </c>
      <c r="G295" s="2">
        <v>0.05</v>
      </c>
      <c r="H295" s="2" t="s">
        <v>44</v>
      </c>
      <c r="I295" s="2">
        <v>-3965.66</v>
      </c>
      <c r="J295" s="2">
        <v>2562.14</v>
      </c>
      <c r="K295" s="2">
        <v>43.7</v>
      </c>
      <c r="L295" s="2" t="s">
        <v>117</v>
      </c>
      <c r="M295" s="2" t="s">
        <v>38</v>
      </c>
      <c r="N295" s="2" t="s">
        <v>30</v>
      </c>
      <c r="O295" s="2" t="s">
        <v>31</v>
      </c>
      <c r="P295" s="2" t="s">
        <v>33</v>
      </c>
      <c r="Q295" s="2" t="s">
        <v>56</v>
      </c>
      <c r="R295" s="3">
        <v>41746</v>
      </c>
      <c r="S295" s="10">
        <f t="shared" si="45"/>
        <v>2014</v>
      </c>
      <c r="T295" t="str">
        <f t="shared" si="51"/>
        <v/>
      </c>
      <c r="U295">
        <f t="shared" si="51"/>
        <v>-3965.66</v>
      </c>
      <c r="V295" t="str">
        <f t="shared" si="51"/>
        <v/>
      </c>
      <c r="W295" t="str">
        <f t="shared" si="51"/>
        <v/>
      </c>
      <c r="Z295" t="str">
        <f t="shared" si="52"/>
        <v/>
      </c>
      <c r="AA295">
        <f t="shared" si="52"/>
        <v>-3965.66</v>
      </c>
      <c r="AB295" t="str">
        <f t="shared" si="52"/>
        <v/>
      </c>
      <c r="AE295" t="str">
        <f t="shared" si="46"/>
        <v>Technology</v>
      </c>
      <c r="AH295">
        <f t="shared" si="47"/>
        <v>-3965.66</v>
      </c>
      <c r="AI295">
        <f t="shared" si="48"/>
        <v>-3965.66</v>
      </c>
      <c r="AJ295" t="str">
        <f t="shared" si="44"/>
        <v/>
      </c>
      <c r="AK295" t="str">
        <f t="shared" si="44"/>
        <v/>
      </c>
      <c r="AL295" t="str">
        <f t="shared" si="44"/>
        <v/>
      </c>
    </row>
    <row r="296" spans="1:38" x14ac:dyDescent="0.2">
      <c r="A296" s="1">
        <v>5538</v>
      </c>
      <c r="B296" s="2" t="s">
        <v>18</v>
      </c>
      <c r="C296" s="3">
        <v>41746</v>
      </c>
      <c r="D296" s="2" t="s">
        <v>19</v>
      </c>
      <c r="E296" s="2">
        <v>25</v>
      </c>
      <c r="F296" s="2">
        <v>1352.28</v>
      </c>
      <c r="G296" s="2">
        <v>0.06</v>
      </c>
      <c r="H296" s="2" t="s">
        <v>20</v>
      </c>
      <c r="I296" s="2">
        <v>-8.3699999999999992</v>
      </c>
      <c r="J296" s="2">
        <v>67.94</v>
      </c>
      <c r="K296" s="2">
        <v>18</v>
      </c>
      <c r="L296" s="2" t="s">
        <v>223</v>
      </c>
      <c r="M296" s="2" t="s">
        <v>29</v>
      </c>
      <c r="N296" s="2" t="s">
        <v>54</v>
      </c>
      <c r="O296" s="2" t="s">
        <v>31</v>
      </c>
      <c r="P296" s="2" t="s">
        <v>32</v>
      </c>
      <c r="Q296" s="2" t="s">
        <v>26</v>
      </c>
      <c r="R296" s="3">
        <v>41747</v>
      </c>
      <c r="S296" s="10">
        <f t="shared" si="45"/>
        <v>2014</v>
      </c>
      <c r="T296" t="str">
        <f t="shared" si="51"/>
        <v/>
      </c>
      <c r="U296" t="str">
        <f t="shared" si="51"/>
        <v/>
      </c>
      <c r="V296" t="str">
        <f t="shared" si="51"/>
        <v/>
      </c>
      <c r="W296">
        <f t="shared" si="51"/>
        <v>-8.3699999999999992</v>
      </c>
      <c r="Z296" t="str">
        <f t="shared" si="52"/>
        <v/>
      </c>
      <c r="AA296">
        <f t="shared" si="52"/>
        <v>-8.3699999999999992</v>
      </c>
      <c r="AB296" t="str">
        <f t="shared" si="52"/>
        <v/>
      </c>
      <c r="AE296" t="str">
        <f t="shared" si="46"/>
        <v>Technology</v>
      </c>
      <c r="AH296" t="str">
        <f t="shared" si="47"/>
        <v/>
      </c>
      <c r="AI296" t="str">
        <f t="shared" si="48"/>
        <v/>
      </c>
      <c r="AJ296" t="str">
        <f t="shared" si="44"/>
        <v/>
      </c>
      <c r="AK296" t="str">
        <f t="shared" si="44"/>
        <v/>
      </c>
      <c r="AL296" t="str">
        <f t="shared" si="44"/>
        <v/>
      </c>
    </row>
    <row r="297" spans="1:38" x14ac:dyDescent="0.2">
      <c r="A297" s="1">
        <v>5539</v>
      </c>
      <c r="B297" s="2" t="s">
        <v>18</v>
      </c>
      <c r="C297" s="3">
        <v>41746</v>
      </c>
      <c r="D297" s="2" t="s">
        <v>19</v>
      </c>
      <c r="E297" s="2">
        <v>42</v>
      </c>
      <c r="F297" s="2">
        <v>255.94</v>
      </c>
      <c r="G297" s="2">
        <v>7.0000000000000007E-2</v>
      </c>
      <c r="H297" s="2" t="s">
        <v>20</v>
      </c>
      <c r="I297" s="2">
        <v>117.15</v>
      </c>
      <c r="J297" s="2">
        <v>18.3</v>
      </c>
      <c r="K297" s="2">
        <v>14.5</v>
      </c>
      <c r="L297" s="2" t="s">
        <v>223</v>
      </c>
      <c r="M297" s="2" t="s">
        <v>29</v>
      </c>
      <c r="N297" s="2" t="s">
        <v>54</v>
      </c>
      <c r="O297" s="2" t="s">
        <v>24</v>
      </c>
      <c r="P297" s="2" t="s">
        <v>74</v>
      </c>
      <c r="Q297" s="2" t="s">
        <v>26</v>
      </c>
      <c r="R297" s="3">
        <v>41746</v>
      </c>
      <c r="S297" s="10">
        <f t="shared" si="45"/>
        <v>2014</v>
      </c>
      <c r="T297" t="str">
        <f t="shared" si="51"/>
        <v/>
      </c>
      <c r="U297" t="str">
        <f t="shared" si="51"/>
        <v/>
      </c>
      <c r="V297" t="str">
        <f t="shared" si="51"/>
        <v/>
      </c>
      <c r="W297">
        <f t="shared" si="51"/>
        <v>117.15</v>
      </c>
      <c r="Z297">
        <f t="shared" si="52"/>
        <v>117.15</v>
      </c>
      <c r="AA297" t="str">
        <f t="shared" si="52"/>
        <v/>
      </c>
      <c r="AB297" t="str">
        <f t="shared" si="52"/>
        <v/>
      </c>
      <c r="AE297" t="str">
        <f t="shared" si="46"/>
        <v/>
      </c>
      <c r="AH297" t="str">
        <f t="shared" si="47"/>
        <v/>
      </c>
      <c r="AI297" t="str">
        <f t="shared" si="48"/>
        <v/>
      </c>
      <c r="AJ297" t="str">
        <f t="shared" si="44"/>
        <v/>
      </c>
      <c r="AK297" t="str">
        <f t="shared" si="44"/>
        <v/>
      </c>
      <c r="AL297" t="str">
        <f t="shared" si="44"/>
        <v/>
      </c>
    </row>
    <row r="298" spans="1:38" x14ac:dyDescent="0.2">
      <c r="A298" s="1">
        <v>5540</v>
      </c>
      <c r="B298" s="2" t="s">
        <v>18</v>
      </c>
      <c r="C298" s="3">
        <v>41746</v>
      </c>
      <c r="D298" s="2" t="s">
        <v>27</v>
      </c>
      <c r="E298" s="2">
        <v>41</v>
      </c>
      <c r="F298" s="2">
        <v>17861.04</v>
      </c>
      <c r="G298" s="2">
        <v>0.02</v>
      </c>
      <c r="H298" s="2" t="s">
        <v>20</v>
      </c>
      <c r="I298" s="2">
        <v>6232.73</v>
      </c>
      <c r="J298" s="2">
        <v>431.19</v>
      </c>
      <c r="K298" s="2">
        <v>33.99</v>
      </c>
      <c r="L298" s="2" t="s">
        <v>224</v>
      </c>
      <c r="M298" s="2" t="s">
        <v>29</v>
      </c>
      <c r="N298" s="2" t="s">
        <v>30</v>
      </c>
      <c r="O298" s="2" t="s">
        <v>24</v>
      </c>
      <c r="P298" s="2" t="s">
        <v>52</v>
      </c>
      <c r="Q298" s="2" t="s">
        <v>26</v>
      </c>
      <c r="R298" s="3">
        <v>41746</v>
      </c>
      <c r="S298" s="10">
        <f t="shared" si="45"/>
        <v>2014</v>
      </c>
      <c r="T298" t="str">
        <f t="shared" si="51"/>
        <v/>
      </c>
      <c r="U298">
        <f t="shared" si="51"/>
        <v>6232.73</v>
      </c>
      <c r="V298" t="str">
        <f t="shared" si="51"/>
        <v/>
      </c>
      <c r="W298" t="str">
        <f t="shared" si="51"/>
        <v/>
      </c>
      <c r="Z298">
        <f t="shared" si="52"/>
        <v>6232.73</v>
      </c>
      <c r="AA298" t="str">
        <f t="shared" si="52"/>
        <v/>
      </c>
      <c r="AB298" t="str">
        <f t="shared" si="52"/>
        <v/>
      </c>
      <c r="AE298" t="str">
        <f t="shared" si="46"/>
        <v/>
      </c>
      <c r="AH298" t="str">
        <f t="shared" si="47"/>
        <v/>
      </c>
      <c r="AI298" t="str">
        <f t="shared" si="48"/>
        <v/>
      </c>
      <c r="AJ298" t="str">
        <f t="shared" si="44"/>
        <v/>
      </c>
      <c r="AK298" t="str">
        <f t="shared" si="44"/>
        <v/>
      </c>
      <c r="AL298" t="str">
        <f t="shared" si="44"/>
        <v/>
      </c>
    </row>
    <row r="299" spans="1:38" x14ac:dyDescent="0.2">
      <c r="A299" s="1">
        <v>5541</v>
      </c>
      <c r="B299" s="2" t="s">
        <v>18</v>
      </c>
      <c r="C299" s="3">
        <v>41747</v>
      </c>
      <c r="D299" s="2" t="s">
        <v>50</v>
      </c>
      <c r="E299" s="2">
        <v>14</v>
      </c>
      <c r="F299" s="2">
        <v>3837.54</v>
      </c>
      <c r="G299" s="2">
        <v>0.1</v>
      </c>
      <c r="H299" s="2" t="s">
        <v>20</v>
      </c>
      <c r="I299" s="2">
        <v>207.65</v>
      </c>
      <c r="J299" s="2">
        <v>312.97000000000003</v>
      </c>
      <c r="K299" s="2">
        <v>21.18</v>
      </c>
      <c r="L299" s="2" t="s">
        <v>70</v>
      </c>
      <c r="M299" s="2" t="s">
        <v>29</v>
      </c>
      <c r="N299" s="2" t="s">
        <v>43</v>
      </c>
      <c r="O299" s="2" t="s">
        <v>31</v>
      </c>
      <c r="P299" s="2" t="s">
        <v>32</v>
      </c>
      <c r="Q299" s="2" t="s">
        <v>26</v>
      </c>
      <c r="R299" s="3">
        <v>41748</v>
      </c>
      <c r="S299" s="10">
        <f t="shared" si="45"/>
        <v>2014</v>
      </c>
      <c r="T299" t="str">
        <f t="shared" si="51"/>
        <v/>
      </c>
      <c r="U299" t="str">
        <f t="shared" si="51"/>
        <v/>
      </c>
      <c r="V299">
        <f t="shared" si="51"/>
        <v>207.65</v>
      </c>
      <c r="W299" t="str">
        <f t="shared" si="51"/>
        <v/>
      </c>
      <c r="Z299" t="str">
        <f t="shared" si="52"/>
        <v/>
      </c>
      <c r="AA299">
        <f t="shared" si="52"/>
        <v>207.65</v>
      </c>
      <c r="AB299" t="str">
        <f t="shared" si="52"/>
        <v/>
      </c>
      <c r="AE299" t="str">
        <f t="shared" si="46"/>
        <v/>
      </c>
      <c r="AH299" t="str">
        <f t="shared" si="47"/>
        <v/>
      </c>
      <c r="AI299" t="str">
        <f t="shared" si="48"/>
        <v/>
      </c>
      <c r="AJ299" t="str">
        <f t="shared" si="44"/>
        <v/>
      </c>
      <c r="AK299" t="str">
        <f t="shared" si="44"/>
        <v/>
      </c>
      <c r="AL299" t="str">
        <f t="shared" si="44"/>
        <v/>
      </c>
    </row>
    <row r="300" spans="1:38" x14ac:dyDescent="0.2">
      <c r="A300" s="1">
        <v>5542</v>
      </c>
      <c r="B300" s="2" t="s">
        <v>18</v>
      </c>
      <c r="C300" s="3">
        <v>41747</v>
      </c>
      <c r="D300" s="2" t="s">
        <v>50</v>
      </c>
      <c r="E300" s="2">
        <v>40</v>
      </c>
      <c r="F300" s="2">
        <v>1567.26</v>
      </c>
      <c r="G300" s="2">
        <v>0.06</v>
      </c>
      <c r="H300" s="2" t="s">
        <v>20</v>
      </c>
      <c r="I300" s="2">
        <v>677.77</v>
      </c>
      <c r="J300" s="2">
        <v>51.89</v>
      </c>
      <c r="K300" s="2">
        <v>17.04</v>
      </c>
      <c r="L300" s="2" t="s">
        <v>70</v>
      </c>
      <c r="M300" s="2" t="s">
        <v>29</v>
      </c>
      <c r="N300" s="2" t="s">
        <v>43</v>
      </c>
      <c r="O300" s="2" t="s">
        <v>45</v>
      </c>
      <c r="P300" s="2" t="s">
        <v>55</v>
      </c>
      <c r="Q300" s="2" t="s">
        <v>36</v>
      </c>
      <c r="R300" s="3">
        <v>41749</v>
      </c>
      <c r="S300" s="10">
        <f t="shared" si="45"/>
        <v>2014</v>
      </c>
      <c r="T300" t="str">
        <f t="shared" si="51"/>
        <v/>
      </c>
      <c r="U300" t="str">
        <f t="shared" si="51"/>
        <v/>
      </c>
      <c r="V300">
        <f t="shared" si="51"/>
        <v>677.77</v>
      </c>
      <c r="W300" t="str">
        <f t="shared" si="51"/>
        <v/>
      </c>
      <c r="Z300" t="str">
        <f t="shared" si="52"/>
        <v/>
      </c>
      <c r="AA300" t="str">
        <f t="shared" si="52"/>
        <v/>
      </c>
      <c r="AB300">
        <f t="shared" si="52"/>
        <v>677.77</v>
      </c>
      <c r="AE300" t="str">
        <f t="shared" si="46"/>
        <v/>
      </c>
      <c r="AH300" t="str">
        <f t="shared" si="47"/>
        <v/>
      </c>
      <c r="AI300" t="str">
        <f t="shared" si="48"/>
        <v/>
      </c>
      <c r="AJ300" t="str">
        <f t="shared" si="44"/>
        <v/>
      </c>
      <c r="AK300" t="str">
        <f t="shared" si="44"/>
        <v/>
      </c>
      <c r="AL300" t="str">
        <f t="shared" si="44"/>
        <v/>
      </c>
    </row>
    <row r="301" spans="1:38" x14ac:dyDescent="0.2">
      <c r="A301" s="1">
        <v>5543</v>
      </c>
      <c r="B301" s="2" t="s">
        <v>18</v>
      </c>
      <c r="C301" s="3">
        <v>41747</v>
      </c>
      <c r="D301" s="2" t="s">
        <v>19</v>
      </c>
      <c r="E301" s="2">
        <v>23</v>
      </c>
      <c r="F301" s="2">
        <v>3048.73</v>
      </c>
      <c r="G301" s="2">
        <v>0.02</v>
      </c>
      <c r="H301" s="2" t="s">
        <v>44</v>
      </c>
      <c r="I301" s="2">
        <v>-255.01</v>
      </c>
      <c r="J301" s="2">
        <v>142.97999999999999</v>
      </c>
      <c r="K301" s="2">
        <v>44</v>
      </c>
      <c r="L301" s="2" t="s">
        <v>93</v>
      </c>
      <c r="M301" s="2" t="s">
        <v>29</v>
      </c>
      <c r="N301" s="2" t="s">
        <v>30</v>
      </c>
      <c r="O301" s="2" t="s">
        <v>45</v>
      </c>
      <c r="P301" s="2" t="s">
        <v>61</v>
      </c>
      <c r="Q301" s="2" t="s">
        <v>56</v>
      </c>
      <c r="R301" s="3">
        <v>41748</v>
      </c>
      <c r="S301" s="10">
        <f t="shared" si="45"/>
        <v>2014</v>
      </c>
      <c r="T301" t="str">
        <f t="shared" si="51"/>
        <v/>
      </c>
      <c r="U301">
        <f t="shared" si="51"/>
        <v>-255.01</v>
      </c>
      <c r="V301" t="str">
        <f t="shared" si="51"/>
        <v/>
      </c>
      <c r="W301" t="str">
        <f t="shared" si="51"/>
        <v/>
      </c>
      <c r="Z301" t="str">
        <f t="shared" si="52"/>
        <v/>
      </c>
      <c r="AA301" t="str">
        <f t="shared" si="52"/>
        <v/>
      </c>
      <c r="AB301">
        <f t="shared" si="52"/>
        <v>-255.01</v>
      </c>
      <c r="AE301" t="str">
        <f t="shared" si="46"/>
        <v>Furniture</v>
      </c>
      <c r="AH301" t="str">
        <f t="shared" si="47"/>
        <v/>
      </c>
      <c r="AI301" t="str">
        <f t="shared" si="48"/>
        <v/>
      </c>
      <c r="AJ301" t="str">
        <f t="shared" si="44"/>
        <v/>
      </c>
      <c r="AK301" t="str">
        <f t="shared" si="44"/>
        <v/>
      </c>
      <c r="AL301" t="str">
        <f t="shared" si="44"/>
        <v/>
      </c>
    </row>
    <row r="302" spans="1:38" x14ac:dyDescent="0.2">
      <c r="A302" s="1">
        <v>5544</v>
      </c>
      <c r="B302" s="2" t="s">
        <v>18</v>
      </c>
      <c r="C302" s="3">
        <v>41747</v>
      </c>
      <c r="D302" s="2" t="s">
        <v>50</v>
      </c>
      <c r="E302" s="2">
        <v>25</v>
      </c>
      <c r="F302" s="2">
        <v>2137.62</v>
      </c>
      <c r="G302" s="2">
        <v>0.09</v>
      </c>
      <c r="H302" s="2" t="s">
        <v>44</v>
      </c>
      <c r="I302" s="2">
        <v>-579.20000000000005</v>
      </c>
      <c r="J302" s="2">
        <v>101.99</v>
      </c>
      <c r="K302" s="2">
        <v>56</v>
      </c>
      <c r="L302" s="2" t="s">
        <v>225</v>
      </c>
      <c r="M302" s="2" t="s">
        <v>29</v>
      </c>
      <c r="N302" s="2" t="s">
        <v>23</v>
      </c>
      <c r="O302" s="2" t="s">
        <v>45</v>
      </c>
      <c r="P302" s="2" t="s">
        <v>61</v>
      </c>
      <c r="Q302" s="2" t="s">
        <v>56</v>
      </c>
      <c r="R302" s="3">
        <v>41747</v>
      </c>
      <c r="S302" s="10">
        <f t="shared" si="45"/>
        <v>2014</v>
      </c>
      <c r="T302">
        <f t="shared" ref="T302:W321" si="53">IF($N302=T$1,$I302,"")</f>
        <v>-579.20000000000005</v>
      </c>
      <c r="U302" t="str">
        <f t="shared" si="53"/>
        <v/>
      </c>
      <c r="V302" t="str">
        <f t="shared" si="53"/>
        <v/>
      </c>
      <c r="W302" t="str">
        <f t="shared" si="53"/>
        <v/>
      </c>
      <c r="Z302" t="str">
        <f t="shared" ref="Z302:AB321" si="54">IF($O302=Z$1,$I302,"")</f>
        <v/>
      </c>
      <c r="AA302" t="str">
        <f t="shared" si="54"/>
        <v/>
      </c>
      <c r="AB302">
        <f t="shared" si="54"/>
        <v>-579.20000000000005</v>
      </c>
      <c r="AE302" t="str">
        <f t="shared" si="46"/>
        <v>Furniture</v>
      </c>
      <c r="AH302" t="str">
        <f t="shared" si="47"/>
        <v/>
      </c>
      <c r="AI302" t="str">
        <f t="shared" si="48"/>
        <v/>
      </c>
      <c r="AJ302" t="str">
        <f t="shared" si="44"/>
        <v/>
      </c>
      <c r="AK302" t="str">
        <f t="shared" si="44"/>
        <v/>
      </c>
      <c r="AL302" t="str">
        <f t="shared" si="44"/>
        <v/>
      </c>
    </row>
    <row r="303" spans="1:38" x14ac:dyDescent="0.2">
      <c r="A303" s="1">
        <v>5545</v>
      </c>
      <c r="B303" s="2" t="s">
        <v>18</v>
      </c>
      <c r="C303" s="3">
        <v>41748</v>
      </c>
      <c r="D303" s="2" t="s">
        <v>27</v>
      </c>
      <c r="E303" s="2">
        <v>38</v>
      </c>
      <c r="F303" s="2">
        <v>139.47</v>
      </c>
      <c r="G303" s="2">
        <v>0.06</v>
      </c>
      <c r="H303" s="2" t="s">
        <v>20</v>
      </c>
      <c r="I303" s="2">
        <v>19.399999999999999</v>
      </c>
      <c r="J303" s="2">
        <v>15.58</v>
      </c>
      <c r="K303" s="2">
        <v>15.63</v>
      </c>
      <c r="L303" s="2" t="s">
        <v>212</v>
      </c>
      <c r="M303" s="2" t="s">
        <v>38</v>
      </c>
      <c r="N303" s="2" t="s">
        <v>30</v>
      </c>
      <c r="O303" s="2" t="s">
        <v>24</v>
      </c>
      <c r="P303" s="2" t="s">
        <v>95</v>
      </c>
      <c r="Q303" s="2" t="s">
        <v>36</v>
      </c>
      <c r="R303" s="3">
        <v>41752</v>
      </c>
      <c r="S303" s="10">
        <f t="shared" si="45"/>
        <v>2014</v>
      </c>
      <c r="T303" t="str">
        <f t="shared" si="53"/>
        <v/>
      </c>
      <c r="U303">
        <f t="shared" si="53"/>
        <v>19.399999999999999</v>
      </c>
      <c r="V303" t="str">
        <f t="shared" si="53"/>
        <v/>
      </c>
      <c r="W303" t="str">
        <f t="shared" si="53"/>
        <v/>
      </c>
      <c r="Z303">
        <f t="shared" si="54"/>
        <v>19.399999999999999</v>
      </c>
      <c r="AA303" t="str">
        <f t="shared" si="54"/>
        <v/>
      </c>
      <c r="AB303" t="str">
        <f t="shared" si="54"/>
        <v/>
      </c>
      <c r="AE303" t="str">
        <f t="shared" si="46"/>
        <v/>
      </c>
      <c r="AH303" t="str">
        <f t="shared" si="47"/>
        <v/>
      </c>
      <c r="AI303" t="str">
        <f t="shared" si="48"/>
        <v/>
      </c>
      <c r="AJ303" t="str">
        <f t="shared" si="44"/>
        <v/>
      </c>
      <c r="AK303" t="str">
        <f t="shared" si="44"/>
        <v/>
      </c>
      <c r="AL303" t="str">
        <f t="shared" si="44"/>
        <v/>
      </c>
    </row>
    <row r="304" spans="1:38" x14ac:dyDescent="0.2">
      <c r="A304" s="1">
        <v>5546</v>
      </c>
      <c r="B304" s="2" t="s">
        <v>18</v>
      </c>
      <c r="C304" s="3">
        <v>41748</v>
      </c>
      <c r="D304" s="2" t="s">
        <v>27</v>
      </c>
      <c r="E304" s="2">
        <v>30</v>
      </c>
      <c r="F304" s="2">
        <v>2511.81</v>
      </c>
      <c r="G304" s="2">
        <v>0.01</v>
      </c>
      <c r="H304" s="2" t="s">
        <v>20</v>
      </c>
      <c r="I304" s="2">
        <v>-542.49</v>
      </c>
      <c r="J304" s="2">
        <v>91.52</v>
      </c>
      <c r="K304" s="2">
        <v>62.2</v>
      </c>
      <c r="L304" s="2" t="s">
        <v>92</v>
      </c>
      <c r="M304" s="2" t="s">
        <v>29</v>
      </c>
      <c r="N304" s="2" t="s">
        <v>43</v>
      </c>
      <c r="O304" s="2" t="s">
        <v>45</v>
      </c>
      <c r="P304" s="2" t="s">
        <v>55</v>
      </c>
      <c r="Q304" s="2" t="s">
        <v>62</v>
      </c>
      <c r="R304" s="3">
        <v>41755</v>
      </c>
      <c r="S304" s="10">
        <f t="shared" si="45"/>
        <v>2014</v>
      </c>
      <c r="T304" t="str">
        <f t="shared" si="53"/>
        <v/>
      </c>
      <c r="U304" t="str">
        <f t="shared" si="53"/>
        <v/>
      </c>
      <c r="V304">
        <f t="shared" si="53"/>
        <v>-542.49</v>
      </c>
      <c r="W304" t="str">
        <f t="shared" si="53"/>
        <v/>
      </c>
      <c r="Z304" t="str">
        <f t="shared" si="54"/>
        <v/>
      </c>
      <c r="AA304" t="str">
        <f t="shared" si="54"/>
        <v/>
      </c>
      <c r="AB304">
        <f t="shared" si="54"/>
        <v>-542.49</v>
      </c>
      <c r="AE304" t="str">
        <f t="shared" si="46"/>
        <v>Furniture</v>
      </c>
      <c r="AH304" t="str">
        <f t="shared" si="47"/>
        <v/>
      </c>
      <c r="AI304" t="str">
        <f t="shared" si="48"/>
        <v/>
      </c>
      <c r="AJ304" t="str">
        <f t="shared" si="44"/>
        <v/>
      </c>
      <c r="AK304" t="str">
        <f t="shared" si="44"/>
        <v/>
      </c>
      <c r="AL304" t="str">
        <f t="shared" si="44"/>
        <v/>
      </c>
    </row>
    <row r="305" spans="1:38" x14ac:dyDescent="0.2">
      <c r="A305" s="1">
        <v>5547</v>
      </c>
      <c r="B305" s="2" t="s">
        <v>18</v>
      </c>
      <c r="C305" s="3">
        <v>41749</v>
      </c>
      <c r="D305" s="2" t="s">
        <v>41</v>
      </c>
      <c r="E305" s="2">
        <v>20</v>
      </c>
      <c r="F305" s="2">
        <v>119.82</v>
      </c>
      <c r="G305" s="2">
        <v>0.09</v>
      </c>
      <c r="H305" s="2" t="s">
        <v>20</v>
      </c>
      <c r="I305" s="2">
        <v>12.8</v>
      </c>
      <c r="J305" s="2">
        <v>17.98</v>
      </c>
      <c r="K305" s="2">
        <v>16.5</v>
      </c>
      <c r="L305" s="2" t="s">
        <v>92</v>
      </c>
      <c r="M305" s="2" t="s">
        <v>29</v>
      </c>
      <c r="N305" s="2" t="s">
        <v>43</v>
      </c>
      <c r="O305" s="2" t="s">
        <v>24</v>
      </c>
      <c r="P305" s="2" t="s">
        <v>90</v>
      </c>
      <c r="Q305" s="2" t="s">
        <v>26</v>
      </c>
      <c r="R305" s="3">
        <v>41751</v>
      </c>
      <c r="S305" s="10">
        <f t="shared" si="45"/>
        <v>2014</v>
      </c>
      <c r="T305" t="str">
        <f t="shared" si="53"/>
        <v/>
      </c>
      <c r="U305" t="str">
        <f t="shared" si="53"/>
        <v/>
      </c>
      <c r="V305">
        <f t="shared" si="53"/>
        <v>12.8</v>
      </c>
      <c r="W305" t="str">
        <f t="shared" si="53"/>
        <v/>
      </c>
      <c r="Z305">
        <f t="shared" si="54"/>
        <v>12.8</v>
      </c>
      <c r="AA305" t="str">
        <f t="shared" si="54"/>
        <v/>
      </c>
      <c r="AB305" t="str">
        <f t="shared" si="54"/>
        <v/>
      </c>
      <c r="AE305" t="str">
        <f t="shared" si="46"/>
        <v/>
      </c>
      <c r="AH305" t="str">
        <f t="shared" si="47"/>
        <v/>
      </c>
      <c r="AI305" t="str">
        <f t="shared" si="48"/>
        <v/>
      </c>
      <c r="AJ305" t="str">
        <f t="shared" si="44"/>
        <v/>
      </c>
      <c r="AK305" t="str">
        <f t="shared" si="44"/>
        <v/>
      </c>
      <c r="AL305" t="str">
        <f t="shared" si="44"/>
        <v/>
      </c>
    </row>
    <row r="306" spans="1:38" x14ac:dyDescent="0.2">
      <c r="A306" s="1">
        <v>5548</v>
      </c>
      <c r="B306" s="2" t="s">
        <v>18</v>
      </c>
      <c r="C306" s="3">
        <v>41750</v>
      </c>
      <c r="D306" s="2" t="s">
        <v>19</v>
      </c>
      <c r="E306" s="2">
        <v>21</v>
      </c>
      <c r="F306" s="2">
        <v>7848.97</v>
      </c>
      <c r="G306" s="2">
        <v>0.05</v>
      </c>
      <c r="H306" s="2" t="s">
        <v>49</v>
      </c>
      <c r="I306" s="2">
        <v>2352.58</v>
      </c>
      <c r="J306" s="2">
        <v>375.25</v>
      </c>
      <c r="K306" s="2">
        <v>33.99</v>
      </c>
      <c r="L306" s="2" t="s">
        <v>226</v>
      </c>
      <c r="M306" s="2" t="s">
        <v>29</v>
      </c>
      <c r="N306" s="2" t="s">
        <v>30</v>
      </c>
      <c r="O306" s="2" t="s">
        <v>24</v>
      </c>
      <c r="P306" s="2" t="s">
        <v>71</v>
      </c>
      <c r="Q306" s="2" t="s">
        <v>26</v>
      </c>
      <c r="R306" s="3">
        <v>41750</v>
      </c>
      <c r="S306" s="10">
        <f t="shared" si="45"/>
        <v>2014</v>
      </c>
      <c r="T306" t="str">
        <f t="shared" si="53"/>
        <v/>
      </c>
      <c r="U306">
        <f t="shared" si="53"/>
        <v>2352.58</v>
      </c>
      <c r="V306" t="str">
        <f t="shared" si="53"/>
        <v/>
      </c>
      <c r="W306" t="str">
        <f t="shared" si="53"/>
        <v/>
      </c>
      <c r="Z306">
        <f t="shared" si="54"/>
        <v>2352.58</v>
      </c>
      <c r="AA306" t="str">
        <f t="shared" si="54"/>
        <v/>
      </c>
      <c r="AB306" t="str">
        <f t="shared" si="54"/>
        <v/>
      </c>
      <c r="AE306" t="str">
        <f t="shared" si="46"/>
        <v/>
      </c>
      <c r="AH306" t="str">
        <f t="shared" si="47"/>
        <v/>
      </c>
      <c r="AI306" t="str">
        <f t="shared" si="48"/>
        <v/>
      </c>
      <c r="AJ306" t="str">
        <f t="shared" si="44"/>
        <v/>
      </c>
      <c r="AK306" t="str">
        <f t="shared" si="44"/>
        <v/>
      </c>
      <c r="AL306" t="str">
        <f t="shared" si="44"/>
        <v/>
      </c>
    </row>
    <row r="307" spans="1:38" x14ac:dyDescent="0.2">
      <c r="A307" s="1">
        <v>5549</v>
      </c>
      <c r="B307" s="2" t="s">
        <v>18</v>
      </c>
      <c r="C307" s="3">
        <v>41750</v>
      </c>
      <c r="D307" s="2" t="s">
        <v>19</v>
      </c>
      <c r="E307" s="2">
        <v>21</v>
      </c>
      <c r="F307" s="2">
        <v>163.71</v>
      </c>
      <c r="G307" s="2">
        <v>0.06</v>
      </c>
      <c r="H307" s="2" t="s">
        <v>49</v>
      </c>
      <c r="I307" s="2">
        <v>-4.41</v>
      </c>
      <c r="J307" s="2">
        <v>19.59</v>
      </c>
      <c r="K307" s="2">
        <v>18</v>
      </c>
      <c r="L307" s="2" t="s">
        <v>226</v>
      </c>
      <c r="M307" s="2" t="s">
        <v>29</v>
      </c>
      <c r="N307" s="2" t="s">
        <v>30</v>
      </c>
      <c r="O307" s="2" t="s">
        <v>45</v>
      </c>
      <c r="P307" s="2" t="s">
        <v>55</v>
      </c>
      <c r="Q307" s="2" t="s">
        <v>36</v>
      </c>
      <c r="R307" s="3">
        <v>41750</v>
      </c>
      <c r="S307" s="10">
        <f t="shared" si="45"/>
        <v>2014</v>
      </c>
      <c r="T307" t="str">
        <f t="shared" si="53"/>
        <v/>
      </c>
      <c r="U307">
        <f t="shared" si="53"/>
        <v>-4.41</v>
      </c>
      <c r="V307" t="str">
        <f t="shared" si="53"/>
        <v/>
      </c>
      <c r="W307" t="str">
        <f t="shared" si="53"/>
        <v/>
      </c>
      <c r="Z307" t="str">
        <f t="shared" si="54"/>
        <v/>
      </c>
      <c r="AA307" t="str">
        <f t="shared" si="54"/>
        <v/>
      </c>
      <c r="AB307">
        <f t="shared" si="54"/>
        <v>-4.41</v>
      </c>
      <c r="AE307" t="str">
        <f t="shared" si="46"/>
        <v>Furniture</v>
      </c>
      <c r="AH307" t="str">
        <f t="shared" si="47"/>
        <v/>
      </c>
      <c r="AI307" t="str">
        <f t="shared" si="48"/>
        <v/>
      </c>
      <c r="AJ307" t="str">
        <f t="shared" si="44"/>
        <v/>
      </c>
      <c r="AK307" t="str">
        <f t="shared" si="44"/>
        <v/>
      </c>
      <c r="AL307" t="str">
        <f t="shared" si="44"/>
        <v/>
      </c>
    </row>
    <row r="308" spans="1:38" x14ac:dyDescent="0.2">
      <c r="A308" s="1">
        <v>5550</v>
      </c>
      <c r="B308" s="2" t="s">
        <v>18</v>
      </c>
      <c r="C308" s="3">
        <v>41751</v>
      </c>
      <c r="D308" s="2" t="s">
        <v>27</v>
      </c>
      <c r="E308" s="2">
        <v>29</v>
      </c>
      <c r="F308" s="2">
        <v>166.51</v>
      </c>
      <c r="G308" s="2">
        <v>7.0000000000000007E-2</v>
      </c>
      <c r="H308" s="2" t="s">
        <v>20</v>
      </c>
      <c r="I308" s="2">
        <v>69.41</v>
      </c>
      <c r="J308" s="2">
        <v>17.43</v>
      </c>
      <c r="K308" s="2">
        <v>14.95</v>
      </c>
      <c r="L308" s="2" t="s">
        <v>120</v>
      </c>
      <c r="M308" s="2" t="s">
        <v>22</v>
      </c>
      <c r="N308" s="2" t="s">
        <v>23</v>
      </c>
      <c r="O308" s="2" t="s">
        <v>24</v>
      </c>
      <c r="P308" s="2" t="s">
        <v>35</v>
      </c>
      <c r="Q308" s="2" t="s">
        <v>36</v>
      </c>
      <c r="R308" s="3">
        <v>41755</v>
      </c>
      <c r="S308" s="10">
        <f t="shared" si="45"/>
        <v>2014</v>
      </c>
      <c r="T308">
        <f t="shared" si="53"/>
        <v>69.41</v>
      </c>
      <c r="U308" t="str">
        <f t="shared" si="53"/>
        <v/>
      </c>
      <c r="V308" t="str">
        <f t="shared" si="53"/>
        <v/>
      </c>
      <c r="W308" t="str">
        <f t="shared" si="53"/>
        <v/>
      </c>
      <c r="Z308">
        <f t="shared" si="54"/>
        <v>69.41</v>
      </c>
      <c r="AA308" t="str">
        <f t="shared" si="54"/>
        <v/>
      </c>
      <c r="AB308" t="str">
        <f t="shared" si="54"/>
        <v/>
      </c>
      <c r="AE308" t="str">
        <f t="shared" si="46"/>
        <v/>
      </c>
      <c r="AH308" t="str">
        <f t="shared" si="47"/>
        <v/>
      </c>
      <c r="AI308" t="str">
        <f t="shared" si="48"/>
        <v/>
      </c>
      <c r="AJ308" t="str">
        <f t="shared" si="44"/>
        <v/>
      </c>
      <c r="AK308" t="str">
        <f t="shared" si="44"/>
        <v/>
      </c>
      <c r="AL308" t="str">
        <f t="shared" si="44"/>
        <v/>
      </c>
    </row>
    <row r="309" spans="1:38" x14ac:dyDescent="0.2">
      <c r="A309" s="1">
        <v>5551</v>
      </c>
      <c r="B309" s="2" t="s">
        <v>18</v>
      </c>
      <c r="C309" s="3">
        <v>41751</v>
      </c>
      <c r="D309" s="2" t="s">
        <v>50</v>
      </c>
      <c r="E309" s="2">
        <v>43</v>
      </c>
      <c r="F309" s="2">
        <v>953.3</v>
      </c>
      <c r="G309" s="2">
        <v>0.08</v>
      </c>
      <c r="H309" s="2" t="s">
        <v>20</v>
      </c>
      <c r="I309" s="2">
        <v>111.1</v>
      </c>
      <c r="J309" s="2">
        <v>34.01</v>
      </c>
      <c r="K309" s="2">
        <v>19.53</v>
      </c>
      <c r="L309" s="2" t="s">
        <v>227</v>
      </c>
      <c r="M309" s="2" t="s">
        <v>22</v>
      </c>
      <c r="N309" s="2" t="s">
        <v>30</v>
      </c>
      <c r="O309" s="2" t="s">
        <v>24</v>
      </c>
      <c r="P309" s="2" t="s">
        <v>64</v>
      </c>
      <c r="Q309" s="2" t="s">
        <v>58</v>
      </c>
      <c r="R309" s="3">
        <v>41753</v>
      </c>
      <c r="S309" s="10">
        <f t="shared" si="45"/>
        <v>2014</v>
      </c>
      <c r="T309" t="str">
        <f t="shared" si="53"/>
        <v/>
      </c>
      <c r="U309">
        <f t="shared" si="53"/>
        <v>111.1</v>
      </c>
      <c r="V309" t="str">
        <f t="shared" si="53"/>
        <v/>
      </c>
      <c r="W309" t="str">
        <f t="shared" si="53"/>
        <v/>
      </c>
      <c r="Z309">
        <f t="shared" si="54"/>
        <v>111.1</v>
      </c>
      <c r="AA309" t="str">
        <f t="shared" si="54"/>
        <v/>
      </c>
      <c r="AB309" t="str">
        <f t="shared" si="54"/>
        <v/>
      </c>
      <c r="AE309" t="str">
        <f t="shared" si="46"/>
        <v/>
      </c>
      <c r="AH309" t="str">
        <f t="shared" si="47"/>
        <v/>
      </c>
      <c r="AI309" t="str">
        <f t="shared" si="48"/>
        <v/>
      </c>
      <c r="AJ309" t="str">
        <f t="shared" si="44"/>
        <v/>
      </c>
      <c r="AK309" t="str">
        <f t="shared" si="44"/>
        <v/>
      </c>
      <c r="AL309" t="str">
        <f t="shared" si="44"/>
        <v/>
      </c>
    </row>
    <row r="310" spans="1:38" x14ac:dyDescent="0.2">
      <c r="A310" s="1">
        <v>5552</v>
      </c>
      <c r="B310" s="2" t="s">
        <v>18</v>
      </c>
      <c r="C310" s="3">
        <v>41752</v>
      </c>
      <c r="D310" s="2" t="s">
        <v>27</v>
      </c>
      <c r="E310" s="2">
        <v>50</v>
      </c>
      <c r="F310" s="2">
        <v>2356.06</v>
      </c>
      <c r="G310" s="2">
        <v>0.02</v>
      </c>
      <c r="H310" s="2" t="s">
        <v>20</v>
      </c>
      <c r="I310" s="2">
        <v>926.81</v>
      </c>
      <c r="J310" s="2">
        <v>58.89</v>
      </c>
      <c r="K310" s="2">
        <v>19.100000000000001</v>
      </c>
      <c r="L310" s="2" t="s">
        <v>228</v>
      </c>
      <c r="M310" s="2" t="s">
        <v>38</v>
      </c>
      <c r="N310" s="2" t="s">
        <v>43</v>
      </c>
      <c r="O310" s="2" t="s">
        <v>24</v>
      </c>
      <c r="P310" s="2" t="s">
        <v>71</v>
      </c>
      <c r="Q310" s="2" t="s">
        <v>62</v>
      </c>
      <c r="R310" s="3">
        <v>41752</v>
      </c>
      <c r="S310" s="10">
        <f t="shared" si="45"/>
        <v>2014</v>
      </c>
      <c r="T310" t="str">
        <f t="shared" si="53"/>
        <v/>
      </c>
      <c r="U310" t="str">
        <f t="shared" si="53"/>
        <v/>
      </c>
      <c r="V310">
        <f t="shared" si="53"/>
        <v>926.81</v>
      </c>
      <c r="W310" t="str">
        <f t="shared" si="53"/>
        <v/>
      </c>
      <c r="Z310">
        <f t="shared" si="54"/>
        <v>926.81</v>
      </c>
      <c r="AA310" t="str">
        <f t="shared" si="54"/>
        <v/>
      </c>
      <c r="AB310" t="str">
        <f t="shared" si="54"/>
        <v/>
      </c>
      <c r="AE310" t="str">
        <f t="shared" si="46"/>
        <v/>
      </c>
      <c r="AH310" t="str">
        <f t="shared" si="47"/>
        <v/>
      </c>
      <c r="AI310" t="str">
        <f t="shared" si="48"/>
        <v/>
      </c>
      <c r="AJ310" t="str">
        <f t="shared" si="44"/>
        <v/>
      </c>
      <c r="AK310" t="str">
        <f t="shared" si="44"/>
        <v/>
      </c>
      <c r="AL310" t="str">
        <f t="shared" si="44"/>
        <v/>
      </c>
    </row>
    <row r="311" spans="1:38" x14ac:dyDescent="0.2">
      <c r="A311" s="1">
        <v>5553</v>
      </c>
      <c r="B311" s="2" t="s">
        <v>18</v>
      </c>
      <c r="C311" s="3">
        <v>41752</v>
      </c>
      <c r="D311" s="2" t="s">
        <v>27</v>
      </c>
      <c r="E311" s="2">
        <v>19</v>
      </c>
      <c r="F311" s="2">
        <v>2664.52</v>
      </c>
      <c r="G311" s="2">
        <v>0.05</v>
      </c>
      <c r="H311" s="2" t="s">
        <v>44</v>
      </c>
      <c r="I311" s="2">
        <v>-367.69</v>
      </c>
      <c r="J311" s="2">
        <v>152.97999999999999</v>
      </c>
      <c r="K311" s="2">
        <v>50.09</v>
      </c>
      <c r="L311" s="2" t="s">
        <v>228</v>
      </c>
      <c r="M311" s="2" t="s">
        <v>38</v>
      </c>
      <c r="N311" s="2" t="s">
        <v>43</v>
      </c>
      <c r="O311" s="2" t="s">
        <v>45</v>
      </c>
      <c r="P311" s="2" t="s">
        <v>67</v>
      </c>
      <c r="Q311" s="2" t="s">
        <v>47</v>
      </c>
      <c r="R311" s="3">
        <v>41754</v>
      </c>
      <c r="S311" s="10">
        <f t="shared" si="45"/>
        <v>2014</v>
      </c>
      <c r="T311" t="str">
        <f t="shared" si="53"/>
        <v/>
      </c>
      <c r="U311" t="str">
        <f t="shared" si="53"/>
        <v/>
      </c>
      <c r="V311">
        <f t="shared" si="53"/>
        <v>-367.69</v>
      </c>
      <c r="W311" t="str">
        <f t="shared" si="53"/>
        <v/>
      </c>
      <c r="Z311" t="str">
        <f t="shared" si="54"/>
        <v/>
      </c>
      <c r="AA311" t="str">
        <f t="shared" si="54"/>
        <v/>
      </c>
      <c r="AB311">
        <f t="shared" si="54"/>
        <v>-367.69</v>
      </c>
      <c r="AE311" t="str">
        <f t="shared" si="46"/>
        <v>Furniture</v>
      </c>
      <c r="AH311" t="str">
        <f t="shared" si="47"/>
        <v/>
      </c>
      <c r="AI311" t="str">
        <f t="shared" si="48"/>
        <v/>
      </c>
      <c r="AJ311" t="str">
        <f t="shared" si="44"/>
        <v/>
      </c>
      <c r="AK311" t="str">
        <f t="shared" si="44"/>
        <v/>
      </c>
      <c r="AL311" t="str">
        <f t="shared" si="44"/>
        <v/>
      </c>
    </row>
    <row r="312" spans="1:38" x14ac:dyDescent="0.2">
      <c r="A312" s="1">
        <v>5554</v>
      </c>
      <c r="B312" s="2" t="s">
        <v>18</v>
      </c>
      <c r="C312" s="3">
        <v>41752</v>
      </c>
      <c r="D312" s="2" t="s">
        <v>27</v>
      </c>
      <c r="E312" s="2">
        <v>49</v>
      </c>
      <c r="F312" s="2">
        <v>9587.02</v>
      </c>
      <c r="G312" s="2">
        <v>0.1</v>
      </c>
      <c r="H312" s="2" t="s">
        <v>44</v>
      </c>
      <c r="I312" s="2">
        <v>-3459.67</v>
      </c>
      <c r="J312" s="2">
        <v>224.6</v>
      </c>
      <c r="K312" s="2">
        <v>124.2</v>
      </c>
      <c r="L312" s="2" t="s">
        <v>228</v>
      </c>
      <c r="M312" s="2" t="s">
        <v>38</v>
      </c>
      <c r="N312" s="2" t="s">
        <v>43</v>
      </c>
      <c r="O312" s="2" t="s">
        <v>45</v>
      </c>
      <c r="P312" s="2" t="s">
        <v>46</v>
      </c>
      <c r="Q312" s="2" t="s">
        <v>47</v>
      </c>
      <c r="R312" s="3">
        <v>41754</v>
      </c>
      <c r="S312" s="10">
        <f t="shared" si="45"/>
        <v>2014</v>
      </c>
      <c r="T312" t="str">
        <f t="shared" si="53"/>
        <v/>
      </c>
      <c r="U312" t="str">
        <f t="shared" si="53"/>
        <v/>
      </c>
      <c r="V312">
        <f t="shared" si="53"/>
        <v>-3459.67</v>
      </c>
      <c r="W312" t="str">
        <f t="shared" si="53"/>
        <v/>
      </c>
      <c r="Z312" t="str">
        <f t="shared" si="54"/>
        <v/>
      </c>
      <c r="AA312" t="str">
        <f t="shared" si="54"/>
        <v/>
      </c>
      <c r="AB312">
        <f t="shared" si="54"/>
        <v>-3459.67</v>
      </c>
      <c r="AE312" t="str">
        <f t="shared" si="46"/>
        <v>Furniture</v>
      </c>
      <c r="AH312" t="str">
        <f t="shared" si="47"/>
        <v/>
      </c>
      <c r="AI312" t="str">
        <f t="shared" si="48"/>
        <v/>
      </c>
      <c r="AJ312" t="str">
        <f t="shared" si="44"/>
        <v/>
      </c>
      <c r="AK312" t="str">
        <f t="shared" si="44"/>
        <v/>
      </c>
      <c r="AL312" t="str">
        <f t="shared" si="44"/>
        <v/>
      </c>
    </row>
    <row r="313" spans="1:38" x14ac:dyDescent="0.2">
      <c r="A313" s="1">
        <v>5555</v>
      </c>
      <c r="B313" s="2" t="s">
        <v>40</v>
      </c>
      <c r="C313" s="3">
        <v>41753</v>
      </c>
      <c r="D313" s="2" t="s">
        <v>59</v>
      </c>
      <c r="E313" s="2">
        <v>1</v>
      </c>
      <c r="F313" s="2">
        <v>15.36</v>
      </c>
      <c r="G313" s="2">
        <v>0</v>
      </c>
      <c r="H313" s="2" t="s">
        <v>49</v>
      </c>
      <c r="I313" s="2">
        <v>5.29</v>
      </c>
      <c r="J313" s="2">
        <v>14.88</v>
      </c>
      <c r="K313" s="2">
        <v>14.7</v>
      </c>
      <c r="L313" s="2" t="s">
        <v>108</v>
      </c>
      <c r="M313" s="2" t="s">
        <v>29</v>
      </c>
      <c r="N313" s="2" t="s">
        <v>23</v>
      </c>
      <c r="O313" s="2" t="s">
        <v>24</v>
      </c>
      <c r="P313" s="2" t="s">
        <v>64</v>
      </c>
      <c r="Q313" s="2" t="s">
        <v>36</v>
      </c>
      <c r="R313" s="3">
        <v>41753</v>
      </c>
      <c r="S313" s="10">
        <f t="shared" si="45"/>
        <v>2014</v>
      </c>
      <c r="T313">
        <f t="shared" si="53"/>
        <v>5.29</v>
      </c>
      <c r="U313" t="str">
        <f t="shared" si="53"/>
        <v/>
      </c>
      <c r="V313" t="str">
        <f t="shared" si="53"/>
        <v/>
      </c>
      <c r="W313" t="str">
        <f t="shared" si="53"/>
        <v/>
      </c>
      <c r="Z313">
        <f t="shared" si="54"/>
        <v>5.29</v>
      </c>
      <c r="AA313" t="str">
        <f t="shared" si="54"/>
        <v/>
      </c>
      <c r="AB313" t="str">
        <f t="shared" si="54"/>
        <v/>
      </c>
      <c r="AE313" t="str">
        <f t="shared" si="46"/>
        <v/>
      </c>
      <c r="AH313" t="str">
        <f t="shared" si="47"/>
        <v/>
      </c>
      <c r="AI313" t="str">
        <f t="shared" si="48"/>
        <v/>
      </c>
      <c r="AJ313" t="str">
        <f t="shared" si="44"/>
        <v/>
      </c>
      <c r="AK313" t="str">
        <f t="shared" si="44"/>
        <v/>
      </c>
      <c r="AL313" t="str">
        <f t="shared" si="44"/>
        <v/>
      </c>
    </row>
    <row r="314" spans="1:38" x14ac:dyDescent="0.2">
      <c r="A314" s="1">
        <v>5556</v>
      </c>
      <c r="B314" s="2" t="s">
        <v>18</v>
      </c>
      <c r="C314" s="3">
        <v>41755</v>
      </c>
      <c r="D314" s="2" t="s">
        <v>50</v>
      </c>
      <c r="E314" s="2">
        <v>20</v>
      </c>
      <c r="F314" s="2">
        <v>8055.85</v>
      </c>
      <c r="G314" s="2">
        <v>0.04</v>
      </c>
      <c r="H314" s="2" t="s">
        <v>20</v>
      </c>
      <c r="I314" s="2">
        <v>1953.07</v>
      </c>
      <c r="J314" s="2">
        <v>431.19</v>
      </c>
      <c r="K314" s="2">
        <v>33.99</v>
      </c>
      <c r="L314" s="2" t="s">
        <v>136</v>
      </c>
      <c r="M314" s="2" t="s">
        <v>29</v>
      </c>
      <c r="N314" s="2" t="s">
        <v>43</v>
      </c>
      <c r="O314" s="2" t="s">
        <v>24</v>
      </c>
      <c r="P314" s="2" t="s">
        <v>52</v>
      </c>
      <c r="Q314" s="2" t="s">
        <v>26</v>
      </c>
      <c r="R314" s="3">
        <v>41756</v>
      </c>
      <c r="S314" s="10">
        <f t="shared" si="45"/>
        <v>2014</v>
      </c>
      <c r="T314" t="str">
        <f t="shared" si="53"/>
        <v/>
      </c>
      <c r="U314" t="str">
        <f t="shared" si="53"/>
        <v/>
      </c>
      <c r="V314">
        <f t="shared" si="53"/>
        <v>1953.07</v>
      </c>
      <c r="W314" t="str">
        <f t="shared" si="53"/>
        <v/>
      </c>
      <c r="Z314">
        <f t="shared" si="54"/>
        <v>1953.07</v>
      </c>
      <c r="AA314" t="str">
        <f t="shared" si="54"/>
        <v/>
      </c>
      <c r="AB314" t="str">
        <f t="shared" si="54"/>
        <v/>
      </c>
      <c r="AE314" t="str">
        <f t="shared" si="46"/>
        <v/>
      </c>
      <c r="AH314" t="str">
        <f t="shared" si="47"/>
        <v/>
      </c>
      <c r="AI314" t="str">
        <f t="shared" si="48"/>
        <v/>
      </c>
      <c r="AJ314" t="str">
        <f t="shared" si="44"/>
        <v/>
      </c>
      <c r="AK314" t="str">
        <f t="shared" si="44"/>
        <v/>
      </c>
      <c r="AL314" t="str">
        <f t="shared" si="44"/>
        <v/>
      </c>
    </row>
    <row r="315" spans="1:38" x14ac:dyDescent="0.2">
      <c r="A315" s="1">
        <v>5557</v>
      </c>
      <c r="B315" s="2" t="s">
        <v>18</v>
      </c>
      <c r="C315" s="3">
        <v>41755</v>
      </c>
      <c r="D315" s="2" t="s">
        <v>27</v>
      </c>
      <c r="E315" s="2">
        <v>18</v>
      </c>
      <c r="F315" s="2">
        <v>3351.51</v>
      </c>
      <c r="G315" s="2">
        <v>0.03</v>
      </c>
      <c r="H315" s="2" t="s">
        <v>44</v>
      </c>
      <c r="I315" s="2">
        <v>593.94000000000005</v>
      </c>
      <c r="J315" s="2">
        <v>192.98</v>
      </c>
      <c r="K315" s="2">
        <v>40.200000000000003</v>
      </c>
      <c r="L315" s="2" t="s">
        <v>147</v>
      </c>
      <c r="M315" s="2" t="s">
        <v>38</v>
      </c>
      <c r="N315" s="2" t="s">
        <v>23</v>
      </c>
      <c r="O315" s="2" t="s">
        <v>45</v>
      </c>
      <c r="P315" s="2" t="s">
        <v>61</v>
      </c>
      <c r="Q315" s="2" t="s">
        <v>56</v>
      </c>
      <c r="R315" s="3">
        <v>41759</v>
      </c>
      <c r="S315" s="10">
        <f t="shared" si="45"/>
        <v>2014</v>
      </c>
      <c r="T315">
        <f t="shared" si="53"/>
        <v>593.94000000000005</v>
      </c>
      <c r="U315" t="str">
        <f t="shared" si="53"/>
        <v/>
      </c>
      <c r="V315" t="str">
        <f t="shared" si="53"/>
        <v/>
      </c>
      <c r="W315" t="str">
        <f t="shared" si="53"/>
        <v/>
      </c>
      <c r="Z315" t="str">
        <f t="shared" si="54"/>
        <v/>
      </c>
      <c r="AA315" t="str">
        <f t="shared" si="54"/>
        <v/>
      </c>
      <c r="AB315">
        <f t="shared" si="54"/>
        <v>593.94000000000005</v>
      </c>
      <c r="AE315" t="str">
        <f t="shared" si="46"/>
        <v/>
      </c>
      <c r="AH315" t="str">
        <f t="shared" si="47"/>
        <v/>
      </c>
      <c r="AI315" t="str">
        <f t="shared" si="48"/>
        <v/>
      </c>
      <c r="AJ315" t="str">
        <f t="shared" si="44"/>
        <v/>
      </c>
      <c r="AK315" t="str">
        <f t="shared" si="44"/>
        <v/>
      </c>
      <c r="AL315" t="str">
        <f t="shared" si="44"/>
        <v/>
      </c>
    </row>
    <row r="316" spans="1:38" x14ac:dyDescent="0.2">
      <c r="A316" s="1">
        <v>5558</v>
      </c>
      <c r="B316" s="2" t="s">
        <v>18</v>
      </c>
      <c r="C316" s="3">
        <v>41756</v>
      </c>
      <c r="D316" s="2" t="s">
        <v>19</v>
      </c>
      <c r="E316" s="2">
        <v>10</v>
      </c>
      <c r="F316" s="2">
        <v>572.25</v>
      </c>
      <c r="G316" s="2">
        <v>0.09</v>
      </c>
      <c r="H316" s="2" t="s">
        <v>49</v>
      </c>
      <c r="I316" s="2">
        <v>186.42</v>
      </c>
      <c r="J316" s="2">
        <v>70.099999999999994</v>
      </c>
      <c r="K316" s="2">
        <v>15.49</v>
      </c>
      <c r="L316" s="2" t="s">
        <v>229</v>
      </c>
      <c r="M316" s="2" t="s">
        <v>29</v>
      </c>
      <c r="N316" s="2" t="s">
        <v>43</v>
      </c>
      <c r="O316" s="2" t="s">
        <v>24</v>
      </c>
      <c r="P316" s="2" t="s">
        <v>25</v>
      </c>
      <c r="Q316" s="2" t="s">
        <v>26</v>
      </c>
      <c r="R316" s="3">
        <v>41758</v>
      </c>
      <c r="S316" s="10">
        <f t="shared" si="45"/>
        <v>2014</v>
      </c>
      <c r="T316" t="str">
        <f t="shared" si="53"/>
        <v/>
      </c>
      <c r="U316" t="str">
        <f t="shared" si="53"/>
        <v/>
      </c>
      <c r="V316">
        <f t="shared" si="53"/>
        <v>186.42</v>
      </c>
      <c r="W316" t="str">
        <f t="shared" si="53"/>
        <v/>
      </c>
      <c r="Z316">
        <f t="shared" si="54"/>
        <v>186.42</v>
      </c>
      <c r="AA316" t="str">
        <f t="shared" si="54"/>
        <v/>
      </c>
      <c r="AB316" t="str">
        <f t="shared" si="54"/>
        <v/>
      </c>
      <c r="AE316" t="str">
        <f t="shared" si="46"/>
        <v/>
      </c>
      <c r="AH316" t="str">
        <f t="shared" si="47"/>
        <v/>
      </c>
      <c r="AI316" t="str">
        <f t="shared" si="48"/>
        <v/>
      </c>
      <c r="AJ316" t="str">
        <f t="shared" si="44"/>
        <v/>
      </c>
      <c r="AK316" t="str">
        <f t="shared" si="44"/>
        <v/>
      </c>
      <c r="AL316" t="str">
        <f t="shared" si="44"/>
        <v/>
      </c>
    </row>
    <row r="317" spans="1:38" x14ac:dyDescent="0.2">
      <c r="A317" s="1">
        <v>5559</v>
      </c>
      <c r="B317" s="2" t="s">
        <v>18</v>
      </c>
      <c r="C317" s="3">
        <v>41756</v>
      </c>
      <c r="D317" s="2" t="s">
        <v>19</v>
      </c>
      <c r="E317" s="2">
        <v>14</v>
      </c>
      <c r="F317" s="2">
        <v>579.73</v>
      </c>
      <c r="G317" s="2">
        <v>0.01</v>
      </c>
      <c r="H317" s="2" t="s">
        <v>20</v>
      </c>
      <c r="I317" s="2">
        <v>-56.88</v>
      </c>
      <c r="J317" s="2">
        <v>51.98</v>
      </c>
      <c r="K317" s="2">
        <v>21.12</v>
      </c>
      <c r="L317" s="2" t="s">
        <v>229</v>
      </c>
      <c r="M317" s="2" t="s">
        <v>29</v>
      </c>
      <c r="N317" s="2" t="s">
        <v>43</v>
      </c>
      <c r="O317" s="2" t="s">
        <v>31</v>
      </c>
      <c r="P317" s="2" t="s">
        <v>32</v>
      </c>
      <c r="Q317" s="2" t="s">
        <v>26</v>
      </c>
      <c r="R317" s="3">
        <v>41758</v>
      </c>
      <c r="S317" s="10">
        <f t="shared" si="45"/>
        <v>2014</v>
      </c>
      <c r="T317" t="str">
        <f t="shared" si="53"/>
        <v/>
      </c>
      <c r="U317" t="str">
        <f t="shared" si="53"/>
        <v/>
      </c>
      <c r="V317">
        <f t="shared" si="53"/>
        <v>-56.88</v>
      </c>
      <c r="W317" t="str">
        <f t="shared" si="53"/>
        <v/>
      </c>
      <c r="Z317" t="str">
        <f t="shared" si="54"/>
        <v/>
      </c>
      <c r="AA317">
        <f t="shared" si="54"/>
        <v>-56.88</v>
      </c>
      <c r="AB317" t="str">
        <f t="shared" si="54"/>
        <v/>
      </c>
      <c r="AE317" t="str">
        <f t="shared" si="46"/>
        <v>Technology</v>
      </c>
      <c r="AH317" t="str">
        <f t="shared" si="47"/>
        <v/>
      </c>
      <c r="AI317" t="str">
        <f t="shared" si="48"/>
        <v/>
      </c>
      <c r="AJ317" t="str">
        <f t="shared" si="44"/>
        <v/>
      </c>
      <c r="AK317" t="str">
        <f t="shared" si="44"/>
        <v/>
      </c>
      <c r="AL317" t="str">
        <f t="shared" si="44"/>
        <v/>
      </c>
    </row>
    <row r="318" spans="1:38" x14ac:dyDescent="0.2">
      <c r="A318" s="1">
        <v>5560</v>
      </c>
      <c r="B318" s="2" t="s">
        <v>18</v>
      </c>
      <c r="C318" s="3">
        <v>41756</v>
      </c>
      <c r="D318" s="2" t="s">
        <v>27</v>
      </c>
      <c r="E318" s="2">
        <v>38</v>
      </c>
      <c r="F318" s="2">
        <v>10831.24</v>
      </c>
      <c r="G318" s="2">
        <v>0.09</v>
      </c>
      <c r="H318" s="2" t="s">
        <v>20</v>
      </c>
      <c r="I318" s="2">
        <v>3862.83</v>
      </c>
      <c r="J318" s="2">
        <v>312.97000000000003</v>
      </c>
      <c r="K318" s="2">
        <v>21.18</v>
      </c>
      <c r="L318" s="2" t="s">
        <v>230</v>
      </c>
      <c r="M318" s="2" t="s">
        <v>29</v>
      </c>
      <c r="N318" s="2" t="s">
        <v>30</v>
      </c>
      <c r="O318" s="2" t="s">
        <v>31</v>
      </c>
      <c r="P318" s="2" t="s">
        <v>32</v>
      </c>
      <c r="Q318" s="2" t="s">
        <v>26</v>
      </c>
      <c r="R318" s="3">
        <v>41756</v>
      </c>
      <c r="S318" s="10">
        <f t="shared" si="45"/>
        <v>2014</v>
      </c>
      <c r="T318" t="str">
        <f t="shared" si="53"/>
        <v/>
      </c>
      <c r="U318">
        <f t="shared" si="53"/>
        <v>3862.83</v>
      </c>
      <c r="V318" t="str">
        <f t="shared" si="53"/>
        <v/>
      </c>
      <c r="W318" t="str">
        <f t="shared" si="53"/>
        <v/>
      </c>
      <c r="Z318" t="str">
        <f t="shared" si="54"/>
        <v/>
      </c>
      <c r="AA318">
        <f t="shared" si="54"/>
        <v>3862.83</v>
      </c>
      <c r="AB318" t="str">
        <f t="shared" si="54"/>
        <v/>
      </c>
      <c r="AE318" t="str">
        <f t="shared" si="46"/>
        <v/>
      </c>
      <c r="AH318" t="str">
        <f t="shared" si="47"/>
        <v/>
      </c>
      <c r="AI318" t="str">
        <f t="shared" si="48"/>
        <v/>
      </c>
      <c r="AJ318" t="str">
        <f t="shared" si="44"/>
        <v/>
      </c>
      <c r="AK318" t="str">
        <f t="shared" si="44"/>
        <v/>
      </c>
      <c r="AL318" t="str">
        <f t="shared" si="44"/>
        <v/>
      </c>
    </row>
    <row r="319" spans="1:38" x14ac:dyDescent="0.2">
      <c r="A319" s="1">
        <v>5561</v>
      </c>
      <c r="B319" s="2" t="s">
        <v>40</v>
      </c>
      <c r="C319" s="3">
        <v>41756</v>
      </c>
      <c r="D319" s="2" t="s">
        <v>59</v>
      </c>
      <c r="E319" s="2">
        <v>13</v>
      </c>
      <c r="F319" s="2">
        <v>157.53</v>
      </c>
      <c r="G319" s="2">
        <v>0.09</v>
      </c>
      <c r="H319" s="2" t="s">
        <v>20</v>
      </c>
      <c r="I319" s="2">
        <v>7.13</v>
      </c>
      <c r="J319" s="2">
        <v>24.28</v>
      </c>
      <c r="K319" s="2">
        <v>18.86</v>
      </c>
      <c r="L319" s="2" t="s">
        <v>231</v>
      </c>
      <c r="M319" s="2" t="s">
        <v>38</v>
      </c>
      <c r="N319" s="2" t="s">
        <v>30</v>
      </c>
      <c r="O319" s="2" t="s">
        <v>24</v>
      </c>
      <c r="P319" s="2" t="s">
        <v>35</v>
      </c>
      <c r="Q319" s="2" t="s">
        <v>26</v>
      </c>
      <c r="R319" s="3">
        <v>41757</v>
      </c>
      <c r="S319" s="10">
        <f t="shared" si="45"/>
        <v>2014</v>
      </c>
      <c r="T319" t="str">
        <f t="shared" si="53"/>
        <v/>
      </c>
      <c r="U319">
        <f t="shared" si="53"/>
        <v>7.13</v>
      </c>
      <c r="V319" t="str">
        <f t="shared" si="53"/>
        <v/>
      </c>
      <c r="W319" t="str">
        <f t="shared" si="53"/>
        <v/>
      </c>
      <c r="Z319">
        <f t="shared" si="54"/>
        <v>7.13</v>
      </c>
      <c r="AA319" t="str">
        <f t="shared" si="54"/>
        <v/>
      </c>
      <c r="AB319" t="str">
        <f t="shared" si="54"/>
        <v/>
      </c>
      <c r="AE319" t="str">
        <f t="shared" si="46"/>
        <v/>
      </c>
      <c r="AH319" t="str">
        <f t="shared" si="47"/>
        <v/>
      </c>
      <c r="AI319" t="str">
        <f t="shared" si="48"/>
        <v/>
      </c>
      <c r="AJ319" t="str">
        <f t="shared" si="44"/>
        <v/>
      </c>
      <c r="AK319" t="str">
        <f t="shared" si="44"/>
        <v/>
      </c>
      <c r="AL319" t="str">
        <f t="shared" si="44"/>
        <v/>
      </c>
    </row>
    <row r="320" spans="1:38" x14ac:dyDescent="0.2">
      <c r="A320" s="1">
        <v>5562</v>
      </c>
      <c r="B320" s="2" t="s">
        <v>18</v>
      </c>
      <c r="C320" s="3">
        <v>41756</v>
      </c>
      <c r="D320" s="2" t="s">
        <v>59</v>
      </c>
      <c r="E320" s="2">
        <v>40</v>
      </c>
      <c r="F320" s="2">
        <v>2213.1585</v>
      </c>
      <c r="G320" s="2">
        <v>0.03</v>
      </c>
      <c r="H320" s="2" t="s">
        <v>20</v>
      </c>
      <c r="I320" s="2">
        <v>342.44</v>
      </c>
      <c r="J320" s="2">
        <v>77.989999999999995</v>
      </c>
      <c r="K320" s="2">
        <v>22.99</v>
      </c>
      <c r="L320" s="2" t="s">
        <v>232</v>
      </c>
      <c r="M320" s="2" t="s">
        <v>66</v>
      </c>
      <c r="N320" s="2" t="s">
        <v>43</v>
      </c>
      <c r="O320" s="2" t="s">
        <v>31</v>
      </c>
      <c r="P320" s="2" t="s">
        <v>39</v>
      </c>
      <c r="Q320" s="2" t="s">
        <v>26</v>
      </c>
      <c r="R320" s="3">
        <v>41757</v>
      </c>
      <c r="S320" s="10">
        <f t="shared" si="45"/>
        <v>2014</v>
      </c>
      <c r="T320" t="str">
        <f t="shared" si="53"/>
        <v/>
      </c>
      <c r="U320" t="str">
        <f t="shared" si="53"/>
        <v/>
      </c>
      <c r="V320">
        <f t="shared" si="53"/>
        <v>342.44</v>
      </c>
      <c r="W320" t="str">
        <f t="shared" si="53"/>
        <v/>
      </c>
      <c r="Z320" t="str">
        <f t="shared" si="54"/>
        <v/>
      </c>
      <c r="AA320">
        <f t="shared" si="54"/>
        <v>342.44</v>
      </c>
      <c r="AB320" t="str">
        <f t="shared" si="54"/>
        <v/>
      </c>
      <c r="AE320" t="str">
        <f t="shared" si="46"/>
        <v/>
      </c>
      <c r="AH320" t="str">
        <f t="shared" si="47"/>
        <v/>
      </c>
      <c r="AI320" t="str">
        <f t="shared" si="48"/>
        <v/>
      </c>
      <c r="AJ320" t="str">
        <f t="shared" si="44"/>
        <v/>
      </c>
      <c r="AK320" t="str">
        <f t="shared" si="44"/>
        <v/>
      </c>
      <c r="AL320" t="str">
        <f t="shared" si="44"/>
        <v/>
      </c>
    </row>
    <row r="321" spans="1:38" x14ac:dyDescent="0.2">
      <c r="A321" s="1">
        <v>5563</v>
      </c>
      <c r="B321" s="2" t="s">
        <v>18</v>
      </c>
      <c r="C321" s="3">
        <v>41757</v>
      </c>
      <c r="D321" s="2" t="s">
        <v>41</v>
      </c>
      <c r="E321" s="2">
        <v>28</v>
      </c>
      <c r="F321" s="2">
        <v>136.72999999999999</v>
      </c>
      <c r="G321" s="2">
        <v>0.04</v>
      </c>
      <c r="H321" s="2" t="s">
        <v>49</v>
      </c>
      <c r="I321" s="2">
        <v>53.65</v>
      </c>
      <c r="J321" s="2">
        <v>16.13</v>
      </c>
      <c r="K321" s="2">
        <v>14.99</v>
      </c>
      <c r="L321" s="2" t="s">
        <v>233</v>
      </c>
      <c r="M321" s="2" t="s">
        <v>38</v>
      </c>
      <c r="N321" s="2" t="s">
        <v>43</v>
      </c>
      <c r="O321" s="2" t="s">
        <v>24</v>
      </c>
      <c r="P321" s="2" t="s">
        <v>74</v>
      </c>
      <c r="Q321" s="2" t="s">
        <v>26</v>
      </c>
      <c r="R321" s="3">
        <v>41759</v>
      </c>
      <c r="S321" s="10">
        <f t="shared" si="45"/>
        <v>2014</v>
      </c>
      <c r="T321" t="str">
        <f t="shared" si="53"/>
        <v/>
      </c>
      <c r="U321" t="str">
        <f t="shared" si="53"/>
        <v/>
      </c>
      <c r="V321">
        <f t="shared" si="53"/>
        <v>53.65</v>
      </c>
      <c r="W321" t="str">
        <f t="shared" si="53"/>
        <v/>
      </c>
      <c r="Z321">
        <f t="shared" si="54"/>
        <v>53.65</v>
      </c>
      <c r="AA321" t="str">
        <f t="shared" si="54"/>
        <v/>
      </c>
      <c r="AB321" t="str">
        <f t="shared" si="54"/>
        <v/>
      </c>
      <c r="AE321" t="str">
        <f t="shared" si="46"/>
        <v/>
      </c>
      <c r="AH321" t="str">
        <f t="shared" si="47"/>
        <v/>
      </c>
      <c r="AI321" t="str">
        <f t="shared" si="48"/>
        <v/>
      </c>
      <c r="AJ321" t="str">
        <f t="shared" si="44"/>
        <v/>
      </c>
      <c r="AK321" t="str">
        <f t="shared" si="44"/>
        <v/>
      </c>
      <c r="AL321" t="str">
        <f t="shared" si="44"/>
        <v/>
      </c>
    </row>
    <row r="322" spans="1:38" x14ac:dyDescent="0.2">
      <c r="A322" s="1">
        <v>5564</v>
      </c>
      <c r="B322" s="2" t="s">
        <v>18</v>
      </c>
      <c r="C322" s="3">
        <v>41757</v>
      </c>
      <c r="D322" s="2" t="s">
        <v>41</v>
      </c>
      <c r="E322" s="2">
        <v>46</v>
      </c>
      <c r="F322" s="2">
        <v>2468.63</v>
      </c>
      <c r="G322" s="2">
        <v>0.06</v>
      </c>
      <c r="H322" s="2" t="s">
        <v>20</v>
      </c>
      <c r="I322" s="2">
        <v>753.6</v>
      </c>
      <c r="J322" s="2">
        <v>67.48</v>
      </c>
      <c r="K322" s="2">
        <v>28.3</v>
      </c>
      <c r="L322" s="2" t="s">
        <v>233</v>
      </c>
      <c r="M322" s="2" t="s">
        <v>38</v>
      </c>
      <c r="N322" s="2" t="s">
        <v>43</v>
      </c>
      <c r="O322" s="2" t="s">
        <v>24</v>
      </c>
      <c r="P322" s="2" t="s">
        <v>35</v>
      </c>
      <c r="Q322" s="2" t="s">
        <v>26</v>
      </c>
      <c r="R322" s="3">
        <v>41759</v>
      </c>
      <c r="S322" s="10">
        <f t="shared" si="45"/>
        <v>2014</v>
      </c>
      <c r="T322" t="str">
        <f t="shared" ref="T322:W341" si="55">IF($N322=T$1,$I322,"")</f>
        <v/>
      </c>
      <c r="U322" t="str">
        <f t="shared" si="55"/>
        <v/>
      </c>
      <c r="V322">
        <f t="shared" si="55"/>
        <v>753.6</v>
      </c>
      <c r="W322" t="str">
        <f t="shared" si="55"/>
        <v/>
      </c>
      <c r="Z322">
        <f t="shared" ref="Z322:AB341" si="56">IF($O322=Z$1,$I322,"")</f>
        <v>753.6</v>
      </c>
      <c r="AA322" t="str">
        <f t="shared" si="56"/>
        <v/>
      </c>
      <c r="AB322" t="str">
        <f t="shared" si="56"/>
        <v/>
      </c>
      <c r="AE322" t="str">
        <f t="shared" si="46"/>
        <v/>
      </c>
      <c r="AH322" t="str">
        <f t="shared" si="47"/>
        <v/>
      </c>
      <c r="AI322" t="str">
        <f t="shared" si="48"/>
        <v/>
      </c>
      <c r="AJ322" t="str">
        <f t="shared" si="48"/>
        <v/>
      </c>
      <c r="AK322" t="str">
        <f t="shared" si="48"/>
        <v/>
      </c>
      <c r="AL322" t="str">
        <f t="shared" si="48"/>
        <v/>
      </c>
    </row>
    <row r="323" spans="1:38" x14ac:dyDescent="0.2">
      <c r="A323" s="1">
        <v>5565</v>
      </c>
      <c r="B323" s="2" t="s">
        <v>18</v>
      </c>
      <c r="C323" s="3">
        <v>41758</v>
      </c>
      <c r="D323" s="2" t="s">
        <v>41</v>
      </c>
      <c r="E323" s="2">
        <v>32</v>
      </c>
      <c r="F323" s="2">
        <v>1123.43</v>
      </c>
      <c r="G323" s="2">
        <v>0.04</v>
      </c>
      <c r="H323" s="2" t="s">
        <v>20</v>
      </c>
      <c r="I323" s="2">
        <v>208.84</v>
      </c>
      <c r="J323" s="2">
        <v>46.76</v>
      </c>
      <c r="K323" s="2">
        <v>19.489999999999998</v>
      </c>
      <c r="L323" s="2" t="s">
        <v>234</v>
      </c>
      <c r="M323" s="2" t="s">
        <v>29</v>
      </c>
      <c r="N323" s="2" t="s">
        <v>54</v>
      </c>
      <c r="O323" s="2" t="s">
        <v>24</v>
      </c>
      <c r="P323" s="2" t="s">
        <v>52</v>
      </c>
      <c r="Q323" s="2" t="s">
        <v>26</v>
      </c>
      <c r="R323" s="3">
        <v>41759</v>
      </c>
      <c r="S323" s="10">
        <f t="shared" ref="S323:S386" si="57">YEAR(C323)</f>
        <v>2014</v>
      </c>
      <c r="T323" t="str">
        <f t="shared" si="55"/>
        <v/>
      </c>
      <c r="U323" t="str">
        <f t="shared" si="55"/>
        <v/>
      </c>
      <c r="V323" t="str">
        <f t="shared" si="55"/>
        <v/>
      </c>
      <c r="W323">
        <f t="shared" si="55"/>
        <v>208.84</v>
      </c>
      <c r="Z323">
        <f t="shared" si="56"/>
        <v>208.84</v>
      </c>
      <c r="AA323" t="str">
        <f t="shared" si="56"/>
        <v/>
      </c>
      <c r="AB323" t="str">
        <f t="shared" si="56"/>
        <v/>
      </c>
      <c r="AE323" t="str">
        <f t="shared" ref="AE323:AE386" si="58">IF(I323&lt;0,O323,"")</f>
        <v/>
      </c>
      <c r="AH323" t="str">
        <f t="shared" ref="AH323:AH386" si="59">IF(E323&lt;11,IF(O323="Technology",I323,""),"")</f>
        <v/>
      </c>
      <c r="AI323" t="str">
        <f t="shared" ref="AI323:AL386" si="60">IF(AI$1=$S323,$AH323,"")</f>
        <v/>
      </c>
      <c r="AJ323" t="str">
        <f t="shared" si="60"/>
        <v/>
      </c>
      <c r="AK323" t="str">
        <f t="shared" si="60"/>
        <v/>
      </c>
      <c r="AL323" t="str">
        <f t="shared" si="60"/>
        <v/>
      </c>
    </row>
    <row r="324" spans="1:38" x14ac:dyDescent="0.2">
      <c r="A324" s="1">
        <v>5566</v>
      </c>
      <c r="B324" s="2" t="s">
        <v>18</v>
      </c>
      <c r="C324" s="3">
        <v>41760</v>
      </c>
      <c r="D324" s="2" t="s">
        <v>27</v>
      </c>
      <c r="E324" s="2">
        <v>19</v>
      </c>
      <c r="F324" s="2">
        <v>603.61</v>
      </c>
      <c r="G324" s="2">
        <v>0.1</v>
      </c>
      <c r="H324" s="2" t="s">
        <v>20</v>
      </c>
      <c r="I324" s="2">
        <v>216.99</v>
      </c>
      <c r="J324" s="2">
        <v>46.23</v>
      </c>
      <c r="K324" s="2">
        <v>19.02</v>
      </c>
      <c r="L324" s="2" t="s">
        <v>214</v>
      </c>
      <c r="M324" s="2" t="s">
        <v>29</v>
      </c>
      <c r="N324" s="2" t="s">
        <v>30</v>
      </c>
      <c r="O324" s="2" t="s">
        <v>45</v>
      </c>
      <c r="P324" s="2" t="s">
        <v>55</v>
      </c>
      <c r="Q324" s="2" t="s">
        <v>26</v>
      </c>
      <c r="R324" s="3">
        <v>41765</v>
      </c>
      <c r="S324" s="10">
        <f t="shared" si="57"/>
        <v>2014</v>
      </c>
      <c r="T324" t="str">
        <f t="shared" si="55"/>
        <v/>
      </c>
      <c r="U324">
        <f t="shared" si="55"/>
        <v>216.99</v>
      </c>
      <c r="V324" t="str">
        <f t="shared" si="55"/>
        <v/>
      </c>
      <c r="W324" t="str">
        <f t="shared" si="55"/>
        <v/>
      </c>
      <c r="Z324" t="str">
        <f t="shared" si="56"/>
        <v/>
      </c>
      <c r="AA324" t="str">
        <f t="shared" si="56"/>
        <v/>
      </c>
      <c r="AB324">
        <f t="shared" si="56"/>
        <v>216.99</v>
      </c>
      <c r="AE324" t="str">
        <f t="shared" si="58"/>
        <v/>
      </c>
      <c r="AH324" t="str">
        <f t="shared" si="59"/>
        <v/>
      </c>
      <c r="AI324" t="str">
        <f t="shared" si="60"/>
        <v/>
      </c>
      <c r="AJ324" t="str">
        <f t="shared" si="60"/>
        <v/>
      </c>
      <c r="AK324" t="str">
        <f t="shared" si="60"/>
        <v/>
      </c>
      <c r="AL324" t="str">
        <f t="shared" si="60"/>
        <v/>
      </c>
    </row>
    <row r="325" spans="1:38" x14ac:dyDescent="0.2">
      <c r="A325" s="1">
        <v>5567</v>
      </c>
      <c r="B325" s="2" t="s">
        <v>18</v>
      </c>
      <c r="C325" s="3">
        <v>41760</v>
      </c>
      <c r="D325" s="2" t="s">
        <v>19</v>
      </c>
      <c r="E325" s="2">
        <v>28</v>
      </c>
      <c r="F325" s="2">
        <v>156.4</v>
      </c>
      <c r="G325" s="2">
        <v>0.06</v>
      </c>
      <c r="H325" s="2" t="s">
        <v>20</v>
      </c>
      <c r="I325" s="2">
        <v>-114.08</v>
      </c>
      <c r="J325" s="2">
        <v>16.98</v>
      </c>
      <c r="K325" s="2">
        <v>21.44</v>
      </c>
      <c r="L325" s="2" t="s">
        <v>99</v>
      </c>
      <c r="M325" s="2" t="s">
        <v>29</v>
      </c>
      <c r="N325" s="2" t="s">
        <v>43</v>
      </c>
      <c r="O325" s="2" t="s">
        <v>24</v>
      </c>
      <c r="P325" s="2" t="s">
        <v>35</v>
      </c>
      <c r="Q325" s="2" t="s">
        <v>26</v>
      </c>
      <c r="R325" s="3">
        <v>41761</v>
      </c>
      <c r="S325" s="10">
        <f t="shared" si="57"/>
        <v>2014</v>
      </c>
      <c r="T325" t="str">
        <f t="shared" si="55"/>
        <v/>
      </c>
      <c r="U325" t="str">
        <f t="shared" si="55"/>
        <v/>
      </c>
      <c r="V325">
        <f t="shared" si="55"/>
        <v>-114.08</v>
      </c>
      <c r="W325" t="str">
        <f t="shared" si="55"/>
        <v/>
      </c>
      <c r="Z325">
        <f t="shared" si="56"/>
        <v>-114.08</v>
      </c>
      <c r="AA325" t="str">
        <f t="shared" si="56"/>
        <v/>
      </c>
      <c r="AB325" t="str">
        <f t="shared" si="56"/>
        <v/>
      </c>
      <c r="AE325" t="str">
        <f t="shared" si="58"/>
        <v>Office Supplies</v>
      </c>
      <c r="AH325" t="str">
        <f t="shared" si="59"/>
        <v/>
      </c>
      <c r="AI325" t="str">
        <f t="shared" si="60"/>
        <v/>
      </c>
      <c r="AJ325" t="str">
        <f t="shared" si="60"/>
        <v/>
      </c>
      <c r="AK325" t="str">
        <f t="shared" si="60"/>
        <v/>
      </c>
      <c r="AL325" t="str">
        <f t="shared" si="60"/>
        <v/>
      </c>
    </row>
    <row r="326" spans="1:38" x14ac:dyDescent="0.2">
      <c r="A326" s="1">
        <v>5568</v>
      </c>
      <c r="B326" s="2" t="s">
        <v>18</v>
      </c>
      <c r="C326" s="3">
        <v>41760</v>
      </c>
      <c r="D326" s="2" t="s">
        <v>19</v>
      </c>
      <c r="E326" s="2">
        <v>49</v>
      </c>
      <c r="F326" s="2">
        <v>341.69</v>
      </c>
      <c r="G326" s="2">
        <v>0.01</v>
      </c>
      <c r="H326" s="2" t="s">
        <v>20</v>
      </c>
      <c r="I326" s="2">
        <v>-151.88</v>
      </c>
      <c r="J326" s="2">
        <v>18.48</v>
      </c>
      <c r="K326" s="2">
        <v>21.37</v>
      </c>
      <c r="L326" s="2" t="s">
        <v>99</v>
      </c>
      <c r="M326" s="2" t="s">
        <v>29</v>
      </c>
      <c r="N326" s="2" t="s">
        <v>43</v>
      </c>
      <c r="O326" s="2" t="s">
        <v>24</v>
      </c>
      <c r="P326" s="2" t="s">
        <v>35</v>
      </c>
      <c r="Q326" s="2" t="s">
        <v>26</v>
      </c>
      <c r="R326" s="3">
        <v>41762</v>
      </c>
      <c r="S326" s="10">
        <f t="shared" si="57"/>
        <v>2014</v>
      </c>
      <c r="T326" t="str">
        <f t="shared" si="55"/>
        <v/>
      </c>
      <c r="U326" t="str">
        <f t="shared" si="55"/>
        <v/>
      </c>
      <c r="V326">
        <f t="shared" si="55"/>
        <v>-151.88</v>
      </c>
      <c r="W326" t="str">
        <f t="shared" si="55"/>
        <v/>
      </c>
      <c r="Z326">
        <f t="shared" si="56"/>
        <v>-151.88</v>
      </c>
      <c r="AA326" t="str">
        <f t="shared" si="56"/>
        <v/>
      </c>
      <c r="AB326" t="str">
        <f t="shared" si="56"/>
        <v/>
      </c>
      <c r="AE326" t="str">
        <f t="shared" si="58"/>
        <v>Office Supplies</v>
      </c>
      <c r="AH326" t="str">
        <f t="shared" si="59"/>
        <v/>
      </c>
      <c r="AI326" t="str">
        <f t="shared" si="60"/>
        <v/>
      </c>
      <c r="AJ326" t="str">
        <f t="shared" si="60"/>
        <v/>
      </c>
      <c r="AK326" t="str">
        <f t="shared" si="60"/>
        <v/>
      </c>
      <c r="AL326" t="str">
        <f t="shared" si="60"/>
        <v/>
      </c>
    </row>
    <row r="327" spans="1:38" x14ac:dyDescent="0.2">
      <c r="A327" s="1">
        <v>5569</v>
      </c>
      <c r="B327" s="2" t="s">
        <v>18</v>
      </c>
      <c r="C327" s="3">
        <v>41760</v>
      </c>
      <c r="D327" s="2" t="s">
        <v>19</v>
      </c>
      <c r="E327" s="2">
        <v>43</v>
      </c>
      <c r="F327" s="2">
        <v>536</v>
      </c>
      <c r="G327" s="2">
        <v>0.01</v>
      </c>
      <c r="H327" s="2" t="s">
        <v>20</v>
      </c>
      <c r="I327" s="2">
        <v>57.99</v>
      </c>
      <c r="J327" s="2">
        <v>23.7</v>
      </c>
      <c r="K327" s="2">
        <v>19.63</v>
      </c>
      <c r="L327" s="2" t="s">
        <v>235</v>
      </c>
      <c r="M327" s="2" t="s">
        <v>29</v>
      </c>
      <c r="N327" s="2" t="s">
        <v>30</v>
      </c>
      <c r="O327" s="2" t="s">
        <v>24</v>
      </c>
      <c r="P327" s="2" t="s">
        <v>25</v>
      </c>
      <c r="Q327" s="2" t="s">
        <v>26</v>
      </c>
      <c r="R327" s="3">
        <v>41762</v>
      </c>
      <c r="S327" s="10">
        <f t="shared" si="57"/>
        <v>2014</v>
      </c>
      <c r="T327" t="str">
        <f t="shared" si="55"/>
        <v/>
      </c>
      <c r="U327">
        <f t="shared" si="55"/>
        <v>57.99</v>
      </c>
      <c r="V327" t="str">
        <f t="shared" si="55"/>
        <v/>
      </c>
      <c r="W327" t="str">
        <f t="shared" si="55"/>
        <v/>
      </c>
      <c r="Z327">
        <f t="shared" si="56"/>
        <v>57.99</v>
      </c>
      <c r="AA327" t="str">
        <f t="shared" si="56"/>
        <v/>
      </c>
      <c r="AB327" t="str">
        <f t="shared" si="56"/>
        <v/>
      </c>
      <c r="AE327" t="str">
        <f t="shared" si="58"/>
        <v/>
      </c>
      <c r="AH327" t="str">
        <f t="shared" si="59"/>
        <v/>
      </c>
      <c r="AI327" t="str">
        <f t="shared" si="60"/>
        <v/>
      </c>
      <c r="AJ327" t="str">
        <f t="shared" si="60"/>
        <v/>
      </c>
      <c r="AK327" t="str">
        <f t="shared" si="60"/>
        <v/>
      </c>
      <c r="AL327" t="str">
        <f t="shared" si="60"/>
        <v/>
      </c>
    </row>
    <row r="328" spans="1:38" x14ac:dyDescent="0.2">
      <c r="A328" s="1">
        <v>5570</v>
      </c>
      <c r="B328" s="2" t="s">
        <v>18</v>
      </c>
      <c r="C328" s="3">
        <v>41760</v>
      </c>
      <c r="D328" s="2" t="s">
        <v>19</v>
      </c>
      <c r="E328" s="2">
        <v>24</v>
      </c>
      <c r="F328" s="2">
        <v>114.81</v>
      </c>
      <c r="G328" s="2">
        <v>0.03</v>
      </c>
      <c r="H328" s="2" t="s">
        <v>20</v>
      </c>
      <c r="I328" s="2">
        <v>26.08</v>
      </c>
      <c r="J328" s="2">
        <v>16.55</v>
      </c>
      <c r="K328" s="2">
        <v>15.49</v>
      </c>
      <c r="L328" s="2" t="s">
        <v>235</v>
      </c>
      <c r="M328" s="2" t="s">
        <v>29</v>
      </c>
      <c r="N328" s="2" t="s">
        <v>30</v>
      </c>
      <c r="O328" s="2" t="s">
        <v>24</v>
      </c>
      <c r="P328" s="2" t="s">
        <v>25</v>
      </c>
      <c r="Q328" s="2" t="s">
        <v>26</v>
      </c>
      <c r="R328" s="3">
        <v>41760</v>
      </c>
      <c r="S328" s="10">
        <f t="shared" si="57"/>
        <v>2014</v>
      </c>
      <c r="T328" t="str">
        <f t="shared" si="55"/>
        <v/>
      </c>
      <c r="U328">
        <f t="shared" si="55"/>
        <v>26.08</v>
      </c>
      <c r="V328" t="str">
        <f t="shared" si="55"/>
        <v/>
      </c>
      <c r="W328" t="str">
        <f t="shared" si="55"/>
        <v/>
      </c>
      <c r="Z328">
        <f t="shared" si="56"/>
        <v>26.08</v>
      </c>
      <c r="AA328" t="str">
        <f t="shared" si="56"/>
        <v/>
      </c>
      <c r="AB328" t="str">
        <f t="shared" si="56"/>
        <v/>
      </c>
      <c r="AE328" t="str">
        <f t="shared" si="58"/>
        <v/>
      </c>
      <c r="AH328" t="str">
        <f t="shared" si="59"/>
        <v/>
      </c>
      <c r="AI328" t="str">
        <f t="shared" si="60"/>
        <v/>
      </c>
      <c r="AJ328" t="str">
        <f t="shared" si="60"/>
        <v/>
      </c>
      <c r="AK328" t="str">
        <f t="shared" si="60"/>
        <v/>
      </c>
      <c r="AL328" t="str">
        <f t="shared" si="60"/>
        <v/>
      </c>
    </row>
    <row r="329" spans="1:38" x14ac:dyDescent="0.2">
      <c r="A329" s="1">
        <v>5571</v>
      </c>
      <c r="B329" s="2" t="s">
        <v>18</v>
      </c>
      <c r="C329" s="3">
        <v>41760</v>
      </c>
      <c r="D329" s="2" t="s">
        <v>59</v>
      </c>
      <c r="E329" s="2">
        <v>2</v>
      </c>
      <c r="F329" s="2">
        <v>796.41</v>
      </c>
      <c r="G329" s="2">
        <v>7.0000000000000007E-2</v>
      </c>
      <c r="H329" s="2" t="s">
        <v>20</v>
      </c>
      <c r="I329" s="2">
        <v>-534.19000000000005</v>
      </c>
      <c r="J329" s="2">
        <v>427.88</v>
      </c>
      <c r="K329" s="2">
        <v>25.37</v>
      </c>
      <c r="L329" s="2" t="s">
        <v>236</v>
      </c>
      <c r="M329" s="2" t="s">
        <v>66</v>
      </c>
      <c r="N329" s="2" t="s">
        <v>30</v>
      </c>
      <c r="O329" s="2" t="s">
        <v>24</v>
      </c>
      <c r="P329" s="2" t="s">
        <v>52</v>
      </c>
      <c r="Q329" s="2" t="s">
        <v>26</v>
      </c>
      <c r="R329" s="3">
        <v>41760</v>
      </c>
      <c r="S329" s="10">
        <f t="shared" si="57"/>
        <v>2014</v>
      </c>
      <c r="T329" t="str">
        <f t="shared" si="55"/>
        <v/>
      </c>
      <c r="U329">
        <f t="shared" si="55"/>
        <v>-534.19000000000005</v>
      </c>
      <c r="V329" t="str">
        <f t="shared" si="55"/>
        <v/>
      </c>
      <c r="W329" t="str">
        <f t="shared" si="55"/>
        <v/>
      </c>
      <c r="Z329">
        <f t="shared" si="56"/>
        <v>-534.19000000000005</v>
      </c>
      <c r="AA329" t="str">
        <f t="shared" si="56"/>
        <v/>
      </c>
      <c r="AB329" t="str">
        <f t="shared" si="56"/>
        <v/>
      </c>
      <c r="AE329" t="str">
        <f t="shared" si="58"/>
        <v>Office Supplies</v>
      </c>
      <c r="AH329" t="str">
        <f t="shared" si="59"/>
        <v/>
      </c>
      <c r="AI329" t="str">
        <f t="shared" si="60"/>
        <v/>
      </c>
      <c r="AJ329" t="str">
        <f t="shared" si="60"/>
        <v/>
      </c>
      <c r="AK329" t="str">
        <f t="shared" si="60"/>
        <v/>
      </c>
      <c r="AL329" t="str">
        <f t="shared" si="60"/>
        <v/>
      </c>
    </row>
    <row r="330" spans="1:38" x14ac:dyDescent="0.2">
      <c r="A330" s="1">
        <v>5572</v>
      </c>
      <c r="B330" s="2" t="s">
        <v>18</v>
      </c>
      <c r="C330" s="3">
        <v>41762</v>
      </c>
      <c r="D330" s="2" t="s">
        <v>50</v>
      </c>
      <c r="E330" s="2">
        <v>15</v>
      </c>
      <c r="F330" s="2">
        <v>1772.85</v>
      </c>
      <c r="G330" s="2">
        <v>0.09</v>
      </c>
      <c r="H330" s="2" t="s">
        <v>49</v>
      </c>
      <c r="I330" s="2">
        <v>380.22</v>
      </c>
      <c r="J330" s="2">
        <v>132.97999999999999</v>
      </c>
      <c r="K330" s="2">
        <v>17.989999999999998</v>
      </c>
      <c r="L330" s="2" t="s">
        <v>237</v>
      </c>
      <c r="M330" s="2" t="s">
        <v>29</v>
      </c>
      <c r="N330" s="2" t="s">
        <v>30</v>
      </c>
      <c r="O330" s="2" t="s">
        <v>24</v>
      </c>
      <c r="P330" s="2" t="s">
        <v>71</v>
      </c>
      <c r="Q330" s="2" t="s">
        <v>26</v>
      </c>
      <c r="R330" s="3">
        <v>41764</v>
      </c>
      <c r="S330" s="10">
        <f t="shared" si="57"/>
        <v>2014</v>
      </c>
      <c r="T330" t="str">
        <f t="shared" si="55"/>
        <v/>
      </c>
      <c r="U330">
        <f t="shared" si="55"/>
        <v>380.22</v>
      </c>
      <c r="V330" t="str">
        <f t="shared" si="55"/>
        <v/>
      </c>
      <c r="W330" t="str">
        <f t="shared" si="55"/>
        <v/>
      </c>
      <c r="Z330">
        <f t="shared" si="56"/>
        <v>380.22</v>
      </c>
      <c r="AA330" t="str">
        <f t="shared" si="56"/>
        <v/>
      </c>
      <c r="AB330" t="str">
        <f t="shared" si="56"/>
        <v/>
      </c>
      <c r="AE330" t="str">
        <f t="shared" si="58"/>
        <v/>
      </c>
      <c r="AH330" t="str">
        <f t="shared" si="59"/>
        <v/>
      </c>
      <c r="AI330" t="str">
        <f t="shared" si="60"/>
        <v/>
      </c>
      <c r="AJ330" t="str">
        <f t="shared" si="60"/>
        <v/>
      </c>
      <c r="AK330" t="str">
        <f t="shared" si="60"/>
        <v/>
      </c>
      <c r="AL330" t="str">
        <f t="shared" si="60"/>
        <v/>
      </c>
    </row>
    <row r="331" spans="1:38" x14ac:dyDescent="0.2">
      <c r="A331" s="1">
        <v>5573</v>
      </c>
      <c r="B331" s="2" t="s">
        <v>18</v>
      </c>
      <c r="C331" s="3">
        <v>41763</v>
      </c>
      <c r="D331" s="2" t="s">
        <v>41</v>
      </c>
      <c r="E331" s="2">
        <v>25</v>
      </c>
      <c r="F331" s="2">
        <v>4261.05</v>
      </c>
      <c r="G331" s="2">
        <v>0.05</v>
      </c>
      <c r="H331" s="2" t="s">
        <v>49</v>
      </c>
      <c r="I331" s="2">
        <v>948.4</v>
      </c>
      <c r="J331" s="2">
        <v>190.47</v>
      </c>
      <c r="K331" s="2">
        <v>33.99</v>
      </c>
      <c r="L331" s="2" t="s">
        <v>238</v>
      </c>
      <c r="M331" s="2" t="s">
        <v>29</v>
      </c>
      <c r="N331" s="2" t="s">
        <v>23</v>
      </c>
      <c r="O331" s="2" t="s">
        <v>24</v>
      </c>
      <c r="P331" s="2" t="s">
        <v>52</v>
      </c>
      <c r="Q331" s="2" t="s">
        <v>26</v>
      </c>
      <c r="R331" s="3">
        <v>41766</v>
      </c>
      <c r="S331" s="10">
        <f t="shared" si="57"/>
        <v>2014</v>
      </c>
      <c r="T331">
        <f t="shared" si="55"/>
        <v>948.4</v>
      </c>
      <c r="U331" t="str">
        <f t="shared" si="55"/>
        <v/>
      </c>
      <c r="V331" t="str">
        <f t="shared" si="55"/>
        <v/>
      </c>
      <c r="W331" t="str">
        <f t="shared" si="55"/>
        <v/>
      </c>
      <c r="Z331">
        <f t="shared" si="56"/>
        <v>948.4</v>
      </c>
      <c r="AA331" t="str">
        <f t="shared" si="56"/>
        <v/>
      </c>
      <c r="AB331" t="str">
        <f t="shared" si="56"/>
        <v/>
      </c>
      <c r="AE331" t="str">
        <f t="shared" si="58"/>
        <v/>
      </c>
      <c r="AH331" t="str">
        <f t="shared" si="59"/>
        <v/>
      </c>
      <c r="AI331" t="str">
        <f t="shared" si="60"/>
        <v/>
      </c>
      <c r="AJ331" t="str">
        <f t="shared" si="60"/>
        <v/>
      </c>
      <c r="AK331" t="str">
        <f t="shared" si="60"/>
        <v/>
      </c>
      <c r="AL331" t="str">
        <f t="shared" si="60"/>
        <v/>
      </c>
    </row>
    <row r="332" spans="1:38" x14ac:dyDescent="0.2">
      <c r="A332" s="1">
        <v>5574</v>
      </c>
      <c r="B332" s="2" t="s">
        <v>18</v>
      </c>
      <c r="C332" s="3">
        <v>41764</v>
      </c>
      <c r="D332" s="2" t="s">
        <v>50</v>
      </c>
      <c r="E332" s="2">
        <v>40</v>
      </c>
      <c r="F332" s="2">
        <v>1240.9100000000001</v>
      </c>
      <c r="G332" s="2">
        <v>0.05</v>
      </c>
      <c r="H332" s="2" t="s">
        <v>20</v>
      </c>
      <c r="I332" s="2">
        <v>314.07</v>
      </c>
      <c r="J332" s="2">
        <v>42.98</v>
      </c>
      <c r="K332" s="2">
        <v>23.18</v>
      </c>
      <c r="L332" s="2" t="s">
        <v>239</v>
      </c>
      <c r="M332" s="2" t="s">
        <v>22</v>
      </c>
      <c r="N332" s="2" t="s">
        <v>43</v>
      </c>
      <c r="O332" s="2" t="s">
        <v>24</v>
      </c>
      <c r="P332" s="2" t="s">
        <v>35</v>
      </c>
      <c r="Q332" s="2" t="s">
        <v>26</v>
      </c>
      <c r="R332" s="3">
        <v>41764</v>
      </c>
      <c r="S332" s="10">
        <f t="shared" si="57"/>
        <v>2014</v>
      </c>
      <c r="T332" t="str">
        <f t="shared" si="55"/>
        <v/>
      </c>
      <c r="U332" t="str">
        <f t="shared" si="55"/>
        <v/>
      </c>
      <c r="V332">
        <f t="shared" si="55"/>
        <v>314.07</v>
      </c>
      <c r="W332" t="str">
        <f t="shared" si="55"/>
        <v/>
      </c>
      <c r="Z332">
        <f t="shared" si="56"/>
        <v>314.07</v>
      </c>
      <c r="AA332" t="str">
        <f t="shared" si="56"/>
        <v/>
      </c>
      <c r="AB332" t="str">
        <f t="shared" si="56"/>
        <v/>
      </c>
      <c r="AE332" t="str">
        <f t="shared" si="58"/>
        <v/>
      </c>
      <c r="AH332" t="str">
        <f t="shared" si="59"/>
        <v/>
      </c>
      <c r="AI332" t="str">
        <f t="shared" si="60"/>
        <v/>
      </c>
      <c r="AJ332" t="str">
        <f t="shared" si="60"/>
        <v/>
      </c>
      <c r="AK332" t="str">
        <f t="shared" si="60"/>
        <v/>
      </c>
      <c r="AL332" t="str">
        <f t="shared" si="60"/>
        <v/>
      </c>
    </row>
    <row r="333" spans="1:38" x14ac:dyDescent="0.2">
      <c r="A333" s="1">
        <v>5575</v>
      </c>
      <c r="B333" s="2" t="s">
        <v>18</v>
      </c>
      <c r="C333" s="3">
        <v>41764</v>
      </c>
      <c r="D333" s="2" t="s">
        <v>27</v>
      </c>
      <c r="E333" s="2">
        <v>47</v>
      </c>
      <c r="F333" s="2">
        <v>5575.19</v>
      </c>
      <c r="G333" s="2">
        <v>0.04</v>
      </c>
      <c r="H333" s="2" t="s">
        <v>20</v>
      </c>
      <c r="I333" s="2">
        <v>1732.06</v>
      </c>
      <c r="J333" s="2">
        <v>132.97999999999999</v>
      </c>
      <c r="K333" s="2">
        <v>17.989999999999998</v>
      </c>
      <c r="L333" s="2" t="s">
        <v>240</v>
      </c>
      <c r="M333" s="2" t="s">
        <v>38</v>
      </c>
      <c r="N333" s="2" t="s">
        <v>30</v>
      </c>
      <c r="O333" s="2" t="s">
        <v>24</v>
      </c>
      <c r="P333" s="2" t="s">
        <v>71</v>
      </c>
      <c r="Q333" s="2" t="s">
        <v>26</v>
      </c>
      <c r="R333" s="3">
        <v>41764</v>
      </c>
      <c r="S333" s="10">
        <f t="shared" si="57"/>
        <v>2014</v>
      </c>
      <c r="T333" t="str">
        <f t="shared" si="55"/>
        <v/>
      </c>
      <c r="U333">
        <f t="shared" si="55"/>
        <v>1732.06</v>
      </c>
      <c r="V333" t="str">
        <f t="shared" si="55"/>
        <v/>
      </c>
      <c r="W333" t="str">
        <f t="shared" si="55"/>
        <v/>
      </c>
      <c r="Z333">
        <f t="shared" si="56"/>
        <v>1732.06</v>
      </c>
      <c r="AA333" t="str">
        <f t="shared" si="56"/>
        <v/>
      </c>
      <c r="AB333" t="str">
        <f t="shared" si="56"/>
        <v/>
      </c>
      <c r="AE333" t="str">
        <f t="shared" si="58"/>
        <v/>
      </c>
      <c r="AH333" t="str">
        <f t="shared" si="59"/>
        <v/>
      </c>
      <c r="AI333" t="str">
        <f t="shared" si="60"/>
        <v/>
      </c>
      <c r="AJ333" t="str">
        <f t="shared" si="60"/>
        <v/>
      </c>
      <c r="AK333" t="str">
        <f t="shared" si="60"/>
        <v/>
      </c>
      <c r="AL333" t="str">
        <f t="shared" si="60"/>
        <v/>
      </c>
    </row>
    <row r="334" spans="1:38" x14ac:dyDescent="0.2">
      <c r="A334" s="1">
        <v>5576</v>
      </c>
      <c r="B334" s="2" t="s">
        <v>18</v>
      </c>
      <c r="C334" s="3">
        <v>41764</v>
      </c>
      <c r="D334" s="2" t="s">
        <v>27</v>
      </c>
      <c r="E334" s="2">
        <v>10</v>
      </c>
      <c r="F334" s="2">
        <v>510.69349999999997</v>
      </c>
      <c r="G334" s="2">
        <v>0.02</v>
      </c>
      <c r="H334" s="2" t="s">
        <v>20</v>
      </c>
      <c r="I334" s="2">
        <v>-217.42</v>
      </c>
      <c r="J334" s="2">
        <v>67.989999999999995</v>
      </c>
      <c r="K334" s="2">
        <v>19</v>
      </c>
      <c r="L334" s="2" t="s">
        <v>240</v>
      </c>
      <c r="M334" s="2" t="s">
        <v>38</v>
      </c>
      <c r="N334" s="2" t="s">
        <v>30</v>
      </c>
      <c r="O334" s="2" t="s">
        <v>31</v>
      </c>
      <c r="P334" s="2" t="s">
        <v>39</v>
      </c>
      <c r="Q334" s="2" t="s">
        <v>58</v>
      </c>
      <c r="R334" s="3">
        <v>41764</v>
      </c>
      <c r="S334" s="10">
        <f t="shared" si="57"/>
        <v>2014</v>
      </c>
      <c r="T334" t="str">
        <f t="shared" si="55"/>
        <v/>
      </c>
      <c r="U334">
        <f t="shared" si="55"/>
        <v>-217.42</v>
      </c>
      <c r="V334" t="str">
        <f t="shared" si="55"/>
        <v/>
      </c>
      <c r="W334" t="str">
        <f t="shared" si="55"/>
        <v/>
      </c>
      <c r="Z334" t="str">
        <f t="shared" si="56"/>
        <v/>
      </c>
      <c r="AA334">
        <f t="shared" si="56"/>
        <v>-217.42</v>
      </c>
      <c r="AB334" t="str">
        <f t="shared" si="56"/>
        <v/>
      </c>
      <c r="AE334" t="str">
        <f t="shared" si="58"/>
        <v>Technology</v>
      </c>
      <c r="AH334">
        <f t="shared" si="59"/>
        <v>-217.42</v>
      </c>
      <c r="AI334">
        <f t="shared" si="60"/>
        <v>-217.42</v>
      </c>
      <c r="AJ334" t="str">
        <f t="shared" si="60"/>
        <v/>
      </c>
      <c r="AK334" t="str">
        <f t="shared" si="60"/>
        <v/>
      </c>
      <c r="AL334" t="str">
        <f t="shared" si="60"/>
        <v/>
      </c>
    </row>
    <row r="335" spans="1:38" x14ac:dyDescent="0.2">
      <c r="A335" s="1">
        <v>5577</v>
      </c>
      <c r="B335" s="2" t="s">
        <v>18</v>
      </c>
      <c r="C335" s="3">
        <v>41764</v>
      </c>
      <c r="D335" s="2" t="s">
        <v>27</v>
      </c>
      <c r="E335" s="2">
        <v>32</v>
      </c>
      <c r="F335" s="2">
        <v>803.43</v>
      </c>
      <c r="G335" s="2">
        <v>0.05</v>
      </c>
      <c r="H335" s="2" t="s">
        <v>44</v>
      </c>
      <c r="I335" s="2">
        <v>-128.31</v>
      </c>
      <c r="J335" s="2">
        <v>35.99</v>
      </c>
      <c r="K335" s="2">
        <v>29.68</v>
      </c>
      <c r="L335" s="2" t="s">
        <v>240</v>
      </c>
      <c r="M335" s="2" t="s">
        <v>38</v>
      </c>
      <c r="N335" s="2" t="s">
        <v>30</v>
      </c>
      <c r="O335" s="2" t="s">
        <v>45</v>
      </c>
      <c r="P335" s="2" t="s">
        <v>55</v>
      </c>
      <c r="Q335" s="2" t="s">
        <v>56</v>
      </c>
      <c r="R335" s="3">
        <v>41768</v>
      </c>
      <c r="S335" s="10">
        <f t="shared" si="57"/>
        <v>2014</v>
      </c>
      <c r="T335" t="str">
        <f t="shared" si="55"/>
        <v/>
      </c>
      <c r="U335">
        <f t="shared" si="55"/>
        <v>-128.31</v>
      </c>
      <c r="V335" t="str">
        <f t="shared" si="55"/>
        <v/>
      </c>
      <c r="W335" t="str">
        <f t="shared" si="55"/>
        <v/>
      </c>
      <c r="Z335" t="str">
        <f t="shared" si="56"/>
        <v/>
      </c>
      <c r="AA335" t="str">
        <f t="shared" si="56"/>
        <v/>
      </c>
      <c r="AB335">
        <f t="shared" si="56"/>
        <v>-128.31</v>
      </c>
      <c r="AE335" t="str">
        <f t="shared" si="58"/>
        <v>Furniture</v>
      </c>
      <c r="AH335" t="str">
        <f t="shared" si="59"/>
        <v/>
      </c>
      <c r="AI335" t="str">
        <f t="shared" si="60"/>
        <v/>
      </c>
      <c r="AJ335" t="str">
        <f t="shared" si="60"/>
        <v/>
      </c>
      <c r="AK335" t="str">
        <f t="shared" si="60"/>
        <v/>
      </c>
      <c r="AL335" t="str">
        <f t="shared" si="60"/>
        <v/>
      </c>
    </row>
    <row r="336" spans="1:38" x14ac:dyDescent="0.2">
      <c r="A336" s="1">
        <v>5578</v>
      </c>
      <c r="B336" s="2" t="s">
        <v>18</v>
      </c>
      <c r="C336" s="3">
        <v>41766</v>
      </c>
      <c r="D336" s="2" t="s">
        <v>41</v>
      </c>
      <c r="E336" s="2">
        <v>48</v>
      </c>
      <c r="F336" s="2">
        <v>140.44</v>
      </c>
      <c r="G336" s="2">
        <v>7.0000000000000007E-2</v>
      </c>
      <c r="H336" s="2" t="s">
        <v>20</v>
      </c>
      <c r="I336" s="2">
        <v>12.13</v>
      </c>
      <c r="J336" s="2">
        <v>14.78</v>
      </c>
      <c r="K336" s="2">
        <v>15.49</v>
      </c>
      <c r="L336" s="2" t="s">
        <v>241</v>
      </c>
      <c r="M336" s="2" t="s">
        <v>29</v>
      </c>
      <c r="N336" s="2" t="s">
        <v>54</v>
      </c>
      <c r="O336" s="2" t="s">
        <v>24</v>
      </c>
      <c r="P336" s="2" t="s">
        <v>25</v>
      </c>
      <c r="Q336" s="2" t="s">
        <v>26</v>
      </c>
      <c r="R336" s="3">
        <v>41767</v>
      </c>
      <c r="S336" s="10">
        <f t="shared" si="57"/>
        <v>2014</v>
      </c>
      <c r="T336" t="str">
        <f t="shared" si="55"/>
        <v/>
      </c>
      <c r="U336" t="str">
        <f t="shared" si="55"/>
        <v/>
      </c>
      <c r="V336" t="str">
        <f t="shared" si="55"/>
        <v/>
      </c>
      <c r="W336">
        <f t="shared" si="55"/>
        <v>12.13</v>
      </c>
      <c r="Z336">
        <f t="shared" si="56"/>
        <v>12.13</v>
      </c>
      <c r="AA336" t="str">
        <f t="shared" si="56"/>
        <v/>
      </c>
      <c r="AB336" t="str">
        <f t="shared" si="56"/>
        <v/>
      </c>
      <c r="AE336" t="str">
        <f t="shared" si="58"/>
        <v/>
      </c>
      <c r="AH336" t="str">
        <f t="shared" si="59"/>
        <v/>
      </c>
      <c r="AI336" t="str">
        <f t="shared" si="60"/>
        <v/>
      </c>
      <c r="AJ336" t="str">
        <f t="shared" si="60"/>
        <v/>
      </c>
      <c r="AK336" t="str">
        <f t="shared" si="60"/>
        <v/>
      </c>
      <c r="AL336" t="str">
        <f t="shared" si="60"/>
        <v/>
      </c>
    </row>
    <row r="337" spans="1:38" x14ac:dyDescent="0.2">
      <c r="A337" s="1">
        <v>5579</v>
      </c>
      <c r="B337" s="2" t="s">
        <v>40</v>
      </c>
      <c r="C337" s="3">
        <v>41766</v>
      </c>
      <c r="D337" s="2" t="s">
        <v>50</v>
      </c>
      <c r="E337" s="2">
        <v>19</v>
      </c>
      <c r="F337" s="2">
        <v>341.08</v>
      </c>
      <c r="G337" s="2">
        <v>0.01</v>
      </c>
      <c r="H337" s="2" t="s">
        <v>20</v>
      </c>
      <c r="I337" s="2">
        <v>87.36</v>
      </c>
      <c r="J337" s="2">
        <v>28.48</v>
      </c>
      <c r="K337" s="2">
        <v>15.99</v>
      </c>
      <c r="L337" s="2" t="s">
        <v>109</v>
      </c>
      <c r="M337" s="2" t="s">
        <v>29</v>
      </c>
      <c r="N337" s="2" t="s">
        <v>23</v>
      </c>
      <c r="O337" s="2" t="s">
        <v>31</v>
      </c>
      <c r="P337" s="2" t="s">
        <v>32</v>
      </c>
      <c r="Q337" s="2" t="s">
        <v>58</v>
      </c>
      <c r="R337" s="3">
        <v>41767</v>
      </c>
      <c r="S337" s="10">
        <f t="shared" si="57"/>
        <v>2014</v>
      </c>
      <c r="T337">
        <f t="shared" si="55"/>
        <v>87.36</v>
      </c>
      <c r="U337" t="str">
        <f t="shared" si="55"/>
        <v/>
      </c>
      <c r="V337" t="str">
        <f t="shared" si="55"/>
        <v/>
      </c>
      <c r="W337" t="str">
        <f t="shared" si="55"/>
        <v/>
      </c>
      <c r="Z337" t="str">
        <f t="shared" si="56"/>
        <v/>
      </c>
      <c r="AA337">
        <f t="shared" si="56"/>
        <v>87.36</v>
      </c>
      <c r="AB337" t="str">
        <f t="shared" si="56"/>
        <v/>
      </c>
      <c r="AE337" t="str">
        <f t="shared" si="58"/>
        <v/>
      </c>
      <c r="AH337" t="str">
        <f t="shared" si="59"/>
        <v/>
      </c>
      <c r="AI337" t="str">
        <f t="shared" si="60"/>
        <v/>
      </c>
      <c r="AJ337" t="str">
        <f t="shared" si="60"/>
        <v/>
      </c>
      <c r="AK337" t="str">
        <f t="shared" si="60"/>
        <v/>
      </c>
      <c r="AL337" t="str">
        <f t="shared" si="60"/>
        <v/>
      </c>
    </row>
    <row r="338" spans="1:38" x14ac:dyDescent="0.2">
      <c r="A338" s="1">
        <v>5580</v>
      </c>
      <c r="B338" s="2" t="s">
        <v>18</v>
      </c>
      <c r="C338" s="3">
        <v>41766</v>
      </c>
      <c r="D338" s="2" t="s">
        <v>41</v>
      </c>
      <c r="E338" s="2">
        <v>18</v>
      </c>
      <c r="F338" s="2">
        <v>123.11</v>
      </c>
      <c r="G338" s="2">
        <v>0.08</v>
      </c>
      <c r="H338" s="2" t="s">
        <v>20</v>
      </c>
      <c r="I338" s="2">
        <v>-86.21</v>
      </c>
      <c r="J338" s="2">
        <v>18.48</v>
      </c>
      <c r="K338" s="2">
        <v>22.4</v>
      </c>
      <c r="L338" s="2" t="s">
        <v>242</v>
      </c>
      <c r="M338" s="2" t="s">
        <v>29</v>
      </c>
      <c r="N338" s="2" t="s">
        <v>23</v>
      </c>
      <c r="O338" s="2" t="s">
        <v>24</v>
      </c>
      <c r="P338" s="2" t="s">
        <v>35</v>
      </c>
      <c r="Q338" s="2" t="s">
        <v>26</v>
      </c>
      <c r="R338" s="3">
        <v>41766</v>
      </c>
      <c r="S338" s="10">
        <f t="shared" si="57"/>
        <v>2014</v>
      </c>
      <c r="T338">
        <f t="shared" si="55"/>
        <v>-86.21</v>
      </c>
      <c r="U338" t="str">
        <f t="shared" si="55"/>
        <v/>
      </c>
      <c r="V338" t="str">
        <f t="shared" si="55"/>
        <v/>
      </c>
      <c r="W338" t="str">
        <f t="shared" si="55"/>
        <v/>
      </c>
      <c r="Z338">
        <f t="shared" si="56"/>
        <v>-86.21</v>
      </c>
      <c r="AA338" t="str">
        <f t="shared" si="56"/>
        <v/>
      </c>
      <c r="AB338" t="str">
        <f t="shared" si="56"/>
        <v/>
      </c>
      <c r="AE338" t="str">
        <f t="shared" si="58"/>
        <v>Office Supplies</v>
      </c>
      <c r="AH338" t="str">
        <f t="shared" si="59"/>
        <v/>
      </c>
      <c r="AI338" t="str">
        <f t="shared" si="60"/>
        <v/>
      </c>
      <c r="AJ338" t="str">
        <f t="shared" si="60"/>
        <v/>
      </c>
      <c r="AK338" t="str">
        <f t="shared" si="60"/>
        <v/>
      </c>
      <c r="AL338" t="str">
        <f t="shared" si="60"/>
        <v/>
      </c>
    </row>
    <row r="339" spans="1:38" x14ac:dyDescent="0.2">
      <c r="A339" s="1">
        <v>5581</v>
      </c>
      <c r="B339" s="2" t="s">
        <v>40</v>
      </c>
      <c r="C339" s="3">
        <v>41767</v>
      </c>
      <c r="D339" s="2" t="s">
        <v>41</v>
      </c>
      <c r="E339" s="2">
        <v>15</v>
      </c>
      <c r="F339" s="2">
        <v>267.79000000000002</v>
      </c>
      <c r="G339" s="2">
        <v>0.09</v>
      </c>
      <c r="H339" s="2" t="s">
        <v>20</v>
      </c>
      <c r="I339" s="2">
        <v>-43.17</v>
      </c>
      <c r="J339" s="2">
        <v>28.98</v>
      </c>
      <c r="K339" s="2">
        <v>26.39</v>
      </c>
      <c r="L339" s="2" t="s">
        <v>243</v>
      </c>
      <c r="M339" s="2" t="s">
        <v>29</v>
      </c>
      <c r="N339" s="2" t="s">
        <v>30</v>
      </c>
      <c r="O339" s="2" t="s">
        <v>24</v>
      </c>
      <c r="P339" s="2" t="s">
        <v>90</v>
      </c>
      <c r="Q339" s="2" t="s">
        <v>26</v>
      </c>
      <c r="R339" s="3">
        <v>41769</v>
      </c>
      <c r="S339" s="10">
        <f t="shared" si="57"/>
        <v>2014</v>
      </c>
      <c r="T339" t="str">
        <f t="shared" si="55"/>
        <v/>
      </c>
      <c r="U339">
        <f t="shared" si="55"/>
        <v>-43.17</v>
      </c>
      <c r="V339" t="str">
        <f t="shared" si="55"/>
        <v/>
      </c>
      <c r="W339" t="str">
        <f t="shared" si="55"/>
        <v/>
      </c>
      <c r="Z339">
        <f t="shared" si="56"/>
        <v>-43.17</v>
      </c>
      <c r="AA339" t="str">
        <f t="shared" si="56"/>
        <v/>
      </c>
      <c r="AB339" t="str">
        <f t="shared" si="56"/>
        <v/>
      </c>
      <c r="AE339" t="str">
        <f t="shared" si="58"/>
        <v>Office Supplies</v>
      </c>
      <c r="AH339" t="str">
        <f t="shared" si="59"/>
        <v/>
      </c>
      <c r="AI339" t="str">
        <f t="shared" si="60"/>
        <v/>
      </c>
      <c r="AJ339" t="str">
        <f t="shared" si="60"/>
        <v/>
      </c>
      <c r="AK339" t="str">
        <f t="shared" si="60"/>
        <v/>
      </c>
      <c r="AL339" t="str">
        <f t="shared" si="60"/>
        <v/>
      </c>
    </row>
    <row r="340" spans="1:38" x14ac:dyDescent="0.2">
      <c r="A340" s="1">
        <v>5582</v>
      </c>
      <c r="B340" s="2" t="s">
        <v>18</v>
      </c>
      <c r="C340" s="3">
        <v>41767</v>
      </c>
      <c r="D340" s="2" t="s">
        <v>59</v>
      </c>
      <c r="E340" s="2">
        <v>2</v>
      </c>
      <c r="F340" s="2">
        <v>72.19</v>
      </c>
      <c r="G340" s="2">
        <v>0.03</v>
      </c>
      <c r="H340" s="2" t="s">
        <v>20</v>
      </c>
      <c r="I340" s="2">
        <v>-35.92</v>
      </c>
      <c r="J340" s="2">
        <v>41.34</v>
      </c>
      <c r="K340" s="2">
        <v>21.87</v>
      </c>
      <c r="L340" s="2" t="s">
        <v>217</v>
      </c>
      <c r="M340" s="2" t="s">
        <v>29</v>
      </c>
      <c r="N340" s="2" t="s">
        <v>30</v>
      </c>
      <c r="O340" s="2" t="s">
        <v>45</v>
      </c>
      <c r="P340" s="2" t="s">
        <v>55</v>
      </c>
      <c r="Q340" s="2" t="s">
        <v>26</v>
      </c>
      <c r="R340" s="3">
        <v>41769</v>
      </c>
      <c r="S340" s="10">
        <f t="shared" si="57"/>
        <v>2014</v>
      </c>
      <c r="T340" t="str">
        <f t="shared" si="55"/>
        <v/>
      </c>
      <c r="U340">
        <f t="shared" si="55"/>
        <v>-35.92</v>
      </c>
      <c r="V340" t="str">
        <f t="shared" si="55"/>
        <v/>
      </c>
      <c r="W340" t="str">
        <f t="shared" si="55"/>
        <v/>
      </c>
      <c r="Z340" t="str">
        <f t="shared" si="56"/>
        <v/>
      </c>
      <c r="AA340" t="str">
        <f t="shared" si="56"/>
        <v/>
      </c>
      <c r="AB340">
        <f t="shared" si="56"/>
        <v>-35.92</v>
      </c>
      <c r="AE340" t="str">
        <f t="shared" si="58"/>
        <v>Furniture</v>
      </c>
      <c r="AH340" t="str">
        <f t="shared" si="59"/>
        <v/>
      </c>
      <c r="AI340" t="str">
        <f t="shared" si="60"/>
        <v/>
      </c>
      <c r="AJ340" t="str">
        <f t="shared" si="60"/>
        <v/>
      </c>
      <c r="AK340" t="str">
        <f t="shared" si="60"/>
        <v/>
      </c>
      <c r="AL340" t="str">
        <f t="shared" si="60"/>
        <v/>
      </c>
    </row>
    <row r="341" spans="1:38" x14ac:dyDescent="0.2">
      <c r="A341" s="1">
        <v>5583</v>
      </c>
      <c r="B341" s="2" t="s">
        <v>18</v>
      </c>
      <c r="C341" s="3">
        <v>41768</v>
      </c>
      <c r="D341" s="2" t="s">
        <v>41</v>
      </c>
      <c r="E341" s="2">
        <v>41</v>
      </c>
      <c r="F341" s="2">
        <v>265.06</v>
      </c>
      <c r="G341" s="2">
        <v>0.05</v>
      </c>
      <c r="H341" s="2" t="s">
        <v>20</v>
      </c>
      <c r="I341" s="2">
        <v>-63.83</v>
      </c>
      <c r="J341" s="2">
        <v>18.48</v>
      </c>
      <c r="K341" s="2">
        <v>16.739999999999998</v>
      </c>
      <c r="L341" s="2" t="s">
        <v>244</v>
      </c>
      <c r="M341" s="2" t="s">
        <v>29</v>
      </c>
      <c r="N341" s="2" t="s">
        <v>30</v>
      </c>
      <c r="O341" s="2" t="s">
        <v>31</v>
      </c>
      <c r="P341" s="2" t="s">
        <v>32</v>
      </c>
      <c r="Q341" s="2" t="s">
        <v>58</v>
      </c>
      <c r="R341" s="3">
        <v>41768</v>
      </c>
      <c r="S341" s="10">
        <f t="shared" si="57"/>
        <v>2014</v>
      </c>
      <c r="T341" t="str">
        <f t="shared" si="55"/>
        <v/>
      </c>
      <c r="U341">
        <f t="shared" si="55"/>
        <v>-63.83</v>
      </c>
      <c r="V341" t="str">
        <f t="shared" si="55"/>
        <v/>
      </c>
      <c r="W341" t="str">
        <f t="shared" si="55"/>
        <v/>
      </c>
      <c r="Z341" t="str">
        <f t="shared" si="56"/>
        <v/>
      </c>
      <c r="AA341">
        <f t="shared" si="56"/>
        <v>-63.83</v>
      </c>
      <c r="AB341" t="str">
        <f t="shared" si="56"/>
        <v/>
      </c>
      <c r="AE341" t="str">
        <f t="shared" si="58"/>
        <v>Technology</v>
      </c>
      <c r="AH341" t="str">
        <f t="shared" si="59"/>
        <v/>
      </c>
      <c r="AI341" t="str">
        <f t="shared" si="60"/>
        <v/>
      </c>
      <c r="AJ341" t="str">
        <f t="shared" si="60"/>
        <v/>
      </c>
      <c r="AK341" t="str">
        <f t="shared" si="60"/>
        <v/>
      </c>
      <c r="AL341" t="str">
        <f t="shared" si="60"/>
        <v/>
      </c>
    </row>
    <row r="342" spans="1:38" x14ac:dyDescent="0.2">
      <c r="A342" s="1">
        <v>5584</v>
      </c>
      <c r="B342" s="2" t="s">
        <v>18</v>
      </c>
      <c r="C342" s="3">
        <v>41768</v>
      </c>
      <c r="D342" s="2" t="s">
        <v>41</v>
      </c>
      <c r="E342" s="2">
        <v>18</v>
      </c>
      <c r="F342" s="2">
        <v>218.8</v>
      </c>
      <c r="G342" s="2">
        <v>0.09</v>
      </c>
      <c r="H342" s="2" t="s">
        <v>20</v>
      </c>
      <c r="I342" s="2">
        <v>97.03</v>
      </c>
      <c r="J342" s="2">
        <v>24.53</v>
      </c>
      <c r="K342" s="2">
        <v>14.5</v>
      </c>
      <c r="L342" s="2" t="s">
        <v>244</v>
      </c>
      <c r="M342" s="2" t="s">
        <v>29</v>
      </c>
      <c r="N342" s="2" t="s">
        <v>30</v>
      </c>
      <c r="O342" s="2" t="s">
        <v>24</v>
      </c>
      <c r="P342" s="2" t="s">
        <v>74</v>
      </c>
      <c r="Q342" s="2" t="s">
        <v>26</v>
      </c>
      <c r="R342" s="3">
        <v>41769</v>
      </c>
      <c r="S342" s="10">
        <f t="shared" si="57"/>
        <v>2014</v>
      </c>
      <c r="T342" t="str">
        <f t="shared" ref="T342:W361" si="61">IF($N342=T$1,$I342,"")</f>
        <v/>
      </c>
      <c r="U342">
        <f t="shared" si="61"/>
        <v>97.03</v>
      </c>
      <c r="V342" t="str">
        <f t="shared" si="61"/>
        <v/>
      </c>
      <c r="W342" t="str">
        <f t="shared" si="61"/>
        <v/>
      </c>
      <c r="Z342">
        <f t="shared" ref="Z342:AB361" si="62">IF($O342=Z$1,$I342,"")</f>
        <v>97.03</v>
      </c>
      <c r="AA342" t="str">
        <f t="shared" si="62"/>
        <v/>
      </c>
      <c r="AB342" t="str">
        <f t="shared" si="62"/>
        <v/>
      </c>
      <c r="AE342" t="str">
        <f t="shared" si="58"/>
        <v/>
      </c>
      <c r="AH342" t="str">
        <f t="shared" si="59"/>
        <v/>
      </c>
      <c r="AI342" t="str">
        <f t="shared" si="60"/>
        <v/>
      </c>
      <c r="AJ342" t="str">
        <f t="shared" si="60"/>
        <v/>
      </c>
      <c r="AK342" t="str">
        <f t="shared" si="60"/>
        <v/>
      </c>
      <c r="AL342" t="str">
        <f t="shared" si="60"/>
        <v/>
      </c>
    </row>
    <row r="343" spans="1:38" x14ac:dyDescent="0.2">
      <c r="A343" s="1">
        <v>5585</v>
      </c>
      <c r="B343" s="2" t="s">
        <v>18</v>
      </c>
      <c r="C343" s="3">
        <v>41768</v>
      </c>
      <c r="D343" s="2" t="s">
        <v>41</v>
      </c>
      <c r="E343" s="2">
        <v>44</v>
      </c>
      <c r="F343" s="2">
        <v>294.62</v>
      </c>
      <c r="G343" s="2">
        <v>0.06</v>
      </c>
      <c r="H343" s="2" t="s">
        <v>20</v>
      </c>
      <c r="I343" s="2">
        <v>-67.53</v>
      </c>
      <c r="J343" s="2">
        <v>18.68</v>
      </c>
      <c r="K343" s="2">
        <v>19.41</v>
      </c>
      <c r="L343" s="2" t="s">
        <v>244</v>
      </c>
      <c r="M343" s="2" t="s">
        <v>29</v>
      </c>
      <c r="N343" s="2" t="s">
        <v>30</v>
      </c>
      <c r="O343" s="2" t="s">
        <v>24</v>
      </c>
      <c r="P343" s="2" t="s">
        <v>35</v>
      </c>
      <c r="Q343" s="2" t="s">
        <v>26</v>
      </c>
      <c r="R343" s="3">
        <v>41769</v>
      </c>
      <c r="S343" s="10">
        <f t="shared" si="57"/>
        <v>2014</v>
      </c>
      <c r="T343" t="str">
        <f t="shared" si="61"/>
        <v/>
      </c>
      <c r="U343">
        <f t="shared" si="61"/>
        <v>-67.53</v>
      </c>
      <c r="V343" t="str">
        <f t="shared" si="61"/>
        <v/>
      </c>
      <c r="W343" t="str">
        <f t="shared" si="61"/>
        <v/>
      </c>
      <c r="Z343">
        <f t="shared" si="62"/>
        <v>-67.53</v>
      </c>
      <c r="AA343" t="str">
        <f t="shared" si="62"/>
        <v/>
      </c>
      <c r="AB343" t="str">
        <f t="shared" si="62"/>
        <v/>
      </c>
      <c r="AE343" t="str">
        <f t="shared" si="58"/>
        <v>Office Supplies</v>
      </c>
      <c r="AH343" t="str">
        <f t="shared" si="59"/>
        <v/>
      </c>
      <c r="AI343" t="str">
        <f t="shared" si="60"/>
        <v/>
      </c>
      <c r="AJ343" t="str">
        <f t="shared" si="60"/>
        <v/>
      </c>
      <c r="AK343" t="str">
        <f t="shared" si="60"/>
        <v/>
      </c>
      <c r="AL343" t="str">
        <f t="shared" si="60"/>
        <v/>
      </c>
    </row>
    <row r="344" spans="1:38" x14ac:dyDescent="0.2">
      <c r="A344" s="1">
        <v>5586</v>
      </c>
      <c r="B344" s="2" t="s">
        <v>18</v>
      </c>
      <c r="C344" s="3">
        <v>41768</v>
      </c>
      <c r="D344" s="2" t="s">
        <v>41</v>
      </c>
      <c r="E344" s="2">
        <v>22</v>
      </c>
      <c r="F344" s="2">
        <v>1155.4355</v>
      </c>
      <c r="G344" s="2">
        <v>0.08</v>
      </c>
      <c r="H344" s="2" t="s">
        <v>49</v>
      </c>
      <c r="I344" s="2">
        <v>27.38</v>
      </c>
      <c r="J344" s="2">
        <v>77.989999999999995</v>
      </c>
      <c r="K344" s="2">
        <v>22.99</v>
      </c>
      <c r="L344" s="2" t="s">
        <v>244</v>
      </c>
      <c r="M344" s="2" t="s">
        <v>29</v>
      </c>
      <c r="N344" s="2" t="s">
        <v>30</v>
      </c>
      <c r="O344" s="2" t="s">
        <v>31</v>
      </c>
      <c r="P344" s="2" t="s">
        <v>39</v>
      </c>
      <c r="Q344" s="2" t="s">
        <v>26</v>
      </c>
      <c r="R344" s="3">
        <v>41770</v>
      </c>
      <c r="S344" s="10">
        <f t="shared" si="57"/>
        <v>2014</v>
      </c>
      <c r="T344" t="str">
        <f t="shared" si="61"/>
        <v/>
      </c>
      <c r="U344">
        <f t="shared" si="61"/>
        <v>27.38</v>
      </c>
      <c r="V344" t="str">
        <f t="shared" si="61"/>
        <v/>
      </c>
      <c r="W344" t="str">
        <f t="shared" si="61"/>
        <v/>
      </c>
      <c r="Z344" t="str">
        <f t="shared" si="62"/>
        <v/>
      </c>
      <c r="AA344">
        <f t="shared" si="62"/>
        <v>27.38</v>
      </c>
      <c r="AB344" t="str">
        <f t="shared" si="62"/>
        <v/>
      </c>
      <c r="AE344" t="str">
        <f t="shared" si="58"/>
        <v/>
      </c>
      <c r="AH344" t="str">
        <f t="shared" si="59"/>
        <v/>
      </c>
      <c r="AI344" t="str">
        <f t="shared" si="60"/>
        <v/>
      </c>
      <c r="AJ344" t="str">
        <f t="shared" si="60"/>
        <v/>
      </c>
      <c r="AK344" t="str">
        <f t="shared" si="60"/>
        <v/>
      </c>
      <c r="AL344" t="str">
        <f t="shared" si="60"/>
        <v/>
      </c>
    </row>
    <row r="345" spans="1:38" x14ac:dyDescent="0.2">
      <c r="A345" s="1">
        <v>5587</v>
      </c>
      <c r="B345" s="2" t="s">
        <v>18</v>
      </c>
      <c r="C345" s="3">
        <v>41769</v>
      </c>
      <c r="D345" s="2" t="s">
        <v>27</v>
      </c>
      <c r="E345" s="2">
        <v>23</v>
      </c>
      <c r="F345" s="2">
        <v>761.15</v>
      </c>
      <c r="G345" s="2">
        <v>0.1</v>
      </c>
      <c r="H345" s="2" t="s">
        <v>20</v>
      </c>
      <c r="I345" s="2">
        <v>36.57</v>
      </c>
      <c r="J345" s="2">
        <v>46.99</v>
      </c>
      <c r="K345" s="2">
        <v>21.73</v>
      </c>
      <c r="L345" s="2" t="s">
        <v>229</v>
      </c>
      <c r="M345" s="2" t="s">
        <v>29</v>
      </c>
      <c r="N345" s="2" t="s">
        <v>43</v>
      </c>
      <c r="O345" s="2" t="s">
        <v>24</v>
      </c>
      <c r="P345" s="2" t="s">
        <v>64</v>
      </c>
      <c r="Q345" s="2" t="s">
        <v>26</v>
      </c>
      <c r="R345" s="3">
        <v>41771</v>
      </c>
      <c r="S345" s="10">
        <f t="shared" si="57"/>
        <v>2014</v>
      </c>
      <c r="T345" t="str">
        <f t="shared" si="61"/>
        <v/>
      </c>
      <c r="U345" t="str">
        <f t="shared" si="61"/>
        <v/>
      </c>
      <c r="V345">
        <f t="shared" si="61"/>
        <v>36.57</v>
      </c>
      <c r="W345" t="str">
        <f t="shared" si="61"/>
        <v/>
      </c>
      <c r="Z345">
        <f t="shared" si="62"/>
        <v>36.57</v>
      </c>
      <c r="AA345" t="str">
        <f t="shared" si="62"/>
        <v/>
      </c>
      <c r="AB345" t="str">
        <f t="shared" si="62"/>
        <v/>
      </c>
      <c r="AE345" t="str">
        <f t="shared" si="58"/>
        <v/>
      </c>
      <c r="AH345" t="str">
        <f t="shared" si="59"/>
        <v/>
      </c>
      <c r="AI345" t="str">
        <f t="shared" si="60"/>
        <v/>
      </c>
      <c r="AJ345" t="str">
        <f t="shared" si="60"/>
        <v/>
      </c>
      <c r="AK345" t="str">
        <f t="shared" si="60"/>
        <v/>
      </c>
      <c r="AL345" t="str">
        <f t="shared" si="60"/>
        <v/>
      </c>
    </row>
    <row r="346" spans="1:38" x14ac:dyDescent="0.2">
      <c r="A346" s="1">
        <v>5588</v>
      </c>
      <c r="B346" s="2" t="s">
        <v>18</v>
      </c>
      <c r="C346" s="3">
        <v>41769</v>
      </c>
      <c r="D346" s="2" t="s">
        <v>27</v>
      </c>
      <c r="E346" s="2">
        <v>49</v>
      </c>
      <c r="F346" s="2">
        <v>316.86</v>
      </c>
      <c r="G346" s="2">
        <v>0.08</v>
      </c>
      <c r="H346" s="2" t="s">
        <v>20</v>
      </c>
      <c r="I346" s="2">
        <v>-77.239999999999995</v>
      </c>
      <c r="J346" s="2">
        <v>18.48</v>
      </c>
      <c r="K346" s="2">
        <v>16.739999999999998</v>
      </c>
      <c r="L346" s="2" t="s">
        <v>245</v>
      </c>
      <c r="M346" s="2" t="s">
        <v>38</v>
      </c>
      <c r="N346" s="2" t="s">
        <v>43</v>
      </c>
      <c r="O346" s="2" t="s">
        <v>31</v>
      </c>
      <c r="P346" s="2" t="s">
        <v>32</v>
      </c>
      <c r="Q346" s="2" t="s">
        <v>58</v>
      </c>
      <c r="R346" s="3">
        <v>41771</v>
      </c>
      <c r="S346" s="10">
        <f t="shared" si="57"/>
        <v>2014</v>
      </c>
      <c r="T346" t="str">
        <f t="shared" si="61"/>
        <v/>
      </c>
      <c r="U346" t="str">
        <f t="shared" si="61"/>
        <v/>
      </c>
      <c r="V346">
        <f t="shared" si="61"/>
        <v>-77.239999999999995</v>
      </c>
      <c r="W346" t="str">
        <f t="shared" si="61"/>
        <v/>
      </c>
      <c r="Z346" t="str">
        <f t="shared" si="62"/>
        <v/>
      </c>
      <c r="AA346">
        <f t="shared" si="62"/>
        <v>-77.239999999999995</v>
      </c>
      <c r="AB346" t="str">
        <f t="shared" si="62"/>
        <v/>
      </c>
      <c r="AE346" t="str">
        <f t="shared" si="58"/>
        <v>Technology</v>
      </c>
      <c r="AH346" t="str">
        <f t="shared" si="59"/>
        <v/>
      </c>
      <c r="AI346" t="str">
        <f t="shared" si="60"/>
        <v/>
      </c>
      <c r="AJ346" t="str">
        <f t="shared" si="60"/>
        <v/>
      </c>
      <c r="AK346" t="str">
        <f t="shared" si="60"/>
        <v/>
      </c>
      <c r="AL346" t="str">
        <f t="shared" si="60"/>
        <v/>
      </c>
    </row>
    <row r="347" spans="1:38" x14ac:dyDescent="0.2">
      <c r="A347" s="1">
        <v>5589</v>
      </c>
      <c r="B347" s="2" t="s">
        <v>18</v>
      </c>
      <c r="C347" s="3">
        <v>41771</v>
      </c>
      <c r="D347" s="2" t="s">
        <v>59</v>
      </c>
      <c r="E347" s="2">
        <v>7</v>
      </c>
      <c r="F347" s="2">
        <v>862.43</v>
      </c>
      <c r="G347" s="2">
        <v>0.08</v>
      </c>
      <c r="H347" s="2" t="s">
        <v>20</v>
      </c>
      <c r="I347" s="2">
        <v>3.72</v>
      </c>
      <c r="J347" s="2">
        <v>140.24</v>
      </c>
      <c r="K347" s="2">
        <v>26.65</v>
      </c>
      <c r="L347" s="2" t="s">
        <v>132</v>
      </c>
      <c r="M347" s="2" t="s">
        <v>29</v>
      </c>
      <c r="N347" s="2" t="s">
        <v>30</v>
      </c>
      <c r="O347" s="2" t="s">
        <v>45</v>
      </c>
      <c r="P347" s="2" t="s">
        <v>61</v>
      </c>
      <c r="Q347" s="2" t="s">
        <v>62</v>
      </c>
      <c r="R347" s="3">
        <v>41772</v>
      </c>
      <c r="S347" s="10">
        <f t="shared" si="57"/>
        <v>2014</v>
      </c>
      <c r="T347" t="str">
        <f t="shared" si="61"/>
        <v/>
      </c>
      <c r="U347">
        <f t="shared" si="61"/>
        <v>3.72</v>
      </c>
      <c r="V347" t="str">
        <f t="shared" si="61"/>
        <v/>
      </c>
      <c r="W347" t="str">
        <f t="shared" si="61"/>
        <v/>
      </c>
      <c r="Z347" t="str">
        <f t="shared" si="62"/>
        <v/>
      </c>
      <c r="AA347" t="str">
        <f t="shared" si="62"/>
        <v/>
      </c>
      <c r="AB347">
        <f t="shared" si="62"/>
        <v>3.72</v>
      </c>
      <c r="AE347" t="str">
        <f t="shared" si="58"/>
        <v/>
      </c>
      <c r="AH347" t="str">
        <f t="shared" si="59"/>
        <v/>
      </c>
      <c r="AI347" t="str">
        <f t="shared" si="60"/>
        <v/>
      </c>
      <c r="AJ347" t="str">
        <f t="shared" si="60"/>
        <v/>
      </c>
      <c r="AK347" t="str">
        <f t="shared" si="60"/>
        <v/>
      </c>
      <c r="AL347" t="str">
        <f t="shared" si="60"/>
        <v/>
      </c>
    </row>
    <row r="348" spans="1:38" x14ac:dyDescent="0.2">
      <c r="A348" s="1">
        <v>5590</v>
      </c>
      <c r="B348" s="2" t="s">
        <v>18</v>
      </c>
      <c r="C348" s="3">
        <v>41771</v>
      </c>
      <c r="D348" s="2" t="s">
        <v>59</v>
      </c>
      <c r="E348" s="2">
        <v>31</v>
      </c>
      <c r="F348" s="2">
        <v>203.98</v>
      </c>
      <c r="G348" s="2">
        <v>0.04</v>
      </c>
      <c r="H348" s="2" t="s">
        <v>20</v>
      </c>
      <c r="I348" s="2">
        <v>-96.76</v>
      </c>
      <c r="J348" s="2">
        <v>17.98</v>
      </c>
      <c r="K348" s="2">
        <v>18.38</v>
      </c>
      <c r="L348" s="2" t="s">
        <v>132</v>
      </c>
      <c r="M348" s="2" t="s">
        <v>29</v>
      </c>
      <c r="N348" s="2" t="s">
        <v>30</v>
      </c>
      <c r="O348" s="2" t="s">
        <v>31</v>
      </c>
      <c r="P348" s="2" t="s">
        <v>32</v>
      </c>
      <c r="Q348" s="2" t="s">
        <v>58</v>
      </c>
      <c r="R348" s="3">
        <v>41773</v>
      </c>
      <c r="S348" s="10">
        <f t="shared" si="57"/>
        <v>2014</v>
      </c>
      <c r="T348" t="str">
        <f t="shared" si="61"/>
        <v/>
      </c>
      <c r="U348">
        <f t="shared" si="61"/>
        <v>-96.76</v>
      </c>
      <c r="V348" t="str">
        <f t="shared" si="61"/>
        <v/>
      </c>
      <c r="W348" t="str">
        <f t="shared" si="61"/>
        <v/>
      </c>
      <c r="Z348" t="str">
        <f t="shared" si="62"/>
        <v/>
      </c>
      <c r="AA348">
        <f t="shared" si="62"/>
        <v>-96.76</v>
      </c>
      <c r="AB348" t="str">
        <f t="shared" si="62"/>
        <v/>
      </c>
      <c r="AE348" t="str">
        <f t="shared" si="58"/>
        <v>Technology</v>
      </c>
      <c r="AH348" t="str">
        <f t="shared" si="59"/>
        <v/>
      </c>
      <c r="AI348" t="str">
        <f t="shared" si="60"/>
        <v/>
      </c>
      <c r="AJ348" t="str">
        <f t="shared" si="60"/>
        <v/>
      </c>
      <c r="AK348" t="str">
        <f t="shared" si="60"/>
        <v/>
      </c>
      <c r="AL348" t="str">
        <f t="shared" si="60"/>
        <v/>
      </c>
    </row>
    <row r="349" spans="1:38" x14ac:dyDescent="0.2">
      <c r="A349" s="1">
        <v>5591</v>
      </c>
      <c r="B349" s="2" t="s">
        <v>18</v>
      </c>
      <c r="C349" s="3">
        <v>41772</v>
      </c>
      <c r="D349" s="2" t="s">
        <v>50</v>
      </c>
      <c r="E349" s="2">
        <v>7</v>
      </c>
      <c r="F349" s="2">
        <v>1211.1300000000001</v>
      </c>
      <c r="G349" s="2">
        <v>0.03</v>
      </c>
      <c r="H349" s="2" t="s">
        <v>20</v>
      </c>
      <c r="I349" s="2">
        <v>298.54000000000002</v>
      </c>
      <c r="J349" s="2">
        <v>174.93</v>
      </c>
      <c r="K349" s="2">
        <v>33.99</v>
      </c>
      <c r="L349" s="2" t="s">
        <v>246</v>
      </c>
      <c r="M349" s="2" t="s">
        <v>22</v>
      </c>
      <c r="N349" s="2" t="s">
        <v>30</v>
      </c>
      <c r="O349" s="2" t="s">
        <v>24</v>
      </c>
      <c r="P349" s="2" t="s">
        <v>90</v>
      </c>
      <c r="Q349" s="2" t="s">
        <v>26</v>
      </c>
      <c r="R349" s="3">
        <v>41773</v>
      </c>
      <c r="S349" s="10">
        <f t="shared" si="57"/>
        <v>2014</v>
      </c>
      <c r="T349" t="str">
        <f t="shared" si="61"/>
        <v/>
      </c>
      <c r="U349">
        <f t="shared" si="61"/>
        <v>298.54000000000002</v>
      </c>
      <c r="V349" t="str">
        <f t="shared" si="61"/>
        <v/>
      </c>
      <c r="W349" t="str">
        <f t="shared" si="61"/>
        <v/>
      </c>
      <c r="Z349">
        <f t="shared" si="62"/>
        <v>298.54000000000002</v>
      </c>
      <c r="AA349" t="str">
        <f t="shared" si="62"/>
        <v/>
      </c>
      <c r="AB349" t="str">
        <f t="shared" si="62"/>
        <v/>
      </c>
      <c r="AE349" t="str">
        <f t="shared" si="58"/>
        <v/>
      </c>
      <c r="AH349" t="str">
        <f t="shared" si="59"/>
        <v/>
      </c>
      <c r="AI349" t="str">
        <f t="shared" si="60"/>
        <v/>
      </c>
      <c r="AJ349" t="str">
        <f t="shared" si="60"/>
        <v/>
      </c>
      <c r="AK349" t="str">
        <f t="shared" si="60"/>
        <v/>
      </c>
      <c r="AL349" t="str">
        <f t="shared" si="60"/>
        <v/>
      </c>
    </row>
    <row r="350" spans="1:38" x14ac:dyDescent="0.2">
      <c r="A350" s="1">
        <v>5592</v>
      </c>
      <c r="B350" s="2" t="s">
        <v>18</v>
      </c>
      <c r="C350" s="3">
        <v>41772</v>
      </c>
      <c r="D350" s="2" t="s">
        <v>50</v>
      </c>
      <c r="E350" s="2">
        <v>6</v>
      </c>
      <c r="F350" s="2">
        <v>82.59</v>
      </c>
      <c r="G350" s="2">
        <v>0.01</v>
      </c>
      <c r="H350" s="2" t="s">
        <v>20</v>
      </c>
      <c r="I350" s="2">
        <v>-1.21</v>
      </c>
      <c r="J350" s="2">
        <v>23.58</v>
      </c>
      <c r="K350" s="2">
        <v>19.72</v>
      </c>
      <c r="L350" s="2" t="s">
        <v>246</v>
      </c>
      <c r="M350" s="2" t="s">
        <v>22</v>
      </c>
      <c r="N350" s="2" t="s">
        <v>30</v>
      </c>
      <c r="O350" s="2" t="s">
        <v>24</v>
      </c>
      <c r="P350" s="2" t="s">
        <v>90</v>
      </c>
      <c r="Q350" s="2" t="s">
        <v>26</v>
      </c>
      <c r="R350" s="3">
        <v>41774</v>
      </c>
      <c r="S350" s="10">
        <f t="shared" si="57"/>
        <v>2014</v>
      </c>
      <c r="T350" t="str">
        <f t="shared" si="61"/>
        <v/>
      </c>
      <c r="U350">
        <f t="shared" si="61"/>
        <v>-1.21</v>
      </c>
      <c r="V350" t="str">
        <f t="shared" si="61"/>
        <v/>
      </c>
      <c r="W350" t="str">
        <f t="shared" si="61"/>
        <v/>
      </c>
      <c r="Z350">
        <f t="shared" si="62"/>
        <v>-1.21</v>
      </c>
      <c r="AA350" t="str">
        <f t="shared" si="62"/>
        <v/>
      </c>
      <c r="AB350" t="str">
        <f t="shared" si="62"/>
        <v/>
      </c>
      <c r="AE350" t="str">
        <f t="shared" si="58"/>
        <v>Office Supplies</v>
      </c>
      <c r="AH350" t="str">
        <f t="shared" si="59"/>
        <v/>
      </c>
      <c r="AI350" t="str">
        <f t="shared" si="60"/>
        <v/>
      </c>
      <c r="AJ350" t="str">
        <f t="shared" si="60"/>
        <v/>
      </c>
      <c r="AK350" t="str">
        <f t="shared" si="60"/>
        <v/>
      </c>
      <c r="AL350" t="str">
        <f t="shared" si="60"/>
        <v/>
      </c>
    </row>
    <row r="351" spans="1:38" x14ac:dyDescent="0.2">
      <c r="A351" s="1">
        <v>5593</v>
      </c>
      <c r="B351" s="2" t="s">
        <v>18</v>
      </c>
      <c r="C351" s="3">
        <v>41772</v>
      </c>
      <c r="D351" s="2" t="s">
        <v>50</v>
      </c>
      <c r="E351" s="2">
        <v>33</v>
      </c>
      <c r="F351" s="2">
        <v>1597.5630000000001</v>
      </c>
      <c r="G351" s="2">
        <v>0.01</v>
      </c>
      <c r="H351" s="2" t="s">
        <v>20</v>
      </c>
      <c r="I351" s="2">
        <v>-52.14</v>
      </c>
      <c r="J351" s="2">
        <v>67.989999999999995</v>
      </c>
      <c r="K351" s="2">
        <v>19</v>
      </c>
      <c r="L351" s="2" t="s">
        <v>246</v>
      </c>
      <c r="M351" s="2" t="s">
        <v>22</v>
      </c>
      <c r="N351" s="2" t="s">
        <v>30</v>
      </c>
      <c r="O351" s="2" t="s">
        <v>31</v>
      </c>
      <c r="P351" s="2" t="s">
        <v>39</v>
      </c>
      <c r="Q351" s="2" t="s">
        <v>58</v>
      </c>
      <c r="R351" s="3">
        <v>41773</v>
      </c>
      <c r="S351" s="10">
        <f t="shared" si="57"/>
        <v>2014</v>
      </c>
      <c r="T351" t="str">
        <f t="shared" si="61"/>
        <v/>
      </c>
      <c r="U351">
        <f t="shared" si="61"/>
        <v>-52.14</v>
      </c>
      <c r="V351" t="str">
        <f t="shared" si="61"/>
        <v/>
      </c>
      <c r="W351" t="str">
        <f t="shared" si="61"/>
        <v/>
      </c>
      <c r="Z351" t="str">
        <f t="shared" si="62"/>
        <v/>
      </c>
      <c r="AA351">
        <f t="shared" si="62"/>
        <v>-52.14</v>
      </c>
      <c r="AB351" t="str">
        <f t="shared" si="62"/>
        <v/>
      </c>
      <c r="AE351" t="str">
        <f t="shared" si="58"/>
        <v>Technology</v>
      </c>
      <c r="AH351" t="str">
        <f t="shared" si="59"/>
        <v/>
      </c>
      <c r="AI351" t="str">
        <f t="shared" si="60"/>
        <v/>
      </c>
      <c r="AJ351" t="str">
        <f t="shared" si="60"/>
        <v/>
      </c>
      <c r="AK351" t="str">
        <f t="shared" si="60"/>
        <v/>
      </c>
      <c r="AL351" t="str">
        <f t="shared" si="60"/>
        <v/>
      </c>
    </row>
    <row r="352" spans="1:38" x14ac:dyDescent="0.2">
      <c r="A352" s="1">
        <v>5594</v>
      </c>
      <c r="B352" s="2" t="s">
        <v>18</v>
      </c>
      <c r="C352" s="3">
        <v>41772</v>
      </c>
      <c r="D352" s="2" t="s">
        <v>41</v>
      </c>
      <c r="E352" s="2">
        <v>34</v>
      </c>
      <c r="F352" s="2">
        <v>96.8</v>
      </c>
      <c r="G352" s="2">
        <v>0.08</v>
      </c>
      <c r="H352" s="2" t="s">
        <v>49</v>
      </c>
      <c r="I352" s="2">
        <v>27.62</v>
      </c>
      <c r="J352" s="2">
        <v>14.62</v>
      </c>
      <c r="K352" s="2">
        <v>14.8</v>
      </c>
      <c r="L352" s="2" t="s">
        <v>108</v>
      </c>
      <c r="M352" s="2" t="s">
        <v>29</v>
      </c>
      <c r="N352" s="2" t="s">
        <v>54</v>
      </c>
      <c r="O352" s="2" t="s">
        <v>24</v>
      </c>
      <c r="P352" s="2" t="s">
        <v>95</v>
      </c>
      <c r="Q352" s="2" t="s">
        <v>36</v>
      </c>
      <c r="R352" s="3">
        <v>41774</v>
      </c>
      <c r="S352" s="10">
        <f t="shared" si="57"/>
        <v>2014</v>
      </c>
      <c r="T352" t="str">
        <f t="shared" si="61"/>
        <v/>
      </c>
      <c r="U352" t="str">
        <f t="shared" si="61"/>
        <v/>
      </c>
      <c r="V352" t="str">
        <f t="shared" si="61"/>
        <v/>
      </c>
      <c r="W352">
        <f t="shared" si="61"/>
        <v>27.62</v>
      </c>
      <c r="Z352">
        <f t="shared" si="62"/>
        <v>27.62</v>
      </c>
      <c r="AA352" t="str">
        <f t="shared" si="62"/>
        <v/>
      </c>
      <c r="AB352" t="str">
        <f t="shared" si="62"/>
        <v/>
      </c>
      <c r="AE352" t="str">
        <f t="shared" si="58"/>
        <v/>
      </c>
      <c r="AH352" t="str">
        <f t="shared" si="59"/>
        <v/>
      </c>
      <c r="AI352" t="str">
        <f t="shared" si="60"/>
        <v/>
      </c>
      <c r="AJ352" t="str">
        <f t="shared" si="60"/>
        <v/>
      </c>
      <c r="AK352" t="str">
        <f t="shared" si="60"/>
        <v/>
      </c>
      <c r="AL352" t="str">
        <f t="shared" si="60"/>
        <v/>
      </c>
    </row>
    <row r="353" spans="1:38" x14ac:dyDescent="0.2">
      <c r="A353" s="1">
        <v>5595</v>
      </c>
      <c r="B353" s="2" t="s">
        <v>18</v>
      </c>
      <c r="C353" s="3">
        <v>41773</v>
      </c>
      <c r="D353" s="2" t="s">
        <v>27</v>
      </c>
      <c r="E353" s="2">
        <v>46</v>
      </c>
      <c r="F353" s="2">
        <v>236.75</v>
      </c>
      <c r="G353" s="2">
        <v>0.08</v>
      </c>
      <c r="H353" s="2" t="s">
        <v>49</v>
      </c>
      <c r="I353" s="2">
        <v>-160.05000000000001</v>
      </c>
      <c r="J353" s="2">
        <v>16.89</v>
      </c>
      <c r="K353" s="2">
        <v>18.93</v>
      </c>
      <c r="L353" s="2" t="s">
        <v>247</v>
      </c>
      <c r="M353" s="2" t="s">
        <v>29</v>
      </c>
      <c r="N353" s="2" t="s">
        <v>43</v>
      </c>
      <c r="O353" s="2" t="s">
        <v>31</v>
      </c>
      <c r="P353" s="2" t="s">
        <v>32</v>
      </c>
      <c r="Q353" s="2" t="s">
        <v>58</v>
      </c>
      <c r="R353" s="3">
        <v>41773</v>
      </c>
      <c r="S353" s="10">
        <f t="shared" si="57"/>
        <v>2014</v>
      </c>
      <c r="T353" t="str">
        <f t="shared" si="61"/>
        <v/>
      </c>
      <c r="U353" t="str">
        <f t="shared" si="61"/>
        <v/>
      </c>
      <c r="V353">
        <f t="shared" si="61"/>
        <v>-160.05000000000001</v>
      </c>
      <c r="W353" t="str">
        <f t="shared" si="61"/>
        <v/>
      </c>
      <c r="Z353" t="str">
        <f t="shared" si="62"/>
        <v/>
      </c>
      <c r="AA353">
        <f t="shared" si="62"/>
        <v>-160.05000000000001</v>
      </c>
      <c r="AB353" t="str">
        <f t="shared" si="62"/>
        <v/>
      </c>
      <c r="AE353" t="str">
        <f t="shared" si="58"/>
        <v>Technology</v>
      </c>
      <c r="AH353" t="str">
        <f t="shared" si="59"/>
        <v/>
      </c>
      <c r="AI353" t="str">
        <f t="shared" si="60"/>
        <v/>
      </c>
      <c r="AJ353" t="str">
        <f t="shared" si="60"/>
        <v/>
      </c>
      <c r="AK353" t="str">
        <f t="shared" si="60"/>
        <v/>
      </c>
      <c r="AL353" t="str">
        <f t="shared" si="60"/>
        <v/>
      </c>
    </row>
    <row r="354" spans="1:38" x14ac:dyDescent="0.2">
      <c r="A354" s="1">
        <v>5596</v>
      </c>
      <c r="B354" s="2" t="s">
        <v>18</v>
      </c>
      <c r="C354" s="3">
        <v>41773</v>
      </c>
      <c r="D354" s="2" t="s">
        <v>27</v>
      </c>
      <c r="E354" s="2">
        <v>45</v>
      </c>
      <c r="F354" s="2">
        <v>302.26</v>
      </c>
      <c r="G354" s="2">
        <v>7.0000000000000007E-2</v>
      </c>
      <c r="H354" s="2" t="s">
        <v>20</v>
      </c>
      <c r="I354" s="2">
        <v>-135.72</v>
      </c>
      <c r="J354" s="2">
        <v>18.68</v>
      </c>
      <c r="K354" s="2">
        <v>20.92</v>
      </c>
      <c r="L354" s="2" t="s">
        <v>247</v>
      </c>
      <c r="M354" s="2" t="s">
        <v>29</v>
      </c>
      <c r="N354" s="2" t="s">
        <v>43</v>
      </c>
      <c r="O354" s="2" t="s">
        <v>24</v>
      </c>
      <c r="P354" s="2" t="s">
        <v>35</v>
      </c>
      <c r="Q354" s="2" t="s">
        <v>26</v>
      </c>
      <c r="R354" s="3">
        <v>41780</v>
      </c>
      <c r="S354" s="10">
        <f t="shared" si="57"/>
        <v>2014</v>
      </c>
      <c r="T354" t="str">
        <f t="shared" si="61"/>
        <v/>
      </c>
      <c r="U354" t="str">
        <f t="shared" si="61"/>
        <v/>
      </c>
      <c r="V354">
        <f t="shared" si="61"/>
        <v>-135.72</v>
      </c>
      <c r="W354" t="str">
        <f t="shared" si="61"/>
        <v/>
      </c>
      <c r="Z354">
        <f t="shared" si="62"/>
        <v>-135.72</v>
      </c>
      <c r="AA354" t="str">
        <f t="shared" si="62"/>
        <v/>
      </c>
      <c r="AB354" t="str">
        <f t="shared" si="62"/>
        <v/>
      </c>
      <c r="AE354" t="str">
        <f t="shared" si="58"/>
        <v>Office Supplies</v>
      </c>
      <c r="AH354" t="str">
        <f t="shared" si="59"/>
        <v/>
      </c>
      <c r="AI354" t="str">
        <f t="shared" si="60"/>
        <v/>
      </c>
      <c r="AJ354" t="str">
        <f t="shared" si="60"/>
        <v/>
      </c>
      <c r="AK354" t="str">
        <f t="shared" si="60"/>
        <v/>
      </c>
      <c r="AL354" t="str">
        <f t="shared" si="60"/>
        <v/>
      </c>
    </row>
    <row r="355" spans="1:38" x14ac:dyDescent="0.2">
      <c r="A355" s="1">
        <v>5597</v>
      </c>
      <c r="B355" s="2" t="s">
        <v>18</v>
      </c>
      <c r="C355" s="3">
        <v>41773</v>
      </c>
      <c r="D355" s="2" t="s">
        <v>19</v>
      </c>
      <c r="E355" s="2">
        <v>40</v>
      </c>
      <c r="F355" s="2">
        <v>234.77</v>
      </c>
      <c r="G355" s="2">
        <v>0</v>
      </c>
      <c r="H355" s="2" t="s">
        <v>20</v>
      </c>
      <c r="I355" s="2">
        <v>-86.67</v>
      </c>
      <c r="J355" s="2">
        <v>17.28</v>
      </c>
      <c r="K355" s="2">
        <v>19.61</v>
      </c>
      <c r="L355" s="2" t="s">
        <v>248</v>
      </c>
      <c r="M355" s="2" t="s">
        <v>29</v>
      </c>
      <c r="N355" s="2" t="s">
        <v>30</v>
      </c>
      <c r="O355" s="2" t="s">
        <v>24</v>
      </c>
      <c r="P355" s="2" t="s">
        <v>35</v>
      </c>
      <c r="Q355" s="2" t="s">
        <v>26</v>
      </c>
      <c r="R355" s="3">
        <v>41773</v>
      </c>
      <c r="S355" s="10">
        <f t="shared" si="57"/>
        <v>2014</v>
      </c>
      <c r="T355" t="str">
        <f t="shared" si="61"/>
        <v/>
      </c>
      <c r="U355">
        <f t="shared" si="61"/>
        <v>-86.67</v>
      </c>
      <c r="V355" t="str">
        <f t="shared" si="61"/>
        <v/>
      </c>
      <c r="W355" t="str">
        <f t="shared" si="61"/>
        <v/>
      </c>
      <c r="Z355">
        <f t="shared" si="62"/>
        <v>-86.67</v>
      </c>
      <c r="AA355" t="str">
        <f t="shared" si="62"/>
        <v/>
      </c>
      <c r="AB355" t="str">
        <f t="shared" si="62"/>
        <v/>
      </c>
      <c r="AE355" t="str">
        <f t="shared" si="58"/>
        <v>Office Supplies</v>
      </c>
      <c r="AH355" t="str">
        <f t="shared" si="59"/>
        <v/>
      </c>
      <c r="AI355" t="str">
        <f t="shared" si="60"/>
        <v/>
      </c>
      <c r="AJ355" t="str">
        <f t="shared" si="60"/>
        <v/>
      </c>
      <c r="AK355" t="str">
        <f t="shared" si="60"/>
        <v/>
      </c>
      <c r="AL355" t="str">
        <f t="shared" si="60"/>
        <v/>
      </c>
    </row>
    <row r="356" spans="1:38" x14ac:dyDescent="0.2">
      <c r="A356" s="1">
        <v>5598</v>
      </c>
      <c r="B356" s="2" t="s">
        <v>18</v>
      </c>
      <c r="C356" s="3">
        <v>41773</v>
      </c>
      <c r="D356" s="2" t="s">
        <v>59</v>
      </c>
      <c r="E356" s="2">
        <v>8</v>
      </c>
      <c r="F356" s="2">
        <v>53.13</v>
      </c>
      <c r="G356" s="2">
        <v>0</v>
      </c>
      <c r="H356" s="2" t="s">
        <v>20</v>
      </c>
      <c r="I356" s="2">
        <v>-17.89</v>
      </c>
      <c r="J356" s="2">
        <v>16.98</v>
      </c>
      <c r="K356" s="2">
        <v>19.489999999999998</v>
      </c>
      <c r="L356" s="2" t="s">
        <v>217</v>
      </c>
      <c r="M356" s="2" t="s">
        <v>22</v>
      </c>
      <c r="N356" s="2" t="s">
        <v>43</v>
      </c>
      <c r="O356" s="2" t="s">
        <v>24</v>
      </c>
      <c r="P356" s="2" t="s">
        <v>35</v>
      </c>
      <c r="Q356" s="2" t="s">
        <v>26</v>
      </c>
      <c r="R356" s="3">
        <v>41775</v>
      </c>
      <c r="S356" s="10">
        <f t="shared" si="57"/>
        <v>2014</v>
      </c>
      <c r="T356" t="str">
        <f t="shared" si="61"/>
        <v/>
      </c>
      <c r="U356" t="str">
        <f t="shared" si="61"/>
        <v/>
      </c>
      <c r="V356">
        <f t="shared" si="61"/>
        <v>-17.89</v>
      </c>
      <c r="W356" t="str">
        <f t="shared" si="61"/>
        <v/>
      </c>
      <c r="Z356">
        <f t="shared" si="62"/>
        <v>-17.89</v>
      </c>
      <c r="AA356" t="str">
        <f t="shared" si="62"/>
        <v/>
      </c>
      <c r="AB356" t="str">
        <f t="shared" si="62"/>
        <v/>
      </c>
      <c r="AE356" t="str">
        <f t="shared" si="58"/>
        <v>Office Supplies</v>
      </c>
      <c r="AH356" t="str">
        <f t="shared" si="59"/>
        <v/>
      </c>
      <c r="AI356" t="str">
        <f t="shared" si="60"/>
        <v/>
      </c>
      <c r="AJ356" t="str">
        <f t="shared" si="60"/>
        <v/>
      </c>
      <c r="AK356" t="str">
        <f t="shared" si="60"/>
        <v/>
      </c>
      <c r="AL356" t="str">
        <f t="shared" si="60"/>
        <v/>
      </c>
    </row>
    <row r="357" spans="1:38" x14ac:dyDescent="0.2">
      <c r="A357" s="1">
        <v>5599</v>
      </c>
      <c r="B357" s="2" t="s">
        <v>18</v>
      </c>
      <c r="C357" s="3">
        <v>41775</v>
      </c>
      <c r="D357" s="2" t="s">
        <v>41</v>
      </c>
      <c r="E357" s="2">
        <v>25</v>
      </c>
      <c r="F357" s="2">
        <v>144.16999999999999</v>
      </c>
      <c r="G357" s="2">
        <v>0.09</v>
      </c>
      <c r="H357" s="2" t="s">
        <v>20</v>
      </c>
      <c r="I357" s="2">
        <v>-130.85</v>
      </c>
      <c r="J357" s="2">
        <v>17.399999999999999</v>
      </c>
      <c r="K357" s="2">
        <v>21.78</v>
      </c>
      <c r="L357" s="2" t="s">
        <v>249</v>
      </c>
      <c r="M357" s="2" t="s">
        <v>29</v>
      </c>
      <c r="N357" s="2" t="s">
        <v>30</v>
      </c>
      <c r="O357" s="2" t="s">
        <v>24</v>
      </c>
      <c r="P357" s="2" t="s">
        <v>25</v>
      </c>
      <c r="Q357" s="2" t="s">
        <v>26</v>
      </c>
      <c r="R357" s="3">
        <v>41776</v>
      </c>
      <c r="S357" s="10">
        <f t="shared" si="57"/>
        <v>2014</v>
      </c>
      <c r="T357" t="str">
        <f t="shared" si="61"/>
        <v/>
      </c>
      <c r="U357">
        <f t="shared" si="61"/>
        <v>-130.85</v>
      </c>
      <c r="V357" t="str">
        <f t="shared" si="61"/>
        <v/>
      </c>
      <c r="W357" t="str">
        <f t="shared" si="61"/>
        <v/>
      </c>
      <c r="Z357">
        <f t="shared" si="62"/>
        <v>-130.85</v>
      </c>
      <c r="AA357" t="str">
        <f t="shared" si="62"/>
        <v/>
      </c>
      <c r="AB357" t="str">
        <f t="shared" si="62"/>
        <v/>
      </c>
      <c r="AE357" t="str">
        <f t="shared" si="58"/>
        <v>Office Supplies</v>
      </c>
      <c r="AH357" t="str">
        <f t="shared" si="59"/>
        <v/>
      </c>
      <c r="AI357" t="str">
        <f t="shared" si="60"/>
        <v/>
      </c>
      <c r="AJ357" t="str">
        <f t="shared" si="60"/>
        <v/>
      </c>
      <c r="AK357" t="str">
        <f t="shared" si="60"/>
        <v/>
      </c>
      <c r="AL357" t="str">
        <f t="shared" si="60"/>
        <v/>
      </c>
    </row>
    <row r="358" spans="1:38" x14ac:dyDescent="0.2">
      <c r="A358" s="1">
        <v>5600</v>
      </c>
      <c r="B358" s="2" t="s">
        <v>40</v>
      </c>
      <c r="C358" s="3">
        <v>41775</v>
      </c>
      <c r="D358" s="2" t="s">
        <v>41</v>
      </c>
      <c r="E358" s="2">
        <v>18</v>
      </c>
      <c r="F358" s="2">
        <v>520.48</v>
      </c>
      <c r="G358" s="2">
        <v>0.03</v>
      </c>
      <c r="H358" s="2" t="s">
        <v>20</v>
      </c>
      <c r="I358" s="2">
        <v>204.34</v>
      </c>
      <c r="J358" s="2">
        <v>40.53</v>
      </c>
      <c r="K358" s="2">
        <v>15.49</v>
      </c>
      <c r="L358" s="2" t="s">
        <v>250</v>
      </c>
      <c r="M358" s="2" t="s">
        <v>29</v>
      </c>
      <c r="N358" s="2" t="s">
        <v>30</v>
      </c>
      <c r="O358" s="2" t="s">
        <v>24</v>
      </c>
      <c r="P358" s="2" t="s">
        <v>25</v>
      </c>
      <c r="Q358" s="2" t="s">
        <v>26</v>
      </c>
      <c r="R358" s="3">
        <v>41776</v>
      </c>
      <c r="S358" s="10">
        <f t="shared" si="57"/>
        <v>2014</v>
      </c>
      <c r="T358" t="str">
        <f t="shared" si="61"/>
        <v/>
      </c>
      <c r="U358">
        <f t="shared" si="61"/>
        <v>204.34</v>
      </c>
      <c r="V358" t="str">
        <f t="shared" si="61"/>
        <v/>
      </c>
      <c r="W358" t="str">
        <f t="shared" si="61"/>
        <v/>
      </c>
      <c r="Z358">
        <f t="shared" si="62"/>
        <v>204.34</v>
      </c>
      <c r="AA358" t="str">
        <f t="shared" si="62"/>
        <v/>
      </c>
      <c r="AB358" t="str">
        <f t="shared" si="62"/>
        <v/>
      </c>
      <c r="AE358" t="str">
        <f t="shared" si="58"/>
        <v/>
      </c>
      <c r="AH358" t="str">
        <f t="shared" si="59"/>
        <v/>
      </c>
      <c r="AI358" t="str">
        <f t="shared" si="60"/>
        <v/>
      </c>
      <c r="AJ358" t="str">
        <f t="shared" si="60"/>
        <v/>
      </c>
      <c r="AK358" t="str">
        <f t="shared" si="60"/>
        <v/>
      </c>
      <c r="AL358" t="str">
        <f t="shared" si="60"/>
        <v/>
      </c>
    </row>
    <row r="359" spans="1:38" x14ac:dyDescent="0.2">
      <c r="A359" s="1">
        <v>5601</v>
      </c>
      <c r="B359" s="2" t="s">
        <v>40</v>
      </c>
      <c r="C359" s="3">
        <v>41775</v>
      </c>
      <c r="D359" s="2" t="s">
        <v>41</v>
      </c>
      <c r="E359" s="2">
        <v>16</v>
      </c>
      <c r="F359" s="2">
        <v>106.2</v>
      </c>
      <c r="G359" s="2">
        <v>7.0000000000000007E-2</v>
      </c>
      <c r="H359" s="2" t="s">
        <v>20</v>
      </c>
      <c r="I359" s="2">
        <v>-56.6</v>
      </c>
      <c r="J359" s="2">
        <v>17.98</v>
      </c>
      <c r="K359" s="2">
        <v>21.15</v>
      </c>
      <c r="L359" s="2" t="s">
        <v>250</v>
      </c>
      <c r="M359" s="2" t="s">
        <v>29</v>
      </c>
      <c r="N359" s="2" t="s">
        <v>30</v>
      </c>
      <c r="O359" s="2" t="s">
        <v>24</v>
      </c>
      <c r="P359" s="2" t="s">
        <v>35</v>
      </c>
      <c r="Q359" s="2" t="s">
        <v>26</v>
      </c>
      <c r="R359" s="3">
        <v>41777</v>
      </c>
      <c r="S359" s="10">
        <f t="shared" si="57"/>
        <v>2014</v>
      </c>
      <c r="T359" t="str">
        <f t="shared" si="61"/>
        <v/>
      </c>
      <c r="U359">
        <f t="shared" si="61"/>
        <v>-56.6</v>
      </c>
      <c r="V359" t="str">
        <f t="shared" si="61"/>
        <v/>
      </c>
      <c r="W359" t="str">
        <f t="shared" si="61"/>
        <v/>
      </c>
      <c r="Z359">
        <f t="shared" si="62"/>
        <v>-56.6</v>
      </c>
      <c r="AA359" t="str">
        <f t="shared" si="62"/>
        <v/>
      </c>
      <c r="AB359" t="str">
        <f t="shared" si="62"/>
        <v/>
      </c>
      <c r="AE359" t="str">
        <f t="shared" si="58"/>
        <v>Office Supplies</v>
      </c>
      <c r="AH359" t="str">
        <f t="shared" si="59"/>
        <v/>
      </c>
      <c r="AI359" t="str">
        <f t="shared" si="60"/>
        <v/>
      </c>
      <c r="AJ359" t="str">
        <f t="shared" si="60"/>
        <v/>
      </c>
      <c r="AK359" t="str">
        <f t="shared" si="60"/>
        <v/>
      </c>
      <c r="AL359" t="str">
        <f t="shared" si="60"/>
        <v/>
      </c>
    </row>
    <row r="360" spans="1:38" x14ac:dyDescent="0.2">
      <c r="A360" s="1">
        <v>5602</v>
      </c>
      <c r="B360" s="2" t="s">
        <v>40</v>
      </c>
      <c r="C360" s="3">
        <v>41775</v>
      </c>
      <c r="D360" s="2" t="s">
        <v>19</v>
      </c>
      <c r="E360" s="2">
        <v>17</v>
      </c>
      <c r="F360" s="2">
        <v>287.79000000000002</v>
      </c>
      <c r="G360" s="2">
        <v>0</v>
      </c>
      <c r="H360" s="2" t="s">
        <v>49</v>
      </c>
      <c r="I360" s="2">
        <v>14.73</v>
      </c>
      <c r="J360" s="2">
        <v>26.42</v>
      </c>
      <c r="K360" s="2">
        <v>20.75</v>
      </c>
      <c r="L360" s="2" t="s">
        <v>223</v>
      </c>
      <c r="M360" s="2" t="s">
        <v>29</v>
      </c>
      <c r="N360" s="2" t="s">
        <v>54</v>
      </c>
      <c r="O360" s="2" t="s">
        <v>24</v>
      </c>
      <c r="P360" s="2" t="s">
        <v>71</v>
      </c>
      <c r="Q360" s="2" t="s">
        <v>62</v>
      </c>
      <c r="R360" s="3">
        <v>41776</v>
      </c>
      <c r="S360" s="10">
        <f t="shared" si="57"/>
        <v>2014</v>
      </c>
      <c r="T360" t="str">
        <f t="shared" si="61"/>
        <v/>
      </c>
      <c r="U360" t="str">
        <f t="shared" si="61"/>
        <v/>
      </c>
      <c r="V360" t="str">
        <f t="shared" si="61"/>
        <v/>
      </c>
      <c r="W360">
        <f t="shared" si="61"/>
        <v>14.73</v>
      </c>
      <c r="Z360">
        <f t="shared" si="62"/>
        <v>14.73</v>
      </c>
      <c r="AA360" t="str">
        <f t="shared" si="62"/>
        <v/>
      </c>
      <c r="AB360" t="str">
        <f t="shared" si="62"/>
        <v/>
      </c>
      <c r="AE360" t="str">
        <f t="shared" si="58"/>
        <v/>
      </c>
      <c r="AH360" t="str">
        <f t="shared" si="59"/>
        <v/>
      </c>
      <c r="AI360" t="str">
        <f t="shared" si="60"/>
        <v/>
      </c>
      <c r="AJ360" t="str">
        <f t="shared" si="60"/>
        <v/>
      </c>
      <c r="AK360" t="str">
        <f t="shared" si="60"/>
        <v/>
      </c>
      <c r="AL360" t="str">
        <f t="shared" si="60"/>
        <v/>
      </c>
    </row>
    <row r="361" spans="1:38" x14ac:dyDescent="0.2">
      <c r="A361" s="1">
        <v>5603</v>
      </c>
      <c r="B361" s="2" t="s">
        <v>18</v>
      </c>
      <c r="C361" s="3">
        <v>41775</v>
      </c>
      <c r="D361" s="2" t="s">
        <v>19</v>
      </c>
      <c r="E361" s="2">
        <v>27</v>
      </c>
      <c r="F361" s="2">
        <v>7340.85</v>
      </c>
      <c r="G361" s="2">
        <v>7.0000000000000007E-2</v>
      </c>
      <c r="H361" s="2" t="s">
        <v>20</v>
      </c>
      <c r="I361" s="2">
        <v>-201.88</v>
      </c>
      <c r="J361" s="2">
        <v>291.48</v>
      </c>
      <c r="K361" s="2">
        <v>49</v>
      </c>
      <c r="L361" s="2" t="s">
        <v>251</v>
      </c>
      <c r="M361" s="2" t="s">
        <v>29</v>
      </c>
      <c r="N361" s="2" t="s">
        <v>54</v>
      </c>
      <c r="O361" s="2" t="s">
        <v>24</v>
      </c>
      <c r="P361" s="2" t="s">
        <v>52</v>
      </c>
      <c r="Q361" s="2" t="s">
        <v>34</v>
      </c>
      <c r="R361" s="3">
        <v>41775</v>
      </c>
      <c r="S361" s="10">
        <f t="shared" si="57"/>
        <v>2014</v>
      </c>
      <c r="T361" t="str">
        <f t="shared" si="61"/>
        <v/>
      </c>
      <c r="U361" t="str">
        <f t="shared" si="61"/>
        <v/>
      </c>
      <c r="V361" t="str">
        <f t="shared" si="61"/>
        <v/>
      </c>
      <c r="W361">
        <f t="shared" si="61"/>
        <v>-201.88</v>
      </c>
      <c r="Z361">
        <f t="shared" si="62"/>
        <v>-201.88</v>
      </c>
      <c r="AA361" t="str">
        <f t="shared" si="62"/>
        <v/>
      </c>
      <c r="AB361" t="str">
        <f t="shared" si="62"/>
        <v/>
      </c>
      <c r="AE361" t="str">
        <f t="shared" si="58"/>
        <v>Office Supplies</v>
      </c>
      <c r="AH361" t="str">
        <f t="shared" si="59"/>
        <v/>
      </c>
      <c r="AI361" t="str">
        <f t="shared" si="60"/>
        <v/>
      </c>
      <c r="AJ361" t="str">
        <f t="shared" si="60"/>
        <v/>
      </c>
      <c r="AK361" t="str">
        <f t="shared" si="60"/>
        <v/>
      </c>
      <c r="AL361" t="str">
        <f t="shared" si="60"/>
        <v/>
      </c>
    </row>
    <row r="362" spans="1:38" x14ac:dyDescent="0.2">
      <c r="A362" s="1">
        <v>5604</v>
      </c>
      <c r="B362" s="2" t="s">
        <v>18</v>
      </c>
      <c r="C362" s="3">
        <v>41776</v>
      </c>
      <c r="D362" s="2" t="s">
        <v>50</v>
      </c>
      <c r="E362" s="2">
        <v>7</v>
      </c>
      <c r="F362" s="2">
        <v>27.9</v>
      </c>
      <c r="G362" s="2">
        <v>0.06</v>
      </c>
      <c r="H362" s="2" t="s">
        <v>20</v>
      </c>
      <c r="I362" s="2">
        <v>1.36</v>
      </c>
      <c r="J362" s="2">
        <v>14.94</v>
      </c>
      <c r="K362" s="2">
        <v>14.96</v>
      </c>
      <c r="L362" s="2" t="s">
        <v>252</v>
      </c>
      <c r="M362" s="2" t="s">
        <v>29</v>
      </c>
      <c r="N362" s="2" t="s">
        <v>30</v>
      </c>
      <c r="O362" s="2" t="s">
        <v>24</v>
      </c>
      <c r="P362" s="2" t="s">
        <v>64</v>
      </c>
      <c r="Q362" s="2" t="s">
        <v>36</v>
      </c>
      <c r="R362" s="3">
        <v>41777</v>
      </c>
      <c r="S362" s="10">
        <f t="shared" si="57"/>
        <v>2014</v>
      </c>
      <c r="T362" t="str">
        <f t="shared" ref="T362:W381" si="63">IF($N362=T$1,$I362,"")</f>
        <v/>
      </c>
      <c r="U362">
        <f t="shared" si="63"/>
        <v>1.36</v>
      </c>
      <c r="V362" t="str">
        <f t="shared" si="63"/>
        <v/>
      </c>
      <c r="W362" t="str">
        <f t="shared" si="63"/>
        <v/>
      </c>
      <c r="Z362">
        <f t="shared" ref="Z362:AB381" si="64">IF($O362=Z$1,$I362,"")</f>
        <v>1.36</v>
      </c>
      <c r="AA362" t="str">
        <f t="shared" si="64"/>
        <v/>
      </c>
      <c r="AB362" t="str">
        <f t="shared" si="64"/>
        <v/>
      </c>
      <c r="AE362" t="str">
        <f t="shared" si="58"/>
        <v/>
      </c>
      <c r="AH362" t="str">
        <f t="shared" si="59"/>
        <v/>
      </c>
      <c r="AI362" t="str">
        <f t="shared" si="60"/>
        <v/>
      </c>
      <c r="AJ362" t="str">
        <f t="shared" si="60"/>
        <v/>
      </c>
      <c r="AK362" t="str">
        <f t="shared" si="60"/>
        <v/>
      </c>
      <c r="AL362" t="str">
        <f t="shared" si="60"/>
        <v/>
      </c>
    </row>
    <row r="363" spans="1:38" x14ac:dyDescent="0.2">
      <c r="A363" s="1">
        <v>5605</v>
      </c>
      <c r="B363" s="2" t="s">
        <v>18</v>
      </c>
      <c r="C363" s="3">
        <v>41776</v>
      </c>
      <c r="D363" s="2" t="s">
        <v>41</v>
      </c>
      <c r="E363" s="2">
        <v>43</v>
      </c>
      <c r="F363" s="2">
        <v>362.36</v>
      </c>
      <c r="G363" s="2">
        <v>7.0000000000000007E-2</v>
      </c>
      <c r="H363" s="2" t="s">
        <v>20</v>
      </c>
      <c r="I363" s="2">
        <v>156.66999999999999</v>
      </c>
      <c r="J363" s="2">
        <v>20.34</v>
      </c>
      <c r="K363" s="2">
        <v>15.43</v>
      </c>
      <c r="L363" s="2" t="s">
        <v>253</v>
      </c>
      <c r="M363" s="2" t="s">
        <v>29</v>
      </c>
      <c r="N363" s="2" t="s">
        <v>43</v>
      </c>
      <c r="O363" s="2" t="s">
        <v>24</v>
      </c>
      <c r="P363" s="2" t="s">
        <v>35</v>
      </c>
      <c r="Q363" s="2" t="s">
        <v>36</v>
      </c>
      <c r="R363" s="3">
        <v>41778</v>
      </c>
      <c r="S363" s="10">
        <f t="shared" si="57"/>
        <v>2014</v>
      </c>
      <c r="T363" t="str">
        <f t="shared" si="63"/>
        <v/>
      </c>
      <c r="U363" t="str">
        <f t="shared" si="63"/>
        <v/>
      </c>
      <c r="V363">
        <f t="shared" si="63"/>
        <v>156.66999999999999</v>
      </c>
      <c r="W363" t="str">
        <f t="shared" si="63"/>
        <v/>
      </c>
      <c r="Z363">
        <f t="shared" si="64"/>
        <v>156.66999999999999</v>
      </c>
      <c r="AA363" t="str">
        <f t="shared" si="64"/>
        <v/>
      </c>
      <c r="AB363" t="str">
        <f t="shared" si="64"/>
        <v/>
      </c>
      <c r="AE363" t="str">
        <f t="shared" si="58"/>
        <v/>
      </c>
      <c r="AH363" t="str">
        <f t="shared" si="59"/>
        <v/>
      </c>
      <c r="AI363" t="str">
        <f t="shared" si="60"/>
        <v/>
      </c>
      <c r="AJ363" t="str">
        <f t="shared" si="60"/>
        <v/>
      </c>
      <c r="AK363" t="str">
        <f t="shared" si="60"/>
        <v/>
      </c>
      <c r="AL363" t="str">
        <f t="shared" si="60"/>
        <v/>
      </c>
    </row>
    <row r="364" spans="1:38" x14ac:dyDescent="0.2">
      <c r="A364" s="1">
        <v>5606</v>
      </c>
      <c r="B364" s="2" t="s">
        <v>18</v>
      </c>
      <c r="C364" s="3">
        <v>41776</v>
      </c>
      <c r="D364" s="2" t="s">
        <v>41</v>
      </c>
      <c r="E364" s="2">
        <v>26</v>
      </c>
      <c r="F364" s="2">
        <v>138.37</v>
      </c>
      <c r="G364" s="2">
        <v>0.09</v>
      </c>
      <c r="H364" s="2" t="s">
        <v>20</v>
      </c>
      <c r="I364" s="2">
        <v>-78.02</v>
      </c>
      <c r="J364" s="2">
        <v>16.98</v>
      </c>
      <c r="K364" s="2">
        <v>20.07</v>
      </c>
      <c r="L364" s="2" t="s">
        <v>253</v>
      </c>
      <c r="M364" s="2" t="s">
        <v>29</v>
      </c>
      <c r="N364" s="2" t="s">
        <v>43</v>
      </c>
      <c r="O364" s="2" t="s">
        <v>24</v>
      </c>
      <c r="P364" s="2" t="s">
        <v>35</v>
      </c>
      <c r="Q364" s="2" t="s">
        <v>26</v>
      </c>
      <c r="R364" s="3">
        <v>41777</v>
      </c>
      <c r="S364" s="10">
        <f t="shared" si="57"/>
        <v>2014</v>
      </c>
      <c r="T364" t="str">
        <f t="shared" si="63"/>
        <v/>
      </c>
      <c r="U364" t="str">
        <f t="shared" si="63"/>
        <v/>
      </c>
      <c r="V364">
        <f t="shared" si="63"/>
        <v>-78.02</v>
      </c>
      <c r="W364" t="str">
        <f t="shared" si="63"/>
        <v/>
      </c>
      <c r="Z364">
        <f t="shared" si="64"/>
        <v>-78.02</v>
      </c>
      <c r="AA364" t="str">
        <f t="shared" si="64"/>
        <v/>
      </c>
      <c r="AB364" t="str">
        <f t="shared" si="64"/>
        <v/>
      </c>
      <c r="AE364" t="str">
        <f t="shared" si="58"/>
        <v>Office Supplies</v>
      </c>
      <c r="AH364" t="str">
        <f t="shared" si="59"/>
        <v/>
      </c>
      <c r="AI364" t="str">
        <f t="shared" si="60"/>
        <v/>
      </c>
      <c r="AJ364" t="str">
        <f t="shared" si="60"/>
        <v/>
      </c>
      <c r="AK364" t="str">
        <f t="shared" si="60"/>
        <v/>
      </c>
      <c r="AL364" t="str">
        <f t="shared" si="60"/>
        <v/>
      </c>
    </row>
    <row r="365" spans="1:38" x14ac:dyDescent="0.2">
      <c r="A365" s="1">
        <v>5607</v>
      </c>
      <c r="B365" s="2" t="s">
        <v>18</v>
      </c>
      <c r="C365" s="3">
        <v>41777</v>
      </c>
      <c r="D365" s="2" t="s">
        <v>59</v>
      </c>
      <c r="E365" s="2">
        <v>47</v>
      </c>
      <c r="F365" s="2">
        <v>3603.76</v>
      </c>
      <c r="G365" s="2">
        <v>0</v>
      </c>
      <c r="H365" s="2" t="s">
        <v>49</v>
      </c>
      <c r="I365" s="2">
        <v>331.65</v>
      </c>
      <c r="J365" s="2">
        <v>85.98</v>
      </c>
      <c r="K365" s="2">
        <v>26.14</v>
      </c>
      <c r="L365" s="2" t="s">
        <v>254</v>
      </c>
      <c r="M365" s="2" t="s">
        <v>38</v>
      </c>
      <c r="N365" s="2" t="s">
        <v>30</v>
      </c>
      <c r="O365" s="2" t="s">
        <v>31</v>
      </c>
      <c r="P365" s="2" t="s">
        <v>32</v>
      </c>
      <c r="Q365" s="2" t="s">
        <v>26</v>
      </c>
      <c r="R365" s="3">
        <v>41779</v>
      </c>
      <c r="S365" s="10">
        <f t="shared" si="57"/>
        <v>2014</v>
      </c>
      <c r="T365" t="str">
        <f t="shared" si="63"/>
        <v/>
      </c>
      <c r="U365">
        <f t="shared" si="63"/>
        <v>331.65</v>
      </c>
      <c r="V365" t="str">
        <f t="shared" si="63"/>
        <v/>
      </c>
      <c r="W365" t="str">
        <f t="shared" si="63"/>
        <v/>
      </c>
      <c r="Z365" t="str">
        <f t="shared" si="64"/>
        <v/>
      </c>
      <c r="AA365">
        <f t="shared" si="64"/>
        <v>331.65</v>
      </c>
      <c r="AB365" t="str">
        <f t="shared" si="64"/>
        <v/>
      </c>
      <c r="AE365" t="str">
        <f t="shared" si="58"/>
        <v/>
      </c>
      <c r="AH365" t="str">
        <f t="shared" si="59"/>
        <v/>
      </c>
      <c r="AI365" t="str">
        <f t="shared" si="60"/>
        <v/>
      </c>
      <c r="AJ365" t="str">
        <f t="shared" si="60"/>
        <v/>
      </c>
      <c r="AK365" t="str">
        <f t="shared" si="60"/>
        <v/>
      </c>
      <c r="AL365" t="str">
        <f t="shared" si="60"/>
        <v/>
      </c>
    </row>
    <row r="366" spans="1:38" x14ac:dyDescent="0.2">
      <c r="A366" s="1">
        <v>5608</v>
      </c>
      <c r="B366" s="2" t="s">
        <v>18</v>
      </c>
      <c r="C366" s="3">
        <v>41777</v>
      </c>
      <c r="D366" s="2" t="s">
        <v>50</v>
      </c>
      <c r="E366" s="2">
        <v>38</v>
      </c>
      <c r="F366" s="2">
        <v>630.52650000000006</v>
      </c>
      <c r="G366" s="2">
        <v>0.09</v>
      </c>
      <c r="H366" s="2" t="s">
        <v>20</v>
      </c>
      <c r="I366" s="2">
        <v>127.69</v>
      </c>
      <c r="J366" s="2">
        <v>32.99</v>
      </c>
      <c r="K366" s="2">
        <v>14.99</v>
      </c>
      <c r="L366" s="2" t="s">
        <v>177</v>
      </c>
      <c r="M366" s="2" t="s">
        <v>22</v>
      </c>
      <c r="N366" s="2" t="s">
        <v>30</v>
      </c>
      <c r="O366" s="2" t="s">
        <v>31</v>
      </c>
      <c r="P366" s="2" t="s">
        <v>39</v>
      </c>
      <c r="Q366" s="2" t="s">
        <v>36</v>
      </c>
      <c r="R366" s="3">
        <v>41777</v>
      </c>
      <c r="S366" s="10">
        <f t="shared" si="57"/>
        <v>2014</v>
      </c>
      <c r="T366" t="str">
        <f t="shared" si="63"/>
        <v/>
      </c>
      <c r="U366">
        <f t="shared" si="63"/>
        <v>127.69</v>
      </c>
      <c r="V366" t="str">
        <f t="shared" si="63"/>
        <v/>
      </c>
      <c r="W366" t="str">
        <f t="shared" si="63"/>
        <v/>
      </c>
      <c r="Z366" t="str">
        <f t="shared" si="64"/>
        <v/>
      </c>
      <c r="AA366">
        <f t="shared" si="64"/>
        <v>127.69</v>
      </c>
      <c r="AB366" t="str">
        <f t="shared" si="64"/>
        <v/>
      </c>
      <c r="AE366" t="str">
        <f t="shared" si="58"/>
        <v/>
      </c>
      <c r="AH366" t="str">
        <f t="shared" si="59"/>
        <v/>
      </c>
      <c r="AI366" t="str">
        <f t="shared" si="60"/>
        <v/>
      </c>
      <c r="AJ366" t="str">
        <f t="shared" si="60"/>
        <v/>
      </c>
      <c r="AK366" t="str">
        <f t="shared" si="60"/>
        <v/>
      </c>
      <c r="AL366" t="str">
        <f t="shared" si="60"/>
        <v/>
      </c>
    </row>
    <row r="367" spans="1:38" x14ac:dyDescent="0.2">
      <c r="A367" s="1">
        <v>5609</v>
      </c>
      <c r="B367" s="2" t="s">
        <v>18</v>
      </c>
      <c r="C367" s="3">
        <v>41777</v>
      </c>
      <c r="D367" s="2" t="s">
        <v>50</v>
      </c>
      <c r="E367" s="2">
        <v>15</v>
      </c>
      <c r="F367" s="2">
        <v>70.02</v>
      </c>
      <c r="G367" s="2">
        <v>0.1</v>
      </c>
      <c r="H367" s="2" t="s">
        <v>49</v>
      </c>
      <c r="I367" s="2">
        <v>-61.66</v>
      </c>
      <c r="J367" s="2">
        <v>15.36</v>
      </c>
      <c r="K367" s="2">
        <v>20.27</v>
      </c>
      <c r="L367" s="2" t="s">
        <v>177</v>
      </c>
      <c r="M367" s="2" t="s">
        <v>22</v>
      </c>
      <c r="N367" s="2" t="s">
        <v>30</v>
      </c>
      <c r="O367" s="2" t="s">
        <v>24</v>
      </c>
      <c r="P367" s="2" t="s">
        <v>25</v>
      </c>
      <c r="Q367" s="2" t="s">
        <v>26</v>
      </c>
      <c r="R367" s="3">
        <v>41778</v>
      </c>
      <c r="S367" s="10">
        <f t="shared" si="57"/>
        <v>2014</v>
      </c>
      <c r="T367" t="str">
        <f t="shared" si="63"/>
        <v/>
      </c>
      <c r="U367">
        <f t="shared" si="63"/>
        <v>-61.66</v>
      </c>
      <c r="V367" t="str">
        <f t="shared" si="63"/>
        <v/>
      </c>
      <c r="W367" t="str">
        <f t="shared" si="63"/>
        <v/>
      </c>
      <c r="Z367">
        <f t="shared" si="64"/>
        <v>-61.66</v>
      </c>
      <c r="AA367" t="str">
        <f t="shared" si="64"/>
        <v/>
      </c>
      <c r="AB367" t="str">
        <f t="shared" si="64"/>
        <v/>
      </c>
      <c r="AE367" t="str">
        <f t="shared" si="58"/>
        <v>Office Supplies</v>
      </c>
      <c r="AH367" t="str">
        <f t="shared" si="59"/>
        <v/>
      </c>
      <c r="AI367" t="str">
        <f t="shared" si="60"/>
        <v/>
      </c>
      <c r="AJ367" t="str">
        <f t="shared" si="60"/>
        <v/>
      </c>
      <c r="AK367" t="str">
        <f t="shared" si="60"/>
        <v/>
      </c>
      <c r="AL367" t="str">
        <f t="shared" si="60"/>
        <v/>
      </c>
    </row>
    <row r="368" spans="1:38" x14ac:dyDescent="0.2">
      <c r="A368" s="1">
        <v>5610</v>
      </c>
      <c r="B368" s="2" t="s">
        <v>18</v>
      </c>
      <c r="C368" s="3">
        <v>41777</v>
      </c>
      <c r="D368" s="2" t="s">
        <v>50</v>
      </c>
      <c r="E368" s="2">
        <v>5</v>
      </c>
      <c r="F368" s="2">
        <v>71.650000000000006</v>
      </c>
      <c r="G368" s="2">
        <v>7.0000000000000007E-2</v>
      </c>
      <c r="H368" s="2" t="s">
        <v>20</v>
      </c>
      <c r="I368" s="2">
        <v>-2.54</v>
      </c>
      <c r="J368" s="2">
        <v>24.28</v>
      </c>
      <c r="K368" s="2">
        <v>18.86</v>
      </c>
      <c r="L368" s="2" t="s">
        <v>177</v>
      </c>
      <c r="M368" s="2" t="s">
        <v>22</v>
      </c>
      <c r="N368" s="2" t="s">
        <v>30</v>
      </c>
      <c r="O368" s="2" t="s">
        <v>24</v>
      </c>
      <c r="P368" s="2" t="s">
        <v>35</v>
      </c>
      <c r="Q368" s="2" t="s">
        <v>26</v>
      </c>
      <c r="R368" s="3">
        <v>41779</v>
      </c>
      <c r="S368" s="10">
        <f t="shared" si="57"/>
        <v>2014</v>
      </c>
      <c r="T368" t="str">
        <f t="shared" si="63"/>
        <v/>
      </c>
      <c r="U368">
        <f t="shared" si="63"/>
        <v>-2.54</v>
      </c>
      <c r="V368" t="str">
        <f t="shared" si="63"/>
        <v/>
      </c>
      <c r="W368" t="str">
        <f t="shared" si="63"/>
        <v/>
      </c>
      <c r="Z368">
        <f t="shared" si="64"/>
        <v>-2.54</v>
      </c>
      <c r="AA368" t="str">
        <f t="shared" si="64"/>
        <v/>
      </c>
      <c r="AB368" t="str">
        <f t="shared" si="64"/>
        <v/>
      </c>
      <c r="AE368" t="str">
        <f t="shared" si="58"/>
        <v>Office Supplies</v>
      </c>
      <c r="AH368" t="str">
        <f t="shared" si="59"/>
        <v/>
      </c>
      <c r="AI368" t="str">
        <f t="shared" si="60"/>
        <v/>
      </c>
      <c r="AJ368" t="str">
        <f t="shared" si="60"/>
        <v/>
      </c>
      <c r="AK368" t="str">
        <f t="shared" si="60"/>
        <v/>
      </c>
      <c r="AL368" t="str">
        <f t="shared" si="60"/>
        <v/>
      </c>
    </row>
    <row r="369" spans="1:38" x14ac:dyDescent="0.2">
      <c r="A369" s="1">
        <v>5611</v>
      </c>
      <c r="B369" s="2" t="s">
        <v>18</v>
      </c>
      <c r="C369" s="3">
        <v>41778</v>
      </c>
      <c r="D369" s="2" t="s">
        <v>50</v>
      </c>
      <c r="E369" s="2">
        <v>14</v>
      </c>
      <c r="F369" s="2">
        <v>153.26</v>
      </c>
      <c r="G369" s="2">
        <v>0.04</v>
      </c>
      <c r="H369" s="2" t="s">
        <v>20</v>
      </c>
      <c r="I369" s="2">
        <v>-86.92</v>
      </c>
      <c r="J369" s="2">
        <v>21.99</v>
      </c>
      <c r="K369" s="2">
        <v>25.59</v>
      </c>
      <c r="L369" s="2" t="s">
        <v>255</v>
      </c>
      <c r="M369" s="2" t="s">
        <v>29</v>
      </c>
      <c r="N369" s="2" t="s">
        <v>30</v>
      </c>
      <c r="O369" s="2" t="s">
        <v>24</v>
      </c>
      <c r="P369" s="2" t="s">
        <v>35</v>
      </c>
      <c r="Q369" s="2" t="s">
        <v>26</v>
      </c>
      <c r="R369" s="3">
        <v>41780</v>
      </c>
      <c r="S369" s="10">
        <f t="shared" si="57"/>
        <v>2014</v>
      </c>
      <c r="T369" t="str">
        <f t="shared" si="63"/>
        <v/>
      </c>
      <c r="U369">
        <f t="shared" si="63"/>
        <v>-86.92</v>
      </c>
      <c r="V369" t="str">
        <f t="shared" si="63"/>
        <v/>
      </c>
      <c r="W369" t="str">
        <f t="shared" si="63"/>
        <v/>
      </c>
      <c r="Z369">
        <f t="shared" si="64"/>
        <v>-86.92</v>
      </c>
      <c r="AA369" t="str">
        <f t="shared" si="64"/>
        <v/>
      </c>
      <c r="AB369" t="str">
        <f t="shared" si="64"/>
        <v/>
      </c>
      <c r="AE369" t="str">
        <f t="shared" si="58"/>
        <v>Office Supplies</v>
      </c>
      <c r="AH369" t="str">
        <f t="shared" si="59"/>
        <v/>
      </c>
      <c r="AI369" t="str">
        <f t="shared" si="60"/>
        <v/>
      </c>
      <c r="AJ369" t="str">
        <f t="shared" si="60"/>
        <v/>
      </c>
      <c r="AK369" t="str">
        <f t="shared" si="60"/>
        <v/>
      </c>
      <c r="AL369" t="str">
        <f t="shared" si="60"/>
        <v/>
      </c>
    </row>
    <row r="370" spans="1:38" x14ac:dyDescent="0.2">
      <c r="A370" s="1">
        <v>5612</v>
      </c>
      <c r="B370" s="2" t="s">
        <v>18</v>
      </c>
      <c r="C370" s="3">
        <v>41779</v>
      </c>
      <c r="D370" s="2" t="s">
        <v>59</v>
      </c>
      <c r="E370" s="2">
        <v>39</v>
      </c>
      <c r="F370" s="2">
        <v>2185.8310000000001</v>
      </c>
      <c r="G370" s="2">
        <v>0.01</v>
      </c>
      <c r="H370" s="2" t="s">
        <v>49</v>
      </c>
      <c r="I370" s="2">
        <v>402.37</v>
      </c>
      <c r="J370" s="2">
        <v>77.989999999999995</v>
      </c>
      <c r="K370" s="2">
        <v>22.99</v>
      </c>
      <c r="L370" s="2" t="s">
        <v>204</v>
      </c>
      <c r="M370" s="2" t="s">
        <v>29</v>
      </c>
      <c r="N370" s="2" t="s">
        <v>54</v>
      </c>
      <c r="O370" s="2" t="s">
        <v>31</v>
      </c>
      <c r="P370" s="2" t="s">
        <v>39</v>
      </c>
      <c r="Q370" s="2" t="s">
        <v>26</v>
      </c>
      <c r="R370" s="3">
        <v>41780</v>
      </c>
      <c r="S370" s="10">
        <f t="shared" si="57"/>
        <v>2014</v>
      </c>
      <c r="T370" t="str">
        <f t="shared" si="63"/>
        <v/>
      </c>
      <c r="U370" t="str">
        <f t="shared" si="63"/>
        <v/>
      </c>
      <c r="V370" t="str">
        <f t="shared" si="63"/>
        <v/>
      </c>
      <c r="W370">
        <f t="shared" si="63"/>
        <v>402.37</v>
      </c>
      <c r="Z370" t="str">
        <f t="shared" si="64"/>
        <v/>
      </c>
      <c r="AA370">
        <f t="shared" si="64"/>
        <v>402.37</v>
      </c>
      <c r="AB370" t="str">
        <f t="shared" si="64"/>
        <v/>
      </c>
      <c r="AE370" t="str">
        <f t="shared" si="58"/>
        <v/>
      </c>
      <c r="AH370" t="str">
        <f t="shared" si="59"/>
        <v/>
      </c>
      <c r="AI370" t="str">
        <f t="shared" si="60"/>
        <v/>
      </c>
      <c r="AJ370" t="str">
        <f t="shared" si="60"/>
        <v/>
      </c>
      <c r="AK370" t="str">
        <f t="shared" si="60"/>
        <v/>
      </c>
      <c r="AL370" t="str">
        <f t="shared" si="60"/>
        <v/>
      </c>
    </row>
    <row r="371" spans="1:38" x14ac:dyDescent="0.2">
      <c r="A371" s="1">
        <v>5613</v>
      </c>
      <c r="B371" s="2" t="s">
        <v>18</v>
      </c>
      <c r="C371" s="3">
        <v>41779</v>
      </c>
      <c r="D371" s="2" t="s">
        <v>50</v>
      </c>
      <c r="E371" s="2">
        <v>25</v>
      </c>
      <c r="F371" s="2">
        <v>758.92</v>
      </c>
      <c r="G371" s="2">
        <v>0.09</v>
      </c>
      <c r="H371" s="2" t="s">
        <v>49</v>
      </c>
      <c r="I371" s="2">
        <v>72.510000000000005</v>
      </c>
      <c r="J371" s="2">
        <v>43.74</v>
      </c>
      <c r="K371" s="2">
        <v>26.62</v>
      </c>
      <c r="L371" s="2" t="s">
        <v>256</v>
      </c>
      <c r="M371" s="2" t="s">
        <v>38</v>
      </c>
      <c r="N371" s="2" t="s">
        <v>54</v>
      </c>
      <c r="O371" s="2" t="s">
        <v>24</v>
      </c>
      <c r="P371" s="2" t="s">
        <v>25</v>
      </c>
      <c r="Q371" s="2" t="s">
        <v>26</v>
      </c>
      <c r="R371" s="3">
        <v>41779</v>
      </c>
      <c r="S371" s="10">
        <f t="shared" si="57"/>
        <v>2014</v>
      </c>
      <c r="T371" t="str">
        <f t="shared" si="63"/>
        <v/>
      </c>
      <c r="U371" t="str">
        <f t="shared" si="63"/>
        <v/>
      </c>
      <c r="V371" t="str">
        <f t="shared" si="63"/>
        <v/>
      </c>
      <c r="W371">
        <f t="shared" si="63"/>
        <v>72.510000000000005</v>
      </c>
      <c r="Z371">
        <f t="shared" si="64"/>
        <v>72.510000000000005</v>
      </c>
      <c r="AA371" t="str">
        <f t="shared" si="64"/>
        <v/>
      </c>
      <c r="AB371" t="str">
        <f t="shared" si="64"/>
        <v/>
      </c>
      <c r="AE371" t="str">
        <f t="shared" si="58"/>
        <v/>
      </c>
      <c r="AH371" t="str">
        <f t="shared" si="59"/>
        <v/>
      </c>
      <c r="AI371" t="str">
        <f t="shared" si="60"/>
        <v/>
      </c>
      <c r="AJ371" t="str">
        <f t="shared" si="60"/>
        <v/>
      </c>
      <c r="AK371" t="str">
        <f t="shared" si="60"/>
        <v/>
      </c>
      <c r="AL371" t="str">
        <f t="shared" si="60"/>
        <v/>
      </c>
    </row>
    <row r="372" spans="1:38" x14ac:dyDescent="0.2">
      <c r="A372" s="1">
        <v>5614</v>
      </c>
      <c r="B372" s="2" t="s">
        <v>18</v>
      </c>
      <c r="C372" s="3">
        <v>41779</v>
      </c>
      <c r="D372" s="2" t="s">
        <v>50</v>
      </c>
      <c r="E372" s="2">
        <v>36</v>
      </c>
      <c r="F372" s="2">
        <v>227.88</v>
      </c>
      <c r="G372" s="2">
        <v>0.04</v>
      </c>
      <c r="H372" s="2" t="s">
        <v>20</v>
      </c>
      <c r="I372" s="2">
        <v>87.31</v>
      </c>
      <c r="J372" s="2">
        <v>18.350000000000001</v>
      </c>
      <c r="K372" s="2">
        <v>15.02</v>
      </c>
      <c r="L372" s="2" t="s">
        <v>256</v>
      </c>
      <c r="M372" s="2" t="s">
        <v>38</v>
      </c>
      <c r="N372" s="2" t="s">
        <v>54</v>
      </c>
      <c r="O372" s="2" t="s">
        <v>24</v>
      </c>
      <c r="P372" s="2" t="s">
        <v>35</v>
      </c>
      <c r="Q372" s="2" t="s">
        <v>36</v>
      </c>
      <c r="R372" s="3">
        <v>41782</v>
      </c>
      <c r="S372" s="10">
        <f t="shared" si="57"/>
        <v>2014</v>
      </c>
      <c r="T372" t="str">
        <f t="shared" si="63"/>
        <v/>
      </c>
      <c r="U372" t="str">
        <f t="shared" si="63"/>
        <v/>
      </c>
      <c r="V372" t="str">
        <f t="shared" si="63"/>
        <v/>
      </c>
      <c r="W372">
        <f t="shared" si="63"/>
        <v>87.31</v>
      </c>
      <c r="Z372">
        <f t="shared" si="64"/>
        <v>87.31</v>
      </c>
      <c r="AA372" t="str">
        <f t="shared" si="64"/>
        <v/>
      </c>
      <c r="AB372" t="str">
        <f t="shared" si="64"/>
        <v/>
      </c>
      <c r="AE372" t="str">
        <f t="shared" si="58"/>
        <v/>
      </c>
      <c r="AH372" t="str">
        <f t="shared" si="59"/>
        <v/>
      </c>
      <c r="AI372" t="str">
        <f t="shared" si="60"/>
        <v/>
      </c>
      <c r="AJ372" t="str">
        <f t="shared" si="60"/>
        <v/>
      </c>
      <c r="AK372" t="str">
        <f t="shared" si="60"/>
        <v/>
      </c>
      <c r="AL372" t="str">
        <f t="shared" si="60"/>
        <v/>
      </c>
    </row>
    <row r="373" spans="1:38" x14ac:dyDescent="0.2">
      <c r="A373" s="1">
        <v>5615</v>
      </c>
      <c r="B373" s="2" t="s">
        <v>18</v>
      </c>
      <c r="C373" s="3">
        <v>41779</v>
      </c>
      <c r="D373" s="2" t="s">
        <v>50</v>
      </c>
      <c r="E373" s="2">
        <v>21</v>
      </c>
      <c r="F373" s="2">
        <v>1266.8534999999999</v>
      </c>
      <c r="G373" s="2">
        <v>0.02</v>
      </c>
      <c r="H373" s="2" t="s">
        <v>49</v>
      </c>
      <c r="I373" s="2">
        <v>173.64</v>
      </c>
      <c r="J373" s="2">
        <v>77.989999999999995</v>
      </c>
      <c r="K373" s="2">
        <v>22.99</v>
      </c>
      <c r="L373" s="2" t="s">
        <v>256</v>
      </c>
      <c r="M373" s="2" t="s">
        <v>38</v>
      </c>
      <c r="N373" s="2" t="s">
        <v>54</v>
      </c>
      <c r="O373" s="2" t="s">
        <v>31</v>
      </c>
      <c r="P373" s="2" t="s">
        <v>39</v>
      </c>
      <c r="Q373" s="2" t="s">
        <v>26</v>
      </c>
      <c r="R373" s="3">
        <v>41780</v>
      </c>
      <c r="S373" s="10">
        <f t="shared" si="57"/>
        <v>2014</v>
      </c>
      <c r="T373" t="str">
        <f t="shared" si="63"/>
        <v/>
      </c>
      <c r="U373" t="str">
        <f t="shared" si="63"/>
        <v/>
      </c>
      <c r="V373" t="str">
        <f t="shared" si="63"/>
        <v/>
      </c>
      <c r="W373">
        <f t="shared" si="63"/>
        <v>173.64</v>
      </c>
      <c r="Z373" t="str">
        <f t="shared" si="64"/>
        <v/>
      </c>
      <c r="AA373">
        <f t="shared" si="64"/>
        <v>173.64</v>
      </c>
      <c r="AB373" t="str">
        <f t="shared" si="64"/>
        <v/>
      </c>
      <c r="AE373" t="str">
        <f t="shared" si="58"/>
        <v/>
      </c>
      <c r="AH373" t="str">
        <f t="shared" si="59"/>
        <v/>
      </c>
      <c r="AI373" t="str">
        <f t="shared" si="60"/>
        <v/>
      </c>
      <c r="AJ373" t="str">
        <f t="shared" si="60"/>
        <v/>
      </c>
      <c r="AK373" t="str">
        <f t="shared" si="60"/>
        <v/>
      </c>
      <c r="AL373" t="str">
        <f t="shared" si="60"/>
        <v/>
      </c>
    </row>
    <row r="374" spans="1:38" x14ac:dyDescent="0.2">
      <c r="A374" s="1">
        <v>5616</v>
      </c>
      <c r="B374" s="2" t="s">
        <v>18</v>
      </c>
      <c r="C374" s="3">
        <v>41780</v>
      </c>
      <c r="D374" s="2" t="s">
        <v>50</v>
      </c>
      <c r="E374" s="2">
        <v>36</v>
      </c>
      <c r="F374" s="2">
        <v>289.11</v>
      </c>
      <c r="G374" s="2">
        <v>0.02</v>
      </c>
      <c r="H374" s="2" t="s">
        <v>20</v>
      </c>
      <c r="I374" s="2">
        <v>122.78</v>
      </c>
      <c r="J374" s="2">
        <v>19.64</v>
      </c>
      <c r="K374" s="2">
        <v>15.39</v>
      </c>
      <c r="L374" s="2" t="s">
        <v>133</v>
      </c>
      <c r="M374" s="2" t="s">
        <v>38</v>
      </c>
      <c r="N374" s="2" t="s">
        <v>43</v>
      </c>
      <c r="O374" s="2" t="s">
        <v>24</v>
      </c>
      <c r="P374" s="2" t="s">
        <v>90</v>
      </c>
      <c r="Q374" s="2" t="s">
        <v>26</v>
      </c>
      <c r="R374" s="3">
        <v>41782</v>
      </c>
      <c r="S374" s="10">
        <f t="shared" si="57"/>
        <v>2014</v>
      </c>
      <c r="T374" t="str">
        <f t="shared" si="63"/>
        <v/>
      </c>
      <c r="U374" t="str">
        <f t="shared" si="63"/>
        <v/>
      </c>
      <c r="V374">
        <f t="shared" si="63"/>
        <v>122.78</v>
      </c>
      <c r="W374" t="str">
        <f t="shared" si="63"/>
        <v/>
      </c>
      <c r="Z374">
        <f t="shared" si="64"/>
        <v>122.78</v>
      </c>
      <c r="AA374" t="str">
        <f t="shared" si="64"/>
        <v/>
      </c>
      <c r="AB374" t="str">
        <f t="shared" si="64"/>
        <v/>
      </c>
      <c r="AE374" t="str">
        <f t="shared" si="58"/>
        <v/>
      </c>
      <c r="AH374" t="str">
        <f t="shared" si="59"/>
        <v/>
      </c>
      <c r="AI374" t="str">
        <f t="shared" si="60"/>
        <v/>
      </c>
      <c r="AJ374" t="str">
        <f t="shared" si="60"/>
        <v/>
      </c>
      <c r="AK374" t="str">
        <f t="shared" si="60"/>
        <v/>
      </c>
      <c r="AL374" t="str">
        <f t="shared" si="60"/>
        <v/>
      </c>
    </row>
    <row r="375" spans="1:38" x14ac:dyDescent="0.2">
      <c r="A375" s="1">
        <v>5617</v>
      </c>
      <c r="B375" s="2" t="s">
        <v>18</v>
      </c>
      <c r="C375" s="3">
        <v>41780</v>
      </c>
      <c r="D375" s="2" t="s">
        <v>50</v>
      </c>
      <c r="E375" s="2">
        <v>44</v>
      </c>
      <c r="F375" s="2">
        <v>100.26</v>
      </c>
      <c r="G375" s="2">
        <v>0.04</v>
      </c>
      <c r="H375" s="2" t="s">
        <v>20</v>
      </c>
      <c r="I375" s="2">
        <v>-5.88</v>
      </c>
      <c r="J375" s="2">
        <v>14.08</v>
      </c>
      <c r="K375" s="2">
        <v>15.49</v>
      </c>
      <c r="L375" s="2" t="s">
        <v>228</v>
      </c>
      <c r="M375" s="2" t="s">
        <v>38</v>
      </c>
      <c r="N375" s="2" t="s">
        <v>43</v>
      </c>
      <c r="O375" s="2" t="s">
        <v>24</v>
      </c>
      <c r="P375" s="2" t="s">
        <v>25</v>
      </c>
      <c r="Q375" s="2" t="s">
        <v>26</v>
      </c>
      <c r="R375" s="3">
        <v>41782</v>
      </c>
      <c r="S375" s="10">
        <f t="shared" si="57"/>
        <v>2014</v>
      </c>
      <c r="T375" t="str">
        <f t="shared" si="63"/>
        <v/>
      </c>
      <c r="U375" t="str">
        <f t="shared" si="63"/>
        <v/>
      </c>
      <c r="V375">
        <f t="shared" si="63"/>
        <v>-5.88</v>
      </c>
      <c r="W375" t="str">
        <f t="shared" si="63"/>
        <v/>
      </c>
      <c r="Z375">
        <f t="shared" si="64"/>
        <v>-5.88</v>
      </c>
      <c r="AA375" t="str">
        <f t="shared" si="64"/>
        <v/>
      </c>
      <c r="AB375" t="str">
        <f t="shared" si="64"/>
        <v/>
      </c>
      <c r="AE375" t="str">
        <f t="shared" si="58"/>
        <v>Office Supplies</v>
      </c>
      <c r="AH375" t="str">
        <f t="shared" si="59"/>
        <v/>
      </c>
      <c r="AI375" t="str">
        <f t="shared" si="60"/>
        <v/>
      </c>
      <c r="AJ375" t="str">
        <f t="shared" si="60"/>
        <v/>
      </c>
      <c r="AK375" t="str">
        <f t="shared" si="60"/>
        <v/>
      </c>
      <c r="AL375" t="str">
        <f t="shared" si="60"/>
        <v/>
      </c>
    </row>
    <row r="376" spans="1:38" x14ac:dyDescent="0.2">
      <c r="A376" s="1">
        <v>5618</v>
      </c>
      <c r="B376" s="2" t="s">
        <v>18</v>
      </c>
      <c r="C376" s="3">
        <v>41780</v>
      </c>
      <c r="D376" s="2" t="s">
        <v>19</v>
      </c>
      <c r="E376" s="2">
        <v>7</v>
      </c>
      <c r="F376" s="2">
        <v>26.76</v>
      </c>
      <c r="G376" s="2">
        <v>0.04</v>
      </c>
      <c r="H376" s="2" t="s">
        <v>49</v>
      </c>
      <c r="I376" s="2">
        <v>4.4000000000000004</v>
      </c>
      <c r="J376" s="2">
        <v>13.98</v>
      </c>
      <c r="K376" s="2">
        <v>14.7</v>
      </c>
      <c r="L376" s="2" t="s">
        <v>257</v>
      </c>
      <c r="M376" s="2" t="s">
        <v>22</v>
      </c>
      <c r="N376" s="2" t="s">
        <v>30</v>
      </c>
      <c r="O376" s="2" t="s">
        <v>24</v>
      </c>
      <c r="P376" s="2" t="s">
        <v>95</v>
      </c>
      <c r="Q376" s="2" t="s">
        <v>36</v>
      </c>
      <c r="R376" s="3">
        <v>41781</v>
      </c>
      <c r="S376" s="10">
        <f t="shared" si="57"/>
        <v>2014</v>
      </c>
      <c r="T376" t="str">
        <f t="shared" si="63"/>
        <v/>
      </c>
      <c r="U376">
        <f t="shared" si="63"/>
        <v>4.4000000000000004</v>
      </c>
      <c r="V376" t="str">
        <f t="shared" si="63"/>
        <v/>
      </c>
      <c r="W376" t="str">
        <f t="shared" si="63"/>
        <v/>
      </c>
      <c r="Z376">
        <f t="shared" si="64"/>
        <v>4.4000000000000004</v>
      </c>
      <c r="AA376" t="str">
        <f t="shared" si="64"/>
        <v/>
      </c>
      <c r="AB376" t="str">
        <f t="shared" si="64"/>
        <v/>
      </c>
      <c r="AE376" t="str">
        <f t="shared" si="58"/>
        <v/>
      </c>
      <c r="AH376" t="str">
        <f t="shared" si="59"/>
        <v/>
      </c>
      <c r="AI376" t="str">
        <f t="shared" si="60"/>
        <v/>
      </c>
      <c r="AJ376" t="str">
        <f t="shared" si="60"/>
        <v/>
      </c>
      <c r="AK376" t="str">
        <f t="shared" si="60"/>
        <v/>
      </c>
      <c r="AL376" t="str">
        <f t="shared" si="60"/>
        <v/>
      </c>
    </row>
    <row r="377" spans="1:38" x14ac:dyDescent="0.2">
      <c r="A377" s="1">
        <v>5619</v>
      </c>
      <c r="B377" s="2" t="s">
        <v>18</v>
      </c>
      <c r="C377" s="3">
        <v>41781</v>
      </c>
      <c r="D377" s="2" t="s">
        <v>19</v>
      </c>
      <c r="E377" s="2">
        <v>43</v>
      </c>
      <c r="F377" s="2">
        <v>219.68</v>
      </c>
      <c r="G377" s="2">
        <v>0.06</v>
      </c>
      <c r="H377" s="2" t="s">
        <v>20</v>
      </c>
      <c r="I377" s="2">
        <v>-97.82</v>
      </c>
      <c r="J377" s="2">
        <v>16.98</v>
      </c>
      <c r="K377" s="2">
        <v>18.95</v>
      </c>
      <c r="L377" s="2" t="s">
        <v>160</v>
      </c>
      <c r="M377" s="2" t="s">
        <v>29</v>
      </c>
      <c r="N377" s="2" t="s">
        <v>30</v>
      </c>
      <c r="O377" s="2" t="s">
        <v>24</v>
      </c>
      <c r="P377" s="2" t="s">
        <v>25</v>
      </c>
      <c r="Q377" s="2" t="s">
        <v>26</v>
      </c>
      <c r="R377" s="3">
        <v>41783</v>
      </c>
      <c r="S377" s="10">
        <f t="shared" si="57"/>
        <v>2014</v>
      </c>
      <c r="T377" t="str">
        <f t="shared" si="63"/>
        <v/>
      </c>
      <c r="U377">
        <f t="shared" si="63"/>
        <v>-97.82</v>
      </c>
      <c r="V377" t="str">
        <f t="shared" si="63"/>
        <v/>
      </c>
      <c r="W377" t="str">
        <f t="shared" si="63"/>
        <v/>
      </c>
      <c r="Z377">
        <f t="shared" si="64"/>
        <v>-97.82</v>
      </c>
      <c r="AA377" t="str">
        <f t="shared" si="64"/>
        <v/>
      </c>
      <c r="AB377" t="str">
        <f t="shared" si="64"/>
        <v/>
      </c>
      <c r="AE377" t="str">
        <f t="shared" si="58"/>
        <v>Office Supplies</v>
      </c>
      <c r="AH377" t="str">
        <f t="shared" si="59"/>
        <v/>
      </c>
      <c r="AI377" t="str">
        <f t="shared" si="60"/>
        <v/>
      </c>
      <c r="AJ377" t="str">
        <f t="shared" si="60"/>
        <v/>
      </c>
      <c r="AK377" t="str">
        <f t="shared" si="60"/>
        <v/>
      </c>
      <c r="AL377" t="str">
        <f t="shared" si="60"/>
        <v/>
      </c>
    </row>
    <row r="378" spans="1:38" x14ac:dyDescent="0.2">
      <c r="A378" s="1">
        <v>5620</v>
      </c>
      <c r="B378" s="2" t="s">
        <v>18</v>
      </c>
      <c r="C378" s="3">
        <v>41782</v>
      </c>
      <c r="D378" s="2" t="s">
        <v>59</v>
      </c>
      <c r="E378" s="2">
        <v>4</v>
      </c>
      <c r="F378" s="2">
        <v>24.22</v>
      </c>
      <c r="G378" s="2">
        <v>0.08</v>
      </c>
      <c r="H378" s="2" t="s">
        <v>20</v>
      </c>
      <c r="I378" s="2">
        <v>-0.14000000000000001</v>
      </c>
      <c r="J378" s="2">
        <v>16.13</v>
      </c>
      <c r="K378" s="2">
        <v>15.17</v>
      </c>
      <c r="L378" s="2" t="s">
        <v>258</v>
      </c>
      <c r="M378" s="2" t="s">
        <v>38</v>
      </c>
      <c r="N378" s="2" t="s">
        <v>43</v>
      </c>
      <c r="O378" s="2" t="s">
        <v>24</v>
      </c>
      <c r="P378" s="2" t="s">
        <v>64</v>
      </c>
      <c r="Q378" s="2" t="s">
        <v>36</v>
      </c>
      <c r="R378" s="3">
        <v>41784</v>
      </c>
      <c r="S378" s="10">
        <f t="shared" si="57"/>
        <v>2014</v>
      </c>
      <c r="T378" t="str">
        <f t="shared" si="63"/>
        <v/>
      </c>
      <c r="U378" t="str">
        <f t="shared" si="63"/>
        <v/>
      </c>
      <c r="V378">
        <f t="shared" si="63"/>
        <v>-0.14000000000000001</v>
      </c>
      <c r="W378" t="str">
        <f t="shared" si="63"/>
        <v/>
      </c>
      <c r="Z378">
        <f t="shared" si="64"/>
        <v>-0.14000000000000001</v>
      </c>
      <c r="AA378" t="str">
        <f t="shared" si="64"/>
        <v/>
      </c>
      <c r="AB378" t="str">
        <f t="shared" si="64"/>
        <v/>
      </c>
      <c r="AE378" t="str">
        <f t="shared" si="58"/>
        <v>Office Supplies</v>
      </c>
      <c r="AH378" t="str">
        <f t="shared" si="59"/>
        <v/>
      </c>
      <c r="AI378" t="str">
        <f t="shared" si="60"/>
        <v/>
      </c>
      <c r="AJ378" t="str">
        <f t="shared" si="60"/>
        <v/>
      </c>
      <c r="AK378" t="str">
        <f t="shared" si="60"/>
        <v/>
      </c>
      <c r="AL378" t="str">
        <f t="shared" si="60"/>
        <v/>
      </c>
    </row>
    <row r="379" spans="1:38" x14ac:dyDescent="0.2">
      <c r="A379" s="1">
        <v>5621</v>
      </c>
      <c r="B379" s="2" t="s">
        <v>18</v>
      </c>
      <c r="C379" s="3">
        <v>41782</v>
      </c>
      <c r="D379" s="2" t="s">
        <v>59</v>
      </c>
      <c r="E379" s="2">
        <v>46</v>
      </c>
      <c r="F379" s="2">
        <v>3526.52</v>
      </c>
      <c r="G379" s="2">
        <v>0.09</v>
      </c>
      <c r="H379" s="2" t="s">
        <v>49</v>
      </c>
      <c r="I379" s="2">
        <v>320.73</v>
      </c>
      <c r="J379" s="2">
        <v>89.51</v>
      </c>
      <c r="K379" s="2">
        <v>18</v>
      </c>
      <c r="L379" s="2" t="s">
        <v>259</v>
      </c>
      <c r="M379" s="2" t="s">
        <v>29</v>
      </c>
      <c r="N379" s="2" t="s">
        <v>43</v>
      </c>
      <c r="O379" s="2" t="s">
        <v>31</v>
      </c>
      <c r="P379" s="2" t="s">
        <v>32</v>
      </c>
      <c r="Q379" s="2" t="s">
        <v>26</v>
      </c>
      <c r="R379" s="3">
        <v>41784</v>
      </c>
      <c r="S379" s="10">
        <f t="shared" si="57"/>
        <v>2014</v>
      </c>
      <c r="T379" t="str">
        <f t="shared" si="63"/>
        <v/>
      </c>
      <c r="U379" t="str">
        <f t="shared" si="63"/>
        <v/>
      </c>
      <c r="V379">
        <f t="shared" si="63"/>
        <v>320.73</v>
      </c>
      <c r="W379" t="str">
        <f t="shared" si="63"/>
        <v/>
      </c>
      <c r="Z379" t="str">
        <f t="shared" si="64"/>
        <v/>
      </c>
      <c r="AA379">
        <f t="shared" si="64"/>
        <v>320.73</v>
      </c>
      <c r="AB379" t="str">
        <f t="shared" si="64"/>
        <v/>
      </c>
      <c r="AE379" t="str">
        <f t="shared" si="58"/>
        <v/>
      </c>
      <c r="AH379" t="str">
        <f t="shared" si="59"/>
        <v/>
      </c>
      <c r="AI379" t="str">
        <f t="shared" si="60"/>
        <v/>
      </c>
      <c r="AJ379" t="str">
        <f t="shared" si="60"/>
        <v/>
      </c>
      <c r="AK379" t="str">
        <f t="shared" si="60"/>
        <v/>
      </c>
      <c r="AL379" t="str">
        <f t="shared" si="60"/>
        <v/>
      </c>
    </row>
    <row r="380" spans="1:38" x14ac:dyDescent="0.2">
      <c r="A380" s="1">
        <v>5622</v>
      </c>
      <c r="B380" s="2" t="s">
        <v>18</v>
      </c>
      <c r="C380" s="3">
        <v>41782</v>
      </c>
      <c r="D380" s="2" t="s">
        <v>59</v>
      </c>
      <c r="E380" s="2">
        <v>37</v>
      </c>
      <c r="F380" s="2">
        <v>115.73</v>
      </c>
      <c r="G380" s="2">
        <v>0</v>
      </c>
      <c r="H380" s="2" t="s">
        <v>20</v>
      </c>
      <c r="I380" s="2">
        <v>22.4</v>
      </c>
      <c r="J380" s="2">
        <v>14.88</v>
      </c>
      <c r="K380" s="2">
        <v>14.7</v>
      </c>
      <c r="L380" s="2" t="s">
        <v>259</v>
      </c>
      <c r="M380" s="2" t="s">
        <v>29</v>
      </c>
      <c r="N380" s="2" t="s">
        <v>43</v>
      </c>
      <c r="O380" s="2" t="s">
        <v>24</v>
      </c>
      <c r="P380" s="2" t="s">
        <v>64</v>
      </c>
      <c r="Q380" s="2" t="s">
        <v>36</v>
      </c>
      <c r="R380" s="3">
        <v>41784</v>
      </c>
      <c r="S380" s="10">
        <f t="shared" si="57"/>
        <v>2014</v>
      </c>
      <c r="T380" t="str">
        <f t="shared" si="63"/>
        <v/>
      </c>
      <c r="U380" t="str">
        <f t="shared" si="63"/>
        <v/>
      </c>
      <c r="V380">
        <f t="shared" si="63"/>
        <v>22.4</v>
      </c>
      <c r="W380" t="str">
        <f t="shared" si="63"/>
        <v/>
      </c>
      <c r="Z380">
        <f t="shared" si="64"/>
        <v>22.4</v>
      </c>
      <c r="AA380" t="str">
        <f t="shared" si="64"/>
        <v/>
      </c>
      <c r="AB380" t="str">
        <f t="shared" si="64"/>
        <v/>
      </c>
      <c r="AE380" t="str">
        <f t="shared" si="58"/>
        <v/>
      </c>
      <c r="AH380" t="str">
        <f t="shared" si="59"/>
        <v/>
      </c>
      <c r="AI380" t="str">
        <f t="shared" si="60"/>
        <v/>
      </c>
      <c r="AJ380" t="str">
        <f t="shared" si="60"/>
        <v/>
      </c>
      <c r="AK380" t="str">
        <f t="shared" si="60"/>
        <v/>
      </c>
      <c r="AL380" t="str">
        <f t="shared" si="60"/>
        <v/>
      </c>
    </row>
    <row r="381" spans="1:38" x14ac:dyDescent="0.2">
      <c r="A381" s="1">
        <v>5623</v>
      </c>
      <c r="B381" s="2" t="s">
        <v>18</v>
      </c>
      <c r="C381" s="3">
        <v>41783</v>
      </c>
      <c r="D381" s="2" t="s">
        <v>59</v>
      </c>
      <c r="E381" s="2">
        <v>34</v>
      </c>
      <c r="F381" s="2">
        <v>5269.13</v>
      </c>
      <c r="G381" s="2">
        <v>0.05</v>
      </c>
      <c r="H381" s="2" t="s">
        <v>44</v>
      </c>
      <c r="I381" s="2">
        <v>655.7</v>
      </c>
      <c r="J381" s="2">
        <v>162.97999999999999</v>
      </c>
      <c r="K381" s="2">
        <v>57.71</v>
      </c>
      <c r="L381" s="2" t="s">
        <v>260</v>
      </c>
      <c r="M381" s="2" t="s">
        <v>38</v>
      </c>
      <c r="N381" s="2" t="s">
        <v>43</v>
      </c>
      <c r="O381" s="2" t="s">
        <v>45</v>
      </c>
      <c r="P381" s="2" t="s">
        <v>61</v>
      </c>
      <c r="Q381" s="2" t="s">
        <v>56</v>
      </c>
      <c r="R381" s="3">
        <v>41784</v>
      </c>
      <c r="S381" s="10">
        <f t="shared" si="57"/>
        <v>2014</v>
      </c>
      <c r="T381" t="str">
        <f t="shared" si="63"/>
        <v/>
      </c>
      <c r="U381" t="str">
        <f t="shared" si="63"/>
        <v/>
      </c>
      <c r="V381">
        <f t="shared" si="63"/>
        <v>655.7</v>
      </c>
      <c r="W381" t="str">
        <f t="shared" si="63"/>
        <v/>
      </c>
      <c r="Z381" t="str">
        <f t="shared" si="64"/>
        <v/>
      </c>
      <c r="AA381" t="str">
        <f t="shared" si="64"/>
        <v/>
      </c>
      <c r="AB381">
        <f t="shared" si="64"/>
        <v>655.7</v>
      </c>
      <c r="AE381" t="str">
        <f t="shared" si="58"/>
        <v/>
      </c>
      <c r="AH381" t="str">
        <f t="shared" si="59"/>
        <v/>
      </c>
      <c r="AI381" t="str">
        <f t="shared" si="60"/>
        <v/>
      </c>
      <c r="AJ381" t="str">
        <f t="shared" si="60"/>
        <v/>
      </c>
      <c r="AK381" t="str">
        <f t="shared" si="60"/>
        <v/>
      </c>
      <c r="AL381" t="str">
        <f t="shared" si="60"/>
        <v/>
      </c>
    </row>
    <row r="382" spans="1:38" x14ac:dyDescent="0.2">
      <c r="A382" s="1">
        <v>5624</v>
      </c>
      <c r="B382" s="2" t="s">
        <v>40</v>
      </c>
      <c r="C382" s="3">
        <v>41784</v>
      </c>
      <c r="D382" s="2" t="s">
        <v>41</v>
      </c>
      <c r="E382" s="2">
        <v>23</v>
      </c>
      <c r="F382" s="2">
        <v>80.33</v>
      </c>
      <c r="G382" s="2">
        <v>0.01</v>
      </c>
      <c r="H382" s="2" t="s">
        <v>20</v>
      </c>
      <c r="I382" s="2">
        <v>33.950000000000003</v>
      </c>
      <c r="J382" s="2">
        <v>15.15</v>
      </c>
      <c r="K382" s="2">
        <v>14.49</v>
      </c>
      <c r="L382" s="2" t="s">
        <v>261</v>
      </c>
      <c r="M382" s="2" t="s">
        <v>22</v>
      </c>
      <c r="N382" s="2" t="s">
        <v>43</v>
      </c>
      <c r="O382" s="2" t="s">
        <v>24</v>
      </c>
      <c r="P382" s="2" t="s">
        <v>74</v>
      </c>
      <c r="Q382" s="2" t="s">
        <v>26</v>
      </c>
      <c r="R382" s="3">
        <v>41786</v>
      </c>
      <c r="S382" s="10">
        <f t="shared" si="57"/>
        <v>2014</v>
      </c>
      <c r="T382" t="str">
        <f t="shared" ref="T382:W401" si="65">IF($N382=T$1,$I382,"")</f>
        <v/>
      </c>
      <c r="U382" t="str">
        <f t="shared" si="65"/>
        <v/>
      </c>
      <c r="V382">
        <f t="shared" si="65"/>
        <v>33.950000000000003</v>
      </c>
      <c r="W382" t="str">
        <f t="shared" si="65"/>
        <v/>
      </c>
      <c r="Z382">
        <f t="shared" ref="Z382:AB401" si="66">IF($O382=Z$1,$I382,"")</f>
        <v>33.950000000000003</v>
      </c>
      <c r="AA382" t="str">
        <f t="shared" si="66"/>
        <v/>
      </c>
      <c r="AB382" t="str">
        <f t="shared" si="66"/>
        <v/>
      </c>
      <c r="AE382" t="str">
        <f t="shared" si="58"/>
        <v/>
      </c>
      <c r="AH382" t="str">
        <f t="shared" si="59"/>
        <v/>
      </c>
      <c r="AI382" t="str">
        <f t="shared" si="60"/>
        <v/>
      </c>
      <c r="AJ382" t="str">
        <f t="shared" si="60"/>
        <v/>
      </c>
      <c r="AK382" t="str">
        <f t="shared" si="60"/>
        <v/>
      </c>
      <c r="AL382" t="str">
        <f t="shared" si="60"/>
        <v/>
      </c>
    </row>
    <row r="383" spans="1:38" x14ac:dyDescent="0.2">
      <c r="A383" s="1">
        <v>5625</v>
      </c>
      <c r="B383" s="2" t="s">
        <v>18</v>
      </c>
      <c r="C383" s="3">
        <v>41784</v>
      </c>
      <c r="D383" s="2" t="s">
        <v>50</v>
      </c>
      <c r="E383" s="2">
        <v>5</v>
      </c>
      <c r="F383" s="2">
        <v>242.89</v>
      </c>
      <c r="G383" s="2">
        <v>0.06</v>
      </c>
      <c r="H383" s="2" t="s">
        <v>20</v>
      </c>
      <c r="I383" s="2">
        <v>27.18</v>
      </c>
      <c r="J383" s="2">
        <v>59.9</v>
      </c>
      <c r="K383" s="2">
        <v>19.86</v>
      </c>
      <c r="L383" s="2" t="s">
        <v>262</v>
      </c>
      <c r="M383" s="2" t="s">
        <v>29</v>
      </c>
      <c r="N383" s="2" t="s">
        <v>23</v>
      </c>
      <c r="O383" s="2" t="s">
        <v>24</v>
      </c>
      <c r="P383" s="2" t="s">
        <v>35</v>
      </c>
      <c r="Q383" s="2" t="s">
        <v>26</v>
      </c>
      <c r="R383" s="3">
        <v>41786</v>
      </c>
      <c r="S383" s="10">
        <f t="shared" si="57"/>
        <v>2014</v>
      </c>
      <c r="T383">
        <f t="shared" si="65"/>
        <v>27.18</v>
      </c>
      <c r="U383" t="str">
        <f t="shared" si="65"/>
        <v/>
      </c>
      <c r="V383" t="str">
        <f t="shared" si="65"/>
        <v/>
      </c>
      <c r="W383" t="str">
        <f t="shared" si="65"/>
        <v/>
      </c>
      <c r="Z383">
        <f t="shared" si="66"/>
        <v>27.18</v>
      </c>
      <c r="AA383" t="str">
        <f t="shared" si="66"/>
        <v/>
      </c>
      <c r="AB383" t="str">
        <f t="shared" si="66"/>
        <v/>
      </c>
      <c r="AE383" t="str">
        <f t="shared" si="58"/>
        <v/>
      </c>
      <c r="AH383" t="str">
        <f t="shared" si="59"/>
        <v/>
      </c>
      <c r="AI383" t="str">
        <f t="shared" si="60"/>
        <v/>
      </c>
      <c r="AJ383" t="str">
        <f t="shared" si="60"/>
        <v/>
      </c>
      <c r="AK383" t="str">
        <f t="shared" si="60"/>
        <v/>
      </c>
      <c r="AL383" t="str">
        <f t="shared" si="60"/>
        <v/>
      </c>
    </row>
    <row r="384" spans="1:38" x14ac:dyDescent="0.2">
      <c r="A384" s="1">
        <v>5626</v>
      </c>
      <c r="B384" s="2" t="s">
        <v>18</v>
      </c>
      <c r="C384" s="3">
        <v>41784</v>
      </c>
      <c r="D384" s="2" t="s">
        <v>27</v>
      </c>
      <c r="E384" s="2">
        <v>48</v>
      </c>
      <c r="F384" s="2">
        <v>1451.4</v>
      </c>
      <c r="G384" s="2">
        <v>0.08</v>
      </c>
      <c r="H384" s="2" t="s">
        <v>20</v>
      </c>
      <c r="I384" s="2">
        <v>622.46</v>
      </c>
      <c r="J384" s="2">
        <v>42.56</v>
      </c>
      <c r="K384" s="2">
        <v>16.989999999999998</v>
      </c>
      <c r="L384" s="2" t="s">
        <v>263</v>
      </c>
      <c r="M384" s="2" t="s">
        <v>29</v>
      </c>
      <c r="N384" s="2" t="s">
        <v>54</v>
      </c>
      <c r="O384" s="2" t="s">
        <v>24</v>
      </c>
      <c r="P384" s="2" t="s">
        <v>25</v>
      </c>
      <c r="Q384" s="2" t="s">
        <v>26</v>
      </c>
      <c r="R384" s="3">
        <v>41786</v>
      </c>
      <c r="S384" s="10">
        <f t="shared" si="57"/>
        <v>2014</v>
      </c>
      <c r="T384" t="str">
        <f t="shared" si="65"/>
        <v/>
      </c>
      <c r="U384" t="str">
        <f t="shared" si="65"/>
        <v/>
      </c>
      <c r="V384" t="str">
        <f t="shared" si="65"/>
        <v/>
      </c>
      <c r="W384">
        <f t="shared" si="65"/>
        <v>622.46</v>
      </c>
      <c r="Z384">
        <f t="shared" si="66"/>
        <v>622.46</v>
      </c>
      <c r="AA384" t="str">
        <f t="shared" si="66"/>
        <v/>
      </c>
      <c r="AB384" t="str">
        <f t="shared" si="66"/>
        <v/>
      </c>
      <c r="AE384" t="str">
        <f t="shared" si="58"/>
        <v/>
      </c>
      <c r="AH384" t="str">
        <f t="shared" si="59"/>
        <v/>
      </c>
      <c r="AI384" t="str">
        <f t="shared" si="60"/>
        <v/>
      </c>
      <c r="AJ384" t="str">
        <f t="shared" si="60"/>
        <v/>
      </c>
      <c r="AK384" t="str">
        <f t="shared" si="60"/>
        <v/>
      </c>
      <c r="AL384" t="str">
        <f t="shared" si="60"/>
        <v/>
      </c>
    </row>
    <row r="385" spans="1:38" x14ac:dyDescent="0.2">
      <c r="A385" s="1">
        <v>5627</v>
      </c>
      <c r="B385" s="2" t="s">
        <v>18</v>
      </c>
      <c r="C385" s="3">
        <v>41784</v>
      </c>
      <c r="D385" s="2" t="s">
        <v>41</v>
      </c>
      <c r="E385" s="2">
        <v>34</v>
      </c>
      <c r="F385" s="2">
        <v>605.59</v>
      </c>
      <c r="G385" s="2">
        <v>0.09</v>
      </c>
      <c r="H385" s="2" t="s">
        <v>20</v>
      </c>
      <c r="I385" s="2">
        <v>-1.21</v>
      </c>
      <c r="J385" s="2">
        <v>29.98</v>
      </c>
      <c r="K385" s="2">
        <v>22.51</v>
      </c>
      <c r="L385" s="2" t="s">
        <v>264</v>
      </c>
      <c r="M385" s="2" t="s">
        <v>29</v>
      </c>
      <c r="N385" s="2" t="s">
        <v>43</v>
      </c>
      <c r="O385" s="2" t="s">
        <v>31</v>
      </c>
      <c r="P385" s="2" t="s">
        <v>33</v>
      </c>
      <c r="Q385" s="2" t="s">
        <v>62</v>
      </c>
      <c r="R385" s="3">
        <v>41786</v>
      </c>
      <c r="S385" s="10">
        <f t="shared" si="57"/>
        <v>2014</v>
      </c>
      <c r="T385" t="str">
        <f t="shared" si="65"/>
        <v/>
      </c>
      <c r="U385" t="str">
        <f t="shared" si="65"/>
        <v/>
      </c>
      <c r="V385">
        <f t="shared" si="65"/>
        <v>-1.21</v>
      </c>
      <c r="W385" t="str">
        <f t="shared" si="65"/>
        <v/>
      </c>
      <c r="Z385" t="str">
        <f t="shared" si="66"/>
        <v/>
      </c>
      <c r="AA385">
        <f t="shared" si="66"/>
        <v>-1.21</v>
      </c>
      <c r="AB385" t="str">
        <f t="shared" si="66"/>
        <v/>
      </c>
      <c r="AE385" t="str">
        <f t="shared" si="58"/>
        <v>Technology</v>
      </c>
      <c r="AH385" t="str">
        <f t="shared" si="59"/>
        <v/>
      </c>
      <c r="AI385" t="str">
        <f t="shared" si="60"/>
        <v/>
      </c>
      <c r="AJ385" t="str">
        <f t="shared" si="60"/>
        <v/>
      </c>
      <c r="AK385" t="str">
        <f t="shared" si="60"/>
        <v/>
      </c>
      <c r="AL385" t="str">
        <f t="shared" si="60"/>
        <v/>
      </c>
    </row>
    <row r="386" spans="1:38" x14ac:dyDescent="0.2">
      <c r="A386" s="1">
        <v>5628</v>
      </c>
      <c r="B386" s="2" t="s">
        <v>18</v>
      </c>
      <c r="C386" s="3">
        <v>41786</v>
      </c>
      <c r="D386" s="2" t="s">
        <v>59</v>
      </c>
      <c r="E386" s="2">
        <v>26</v>
      </c>
      <c r="F386" s="2">
        <v>157.1</v>
      </c>
      <c r="G386" s="2">
        <v>0.05</v>
      </c>
      <c r="H386" s="2" t="s">
        <v>49</v>
      </c>
      <c r="I386" s="2">
        <v>-127.23</v>
      </c>
      <c r="J386" s="2">
        <v>17.399999999999999</v>
      </c>
      <c r="K386" s="2">
        <v>21.78</v>
      </c>
      <c r="L386" s="2" t="s">
        <v>265</v>
      </c>
      <c r="M386" s="2" t="s">
        <v>22</v>
      </c>
      <c r="N386" s="2" t="s">
        <v>30</v>
      </c>
      <c r="O386" s="2" t="s">
        <v>24</v>
      </c>
      <c r="P386" s="2" t="s">
        <v>25</v>
      </c>
      <c r="Q386" s="2" t="s">
        <v>26</v>
      </c>
      <c r="R386" s="3">
        <v>41788</v>
      </c>
      <c r="S386" s="10">
        <f t="shared" si="57"/>
        <v>2014</v>
      </c>
      <c r="T386" t="str">
        <f t="shared" si="65"/>
        <v/>
      </c>
      <c r="U386">
        <f t="shared" si="65"/>
        <v>-127.23</v>
      </c>
      <c r="V386" t="str">
        <f t="shared" si="65"/>
        <v/>
      </c>
      <c r="W386" t="str">
        <f t="shared" si="65"/>
        <v/>
      </c>
      <c r="Z386">
        <f t="shared" si="66"/>
        <v>-127.23</v>
      </c>
      <c r="AA386" t="str">
        <f t="shared" si="66"/>
        <v/>
      </c>
      <c r="AB386" t="str">
        <f t="shared" si="66"/>
        <v/>
      </c>
      <c r="AE386" t="str">
        <f t="shared" si="58"/>
        <v>Office Supplies</v>
      </c>
      <c r="AH386" t="str">
        <f t="shared" si="59"/>
        <v/>
      </c>
      <c r="AI386" t="str">
        <f t="shared" si="60"/>
        <v/>
      </c>
      <c r="AJ386" t="str">
        <f t="shared" si="60"/>
        <v/>
      </c>
      <c r="AK386" t="str">
        <f t="shared" si="60"/>
        <v/>
      </c>
      <c r="AL386" t="str">
        <f t="shared" ref="AJ386:AL449" si="67">IF(AL$1=$S386,$AH386,"")</f>
        <v/>
      </c>
    </row>
    <row r="387" spans="1:38" x14ac:dyDescent="0.2">
      <c r="A387" s="1">
        <v>5629</v>
      </c>
      <c r="B387" s="2" t="s">
        <v>18</v>
      </c>
      <c r="C387" s="3">
        <v>41786</v>
      </c>
      <c r="D387" s="2" t="s">
        <v>59</v>
      </c>
      <c r="E387" s="2">
        <v>41</v>
      </c>
      <c r="F387" s="2">
        <v>735.52700000000004</v>
      </c>
      <c r="G387" s="2">
        <v>0.02</v>
      </c>
      <c r="H387" s="2" t="s">
        <v>20</v>
      </c>
      <c r="I387" s="2">
        <v>55.19</v>
      </c>
      <c r="J387" s="2">
        <v>32.99</v>
      </c>
      <c r="K387" s="2">
        <v>18.809999999999999</v>
      </c>
      <c r="L387" s="2" t="s">
        <v>265</v>
      </c>
      <c r="M387" s="2" t="s">
        <v>22</v>
      </c>
      <c r="N387" s="2" t="s">
        <v>30</v>
      </c>
      <c r="O387" s="2" t="s">
        <v>31</v>
      </c>
      <c r="P387" s="2" t="s">
        <v>39</v>
      </c>
      <c r="Q387" s="2" t="s">
        <v>62</v>
      </c>
      <c r="R387" s="3">
        <v>41788</v>
      </c>
      <c r="S387" s="10">
        <f t="shared" ref="S387:S450" si="68">YEAR(C387)</f>
        <v>2014</v>
      </c>
      <c r="T387" t="str">
        <f t="shared" si="65"/>
        <v/>
      </c>
      <c r="U387">
        <f t="shared" si="65"/>
        <v>55.19</v>
      </c>
      <c r="V387" t="str">
        <f t="shared" si="65"/>
        <v/>
      </c>
      <c r="W387" t="str">
        <f t="shared" si="65"/>
        <v/>
      </c>
      <c r="Z387" t="str">
        <f t="shared" si="66"/>
        <v/>
      </c>
      <c r="AA387">
        <f t="shared" si="66"/>
        <v>55.19</v>
      </c>
      <c r="AB387" t="str">
        <f t="shared" si="66"/>
        <v/>
      </c>
      <c r="AE387" t="str">
        <f t="shared" ref="AE387:AE450" si="69">IF(I387&lt;0,O387,"")</f>
        <v/>
      </c>
      <c r="AH387" t="str">
        <f t="shared" ref="AH387:AH450" si="70">IF(E387&lt;11,IF(O387="Technology",I387,""),"")</f>
        <v/>
      </c>
      <c r="AI387" t="str">
        <f t="shared" ref="AI387:AL450" si="71">IF(AI$1=$S387,$AH387,"")</f>
        <v/>
      </c>
      <c r="AJ387" t="str">
        <f t="shared" si="67"/>
        <v/>
      </c>
      <c r="AK387" t="str">
        <f t="shared" si="67"/>
        <v/>
      </c>
      <c r="AL387" t="str">
        <f t="shared" si="67"/>
        <v/>
      </c>
    </row>
    <row r="388" spans="1:38" x14ac:dyDescent="0.2">
      <c r="A388" s="1">
        <v>5630</v>
      </c>
      <c r="B388" s="2" t="s">
        <v>40</v>
      </c>
      <c r="C388" s="3">
        <v>41786</v>
      </c>
      <c r="D388" s="2" t="s">
        <v>19</v>
      </c>
      <c r="E388" s="2">
        <v>33</v>
      </c>
      <c r="F388" s="2">
        <v>1201.74</v>
      </c>
      <c r="G388" s="2">
        <v>0.04</v>
      </c>
      <c r="H388" s="2" t="s">
        <v>20</v>
      </c>
      <c r="I388" s="2">
        <v>502.51</v>
      </c>
      <c r="J388" s="2">
        <v>49.7</v>
      </c>
      <c r="K388" s="2">
        <v>16.989999999999998</v>
      </c>
      <c r="L388" s="2" t="s">
        <v>217</v>
      </c>
      <c r="M388" s="2" t="s">
        <v>29</v>
      </c>
      <c r="N388" s="2" t="s">
        <v>43</v>
      </c>
      <c r="O388" s="2" t="s">
        <v>24</v>
      </c>
      <c r="P388" s="2" t="s">
        <v>25</v>
      </c>
      <c r="Q388" s="2" t="s">
        <v>26</v>
      </c>
      <c r="R388" s="3">
        <v>41787</v>
      </c>
      <c r="S388" s="10">
        <f t="shared" si="68"/>
        <v>2014</v>
      </c>
      <c r="T388" t="str">
        <f t="shared" si="65"/>
        <v/>
      </c>
      <c r="U388" t="str">
        <f t="shared" si="65"/>
        <v/>
      </c>
      <c r="V388">
        <f t="shared" si="65"/>
        <v>502.51</v>
      </c>
      <c r="W388" t="str">
        <f t="shared" si="65"/>
        <v/>
      </c>
      <c r="Z388">
        <f t="shared" si="66"/>
        <v>502.51</v>
      </c>
      <c r="AA388" t="str">
        <f t="shared" si="66"/>
        <v/>
      </c>
      <c r="AB388" t="str">
        <f t="shared" si="66"/>
        <v/>
      </c>
      <c r="AE388" t="str">
        <f t="shared" si="69"/>
        <v/>
      </c>
      <c r="AH388" t="str">
        <f t="shared" si="70"/>
        <v/>
      </c>
      <c r="AI388" t="str">
        <f t="shared" si="71"/>
        <v/>
      </c>
      <c r="AJ388" t="str">
        <f t="shared" si="67"/>
        <v/>
      </c>
      <c r="AK388" t="str">
        <f t="shared" si="67"/>
        <v/>
      </c>
      <c r="AL388" t="str">
        <f t="shared" si="67"/>
        <v/>
      </c>
    </row>
    <row r="389" spans="1:38" x14ac:dyDescent="0.2">
      <c r="A389" s="1">
        <v>5631</v>
      </c>
      <c r="B389" s="2" t="s">
        <v>40</v>
      </c>
      <c r="C389" s="3">
        <v>41786</v>
      </c>
      <c r="D389" s="2" t="s">
        <v>19</v>
      </c>
      <c r="E389" s="2">
        <v>1</v>
      </c>
      <c r="F389" s="2">
        <v>59.232999999999997</v>
      </c>
      <c r="G389" s="2">
        <v>0.01</v>
      </c>
      <c r="H389" s="2" t="s">
        <v>20</v>
      </c>
      <c r="I389" s="2">
        <v>-230.5</v>
      </c>
      <c r="J389" s="2">
        <v>67.989999999999995</v>
      </c>
      <c r="K389" s="2">
        <v>19</v>
      </c>
      <c r="L389" s="2" t="s">
        <v>217</v>
      </c>
      <c r="M389" s="2" t="s">
        <v>29</v>
      </c>
      <c r="N389" s="2" t="s">
        <v>43</v>
      </c>
      <c r="O389" s="2" t="s">
        <v>31</v>
      </c>
      <c r="P389" s="2" t="s">
        <v>39</v>
      </c>
      <c r="Q389" s="2" t="s">
        <v>58</v>
      </c>
      <c r="R389" s="3">
        <v>41787</v>
      </c>
      <c r="S389" s="10">
        <f t="shared" si="68"/>
        <v>2014</v>
      </c>
      <c r="T389" t="str">
        <f t="shared" si="65"/>
        <v/>
      </c>
      <c r="U389" t="str">
        <f t="shared" si="65"/>
        <v/>
      </c>
      <c r="V389">
        <f t="shared" si="65"/>
        <v>-230.5</v>
      </c>
      <c r="W389" t="str">
        <f t="shared" si="65"/>
        <v/>
      </c>
      <c r="Z389" t="str">
        <f t="shared" si="66"/>
        <v/>
      </c>
      <c r="AA389">
        <f t="shared" si="66"/>
        <v>-230.5</v>
      </c>
      <c r="AB389" t="str">
        <f t="shared" si="66"/>
        <v/>
      </c>
      <c r="AE389" t="str">
        <f t="shared" si="69"/>
        <v>Technology</v>
      </c>
      <c r="AH389">
        <f t="shared" si="70"/>
        <v>-230.5</v>
      </c>
      <c r="AI389">
        <f t="shared" si="71"/>
        <v>-230.5</v>
      </c>
      <c r="AJ389" t="str">
        <f t="shared" si="67"/>
        <v/>
      </c>
      <c r="AK389" t="str">
        <f t="shared" si="67"/>
        <v/>
      </c>
      <c r="AL389" t="str">
        <f t="shared" si="67"/>
        <v/>
      </c>
    </row>
    <row r="390" spans="1:38" x14ac:dyDescent="0.2">
      <c r="A390" s="1">
        <v>5632</v>
      </c>
      <c r="B390" s="2" t="s">
        <v>40</v>
      </c>
      <c r="C390" s="3">
        <v>41786</v>
      </c>
      <c r="D390" s="2" t="s">
        <v>19</v>
      </c>
      <c r="E390" s="2">
        <v>50</v>
      </c>
      <c r="F390" s="2">
        <v>749.61</v>
      </c>
      <c r="G390" s="2">
        <v>0.03</v>
      </c>
      <c r="H390" s="2" t="s">
        <v>20</v>
      </c>
      <c r="I390" s="2">
        <v>127.61</v>
      </c>
      <c r="J390" s="2">
        <v>26.2</v>
      </c>
      <c r="K390" s="2">
        <v>19.3</v>
      </c>
      <c r="L390" s="2" t="s">
        <v>266</v>
      </c>
      <c r="M390" s="2" t="s">
        <v>22</v>
      </c>
      <c r="N390" s="2" t="s">
        <v>30</v>
      </c>
      <c r="O390" s="2" t="s">
        <v>45</v>
      </c>
      <c r="P390" s="2" t="s">
        <v>55</v>
      </c>
      <c r="Q390" s="2" t="s">
        <v>36</v>
      </c>
      <c r="R390" s="3">
        <v>41787</v>
      </c>
      <c r="S390" s="10">
        <f t="shared" si="68"/>
        <v>2014</v>
      </c>
      <c r="T390" t="str">
        <f t="shared" si="65"/>
        <v/>
      </c>
      <c r="U390">
        <f t="shared" si="65"/>
        <v>127.61</v>
      </c>
      <c r="V390" t="str">
        <f t="shared" si="65"/>
        <v/>
      </c>
      <c r="W390" t="str">
        <f t="shared" si="65"/>
        <v/>
      </c>
      <c r="Z390" t="str">
        <f t="shared" si="66"/>
        <v/>
      </c>
      <c r="AA390" t="str">
        <f t="shared" si="66"/>
        <v/>
      </c>
      <c r="AB390">
        <f t="shared" si="66"/>
        <v>127.61</v>
      </c>
      <c r="AE390" t="str">
        <f t="shared" si="69"/>
        <v/>
      </c>
      <c r="AH390" t="str">
        <f t="shared" si="70"/>
        <v/>
      </c>
      <c r="AI390" t="str">
        <f t="shared" si="71"/>
        <v/>
      </c>
      <c r="AJ390" t="str">
        <f t="shared" si="67"/>
        <v/>
      </c>
      <c r="AK390" t="str">
        <f t="shared" si="67"/>
        <v/>
      </c>
      <c r="AL390" t="str">
        <f t="shared" si="67"/>
        <v/>
      </c>
    </row>
    <row r="391" spans="1:38" x14ac:dyDescent="0.2">
      <c r="A391" s="1">
        <v>5633</v>
      </c>
      <c r="B391" s="2" t="s">
        <v>18</v>
      </c>
      <c r="C391" s="3">
        <v>41787</v>
      </c>
      <c r="D391" s="2" t="s">
        <v>19</v>
      </c>
      <c r="E391" s="2">
        <v>30</v>
      </c>
      <c r="F391" s="2">
        <v>557.69000000000005</v>
      </c>
      <c r="G391" s="2">
        <v>0.03</v>
      </c>
      <c r="H391" s="2" t="s">
        <v>20</v>
      </c>
      <c r="I391" s="2">
        <v>-77.099999999999994</v>
      </c>
      <c r="J391" s="2">
        <v>29.7</v>
      </c>
      <c r="K391" s="2">
        <v>23.47</v>
      </c>
      <c r="L391" s="2" t="s">
        <v>103</v>
      </c>
      <c r="M391" s="2" t="s">
        <v>29</v>
      </c>
      <c r="N391" s="2" t="s">
        <v>23</v>
      </c>
      <c r="O391" s="2" t="s">
        <v>24</v>
      </c>
      <c r="P391" s="2" t="s">
        <v>52</v>
      </c>
      <c r="Q391" s="2" t="s">
        <v>26</v>
      </c>
      <c r="R391" s="3">
        <v>41789</v>
      </c>
      <c r="S391" s="10">
        <f t="shared" si="68"/>
        <v>2014</v>
      </c>
      <c r="T391">
        <f t="shared" si="65"/>
        <v>-77.099999999999994</v>
      </c>
      <c r="U391" t="str">
        <f t="shared" si="65"/>
        <v/>
      </c>
      <c r="V391" t="str">
        <f t="shared" si="65"/>
        <v/>
      </c>
      <c r="W391" t="str">
        <f t="shared" si="65"/>
        <v/>
      </c>
      <c r="Z391">
        <f t="shared" si="66"/>
        <v>-77.099999999999994</v>
      </c>
      <c r="AA391" t="str">
        <f t="shared" si="66"/>
        <v/>
      </c>
      <c r="AB391" t="str">
        <f t="shared" si="66"/>
        <v/>
      </c>
      <c r="AE391" t="str">
        <f t="shared" si="69"/>
        <v>Office Supplies</v>
      </c>
      <c r="AH391" t="str">
        <f t="shared" si="70"/>
        <v/>
      </c>
      <c r="AI391" t="str">
        <f t="shared" si="71"/>
        <v/>
      </c>
      <c r="AJ391" t="str">
        <f t="shared" si="67"/>
        <v/>
      </c>
      <c r="AK391" t="str">
        <f t="shared" si="67"/>
        <v/>
      </c>
      <c r="AL391" t="str">
        <f t="shared" si="67"/>
        <v/>
      </c>
    </row>
    <row r="392" spans="1:38" x14ac:dyDescent="0.2">
      <c r="A392" s="1">
        <v>5634</v>
      </c>
      <c r="B392" s="2" t="s">
        <v>18</v>
      </c>
      <c r="C392" s="3">
        <v>41788</v>
      </c>
      <c r="D392" s="2" t="s">
        <v>50</v>
      </c>
      <c r="E392" s="2">
        <v>5</v>
      </c>
      <c r="F392" s="2">
        <v>48.65</v>
      </c>
      <c r="G392" s="2">
        <v>0.02</v>
      </c>
      <c r="H392" s="2" t="s">
        <v>20</v>
      </c>
      <c r="I392" s="2">
        <v>-17.850000000000001</v>
      </c>
      <c r="J392" s="2">
        <v>18.48</v>
      </c>
      <c r="K392" s="2">
        <v>21.91</v>
      </c>
      <c r="L392" s="2" t="s">
        <v>235</v>
      </c>
      <c r="M392" s="2" t="s">
        <v>29</v>
      </c>
      <c r="N392" s="2" t="s">
        <v>30</v>
      </c>
      <c r="O392" s="2" t="s">
        <v>24</v>
      </c>
      <c r="P392" s="2" t="s">
        <v>35</v>
      </c>
      <c r="Q392" s="2" t="s">
        <v>26</v>
      </c>
      <c r="R392" s="3">
        <v>41790</v>
      </c>
      <c r="S392" s="10">
        <f t="shared" si="68"/>
        <v>2014</v>
      </c>
      <c r="T392" t="str">
        <f t="shared" si="65"/>
        <v/>
      </c>
      <c r="U392">
        <f t="shared" si="65"/>
        <v>-17.850000000000001</v>
      </c>
      <c r="V392" t="str">
        <f t="shared" si="65"/>
        <v/>
      </c>
      <c r="W392" t="str">
        <f t="shared" si="65"/>
        <v/>
      </c>
      <c r="Z392">
        <f t="shared" si="66"/>
        <v>-17.850000000000001</v>
      </c>
      <c r="AA392" t="str">
        <f t="shared" si="66"/>
        <v/>
      </c>
      <c r="AB392" t="str">
        <f t="shared" si="66"/>
        <v/>
      </c>
      <c r="AE392" t="str">
        <f t="shared" si="69"/>
        <v>Office Supplies</v>
      </c>
      <c r="AH392" t="str">
        <f t="shared" si="70"/>
        <v/>
      </c>
      <c r="AI392" t="str">
        <f t="shared" si="71"/>
        <v/>
      </c>
      <c r="AJ392" t="str">
        <f t="shared" si="67"/>
        <v/>
      </c>
      <c r="AK392" t="str">
        <f t="shared" si="67"/>
        <v/>
      </c>
      <c r="AL392" t="str">
        <f t="shared" si="67"/>
        <v/>
      </c>
    </row>
    <row r="393" spans="1:38" x14ac:dyDescent="0.2">
      <c r="A393" s="1">
        <v>5635</v>
      </c>
      <c r="B393" s="2" t="s">
        <v>18</v>
      </c>
      <c r="C393" s="3">
        <v>41788</v>
      </c>
      <c r="D393" s="2" t="s">
        <v>27</v>
      </c>
      <c r="E393" s="2">
        <v>13</v>
      </c>
      <c r="F393" s="2">
        <v>249.10599999999999</v>
      </c>
      <c r="G393" s="2">
        <v>0</v>
      </c>
      <c r="H393" s="2" t="s">
        <v>20</v>
      </c>
      <c r="I393" s="2">
        <v>-87.56</v>
      </c>
      <c r="J393" s="2">
        <v>32.99</v>
      </c>
      <c r="K393" s="2">
        <v>17.3</v>
      </c>
      <c r="L393" s="2" t="s">
        <v>267</v>
      </c>
      <c r="M393" s="2" t="s">
        <v>66</v>
      </c>
      <c r="N393" s="2" t="s">
        <v>54</v>
      </c>
      <c r="O393" s="2" t="s">
        <v>31</v>
      </c>
      <c r="P393" s="2" t="s">
        <v>39</v>
      </c>
      <c r="Q393" s="2" t="s">
        <v>58</v>
      </c>
      <c r="R393" s="3">
        <v>41795</v>
      </c>
      <c r="S393" s="10">
        <f t="shared" si="68"/>
        <v>2014</v>
      </c>
      <c r="T393" t="str">
        <f t="shared" si="65"/>
        <v/>
      </c>
      <c r="U393" t="str">
        <f t="shared" si="65"/>
        <v/>
      </c>
      <c r="V393" t="str">
        <f t="shared" si="65"/>
        <v/>
      </c>
      <c r="W393">
        <f t="shared" si="65"/>
        <v>-87.56</v>
      </c>
      <c r="Z393" t="str">
        <f t="shared" si="66"/>
        <v/>
      </c>
      <c r="AA393">
        <f t="shared" si="66"/>
        <v>-87.56</v>
      </c>
      <c r="AB393" t="str">
        <f t="shared" si="66"/>
        <v/>
      </c>
      <c r="AE393" t="str">
        <f t="shared" si="69"/>
        <v>Technology</v>
      </c>
      <c r="AH393" t="str">
        <f t="shared" si="70"/>
        <v/>
      </c>
      <c r="AI393" t="str">
        <f t="shared" si="71"/>
        <v/>
      </c>
      <c r="AJ393" t="str">
        <f t="shared" si="67"/>
        <v/>
      </c>
      <c r="AK393" t="str">
        <f t="shared" si="67"/>
        <v/>
      </c>
      <c r="AL393" t="str">
        <f t="shared" si="67"/>
        <v/>
      </c>
    </row>
    <row r="394" spans="1:38" x14ac:dyDescent="0.2">
      <c r="A394" s="1">
        <v>5636</v>
      </c>
      <c r="B394" s="2" t="s">
        <v>18</v>
      </c>
      <c r="C394" s="3">
        <v>41789</v>
      </c>
      <c r="D394" s="2" t="s">
        <v>19</v>
      </c>
      <c r="E394" s="2">
        <v>4</v>
      </c>
      <c r="F394" s="2">
        <v>3518.22</v>
      </c>
      <c r="G394" s="2">
        <v>0.05</v>
      </c>
      <c r="H394" s="2" t="s">
        <v>20</v>
      </c>
      <c r="I394" s="2">
        <v>237.84</v>
      </c>
      <c r="J394" s="2">
        <v>908.99</v>
      </c>
      <c r="K394" s="2">
        <v>33.99</v>
      </c>
      <c r="L394" s="2" t="s">
        <v>268</v>
      </c>
      <c r="M394" s="2" t="s">
        <v>66</v>
      </c>
      <c r="N394" s="2" t="s">
        <v>43</v>
      </c>
      <c r="O394" s="2" t="s">
        <v>24</v>
      </c>
      <c r="P394" s="2" t="s">
        <v>25</v>
      </c>
      <c r="Q394" s="2" t="s">
        <v>26</v>
      </c>
      <c r="R394" s="3">
        <v>41791</v>
      </c>
      <c r="S394" s="10">
        <f t="shared" si="68"/>
        <v>2014</v>
      </c>
      <c r="T394" t="str">
        <f t="shared" si="65"/>
        <v/>
      </c>
      <c r="U394" t="str">
        <f t="shared" si="65"/>
        <v/>
      </c>
      <c r="V394">
        <f t="shared" si="65"/>
        <v>237.84</v>
      </c>
      <c r="W394" t="str">
        <f t="shared" si="65"/>
        <v/>
      </c>
      <c r="Z394">
        <f t="shared" si="66"/>
        <v>237.84</v>
      </c>
      <c r="AA394" t="str">
        <f t="shared" si="66"/>
        <v/>
      </c>
      <c r="AB394" t="str">
        <f t="shared" si="66"/>
        <v/>
      </c>
      <c r="AE394" t="str">
        <f t="shared" si="69"/>
        <v/>
      </c>
      <c r="AH394" t="str">
        <f t="shared" si="70"/>
        <v/>
      </c>
      <c r="AI394" t="str">
        <f t="shared" si="71"/>
        <v/>
      </c>
      <c r="AJ394" t="str">
        <f t="shared" si="67"/>
        <v/>
      </c>
      <c r="AK394" t="str">
        <f t="shared" si="67"/>
        <v/>
      </c>
      <c r="AL394" t="str">
        <f t="shared" si="67"/>
        <v/>
      </c>
    </row>
    <row r="395" spans="1:38" x14ac:dyDescent="0.2">
      <c r="A395" s="1">
        <v>5637</v>
      </c>
      <c r="B395" s="2" t="s">
        <v>18</v>
      </c>
      <c r="C395" s="3">
        <v>41791</v>
      </c>
      <c r="D395" s="2" t="s">
        <v>41</v>
      </c>
      <c r="E395" s="2">
        <v>41</v>
      </c>
      <c r="F395" s="2">
        <v>5185.57</v>
      </c>
      <c r="G395" s="2">
        <v>0.03</v>
      </c>
      <c r="H395" s="2" t="s">
        <v>44</v>
      </c>
      <c r="I395" s="2">
        <v>537.09</v>
      </c>
      <c r="J395" s="2">
        <v>132.97999999999999</v>
      </c>
      <c r="K395" s="2">
        <v>44</v>
      </c>
      <c r="L395" s="2" t="s">
        <v>269</v>
      </c>
      <c r="M395" s="2" t="s">
        <v>22</v>
      </c>
      <c r="N395" s="2" t="s">
        <v>23</v>
      </c>
      <c r="O395" s="2" t="s">
        <v>45</v>
      </c>
      <c r="P395" s="2" t="s">
        <v>61</v>
      </c>
      <c r="Q395" s="2" t="s">
        <v>56</v>
      </c>
      <c r="R395" s="3">
        <v>41793</v>
      </c>
      <c r="S395" s="10">
        <f t="shared" si="68"/>
        <v>2014</v>
      </c>
      <c r="T395">
        <f t="shared" si="65"/>
        <v>537.09</v>
      </c>
      <c r="U395" t="str">
        <f t="shared" si="65"/>
        <v/>
      </c>
      <c r="V395" t="str">
        <f t="shared" si="65"/>
        <v/>
      </c>
      <c r="W395" t="str">
        <f t="shared" si="65"/>
        <v/>
      </c>
      <c r="Z395" t="str">
        <f t="shared" si="66"/>
        <v/>
      </c>
      <c r="AA395" t="str">
        <f t="shared" si="66"/>
        <v/>
      </c>
      <c r="AB395">
        <f t="shared" si="66"/>
        <v>537.09</v>
      </c>
      <c r="AE395" t="str">
        <f t="shared" si="69"/>
        <v/>
      </c>
      <c r="AH395" t="str">
        <f t="shared" si="70"/>
        <v/>
      </c>
      <c r="AI395" t="str">
        <f t="shared" si="71"/>
        <v/>
      </c>
      <c r="AJ395" t="str">
        <f t="shared" si="67"/>
        <v/>
      </c>
      <c r="AK395" t="str">
        <f t="shared" si="67"/>
        <v/>
      </c>
      <c r="AL395" t="str">
        <f t="shared" si="67"/>
        <v/>
      </c>
    </row>
    <row r="396" spans="1:38" x14ac:dyDescent="0.2">
      <c r="A396" s="1">
        <v>5638</v>
      </c>
      <c r="B396" s="2" t="s">
        <v>18</v>
      </c>
      <c r="C396" s="3">
        <v>41791</v>
      </c>
      <c r="D396" s="2" t="s">
        <v>41</v>
      </c>
      <c r="E396" s="2">
        <v>32</v>
      </c>
      <c r="F396" s="2">
        <v>542.64</v>
      </c>
      <c r="G396" s="2">
        <v>0.01</v>
      </c>
      <c r="H396" s="2" t="s">
        <v>20</v>
      </c>
      <c r="I396" s="2">
        <v>221.83</v>
      </c>
      <c r="J396" s="2">
        <v>27.68</v>
      </c>
      <c r="K396" s="2">
        <v>17.73</v>
      </c>
      <c r="L396" s="2" t="s">
        <v>269</v>
      </c>
      <c r="M396" s="2" t="s">
        <v>22</v>
      </c>
      <c r="N396" s="2" t="s">
        <v>23</v>
      </c>
      <c r="O396" s="2" t="s">
        <v>45</v>
      </c>
      <c r="P396" s="2" t="s">
        <v>55</v>
      </c>
      <c r="Q396" s="2" t="s">
        <v>58</v>
      </c>
      <c r="R396" s="3">
        <v>41793</v>
      </c>
      <c r="S396" s="10">
        <f t="shared" si="68"/>
        <v>2014</v>
      </c>
      <c r="T396">
        <f t="shared" si="65"/>
        <v>221.83</v>
      </c>
      <c r="U396" t="str">
        <f t="shared" si="65"/>
        <v/>
      </c>
      <c r="V396" t="str">
        <f t="shared" si="65"/>
        <v/>
      </c>
      <c r="W396" t="str">
        <f t="shared" si="65"/>
        <v/>
      </c>
      <c r="Z396" t="str">
        <f t="shared" si="66"/>
        <v/>
      </c>
      <c r="AA396" t="str">
        <f t="shared" si="66"/>
        <v/>
      </c>
      <c r="AB396">
        <f t="shared" si="66"/>
        <v>221.83</v>
      </c>
      <c r="AE396" t="str">
        <f t="shared" si="69"/>
        <v/>
      </c>
      <c r="AH396" t="str">
        <f t="shared" si="70"/>
        <v/>
      </c>
      <c r="AI396" t="str">
        <f t="shared" si="71"/>
        <v/>
      </c>
      <c r="AJ396" t="str">
        <f t="shared" si="67"/>
        <v/>
      </c>
      <c r="AK396" t="str">
        <f t="shared" si="67"/>
        <v/>
      </c>
      <c r="AL396" t="str">
        <f t="shared" si="67"/>
        <v/>
      </c>
    </row>
    <row r="397" spans="1:38" x14ac:dyDescent="0.2">
      <c r="A397" s="1">
        <v>5639</v>
      </c>
      <c r="B397" s="2" t="s">
        <v>18</v>
      </c>
      <c r="C397" s="3">
        <v>41791</v>
      </c>
      <c r="D397" s="2" t="s">
        <v>19</v>
      </c>
      <c r="E397" s="2">
        <v>11</v>
      </c>
      <c r="F397" s="2">
        <v>56.15</v>
      </c>
      <c r="G397" s="2">
        <v>0.08</v>
      </c>
      <c r="H397" s="2" t="s">
        <v>20</v>
      </c>
      <c r="I397" s="2">
        <v>8.9</v>
      </c>
      <c r="J397" s="2">
        <v>16.489999999999998</v>
      </c>
      <c r="K397" s="2">
        <v>15.49</v>
      </c>
      <c r="L397" s="2" t="s">
        <v>69</v>
      </c>
      <c r="M397" s="2" t="s">
        <v>29</v>
      </c>
      <c r="N397" s="2" t="s">
        <v>30</v>
      </c>
      <c r="O397" s="2" t="s">
        <v>24</v>
      </c>
      <c r="P397" s="2" t="s">
        <v>25</v>
      </c>
      <c r="Q397" s="2" t="s">
        <v>26</v>
      </c>
      <c r="R397" s="3">
        <v>41791</v>
      </c>
      <c r="S397" s="10">
        <f t="shared" si="68"/>
        <v>2014</v>
      </c>
      <c r="T397" t="str">
        <f t="shared" si="65"/>
        <v/>
      </c>
      <c r="U397">
        <f t="shared" si="65"/>
        <v>8.9</v>
      </c>
      <c r="V397" t="str">
        <f t="shared" si="65"/>
        <v/>
      </c>
      <c r="W397" t="str">
        <f t="shared" si="65"/>
        <v/>
      </c>
      <c r="Z397">
        <f t="shared" si="66"/>
        <v>8.9</v>
      </c>
      <c r="AA397" t="str">
        <f t="shared" si="66"/>
        <v/>
      </c>
      <c r="AB397" t="str">
        <f t="shared" si="66"/>
        <v/>
      </c>
      <c r="AE397" t="str">
        <f t="shared" si="69"/>
        <v/>
      </c>
      <c r="AH397" t="str">
        <f t="shared" si="70"/>
        <v/>
      </c>
      <c r="AI397" t="str">
        <f t="shared" si="71"/>
        <v/>
      </c>
      <c r="AJ397" t="str">
        <f t="shared" si="67"/>
        <v/>
      </c>
      <c r="AK397" t="str">
        <f t="shared" si="67"/>
        <v/>
      </c>
      <c r="AL397" t="str">
        <f t="shared" si="67"/>
        <v/>
      </c>
    </row>
    <row r="398" spans="1:38" x14ac:dyDescent="0.2">
      <c r="A398" s="1">
        <v>5640</v>
      </c>
      <c r="B398" s="2" t="s">
        <v>18</v>
      </c>
      <c r="C398" s="3">
        <v>41791</v>
      </c>
      <c r="D398" s="2" t="s">
        <v>19</v>
      </c>
      <c r="E398" s="2">
        <v>30</v>
      </c>
      <c r="F398" s="2">
        <v>120</v>
      </c>
      <c r="G398" s="2">
        <v>0.04</v>
      </c>
      <c r="H398" s="2" t="s">
        <v>20</v>
      </c>
      <c r="I398" s="2">
        <v>-20.59</v>
      </c>
      <c r="J398" s="2">
        <v>15.68</v>
      </c>
      <c r="K398" s="2">
        <v>15.32</v>
      </c>
      <c r="L398" s="2" t="s">
        <v>69</v>
      </c>
      <c r="M398" s="2" t="s">
        <v>29</v>
      </c>
      <c r="N398" s="2" t="s">
        <v>30</v>
      </c>
      <c r="O398" s="2" t="s">
        <v>24</v>
      </c>
      <c r="P398" s="2" t="s">
        <v>203</v>
      </c>
      <c r="Q398" s="2" t="s">
        <v>36</v>
      </c>
      <c r="R398" s="3">
        <v>41792</v>
      </c>
      <c r="S398" s="10">
        <f t="shared" si="68"/>
        <v>2014</v>
      </c>
      <c r="T398" t="str">
        <f t="shared" si="65"/>
        <v/>
      </c>
      <c r="U398">
        <f t="shared" si="65"/>
        <v>-20.59</v>
      </c>
      <c r="V398" t="str">
        <f t="shared" si="65"/>
        <v/>
      </c>
      <c r="W398" t="str">
        <f t="shared" si="65"/>
        <v/>
      </c>
      <c r="Z398">
        <f t="shared" si="66"/>
        <v>-20.59</v>
      </c>
      <c r="AA398" t="str">
        <f t="shared" si="66"/>
        <v/>
      </c>
      <c r="AB398" t="str">
        <f t="shared" si="66"/>
        <v/>
      </c>
      <c r="AE398" t="str">
        <f t="shared" si="69"/>
        <v>Office Supplies</v>
      </c>
      <c r="AH398" t="str">
        <f t="shared" si="70"/>
        <v/>
      </c>
      <c r="AI398" t="str">
        <f t="shared" si="71"/>
        <v/>
      </c>
      <c r="AJ398" t="str">
        <f t="shared" si="67"/>
        <v/>
      </c>
      <c r="AK398" t="str">
        <f t="shared" si="67"/>
        <v/>
      </c>
      <c r="AL398" t="str">
        <f t="shared" si="67"/>
        <v/>
      </c>
    </row>
    <row r="399" spans="1:38" x14ac:dyDescent="0.2">
      <c r="A399" s="1">
        <v>5641</v>
      </c>
      <c r="B399" s="2" t="s">
        <v>18</v>
      </c>
      <c r="C399" s="3">
        <v>41792</v>
      </c>
      <c r="D399" s="2" t="s">
        <v>59</v>
      </c>
      <c r="E399" s="2">
        <v>50</v>
      </c>
      <c r="F399" s="2">
        <v>484.93</v>
      </c>
      <c r="G399" s="2">
        <v>0.09</v>
      </c>
      <c r="H399" s="2" t="s">
        <v>20</v>
      </c>
      <c r="I399" s="2">
        <v>203.16</v>
      </c>
      <c r="J399" s="2">
        <v>21.78</v>
      </c>
      <c r="K399" s="2">
        <v>15.39</v>
      </c>
      <c r="L399" s="2" t="s">
        <v>270</v>
      </c>
      <c r="M399" s="2" t="s">
        <v>22</v>
      </c>
      <c r="N399" s="2" t="s">
        <v>23</v>
      </c>
      <c r="O399" s="2" t="s">
        <v>24</v>
      </c>
      <c r="P399" s="2" t="s">
        <v>90</v>
      </c>
      <c r="Q399" s="2" t="s">
        <v>26</v>
      </c>
      <c r="R399" s="3">
        <v>41793</v>
      </c>
      <c r="S399" s="10">
        <f t="shared" si="68"/>
        <v>2014</v>
      </c>
      <c r="T399">
        <f t="shared" si="65"/>
        <v>203.16</v>
      </c>
      <c r="U399" t="str">
        <f t="shared" si="65"/>
        <v/>
      </c>
      <c r="V399" t="str">
        <f t="shared" si="65"/>
        <v/>
      </c>
      <c r="W399" t="str">
        <f t="shared" si="65"/>
        <v/>
      </c>
      <c r="Z399">
        <f t="shared" si="66"/>
        <v>203.16</v>
      </c>
      <c r="AA399" t="str">
        <f t="shared" si="66"/>
        <v/>
      </c>
      <c r="AB399" t="str">
        <f t="shared" si="66"/>
        <v/>
      </c>
      <c r="AE399" t="str">
        <f t="shared" si="69"/>
        <v/>
      </c>
      <c r="AH399" t="str">
        <f t="shared" si="70"/>
        <v/>
      </c>
      <c r="AI399" t="str">
        <f t="shared" si="71"/>
        <v/>
      </c>
      <c r="AJ399" t="str">
        <f t="shared" si="67"/>
        <v/>
      </c>
      <c r="AK399" t="str">
        <f t="shared" si="67"/>
        <v/>
      </c>
      <c r="AL399" t="str">
        <f t="shared" si="67"/>
        <v/>
      </c>
    </row>
    <row r="400" spans="1:38" x14ac:dyDescent="0.2">
      <c r="A400" s="1">
        <v>5642</v>
      </c>
      <c r="B400" s="2" t="s">
        <v>18</v>
      </c>
      <c r="C400" s="3">
        <v>41792</v>
      </c>
      <c r="D400" s="2" t="s">
        <v>59</v>
      </c>
      <c r="E400" s="2">
        <v>15</v>
      </c>
      <c r="F400" s="2">
        <v>2698.1514999999999</v>
      </c>
      <c r="G400" s="2">
        <v>0</v>
      </c>
      <c r="H400" s="2" t="s">
        <v>20</v>
      </c>
      <c r="I400" s="2">
        <v>240.01</v>
      </c>
      <c r="J400" s="2">
        <v>212.99</v>
      </c>
      <c r="K400" s="2">
        <v>22.08</v>
      </c>
      <c r="L400" s="2" t="s">
        <v>270</v>
      </c>
      <c r="M400" s="2" t="s">
        <v>22</v>
      </c>
      <c r="N400" s="2" t="s">
        <v>23</v>
      </c>
      <c r="O400" s="2" t="s">
        <v>31</v>
      </c>
      <c r="P400" s="2" t="s">
        <v>39</v>
      </c>
      <c r="Q400" s="2" t="s">
        <v>26</v>
      </c>
      <c r="R400" s="3">
        <v>41794</v>
      </c>
      <c r="S400" s="10">
        <f t="shared" si="68"/>
        <v>2014</v>
      </c>
      <c r="T400">
        <f t="shared" si="65"/>
        <v>240.01</v>
      </c>
      <c r="U400" t="str">
        <f t="shared" si="65"/>
        <v/>
      </c>
      <c r="V400" t="str">
        <f t="shared" si="65"/>
        <v/>
      </c>
      <c r="W400" t="str">
        <f t="shared" si="65"/>
        <v/>
      </c>
      <c r="Z400" t="str">
        <f t="shared" si="66"/>
        <v/>
      </c>
      <c r="AA400">
        <f t="shared" si="66"/>
        <v>240.01</v>
      </c>
      <c r="AB400" t="str">
        <f t="shared" si="66"/>
        <v/>
      </c>
      <c r="AE400" t="str">
        <f t="shared" si="69"/>
        <v/>
      </c>
      <c r="AH400" t="str">
        <f t="shared" si="70"/>
        <v/>
      </c>
      <c r="AI400" t="str">
        <f t="shared" si="71"/>
        <v/>
      </c>
      <c r="AJ400" t="str">
        <f t="shared" si="67"/>
        <v/>
      </c>
      <c r="AK400" t="str">
        <f t="shared" si="67"/>
        <v/>
      </c>
      <c r="AL400" t="str">
        <f t="shared" si="67"/>
        <v/>
      </c>
    </row>
    <row r="401" spans="1:38" x14ac:dyDescent="0.2">
      <c r="A401" s="1">
        <v>5643</v>
      </c>
      <c r="B401" s="2" t="s">
        <v>18</v>
      </c>
      <c r="C401" s="3">
        <v>41793</v>
      </c>
      <c r="D401" s="2" t="s">
        <v>59</v>
      </c>
      <c r="E401" s="2">
        <v>28</v>
      </c>
      <c r="F401" s="2">
        <v>58.93</v>
      </c>
      <c r="G401" s="2">
        <v>0.03</v>
      </c>
      <c r="H401" s="2" t="s">
        <v>49</v>
      </c>
      <c r="I401" s="2">
        <v>5.75</v>
      </c>
      <c r="J401" s="2">
        <v>13.68</v>
      </c>
      <c r="K401" s="2">
        <v>14.7</v>
      </c>
      <c r="L401" s="2" t="s">
        <v>190</v>
      </c>
      <c r="M401" s="2" t="s">
        <v>29</v>
      </c>
      <c r="N401" s="2" t="s">
        <v>30</v>
      </c>
      <c r="O401" s="2" t="s">
        <v>24</v>
      </c>
      <c r="P401" s="2" t="s">
        <v>64</v>
      </c>
      <c r="Q401" s="2" t="s">
        <v>36</v>
      </c>
      <c r="R401" s="3">
        <v>41795</v>
      </c>
      <c r="S401" s="10">
        <f t="shared" si="68"/>
        <v>2014</v>
      </c>
      <c r="T401" t="str">
        <f t="shared" si="65"/>
        <v/>
      </c>
      <c r="U401">
        <f t="shared" si="65"/>
        <v>5.75</v>
      </c>
      <c r="V401" t="str">
        <f t="shared" si="65"/>
        <v/>
      </c>
      <c r="W401" t="str">
        <f t="shared" si="65"/>
        <v/>
      </c>
      <c r="Z401">
        <f t="shared" si="66"/>
        <v>5.75</v>
      </c>
      <c r="AA401" t="str">
        <f t="shared" si="66"/>
        <v/>
      </c>
      <c r="AB401" t="str">
        <f t="shared" si="66"/>
        <v/>
      </c>
      <c r="AE401" t="str">
        <f t="shared" si="69"/>
        <v/>
      </c>
      <c r="AH401" t="str">
        <f t="shared" si="70"/>
        <v/>
      </c>
      <c r="AI401" t="str">
        <f t="shared" si="71"/>
        <v/>
      </c>
      <c r="AJ401" t="str">
        <f t="shared" si="67"/>
        <v/>
      </c>
      <c r="AK401" t="str">
        <f t="shared" si="67"/>
        <v/>
      </c>
      <c r="AL401" t="str">
        <f t="shared" si="67"/>
        <v/>
      </c>
    </row>
    <row r="402" spans="1:38" x14ac:dyDescent="0.2">
      <c r="A402" s="1">
        <v>5644</v>
      </c>
      <c r="B402" s="2" t="s">
        <v>40</v>
      </c>
      <c r="C402" s="3">
        <v>41793</v>
      </c>
      <c r="D402" s="2" t="s">
        <v>59</v>
      </c>
      <c r="E402" s="2">
        <v>42</v>
      </c>
      <c r="F402" s="2">
        <v>1193.46</v>
      </c>
      <c r="G402" s="2">
        <v>0.09</v>
      </c>
      <c r="H402" s="2" t="s">
        <v>20</v>
      </c>
      <c r="I402" s="2">
        <v>517.09</v>
      </c>
      <c r="J402" s="2">
        <v>42.93</v>
      </c>
      <c r="K402" s="2">
        <v>17.920000000000002</v>
      </c>
      <c r="L402" s="2" t="s">
        <v>190</v>
      </c>
      <c r="M402" s="2" t="s">
        <v>29</v>
      </c>
      <c r="N402" s="2" t="s">
        <v>30</v>
      </c>
      <c r="O402" s="2" t="s">
        <v>45</v>
      </c>
      <c r="P402" s="2" t="s">
        <v>55</v>
      </c>
      <c r="Q402" s="2" t="s">
        <v>58</v>
      </c>
      <c r="R402" s="3">
        <v>41795</v>
      </c>
      <c r="S402" s="10">
        <f t="shared" si="68"/>
        <v>2014</v>
      </c>
      <c r="T402" t="str">
        <f t="shared" ref="T402:W421" si="72">IF($N402=T$1,$I402,"")</f>
        <v/>
      </c>
      <c r="U402">
        <f t="shared" si="72"/>
        <v>517.09</v>
      </c>
      <c r="V402" t="str">
        <f t="shared" si="72"/>
        <v/>
      </c>
      <c r="W402" t="str">
        <f t="shared" si="72"/>
        <v/>
      </c>
      <c r="Z402" t="str">
        <f t="shared" ref="Z402:AB421" si="73">IF($O402=Z$1,$I402,"")</f>
        <v/>
      </c>
      <c r="AA402" t="str">
        <f t="shared" si="73"/>
        <v/>
      </c>
      <c r="AB402">
        <f t="shared" si="73"/>
        <v>517.09</v>
      </c>
      <c r="AE402" t="str">
        <f t="shared" si="69"/>
        <v/>
      </c>
      <c r="AH402" t="str">
        <f t="shared" si="70"/>
        <v/>
      </c>
      <c r="AI402" t="str">
        <f t="shared" si="71"/>
        <v/>
      </c>
      <c r="AJ402" t="str">
        <f t="shared" si="67"/>
        <v/>
      </c>
      <c r="AK402" t="str">
        <f t="shared" si="67"/>
        <v/>
      </c>
      <c r="AL402" t="str">
        <f t="shared" si="67"/>
        <v/>
      </c>
    </row>
    <row r="403" spans="1:38" x14ac:dyDescent="0.2">
      <c r="A403" s="1">
        <v>5645</v>
      </c>
      <c r="B403" s="2" t="s">
        <v>18</v>
      </c>
      <c r="C403" s="3">
        <v>41793</v>
      </c>
      <c r="D403" s="2" t="s">
        <v>50</v>
      </c>
      <c r="E403" s="2">
        <v>23</v>
      </c>
      <c r="F403" s="2">
        <v>2516.0729999999999</v>
      </c>
      <c r="G403" s="2">
        <v>0.03</v>
      </c>
      <c r="H403" s="2" t="s">
        <v>20</v>
      </c>
      <c r="I403" s="2">
        <v>422.87</v>
      </c>
      <c r="J403" s="2">
        <v>137.99</v>
      </c>
      <c r="K403" s="2">
        <v>21.69</v>
      </c>
      <c r="L403" s="2" t="s">
        <v>271</v>
      </c>
      <c r="M403" s="2" t="s">
        <v>38</v>
      </c>
      <c r="N403" s="2" t="s">
        <v>43</v>
      </c>
      <c r="O403" s="2" t="s">
        <v>31</v>
      </c>
      <c r="P403" s="2" t="s">
        <v>39</v>
      </c>
      <c r="Q403" s="2" t="s">
        <v>26</v>
      </c>
      <c r="R403" s="3">
        <v>41795</v>
      </c>
      <c r="S403" s="10">
        <f t="shared" si="68"/>
        <v>2014</v>
      </c>
      <c r="T403" t="str">
        <f t="shared" si="72"/>
        <v/>
      </c>
      <c r="U403" t="str">
        <f t="shared" si="72"/>
        <v/>
      </c>
      <c r="V403">
        <f t="shared" si="72"/>
        <v>422.87</v>
      </c>
      <c r="W403" t="str">
        <f t="shared" si="72"/>
        <v/>
      </c>
      <c r="Z403" t="str">
        <f t="shared" si="73"/>
        <v/>
      </c>
      <c r="AA403">
        <f t="shared" si="73"/>
        <v>422.87</v>
      </c>
      <c r="AB403" t="str">
        <f t="shared" si="73"/>
        <v/>
      </c>
      <c r="AE403" t="str">
        <f t="shared" si="69"/>
        <v/>
      </c>
      <c r="AH403" t="str">
        <f t="shared" si="70"/>
        <v/>
      </c>
      <c r="AI403" t="str">
        <f t="shared" si="71"/>
        <v/>
      </c>
      <c r="AJ403" t="str">
        <f t="shared" si="67"/>
        <v/>
      </c>
      <c r="AK403" t="str">
        <f t="shared" si="67"/>
        <v/>
      </c>
      <c r="AL403" t="str">
        <f t="shared" si="67"/>
        <v/>
      </c>
    </row>
    <row r="404" spans="1:38" x14ac:dyDescent="0.2">
      <c r="A404" s="1">
        <v>5646</v>
      </c>
      <c r="B404" s="2" t="s">
        <v>18</v>
      </c>
      <c r="C404" s="3">
        <v>41793</v>
      </c>
      <c r="D404" s="2" t="s">
        <v>27</v>
      </c>
      <c r="E404" s="2">
        <v>46</v>
      </c>
      <c r="F404" s="2">
        <v>11065</v>
      </c>
      <c r="G404" s="2">
        <v>0.08</v>
      </c>
      <c r="H404" s="2" t="s">
        <v>44</v>
      </c>
      <c r="I404" s="2">
        <v>189.3</v>
      </c>
      <c r="J404" s="2">
        <v>271.70999999999998</v>
      </c>
      <c r="K404" s="2">
        <v>80.67</v>
      </c>
      <c r="L404" s="2" t="s">
        <v>272</v>
      </c>
      <c r="M404" s="2" t="s">
        <v>29</v>
      </c>
      <c r="N404" s="2" t="s">
        <v>54</v>
      </c>
      <c r="O404" s="2" t="s">
        <v>45</v>
      </c>
      <c r="P404" s="2" t="s">
        <v>46</v>
      </c>
      <c r="Q404" s="2" t="s">
        <v>47</v>
      </c>
      <c r="R404" s="3">
        <v>41797</v>
      </c>
      <c r="S404" s="10">
        <f t="shared" si="68"/>
        <v>2014</v>
      </c>
      <c r="T404" t="str">
        <f t="shared" si="72"/>
        <v/>
      </c>
      <c r="U404" t="str">
        <f t="shared" si="72"/>
        <v/>
      </c>
      <c r="V404" t="str">
        <f t="shared" si="72"/>
        <v/>
      </c>
      <c r="W404">
        <f t="shared" si="72"/>
        <v>189.3</v>
      </c>
      <c r="Z404" t="str">
        <f t="shared" si="73"/>
        <v/>
      </c>
      <c r="AA404" t="str">
        <f t="shared" si="73"/>
        <v/>
      </c>
      <c r="AB404">
        <f t="shared" si="73"/>
        <v>189.3</v>
      </c>
      <c r="AE404" t="str">
        <f t="shared" si="69"/>
        <v/>
      </c>
      <c r="AH404" t="str">
        <f t="shared" si="70"/>
        <v/>
      </c>
      <c r="AI404" t="str">
        <f t="shared" si="71"/>
        <v/>
      </c>
      <c r="AJ404" t="str">
        <f t="shared" si="67"/>
        <v/>
      </c>
      <c r="AK404" t="str">
        <f t="shared" si="67"/>
        <v/>
      </c>
      <c r="AL404" t="str">
        <f t="shared" si="67"/>
        <v/>
      </c>
    </row>
    <row r="405" spans="1:38" x14ac:dyDescent="0.2">
      <c r="A405" s="1">
        <v>5647</v>
      </c>
      <c r="B405" s="2" t="s">
        <v>18</v>
      </c>
      <c r="C405" s="3">
        <v>41793</v>
      </c>
      <c r="D405" s="2" t="s">
        <v>41</v>
      </c>
      <c r="E405" s="2">
        <v>45</v>
      </c>
      <c r="F405" s="2">
        <v>120.12</v>
      </c>
      <c r="G405" s="2">
        <v>0.09</v>
      </c>
      <c r="H405" s="2" t="s">
        <v>20</v>
      </c>
      <c r="I405" s="2">
        <v>44.59</v>
      </c>
      <c r="J405" s="2">
        <v>14.61</v>
      </c>
      <c r="K405" s="2">
        <v>14.5</v>
      </c>
      <c r="L405" s="2" t="s">
        <v>108</v>
      </c>
      <c r="M405" s="2" t="s">
        <v>29</v>
      </c>
      <c r="N405" s="2" t="s">
        <v>23</v>
      </c>
      <c r="O405" s="2" t="s">
        <v>24</v>
      </c>
      <c r="P405" s="2" t="s">
        <v>74</v>
      </c>
      <c r="Q405" s="2" t="s">
        <v>26</v>
      </c>
      <c r="R405" s="3">
        <v>41795</v>
      </c>
      <c r="S405" s="10">
        <f t="shared" si="68"/>
        <v>2014</v>
      </c>
      <c r="T405">
        <f t="shared" si="72"/>
        <v>44.59</v>
      </c>
      <c r="U405" t="str">
        <f t="shared" si="72"/>
        <v/>
      </c>
      <c r="V405" t="str">
        <f t="shared" si="72"/>
        <v/>
      </c>
      <c r="W405" t="str">
        <f t="shared" si="72"/>
        <v/>
      </c>
      <c r="Z405">
        <f t="shared" si="73"/>
        <v>44.59</v>
      </c>
      <c r="AA405" t="str">
        <f t="shared" si="73"/>
        <v/>
      </c>
      <c r="AB405" t="str">
        <f t="shared" si="73"/>
        <v/>
      </c>
      <c r="AE405" t="str">
        <f t="shared" si="69"/>
        <v/>
      </c>
      <c r="AH405" t="str">
        <f t="shared" si="70"/>
        <v/>
      </c>
      <c r="AI405" t="str">
        <f t="shared" si="71"/>
        <v/>
      </c>
      <c r="AJ405" t="str">
        <f t="shared" si="67"/>
        <v/>
      </c>
      <c r="AK405" t="str">
        <f t="shared" si="67"/>
        <v/>
      </c>
      <c r="AL405" t="str">
        <f t="shared" si="67"/>
        <v/>
      </c>
    </row>
    <row r="406" spans="1:38" x14ac:dyDescent="0.2">
      <c r="A406" s="1">
        <v>5648</v>
      </c>
      <c r="B406" s="2" t="s">
        <v>18</v>
      </c>
      <c r="C406" s="3">
        <v>41793</v>
      </c>
      <c r="D406" s="2" t="s">
        <v>59</v>
      </c>
      <c r="E406" s="2">
        <v>23</v>
      </c>
      <c r="F406" s="2">
        <v>3510.52</v>
      </c>
      <c r="G406" s="2">
        <v>0.01</v>
      </c>
      <c r="H406" s="2" t="s">
        <v>44</v>
      </c>
      <c r="I406" s="2">
        <v>-162.74</v>
      </c>
      <c r="J406" s="2">
        <v>157.97999999999999</v>
      </c>
      <c r="K406" s="2">
        <v>60.2</v>
      </c>
      <c r="L406" s="2" t="s">
        <v>273</v>
      </c>
      <c r="M406" s="2" t="s">
        <v>29</v>
      </c>
      <c r="N406" s="2" t="s">
        <v>30</v>
      </c>
      <c r="O406" s="2" t="s">
        <v>45</v>
      </c>
      <c r="P406" s="2" t="s">
        <v>46</v>
      </c>
      <c r="Q406" s="2" t="s">
        <v>47</v>
      </c>
      <c r="R406" s="3">
        <v>41793</v>
      </c>
      <c r="S406" s="10">
        <f t="shared" si="68"/>
        <v>2014</v>
      </c>
      <c r="T406" t="str">
        <f t="shared" si="72"/>
        <v/>
      </c>
      <c r="U406">
        <f t="shared" si="72"/>
        <v>-162.74</v>
      </c>
      <c r="V406" t="str">
        <f t="shared" si="72"/>
        <v/>
      </c>
      <c r="W406" t="str">
        <f t="shared" si="72"/>
        <v/>
      </c>
      <c r="Z406" t="str">
        <f t="shared" si="73"/>
        <v/>
      </c>
      <c r="AA406" t="str">
        <f t="shared" si="73"/>
        <v/>
      </c>
      <c r="AB406">
        <f t="shared" si="73"/>
        <v>-162.74</v>
      </c>
      <c r="AE406" t="str">
        <f t="shared" si="69"/>
        <v>Furniture</v>
      </c>
      <c r="AH406" t="str">
        <f t="shared" si="70"/>
        <v/>
      </c>
      <c r="AI406" t="str">
        <f t="shared" si="71"/>
        <v/>
      </c>
      <c r="AJ406" t="str">
        <f t="shared" si="67"/>
        <v/>
      </c>
      <c r="AK406" t="str">
        <f t="shared" si="67"/>
        <v/>
      </c>
      <c r="AL406" t="str">
        <f t="shared" si="67"/>
        <v/>
      </c>
    </row>
    <row r="407" spans="1:38" x14ac:dyDescent="0.2">
      <c r="A407" s="1">
        <v>5649</v>
      </c>
      <c r="B407" s="2" t="s">
        <v>40</v>
      </c>
      <c r="C407" s="3">
        <v>41797</v>
      </c>
      <c r="D407" s="2" t="s">
        <v>27</v>
      </c>
      <c r="E407" s="2">
        <v>18</v>
      </c>
      <c r="F407" s="2">
        <v>23800.33</v>
      </c>
      <c r="G407" s="2">
        <v>0</v>
      </c>
      <c r="H407" s="2" t="s">
        <v>20</v>
      </c>
      <c r="I407" s="2">
        <v>10956.71</v>
      </c>
      <c r="J407" s="2">
        <v>1282.99</v>
      </c>
      <c r="K407" s="2">
        <v>33.99</v>
      </c>
      <c r="L407" s="2" t="s">
        <v>274</v>
      </c>
      <c r="M407" s="2" t="s">
        <v>66</v>
      </c>
      <c r="N407" s="2" t="s">
        <v>54</v>
      </c>
      <c r="O407" s="2" t="s">
        <v>24</v>
      </c>
      <c r="P407" s="2" t="s">
        <v>25</v>
      </c>
      <c r="Q407" s="2" t="s">
        <v>26</v>
      </c>
      <c r="R407" s="3">
        <v>41799</v>
      </c>
      <c r="S407" s="10">
        <f t="shared" si="68"/>
        <v>2014</v>
      </c>
      <c r="T407" t="str">
        <f t="shared" si="72"/>
        <v/>
      </c>
      <c r="U407" t="str">
        <f t="shared" si="72"/>
        <v/>
      </c>
      <c r="V407" t="str">
        <f t="shared" si="72"/>
        <v/>
      </c>
      <c r="W407">
        <f t="shared" si="72"/>
        <v>10956.71</v>
      </c>
      <c r="Z407">
        <f t="shared" si="73"/>
        <v>10956.71</v>
      </c>
      <c r="AA407" t="str">
        <f t="shared" si="73"/>
        <v/>
      </c>
      <c r="AB407" t="str">
        <f t="shared" si="73"/>
        <v/>
      </c>
      <c r="AE407" t="str">
        <f t="shared" si="69"/>
        <v/>
      </c>
      <c r="AH407" t="str">
        <f t="shared" si="70"/>
        <v/>
      </c>
      <c r="AI407" t="str">
        <f t="shared" si="71"/>
        <v/>
      </c>
      <c r="AJ407" t="str">
        <f t="shared" si="67"/>
        <v/>
      </c>
      <c r="AK407" t="str">
        <f t="shared" si="67"/>
        <v/>
      </c>
      <c r="AL407" t="str">
        <f t="shared" si="67"/>
        <v/>
      </c>
    </row>
    <row r="408" spans="1:38" x14ac:dyDescent="0.2">
      <c r="A408" s="1">
        <v>5650</v>
      </c>
      <c r="B408" s="2" t="s">
        <v>18</v>
      </c>
      <c r="C408" s="3">
        <v>41797</v>
      </c>
      <c r="D408" s="2" t="s">
        <v>27</v>
      </c>
      <c r="E408" s="2">
        <v>48</v>
      </c>
      <c r="F408" s="2">
        <v>2215.71</v>
      </c>
      <c r="G408" s="2">
        <v>0.04</v>
      </c>
      <c r="H408" s="2" t="s">
        <v>20</v>
      </c>
      <c r="I408" s="2">
        <v>574.48</v>
      </c>
      <c r="J408" s="2">
        <v>57.98</v>
      </c>
      <c r="K408" s="2">
        <v>18.8</v>
      </c>
      <c r="L408" s="2" t="s">
        <v>170</v>
      </c>
      <c r="M408" s="2" t="s">
        <v>22</v>
      </c>
      <c r="N408" s="2" t="s">
        <v>23</v>
      </c>
      <c r="O408" s="2" t="s">
        <v>45</v>
      </c>
      <c r="P408" s="2" t="s">
        <v>55</v>
      </c>
      <c r="Q408" s="2" t="s">
        <v>36</v>
      </c>
      <c r="R408" s="3">
        <v>41799</v>
      </c>
      <c r="S408" s="10">
        <f t="shared" si="68"/>
        <v>2014</v>
      </c>
      <c r="T408">
        <f t="shared" si="72"/>
        <v>574.48</v>
      </c>
      <c r="U408" t="str">
        <f t="shared" si="72"/>
        <v/>
      </c>
      <c r="V408" t="str">
        <f t="shared" si="72"/>
        <v/>
      </c>
      <c r="W408" t="str">
        <f t="shared" si="72"/>
        <v/>
      </c>
      <c r="Z408" t="str">
        <f t="shared" si="73"/>
        <v/>
      </c>
      <c r="AA408" t="str">
        <f t="shared" si="73"/>
        <v/>
      </c>
      <c r="AB408">
        <f t="shared" si="73"/>
        <v>574.48</v>
      </c>
      <c r="AE408" t="str">
        <f t="shared" si="69"/>
        <v/>
      </c>
      <c r="AH408" t="str">
        <f t="shared" si="70"/>
        <v/>
      </c>
      <c r="AI408" t="str">
        <f t="shared" si="71"/>
        <v/>
      </c>
      <c r="AJ408" t="str">
        <f t="shared" si="67"/>
        <v/>
      </c>
      <c r="AK408" t="str">
        <f t="shared" si="67"/>
        <v/>
      </c>
      <c r="AL408" t="str">
        <f t="shared" si="67"/>
        <v/>
      </c>
    </row>
    <row r="409" spans="1:38" x14ac:dyDescent="0.2">
      <c r="A409" s="1">
        <v>5651</v>
      </c>
      <c r="B409" s="2" t="s">
        <v>18</v>
      </c>
      <c r="C409" s="3">
        <v>41800</v>
      </c>
      <c r="D409" s="2" t="s">
        <v>59</v>
      </c>
      <c r="E409" s="2">
        <v>14</v>
      </c>
      <c r="F409" s="2">
        <v>140.12</v>
      </c>
      <c r="G409" s="2">
        <v>0.05</v>
      </c>
      <c r="H409" s="2" t="s">
        <v>20</v>
      </c>
      <c r="I409" s="2">
        <v>-3.78</v>
      </c>
      <c r="J409" s="2">
        <v>20.85</v>
      </c>
      <c r="K409" s="2">
        <v>19.600000000000001</v>
      </c>
      <c r="L409" s="2" t="s">
        <v>275</v>
      </c>
      <c r="M409" s="2" t="s">
        <v>38</v>
      </c>
      <c r="N409" s="2" t="s">
        <v>23</v>
      </c>
      <c r="O409" s="2" t="s">
        <v>24</v>
      </c>
      <c r="P409" s="2" t="s">
        <v>25</v>
      </c>
      <c r="Q409" s="2" t="s">
        <v>26</v>
      </c>
      <c r="R409" s="3">
        <v>41801</v>
      </c>
      <c r="S409" s="10">
        <f t="shared" si="68"/>
        <v>2014</v>
      </c>
      <c r="T409">
        <f t="shared" si="72"/>
        <v>-3.78</v>
      </c>
      <c r="U409" t="str">
        <f t="shared" si="72"/>
        <v/>
      </c>
      <c r="V409" t="str">
        <f t="shared" si="72"/>
        <v/>
      </c>
      <c r="W409" t="str">
        <f t="shared" si="72"/>
        <v/>
      </c>
      <c r="Z409">
        <f t="shared" si="73"/>
        <v>-3.78</v>
      </c>
      <c r="AA409" t="str">
        <f t="shared" si="73"/>
        <v/>
      </c>
      <c r="AB409" t="str">
        <f t="shared" si="73"/>
        <v/>
      </c>
      <c r="AE409" t="str">
        <f t="shared" si="69"/>
        <v>Office Supplies</v>
      </c>
      <c r="AH409" t="str">
        <f t="shared" si="70"/>
        <v/>
      </c>
      <c r="AI409" t="str">
        <f t="shared" si="71"/>
        <v/>
      </c>
      <c r="AJ409" t="str">
        <f t="shared" si="67"/>
        <v/>
      </c>
      <c r="AK409" t="str">
        <f t="shared" si="67"/>
        <v/>
      </c>
      <c r="AL409" t="str">
        <f t="shared" si="67"/>
        <v/>
      </c>
    </row>
    <row r="410" spans="1:38" x14ac:dyDescent="0.2">
      <c r="A410" s="1">
        <v>5652</v>
      </c>
      <c r="B410" s="2" t="s">
        <v>18</v>
      </c>
      <c r="C410" s="3">
        <v>41800</v>
      </c>
      <c r="D410" s="2" t="s">
        <v>41</v>
      </c>
      <c r="E410" s="2">
        <v>7</v>
      </c>
      <c r="F410" s="2">
        <v>64.430000000000007</v>
      </c>
      <c r="G410" s="2">
        <v>0</v>
      </c>
      <c r="H410" s="2" t="s">
        <v>20</v>
      </c>
      <c r="I410" s="2">
        <v>-25.98</v>
      </c>
      <c r="J410" s="2">
        <v>19.28</v>
      </c>
      <c r="K410" s="2">
        <v>17.52</v>
      </c>
      <c r="L410" s="2" t="s">
        <v>276</v>
      </c>
      <c r="M410" s="2" t="s">
        <v>22</v>
      </c>
      <c r="N410" s="2" t="s">
        <v>54</v>
      </c>
      <c r="O410" s="2" t="s">
        <v>31</v>
      </c>
      <c r="P410" s="2" t="s">
        <v>32</v>
      </c>
      <c r="Q410" s="2" t="s">
        <v>58</v>
      </c>
      <c r="R410" s="3">
        <v>41800</v>
      </c>
      <c r="S410" s="10">
        <f t="shared" si="68"/>
        <v>2014</v>
      </c>
      <c r="T410" t="str">
        <f t="shared" si="72"/>
        <v/>
      </c>
      <c r="U410" t="str">
        <f t="shared" si="72"/>
        <v/>
      </c>
      <c r="V410" t="str">
        <f t="shared" si="72"/>
        <v/>
      </c>
      <c r="W410">
        <f t="shared" si="72"/>
        <v>-25.98</v>
      </c>
      <c r="Z410" t="str">
        <f t="shared" si="73"/>
        <v/>
      </c>
      <c r="AA410">
        <f t="shared" si="73"/>
        <v>-25.98</v>
      </c>
      <c r="AB410" t="str">
        <f t="shared" si="73"/>
        <v/>
      </c>
      <c r="AE410" t="str">
        <f t="shared" si="69"/>
        <v>Technology</v>
      </c>
      <c r="AH410">
        <f t="shared" si="70"/>
        <v>-25.98</v>
      </c>
      <c r="AI410">
        <f t="shared" si="71"/>
        <v>-25.98</v>
      </c>
      <c r="AJ410" t="str">
        <f t="shared" si="67"/>
        <v/>
      </c>
      <c r="AK410" t="str">
        <f t="shared" si="67"/>
        <v/>
      </c>
      <c r="AL410" t="str">
        <f t="shared" si="67"/>
        <v/>
      </c>
    </row>
    <row r="411" spans="1:38" x14ac:dyDescent="0.2">
      <c r="A411" s="1">
        <v>5653</v>
      </c>
      <c r="B411" s="2" t="s">
        <v>18</v>
      </c>
      <c r="C411" s="3">
        <v>41801</v>
      </c>
      <c r="D411" s="2" t="s">
        <v>19</v>
      </c>
      <c r="E411" s="2">
        <v>29</v>
      </c>
      <c r="F411" s="2">
        <v>917.12099999999998</v>
      </c>
      <c r="G411" s="2">
        <v>0.01</v>
      </c>
      <c r="H411" s="2" t="s">
        <v>20</v>
      </c>
      <c r="I411" s="2">
        <v>293.39</v>
      </c>
      <c r="J411" s="2">
        <v>47.99</v>
      </c>
      <c r="K411" s="2">
        <v>19.989999999999998</v>
      </c>
      <c r="L411" s="2" t="s">
        <v>135</v>
      </c>
      <c r="M411" s="2" t="s">
        <v>29</v>
      </c>
      <c r="N411" s="2" t="s">
        <v>30</v>
      </c>
      <c r="O411" s="2" t="s">
        <v>31</v>
      </c>
      <c r="P411" s="2" t="s">
        <v>39</v>
      </c>
      <c r="Q411" s="2" t="s">
        <v>36</v>
      </c>
      <c r="R411" s="3">
        <v>41802</v>
      </c>
      <c r="S411" s="10">
        <f t="shared" si="68"/>
        <v>2014</v>
      </c>
      <c r="T411" t="str">
        <f t="shared" si="72"/>
        <v/>
      </c>
      <c r="U411">
        <f t="shared" si="72"/>
        <v>293.39</v>
      </c>
      <c r="V411" t="str">
        <f t="shared" si="72"/>
        <v/>
      </c>
      <c r="W411" t="str">
        <f t="shared" si="72"/>
        <v/>
      </c>
      <c r="Z411" t="str">
        <f t="shared" si="73"/>
        <v/>
      </c>
      <c r="AA411">
        <f t="shared" si="73"/>
        <v>293.39</v>
      </c>
      <c r="AB411" t="str">
        <f t="shared" si="73"/>
        <v/>
      </c>
      <c r="AE411" t="str">
        <f t="shared" si="69"/>
        <v/>
      </c>
      <c r="AH411" t="str">
        <f t="shared" si="70"/>
        <v/>
      </c>
      <c r="AI411" t="str">
        <f t="shared" si="71"/>
        <v/>
      </c>
      <c r="AJ411" t="str">
        <f t="shared" si="67"/>
        <v/>
      </c>
      <c r="AK411" t="str">
        <f t="shared" si="67"/>
        <v/>
      </c>
      <c r="AL411" t="str">
        <f t="shared" si="67"/>
        <v/>
      </c>
    </row>
    <row r="412" spans="1:38" x14ac:dyDescent="0.2">
      <c r="A412" s="1">
        <v>5654</v>
      </c>
      <c r="B412" s="2" t="s">
        <v>18</v>
      </c>
      <c r="C412" s="3">
        <v>41801</v>
      </c>
      <c r="D412" s="2" t="s">
        <v>41</v>
      </c>
      <c r="E412" s="2">
        <v>26</v>
      </c>
      <c r="F412" s="2">
        <v>1502.5840000000001</v>
      </c>
      <c r="G412" s="2">
        <v>0</v>
      </c>
      <c r="H412" s="2" t="s">
        <v>20</v>
      </c>
      <c r="I412" s="2">
        <v>216.49</v>
      </c>
      <c r="J412" s="2">
        <v>77.989999999999995</v>
      </c>
      <c r="K412" s="2">
        <v>22.99</v>
      </c>
      <c r="L412" s="2" t="s">
        <v>277</v>
      </c>
      <c r="M412" s="2" t="s">
        <v>38</v>
      </c>
      <c r="N412" s="2" t="s">
        <v>54</v>
      </c>
      <c r="O412" s="2" t="s">
        <v>31</v>
      </c>
      <c r="P412" s="2" t="s">
        <v>39</v>
      </c>
      <c r="Q412" s="2" t="s">
        <v>26</v>
      </c>
      <c r="R412" s="3">
        <v>41803</v>
      </c>
      <c r="S412" s="10">
        <f t="shared" si="68"/>
        <v>2014</v>
      </c>
      <c r="T412" t="str">
        <f t="shared" si="72"/>
        <v/>
      </c>
      <c r="U412" t="str">
        <f t="shared" si="72"/>
        <v/>
      </c>
      <c r="V412" t="str">
        <f t="shared" si="72"/>
        <v/>
      </c>
      <c r="W412">
        <f t="shared" si="72"/>
        <v>216.49</v>
      </c>
      <c r="Z412" t="str">
        <f t="shared" si="73"/>
        <v/>
      </c>
      <c r="AA412">
        <f t="shared" si="73"/>
        <v>216.49</v>
      </c>
      <c r="AB412" t="str">
        <f t="shared" si="73"/>
        <v/>
      </c>
      <c r="AE412" t="str">
        <f t="shared" si="69"/>
        <v/>
      </c>
      <c r="AH412" t="str">
        <f t="shared" si="70"/>
        <v/>
      </c>
      <c r="AI412" t="str">
        <f t="shared" si="71"/>
        <v/>
      </c>
      <c r="AJ412" t="str">
        <f t="shared" si="67"/>
        <v/>
      </c>
      <c r="AK412" t="str">
        <f t="shared" si="67"/>
        <v/>
      </c>
      <c r="AL412" t="str">
        <f t="shared" si="67"/>
        <v/>
      </c>
    </row>
    <row r="413" spans="1:38" x14ac:dyDescent="0.2">
      <c r="A413" s="1">
        <v>5655</v>
      </c>
      <c r="B413" s="2" t="s">
        <v>18</v>
      </c>
      <c r="C413" s="3">
        <v>41802</v>
      </c>
      <c r="D413" s="2" t="s">
        <v>41</v>
      </c>
      <c r="E413" s="2">
        <v>28</v>
      </c>
      <c r="F413" s="2">
        <v>1683.88</v>
      </c>
      <c r="G413" s="2">
        <v>0</v>
      </c>
      <c r="H413" s="2" t="s">
        <v>20</v>
      </c>
      <c r="I413" s="2">
        <v>595.75</v>
      </c>
      <c r="J413" s="2">
        <v>67.48</v>
      </c>
      <c r="K413" s="2">
        <v>28.3</v>
      </c>
      <c r="L413" s="2" t="s">
        <v>63</v>
      </c>
      <c r="M413" s="2" t="s">
        <v>29</v>
      </c>
      <c r="N413" s="2" t="s">
        <v>30</v>
      </c>
      <c r="O413" s="2" t="s">
        <v>24</v>
      </c>
      <c r="P413" s="2" t="s">
        <v>35</v>
      </c>
      <c r="Q413" s="2" t="s">
        <v>26</v>
      </c>
      <c r="R413" s="3">
        <v>41804</v>
      </c>
      <c r="S413" s="10">
        <f t="shared" si="68"/>
        <v>2014</v>
      </c>
      <c r="T413" t="str">
        <f t="shared" si="72"/>
        <v/>
      </c>
      <c r="U413">
        <f t="shared" si="72"/>
        <v>595.75</v>
      </c>
      <c r="V413" t="str">
        <f t="shared" si="72"/>
        <v/>
      </c>
      <c r="W413" t="str">
        <f t="shared" si="72"/>
        <v/>
      </c>
      <c r="Z413">
        <f t="shared" si="73"/>
        <v>595.75</v>
      </c>
      <c r="AA413" t="str">
        <f t="shared" si="73"/>
        <v/>
      </c>
      <c r="AB413" t="str">
        <f t="shared" si="73"/>
        <v/>
      </c>
      <c r="AE413" t="str">
        <f t="shared" si="69"/>
        <v/>
      </c>
      <c r="AH413" t="str">
        <f t="shared" si="70"/>
        <v/>
      </c>
      <c r="AI413" t="str">
        <f t="shared" si="71"/>
        <v/>
      </c>
      <c r="AJ413" t="str">
        <f t="shared" si="67"/>
        <v/>
      </c>
      <c r="AK413" t="str">
        <f t="shared" si="67"/>
        <v/>
      </c>
      <c r="AL413" t="str">
        <f t="shared" si="67"/>
        <v/>
      </c>
    </row>
    <row r="414" spans="1:38" x14ac:dyDescent="0.2">
      <c r="A414" s="1">
        <v>5656</v>
      </c>
      <c r="B414" s="2" t="s">
        <v>18</v>
      </c>
      <c r="C414" s="3">
        <v>41802</v>
      </c>
      <c r="D414" s="2" t="s">
        <v>27</v>
      </c>
      <c r="E414" s="2">
        <v>28</v>
      </c>
      <c r="F414" s="2">
        <v>974.67</v>
      </c>
      <c r="G414" s="2">
        <v>7.0000000000000007E-2</v>
      </c>
      <c r="H414" s="2" t="s">
        <v>20</v>
      </c>
      <c r="I414" s="2">
        <v>314.70999999999998</v>
      </c>
      <c r="J414" s="2">
        <v>47.44</v>
      </c>
      <c r="K414" s="2">
        <v>21.5</v>
      </c>
      <c r="L414" s="2" t="s">
        <v>278</v>
      </c>
      <c r="M414" s="2" t="s">
        <v>22</v>
      </c>
      <c r="N414" s="2" t="s">
        <v>30</v>
      </c>
      <c r="O414" s="2" t="s">
        <v>24</v>
      </c>
      <c r="P414" s="2" t="s">
        <v>35</v>
      </c>
      <c r="Q414" s="2" t="s">
        <v>26</v>
      </c>
      <c r="R414" s="3">
        <v>41809</v>
      </c>
      <c r="S414" s="10">
        <f t="shared" si="68"/>
        <v>2014</v>
      </c>
      <c r="T414" t="str">
        <f t="shared" si="72"/>
        <v/>
      </c>
      <c r="U414">
        <f t="shared" si="72"/>
        <v>314.70999999999998</v>
      </c>
      <c r="V414" t="str">
        <f t="shared" si="72"/>
        <v/>
      </c>
      <c r="W414" t="str">
        <f t="shared" si="72"/>
        <v/>
      </c>
      <c r="Z414">
        <f t="shared" si="73"/>
        <v>314.70999999999998</v>
      </c>
      <c r="AA414" t="str">
        <f t="shared" si="73"/>
        <v/>
      </c>
      <c r="AB414" t="str">
        <f t="shared" si="73"/>
        <v/>
      </c>
      <c r="AE414" t="str">
        <f t="shared" si="69"/>
        <v/>
      </c>
      <c r="AH414" t="str">
        <f t="shared" si="70"/>
        <v/>
      </c>
      <c r="AI414" t="str">
        <f t="shared" si="71"/>
        <v/>
      </c>
      <c r="AJ414" t="str">
        <f t="shared" si="67"/>
        <v/>
      </c>
      <c r="AK414" t="str">
        <f t="shared" si="67"/>
        <v/>
      </c>
      <c r="AL414" t="str">
        <f t="shared" si="67"/>
        <v/>
      </c>
    </row>
    <row r="415" spans="1:38" x14ac:dyDescent="0.2">
      <c r="A415" s="1">
        <v>5657</v>
      </c>
      <c r="B415" s="2" t="s">
        <v>18</v>
      </c>
      <c r="C415" s="3">
        <v>41803</v>
      </c>
      <c r="D415" s="2" t="s">
        <v>27</v>
      </c>
      <c r="E415" s="2">
        <v>16</v>
      </c>
      <c r="F415" s="2">
        <v>1247.0315000000001</v>
      </c>
      <c r="G415" s="2">
        <v>0</v>
      </c>
      <c r="H415" s="2" t="s">
        <v>20</v>
      </c>
      <c r="I415" s="2">
        <v>-167.15</v>
      </c>
      <c r="J415" s="2">
        <v>97.99</v>
      </c>
      <c r="K415" s="2">
        <v>14.99</v>
      </c>
      <c r="L415" s="2" t="s">
        <v>279</v>
      </c>
      <c r="M415" s="2" t="s">
        <v>38</v>
      </c>
      <c r="N415" s="2" t="s">
        <v>54</v>
      </c>
      <c r="O415" s="2" t="s">
        <v>31</v>
      </c>
      <c r="P415" s="2" t="s">
        <v>39</v>
      </c>
      <c r="Q415" s="2" t="s">
        <v>36</v>
      </c>
      <c r="R415" s="3">
        <v>41808</v>
      </c>
      <c r="S415" s="10">
        <f t="shared" si="68"/>
        <v>2014</v>
      </c>
      <c r="T415" t="str">
        <f t="shared" si="72"/>
        <v/>
      </c>
      <c r="U415" t="str">
        <f t="shared" si="72"/>
        <v/>
      </c>
      <c r="V415" t="str">
        <f t="shared" si="72"/>
        <v/>
      </c>
      <c r="W415">
        <f t="shared" si="72"/>
        <v>-167.15</v>
      </c>
      <c r="Z415" t="str">
        <f t="shared" si="73"/>
        <v/>
      </c>
      <c r="AA415">
        <f t="shared" si="73"/>
        <v>-167.15</v>
      </c>
      <c r="AB415" t="str">
        <f t="shared" si="73"/>
        <v/>
      </c>
      <c r="AE415" t="str">
        <f t="shared" si="69"/>
        <v>Technology</v>
      </c>
      <c r="AH415" t="str">
        <f t="shared" si="70"/>
        <v/>
      </c>
      <c r="AI415" t="str">
        <f t="shared" si="71"/>
        <v/>
      </c>
      <c r="AJ415" t="str">
        <f t="shared" si="67"/>
        <v/>
      </c>
      <c r="AK415" t="str">
        <f t="shared" si="67"/>
        <v/>
      </c>
      <c r="AL415" t="str">
        <f t="shared" si="67"/>
        <v/>
      </c>
    </row>
    <row r="416" spans="1:38" x14ac:dyDescent="0.2">
      <c r="A416" s="1">
        <v>5658</v>
      </c>
      <c r="B416" s="2" t="s">
        <v>18</v>
      </c>
      <c r="C416" s="3">
        <v>41803</v>
      </c>
      <c r="D416" s="2" t="s">
        <v>27</v>
      </c>
      <c r="E416" s="2">
        <v>29</v>
      </c>
      <c r="F416" s="2">
        <v>885.37</v>
      </c>
      <c r="G416" s="2">
        <v>0.03</v>
      </c>
      <c r="H416" s="2" t="s">
        <v>20</v>
      </c>
      <c r="I416" s="2">
        <v>-138.80000000000001</v>
      </c>
      <c r="J416" s="2">
        <v>42.98</v>
      </c>
      <c r="K416" s="2">
        <v>20.5</v>
      </c>
      <c r="L416" s="2" t="s">
        <v>133</v>
      </c>
      <c r="M416" s="2" t="s">
        <v>38</v>
      </c>
      <c r="N416" s="2" t="s">
        <v>30</v>
      </c>
      <c r="O416" s="2" t="s">
        <v>31</v>
      </c>
      <c r="P416" s="2" t="s">
        <v>32</v>
      </c>
      <c r="Q416" s="2" t="s">
        <v>26</v>
      </c>
      <c r="R416" s="3">
        <v>41807</v>
      </c>
      <c r="S416" s="10">
        <f t="shared" si="68"/>
        <v>2014</v>
      </c>
      <c r="T416" t="str">
        <f t="shared" si="72"/>
        <v/>
      </c>
      <c r="U416">
        <f t="shared" si="72"/>
        <v>-138.80000000000001</v>
      </c>
      <c r="V416" t="str">
        <f t="shared" si="72"/>
        <v/>
      </c>
      <c r="W416" t="str">
        <f t="shared" si="72"/>
        <v/>
      </c>
      <c r="Z416" t="str">
        <f t="shared" si="73"/>
        <v/>
      </c>
      <c r="AA416">
        <f t="shared" si="73"/>
        <v>-138.80000000000001</v>
      </c>
      <c r="AB416" t="str">
        <f t="shared" si="73"/>
        <v/>
      </c>
      <c r="AE416" t="str">
        <f t="shared" si="69"/>
        <v>Technology</v>
      </c>
      <c r="AH416" t="str">
        <f t="shared" si="70"/>
        <v/>
      </c>
      <c r="AI416" t="str">
        <f t="shared" si="71"/>
        <v/>
      </c>
      <c r="AJ416" t="str">
        <f t="shared" si="67"/>
        <v/>
      </c>
      <c r="AK416" t="str">
        <f t="shared" si="67"/>
        <v/>
      </c>
      <c r="AL416" t="str">
        <f t="shared" si="67"/>
        <v/>
      </c>
    </row>
    <row r="417" spans="1:38" x14ac:dyDescent="0.2">
      <c r="A417" s="1">
        <v>5659</v>
      </c>
      <c r="B417" s="2" t="s">
        <v>18</v>
      </c>
      <c r="C417" s="3">
        <v>41804</v>
      </c>
      <c r="D417" s="2" t="s">
        <v>59</v>
      </c>
      <c r="E417" s="2">
        <v>11</v>
      </c>
      <c r="F417" s="2">
        <v>73.099999999999994</v>
      </c>
      <c r="G417" s="2">
        <v>0.01</v>
      </c>
      <c r="H417" s="2" t="s">
        <v>20</v>
      </c>
      <c r="I417" s="2">
        <v>18.809999999999999</v>
      </c>
      <c r="J417" s="2">
        <v>17.84</v>
      </c>
      <c r="K417" s="2">
        <v>14.83</v>
      </c>
      <c r="L417" s="2" t="s">
        <v>111</v>
      </c>
      <c r="M417" s="2" t="s">
        <v>38</v>
      </c>
      <c r="N417" s="2" t="s">
        <v>30</v>
      </c>
      <c r="O417" s="2" t="s">
        <v>24</v>
      </c>
      <c r="P417" s="2" t="s">
        <v>64</v>
      </c>
      <c r="Q417" s="2" t="s">
        <v>36</v>
      </c>
      <c r="R417" s="3">
        <v>41806</v>
      </c>
      <c r="S417" s="10">
        <f t="shared" si="68"/>
        <v>2014</v>
      </c>
      <c r="T417" t="str">
        <f t="shared" si="72"/>
        <v/>
      </c>
      <c r="U417">
        <f t="shared" si="72"/>
        <v>18.809999999999999</v>
      </c>
      <c r="V417" t="str">
        <f t="shared" si="72"/>
        <v/>
      </c>
      <c r="W417" t="str">
        <f t="shared" si="72"/>
        <v/>
      </c>
      <c r="Z417">
        <f t="shared" si="73"/>
        <v>18.809999999999999</v>
      </c>
      <c r="AA417" t="str">
        <f t="shared" si="73"/>
        <v/>
      </c>
      <c r="AB417" t="str">
        <f t="shared" si="73"/>
        <v/>
      </c>
      <c r="AE417" t="str">
        <f t="shared" si="69"/>
        <v/>
      </c>
      <c r="AH417" t="str">
        <f t="shared" si="70"/>
        <v/>
      </c>
      <c r="AI417" t="str">
        <f t="shared" si="71"/>
        <v/>
      </c>
      <c r="AJ417" t="str">
        <f t="shared" si="67"/>
        <v/>
      </c>
      <c r="AK417" t="str">
        <f t="shared" si="67"/>
        <v/>
      </c>
      <c r="AL417" t="str">
        <f t="shared" si="67"/>
        <v/>
      </c>
    </row>
    <row r="418" spans="1:38" x14ac:dyDescent="0.2">
      <c r="A418" s="1">
        <v>5660</v>
      </c>
      <c r="B418" s="2" t="s">
        <v>18</v>
      </c>
      <c r="C418" s="3">
        <v>41805</v>
      </c>
      <c r="D418" s="2" t="s">
        <v>19</v>
      </c>
      <c r="E418" s="2">
        <v>14</v>
      </c>
      <c r="F418" s="2">
        <v>85.84</v>
      </c>
      <c r="G418" s="2">
        <v>0.09</v>
      </c>
      <c r="H418" s="2" t="s">
        <v>20</v>
      </c>
      <c r="I418" s="2">
        <v>16.420000000000002</v>
      </c>
      <c r="J418" s="2">
        <v>17.98</v>
      </c>
      <c r="K418" s="2">
        <v>15.49</v>
      </c>
      <c r="L418" s="2" t="s">
        <v>280</v>
      </c>
      <c r="M418" s="2" t="s">
        <v>22</v>
      </c>
      <c r="N418" s="2" t="s">
        <v>43</v>
      </c>
      <c r="O418" s="2" t="s">
        <v>24</v>
      </c>
      <c r="P418" s="2" t="s">
        <v>25</v>
      </c>
      <c r="Q418" s="2" t="s">
        <v>26</v>
      </c>
      <c r="R418" s="3">
        <v>41807</v>
      </c>
      <c r="S418" s="10">
        <f t="shared" si="68"/>
        <v>2014</v>
      </c>
      <c r="T418" t="str">
        <f t="shared" si="72"/>
        <v/>
      </c>
      <c r="U418" t="str">
        <f t="shared" si="72"/>
        <v/>
      </c>
      <c r="V418">
        <f t="shared" si="72"/>
        <v>16.420000000000002</v>
      </c>
      <c r="W418" t="str">
        <f t="shared" si="72"/>
        <v/>
      </c>
      <c r="Z418">
        <f t="shared" si="73"/>
        <v>16.420000000000002</v>
      </c>
      <c r="AA418" t="str">
        <f t="shared" si="73"/>
        <v/>
      </c>
      <c r="AB418" t="str">
        <f t="shared" si="73"/>
        <v/>
      </c>
      <c r="AE418" t="str">
        <f t="shared" si="69"/>
        <v/>
      </c>
      <c r="AH418" t="str">
        <f t="shared" si="70"/>
        <v/>
      </c>
      <c r="AI418" t="str">
        <f t="shared" si="71"/>
        <v/>
      </c>
      <c r="AJ418" t="str">
        <f t="shared" si="67"/>
        <v/>
      </c>
      <c r="AK418" t="str">
        <f t="shared" si="67"/>
        <v/>
      </c>
      <c r="AL418" t="str">
        <f t="shared" si="67"/>
        <v/>
      </c>
    </row>
    <row r="419" spans="1:38" x14ac:dyDescent="0.2">
      <c r="A419" s="1">
        <v>5661</v>
      </c>
      <c r="B419" s="2" t="s">
        <v>18</v>
      </c>
      <c r="C419" s="3">
        <v>41805</v>
      </c>
      <c r="D419" s="2" t="s">
        <v>59</v>
      </c>
      <c r="E419" s="2">
        <v>50</v>
      </c>
      <c r="F419" s="2">
        <v>337.31</v>
      </c>
      <c r="G419" s="2">
        <v>0.04</v>
      </c>
      <c r="H419" s="2" t="s">
        <v>20</v>
      </c>
      <c r="I419" s="2">
        <v>-274.52999999999997</v>
      </c>
      <c r="J419" s="2">
        <v>18.48</v>
      </c>
      <c r="K419" s="2">
        <v>23.54</v>
      </c>
      <c r="L419" s="2" t="s">
        <v>239</v>
      </c>
      <c r="M419" s="2" t="s">
        <v>22</v>
      </c>
      <c r="N419" s="2" t="s">
        <v>43</v>
      </c>
      <c r="O419" s="2" t="s">
        <v>24</v>
      </c>
      <c r="P419" s="2" t="s">
        <v>35</v>
      </c>
      <c r="Q419" s="2" t="s">
        <v>26</v>
      </c>
      <c r="R419" s="3">
        <v>41807</v>
      </c>
      <c r="S419" s="10">
        <f t="shared" si="68"/>
        <v>2014</v>
      </c>
      <c r="T419" t="str">
        <f t="shared" si="72"/>
        <v/>
      </c>
      <c r="U419" t="str">
        <f t="shared" si="72"/>
        <v/>
      </c>
      <c r="V419">
        <f t="shared" si="72"/>
        <v>-274.52999999999997</v>
      </c>
      <c r="W419" t="str">
        <f t="shared" si="72"/>
        <v/>
      </c>
      <c r="Z419">
        <f t="shared" si="73"/>
        <v>-274.52999999999997</v>
      </c>
      <c r="AA419" t="str">
        <f t="shared" si="73"/>
        <v/>
      </c>
      <c r="AB419" t="str">
        <f t="shared" si="73"/>
        <v/>
      </c>
      <c r="AE419" t="str">
        <f t="shared" si="69"/>
        <v>Office Supplies</v>
      </c>
      <c r="AH419" t="str">
        <f t="shared" si="70"/>
        <v/>
      </c>
      <c r="AI419" t="str">
        <f t="shared" si="71"/>
        <v/>
      </c>
      <c r="AJ419" t="str">
        <f t="shared" si="67"/>
        <v/>
      </c>
      <c r="AK419" t="str">
        <f t="shared" si="67"/>
        <v/>
      </c>
      <c r="AL419" t="str">
        <f t="shared" si="67"/>
        <v/>
      </c>
    </row>
    <row r="420" spans="1:38" x14ac:dyDescent="0.2">
      <c r="A420" s="1">
        <v>5662</v>
      </c>
      <c r="B420" s="2" t="s">
        <v>18</v>
      </c>
      <c r="C420" s="3">
        <v>41806</v>
      </c>
      <c r="D420" s="2" t="s">
        <v>19</v>
      </c>
      <c r="E420" s="2">
        <v>16</v>
      </c>
      <c r="F420" s="2">
        <v>713.93</v>
      </c>
      <c r="G420" s="2">
        <v>0</v>
      </c>
      <c r="H420" s="2" t="s">
        <v>20</v>
      </c>
      <c r="I420" s="2">
        <v>-309.02</v>
      </c>
      <c r="J420" s="2">
        <v>52.48</v>
      </c>
      <c r="K420" s="2">
        <v>33.99</v>
      </c>
      <c r="L420" s="2" t="s">
        <v>281</v>
      </c>
      <c r="M420" s="2" t="s">
        <v>29</v>
      </c>
      <c r="N420" s="2" t="s">
        <v>54</v>
      </c>
      <c r="O420" s="2" t="s">
        <v>31</v>
      </c>
      <c r="P420" s="2" t="s">
        <v>32</v>
      </c>
      <c r="Q420" s="2" t="s">
        <v>26</v>
      </c>
      <c r="R420" s="3">
        <v>41807</v>
      </c>
      <c r="S420" s="10">
        <f t="shared" si="68"/>
        <v>2014</v>
      </c>
      <c r="T420" t="str">
        <f t="shared" si="72"/>
        <v/>
      </c>
      <c r="U420" t="str">
        <f t="shared" si="72"/>
        <v/>
      </c>
      <c r="V420" t="str">
        <f t="shared" si="72"/>
        <v/>
      </c>
      <c r="W420">
        <f t="shared" si="72"/>
        <v>-309.02</v>
      </c>
      <c r="Z420" t="str">
        <f t="shared" si="73"/>
        <v/>
      </c>
      <c r="AA420">
        <f t="shared" si="73"/>
        <v>-309.02</v>
      </c>
      <c r="AB420" t="str">
        <f t="shared" si="73"/>
        <v/>
      </c>
      <c r="AE420" t="str">
        <f t="shared" si="69"/>
        <v>Technology</v>
      </c>
      <c r="AH420" t="str">
        <f t="shared" si="70"/>
        <v/>
      </c>
      <c r="AI420" t="str">
        <f t="shared" si="71"/>
        <v/>
      </c>
      <c r="AJ420" t="str">
        <f t="shared" si="67"/>
        <v/>
      </c>
      <c r="AK420" t="str">
        <f t="shared" si="67"/>
        <v/>
      </c>
      <c r="AL420" t="str">
        <f t="shared" si="67"/>
        <v/>
      </c>
    </row>
    <row r="421" spans="1:38" x14ac:dyDescent="0.2">
      <c r="A421" s="1">
        <v>5663</v>
      </c>
      <c r="B421" s="2" t="s">
        <v>18</v>
      </c>
      <c r="C421" s="3">
        <v>41807</v>
      </c>
      <c r="D421" s="2" t="s">
        <v>59</v>
      </c>
      <c r="E421" s="2">
        <v>25</v>
      </c>
      <c r="F421" s="2">
        <v>192.26</v>
      </c>
      <c r="G421" s="2">
        <v>0.09</v>
      </c>
      <c r="H421" s="2" t="s">
        <v>20</v>
      </c>
      <c r="I421" s="2">
        <v>-28.55</v>
      </c>
      <c r="J421" s="2">
        <v>19.38</v>
      </c>
      <c r="K421" s="2">
        <v>19.21</v>
      </c>
      <c r="L421" s="2" t="s">
        <v>282</v>
      </c>
      <c r="M421" s="2" t="s">
        <v>29</v>
      </c>
      <c r="N421" s="2" t="s">
        <v>30</v>
      </c>
      <c r="O421" s="2" t="s">
        <v>45</v>
      </c>
      <c r="P421" s="2" t="s">
        <v>55</v>
      </c>
      <c r="Q421" s="2" t="s">
        <v>26</v>
      </c>
      <c r="R421" s="3">
        <v>41808</v>
      </c>
      <c r="S421" s="10">
        <f t="shared" si="68"/>
        <v>2014</v>
      </c>
      <c r="T421" t="str">
        <f t="shared" si="72"/>
        <v/>
      </c>
      <c r="U421">
        <f t="shared" si="72"/>
        <v>-28.55</v>
      </c>
      <c r="V421" t="str">
        <f t="shared" si="72"/>
        <v/>
      </c>
      <c r="W421" t="str">
        <f t="shared" si="72"/>
        <v/>
      </c>
      <c r="Z421" t="str">
        <f t="shared" si="73"/>
        <v/>
      </c>
      <c r="AA421" t="str">
        <f t="shared" si="73"/>
        <v/>
      </c>
      <c r="AB421">
        <f t="shared" si="73"/>
        <v>-28.55</v>
      </c>
      <c r="AE421" t="str">
        <f t="shared" si="69"/>
        <v>Furniture</v>
      </c>
      <c r="AH421" t="str">
        <f t="shared" si="70"/>
        <v/>
      </c>
      <c r="AI421" t="str">
        <f t="shared" si="71"/>
        <v/>
      </c>
      <c r="AJ421" t="str">
        <f t="shared" si="67"/>
        <v/>
      </c>
      <c r="AK421" t="str">
        <f t="shared" si="67"/>
        <v/>
      </c>
      <c r="AL421" t="str">
        <f t="shared" si="67"/>
        <v/>
      </c>
    </row>
    <row r="422" spans="1:38" x14ac:dyDescent="0.2">
      <c r="A422" s="1">
        <v>5664</v>
      </c>
      <c r="B422" s="2" t="s">
        <v>18</v>
      </c>
      <c r="C422" s="3">
        <v>41807</v>
      </c>
      <c r="D422" s="2" t="s">
        <v>59</v>
      </c>
      <c r="E422" s="2">
        <v>44</v>
      </c>
      <c r="F422" s="2">
        <v>275.25</v>
      </c>
      <c r="G422" s="2">
        <v>0.04</v>
      </c>
      <c r="H422" s="2" t="s">
        <v>20</v>
      </c>
      <c r="I422" s="2">
        <v>-60.03</v>
      </c>
      <c r="J422" s="2">
        <v>17.98</v>
      </c>
      <c r="K422" s="2">
        <v>19.149999999999999</v>
      </c>
      <c r="L422" s="2" t="s">
        <v>282</v>
      </c>
      <c r="M422" s="2" t="s">
        <v>29</v>
      </c>
      <c r="N422" s="2" t="s">
        <v>30</v>
      </c>
      <c r="O422" s="2" t="s">
        <v>24</v>
      </c>
      <c r="P422" s="2" t="s">
        <v>35</v>
      </c>
      <c r="Q422" s="2" t="s">
        <v>26</v>
      </c>
      <c r="R422" s="3">
        <v>41808</v>
      </c>
      <c r="S422" s="10">
        <f t="shared" si="68"/>
        <v>2014</v>
      </c>
      <c r="T422" t="str">
        <f t="shared" ref="T422:W441" si="74">IF($N422=T$1,$I422,"")</f>
        <v/>
      </c>
      <c r="U422">
        <f t="shared" si="74"/>
        <v>-60.03</v>
      </c>
      <c r="V422" t="str">
        <f t="shared" si="74"/>
        <v/>
      </c>
      <c r="W422" t="str">
        <f t="shared" si="74"/>
        <v/>
      </c>
      <c r="Z422">
        <f t="shared" ref="Z422:AB441" si="75">IF($O422=Z$1,$I422,"")</f>
        <v>-60.03</v>
      </c>
      <c r="AA422" t="str">
        <f t="shared" si="75"/>
        <v/>
      </c>
      <c r="AB422" t="str">
        <f t="shared" si="75"/>
        <v/>
      </c>
      <c r="AE422" t="str">
        <f t="shared" si="69"/>
        <v>Office Supplies</v>
      </c>
      <c r="AH422" t="str">
        <f t="shared" si="70"/>
        <v/>
      </c>
      <c r="AI422" t="str">
        <f t="shared" si="71"/>
        <v/>
      </c>
      <c r="AJ422" t="str">
        <f t="shared" si="67"/>
        <v/>
      </c>
      <c r="AK422" t="str">
        <f t="shared" si="67"/>
        <v/>
      </c>
      <c r="AL422" t="str">
        <f t="shared" si="67"/>
        <v/>
      </c>
    </row>
    <row r="423" spans="1:38" x14ac:dyDescent="0.2">
      <c r="A423" s="1">
        <v>5665</v>
      </c>
      <c r="B423" s="2" t="s">
        <v>18</v>
      </c>
      <c r="C423" s="3">
        <v>41807</v>
      </c>
      <c r="D423" s="2" t="s">
        <v>59</v>
      </c>
      <c r="E423" s="2">
        <v>33</v>
      </c>
      <c r="F423" s="2">
        <v>535.9</v>
      </c>
      <c r="G423" s="2">
        <v>0.04</v>
      </c>
      <c r="H423" s="2" t="s">
        <v>20</v>
      </c>
      <c r="I423" s="2">
        <v>-144.52000000000001</v>
      </c>
      <c r="J423" s="2">
        <v>27.42</v>
      </c>
      <c r="K423" s="2">
        <v>24.68</v>
      </c>
      <c r="L423" s="2" t="s">
        <v>282</v>
      </c>
      <c r="M423" s="2" t="s">
        <v>29</v>
      </c>
      <c r="N423" s="2" t="s">
        <v>30</v>
      </c>
      <c r="O423" s="2" t="s">
        <v>24</v>
      </c>
      <c r="P423" s="2" t="s">
        <v>52</v>
      </c>
      <c r="Q423" s="2" t="s">
        <v>26</v>
      </c>
      <c r="R423" s="3">
        <v>41808</v>
      </c>
      <c r="S423" s="10">
        <f t="shared" si="68"/>
        <v>2014</v>
      </c>
      <c r="T423" t="str">
        <f t="shared" si="74"/>
        <v/>
      </c>
      <c r="U423">
        <f t="shared" si="74"/>
        <v>-144.52000000000001</v>
      </c>
      <c r="V423" t="str">
        <f t="shared" si="74"/>
        <v/>
      </c>
      <c r="W423" t="str">
        <f t="shared" si="74"/>
        <v/>
      </c>
      <c r="Z423">
        <f t="shared" si="75"/>
        <v>-144.52000000000001</v>
      </c>
      <c r="AA423" t="str">
        <f t="shared" si="75"/>
        <v/>
      </c>
      <c r="AB423" t="str">
        <f t="shared" si="75"/>
        <v/>
      </c>
      <c r="AE423" t="str">
        <f t="shared" si="69"/>
        <v>Office Supplies</v>
      </c>
      <c r="AH423" t="str">
        <f t="shared" si="70"/>
        <v/>
      </c>
      <c r="AI423" t="str">
        <f t="shared" si="71"/>
        <v/>
      </c>
      <c r="AJ423" t="str">
        <f t="shared" si="67"/>
        <v/>
      </c>
      <c r="AK423" t="str">
        <f t="shared" si="67"/>
        <v/>
      </c>
      <c r="AL423" t="str">
        <f t="shared" si="67"/>
        <v/>
      </c>
    </row>
    <row r="424" spans="1:38" x14ac:dyDescent="0.2">
      <c r="A424" s="1">
        <v>5666</v>
      </c>
      <c r="B424" s="2" t="s">
        <v>18</v>
      </c>
      <c r="C424" s="3">
        <v>41807</v>
      </c>
      <c r="D424" s="2" t="s">
        <v>27</v>
      </c>
      <c r="E424" s="2">
        <v>37</v>
      </c>
      <c r="F424" s="2">
        <v>402.02</v>
      </c>
      <c r="G424" s="2">
        <v>0.06</v>
      </c>
      <c r="H424" s="2" t="s">
        <v>20</v>
      </c>
      <c r="I424" s="2">
        <v>-25.99</v>
      </c>
      <c r="J424" s="2">
        <v>22.89</v>
      </c>
      <c r="K424" s="2">
        <v>18.5</v>
      </c>
      <c r="L424" s="2" t="s">
        <v>175</v>
      </c>
      <c r="M424" s="2" t="s">
        <v>29</v>
      </c>
      <c r="N424" s="2" t="s">
        <v>23</v>
      </c>
      <c r="O424" s="2" t="s">
        <v>24</v>
      </c>
      <c r="P424" s="2" t="s">
        <v>71</v>
      </c>
      <c r="Q424" s="2" t="s">
        <v>26</v>
      </c>
      <c r="R424" s="3">
        <v>41812</v>
      </c>
      <c r="S424" s="10">
        <f t="shared" si="68"/>
        <v>2014</v>
      </c>
      <c r="T424">
        <f t="shared" si="74"/>
        <v>-25.99</v>
      </c>
      <c r="U424" t="str">
        <f t="shared" si="74"/>
        <v/>
      </c>
      <c r="V424" t="str">
        <f t="shared" si="74"/>
        <v/>
      </c>
      <c r="W424" t="str">
        <f t="shared" si="74"/>
        <v/>
      </c>
      <c r="Z424">
        <f t="shared" si="75"/>
        <v>-25.99</v>
      </c>
      <c r="AA424" t="str">
        <f t="shared" si="75"/>
        <v/>
      </c>
      <c r="AB424" t="str">
        <f t="shared" si="75"/>
        <v/>
      </c>
      <c r="AE424" t="str">
        <f t="shared" si="69"/>
        <v>Office Supplies</v>
      </c>
      <c r="AH424" t="str">
        <f t="shared" si="70"/>
        <v/>
      </c>
      <c r="AI424" t="str">
        <f t="shared" si="71"/>
        <v/>
      </c>
      <c r="AJ424" t="str">
        <f t="shared" si="67"/>
        <v/>
      </c>
      <c r="AK424" t="str">
        <f t="shared" si="67"/>
        <v/>
      </c>
      <c r="AL424" t="str">
        <f t="shared" si="67"/>
        <v/>
      </c>
    </row>
    <row r="425" spans="1:38" x14ac:dyDescent="0.2">
      <c r="A425" s="1">
        <v>5667</v>
      </c>
      <c r="B425" s="2" t="s">
        <v>18</v>
      </c>
      <c r="C425" s="3">
        <v>41807</v>
      </c>
      <c r="D425" s="2" t="s">
        <v>27</v>
      </c>
      <c r="E425" s="2">
        <v>42</v>
      </c>
      <c r="F425" s="2">
        <v>472.04</v>
      </c>
      <c r="G425" s="2">
        <v>0.03</v>
      </c>
      <c r="H425" s="2" t="s">
        <v>20</v>
      </c>
      <c r="I425" s="2">
        <v>19.88</v>
      </c>
      <c r="J425" s="2">
        <v>22.64</v>
      </c>
      <c r="K425" s="2">
        <v>19.16</v>
      </c>
      <c r="L425" s="2" t="s">
        <v>175</v>
      </c>
      <c r="M425" s="2" t="s">
        <v>29</v>
      </c>
      <c r="N425" s="2" t="s">
        <v>23</v>
      </c>
      <c r="O425" s="2" t="s">
        <v>45</v>
      </c>
      <c r="P425" s="2" t="s">
        <v>55</v>
      </c>
      <c r="Q425" s="2" t="s">
        <v>26</v>
      </c>
      <c r="R425" s="3">
        <v>41812</v>
      </c>
      <c r="S425" s="10">
        <f t="shared" si="68"/>
        <v>2014</v>
      </c>
      <c r="T425">
        <f t="shared" si="74"/>
        <v>19.88</v>
      </c>
      <c r="U425" t="str">
        <f t="shared" si="74"/>
        <v/>
      </c>
      <c r="V425" t="str">
        <f t="shared" si="74"/>
        <v/>
      </c>
      <c r="W425" t="str">
        <f t="shared" si="74"/>
        <v/>
      </c>
      <c r="Z425" t="str">
        <f t="shared" si="75"/>
        <v/>
      </c>
      <c r="AA425" t="str">
        <f t="shared" si="75"/>
        <v/>
      </c>
      <c r="AB425">
        <f t="shared" si="75"/>
        <v>19.88</v>
      </c>
      <c r="AE425" t="str">
        <f t="shared" si="69"/>
        <v/>
      </c>
      <c r="AH425" t="str">
        <f t="shared" si="70"/>
        <v/>
      </c>
      <c r="AI425" t="str">
        <f t="shared" si="71"/>
        <v/>
      </c>
      <c r="AJ425" t="str">
        <f t="shared" si="67"/>
        <v/>
      </c>
      <c r="AK425" t="str">
        <f t="shared" si="67"/>
        <v/>
      </c>
      <c r="AL425" t="str">
        <f t="shared" si="67"/>
        <v/>
      </c>
    </row>
    <row r="426" spans="1:38" x14ac:dyDescent="0.2">
      <c r="A426" s="1">
        <v>5668</v>
      </c>
      <c r="B426" s="2" t="s">
        <v>18</v>
      </c>
      <c r="C426" s="3">
        <v>41807</v>
      </c>
      <c r="D426" s="2" t="s">
        <v>27</v>
      </c>
      <c r="E426" s="2">
        <v>11</v>
      </c>
      <c r="F426" s="2">
        <v>104.08</v>
      </c>
      <c r="G426" s="2">
        <v>0.03</v>
      </c>
      <c r="H426" s="2" t="s">
        <v>20</v>
      </c>
      <c r="I426" s="2">
        <v>27.65</v>
      </c>
      <c r="J426" s="2">
        <v>19.96</v>
      </c>
      <c r="K426" s="2">
        <v>18.95</v>
      </c>
      <c r="L426" s="2" t="s">
        <v>175</v>
      </c>
      <c r="M426" s="2" t="s">
        <v>29</v>
      </c>
      <c r="N426" s="2" t="s">
        <v>23</v>
      </c>
      <c r="O426" s="2" t="s">
        <v>45</v>
      </c>
      <c r="P426" s="2" t="s">
        <v>55</v>
      </c>
      <c r="Q426" s="2" t="s">
        <v>26</v>
      </c>
      <c r="R426" s="3">
        <v>41809</v>
      </c>
      <c r="S426" s="10">
        <f t="shared" si="68"/>
        <v>2014</v>
      </c>
      <c r="T426">
        <f t="shared" si="74"/>
        <v>27.65</v>
      </c>
      <c r="U426" t="str">
        <f t="shared" si="74"/>
        <v/>
      </c>
      <c r="V426" t="str">
        <f t="shared" si="74"/>
        <v/>
      </c>
      <c r="W426" t="str">
        <f t="shared" si="74"/>
        <v/>
      </c>
      <c r="Z426" t="str">
        <f t="shared" si="75"/>
        <v/>
      </c>
      <c r="AA426" t="str">
        <f t="shared" si="75"/>
        <v/>
      </c>
      <c r="AB426">
        <f t="shared" si="75"/>
        <v>27.65</v>
      </c>
      <c r="AE426" t="str">
        <f t="shared" si="69"/>
        <v/>
      </c>
      <c r="AH426" t="str">
        <f t="shared" si="70"/>
        <v/>
      </c>
      <c r="AI426" t="str">
        <f t="shared" si="71"/>
        <v/>
      </c>
      <c r="AJ426" t="str">
        <f t="shared" si="67"/>
        <v/>
      </c>
      <c r="AK426" t="str">
        <f t="shared" si="67"/>
        <v/>
      </c>
      <c r="AL426" t="str">
        <f t="shared" si="67"/>
        <v/>
      </c>
    </row>
    <row r="427" spans="1:38" x14ac:dyDescent="0.2">
      <c r="A427" s="1">
        <v>5669</v>
      </c>
      <c r="B427" s="2" t="s">
        <v>18</v>
      </c>
      <c r="C427" s="3">
        <v>41809</v>
      </c>
      <c r="D427" s="2" t="s">
        <v>59</v>
      </c>
      <c r="E427" s="2">
        <v>3</v>
      </c>
      <c r="F427" s="2">
        <v>53.86</v>
      </c>
      <c r="G427" s="2">
        <v>0.1</v>
      </c>
      <c r="H427" s="2" t="s">
        <v>20</v>
      </c>
      <c r="I427" s="2">
        <v>-19.73</v>
      </c>
      <c r="J427" s="2">
        <v>26.42</v>
      </c>
      <c r="K427" s="2">
        <v>20.75</v>
      </c>
      <c r="L427" s="2" t="s">
        <v>165</v>
      </c>
      <c r="M427" s="2" t="s">
        <v>38</v>
      </c>
      <c r="N427" s="2" t="s">
        <v>30</v>
      </c>
      <c r="O427" s="2" t="s">
        <v>24</v>
      </c>
      <c r="P427" s="2" t="s">
        <v>71</v>
      </c>
      <c r="Q427" s="2" t="s">
        <v>62</v>
      </c>
      <c r="R427" s="3">
        <v>41812</v>
      </c>
      <c r="S427" s="10">
        <f t="shared" si="68"/>
        <v>2014</v>
      </c>
      <c r="T427" t="str">
        <f t="shared" si="74"/>
        <v/>
      </c>
      <c r="U427">
        <f t="shared" si="74"/>
        <v>-19.73</v>
      </c>
      <c r="V427" t="str">
        <f t="shared" si="74"/>
        <v/>
      </c>
      <c r="W427" t="str">
        <f t="shared" si="74"/>
        <v/>
      </c>
      <c r="Z427">
        <f t="shared" si="75"/>
        <v>-19.73</v>
      </c>
      <c r="AA427" t="str">
        <f t="shared" si="75"/>
        <v/>
      </c>
      <c r="AB427" t="str">
        <f t="shared" si="75"/>
        <v/>
      </c>
      <c r="AE427" t="str">
        <f t="shared" si="69"/>
        <v>Office Supplies</v>
      </c>
      <c r="AH427" t="str">
        <f t="shared" si="70"/>
        <v/>
      </c>
      <c r="AI427" t="str">
        <f t="shared" si="71"/>
        <v/>
      </c>
      <c r="AJ427" t="str">
        <f t="shared" si="67"/>
        <v/>
      </c>
      <c r="AK427" t="str">
        <f t="shared" si="67"/>
        <v/>
      </c>
      <c r="AL427" t="str">
        <f t="shared" si="67"/>
        <v/>
      </c>
    </row>
    <row r="428" spans="1:38" x14ac:dyDescent="0.2">
      <c r="A428" s="1">
        <v>5670</v>
      </c>
      <c r="B428" s="2" t="s">
        <v>18</v>
      </c>
      <c r="C428" s="3">
        <v>41809</v>
      </c>
      <c r="D428" s="2" t="s">
        <v>59</v>
      </c>
      <c r="E428" s="2">
        <v>36</v>
      </c>
      <c r="F428" s="2">
        <v>10130.120000000001</v>
      </c>
      <c r="G428" s="2">
        <v>7.0000000000000007E-2</v>
      </c>
      <c r="H428" s="2" t="s">
        <v>44</v>
      </c>
      <c r="I428" s="2">
        <v>-375.76</v>
      </c>
      <c r="J428" s="2">
        <v>292.98</v>
      </c>
      <c r="K428" s="2">
        <v>71</v>
      </c>
      <c r="L428" s="2" t="s">
        <v>283</v>
      </c>
      <c r="M428" s="2" t="s">
        <v>29</v>
      </c>
      <c r="N428" s="2" t="s">
        <v>30</v>
      </c>
      <c r="O428" s="2" t="s">
        <v>45</v>
      </c>
      <c r="P428" s="2" t="s">
        <v>61</v>
      </c>
      <c r="Q428" s="2" t="s">
        <v>56</v>
      </c>
      <c r="R428" s="3">
        <v>41810</v>
      </c>
      <c r="S428" s="10">
        <f t="shared" si="68"/>
        <v>2014</v>
      </c>
      <c r="T428" t="str">
        <f t="shared" si="74"/>
        <v/>
      </c>
      <c r="U428">
        <f t="shared" si="74"/>
        <v>-375.76</v>
      </c>
      <c r="V428" t="str">
        <f t="shared" si="74"/>
        <v/>
      </c>
      <c r="W428" t="str">
        <f t="shared" si="74"/>
        <v/>
      </c>
      <c r="Z428" t="str">
        <f t="shared" si="75"/>
        <v/>
      </c>
      <c r="AA428" t="str">
        <f t="shared" si="75"/>
        <v/>
      </c>
      <c r="AB428">
        <f t="shared" si="75"/>
        <v>-375.76</v>
      </c>
      <c r="AE428" t="str">
        <f t="shared" si="69"/>
        <v>Furniture</v>
      </c>
      <c r="AH428" t="str">
        <f t="shared" si="70"/>
        <v/>
      </c>
      <c r="AI428" t="str">
        <f t="shared" si="71"/>
        <v/>
      </c>
      <c r="AJ428" t="str">
        <f t="shared" si="67"/>
        <v/>
      </c>
      <c r="AK428" t="str">
        <f t="shared" si="67"/>
        <v/>
      </c>
      <c r="AL428" t="str">
        <f t="shared" si="67"/>
        <v/>
      </c>
    </row>
    <row r="429" spans="1:38" x14ac:dyDescent="0.2">
      <c r="A429" s="1">
        <v>5671</v>
      </c>
      <c r="B429" s="2" t="s">
        <v>18</v>
      </c>
      <c r="C429" s="3">
        <v>41809</v>
      </c>
      <c r="D429" s="2" t="s">
        <v>59</v>
      </c>
      <c r="E429" s="2">
        <v>39</v>
      </c>
      <c r="F429" s="2">
        <v>211</v>
      </c>
      <c r="G429" s="2">
        <v>0</v>
      </c>
      <c r="H429" s="2" t="s">
        <v>20</v>
      </c>
      <c r="I429" s="2">
        <v>-161.04</v>
      </c>
      <c r="J429" s="2">
        <v>16.98</v>
      </c>
      <c r="K429" s="2">
        <v>21.44</v>
      </c>
      <c r="L429" s="2" t="s">
        <v>283</v>
      </c>
      <c r="M429" s="2" t="s">
        <v>29</v>
      </c>
      <c r="N429" s="2" t="s">
        <v>30</v>
      </c>
      <c r="O429" s="2" t="s">
        <v>24</v>
      </c>
      <c r="P429" s="2" t="s">
        <v>35</v>
      </c>
      <c r="Q429" s="2" t="s">
        <v>26</v>
      </c>
      <c r="R429" s="3">
        <v>41811</v>
      </c>
      <c r="S429" s="10">
        <f t="shared" si="68"/>
        <v>2014</v>
      </c>
      <c r="T429" t="str">
        <f t="shared" si="74"/>
        <v/>
      </c>
      <c r="U429">
        <f t="shared" si="74"/>
        <v>-161.04</v>
      </c>
      <c r="V429" t="str">
        <f t="shared" si="74"/>
        <v/>
      </c>
      <c r="W429" t="str">
        <f t="shared" si="74"/>
        <v/>
      </c>
      <c r="Z429">
        <f t="shared" si="75"/>
        <v>-161.04</v>
      </c>
      <c r="AA429" t="str">
        <f t="shared" si="75"/>
        <v/>
      </c>
      <c r="AB429" t="str">
        <f t="shared" si="75"/>
        <v/>
      </c>
      <c r="AE429" t="str">
        <f t="shared" si="69"/>
        <v>Office Supplies</v>
      </c>
      <c r="AH429" t="str">
        <f t="shared" si="70"/>
        <v/>
      </c>
      <c r="AI429" t="str">
        <f t="shared" si="71"/>
        <v/>
      </c>
      <c r="AJ429" t="str">
        <f t="shared" si="67"/>
        <v/>
      </c>
      <c r="AK429" t="str">
        <f t="shared" si="67"/>
        <v/>
      </c>
      <c r="AL429" t="str">
        <f t="shared" si="67"/>
        <v/>
      </c>
    </row>
    <row r="430" spans="1:38" x14ac:dyDescent="0.2">
      <c r="A430" s="1">
        <v>5672</v>
      </c>
      <c r="B430" s="2" t="s">
        <v>18</v>
      </c>
      <c r="C430" s="3">
        <v>41809</v>
      </c>
      <c r="D430" s="2" t="s">
        <v>59</v>
      </c>
      <c r="E430" s="2">
        <v>30</v>
      </c>
      <c r="F430" s="2">
        <v>123.21</v>
      </c>
      <c r="G430" s="2">
        <v>0.1</v>
      </c>
      <c r="H430" s="2" t="s">
        <v>20</v>
      </c>
      <c r="I430" s="2">
        <v>27.46</v>
      </c>
      <c r="J430" s="2">
        <v>15.98</v>
      </c>
      <c r="K430" s="2">
        <v>14.83</v>
      </c>
      <c r="L430" s="2" t="s">
        <v>283</v>
      </c>
      <c r="M430" s="2" t="s">
        <v>29</v>
      </c>
      <c r="N430" s="2" t="s">
        <v>30</v>
      </c>
      <c r="O430" s="2" t="s">
        <v>24</v>
      </c>
      <c r="P430" s="2" t="s">
        <v>64</v>
      </c>
      <c r="Q430" s="2" t="s">
        <v>36</v>
      </c>
      <c r="R430" s="3">
        <v>41811</v>
      </c>
      <c r="S430" s="10">
        <f t="shared" si="68"/>
        <v>2014</v>
      </c>
      <c r="T430" t="str">
        <f t="shared" si="74"/>
        <v/>
      </c>
      <c r="U430">
        <f t="shared" si="74"/>
        <v>27.46</v>
      </c>
      <c r="V430" t="str">
        <f t="shared" si="74"/>
        <v/>
      </c>
      <c r="W430" t="str">
        <f t="shared" si="74"/>
        <v/>
      </c>
      <c r="Z430">
        <f t="shared" si="75"/>
        <v>27.46</v>
      </c>
      <c r="AA430" t="str">
        <f t="shared" si="75"/>
        <v/>
      </c>
      <c r="AB430" t="str">
        <f t="shared" si="75"/>
        <v/>
      </c>
      <c r="AE430" t="str">
        <f t="shared" si="69"/>
        <v/>
      </c>
      <c r="AH430" t="str">
        <f t="shared" si="70"/>
        <v/>
      </c>
      <c r="AI430" t="str">
        <f t="shared" si="71"/>
        <v/>
      </c>
      <c r="AJ430" t="str">
        <f t="shared" si="67"/>
        <v/>
      </c>
      <c r="AK430" t="str">
        <f t="shared" si="67"/>
        <v/>
      </c>
      <c r="AL430" t="str">
        <f t="shared" si="67"/>
        <v/>
      </c>
    </row>
    <row r="431" spans="1:38" x14ac:dyDescent="0.2">
      <c r="A431" s="1">
        <v>5673</v>
      </c>
      <c r="B431" s="2" t="s">
        <v>18</v>
      </c>
      <c r="C431" s="3">
        <v>41810</v>
      </c>
      <c r="D431" s="2" t="s">
        <v>27</v>
      </c>
      <c r="E431" s="2">
        <v>42</v>
      </c>
      <c r="F431" s="2">
        <v>441.08</v>
      </c>
      <c r="G431" s="2">
        <v>7.0000000000000007E-2</v>
      </c>
      <c r="H431" s="2" t="s">
        <v>20</v>
      </c>
      <c r="I431" s="2">
        <v>49.5</v>
      </c>
      <c r="J431" s="2">
        <v>22.98</v>
      </c>
      <c r="K431" s="2">
        <v>18.8</v>
      </c>
      <c r="L431" s="2" t="s">
        <v>161</v>
      </c>
      <c r="M431" s="2" t="s">
        <v>22</v>
      </c>
      <c r="N431" s="2" t="s">
        <v>30</v>
      </c>
      <c r="O431" s="2" t="s">
        <v>24</v>
      </c>
      <c r="P431" s="2" t="s">
        <v>90</v>
      </c>
      <c r="Q431" s="2" t="s">
        <v>26</v>
      </c>
      <c r="R431" s="3">
        <v>41817</v>
      </c>
      <c r="S431" s="10">
        <f t="shared" si="68"/>
        <v>2014</v>
      </c>
      <c r="T431" t="str">
        <f t="shared" si="74"/>
        <v/>
      </c>
      <c r="U431">
        <f t="shared" si="74"/>
        <v>49.5</v>
      </c>
      <c r="V431" t="str">
        <f t="shared" si="74"/>
        <v/>
      </c>
      <c r="W431" t="str">
        <f t="shared" si="74"/>
        <v/>
      </c>
      <c r="Z431">
        <f t="shared" si="75"/>
        <v>49.5</v>
      </c>
      <c r="AA431" t="str">
        <f t="shared" si="75"/>
        <v/>
      </c>
      <c r="AB431" t="str">
        <f t="shared" si="75"/>
        <v/>
      </c>
      <c r="AE431" t="str">
        <f t="shared" si="69"/>
        <v/>
      </c>
      <c r="AH431" t="str">
        <f t="shared" si="70"/>
        <v/>
      </c>
      <c r="AI431" t="str">
        <f t="shared" si="71"/>
        <v/>
      </c>
      <c r="AJ431" t="str">
        <f t="shared" si="67"/>
        <v/>
      </c>
      <c r="AK431" t="str">
        <f t="shared" si="67"/>
        <v/>
      </c>
      <c r="AL431" t="str">
        <f t="shared" si="67"/>
        <v/>
      </c>
    </row>
    <row r="432" spans="1:38" x14ac:dyDescent="0.2">
      <c r="A432" s="1">
        <v>5674</v>
      </c>
      <c r="B432" s="2" t="s">
        <v>18</v>
      </c>
      <c r="C432" s="3">
        <v>41810</v>
      </c>
      <c r="D432" s="2" t="s">
        <v>59</v>
      </c>
      <c r="E432" s="2">
        <v>38</v>
      </c>
      <c r="F432" s="2">
        <v>125.24</v>
      </c>
      <c r="G432" s="2">
        <v>0.04</v>
      </c>
      <c r="H432" s="2" t="s">
        <v>20</v>
      </c>
      <c r="I432" s="2">
        <v>36.159999999999997</v>
      </c>
      <c r="J432" s="2">
        <v>15.08</v>
      </c>
      <c r="K432" s="2">
        <v>14.99</v>
      </c>
      <c r="L432" s="2" t="s">
        <v>129</v>
      </c>
      <c r="M432" s="2" t="s">
        <v>29</v>
      </c>
      <c r="N432" s="2" t="s">
        <v>54</v>
      </c>
      <c r="O432" s="2" t="s">
        <v>24</v>
      </c>
      <c r="P432" s="2" t="s">
        <v>74</v>
      </c>
      <c r="Q432" s="2" t="s">
        <v>26</v>
      </c>
      <c r="R432" s="3">
        <v>41811</v>
      </c>
      <c r="S432" s="10">
        <f t="shared" si="68"/>
        <v>2014</v>
      </c>
      <c r="T432" t="str">
        <f t="shared" si="74"/>
        <v/>
      </c>
      <c r="U432" t="str">
        <f t="shared" si="74"/>
        <v/>
      </c>
      <c r="V432" t="str">
        <f t="shared" si="74"/>
        <v/>
      </c>
      <c r="W432">
        <f t="shared" si="74"/>
        <v>36.159999999999997</v>
      </c>
      <c r="Z432">
        <f t="shared" si="75"/>
        <v>36.159999999999997</v>
      </c>
      <c r="AA432" t="str">
        <f t="shared" si="75"/>
        <v/>
      </c>
      <c r="AB432" t="str">
        <f t="shared" si="75"/>
        <v/>
      </c>
      <c r="AE432" t="str">
        <f t="shared" si="69"/>
        <v/>
      </c>
      <c r="AH432" t="str">
        <f t="shared" si="70"/>
        <v/>
      </c>
      <c r="AI432" t="str">
        <f t="shared" si="71"/>
        <v/>
      </c>
      <c r="AJ432" t="str">
        <f t="shared" si="67"/>
        <v/>
      </c>
      <c r="AK432" t="str">
        <f t="shared" si="67"/>
        <v/>
      </c>
      <c r="AL432" t="str">
        <f t="shared" si="67"/>
        <v/>
      </c>
    </row>
    <row r="433" spans="1:38" x14ac:dyDescent="0.2">
      <c r="A433" s="1">
        <v>5675</v>
      </c>
      <c r="B433" s="2" t="s">
        <v>18</v>
      </c>
      <c r="C433" s="3">
        <v>41810</v>
      </c>
      <c r="D433" s="2" t="s">
        <v>59</v>
      </c>
      <c r="E433" s="2">
        <v>47</v>
      </c>
      <c r="F433" s="2">
        <v>128.6</v>
      </c>
      <c r="G433" s="2">
        <v>0.1</v>
      </c>
      <c r="H433" s="2" t="s">
        <v>20</v>
      </c>
      <c r="I433" s="2">
        <v>-14.8</v>
      </c>
      <c r="J433" s="2">
        <v>14.78</v>
      </c>
      <c r="K433" s="2">
        <v>15.25</v>
      </c>
      <c r="L433" s="2" t="s">
        <v>129</v>
      </c>
      <c r="M433" s="2" t="s">
        <v>29</v>
      </c>
      <c r="N433" s="2" t="s">
        <v>54</v>
      </c>
      <c r="O433" s="2" t="s">
        <v>24</v>
      </c>
      <c r="P433" s="2" t="s">
        <v>64</v>
      </c>
      <c r="Q433" s="2" t="s">
        <v>36</v>
      </c>
      <c r="R433" s="3">
        <v>41811</v>
      </c>
      <c r="S433" s="10">
        <f t="shared" si="68"/>
        <v>2014</v>
      </c>
      <c r="T433" t="str">
        <f t="shared" si="74"/>
        <v/>
      </c>
      <c r="U433" t="str">
        <f t="shared" si="74"/>
        <v/>
      </c>
      <c r="V433" t="str">
        <f t="shared" si="74"/>
        <v/>
      </c>
      <c r="W433">
        <f t="shared" si="74"/>
        <v>-14.8</v>
      </c>
      <c r="Z433">
        <f t="shared" si="75"/>
        <v>-14.8</v>
      </c>
      <c r="AA433" t="str">
        <f t="shared" si="75"/>
        <v/>
      </c>
      <c r="AB433" t="str">
        <f t="shared" si="75"/>
        <v/>
      </c>
      <c r="AE433" t="str">
        <f t="shared" si="69"/>
        <v>Office Supplies</v>
      </c>
      <c r="AH433" t="str">
        <f t="shared" si="70"/>
        <v/>
      </c>
      <c r="AI433" t="str">
        <f t="shared" si="71"/>
        <v/>
      </c>
      <c r="AJ433" t="str">
        <f t="shared" si="67"/>
        <v/>
      </c>
      <c r="AK433" t="str">
        <f t="shared" si="67"/>
        <v/>
      </c>
      <c r="AL433" t="str">
        <f t="shared" si="67"/>
        <v/>
      </c>
    </row>
    <row r="434" spans="1:38" x14ac:dyDescent="0.2">
      <c r="A434" s="1">
        <v>5676</v>
      </c>
      <c r="B434" s="2" t="s">
        <v>18</v>
      </c>
      <c r="C434" s="3">
        <v>41811</v>
      </c>
      <c r="D434" s="2" t="s">
        <v>59</v>
      </c>
      <c r="E434" s="2">
        <v>1</v>
      </c>
      <c r="F434" s="2">
        <v>41.51</v>
      </c>
      <c r="G434" s="2">
        <v>0.02</v>
      </c>
      <c r="H434" s="2" t="s">
        <v>20</v>
      </c>
      <c r="I434" s="2">
        <v>-7.55</v>
      </c>
      <c r="J434" s="2">
        <v>37.380000000000003</v>
      </c>
      <c r="K434" s="2">
        <v>22.99</v>
      </c>
      <c r="L434" s="2" t="s">
        <v>284</v>
      </c>
      <c r="M434" s="2" t="s">
        <v>66</v>
      </c>
      <c r="N434" s="2" t="s">
        <v>43</v>
      </c>
      <c r="O434" s="2" t="s">
        <v>45</v>
      </c>
      <c r="P434" s="2" t="s">
        <v>55</v>
      </c>
      <c r="Q434" s="2" t="s">
        <v>58</v>
      </c>
      <c r="R434" s="3">
        <v>41812</v>
      </c>
      <c r="S434" s="10">
        <f t="shared" si="68"/>
        <v>2014</v>
      </c>
      <c r="T434" t="str">
        <f t="shared" si="74"/>
        <v/>
      </c>
      <c r="U434" t="str">
        <f t="shared" si="74"/>
        <v/>
      </c>
      <c r="V434">
        <f t="shared" si="74"/>
        <v>-7.55</v>
      </c>
      <c r="W434" t="str">
        <f t="shared" si="74"/>
        <v/>
      </c>
      <c r="Z434" t="str">
        <f t="shared" si="75"/>
        <v/>
      </c>
      <c r="AA434" t="str">
        <f t="shared" si="75"/>
        <v/>
      </c>
      <c r="AB434">
        <f t="shared" si="75"/>
        <v>-7.55</v>
      </c>
      <c r="AE434" t="str">
        <f t="shared" si="69"/>
        <v>Furniture</v>
      </c>
      <c r="AH434" t="str">
        <f t="shared" si="70"/>
        <v/>
      </c>
      <c r="AI434" t="str">
        <f t="shared" si="71"/>
        <v/>
      </c>
      <c r="AJ434" t="str">
        <f t="shared" si="67"/>
        <v/>
      </c>
      <c r="AK434" t="str">
        <f t="shared" si="67"/>
        <v/>
      </c>
      <c r="AL434" t="str">
        <f t="shared" si="67"/>
        <v/>
      </c>
    </row>
    <row r="435" spans="1:38" x14ac:dyDescent="0.2">
      <c r="A435" s="1">
        <v>5677</v>
      </c>
      <c r="B435" s="2" t="s">
        <v>18</v>
      </c>
      <c r="C435" s="3">
        <v>41812</v>
      </c>
      <c r="D435" s="2" t="s">
        <v>50</v>
      </c>
      <c r="E435" s="2">
        <v>43</v>
      </c>
      <c r="F435" s="2">
        <v>823.29</v>
      </c>
      <c r="G435" s="2">
        <v>0.1</v>
      </c>
      <c r="H435" s="2" t="s">
        <v>20</v>
      </c>
      <c r="I435" s="2">
        <v>-14.85</v>
      </c>
      <c r="J435" s="2">
        <v>31.98</v>
      </c>
      <c r="K435" s="2">
        <v>18</v>
      </c>
      <c r="L435" s="2" t="s">
        <v>285</v>
      </c>
      <c r="M435" s="2" t="s">
        <v>22</v>
      </c>
      <c r="N435" s="2" t="s">
        <v>23</v>
      </c>
      <c r="O435" s="2" t="s">
        <v>31</v>
      </c>
      <c r="P435" s="2" t="s">
        <v>32</v>
      </c>
      <c r="Q435" s="2" t="s">
        <v>26</v>
      </c>
      <c r="R435" s="3">
        <v>41814</v>
      </c>
      <c r="S435" s="10">
        <f t="shared" si="68"/>
        <v>2014</v>
      </c>
      <c r="T435">
        <f t="shared" si="74"/>
        <v>-14.85</v>
      </c>
      <c r="U435" t="str">
        <f t="shared" si="74"/>
        <v/>
      </c>
      <c r="V435" t="str">
        <f t="shared" si="74"/>
        <v/>
      </c>
      <c r="W435" t="str">
        <f t="shared" si="74"/>
        <v/>
      </c>
      <c r="Z435" t="str">
        <f t="shared" si="75"/>
        <v/>
      </c>
      <c r="AA435">
        <f t="shared" si="75"/>
        <v>-14.85</v>
      </c>
      <c r="AB435" t="str">
        <f t="shared" si="75"/>
        <v/>
      </c>
      <c r="AE435" t="str">
        <f t="shared" si="69"/>
        <v>Technology</v>
      </c>
      <c r="AH435" t="str">
        <f t="shared" si="70"/>
        <v/>
      </c>
      <c r="AI435" t="str">
        <f t="shared" si="71"/>
        <v/>
      </c>
      <c r="AJ435" t="str">
        <f t="shared" si="67"/>
        <v/>
      </c>
      <c r="AK435" t="str">
        <f t="shared" si="67"/>
        <v/>
      </c>
      <c r="AL435" t="str">
        <f t="shared" si="67"/>
        <v/>
      </c>
    </row>
    <row r="436" spans="1:38" x14ac:dyDescent="0.2">
      <c r="A436" s="1">
        <v>5678</v>
      </c>
      <c r="B436" s="2" t="s">
        <v>18</v>
      </c>
      <c r="C436" s="3">
        <v>41812</v>
      </c>
      <c r="D436" s="2" t="s">
        <v>19</v>
      </c>
      <c r="E436" s="2">
        <v>50</v>
      </c>
      <c r="F436" s="2">
        <v>15391.1</v>
      </c>
      <c r="G436" s="2">
        <v>0.03</v>
      </c>
      <c r="H436" s="2" t="s">
        <v>20</v>
      </c>
      <c r="I436" s="2">
        <v>6528.66</v>
      </c>
      <c r="J436" s="2">
        <v>316.99</v>
      </c>
      <c r="K436" s="2">
        <v>33.99</v>
      </c>
      <c r="L436" s="2" t="s">
        <v>206</v>
      </c>
      <c r="M436" s="2" t="s">
        <v>38</v>
      </c>
      <c r="N436" s="2" t="s">
        <v>43</v>
      </c>
      <c r="O436" s="2" t="s">
        <v>24</v>
      </c>
      <c r="P436" s="2" t="s">
        <v>25</v>
      </c>
      <c r="Q436" s="2" t="s">
        <v>26</v>
      </c>
      <c r="R436" s="3">
        <v>41814</v>
      </c>
      <c r="S436" s="10">
        <f t="shared" si="68"/>
        <v>2014</v>
      </c>
      <c r="T436" t="str">
        <f t="shared" si="74"/>
        <v/>
      </c>
      <c r="U436" t="str">
        <f t="shared" si="74"/>
        <v/>
      </c>
      <c r="V436">
        <f t="shared" si="74"/>
        <v>6528.66</v>
      </c>
      <c r="W436" t="str">
        <f t="shared" si="74"/>
        <v/>
      </c>
      <c r="Z436">
        <f t="shared" si="75"/>
        <v>6528.66</v>
      </c>
      <c r="AA436" t="str">
        <f t="shared" si="75"/>
        <v/>
      </c>
      <c r="AB436" t="str">
        <f t="shared" si="75"/>
        <v/>
      </c>
      <c r="AE436" t="str">
        <f t="shared" si="69"/>
        <v/>
      </c>
      <c r="AH436" t="str">
        <f t="shared" si="70"/>
        <v/>
      </c>
      <c r="AI436" t="str">
        <f t="shared" si="71"/>
        <v/>
      </c>
      <c r="AJ436" t="str">
        <f t="shared" si="67"/>
        <v/>
      </c>
      <c r="AK436" t="str">
        <f t="shared" si="67"/>
        <v/>
      </c>
      <c r="AL436" t="str">
        <f t="shared" si="67"/>
        <v/>
      </c>
    </row>
    <row r="437" spans="1:38" x14ac:dyDescent="0.2">
      <c r="A437" s="1">
        <v>5679</v>
      </c>
      <c r="B437" s="2" t="s">
        <v>18</v>
      </c>
      <c r="C437" s="3">
        <v>41812</v>
      </c>
      <c r="D437" s="2" t="s">
        <v>19</v>
      </c>
      <c r="E437" s="2">
        <v>31</v>
      </c>
      <c r="F437" s="2">
        <v>1644.857</v>
      </c>
      <c r="G437" s="2">
        <v>0.09</v>
      </c>
      <c r="H437" s="2" t="s">
        <v>20</v>
      </c>
      <c r="I437" s="2">
        <v>123.55</v>
      </c>
      <c r="J437" s="2">
        <v>77.989999999999995</v>
      </c>
      <c r="K437" s="2">
        <v>22.99</v>
      </c>
      <c r="L437" s="2" t="s">
        <v>206</v>
      </c>
      <c r="M437" s="2" t="s">
        <v>38</v>
      </c>
      <c r="N437" s="2" t="s">
        <v>43</v>
      </c>
      <c r="O437" s="2" t="s">
        <v>31</v>
      </c>
      <c r="P437" s="2" t="s">
        <v>39</v>
      </c>
      <c r="Q437" s="2" t="s">
        <v>26</v>
      </c>
      <c r="R437" s="3">
        <v>41814</v>
      </c>
      <c r="S437" s="10">
        <f t="shared" si="68"/>
        <v>2014</v>
      </c>
      <c r="T437" t="str">
        <f t="shared" si="74"/>
        <v/>
      </c>
      <c r="U437" t="str">
        <f t="shared" si="74"/>
        <v/>
      </c>
      <c r="V437">
        <f t="shared" si="74"/>
        <v>123.55</v>
      </c>
      <c r="W437" t="str">
        <f t="shared" si="74"/>
        <v/>
      </c>
      <c r="Z437" t="str">
        <f t="shared" si="75"/>
        <v/>
      </c>
      <c r="AA437">
        <f t="shared" si="75"/>
        <v>123.55</v>
      </c>
      <c r="AB437" t="str">
        <f t="shared" si="75"/>
        <v/>
      </c>
      <c r="AE437" t="str">
        <f t="shared" si="69"/>
        <v/>
      </c>
      <c r="AH437" t="str">
        <f t="shared" si="70"/>
        <v/>
      </c>
      <c r="AI437" t="str">
        <f t="shared" si="71"/>
        <v/>
      </c>
      <c r="AJ437" t="str">
        <f t="shared" si="67"/>
        <v/>
      </c>
      <c r="AK437" t="str">
        <f t="shared" si="67"/>
        <v/>
      </c>
      <c r="AL437" t="str">
        <f t="shared" si="67"/>
        <v/>
      </c>
    </row>
    <row r="438" spans="1:38" x14ac:dyDescent="0.2">
      <c r="A438" s="1">
        <v>5680</v>
      </c>
      <c r="B438" s="2" t="s">
        <v>18</v>
      </c>
      <c r="C438" s="3">
        <v>41812</v>
      </c>
      <c r="D438" s="2" t="s">
        <v>27</v>
      </c>
      <c r="E438" s="2">
        <v>23</v>
      </c>
      <c r="F438" s="2">
        <v>2440.9499999999998</v>
      </c>
      <c r="G438" s="2">
        <v>0.05</v>
      </c>
      <c r="H438" s="2" t="s">
        <v>20</v>
      </c>
      <c r="I438" s="2">
        <v>361.33</v>
      </c>
      <c r="J438" s="2">
        <v>137.99</v>
      </c>
      <c r="K438" s="2">
        <v>22.08</v>
      </c>
      <c r="L438" s="2" t="s">
        <v>286</v>
      </c>
      <c r="M438" s="2" t="s">
        <v>22</v>
      </c>
      <c r="N438" s="2" t="s">
        <v>54</v>
      </c>
      <c r="O438" s="2" t="s">
        <v>31</v>
      </c>
      <c r="P438" s="2" t="s">
        <v>39</v>
      </c>
      <c r="Q438" s="2" t="s">
        <v>26</v>
      </c>
      <c r="R438" s="3">
        <v>41817</v>
      </c>
      <c r="S438" s="10">
        <f t="shared" si="68"/>
        <v>2014</v>
      </c>
      <c r="T438" t="str">
        <f t="shared" si="74"/>
        <v/>
      </c>
      <c r="U438" t="str">
        <f t="shared" si="74"/>
        <v/>
      </c>
      <c r="V438" t="str">
        <f t="shared" si="74"/>
        <v/>
      </c>
      <c r="W438">
        <f t="shared" si="74"/>
        <v>361.33</v>
      </c>
      <c r="Z438" t="str">
        <f t="shared" si="75"/>
        <v/>
      </c>
      <c r="AA438">
        <f t="shared" si="75"/>
        <v>361.33</v>
      </c>
      <c r="AB438" t="str">
        <f t="shared" si="75"/>
        <v/>
      </c>
      <c r="AE438" t="str">
        <f t="shared" si="69"/>
        <v/>
      </c>
      <c r="AH438" t="str">
        <f t="shared" si="70"/>
        <v/>
      </c>
      <c r="AI438" t="str">
        <f t="shared" si="71"/>
        <v/>
      </c>
      <c r="AJ438" t="str">
        <f t="shared" si="67"/>
        <v/>
      </c>
      <c r="AK438" t="str">
        <f t="shared" si="67"/>
        <v/>
      </c>
      <c r="AL438" t="str">
        <f t="shared" si="67"/>
        <v/>
      </c>
    </row>
    <row r="439" spans="1:38" x14ac:dyDescent="0.2">
      <c r="A439" s="1">
        <v>5681</v>
      </c>
      <c r="B439" s="2" t="s">
        <v>18</v>
      </c>
      <c r="C439" s="3">
        <v>41812</v>
      </c>
      <c r="D439" s="2" t="s">
        <v>41</v>
      </c>
      <c r="E439" s="2">
        <v>7</v>
      </c>
      <c r="F439" s="2">
        <v>1219.3800000000001</v>
      </c>
      <c r="G439" s="2">
        <v>0.1</v>
      </c>
      <c r="H439" s="2" t="s">
        <v>44</v>
      </c>
      <c r="I439" s="2">
        <v>-75.430000000000007</v>
      </c>
      <c r="J439" s="2">
        <v>192.98</v>
      </c>
      <c r="K439" s="2">
        <v>40.200000000000003</v>
      </c>
      <c r="L439" s="2" t="s">
        <v>94</v>
      </c>
      <c r="M439" s="2" t="s">
        <v>66</v>
      </c>
      <c r="N439" s="2" t="s">
        <v>30</v>
      </c>
      <c r="O439" s="2" t="s">
        <v>45</v>
      </c>
      <c r="P439" s="2" t="s">
        <v>61</v>
      </c>
      <c r="Q439" s="2" t="s">
        <v>56</v>
      </c>
      <c r="R439" s="3">
        <v>41813</v>
      </c>
      <c r="S439" s="10">
        <f t="shared" si="68"/>
        <v>2014</v>
      </c>
      <c r="T439" t="str">
        <f t="shared" si="74"/>
        <v/>
      </c>
      <c r="U439">
        <f t="shared" si="74"/>
        <v>-75.430000000000007</v>
      </c>
      <c r="V439" t="str">
        <f t="shared" si="74"/>
        <v/>
      </c>
      <c r="W439" t="str">
        <f t="shared" si="74"/>
        <v/>
      </c>
      <c r="Z439" t="str">
        <f t="shared" si="75"/>
        <v/>
      </c>
      <c r="AA439" t="str">
        <f t="shared" si="75"/>
        <v/>
      </c>
      <c r="AB439">
        <f t="shared" si="75"/>
        <v>-75.430000000000007</v>
      </c>
      <c r="AE439" t="str">
        <f t="shared" si="69"/>
        <v>Furniture</v>
      </c>
      <c r="AH439" t="str">
        <f t="shared" si="70"/>
        <v/>
      </c>
      <c r="AI439" t="str">
        <f t="shared" si="71"/>
        <v/>
      </c>
      <c r="AJ439" t="str">
        <f t="shared" si="67"/>
        <v/>
      </c>
      <c r="AK439" t="str">
        <f t="shared" si="67"/>
        <v/>
      </c>
      <c r="AL439" t="str">
        <f t="shared" si="67"/>
        <v/>
      </c>
    </row>
    <row r="440" spans="1:38" x14ac:dyDescent="0.2">
      <c r="A440" s="1">
        <v>5682</v>
      </c>
      <c r="B440" s="2" t="s">
        <v>18</v>
      </c>
      <c r="C440" s="3">
        <v>41813</v>
      </c>
      <c r="D440" s="2" t="s">
        <v>41</v>
      </c>
      <c r="E440" s="2">
        <v>23</v>
      </c>
      <c r="F440" s="2">
        <v>4522.26</v>
      </c>
      <c r="G440" s="2">
        <v>0.09</v>
      </c>
      <c r="H440" s="2" t="s">
        <v>44</v>
      </c>
      <c r="I440" s="2">
        <v>-635.69000000000005</v>
      </c>
      <c r="J440" s="2">
        <v>212.98</v>
      </c>
      <c r="K440" s="2">
        <v>69.959999999999994</v>
      </c>
      <c r="L440" s="2" t="s">
        <v>220</v>
      </c>
      <c r="M440" s="2" t="s">
        <v>38</v>
      </c>
      <c r="N440" s="2" t="s">
        <v>54</v>
      </c>
      <c r="O440" s="2" t="s">
        <v>45</v>
      </c>
      <c r="P440" s="2" t="s">
        <v>67</v>
      </c>
      <c r="Q440" s="2" t="s">
        <v>47</v>
      </c>
      <c r="R440" s="3">
        <v>41814</v>
      </c>
      <c r="S440" s="10">
        <f t="shared" si="68"/>
        <v>2014</v>
      </c>
      <c r="T440" t="str">
        <f t="shared" si="74"/>
        <v/>
      </c>
      <c r="U440" t="str">
        <f t="shared" si="74"/>
        <v/>
      </c>
      <c r="V440" t="str">
        <f t="shared" si="74"/>
        <v/>
      </c>
      <c r="W440">
        <f t="shared" si="74"/>
        <v>-635.69000000000005</v>
      </c>
      <c r="Z440" t="str">
        <f t="shared" si="75"/>
        <v/>
      </c>
      <c r="AA440" t="str">
        <f t="shared" si="75"/>
        <v/>
      </c>
      <c r="AB440">
        <f t="shared" si="75"/>
        <v>-635.69000000000005</v>
      </c>
      <c r="AE440" t="str">
        <f t="shared" si="69"/>
        <v>Furniture</v>
      </c>
      <c r="AH440" t="str">
        <f t="shared" si="70"/>
        <v/>
      </c>
      <c r="AI440" t="str">
        <f t="shared" si="71"/>
        <v/>
      </c>
      <c r="AJ440" t="str">
        <f t="shared" si="67"/>
        <v/>
      </c>
      <c r="AK440" t="str">
        <f t="shared" si="67"/>
        <v/>
      </c>
      <c r="AL440" t="str">
        <f t="shared" si="67"/>
        <v/>
      </c>
    </row>
    <row r="441" spans="1:38" x14ac:dyDescent="0.2">
      <c r="A441" s="1">
        <v>5683</v>
      </c>
      <c r="B441" s="2" t="s">
        <v>18</v>
      </c>
      <c r="C441" s="3">
        <v>41813</v>
      </c>
      <c r="D441" s="2" t="s">
        <v>41</v>
      </c>
      <c r="E441" s="2">
        <v>30</v>
      </c>
      <c r="F441" s="2">
        <v>86.54</v>
      </c>
      <c r="G441" s="2">
        <v>0.09</v>
      </c>
      <c r="H441" s="2" t="s">
        <v>20</v>
      </c>
      <c r="I441" s="2">
        <v>0.67</v>
      </c>
      <c r="J441" s="2">
        <v>14.78</v>
      </c>
      <c r="K441" s="2">
        <v>14.97</v>
      </c>
      <c r="L441" s="2" t="s">
        <v>220</v>
      </c>
      <c r="M441" s="2" t="s">
        <v>38</v>
      </c>
      <c r="N441" s="2" t="s">
        <v>54</v>
      </c>
      <c r="O441" s="2" t="s">
        <v>24</v>
      </c>
      <c r="P441" s="2" t="s">
        <v>64</v>
      </c>
      <c r="Q441" s="2" t="s">
        <v>36</v>
      </c>
      <c r="R441" s="3">
        <v>41814</v>
      </c>
      <c r="S441" s="10">
        <f t="shared" si="68"/>
        <v>2014</v>
      </c>
      <c r="T441" t="str">
        <f t="shared" si="74"/>
        <v/>
      </c>
      <c r="U441" t="str">
        <f t="shared" si="74"/>
        <v/>
      </c>
      <c r="V441" t="str">
        <f t="shared" si="74"/>
        <v/>
      </c>
      <c r="W441">
        <f t="shared" si="74"/>
        <v>0.67</v>
      </c>
      <c r="Z441">
        <f t="shared" si="75"/>
        <v>0.67</v>
      </c>
      <c r="AA441" t="str">
        <f t="shared" si="75"/>
        <v/>
      </c>
      <c r="AB441" t="str">
        <f t="shared" si="75"/>
        <v/>
      </c>
      <c r="AE441" t="str">
        <f t="shared" si="69"/>
        <v/>
      </c>
      <c r="AH441" t="str">
        <f t="shared" si="70"/>
        <v/>
      </c>
      <c r="AI441" t="str">
        <f t="shared" si="71"/>
        <v/>
      </c>
      <c r="AJ441" t="str">
        <f t="shared" si="67"/>
        <v/>
      </c>
      <c r="AK441" t="str">
        <f t="shared" si="67"/>
        <v/>
      </c>
      <c r="AL441" t="str">
        <f t="shared" si="67"/>
        <v/>
      </c>
    </row>
    <row r="442" spans="1:38" x14ac:dyDescent="0.2">
      <c r="A442" s="1">
        <v>5684</v>
      </c>
      <c r="B442" s="2" t="s">
        <v>18</v>
      </c>
      <c r="C442" s="3">
        <v>41813</v>
      </c>
      <c r="D442" s="2" t="s">
        <v>41</v>
      </c>
      <c r="E442" s="2">
        <v>21</v>
      </c>
      <c r="F442" s="2">
        <v>1138.2059999999999</v>
      </c>
      <c r="G442" s="2">
        <v>0.04</v>
      </c>
      <c r="H442" s="2" t="s">
        <v>20</v>
      </c>
      <c r="I442" s="2">
        <v>100.55</v>
      </c>
      <c r="J442" s="2">
        <v>77.989999999999995</v>
      </c>
      <c r="K442" s="2">
        <v>18.989999999999998</v>
      </c>
      <c r="L442" s="2" t="s">
        <v>190</v>
      </c>
      <c r="M442" s="2" t="s">
        <v>29</v>
      </c>
      <c r="N442" s="2" t="s">
        <v>30</v>
      </c>
      <c r="O442" s="2" t="s">
        <v>31</v>
      </c>
      <c r="P442" s="2" t="s">
        <v>39</v>
      </c>
      <c r="Q442" s="2" t="s">
        <v>26</v>
      </c>
      <c r="R442" s="3">
        <v>41814</v>
      </c>
      <c r="S442" s="10">
        <f t="shared" si="68"/>
        <v>2014</v>
      </c>
      <c r="T442" t="str">
        <f t="shared" ref="T442:W461" si="76">IF($N442=T$1,$I442,"")</f>
        <v/>
      </c>
      <c r="U442">
        <f t="shared" si="76"/>
        <v>100.55</v>
      </c>
      <c r="V442" t="str">
        <f t="shared" si="76"/>
        <v/>
      </c>
      <c r="W442" t="str">
        <f t="shared" si="76"/>
        <v/>
      </c>
      <c r="Z442" t="str">
        <f t="shared" ref="Z442:AB461" si="77">IF($O442=Z$1,$I442,"")</f>
        <v/>
      </c>
      <c r="AA442">
        <f t="shared" si="77"/>
        <v>100.55</v>
      </c>
      <c r="AB442" t="str">
        <f t="shared" si="77"/>
        <v/>
      </c>
      <c r="AE442" t="str">
        <f t="shared" si="69"/>
        <v/>
      </c>
      <c r="AH442" t="str">
        <f t="shared" si="70"/>
        <v/>
      </c>
      <c r="AI442" t="str">
        <f t="shared" si="71"/>
        <v/>
      </c>
      <c r="AJ442" t="str">
        <f t="shared" si="67"/>
        <v/>
      </c>
      <c r="AK442" t="str">
        <f t="shared" si="67"/>
        <v/>
      </c>
      <c r="AL442" t="str">
        <f t="shared" si="67"/>
        <v/>
      </c>
    </row>
    <row r="443" spans="1:38" x14ac:dyDescent="0.2">
      <c r="A443" s="1">
        <v>5685</v>
      </c>
      <c r="B443" s="2" t="s">
        <v>18</v>
      </c>
      <c r="C443" s="3">
        <v>41814</v>
      </c>
      <c r="D443" s="2" t="s">
        <v>59</v>
      </c>
      <c r="E443" s="2">
        <v>16</v>
      </c>
      <c r="F443" s="2">
        <v>185.8</v>
      </c>
      <c r="G443" s="2">
        <v>0.04</v>
      </c>
      <c r="H443" s="2" t="s">
        <v>20</v>
      </c>
      <c r="I443" s="2">
        <v>25.48</v>
      </c>
      <c r="J443" s="2">
        <v>22.64</v>
      </c>
      <c r="K443" s="2">
        <v>19.16</v>
      </c>
      <c r="L443" s="2" t="s">
        <v>287</v>
      </c>
      <c r="M443" s="2" t="s">
        <v>22</v>
      </c>
      <c r="N443" s="2" t="s">
        <v>30</v>
      </c>
      <c r="O443" s="2" t="s">
        <v>45</v>
      </c>
      <c r="P443" s="2" t="s">
        <v>55</v>
      </c>
      <c r="Q443" s="2" t="s">
        <v>26</v>
      </c>
      <c r="R443" s="3">
        <v>41815</v>
      </c>
      <c r="S443" s="10">
        <f t="shared" si="68"/>
        <v>2014</v>
      </c>
      <c r="T443" t="str">
        <f t="shared" si="76"/>
        <v/>
      </c>
      <c r="U443">
        <f t="shared" si="76"/>
        <v>25.48</v>
      </c>
      <c r="V443" t="str">
        <f t="shared" si="76"/>
        <v/>
      </c>
      <c r="W443" t="str">
        <f t="shared" si="76"/>
        <v/>
      </c>
      <c r="Z443" t="str">
        <f t="shared" si="77"/>
        <v/>
      </c>
      <c r="AA443" t="str">
        <f t="shared" si="77"/>
        <v/>
      </c>
      <c r="AB443">
        <f t="shared" si="77"/>
        <v>25.48</v>
      </c>
      <c r="AE443" t="str">
        <f t="shared" si="69"/>
        <v/>
      </c>
      <c r="AH443" t="str">
        <f t="shared" si="70"/>
        <v/>
      </c>
      <c r="AI443" t="str">
        <f t="shared" si="71"/>
        <v/>
      </c>
      <c r="AJ443" t="str">
        <f t="shared" si="67"/>
        <v/>
      </c>
      <c r="AK443" t="str">
        <f t="shared" si="67"/>
        <v/>
      </c>
      <c r="AL443" t="str">
        <f t="shared" si="67"/>
        <v/>
      </c>
    </row>
    <row r="444" spans="1:38" x14ac:dyDescent="0.2">
      <c r="A444" s="1">
        <v>5686</v>
      </c>
      <c r="B444" s="2" t="s">
        <v>18</v>
      </c>
      <c r="C444" s="3">
        <v>41814</v>
      </c>
      <c r="D444" s="2" t="s">
        <v>59</v>
      </c>
      <c r="E444" s="2">
        <v>40</v>
      </c>
      <c r="F444" s="2">
        <v>122.41</v>
      </c>
      <c r="G444" s="2">
        <v>0.03</v>
      </c>
      <c r="H444" s="2" t="s">
        <v>49</v>
      </c>
      <c r="I444" s="2">
        <v>11.21</v>
      </c>
      <c r="J444" s="2">
        <v>14.78</v>
      </c>
      <c r="K444" s="2">
        <v>15.34</v>
      </c>
      <c r="L444" s="2" t="s">
        <v>287</v>
      </c>
      <c r="M444" s="2" t="s">
        <v>22</v>
      </c>
      <c r="N444" s="2" t="s">
        <v>30</v>
      </c>
      <c r="O444" s="2" t="s">
        <v>24</v>
      </c>
      <c r="P444" s="2" t="s">
        <v>64</v>
      </c>
      <c r="Q444" s="2" t="s">
        <v>36</v>
      </c>
      <c r="R444" s="3">
        <v>41816</v>
      </c>
      <c r="S444" s="10">
        <f t="shared" si="68"/>
        <v>2014</v>
      </c>
      <c r="T444" t="str">
        <f t="shared" si="76"/>
        <v/>
      </c>
      <c r="U444">
        <f t="shared" si="76"/>
        <v>11.21</v>
      </c>
      <c r="V444" t="str">
        <f t="shared" si="76"/>
        <v/>
      </c>
      <c r="W444" t="str">
        <f t="shared" si="76"/>
        <v/>
      </c>
      <c r="Z444">
        <f t="shared" si="77"/>
        <v>11.21</v>
      </c>
      <c r="AA444" t="str">
        <f t="shared" si="77"/>
        <v/>
      </c>
      <c r="AB444" t="str">
        <f t="shared" si="77"/>
        <v/>
      </c>
      <c r="AE444" t="str">
        <f t="shared" si="69"/>
        <v/>
      </c>
      <c r="AH444" t="str">
        <f t="shared" si="70"/>
        <v/>
      </c>
      <c r="AI444" t="str">
        <f t="shared" si="71"/>
        <v/>
      </c>
      <c r="AJ444" t="str">
        <f t="shared" si="67"/>
        <v/>
      </c>
      <c r="AK444" t="str">
        <f t="shared" si="67"/>
        <v/>
      </c>
      <c r="AL444" t="str">
        <f t="shared" si="67"/>
        <v/>
      </c>
    </row>
    <row r="445" spans="1:38" x14ac:dyDescent="0.2">
      <c r="A445" s="1">
        <v>5687</v>
      </c>
      <c r="B445" s="2" t="s">
        <v>18</v>
      </c>
      <c r="C445" s="3">
        <v>41815</v>
      </c>
      <c r="D445" s="2" t="s">
        <v>59</v>
      </c>
      <c r="E445" s="2">
        <v>1</v>
      </c>
      <c r="F445" s="2">
        <v>166.91</v>
      </c>
      <c r="G445" s="2">
        <v>0.04</v>
      </c>
      <c r="H445" s="2" t="s">
        <v>44</v>
      </c>
      <c r="I445" s="2">
        <v>-98.23</v>
      </c>
      <c r="J445" s="2">
        <v>142.97999999999999</v>
      </c>
      <c r="K445" s="2">
        <v>44</v>
      </c>
      <c r="L445" s="2" t="s">
        <v>288</v>
      </c>
      <c r="M445" s="2" t="s">
        <v>22</v>
      </c>
      <c r="N445" s="2" t="s">
        <v>30</v>
      </c>
      <c r="O445" s="2" t="s">
        <v>45</v>
      </c>
      <c r="P445" s="2" t="s">
        <v>61</v>
      </c>
      <c r="Q445" s="2" t="s">
        <v>56</v>
      </c>
      <c r="R445" s="3">
        <v>41818</v>
      </c>
      <c r="S445" s="10">
        <f t="shared" si="68"/>
        <v>2014</v>
      </c>
      <c r="T445" t="str">
        <f t="shared" si="76"/>
        <v/>
      </c>
      <c r="U445">
        <f t="shared" si="76"/>
        <v>-98.23</v>
      </c>
      <c r="V445" t="str">
        <f t="shared" si="76"/>
        <v/>
      </c>
      <c r="W445" t="str">
        <f t="shared" si="76"/>
        <v/>
      </c>
      <c r="Z445" t="str">
        <f t="shared" si="77"/>
        <v/>
      </c>
      <c r="AA445" t="str">
        <f t="shared" si="77"/>
        <v/>
      </c>
      <c r="AB445">
        <f t="shared" si="77"/>
        <v>-98.23</v>
      </c>
      <c r="AE445" t="str">
        <f t="shared" si="69"/>
        <v>Furniture</v>
      </c>
      <c r="AH445" t="str">
        <f t="shared" si="70"/>
        <v/>
      </c>
      <c r="AI445" t="str">
        <f t="shared" si="71"/>
        <v/>
      </c>
      <c r="AJ445" t="str">
        <f t="shared" si="67"/>
        <v/>
      </c>
      <c r="AK445" t="str">
        <f t="shared" si="67"/>
        <v/>
      </c>
      <c r="AL445" t="str">
        <f t="shared" si="67"/>
        <v/>
      </c>
    </row>
    <row r="446" spans="1:38" x14ac:dyDescent="0.2">
      <c r="A446" s="1">
        <v>5688</v>
      </c>
      <c r="B446" s="2" t="s">
        <v>18</v>
      </c>
      <c r="C446" s="3">
        <v>41815</v>
      </c>
      <c r="D446" s="2" t="s">
        <v>59</v>
      </c>
      <c r="E446" s="2">
        <v>30</v>
      </c>
      <c r="F446" s="2">
        <v>5022.451</v>
      </c>
      <c r="G446" s="2">
        <v>0.05</v>
      </c>
      <c r="H446" s="2" t="s">
        <v>20</v>
      </c>
      <c r="I446" s="2">
        <v>1095.83</v>
      </c>
      <c r="J446" s="2">
        <v>212.99</v>
      </c>
      <c r="K446" s="2">
        <v>18.2</v>
      </c>
      <c r="L446" s="2" t="s">
        <v>288</v>
      </c>
      <c r="M446" s="2" t="s">
        <v>22</v>
      </c>
      <c r="N446" s="2" t="s">
        <v>30</v>
      </c>
      <c r="O446" s="2" t="s">
        <v>31</v>
      </c>
      <c r="P446" s="2" t="s">
        <v>39</v>
      </c>
      <c r="Q446" s="2" t="s">
        <v>26</v>
      </c>
      <c r="R446" s="3">
        <v>41815</v>
      </c>
      <c r="S446" s="10">
        <f t="shared" si="68"/>
        <v>2014</v>
      </c>
      <c r="T446" t="str">
        <f t="shared" si="76"/>
        <v/>
      </c>
      <c r="U446">
        <f t="shared" si="76"/>
        <v>1095.83</v>
      </c>
      <c r="V446" t="str">
        <f t="shared" si="76"/>
        <v/>
      </c>
      <c r="W446" t="str">
        <f t="shared" si="76"/>
        <v/>
      </c>
      <c r="Z446" t="str">
        <f t="shared" si="77"/>
        <v/>
      </c>
      <c r="AA446">
        <f t="shared" si="77"/>
        <v>1095.83</v>
      </c>
      <c r="AB446" t="str">
        <f t="shared" si="77"/>
        <v/>
      </c>
      <c r="AE446" t="str">
        <f t="shared" si="69"/>
        <v/>
      </c>
      <c r="AH446" t="str">
        <f t="shared" si="70"/>
        <v/>
      </c>
      <c r="AI446" t="str">
        <f t="shared" si="71"/>
        <v/>
      </c>
      <c r="AJ446" t="str">
        <f t="shared" si="67"/>
        <v/>
      </c>
      <c r="AK446" t="str">
        <f t="shared" si="67"/>
        <v/>
      </c>
      <c r="AL446" t="str">
        <f t="shared" si="67"/>
        <v/>
      </c>
    </row>
    <row r="447" spans="1:38" x14ac:dyDescent="0.2">
      <c r="A447" s="1">
        <v>5689</v>
      </c>
      <c r="B447" s="2" t="s">
        <v>18</v>
      </c>
      <c r="C447" s="3">
        <v>41815</v>
      </c>
      <c r="D447" s="2" t="s">
        <v>59</v>
      </c>
      <c r="E447" s="2">
        <v>40</v>
      </c>
      <c r="F447" s="2">
        <v>7388.59</v>
      </c>
      <c r="G447" s="2">
        <v>0.04</v>
      </c>
      <c r="H447" s="2" t="s">
        <v>20</v>
      </c>
      <c r="I447" s="2">
        <v>3004.28</v>
      </c>
      <c r="J447" s="2">
        <v>189.98</v>
      </c>
      <c r="K447" s="2">
        <v>14.99</v>
      </c>
      <c r="L447" s="2" t="s">
        <v>85</v>
      </c>
      <c r="M447" s="2" t="s">
        <v>38</v>
      </c>
      <c r="N447" s="2" t="s">
        <v>30</v>
      </c>
      <c r="O447" s="2" t="s">
        <v>24</v>
      </c>
      <c r="P447" s="2" t="s">
        <v>71</v>
      </c>
      <c r="Q447" s="2" t="s">
        <v>26</v>
      </c>
      <c r="R447" s="3">
        <v>41817</v>
      </c>
      <c r="S447" s="10">
        <f t="shared" si="68"/>
        <v>2014</v>
      </c>
      <c r="T447" t="str">
        <f t="shared" si="76"/>
        <v/>
      </c>
      <c r="U447">
        <f t="shared" si="76"/>
        <v>3004.28</v>
      </c>
      <c r="V447" t="str">
        <f t="shared" si="76"/>
        <v/>
      </c>
      <c r="W447" t="str">
        <f t="shared" si="76"/>
        <v/>
      </c>
      <c r="Z447">
        <f t="shared" si="77"/>
        <v>3004.28</v>
      </c>
      <c r="AA447" t="str">
        <f t="shared" si="77"/>
        <v/>
      </c>
      <c r="AB447" t="str">
        <f t="shared" si="77"/>
        <v/>
      </c>
      <c r="AE447" t="str">
        <f t="shared" si="69"/>
        <v/>
      </c>
      <c r="AH447" t="str">
        <f t="shared" si="70"/>
        <v/>
      </c>
      <c r="AI447" t="str">
        <f t="shared" si="71"/>
        <v/>
      </c>
      <c r="AJ447" t="str">
        <f t="shared" si="67"/>
        <v/>
      </c>
      <c r="AK447" t="str">
        <f t="shared" si="67"/>
        <v/>
      </c>
      <c r="AL447" t="str">
        <f t="shared" si="67"/>
        <v/>
      </c>
    </row>
    <row r="448" spans="1:38" x14ac:dyDescent="0.2">
      <c r="A448" s="1">
        <v>5690</v>
      </c>
      <c r="B448" s="2" t="s">
        <v>40</v>
      </c>
      <c r="C448" s="3">
        <v>41818</v>
      </c>
      <c r="D448" s="2" t="s">
        <v>27</v>
      </c>
      <c r="E448" s="2">
        <v>39</v>
      </c>
      <c r="F448" s="2">
        <v>746.68</v>
      </c>
      <c r="G448" s="2">
        <v>0</v>
      </c>
      <c r="H448" s="2" t="s">
        <v>20</v>
      </c>
      <c r="I448" s="2">
        <v>49.37</v>
      </c>
      <c r="J448" s="2">
        <v>29.52</v>
      </c>
      <c r="K448" s="2">
        <v>22.17</v>
      </c>
      <c r="L448" s="2" t="s">
        <v>289</v>
      </c>
      <c r="M448" s="2" t="s">
        <v>29</v>
      </c>
      <c r="N448" s="2" t="s">
        <v>43</v>
      </c>
      <c r="O448" s="2" t="s">
        <v>24</v>
      </c>
      <c r="P448" s="2" t="s">
        <v>71</v>
      </c>
      <c r="Q448" s="2" t="s">
        <v>62</v>
      </c>
      <c r="R448" s="3">
        <v>41823</v>
      </c>
      <c r="S448" s="10">
        <f t="shared" si="68"/>
        <v>2014</v>
      </c>
      <c r="T448" t="str">
        <f t="shared" si="76"/>
        <v/>
      </c>
      <c r="U448" t="str">
        <f t="shared" si="76"/>
        <v/>
      </c>
      <c r="V448">
        <f t="shared" si="76"/>
        <v>49.37</v>
      </c>
      <c r="W448" t="str">
        <f t="shared" si="76"/>
        <v/>
      </c>
      <c r="Z448">
        <f t="shared" si="77"/>
        <v>49.37</v>
      </c>
      <c r="AA448" t="str">
        <f t="shared" si="77"/>
        <v/>
      </c>
      <c r="AB448" t="str">
        <f t="shared" si="77"/>
        <v/>
      </c>
      <c r="AE448" t="str">
        <f t="shared" si="69"/>
        <v/>
      </c>
      <c r="AH448" t="str">
        <f t="shared" si="70"/>
        <v/>
      </c>
      <c r="AI448" t="str">
        <f t="shared" si="71"/>
        <v/>
      </c>
      <c r="AJ448" t="str">
        <f t="shared" si="67"/>
        <v/>
      </c>
      <c r="AK448" t="str">
        <f t="shared" si="67"/>
        <v/>
      </c>
      <c r="AL448" t="str">
        <f t="shared" si="67"/>
        <v/>
      </c>
    </row>
    <row r="449" spans="1:38" x14ac:dyDescent="0.2">
      <c r="A449" s="1">
        <v>5691</v>
      </c>
      <c r="B449" s="2" t="s">
        <v>18</v>
      </c>
      <c r="C449" s="3">
        <v>41819</v>
      </c>
      <c r="D449" s="2" t="s">
        <v>50</v>
      </c>
      <c r="E449" s="2">
        <v>34</v>
      </c>
      <c r="F449" s="2">
        <v>292.45999999999998</v>
      </c>
      <c r="G449" s="2">
        <v>0.08</v>
      </c>
      <c r="H449" s="2" t="s">
        <v>20</v>
      </c>
      <c r="I449" s="2">
        <v>-206.14</v>
      </c>
      <c r="J449" s="2">
        <v>20.37</v>
      </c>
      <c r="K449" s="2">
        <v>24.16</v>
      </c>
      <c r="L449" s="2" t="s">
        <v>256</v>
      </c>
      <c r="M449" s="2" t="s">
        <v>38</v>
      </c>
      <c r="N449" s="2" t="s">
        <v>23</v>
      </c>
      <c r="O449" s="2" t="s">
        <v>45</v>
      </c>
      <c r="P449" s="2" t="s">
        <v>55</v>
      </c>
      <c r="Q449" s="2" t="s">
        <v>34</v>
      </c>
      <c r="R449" s="3">
        <v>41819</v>
      </c>
      <c r="S449" s="10">
        <f t="shared" si="68"/>
        <v>2014</v>
      </c>
      <c r="T449">
        <f t="shared" si="76"/>
        <v>-206.14</v>
      </c>
      <c r="U449" t="str">
        <f t="shared" si="76"/>
        <v/>
      </c>
      <c r="V449" t="str">
        <f t="shared" si="76"/>
        <v/>
      </c>
      <c r="W449" t="str">
        <f t="shared" si="76"/>
        <v/>
      </c>
      <c r="Z449" t="str">
        <f t="shared" si="77"/>
        <v/>
      </c>
      <c r="AA449" t="str">
        <f t="shared" si="77"/>
        <v/>
      </c>
      <c r="AB449">
        <f t="shared" si="77"/>
        <v>-206.14</v>
      </c>
      <c r="AE449" t="str">
        <f t="shared" si="69"/>
        <v>Furniture</v>
      </c>
      <c r="AH449" t="str">
        <f t="shared" si="70"/>
        <v/>
      </c>
      <c r="AI449" t="str">
        <f t="shared" si="71"/>
        <v/>
      </c>
      <c r="AJ449" t="str">
        <f t="shared" si="67"/>
        <v/>
      </c>
      <c r="AK449" t="str">
        <f t="shared" si="67"/>
        <v/>
      </c>
      <c r="AL449" t="str">
        <f t="shared" si="67"/>
        <v/>
      </c>
    </row>
    <row r="450" spans="1:38" x14ac:dyDescent="0.2">
      <c r="A450" s="1">
        <v>5692</v>
      </c>
      <c r="B450" s="2" t="s">
        <v>18</v>
      </c>
      <c r="C450" s="3">
        <v>41820</v>
      </c>
      <c r="D450" s="2" t="s">
        <v>19</v>
      </c>
      <c r="E450" s="2">
        <v>44</v>
      </c>
      <c r="F450" s="2">
        <v>122.64</v>
      </c>
      <c r="G450" s="2">
        <v>0.03</v>
      </c>
      <c r="H450" s="2" t="s">
        <v>20</v>
      </c>
      <c r="I450" s="2">
        <v>48.63</v>
      </c>
      <c r="J450" s="2">
        <v>14.61</v>
      </c>
      <c r="K450" s="2">
        <v>14.5</v>
      </c>
      <c r="L450" s="2" t="s">
        <v>290</v>
      </c>
      <c r="M450" s="2" t="s">
        <v>29</v>
      </c>
      <c r="N450" s="2" t="s">
        <v>30</v>
      </c>
      <c r="O450" s="2" t="s">
        <v>24</v>
      </c>
      <c r="P450" s="2" t="s">
        <v>74</v>
      </c>
      <c r="Q450" s="2" t="s">
        <v>26</v>
      </c>
      <c r="R450" s="3">
        <v>41820</v>
      </c>
      <c r="S450" s="10">
        <f t="shared" si="68"/>
        <v>2014</v>
      </c>
      <c r="T450" t="str">
        <f t="shared" si="76"/>
        <v/>
      </c>
      <c r="U450">
        <f t="shared" si="76"/>
        <v>48.63</v>
      </c>
      <c r="V450" t="str">
        <f t="shared" si="76"/>
        <v/>
      </c>
      <c r="W450" t="str">
        <f t="shared" si="76"/>
        <v/>
      </c>
      <c r="Z450">
        <f t="shared" si="77"/>
        <v>48.63</v>
      </c>
      <c r="AA450" t="str">
        <f t="shared" si="77"/>
        <v/>
      </c>
      <c r="AB450" t="str">
        <f t="shared" si="77"/>
        <v/>
      </c>
      <c r="AE450" t="str">
        <f t="shared" si="69"/>
        <v/>
      </c>
      <c r="AH450" t="str">
        <f t="shared" si="70"/>
        <v/>
      </c>
      <c r="AI450" t="str">
        <f t="shared" si="71"/>
        <v/>
      </c>
      <c r="AJ450" t="str">
        <f t="shared" si="71"/>
        <v/>
      </c>
      <c r="AK450" t="str">
        <f t="shared" si="71"/>
        <v/>
      </c>
      <c r="AL450" t="str">
        <f t="shared" si="71"/>
        <v/>
      </c>
    </row>
    <row r="451" spans="1:38" x14ac:dyDescent="0.2">
      <c r="A451" s="1">
        <v>5693</v>
      </c>
      <c r="B451" s="2" t="s">
        <v>18</v>
      </c>
      <c r="C451" s="3">
        <v>41820</v>
      </c>
      <c r="D451" s="2" t="s">
        <v>19</v>
      </c>
      <c r="E451" s="2">
        <v>28</v>
      </c>
      <c r="F451" s="2">
        <v>9609.34</v>
      </c>
      <c r="G451" s="2">
        <v>0.08</v>
      </c>
      <c r="H451" s="2" t="s">
        <v>44</v>
      </c>
      <c r="I451" s="2">
        <v>2433.9899999999998</v>
      </c>
      <c r="J451" s="2">
        <v>361.45</v>
      </c>
      <c r="K451" s="2">
        <v>74</v>
      </c>
      <c r="L451" s="2" t="s">
        <v>290</v>
      </c>
      <c r="M451" s="2" t="s">
        <v>29</v>
      </c>
      <c r="N451" s="2" t="s">
        <v>30</v>
      </c>
      <c r="O451" s="2" t="s">
        <v>45</v>
      </c>
      <c r="P451" s="2" t="s">
        <v>46</v>
      </c>
      <c r="Q451" s="2" t="s">
        <v>56</v>
      </c>
      <c r="R451" s="3">
        <v>41822</v>
      </c>
      <c r="S451" s="10">
        <f t="shared" ref="S451:S514" si="78">YEAR(C451)</f>
        <v>2014</v>
      </c>
      <c r="T451" t="str">
        <f t="shared" si="76"/>
        <v/>
      </c>
      <c r="U451">
        <f t="shared" si="76"/>
        <v>2433.9899999999998</v>
      </c>
      <c r="V451" t="str">
        <f t="shared" si="76"/>
        <v/>
      </c>
      <c r="W451" t="str">
        <f t="shared" si="76"/>
        <v/>
      </c>
      <c r="Z451" t="str">
        <f t="shared" si="77"/>
        <v/>
      </c>
      <c r="AA451" t="str">
        <f t="shared" si="77"/>
        <v/>
      </c>
      <c r="AB451">
        <f t="shared" si="77"/>
        <v>2433.9899999999998</v>
      </c>
      <c r="AE451" t="str">
        <f t="shared" ref="AE451:AE514" si="79">IF(I451&lt;0,O451,"")</f>
        <v/>
      </c>
      <c r="AH451" t="str">
        <f t="shared" ref="AH451:AH514" si="80">IF(E451&lt;11,IF(O451="Technology",I451,""),"")</f>
        <v/>
      </c>
      <c r="AI451" t="str">
        <f t="shared" ref="AI451:AL514" si="81">IF(AI$1=$S451,$AH451,"")</f>
        <v/>
      </c>
      <c r="AJ451" t="str">
        <f t="shared" si="81"/>
        <v/>
      </c>
      <c r="AK451" t="str">
        <f t="shared" si="81"/>
        <v/>
      </c>
      <c r="AL451" t="str">
        <f t="shared" si="81"/>
        <v/>
      </c>
    </row>
    <row r="452" spans="1:38" x14ac:dyDescent="0.2">
      <c r="A452" s="1">
        <v>5694</v>
      </c>
      <c r="B452" s="2" t="s">
        <v>18</v>
      </c>
      <c r="C452" s="3">
        <v>41821</v>
      </c>
      <c r="D452" s="2" t="s">
        <v>19</v>
      </c>
      <c r="E452" s="2">
        <v>6</v>
      </c>
      <c r="F452" s="2">
        <v>2178.0100000000002</v>
      </c>
      <c r="G452" s="2">
        <v>0.01</v>
      </c>
      <c r="H452" s="2" t="s">
        <v>44</v>
      </c>
      <c r="I452" s="2">
        <v>-56.89</v>
      </c>
      <c r="J452" s="2">
        <v>360.21</v>
      </c>
      <c r="K452" s="2">
        <v>54.19</v>
      </c>
      <c r="L452" s="2" t="s">
        <v>291</v>
      </c>
      <c r="M452" s="2" t="s">
        <v>29</v>
      </c>
      <c r="N452" s="2" t="s">
        <v>54</v>
      </c>
      <c r="O452" s="2" t="s">
        <v>45</v>
      </c>
      <c r="P452" s="2" t="s">
        <v>46</v>
      </c>
      <c r="Q452" s="2" t="s">
        <v>47</v>
      </c>
      <c r="R452" s="3">
        <v>41824</v>
      </c>
      <c r="S452" s="10">
        <f t="shared" si="78"/>
        <v>2014</v>
      </c>
      <c r="T452" t="str">
        <f t="shared" si="76"/>
        <v/>
      </c>
      <c r="U452" t="str">
        <f t="shared" si="76"/>
        <v/>
      </c>
      <c r="V452" t="str">
        <f t="shared" si="76"/>
        <v/>
      </c>
      <c r="W452">
        <f t="shared" si="76"/>
        <v>-56.89</v>
      </c>
      <c r="Z452" t="str">
        <f t="shared" si="77"/>
        <v/>
      </c>
      <c r="AA452" t="str">
        <f t="shared" si="77"/>
        <v/>
      </c>
      <c r="AB452">
        <f t="shared" si="77"/>
        <v>-56.89</v>
      </c>
      <c r="AE452" t="str">
        <f t="shared" si="79"/>
        <v>Furniture</v>
      </c>
      <c r="AH452" t="str">
        <f t="shared" si="80"/>
        <v/>
      </c>
      <c r="AI452" t="str">
        <f t="shared" si="81"/>
        <v/>
      </c>
      <c r="AJ452" t="str">
        <f t="shared" si="81"/>
        <v/>
      </c>
      <c r="AK452" t="str">
        <f t="shared" si="81"/>
        <v/>
      </c>
      <c r="AL452" t="str">
        <f t="shared" si="81"/>
        <v/>
      </c>
    </row>
    <row r="453" spans="1:38" x14ac:dyDescent="0.2">
      <c r="A453" s="1">
        <v>5695</v>
      </c>
      <c r="B453" s="2" t="s">
        <v>18</v>
      </c>
      <c r="C453" s="3">
        <v>41821</v>
      </c>
      <c r="D453" s="2" t="s">
        <v>27</v>
      </c>
      <c r="E453" s="2">
        <v>27</v>
      </c>
      <c r="F453" s="2">
        <v>130.86000000000001</v>
      </c>
      <c r="G453" s="2">
        <v>7.0000000000000007E-2</v>
      </c>
      <c r="H453" s="2" t="s">
        <v>20</v>
      </c>
      <c r="I453" s="2">
        <v>32.06</v>
      </c>
      <c r="J453" s="2">
        <v>16.84</v>
      </c>
      <c r="K453" s="2">
        <v>14.71</v>
      </c>
      <c r="L453" s="2" t="s">
        <v>292</v>
      </c>
      <c r="M453" s="2" t="s">
        <v>22</v>
      </c>
      <c r="N453" s="2" t="s">
        <v>54</v>
      </c>
      <c r="O453" s="2" t="s">
        <v>24</v>
      </c>
      <c r="P453" s="2" t="s">
        <v>64</v>
      </c>
      <c r="Q453" s="2" t="s">
        <v>36</v>
      </c>
      <c r="R453" s="3">
        <v>41823</v>
      </c>
      <c r="S453" s="10">
        <f t="shared" si="78"/>
        <v>2014</v>
      </c>
      <c r="T453" t="str">
        <f t="shared" si="76"/>
        <v/>
      </c>
      <c r="U453" t="str">
        <f t="shared" si="76"/>
        <v/>
      </c>
      <c r="V453" t="str">
        <f t="shared" si="76"/>
        <v/>
      </c>
      <c r="W453">
        <f t="shared" si="76"/>
        <v>32.06</v>
      </c>
      <c r="Z453">
        <f t="shared" si="77"/>
        <v>32.06</v>
      </c>
      <c r="AA453" t="str">
        <f t="shared" si="77"/>
        <v/>
      </c>
      <c r="AB453" t="str">
        <f t="shared" si="77"/>
        <v/>
      </c>
      <c r="AE453" t="str">
        <f t="shared" si="79"/>
        <v/>
      </c>
      <c r="AH453" t="str">
        <f t="shared" si="80"/>
        <v/>
      </c>
      <c r="AI453" t="str">
        <f t="shared" si="81"/>
        <v/>
      </c>
      <c r="AJ453" t="str">
        <f t="shared" si="81"/>
        <v/>
      </c>
      <c r="AK453" t="str">
        <f t="shared" si="81"/>
        <v/>
      </c>
      <c r="AL453" t="str">
        <f t="shared" si="81"/>
        <v/>
      </c>
    </row>
    <row r="454" spans="1:38" x14ac:dyDescent="0.2">
      <c r="A454" s="1">
        <v>5696</v>
      </c>
      <c r="B454" s="2" t="s">
        <v>18</v>
      </c>
      <c r="C454" s="3">
        <v>41821</v>
      </c>
      <c r="D454" s="2" t="s">
        <v>59</v>
      </c>
      <c r="E454" s="2">
        <v>8</v>
      </c>
      <c r="F454" s="2">
        <v>260.66000000000003</v>
      </c>
      <c r="G454" s="2">
        <v>0.02</v>
      </c>
      <c r="H454" s="2" t="s">
        <v>20</v>
      </c>
      <c r="I454" s="2">
        <v>55.06</v>
      </c>
      <c r="J454" s="2">
        <v>41.17</v>
      </c>
      <c r="K454" s="2">
        <v>20.27</v>
      </c>
      <c r="L454" s="2" t="s">
        <v>293</v>
      </c>
      <c r="M454" s="2" t="s">
        <v>29</v>
      </c>
      <c r="N454" s="2" t="s">
        <v>43</v>
      </c>
      <c r="O454" s="2" t="s">
        <v>24</v>
      </c>
      <c r="P454" s="2" t="s">
        <v>25</v>
      </c>
      <c r="Q454" s="2" t="s">
        <v>26</v>
      </c>
      <c r="R454" s="3">
        <v>41822</v>
      </c>
      <c r="S454" s="10">
        <f t="shared" si="78"/>
        <v>2014</v>
      </c>
      <c r="T454" t="str">
        <f t="shared" si="76"/>
        <v/>
      </c>
      <c r="U454" t="str">
        <f t="shared" si="76"/>
        <v/>
      </c>
      <c r="V454">
        <f t="shared" si="76"/>
        <v>55.06</v>
      </c>
      <c r="W454" t="str">
        <f t="shared" si="76"/>
        <v/>
      </c>
      <c r="Z454">
        <f t="shared" si="77"/>
        <v>55.06</v>
      </c>
      <c r="AA454" t="str">
        <f t="shared" si="77"/>
        <v/>
      </c>
      <c r="AB454" t="str">
        <f t="shared" si="77"/>
        <v/>
      </c>
      <c r="AE454" t="str">
        <f t="shared" si="79"/>
        <v/>
      </c>
      <c r="AH454" t="str">
        <f t="shared" si="80"/>
        <v/>
      </c>
      <c r="AI454" t="str">
        <f t="shared" si="81"/>
        <v/>
      </c>
      <c r="AJ454" t="str">
        <f t="shared" si="81"/>
        <v/>
      </c>
      <c r="AK454" t="str">
        <f t="shared" si="81"/>
        <v/>
      </c>
      <c r="AL454" t="str">
        <f t="shared" si="81"/>
        <v/>
      </c>
    </row>
    <row r="455" spans="1:38" x14ac:dyDescent="0.2">
      <c r="A455" s="1">
        <v>5697</v>
      </c>
      <c r="B455" s="2" t="s">
        <v>40</v>
      </c>
      <c r="C455" s="3">
        <v>41821</v>
      </c>
      <c r="D455" s="2" t="s">
        <v>59</v>
      </c>
      <c r="E455" s="2">
        <v>45</v>
      </c>
      <c r="F455" s="2">
        <v>6872.4719999999998</v>
      </c>
      <c r="G455" s="2">
        <v>0</v>
      </c>
      <c r="H455" s="2" t="s">
        <v>44</v>
      </c>
      <c r="I455" s="2">
        <v>1122.6400000000001</v>
      </c>
      <c r="J455" s="2">
        <v>191.29</v>
      </c>
      <c r="K455" s="2">
        <v>43.21</v>
      </c>
      <c r="L455" s="2" t="s">
        <v>293</v>
      </c>
      <c r="M455" s="2" t="s">
        <v>29</v>
      </c>
      <c r="N455" s="2" t="s">
        <v>43</v>
      </c>
      <c r="O455" s="2" t="s">
        <v>45</v>
      </c>
      <c r="P455" s="2" t="s">
        <v>46</v>
      </c>
      <c r="Q455" s="2" t="s">
        <v>47</v>
      </c>
      <c r="R455" s="3">
        <v>41823</v>
      </c>
      <c r="S455" s="10">
        <f t="shared" si="78"/>
        <v>2014</v>
      </c>
      <c r="T455" t="str">
        <f t="shared" si="76"/>
        <v/>
      </c>
      <c r="U455" t="str">
        <f t="shared" si="76"/>
        <v/>
      </c>
      <c r="V455">
        <f t="shared" si="76"/>
        <v>1122.6400000000001</v>
      </c>
      <c r="W455" t="str">
        <f t="shared" si="76"/>
        <v/>
      </c>
      <c r="Z455" t="str">
        <f t="shared" si="77"/>
        <v/>
      </c>
      <c r="AA455" t="str">
        <f t="shared" si="77"/>
        <v/>
      </c>
      <c r="AB455">
        <f t="shared" si="77"/>
        <v>1122.6400000000001</v>
      </c>
      <c r="AE455" t="str">
        <f t="shared" si="79"/>
        <v/>
      </c>
      <c r="AH455" t="str">
        <f t="shared" si="80"/>
        <v/>
      </c>
      <c r="AI455" t="str">
        <f t="shared" si="81"/>
        <v/>
      </c>
      <c r="AJ455" t="str">
        <f t="shared" si="81"/>
        <v/>
      </c>
      <c r="AK455" t="str">
        <f t="shared" si="81"/>
        <v/>
      </c>
      <c r="AL455" t="str">
        <f t="shared" si="81"/>
        <v/>
      </c>
    </row>
    <row r="456" spans="1:38" x14ac:dyDescent="0.2">
      <c r="A456" s="1">
        <v>5698</v>
      </c>
      <c r="B456" s="2" t="s">
        <v>18</v>
      </c>
      <c r="C456" s="3">
        <v>41822</v>
      </c>
      <c r="D456" s="2" t="s">
        <v>19</v>
      </c>
      <c r="E456" s="2">
        <v>20</v>
      </c>
      <c r="F456" s="2">
        <v>1213.1300000000001</v>
      </c>
      <c r="G456" s="2">
        <v>7.0000000000000007E-2</v>
      </c>
      <c r="H456" s="2" t="s">
        <v>49</v>
      </c>
      <c r="I456" s="2">
        <v>316.33</v>
      </c>
      <c r="J456" s="2">
        <v>72.97</v>
      </c>
      <c r="K456" s="2">
        <v>18.5</v>
      </c>
      <c r="L456" s="2" t="s">
        <v>294</v>
      </c>
      <c r="M456" s="2" t="s">
        <v>29</v>
      </c>
      <c r="N456" s="2" t="s">
        <v>30</v>
      </c>
      <c r="O456" s="2" t="s">
        <v>24</v>
      </c>
      <c r="P456" s="2" t="s">
        <v>71</v>
      </c>
      <c r="Q456" s="2" t="s">
        <v>26</v>
      </c>
      <c r="R456" s="3">
        <v>41824</v>
      </c>
      <c r="S456" s="10">
        <f t="shared" si="78"/>
        <v>2014</v>
      </c>
      <c r="T456" t="str">
        <f t="shared" si="76"/>
        <v/>
      </c>
      <c r="U456">
        <f t="shared" si="76"/>
        <v>316.33</v>
      </c>
      <c r="V456" t="str">
        <f t="shared" si="76"/>
        <v/>
      </c>
      <c r="W456" t="str">
        <f t="shared" si="76"/>
        <v/>
      </c>
      <c r="Z456">
        <f t="shared" si="77"/>
        <v>316.33</v>
      </c>
      <c r="AA456" t="str">
        <f t="shared" si="77"/>
        <v/>
      </c>
      <c r="AB456" t="str">
        <f t="shared" si="77"/>
        <v/>
      </c>
      <c r="AE456" t="str">
        <f t="shared" si="79"/>
        <v/>
      </c>
      <c r="AH456" t="str">
        <f t="shared" si="80"/>
        <v/>
      </c>
      <c r="AI456" t="str">
        <f t="shared" si="81"/>
        <v/>
      </c>
      <c r="AJ456" t="str">
        <f t="shared" si="81"/>
        <v/>
      </c>
      <c r="AK456" t="str">
        <f t="shared" si="81"/>
        <v/>
      </c>
      <c r="AL456" t="str">
        <f t="shared" si="81"/>
        <v/>
      </c>
    </row>
    <row r="457" spans="1:38" x14ac:dyDescent="0.2">
      <c r="A457" s="1">
        <v>5699</v>
      </c>
      <c r="B457" s="2" t="s">
        <v>18</v>
      </c>
      <c r="C457" s="3">
        <v>41822</v>
      </c>
      <c r="D457" s="2" t="s">
        <v>41</v>
      </c>
      <c r="E457" s="2">
        <v>50</v>
      </c>
      <c r="F457" s="2">
        <v>288.79000000000002</v>
      </c>
      <c r="G457" s="2">
        <v>0.1</v>
      </c>
      <c r="H457" s="2" t="s">
        <v>20</v>
      </c>
      <c r="I457" s="2">
        <v>-101</v>
      </c>
      <c r="J457" s="2">
        <v>17.739999999999998</v>
      </c>
      <c r="K457" s="2">
        <v>19.010000000000002</v>
      </c>
      <c r="L457" s="2" t="s">
        <v>295</v>
      </c>
      <c r="M457" s="2" t="s">
        <v>66</v>
      </c>
      <c r="N457" s="2" t="s">
        <v>23</v>
      </c>
      <c r="O457" s="2" t="s">
        <v>24</v>
      </c>
      <c r="P457" s="2" t="s">
        <v>25</v>
      </c>
      <c r="Q457" s="2" t="s">
        <v>26</v>
      </c>
      <c r="R457" s="3">
        <v>41824</v>
      </c>
      <c r="S457" s="10">
        <f t="shared" si="78"/>
        <v>2014</v>
      </c>
      <c r="T457">
        <f t="shared" si="76"/>
        <v>-101</v>
      </c>
      <c r="U457" t="str">
        <f t="shared" si="76"/>
        <v/>
      </c>
      <c r="V457" t="str">
        <f t="shared" si="76"/>
        <v/>
      </c>
      <c r="W457" t="str">
        <f t="shared" si="76"/>
        <v/>
      </c>
      <c r="Z457">
        <f t="shared" si="77"/>
        <v>-101</v>
      </c>
      <c r="AA457" t="str">
        <f t="shared" si="77"/>
        <v/>
      </c>
      <c r="AB457" t="str">
        <f t="shared" si="77"/>
        <v/>
      </c>
      <c r="AE457" t="str">
        <f t="shared" si="79"/>
        <v>Office Supplies</v>
      </c>
      <c r="AH457" t="str">
        <f t="shared" si="80"/>
        <v/>
      </c>
      <c r="AI457" t="str">
        <f t="shared" si="81"/>
        <v/>
      </c>
      <c r="AJ457" t="str">
        <f t="shared" si="81"/>
        <v/>
      </c>
      <c r="AK457" t="str">
        <f t="shared" si="81"/>
        <v/>
      </c>
      <c r="AL457" t="str">
        <f t="shared" si="81"/>
        <v/>
      </c>
    </row>
    <row r="458" spans="1:38" x14ac:dyDescent="0.2">
      <c r="A458" s="1">
        <v>5700</v>
      </c>
      <c r="B458" s="2" t="s">
        <v>18</v>
      </c>
      <c r="C458" s="3">
        <v>41822</v>
      </c>
      <c r="D458" s="2" t="s">
        <v>41</v>
      </c>
      <c r="E458" s="2">
        <v>49</v>
      </c>
      <c r="F458" s="2">
        <v>12601.31</v>
      </c>
      <c r="G458" s="2">
        <v>0.09</v>
      </c>
      <c r="H458" s="2" t="s">
        <v>44</v>
      </c>
      <c r="I458" s="2">
        <v>2705.07</v>
      </c>
      <c r="J458" s="2">
        <v>282.97000000000003</v>
      </c>
      <c r="K458" s="2">
        <v>42.06</v>
      </c>
      <c r="L458" s="2" t="s">
        <v>295</v>
      </c>
      <c r="M458" s="2" t="s">
        <v>66</v>
      </c>
      <c r="N458" s="2" t="s">
        <v>23</v>
      </c>
      <c r="O458" s="2" t="s">
        <v>31</v>
      </c>
      <c r="P458" s="2" t="s">
        <v>33</v>
      </c>
      <c r="Q458" s="2" t="s">
        <v>56</v>
      </c>
      <c r="R458" s="3">
        <v>41824</v>
      </c>
      <c r="S458" s="10">
        <f t="shared" si="78"/>
        <v>2014</v>
      </c>
      <c r="T458">
        <f t="shared" si="76"/>
        <v>2705.07</v>
      </c>
      <c r="U458" t="str">
        <f t="shared" si="76"/>
        <v/>
      </c>
      <c r="V458" t="str">
        <f t="shared" si="76"/>
        <v/>
      </c>
      <c r="W458" t="str">
        <f t="shared" si="76"/>
        <v/>
      </c>
      <c r="Z458" t="str">
        <f t="shared" si="77"/>
        <v/>
      </c>
      <c r="AA458">
        <f t="shared" si="77"/>
        <v>2705.07</v>
      </c>
      <c r="AB458" t="str">
        <f t="shared" si="77"/>
        <v/>
      </c>
      <c r="AE458" t="str">
        <f t="shared" si="79"/>
        <v/>
      </c>
      <c r="AH458" t="str">
        <f t="shared" si="80"/>
        <v/>
      </c>
      <c r="AI458" t="str">
        <f t="shared" si="81"/>
        <v/>
      </c>
      <c r="AJ458" t="str">
        <f t="shared" si="81"/>
        <v/>
      </c>
      <c r="AK458" t="str">
        <f t="shared" si="81"/>
        <v/>
      </c>
      <c r="AL458" t="str">
        <f t="shared" si="81"/>
        <v/>
      </c>
    </row>
    <row r="459" spans="1:38" x14ac:dyDescent="0.2">
      <c r="A459" s="1">
        <v>5701</v>
      </c>
      <c r="B459" s="2" t="s">
        <v>18</v>
      </c>
      <c r="C459" s="3">
        <v>41823</v>
      </c>
      <c r="D459" s="2" t="s">
        <v>27</v>
      </c>
      <c r="E459" s="2">
        <v>44</v>
      </c>
      <c r="F459" s="2">
        <v>451.92</v>
      </c>
      <c r="G459" s="2">
        <v>0.02</v>
      </c>
      <c r="H459" s="2" t="s">
        <v>20</v>
      </c>
      <c r="I459" s="2">
        <v>166.53</v>
      </c>
      <c r="J459" s="2">
        <v>22.06</v>
      </c>
      <c r="K459" s="2">
        <v>16.059999999999999</v>
      </c>
      <c r="L459" s="2" t="s">
        <v>120</v>
      </c>
      <c r="M459" s="2" t="s">
        <v>22</v>
      </c>
      <c r="N459" s="2" t="s">
        <v>23</v>
      </c>
      <c r="O459" s="2" t="s">
        <v>24</v>
      </c>
      <c r="P459" s="2" t="s">
        <v>35</v>
      </c>
      <c r="Q459" s="2" t="s">
        <v>36</v>
      </c>
      <c r="R459" s="3">
        <v>41828</v>
      </c>
      <c r="S459" s="10">
        <f t="shared" si="78"/>
        <v>2014</v>
      </c>
      <c r="T459">
        <f t="shared" si="76"/>
        <v>166.53</v>
      </c>
      <c r="U459" t="str">
        <f t="shared" si="76"/>
        <v/>
      </c>
      <c r="V459" t="str">
        <f t="shared" si="76"/>
        <v/>
      </c>
      <c r="W459" t="str">
        <f t="shared" si="76"/>
        <v/>
      </c>
      <c r="Z459">
        <f t="shared" si="77"/>
        <v>166.53</v>
      </c>
      <c r="AA459" t="str">
        <f t="shared" si="77"/>
        <v/>
      </c>
      <c r="AB459" t="str">
        <f t="shared" si="77"/>
        <v/>
      </c>
      <c r="AE459" t="str">
        <f t="shared" si="79"/>
        <v/>
      </c>
      <c r="AH459" t="str">
        <f t="shared" si="80"/>
        <v/>
      </c>
      <c r="AI459" t="str">
        <f t="shared" si="81"/>
        <v/>
      </c>
      <c r="AJ459" t="str">
        <f t="shared" si="81"/>
        <v/>
      </c>
      <c r="AK459" t="str">
        <f t="shared" si="81"/>
        <v/>
      </c>
      <c r="AL459" t="str">
        <f t="shared" si="81"/>
        <v/>
      </c>
    </row>
    <row r="460" spans="1:38" x14ac:dyDescent="0.2">
      <c r="A460" s="1">
        <v>5702</v>
      </c>
      <c r="B460" s="2" t="s">
        <v>18</v>
      </c>
      <c r="C460" s="3">
        <v>41823</v>
      </c>
      <c r="D460" s="2" t="s">
        <v>41</v>
      </c>
      <c r="E460" s="2">
        <v>8</v>
      </c>
      <c r="F460" s="2">
        <v>1216.77</v>
      </c>
      <c r="G460" s="2">
        <v>0.09</v>
      </c>
      <c r="H460" s="2" t="s">
        <v>44</v>
      </c>
      <c r="I460" s="2">
        <v>-402.45</v>
      </c>
      <c r="J460" s="2">
        <v>162.97999999999999</v>
      </c>
      <c r="K460" s="2">
        <v>80.27</v>
      </c>
      <c r="L460" s="2" t="s">
        <v>79</v>
      </c>
      <c r="M460" s="2" t="s">
        <v>38</v>
      </c>
      <c r="N460" s="2" t="s">
        <v>43</v>
      </c>
      <c r="O460" s="2" t="s">
        <v>45</v>
      </c>
      <c r="P460" s="2" t="s">
        <v>67</v>
      </c>
      <c r="Q460" s="2" t="s">
        <v>47</v>
      </c>
      <c r="R460" s="3">
        <v>41824</v>
      </c>
      <c r="S460" s="10">
        <f t="shared" si="78"/>
        <v>2014</v>
      </c>
      <c r="T460" t="str">
        <f t="shared" si="76"/>
        <v/>
      </c>
      <c r="U460" t="str">
        <f t="shared" si="76"/>
        <v/>
      </c>
      <c r="V460">
        <f t="shared" si="76"/>
        <v>-402.45</v>
      </c>
      <c r="W460" t="str">
        <f t="shared" si="76"/>
        <v/>
      </c>
      <c r="Z460" t="str">
        <f t="shared" si="77"/>
        <v/>
      </c>
      <c r="AA460" t="str">
        <f t="shared" si="77"/>
        <v/>
      </c>
      <c r="AB460">
        <f t="shared" si="77"/>
        <v>-402.45</v>
      </c>
      <c r="AE460" t="str">
        <f t="shared" si="79"/>
        <v>Furniture</v>
      </c>
      <c r="AH460" t="str">
        <f t="shared" si="80"/>
        <v/>
      </c>
      <c r="AI460" t="str">
        <f t="shared" si="81"/>
        <v/>
      </c>
      <c r="AJ460" t="str">
        <f t="shared" si="81"/>
        <v/>
      </c>
      <c r="AK460" t="str">
        <f t="shared" si="81"/>
        <v/>
      </c>
      <c r="AL460" t="str">
        <f t="shared" si="81"/>
        <v/>
      </c>
    </row>
    <row r="461" spans="1:38" x14ac:dyDescent="0.2">
      <c r="A461" s="1">
        <v>5703</v>
      </c>
      <c r="B461" s="2" t="s">
        <v>18</v>
      </c>
      <c r="C461" s="3">
        <v>41823</v>
      </c>
      <c r="D461" s="2" t="s">
        <v>41</v>
      </c>
      <c r="E461" s="2">
        <v>26</v>
      </c>
      <c r="F461" s="2">
        <v>306.47000000000003</v>
      </c>
      <c r="G461" s="2">
        <v>0.1</v>
      </c>
      <c r="H461" s="2" t="s">
        <v>20</v>
      </c>
      <c r="I461" s="2">
        <v>142.87</v>
      </c>
      <c r="J461" s="2">
        <v>24.53</v>
      </c>
      <c r="K461" s="2">
        <v>14.49</v>
      </c>
      <c r="L461" s="2" t="s">
        <v>296</v>
      </c>
      <c r="M461" s="2" t="s">
        <v>29</v>
      </c>
      <c r="N461" s="2" t="s">
        <v>30</v>
      </c>
      <c r="O461" s="2" t="s">
        <v>24</v>
      </c>
      <c r="P461" s="2" t="s">
        <v>74</v>
      </c>
      <c r="Q461" s="2" t="s">
        <v>26</v>
      </c>
      <c r="R461" s="3">
        <v>41824</v>
      </c>
      <c r="S461" s="10">
        <f t="shared" si="78"/>
        <v>2014</v>
      </c>
      <c r="T461" t="str">
        <f t="shared" si="76"/>
        <v/>
      </c>
      <c r="U461">
        <f t="shared" si="76"/>
        <v>142.87</v>
      </c>
      <c r="V461" t="str">
        <f t="shared" si="76"/>
        <v/>
      </c>
      <c r="W461" t="str">
        <f t="shared" si="76"/>
        <v/>
      </c>
      <c r="Z461">
        <f t="shared" si="77"/>
        <v>142.87</v>
      </c>
      <c r="AA461" t="str">
        <f t="shared" si="77"/>
        <v/>
      </c>
      <c r="AB461" t="str">
        <f t="shared" si="77"/>
        <v/>
      </c>
      <c r="AE461" t="str">
        <f t="shared" si="79"/>
        <v/>
      </c>
      <c r="AH461" t="str">
        <f t="shared" si="80"/>
        <v/>
      </c>
      <c r="AI461" t="str">
        <f t="shared" si="81"/>
        <v/>
      </c>
      <c r="AJ461" t="str">
        <f t="shared" si="81"/>
        <v/>
      </c>
      <c r="AK461" t="str">
        <f t="shared" si="81"/>
        <v/>
      </c>
      <c r="AL461" t="str">
        <f t="shared" si="81"/>
        <v/>
      </c>
    </row>
    <row r="462" spans="1:38" x14ac:dyDescent="0.2">
      <c r="A462" s="1">
        <v>5704</v>
      </c>
      <c r="B462" s="2" t="s">
        <v>18</v>
      </c>
      <c r="C462" s="3">
        <v>41823</v>
      </c>
      <c r="D462" s="2" t="s">
        <v>41</v>
      </c>
      <c r="E462" s="2">
        <v>5</v>
      </c>
      <c r="F462" s="2">
        <v>716.27</v>
      </c>
      <c r="G462" s="2">
        <v>0.1</v>
      </c>
      <c r="H462" s="2" t="s">
        <v>44</v>
      </c>
      <c r="I462" s="2">
        <v>-265.45</v>
      </c>
      <c r="J462" s="2">
        <v>158.34</v>
      </c>
      <c r="K462" s="2">
        <v>57.75</v>
      </c>
      <c r="L462" s="2" t="s">
        <v>296</v>
      </c>
      <c r="M462" s="2" t="s">
        <v>29</v>
      </c>
      <c r="N462" s="2" t="s">
        <v>30</v>
      </c>
      <c r="O462" s="2" t="s">
        <v>45</v>
      </c>
      <c r="P462" s="2" t="s">
        <v>46</v>
      </c>
      <c r="Q462" s="2" t="s">
        <v>47</v>
      </c>
      <c r="R462" s="3">
        <v>41824</v>
      </c>
      <c r="S462" s="10">
        <f t="shared" si="78"/>
        <v>2014</v>
      </c>
      <c r="T462" t="str">
        <f t="shared" ref="T462:W481" si="82">IF($N462=T$1,$I462,"")</f>
        <v/>
      </c>
      <c r="U462">
        <f t="shared" si="82"/>
        <v>-265.45</v>
      </c>
      <c r="V462" t="str">
        <f t="shared" si="82"/>
        <v/>
      </c>
      <c r="W462" t="str">
        <f t="shared" si="82"/>
        <v/>
      </c>
      <c r="Z462" t="str">
        <f t="shared" ref="Z462:AB481" si="83">IF($O462=Z$1,$I462,"")</f>
        <v/>
      </c>
      <c r="AA462" t="str">
        <f t="shared" si="83"/>
        <v/>
      </c>
      <c r="AB462">
        <f t="shared" si="83"/>
        <v>-265.45</v>
      </c>
      <c r="AE462" t="str">
        <f t="shared" si="79"/>
        <v>Furniture</v>
      </c>
      <c r="AH462" t="str">
        <f t="shared" si="80"/>
        <v/>
      </c>
      <c r="AI462" t="str">
        <f t="shared" si="81"/>
        <v/>
      </c>
      <c r="AJ462" t="str">
        <f t="shared" si="81"/>
        <v/>
      </c>
      <c r="AK462" t="str">
        <f t="shared" si="81"/>
        <v/>
      </c>
      <c r="AL462" t="str">
        <f t="shared" si="81"/>
        <v/>
      </c>
    </row>
    <row r="463" spans="1:38" x14ac:dyDescent="0.2">
      <c r="A463" s="1">
        <v>5705</v>
      </c>
      <c r="B463" s="2" t="s">
        <v>18</v>
      </c>
      <c r="C463" s="3">
        <v>41824</v>
      </c>
      <c r="D463" s="2" t="s">
        <v>41</v>
      </c>
      <c r="E463" s="2">
        <v>39</v>
      </c>
      <c r="F463" s="2">
        <v>3916.05</v>
      </c>
      <c r="G463" s="2">
        <v>0.06</v>
      </c>
      <c r="H463" s="2" t="s">
        <v>20</v>
      </c>
      <c r="I463" s="2">
        <v>485.97</v>
      </c>
      <c r="J463" s="2">
        <v>117.29</v>
      </c>
      <c r="K463" s="2">
        <v>24.12</v>
      </c>
      <c r="L463" s="2" t="s">
        <v>235</v>
      </c>
      <c r="M463" s="2" t="s">
        <v>29</v>
      </c>
      <c r="N463" s="2" t="s">
        <v>30</v>
      </c>
      <c r="O463" s="2" t="s">
        <v>45</v>
      </c>
      <c r="P463" s="2" t="s">
        <v>55</v>
      </c>
      <c r="Q463" s="2" t="s">
        <v>34</v>
      </c>
      <c r="R463" s="3">
        <v>41826</v>
      </c>
      <c r="S463" s="10">
        <f t="shared" si="78"/>
        <v>2014</v>
      </c>
      <c r="T463" t="str">
        <f t="shared" si="82"/>
        <v/>
      </c>
      <c r="U463">
        <f t="shared" si="82"/>
        <v>485.97</v>
      </c>
      <c r="V463" t="str">
        <f t="shared" si="82"/>
        <v/>
      </c>
      <c r="W463" t="str">
        <f t="shared" si="82"/>
        <v/>
      </c>
      <c r="Z463" t="str">
        <f t="shared" si="83"/>
        <v/>
      </c>
      <c r="AA463" t="str">
        <f t="shared" si="83"/>
        <v/>
      </c>
      <c r="AB463">
        <f t="shared" si="83"/>
        <v>485.97</v>
      </c>
      <c r="AE463" t="str">
        <f t="shared" si="79"/>
        <v/>
      </c>
      <c r="AH463" t="str">
        <f t="shared" si="80"/>
        <v/>
      </c>
      <c r="AI463" t="str">
        <f t="shared" si="81"/>
        <v/>
      </c>
      <c r="AJ463" t="str">
        <f t="shared" si="81"/>
        <v/>
      </c>
      <c r="AK463" t="str">
        <f t="shared" si="81"/>
        <v/>
      </c>
      <c r="AL463" t="str">
        <f t="shared" si="81"/>
        <v/>
      </c>
    </row>
    <row r="464" spans="1:38" x14ac:dyDescent="0.2">
      <c r="A464" s="1">
        <v>5706</v>
      </c>
      <c r="B464" s="2" t="s">
        <v>18</v>
      </c>
      <c r="C464" s="3">
        <v>41824</v>
      </c>
      <c r="D464" s="2" t="s">
        <v>50</v>
      </c>
      <c r="E464" s="2">
        <v>39</v>
      </c>
      <c r="F464" s="2">
        <v>923.45</v>
      </c>
      <c r="G464" s="2">
        <v>0.08</v>
      </c>
      <c r="H464" s="2" t="s">
        <v>20</v>
      </c>
      <c r="I464" s="2">
        <v>-16.5</v>
      </c>
      <c r="J464" s="2">
        <v>36.92</v>
      </c>
      <c r="K464" s="2">
        <v>26.98</v>
      </c>
      <c r="L464" s="2" t="s">
        <v>297</v>
      </c>
      <c r="M464" s="2" t="s">
        <v>38</v>
      </c>
      <c r="N464" s="2" t="s">
        <v>23</v>
      </c>
      <c r="O464" s="2" t="s">
        <v>24</v>
      </c>
      <c r="P464" s="2" t="s">
        <v>25</v>
      </c>
      <c r="Q464" s="2" t="s">
        <v>26</v>
      </c>
      <c r="R464" s="3">
        <v>41826</v>
      </c>
      <c r="S464" s="10">
        <f t="shared" si="78"/>
        <v>2014</v>
      </c>
      <c r="T464">
        <f t="shared" si="82"/>
        <v>-16.5</v>
      </c>
      <c r="U464" t="str">
        <f t="shared" si="82"/>
        <v/>
      </c>
      <c r="V464" t="str">
        <f t="shared" si="82"/>
        <v/>
      </c>
      <c r="W464" t="str">
        <f t="shared" si="82"/>
        <v/>
      </c>
      <c r="Z464">
        <f t="shared" si="83"/>
        <v>-16.5</v>
      </c>
      <c r="AA464" t="str">
        <f t="shared" si="83"/>
        <v/>
      </c>
      <c r="AB464" t="str">
        <f t="shared" si="83"/>
        <v/>
      </c>
      <c r="AE464" t="str">
        <f t="shared" si="79"/>
        <v>Office Supplies</v>
      </c>
      <c r="AH464" t="str">
        <f t="shared" si="80"/>
        <v/>
      </c>
      <c r="AI464" t="str">
        <f t="shared" si="81"/>
        <v/>
      </c>
      <c r="AJ464" t="str">
        <f t="shared" si="81"/>
        <v/>
      </c>
      <c r="AK464" t="str">
        <f t="shared" si="81"/>
        <v/>
      </c>
      <c r="AL464" t="str">
        <f t="shared" si="81"/>
        <v/>
      </c>
    </row>
    <row r="465" spans="1:38" x14ac:dyDescent="0.2">
      <c r="A465" s="1">
        <v>5707</v>
      </c>
      <c r="B465" s="2" t="s">
        <v>18</v>
      </c>
      <c r="C465" s="3">
        <v>41825</v>
      </c>
      <c r="D465" s="2" t="s">
        <v>27</v>
      </c>
      <c r="E465" s="2">
        <v>8</v>
      </c>
      <c r="F465" s="2">
        <v>86.82</v>
      </c>
      <c r="G465" s="2">
        <v>0.01</v>
      </c>
      <c r="H465" s="2" t="s">
        <v>20</v>
      </c>
      <c r="I465" s="2">
        <v>-10.06</v>
      </c>
      <c r="J465" s="2">
        <v>20.88</v>
      </c>
      <c r="K465" s="2">
        <v>20.28</v>
      </c>
      <c r="L465" s="2" t="s">
        <v>217</v>
      </c>
      <c r="M465" s="2" t="s">
        <v>29</v>
      </c>
      <c r="N465" s="2" t="s">
        <v>43</v>
      </c>
      <c r="O465" s="2" t="s">
        <v>24</v>
      </c>
      <c r="P465" s="2" t="s">
        <v>25</v>
      </c>
      <c r="Q465" s="2" t="s">
        <v>26</v>
      </c>
      <c r="R465" s="3">
        <v>41830</v>
      </c>
      <c r="S465" s="10">
        <f t="shared" si="78"/>
        <v>2014</v>
      </c>
      <c r="T465" t="str">
        <f t="shared" si="82"/>
        <v/>
      </c>
      <c r="U465" t="str">
        <f t="shared" si="82"/>
        <v/>
      </c>
      <c r="V465">
        <f t="shared" si="82"/>
        <v>-10.06</v>
      </c>
      <c r="W465" t="str">
        <f t="shared" si="82"/>
        <v/>
      </c>
      <c r="Z465">
        <f t="shared" si="83"/>
        <v>-10.06</v>
      </c>
      <c r="AA465" t="str">
        <f t="shared" si="83"/>
        <v/>
      </c>
      <c r="AB465" t="str">
        <f t="shared" si="83"/>
        <v/>
      </c>
      <c r="AE465" t="str">
        <f t="shared" si="79"/>
        <v>Office Supplies</v>
      </c>
      <c r="AH465" t="str">
        <f t="shared" si="80"/>
        <v/>
      </c>
      <c r="AI465" t="str">
        <f t="shared" si="81"/>
        <v/>
      </c>
      <c r="AJ465" t="str">
        <f t="shared" si="81"/>
        <v/>
      </c>
      <c r="AK465" t="str">
        <f t="shared" si="81"/>
        <v/>
      </c>
      <c r="AL465" t="str">
        <f t="shared" si="81"/>
        <v/>
      </c>
    </row>
    <row r="466" spans="1:38" x14ac:dyDescent="0.2">
      <c r="A466" s="1">
        <v>5708</v>
      </c>
      <c r="B466" s="2" t="s">
        <v>18</v>
      </c>
      <c r="C466" s="3">
        <v>41825</v>
      </c>
      <c r="D466" s="2" t="s">
        <v>27</v>
      </c>
      <c r="E466" s="2">
        <v>26</v>
      </c>
      <c r="F466" s="2">
        <v>83</v>
      </c>
      <c r="G466" s="2">
        <v>0.06</v>
      </c>
      <c r="H466" s="2" t="s">
        <v>20</v>
      </c>
      <c r="I466" s="2">
        <v>22.54</v>
      </c>
      <c r="J466" s="2">
        <v>14.88</v>
      </c>
      <c r="K466" s="2">
        <v>14.99</v>
      </c>
      <c r="L466" s="2" t="s">
        <v>217</v>
      </c>
      <c r="M466" s="2" t="s">
        <v>29</v>
      </c>
      <c r="N466" s="2" t="s">
        <v>43</v>
      </c>
      <c r="O466" s="2" t="s">
        <v>24</v>
      </c>
      <c r="P466" s="2" t="s">
        <v>74</v>
      </c>
      <c r="Q466" s="2" t="s">
        <v>26</v>
      </c>
      <c r="R466" s="3">
        <v>41834</v>
      </c>
      <c r="S466" s="10">
        <f t="shared" si="78"/>
        <v>2014</v>
      </c>
      <c r="T466" t="str">
        <f t="shared" si="82"/>
        <v/>
      </c>
      <c r="U466" t="str">
        <f t="shared" si="82"/>
        <v/>
      </c>
      <c r="V466">
        <f t="shared" si="82"/>
        <v>22.54</v>
      </c>
      <c r="W466" t="str">
        <f t="shared" si="82"/>
        <v/>
      </c>
      <c r="Z466">
        <f t="shared" si="83"/>
        <v>22.54</v>
      </c>
      <c r="AA466" t="str">
        <f t="shared" si="83"/>
        <v/>
      </c>
      <c r="AB466" t="str">
        <f t="shared" si="83"/>
        <v/>
      </c>
      <c r="AE466" t="str">
        <f t="shared" si="79"/>
        <v/>
      </c>
      <c r="AH466" t="str">
        <f t="shared" si="80"/>
        <v/>
      </c>
      <c r="AI466" t="str">
        <f t="shared" si="81"/>
        <v/>
      </c>
      <c r="AJ466" t="str">
        <f t="shared" si="81"/>
        <v/>
      </c>
      <c r="AK466" t="str">
        <f t="shared" si="81"/>
        <v/>
      </c>
      <c r="AL466" t="str">
        <f t="shared" si="81"/>
        <v/>
      </c>
    </row>
    <row r="467" spans="1:38" x14ac:dyDescent="0.2">
      <c r="A467" s="1">
        <v>5709</v>
      </c>
      <c r="B467" s="2" t="s">
        <v>18</v>
      </c>
      <c r="C467" s="3">
        <v>41826</v>
      </c>
      <c r="D467" s="2" t="s">
        <v>59</v>
      </c>
      <c r="E467" s="2">
        <v>40</v>
      </c>
      <c r="F467" s="2">
        <v>1868.76</v>
      </c>
      <c r="G467" s="2">
        <v>0</v>
      </c>
      <c r="H467" s="2" t="s">
        <v>20</v>
      </c>
      <c r="I467" s="2">
        <v>633.25</v>
      </c>
      <c r="J467" s="2">
        <v>54.98</v>
      </c>
      <c r="K467" s="2">
        <v>18.62</v>
      </c>
      <c r="L467" s="2" t="s">
        <v>298</v>
      </c>
      <c r="M467" s="2" t="s">
        <v>22</v>
      </c>
      <c r="N467" s="2" t="s">
        <v>43</v>
      </c>
      <c r="O467" s="2" t="s">
        <v>24</v>
      </c>
      <c r="P467" s="2" t="s">
        <v>71</v>
      </c>
      <c r="Q467" s="2" t="s">
        <v>26</v>
      </c>
      <c r="R467" s="3">
        <v>41828</v>
      </c>
      <c r="S467" s="10">
        <f t="shared" si="78"/>
        <v>2014</v>
      </c>
      <c r="T467" t="str">
        <f t="shared" si="82"/>
        <v/>
      </c>
      <c r="U467" t="str">
        <f t="shared" si="82"/>
        <v/>
      </c>
      <c r="V467">
        <f t="shared" si="82"/>
        <v>633.25</v>
      </c>
      <c r="W467" t="str">
        <f t="shared" si="82"/>
        <v/>
      </c>
      <c r="Z467">
        <f t="shared" si="83"/>
        <v>633.25</v>
      </c>
      <c r="AA467" t="str">
        <f t="shared" si="83"/>
        <v/>
      </c>
      <c r="AB467" t="str">
        <f t="shared" si="83"/>
        <v/>
      </c>
      <c r="AE467" t="str">
        <f t="shared" si="79"/>
        <v/>
      </c>
      <c r="AH467" t="str">
        <f t="shared" si="80"/>
        <v/>
      </c>
      <c r="AI467" t="str">
        <f t="shared" si="81"/>
        <v/>
      </c>
      <c r="AJ467" t="str">
        <f t="shared" si="81"/>
        <v/>
      </c>
      <c r="AK467" t="str">
        <f t="shared" si="81"/>
        <v/>
      </c>
      <c r="AL467" t="str">
        <f t="shared" si="81"/>
        <v/>
      </c>
    </row>
    <row r="468" spans="1:38" x14ac:dyDescent="0.2">
      <c r="A468" s="1">
        <v>5710</v>
      </c>
      <c r="B468" s="2" t="s">
        <v>18</v>
      </c>
      <c r="C468" s="3">
        <v>41826</v>
      </c>
      <c r="D468" s="2" t="s">
        <v>59</v>
      </c>
      <c r="E468" s="2">
        <v>42</v>
      </c>
      <c r="F468" s="2">
        <v>945.02</v>
      </c>
      <c r="G468" s="2">
        <v>0.03</v>
      </c>
      <c r="H468" s="2" t="s">
        <v>20</v>
      </c>
      <c r="I468" s="2">
        <v>192.6</v>
      </c>
      <c r="J468" s="2">
        <v>33.78</v>
      </c>
      <c r="K468" s="2">
        <v>19.940000000000001</v>
      </c>
      <c r="L468" s="2" t="s">
        <v>298</v>
      </c>
      <c r="M468" s="2" t="s">
        <v>22</v>
      </c>
      <c r="N468" s="2" t="s">
        <v>43</v>
      </c>
      <c r="O468" s="2" t="s">
        <v>24</v>
      </c>
      <c r="P468" s="2" t="s">
        <v>71</v>
      </c>
      <c r="Q468" s="2" t="s">
        <v>62</v>
      </c>
      <c r="R468" s="3">
        <v>41828</v>
      </c>
      <c r="S468" s="10">
        <f t="shared" si="78"/>
        <v>2014</v>
      </c>
      <c r="T468" t="str">
        <f t="shared" si="82"/>
        <v/>
      </c>
      <c r="U468" t="str">
        <f t="shared" si="82"/>
        <v/>
      </c>
      <c r="V468">
        <f t="shared" si="82"/>
        <v>192.6</v>
      </c>
      <c r="W468" t="str">
        <f t="shared" si="82"/>
        <v/>
      </c>
      <c r="Z468">
        <f t="shared" si="83"/>
        <v>192.6</v>
      </c>
      <c r="AA468" t="str">
        <f t="shared" si="83"/>
        <v/>
      </c>
      <c r="AB468" t="str">
        <f t="shared" si="83"/>
        <v/>
      </c>
      <c r="AE468" t="str">
        <f t="shared" si="79"/>
        <v/>
      </c>
      <c r="AH468" t="str">
        <f t="shared" si="80"/>
        <v/>
      </c>
      <c r="AI468" t="str">
        <f t="shared" si="81"/>
        <v/>
      </c>
      <c r="AJ468" t="str">
        <f t="shared" si="81"/>
        <v/>
      </c>
      <c r="AK468" t="str">
        <f t="shared" si="81"/>
        <v/>
      </c>
      <c r="AL468" t="str">
        <f t="shared" si="81"/>
        <v/>
      </c>
    </row>
    <row r="469" spans="1:38" x14ac:dyDescent="0.2">
      <c r="A469" s="1">
        <v>5711</v>
      </c>
      <c r="B469" s="2" t="s">
        <v>18</v>
      </c>
      <c r="C469" s="3">
        <v>41826</v>
      </c>
      <c r="D469" s="2" t="s">
        <v>59</v>
      </c>
      <c r="E469" s="2">
        <v>11</v>
      </c>
      <c r="F469" s="2">
        <v>40.42</v>
      </c>
      <c r="G469" s="2">
        <v>0.08</v>
      </c>
      <c r="H469" s="2" t="s">
        <v>20</v>
      </c>
      <c r="I469" s="2">
        <v>13.8</v>
      </c>
      <c r="J469" s="2">
        <v>15.15</v>
      </c>
      <c r="K469" s="2">
        <v>14.5</v>
      </c>
      <c r="L469" s="2" t="s">
        <v>298</v>
      </c>
      <c r="M469" s="2" t="s">
        <v>22</v>
      </c>
      <c r="N469" s="2" t="s">
        <v>43</v>
      </c>
      <c r="O469" s="2" t="s">
        <v>24</v>
      </c>
      <c r="P469" s="2" t="s">
        <v>74</v>
      </c>
      <c r="Q469" s="2" t="s">
        <v>26</v>
      </c>
      <c r="R469" s="3">
        <v>41827</v>
      </c>
      <c r="S469" s="10">
        <f t="shared" si="78"/>
        <v>2014</v>
      </c>
      <c r="T469" t="str">
        <f t="shared" si="82"/>
        <v/>
      </c>
      <c r="U469" t="str">
        <f t="shared" si="82"/>
        <v/>
      </c>
      <c r="V469">
        <f t="shared" si="82"/>
        <v>13.8</v>
      </c>
      <c r="W469" t="str">
        <f t="shared" si="82"/>
        <v/>
      </c>
      <c r="Z469">
        <f t="shared" si="83"/>
        <v>13.8</v>
      </c>
      <c r="AA469" t="str">
        <f t="shared" si="83"/>
        <v/>
      </c>
      <c r="AB469" t="str">
        <f t="shared" si="83"/>
        <v/>
      </c>
      <c r="AE469" t="str">
        <f t="shared" si="79"/>
        <v/>
      </c>
      <c r="AH469" t="str">
        <f t="shared" si="80"/>
        <v/>
      </c>
      <c r="AI469" t="str">
        <f t="shared" si="81"/>
        <v/>
      </c>
      <c r="AJ469" t="str">
        <f t="shared" si="81"/>
        <v/>
      </c>
      <c r="AK469" t="str">
        <f t="shared" si="81"/>
        <v/>
      </c>
      <c r="AL469" t="str">
        <f t="shared" si="81"/>
        <v/>
      </c>
    </row>
    <row r="470" spans="1:38" x14ac:dyDescent="0.2">
      <c r="A470" s="1">
        <v>5712</v>
      </c>
      <c r="B470" s="2" t="s">
        <v>18</v>
      </c>
      <c r="C470" s="3">
        <v>41827</v>
      </c>
      <c r="D470" s="2" t="s">
        <v>27</v>
      </c>
      <c r="E470" s="2">
        <v>12</v>
      </c>
      <c r="F470" s="2">
        <v>73.290000000000006</v>
      </c>
      <c r="G470" s="2">
        <v>0.03</v>
      </c>
      <c r="H470" s="2" t="s">
        <v>20</v>
      </c>
      <c r="I470" s="2">
        <v>26</v>
      </c>
      <c r="J470" s="2">
        <v>17.079999999999998</v>
      </c>
      <c r="K470" s="2">
        <v>16.03</v>
      </c>
      <c r="L470" s="2" t="s">
        <v>63</v>
      </c>
      <c r="M470" s="2" t="s">
        <v>29</v>
      </c>
      <c r="N470" s="2" t="s">
        <v>43</v>
      </c>
      <c r="O470" s="2" t="s">
        <v>45</v>
      </c>
      <c r="P470" s="2" t="s">
        <v>55</v>
      </c>
      <c r="Q470" s="2" t="s">
        <v>36</v>
      </c>
      <c r="R470" s="3">
        <v>41832</v>
      </c>
      <c r="S470" s="10">
        <f t="shared" si="78"/>
        <v>2014</v>
      </c>
      <c r="T470" t="str">
        <f t="shared" si="82"/>
        <v/>
      </c>
      <c r="U470" t="str">
        <f t="shared" si="82"/>
        <v/>
      </c>
      <c r="V470">
        <f t="shared" si="82"/>
        <v>26</v>
      </c>
      <c r="W470" t="str">
        <f t="shared" si="82"/>
        <v/>
      </c>
      <c r="Z470" t="str">
        <f t="shared" si="83"/>
        <v/>
      </c>
      <c r="AA470" t="str">
        <f t="shared" si="83"/>
        <v/>
      </c>
      <c r="AB470">
        <f t="shared" si="83"/>
        <v>26</v>
      </c>
      <c r="AE470" t="str">
        <f t="shared" si="79"/>
        <v/>
      </c>
      <c r="AH470" t="str">
        <f t="shared" si="80"/>
        <v/>
      </c>
      <c r="AI470" t="str">
        <f t="shared" si="81"/>
        <v/>
      </c>
      <c r="AJ470" t="str">
        <f t="shared" si="81"/>
        <v/>
      </c>
      <c r="AK470" t="str">
        <f t="shared" si="81"/>
        <v/>
      </c>
      <c r="AL470" t="str">
        <f t="shared" si="81"/>
        <v/>
      </c>
    </row>
    <row r="471" spans="1:38" x14ac:dyDescent="0.2">
      <c r="A471" s="1">
        <v>5713</v>
      </c>
      <c r="B471" s="2" t="s">
        <v>40</v>
      </c>
      <c r="C471" s="3">
        <v>41827</v>
      </c>
      <c r="D471" s="2" t="s">
        <v>27</v>
      </c>
      <c r="E471" s="2">
        <v>20</v>
      </c>
      <c r="F471" s="2">
        <v>676.2</v>
      </c>
      <c r="G471" s="2">
        <v>0.04</v>
      </c>
      <c r="H471" s="2" t="s">
        <v>20</v>
      </c>
      <c r="I471" s="2">
        <v>97.74</v>
      </c>
      <c r="J471" s="2">
        <v>45.89</v>
      </c>
      <c r="K471" s="2">
        <v>19.100000000000001</v>
      </c>
      <c r="L471" s="2" t="s">
        <v>299</v>
      </c>
      <c r="M471" s="2" t="s">
        <v>29</v>
      </c>
      <c r="N471" s="2" t="s">
        <v>43</v>
      </c>
      <c r="O471" s="2" t="s">
        <v>24</v>
      </c>
      <c r="P471" s="2" t="s">
        <v>52</v>
      </c>
      <c r="Q471" s="2" t="s">
        <v>26</v>
      </c>
      <c r="R471" s="3">
        <v>41832</v>
      </c>
      <c r="S471" s="10">
        <f t="shared" si="78"/>
        <v>2014</v>
      </c>
      <c r="T471" t="str">
        <f t="shared" si="82"/>
        <v/>
      </c>
      <c r="U471" t="str">
        <f t="shared" si="82"/>
        <v/>
      </c>
      <c r="V471">
        <f t="shared" si="82"/>
        <v>97.74</v>
      </c>
      <c r="W471" t="str">
        <f t="shared" si="82"/>
        <v/>
      </c>
      <c r="Z471">
        <f t="shared" si="83"/>
        <v>97.74</v>
      </c>
      <c r="AA471" t="str">
        <f t="shared" si="83"/>
        <v/>
      </c>
      <c r="AB471" t="str">
        <f t="shared" si="83"/>
        <v/>
      </c>
      <c r="AE471" t="str">
        <f t="shared" si="79"/>
        <v/>
      </c>
      <c r="AH471" t="str">
        <f t="shared" si="80"/>
        <v/>
      </c>
      <c r="AI471" t="str">
        <f t="shared" si="81"/>
        <v/>
      </c>
      <c r="AJ471" t="str">
        <f t="shared" si="81"/>
        <v/>
      </c>
      <c r="AK471" t="str">
        <f t="shared" si="81"/>
        <v/>
      </c>
      <c r="AL471" t="str">
        <f t="shared" si="81"/>
        <v/>
      </c>
    </row>
    <row r="472" spans="1:38" x14ac:dyDescent="0.2">
      <c r="A472" s="1">
        <v>5714</v>
      </c>
      <c r="B472" s="2" t="s">
        <v>18</v>
      </c>
      <c r="C472" s="3">
        <v>41827</v>
      </c>
      <c r="D472" s="2" t="s">
        <v>27</v>
      </c>
      <c r="E472" s="2">
        <v>25</v>
      </c>
      <c r="F472" s="2">
        <v>199.58</v>
      </c>
      <c r="G472" s="2">
        <v>0.02</v>
      </c>
      <c r="H472" s="2" t="s">
        <v>20</v>
      </c>
      <c r="I472" s="2">
        <v>-43.48</v>
      </c>
      <c r="J472" s="2">
        <v>19.100000000000001</v>
      </c>
      <c r="K472" s="2">
        <v>20.05</v>
      </c>
      <c r="L472" s="2" t="s">
        <v>268</v>
      </c>
      <c r="M472" s="2" t="s">
        <v>66</v>
      </c>
      <c r="N472" s="2" t="s">
        <v>43</v>
      </c>
      <c r="O472" s="2" t="s">
        <v>24</v>
      </c>
      <c r="P472" s="2" t="s">
        <v>25</v>
      </c>
      <c r="Q472" s="2" t="s">
        <v>26</v>
      </c>
      <c r="R472" s="3">
        <v>41829</v>
      </c>
      <c r="S472" s="10">
        <f t="shared" si="78"/>
        <v>2014</v>
      </c>
      <c r="T472" t="str">
        <f t="shared" si="82"/>
        <v/>
      </c>
      <c r="U472" t="str">
        <f t="shared" si="82"/>
        <v/>
      </c>
      <c r="V472">
        <f t="shared" si="82"/>
        <v>-43.48</v>
      </c>
      <c r="W472" t="str">
        <f t="shared" si="82"/>
        <v/>
      </c>
      <c r="Z472">
        <f t="shared" si="83"/>
        <v>-43.48</v>
      </c>
      <c r="AA472" t="str">
        <f t="shared" si="83"/>
        <v/>
      </c>
      <c r="AB472" t="str">
        <f t="shared" si="83"/>
        <v/>
      </c>
      <c r="AE472" t="str">
        <f t="shared" si="79"/>
        <v>Office Supplies</v>
      </c>
      <c r="AH472" t="str">
        <f t="shared" si="80"/>
        <v/>
      </c>
      <c r="AI472" t="str">
        <f t="shared" si="81"/>
        <v/>
      </c>
      <c r="AJ472" t="str">
        <f t="shared" si="81"/>
        <v/>
      </c>
      <c r="AK472" t="str">
        <f t="shared" si="81"/>
        <v/>
      </c>
      <c r="AL472" t="str">
        <f t="shared" si="81"/>
        <v/>
      </c>
    </row>
    <row r="473" spans="1:38" x14ac:dyDescent="0.2">
      <c r="A473" s="1">
        <v>5715</v>
      </c>
      <c r="B473" s="2" t="s">
        <v>18</v>
      </c>
      <c r="C473" s="3">
        <v>41828</v>
      </c>
      <c r="D473" s="2" t="s">
        <v>27</v>
      </c>
      <c r="E473" s="2">
        <v>23</v>
      </c>
      <c r="F473" s="2">
        <v>146.85</v>
      </c>
      <c r="G473" s="2">
        <v>0.02</v>
      </c>
      <c r="H473" s="2" t="s">
        <v>20</v>
      </c>
      <c r="I473" s="2">
        <v>-132.09</v>
      </c>
      <c r="J473" s="2">
        <v>17.809999999999999</v>
      </c>
      <c r="K473" s="2">
        <v>22.49</v>
      </c>
      <c r="L473" s="2" t="s">
        <v>239</v>
      </c>
      <c r="M473" s="2" t="s">
        <v>22</v>
      </c>
      <c r="N473" s="2" t="s">
        <v>43</v>
      </c>
      <c r="O473" s="2" t="s">
        <v>24</v>
      </c>
      <c r="P473" s="2" t="s">
        <v>25</v>
      </c>
      <c r="Q473" s="2" t="s">
        <v>26</v>
      </c>
      <c r="R473" s="3">
        <v>41832</v>
      </c>
      <c r="S473" s="10">
        <f t="shared" si="78"/>
        <v>2014</v>
      </c>
      <c r="T473" t="str">
        <f t="shared" si="82"/>
        <v/>
      </c>
      <c r="U473" t="str">
        <f t="shared" si="82"/>
        <v/>
      </c>
      <c r="V473">
        <f t="shared" si="82"/>
        <v>-132.09</v>
      </c>
      <c r="W473" t="str">
        <f t="shared" si="82"/>
        <v/>
      </c>
      <c r="Z473">
        <f t="shared" si="83"/>
        <v>-132.09</v>
      </c>
      <c r="AA473" t="str">
        <f t="shared" si="83"/>
        <v/>
      </c>
      <c r="AB473" t="str">
        <f t="shared" si="83"/>
        <v/>
      </c>
      <c r="AE473" t="str">
        <f t="shared" si="79"/>
        <v>Office Supplies</v>
      </c>
      <c r="AH473" t="str">
        <f t="shared" si="80"/>
        <v/>
      </c>
      <c r="AI473" t="str">
        <f t="shared" si="81"/>
        <v/>
      </c>
      <c r="AJ473" t="str">
        <f t="shared" si="81"/>
        <v/>
      </c>
      <c r="AK473" t="str">
        <f t="shared" si="81"/>
        <v/>
      </c>
      <c r="AL473" t="str">
        <f t="shared" si="81"/>
        <v/>
      </c>
    </row>
    <row r="474" spans="1:38" x14ac:dyDescent="0.2">
      <c r="A474" s="1">
        <v>5716</v>
      </c>
      <c r="B474" s="2" t="s">
        <v>18</v>
      </c>
      <c r="C474" s="3">
        <v>41829</v>
      </c>
      <c r="D474" s="2" t="s">
        <v>19</v>
      </c>
      <c r="E474" s="2">
        <v>1</v>
      </c>
      <c r="F474" s="2">
        <v>18.559999999999999</v>
      </c>
      <c r="G474" s="2">
        <v>0.01</v>
      </c>
      <c r="H474" s="2" t="s">
        <v>20</v>
      </c>
      <c r="I474" s="2">
        <v>-1.85</v>
      </c>
      <c r="J474" s="2">
        <v>17.579999999999998</v>
      </c>
      <c r="K474" s="2">
        <v>19.3</v>
      </c>
      <c r="L474" s="2" t="s">
        <v>300</v>
      </c>
      <c r="M474" s="2" t="s">
        <v>29</v>
      </c>
      <c r="N474" s="2" t="s">
        <v>30</v>
      </c>
      <c r="O474" s="2" t="s">
        <v>24</v>
      </c>
      <c r="P474" s="2" t="s">
        <v>90</v>
      </c>
      <c r="Q474" s="2" t="s">
        <v>26</v>
      </c>
      <c r="R474" s="3">
        <v>41830</v>
      </c>
      <c r="S474" s="10">
        <f t="shared" si="78"/>
        <v>2014</v>
      </c>
      <c r="T474" t="str">
        <f t="shared" si="82"/>
        <v/>
      </c>
      <c r="U474">
        <f t="shared" si="82"/>
        <v>-1.85</v>
      </c>
      <c r="V474" t="str">
        <f t="shared" si="82"/>
        <v/>
      </c>
      <c r="W474" t="str">
        <f t="shared" si="82"/>
        <v/>
      </c>
      <c r="Z474">
        <f t="shared" si="83"/>
        <v>-1.85</v>
      </c>
      <c r="AA474" t="str">
        <f t="shared" si="83"/>
        <v/>
      </c>
      <c r="AB474" t="str">
        <f t="shared" si="83"/>
        <v/>
      </c>
      <c r="AE474" t="str">
        <f t="shared" si="79"/>
        <v>Office Supplies</v>
      </c>
      <c r="AH474" t="str">
        <f t="shared" si="80"/>
        <v/>
      </c>
      <c r="AI474" t="str">
        <f t="shared" si="81"/>
        <v/>
      </c>
      <c r="AJ474" t="str">
        <f t="shared" si="81"/>
        <v/>
      </c>
      <c r="AK474" t="str">
        <f t="shared" si="81"/>
        <v/>
      </c>
      <c r="AL474" t="str">
        <f t="shared" si="81"/>
        <v/>
      </c>
    </row>
    <row r="475" spans="1:38" x14ac:dyDescent="0.2">
      <c r="A475" s="1">
        <v>5717</v>
      </c>
      <c r="B475" s="2" t="s">
        <v>18</v>
      </c>
      <c r="C475" s="3">
        <v>41829</v>
      </c>
      <c r="D475" s="2" t="s">
        <v>19</v>
      </c>
      <c r="E475" s="2">
        <v>38</v>
      </c>
      <c r="F475" s="2">
        <v>163.6</v>
      </c>
      <c r="G475" s="2">
        <v>0.03</v>
      </c>
      <c r="H475" s="2" t="s">
        <v>20</v>
      </c>
      <c r="I475" s="2">
        <v>48.4</v>
      </c>
      <c r="J475" s="2">
        <v>15.98</v>
      </c>
      <c r="K475" s="2">
        <v>14.7</v>
      </c>
      <c r="L475" s="2" t="s">
        <v>300</v>
      </c>
      <c r="M475" s="2" t="s">
        <v>29</v>
      </c>
      <c r="N475" s="2" t="s">
        <v>30</v>
      </c>
      <c r="O475" s="2" t="s">
        <v>24</v>
      </c>
      <c r="P475" s="2" t="s">
        <v>64</v>
      </c>
      <c r="Q475" s="2" t="s">
        <v>36</v>
      </c>
      <c r="R475" s="3">
        <v>41830</v>
      </c>
      <c r="S475" s="10">
        <f t="shared" si="78"/>
        <v>2014</v>
      </c>
      <c r="T475" t="str">
        <f t="shared" si="82"/>
        <v/>
      </c>
      <c r="U475">
        <f t="shared" si="82"/>
        <v>48.4</v>
      </c>
      <c r="V475" t="str">
        <f t="shared" si="82"/>
        <v/>
      </c>
      <c r="W475" t="str">
        <f t="shared" si="82"/>
        <v/>
      </c>
      <c r="Z475">
        <f t="shared" si="83"/>
        <v>48.4</v>
      </c>
      <c r="AA475" t="str">
        <f t="shared" si="83"/>
        <v/>
      </c>
      <c r="AB475" t="str">
        <f t="shared" si="83"/>
        <v/>
      </c>
      <c r="AE475" t="str">
        <f t="shared" si="79"/>
        <v/>
      </c>
      <c r="AH475" t="str">
        <f t="shared" si="80"/>
        <v/>
      </c>
      <c r="AI475" t="str">
        <f t="shared" si="81"/>
        <v/>
      </c>
      <c r="AJ475" t="str">
        <f t="shared" si="81"/>
        <v/>
      </c>
      <c r="AK475" t="str">
        <f t="shared" si="81"/>
        <v/>
      </c>
      <c r="AL475" t="str">
        <f t="shared" si="81"/>
        <v/>
      </c>
    </row>
    <row r="476" spans="1:38" x14ac:dyDescent="0.2">
      <c r="A476" s="1">
        <v>5718</v>
      </c>
      <c r="B476" s="2" t="s">
        <v>18</v>
      </c>
      <c r="C476" s="3">
        <v>41829</v>
      </c>
      <c r="D476" s="2" t="s">
        <v>59</v>
      </c>
      <c r="E476" s="2">
        <v>5</v>
      </c>
      <c r="F476" s="2">
        <v>31.49</v>
      </c>
      <c r="G476" s="2">
        <v>0.04</v>
      </c>
      <c r="H476" s="2" t="s">
        <v>20</v>
      </c>
      <c r="I476" s="2">
        <v>-14.83</v>
      </c>
      <c r="J476" s="2">
        <v>15.81</v>
      </c>
      <c r="K476" s="2">
        <v>19.440000000000001</v>
      </c>
      <c r="L476" s="2" t="s">
        <v>51</v>
      </c>
      <c r="M476" s="2" t="s">
        <v>29</v>
      </c>
      <c r="N476" s="2" t="s">
        <v>30</v>
      </c>
      <c r="O476" s="2" t="s">
        <v>24</v>
      </c>
      <c r="P476" s="2" t="s">
        <v>25</v>
      </c>
      <c r="Q476" s="2" t="s">
        <v>26</v>
      </c>
      <c r="R476" s="3">
        <v>41831</v>
      </c>
      <c r="S476" s="10">
        <f t="shared" si="78"/>
        <v>2014</v>
      </c>
      <c r="T476" t="str">
        <f t="shared" si="82"/>
        <v/>
      </c>
      <c r="U476">
        <f t="shared" si="82"/>
        <v>-14.83</v>
      </c>
      <c r="V476" t="str">
        <f t="shared" si="82"/>
        <v/>
      </c>
      <c r="W476" t="str">
        <f t="shared" si="82"/>
        <v/>
      </c>
      <c r="Z476">
        <f t="shared" si="83"/>
        <v>-14.83</v>
      </c>
      <c r="AA476" t="str">
        <f t="shared" si="83"/>
        <v/>
      </c>
      <c r="AB476" t="str">
        <f t="shared" si="83"/>
        <v/>
      </c>
      <c r="AE476" t="str">
        <f t="shared" si="79"/>
        <v>Office Supplies</v>
      </c>
      <c r="AH476" t="str">
        <f t="shared" si="80"/>
        <v/>
      </c>
      <c r="AI476" t="str">
        <f t="shared" si="81"/>
        <v/>
      </c>
      <c r="AJ476" t="str">
        <f t="shared" si="81"/>
        <v/>
      </c>
      <c r="AK476" t="str">
        <f t="shared" si="81"/>
        <v/>
      </c>
      <c r="AL476" t="str">
        <f t="shared" si="81"/>
        <v/>
      </c>
    </row>
    <row r="477" spans="1:38" x14ac:dyDescent="0.2">
      <c r="A477" s="1">
        <v>5719</v>
      </c>
      <c r="B477" s="2" t="s">
        <v>18</v>
      </c>
      <c r="C477" s="3">
        <v>41829</v>
      </c>
      <c r="D477" s="2" t="s">
        <v>59</v>
      </c>
      <c r="E477" s="2">
        <v>41</v>
      </c>
      <c r="F477" s="2">
        <v>180.67</v>
      </c>
      <c r="G477" s="2">
        <v>0.02</v>
      </c>
      <c r="H477" s="2" t="s">
        <v>20</v>
      </c>
      <c r="I477" s="2">
        <v>56.69</v>
      </c>
      <c r="J477" s="2">
        <v>16</v>
      </c>
      <c r="K477" s="2">
        <v>15.3</v>
      </c>
      <c r="L477" s="2" t="s">
        <v>51</v>
      </c>
      <c r="M477" s="2" t="s">
        <v>29</v>
      </c>
      <c r="N477" s="2" t="s">
        <v>30</v>
      </c>
      <c r="O477" s="2" t="s">
        <v>24</v>
      </c>
      <c r="P477" s="2" t="s">
        <v>35</v>
      </c>
      <c r="Q477" s="2" t="s">
        <v>36</v>
      </c>
      <c r="R477" s="3">
        <v>41829</v>
      </c>
      <c r="S477" s="10">
        <f t="shared" si="78"/>
        <v>2014</v>
      </c>
      <c r="T477" t="str">
        <f t="shared" si="82"/>
        <v/>
      </c>
      <c r="U477">
        <f t="shared" si="82"/>
        <v>56.69</v>
      </c>
      <c r="V477" t="str">
        <f t="shared" si="82"/>
        <v/>
      </c>
      <c r="W477" t="str">
        <f t="shared" si="82"/>
        <v/>
      </c>
      <c r="Z477">
        <f t="shared" si="83"/>
        <v>56.69</v>
      </c>
      <c r="AA477" t="str">
        <f t="shared" si="83"/>
        <v/>
      </c>
      <c r="AB477" t="str">
        <f t="shared" si="83"/>
        <v/>
      </c>
      <c r="AE477" t="str">
        <f t="shared" si="79"/>
        <v/>
      </c>
      <c r="AH477" t="str">
        <f t="shared" si="80"/>
        <v/>
      </c>
      <c r="AI477" t="str">
        <f t="shared" si="81"/>
        <v/>
      </c>
      <c r="AJ477" t="str">
        <f t="shared" si="81"/>
        <v/>
      </c>
      <c r="AK477" t="str">
        <f t="shared" si="81"/>
        <v/>
      </c>
      <c r="AL477" t="str">
        <f t="shared" si="81"/>
        <v/>
      </c>
    </row>
    <row r="478" spans="1:38" x14ac:dyDescent="0.2">
      <c r="A478" s="1">
        <v>5720</v>
      </c>
      <c r="B478" s="2" t="s">
        <v>18</v>
      </c>
      <c r="C478" s="3">
        <v>41829</v>
      </c>
      <c r="D478" s="2" t="s">
        <v>19</v>
      </c>
      <c r="E478" s="2">
        <v>45</v>
      </c>
      <c r="F478" s="2">
        <v>6951.4920000000002</v>
      </c>
      <c r="G478" s="2">
        <v>0.06</v>
      </c>
      <c r="H478" s="2" t="s">
        <v>49</v>
      </c>
      <c r="I478" s="2">
        <v>1826.35</v>
      </c>
      <c r="J478" s="2">
        <v>191.99</v>
      </c>
      <c r="K478" s="2">
        <v>27.99</v>
      </c>
      <c r="L478" s="2" t="s">
        <v>301</v>
      </c>
      <c r="M478" s="2" t="s">
        <v>29</v>
      </c>
      <c r="N478" s="2" t="s">
        <v>54</v>
      </c>
      <c r="O478" s="2" t="s">
        <v>31</v>
      </c>
      <c r="P478" s="2" t="s">
        <v>39</v>
      </c>
      <c r="Q478" s="2" t="s">
        <v>62</v>
      </c>
      <c r="R478" s="3">
        <v>41831</v>
      </c>
      <c r="S478" s="10">
        <f t="shared" si="78"/>
        <v>2014</v>
      </c>
      <c r="T478" t="str">
        <f t="shared" si="82"/>
        <v/>
      </c>
      <c r="U478" t="str">
        <f t="shared" si="82"/>
        <v/>
      </c>
      <c r="V478" t="str">
        <f t="shared" si="82"/>
        <v/>
      </c>
      <c r="W478">
        <f t="shared" si="82"/>
        <v>1826.35</v>
      </c>
      <c r="Z478" t="str">
        <f t="shared" si="83"/>
        <v/>
      </c>
      <c r="AA478">
        <f t="shared" si="83"/>
        <v>1826.35</v>
      </c>
      <c r="AB478" t="str">
        <f t="shared" si="83"/>
        <v/>
      </c>
      <c r="AE478" t="str">
        <f t="shared" si="79"/>
        <v/>
      </c>
      <c r="AH478" t="str">
        <f t="shared" si="80"/>
        <v/>
      </c>
      <c r="AI478" t="str">
        <f t="shared" si="81"/>
        <v/>
      </c>
      <c r="AJ478" t="str">
        <f t="shared" si="81"/>
        <v/>
      </c>
      <c r="AK478" t="str">
        <f t="shared" si="81"/>
        <v/>
      </c>
      <c r="AL478" t="str">
        <f t="shared" si="81"/>
        <v/>
      </c>
    </row>
    <row r="479" spans="1:38" x14ac:dyDescent="0.2">
      <c r="A479" s="1">
        <v>5721</v>
      </c>
      <c r="B479" s="2" t="s">
        <v>18</v>
      </c>
      <c r="C479" s="3">
        <v>41832</v>
      </c>
      <c r="D479" s="2" t="s">
        <v>27</v>
      </c>
      <c r="E479" s="2">
        <v>43</v>
      </c>
      <c r="F479" s="2">
        <v>272.77999999999997</v>
      </c>
      <c r="G479" s="2">
        <v>0.04</v>
      </c>
      <c r="H479" s="2" t="s">
        <v>20</v>
      </c>
      <c r="I479" s="2">
        <v>-102.19</v>
      </c>
      <c r="J479" s="2">
        <v>18.239999999999998</v>
      </c>
      <c r="K479" s="2">
        <v>19.22</v>
      </c>
      <c r="L479" s="2" t="s">
        <v>104</v>
      </c>
      <c r="M479" s="2" t="s">
        <v>29</v>
      </c>
      <c r="N479" s="2" t="s">
        <v>54</v>
      </c>
      <c r="O479" s="2" t="s">
        <v>45</v>
      </c>
      <c r="P479" s="2" t="s">
        <v>55</v>
      </c>
      <c r="Q479" s="2" t="s">
        <v>26</v>
      </c>
      <c r="R479" s="3">
        <v>41837</v>
      </c>
      <c r="S479" s="10">
        <f t="shared" si="78"/>
        <v>2014</v>
      </c>
      <c r="T479" t="str">
        <f t="shared" si="82"/>
        <v/>
      </c>
      <c r="U479" t="str">
        <f t="shared" si="82"/>
        <v/>
      </c>
      <c r="V479" t="str">
        <f t="shared" si="82"/>
        <v/>
      </c>
      <c r="W479">
        <f t="shared" si="82"/>
        <v>-102.19</v>
      </c>
      <c r="Z479" t="str">
        <f t="shared" si="83"/>
        <v/>
      </c>
      <c r="AA479" t="str">
        <f t="shared" si="83"/>
        <v/>
      </c>
      <c r="AB479">
        <f t="shared" si="83"/>
        <v>-102.19</v>
      </c>
      <c r="AE479" t="str">
        <f t="shared" si="79"/>
        <v>Furniture</v>
      </c>
      <c r="AH479" t="str">
        <f t="shared" si="80"/>
        <v/>
      </c>
      <c r="AI479" t="str">
        <f t="shared" si="81"/>
        <v/>
      </c>
      <c r="AJ479" t="str">
        <f t="shared" si="81"/>
        <v/>
      </c>
      <c r="AK479" t="str">
        <f t="shared" si="81"/>
        <v/>
      </c>
      <c r="AL479" t="str">
        <f t="shared" si="81"/>
        <v/>
      </c>
    </row>
    <row r="480" spans="1:38" x14ac:dyDescent="0.2">
      <c r="A480" s="1">
        <v>5722</v>
      </c>
      <c r="B480" s="2" t="s">
        <v>18</v>
      </c>
      <c r="C480" s="3">
        <v>41832</v>
      </c>
      <c r="D480" s="2" t="s">
        <v>27</v>
      </c>
      <c r="E480" s="2">
        <v>5</v>
      </c>
      <c r="F480" s="2">
        <v>40.81</v>
      </c>
      <c r="G480" s="2">
        <v>0.09</v>
      </c>
      <c r="H480" s="2" t="s">
        <v>20</v>
      </c>
      <c r="I480" s="2">
        <v>1.92</v>
      </c>
      <c r="J480" s="2">
        <v>18.68</v>
      </c>
      <c r="K480" s="2">
        <v>15.5</v>
      </c>
      <c r="L480" s="2" t="s">
        <v>104</v>
      </c>
      <c r="M480" s="2" t="s">
        <v>29</v>
      </c>
      <c r="N480" s="2" t="s">
        <v>54</v>
      </c>
      <c r="O480" s="2" t="s">
        <v>24</v>
      </c>
      <c r="P480" s="2" t="s">
        <v>64</v>
      </c>
      <c r="Q480" s="2" t="s">
        <v>36</v>
      </c>
      <c r="R480" s="3">
        <v>41834</v>
      </c>
      <c r="S480" s="10">
        <f t="shared" si="78"/>
        <v>2014</v>
      </c>
      <c r="T480" t="str">
        <f t="shared" si="82"/>
        <v/>
      </c>
      <c r="U480" t="str">
        <f t="shared" si="82"/>
        <v/>
      </c>
      <c r="V480" t="str">
        <f t="shared" si="82"/>
        <v/>
      </c>
      <c r="W480">
        <f t="shared" si="82"/>
        <v>1.92</v>
      </c>
      <c r="Z480">
        <f t="shared" si="83"/>
        <v>1.92</v>
      </c>
      <c r="AA480" t="str">
        <f t="shared" si="83"/>
        <v/>
      </c>
      <c r="AB480" t="str">
        <f t="shared" si="83"/>
        <v/>
      </c>
      <c r="AE480" t="str">
        <f t="shared" si="79"/>
        <v/>
      </c>
      <c r="AH480" t="str">
        <f t="shared" si="80"/>
        <v/>
      </c>
      <c r="AI480" t="str">
        <f t="shared" si="81"/>
        <v/>
      </c>
      <c r="AJ480" t="str">
        <f t="shared" si="81"/>
        <v/>
      </c>
      <c r="AK480" t="str">
        <f t="shared" si="81"/>
        <v/>
      </c>
      <c r="AL480" t="str">
        <f t="shared" si="81"/>
        <v/>
      </c>
    </row>
    <row r="481" spans="1:38" x14ac:dyDescent="0.2">
      <c r="A481" s="1">
        <v>5723</v>
      </c>
      <c r="B481" s="2" t="s">
        <v>18</v>
      </c>
      <c r="C481" s="3">
        <v>41832</v>
      </c>
      <c r="D481" s="2" t="s">
        <v>27</v>
      </c>
      <c r="E481" s="2">
        <v>28</v>
      </c>
      <c r="F481" s="2">
        <v>7164.56</v>
      </c>
      <c r="G481" s="2">
        <v>0.09</v>
      </c>
      <c r="H481" s="2" t="s">
        <v>44</v>
      </c>
      <c r="I481" s="2">
        <v>1155.73</v>
      </c>
      <c r="J481" s="2">
        <v>272.98</v>
      </c>
      <c r="K481" s="2">
        <v>55.91</v>
      </c>
      <c r="L481" s="2" t="s">
        <v>104</v>
      </c>
      <c r="M481" s="2" t="s">
        <v>29</v>
      </c>
      <c r="N481" s="2" t="s">
        <v>54</v>
      </c>
      <c r="O481" s="2" t="s">
        <v>45</v>
      </c>
      <c r="P481" s="2" t="s">
        <v>67</v>
      </c>
      <c r="Q481" s="2" t="s">
        <v>47</v>
      </c>
      <c r="R481" s="3">
        <v>41839</v>
      </c>
      <c r="S481" s="10">
        <f t="shared" si="78"/>
        <v>2014</v>
      </c>
      <c r="T481" t="str">
        <f t="shared" si="82"/>
        <v/>
      </c>
      <c r="U481" t="str">
        <f t="shared" si="82"/>
        <v/>
      </c>
      <c r="V481" t="str">
        <f t="shared" si="82"/>
        <v/>
      </c>
      <c r="W481">
        <f t="shared" si="82"/>
        <v>1155.73</v>
      </c>
      <c r="Z481" t="str">
        <f t="shared" si="83"/>
        <v/>
      </c>
      <c r="AA481" t="str">
        <f t="shared" si="83"/>
        <v/>
      </c>
      <c r="AB481">
        <f t="shared" si="83"/>
        <v>1155.73</v>
      </c>
      <c r="AE481" t="str">
        <f t="shared" si="79"/>
        <v/>
      </c>
      <c r="AH481" t="str">
        <f t="shared" si="80"/>
        <v/>
      </c>
      <c r="AI481" t="str">
        <f t="shared" si="81"/>
        <v/>
      </c>
      <c r="AJ481" t="str">
        <f t="shared" si="81"/>
        <v/>
      </c>
      <c r="AK481" t="str">
        <f t="shared" si="81"/>
        <v/>
      </c>
      <c r="AL481" t="str">
        <f t="shared" si="81"/>
        <v/>
      </c>
    </row>
    <row r="482" spans="1:38" x14ac:dyDescent="0.2">
      <c r="A482" s="1">
        <v>5724</v>
      </c>
      <c r="B482" s="2" t="s">
        <v>18</v>
      </c>
      <c r="C482" s="3">
        <v>41832</v>
      </c>
      <c r="D482" s="2" t="s">
        <v>41</v>
      </c>
      <c r="E482" s="2">
        <v>41</v>
      </c>
      <c r="F482" s="2">
        <v>5590.67</v>
      </c>
      <c r="G482" s="2">
        <v>0.04</v>
      </c>
      <c r="H482" s="2" t="s">
        <v>49</v>
      </c>
      <c r="I482" s="2">
        <v>1544.99</v>
      </c>
      <c r="J482" s="2">
        <v>148.97999999999999</v>
      </c>
      <c r="K482" s="2">
        <v>38.49</v>
      </c>
      <c r="L482" s="2" t="s">
        <v>88</v>
      </c>
      <c r="M482" s="2" t="s">
        <v>29</v>
      </c>
      <c r="N482" s="2" t="s">
        <v>43</v>
      </c>
      <c r="O482" s="2" t="s">
        <v>45</v>
      </c>
      <c r="P482" s="2" t="s">
        <v>55</v>
      </c>
      <c r="Q482" s="2" t="s">
        <v>34</v>
      </c>
      <c r="R482" s="3">
        <v>41834</v>
      </c>
      <c r="S482" s="10">
        <f t="shared" si="78"/>
        <v>2014</v>
      </c>
      <c r="T482" t="str">
        <f t="shared" ref="T482:W501" si="84">IF($N482=T$1,$I482,"")</f>
        <v/>
      </c>
      <c r="U482" t="str">
        <f t="shared" si="84"/>
        <v/>
      </c>
      <c r="V482">
        <f t="shared" si="84"/>
        <v>1544.99</v>
      </c>
      <c r="W482" t="str">
        <f t="shared" si="84"/>
        <v/>
      </c>
      <c r="Z482" t="str">
        <f t="shared" ref="Z482:AB501" si="85">IF($O482=Z$1,$I482,"")</f>
        <v/>
      </c>
      <c r="AA482" t="str">
        <f t="shared" si="85"/>
        <v/>
      </c>
      <c r="AB482">
        <f t="shared" si="85"/>
        <v>1544.99</v>
      </c>
      <c r="AE482" t="str">
        <f t="shared" si="79"/>
        <v/>
      </c>
      <c r="AH482" t="str">
        <f t="shared" si="80"/>
        <v/>
      </c>
      <c r="AI482" t="str">
        <f t="shared" si="81"/>
        <v/>
      </c>
      <c r="AJ482" t="str">
        <f t="shared" si="81"/>
        <v/>
      </c>
      <c r="AK482" t="str">
        <f t="shared" si="81"/>
        <v/>
      </c>
      <c r="AL482" t="str">
        <f t="shared" si="81"/>
        <v/>
      </c>
    </row>
    <row r="483" spans="1:38" x14ac:dyDescent="0.2">
      <c r="A483" s="1">
        <v>5725</v>
      </c>
      <c r="B483" s="2" t="s">
        <v>18</v>
      </c>
      <c r="C483" s="3">
        <v>41832</v>
      </c>
      <c r="D483" s="2" t="s">
        <v>59</v>
      </c>
      <c r="E483" s="2">
        <v>31</v>
      </c>
      <c r="F483" s="2">
        <v>1631.9965</v>
      </c>
      <c r="G483" s="2">
        <v>7.0000000000000007E-2</v>
      </c>
      <c r="H483" s="2" t="s">
        <v>20</v>
      </c>
      <c r="I483" s="2">
        <v>115.24</v>
      </c>
      <c r="J483" s="2">
        <v>77.989999999999995</v>
      </c>
      <c r="K483" s="2">
        <v>22.8</v>
      </c>
      <c r="L483" s="2" t="s">
        <v>136</v>
      </c>
      <c r="M483" s="2" t="s">
        <v>29</v>
      </c>
      <c r="N483" s="2" t="s">
        <v>43</v>
      </c>
      <c r="O483" s="2" t="s">
        <v>31</v>
      </c>
      <c r="P483" s="2" t="s">
        <v>39</v>
      </c>
      <c r="Q483" s="2" t="s">
        <v>26</v>
      </c>
      <c r="R483" s="3">
        <v>41832</v>
      </c>
      <c r="S483" s="10">
        <f t="shared" si="78"/>
        <v>2014</v>
      </c>
      <c r="T483" t="str">
        <f t="shared" si="84"/>
        <v/>
      </c>
      <c r="U483" t="str">
        <f t="shared" si="84"/>
        <v/>
      </c>
      <c r="V483">
        <f t="shared" si="84"/>
        <v>115.24</v>
      </c>
      <c r="W483" t="str">
        <f t="shared" si="84"/>
        <v/>
      </c>
      <c r="Z483" t="str">
        <f t="shared" si="85"/>
        <v/>
      </c>
      <c r="AA483">
        <f t="shared" si="85"/>
        <v>115.24</v>
      </c>
      <c r="AB483" t="str">
        <f t="shared" si="85"/>
        <v/>
      </c>
      <c r="AE483" t="str">
        <f t="shared" si="79"/>
        <v/>
      </c>
      <c r="AH483" t="str">
        <f t="shared" si="80"/>
        <v/>
      </c>
      <c r="AI483" t="str">
        <f t="shared" si="81"/>
        <v/>
      </c>
      <c r="AJ483" t="str">
        <f t="shared" si="81"/>
        <v/>
      </c>
      <c r="AK483" t="str">
        <f t="shared" si="81"/>
        <v/>
      </c>
      <c r="AL483" t="str">
        <f t="shared" si="81"/>
        <v/>
      </c>
    </row>
    <row r="484" spans="1:38" x14ac:dyDescent="0.2">
      <c r="A484" s="1">
        <v>5726</v>
      </c>
      <c r="B484" s="2" t="s">
        <v>18</v>
      </c>
      <c r="C484" s="3">
        <v>41832</v>
      </c>
      <c r="D484" s="2" t="s">
        <v>59</v>
      </c>
      <c r="E484" s="2">
        <v>35</v>
      </c>
      <c r="F484" s="2">
        <v>388.76</v>
      </c>
      <c r="G484" s="2">
        <v>0</v>
      </c>
      <c r="H484" s="2" t="s">
        <v>49</v>
      </c>
      <c r="I484" s="2">
        <v>133.43</v>
      </c>
      <c r="J484" s="2">
        <v>22.01</v>
      </c>
      <c r="K484" s="2">
        <v>15.99</v>
      </c>
      <c r="L484" s="2" t="s">
        <v>136</v>
      </c>
      <c r="M484" s="2" t="s">
        <v>29</v>
      </c>
      <c r="N484" s="2" t="s">
        <v>43</v>
      </c>
      <c r="O484" s="2" t="s">
        <v>31</v>
      </c>
      <c r="P484" s="2" t="s">
        <v>32</v>
      </c>
      <c r="Q484" s="2" t="s">
        <v>58</v>
      </c>
      <c r="R484" s="3">
        <v>41834</v>
      </c>
      <c r="S484" s="10">
        <f t="shared" si="78"/>
        <v>2014</v>
      </c>
      <c r="T484" t="str">
        <f t="shared" si="84"/>
        <v/>
      </c>
      <c r="U484" t="str">
        <f t="shared" si="84"/>
        <v/>
      </c>
      <c r="V484">
        <f t="shared" si="84"/>
        <v>133.43</v>
      </c>
      <c r="W484" t="str">
        <f t="shared" si="84"/>
        <v/>
      </c>
      <c r="Z484" t="str">
        <f t="shared" si="85"/>
        <v/>
      </c>
      <c r="AA484">
        <f t="shared" si="85"/>
        <v>133.43</v>
      </c>
      <c r="AB484" t="str">
        <f t="shared" si="85"/>
        <v/>
      </c>
      <c r="AE484" t="str">
        <f t="shared" si="79"/>
        <v/>
      </c>
      <c r="AH484" t="str">
        <f t="shared" si="80"/>
        <v/>
      </c>
      <c r="AI484" t="str">
        <f t="shared" si="81"/>
        <v/>
      </c>
      <c r="AJ484" t="str">
        <f t="shared" si="81"/>
        <v/>
      </c>
      <c r="AK484" t="str">
        <f t="shared" si="81"/>
        <v/>
      </c>
      <c r="AL484" t="str">
        <f t="shared" si="81"/>
        <v/>
      </c>
    </row>
    <row r="485" spans="1:38" x14ac:dyDescent="0.2">
      <c r="A485" s="1">
        <v>5727</v>
      </c>
      <c r="B485" s="2" t="s">
        <v>18</v>
      </c>
      <c r="C485" s="3">
        <v>41833</v>
      </c>
      <c r="D485" s="2" t="s">
        <v>27</v>
      </c>
      <c r="E485" s="2">
        <v>13</v>
      </c>
      <c r="F485" s="2">
        <v>113.34</v>
      </c>
      <c r="G485" s="2">
        <v>0.06</v>
      </c>
      <c r="H485" s="2" t="s">
        <v>20</v>
      </c>
      <c r="I485" s="2">
        <v>-560.6</v>
      </c>
      <c r="J485" s="2">
        <v>16.48</v>
      </c>
      <c r="K485" s="2">
        <v>63</v>
      </c>
      <c r="L485" s="2" t="s">
        <v>246</v>
      </c>
      <c r="M485" s="2" t="s">
        <v>29</v>
      </c>
      <c r="N485" s="2" t="s">
        <v>30</v>
      </c>
      <c r="O485" s="2" t="s">
        <v>24</v>
      </c>
      <c r="P485" s="2" t="s">
        <v>71</v>
      </c>
      <c r="Q485" s="2" t="s">
        <v>34</v>
      </c>
      <c r="R485" s="3">
        <v>41837</v>
      </c>
      <c r="S485" s="10">
        <f t="shared" si="78"/>
        <v>2014</v>
      </c>
      <c r="T485" t="str">
        <f t="shared" si="84"/>
        <v/>
      </c>
      <c r="U485">
        <f t="shared" si="84"/>
        <v>-560.6</v>
      </c>
      <c r="V485" t="str">
        <f t="shared" si="84"/>
        <v/>
      </c>
      <c r="W485" t="str">
        <f t="shared" si="84"/>
        <v/>
      </c>
      <c r="Z485">
        <f t="shared" si="85"/>
        <v>-560.6</v>
      </c>
      <c r="AA485" t="str">
        <f t="shared" si="85"/>
        <v/>
      </c>
      <c r="AB485" t="str">
        <f t="shared" si="85"/>
        <v/>
      </c>
      <c r="AE485" t="str">
        <f t="shared" si="79"/>
        <v>Office Supplies</v>
      </c>
      <c r="AH485" t="str">
        <f t="shared" si="80"/>
        <v/>
      </c>
      <c r="AI485" t="str">
        <f t="shared" si="81"/>
        <v/>
      </c>
      <c r="AJ485" t="str">
        <f t="shared" si="81"/>
        <v/>
      </c>
      <c r="AK485" t="str">
        <f t="shared" si="81"/>
        <v/>
      </c>
      <c r="AL485" t="str">
        <f t="shared" si="81"/>
        <v/>
      </c>
    </row>
    <row r="486" spans="1:38" x14ac:dyDescent="0.2">
      <c r="A486" s="1">
        <v>5728</v>
      </c>
      <c r="B486" s="2" t="s">
        <v>18</v>
      </c>
      <c r="C486" s="3">
        <v>41833</v>
      </c>
      <c r="D486" s="2" t="s">
        <v>59</v>
      </c>
      <c r="E486" s="2">
        <v>45</v>
      </c>
      <c r="F486" s="2">
        <v>244.68</v>
      </c>
      <c r="G486" s="2">
        <v>0.03</v>
      </c>
      <c r="H486" s="2" t="s">
        <v>49</v>
      </c>
      <c r="I486" s="2">
        <v>-2083.2800000000002</v>
      </c>
      <c r="J486" s="2">
        <v>16.48</v>
      </c>
      <c r="K486" s="2">
        <v>63</v>
      </c>
      <c r="L486" s="2" t="s">
        <v>302</v>
      </c>
      <c r="M486" s="2" t="s">
        <v>66</v>
      </c>
      <c r="N486" s="2" t="s">
        <v>54</v>
      </c>
      <c r="O486" s="2" t="s">
        <v>24</v>
      </c>
      <c r="P486" s="2" t="s">
        <v>71</v>
      </c>
      <c r="Q486" s="2" t="s">
        <v>34</v>
      </c>
      <c r="R486" s="3">
        <v>41835</v>
      </c>
      <c r="S486" s="10">
        <f t="shared" si="78"/>
        <v>2014</v>
      </c>
      <c r="T486" t="str">
        <f t="shared" si="84"/>
        <v/>
      </c>
      <c r="U486" t="str">
        <f t="shared" si="84"/>
        <v/>
      </c>
      <c r="V486" t="str">
        <f t="shared" si="84"/>
        <v/>
      </c>
      <c r="W486">
        <f t="shared" si="84"/>
        <v>-2083.2800000000002</v>
      </c>
      <c r="Z486">
        <f t="shared" si="85"/>
        <v>-2083.2800000000002</v>
      </c>
      <c r="AA486" t="str">
        <f t="shared" si="85"/>
        <v/>
      </c>
      <c r="AB486" t="str">
        <f t="shared" si="85"/>
        <v/>
      </c>
      <c r="AE486" t="str">
        <f t="shared" si="79"/>
        <v>Office Supplies</v>
      </c>
      <c r="AH486" t="str">
        <f t="shared" si="80"/>
        <v/>
      </c>
      <c r="AI486" t="str">
        <f t="shared" si="81"/>
        <v/>
      </c>
      <c r="AJ486" t="str">
        <f t="shared" si="81"/>
        <v/>
      </c>
      <c r="AK486" t="str">
        <f t="shared" si="81"/>
        <v/>
      </c>
      <c r="AL486" t="str">
        <f t="shared" si="81"/>
        <v/>
      </c>
    </row>
    <row r="487" spans="1:38" x14ac:dyDescent="0.2">
      <c r="A487" s="1">
        <v>5729</v>
      </c>
      <c r="B487" s="2" t="s">
        <v>18</v>
      </c>
      <c r="C487" s="3">
        <v>41834</v>
      </c>
      <c r="D487" s="2" t="s">
        <v>27</v>
      </c>
      <c r="E487" s="2">
        <v>23</v>
      </c>
      <c r="F487" s="2">
        <v>3561.02</v>
      </c>
      <c r="G487" s="2">
        <v>7.0000000000000007E-2</v>
      </c>
      <c r="H487" s="2" t="s">
        <v>20</v>
      </c>
      <c r="I487" s="2">
        <v>527.09</v>
      </c>
      <c r="J487" s="2">
        <v>177.2</v>
      </c>
      <c r="K487" s="2">
        <v>33.99</v>
      </c>
      <c r="L487" s="2" t="s">
        <v>82</v>
      </c>
      <c r="M487" s="2" t="s">
        <v>29</v>
      </c>
      <c r="N487" s="2" t="s">
        <v>54</v>
      </c>
      <c r="O487" s="2" t="s">
        <v>24</v>
      </c>
      <c r="P487" s="2" t="s">
        <v>52</v>
      </c>
      <c r="Q487" s="2" t="s">
        <v>26</v>
      </c>
      <c r="R487" s="3">
        <v>41836</v>
      </c>
      <c r="S487" s="10">
        <f t="shared" si="78"/>
        <v>2014</v>
      </c>
      <c r="T487" t="str">
        <f t="shared" si="84"/>
        <v/>
      </c>
      <c r="U487" t="str">
        <f t="shared" si="84"/>
        <v/>
      </c>
      <c r="V487" t="str">
        <f t="shared" si="84"/>
        <v/>
      </c>
      <c r="W487">
        <f t="shared" si="84"/>
        <v>527.09</v>
      </c>
      <c r="Z487">
        <f t="shared" si="85"/>
        <v>527.09</v>
      </c>
      <c r="AA487" t="str">
        <f t="shared" si="85"/>
        <v/>
      </c>
      <c r="AB487" t="str">
        <f t="shared" si="85"/>
        <v/>
      </c>
      <c r="AE487" t="str">
        <f t="shared" si="79"/>
        <v/>
      </c>
      <c r="AH487" t="str">
        <f t="shared" si="80"/>
        <v/>
      </c>
      <c r="AI487" t="str">
        <f t="shared" si="81"/>
        <v/>
      </c>
      <c r="AJ487" t="str">
        <f t="shared" si="81"/>
        <v/>
      </c>
      <c r="AK487" t="str">
        <f t="shared" si="81"/>
        <v/>
      </c>
      <c r="AL487" t="str">
        <f t="shared" si="81"/>
        <v/>
      </c>
    </row>
    <row r="488" spans="1:38" x14ac:dyDescent="0.2">
      <c r="A488" s="1">
        <v>5730</v>
      </c>
      <c r="B488" s="2" t="s">
        <v>18</v>
      </c>
      <c r="C488" s="3">
        <v>41835</v>
      </c>
      <c r="D488" s="2" t="s">
        <v>41</v>
      </c>
      <c r="E488" s="2">
        <v>40</v>
      </c>
      <c r="F488" s="2">
        <v>203.9</v>
      </c>
      <c r="G488" s="2">
        <v>0.08</v>
      </c>
      <c r="H488" s="2" t="s">
        <v>20</v>
      </c>
      <c r="I488" s="2">
        <v>-94.36</v>
      </c>
      <c r="J488" s="2">
        <v>16.91</v>
      </c>
      <c r="K488" s="2">
        <v>18.97</v>
      </c>
      <c r="L488" s="2" t="s">
        <v>118</v>
      </c>
      <c r="M488" s="2" t="s">
        <v>22</v>
      </c>
      <c r="N488" s="2" t="s">
        <v>30</v>
      </c>
      <c r="O488" s="2" t="s">
        <v>24</v>
      </c>
      <c r="P488" s="2" t="s">
        <v>25</v>
      </c>
      <c r="Q488" s="2" t="s">
        <v>26</v>
      </c>
      <c r="R488" s="3">
        <v>41836</v>
      </c>
      <c r="S488" s="10">
        <f t="shared" si="78"/>
        <v>2014</v>
      </c>
      <c r="T488" t="str">
        <f t="shared" si="84"/>
        <v/>
      </c>
      <c r="U488">
        <f t="shared" si="84"/>
        <v>-94.36</v>
      </c>
      <c r="V488" t="str">
        <f t="shared" si="84"/>
        <v/>
      </c>
      <c r="W488" t="str">
        <f t="shared" si="84"/>
        <v/>
      </c>
      <c r="Z488">
        <f t="shared" si="85"/>
        <v>-94.36</v>
      </c>
      <c r="AA488" t="str">
        <f t="shared" si="85"/>
        <v/>
      </c>
      <c r="AB488" t="str">
        <f t="shared" si="85"/>
        <v/>
      </c>
      <c r="AE488" t="str">
        <f t="shared" si="79"/>
        <v>Office Supplies</v>
      </c>
      <c r="AH488" t="str">
        <f t="shared" si="80"/>
        <v/>
      </c>
      <c r="AI488" t="str">
        <f t="shared" si="81"/>
        <v/>
      </c>
      <c r="AJ488" t="str">
        <f t="shared" si="81"/>
        <v/>
      </c>
      <c r="AK488" t="str">
        <f t="shared" si="81"/>
        <v/>
      </c>
      <c r="AL488" t="str">
        <f t="shared" si="81"/>
        <v/>
      </c>
    </row>
    <row r="489" spans="1:38" x14ac:dyDescent="0.2">
      <c r="A489" s="1">
        <v>5731</v>
      </c>
      <c r="B489" s="2" t="s">
        <v>18</v>
      </c>
      <c r="C489" s="3">
        <v>41835</v>
      </c>
      <c r="D489" s="2" t="s">
        <v>41</v>
      </c>
      <c r="E489" s="2">
        <v>1</v>
      </c>
      <c r="F489" s="2">
        <v>3680.29</v>
      </c>
      <c r="G489" s="2">
        <v>0.01</v>
      </c>
      <c r="H489" s="2" t="s">
        <v>20</v>
      </c>
      <c r="I489" s="2">
        <v>-3056.42</v>
      </c>
      <c r="J489" s="2">
        <v>3511.99</v>
      </c>
      <c r="K489" s="2">
        <v>38.49</v>
      </c>
      <c r="L489" s="2" t="s">
        <v>118</v>
      </c>
      <c r="M489" s="2" t="s">
        <v>22</v>
      </c>
      <c r="N489" s="2" t="s">
        <v>30</v>
      </c>
      <c r="O489" s="2" t="s">
        <v>31</v>
      </c>
      <c r="P489" s="2" t="s">
        <v>107</v>
      </c>
      <c r="Q489" s="2" t="s">
        <v>34</v>
      </c>
      <c r="R489" s="3">
        <v>41836</v>
      </c>
      <c r="S489" s="10">
        <f t="shared" si="78"/>
        <v>2014</v>
      </c>
      <c r="T489" t="str">
        <f t="shared" si="84"/>
        <v/>
      </c>
      <c r="U489">
        <f t="shared" si="84"/>
        <v>-3056.42</v>
      </c>
      <c r="V489" t="str">
        <f t="shared" si="84"/>
        <v/>
      </c>
      <c r="W489" t="str">
        <f t="shared" si="84"/>
        <v/>
      </c>
      <c r="Z489" t="str">
        <f t="shared" si="85"/>
        <v/>
      </c>
      <c r="AA489">
        <f t="shared" si="85"/>
        <v>-3056.42</v>
      </c>
      <c r="AB489" t="str">
        <f t="shared" si="85"/>
        <v/>
      </c>
      <c r="AE489" t="str">
        <f t="shared" si="79"/>
        <v>Technology</v>
      </c>
      <c r="AH489">
        <f t="shared" si="80"/>
        <v>-3056.42</v>
      </c>
      <c r="AI489">
        <f t="shared" si="81"/>
        <v>-3056.42</v>
      </c>
      <c r="AJ489" t="str">
        <f t="shared" si="81"/>
        <v/>
      </c>
      <c r="AK489" t="str">
        <f t="shared" si="81"/>
        <v/>
      </c>
      <c r="AL489" t="str">
        <f t="shared" si="81"/>
        <v/>
      </c>
    </row>
    <row r="490" spans="1:38" x14ac:dyDescent="0.2">
      <c r="A490" s="1">
        <v>5732</v>
      </c>
      <c r="B490" s="2" t="s">
        <v>18</v>
      </c>
      <c r="C490" s="3">
        <v>41835</v>
      </c>
      <c r="D490" s="2" t="s">
        <v>41</v>
      </c>
      <c r="E490" s="2">
        <v>8</v>
      </c>
      <c r="F490" s="2">
        <v>54.37</v>
      </c>
      <c r="G490" s="2">
        <v>0.03</v>
      </c>
      <c r="H490" s="2" t="s">
        <v>20</v>
      </c>
      <c r="I490" s="2">
        <v>5.39</v>
      </c>
      <c r="J490" s="2">
        <v>17.84</v>
      </c>
      <c r="K490" s="2">
        <v>15.2</v>
      </c>
      <c r="L490" s="2" t="s">
        <v>118</v>
      </c>
      <c r="M490" s="2" t="s">
        <v>22</v>
      </c>
      <c r="N490" s="2" t="s">
        <v>30</v>
      </c>
      <c r="O490" s="2" t="s">
        <v>24</v>
      </c>
      <c r="P490" s="2" t="s">
        <v>64</v>
      </c>
      <c r="Q490" s="2" t="s">
        <v>36</v>
      </c>
      <c r="R490" s="3">
        <v>41837</v>
      </c>
      <c r="S490" s="10">
        <f t="shared" si="78"/>
        <v>2014</v>
      </c>
      <c r="T490" t="str">
        <f t="shared" si="84"/>
        <v/>
      </c>
      <c r="U490">
        <f t="shared" si="84"/>
        <v>5.39</v>
      </c>
      <c r="V490" t="str">
        <f t="shared" si="84"/>
        <v/>
      </c>
      <c r="W490" t="str">
        <f t="shared" si="84"/>
        <v/>
      </c>
      <c r="Z490">
        <f t="shared" si="85"/>
        <v>5.39</v>
      </c>
      <c r="AA490" t="str">
        <f t="shared" si="85"/>
        <v/>
      </c>
      <c r="AB490" t="str">
        <f t="shared" si="85"/>
        <v/>
      </c>
      <c r="AE490" t="str">
        <f t="shared" si="79"/>
        <v/>
      </c>
      <c r="AH490" t="str">
        <f t="shared" si="80"/>
        <v/>
      </c>
      <c r="AI490" t="str">
        <f t="shared" si="81"/>
        <v/>
      </c>
      <c r="AJ490" t="str">
        <f t="shared" si="81"/>
        <v/>
      </c>
      <c r="AK490" t="str">
        <f t="shared" si="81"/>
        <v/>
      </c>
      <c r="AL490" t="str">
        <f t="shared" si="81"/>
        <v/>
      </c>
    </row>
    <row r="491" spans="1:38" x14ac:dyDescent="0.2">
      <c r="A491" s="1">
        <v>5733</v>
      </c>
      <c r="B491" s="2" t="s">
        <v>18</v>
      </c>
      <c r="C491" s="3">
        <v>41836</v>
      </c>
      <c r="D491" s="2" t="s">
        <v>41</v>
      </c>
      <c r="E491" s="2">
        <v>37</v>
      </c>
      <c r="F491" s="2">
        <v>295.95</v>
      </c>
      <c r="G491" s="2">
        <v>0.03</v>
      </c>
      <c r="H491" s="2" t="s">
        <v>20</v>
      </c>
      <c r="I491" s="2">
        <v>-128.30000000000001</v>
      </c>
      <c r="J491" s="2">
        <v>19.37</v>
      </c>
      <c r="K491" s="2">
        <v>19.53</v>
      </c>
      <c r="L491" s="2" t="s">
        <v>231</v>
      </c>
      <c r="M491" s="2" t="s">
        <v>38</v>
      </c>
      <c r="N491" s="2" t="s">
        <v>30</v>
      </c>
      <c r="O491" s="2" t="s">
        <v>31</v>
      </c>
      <c r="P491" s="2" t="s">
        <v>32</v>
      </c>
      <c r="Q491" s="2" t="s">
        <v>58</v>
      </c>
      <c r="R491" s="3">
        <v>41838</v>
      </c>
      <c r="S491" s="10">
        <f t="shared" si="78"/>
        <v>2014</v>
      </c>
      <c r="T491" t="str">
        <f t="shared" si="84"/>
        <v/>
      </c>
      <c r="U491">
        <f t="shared" si="84"/>
        <v>-128.30000000000001</v>
      </c>
      <c r="V491" t="str">
        <f t="shared" si="84"/>
        <v/>
      </c>
      <c r="W491" t="str">
        <f t="shared" si="84"/>
        <v/>
      </c>
      <c r="Z491" t="str">
        <f t="shared" si="85"/>
        <v/>
      </c>
      <c r="AA491">
        <f t="shared" si="85"/>
        <v>-128.30000000000001</v>
      </c>
      <c r="AB491" t="str">
        <f t="shared" si="85"/>
        <v/>
      </c>
      <c r="AE491" t="str">
        <f t="shared" si="79"/>
        <v>Technology</v>
      </c>
      <c r="AH491" t="str">
        <f t="shared" si="80"/>
        <v/>
      </c>
      <c r="AI491" t="str">
        <f t="shared" si="81"/>
        <v/>
      </c>
      <c r="AJ491" t="str">
        <f t="shared" si="81"/>
        <v/>
      </c>
      <c r="AK491" t="str">
        <f t="shared" si="81"/>
        <v/>
      </c>
      <c r="AL491" t="str">
        <f t="shared" si="81"/>
        <v/>
      </c>
    </row>
    <row r="492" spans="1:38" x14ac:dyDescent="0.2">
      <c r="A492" s="1">
        <v>5734</v>
      </c>
      <c r="B492" s="2" t="s">
        <v>18</v>
      </c>
      <c r="C492" s="3">
        <v>41836</v>
      </c>
      <c r="D492" s="2" t="s">
        <v>59</v>
      </c>
      <c r="E492" s="2">
        <v>47</v>
      </c>
      <c r="F492" s="2">
        <v>1028.01</v>
      </c>
      <c r="G492" s="2">
        <v>0.04</v>
      </c>
      <c r="H492" s="2" t="s">
        <v>20</v>
      </c>
      <c r="I492" s="2">
        <v>-204.21</v>
      </c>
      <c r="J492" s="2">
        <v>33.659999999999997</v>
      </c>
      <c r="K492" s="2">
        <v>27.99</v>
      </c>
      <c r="L492" s="2" t="s">
        <v>303</v>
      </c>
      <c r="M492" s="2" t="s">
        <v>66</v>
      </c>
      <c r="N492" s="2" t="s">
        <v>43</v>
      </c>
      <c r="O492" s="2" t="s">
        <v>24</v>
      </c>
      <c r="P492" s="2" t="s">
        <v>71</v>
      </c>
      <c r="Q492" s="2" t="s">
        <v>62</v>
      </c>
      <c r="R492" s="3">
        <v>41837</v>
      </c>
      <c r="S492" s="10">
        <f t="shared" si="78"/>
        <v>2014</v>
      </c>
      <c r="T492" t="str">
        <f t="shared" si="84"/>
        <v/>
      </c>
      <c r="U492" t="str">
        <f t="shared" si="84"/>
        <v/>
      </c>
      <c r="V492">
        <f t="shared" si="84"/>
        <v>-204.21</v>
      </c>
      <c r="W492" t="str">
        <f t="shared" si="84"/>
        <v/>
      </c>
      <c r="Z492">
        <f t="shared" si="85"/>
        <v>-204.21</v>
      </c>
      <c r="AA492" t="str">
        <f t="shared" si="85"/>
        <v/>
      </c>
      <c r="AB492" t="str">
        <f t="shared" si="85"/>
        <v/>
      </c>
      <c r="AE492" t="str">
        <f t="shared" si="79"/>
        <v>Office Supplies</v>
      </c>
      <c r="AH492" t="str">
        <f t="shared" si="80"/>
        <v/>
      </c>
      <c r="AI492" t="str">
        <f t="shared" si="81"/>
        <v/>
      </c>
      <c r="AJ492" t="str">
        <f t="shared" si="81"/>
        <v/>
      </c>
      <c r="AK492" t="str">
        <f t="shared" si="81"/>
        <v/>
      </c>
      <c r="AL492" t="str">
        <f t="shared" si="81"/>
        <v/>
      </c>
    </row>
    <row r="493" spans="1:38" x14ac:dyDescent="0.2">
      <c r="A493" s="1">
        <v>5735</v>
      </c>
      <c r="B493" s="2" t="s">
        <v>18</v>
      </c>
      <c r="C493" s="3">
        <v>41836</v>
      </c>
      <c r="D493" s="2" t="s">
        <v>59</v>
      </c>
      <c r="E493" s="2">
        <v>18</v>
      </c>
      <c r="F493" s="2">
        <v>250.91</v>
      </c>
      <c r="G493" s="2">
        <v>0.02</v>
      </c>
      <c r="H493" s="2" t="s">
        <v>20</v>
      </c>
      <c r="I493" s="2">
        <v>-154.46</v>
      </c>
      <c r="J493" s="2">
        <v>24.99</v>
      </c>
      <c r="K493" s="2">
        <v>28.37</v>
      </c>
      <c r="L493" s="2" t="s">
        <v>303</v>
      </c>
      <c r="M493" s="2" t="s">
        <v>38</v>
      </c>
      <c r="N493" s="2" t="s">
        <v>43</v>
      </c>
      <c r="O493" s="2" t="s">
        <v>45</v>
      </c>
      <c r="P493" s="2" t="s">
        <v>55</v>
      </c>
      <c r="Q493" s="2" t="s">
        <v>34</v>
      </c>
      <c r="R493" s="3">
        <v>41838</v>
      </c>
      <c r="S493" s="10">
        <f t="shared" si="78"/>
        <v>2014</v>
      </c>
      <c r="T493" t="str">
        <f t="shared" si="84"/>
        <v/>
      </c>
      <c r="U493" t="str">
        <f t="shared" si="84"/>
        <v/>
      </c>
      <c r="V493">
        <f t="shared" si="84"/>
        <v>-154.46</v>
      </c>
      <c r="W493" t="str">
        <f t="shared" si="84"/>
        <v/>
      </c>
      <c r="Z493" t="str">
        <f t="shared" si="85"/>
        <v/>
      </c>
      <c r="AA493" t="str">
        <f t="shared" si="85"/>
        <v/>
      </c>
      <c r="AB493">
        <f t="shared" si="85"/>
        <v>-154.46</v>
      </c>
      <c r="AE493" t="str">
        <f t="shared" si="79"/>
        <v>Furniture</v>
      </c>
      <c r="AH493" t="str">
        <f t="shared" si="80"/>
        <v/>
      </c>
      <c r="AI493" t="str">
        <f t="shared" si="81"/>
        <v/>
      </c>
      <c r="AJ493" t="str">
        <f t="shared" si="81"/>
        <v/>
      </c>
      <c r="AK493" t="str">
        <f t="shared" si="81"/>
        <v/>
      </c>
      <c r="AL493" t="str">
        <f t="shared" si="81"/>
        <v/>
      </c>
    </row>
    <row r="494" spans="1:38" x14ac:dyDescent="0.2">
      <c r="A494" s="1">
        <v>5736</v>
      </c>
      <c r="B494" s="2" t="s">
        <v>18</v>
      </c>
      <c r="C494" s="3">
        <v>41836</v>
      </c>
      <c r="D494" s="2" t="s">
        <v>59</v>
      </c>
      <c r="E494" s="2">
        <v>22</v>
      </c>
      <c r="F494" s="2">
        <v>763</v>
      </c>
      <c r="G494" s="2">
        <v>0.05</v>
      </c>
      <c r="H494" s="2" t="s">
        <v>20</v>
      </c>
      <c r="I494" s="2">
        <v>228.84</v>
      </c>
      <c r="J494" s="2">
        <v>47.44</v>
      </c>
      <c r="K494" s="2">
        <v>21.5</v>
      </c>
      <c r="L494" s="2" t="s">
        <v>303</v>
      </c>
      <c r="M494" s="2" t="s">
        <v>38</v>
      </c>
      <c r="N494" s="2" t="s">
        <v>43</v>
      </c>
      <c r="O494" s="2" t="s">
        <v>24</v>
      </c>
      <c r="P494" s="2" t="s">
        <v>35</v>
      </c>
      <c r="Q494" s="2" t="s">
        <v>26</v>
      </c>
      <c r="R494" s="3">
        <v>41838</v>
      </c>
      <c r="S494" s="10">
        <f t="shared" si="78"/>
        <v>2014</v>
      </c>
      <c r="T494" t="str">
        <f t="shared" si="84"/>
        <v/>
      </c>
      <c r="U494" t="str">
        <f t="shared" si="84"/>
        <v/>
      </c>
      <c r="V494">
        <f t="shared" si="84"/>
        <v>228.84</v>
      </c>
      <c r="W494" t="str">
        <f t="shared" si="84"/>
        <v/>
      </c>
      <c r="Z494">
        <f t="shared" si="85"/>
        <v>228.84</v>
      </c>
      <c r="AA494" t="str">
        <f t="shared" si="85"/>
        <v/>
      </c>
      <c r="AB494" t="str">
        <f t="shared" si="85"/>
        <v/>
      </c>
      <c r="AE494" t="str">
        <f t="shared" si="79"/>
        <v/>
      </c>
      <c r="AH494" t="str">
        <f t="shared" si="80"/>
        <v/>
      </c>
      <c r="AI494" t="str">
        <f t="shared" si="81"/>
        <v/>
      </c>
      <c r="AJ494" t="str">
        <f t="shared" si="81"/>
        <v/>
      </c>
      <c r="AK494" t="str">
        <f t="shared" si="81"/>
        <v/>
      </c>
      <c r="AL494" t="str">
        <f t="shared" si="81"/>
        <v/>
      </c>
    </row>
    <row r="495" spans="1:38" x14ac:dyDescent="0.2">
      <c r="A495" s="1">
        <v>5737</v>
      </c>
      <c r="B495" s="2" t="s">
        <v>18</v>
      </c>
      <c r="C495" s="3">
        <v>41836</v>
      </c>
      <c r="D495" s="2" t="s">
        <v>59</v>
      </c>
      <c r="E495" s="2">
        <v>45</v>
      </c>
      <c r="F495" s="2">
        <v>600.13</v>
      </c>
      <c r="G495" s="2">
        <v>0.02</v>
      </c>
      <c r="H495" s="2" t="s">
        <v>20</v>
      </c>
      <c r="I495" s="2">
        <v>80.41</v>
      </c>
      <c r="J495" s="2">
        <v>24.98</v>
      </c>
      <c r="K495" s="2">
        <v>17.14</v>
      </c>
      <c r="L495" s="2" t="s">
        <v>303</v>
      </c>
      <c r="M495" s="2" t="s">
        <v>38</v>
      </c>
      <c r="N495" s="2" t="s">
        <v>43</v>
      </c>
      <c r="O495" s="2" t="s">
        <v>24</v>
      </c>
      <c r="P495" s="2" t="s">
        <v>203</v>
      </c>
      <c r="Q495" s="2" t="s">
        <v>58</v>
      </c>
      <c r="R495" s="3">
        <v>41839</v>
      </c>
      <c r="S495" s="10">
        <f t="shared" si="78"/>
        <v>2014</v>
      </c>
      <c r="T495" t="str">
        <f t="shared" si="84"/>
        <v/>
      </c>
      <c r="U495" t="str">
        <f t="shared" si="84"/>
        <v/>
      </c>
      <c r="V495">
        <f t="shared" si="84"/>
        <v>80.41</v>
      </c>
      <c r="W495" t="str">
        <f t="shared" si="84"/>
        <v/>
      </c>
      <c r="Z495">
        <f t="shared" si="85"/>
        <v>80.41</v>
      </c>
      <c r="AA495" t="str">
        <f t="shared" si="85"/>
        <v/>
      </c>
      <c r="AB495" t="str">
        <f t="shared" si="85"/>
        <v/>
      </c>
      <c r="AE495" t="str">
        <f t="shared" si="79"/>
        <v/>
      </c>
      <c r="AH495" t="str">
        <f t="shared" si="80"/>
        <v/>
      </c>
      <c r="AI495" t="str">
        <f t="shared" si="81"/>
        <v/>
      </c>
      <c r="AJ495" t="str">
        <f t="shared" si="81"/>
        <v/>
      </c>
      <c r="AK495" t="str">
        <f t="shared" si="81"/>
        <v/>
      </c>
      <c r="AL495" t="str">
        <f t="shared" si="81"/>
        <v/>
      </c>
    </row>
    <row r="496" spans="1:38" x14ac:dyDescent="0.2">
      <c r="A496" s="1">
        <v>5738</v>
      </c>
      <c r="B496" s="2" t="s">
        <v>18</v>
      </c>
      <c r="C496" s="3">
        <v>41837</v>
      </c>
      <c r="D496" s="2" t="s">
        <v>50</v>
      </c>
      <c r="E496" s="2">
        <v>47</v>
      </c>
      <c r="F496" s="2">
        <v>1512.97</v>
      </c>
      <c r="G496" s="2">
        <v>0.02</v>
      </c>
      <c r="H496" s="2" t="s">
        <v>49</v>
      </c>
      <c r="I496" s="2">
        <v>-49.23</v>
      </c>
      <c r="J496" s="2">
        <v>42.53</v>
      </c>
      <c r="K496" s="2">
        <v>33.99</v>
      </c>
      <c r="L496" s="2" t="s">
        <v>53</v>
      </c>
      <c r="M496" s="2" t="s">
        <v>38</v>
      </c>
      <c r="N496" s="2" t="s">
        <v>30</v>
      </c>
      <c r="O496" s="2" t="s">
        <v>24</v>
      </c>
      <c r="P496" s="2" t="s">
        <v>74</v>
      </c>
      <c r="Q496" s="2" t="s">
        <v>26</v>
      </c>
      <c r="R496" s="3">
        <v>41839</v>
      </c>
      <c r="S496" s="10">
        <f t="shared" si="78"/>
        <v>2014</v>
      </c>
      <c r="T496" t="str">
        <f t="shared" si="84"/>
        <v/>
      </c>
      <c r="U496">
        <f t="shared" si="84"/>
        <v>-49.23</v>
      </c>
      <c r="V496" t="str">
        <f t="shared" si="84"/>
        <v/>
      </c>
      <c r="W496" t="str">
        <f t="shared" si="84"/>
        <v/>
      </c>
      <c r="Z496">
        <f t="shared" si="85"/>
        <v>-49.23</v>
      </c>
      <c r="AA496" t="str">
        <f t="shared" si="85"/>
        <v/>
      </c>
      <c r="AB496" t="str">
        <f t="shared" si="85"/>
        <v/>
      </c>
      <c r="AE496" t="str">
        <f t="shared" si="79"/>
        <v>Office Supplies</v>
      </c>
      <c r="AH496" t="str">
        <f t="shared" si="80"/>
        <v/>
      </c>
      <c r="AI496" t="str">
        <f t="shared" si="81"/>
        <v/>
      </c>
      <c r="AJ496" t="str">
        <f t="shared" si="81"/>
        <v/>
      </c>
      <c r="AK496" t="str">
        <f t="shared" si="81"/>
        <v/>
      </c>
      <c r="AL496" t="str">
        <f t="shared" si="81"/>
        <v/>
      </c>
    </row>
    <row r="497" spans="1:38" x14ac:dyDescent="0.2">
      <c r="A497" s="1">
        <v>5739</v>
      </c>
      <c r="B497" s="2" t="s">
        <v>18</v>
      </c>
      <c r="C497" s="3">
        <v>41837</v>
      </c>
      <c r="D497" s="2" t="s">
        <v>50</v>
      </c>
      <c r="E497" s="2">
        <v>42</v>
      </c>
      <c r="F497" s="2">
        <v>5000.82</v>
      </c>
      <c r="G497" s="2">
        <v>0.03</v>
      </c>
      <c r="H497" s="2" t="s">
        <v>44</v>
      </c>
      <c r="I497" s="2">
        <v>195.54</v>
      </c>
      <c r="J497" s="2">
        <v>131.99</v>
      </c>
      <c r="K497" s="2">
        <v>70.14</v>
      </c>
      <c r="L497" s="2" t="s">
        <v>112</v>
      </c>
      <c r="M497" s="2" t="s">
        <v>29</v>
      </c>
      <c r="N497" s="2" t="s">
        <v>23</v>
      </c>
      <c r="O497" s="2" t="s">
        <v>31</v>
      </c>
      <c r="P497" s="2" t="s">
        <v>33</v>
      </c>
      <c r="Q497" s="2" t="s">
        <v>47</v>
      </c>
      <c r="R497" s="3">
        <v>41839</v>
      </c>
      <c r="S497" s="10">
        <f t="shared" si="78"/>
        <v>2014</v>
      </c>
      <c r="T497">
        <f t="shared" si="84"/>
        <v>195.54</v>
      </c>
      <c r="U497" t="str">
        <f t="shared" si="84"/>
        <v/>
      </c>
      <c r="V497" t="str">
        <f t="shared" si="84"/>
        <v/>
      </c>
      <c r="W497" t="str">
        <f t="shared" si="84"/>
        <v/>
      </c>
      <c r="Z497" t="str">
        <f t="shared" si="85"/>
        <v/>
      </c>
      <c r="AA497">
        <f t="shared" si="85"/>
        <v>195.54</v>
      </c>
      <c r="AB497" t="str">
        <f t="shared" si="85"/>
        <v/>
      </c>
      <c r="AE497" t="str">
        <f t="shared" si="79"/>
        <v/>
      </c>
      <c r="AH497" t="str">
        <f t="shared" si="80"/>
        <v/>
      </c>
      <c r="AI497" t="str">
        <f t="shared" si="81"/>
        <v/>
      </c>
      <c r="AJ497" t="str">
        <f t="shared" si="81"/>
        <v/>
      </c>
      <c r="AK497" t="str">
        <f t="shared" si="81"/>
        <v/>
      </c>
      <c r="AL497" t="str">
        <f t="shared" si="81"/>
        <v/>
      </c>
    </row>
    <row r="498" spans="1:38" x14ac:dyDescent="0.2">
      <c r="A498" s="1">
        <v>5740</v>
      </c>
      <c r="B498" s="2" t="s">
        <v>18</v>
      </c>
      <c r="C498" s="3">
        <v>41837</v>
      </c>
      <c r="D498" s="2" t="s">
        <v>50</v>
      </c>
      <c r="E498" s="2">
        <v>9</v>
      </c>
      <c r="F498" s="2">
        <v>1066.7</v>
      </c>
      <c r="G498" s="2">
        <v>0.05</v>
      </c>
      <c r="H498" s="2" t="s">
        <v>20</v>
      </c>
      <c r="I498" s="2">
        <v>73</v>
      </c>
      <c r="J498" s="2">
        <v>127.79</v>
      </c>
      <c r="K498" s="2">
        <v>15.99</v>
      </c>
      <c r="L498" s="2" t="s">
        <v>112</v>
      </c>
      <c r="M498" s="2" t="s">
        <v>29</v>
      </c>
      <c r="N498" s="2" t="s">
        <v>23</v>
      </c>
      <c r="O498" s="2" t="s">
        <v>31</v>
      </c>
      <c r="P498" s="2" t="s">
        <v>32</v>
      </c>
      <c r="Q498" s="2" t="s">
        <v>58</v>
      </c>
      <c r="R498" s="3">
        <v>41839</v>
      </c>
      <c r="S498" s="10">
        <f t="shared" si="78"/>
        <v>2014</v>
      </c>
      <c r="T498">
        <f t="shared" si="84"/>
        <v>73</v>
      </c>
      <c r="U498" t="str">
        <f t="shared" si="84"/>
        <v/>
      </c>
      <c r="V498" t="str">
        <f t="shared" si="84"/>
        <v/>
      </c>
      <c r="W498" t="str">
        <f t="shared" si="84"/>
        <v/>
      </c>
      <c r="Z498" t="str">
        <f t="shared" si="85"/>
        <v/>
      </c>
      <c r="AA498">
        <f t="shared" si="85"/>
        <v>73</v>
      </c>
      <c r="AB498" t="str">
        <f t="shared" si="85"/>
        <v/>
      </c>
      <c r="AE498" t="str">
        <f t="shared" si="79"/>
        <v/>
      </c>
      <c r="AH498">
        <f t="shared" si="80"/>
        <v>73</v>
      </c>
      <c r="AI498">
        <f t="shared" si="81"/>
        <v>73</v>
      </c>
      <c r="AJ498" t="str">
        <f t="shared" si="81"/>
        <v/>
      </c>
      <c r="AK498" t="str">
        <f t="shared" si="81"/>
        <v/>
      </c>
      <c r="AL498" t="str">
        <f t="shared" si="81"/>
        <v/>
      </c>
    </row>
    <row r="499" spans="1:38" x14ac:dyDescent="0.2">
      <c r="A499" s="1">
        <v>5741</v>
      </c>
      <c r="B499" s="2" t="s">
        <v>18</v>
      </c>
      <c r="C499" s="3">
        <v>41837</v>
      </c>
      <c r="D499" s="2" t="s">
        <v>59</v>
      </c>
      <c r="E499" s="2">
        <v>42</v>
      </c>
      <c r="F499" s="2">
        <v>89.43</v>
      </c>
      <c r="G499" s="2">
        <v>0</v>
      </c>
      <c r="H499" s="2" t="s">
        <v>20</v>
      </c>
      <c r="I499" s="2">
        <v>-10.16</v>
      </c>
      <c r="J499" s="2">
        <v>13.88</v>
      </c>
      <c r="K499" s="2">
        <v>15.49</v>
      </c>
      <c r="L499" s="2" t="s">
        <v>264</v>
      </c>
      <c r="M499" s="2" t="s">
        <v>29</v>
      </c>
      <c r="N499" s="2" t="s">
        <v>43</v>
      </c>
      <c r="O499" s="2" t="s">
        <v>24</v>
      </c>
      <c r="P499" s="2" t="s">
        <v>25</v>
      </c>
      <c r="Q499" s="2" t="s">
        <v>26</v>
      </c>
      <c r="R499" s="3">
        <v>41838</v>
      </c>
      <c r="S499" s="10">
        <f t="shared" si="78"/>
        <v>2014</v>
      </c>
      <c r="T499" t="str">
        <f t="shared" si="84"/>
        <v/>
      </c>
      <c r="U499" t="str">
        <f t="shared" si="84"/>
        <v/>
      </c>
      <c r="V499">
        <f t="shared" si="84"/>
        <v>-10.16</v>
      </c>
      <c r="W499" t="str">
        <f t="shared" si="84"/>
        <v/>
      </c>
      <c r="Z499">
        <f t="shared" si="85"/>
        <v>-10.16</v>
      </c>
      <c r="AA499" t="str">
        <f t="shared" si="85"/>
        <v/>
      </c>
      <c r="AB499" t="str">
        <f t="shared" si="85"/>
        <v/>
      </c>
      <c r="AE499" t="str">
        <f t="shared" si="79"/>
        <v>Office Supplies</v>
      </c>
      <c r="AH499" t="str">
        <f t="shared" si="80"/>
        <v/>
      </c>
      <c r="AI499" t="str">
        <f t="shared" si="81"/>
        <v/>
      </c>
      <c r="AJ499" t="str">
        <f t="shared" si="81"/>
        <v/>
      </c>
      <c r="AK499" t="str">
        <f t="shared" si="81"/>
        <v/>
      </c>
      <c r="AL499" t="str">
        <f t="shared" si="81"/>
        <v/>
      </c>
    </row>
    <row r="500" spans="1:38" x14ac:dyDescent="0.2">
      <c r="A500" s="1">
        <v>5742</v>
      </c>
      <c r="B500" s="2" t="s">
        <v>18</v>
      </c>
      <c r="C500" s="3">
        <v>41837</v>
      </c>
      <c r="D500" s="2" t="s">
        <v>59</v>
      </c>
      <c r="E500" s="2">
        <v>50</v>
      </c>
      <c r="F500" s="2">
        <v>298.31</v>
      </c>
      <c r="G500" s="2">
        <v>0.06</v>
      </c>
      <c r="H500" s="2" t="s">
        <v>20</v>
      </c>
      <c r="I500" s="2">
        <v>-102.79</v>
      </c>
      <c r="J500" s="2">
        <v>17.78</v>
      </c>
      <c r="K500" s="2">
        <v>19.670000000000002</v>
      </c>
      <c r="L500" s="2" t="s">
        <v>264</v>
      </c>
      <c r="M500" s="2" t="s">
        <v>29</v>
      </c>
      <c r="N500" s="2" t="s">
        <v>43</v>
      </c>
      <c r="O500" s="2" t="s">
        <v>24</v>
      </c>
      <c r="P500" s="2" t="s">
        <v>35</v>
      </c>
      <c r="Q500" s="2" t="s">
        <v>26</v>
      </c>
      <c r="R500" s="3">
        <v>41838</v>
      </c>
      <c r="S500" s="10">
        <f t="shared" si="78"/>
        <v>2014</v>
      </c>
      <c r="T500" t="str">
        <f t="shared" si="84"/>
        <v/>
      </c>
      <c r="U500" t="str">
        <f t="shared" si="84"/>
        <v/>
      </c>
      <c r="V500">
        <f t="shared" si="84"/>
        <v>-102.79</v>
      </c>
      <c r="W500" t="str">
        <f t="shared" si="84"/>
        <v/>
      </c>
      <c r="Z500">
        <f t="shared" si="85"/>
        <v>-102.79</v>
      </c>
      <c r="AA500" t="str">
        <f t="shared" si="85"/>
        <v/>
      </c>
      <c r="AB500" t="str">
        <f t="shared" si="85"/>
        <v/>
      </c>
      <c r="AE500" t="str">
        <f t="shared" si="79"/>
        <v>Office Supplies</v>
      </c>
      <c r="AH500" t="str">
        <f t="shared" si="80"/>
        <v/>
      </c>
      <c r="AI500" t="str">
        <f t="shared" si="81"/>
        <v/>
      </c>
      <c r="AJ500" t="str">
        <f t="shared" si="81"/>
        <v/>
      </c>
      <c r="AK500" t="str">
        <f t="shared" si="81"/>
        <v/>
      </c>
      <c r="AL500" t="str">
        <f t="shared" si="81"/>
        <v/>
      </c>
    </row>
    <row r="501" spans="1:38" x14ac:dyDescent="0.2">
      <c r="A501" s="1">
        <v>5743</v>
      </c>
      <c r="B501" s="2" t="s">
        <v>18</v>
      </c>
      <c r="C501" s="3">
        <v>41837</v>
      </c>
      <c r="D501" s="2" t="s">
        <v>19</v>
      </c>
      <c r="E501" s="2">
        <v>21</v>
      </c>
      <c r="F501" s="2">
        <v>106.17</v>
      </c>
      <c r="G501" s="2">
        <v>7.0000000000000007E-2</v>
      </c>
      <c r="H501" s="2" t="s">
        <v>20</v>
      </c>
      <c r="I501" s="2">
        <v>46.73</v>
      </c>
      <c r="J501" s="2">
        <v>16.91</v>
      </c>
      <c r="K501" s="2">
        <v>14.5</v>
      </c>
      <c r="L501" s="2" t="s">
        <v>304</v>
      </c>
      <c r="M501" s="2" t="s">
        <v>29</v>
      </c>
      <c r="N501" s="2" t="s">
        <v>23</v>
      </c>
      <c r="O501" s="2" t="s">
        <v>24</v>
      </c>
      <c r="P501" s="2" t="s">
        <v>74</v>
      </c>
      <c r="Q501" s="2" t="s">
        <v>26</v>
      </c>
      <c r="R501" s="3">
        <v>41838</v>
      </c>
      <c r="S501" s="10">
        <f t="shared" si="78"/>
        <v>2014</v>
      </c>
      <c r="T501">
        <f t="shared" si="84"/>
        <v>46.73</v>
      </c>
      <c r="U501" t="str">
        <f t="shared" si="84"/>
        <v/>
      </c>
      <c r="V501" t="str">
        <f t="shared" si="84"/>
        <v/>
      </c>
      <c r="W501" t="str">
        <f t="shared" si="84"/>
        <v/>
      </c>
      <c r="Z501">
        <f t="shared" si="85"/>
        <v>46.73</v>
      </c>
      <c r="AA501" t="str">
        <f t="shared" si="85"/>
        <v/>
      </c>
      <c r="AB501" t="str">
        <f t="shared" si="85"/>
        <v/>
      </c>
      <c r="AE501" t="str">
        <f t="shared" si="79"/>
        <v/>
      </c>
      <c r="AH501" t="str">
        <f t="shared" si="80"/>
        <v/>
      </c>
      <c r="AI501" t="str">
        <f t="shared" si="81"/>
        <v/>
      </c>
      <c r="AJ501" t="str">
        <f t="shared" si="81"/>
        <v/>
      </c>
      <c r="AK501" t="str">
        <f t="shared" si="81"/>
        <v/>
      </c>
      <c r="AL501" t="str">
        <f t="shared" si="81"/>
        <v/>
      </c>
    </row>
    <row r="502" spans="1:38" x14ac:dyDescent="0.2">
      <c r="A502" s="1">
        <v>5744</v>
      </c>
      <c r="B502" s="2" t="s">
        <v>18</v>
      </c>
      <c r="C502" s="3">
        <v>41837</v>
      </c>
      <c r="D502" s="2" t="s">
        <v>50</v>
      </c>
      <c r="E502" s="2">
        <v>50</v>
      </c>
      <c r="F502" s="2">
        <v>94.1</v>
      </c>
      <c r="G502" s="2">
        <v>7.0000000000000007E-2</v>
      </c>
      <c r="H502" s="2" t="s">
        <v>20</v>
      </c>
      <c r="I502" s="2">
        <v>-179.94</v>
      </c>
      <c r="J502" s="2">
        <v>13.76</v>
      </c>
      <c r="K502" s="2">
        <v>18.86</v>
      </c>
      <c r="L502" s="2" t="s">
        <v>42</v>
      </c>
      <c r="M502" s="2" t="s">
        <v>22</v>
      </c>
      <c r="N502" s="2" t="s">
        <v>43</v>
      </c>
      <c r="O502" s="2" t="s">
        <v>45</v>
      </c>
      <c r="P502" s="2" t="s">
        <v>55</v>
      </c>
      <c r="Q502" s="2" t="s">
        <v>26</v>
      </c>
      <c r="R502" s="3">
        <v>41837</v>
      </c>
      <c r="S502" s="10">
        <f t="shared" si="78"/>
        <v>2014</v>
      </c>
      <c r="T502" t="str">
        <f t="shared" ref="T502:W521" si="86">IF($N502=T$1,$I502,"")</f>
        <v/>
      </c>
      <c r="U502" t="str">
        <f t="shared" si="86"/>
        <v/>
      </c>
      <c r="V502">
        <f t="shared" si="86"/>
        <v>-179.94</v>
      </c>
      <c r="W502" t="str">
        <f t="shared" si="86"/>
        <v/>
      </c>
      <c r="Z502" t="str">
        <f t="shared" ref="Z502:AB521" si="87">IF($O502=Z$1,$I502,"")</f>
        <v/>
      </c>
      <c r="AA502" t="str">
        <f t="shared" si="87"/>
        <v/>
      </c>
      <c r="AB502">
        <f t="shared" si="87"/>
        <v>-179.94</v>
      </c>
      <c r="AE502" t="str">
        <f t="shared" si="79"/>
        <v>Furniture</v>
      </c>
      <c r="AH502" t="str">
        <f t="shared" si="80"/>
        <v/>
      </c>
      <c r="AI502" t="str">
        <f t="shared" si="81"/>
        <v/>
      </c>
      <c r="AJ502" t="str">
        <f t="shared" si="81"/>
        <v/>
      </c>
      <c r="AK502" t="str">
        <f t="shared" si="81"/>
        <v/>
      </c>
      <c r="AL502" t="str">
        <f t="shared" si="81"/>
        <v/>
      </c>
    </row>
    <row r="503" spans="1:38" x14ac:dyDescent="0.2">
      <c r="A503" s="1">
        <v>5745</v>
      </c>
      <c r="B503" s="2" t="s">
        <v>18</v>
      </c>
      <c r="C503" s="3">
        <v>41837</v>
      </c>
      <c r="D503" s="2" t="s">
        <v>59</v>
      </c>
      <c r="E503" s="2">
        <v>43</v>
      </c>
      <c r="F503" s="2">
        <v>1121.82</v>
      </c>
      <c r="G503" s="2">
        <v>0.09</v>
      </c>
      <c r="H503" s="2" t="s">
        <v>20</v>
      </c>
      <c r="I503" s="2">
        <v>430.47</v>
      </c>
      <c r="J503" s="2">
        <v>40.479999999999997</v>
      </c>
      <c r="K503" s="2">
        <v>15.99</v>
      </c>
      <c r="L503" s="2" t="s">
        <v>305</v>
      </c>
      <c r="M503" s="2" t="s">
        <v>29</v>
      </c>
      <c r="N503" s="2" t="s">
        <v>30</v>
      </c>
      <c r="O503" s="2" t="s">
        <v>31</v>
      </c>
      <c r="P503" s="2" t="s">
        <v>32</v>
      </c>
      <c r="Q503" s="2" t="s">
        <v>58</v>
      </c>
      <c r="R503" s="3">
        <v>41838</v>
      </c>
      <c r="S503" s="10">
        <f t="shared" si="78"/>
        <v>2014</v>
      </c>
      <c r="T503" t="str">
        <f t="shared" si="86"/>
        <v/>
      </c>
      <c r="U503">
        <f t="shared" si="86"/>
        <v>430.47</v>
      </c>
      <c r="V503" t="str">
        <f t="shared" si="86"/>
        <v/>
      </c>
      <c r="W503" t="str">
        <f t="shared" si="86"/>
        <v/>
      </c>
      <c r="Z503" t="str">
        <f t="shared" si="87"/>
        <v/>
      </c>
      <c r="AA503">
        <f t="shared" si="87"/>
        <v>430.47</v>
      </c>
      <c r="AB503" t="str">
        <f t="shared" si="87"/>
        <v/>
      </c>
      <c r="AE503" t="str">
        <f t="shared" si="79"/>
        <v/>
      </c>
      <c r="AH503" t="str">
        <f t="shared" si="80"/>
        <v/>
      </c>
      <c r="AI503" t="str">
        <f t="shared" si="81"/>
        <v/>
      </c>
      <c r="AJ503" t="str">
        <f t="shared" si="81"/>
        <v/>
      </c>
      <c r="AK503" t="str">
        <f t="shared" si="81"/>
        <v/>
      </c>
      <c r="AL503" t="str">
        <f t="shared" si="81"/>
        <v/>
      </c>
    </row>
    <row r="504" spans="1:38" x14ac:dyDescent="0.2">
      <c r="A504" s="1">
        <v>5746</v>
      </c>
      <c r="B504" s="2" t="s">
        <v>18</v>
      </c>
      <c r="C504" s="3">
        <v>41840</v>
      </c>
      <c r="D504" s="2" t="s">
        <v>59</v>
      </c>
      <c r="E504" s="2">
        <v>6</v>
      </c>
      <c r="F504" s="2">
        <v>7774.42</v>
      </c>
      <c r="G504" s="2">
        <v>0.03</v>
      </c>
      <c r="H504" s="2" t="s">
        <v>20</v>
      </c>
      <c r="I504" s="2">
        <v>2076.02</v>
      </c>
      <c r="J504" s="2">
        <v>1282.99</v>
      </c>
      <c r="K504" s="2">
        <v>33.99</v>
      </c>
      <c r="L504" s="2" t="s">
        <v>306</v>
      </c>
      <c r="M504" s="2" t="s">
        <v>29</v>
      </c>
      <c r="N504" s="2" t="s">
        <v>23</v>
      </c>
      <c r="O504" s="2" t="s">
        <v>24</v>
      </c>
      <c r="P504" s="2" t="s">
        <v>25</v>
      </c>
      <c r="Q504" s="2" t="s">
        <v>26</v>
      </c>
      <c r="R504" s="3">
        <v>41842</v>
      </c>
      <c r="S504" s="10">
        <f t="shared" si="78"/>
        <v>2014</v>
      </c>
      <c r="T504">
        <f t="shared" si="86"/>
        <v>2076.02</v>
      </c>
      <c r="U504" t="str">
        <f t="shared" si="86"/>
        <v/>
      </c>
      <c r="V504" t="str">
        <f t="shared" si="86"/>
        <v/>
      </c>
      <c r="W504" t="str">
        <f t="shared" si="86"/>
        <v/>
      </c>
      <c r="Z504">
        <f t="shared" si="87"/>
        <v>2076.02</v>
      </c>
      <c r="AA504" t="str">
        <f t="shared" si="87"/>
        <v/>
      </c>
      <c r="AB504" t="str">
        <f t="shared" si="87"/>
        <v/>
      </c>
      <c r="AE504" t="str">
        <f t="shared" si="79"/>
        <v/>
      </c>
      <c r="AH504" t="str">
        <f t="shared" si="80"/>
        <v/>
      </c>
      <c r="AI504" t="str">
        <f t="shared" si="81"/>
        <v/>
      </c>
      <c r="AJ504" t="str">
        <f t="shared" si="81"/>
        <v/>
      </c>
      <c r="AK504" t="str">
        <f t="shared" si="81"/>
        <v/>
      </c>
      <c r="AL504" t="str">
        <f t="shared" si="81"/>
        <v/>
      </c>
    </row>
    <row r="505" spans="1:38" x14ac:dyDescent="0.2">
      <c r="A505" s="1">
        <v>5747</v>
      </c>
      <c r="B505" s="2" t="s">
        <v>18</v>
      </c>
      <c r="C505" s="3">
        <v>41840</v>
      </c>
      <c r="D505" s="2" t="s">
        <v>59</v>
      </c>
      <c r="E505" s="2">
        <v>1</v>
      </c>
      <c r="F505" s="2">
        <v>1901.33</v>
      </c>
      <c r="G505" s="2">
        <v>7.0000000000000007E-2</v>
      </c>
      <c r="H505" s="2" t="s">
        <v>44</v>
      </c>
      <c r="I505" s="2">
        <v>-4649.33</v>
      </c>
      <c r="J505" s="2">
        <v>2048.48</v>
      </c>
      <c r="K505" s="2">
        <v>28.7</v>
      </c>
      <c r="L505" s="2" t="s">
        <v>306</v>
      </c>
      <c r="M505" s="2" t="s">
        <v>29</v>
      </c>
      <c r="N505" s="2" t="s">
        <v>23</v>
      </c>
      <c r="O505" s="2" t="s">
        <v>31</v>
      </c>
      <c r="P505" s="2" t="s">
        <v>33</v>
      </c>
      <c r="Q505" s="2" t="s">
        <v>56</v>
      </c>
      <c r="R505" s="3">
        <v>41842</v>
      </c>
      <c r="S505" s="10">
        <f t="shared" si="78"/>
        <v>2014</v>
      </c>
      <c r="T505">
        <f t="shared" si="86"/>
        <v>-4649.33</v>
      </c>
      <c r="U505" t="str">
        <f t="shared" si="86"/>
        <v/>
      </c>
      <c r="V505" t="str">
        <f t="shared" si="86"/>
        <v/>
      </c>
      <c r="W505" t="str">
        <f t="shared" si="86"/>
        <v/>
      </c>
      <c r="Z505" t="str">
        <f t="shared" si="87"/>
        <v/>
      </c>
      <c r="AA505">
        <f t="shared" si="87"/>
        <v>-4649.33</v>
      </c>
      <c r="AB505" t="str">
        <f t="shared" si="87"/>
        <v/>
      </c>
      <c r="AE505" t="str">
        <f t="shared" si="79"/>
        <v>Technology</v>
      </c>
      <c r="AH505">
        <f t="shared" si="80"/>
        <v>-4649.33</v>
      </c>
      <c r="AI505">
        <f t="shared" si="81"/>
        <v>-4649.33</v>
      </c>
      <c r="AJ505" t="str">
        <f t="shared" si="81"/>
        <v/>
      </c>
      <c r="AK505" t="str">
        <f t="shared" si="81"/>
        <v/>
      </c>
      <c r="AL505" t="str">
        <f t="shared" si="81"/>
        <v/>
      </c>
    </row>
    <row r="506" spans="1:38" x14ac:dyDescent="0.2">
      <c r="A506" s="1">
        <v>5748</v>
      </c>
      <c r="B506" s="2" t="s">
        <v>18</v>
      </c>
      <c r="C506" s="3">
        <v>41841</v>
      </c>
      <c r="D506" s="2" t="s">
        <v>59</v>
      </c>
      <c r="E506" s="2">
        <v>50</v>
      </c>
      <c r="F506" s="2">
        <v>1270.1199999999999</v>
      </c>
      <c r="G506" s="2">
        <v>0.01</v>
      </c>
      <c r="H506" s="2" t="s">
        <v>20</v>
      </c>
      <c r="I506" s="2">
        <v>495.68</v>
      </c>
      <c r="J506" s="2">
        <v>36.950000000000003</v>
      </c>
      <c r="K506" s="2">
        <v>16.989999999999998</v>
      </c>
      <c r="L506" s="2" t="s">
        <v>307</v>
      </c>
      <c r="M506" s="2" t="s">
        <v>38</v>
      </c>
      <c r="N506" s="2" t="s">
        <v>54</v>
      </c>
      <c r="O506" s="2" t="s">
        <v>24</v>
      </c>
      <c r="P506" s="2" t="s">
        <v>25</v>
      </c>
      <c r="Q506" s="2" t="s">
        <v>26</v>
      </c>
      <c r="R506" s="3">
        <v>41842</v>
      </c>
      <c r="S506" s="10">
        <f t="shared" si="78"/>
        <v>2014</v>
      </c>
      <c r="T506" t="str">
        <f t="shared" si="86"/>
        <v/>
      </c>
      <c r="U506" t="str">
        <f t="shared" si="86"/>
        <v/>
      </c>
      <c r="V506" t="str">
        <f t="shared" si="86"/>
        <v/>
      </c>
      <c r="W506">
        <f t="shared" si="86"/>
        <v>495.68</v>
      </c>
      <c r="Z506">
        <f t="shared" si="87"/>
        <v>495.68</v>
      </c>
      <c r="AA506" t="str">
        <f t="shared" si="87"/>
        <v/>
      </c>
      <c r="AB506" t="str">
        <f t="shared" si="87"/>
        <v/>
      </c>
      <c r="AE506" t="str">
        <f t="shared" si="79"/>
        <v/>
      </c>
      <c r="AH506" t="str">
        <f t="shared" si="80"/>
        <v/>
      </c>
      <c r="AI506" t="str">
        <f t="shared" si="81"/>
        <v/>
      </c>
      <c r="AJ506" t="str">
        <f t="shared" si="81"/>
        <v/>
      </c>
      <c r="AK506" t="str">
        <f t="shared" si="81"/>
        <v/>
      </c>
      <c r="AL506" t="str">
        <f t="shared" si="81"/>
        <v/>
      </c>
    </row>
    <row r="507" spans="1:38" x14ac:dyDescent="0.2">
      <c r="A507" s="1">
        <v>5749</v>
      </c>
      <c r="B507" s="2" t="s">
        <v>18</v>
      </c>
      <c r="C507" s="3">
        <v>41841</v>
      </c>
      <c r="D507" s="2" t="s">
        <v>59</v>
      </c>
      <c r="E507" s="2">
        <v>31</v>
      </c>
      <c r="F507" s="2">
        <v>531.59</v>
      </c>
      <c r="G507" s="2">
        <v>0</v>
      </c>
      <c r="H507" s="2" t="s">
        <v>20</v>
      </c>
      <c r="I507" s="2">
        <v>-130.06</v>
      </c>
      <c r="J507" s="2">
        <v>27.98</v>
      </c>
      <c r="K507" s="2">
        <v>22.99</v>
      </c>
      <c r="L507" s="2" t="s">
        <v>307</v>
      </c>
      <c r="M507" s="2" t="s">
        <v>38</v>
      </c>
      <c r="N507" s="2" t="s">
        <v>54</v>
      </c>
      <c r="O507" s="2" t="s">
        <v>31</v>
      </c>
      <c r="P507" s="2" t="s">
        <v>32</v>
      </c>
      <c r="Q507" s="2" t="s">
        <v>58</v>
      </c>
      <c r="R507" s="3">
        <v>41843</v>
      </c>
      <c r="S507" s="10">
        <f t="shared" si="78"/>
        <v>2014</v>
      </c>
      <c r="T507" t="str">
        <f t="shared" si="86"/>
        <v/>
      </c>
      <c r="U507" t="str">
        <f t="shared" si="86"/>
        <v/>
      </c>
      <c r="V507" t="str">
        <f t="shared" si="86"/>
        <v/>
      </c>
      <c r="W507">
        <f t="shared" si="86"/>
        <v>-130.06</v>
      </c>
      <c r="Z507" t="str">
        <f t="shared" si="87"/>
        <v/>
      </c>
      <c r="AA507">
        <f t="shared" si="87"/>
        <v>-130.06</v>
      </c>
      <c r="AB507" t="str">
        <f t="shared" si="87"/>
        <v/>
      </c>
      <c r="AE507" t="str">
        <f t="shared" si="79"/>
        <v>Technology</v>
      </c>
      <c r="AH507" t="str">
        <f t="shared" si="80"/>
        <v/>
      </c>
      <c r="AI507" t="str">
        <f t="shared" si="81"/>
        <v/>
      </c>
      <c r="AJ507" t="str">
        <f t="shared" si="81"/>
        <v/>
      </c>
      <c r="AK507" t="str">
        <f t="shared" si="81"/>
        <v/>
      </c>
      <c r="AL507" t="str">
        <f t="shared" si="81"/>
        <v/>
      </c>
    </row>
    <row r="508" spans="1:38" x14ac:dyDescent="0.2">
      <c r="A508" s="1">
        <v>5750</v>
      </c>
      <c r="B508" s="2" t="s">
        <v>18</v>
      </c>
      <c r="C508" s="3">
        <v>41841</v>
      </c>
      <c r="D508" s="2" t="s">
        <v>59</v>
      </c>
      <c r="E508" s="2">
        <v>1</v>
      </c>
      <c r="F508" s="2">
        <v>1793.44</v>
      </c>
      <c r="G508" s="2">
        <v>0.1</v>
      </c>
      <c r="H508" s="2" t="s">
        <v>20</v>
      </c>
      <c r="I508" s="2">
        <v>-919.59</v>
      </c>
      <c r="J508" s="2">
        <v>1901.99</v>
      </c>
      <c r="K508" s="2">
        <v>33.99</v>
      </c>
      <c r="L508" s="2" t="s">
        <v>128</v>
      </c>
      <c r="M508" s="2" t="s">
        <v>29</v>
      </c>
      <c r="N508" s="2" t="s">
        <v>43</v>
      </c>
      <c r="O508" s="2" t="s">
        <v>24</v>
      </c>
      <c r="P508" s="2" t="s">
        <v>25</v>
      </c>
      <c r="Q508" s="2" t="s">
        <v>26</v>
      </c>
      <c r="R508" s="3">
        <v>41841</v>
      </c>
      <c r="S508" s="10">
        <f t="shared" si="78"/>
        <v>2014</v>
      </c>
      <c r="T508" t="str">
        <f t="shared" si="86"/>
        <v/>
      </c>
      <c r="U508" t="str">
        <f t="shared" si="86"/>
        <v/>
      </c>
      <c r="V508">
        <f t="shared" si="86"/>
        <v>-919.59</v>
      </c>
      <c r="W508" t="str">
        <f t="shared" si="86"/>
        <v/>
      </c>
      <c r="Z508">
        <f t="shared" si="87"/>
        <v>-919.59</v>
      </c>
      <c r="AA508" t="str">
        <f t="shared" si="87"/>
        <v/>
      </c>
      <c r="AB508" t="str">
        <f t="shared" si="87"/>
        <v/>
      </c>
      <c r="AE508" t="str">
        <f t="shared" si="79"/>
        <v>Office Supplies</v>
      </c>
      <c r="AH508" t="str">
        <f t="shared" si="80"/>
        <v/>
      </c>
      <c r="AI508" t="str">
        <f t="shared" si="81"/>
        <v/>
      </c>
      <c r="AJ508" t="str">
        <f t="shared" si="81"/>
        <v/>
      </c>
      <c r="AK508" t="str">
        <f t="shared" si="81"/>
        <v/>
      </c>
      <c r="AL508" t="str">
        <f t="shared" si="81"/>
        <v/>
      </c>
    </row>
    <row r="509" spans="1:38" x14ac:dyDescent="0.2">
      <c r="A509" s="1">
        <v>5751</v>
      </c>
      <c r="B509" s="2" t="s">
        <v>18</v>
      </c>
      <c r="C509" s="3">
        <v>41841</v>
      </c>
      <c r="D509" s="2" t="s">
        <v>19</v>
      </c>
      <c r="E509" s="2">
        <v>20</v>
      </c>
      <c r="F509" s="2">
        <v>3369.1585</v>
      </c>
      <c r="G509" s="2">
        <v>0.04</v>
      </c>
      <c r="H509" s="2" t="s">
        <v>20</v>
      </c>
      <c r="I509" s="2">
        <v>399.75</v>
      </c>
      <c r="J509" s="2">
        <v>217.99</v>
      </c>
      <c r="K509" s="2">
        <v>22.99</v>
      </c>
      <c r="L509" s="2" t="s">
        <v>308</v>
      </c>
      <c r="M509" s="2" t="s">
        <v>29</v>
      </c>
      <c r="N509" s="2" t="s">
        <v>23</v>
      </c>
      <c r="O509" s="2" t="s">
        <v>31</v>
      </c>
      <c r="P509" s="2" t="s">
        <v>39</v>
      </c>
      <c r="Q509" s="2" t="s">
        <v>26</v>
      </c>
      <c r="R509" s="3">
        <v>41842</v>
      </c>
      <c r="S509" s="10">
        <f t="shared" si="78"/>
        <v>2014</v>
      </c>
      <c r="T509">
        <f t="shared" si="86"/>
        <v>399.75</v>
      </c>
      <c r="U509" t="str">
        <f t="shared" si="86"/>
        <v/>
      </c>
      <c r="V509" t="str">
        <f t="shared" si="86"/>
        <v/>
      </c>
      <c r="W509" t="str">
        <f t="shared" si="86"/>
        <v/>
      </c>
      <c r="Z509" t="str">
        <f t="shared" si="87"/>
        <v/>
      </c>
      <c r="AA509">
        <f t="shared" si="87"/>
        <v>399.75</v>
      </c>
      <c r="AB509" t="str">
        <f t="shared" si="87"/>
        <v/>
      </c>
      <c r="AE509" t="str">
        <f t="shared" si="79"/>
        <v/>
      </c>
      <c r="AH509" t="str">
        <f t="shared" si="80"/>
        <v/>
      </c>
      <c r="AI509" t="str">
        <f t="shared" si="81"/>
        <v/>
      </c>
      <c r="AJ509" t="str">
        <f t="shared" si="81"/>
        <v/>
      </c>
      <c r="AK509" t="str">
        <f t="shared" si="81"/>
        <v/>
      </c>
      <c r="AL509" t="str">
        <f t="shared" si="81"/>
        <v/>
      </c>
    </row>
    <row r="510" spans="1:38" x14ac:dyDescent="0.2">
      <c r="A510" s="1">
        <v>5752</v>
      </c>
      <c r="B510" s="2" t="s">
        <v>18</v>
      </c>
      <c r="C510" s="3">
        <v>41841</v>
      </c>
      <c r="D510" s="2" t="s">
        <v>59</v>
      </c>
      <c r="E510" s="2">
        <v>23</v>
      </c>
      <c r="F510" s="2">
        <v>391.61</v>
      </c>
      <c r="G510" s="2">
        <v>0.04</v>
      </c>
      <c r="H510" s="2" t="s">
        <v>20</v>
      </c>
      <c r="I510" s="2">
        <v>-260.82</v>
      </c>
      <c r="J510" s="2">
        <v>27.51</v>
      </c>
      <c r="K510" s="2">
        <v>31.78</v>
      </c>
      <c r="L510" s="2" t="s">
        <v>246</v>
      </c>
      <c r="M510" s="2" t="s">
        <v>22</v>
      </c>
      <c r="N510" s="2" t="s">
        <v>30</v>
      </c>
      <c r="O510" s="2" t="s">
        <v>24</v>
      </c>
      <c r="P510" s="2" t="s">
        <v>52</v>
      </c>
      <c r="Q510" s="2" t="s">
        <v>26</v>
      </c>
      <c r="R510" s="3">
        <v>41843</v>
      </c>
      <c r="S510" s="10">
        <f t="shared" si="78"/>
        <v>2014</v>
      </c>
      <c r="T510" t="str">
        <f t="shared" si="86"/>
        <v/>
      </c>
      <c r="U510">
        <f t="shared" si="86"/>
        <v>-260.82</v>
      </c>
      <c r="V510" t="str">
        <f t="shared" si="86"/>
        <v/>
      </c>
      <c r="W510" t="str">
        <f t="shared" si="86"/>
        <v/>
      </c>
      <c r="Z510">
        <f t="shared" si="87"/>
        <v>-260.82</v>
      </c>
      <c r="AA510" t="str">
        <f t="shared" si="87"/>
        <v/>
      </c>
      <c r="AB510" t="str">
        <f t="shared" si="87"/>
        <v/>
      </c>
      <c r="AE510" t="str">
        <f t="shared" si="79"/>
        <v>Office Supplies</v>
      </c>
      <c r="AH510" t="str">
        <f t="shared" si="80"/>
        <v/>
      </c>
      <c r="AI510" t="str">
        <f t="shared" si="81"/>
        <v/>
      </c>
      <c r="AJ510" t="str">
        <f t="shared" si="81"/>
        <v/>
      </c>
      <c r="AK510" t="str">
        <f t="shared" si="81"/>
        <v/>
      </c>
      <c r="AL510" t="str">
        <f t="shared" si="81"/>
        <v/>
      </c>
    </row>
    <row r="511" spans="1:38" x14ac:dyDescent="0.2">
      <c r="A511" s="1">
        <v>5753</v>
      </c>
      <c r="B511" s="2" t="s">
        <v>18</v>
      </c>
      <c r="C511" s="3">
        <v>41842</v>
      </c>
      <c r="D511" s="2" t="s">
        <v>50</v>
      </c>
      <c r="E511" s="2">
        <v>32</v>
      </c>
      <c r="F511" s="2">
        <v>143.6</v>
      </c>
      <c r="G511" s="2">
        <v>0.09</v>
      </c>
      <c r="H511" s="2" t="s">
        <v>49</v>
      </c>
      <c r="I511" s="2">
        <v>-148.91</v>
      </c>
      <c r="J511" s="2">
        <v>15.89</v>
      </c>
      <c r="K511" s="2">
        <v>21.01</v>
      </c>
      <c r="L511" s="2" t="s">
        <v>260</v>
      </c>
      <c r="M511" s="2" t="s">
        <v>38</v>
      </c>
      <c r="N511" s="2" t="s">
        <v>43</v>
      </c>
      <c r="O511" s="2" t="s">
        <v>24</v>
      </c>
      <c r="P511" s="2" t="s">
        <v>25</v>
      </c>
      <c r="Q511" s="2" t="s">
        <v>26</v>
      </c>
      <c r="R511" s="3">
        <v>41844</v>
      </c>
      <c r="S511" s="10">
        <f t="shared" si="78"/>
        <v>2014</v>
      </c>
      <c r="T511" t="str">
        <f t="shared" si="86"/>
        <v/>
      </c>
      <c r="U511" t="str">
        <f t="shared" si="86"/>
        <v/>
      </c>
      <c r="V511">
        <f t="shared" si="86"/>
        <v>-148.91</v>
      </c>
      <c r="W511" t="str">
        <f t="shared" si="86"/>
        <v/>
      </c>
      <c r="Z511">
        <f t="shared" si="87"/>
        <v>-148.91</v>
      </c>
      <c r="AA511" t="str">
        <f t="shared" si="87"/>
        <v/>
      </c>
      <c r="AB511" t="str">
        <f t="shared" si="87"/>
        <v/>
      </c>
      <c r="AE511" t="str">
        <f t="shared" si="79"/>
        <v>Office Supplies</v>
      </c>
      <c r="AH511" t="str">
        <f t="shared" si="80"/>
        <v/>
      </c>
      <c r="AI511" t="str">
        <f t="shared" si="81"/>
        <v/>
      </c>
      <c r="AJ511" t="str">
        <f t="shared" si="81"/>
        <v/>
      </c>
      <c r="AK511" t="str">
        <f t="shared" si="81"/>
        <v/>
      </c>
      <c r="AL511" t="str">
        <f t="shared" si="81"/>
        <v/>
      </c>
    </row>
    <row r="512" spans="1:38" x14ac:dyDescent="0.2">
      <c r="A512" s="1">
        <v>5754</v>
      </c>
      <c r="B512" s="2" t="s">
        <v>18</v>
      </c>
      <c r="C512" s="3">
        <v>41842</v>
      </c>
      <c r="D512" s="2" t="s">
        <v>59</v>
      </c>
      <c r="E512" s="2">
        <v>9</v>
      </c>
      <c r="F512" s="2">
        <v>260.19</v>
      </c>
      <c r="G512" s="2">
        <v>0.09</v>
      </c>
      <c r="H512" s="2" t="s">
        <v>20</v>
      </c>
      <c r="I512" s="2">
        <v>63.63</v>
      </c>
      <c r="J512" s="2">
        <v>42.56</v>
      </c>
      <c r="K512" s="2">
        <v>16.989999999999998</v>
      </c>
      <c r="L512" s="2" t="s">
        <v>309</v>
      </c>
      <c r="M512" s="2" t="s">
        <v>66</v>
      </c>
      <c r="N512" s="2" t="s">
        <v>30</v>
      </c>
      <c r="O512" s="2" t="s">
        <v>24</v>
      </c>
      <c r="P512" s="2" t="s">
        <v>25</v>
      </c>
      <c r="Q512" s="2" t="s">
        <v>26</v>
      </c>
      <c r="R512" s="3">
        <v>41843</v>
      </c>
      <c r="S512" s="10">
        <f t="shared" si="78"/>
        <v>2014</v>
      </c>
      <c r="T512" t="str">
        <f t="shared" si="86"/>
        <v/>
      </c>
      <c r="U512">
        <f t="shared" si="86"/>
        <v>63.63</v>
      </c>
      <c r="V512" t="str">
        <f t="shared" si="86"/>
        <v/>
      </c>
      <c r="W512" t="str">
        <f t="shared" si="86"/>
        <v/>
      </c>
      <c r="Z512">
        <f t="shared" si="87"/>
        <v>63.63</v>
      </c>
      <c r="AA512" t="str">
        <f t="shared" si="87"/>
        <v/>
      </c>
      <c r="AB512" t="str">
        <f t="shared" si="87"/>
        <v/>
      </c>
      <c r="AE512" t="str">
        <f t="shared" si="79"/>
        <v/>
      </c>
      <c r="AH512" t="str">
        <f t="shared" si="80"/>
        <v/>
      </c>
      <c r="AI512" t="str">
        <f t="shared" si="81"/>
        <v/>
      </c>
      <c r="AJ512" t="str">
        <f t="shared" si="81"/>
        <v/>
      </c>
      <c r="AK512" t="str">
        <f t="shared" si="81"/>
        <v/>
      </c>
      <c r="AL512" t="str">
        <f t="shared" si="81"/>
        <v/>
      </c>
    </row>
    <row r="513" spans="1:38" x14ac:dyDescent="0.2">
      <c r="A513" s="1">
        <v>5755</v>
      </c>
      <c r="B513" s="2" t="s">
        <v>18</v>
      </c>
      <c r="C513" s="3">
        <v>41842</v>
      </c>
      <c r="D513" s="2" t="s">
        <v>27</v>
      </c>
      <c r="E513" s="2">
        <v>44</v>
      </c>
      <c r="F513" s="2">
        <v>512.41</v>
      </c>
      <c r="G513" s="2">
        <v>0.06</v>
      </c>
      <c r="H513" s="2" t="s">
        <v>20</v>
      </c>
      <c r="I513" s="2">
        <v>-38.119999999999997</v>
      </c>
      <c r="J513" s="2">
        <v>23.97</v>
      </c>
      <c r="K513" s="2">
        <v>18.98</v>
      </c>
      <c r="L513" s="2" t="s">
        <v>310</v>
      </c>
      <c r="M513" s="2" t="s">
        <v>29</v>
      </c>
      <c r="N513" s="2" t="s">
        <v>43</v>
      </c>
      <c r="O513" s="2" t="s">
        <v>24</v>
      </c>
      <c r="P513" s="2" t="s">
        <v>71</v>
      </c>
      <c r="Q513" s="2" t="s">
        <v>26</v>
      </c>
      <c r="R513" s="3">
        <v>41844</v>
      </c>
      <c r="S513" s="10">
        <f t="shared" si="78"/>
        <v>2014</v>
      </c>
      <c r="T513" t="str">
        <f t="shared" si="86"/>
        <v/>
      </c>
      <c r="U513" t="str">
        <f t="shared" si="86"/>
        <v/>
      </c>
      <c r="V513">
        <f t="shared" si="86"/>
        <v>-38.119999999999997</v>
      </c>
      <c r="W513" t="str">
        <f t="shared" si="86"/>
        <v/>
      </c>
      <c r="Z513">
        <f t="shared" si="87"/>
        <v>-38.119999999999997</v>
      </c>
      <c r="AA513" t="str">
        <f t="shared" si="87"/>
        <v/>
      </c>
      <c r="AB513" t="str">
        <f t="shared" si="87"/>
        <v/>
      </c>
      <c r="AE513" t="str">
        <f t="shared" si="79"/>
        <v>Office Supplies</v>
      </c>
      <c r="AH513" t="str">
        <f t="shared" si="80"/>
        <v/>
      </c>
      <c r="AI513" t="str">
        <f t="shared" si="81"/>
        <v/>
      </c>
      <c r="AJ513" t="str">
        <f t="shared" si="81"/>
        <v/>
      </c>
      <c r="AK513" t="str">
        <f t="shared" si="81"/>
        <v/>
      </c>
      <c r="AL513" t="str">
        <f t="shared" si="81"/>
        <v/>
      </c>
    </row>
    <row r="514" spans="1:38" x14ac:dyDescent="0.2">
      <c r="A514" s="1">
        <v>5756</v>
      </c>
      <c r="B514" s="2" t="s">
        <v>18</v>
      </c>
      <c r="C514" s="3">
        <v>41842</v>
      </c>
      <c r="D514" s="2" t="s">
        <v>27</v>
      </c>
      <c r="E514" s="2">
        <v>41</v>
      </c>
      <c r="F514" s="2">
        <v>294.14999999999998</v>
      </c>
      <c r="G514" s="2">
        <v>0.06</v>
      </c>
      <c r="H514" s="2" t="s">
        <v>20</v>
      </c>
      <c r="I514" s="2">
        <v>103.84</v>
      </c>
      <c r="J514" s="2">
        <v>18.98</v>
      </c>
      <c r="K514" s="2">
        <v>15.6</v>
      </c>
      <c r="L514" s="2" t="s">
        <v>310</v>
      </c>
      <c r="M514" s="2" t="s">
        <v>29</v>
      </c>
      <c r="N514" s="2" t="s">
        <v>43</v>
      </c>
      <c r="O514" s="2" t="s">
        <v>24</v>
      </c>
      <c r="P514" s="2" t="s">
        <v>35</v>
      </c>
      <c r="Q514" s="2" t="s">
        <v>36</v>
      </c>
      <c r="R514" s="3">
        <v>41849</v>
      </c>
      <c r="S514" s="10">
        <f t="shared" si="78"/>
        <v>2014</v>
      </c>
      <c r="T514" t="str">
        <f t="shared" si="86"/>
        <v/>
      </c>
      <c r="U514" t="str">
        <f t="shared" si="86"/>
        <v/>
      </c>
      <c r="V514">
        <f t="shared" si="86"/>
        <v>103.84</v>
      </c>
      <c r="W514" t="str">
        <f t="shared" si="86"/>
        <v/>
      </c>
      <c r="Z514">
        <f t="shared" si="87"/>
        <v>103.84</v>
      </c>
      <c r="AA514" t="str">
        <f t="shared" si="87"/>
        <v/>
      </c>
      <c r="AB514" t="str">
        <f t="shared" si="87"/>
        <v/>
      </c>
      <c r="AE514" t="str">
        <f t="shared" si="79"/>
        <v/>
      </c>
      <c r="AH514" t="str">
        <f t="shared" si="80"/>
        <v/>
      </c>
      <c r="AI514" t="str">
        <f t="shared" si="81"/>
        <v/>
      </c>
      <c r="AJ514" t="str">
        <f t="shared" si="81"/>
        <v/>
      </c>
      <c r="AK514" t="str">
        <f t="shared" si="81"/>
        <v/>
      </c>
      <c r="AL514" t="str">
        <f t="shared" ref="AJ514:AL577" si="88">IF(AL$1=$S514,$AH514,"")</f>
        <v/>
      </c>
    </row>
    <row r="515" spans="1:38" x14ac:dyDescent="0.2">
      <c r="A515" s="1">
        <v>5757</v>
      </c>
      <c r="B515" s="2" t="s">
        <v>18</v>
      </c>
      <c r="C515" s="3">
        <v>41844</v>
      </c>
      <c r="D515" s="2" t="s">
        <v>59</v>
      </c>
      <c r="E515" s="2">
        <v>33</v>
      </c>
      <c r="F515" s="2">
        <v>3651.64</v>
      </c>
      <c r="G515" s="2">
        <v>0</v>
      </c>
      <c r="H515" s="2" t="s">
        <v>49</v>
      </c>
      <c r="I515" s="2">
        <v>-452.33</v>
      </c>
      <c r="J515" s="2">
        <v>113.41</v>
      </c>
      <c r="K515" s="2">
        <v>49</v>
      </c>
      <c r="L515" s="2" t="s">
        <v>311</v>
      </c>
      <c r="M515" s="2" t="s">
        <v>29</v>
      </c>
      <c r="N515" s="2" t="s">
        <v>30</v>
      </c>
      <c r="O515" s="2" t="s">
        <v>24</v>
      </c>
      <c r="P515" s="2" t="s">
        <v>52</v>
      </c>
      <c r="Q515" s="2" t="s">
        <v>34</v>
      </c>
      <c r="R515" s="3">
        <v>41845</v>
      </c>
      <c r="S515" s="10">
        <f t="shared" ref="S515:S578" si="89">YEAR(C515)</f>
        <v>2014</v>
      </c>
      <c r="T515" t="str">
        <f t="shared" si="86"/>
        <v/>
      </c>
      <c r="U515">
        <f t="shared" si="86"/>
        <v>-452.33</v>
      </c>
      <c r="V515" t="str">
        <f t="shared" si="86"/>
        <v/>
      </c>
      <c r="W515" t="str">
        <f t="shared" si="86"/>
        <v/>
      </c>
      <c r="Z515">
        <f t="shared" si="87"/>
        <v>-452.33</v>
      </c>
      <c r="AA515" t="str">
        <f t="shared" si="87"/>
        <v/>
      </c>
      <c r="AB515" t="str">
        <f t="shared" si="87"/>
        <v/>
      </c>
      <c r="AE515" t="str">
        <f t="shared" ref="AE515:AE578" si="90">IF(I515&lt;0,O515,"")</f>
        <v>Office Supplies</v>
      </c>
      <c r="AH515" t="str">
        <f t="shared" ref="AH515:AH578" si="91">IF(E515&lt;11,IF(O515="Technology",I515,""),"")</f>
        <v/>
      </c>
      <c r="AI515" t="str">
        <f t="shared" ref="AI515:AL578" si="92">IF(AI$1=$S515,$AH515,"")</f>
        <v/>
      </c>
      <c r="AJ515" t="str">
        <f t="shared" si="88"/>
        <v/>
      </c>
      <c r="AK515" t="str">
        <f t="shared" si="88"/>
        <v/>
      </c>
      <c r="AL515" t="str">
        <f t="shared" si="88"/>
        <v/>
      </c>
    </row>
    <row r="516" spans="1:38" x14ac:dyDescent="0.2">
      <c r="A516" s="1">
        <v>5758</v>
      </c>
      <c r="B516" s="2" t="s">
        <v>18</v>
      </c>
      <c r="C516" s="3">
        <v>41844</v>
      </c>
      <c r="D516" s="2" t="s">
        <v>59</v>
      </c>
      <c r="E516" s="2">
        <v>8</v>
      </c>
      <c r="F516" s="2">
        <v>606.60749999999996</v>
      </c>
      <c r="G516" s="2">
        <v>0.1</v>
      </c>
      <c r="H516" s="2" t="s">
        <v>20</v>
      </c>
      <c r="I516" s="2">
        <v>-263.26</v>
      </c>
      <c r="J516" s="2">
        <v>107.99</v>
      </c>
      <c r="K516" s="2">
        <v>18.899999999999999</v>
      </c>
      <c r="L516" s="2" t="s">
        <v>311</v>
      </c>
      <c r="M516" s="2" t="s">
        <v>29</v>
      </c>
      <c r="N516" s="2" t="s">
        <v>30</v>
      </c>
      <c r="O516" s="2" t="s">
        <v>31</v>
      </c>
      <c r="P516" s="2" t="s">
        <v>39</v>
      </c>
      <c r="Q516" s="2" t="s">
        <v>26</v>
      </c>
      <c r="R516" s="3">
        <v>41845</v>
      </c>
      <c r="S516" s="10">
        <f t="shared" si="89"/>
        <v>2014</v>
      </c>
      <c r="T516" t="str">
        <f t="shared" si="86"/>
        <v/>
      </c>
      <c r="U516">
        <f t="shared" si="86"/>
        <v>-263.26</v>
      </c>
      <c r="V516" t="str">
        <f t="shared" si="86"/>
        <v/>
      </c>
      <c r="W516" t="str">
        <f t="shared" si="86"/>
        <v/>
      </c>
      <c r="Z516" t="str">
        <f t="shared" si="87"/>
        <v/>
      </c>
      <c r="AA516">
        <f t="shared" si="87"/>
        <v>-263.26</v>
      </c>
      <c r="AB516" t="str">
        <f t="shared" si="87"/>
        <v/>
      </c>
      <c r="AE516" t="str">
        <f t="shared" si="90"/>
        <v>Technology</v>
      </c>
      <c r="AH516">
        <f t="shared" si="91"/>
        <v>-263.26</v>
      </c>
      <c r="AI516">
        <f t="shared" si="92"/>
        <v>-263.26</v>
      </c>
      <c r="AJ516" t="str">
        <f t="shared" si="88"/>
        <v/>
      </c>
      <c r="AK516" t="str">
        <f t="shared" si="88"/>
        <v/>
      </c>
      <c r="AL516" t="str">
        <f t="shared" si="88"/>
        <v/>
      </c>
    </row>
    <row r="517" spans="1:38" x14ac:dyDescent="0.2">
      <c r="A517" s="1">
        <v>5759</v>
      </c>
      <c r="B517" s="2" t="s">
        <v>18</v>
      </c>
      <c r="C517" s="3">
        <v>41844</v>
      </c>
      <c r="D517" s="2" t="s">
        <v>59</v>
      </c>
      <c r="E517" s="2">
        <v>14</v>
      </c>
      <c r="F517" s="2">
        <v>222.71</v>
      </c>
      <c r="G517" s="2">
        <v>0.09</v>
      </c>
      <c r="H517" s="2" t="s">
        <v>20</v>
      </c>
      <c r="I517" s="2">
        <v>-46.35</v>
      </c>
      <c r="J517" s="2">
        <v>27.28</v>
      </c>
      <c r="K517" s="2">
        <v>24.91</v>
      </c>
      <c r="L517" s="2" t="s">
        <v>257</v>
      </c>
      <c r="M517" s="2" t="s">
        <v>22</v>
      </c>
      <c r="N517" s="2" t="s">
        <v>30</v>
      </c>
      <c r="O517" s="2" t="s">
        <v>24</v>
      </c>
      <c r="P517" s="2" t="s">
        <v>25</v>
      </c>
      <c r="Q517" s="2" t="s">
        <v>26</v>
      </c>
      <c r="R517" s="3">
        <v>41845</v>
      </c>
      <c r="S517" s="10">
        <f t="shared" si="89"/>
        <v>2014</v>
      </c>
      <c r="T517" t="str">
        <f t="shared" si="86"/>
        <v/>
      </c>
      <c r="U517">
        <f t="shared" si="86"/>
        <v>-46.35</v>
      </c>
      <c r="V517" t="str">
        <f t="shared" si="86"/>
        <v/>
      </c>
      <c r="W517" t="str">
        <f t="shared" si="86"/>
        <v/>
      </c>
      <c r="Z517">
        <f t="shared" si="87"/>
        <v>-46.35</v>
      </c>
      <c r="AA517" t="str">
        <f t="shared" si="87"/>
        <v/>
      </c>
      <c r="AB517" t="str">
        <f t="shared" si="87"/>
        <v/>
      </c>
      <c r="AE517" t="str">
        <f t="shared" si="90"/>
        <v>Office Supplies</v>
      </c>
      <c r="AH517" t="str">
        <f t="shared" si="91"/>
        <v/>
      </c>
      <c r="AI517" t="str">
        <f t="shared" si="92"/>
        <v/>
      </c>
      <c r="AJ517" t="str">
        <f t="shared" si="88"/>
        <v/>
      </c>
      <c r="AK517" t="str">
        <f t="shared" si="88"/>
        <v/>
      </c>
      <c r="AL517" t="str">
        <f t="shared" si="88"/>
        <v/>
      </c>
    </row>
    <row r="518" spans="1:38" x14ac:dyDescent="0.2">
      <c r="A518" s="1">
        <v>5760</v>
      </c>
      <c r="B518" s="2" t="s">
        <v>40</v>
      </c>
      <c r="C518" s="3">
        <v>41846</v>
      </c>
      <c r="D518" s="2" t="s">
        <v>59</v>
      </c>
      <c r="E518" s="2">
        <v>10</v>
      </c>
      <c r="F518" s="2">
        <v>1933.23</v>
      </c>
      <c r="G518" s="2">
        <v>0.09</v>
      </c>
      <c r="H518" s="2" t="s">
        <v>20</v>
      </c>
      <c r="I518" s="2">
        <v>365.23</v>
      </c>
      <c r="J518" s="2">
        <v>219.48</v>
      </c>
      <c r="K518" s="2">
        <v>14.99</v>
      </c>
      <c r="L518" s="2" t="s">
        <v>312</v>
      </c>
      <c r="M518" s="2" t="s">
        <v>29</v>
      </c>
      <c r="N518" s="2" t="s">
        <v>30</v>
      </c>
      <c r="O518" s="2" t="s">
        <v>24</v>
      </c>
      <c r="P518" s="2" t="s">
        <v>71</v>
      </c>
      <c r="Q518" s="2" t="s">
        <v>26</v>
      </c>
      <c r="R518" s="3">
        <v>41849</v>
      </c>
      <c r="S518" s="10">
        <f t="shared" si="89"/>
        <v>2014</v>
      </c>
      <c r="T518" t="str">
        <f t="shared" si="86"/>
        <v/>
      </c>
      <c r="U518">
        <f t="shared" si="86"/>
        <v>365.23</v>
      </c>
      <c r="V518" t="str">
        <f t="shared" si="86"/>
        <v/>
      </c>
      <c r="W518" t="str">
        <f t="shared" si="86"/>
        <v/>
      </c>
      <c r="Z518">
        <f t="shared" si="87"/>
        <v>365.23</v>
      </c>
      <c r="AA518" t="str">
        <f t="shared" si="87"/>
        <v/>
      </c>
      <c r="AB518" t="str">
        <f t="shared" si="87"/>
        <v/>
      </c>
      <c r="AE518" t="str">
        <f t="shared" si="90"/>
        <v/>
      </c>
      <c r="AH518" t="str">
        <f t="shared" si="91"/>
        <v/>
      </c>
      <c r="AI518" t="str">
        <f t="shared" si="92"/>
        <v/>
      </c>
      <c r="AJ518" t="str">
        <f t="shared" si="88"/>
        <v/>
      </c>
      <c r="AK518" t="str">
        <f t="shared" si="88"/>
        <v/>
      </c>
      <c r="AL518" t="str">
        <f t="shared" si="88"/>
        <v/>
      </c>
    </row>
    <row r="519" spans="1:38" x14ac:dyDescent="0.2">
      <c r="A519" s="1">
        <v>5761</v>
      </c>
      <c r="B519" s="2" t="s">
        <v>18</v>
      </c>
      <c r="C519" s="3">
        <v>41846</v>
      </c>
      <c r="D519" s="2" t="s">
        <v>27</v>
      </c>
      <c r="E519" s="2">
        <v>18</v>
      </c>
      <c r="F519" s="2">
        <v>297.47000000000003</v>
      </c>
      <c r="G519" s="2">
        <v>7.0000000000000007E-2</v>
      </c>
      <c r="H519" s="2" t="s">
        <v>20</v>
      </c>
      <c r="I519" s="2">
        <v>-108.8</v>
      </c>
      <c r="J519" s="2">
        <v>28.74</v>
      </c>
      <c r="K519" s="2">
        <v>21.04</v>
      </c>
      <c r="L519" s="2" t="s">
        <v>186</v>
      </c>
      <c r="M519" s="2" t="s">
        <v>22</v>
      </c>
      <c r="N519" s="2" t="s">
        <v>54</v>
      </c>
      <c r="O519" s="2" t="s">
        <v>24</v>
      </c>
      <c r="P519" s="2" t="s">
        <v>52</v>
      </c>
      <c r="Q519" s="2" t="s">
        <v>26</v>
      </c>
      <c r="R519" s="3">
        <v>41853</v>
      </c>
      <c r="S519" s="10">
        <f t="shared" si="89"/>
        <v>2014</v>
      </c>
      <c r="T519" t="str">
        <f t="shared" si="86"/>
        <v/>
      </c>
      <c r="U519" t="str">
        <f t="shared" si="86"/>
        <v/>
      </c>
      <c r="V519" t="str">
        <f t="shared" si="86"/>
        <v/>
      </c>
      <c r="W519">
        <f t="shared" si="86"/>
        <v>-108.8</v>
      </c>
      <c r="Z519">
        <f t="shared" si="87"/>
        <v>-108.8</v>
      </c>
      <c r="AA519" t="str">
        <f t="shared" si="87"/>
        <v/>
      </c>
      <c r="AB519" t="str">
        <f t="shared" si="87"/>
        <v/>
      </c>
      <c r="AE519" t="str">
        <f t="shared" si="90"/>
        <v>Office Supplies</v>
      </c>
      <c r="AH519" t="str">
        <f t="shared" si="91"/>
        <v/>
      </c>
      <c r="AI519" t="str">
        <f t="shared" si="92"/>
        <v/>
      </c>
      <c r="AJ519" t="str">
        <f t="shared" si="88"/>
        <v/>
      </c>
      <c r="AK519" t="str">
        <f t="shared" si="88"/>
        <v/>
      </c>
      <c r="AL519" t="str">
        <f t="shared" si="88"/>
        <v/>
      </c>
    </row>
    <row r="520" spans="1:38" x14ac:dyDescent="0.2">
      <c r="A520" s="1">
        <v>5762</v>
      </c>
      <c r="B520" s="2" t="s">
        <v>18</v>
      </c>
      <c r="C520" s="3">
        <v>41846</v>
      </c>
      <c r="D520" s="2" t="s">
        <v>27</v>
      </c>
      <c r="E520" s="2">
        <v>31</v>
      </c>
      <c r="F520" s="2">
        <v>204.21</v>
      </c>
      <c r="G520" s="2">
        <v>0.06</v>
      </c>
      <c r="H520" s="2" t="s">
        <v>20</v>
      </c>
      <c r="I520" s="2">
        <v>75.790000000000006</v>
      </c>
      <c r="J520" s="2">
        <v>18.45</v>
      </c>
      <c r="K520" s="2">
        <v>15.34</v>
      </c>
      <c r="L520" s="2" t="s">
        <v>186</v>
      </c>
      <c r="M520" s="2" t="s">
        <v>22</v>
      </c>
      <c r="N520" s="2" t="s">
        <v>54</v>
      </c>
      <c r="O520" s="2" t="s">
        <v>24</v>
      </c>
      <c r="P520" s="2" t="s">
        <v>35</v>
      </c>
      <c r="Q520" s="2" t="s">
        <v>36</v>
      </c>
      <c r="R520" s="3">
        <v>41851</v>
      </c>
      <c r="S520" s="10">
        <f t="shared" si="89"/>
        <v>2014</v>
      </c>
      <c r="T520" t="str">
        <f t="shared" si="86"/>
        <v/>
      </c>
      <c r="U520" t="str">
        <f t="shared" si="86"/>
        <v/>
      </c>
      <c r="V520" t="str">
        <f t="shared" si="86"/>
        <v/>
      </c>
      <c r="W520">
        <f t="shared" si="86"/>
        <v>75.790000000000006</v>
      </c>
      <c r="Z520">
        <f t="shared" si="87"/>
        <v>75.790000000000006</v>
      </c>
      <c r="AA520" t="str">
        <f t="shared" si="87"/>
        <v/>
      </c>
      <c r="AB520" t="str">
        <f t="shared" si="87"/>
        <v/>
      </c>
      <c r="AE520" t="str">
        <f t="shared" si="90"/>
        <v/>
      </c>
      <c r="AH520" t="str">
        <f t="shared" si="91"/>
        <v/>
      </c>
      <c r="AI520" t="str">
        <f t="shared" si="92"/>
        <v/>
      </c>
      <c r="AJ520" t="str">
        <f t="shared" si="88"/>
        <v/>
      </c>
      <c r="AK520" t="str">
        <f t="shared" si="88"/>
        <v/>
      </c>
      <c r="AL520" t="str">
        <f t="shared" si="88"/>
        <v/>
      </c>
    </row>
    <row r="521" spans="1:38" x14ac:dyDescent="0.2">
      <c r="A521" s="1">
        <v>5763</v>
      </c>
      <c r="B521" s="2" t="s">
        <v>18</v>
      </c>
      <c r="C521" s="3">
        <v>41847</v>
      </c>
      <c r="D521" s="2" t="s">
        <v>59</v>
      </c>
      <c r="E521" s="2">
        <v>24</v>
      </c>
      <c r="F521" s="2">
        <v>2159.8040000000001</v>
      </c>
      <c r="G521" s="2">
        <v>0.1</v>
      </c>
      <c r="H521" s="2" t="s">
        <v>49</v>
      </c>
      <c r="I521" s="2">
        <v>224.27</v>
      </c>
      <c r="J521" s="2">
        <v>122.99</v>
      </c>
      <c r="K521" s="2">
        <v>22.99</v>
      </c>
      <c r="L521" s="2" t="s">
        <v>313</v>
      </c>
      <c r="M521" s="2" t="s">
        <v>29</v>
      </c>
      <c r="N521" s="2" t="s">
        <v>43</v>
      </c>
      <c r="O521" s="2" t="s">
        <v>31</v>
      </c>
      <c r="P521" s="2" t="s">
        <v>39</v>
      </c>
      <c r="Q521" s="2" t="s">
        <v>26</v>
      </c>
      <c r="R521" s="3">
        <v>41849</v>
      </c>
      <c r="S521" s="10">
        <f t="shared" si="89"/>
        <v>2014</v>
      </c>
      <c r="T521" t="str">
        <f t="shared" si="86"/>
        <v/>
      </c>
      <c r="U521" t="str">
        <f t="shared" si="86"/>
        <v/>
      </c>
      <c r="V521">
        <f t="shared" si="86"/>
        <v>224.27</v>
      </c>
      <c r="W521" t="str">
        <f t="shared" si="86"/>
        <v/>
      </c>
      <c r="Z521" t="str">
        <f t="shared" si="87"/>
        <v/>
      </c>
      <c r="AA521">
        <f t="shared" si="87"/>
        <v>224.27</v>
      </c>
      <c r="AB521" t="str">
        <f t="shared" si="87"/>
        <v/>
      </c>
      <c r="AE521" t="str">
        <f t="shared" si="90"/>
        <v/>
      </c>
      <c r="AH521" t="str">
        <f t="shared" si="91"/>
        <v/>
      </c>
      <c r="AI521" t="str">
        <f t="shared" si="92"/>
        <v/>
      </c>
      <c r="AJ521" t="str">
        <f t="shared" si="88"/>
        <v/>
      </c>
      <c r="AK521" t="str">
        <f t="shared" si="88"/>
        <v/>
      </c>
      <c r="AL521" t="str">
        <f t="shared" si="88"/>
        <v/>
      </c>
    </row>
    <row r="522" spans="1:38" x14ac:dyDescent="0.2">
      <c r="A522" s="1">
        <v>5764</v>
      </c>
      <c r="B522" s="2" t="s">
        <v>40</v>
      </c>
      <c r="C522" s="3">
        <v>41847</v>
      </c>
      <c r="D522" s="2" t="s">
        <v>19</v>
      </c>
      <c r="E522" s="2">
        <v>21</v>
      </c>
      <c r="F522" s="2">
        <v>263.52</v>
      </c>
      <c r="G522" s="2">
        <v>0.03</v>
      </c>
      <c r="H522" s="2" t="s">
        <v>20</v>
      </c>
      <c r="I522" s="2">
        <v>-12.79</v>
      </c>
      <c r="J522" s="2">
        <v>23.97</v>
      </c>
      <c r="K522" s="2">
        <v>18.98</v>
      </c>
      <c r="L522" s="2" t="s">
        <v>314</v>
      </c>
      <c r="M522" s="2" t="s">
        <v>66</v>
      </c>
      <c r="N522" s="2" t="s">
        <v>30</v>
      </c>
      <c r="O522" s="2" t="s">
        <v>24</v>
      </c>
      <c r="P522" s="2" t="s">
        <v>71</v>
      </c>
      <c r="Q522" s="2" t="s">
        <v>26</v>
      </c>
      <c r="R522" s="3">
        <v>41848</v>
      </c>
      <c r="S522" s="10">
        <f t="shared" si="89"/>
        <v>2014</v>
      </c>
      <c r="T522" t="str">
        <f t="shared" ref="T522:W541" si="93">IF($N522=T$1,$I522,"")</f>
        <v/>
      </c>
      <c r="U522">
        <f t="shared" si="93"/>
        <v>-12.79</v>
      </c>
      <c r="V522" t="str">
        <f t="shared" si="93"/>
        <v/>
      </c>
      <c r="W522" t="str">
        <f t="shared" si="93"/>
        <v/>
      </c>
      <c r="Z522">
        <f t="shared" ref="Z522:AB541" si="94">IF($O522=Z$1,$I522,"")</f>
        <v>-12.79</v>
      </c>
      <c r="AA522" t="str">
        <f t="shared" si="94"/>
        <v/>
      </c>
      <c r="AB522" t="str">
        <f t="shared" si="94"/>
        <v/>
      </c>
      <c r="AE522" t="str">
        <f t="shared" si="90"/>
        <v>Office Supplies</v>
      </c>
      <c r="AH522" t="str">
        <f t="shared" si="91"/>
        <v/>
      </c>
      <c r="AI522" t="str">
        <f t="shared" si="92"/>
        <v/>
      </c>
      <c r="AJ522" t="str">
        <f t="shared" si="88"/>
        <v/>
      </c>
      <c r="AK522" t="str">
        <f t="shared" si="88"/>
        <v/>
      </c>
      <c r="AL522" t="str">
        <f t="shared" si="88"/>
        <v/>
      </c>
    </row>
    <row r="523" spans="1:38" x14ac:dyDescent="0.2">
      <c r="A523" s="1">
        <v>5765</v>
      </c>
      <c r="B523" s="2" t="s">
        <v>18</v>
      </c>
      <c r="C523" s="3">
        <v>41847</v>
      </c>
      <c r="D523" s="2" t="s">
        <v>50</v>
      </c>
      <c r="E523" s="2">
        <v>31</v>
      </c>
      <c r="F523" s="2">
        <v>94.72</v>
      </c>
      <c r="G523" s="2">
        <v>0.08</v>
      </c>
      <c r="H523" s="2" t="s">
        <v>20</v>
      </c>
      <c r="I523" s="2">
        <v>4.22</v>
      </c>
      <c r="J523" s="2">
        <v>14.94</v>
      </c>
      <c r="K523" s="2">
        <v>14.96</v>
      </c>
      <c r="L523" s="2" t="s">
        <v>315</v>
      </c>
      <c r="M523" s="2" t="s">
        <v>22</v>
      </c>
      <c r="N523" s="2" t="s">
        <v>54</v>
      </c>
      <c r="O523" s="2" t="s">
        <v>24</v>
      </c>
      <c r="P523" s="2" t="s">
        <v>64</v>
      </c>
      <c r="Q523" s="2" t="s">
        <v>36</v>
      </c>
      <c r="R523" s="3">
        <v>41849</v>
      </c>
      <c r="S523" s="10">
        <f t="shared" si="89"/>
        <v>2014</v>
      </c>
      <c r="T523" t="str">
        <f t="shared" si="93"/>
        <v/>
      </c>
      <c r="U523" t="str">
        <f t="shared" si="93"/>
        <v/>
      </c>
      <c r="V523" t="str">
        <f t="shared" si="93"/>
        <v/>
      </c>
      <c r="W523">
        <f t="shared" si="93"/>
        <v>4.22</v>
      </c>
      <c r="Z523">
        <f t="shared" si="94"/>
        <v>4.22</v>
      </c>
      <c r="AA523" t="str">
        <f t="shared" si="94"/>
        <v/>
      </c>
      <c r="AB523" t="str">
        <f t="shared" si="94"/>
        <v/>
      </c>
      <c r="AE523" t="str">
        <f t="shared" si="90"/>
        <v/>
      </c>
      <c r="AH523" t="str">
        <f t="shared" si="91"/>
        <v/>
      </c>
      <c r="AI523" t="str">
        <f t="shared" si="92"/>
        <v/>
      </c>
      <c r="AJ523" t="str">
        <f t="shared" si="88"/>
        <v/>
      </c>
      <c r="AK523" t="str">
        <f t="shared" si="88"/>
        <v/>
      </c>
      <c r="AL523" t="str">
        <f t="shared" si="88"/>
        <v/>
      </c>
    </row>
    <row r="524" spans="1:38" x14ac:dyDescent="0.2">
      <c r="A524" s="1">
        <v>5766</v>
      </c>
      <c r="B524" s="2" t="s">
        <v>18</v>
      </c>
      <c r="C524" s="3">
        <v>41847</v>
      </c>
      <c r="D524" s="2" t="s">
        <v>59</v>
      </c>
      <c r="E524" s="2">
        <v>15</v>
      </c>
      <c r="F524" s="2">
        <v>38.08</v>
      </c>
      <c r="G524" s="2">
        <v>0.02</v>
      </c>
      <c r="H524" s="2" t="s">
        <v>20</v>
      </c>
      <c r="I524" s="2">
        <v>-31.99</v>
      </c>
      <c r="J524" s="2">
        <v>13.74</v>
      </c>
      <c r="K524" s="2">
        <v>18.079999999999998</v>
      </c>
      <c r="L524" s="2" t="s">
        <v>316</v>
      </c>
      <c r="M524" s="2" t="s">
        <v>66</v>
      </c>
      <c r="N524" s="2" t="s">
        <v>54</v>
      </c>
      <c r="O524" s="2" t="s">
        <v>45</v>
      </c>
      <c r="P524" s="2" t="s">
        <v>55</v>
      </c>
      <c r="Q524" s="2" t="s">
        <v>58</v>
      </c>
      <c r="R524" s="3">
        <v>41848</v>
      </c>
      <c r="S524" s="10">
        <f t="shared" si="89"/>
        <v>2014</v>
      </c>
      <c r="T524" t="str">
        <f t="shared" si="93"/>
        <v/>
      </c>
      <c r="U524" t="str">
        <f t="shared" si="93"/>
        <v/>
      </c>
      <c r="V524" t="str">
        <f t="shared" si="93"/>
        <v/>
      </c>
      <c r="W524">
        <f t="shared" si="93"/>
        <v>-31.99</v>
      </c>
      <c r="Z524" t="str">
        <f t="shared" si="94"/>
        <v/>
      </c>
      <c r="AA524" t="str">
        <f t="shared" si="94"/>
        <v/>
      </c>
      <c r="AB524">
        <f t="shared" si="94"/>
        <v>-31.99</v>
      </c>
      <c r="AE524" t="str">
        <f t="shared" si="90"/>
        <v>Furniture</v>
      </c>
      <c r="AH524" t="str">
        <f t="shared" si="91"/>
        <v/>
      </c>
      <c r="AI524" t="str">
        <f t="shared" si="92"/>
        <v/>
      </c>
      <c r="AJ524" t="str">
        <f t="shared" si="88"/>
        <v/>
      </c>
      <c r="AK524" t="str">
        <f t="shared" si="88"/>
        <v/>
      </c>
      <c r="AL524" t="str">
        <f t="shared" si="88"/>
        <v/>
      </c>
    </row>
    <row r="525" spans="1:38" x14ac:dyDescent="0.2">
      <c r="A525" s="1">
        <v>5767</v>
      </c>
      <c r="B525" s="2" t="s">
        <v>18</v>
      </c>
      <c r="C525" s="3">
        <v>41848</v>
      </c>
      <c r="D525" s="2" t="s">
        <v>19</v>
      </c>
      <c r="E525" s="2">
        <v>46</v>
      </c>
      <c r="F525" s="2">
        <v>5904.87</v>
      </c>
      <c r="G525" s="2">
        <v>0</v>
      </c>
      <c r="H525" s="2" t="s">
        <v>44</v>
      </c>
      <c r="I525" s="2">
        <v>-1758.89</v>
      </c>
      <c r="J525" s="2">
        <v>134.99</v>
      </c>
      <c r="K525" s="2">
        <v>84.2</v>
      </c>
      <c r="L525" s="2" t="s">
        <v>255</v>
      </c>
      <c r="M525" s="2" t="s">
        <v>22</v>
      </c>
      <c r="N525" s="2" t="s">
        <v>30</v>
      </c>
      <c r="O525" s="2" t="s">
        <v>45</v>
      </c>
      <c r="P525" s="2" t="s">
        <v>61</v>
      </c>
      <c r="Q525" s="2" t="s">
        <v>56</v>
      </c>
      <c r="R525" s="3">
        <v>41849</v>
      </c>
      <c r="S525" s="10">
        <f t="shared" si="89"/>
        <v>2014</v>
      </c>
      <c r="T525" t="str">
        <f t="shared" si="93"/>
        <v/>
      </c>
      <c r="U525">
        <f t="shared" si="93"/>
        <v>-1758.89</v>
      </c>
      <c r="V525" t="str">
        <f t="shared" si="93"/>
        <v/>
      </c>
      <c r="W525" t="str">
        <f t="shared" si="93"/>
        <v/>
      </c>
      <c r="Z525" t="str">
        <f t="shared" si="94"/>
        <v/>
      </c>
      <c r="AA525" t="str">
        <f t="shared" si="94"/>
        <v/>
      </c>
      <c r="AB525">
        <f t="shared" si="94"/>
        <v>-1758.89</v>
      </c>
      <c r="AE525" t="str">
        <f t="shared" si="90"/>
        <v>Furniture</v>
      </c>
      <c r="AH525" t="str">
        <f t="shared" si="91"/>
        <v/>
      </c>
      <c r="AI525" t="str">
        <f t="shared" si="92"/>
        <v/>
      </c>
      <c r="AJ525" t="str">
        <f t="shared" si="88"/>
        <v/>
      </c>
      <c r="AK525" t="str">
        <f t="shared" si="88"/>
        <v/>
      </c>
      <c r="AL525" t="str">
        <f t="shared" si="88"/>
        <v/>
      </c>
    </row>
    <row r="526" spans="1:38" x14ac:dyDescent="0.2">
      <c r="A526" s="1">
        <v>5768</v>
      </c>
      <c r="B526" s="2" t="s">
        <v>18</v>
      </c>
      <c r="C526" s="3">
        <v>41849</v>
      </c>
      <c r="D526" s="2" t="s">
        <v>19</v>
      </c>
      <c r="E526" s="2">
        <v>25</v>
      </c>
      <c r="F526" s="2">
        <v>193.04</v>
      </c>
      <c r="G526" s="2">
        <v>0.1</v>
      </c>
      <c r="H526" s="2" t="s">
        <v>20</v>
      </c>
      <c r="I526" s="2">
        <v>-64.47</v>
      </c>
      <c r="J526" s="2">
        <v>19.45</v>
      </c>
      <c r="K526" s="2">
        <v>20.28</v>
      </c>
      <c r="L526" s="2" t="s">
        <v>312</v>
      </c>
      <c r="M526" s="2" t="s">
        <v>29</v>
      </c>
      <c r="N526" s="2" t="s">
        <v>30</v>
      </c>
      <c r="O526" s="2" t="s">
        <v>24</v>
      </c>
      <c r="P526" s="2" t="s">
        <v>25</v>
      </c>
      <c r="Q526" s="2" t="s">
        <v>26</v>
      </c>
      <c r="R526" s="3">
        <v>41852</v>
      </c>
      <c r="S526" s="10">
        <f t="shared" si="89"/>
        <v>2014</v>
      </c>
      <c r="T526" t="str">
        <f t="shared" si="93"/>
        <v/>
      </c>
      <c r="U526">
        <f t="shared" si="93"/>
        <v>-64.47</v>
      </c>
      <c r="V526" t="str">
        <f t="shared" si="93"/>
        <v/>
      </c>
      <c r="W526" t="str">
        <f t="shared" si="93"/>
        <v/>
      </c>
      <c r="Z526">
        <f t="shared" si="94"/>
        <v>-64.47</v>
      </c>
      <c r="AA526" t="str">
        <f t="shared" si="94"/>
        <v/>
      </c>
      <c r="AB526" t="str">
        <f t="shared" si="94"/>
        <v/>
      </c>
      <c r="AE526" t="str">
        <f t="shared" si="90"/>
        <v>Office Supplies</v>
      </c>
      <c r="AH526" t="str">
        <f t="shared" si="91"/>
        <v/>
      </c>
      <c r="AI526" t="str">
        <f t="shared" si="92"/>
        <v/>
      </c>
      <c r="AJ526" t="str">
        <f t="shared" si="88"/>
        <v/>
      </c>
      <c r="AK526" t="str">
        <f t="shared" si="88"/>
        <v/>
      </c>
      <c r="AL526" t="str">
        <f t="shared" si="88"/>
        <v/>
      </c>
    </row>
    <row r="527" spans="1:38" x14ac:dyDescent="0.2">
      <c r="A527" s="1">
        <v>5769</v>
      </c>
      <c r="B527" s="2" t="s">
        <v>18</v>
      </c>
      <c r="C527" s="3">
        <v>41849</v>
      </c>
      <c r="D527" s="2" t="s">
        <v>19</v>
      </c>
      <c r="E527" s="2">
        <v>34</v>
      </c>
      <c r="F527" s="2">
        <v>233.38</v>
      </c>
      <c r="G527" s="2">
        <v>0.01</v>
      </c>
      <c r="H527" s="2" t="s">
        <v>20</v>
      </c>
      <c r="I527" s="2">
        <v>-130.34</v>
      </c>
      <c r="J527" s="2">
        <v>18.48</v>
      </c>
      <c r="K527" s="2">
        <v>21.86</v>
      </c>
      <c r="L527" s="2" t="s">
        <v>312</v>
      </c>
      <c r="M527" s="2" t="s">
        <v>29</v>
      </c>
      <c r="N527" s="2" t="s">
        <v>30</v>
      </c>
      <c r="O527" s="2" t="s">
        <v>24</v>
      </c>
      <c r="P527" s="2" t="s">
        <v>35</v>
      </c>
      <c r="Q527" s="2" t="s">
        <v>26</v>
      </c>
      <c r="R527" s="3">
        <v>41851</v>
      </c>
      <c r="S527" s="10">
        <f t="shared" si="89"/>
        <v>2014</v>
      </c>
      <c r="T527" t="str">
        <f t="shared" si="93"/>
        <v/>
      </c>
      <c r="U527">
        <f t="shared" si="93"/>
        <v>-130.34</v>
      </c>
      <c r="V527" t="str">
        <f t="shared" si="93"/>
        <v/>
      </c>
      <c r="W527" t="str">
        <f t="shared" si="93"/>
        <v/>
      </c>
      <c r="Z527">
        <f t="shared" si="94"/>
        <v>-130.34</v>
      </c>
      <c r="AA527" t="str">
        <f t="shared" si="94"/>
        <v/>
      </c>
      <c r="AB527" t="str">
        <f t="shared" si="94"/>
        <v/>
      </c>
      <c r="AE527" t="str">
        <f t="shared" si="90"/>
        <v>Office Supplies</v>
      </c>
      <c r="AH527" t="str">
        <f t="shared" si="91"/>
        <v/>
      </c>
      <c r="AI527" t="str">
        <f t="shared" si="92"/>
        <v/>
      </c>
      <c r="AJ527" t="str">
        <f t="shared" si="88"/>
        <v/>
      </c>
      <c r="AK527" t="str">
        <f t="shared" si="88"/>
        <v/>
      </c>
      <c r="AL527" t="str">
        <f t="shared" si="88"/>
        <v/>
      </c>
    </row>
    <row r="528" spans="1:38" x14ac:dyDescent="0.2">
      <c r="A528" s="1">
        <v>5770</v>
      </c>
      <c r="B528" s="2" t="s">
        <v>18</v>
      </c>
      <c r="C528" s="3">
        <v>41849</v>
      </c>
      <c r="D528" s="2" t="s">
        <v>50</v>
      </c>
      <c r="E528" s="2">
        <v>35</v>
      </c>
      <c r="F528" s="2">
        <v>182.48</v>
      </c>
      <c r="G528" s="2">
        <v>7.0000000000000007E-2</v>
      </c>
      <c r="H528" s="2" t="s">
        <v>20</v>
      </c>
      <c r="I528" s="2">
        <v>-163.32</v>
      </c>
      <c r="J528" s="2">
        <v>17.02</v>
      </c>
      <c r="K528" s="2">
        <v>19.14</v>
      </c>
      <c r="L528" s="2" t="s">
        <v>317</v>
      </c>
      <c r="M528" s="2" t="s">
        <v>22</v>
      </c>
      <c r="N528" s="2" t="s">
        <v>23</v>
      </c>
      <c r="O528" s="2" t="s">
        <v>31</v>
      </c>
      <c r="P528" s="2" t="s">
        <v>32</v>
      </c>
      <c r="Q528" s="2" t="s">
        <v>58</v>
      </c>
      <c r="R528" s="3">
        <v>41851</v>
      </c>
      <c r="S528" s="10">
        <f t="shared" si="89"/>
        <v>2014</v>
      </c>
      <c r="T528">
        <f t="shared" si="93"/>
        <v>-163.32</v>
      </c>
      <c r="U528" t="str">
        <f t="shared" si="93"/>
        <v/>
      </c>
      <c r="V528" t="str">
        <f t="shared" si="93"/>
        <v/>
      </c>
      <c r="W528" t="str">
        <f t="shared" si="93"/>
        <v/>
      </c>
      <c r="Z528" t="str">
        <f t="shared" si="94"/>
        <v/>
      </c>
      <c r="AA528">
        <f t="shared" si="94"/>
        <v>-163.32</v>
      </c>
      <c r="AB528" t="str">
        <f t="shared" si="94"/>
        <v/>
      </c>
      <c r="AE528" t="str">
        <f t="shared" si="90"/>
        <v>Technology</v>
      </c>
      <c r="AH528" t="str">
        <f t="shared" si="91"/>
        <v/>
      </c>
      <c r="AI528" t="str">
        <f t="shared" si="92"/>
        <v/>
      </c>
      <c r="AJ528" t="str">
        <f t="shared" si="88"/>
        <v/>
      </c>
      <c r="AK528" t="str">
        <f t="shared" si="88"/>
        <v/>
      </c>
      <c r="AL528" t="str">
        <f t="shared" si="88"/>
        <v/>
      </c>
    </row>
    <row r="529" spans="1:38" x14ac:dyDescent="0.2">
      <c r="A529" s="1">
        <v>5771</v>
      </c>
      <c r="B529" s="2" t="s">
        <v>18</v>
      </c>
      <c r="C529" s="3">
        <v>41849</v>
      </c>
      <c r="D529" s="2" t="s">
        <v>50</v>
      </c>
      <c r="E529" s="2">
        <v>19</v>
      </c>
      <c r="F529" s="2">
        <v>5376.86</v>
      </c>
      <c r="G529" s="2">
        <v>7.0000000000000007E-2</v>
      </c>
      <c r="H529" s="2" t="s">
        <v>44</v>
      </c>
      <c r="I529" s="2">
        <v>-434.22</v>
      </c>
      <c r="J529" s="2">
        <v>292.98</v>
      </c>
      <c r="K529" s="2">
        <v>71</v>
      </c>
      <c r="L529" s="2" t="s">
        <v>317</v>
      </c>
      <c r="M529" s="2" t="s">
        <v>22</v>
      </c>
      <c r="N529" s="2" t="s">
        <v>23</v>
      </c>
      <c r="O529" s="2" t="s">
        <v>45</v>
      </c>
      <c r="P529" s="2" t="s">
        <v>61</v>
      </c>
      <c r="Q529" s="2" t="s">
        <v>56</v>
      </c>
      <c r="R529" s="3">
        <v>41851</v>
      </c>
      <c r="S529" s="10">
        <f t="shared" si="89"/>
        <v>2014</v>
      </c>
      <c r="T529">
        <f t="shared" si="93"/>
        <v>-434.22</v>
      </c>
      <c r="U529" t="str">
        <f t="shared" si="93"/>
        <v/>
      </c>
      <c r="V529" t="str">
        <f t="shared" si="93"/>
        <v/>
      </c>
      <c r="W529" t="str">
        <f t="shared" si="93"/>
        <v/>
      </c>
      <c r="Z529" t="str">
        <f t="shared" si="94"/>
        <v/>
      </c>
      <c r="AA529" t="str">
        <f t="shared" si="94"/>
        <v/>
      </c>
      <c r="AB529">
        <f t="shared" si="94"/>
        <v>-434.22</v>
      </c>
      <c r="AE529" t="str">
        <f t="shared" si="90"/>
        <v>Furniture</v>
      </c>
      <c r="AH529" t="str">
        <f t="shared" si="91"/>
        <v/>
      </c>
      <c r="AI529" t="str">
        <f t="shared" si="92"/>
        <v/>
      </c>
      <c r="AJ529" t="str">
        <f t="shared" si="88"/>
        <v/>
      </c>
      <c r="AK529" t="str">
        <f t="shared" si="88"/>
        <v/>
      </c>
      <c r="AL529" t="str">
        <f t="shared" si="88"/>
        <v/>
      </c>
    </row>
    <row r="530" spans="1:38" x14ac:dyDescent="0.2">
      <c r="A530" s="1">
        <v>5772</v>
      </c>
      <c r="B530" s="2" t="s">
        <v>18</v>
      </c>
      <c r="C530" s="3">
        <v>41850</v>
      </c>
      <c r="D530" s="2" t="s">
        <v>59</v>
      </c>
      <c r="E530" s="2">
        <v>7</v>
      </c>
      <c r="F530" s="2">
        <v>219.14349999999999</v>
      </c>
      <c r="G530" s="2">
        <v>0.04</v>
      </c>
      <c r="H530" s="2" t="s">
        <v>20</v>
      </c>
      <c r="I530" s="2">
        <v>-27.91</v>
      </c>
      <c r="J530" s="2">
        <v>47.99</v>
      </c>
      <c r="K530" s="2">
        <v>15.25</v>
      </c>
      <c r="L530" s="2" t="s">
        <v>318</v>
      </c>
      <c r="M530" s="2" t="s">
        <v>38</v>
      </c>
      <c r="N530" s="2" t="s">
        <v>43</v>
      </c>
      <c r="O530" s="2" t="s">
        <v>31</v>
      </c>
      <c r="P530" s="2" t="s">
        <v>39</v>
      </c>
      <c r="Q530" s="2" t="s">
        <v>58</v>
      </c>
      <c r="R530" s="3">
        <v>41852</v>
      </c>
      <c r="S530" s="10">
        <f t="shared" si="89"/>
        <v>2014</v>
      </c>
      <c r="T530" t="str">
        <f t="shared" si="93"/>
        <v/>
      </c>
      <c r="U530" t="str">
        <f t="shared" si="93"/>
        <v/>
      </c>
      <c r="V530">
        <f t="shared" si="93"/>
        <v>-27.91</v>
      </c>
      <c r="W530" t="str">
        <f t="shared" si="93"/>
        <v/>
      </c>
      <c r="Z530" t="str">
        <f t="shared" si="94"/>
        <v/>
      </c>
      <c r="AA530">
        <f t="shared" si="94"/>
        <v>-27.91</v>
      </c>
      <c r="AB530" t="str">
        <f t="shared" si="94"/>
        <v/>
      </c>
      <c r="AE530" t="str">
        <f t="shared" si="90"/>
        <v>Technology</v>
      </c>
      <c r="AH530">
        <f t="shared" si="91"/>
        <v>-27.91</v>
      </c>
      <c r="AI530">
        <f t="shared" si="92"/>
        <v>-27.91</v>
      </c>
      <c r="AJ530" t="str">
        <f t="shared" si="88"/>
        <v/>
      </c>
      <c r="AK530" t="str">
        <f t="shared" si="88"/>
        <v/>
      </c>
      <c r="AL530" t="str">
        <f t="shared" si="88"/>
        <v/>
      </c>
    </row>
    <row r="531" spans="1:38" x14ac:dyDescent="0.2">
      <c r="A531" s="1">
        <v>5773</v>
      </c>
      <c r="B531" s="2" t="s">
        <v>18</v>
      </c>
      <c r="C531" s="3">
        <v>41850</v>
      </c>
      <c r="D531" s="2" t="s">
        <v>27</v>
      </c>
      <c r="E531" s="2">
        <v>23</v>
      </c>
      <c r="F531" s="2">
        <v>411.64</v>
      </c>
      <c r="G531" s="2">
        <v>0.02</v>
      </c>
      <c r="H531" s="2" t="s">
        <v>49</v>
      </c>
      <c r="I531" s="2">
        <v>-71.59</v>
      </c>
      <c r="J531" s="2">
        <v>27.99</v>
      </c>
      <c r="K531" s="2">
        <v>27.18</v>
      </c>
      <c r="L531" s="2" t="s">
        <v>85</v>
      </c>
      <c r="M531" s="2" t="s">
        <v>38</v>
      </c>
      <c r="N531" s="2" t="s">
        <v>30</v>
      </c>
      <c r="O531" s="2" t="s">
        <v>24</v>
      </c>
      <c r="P531" s="2" t="s">
        <v>25</v>
      </c>
      <c r="Q531" s="2" t="s">
        <v>26</v>
      </c>
      <c r="R531" s="3">
        <v>41854</v>
      </c>
      <c r="S531" s="10">
        <f t="shared" si="89"/>
        <v>2014</v>
      </c>
      <c r="T531" t="str">
        <f t="shared" si="93"/>
        <v/>
      </c>
      <c r="U531">
        <f t="shared" si="93"/>
        <v>-71.59</v>
      </c>
      <c r="V531" t="str">
        <f t="shared" si="93"/>
        <v/>
      </c>
      <c r="W531" t="str">
        <f t="shared" si="93"/>
        <v/>
      </c>
      <c r="Z531">
        <f t="shared" si="94"/>
        <v>-71.59</v>
      </c>
      <c r="AA531" t="str">
        <f t="shared" si="94"/>
        <v/>
      </c>
      <c r="AB531" t="str">
        <f t="shared" si="94"/>
        <v/>
      </c>
      <c r="AE531" t="str">
        <f t="shared" si="90"/>
        <v>Office Supplies</v>
      </c>
      <c r="AH531" t="str">
        <f t="shared" si="91"/>
        <v/>
      </c>
      <c r="AI531" t="str">
        <f t="shared" si="92"/>
        <v/>
      </c>
      <c r="AJ531" t="str">
        <f t="shared" si="88"/>
        <v/>
      </c>
      <c r="AK531" t="str">
        <f t="shared" si="88"/>
        <v/>
      </c>
      <c r="AL531" t="str">
        <f t="shared" si="88"/>
        <v/>
      </c>
    </row>
    <row r="532" spans="1:38" x14ac:dyDescent="0.2">
      <c r="A532" s="1">
        <v>5774</v>
      </c>
      <c r="B532" s="2" t="s">
        <v>18</v>
      </c>
      <c r="C532" s="3">
        <v>41850</v>
      </c>
      <c r="D532" s="2" t="s">
        <v>27</v>
      </c>
      <c r="E532" s="2">
        <v>32</v>
      </c>
      <c r="F532" s="2">
        <v>1389.28</v>
      </c>
      <c r="G532" s="2">
        <v>0.09</v>
      </c>
      <c r="H532" s="2" t="s">
        <v>49</v>
      </c>
      <c r="I532" s="2">
        <v>603.6</v>
      </c>
      <c r="J532" s="2">
        <v>58.94</v>
      </c>
      <c r="K532" s="2">
        <v>20.77</v>
      </c>
      <c r="L532" s="2" t="s">
        <v>85</v>
      </c>
      <c r="M532" s="2" t="s">
        <v>38</v>
      </c>
      <c r="N532" s="2" t="s">
        <v>30</v>
      </c>
      <c r="O532" s="2" t="s">
        <v>45</v>
      </c>
      <c r="P532" s="2" t="s">
        <v>55</v>
      </c>
      <c r="Q532" s="2" t="s">
        <v>26</v>
      </c>
      <c r="R532" s="3">
        <v>41850</v>
      </c>
      <c r="S532" s="10">
        <f t="shared" si="89"/>
        <v>2014</v>
      </c>
      <c r="T532" t="str">
        <f t="shared" si="93"/>
        <v/>
      </c>
      <c r="U532">
        <f t="shared" si="93"/>
        <v>603.6</v>
      </c>
      <c r="V532" t="str">
        <f t="shared" si="93"/>
        <v/>
      </c>
      <c r="W532" t="str">
        <f t="shared" si="93"/>
        <v/>
      </c>
      <c r="Z532" t="str">
        <f t="shared" si="94"/>
        <v/>
      </c>
      <c r="AA532" t="str">
        <f t="shared" si="94"/>
        <v/>
      </c>
      <c r="AB532">
        <f t="shared" si="94"/>
        <v>603.6</v>
      </c>
      <c r="AE532" t="str">
        <f t="shared" si="90"/>
        <v/>
      </c>
      <c r="AH532" t="str">
        <f t="shared" si="91"/>
        <v/>
      </c>
      <c r="AI532" t="str">
        <f t="shared" si="92"/>
        <v/>
      </c>
      <c r="AJ532" t="str">
        <f t="shared" si="88"/>
        <v/>
      </c>
      <c r="AK532" t="str">
        <f t="shared" si="88"/>
        <v/>
      </c>
      <c r="AL532" t="str">
        <f t="shared" si="88"/>
        <v/>
      </c>
    </row>
    <row r="533" spans="1:38" x14ac:dyDescent="0.2">
      <c r="A533" s="1">
        <v>5775</v>
      </c>
      <c r="B533" s="2" t="s">
        <v>18</v>
      </c>
      <c r="C533" s="3">
        <v>41850</v>
      </c>
      <c r="D533" s="2" t="s">
        <v>41</v>
      </c>
      <c r="E533" s="2">
        <v>35</v>
      </c>
      <c r="F533" s="2">
        <v>67.06</v>
      </c>
      <c r="G533" s="2">
        <v>0.05</v>
      </c>
      <c r="H533" s="2" t="s">
        <v>20</v>
      </c>
      <c r="I533" s="2">
        <v>-27.94</v>
      </c>
      <c r="J533" s="2">
        <v>13.68</v>
      </c>
      <c r="K533" s="2">
        <v>15.57</v>
      </c>
      <c r="L533" s="2" t="s">
        <v>319</v>
      </c>
      <c r="M533" s="2" t="s">
        <v>38</v>
      </c>
      <c r="N533" s="2" t="s">
        <v>30</v>
      </c>
      <c r="O533" s="2" t="s">
        <v>24</v>
      </c>
      <c r="P533" s="2" t="s">
        <v>64</v>
      </c>
      <c r="Q533" s="2" t="s">
        <v>36</v>
      </c>
      <c r="R533" s="3">
        <v>41851</v>
      </c>
      <c r="S533" s="10">
        <f t="shared" si="89"/>
        <v>2014</v>
      </c>
      <c r="T533" t="str">
        <f t="shared" si="93"/>
        <v/>
      </c>
      <c r="U533">
        <f t="shared" si="93"/>
        <v>-27.94</v>
      </c>
      <c r="V533" t="str">
        <f t="shared" si="93"/>
        <v/>
      </c>
      <c r="W533" t="str">
        <f t="shared" si="93"/>
        <v/>
      </c>
      <c r="Z533">
        <f t="shared" si="94"/>
        <v>-27.94</v>
      </c>
      <c r="AA533" t="str">
        <f t="shared" si="94"/>
        <v/>
      </c>
      <c r="AB533" t="str">
        <f t="shared" si="94"/>
        <v/>
      </c>
      <c r="AE533" t="str">
        <f t="shared" si="90"/>
        <v>Office Supplies</v>
      </c>
      <c r="AH533" t="str">
        <f t="shared" si="91"/>
        <v/>
      </c>
      <c r="AI533" t="str">
        <f t="shared" si="92"/>
        <v/>
      </c>
      <c r="AJ533" t="str">
        <f t="shared" si="88"/>
        <v/>
      </c>
      <c r="AK533" t="str">
        <f t="shared" si="88"/>
        <v/>
      </c>
      <c r="AL533" t="str">
        <f t="shared" si="88"/>
        <v/>
      </c>
    </row>
    <row r="534" spans="1:38" x14ac:dyDescent="0.2">
      <c r="A534" s="1">
        <v>5776</v>
      </c>
      <c r="B534" s="2" t="s">
        <v>18</v>
      </c>
      <c r="C534" s="3">
        <v>41850</v>
      </c>
      <c r="D534" s="2" t="s">
        <v>41</v>
      </c>
      <c r="E534" s="2">
        <v>2</v>
      </c>
      <c r="F534" s="2">
        <v>384.416</v>
      </c>
      <c r="G534" s="2">
        <v>0.1</v>
      </c>
      <c r="H534" s="2" t="s">
        <v>44</v>
      </c>
      <c r="I534" s="2">
        <v>-195.88</v>
      </c>
      <c r="J534" s="2">
        <v>230.75</v>
      </c>
      <c r="K534" s="2">
        <v>83.64</v>
      </c>
      <c r="L534" s="2" t="s">
        <v>319</v>
      </c>
      <c r="M534" s="2" t="s">
        <v>38</v>
      </c>
      <c r="N534" s="2" t="s">
        <v>30</v>
      </c>
      <c r="O534" s="2" t="s">
        <v>45</v>
      </c>
      <c r="P534" s="2" t="s">
        <v>46</v>
      </c>
      <c r="Q534" s="2" t="s">
        <v>47</v>
      </c>
      <c r="R534" s="3">
        <v>41852</v>
      </c>
      <c r="S534" s="10">
        <f t="shared" si="89"/>
        <v>2014</v>
      </c>
      <c r="T534" t="str">
        <f t="shared" si="93"/>
        <v/>
      </c>
      <c r="U534">
        <f t="shared" si="93"/>
        <v>-195.88</v>
      </c>
      <c r="V534" t="str">
        <f t="shared" si="93"/>
        <v/>
      </c>
      <c r="W534" t="str">
        <f t="shared" si="93"/>
        <v/>
      </c>
      <c r="Z534" t="str">
        <f t="shared" si="94"/>
        <v/>
      </c>
      <c r="AA534" t="str">
        <f t="shared" si="94"/>
        <v/>
      </c>
      <c r="AB534">
        <f t="shared" si="94"/>
        <v>-195.88</v>
      </c>
      <c r="AE534" t="str">
        <f t="shared" si="90"/>
        <v>Furniture</v>
      </c>
      <c r="AH534" t="str">
        <f t="shared" si="91"/>
        <v/>
      </c>
      <c r="AI534" t="str">
        <f t="shared" si="92"/>
        <v/>
      </c>
      <c r="AJ534" t="str">
        <f t="shared" si="88"/>
        <v/>
      </c>
      <c r="AK534" t="str">
        <f t="shared" si="88"/>
        <v/>
      </c>
      <c r="AL534" t="str">
        <f t="shared" si="88"/>
        <v/>
      </c>
    </row>
    <row r="535" spans="1:38" x14ac:dyDescent="0.2">
      <c r="A535" s="1">
        <v>5777</v>
      </c>
      <c r="B535" s="2" t="s">
        <v>18</v>
      </c>
      <c r="C535" s="3">
        <v>41850</v>
      </c>
      <c r="D535" s="2" t="s">
        <v>41</v>
      </c>
      <c r="E535" s="2">
        <v>8</v>
      </c>
      <c r="F535" s="2">
        <v>132.1</v>
      </c>
      <c r="G535" s="2">
        <v>0</v>
      </c>
      <c r="H535" s="2" t="s">
        <v>20</v>
      </c>
      <c r="I535" s="2">
        <v>37.340000000000003</v>
      </c>
      <c r="J535" s="2">
        <v>27.04</v>
      </c>
      <c r="K535" s="2">
        <v>15.97</v>
      </c>
      <c r="L535" s="2" t="s">
        <v>319</v>
      </c>
      <c r="M535" s="2" t="s">
        <v>38</v>
      </c>
      <c r="N535" s="2" t="s">
        <v>30</v>
      </c>
      <c r="O535" s="2" t="s">
        <v>24</v>
      </c>
      <c r="P535" s="2" t="s">
        <v>35</v>
      </c>
      <c r="Q535" s="2" t="s">
        <v>36</v>
      </c>
      <c r="R535" s="3">
        <v>41852</v>
      </c>
      <c r="S535" s="10">
        <f t="shared" si="89"/>
        <v>2014</v>
      </c>
      <c r="T535" t="str">
        <f t="shared" si="93"/>
        <v/>
      </c>
      <c r="U535">
        <f t="shared" si="93"/>
        <v>37.340000000000003</v>
      </c>
      <c r="V535" t="str">
        <f t="shared" si="93"/>
        <v/>
      </c>
      <c r="W535" t="str">
        <f t="shared" si="93"/>
        <v/>
      </c>
      <c r="Z535">
        <f t="shared" si="94"/>
        <v>37.340000000000003</v>
      </c>
      <c r="AA535" t="str">
        <f t="shared" si="94"/>
        <v/>
      </c>
      <c r="AB535" t="str">
        <f t="shared" si="94"/>
        <v/>
      </c>
      <c r="AE535" t="str">
        <f t="shared" si="90"/>
        <v/>
      </c>
      <c r="AH535" t="str">
        <f t="shared" si="91"/>
        <v/>
      </c>
      <c r="AI535" t="str">
        <f t="shared" si="92"/>
        <v/>
      </c>
      <c r="AJ535" t="str">
        <f t="shared" si="88"/>
        <v/>
      </c>
      <c r="AK535" t="str">
        <f t="shared" si="88"/>
        <v/>
      </c>
      <c r="AL535" t="str">
        <f t="shared" si="88"/>
        <v/>
      </c>
    </row>
    <row r="536" spans="1:38" x14ac:dyDescent="0.2">
      <c r="A536" s="1">
        <v>5778</v>
      </c>
      <c r="B536" s="2" t="s">
        <v>40</v>
      </c>
      <c r="C536" s="3">
        <v>41851</v>
      </c>
      <c r="D536" s="2" t="s">
        <v>50</v>
      </c>
      <c r="E536" s="2">
        <v>31</v>
      </c>
      <c r="F536" s="2">
        <v>3953.35</v>
      </c>
      <c r="G536" s="2">
        <v>0.03</v>
      </c>
      <c r="H536" s="2" t="s">
        <v>20</v>
      </c>
      <c r="I536" s="2">
        <v>1036.72</v>
      </c>
      <c r="J536" s="2">
        <v>140.24</v>
      </c>
      <c r="K536" s="2">
        <v>26.65</v>
      </c>
      <c r="L536" s="2" t="s">
        <v>320</v>
      </c>
      <c r="M536" s="2" t="s">
        <v>38</v>
      </c>
      <c r="N536" s="2" t="s">
        <v>30</v>
      </c>
      <c r="O536" s="2" t="s">
        <v>45</v>
      </c>
      <c r="P536" s="2" t="s">
        <v>61</v>
      </c>
      <c r="Q536" s="2" t="s">
        <v>62</v>
      </c>
      <c r="R536" s="3">
        <v>41853</v>
      </c>
      <c r="S536" s="10">
        <f t="shared" si="89"/>
        <v>2014</v>
      </c>
      <c r="T536" t="str">
        <f t="shared" si="93"/>
        <v/>
      </c>
      <c r="U536">
        <f t="shared" si="93"/>
        <v>1036.72</v>
      </c>
      <c r="V536" t="str">
        <f t="shared" si="93"/>
        <v/>
      </c>
      <c r="W536" t="str">
        <f t="shared" si="93"/>
        <v/>
      </c>
      <c r="Z536" t="str">
        <f t="shared" si="94"/>
        <v/>
      </c>
      <c r="AA536" t="str">
        <f t="shared" si="94"/>
        <v/>
      </c>
      <c r="AB536">
        <f t="shared" si="94"/>
        <v>1036.72</v>
      </c>
      <c r="AE536" t="str">
        <f t="shared" si="90"/>
        <v/>
      </c>
      <c r="AH536" t="str">
        <f t="shared" si="91"/>
        <v/>
      </c>
      <c r="AI536" t="str">
        <f t="shared" si="92"/>
        <v/>
      </c>
      <c r="AJ536" t="str">
        <f t="shared" si="88"/>
        <v/>
      </c>
      <c r="AK536" t="str">
        <f t="shared" si="88"/>
        <v/>
      </c>
      <c r="AL536" t="str">
        <f t="shared" si="88"/>
        <v/>
      </c>
    </row>
    <row r="537" spans="1:38" x14ac:dyDescent="0.2">
      <c r="A537" s="1">
        <v>5779</v>
      </c>
      <c r="B537" s="2" t="s">
        <v>40</v>
      </c>
      <c r="C537" s="3">
        <v>41851</v>
      </c>
      <c r="D537" s="2" t="s">
        <v>50</v>
      </c>
      <c r="E537" s="2">
        <v>33</v>
      </c>
      <c r="F537" s="2">
        <v>5401.8</v>
      </c>
      <c r="G537" s="2">
        <v>0.01</v>
      </c>
      <c r="H537" s="2" t="s">
        <v>44</v>
      </c>
      <c r="I537" s="2">
        <v>794.19</v>
      </c>
      <c r="J537" s="2">
        <v>172.98</v>
      </c>
      <c r="K537" s="2">
        <v>44</v>
      </c>
      <c r="L537" s="2" t="s">
        <v>320</v>
      </c>
      <c r="M537" s="2" t="s">
        <v>38</v>
      </c>
      <c r="N537" s="2" t="s">
        <v>30</v>
      </c>
      <c r="O537" s="2" t="s">
        <v>45</v>
      </c>
      <c r="P537" s="2" t="s">
        <v>61</v>
      </c>
      <c r="Q537" s="2" t="s">
        <v>56</v>
      </c>
      <c r="R537" s="3">
        <v>41853</v>
      </c>
      <c r="S537" s="10">
        <f t="shared" si="89"/>
        <v>2014</v>
      </c>
      <c r="T537" t="str">
        <f t="shared" si="93"/>
        <v/>
      </c>
      <c r="U537">
        <f t="shared" si="93"/>
        <v>794.19</v>
      </c>
      <c r="V537" t="str">
        <f t="shared" si="93"/>
        <v/>
      </c>
      <c r="W537" t="str">
        <f t="shared" si="93"/>
        <v/>
      </c>
      <c r="Z537" t="str">
        <f t="shared" si="94"/>
        <v/>
      </c>
      <c r="AA537" t="str">
        <f t="shared" si="94"/>
        <v/>
      </c>
      <c r="AB537">
        <f t="shared" si="94"/>
        <v>794.19</v>
      </c>
      <c r="AE537" t="str">
        <f t="shared" si="90"/>
        <v/>
      </c>
      <c r="AH537" t="str">
        <f t="shared" si="91"/>
        <v/>
      </c>
      <c r="AI537" t="str">
        <f t="shared" si="92"/>
        <v/>
      </c>
      <c r="AJ537" t="str">
        <f t="shared" si="88"/>
        <v/>
      </c>
      <c r="AK537" t="str">
        <f t="shared" si="88"/>
        <v/>
      </c>
      <c r="AL537" t="str">
        <f t="shared" si="88"/>
        <v/>
      </c>
    </row>
    <row r="538" spans="1:38" x14ac:dyDescent="0.2">
      <c r="A538" s="1">
        <v>5780</v>
      </c>
      <c r="B538" s="2" t="s">
        <v>18</v>
      </c>
      <c r="C538" s="3">
        <v>41851</v>
      </c>
      <c r="D538" s="2" t="s">
        <v>19</v>
      </c>
      <c r="E538" s="2">
        <v>23</v>
      </c>
      <c r="F538" s="2">
        <v>374.93</v>
      </c>
      <c r="G538" s="2">
        <v>0.03</v>
      </c>
      <c r="H538" s="2" t="s">
        <v>44</v>
      </c>
      <c r="I538" s="2">
        <v>17.05</v>
      </c>
      <c r="J538" s="2">
        <v>27.23</v>
      </c>
      <c r="K538" s="2">
        <v>41.75</v>
      </c>
      <c r="L538" s="2" t="s">
        <v>321</v>
      </c>
      <c r="M538" s="2" t="s">
        <v>22</v>
      </c>
      <c r="N538" s="2" t="s">
        <v>30</v>
      </c>
      <c r="O538" s="2" t="s">
        <v>45</v>
      </c>
      <c r="P538" s="2" t="s">
        <v>46</v>
      </c>
      <c r="Q538" s="2" t="s">
        <v>47</v>
      </c>
      <c r="R538" s="3">
        <v>41852</v>
      </c>
      <c r="S538" s="10">
        <f t="shared" si="89"/>
        <v>2014</v>
      </c>
      <c r="T538" t="str">
        <f t="shared" si="93"/>
        <v/>
      </c>
      <c r="U538">
        <f t="shared" si="93"/>
        <v>17.05</v>
      </c>
      <c r="V538" t="str">
        <f t="shared" si="93"/>
        <v/>
      </c>
      <c r="W538" t="str">
        <f t="shared" si="93"/>
        <v/>
      </c>
      <c r="Z538" t="str">
        <f t="shared" si="94"/>
        <v/>
      </c>
      <c r="AA538" t="str">
        <f t="shared" si="94"/>
        <v/>
      </c>
      <c r="AB538">
        <f t="shared" si="94"/>
        <v>17.05</v>
      </c>
      <c r="AE538" t="str">
        <f t="shared" si="90"/>
        <v/>
      </c>
      <c r="AH538" t="str">
        <f t="shared" si="91"/>
        <v/>
      </c>
      <c r="AI538" t="str">
        <f t="shared" si="92"/>
        <v/>
      </c>
      <c r="AJ538" t="str">
        <f t="shared" si="88"/>
        <v/>
      </c>
      <c r="AK538" t="str">
        <f t="shared" si="88"/>
        <v/>
      </c>
      <c r="AL538" t="str">
        <f t="shared" si="88"/>
        <v/>
      </c>
    </row>
    <row r="539" spans="1:38" x14ac:dyDescent="0.2">
      <c r="A539" s="1">
        <v>5781</v>
      </c>
      <c r="B539" s="2" t="s">
        <v>18</v>
      </c>
      <c r="C539" s="3">
        <v>41852</v>
      </c>
      <c r="D539" s="2" t="s">
        <v>19</v>
      </c>
      <c r="E539" s="2">
        <v>30</v>
      </c>
      <c r="F539" s="2">
        <v>199.81</v>
      </c>
      <c r="G539" s="2">
        <v>0.03</v>
      </c>
      <c r="H539" s="2" t="s">
        <v>20</v>
      </c>
      <c r="I539" s="2">
        <v>-50.55</v>
      </c>
      <c r="J539" s="2">
        <v>18.37</v>
      </c>
      <c r="K539" s="2">
        <v>19.190000000000001</v>
      </c>
      <c r="L539" s="2" t="s">
        <v>86</v>
      </c>
      <c r="M539" s="2" t="s">
        <v>29</v>
      </c>
      <c r="N539" s="2" t="s">
        <v>30</v>
      </c>
      <c r="O539" s="2" t="s">
        <v>24</v>
      </c>
      <c r="P539" s="2" t="s">
        <v>25</v>
      </c>
      <c r="Q539" s="2" t="s">
        <v>26</v>
      </c>
      <c r="R539" s="3">
        <v>41853</v>
      </c>
      <c r="S539" s="10">
        <f t="shared" si="89"/>
        <v>2014</v>
      </c>
      <c r="T539" t="str">
        <f t="shared" si="93"/>
        <v/>
      </c>
      <c r="U539">
        <f t="shared" si="93"/>
        <v>-50.55</v>
      </c>
      <c r="V539" t="str">
        <f t="shared" si="93"/>
        <v/>
      </c>
      <c r="W539" t="str">
        <f t="shared" si="93"/>
        <v/>
      </c>
      <c r="Z539">
        <f t="shared" si="94"/>
        <v>-50.55</v>
      </c>
      <c r="AA539" t="str">
        <f t="shared" si="94"/>
        <v/>
      </c>
      <c r="AB539" t="str">
        <f t="shared" si="94"/>
        <v/>
      </c>
      <c r="AE539" t="str">
        <f t="shared" si="90"/>
        <v>Office Supplies</v>
      </c>
      <c r="AH539" t="str">
        <f t="shared" si="91"/>
        <v/>
      </c>
      <c r="AI539" t="str">
        <f t="shared" si="92"/>
        <v/>
      </c>
      <c r="AJ539" t="str">
        <f t="shared" si="88"/>
        <v/>
      </c>
      <c r="AK539" t="str">
        <f t="shared" si="88"/>
        <v/>
      </c>
      <c r="AL539" t="str">
        <f t="shared" si="88"/>
        <v/>
      </c>
    </row>
    <row r="540" spans="1:38" x14ac:dyDescent="0.2">
      <c r="A540" s="1">
        <v>5782</v>
      </c>
      <c r="B540" s="2" t="s">
        <v>18</v>
      </c>
      <c r="C540" s="3">
        <v>41853</v>
      </c>
      <c r="D540" s="2" t="s">
        <v>59</v>
      </c>
      <c r="E540" s="2">
        <v>24</v>
      </c>
      <c r="F540" s="2">
        <v>4873.12</v>
      </c>
      <c r="G540" s="2">
        <v>0.03</v>
      </c>
      <c r="H540" s="2" t="s">
        <v>44</v>
      </c>
      <c r="I540" s="2">
        <v>1956.7</v>
      </c>
      <c r="J540" s="2">
        <v>212.97</v>
      </c>
      <c r="K540" s="2">
        <v>29.59</v>
      </c>
      <c r="L540" s="2" t="s">
        <v>322</v>
      </c>
      <c r="M540" s="2" t="s">
        <v>66</v>
      </c>
      <c r="N540" s="2" t="s">
        <v>43</v>
      </c>
      <c r="O540" s="2" t="s">
        <v>31</v>
      </c>
      <c r="P540" s="2" t="s">
        <v>33</v>
      </c>
      <c r="Q540" s="2" t="s">
        <v>56</v>
      </c>
      <c r="R540" s="3">
        <v>41854</v>
      </c>
      <c r="S540" s="10">
        <f t="shared" si="89"/>
        <v>2014</v>
      </c>
      <c r="T540" t="str">
        <f t="shared" si="93"/>
        <v/>
      </c>
      <c r="U540" t="str">
        <f t="shared" si="93"/>
        <v/>
      </c>
      <c r="V540">
        <f t="shared" si="93"/>
        <v>1956.7</v>
      </c>
      <c r="W540" t="str">
        <f t="shared" si="93"/>
        <v/>
      </c>
      <c r="Z540" t="str">
        <f t="shared" si="94"/>
        <v/>
      </c>
      <c r="AA540">
        <f t="shared" si="94"/>
        <v>1956.7</v>
      </c>
      <c r="AB540" t="str">
        <f t="shared" si="94"/>
        <v/>
      </c>
      <c r="AE540" t="str">
        <f t="shared" si="90"/>
        <v/>
      </c>
      <c r="AH540" t="str">
        <f t="shared" si="91"/>
        <v/>
      </c>
      <c r="AI540" t="str">
        <f t="shared" si="92"/>
        <v/>
      </c>
      <c r="AJ540" t="str">
        <f t="shared" si="88"/>
        <v/>
      </c>
      <c r="AK540" t="str">
        <f t="shared" si="88"/>
        <v/>
      </c>
      <c r="AL540" t="str">
        <f t="shared" si="88"/>
        <v/>
      </c>
    </row>
    <row r="541" spans="1:38" x14ac:dyDescent="0.2">
      <c r="A541" s="1">
        <v>5783</v>
      </c>
      <c r="B541" s="2" t="s">
        <v>18</v>
      </c>
      <c r="C541" s="3">
        <v>41853</v>
      </c>
      <c r="D541" s="2" t="s">
        <v>19</v>
      </c>
      <c r="E541" s="2">
        <v>42</v>
      </c>
      <c r="F541" s="2">
        <v>584.82000000000005</v>
      </c>
      <c r="G541" s="2">
        <v>0</v>
      </c>
      <c r="H541" s="2" t="s">
        <v>20</v>
      </c>
      <c r="I541" s="2">
        <v>258.89999999999998</v>
      </c>
      <c r="J541" s="2">
        <v>24.97</v>
      </c>
      <c r="K541" s="2">
        <v>15.49</v>
      </c>
      <c r="L541" s="2" t="s">
        <v>76</v>
      </c>
      <c r="M541" s="2" t="s">
        <v>38</v>
      </c>
      <c r="N541" s="2" t="s">
        <v>43</v>
      </c>
      <c r="O541" s="2" t="s">
        <v>24</v>
      </c>
      <c r="P541" s="2" t="s">
        <v>25</v>
      </c>
      <c r="Q541" s="2" t="s">
        <v>26</v>
      </c>
      <c r="R541" s="3">
        <v>41854</v>
      </c>
      <c r="S541" s="10">
        <f t="shared" si="89"/>
        <v>2014</v>
      </c>
      <c r="T541" t="str">
        <f t="shared" si="93"/>
        <v/>
      </c>
      <c r="U541" t="str">
        <f t="shared" si="93"/>
        <v/>
      </c>
      <c r="V541">
        <f t="shared" si="93"/>
        <v>258.89999999999998</v>
      </c>
      <c r="W541" t="str">
        <f t="shared" si="93"/>
        <v/>
      </c>
      <c r="Z541">
        <f t="shared" si="94"/>
        <v>258.89999999999998</v>
      </c>
      <c r="AA541" t="str">
        <f t="shared" si="94"/>
        <v/>
      </c>
      <c r="AB541" t="str">
        <f t="shared" si="94"/>
        <v/>
      </c>
      <c r="AE541" t="str">
        <f t="shared" si="90"/>
        <v/>
      </c>
      <c r="AH541" t="str">
        <f t="shared" si="91"/>
        <v/>
      </c>
      <c r="AI541" t="str">
        <f t="shared" si="92"/>
        <v/>
      </c>
      <c r="AJ541" t="str">
        <f t="shared" si="88"/>
        <v/>
      </c>
      <c r="AK541" t="str">
        <f t="shared" si="88"/>
        <v/>
      </c>
      <c r="AL541" t="str">
        <f t="shared" si="88"/>
        <v/>
      </c>
    </row>
    <row r="542" spans="1:38" x14ac:dyDescent="0.2">
      <c r="A542" s="1">
        <v>5784</v>
      </c>
      <c r="B542" s="2" t="s">
        <v>18</v>
      </c>
      <c r="C542" s="3">
        <v>41853</v>
      </c>
      <c r="D542" s="2" t="s">
        <v>19</v>
      </c>
      <c r="E542" s="2">
        <v>20</v>
      </c>
      <c r="F542" s="2">
        <v>102.48</v>
      </c>
      <c r="G542" s="2">
        <v>0.06</v>
      </c>
      <c r="H542" s="2" t="s">
        <v>20</v>
      </c>
      <c r="I542" s="2">
        <v>45.31</v>
      </c>
      <c r="J542" s="2">
        <v>16.91</v>
      </c>
      <c r="K542" s="2">
        <v>14.5</v>
      </c>
      <c r="L542" s="2" t="s">
        <v>76</v>
      </c>
      <c r="M542" s="2" t="s">
        <v>38</v>
      </c>
      <c r="N542" s="2" t="s">
        <v>43</v>
      </c>
      <c r="O542" s="2" t="s">
        <v>24</v>
      </c>
      <c r="P542" s="2" t="s">
        <v>74</v>
      </c>
      <c r="Q542" s="2" t="s">
        <v>26</v>
      </c>
      <c r="R542" s="3">
        <v>41853</v>
      </c>
      <c r="S542" s="10">
        <f t="shared" si="89"/>
        <v>2014</v>
      </c>
      <c r="T542" t="str">
        <f t="shared" ref="T542:W561" si="95">IF($N542=T$1,$I542,"")</f>
        <v/>
      </c>
      <c r="U542" t="str">
        <f t="shared" si="95"/>
        <v/>
      </c>
      <c r="V542">
        <f t="shared" si="95"/>
        <v>45.31</v>
      </c>
      <c r="W542" t="str">
        <f t="shared" si="95"/>
        <v/>
      </c>
      <c r="Z542">
        <f t="shared" ref="Z542:AB561" si="96">IF($O542=Z$1,$I542,"")</f>
        <v>45.31</v>
      </c>
      <c r="AA542" t="str">
        <f t="shared" si="96"/>
        <v/>
      </c>
      <c r="AB542" t="str">
        <f t="shared" si="96"/>
        <v/>
      </c>
      <c r="AE542" t="str">
        <f t="shared" si="90"/>
        <v/>
      </c>
      <c r="AH542" t="str">
        <f t="shared" si="91"/>
        <v/>
      </c>
      <c r="AI542" t="str">
        <f t="shared" si="92"/>
        <v/>
      </c>
      <c r="AJ542" t="str">
        <f t="shared" si="88"/>
        <v/>
      </c>
      <c r="AK542" t="str">
        <f t="shared" si="88"/>
        <v/>
      </c>
      <c r="AL542" t="str">
        <f t="shared" si="88"/>
        <v/>
      </c>
    </row>
    <row r="543" spans="1:38" x14ac:dyDescent="0.2">
      <c r="A543" s="1">
        <v>5785</v>
      </c>
      <c r="B543" s="2" t="s">
        <v>18</v>
      </c>
      <c r="C543" s="3">
        <v>41854</v>
      </c>
      <c r="D543" s="2" t="s">
        <v>27</v>
      </c>
      <c r="E543" s="2">
        <v>24</v>
      </c>
      <c r="F543" s="2">
        <v>4554.66</v>
      </c>
      <c r="G543" s="2">
        <v>0</v>
      </c>
      <c r="H543" s="2" t="s">
        <v>44</v>
      </c>
      <c r="I543" s="2">
        <v>473.67</v>
      </c>
      <c r="J543" s="2">
        <v>192.98</v>
      </c>
      <c r="K543" s="2">
        <v>44</v>
      </c>
      <c r="L543" s="2" t="s">
        <v>129</v>
      </c>
      <c r="M543" s="2" t="s">
        <v>29</v>
      </c>
      <c r="N543" s="2" t="s">
        <v>54</v>
      </c>
      <c r="O543" s="2" t="s">
        <v>45</v>
      </c>
      <c r="P543" s="2" t="s">
        <v>61</v>
      </c>
      <c r="Q543" s="2" t="s">
        <v>56</v>
      </c>
      <c r="R543" s="3">
        <v>41856</v>
      </c>
      <c r="S543" s="10">
        <f t="shared" si="89"/>
        <v>2014</v>
      </c>
      <c r="T543" t="str">
        <f t="shared" si="95"/>
        <v/>
      </c>
      <c r="U543" t="str">
        <f t="shared" si="95"/>
        <v/>
      </c>
      <c r="V543" t="str">
        <f t="shared" si="95"/>
        <v/>
      </c>
      <c r="W543">
        <f t="shared" si="95"/>
        <v>473.67</v>
      </c>
      <c r="Z543" t="str">
        <f t="shared" si="96"/>
        <v/>
      </c>
      <c r="AA543" t="str">
        <f t="shared" si="96"/>
        <v/>
      </c>
      <c r="AB543">
        <f t="shared" si="96"/>
        <v>473.67</v>
      </c>
      <c r="AE543" t="str">
        <f t="shared" si="90"/>
        <v/>
      </c>
      <c r="AH543" t="str">
        <f t="shared" si="91"/>
        <v/>
      </c>
      <c r="AI543" t="str">
        <f t="shared" si="92"/>
        <v/>
      </c>
      <c r="AJ543" t="str">
        <f t="shared" si="88"/>
        <v/>
      </c>
      <c r="AK543" t="str">
        <f t="shared" si="88"/>
        <v/>
      </c>
      <c r="AL543" t="str">
        <f t="shared" si="88"/>
        <v/>
      </c>
    </row>
    <row r="544" spans="1:38" x14ac:dyDescent="0.2">
      <c r="A544" s="1">
        <v>5786</v>
      </c>
      <c r="B544" s="2" t="s">
        <v>18</v>
      </c>
      <c r="C544" s="3">
        <v>41855</v>
      </c>
      <c r="D544" s="2" t="s">
        <v>19</v>
      </c>
      <c r="E544" s="2">
        <v>1</v>
      </c>
      <c r="F544" s="2">
        <v>3509.19</v>
      </c>
      <c r="G544" s="2">
        <v>0.01</v>
      </c>
      <c r="H544" s="2" t="s">
        <v>44</v>
      </c>
      <c r="I544" s="2">
        <v>-7832.93</v>
      </c>
      <c r="J544" s="2">
        <v>3514.14</v>
      </c>
      <c r="K544" s="2">
        <v>22.73</v>
      </c>
      <c r="L544" s="2" t="s">
        <v>273</v>
      </c>
      <c r="M544" s="2" t="s">
        <v>29</v>
      </c>
      <c r="N544" s="2" t="s">
        <v>30</v>
      </c>
      <c r="O544" s="2" t="s">
        <v>31</v>
      </c>
      <c r="P544" s="2" t="s">
        <v>33</v>
      </c>
      <c r="Q544" s="2" t="s">
        <v>47</v>
      </c>
      <c r="R544" s="3">
        <v>41856</v>
      </c>
      <c r="S544" s="10">
        <f t="shared" si="89"/>
        <v>2014</v>
      </c>
      <c r="T544" t="str">
        <f t="shared" si="95"/>
        <v/>
      </c>
      <c r="U544">
        <f t="shared" si="95"/>
        <v>-7832.93</v>
      </c>
      <c r="V544" t="str">
        <f t="shared" si="95"/>
        <v/>
      </c>
      <c r="W544" t="str">
        <f t="shared" si="95"/>
        <v/>
      </c>
      <c r="Z544" t="str">
        <f t="shared" si="96"/>
        <v/>
      </c>
      <c r="AA544">
        <f t="shared" si="96"/>
        <v>-7832.93</v>
      </c>
      <c r="AB544" t="str">
        <f t="shared" si="96"/>
        <v/>
      </c>
      <c r="AE544" t="str">
        <f t="shared" si="90"/>
        <v>Technology</v>
      </c>
      <c r="AH544">
        <f t="shared" si="91"/>
        <v>-7832.93</v>
      </c>
      <c r="AI544">
        <f t="shared" si="92"/>
        <v>-7832.93</v>
      </c>
      <c r="AJ544" t="str">
        <f t="shared" si="88"/>
        <v/>
      </c>
      <c r="AK544" t="str">
        <f t="shared" si="88"/>
        <v/>
      </c>
      <c r="AL544" t="str">
        <f t="shared" si="88"/>
        <v/>
      </c>
    </row>
    <row r="545" spans="1:38" x14ac:dyDescent="0.2">
      <c r="A545" s="1">
        <v>5787</v>
      </c>
      <c r="B545" s="2" t="s">
        <v>18</v>
      </c>
      <c r="C545" s="3">
        <v>41855</v>
      </c>
      <c r="D545" s="2" t="s">
        <v>19</v>
      </c>
      <c r="E545" s="2">
        <v>9</v>
      </c>
      <c r="F545" s="2">
        <v>149.22999999999999</v>
      </c>
      <c r="G545" s="2">
        <v>0.06</v>
      </c>
      <c r="H545" s="2" t="s">
        <v>20</v>
      </c>
      <c r="I545" s="2">
        <v>-30.29</v>
      </c>
      <c r="J545" s="2">
        <v>27.73</v>
      </c>
      <c r="K545" s="2">
        <v>21.42</v>
      </c>
      <c r="L545" s="2" t="s">
        <v>273</v>
      </c>
      <c r="M545" s="2" t="s">
        <v>29</v>
      </c>
      <c r="N545" s="2" t="s">
        <v>30</v>
      </c>
      <c r="O545" s="2" t="s">
        <v>24</v>
      </c>
      <c r="P545" s="2" t="s">
        <v>203</v>
      </c>
      <c r="Q545" s="2" t="s">
        <v>58</v>
      </c>
      <c r="R545" s="3">
        <v>41856</v>
      </c>
      <c r="S545" s="10">
        <f t="shared" si="89"/>
        <v>2014</v>
      </c>
      <c r="T545" t="str">
        <f t="shared" si="95"/>
        <v/>
      </c>
      <c r="U545">
        <f t="shared" si="95"/>
        <v>-30.29</v>
      </c>
      <c r="V545" t="str">
        <f t="shared" si="95"/>
        <v/>
      </c>
      <c r="W545" t="str">
        <f t="shared" si="95"/>
        <v/>
      </c>
      <c r="Z545">
        <f t="shared" si="96"/>
        <v>-30.29</v>
      </c>
      <c r="AA545" t="str">
        <f t="shared" si="96"/>
        <v/>
      </c>
      <c r="AB545" t="str">
        <f t="shared" si="96"/>
        <v/>
      </c>
      <c r="AE545" t="str">
        <f t="shared" si="90"/>
        <v>Office Supplies</v>
      </c>
      <c r="AH545" t="str">
        <f t="shared" si="91"/>
        <v/>
      </c>
      <c r="AI545" t="str">
        <f t="shared" si="92"/>
        <v/>
      </c>
      <c r="AJ545" t="str">
        <f t="shared" si="88"/>
        <v/>
      </c>
      <c r="AK545" t="str">
        <f t="shared" si="88"/>
        <v/>
      </c>
      <c r="AL545" t="str">
        <f t="shared" si="88"/>
        <v/>
      </c>
    </row>
    <row r="546" spans="1:38" x14ac:dyDescent="0.2">
      <c r="A546" s="1">
        <v>5788</v>
      </c>
      <c r="B546" s="2" t="s">
        <v>18</v>
      </c>
      <c r="C546" s="3">
        <v>41855</v>
      </c>
      <c r="D546" s="2" t="s">
        <v>50</v>
      </c>
      <c r="E546" s="2">
        <v>34</v>
      </c>
      <c r="F546" s="2">
        <v>2567.9899999999998</v>
      </c>
      <c r="G546" s="2">
        <v>7.0000000000000007E-2</v>
      </c>
      <c r="H546" s="2" t="s">
        <v>20</v>
      </c>
      <c r="I546" s="2">
        <v>676.36</v>
      </c>
      <c r="J546" s="2">
        <v>92.98</v>
      </c>
      <c r="K546" s="2">
        <v>21.18</v>
      </c>
      <c r="L546" s="2" t="s">
        <v>298</v>
      </c>
      <c r="M546" s="2" t="s">
        <v>22</v>
      </c>
      <c r="N546" s="2" t="s">
        <v>30</v>
      </c>
      <c r="O546" s="2" t="s">
        <v>31</v>
      </c>
      <c r="P546" s="2" t="s">
        <v>32</v>
      </c>
      <c r="Q546" s="2" t="s">
        <v>26</v>
      </c>
      <c r="R546" s="3">
        <v>41857</v>
      </c>
      <c r="S546" s="10">
        <f t="shared" si="89"/>
        <v>2014</v>
      </c>
      <c r="T546" t="str">
        <f t="shared" si="95"/>
        <v/>
      </c>
      <c r="U546">
        <f t="shared" si="95"/>
        <v>676.36</v>
      </c>
      <c r="V546" t="str">
        <f t="shared" si="95"/>
        <v/>
      </c>
      <c r="W546" t="str">
        <f t="shared" si="95"/>
        <v/>
      </c>
      <c r="Z546" t="str">
        <f t="shared" si="96"/>
        <v/>
      </c>
      <c r="AA546">
        <f t="shared" si="96"/>
        <v>676.36</v>
      </c>
      <c r="AB546" t="str">
        <f t="shared" si="96"/>
        <v/>
      </c>
      <c r="AE546" t="str">
        <f t="shared" si="90"/>
        <v/>
      </c>
      <c r="AH546" t="str">
        <f t="shared" si="91"/>
        <v/>
      </c>
      <c r="AI546" t="str">
        <f t="shared" si="92"/>
        <v/>
      </c>
      <c r="AJ546" t="str">
        <f t="shared" si="88"/>
        <v/>
      </c>
      <c r="AK546" t="str">
        <f t="shared" si="88"/>
        <v/>
      </c>
      <c r="AL546" t="str">
        <f t="shared" si="88"/>
        <v/>
      </c>
    </row>
    <row r="547" spans="1:38" x14ac:dyDescent="0.2">
      <c r="A547" s="1">
        <v>5789</v>
      </c>
      <c r="B547" s="2" t="s">
        <v>18</v>
      </c>
      <c r="C547" s="3">
        <v>41855</v>
      </c>
      <c r="D547" s="2" t="s">
        <v>50</v>
      </c>
      <c r="E547" s="2">
        <v>16</v>
      </c>
      <c r="F547" s="2">
        <v>196.44</v>
      </c>
      <c r="G547" s="2">
        <v>0.08</v>
      </c>
      <c r="H547" s="2" t="s">
        <v>20</v>
      </c>
      <c r="I547" s="2">
        <v>-69.37</v>
      </c>
      <c r="J547" s="2">
        <v>23.35</v>
      </c>
      <c r="K547" s="2">
        <v>22.6</v>
      </c>
      <c r="L547" s="2" t="s">
        <v>298</v>
      </c>
      <c r="M547" s="2" t="s">
        <v>22</v>
      </c>
      <c r="N547" s="2" t="s">
        <v>30</v>
      </c>
      <c r="O547" s="2" t="s">
        <v>24</v>
      </c>
      <c r="P547" s="2" t="s">
        <v>52</v>
      </c>
      <c r="Q547" s="2" t="s">
        <v>26</v>
      </c>
      <c r="R547" s="3">
        <v>41856</v>
      </c>
      <c r="S547" s="10">
        <f t="shared" si="89"/>
        <v>2014</v>
      </c>
      <c r="T547" t="str">
        <f t="shared" si="95"/>
        <v/>
      </c>
      <c r="U547">
        <f t="shared" si="95"/>
        <v>-69.37</v>
      </c>
      <c r="V547" t="str">
        <f t="shared" si="95"/>
        <v/>
      </c>
      <c r="W547" t="str">
        <f t="shared" si="95"/>
        <v/>
      </c>
      <c r="Z547">
        <f t="shared" si="96"/>
        <v>-69.37</v>
      </c>
      <c r="AA547" t="str">
        <f t="shared" si="96"/>
        <v/>
      </c>
      <c r="AB547" t="str">
        <f t="shared" si="96"/>
        <v/>
      </c>
      <c r="AE547" t="str">
        <f t="shared" si="90"/>
        <v>Office Supplies</v>
      </c>
      <c r="AH547" t="str">
        <f t="shared" si="91"/>
        <v/>
      </c>
      <c r="AI547" t="str">
        <f t="shared" si="92"/>
        <v/>
      </c>
      <c r="AJ547" t="str">
        <f t="shared" si="88"/>
        <v/>
      </c>
      <c r="AK547" t="str">
        <f t="shared" si="88"/>
        <v/>
      </c>
      <c r="AL547" t="str">
        <f t="shared" si="88"/>
        <v/>
      </c>
    </row>
    <row r="548" spans="1:38" x14ac:dyDescent="0.2">
      <c r="A548" s="1">
        <v>5790</v>
      </c>
      <c r="B548" s="2" t="s">
        <v>18</v>
      </c>
      <c r="C548" s="3">
        <v>41855</v>
      </c>
      <c r="D548" s="2" t="s">
        <v>59</v>
      </c>
      <c r="E548" s="2">
        <v>43</v>
      </c>
      <c r="F548" s="2">
        <v>248.59</v>
      </c>
      <c r="G548" s="2">
        <v>0.08</v>
      </c>
      <c r="H548" s="2" t="s">
        <v>20</v>
      </c>
      <c r="I548" s="2">
        <v>-98.25</v>
      </c>
      <c r="J548" s="2">
        <v>17.78</v>
      </c>
      <c r="K548" s="2">
        <v>19.670000000000002</v>
      </c>
      <c r="L548" s="2" t="s">
        <v>120</v>
      </c>
      <c r="M548" s="2" t="s">
        <v>22</v>
      </c>
      <c r="N548" s="2" t="s">
        <v>23</v>
      </c>
      <c r="O548" s="2" t="s">
        <v>24</v>
      </c>
      <c r="P548" s="2" t="s">
        <v>35</v>
      </c>
      <c r="Q548" s="2" t="s">
        <v>26</v>
      </c>
      <c r="R548" s="3">
        <v>41856</v>
      </c>
      <c r="S548" s="10">
        <f t="shared" si="89"/>
        <v>2014</v>
      </c>
      <c r="T548">
        <f t="shared" si="95"/>
        <v>-98.25</v>
      </c>
      <c r="U548" t="str">
        <f t="shared" si="95"/>
        <v/>
      </c>
      <c r="V548" t="str">
        <f t="shared" si="95"/>
        <v/>
      </c>
      <c r="W548" t="str">
        <f t="shared" si="95"/>
        <v/>
      </c>
      <c r="Z548">
        <f t="shared" si="96"/>
        <v>-98.25</v>
      </c>
      <c r="AA548" t="str">
        <f t="shared" si="96"/>
        <v/>
      </c>
      <c r="AB548" t="str">
        <f t="shared" si="96"/>
        <v/>
      </c>
      <c r="AE548" t="str">
        <f t="shared" si="90"/>
        <v>Office Supplies</v>
      </c>
      <c r="AH548" t="str">
        <f t="shared" si="91"/>
        <v/>
      </c>
      <c r="AI548" t="str">
        <f t="shared" si="92"/>
        <v/>
      </c>
      <c r="AJ548" t="str">
        <f t="shared" si="88"/>
        <v/>
      </c>
      <c r="AK548" t="str">
        <f t="shared" si="88"/>
        <v/>
      </c>
      <c r="AL548" t="str">
        <f t="shared" si="88"/>
        <v/>
      </c>
    </row>
    <row r="549" spans="1:38" x14ac:dyDescent="0.2">
      <c r="A549" s="1">
        <v>5791</v>
      </c>
      <c r="B549" s="2" t="s">
        <v>18</v>
      </c>
      <c r="C549" s="3">
        <v>41856</v>
      </c>
      <c r="D549" s="2" t="s">
        <v>50</v>
      </c>
      <c r="E549" s="2">
        <v>44</v>
      </c>
      <c r="F549" s="2">
        <v>17255.490000000002</v>
      </c>
      <c r="G549" s="2">
        <v>0.08</v>
      </c>
      <c r="H549" s="2" t="s">
        <v>44</v>
      </c>
      <c r="I549" s="2">
        <v>2054.0300000000002</v>
      </c>
      <c r="J549" s="2">
        <v>412.98</v>
      </c>
      <c r="K549" s="2">
        <v>56.52</v>
      </c>
      <c r="L549" s="2" t="s">
        <v>323</v>
      </c>
      <c r="M549" s="2" t="s">
        <v>29</v>
      </c>
      <c r="N549" s="2" t="s">
        <v>30</v>
      </c>
      <c r="O549" s="2" t="s">
        <v>45</v>
      </c>
      <c r="P549" s="2" t="s">
        <v>46</v>
      </c>
      <c r="Q549" s="2" t="s">
        <v>47</v>
      </c>
      <c r="R549" s="3">
        <v>41857</v>
      </c>
      <c r="S549" s="10">
        <f t="shared" si="89"/>
        <v>2014</v>
      </c>
      <c r="T549" t="str">
        <f t="shared" si="95"/>
        <v/>
      </c>
      <c r="U549">
        <f t="shared" si="95"/>
        <v>2054.0300000000002</v>
      </c>
      <c r="V549" t="str">
        <f t="shared" si="95"/>
        <v/>
      </c>
      <c r="W549" t="str">
        <f t="shared" si="95"/>
        <v/>
      </c>
      <c r="Z549" t="str">
        <f t="shared" si="96"/>
        <v/>
      </c>
      <c r="AA549" t="str">
        <f t="shared" si="96"/>
        <v/>
      </c>
      <c r="AB549">
        <f t="shared" si="96"/>
        <v>2054.0300000000002</v>
      </c>
      <c r="AE549" t="str">
        <f t="shared" si="90"/>
        <v/>
      </c>
      <c r="AH549" t="str">
        <f t="shared" si="91"/>
        <v/>
      </c>
      <c r="AI549" t="str">
        <f t="shared" si="92"/>
        <v/>
      </c>
      <c r="AJ549" t="str">
        <f t="shared" si="88"/>
        <v/>
      </c>
      <c r="AK549" t="str">
        <f t="shared" si="88"/>
        <v/>
      </c>
      <c r="AL549" t="str">
        <f t="shared" si="88"/>
        <v/>
      </c>
    </row>
    <row r="550" spans="1:38" x14ac:dyDescent="0.2">
      <c r="A550" s="1">
        <v>5792</v>
      </c>
      <c r="B550" s="2" t="s">
        <v>18</v>
      </c>
      <c r="C550" s="3">
        <v>41856</v>
      </c>
      <c r="D550" s="2" t="s">
        <v>59</v>
      </c>
      <c r="E550" s="2">
        <v>49</v>
      </c>
      <c r="F550" s="2">
        <v>90.01</v>
      </c>
      <c r="G550" s="2">
        <v>0.08</v>
      </c>
      <c r="H550" s="2" t="s">
        <v>20</v>
      </c>
      <c r="I550" s="2">
        <v>-40.85</v>
      </c>
      <c r="J550" s="2">
        <v>13.68</v>
      </c>
      <c r="K550" s="2">
        <v>15.57</v>
      </c>
      <c r="L550" s="2" t="s">
        <v>142</v>
      </c>
      <c r="M550" s="2" t="s">
        <v>66</v>
      </c>
      <c r="N550" s="2" t="s">
        <v>54</v>
      </c>
      <c r="O550" s="2" t="s">
        <v>24</v>
      </c>
      <c r="P550" s="2" t="s">
        <v>64</v>
      </c>
      <c r="Q550" s="2" t="s">
        <v>36</v>
      </c>
      <c r="R550" s="3">
        <v>41857</v>
      </c>
      <c r="S550" s="10">
        <f t="shared" si="89"/>
        <v>2014</v>
      </c>
      <c r="T550" t="str">
        <f t="shared" si="95"/>
        <v/>
      </c>
      <c r="U550" t="str">
        <f t="shared" si="95"/>
        <v/>
      </c>
      <c r="V550" t="str">
        <f t="shared" si="95"/>
        <v/>
      </c>
      <c r="W550">
        <f t="shared" si="95"/>
        <v>-40.85</v>
      </c>
      <c r="Z550">
        <f t="shared" si="96"/>
        <v>-40.85</v>
      </c>
      <c r="AA550" t="str">
        <f t="shared" si="96"/>
        <v/>
      </c>
      <c r="AB550" t="str">
        <f t="shared" si="96"/>
        <v/>
      </c>
      <c r="AE550" t="str">
        <f t="shared" si="90"/>
        <v>Office Supplies</v>
      </c>
      <c r="AH550" t="str">
        <f t="shared" si="91"/>
        <v/>
      </c>
      <c r="AI550" t="str">
        <f t="shared" si="92"/>
        <v/>
      </c>
      <c r="AJ550" t="str">
        <f t="shared" si="88"/>
        <v/>
      </c>
      <c r="AK550" t="str">
        <f t="shared" si="88"/>
        <v/>
      </c>
      <c r="AL550" t="str">
        <f t="shared" si="88"/>
        <v/>
      </c>
    </row>
    <row r="551" spans="1:38" x14ac:dyDescent="0.2">
      <c r="A551" s="1">
        <v>5793</v>
      </c>
      <c r="B551" s="2" t="s">
        <v>18</v>
      </c>
      <c r="C551" s="3">
        <v>41856</v>
      </c>
      <c r="D551" s="2" t="s">
        <v>50</v>
      </c>
      <c r="E551" s="2">
        <v>44</v>
      </c>
      <c r="F551" s="2">
        <v>641.52</v>
      </c>
      <c r="G551" s="2">
        <v>0.04</v>
      </c>
      <c r="H551" s="2" t="s">
        <v>20</v>
      </c>
      <c r="I551" s="2">
        <v>-16.25</v>
      </c>
      <c r="J551" s="2">
        <v>26.42</v>
      </c>
      <c r="K551" s="2">
        <v>20.75</v>
      </c>
      <c r="L551" s="2" t="s">
        <v>110</v>
      </c>
      <c r="M551" s="2" t="s">
        <v>38</v>
      </c>
      <c r="N551" s="2" t="s">
        <v>43</v>
      </c>
      <c r="O551" s="2" t="s">
        <v>24</v>
      </c>
      <c r="P551" s="2" t="s">
        <v>71</v>
      </c>
      <c r="Q551" s="2" t="s">
        <v>62</v>
      </c>
      <c r="R551" s="3">
        <v>41857</v>
      </c>
      <c r="S551" s="10">
        <f t="shared" si="89"/>
        <v>2014</v>
      </c>
      <c r="T551" t="str">
        <f t="shared" si="95"/>
        <v/>
      </c>
      <c r="U551" t="str">
        <f t="shared" si="95"/>
        <v/>
      </c>
      <c r="V551">
        <f t="shared" si="95"/>
        <v>-16.25</v>
      </c>
      <c r="W551" t="str">
        <f t="shared" si="95"/>
        <v/>
      </c>
      <c r="Z551">
        <f t="shared" si="96"/>
        <v>-16.25</v>
      </c>
      <c r="AA551" t="str">
        <f t="shared" si="96"/>
        <v/>
      </c>
      <c r="AB551" t="str">
        <f t="shared" si="96"/>
        <v/>
      </c>
      <c r="AE551" t="str">
        <f t="shared" si="90"/>
        <v>Office Supplies</v>
      </c>
      <c r="AH551" t="str">
        <f t="shared" si="91"/>
        <v/>
      </c>
      <c r="AI551" t="str">
        <f t="shared" si="92"/>
        <v/>
      </c>
      <c r="AJ551" t="str">
        <f t="shared" si="88"/>
        <v/>
      </c>
      <c r="AK551" t="str">
        <f t="shared" si="88"/>
        <v/>
      </c>
      <c r="AL551" t="str">
        <f t="shared" si="88"/>
        <v/>
      </c>
    </row>
    <row r="552" spans="1:38" x14ac:dyDescent="0.2">
      <c r="A552" s="1">
        <v>5794</v>
      </c>
      <c r="B552" s="2" t="s">
        <v>18</v>
      </c>
      <c r="C552" s="3">
        <v>41856</v>
      </c>
      <c r="D552" s="2" t="s">
        <v>50</v>
      </c>
      <c r="E552" s="2">
        <v>32</v>
      </c>
      <c r="F552" s="2">
        <v>204.24</v>
      </c>
      <c r="G552" s="2">
        <v>0.04</v>
      </c>
      <c r="H552" s="2" t="s">
        <v>20</v>
      </c>
      <c r="I552" s="2">
        <v>-63.89</v>
      </c>
      <c r="J552" s="2">
        <v>17.98</v>
      </c>
      <c r="K552" s="2">
        <v>19.79</v>
      </c>
      <c r="L552" s="2" t="s">
        <v>110</v>
      </c>
      <c r="M552" s="2" t="s">
        <v>38</v>
      </c>
      <c r="N552" s="2" t="s">
        <v>43</v>
      </c>
      <c r="O552" s="2" t="s">
        <v>24</v>
      </c>
      <c r="P552" s="2" t="s">
        <v>35</v>
      </c>
      <c r="Q552" s="2" t="s">
        <v>26</v>
      </c>
      <c r="R552" s="3">
        <v>41858</v>
      </c>
      <c r="S552" s="10">
        <f t="shared" si="89"/>
        <v>2014</v>
      </c>
      <c r="T552" t="str">
        <f t="shared" si="95"/>
        <v/>
      </c>
      <c r="U552" t="str">
        <f t="shared" si="95"/>
        <v/>
      </c>
      <c r="V552">
        <f t="shared" si="95"/>
        <v>-63.89</v>
      </c>
      <c r="W552" t="str">
        <f t="shared" si="95"/>
        <v/>
      </c>
      <c r="Z552">
        <f t="shared" si="96"/>
        <v>-63.89</v>
      </c>
      <c r="AA552" t="str">
        <f t="shared" si="96"/>
        <v/>
      </c>
      <c r="AB552" t="str">
        <f t="shared" si="96"/>
        <v/>
      </c>
      <c r="AE552" t="str">
        <f t="shared" si="90"/>
        <v>Office Supplies</v>
      </c>
      <c r="AH552" t="str">
        <f t="shared" si="91"/>
        <v/>
      </c>
      <c r="AI552" t="str">
        <f t="shared" si="92"/>
        <v/>
      </c>
      <c r="AJ552" t="str">
        <f t="shared" si="88"/>
        <v/>
      </c>
      <c r="AK552" t="str">
        <f t="shared" si="88"/>
        <v/>
      </c>
      <c r="AL552" t="str">
        <f t="shared" si="88"/>
        <v/>
      </c>
    </row>
    <row r="553" spans="1:38" x14ac:dyDescent="0.2">
      <c r="A553" s="1">
        <v>5795</v>
      </c>
      <c r="B553" s="2" t="s">
        <v>18</v>
      </c>
      <c r="C553" s="3">
        <v>41856</v>
      </c>
      <c r="D553" s="2" t="s">
        <v>50</v>
      </c>
      <c r="E553" s="2">
        <v>16</v>
      </c>
      <c r="F553" s="2">
        <v>894.29</v>
      </c>
      <c r="G553" s="2">
        <v>0.03</v>
      </c>
      <c r="H553" s="2" t="s">
        <v>20</v>
      </c>
      <c r="I553" s="2">
        <v>-18.43</v>
      </c>
      <c r="J553" s="2">
        <v>77.989999999999995</v>
      </c>
      <c r="K553" s="2">
        <v>22.99</v>
      </c>
      <c r="L553" s="2" t="s">
        <v>110</v>
      </c>
      <c r="M553" s="2" t="s">
        <v>38</v>
      </c>
      <c r="N553" s="2" t="s">
        <v>43</v>
      </c>
      <c r="O553" s="2" t="s">
        <v>31</v>
      </c>
      <c r="P553" s="2" t="s">
        <v>39</v>
      </c>
      <c r="Q553" s="2" t="s">
        <v>26</v>
      </c>
      <c r="R553" s="3">
        <v>41857</v>
      </c>
      <c r="S553" s="10">
        <f t="shared" si="89"/>
        <v>2014</v>
      </c>
      <c r="T553" t="str">
        <f t="shared" si="95"/>
        <v/>
      </c>
      <c r="U553" t="str">
        <f t="shared" si="95"/>
        <v/>
      </c>
      <c r="V553">
        <f t="shared" si="95"/>
        <v>-18.43</v>
      </c>
      <c r="W553" t="str">
        <f t="shared" si="95"/>
        <v/>
      </c>
      <c r="Z553" t="str">
        <f t="shared" si="96"/>
        <v/>
      </c>
      <c r="AA553">
        <f t="shared" si="96"/>
        <v>-18.43</v>
      </c>
      <c r="AB553" t="str">
        <f t="shared" si="96"/>
        <v/>
      </c>
      <c r="AE553" t="str">
        <f t="shared" si="90"/>
        <v>Technology</v>
      </c>
      <c r="AH553" t="str">
        <f t="shared" si="91"/>
        <v/>
      </c>
      <c r="AI553" t="str">
        <f t="shared" si="92"/>
        <v/>
      </c>
      <c r="AJ553" t="str">
        <f t="shared" si="88"/>
        <v/>
      </c>
      <c r="AK553" t="str">
        <f t="shared" si="88"/>
        <v/>
      </c>
      <c r="AL553" t="str">
        <f t="shared" si="88"/>
        <v/>
      </c>
    </row>
    <row r="554" spans="1:38" x14ac:dyDescent="0.2">
      <c r="A554" s="1">
        <v>5796</v>
      </c>
      <c r="B554" s="2" t="s">
        <v>18</v>
      </c>
      <c r="C554" s="3">
        <v>41856</v>
      </c>
      <c r="D554" s="2" t="s">
        <v>59</v>
      </c>
      <c r="E554" s="2">
        <v>8</v>
      </c>
      <c r="F554" s="2">
        <v>562.6</v>
      </c>
      <c r="G554" s="2">
        <v>0.06</v>
      </c>
      <c r="H554" s="2" t="s">
        <v>20</v>
      </c>
      <c r="I554" s="2">
        <v>-262.45999999999998</v>
      </c>
      <c r="J554" s="2">
        <v>76.650000000000006</v>
      </c>
      <c r="K554" s="2">
        <v>49</v>
      </c>
      <c r="L554" s="2" t="s">
        <v>130</v>
      </c>
      <c r="M554" s="2" t="s">
        <v>29</v>
      </c>
      <c r="N554" s="2" t="s">
        <v>43</v>
      </c>
      <c r="O554" s="2" t="s">
        <v>24</v>
      </c>
      <c r="P554" s="2" t="s">
        <v>52</v>
      </c>
      <c r="Q554" s="2" t="s">
        <v>34</v>
      </c>
      <c r="R554" s="3">
        <v>41857</v>
      </c>
      <c r="S554" s="10">
        <f t="shared" si="89"/>
        <v>2014</v>
      </c>
      <c r="T554" t="str">
        <f t="shared" si="95"/>
        <v/>
      </c>
      <c r="U554" t="str">
        <f t="shared" si="95"/>
        <v/>
      </c>
      <c r="V554">
        <f t="shared" si="95"/>
        <v>-262.45999999999998</v>
      </c>
      <c r="W554" t="str">
        <f t="shared" si="95"/>
        <v/>
      </c>
      <c r="Z554">
        <f t="shared" si="96"/>
        <v>-262.45999999999998</v>
      </c>
      <c r="AA554" t="str">
        <f t="shared" si="96"/>
        <v/>
      </c>
      <c r="AB554" t="str">
        <f t="shared" si="96"/>
        <v/>
      </c>
      <c r="AE554" t="str">
        <f t="shared" si="90"/>
        <v>Office Supplies</v>
      </c>
      <c r="AH554" t="str">
        <f t="shared" si="91"/>
        <v/>
      </c>
      <c r="AI554" t="str">
        <f t="shared" si="92"/>
        <v/>
      </c>
      <c r="AJ554" t="str">
        <f t="shared" si="88"/>
        <v/>
      </c>
      <c r="AK554" t="str">
        <f t="shared" si="88"/>
        <v/>
      </c>
      <c r="AL554" t="str">
        <f t="shared" si="88"/>
        <v/>
      </c>
    </row>
    <row r="555" spans="1:38" x14ac:dyDescent="0.2">
      <c r="A555" s="1">
        <v>5797</v>
      </c>
      <c r="B555" s="2" t="s">
        <v>18</v>
      </c>
      <c r="C555" s="3">
        <v>41857</v>
      </c>
      <c r="D555" s="2" t="s">
        <v>41</v>
      </c>
      <c r="E555" s="2">
        <v>31</v>
      </c>
      <c r="F555" s="2">
        <v>171.29</v>
      </c>
      <c r="G555" s="2">
        <v>0.02</v>
      </c>
      <c r="H555" s="2" t="s">
        <v>20</v>
      </c>
      <c r="I555" s="2">
        <v>-103.15</v>
      </c>
      <c r="J555" s="2">
        <v>16.89</v>
      </c>
      <c r="K555" s="2">
        <v>18.93</v>
      </c>
      <c r="L555" s="2" t="s">
        <v>324</v>
      </c>
      <c r="M555" s="2" t="s">
        <v>29</v>
      </c>
      <c r="N555" s="2" t="s">
        <v>30</v>
      </c>
      <c r="O555" s="2" t="s">
        <v>31</v>
      </c>
      <c r="P555" s="2" t="s">
        <v>32</v>
      </c>
      <c r="Q555" s="2" t="s">
        <v>58</v>
      </c>
      <c r="R555" s="3">
        <v>41858</v>
      </c>
      <c r="S555" s="10">
        <f t="shared" si="89"/>
        <v>2014</v>
      </c>
      <c r="T555" t="str">
        <f t="shared" si="95"/>
        <v/>
      </c>
      <c r="U555">
        <f t="shared" si="95"/>
        <v>-103.15</v>
      </c>
      <c r="V555" t="str">
        <f t="shared" si="95"/>
        <v/>
      </c>
      <c r="W555" t="str">
        <f t="shared" si="95"/>
        <v/>
      </c>
      <c r="Z555" t="str">
        <f t="shared" si="96"/>
        <v/>
      </c>
      <c r="AA555">
        <f t="shared" si="96"/>
        <v>-103.15</v>
      </c>
      <c r="AB555" t="str">
        <f t="shared" si="96"/>
        <v/>
      </c>
      <c r="AE555" t="str">
        <f t="shared" si="90"/>
        <v>Technology</v>
      </c>
      <c r="AH555" t="str">
        <f t="shared" si="91"/>
        <v/>
      </c>
      <c r="AI555" t="str">
        <f t="shared" si="92"/>
        <v/>
      </c>
      <c r="AJ555" t="str">
        <f t="shared" si="88"/>
        <v/>
      </c>
      <c r="AK555" t="str">
        <f t="shared" si="88"/>
        <v/>
      </c>
      <c r="AL555" t="str">
        <f t="shared" si="88"/>
        <v/>
      </c>
    </row>
    <row r="556" spans="1:38" x14ac:dyDescent="0.2">
      <c r="A556" s="1">
        <v>5798</v>
      </c>
      <c r="B556" s="2" t="s">
        <v>18</v>
      </c>
      <c r="C556" s="3">
        <v>41857</v>
      </c>
      <c r="D556" s="2" t="s">
        <v>41</v>
      </c>
      <c r="E556" s="2">
        <v>12</v>
      </c>
      <c r="F556" s="2">
        <v>122.85</v>
      </c>
      <c r="G556" s="2">
        <v>7.0000000000000007E-2</v>
      </c>
      <c r="H556" s="2" t="s">
        <v>20</v>
      </c>
      <c r="I556" s="2">
        <v>28.93</v>
      </c>
      <c r="J556" s="2">
        <v>22.06</v>
      </c>
      <c r="K556" s="2">
        <v>16.059999999999999</v>
      </c>
      <c r="L556" s="2" t="s">
        <v>324</v>
      </c>
      <c r="M556" s="2" t="s">
        <v>29</v>
      </c>
      <c r="N556" s="2" t="s">
        <v>30</v>
      </c>
      <c r="O556" s="2" t="s">
        <v>24</v>
      </c>
      <c r="P556" s="2" t="s">
        <v>35</v>
      </c>
      <c r="Q556" s="2" t="s">
        <v>36</v>
      </c>
      <c r="R556" s="3">
        <v>41858</v>
      </c>
      <c r="S556" s="10">
        <f t="shared" si="89"/>
        <v>2014</v>
      </c>
      <c r="T556" t="str">
        <f t="shared" si="95"/>
        <v/>
      </c>
      <c r="U556">
        <f t="shared" si="95"/>
        <v>28.93</v>
      </c>
      <c r="V556" t="str">
        <f t="shared" si="95"/>
        <v/>
      </c>
      <c r="W556" t="str">
        <f t="shared" si="95"/>
        <v/>
      </c>
      <c r="Z556">
        <f t="shared" si="96"/>
        <v>28.93</v>
      </c>
      <c r="AA556" t="str">
        <f t="shared" si="96"/>
        <v/>
      </c>
      <c r="AB556" t="str">
        <f t="shared" si="96"/>
        <v/>
      </c>
      <c r="AE556" t="str">
        <f t="shared" si="90"/>
        <v/>
      </c>
      <c r="AH556" t="str">
        <f t="shared" si="91"/>
        <v/>
      </c>
      <c r="AI556" t="str">
        <f t="shared" si="92"/>
        <v/>
      </c>
      <c r="AJ556" t="str">
        <f t="shared" si="88"/>
        <v/>
      </c>
      <c r="AK556" t="str">
        <f t="shared" si="88"/>
        <v/>
      </c>
      <c r="AL556" t="str">
        <f t="shared" si="88"/>
        <v/>
      </c>
    </row>
    <row r="557" spans="1:38" x14ac:dyDescent="0.2">
      <c r="A557" s="1">
        <v>5799</v>
      </c>
      <c r="B557" s="2" t="s">
        <v>18</v>
      </c>
      <c r="C557" s="3">
        <v>41857</v>
      </c>
      <c r="D557" s="2" t="s">
        <v>27</v>
      </c>
      <c r="E557" s="2">
        <v>41</v>
      </c>
      <c r="F557" s="2">
        <v>861.63</v>
      </c>
      <c r="G557" s="2">
        <v>0.01</v>
      </c>
      <c r="H557" s="2" t="s">
        <v>20</v>
      </c>
      <c r="I557" s="2">
        <v>72.540000000000006</v>
      </c>
      <c r="J557" s="2">
        <v>32.479999999999997</v>
      </c>
      <c r="K557" s="2">
        <v>20.32</v>
      </c>
      <c r="L557" s="2" t="s">
        <v>272</v>
      </c>
      <c r="M557" s="2" t="s">
        <v>29</v>
      </c>
      <c r="N557" s="2" t="s">
        <v>54</v>
      </c>
      <c r="O557" s="2" t="s">
        <v>24</v>
      </c>
      <c r="P557" s="2" t="s">
        <v>71</v>
      </c>
      <c r="Q557" s="2" t="s">
        <v>26</v>
      </c>
      <c r="R557" s="3">
        <v>41859</v>
      </c>
      <c r="S557" s="10">
        <f t="shared" si="89"/>
        <v>2014</v>
      </c>
      <c r="T557" t="str">
        <f t="shared" si="95"/>
        <v/>
      </c>
      <c r="U557" t="str">
        <f t="shared" si="95"/>
        <v/>
      </c>
      <c r="V557" t="str">
        <f t="shared" si="95"/>
        <v/>
      </c>
      <c r="W557">
        <f t="shared" si="95"/>
        <v>72.540000000000006</v>
      </c>
      <c r="Z557">
        <f t="shared" si="96"/>
        <v>72.540000000000006</v>
      </c>
      <c r="AA557" t="str">
        <f t="shared" si="96"/>
        <v/>
      </c>
      <c r="AB557" t="str">
        <f t="shared" si="96"/>
        <v/>
      </c>
      <c r="AE557" t="str">
        <f t="shared" si="90"/>
        <v/>
      </c>
      <c r="AH557" t="str">
        <f t="shared" si="91"/>
        <v/>
      </c>
      <c r="AI557" t="str">
        <f t="shared" si="92"/>
        <v/>
      </c>
      <c r="AJ557" t="str">
        <f t="shared" si="88"/>
        <v/>
      </c>
      <c r="AK557" t="str">
        <f t="shared" si="88"/>
        <v/>
      </c>
      <c r="AL557" t="str">
        <f t="shared" si="88"/>
        <v/>
      </c>
    </row>
    <row r="558" spans="1:38" x14ac:dyDescent="0.2">
      <c r="A558" s="1">
        <v>5800</v>
      </c>
      <c r="B558" s="2" t="s">
        <v>18</v>
      </c>
      <c r="C558" s="3">
        <v>41857</v>
      </c>
      <c r="D558" s="2" t="s">
        <v>27</v>
      </c>
      <c r="E558" s="2">
        <v>26</v>
      </c>
      <c r="F558" s="2">
        <v>55.31</v>
      </c>
      <c r="G558" s="2">
        <v>0.09</v>
      </c>
      <c r="H558" s="2" t="s">
        <v>20</v>
      </c>
      <c r="I558" s="2">
        <v>-53.43</v>
      </c>
      <c r="J558" s="2">
        <v>13.86</v>
      </c>
      <c r="K558" s="2">
        <v>16.579999999999998</v>
      </c>
      <c r="L558" s="2" t="s">
        <v>272</v>
      </c>
      <c r="M558" s="2" t="s">
        <v>29</v>
      </c>
      <c r="N558" s="2" t="s">
        <v>54</v>
      </c>
      <c r="O558" s="2" t="s">
        <v>24</v>
      </c>
      <c r="P558" s="2" t="s">
        <v>95</v>
      </c>
      <c r="Q558" s="2" t="s">
        <v>36</v>
      </c>
      <c r="R558" s="3">
        <v>41862</v>
      </c>
      <c r="S558" s="10">
        <f t="shared" si="89"/>
        <v>2014</v>
      </c>
      <c r="T558" t="str">
        <f t="shared" si="95"/>
        <v/>
      </c>
      <c r="U558" t="str">
        <f t="shared" si="95"/>
        <v/>
      </c>
      <c r="V558" t="str">
        <f t="shared" si="95"/>
        <v/>
      </c>
      <c r="W558">
        <f t="shared" si="95"/>
        <v>-53.43</v>
      </c>
      <c r="Z558">
        <f t="shared" si="96"/>
        <v>-53.43</v>
      </c>
      <c r="AA558" t="str">
        <f t="shared" si="96"/>
        <v/>
      </c>
      <c r="AB558" t="str">
        <f t="shared" si="96"/>
        <v/>
      </c>
      <c r="AE558" t="str">
        <f t="shared" si="90"/>
        <v>Office Supplies</v>
      </c>
      <c r="AH558" t="str">
        <f t="shared" si="91"/>
        <v/>
      </c>
      <c r="AI558" t="str">
        <f t="shared" si="92"/>
        <v/>
      </c>
      <c r="AJ558" t="str">
        <f t="shared" si="88"/>
        <v/>
      </c>
      <c r="AK558" t="str">
        <f t="shared" si="88"/>
        <v/>
      </c>
      <c r="AL558" t="str">
        <f t="shared" si="88"/>
        <v/>
      </c>
    </row>
    <row r="559" spans="1:38" x14ac:dyDescent="0.2">
      <c r="A559" s="1">
        <v>5801</v>
      </c>
      <c r="B559" s="2" t="s">
        <v>18</v>
      </c>
      <c r="C559" s="3">
        <v>41857</v>
      </c>
      <c r="D559" s="2" t="s">
        <v>27</v>
      </c>
      <c r="E559" s="2">
        <v>38</v>
      </c>
      <c r="F559" s="2">
        <v>6434.6580000000004</v>
      </c>
      <c r="G559" s="2">
        <v>0.08</v>
      </c>
      <c r="H559" s="2" t="s">
        <v>20</v>
      </c>
      <c r="I559" s="2">
        <v>1641.81</v>
      </c>
      <c r="J559" s="2">
        <v>217.99</v>
      </c>
      <c r="K559" s="2">
        <v>16.5</v>
      </c>
      <c r="L559" s="2" t="s">
        <v>272</v>
      </c>
      <c r="M559" s="2" t="s">
        <v>29</v>
      </c>
      <c r="N559" s="2" t="s">
        <v>54</v>
      </c>
      <c r="O559" s="2" t="s">
        <v>31</v>
      </c>
      <c r="P559" s="2" t="s">
        <v>39</v>
      </c>
      <c r="Q559" s="2" t="s">
        <v>26</v>
      </c>
      <c r="R559" s="3">
        <v>41862</v>
      </c>
      <c r="S559" s="10">
        <f t="shared" si="89"/>
        <v>2014</v>
      </c>
      <c r="T559" t="str">
        <f t="shared" si="95"/>
        <v/>
      </c>
      <c r="U559" t="str">
        <f t="shared" si="95"/>
        <v/>
      </c>
      <c r="V559" t="str">
        <f t="shared" si="95"/>
        <v/>
      </c>
      <c r="W559">
        <f t="shared" si="95"/>
        <v>1641.81</v>
      </c>
      <c r="Z559" t="str">
        <f t="shared" si="96"/>
        <v/>
      </c>
      <c r="AA559">
        <f t="shared" si="96"/>
        <v>1641.81</v>
      </c>
      <c r="AB559" t="str">
        <f t="shared" si="96"/>
        <v/>
      </c>
      <c r="AE559" t="str">
        <f t="shared" si="90"/>
        <v/>
      </c>
      <c r="AH559" t="str">
        <f t="shared" si="91"/>
        <v/>
      </c>
      <c r="AI559" t="str">
        <f t="shared" si="92"/>
        <v/>
      </c>
      <c r="AJ559" t="str">
        <f t="shared" si="88"/>
        <v/>
      </c>
      <c r="AK559" t="str">
        <f t="shared" si="88"/>
        <v/>
      </c>
      <c r="AL559" t="str">
        <f t="shared" si="88"/>
        <v/>
      </c>
    </row>
    <row r="560" spans="1:38" x14ac:dyDescent="0.2">
      <c r="A560" s="1">
        <v>5802</v>
      </c>
      <c r="B560" s="2" t="s">
        <v>18</v>
      </c>
      <c r="C560" s="3">
        <v>41860</v>
      </c>
      <c r="D560" s="2" t="s">
        <v>59</v>
      </c>
      <c r="E560" s="2">
        <v>8</v>
      </c>
      <c r="F560" s="2">
        <v>246.14</v>
      </c>
      <c r="G560" s="2">
        <v>0.1</v>
      </c>
      <c r="H560" s="2" t="s">
        <v>20</v>
      </c>
      <c r="I560" s="2">
        <v>-33.49</v>
      </c>
      <c r="J560" s="2">
        <v>42.98</v>
      </c>
      <c r="K560" s="2">
        <v>22.99</v>
      </c>
      <c r="L560" s="2" t="s">
        <v>182</v>
      </c>
      <c r="M560" s="2" t="s">
        <v>38</v>
      </c>
      <c r="N560" s="2" t="s">
        <v>30</v>
      </c>
      <c r="O560" s="2" t="s">
        <v>24</v>
      </c>
      <c r="P560" s="2" t="s">
        <v>64</v>
      </c>
      <c r="Q560" s="2" t="s">
        <v>58</v>
      </c>
      <c r="R560" s="3">
        <v>41862</v>
      </c>
      <c r="S560" s="10">
        <f t="shared" si="89"/>
        <v>2014</v>
      </c>
      <c r="T560" t="str">
        <f t="shared" si="95"/>
        <v/>
      </c>
      <c r="U560">
        <f t="shared" si="95"/>
        <v>-33.49</v>
      </c>
      <c r="V560" t="str">
        <f t="shared" si="95"/>
        <v/>
      </c>
      <c r="W560" t="str">
        <f t="shared" si="95"/>
        <v/>
      </c>
      <c r="Z560">
        <f t="shared" si="96"/>
        <v>-33.49</v>
      </c>
      <c r="AA560" t="str">
        <f t="shared" si="96"/>
        <v/>
      </c>
      <c r="AB560" t="str">
        <f t="shared" si="96"/>
        <v/>
      </c>
      <c r="AE560" t="str">
        <f t="shared" si="90"/>
        <v>Office Supplies</v>
      </c>
      <c r="AH560" t="str">
        <f t="shared" si="91"/>
        <v/>
      </c>
      <c r="AI560" t="str">
        <f t="shared" si="92"/>
        <v/>
      </c>
      <c r="AJ560" t="str">
        <f t="shared" si="88"/>
        <v/>
      </c>
      <c r="AK560" t="str">
        <f t="shared" si="88"/>
        <v/>
      </c>
      <c r="AL560" t="str">
        <f t="shared" si="88"/>
        <v/>
      </c>
    </row>
    <row r="561" spans="1:38" x14ac:dyDescent="0.2">
      <c r="A561" s="1">
        <v>5803</v>
      </c>
      <c r="B561" s="2" t="s">
        <v>18</v>
      </c>
      <c r="C561" s="3">
        <v>41860</v>
      </c>
      <c r="D561" s="2" t="s">
        <v>50</v>
      </c>
      <c r="E561" s="2">
        <v>42</v>
      </c>
      <c r="F561" s="2">
        <v>872.61</v>
      </c>
      <c r="G561" s="2">
        <v>7.0000000000000007E-2</v>
      </c>
      <c r="H561" s="2" t="s">
        <v>20</v>
      </c>
      <c r="I561" s="2">
        <v>-36.700000000000003</v>
      </c>
      <c r="J561" s="2">
        <v>32.950000000000003</v>
      </c>
      <c r="K561" s="2">
        <v>19.989999999999998</v>
      </c>
      <c r="L561" s="2" t="s">
        <v>139</v>
      </c>
      <c r="M561" s="2" t="s">
        <v>29</v>
      </c>
      <c r="N561" s="2" t="s">
        <v>23</v>
      </c>
      <c r="O561" s="2" t="s">
        <v>31</v>
      </c>
      <c r="P561" s="2" t="s">
        <v>32</v>
      </c>
      <c r="Q561" s="2" t="s">
        <v>26</v>
      </c>
      <c r="R561" s="3">
        <v>41861</v>
      </c>
      <c r="S561" s="10">
        <f t="shared" si="89"/>
        <v>2014</v>
      </c>
      <c r="T561">
        <f t="shared" si="95"/>
        <v>-36.700000000000003</v>
      </c>
      <c r="U561" t="str">
        <f t="shared" si="95"/>
        <v/>
      </c>
      <c r="V561" t="str">
        <f t="shared" si="95"/>
        <v/>
      </c>
      <c r="W561" t="str">
        <f t="shared" si="95"/>
        <v/>
      </c>
      <c r="Z561" t="str">
        <f t="shared" si="96"/>
        <v/>
      </c>
      <c r="AA561">
        <f t="shared" si="96"/>
        <v>-36.700000000000003</v>
      </c>
      <c r="AB561" t="str">
        <f t="shared" si="96"/>
        <v/>
      </c>
      <c r="AE561" t="str">
        <f t="shared" si="90"/>
        <v>Technology</v>
      </c>
      <c r="AH561" t="str">
        <f t="shared" si="91"/>
        <v/>
      </c>
      <c r="AI561" t="str">
        <f t="shared" si="92"/>
        <v/>
      </c>
      <c r="AJ561" t="str">
        <f t="shared" si="88"/>
        <v/>
      </c>
      <c r="AK561" t="str">
        <f t="shared" si="88"/>
        <v/>
      </c>
      <c r="AL561" t="str">
        <f t="shared" si="88"/>
        <v/>
      </c>
    </row>
    <row r="562" spans="1:38" x14ac:dyDescent="0.2">
      <c r="A562" s="1">
        <v>5804</v>
      </c>
      <c r="B562" s="2" t="s">
        <v>18</v>
      </c>
      <c r="C562" s="3">
        <v>41861</v>
      </c>
      <c r="D562" s="2" t="s">
        <v>27</v>
      </c>
      <c r="E562" s="2">
        <v>35</v>
      </c>
      <c r="F562" s="2">
        <v>1672.4395</v>
      </c>
      <c r="G562" s="2">
        <v>0.02</v>
      </c>
      <c r="H562" s="2" t="s">
        <v>20</v>
      </c>
      <c r="I562" s="2">
        <v>371.91</v>
      </c>
      <c r="J562" s="2">
        <v>67.989999999999995</v>
      </c>
      <c r="K562" s="2">
        <v>17.3</v>
      </c>
      <c r="L562" s="2" t="s">
        <v>232</v>
      </c>
      <c r="M562" s="2" t="s">
        <v>66</v>
      </c>
      <c r="N562" s="2" t="s">
        <v>43</v>
      </c>
      <c r="O562" s="2" t="s">
        <v>31</v>
      </c>
      <c r="P562" s="2" t="s">
        <v>39</v>
      </c>
      <c r="Q562" s="2" t="s">
        <v>58</v>
      </c>
      <c r="R562" s="3">
        <v>41861</v>
      </c>
      <c r="S562" s="10">
        <f t="shared" si="89"/>
        <v>2014</v>
      </c>
      <c r="T562" t="str">
        <f t="shared" ref="T562:W581" si="97">IF($N562=T$1,$I562,"")</f>
        <v/>
      </c>
      <c r="U562" t="str">
        <f t="shared" si="97"/>
        <v/>
      </c>
      <c r="V562">
        <f t="shared" si="97"/>
        <v>371.91</v>
      </c>
      <c r="W562" t="str">
        <f t="shared" si="97"/>
        <v/>
      </c>
      <c r="Z562" t="str">
        <f t="shared" ref="Z562:AB581" si="98">IF($O562=Z$1,$I562,"")</f>
        <v/>
      </c>
      <c r="AA562">
        <f t="shared" si="98"/>
        <v>371.91</v>
      </c>
      <c r="AB562" t="str">
        <f t="shared" si="98"/>
        <v/>
      </c>
      <c r="AE562" t="str">
        <f t="shared" si="90"/>
        <v/>
      </c>
      <c r="AH562" t="str">
        <f t="shared" si="91"/>
        <v/>
      </c>
      <c r="AI562" t="str">
        <f t="shared" si="92"/>
        <v/>
      </c>
      <c r="AJ562" t="str">
        <f t="shared" si="88"/>
        <v/>
      </c>
      <c r="AK562" t="str">
        <f t="shared" si="88"/>
        <v/>
      </c>
      <c r="AL562" t="str">
        <f t="shared" si="88"/>
        <v/>
      </c>
    </row>
    <row r="563" spans="1:38" x14ac:dyDescent="0.2">
      <c r="A563" s="1">
        <v>5805</v>
      </c>
      <c r="B563" s="2" t="s">
        <v>18</v>
      </c>
      <c r="C563" s="3">
        <v>41861</v>
      </c>
      <c r="D563" s="2" t="s">
        <v>19</v>
      </c>
      <c r="E563" s="2">
        <v>19</v>
      </c>
      <c r="F563" s="2">
        <v>154.03</v>
      </c>
      <c r="G563" s="2">
        <v>0.01</v>
      </c>
      <c r="H563" s="2" t="s">
        <v>49</v>
      </c>
      <c r="I563" s="2">
        <v>-24.66</v>
      </c>
      <c r="J563" s="2">
        <v>18.48</v>
      </c>
      <c r="K563" s="2">
        <v>20.22</v>
      </c>
      <c r="L563" s="2" t="s">
        <v>325</v>
      </c>
      <c r="M563" s="2" t="s">
        <v>22</v>
      </c>
      <c r="N563" s="2" t="s">
        <v>23</v>
      </c>
      <c r="O563" s="2" t="s">
        <v>24</v>
      </c>
      <c r="P563" s="2" t="s">
        <v>35</v>
      </c>
      <c r="Q563" s="2" t="s">
        <v>26</v>
      </c>
      <c r="R563" s="3">
        <v>41862</v>
      </c>
      <c r="S563" s="10">
        <f t="shared" si="89"/>
        <v>2014</v>
      </c>
      <c r="T563">
        <f t="shared" si="97"/>
        <v>-24.66</v>
      </c>
      <c r="U563" t="str">
        <f t="shared" si="97"/>
        <v/>
      </c>
      <c r="V563" t="str">
        <f t="shared" si="97"/>
        <v/>
      </c>
      <c r="W563" t="str">
        <f t="shared" si="97"/>
        <v/>
      </c>
      <c r="Z563">
        <f t="shared" si="98"/>
        <v>-24.66</v>
      </c>
      <c r="AA563" t="str">
        <f t="shared" si="98"/>
        <v/>
      </c>
      <c r="AB563" t="str">
        <f t="shared" si="98"/>
        <v/>
      </c>
      <c r="AE563" t="str">
        <f t="shared" si="90"/>
        <v>Office Supplies</v>
      </c>
      <c r="AH563" t="str">
        <f t="shared" si="91"/>
        <v/>
      </c>
      <c r="AI563" t="str">
        <f t="shared" si="92"/>
        <v/>
      </c>
      <c r="AJ563" t="str">
        <f t="shared" si="88"/>
        <v/>
      </c>
      <c r="AK563" t="str">
        <f t="shared" si="88"/>
        <v/>
      </c>
      <c r="AL563" t="str">
        <f t="shared" si="88"/>
        <v/>
      </c>
    </row>
    <row r="564" spans="1:38" x14ac:dyDescent="0.2">
      <c r="A564" s="1">
        <v>5806</v>
      </c>
      <c r="B564" s="2" t="s">
        <v>18</v>
      </c>
      <c r="C564" s="3">
        <v>41861</v>
      </c>
      <c r="D564" s="2" t="s">
        <v>19</v>
      </c>
      <c r="E564" s="2">
        <v>35</v>
      </c>
      <c r="F564" s="2">
        <v>2513.6675</v>
      </c>
      <c r="G564" s="2">
        <v>0.03</v>
      </c>
      <c r="H564" s="2" t="s">
        <v>20</v>
      </c>
      <c r="I564" s="2">
        <v>1165.98</v>
      </c>
      <c r="J564" s="2">
        <v>97.99</v>
      </c>
      <c r="K564" s="2">
        <v>17.3</v>
      </c>
      <c r="L564" s="2" t="s">
        <v>325</v>
      </c>
      <c r="M564" s="2" t="s">
        <v>22</v>
      </c>
      <c r="N564" s="2" t="s">
        <v>23</v>
      </c>
      <c r="O564" s="2" t="s">
        <v>31</v>
      </c>
      <c r="P564" s="2" t="s">
        <v>39</v>
      </c>
      <c r="Q564" s="2" t="s">
        <v>58</v>
      </c>
      <c r="R564" s="3">
        <v>41863</v>
      </c>
      <c r="S564" s="10">
        <f t="shared" si="89"/>
        <v>2014</v>
      </c>
      <c r="T564">
        <f t="shared" si="97"/>
        <v>1165.98</v>
      </c>
      <c r="U564" t="str">
        <f t="shared" si="97"/>
        <v/>
      </c>
      <c r="V564" t="str">
        <f t="shared" si="97"/>
        <v/>
      </c>
      <c r="W564" t="str">
        <f t="shared" si="97"/>
        <v/>
      </c>
      <c r="Z564" t="str">
        <f t="shared" si="98"/>
        <v/>
      </c>
      <c r="AA564">
        <f t="shared" si="98"/>
        <v>1165.98</v>
      </c>
      <c r="AB564" t="str">
        <f t="shared" si="98"/>
        <v/>
      </c>
      <c r="AE564" t="str">
        <f t="shared" si="90"/>
        <v/>
      </c>
      <c r="AH564" t="str">
        <f t="shared" si="91"/>
        <v/>
      </c>
      <c r="AI564" t="str">
        <f t="shared" si="92"/>
        <v/>
      </c>
      <c r="AJ564" t="str">
        <f t="shared" si="88"/>
        <v/>
      </c>
      <c r="AK564" t="str">
        <f t="shared" si="88"/>
        <v/>
      </c>
      <c r="AL564" t="str">
        <f t="shared" si="88"/>
        <v/>
      </c>
    </row>
    <row r="565" spans="1:38" x14ac:dyDescent="0.2">
      <c r="A565" s="1">
        <v>5807</v>
      </c>
      <c r="B565" s="2" t="s">
        <v>18</v>
      </c>
      <c r="C565" s="3">
        <v>41861</v>
      </c>
      <c r="D565" s="2" t="s">
        <v>19</v>
      </c>
      <c r="E565" s="2">
        <v>44</v>
      </c>
      <c r="F565" s="2">
        <v>12697.27</v>
      </c>
      <c r="G565" s="2">
        <v>0.04</v>
      </c>
      <c r="H565" s="2" t="s">
        <v>44</v>
      </c>
      <c r="I565" s="2">
        <v>-163.83000000000001</v>
      </c>
      <c r="J565" s="2">
        <v>308.18</v>
      </c>
      <c r="K565" s="2">
        <v>168.12</v>
      </c>
      <c r="L565" s="2" t="s">
        <v>326</v>
      </c>
      <c r="M565" s="2" t="s">
        <v>29</v>
      </c>
      <c r="N565" s="2" t="s">
        <v>23</v>
      </c>
      <c r="O565" s="2" t="s">
        <v>45</v>
      </c>
      <c r="P565" s="2" t="s">
        <v>46</v>
      </c>
      <c r="Q565" s="2" t="s">
        <v>47</v>
      </c>
      <c r="R565" s="3">
        <v>41862</v>
      </c>
      <c r="S565" s="10">
        <f t="shared" si="89"/>
        <v>2014</v>
      </c>
      <c r="T565">
        <f t="shared" si="97"/>
        <v>-163.83000000000001</v>
      </c>
      <c r="U565" t="str">
        <f t="shared" si="97"/>
        <v/>
      </c>
      <c r="V565" t="str">
        <f t="shared" si="97"/>
        <v/>
      </c>
      <c r="W565" t="str">
        <f t="shared" si="97"/>
        <v/>
      </c>
      <c r="Z565" t="str">
        <f t="shared" si="98"/>
        <v/>
      </c>
      <c r="AA565" t="str">
        <f t="shared" si="98"/>
        <v/>
      </c>
      <c r="AB565">
        <f t="shared" si="98"/>
        <v>-163.83000000000001</v>
      </c>
      <c r="AE565" t="str">
        <f t="shared" si="90"/>
        <v>Furniture</v>
      </c>
      <c r="AH565" t="str">
        <f t="shared" si="91"/>
        <v/>
      </c>
      <c r="AI565" t="str">
        <f t="shared" si="92"/>
        <v/>
      </c>
      <c r="AJ565" t="str">
        <f t="shared" si="88"/>
        <v/>
      </c>
      <c r="AK565" t="str">
        <f t="shared" si="88"/>
        <v/>
      </c>
      <c r="AL565" t="str">
        <f t="shared" si="88"/>
        <v/>
      </c>
    </row>
    <row r="566" spans="1:38" x14ac:dyDescent="0.2">
      <c r="A566" s="1">
        <v>5808</v>
      </c>
      <c r="B566" s="2" t="s">
        <v>18</v>
      </c>
      <c r="C566" s="3">
        <v>41862</v>
      </c>
      <c r="D566" s="2" t="s">
        <v>41</v>
      </c>
      <c r="E566" s="2">
        <v>4</v>
      </c>
      <c r="F566" s="2">
        <v>24</v>
      </c>
      <c r="G566" s="2">
        <v>0.1</v>
      </c>
      <c r="H566" s="2" t="s">
        <v>20</v>
      </c>
      <c r="I566" s="2">
        <v>3.34</v>
      </c>
      <c r="J566" s="2">
        <v>16.13</v>
      </c>
      <c r="K566" s="2">
        <v>14.99</v>
      </c>
      <c r="L566" s="2" t="s">
        <v>327</v>
      </c>
      <c r="M566" s="2" t="s">
        <v>38</v>
      </c>
      <c r="N566" s="2" t="s">
        <v>23</v>
      </c>
      <c r="O566" s="2" t="s">
        <v>24</v>
      </c>
      <c r="P566" s="2" t="s">
        <v>74</v>
      </c>
      <c r="Q566" s="2" t="s">
        <v>26</v>
      </c>
      <c r="R566" s="3">
        <v>41862</v>
      </c>
      <c r="S566" s="10">
        <f t="shared" si="89"/>
        <v>2014</v>
      </c>
      <c r="T566">
        <f t="shared" si="97"/>
        <v>3.34</v>
      </c>
      <c r="U566" t="str">
        <f t="shared" si="97"/>
        <v/>
      </c>
      <c r="V566" t="str">
        <f t="shared" si="97"/>
        <v/>
      </c>
      <c r="W566" t="str">
        <f t="shared" si="97"/>
        <v/>
      </c>
      <c r="Z566">
        <f t="shared" si="98"/>
        <v>3.34</v>
      </c>
      <c r="AA566" t="str">
        <f t="shared" si="98"/>
        <v/>
      </c>
      <c r="AB566" t="str">
        <f t="shared" si="98"/>
        <v/>
      </c>
      <c r="AE566" t="str">
        <f t="shared" si="90"/>
        <v/>
      </c>
      <c r="AH566" t="str">
        <f t="shared" si="91"/>
        <v/>
      </c>
      <c r="AI566" t="str">
        <f t="shared" si="92"/>
        <v/>
      </c>
      <c r="AJ566" t="str">
        <f t="shared" si="88"/>
        <v/>
      </c>
      <c r="AK566" t="str">
        <f t="shared" si="88"/>
        <v/>
      </c>
      <c r="AL566" t="str">
        <f t="shared" si="88"/>
        <v/>
      </c>
    </row>
    <row r="567" spans="1:38" x14ac:dyDescent="0.2">
      <c r="A567" s="1">
        <v>5809</v>
      </c>
      <c r="B567" s="2" t="s">
        <v>18</v>
      </c>
      <c r="C567" s="3">
        <v>41862</v>
      </c>
      <c r="D567" s="2" t="s">
        <v>41</v>
      </c>
      <c r="E567" s="2">
        <v>5</v>
      </c>
      <c r="F567" s="2">
        <v>32.5</v>
      </c>
      <c r="G567" s="2">
        <v>0.04</v>
      </c>
      <c r="H567" s="2" t="s">
        <v>20</v>
      </c>
      <c r="I567" s="2">
        <v>8.3800000000000008</v>
      </c>
      <c r="J567" s="2">
        <v>16.98</v>
      </c>
      <c r="K567" s="2">
        <v>14.49</v>
      </c>
      <c r="L567" s="2" t="s">
        <v>327</v>
      </c>
      <c r="M567" s="2" t="s">
        <v>38</v>
      </c>
      <c r="N567" s="2" t="s">
        <v>23</v>
      </c>
      <c r="O567" s="2" t="s">
        <v>24</v>
      </c>
      <c r="P567" s="2" t="s">
        <v>74</v>
      </c>
      <c r="Q567" s="2" t="s">
        <v>26</v>
      </c>
      <c r="R567" s="3">
        <v>41864</v>
      </c>
      <c r="S567" s="10">
        <f t="shared" si="89"/>
        <v>2014</v>
      </c>
      <c r="T567">
        <f t="shared" si="97"/>
        <v>8.3800000000000008</v>
      </c>
      <c r="U567" t="str">
        <f t="shared" si="97"/>
        <v/>
      </c>
      <c r="V567" t="str">
        <f t="shared" si="97"/>
        <v/>
      </c>
      <c r="W567" t="str">
        <f t="shared" si="97"/>
        <v/>
      </c>
      <c r="Z567">
        <f t="shared" si="98"/>
        <v>8.3800000000000008</v>
      </c>
      <c r="AA567" t="str">
        <f t="shared" si="98"/>
        <v/>
      </c>
      <c r="AB567" t="str">
        <f t="shared" si="98"/>
        <v/>
      </c>
      <c r="AE567" t="str">
        <f t="shared" si="90"/>
        <v/>
      </c>
      <c r="AH567" t="str">
        <f t="shared" si="91"/>
        <v/>
      </c>
      <c r="AI567" t="str">
        <f t="shared" si="92"/>
        <v/>
      </c>
      <c r="AJ567" t="str">
        <f t="shared" si="88"/>
        <v/>
      </c>
      <c r="AK567" t="str">
        <f t="shared" si="88"/>
        <v/>
      </c>
      <c r="AL567" t="str">
        <f t="shared" si="88"/>
        <v/>
      </c>
    </row>
    <row r="568" spans="1:38" x14ac:dyDescent="0.2">
      <c r="A568" s="1">
        <v>5810</v>
      </c>
      <c r="B568" s="2" t="s">
        <v>18</v>
      </c>
      <c r="C568" s="3">
        <v>41863</v>
      </c>
      <c r="D568" s="2" t="s">
        <v>50</v>
      </c>
      <c r="E568" s="2">
        <v>1</v>
      </c>
      <c r="F568" s="2">
        <v>59.496499999999997</v>
      </c>
      <c r="G568" s="2">
        <v>0</v>
      </c>
      <c r="H568" s="2" t="s">
        <v>20</v>
      </c>
      <c r="I568" s="2">
        <v>-227.4</v>
      </c>
      <c r="J568" s="2">
        <v>67.989999999999995</v>
      </c>
      <c r="K568" s="2">
        <v>16.5</v>
      </c>
      <c r="L568" s="2" t="s">
        <v>328</v>
      </c>
      <c r="M568" s="2" t="s">
        <v>38</v>
      </c>
      <c r="N568" s="2" t="s">
        <v>23</v>
      </c>
      <c r="O568" s="2" t="s">
        <v>31</v>
      </c>
      <c r="P568" s="2" t="s">
        <v>39</v>
      </c>
      <c r="Q568" s="2" t="s">
        <v>58</v>
      </c>
      <c r="R568" s="3">
        <v>41865</v>
      </c>
      <c r="S568" s="10">
        <f t="shared" si="89"/>
        <v>2014</v>
      </c>
      <c r="T568">
        <f t="shared" si="97"/>
        <v>-227.4</v>
      </c>
      <c r="U568" t="str">
        <f t="shared" si="97"/>
        <v/>
      </c>
      <c r="V568" t="str">
        <f t="shared" si="97"/>
        <v/>
      </c>
      <c r="W568" t="str">
        <f t="shared" si="97"/>
        <v/>
      </c>
      <c r="Z568" t="str">
        <f t="shared" si="98"/>
        <v/>
      </c>
      <c r="AA568">
        <f t="shared" si="98"/>
        <v>-227.4</v>
      </c>
      <c r="AB568" t="str">
        <f t="shared" si="98"/>
        <v/>
      </c>
      <c r="AE568" t="str">
        <f t="shared" si="90"/>
        <v>Technology</v>
      </c>
      <c r="AH568">
        <f t="shared" si="91"/>
        <v>-227.4</v>
      </c>
      <c r="AI568">
        <f t="shared" si="92"/>
        <v>-227.4</v>
      </c>
      <c r="AJ568" t="str">
        <f t="shared" si="88"/>
        <v/>
      </c>
      <c r="AK568" t="str">
        <f t="shared" si="88"/>
        <v/>
      </c>
      <c r="AL568" t="str">
        <f t="shared" si="88"/>
        <v/>
      </c>
    </row>
    <row r="569" spans="1:38" x14ac:dyDescent="0.2">
      <c r="A569" s="1">
        <v>5811</v>
      </c>
      <c r="B569" s="2" t="s">
        <v>18</v>
      </c>
      <c r="C569" s="3">
        <v>41864</v>
      </c>
      <c r="D569" s="2" t="s">
        <v>50</v>
      </c>
      <c r="E569" s="2">
        <v>10</v>
      </c>
      <c r="F569" s="2">
        <v>72.92</v>
      </c>
      <c r="G569" s="2">
        <v>7.0000000000000007E-2</v>
      </c>
      <c r="H569" s="2" t="s">
        <v>20</v>
      </c>
      <c r="I569" s="2">
        <v>-17.170000000000002</v>
      </c>
      <c r="J569" s="2">
        <v>17.98</v>
      </c>
      <c r="K569" s="2">
        <v>19.46</v>
      </c>
      <c r="L569" s="2" t="s">
        <v>305</v>
      </c>
      <c r="M569" s="2" t="s">
        <v>29</v>
      </c>
      <c r="N569" s="2" t="s">
        <v>30</v>
      </c>
      <c r="O569" s="2" t="s">
        <v>24</v>
      </c>
      <c r="P569" s="2" t="s">
        <v>35</v>
      </c>
      <c r="Q569" s="2" t="s">
        <v>26</v>
      </c>
      <c r="R569" s="3">
        <v>41866</v>
      </c>
      <c r="S569" s="10">
        <f t="shared" si="89"/>
        <v>2014</v>
      </c>
      <c r="T569" t="str">
        <f t="shared" si="97"/>
        <v/>
      </c>
      <c r="U569">
        <f t="shared" si="97"/>
        <v>-17.170000000000002</v>
      </c>
      <c r="V569" t="str">
        <f t="shared" si="97"/>
        <v/>
      </c>
      <c r="W569" t="str">
        <f t="shared" si="97"/>
        <v/>
      </c>
      <c r="Z569">
        <f t="shared" si="98"/>
        <v>-17.170000000000002</v>
      </c>
      <c r="AA569" t="str">
        <f t="shared" si="98"/>
        <v/>
      </c>
      <c r="AB569" t="str">
        <f t="shared" si="98"/>
        <v/>
      </c>
      <c r="AE569" t="str">
        <f t="shared" si="90"/>
        <v>Office Supplies</v>
      </c>
      <c r="AH569" t="str">
        <f t="shared" si="91"/>
        <v/>
      </c>
      <c r="AI569" t="str">
        <f t="shared" si="92"/>
        <v/>
      </c>
      <c r="AJ569" t="str">
        <f t="shared" si="88"/>
        <v/>
      </c>
      <c r="AK569" t="str">
        <f t="shared" si="88"/>
        <v/>
      </c>
      <c r="AL569" t="str">
        <f t="shared" si="88"/>
        <v/>
      </c>
    </row>
    <row r="570" spans="1:38" x14ac:dyDescent="0.2">
      <c r="A570" s="1">
        <v>5812</v>
      </c>
      <c r="B570" s="2" t="s">
        <v>18</v>
      </c>
      <c r="C570" s="3">
        <v>41865</v>
      </c>
      <c r="D570" s="2" t="s">
        <v>19</v>
      </c>
      <c r="E570" s="2">
        <v>43</v>
      </c>
      <c r="F570" s="2">
        <v>100.03</v>
      </c>
      <c r="G570" s="2">
        <v>0.05</v>
      </c>
      <c r="H570" s="2" t="s">
        <v>20</v>
      </c>
      <c r="I570" s="2">
        <v>-65.400000000000006</v>
      </c>
      <c r="J570" s="2">
        <v>14.08</v>
      </c>
      <c r="K570" s="2">
        <v>16.559999999999999</v>
      </c>
      <c r="L570" s="2" t="s">
        <v>126</v>
      </c>
      <c r="M570" s="2" t="s">
        <v>29</v>
      </c>
      <c r="N570" s="2" t="s">
        <v>43</v>
      </c>
      <c r="O570" s="2" t="s">
        <v>24</v>
      </c>
      <c r="P570" s="2" t="s">
        <v>203</v>
      </c>
      <c r="Q570" s="2" t="s">
        <v>58</v>
      </c>
      <c r="R570" s="3">
        <v>41867</v>
      </c>
      <c r="S570" s="10">
        <f t="shared" si="89"/>
        <v>2014</v>
      </c>
      <c r="T570" t="str">
        <f t="shared" si="97"/>
        <v/>
      </c>
      <c r="U570" t="str">
        <f t="shared" si="97"/>
        <v/>
      </c>
      <c r="V570">
        <f t="shared" si="97"/>
        <v>-65.400000000000006</v>
      </c>
      <c r="W570" t="str">
        <f t="shared" si="97"/>
        <v/>
      </c>
      <c r="Z570">
        <f t="shared" si="98"/>
        <v>-65.400000000000006</v>
      </c>
      <c r="AA570" t="str">
        <f t="shared" si="98"/>
        <v/>
      </c>
      <c r="AB570" t="str">
        <f t="shared" si="98"/>
        <v/>
      </c>
      <c r="AE570" t="str">
        <f t="shared" si="90"/>
        <v>Office Supplies</v>
      </c>
      <c r="AH570" t="str">
        <f t="shared" si="91"/>
        <v/>
      </c>
      <c r="AI570" t="str">
        <f t="shared" si="92"/>
        <v/>
      </c>
      <c r="AJ570" t="str">
        <f t="shared" si="88"/>
        <v/>
      </c>
      <c r="AK570" t="str">
        <f t="shared" si="88"/>
        <v/>
      </c>
      <c r="AL570" t="str">
        <f t="shared" si="88"/>
        <v/>
      </c>
    </row>
    <row r="571" spans="1:38" x14ac:dyDescent="0.2">
      <c r="A571" s="1">
        <v>5813</v>
      </c>
      <c r="B571" s="2" t="s">
        <v>18</v>
      </c>
      <c r="C571" s="3">
        <v>41865</v>
      </c>
      <c r="D571" s="2" t="s">
        <v>59</v>
      </c>
      <c r="E571" s="2">
        <v>24</v>
      </c>
      <c r="F571" s="2">
        <v>166.18</v>
      </c>
      <c r="G571" s="2">
        <v>0.04</v>
      </c>
      <c r="H571" s="2" t="s">
        <v>20</v>
      </c>
      <c r="I571" s="2">
        <v>-32.979999999999997</v>
      </c>
      <c r="J571" s="2">
        <v>18.28</v>
      </c>
      <c r="K571" s="2">
        <v>19.41</v>
      </c>
      <c r="L571" s="2" t="s">
        <v>329</v>
      </c>
      <c r="M571" s="2" t="s">
        <v>38</v>
      </c>
      <c r="N571" s="2" t="s">
        <v>23</v>
      </c>
      <c r="O571" s="2" t="s">
        <v>45</v>
      </c>
      <c r="P571" s="2" t="s">
        <v>55</v>
      </c>
      <c r="Q571" s="2" t="s">
        <v>26</v>
      </c>
      <c r="R571" s="3">
        <v>41867</v>
      </c>
      <c r="S571" s="10">
        <f t="shared" si="89"/>
        <v>2014</v>
      </c>
      <c r="T571">
        <f t="shared" si="97"/>
        <v>-32.979999999999997</v>
      </c>
      <c r="U571" t="str">
        <f t="shared" si="97"/>
        <v/>
      </c>
      <c r="V571" t="str">
        <f t="shared" si="97"/>
        <v/>
      </c>
      <c r="W571" t="str">
        <f t="shared" si="97"/>
        <v/>
      </c>
      <c r="Z571" t="str">
        <f t="shared" si="98"/>
        <v/>
      </c>
      <c r="AA571" t="str">
        <f t="shared" si="98"/>
        <v/>
      </c>
      <c r="AB571">
        <f t="shared" si="98"/>
        <v>-32.979999999999997</v>
      </c>
      <c r="AE571" t="str">
        <f t="shared" si="90"/>
        <v>Furniture</v>
      </c>
      <c r="AH571" t="str">
        <f t="shared" si="91"/>
        <v/>
      </c>
      <c r="AI571" t="str">
        <f t="shared" si="92"/>
        <v/>
      </c>
      <c r="AJ571" t="str">
        <f t="shared" si="88"/>
        <v/>
      </c>
      <c r="AK571" t="str">
        <f t="shared" si="88"/>
        <v/>
      </c>
      <c r="AL571" t="str">
        <f t="shared" si="88"/>
        <v/>
      </c>
    </row>
    <row r="572" spans="1:38" x14ac:dyDescent="0.2">
      <c r="A572" s="1">
        <v>5814</v>
      </c>
      <c r="B572" s="2" t="s">
        <v>18</v>
      </c>
      <c r="C572" s="3">
        <v>41865</v>
      </c>
      <c r="D572" s="2" t="s">
        <v>59</v>
      </c>
      <c r="E572" s="2">
        <v>46</v>
      </c>
      <c r="F572" s="2">
        <v>3303.462</v>
      </c>
      <c r="G572" s="2">
        <v>0.06</v>
      </c>
      <c r="H572" s="2" t="s">
        <v>20</v>
      </c>
      <c r="I572" s="2">
        <v>597.30999999999995</v>
      </c>
      <c r="J572" s="2">
        <v>97.99</v>
      </c>
      <c r="K572" s="2">
        <v>24.78</v>
      </c>
      <c r="L572" s="2" t="s">
        <v>329</v>
      </c>
      <c r="M572" s="2" t="s">
        <v>38</v>
      </c>
      <c r="N572" s="2" t="s">
        <v>23</v>
      </c>
      <c r="O572" s="2" t="s">
        <v>31</v>
      </c>
      <c r="P572" s="2" t="s">
        <v>39</v>
      </c>
      <c r="Q572" s="2" t="s">
        <v>26</v>
      </c>
      <c r="R572" s="3">
        <v>41867</v>
      </c>
      <c r="S572" s="10">
        <f t="shared" si="89"/>
        <v>2014</v>
      </c>
      <c r="T572">
        <f t="shared" si="97"/>
        <v>597.30999999999995</v>
      </c>
      <c r="U572" t="str">
        <f t="shared" si="97"/>
        <v/>
      </c>
      <c r="V572" t="str">
        <f t="shared" si="97"/>
        <v/>
      </c>
      <c r="W572" t="str">
        <f t="shared" si="97"/>
        <v/>
      </c>
      <c r="Z572" t="str">
        <f t="shared" si="98"/>
        <v/>
      </c>
      <c r="AA572">
        <f t="shared" si="98"/>
        <v>597.30999999999995</v>
      </c>
      <c r="AB572" t="str">
        <f t="shared" si="98"/>
        <v/>
      </c>
      <c r="AE572" t="str">
        <f t="shared" si="90"/>
        <v/>
      </c>
      <c r="AH572" t="str">
        <f t="shared" si="91"/>
        <v/>
      </c>
      <c r="AI572" t="str">
        <f t="shared" si="92"/>
        <v/>
      </c>
      <c r="AJ572" t="str">
        <f t="shared" si="88"/>
        <v/>
      </c>
      <c r="AK572" t="str">
        <f t="shared" si="88"/>
        <v/>
      </c>
      <c r="AL572" t="str">
        <f t="shared" si="88"/>
        <v/>
      </c>
    </row>
    <row r="573" spans="1:38" x14ac:dyDescent="0.2">
      <c r="A573" s="1">
        <v>5815</v>
      </c>
      <c r="B573" s="2" t="s">
        <v>18</v>
      </c>
      <c r="C573" s="3">
        <v>41865</v>
      </c>
      <c r="D573" s="2" t="s">
        <v>41</v>
      </c>
      <c r="E573" s="2">
        <v>15</v>
      </c>
      <c r="F573" s="2">
        <v>2179.915</v>
      </c>
      <c r="G573" s="2">
        <v>0.06</v>
      </c>
      <c r="H573" s="2" t="s">
        <v>20</v>
      </c>
      <c r="I573" s="2">
        <v>38.15</v>
      </c>
      <c r="J573" s="2">
        <v>187.99</v>
      </c>
      <c r="K573" s="2">
        <v>22.99</v>
      </c>
      <c r="L573" s="2" t="s">
        <v>330</v>
      </c>
      <c r="M573" s="2" t="s">
        <v>22</v>
      </c>
      <c r="N573" s="2" t="s">
        <v>23</v>
      </c>
      <c r="O573" s="2" t="s">
        <v>31</v>
      </c>
      <c r="P573" s="2" t="s">
        <v>39</v>
      </c>
      <c r="Q573" s="2" t="s">
        <v>26</v>
      </c>
      <c r="R573" s="3">
        <v>41866</v>
      </c>
      <c r="S573" s="10">
        <f t="shared" si="89"/>
        <v>2014</v>
      </c>
      <c r="T573">
        <f t="shared" si="97"/>
        <v>38.15</v>
      </c>
      <c r="U573" t="str">
        <f t="shared" si="97"/>
        <v/>
      </c>
      <c r="V573" t="str">
        <f t="shared" si="97"/>
        <v/>
      </c>
      <c r="W573" t="str">
        <f t="shared" si="97"/>
        <v/>
      </c>
      <c r="Z573" t="str">
        <f t="shared" si="98"/>
        <v/>
      </c>
      <c r="AA573">
        <f t="shared" si="98"/>
        <v>38.15</v>
      </c>
      <c r="AB573" t="str">
        <f t="shared" si="98"/>
        <v/>
      </c>
      <c r="AE573" t="str">
        <f t="shared" si="90"/>
        <v/>
      </c>
      <c r="AH573" t="str">
        <f t="shared" si="91"/>
        <v/>
      </c>
      <c r="AI573" t="str">
        <f t="shared" si="92"/>
        <v/>
      </c>
      <c r="AJ573" t="str">
        <f t="shared" si="88"/>
        <v/>
      </c>
      <c r="AK573" t="str">
        <f t="shared" si="88"/>
        <v/>
      </c>
      <c r="AL573" t="str">
        <f t="shared" si="88"/>
        <v/>
      </c>
    </row>
    <row r="574" spans="1:38" x14ac:dyDescent="0.2">
      <c r="A574" s="1">
        <v>5816</v>
      </c>
      <c r="B574" s="2" t="s">
        <v>18</v>
      </c>
      <c r="C574" s="3">
        <v>41865</v>
      </c>
      <c r="D574" s="2" t="s">
        <v>19</v>
      </c>
      <c r="E574" s="2">
        <v>47</v>
      </c>
      <c r="F574" s="2">
        <v>5301.88</v>
      </c>
      <c r="G574" s="2">
        <v>0.03</v>
      </c>
      <c r="H574" s="2" t="s">
        <v>20</v>
      </c>
      <c r="I574" s="2">
        <v>1526.71</v>
      </c>
      <c r="J574" s="2">
        <v>119.53</v>
      </c>
      <c r="K574" s="2">
        <v>19.809999999999999</v>
      </c>
      <c r="L574" s="2" t="s">
        <v>331</v>
      </c>
      <c r="M574" s="2" t="s">
        <v>29</v>
      </c>
      <c r="N574" s="2" t="s">
        <v>43</v>
      </c>
      <c r="O574" s="2" t="s">
        <v>45</v>
      </c>
      <c r="P574" s="2" t="s">
        <v>55</v>
      </c>
      <c r="Q574" s="2" t="s">
        <v>62</v>
      </c>
      <c r="R574" s="3">
        <v>41866</v>
      </c>
      <c r="S574" s="10">
        <f t="shared" si="89"/>
        <v>2014</v>
      </c>
      <c r="T574" t="str">
        <f t="shared" si="97"/>
        <v/>
      </c>
      <c r="U574" t="str">
        <f t="shared" si="97"/>
        <v/>
      </c>
      <c r="V574">
        <f t="shared" si="97"/>
        <v>1526.71</v>
      </c>
      <c r="W574" t="str">
        <f t="shared" si="97"/>
        <v/>
      </c>
      <c r="Z574" t="str">
        <f t="shared" si="98"/>
        <v/>
      </c>
      <c r="AA574" t="str">
        <f t="shared" si="98"/>
        <v/>
      </c>
      <c r="AB574">
        <f t="shared" si="98"/>
        <v>1526.71</v>
      </c>
      <c r="AE574" t="str">
        <f t="shared" si="90"/>
        <v/>
      </c>
      <c r="AH574" t="str">
        <f t="shared" si="91"/>
        <v/>
      </c>
      <c r="AI574" t="str">
        <f t="shared" si="92"/>
        <v/>
      </c>
      <c r="AJ574" t="str">
        <f t="shared" si="88"/>
        <v/>
      </c>
      <c r="AK574" t="str">
        <f t="shared" si="88"/>
        <v/>
      </c>
      <c r="AL574" t="str">
        <f t="shared" si="88"/>
        <v/>
      </c>
    </row>
    <row r="575" spans="1:38" x14ac:dyDescent="0.2">
      <c r="A575" s="1">
        <v>5817</v>
      </c>
      <c r="B575" s="2" t="s">
        <v>18</v>
      </c>
      <c r="C575" s="3">
        <v>41865</v>
      </c>
      <c r="D575" s="2" t="s">
        <v>19</v>
      </c>
      <c r="E575" s="2">
        <v>25</v>
      </c>
      <c r="F575" s="2">
        <v>430.55</v>
      </c>
      <c r="G575" s="2">
        <v>0.05</v>
      </c>
      <c r="H575" s="2" t="s">
        <v>20</v>
      </c>
      <c r="I575" s="2">
        <v>-41.88</v>
      </c>
      <c r="J575" s="2">
        <v>28.98</v>
      </c>
      <c r="K575" s="2">
        <v>21.78</v>
      </c>
      <c r="L575" s="2" t="s">
        <v>331</v>
      </c>
      <c r="M575" s="2" t="s">
        <v>29</v>
      </c>
      <c r="N575" s="2" t="s">
        <v>43</v>
      </c>
      <c r="O575" s="2" t="s">
        <v>24</v>
      </c>
      <c r="P575" s="2" t="s">
        <v>64</v>
      </c>
      <c r="Q575" s="2" t="s">
        <v>58</v>
      </c>
      <c r="R575" s="3">
        <v>41867</v>
      </c>
      <c r="S575" s="10">
        <f t="shared" si="89"/>
        <v>2014</v>
      </c>
      <c r="T575" t="str">
        <f t="shared" si="97"/>
        <v/>
      </c>
      <c r="U575" t="str">
        <f t="shared" si="97"/>
        <v/>
      </c>
      <c r="V575">
        <f t="shared" si="97"/>
        <v>-41.88</v>
      </c>
      <c r="W575" t="str">
        <f t="shared" si="97"/>
        <v/>
      </c>
      <c r="Z575">
        <f t="shared" si="98"/>
        <v>-41.88</v>
      </c>
      <c r="AA575" t="str">
        <f t="shared" si="98"/>
        <v/>
      </c>
      <c r="AB575" t="str">
        <f t="shared" si="98"/>
        <v/>
      </c>
      <c r="AE575" t="str">
        <f t="shared" si="90"/>
        <v>Office Supplies</v>
      </c>
      <c r="AH575" t="str">
        <f t="shared" si="91"/>
        <v/>
      </c>
      <c r="AI575" t="str">
        <f t="shared" si="92"/>
        <v/>
      </c>
      <c r="AJ575" t="str">
        <f t="shared" si="88"/>
        <v/>
      </c>
      <c r="AK575" t="str">
        <f t="shared" si="88"/>
        <v/>
      </c>
      <c r="AL575" t="str">
        <f t="shared" si="88"/>
        <v/>
      </c>
    </row>
    <row r="576" spans="1:38" x14ac:dyDescent="0.2">
      <c r="A576" s="1">
        <v>5818</v>
      </c>
      <c r="B576" s="2" t="s">
        <v>18</v>
      </c>
      <c r="C576" s="3">
        <v>41865</v>
      </c>
      <c r="D576" s="2" t="s">
        <v>19</v>
      </c>
      <c r="E576" s="2">
        <v>27</v>
      </c>
      <c r="F576" s="2">
        <v>2770.2570000000001</v>
      </c>
      <c r="G576" s="2">
        <v>0.03</v>
      </c>
      <c r="H576" s="2" t="s">
        <v>20</v>
      </c>
      <c r="I576" s="2">
        <v>727.64</v>
      </c>
      <c r="J576" s="2">
        <v>127.99</v>
      </c>
      <c r="K576" s="2">
        <v>18.23</v>
      </c>
      <c r="L576" s="2" t="s">
        <v>331</v>
      </c>
      <c r="M576" s="2" t="s">
        <v>29</v>
      </c>
      <c r="N576" s="2" t="s">
        <v>43</v>
      </c>
      <c r="O576" s="2" t="s">
        <v>31</v>
      </c>
      <c r="P576" s="2" t="s">
        <v>39</v>
      </c>
      <c r="Q576" s="2" t="s">
        <v>26</v>
      </c>
      <c r="R576" s="3">
        <v>41867</v>
      </c>
      <c r="S576" s="10">
        <f t="shared" si="89"/>
        <v>2014</v>
      </c>
      <c r="T576" t="str">
        <f t="shared" si="97"/>
        <v/>
      </c>
      <c r="U576" t="str">
        <f t="shared" si="97"/>
        <v/>
      </c>
      <c r="V576">
        <f t="shared" si="97"/>
        <v>727.64</v>
      </c>
      <c r="W576" t="str">
        <f t="shared" si="97"/>
        <v/>
      </c>
      <c r="Z576" t="str">
        <f t="shared" si="98"/>
        <v/>
      </c>
      <c r="AA576">
        <f t="shared" si="98"/>
        <v>727.64</v>
      </c>
      <c r="AB576" t="str">
        <f t="shared" si="98"/>
        <v/>
      </c>
      <c r="AE576" t="str">
        <f t="shared" si="90"/>
        <v/>
      </c>
      <c r="AH576" t="str">
        <f t="shared" si="91"/>
        <v/>
      </c>
      <c r="AI576" t="str">
        <f t="shared" si="92"/>
        <v/>
      </c>
      <c r="AJ576" t="str">
        <f t="shared" si="88"/>
        <v/>
      </c>
      <c r="AK576" t="str">
        <f t="shared" si="88"/>
        <v/>
      </c>
      <c r="AL576" t="str">
        <f t="shared" si="88"/>
        <v/>
      </c>
    </row>
    <row r="577" spans="1:38" x14ac:dyDescent="0.2">
      <c r="A577" s="1">
        <v>5819</v>
      </c>
      <c r="B577" s="2" t="s">
        <v>18</v>
      </c>
      <c r="C577" s="3">
        <v>41866</v>
      </c>
      <c r="D577" s="2" t="s">
        <v>19</v>
      </c>
      <c r="E577" s="2">
        <v>37</v>
      </c>
      <c r="F577" s="2">
        <v>197</v>
      </c>
      <c r="G577" s="2">
        <v>0.02</v>
      </c>
      <c r="H577" s="2" t="s">
        <v>20</v>
      </c>
      <c r="I577" s="2">
        <v>95.05</v>
      </c>
      <c r="J577" s="2">
        <v>16.98</v>
      </c>
      <c r="K577" s="2">
        <v>14.49</v>
      </c>
      <c r="L577" s="2" t="s">
        <v>332</v>
      </c>
      <c r="M577" s="2" t="s">
        <v>29</v>
      </c>
      <c r="N577" s="2" t="s">
        <v>30</v>
      </c>
      <c r="O577" s="2" t="s">
        <v>24</v>
      </c>
      <c r="P577" s="2" t="s">
        <v>74</v>
      </c>
      <c r="Q577" s="2" t="s">
        <v>26</v>
      </c>
      <c r="R577" s="3">
        <v>41867</v>
      </c>
      <c r="S577" s="10">
        <f t="shared" si="89"/>
        <v>2014</v>
      </c>
      <c r="T577" t="str">
        <f t="shared" si="97"/>
        <v/>
      </c>
      <c r="U577">
        <f t="shared" si="97"/>
        <v>95.05</v>
      </c>
      <c r="V577" t="str">
        <f t="shared" si="97"/>
        <v/>
      </c>
      <c r="W577" t="str">
        <f t="shared" si="97"/>
        <v/>
      </c>
      <c r="Z577">
        <f t="shared" si="98"/>
        <v>95.05</v>
      </c>
      <c r="AA577" t="str">
        <f t="shared" si="98"/>
        <v/>
      </c>
      <c r="AB577" t="str">
        <f t="shared" si="98"/>
        <v/>
      </c>
      <c r="AE577" t="str">
        <f t="shared" si="90"/>
        <v/>
      </c>
      <c r="AH577" t="str">
        <f t="shared" si="91"/>
        <v/>
      </c>
      <c r="AI577" t="str">
        <f t="shared" si="92"/>
        <v/>
      </c>
      <c r="AJ577" t="str">
        <f t="shared" si="88"/>
        <v/>
      </c>
      <c r="AK577" t="str">
        <f t="shared" si="88"/>
        <v/>
      </c>
      <c r="AL577" t="str">
        <f t="shared" si="88"/>
        <v/>
      </c>
    </row>
    <row r="578" spans="1:38" x14ac:dyDescent="0.2">
      <c r="A578" s="1">
        <v>5820</v>
      </c>
      <c r="B578" s="2" t="s">
        <v>18</v>
      </c>
      <c r="C578" s="3">
        <v>41866</v>
      </c>
      <c r="D578" s="2" t="s">
        <v>19</v>
      </c>
      <c r="E578" s="2">
        <v>21</v>
      </c>
      <c r="F578" s="2">
        <v>405.13200000000001</v>
      </c>
      <c r="G578" s="2">
        <v>0.01</v>
      </c>
      <c r="H578" s="2" t="s">
        <v>20</v>
      </c>
      <c r="I578" s="2">
        <v>-20.65</v>
      </c>
      <c r="J578" s="2">
        <v>32.99</v>
      </c>
      <c r="K578" s="2">
        <v>14.99</v>
      </c>
      <c r="L578" s="2" t="s">
        <v>332</v>
      </c>
      <c r="M578" s="2" t="s">
        <v>29</v>
      </c>
      <c r="N578" s="2" t="s">
        <v>30</v>
      </c>
      <c r="O578" s="2" t="s">
        <v>31</v>
      </c>
      <c r="P578" s="2" t="s">
        <v>39</v>
      </c>
      <c r="Q578" s="2" t="s">
        <v>58</v>
      </c>
      <c r="R578" s="3">
        <v>41867</v>
      </c>
      <c r="S578" s="10">
        <f t="shared" si="89"/>
        <v>2014</v>
      </c>
      <c r="T578" t="str">
        <f t="shared" si="97"/>
        <v/>
      </c>
      <c r="U578">
        <f t="shared" si="97"/>
        <v>-20.65</v>
      </c>
      <c r="V578" t="str">
        <f t="shared" si="97"/>
        <v/>
      </c>
      <c r="W578" t="str">
        <f t="shared" si="97"/>
        <v/>
      </c>
      <c r="Z578" t="str">
        <f t="shared" si="98"/>
        <v/>
      </c>
      <c r="AA578">
        <f t="shared" si="98"/>
        <v>-20.65</v>
      </c>
      <c r="AB578" t="str">
        <f t="shared" si="98"/>
        <v/>
      </c>
      <c r="AE578" t="str">
        <f t="shared" si="90"/>
        <v>Technology</v>
      </c>
      <c r="AH578" t="str">
        <f t="shared" si="91"/>
        <v/>
      </c>
      <c r="AI578" t="str">
        <f t="shared" si="92"/>
        <v/>
      </c>
      <c r="AJ578" t="str">
        <f t="shared" si="92"/>
        <v/>
      </c>
      <c r="AK578" t="str">
        <f t="shared" si="92"/>
        <v/>
      </c>
      <c r="AL578" t="str">
        <f t="shared" si="92"/>
        <v/>
      </c>
    </row>
    <row r="579" spans="1:38" x14ac:dyDescent="0.2">
      <c r="A579" s="1">
        <v>5821</v>
      </c>
      <c r="B579" s="2" t="s">
        <v>18</v>
      </c>
      <c r="C579" s="3">
        <v>41866</v>
      </c>
      <c r="D579" s="2" t="s">
        <v>41</v>
      </c>
      <c r="E579" s="2">
        <v>13</v>
      </c>
      <c r="F579" s="2">
        <v>41.82</v>
      </c>
      <c r="G579" s="2">
        <v>0.02</v>
      </c>
      <c r="H579" s="2" t="s">
        <v>20</v>
      </c>
      <c r="I579" s="2">
        <v>14.87</v>
      </c>
      <c r="J579" s="2">
        <v>14.61</v>
      </c>
      <c r="K579" s="2">
        <v>14.5</v>
      </c>
      <c r="L579" s="2" t="s">
        <v>333</v>
      </c>
      <c r="M579" s="2" t="s">
        <v>66</v>
      </c>
      <c r="N579" s="2" t="s">
        <v>30</v>
      </c>
      <c r="O579" s="2" t="s">
        <v>24</v>
      </c>
      <c r="P579" s="2" t="s">
        <v>74</v>
      </c>
      <c r="Q579" s="2" t="s">
        <v>26</v>
      </c>
      <c r="R579" s="3">
        <v>41869</v>
      </c>
      <c r="S579" s="10">
        <f t="shared" ref="S579:S642" si="99">YEAR(C579)</f>
        <v>2014</v>
      </c>
      <c r="T579" t="str">
        <f t="shared" si="97"/>
        <v/>
      </c>
      <c r="U579">
        <f t="shared" si="97"/>
        <v>14.87</v>
      </c>
      <c r="V579" t="str">
        <f t="shared" si="97"/>
        <v/>
      </c>
      <c r="W579" t="str">
        <f t="shared" si="97"/>
        <v/>
      </c>
      <c r="Z579">
        <f t="shared" si="98"/>
        <v>14.87</v>
      </c>
      <c r="AA579" t="str">
        <f t="shared" si="98"/>
        <v/>
      </c>
      <c r="AB579" t="str">
        <f t="shared" si="98"/>
        <v/>
      </c>
      <c r="AE579" t="str">
        <f t="shared" ref="AE579:AE642" si="100">IF(I579&lt;0,O579,"")</f>
        <v/>
      </c>
      <c r="AH579" t="str">
        <f t="shared" ref="AH579:AH642" si="101">IF(E579&lt;11,IF(O579="Technology",I579,""),"")</f>
        <v/>
      </c>
      <c r="AI579" t="str">
        <f t="shared" ref="AI579:AL642" si="102">IF(AI$1=$S579,$AH579,"")</f>
        <v/>
      </c>
      <c r="AJ579" t="str">
        <f t="shared" si="102"/>
        <v/>
      </c>
      <c r="AK579" t="str">
        <f t="shared" si="102"/>
        <v/>
      </c>
      <c r="AL579" t="str">
        <f t="shared" si="102"/>
        <v/>
      </c>
    </row>
    <row r="580" spans="1:38" x14ac:dyDescent="0.2">
      <c r="A580" s="1">
        <v>5822</v>
      </c>
      <c r="B580" s="2" t="s">
        <v>18</v>
      </c>
      <c r="C580" s="3">
        <v>41866</v>
      </c>
      <c r="D580" s="2" t="s">
        <v>41</v>
      </c>
      <c r="E580" s="2">
        <v>26</v>
      </c>
      <c r="F580" s="2">
        <v>180.16</v>
      </c>
      <c r="G580" s="2">
        <v>0.1</v>
      </c>
      <c r="H580" s="2" t="s">
        <v>20</v>
      </c>
      <c r="I580" s="2">
        <v>78.58</v>
      </c>
      <c r="J580" s="2">
        <v>19.309999999999999</v>
      </c>
      <c r="K580" s="2">
        <v>14.49</v>
      </c>
      <c r="L580" s="2" t="s">
        <v>333</v>
      </c>
      <c r="M580" s="2" t="s">
        <v>66</v>
      </c>
      <c r="N580" s="2" t="s">
        <v>30</v>
      </c>
      <c r="O580" s="2" t="s">
        <v>24</v>
      </c>
      <c r="P580" s="2" t="s">
        <v>74</v>
      </c>
      <c r="Q580" s="2" t="s">
        <v>26</v>
      </c>
      <c r="R580" s="3">
        <v>41867</v>
      </c>
      <c r="S580" s="10">
        <f t="shared" si="99"/>
        <v>2014</v>
      </c>
      <c r="T580" t="str">
        <f t="shared" si="97"/>
        <v/>
      </c>
      <c r="U580">
        <f t="shared" si="97"/>
        <v>78.58</v>
      </c>
      <c r="V580" t="str">
        <f t="shared" si="97"/>
        <v/>
      </c>
      <c r="W580" t="str">
        <f t="shared" si="97"/>
        <v/>
      </c>
      <c r="Z580">
        <f t="shared" si="98"/>
        <v>78.58</v>
      </c>
      <c r="AA580" t="str">
        <f t="shared" si="98"/>
        <v/>
      </c>
      <c r="AB580" t="str">
        <f t="shared" si="98"/>
        <v/>
      </c>
      <c r="AE580" t="str">
        <f t="shared" si="100"/>
        <v/>
      </c>
      <c r="AH580" t="str">
        <f t="shared" si="101"/>
        <v/>
      </c>
      <c r="AI580" t="str">
        <f t="shared" si="102"/>
        <v/>
      </c>
      <c r="AJ580" t="str">
        <f t="shared" si="102"/>
        <v/>
      </c>
      <c r="AK580" t="str">
        <f t="shared" si="102"/>
        <v/>
      </c>
      <c r="AL580" t="str">
        <f t="shared" si="102"/>
        <v/>
      </c>
    </row>
    <row r="581" spans="1:38" x14ac:dyDescent="0.2">
      <c r="A581" s="1">
        <v>5823</v>
      </c>
      <c r="B581" s="2" t="s">
        <v>18</v>
      </c>
      <c r="C581" s="3">
        <v>41866</v>
      </c>
      <c r="D581" s="2" t="s">
        <v>41</v>
      </c>
      <c r="E581" s="2">
        <v>50</v>
      </c>
      <c r="F581" s="2">
        <v>860.56200000000001</v>
      </c>
      <c r="G581" s="2">
        <v>0.1</v>
      </c>
      <c r="H581" s="2" t="s">
        <v>20</v>
      </c>
      <c r="I581" s="2">
        <v>-78.55</v>
      </c>
      <c r="J581" s="2">
        <v>32.99</v>
      </c>
      <c r="K581" s="2">
        <v>16.5</v>
      </c>
      <c r="L581" s="2" t="s">
        <v>333</v>
      </c>
      <c r="M581" s="2" t="s">
        <v>66</v>
      </c>
      <c r="N581" s="2" t="s">
        <v>30</v>
      </c>
      <c r="O581" s="2" t="s">
        <v>31</v>
      </c>
      <c r="P581" s="2" t="s">
        <v>39</v>
      </c>
      <c r="Q581" s="2" t="s">
        <v>36</v>
      </c>
      <c r="R581" s="3">
        <v>41867</v>
      </c>
      <c r="S581" s="10">
        <f t="shared" si="99"/>
        <v>2014</v>
      </c>
      <c r="T581" t="str">
        <f t="shared" si="97"/>
        <v/>
      </c>
      <c r="U581">
        <f t="shared" si="97"/>
        <v>-78.55</v>
      </c>
      <c r="V581" t="str">
        <f t="shared" si="97"/>
        <v/>
      </c>
      <c r="W581" t="str">
        <f t="shared" si="97"/>
        <v/>
      </c>
      <c r="Z581" t="str">
        <f t="shared" si="98"/>
        <v/>
      </c>
      <c r="AA581">
        <f t="shared" si="98"/>
        <v>-78.55</v>
      </c>
      <c r="AB581" t="str">
        <f t="shared" si="98"/>
        <v/>
      </c>
      <c r="AE581" t="str">
        <f t="shared" si="100"/>
        <v>Technology</v>
      </c>
      <c r="AH581" t="str">
        <f t="shared" si="101"/>
        <v/>
      </c>
      <c r="AI581" t="str">
        <f t="shared" si="102"/>
        <v/>
      </c>
      <c r="AJ581" t="str">
        <f t="shared" si="102"/>
        <v/>
      </c>
      <c r="AK581" t="str">
        <f t="shared" si="102"/>
        <v/>
      </c>
      <c r="AL581" t="str">
        <f t="shared" si="102"/>
        <v/>
      </c>
    </row>
    <row r="582" spans="1:38" x14ac:dyDescent="0.2">
      <c r="A582" s="1">
        <v>5824</v>
      </c>
      <c r="B582" s="2" t="s">
        <v>18</v>
      </c>
      <c r="C582" s="3">
        <v>41867</v>
      </c>
      <c r="D582" s="2" t="s">
        <v>50</v>
      </c>
      <c r="E582" s="2">
        <v>1</v>
      </c>
      <c r="F582" s="2">
        <v>199.89</v>
      </c>
      <c r="G582" s="2">
        <v>0.02</v>
      </c>
      <c r="H582" s="2" t="s">
        <v>44</v>
      </c>
      <c r="I582" s="2">
        <v>-92.9</v>
      </c>
      <c r="J582" s="2">
        <v>172.98</v>
      </c>
      <c r="K582" s="2">
        <v>44</v>
      </c>
      <c r="L582" s="2" t="s">
        <v>318</v>
      </c>
      <c r="M582" s="2" t="s">
        <v>38</v>
      </c>
      <c r="N582" s="2" t="s">
        <v>43</v>
      </c>
      <c r="O582" s="2" t="s">
        <v>45</v>
      </c>
      <c r="P582" s="2" t="s">
        <v>61</v>
      </c>
      <c r="Q582" s="2" t="s">
        <v>56</v>
      </c>
      <c r="R582" s="3">
        <v>41870</v>
      </c>
      <c r="S582" s="10">
        <f t="shared" si="99"/>
        <v>2014</v>
      </c>
      <c r="T582" t="str">
        <f t="shared" ref="T582:W601" si="103">IF($N582=T$1,$I582,"")</f>
        <v/>
      </c>
      <c r="U582" t="str">
        <f t="shared" si="103"/>
        <v/>
      </c>
      <c r="V582">
        <f t="shared" si="103"/>
        <v>-92.9</v>
      </c>
      <c r="W582" t="str">
        <f t="shared" si="103"/>
        <v/>
      </c>
      <c r="Z582" t="str">
        <f t="shared" ref="Z582:AB601" si="104">IF($O582=Z$1,$I582,"")</f>
        <v/>
      </c>
      <c r="AA582" t="str">
        <f t="shared" si="104"/>
        <v/>
      </c>
      <c r="AB582">
        <f t="shared" si="104"/>
        <v>-92.9</v>
      </c>
      <c r="AE582" t="str">
        <f t="shared" si="100"/>
        <v>Furniture</v>
      </c>
      <c r="AH582" t="str">
        <f t="shared" si="101"/>
        <v/>
      </c>
      <c r="AI582" t="str">
        <f t="shared" si="102"/>
        <v/>
      </c>
      <c r="AJ582" t="str">
        <f t="shared" si="102"/>
        <v/>
      </c>
      <c r="AK582" t="str">
        <f t="shared" si="102"/>
        <v/>
      </c>
      <c r="AL582" t="str">
        <f t="shared" si="102"/>
        <v/>
      </c>
    </row>
    <row r="583" spans="1:38" x14ac:dyDescent="0.2">
      <c r="A583" s="1">
        <v>5825</v>
      </c>
      <c r="B583" s="2" t="s">
        <v>18</v>
      </c>
      <c r="C583" s="3">
        <v>41867</v>
      </c>
      <c r="D583" s="2" t="s">
        <v>27</v>
      </c>
      <c r="E583" s="2">
        <v>2</v>
      </c>
      <c r="F583" s="2">
        <v>36.46</v>
      </c>
      <c r="G583" s="2">
        <v>0.1</v>
      </c>
      <c r="H583" s="2" t="s">
        <v>20</v>
      </c>
      <c r="I583" s="2">
        <v>-10.75</v>
      </c>
      <c r="J583" s="2">
        <v>23.58</v>
      </c>
      <c r="K583" s="2">
        <v>20.97</v>
      </c>
      <c r="L583" s="2" t="s">
        <v>334</v>
      </c>
      <c r="M583" s="2" t="s">
        <v>22</v>
      </c>
      <c r="N583" s="2" t="s">
        <v>30</v>
      </c>
      <c r="O583" s="2" t="s">
        <v>24</v>
      </c>
      <c r="P583" s="2" t="s">
        <v>90</v>
      </c>
      <c r="Q583" s="2" t="s">
        <v>26</v>
      </c>
      <c r="R583" s="3">
        <v>41871</v>
      </c>
      <c r="S583" s="10">
        <f t="shared" si="99"/>
        <v>2014</v>
      </c>
      <c r="T583" t="str">
        <f t="shared" si="103"/>
        <v/>
      </c>
      <c r="U583">
        <f t="shared" si="103"/>
        <v>-10.75</v>
      </c>
      <c r="V583" t="str">
        <f t="shared" si="103"/>
        <v/>
      </c>
      <c r="W583" t="str">
        <f t="shared" si="103"/>
        <v/>
      </c>
      <c r="Z583">
        <f t="shared" si="104"/>
        <v>-10.75</v>
      </c>
      <c r="AA583" t="str">
        <f t="shared" si="104"/>
        <v/>
      </c>
      <c r="AB583" t="str">
        <f t="shared" si="104"/>
        <v/>
      </c>
      <c r="AE583" t="str">
        <f t="shared" si="100"/>
        <v>Office Supplies</v>
      </c>
      <c r="AH583" t="str">
        <f t="shared" si="101"/>
        <v/>
      </c>
      <c r="AI583" t="str">
        <f t="shared" si="102"/>
        <v/>
      </c>
      <c r="AJ583" t="str">
        <f t="shared" si="102"/>
        <v/>
      </c>
      <c r="AK583" t="str">
        <f t="shared" si="102"/>
        <v/>
      </c>
      <c r="AL583" t="str">
        <f t="shared" si="102"/>
        <v/>
      </c>
    </row>
    <row r="584" spans="1:38" x14ac:dyDescent="0.2">
      <c r="A584" s="1">
        <v>5826</v>
      </c>
      <c r="B584" s="2" t="s">
        <v>18</v>
      </c>
      <c r="C584" s="3">
        <v>41868</v>
      </c>
      <c r="D584" s="2" t="s">
        <v>41</v>
      </c>
      <c r="E584" s="2">
        <v>47</v>
      </c>
      <c r="F584" s="2">
        <v>1989.56</v>
      </c>
      <c r="G584" s="2">
        <v>0.03</v>
      </c>
      <c r="H584" s="2" t="s">
        <v>20</v>
      </c>
      <c r="I584" s="2">
        <v>272.5</v>
      </c>
      <c r="J584" s="2">
        <v>52.99</v>
      </c>
      <c r="K584" s="2">
        <v>33.99</v>
      </c>
      <c r="L584" s="2" t="s">
        <v>171</v>
      </c>
      <c r="M584" s="2" t="s">
        <v>38</v>
      </c>
      <c r="N584" s="2" t="s">
        <v>30</v>
      </c>
      <c r="O584" s="2" t="s">
        <v>24</v>
      </c>
      <c r="P584" s="2" t="s">
        <v>35</v>
      </c>
      <c r="Q584" s="2" t="s">
        <v>26</v>
      </c>
      <c r="R584" s="3">
        <v>41869</v>
      </c>
      <c r="S584" s="10">
        <f t="shared" si="99"/>
        <v>2014</v>
      </c>
      <c r="T584" t="str">
        <f t="shared" si="103"/>
        <v/>
      </c>
      <c r="U584">
        <f t="shared" si="103"/>
        <v>272.5</v>
      </c>
      <c r="V584" t="str">
        <f t="shared" si="103"/>
        <v/>
      </c>
      <c r="W584" t="str">
        <f t="shared" si="103"/>
        <v/>
      </c>
      <c r="Z584">
        <f t="shared" si="104"/>
        <v>272.5</v>
      </c>
      <c r="AA584" t="str">
        <f t="shared" si="104"/>
        <v/>
      </c>
      <c r="AB584" t="str">
        <f t="shared" si="104"/>
        <v/>
      </c>
      <c r="AE584" t="str">
        <f t="shared" si="100"/>
        <v/>
      </c>
      <c r="AH584" t="str">
        <f t="shared" si="101"/>
        <v/>
      </c>
      <c r="AI584" t="str">
        <f t="shared" si="102"/>
        <v/>
      </c>
      <c r="AJ584" t="str">
        <f t="shared" si="102"/>
        <v/>
      </c>
      <c r="AK584" t="str">
        <f t="shared" si="102"/>
        <v/>
      </c>
      <c r="AL584" t="str">
        <f t="shared" si="102"/>
        <v/>
      </c>
    </row>
    <row r="585" spans="1:38" x14ac:dyDescent="0.2">
      <c r="A585" s="1">
        <v>5827</v>
      </c>
      <c r="B585" s="2" t="s">
        <v>18</v>
      </c>
      <c r="C585" s="3">
        <v>41869</v>
      </c>
      <c r="D585" s="2" t="s">
        <v>19</v>
      </c>
      <c r="E585" s="2">
        <v>50</v>
      </c>
      <c r="F585" s="2">
        <v>827.92</v>
      </c>
      <c r="G585" s="2">
        <v>0.01</v>
      </c>
      <c r="H585" s="2" t="s">
        <v>20</v>
      </c>
      <c r="I585" s="2">
        <v>-185.82</v>
      </c>
      <c r="J585" s="2">
        <v>27.99</v>
      </c>
      <c r="K585" s="2">
        <v>27.18</v>
      </c>
      <c r="L585" s="2" t="s">
        <v>309</v>
      </c>
      <c r="M585" s="2" t="s">
        <v>66</v>
      </c>
      <c r="N585" s="2" t="s">
        <v>30</v>
      </c>
      <c r="O585" s="2" t="s">
        <v>24</v>
      </c>
      <c r="P585" s="2" t="s">
        <v>25</v>
      </c>
      <c r="Q585" s="2" t="s">
        <v>26</v>
      </c>
      <c r="R585" s="3">
        <v>41871</v>
      </c>
      <c r="S585" s="10">
        <f t="shared" si="99"/>
        <v>2014</v>
      </c>
      <c r="T585" t="str">
        <f t="shared" si="103"/>
        <v/>
      </c>
      <c r="U585">
        <f t="shared" si="103"/>
        <v>-185.82</v>
      </c>
      <c r="V585" t="str">
        <f t="shared" si="103"/>
        <v/>
      </c>
      <c r="W585" t="str">
        <f t="shared" si="103"/>
        <v/>
      </c>
      <c r="Z585">
        <f t="shared" si="104"/>
        <v>-185.82</v>
      </c>
      <c r="AA585" t="str">
        <f t="shared" si="104"/>
        <v/>
      </c>
      <c r="AB585" t="str">
        <f t="shared" si="104"/>
        <v/>
      </c>
      <c r="AE585" t="str">
        <f t="shared" si="100"/>
        <v>Office Supplies</v>
      </c>
      <c r="AH585" t="str">
        <f t="shared" si="101"/>
        <v/>
      </c>
      <c r="AI585" t="str">
        <f t="shared" si="102"/>
        <v/>
      </c>
      <c r="AJ585" t="str">
        <f t="shared" si="102"/>
        <v/>
      </c>
      <c r="AK585" t="str">
        <f t="shared" si="102"/>
        <v/>
      </c>
      <c r="AL585" t="str">
        <f t="shared" si="102"/>
        <v/>
      </c>
    </row>
    <row r="586" spans="1:38" x14ac:dyDescent="0.2">
      <c r="A586" s="1">
        <v>5828</v>
      </c>
      <c r="B586" s="2" t="s">
        <v>18</v>
      </c>
      <c r="C586" s="3">
        <v>41869</v>
      </c>
      <c r="D586" s="2" t="s">
        <v>50</v>
      </c>
      <c r="E586" s="2">
        <v>23</v>
      </c>
      <c r="F586" s="2">
        <v>130.55000000000001</v>
      </c>
      <c r="G586" s="2">
        <v>0.05</v>
      </c>
      <c r="H586" s="2" t="s">
        <v>20</v>
      </c>
      <c r="I586" s="2">
        <v>28.38</v>
      </c>
      <c r="J586" s="2">
        <v>17.18</v>
      </c>
      <c r="K586" s="2">
        <v>16.04</v>
      </c>
      <c r="L586" s="2" t="s">
        <v>253</v>
      </c>
      <c r="M586" s="2" t="s">
        <v>29</v>
      </c>
      <c r="N586" s="2" t="s">
        <v>43</v>
      </c>
      <c r="O586" s="2" t="s">
        <v>24</v>
      </c>
      <c r="P586" s="2" t="s">
        <v>35</v>
      </c>
      <c r="Q586" s="2" t="s">
        <v>36</v>
      </c>
      <c r="R586" s="3">
        <v>41871</v>
      </c>
      <c r="S586" s="10">
        <f t="shared" si="99"/>
        <v>2014</v>
      </c>
      <c r="T586" t="str">
        <f t="shared" si="103"/>
        <v/>
      </c>
      <c r="U586" t="str">
        <f t="shared" si="103"/>
        <v/>
      </c>
      <c r="V586">
        <f t="shared" si="103"/>
        <v>28.38</v>
      </c>
      <c r="W586" t="str">
        <f t="shared" si="103"/>
        <v/>
      </c>
      <c r="Z586">
        <f t="shared" si="104"/>
        <v>28.38</v>
      </c>
      <c r="AA586" t="str">
        <f t="shared" si="104"/>
        <v/>
      </c>
      <c r="AB586" t="str">
        <f t="shared" si="104"/>
        <v/>
      </c>
      <c r="AE586" t="str">
        <f t="shared" si="100"/>
        <v/>
      </c>
      <c r="AH586" t="str">
        <f t="shared" si="101"/>
        <v/>
      </c>
      <c r="AI586" t="str">
        <f t="shared" si="102"/>
        <v/>
      </c>
      <c r="AJ586" t="str">
        <f t="shared" si="102"/>
        <v/>
      </c>
      <c r="AK586" t="str">
        <f t="shared" si="102"/>
        <v/>
      </c>
      <c r="AL586" t="str">
        <f t="shared" si="102"/>
        <v/>
      </c>
    </row>
    <row r="587" spans="1:38" x14ac:dyDescent="0.2">
      <c r="A587" s="1">
        <v>5829</v>
      </c>
      <c r="B587" s="2" t="s">
        <v>18</v>
      </c>
      <c r="C587" s="3">
        <v>41869</v>
      </c>
      <c r="D587" s="2" t="s">
        <v>19</v>
      </c>
      <c r="E587" s="2">
        <v>5</v>
      </c>
      <c r="F587" s="2">
        <v>252.3</v>
      </c>
      <c r="G587" s="2">
        <v>0.06</v>
      </c>
      <c r="H587" s="2" t="s">
        <v>20</v>
      </c>
      <c r="I587" s="2">
        <v>-130</v>
      </c>
      <c r="J587" s="2">
        <v>59.98</v>
      </c>
      <c r="K587" s="2">
        <v>17.61</v>
      </c>
      <c r="L587" s="2" t="s">
        <v>335</v>
      </c>
      <c r="M587" s="2" t="s">
        <v>29</v>
      </c>
      <c r="N587" s="2" t="s">
        <v>43</v>
      </c>
      <c r="O587" s="2" t="s">
        <v>31</v>
      </c>
      <c r="P587" s="2" t="s">
        <v>32</v>
      </c>
      <c r="Q587" s="2" t="s">
        <v>58</v>
      </c>
      <c r="R587" s="3">
        <v>41871</v>
      </c>
      <c r="S587" s="10">
        <f t="shared" si="99"/>
        <v>2014</v>
      </c>
      <c r="T587" t="str">
        <f t="shared" si="103"/>
        <v/>
      </c>
      <c r="U587" t="str">
        <f t="shared" si="103"/>
        <v/>
      </c>
      <c r="V587">
        <f t="shared" si="103"/>
        <v>-130</v>
      </c>
      <c r="W587" t="str">
        <f t="shared" si="103"/>
        <v/>
      </c>
      <c r="Z587" t="str">
        <f t="shared" si="104"/>
        <v/>
      </c>
      <c r="AA587">
        <f t="shared" si="104"/>
        <v>-130</v>
      </c>
      <c r="AB587" t="str">
        <f t="shared" si="104"/>
        <v/>
      </c>
      <c r="AE587" t="str">
        <f t="shared" si="100"/>
        <v>Technology</v>
      </c>
      <c r="AH587">
        <f t="shared" si="101"/>
        <v>-130</v>
      </c>
      <c r="AI587">
        <f t="shared" si="102"/>
        <v>-130</v>
      </c>
      <c r="AJ587" t="str">
        <f t="shared" si="102"/>
        <v/>
      </c>
      <c r="AK587" t="str">
        <f t="shared" si="102"/>
        <v/>
      </c>
      <c r="AL587" t="str">
        <f t="shared" si="102"/>
        <v/>
      </c>
    </row>
    <row r="588" spans="1:38" x14ac:dyDescent="0.2">
      <c r="A588" s="1">
        <v>5830</v>
      </c>
      <c r="B588" s="2" t="s">
        <v>18</v>
      </c>
      <c r="C588" s="3">
        <v>41870</v>
      </c>
      <c r="D588" s="2" t="s">
        <v>27</v>
      </c>
      <c r="E588" s="2">
        <v>19</v>
      </c>
      <c r="F588" s="2">
        <v>998.76</v>
      </c>
      <c r="G588" s="2">
        <v>0.1</v>
      </c>
      <c r="H588" s="2" t="s">
        <v>20</v>
      </c>
      <c r="I588" s="2">
        <v>-97.71</v>
      </c>
      <c r="J588" s="2">
        <v>66.099999999999994</v>
      </c>
      <c r="K588" s="2">
        <v>33.99</v>
      </c>
      <c r="L588" s="2" t="s">
        <v>123</v>
      </c>
      <c r="M588" s="2" t="s">
        <v>29</v>
      </c>
      <c r="N588" s="2" t="s">
        <v>30</v>
      </c>
      <c r="O588" s="2" t="s">
        <v>24</v>
      </c>
      <c r="P588" s="2" t="s">
        <v>52</v>
      </c>
      <c r="Q588" s="2" t="s">
        <v>26</v>
      </c>
      <c r="R588" s="3">
        <v>41875</v>
      </c>
      <c r="S588" s="10">
        <f t="shared" si="99"/>
        <v>2014</v>
      </c>
      <c r="T588" t="str">
        <f t="shared" si="103"/>
        <v/>
      </c>
      <c r="U588">
        <f t="shared" si="103"/>
        <v>-97.71</v>
      </c>
      <c r="V588" t="str">
        <f t="shared" si="103"/>
        <v/>
      </c>
      <c r="W588" t="str">
        <f t="shared" si="103"/>
        <v/>
      </c>
      <c r="Z588">
        <f t="shared" si="104"/>
        <v>-97.71</v>
      </c>
      <c r="AA588" t="str">
        <f t="shared" si="104"/>
        <v/>
      </c>
      <c r="AB588" t="str">
        <f t="shared" si="104"/>
        <v/>
      </c>
      <c r="AE588" t="str">
        <f t="shared" si="100"/>
        <v>Office Supplies</v>
      </c>
      <c r="AH588" t="str">
        <f t="shared" si="101"/>
        <v/>
      </c>
      <c r="AI588" t="str">
        <f t="shared" si="102"/>
        <v/>
      </c>
      <c r="AJ588" t="str">
        <f t="shared" si="102"/>
        <v/>
      </c>
      <c r="AK588" t="str">
        <f t="shared" si="102"/>
        <v/>
      </c>
      <c r="AL588" t="str">
        <f t="shared" si="102"/>
        <v/>
      </c>
    </row>
    <row r="589" spans="1:38" x14ac:dyDescent="0.2">
      <c r="A589" s="1">
        <v>5831</v>
      </c>
      <c r="B589" s="2" t="s">
        <v>18</v>
      </c>
      <c r="C589" s="3">
        <v>41871</v>
      </c>
      <c r="D589" s="2" t="s">
        <v>59</v>
      </c>
      <c r="E589" s="2">
        <v>31</v>
      </c>
      <c r="F589" s="2">
        <v>356.83</v>
      </c>
      <c r="G589" s="2">
        <v>0.04</v>
      </c>
      <c r="H589" s="2" t="s">
        <v>20</v>
      </c>
      <c r="I589" s="2">
        <v>-39.520000000000003</v>
      </c>
      <c r="J589" s="2">
        <v>23.5</v>
      </c>
      <c r="K589" s="2">
        <v>21.19</v>
      </c>
      <c r="L589" s="2" t="s">
        <v>166</v>
      </c>
      <c r="M589" s="2" t="s">
        <v>66</v>
      </c>
      <c r="N589" s="2" t="s">
        <v>43</v>
      </c>
      <c r="O589" s="2" t="s">
        <v>24</v>
      </c>
      <c r="P589" s="2" t="s">
        <v>25</v>
      </c>
      <c r="Q589" s="2" t="s">
        <v>26</v>
      </c>
      <c r="R589" s="3">
        <v>41874</v>
      </c>
      <c r="S589" s="10">
        <f t="shared" si="99"/>
        <v>2014</v>
      </c>
      <c r="T589" t="str">
        <f t="shared" si="103"/>
        <v/>
      </c>
      <c r="U589" t="str">
        <f t="shared" si="103"/>
        <v/>
      </c>
      <c r="V589">
        <f t="shared" si="103"/>
        <v>-39.520000000000003</v>
      </c>
      <c r="W589" t="str">
        <f t="shared" si="103"/>
        <v/>
      </c>
      <c r="Z589">
        <f t="shared" si="104"/>
        <v>-39.520000000000003</v>
      </c>
      <c r="AA589" t="str">
        <f t="shared" si="104"/>
        <v/>
      </c>
      <c r="AB589" t="str">
        <f t="shared" si="104"/>
        <v/>
      </c>
      <c r="AE589" t="str">
        <f t="shared" si="100"/>
        <v>Office Supplies</v>
      </c>
      <c r="AH589" t="str">
        <f t="shared" si="101"/>
        <v/>
      </c>
      <c r="AI589" t="str">
        <f t="shared" si="102"/>
        <v/>
      </c>
      <c r="AJ589" t="str">
        <f t="shared" si="102"/>
        <v/>
      </c>
      <c r="AK589" t="str">
        <f t="shared" si="102"/>
        <v/>
      </c>
      <c r="AL589" t="str">
        <f t="shared" si="102"/>
        <v/>
      </c>
    </row>
    <row r="590" spans="1:38" x14ac:dyDescent="0.2">
      <c r="A590" s="1">
        <v>5832</v>
      </c>
      <c r="B590" s="2" t="s">
        <v>18</v>
      </c>
      <c r="C590" s="3">
        <v>41871</v>
      </c>
      <c r="D590" s="2" t="s">
        <v>59</v>
      </c>
      <c r="E590" s="2">
        <v>3</v>
      </c>
      <c r="F590" s="2">
        <v>65.73</v>
      </c>
      <c r="G590" s="2">
        <v>0.02</v>
      </c>
      <c r="H590" s="2" t="s">
        <v>20</v>
      </c>
      <c r="I590" s="2">
        <v>-29.68</v>
      </c>
      <c r="J590" s="2">
        <v>27.7</v>
      </c>
      <c r="K590" s="2">
        <v>25.25</v>
      </c>
      <c r="L590" s="2" t="s">
        <v>166</v>
      </c>
      <c r="M590" s="2" t="s">
        <v>66</v>
      </c>
      <c r="N590" s="2" t="s">
        <v>43</v>
      </c>
      <c r="O590" s="2" t="s">
        <v>24</v>
      </c>
      <c r="P590" s="2" t="s">
        <v>52</v>
      </c>
      <c r="Q590" s="2" t="s">
        <v>26</v>
      </c>
      <c r="R590" s="3">
        <v>41872</v>
      </c>
      <c r="S590" s="10">
        <f t="shared" si="99"/>
        <v>2014</v>
      </c>
      <c r="T590" t="str">
        <f t="shared" si="103"/>
        <v/>
      </c>
      <c r="U590" t="str">
        <f t="shared" si="103"/>
        <v/>
      </c>
      <c r="V590">
        <f t="shared" si="103"/>
        <v>-29.68</v>
      </c>
      <c r="W590" t="str">
        <f t="shared" si="103"/>
        <v/>
      </c>
      <c r="Z590">
        <f t="shared" si="104"/>
        <v>-29.68</v>
      </c>
      <c r="AA590" t="str">
        <f t="shared" si="104"/>
        <v/>
      </c>
      <c r="AB590" t="str">
        <f t="shared" si="104"/>
        <v/>
      </c>
      <c r="AE590" t="str">
        <f t="shared" si="100"/>
        <v>Office Supplies</v>
      </c>
      <c r="AH590" t="str">
        <f t="shared" si="101"/>
        <v/>
      </c>
      <c r="AI590" t="str">
        <f t="shared" si="102"/>
        <v/>
      </c>
      <c r="AJ590" t="str">
        <f t="shared" si="102"/>
        <v/>
      </c>
      <c r="AK590" t="str">
        <f t="shared" si="102"/>
        <v/>
      </c>
      <c r="AL590" t="str">
        <f t="shared" si="102"/>
        <v/>
      </c>
    </row>
    <row r="591" spans="1:38" x14ac:dyDescent="0.2">
      <c r="A591" s="1">
        <v>5833</v>
      </c>
      <c r="B591" s="2" t="s">
        <v>18</v>
      </c>
      <c r="C591" s="3">
        <v>41871</v>
      </c>
      <c r="D591" s="2" t="s">
        <v>59</v>
      </c>
      <c r="E591" s="2">
        <v>47</v>
      </c>
      <c r="F591" s="2">
        <v>10384.620000000001</v>
      </c>
      <c r="G591" s="2">
        <v>0.05</v>
      </c>
      <c r="H591" s="2" t="s">
        <v>44</v>
      </c>
      <c r="I591" s="2">
        <v>970.88</v>
      </c>
      <c r="J591" s="2">
        <v>237.02</v>
      </c>
      <c r="K591" s="2">
        <v>42.66</v>
      </c>
      <c r="L591" s="2" t="s">
        <v>166</v>
      </c>
      <c r="M591" s="2" t="s">
        <v>66</v>
      </c>
      <c r="N591" s="2" t="s">
        <v>43</v>
      </c>
      <c r="O591" s="2" t="s">
        <v>24</v>
      </c>
      <c r="P591" s="2" t="s">
        <v>52</v>
      </c>
      <c r="Q591" s="2" t="s">
        <v>56</v>
      </c>
      <c r="R591" s="3">
        <v>41873</v>
      </c>
      <c r="S591" s="10">
        <f t="shared" si="99"/>
        <v>2014</v>
      </c>
      <c r="T591" t="str">
        <f t="shared" si="103"/>
        <v/>
      </c>
      <c r="U591" t="str">
        <f t="shared" si="103"/>
        <v/>
      </c>
      <c r="V591">
        <f t="shared" si="103"/>
        <v>970.88</v>
      </c>
      <c r="W591" t="str">
        <f t="shared" si="103"/>
        <v/>
      </c>
      <c r="Z591">
        <f t="shared" si="104"/>
        <v>970.88</v>
      </c>
      <c r="AA591" t="str">
        <f t="shared" si="104"/>
        <v/>
      </c>
      <c r="AB591" t="str">
        <f t="shared" si="104"/>
        <v/>
      </c>
      <c r="AE591" t="str">
        <f t="shared" si="100"/>
        <v/>
      </c>
      <c r="AH591" t="str">
        <f t="shared" si="101"/>
        <v/>
      </c>
      <c r="AI591" t="str">
        <f t="shared" si="102"/>
        <v/>
      </c>
      <c r="AJ591" t="str">
        <f t="shared" si="102"/>
        <v/>
      </c>
      <c r="AK591" t="str">
        <f t="shared" si="102"/>
        <v/>
      </c>
      <c r="AL591" t="str">
        <f t="shared" si="102"/>
        <v/>
      </c>
    </row>
    <row r="592" spans="1:38" x14ac:dyDescent="0.2">
      <c r="A592" s="1">
        <v>5834</v>
      </c>
      <c r="B592" s="2" t="s">
        <v>18</v>
      </c>
      <c r="C592" s="3">
        <v>41873</v>
      </c>
      <c r="D592" s="2" t="s">
        <v>59</v>
      </c>
      <c r="E592" s="2">
        <v>1</v>
      </c>
      <c r="F592" s="2">
        <v>18.34</v>
      </c>
      <c r="G592" s="2">
        <v>0.08</v>
      </c>
      <c r="H592" s="2" t="s">
        <v>20</v>
      </c>
      <c r="I592" s="2">
        <v>1.05</v>
      </c>
      <c r="J592" s="2">
        <v>21.68</v>
      </c>
      <c r="K592" s="2">
        <v>16.03</v>
      </c>
      <c r="L592" s="2" t="s">
        <v>336</v>
      </c>
      <c r="M592" s="2" t="s">
        <v>29</v>
      </c>
      <c r="N592" s="2" t="s">
        <v>54</v>
      </c>
      <c r="O592" s="2" t="s">
        <v>24</v>
      </c>
      <c r="P592" s="2" t="s">
        <v>35</v>
      </c>
      <c r="Q592" s="2" t="s">
        <v>36</v>
      </c>
      <c r="R592" s="3">
        <v>41875</v>
      </c>
      <c r="S592" s="10">
        <f t="shared" si="99"/>
        <v>2014</v>
      </c>
      <c r="T592" t="str">
        <f t="shared" si="103"/>
        <v/>
      </c>
      <c r="U592" t="str">
        <f t="shared" si="103"/>
        <v/>
      </c>
      <c r="V592" t="str">
        <f t="shared" si="103"/>
        <v/>
      </c>
      <c r="W592">
        <f t="shared" si="103"/>
        <v>1.05</v>
      </c>
      <c r="Z592">
        <f t="shared" si="104"/>
        <v>1.05</v>
      </c>
      <c r="AA592" t="str">
        <f t="shared" si="104"/>
        <v/>
      </c>
      <c r="AB592" t="str">
        <f t="shared" si="104"/>
        <v/>
      </c>
      <c r="AE592" t="str">
        <f t="shared" si="100"/>
        <v/>
      </c>
      <c r="AH592" t="str">
        <f t="shared" si="101"/>
        <v/>
      </c>
      <c r="AI592" t="str">
        <f t="shared" si="102"/>
        <v/>
      </c>
      <c r="AJ592" t="str">
        <f t="shared" si="102"/>
        <v/>
      </c>
      <c r="AK592" t="str">
        <f t="shared" si="102"/>
        <v/>
      </c>
      <c r="AL592" t="str">
        <f t="shared" si="102"/>
        <v/>
      </c>
    </row>
    <row r="593" spans="1:38" x14ac:dyDescent="0.2">
      <c r="A593" s="1">
        <v>5835</v>
      </c>
      <c r="B593" s="2" t="s">
        <v>18</v>
      </c>
      <c r="C593" s="3">
        <v>41873</v>
      </c>
      <c r="D593" s="2" t="s">
        <v>59</v>
      </c>
      <c r="E593" s="2">
        <v>12</v>
      </c>
      <c r="F593" s="2">
        <v>1762.7</v>
      </c>
      <c r="G593" s="2">
        <v>0.04</v>
      </c>
      <c r="H593" s="2" t="s">
        <v>44</v>
      </c>
      <c r="I593" s="2">
        <v>-1.61</v>
      </c>
      <c r="J593" s="2">
        <v>162.97999999999999</v>
      </c>
      <c r="K593" s="2">
        <v>30.01</v>
      </c>
      <c r="L593" s="2" t="s">
        <v>336</v>
      </c>
      <c r="M593" s="2" t="s">
        <v>29</v>
      </c>
      <c r="N593" s="2" t="s">
        <v>54</v>
      </c>
      <c r="O593" s="2" t="s">
        <v>45</v>
      </c>
      <c r="P593" s="2" t="s">
        <v>46</v>
      </c>
      <c r="Q593" s="2" t="s">
        <v>47</v>
      </c>
      <c r="R593" s="3">
        <v>41874</v>
      </c>
      <c r="S593" s="10">
        <f t="shared" si="99"/>
        <v>2014</v>
      </c>
      <c r="T593" t="str">
        <f t="shared" si="103"/>
        <v/>
      </c>
      <c r="U593" t="str">
        <f t="shared" si="103"/>
        <v/>
      </c>
      <c r="V593" t="str">
        <f t="shared" si="103"/>
        <v/>
      </c>
      <c r="W593">
        <f t="shared" si="103"/>
        <v>-1.61</v>
      </c>
      <c r="Z593" t="str">
        <f t="shared" si="104"/>
        <v/>
      </c>
      <c r="AA593" t="str">
        <f t="shared" si="104"/>
        <v/>
      </c>
      <c r="AB593">
        <f t="shared" si="104"/>
        <v>-1.61</v>
      </c>
      <c r="AE593" t="str">
        <f t="shared" si="100"/>
        <v>Furniture</v>
      </c>
      <c r="AH593" t="str">
        <f t="shared" si="101"/>
        <v/>
      </c>
      <c r="AI593" t="str">
        <f t="shared" si="102"/>
        <v/>
      </c>
      <c r="AJ593" t="str">
        <f t="shared" si="102"/>
        <v/>
      </c>
      <c r="AK593" t="str">
        <f t="shared" si="102"/>
        <v/>
      </c>
      <c r="AL593" t="str">
        <f t="shared" si="102"/>
        <v/>
      </c>
    </row>
    <row r="594" spans="1:38" x14ac:dyDescent="0.2">
      <c r="A594" s="1">
        <v>5836</v>
      </c>
      <c r="B594" s="2" t="s">
        <v>18</v>
      </c>
      <c r="C594" s="3">
        <v>41873</v>
      </c>
      <c r="D594" s="2" t="s">
        <v>19</v>
      </c>
      <c r="E594" s="2">
        <v>43</v>
      </c>
      <c r="F594" s="2">
        <v>3284.79</v>
      </c>
      <c r="G594" s="2">
        <v>0.02</v>
      </c>
      <c r="H594" s="2" t="s">
        <v>20</v>
      </c>
      <c r="I594" s="2">
        <v>291.41000000000003</v>
      </c>
      <c r="J594" s="2">
        <v>85.98</v>
      </c>
      <c r="K594" s="2">
        <v>18</v>
      </c>
      <c r="L594" s="2" t="s">
        <v>337</v>
      </c>
      <c r="M594" s="2" t="s">
        <v>22</v>
      </c>
      <c r="N594" s="2" t="s">
        <v>23</v>
      </c>
      <c r="O594" s="2" t="s">
        <v>31</v>
      </c>
      <c r="P594" s="2" t="s">
        <v>32</v>
      </c>
      <c r="Q594" s="2" t="s">
        <v>26</v>
      </c>
      <c r="R594" s="3">
        <v>41874</v>
      </c>
      <c r="S594" s="10">
        <f t="shared" si="99"/>
        <v>2014</v>
      </c>
      <c r="T594">
        <f t="shared" si="103"/>
        <v>291.41000000000003</v>
      </c>
      <c r="U594" t="str">
        <f t="shared" si="103"/>
        <v/>
      </c>
      <c r="V594" t="str">
        <f t="shared" si="103"/>
        <v/>
      </c>
      <c r="W594" t="str">
        <f t="shared" si="103"/>
        <v/>
      </c>
      <c r="Z594" t="str">
        <f t="shared" si="104"/>
        <v/>
      </c>
      <c r="AA594">
        <f t="shared" si="104"/>
        <v>291.41000000000003</v>
      </c>
      <c r="AB594" t="str">
        <f t="shared" si="104"/>
        <v/>
      </c>
      <c r="AE594" t="str">
        <f t="shared" si="100"/>
        <v/>
      </c>
      <c r="AH594" t="str">
        <f t="shared" si="101"/>
        <v/>
      </c>
      <c r="AI594" t="str">
        <f t="shared" si="102"/>
        <v/>
      </c>
      <c r="AJ594" t="str">
        <f t="shared" si="102"/>
        <v/>
      </c>
      <c r="AK594" t="str">
        <f t="shared" si="102"/>
        <v/>
      </c>
      <c r="AL594" t="str">
        <f t="shared" si="102"/>
        <v/>
      </c>
    </row>
    <row r="595" spans="1:38" x14ac:dyDescent="0.2">
      <c r="A595" s="1">
        <v>5837</v>
      </c>
      <c r="B595" s="2" t="s">
        <v>18</v>
      </c>
      <c r="C595" s="3">
        <v>41873</v>
      </c>
      <c r="D595" s="2" t="s">
        <v>19</v>
      </c>
      <c r="E595" s="2">
        <v>50</v>
      </c>
      <c r="F595" s="2">
        <v>7824.85</v>
      </c>
      <c r="G595" s="2">
        <v>0.03</v>
      </c>
      <c r="H595" s="2" t="s">
        <v>44</v>
      </c>
      <c r="I595" s="2">
        <v>-1298.2</v>
      </c>
      <c r="J595" s="2">
        <v>162.88999999999999</v>
      </c>
      <c r="K595" s="2">
        <v>74.2</v>
      </c>
      <c r="L595" s="2" t="s">
        <v>94</v>
      </c>
      <c r="M595" s="2" t="s">
        <v>22</v>
      </c>
      <c r="N595" s="2" t="s">
        <v>23</v>
      </c>
      <c r="O595" s="2" t="s">
        <v>45</v>
      </c>
      <c r="P595" s="2" t="s">
        <v>61</v>
      </c>
      <c r="Q595" s="2" t="s">
        <v>56</v>
      </c>
      <c r="R595" s="3">
        <v>41873</v>
      </c>
      <c r="S595" s="10">
        <f t="shared" si="99"/>
        <v>2014</v>
      </c>
      <c r="T595">
        <f t="shared" si="103"/>
        <v>-1298.2</v>
      </c>
      <c r="U595" t="str">
        <f t="shared" si="103"/>
        <v/>
      </c>
      <c r="V595" t="str">
        <f t="shared" si="103"/>
        <v/>
      </c>
      <c r="W595" t="str">
        <f t="shared" si="103"/>
        <v/>
      </c>
      <c r="Z595" t="str">
        <f t="shared" si="104"/>
        <v/>
      </c>
      <c r="AA595" t="str">
        <f t="shared" si="104"/>
        <v/>
      </c>
      <c r="AB595">
        <f t="shared" si="104"/>
        <v>-1298.2</v>
      </c>
      <c r="AE595" t="str">
        <f t="shared" si="100"/>
        <v>Furniture</v>
      </c>
      <c r="AH595" t="str">
        <f t="shared" si="101"/>
        <v/>
      </c>
      <c r="AI595" t="str">
        <f t="shared" si="102"/>
        <v/>
      </c>
      <c r="AJ595" t="str">
        <f t="shared" si="102"/>
        <v/>
      </c>
      <c r="AK595" t="str">
        <f t="shared" si="102"/>
        <v/>
      </c>
      <c r="AL595" t="str">
        <f t="shared" si="102"/>
        <v/>
      </c>
    </row>
    <row r="596" spans="1:38" x14ac:dyDescent="0.2">
      <c r="A596" s="1">
        <v>5838</v>
      </c>
      <c r="B596" s="2" t="s">
        <v>18</v>
      </c>
      <c r="C596" s="3">
        <v>41873</v>
      </c>
      <c r="D596" s="2" t="s">
        <v>59</v>
      </c>
      <c r="E596" s="2">
        <v>10</v>
      </c>
      <c r="F596" s="2">
        <v>64.31</v>
      </c>
      <c r="G596" s="2">
        <v>0.01</v>
      </c>
      <c r="H596" s="2" t="s">
        <v>20</v>
      </c>
      <c r="I596" s="2">
        <v>12.9</v>
      </c>
      <c r="J596" s="2">
        <v>17.18</v>
      </c>
      <c r="K596" s="2">
        <v>16.04</v>
      </c>
      <c r="L596" s="2" t="s">
        <v>338</v>
      </c>
      <c r="M596" s="2" t="s">
        <v>29</v>
      </c>
      <c r="N596" s="2" t="s">
        <v>30</v>
      </c>
      <c r="O596" s="2" t="s">
        <v>24</v>
      </c>
      <c r="P596" s="2" t="s">
        <v>35</v>
      </c>
      <c r="Q596" s="2" t="s">
        <v>36</v>
      </c>
      <c r="R596" s="3">
        <v>41875</v>
      </c>
      <c r="S596" s="10">
        <f t="shared" si="99"/>
        <v>2014</v>
      </c>
      <c r="T596" t="str">
        <f t="shared" si="103"/>
        <v/>
      </c>
      <c r="U596">
        <f t="shared" si="103"/>
        <v>12.9</v>
      </c>
      <c r="V596" t="str">
        <f t="shared" si="103"/>
        <v/>
      </c>
      <c r="W596" t="str">
        <f t="shared" si="103"/>
        <v/>
      </c>
      <c r="Z596">
        <f t="shared" si="104"/>
        <v>12.9</v>
      </c>
      <c r="AA596" t="str">
        <f t="shared" si="104"/>
        <v/>
      </c>
      <c r="AB596" t="str">
        <f t="shared" si="104"/>
        <v/>
      </c>
      <c r="AE596" t="str">
        <f t="shared" si="100"/>
        <v/>
      </c>
      <c r="AH596" t="str">
        <f t="shared" si="101"/>
        <v/>
      </c>
      <c r="AI596" t="str">
        <f t="shared" si="102"/>
        <v/>
      </c>
      <c r="AJ596" t="str">
        <f t="shared" si="102"/>
        <v/>
      </c>
      <c r="AK596" t="str">
        <f t="shared" si="102"/>
        <v/>
      </c>
      <c r="AL596" t="str">
        <f t="shared" si="102"/>
        <v/>
      </c>
    </row>
    <row r="597" spans="1:38" x14ac:dyDescent="0.2">
      <c r="A597" s="1">
        <v>5839</v>
      </c>
      <c r="B597" s="2" t="s">
        <v>18</v>
      </c>
      <c r="C597" s="3">
        <v>41874</v>
      </c>
      <c r="D597" s="2" t="s">
        <v>50</v>
      </c>
      <c r="E597" s="2">
        <v>10</v>
      </c>
      <c r="F597" s="2">
        <v>1604.77</v>
      </c>
      <c r="G597" s="2">
        <v>0.02</v>
      </c>
      <c r="H597" s="2" t="s">
        <v>44</v>
      </c>
      <c r="I597" s="2">
        <v>-528.29</v>
      </c>
      <c r="J597" s="2">
        <v>158.05000000000001</v>
      </c>
      <c r="K597" s="2">
        <v>94.2</v>
      </c>
      <c r="L597" s="2" t="s">
        <v>339</v>
      </c>
      <c r="M597" s="2" t="s">
        <v>29</v>
      </c>
      <c r="N597" s="2" t="s">
        <v>30</v>
      </c>
      <c r="O597" s="2" t="s">
        <v>45</v>
      </c>
      <c r="P597" s="2" t="s">
        <v>46</v>
      </c>
      <c r="Q597" s="2" t="s">
        <v>47</v>
      </c>
      <c r="R597" s="3">
        <v>41874</v>
      </c>
      <c r="S597" s="10">
        <f t="shared" si="99"/>
        <v>2014</v>
      </c>
      <c r="T597" t="str">
        <f t="shared" si="103"/>
        <v/>
      </c>
      <c r="U597">
        <f t="shared" si="103"/>
        <v>-528.29</v>
      </c>
      <c r="V597" t="str">
        <f t="shared" si="103"/>
        <v/>
      </c>
      <c r="W597" t="str">
        <f t="shared" si="103"/>
        <v/>
      </c>
      <c r="Z597" t="str">
        <f t="shared" si="104"/>
        <v/>
      </c>
      <c r="AA597" t="str">
        <f t="shared" si="104"/>
        <v/>
      </c>
      <c r="AB597">
        <f t="shared" si="104"/>
        <v>-528.29</v>
      </c>
      <c r="AE597" t="str">
        <f t="shared" si="100"/>
        <v>Furniture</v>
      </c>
      <c r="AH597" t="str">
        <f t="shared" si="101"/>
        <v/>
      </c>
      <c r="AI597" t="str">
        <f t="shared" si="102"/>
        <v/>
      </c>
      <c r="AJ597" t="str">
        <f t="shared" si="102"/>
        <v/>
      </c>
      <c r="AK597" t="str">
        <f t="shared" si="102"/>
        <v/>
      </c>
      <c r="AL597" t="str">
        <f t="shared" si="102"/>
        <v/>
      </c>
    </row>
    <row r="598" spans="1:38" x14ac:dyDescent="0.2">
      <c r="A598" s="1">
        <v>5840</v>
      </c>
      <c r="B598" s="2" t="s">
        <v>18</v>
      </c>
      <c r="C598" s="3">
        <v>41874</v>
      </c>
      <c r="D598" s="2" t="s">
        <v>50</v>
      </c>
      <c r="E598" s="2">
        <v>31</v>
      </c>
      <c r="F598" s="2">
        <v>1761.3579999999999</v>
      </c>
      <c r="G598" s="2">
        <v>0.06</v>
      </c>
      <c r="H598" s="2" t="s">
        <v>20</v>
      </c>
      <c r="I598" s="2">
        <v>387.79</v>
      </c>
      <c r="J598" s="2">
        <v>77.989999999999995</v>
      </c>
      <c r="K598" s="2">
        <v>19.920000000000002</v>
      </c>
      <c r="L598" s="2" t="s">
        <v>339</v>
      </c>
      <c r="M598" s="2" t="s">
        <v>29</v>
      </c>
      <c r="N598" s="2" t="s">
        <v>30</v>
      </c>
      <c r="O598" s="2" t="s">
        <v>31</v>
      </c>
      <c r="P598" s="2" t="s">
        <v>39</v>
      </c>
      <c r="Q598" s="2" t="s">
        <v>26</v>
      </c>
      <c r="R598" s="3">
        <v>41875</v>
      </c>
      <c r="S598" s="10">
        <f t="shared" si="99"/>
        <v>2014</v>
      </c>
      <c r="T598" t="str">
        <f t="shared" si="103"/>
        <v/>
      </c>
      <c r="U598">
        <f t="shared" si="103"/>
        <v>387.79</v>
      </c>
      <c r="V598" t="str">
        <f t="shared" si="103"/>
        <v/>
      </c>
      <c r="W598" t="str">
        <f t="shared" si="103"/>
        <v/>
      </c>
      <c r="Z598" t="str">
        <f t="shared" si="104"/>
        <v/>
      </c>
      <c r="AA598">
        <f t="shared" si="104"/>
        <v>387.79</v>
      </c>
      <c r="AB598" t="str">
        <f t="shared" si="104"/>
        <v/>
      </c>
      <c r="AE598" t="str">
        <f t="shared" si="100"/>
        <v/>
      </c>
      <c r="AH598" t="str">
        <f t="shared" si="101"/>
        <v/>
      </c>
      <c r="AI598" t="str">
        <f t="shared" si="102"/>
        <v/>
      </c>
      <c r="AJ598" t="str">
        <f t="shared" si="102"/>
        <v/>
      </c>
      <c r="AK598" t="str">
        <f t="shared" si="102"/>
        <v/>
      </c>
      <c r="AL598" t="str">
        <f t="shared" si="102"/>
        <v/>
      </c>
    </row>
    <row r="599" spans="1:38" x14ac:dyDescent="0.2">
      <c r="A599" s="1">
        <v>5841</v>
      </c>
      <c r="B599" s="2" t="s">
        <v>18</v>
      </c>
      <c r="C599" s="3">
        <v>41874</v>
      </c>
      <c r="D599" s="2" t="s">
        <v>19</v>
      </c>
      <c r="E599" s="2">
        <v>36</v>
      </c>
      <c r="F599" s="2">
        <v>72.819999999999993</v>
      </c>
      <c r="G599" s="2">
        <v>0.04</v>
      </c>
      <c r="H599" s="2" t="s">
        <v>20</v>
      </c>
      <c r="I599" s="2">
        <v>-107.52</v>
      </c>
      <c r="J599" s="2">
        <v>13.74</v>
      </c>
      <c r="K599" s="2">
        <v>18.079999999999998</v>
      </c>
      <c r="L599" s="2" t="s">
        <v>160</v>
      </c>
      <c r="M599" s="2" t="s">
        <v>22</v>
      </c>
      <c r="N599" s="2" t="s">
        <v>30</v>
      </c>
      <c r="O599" s="2" t="s">
        <v>45</v>
      </c>
      <c r="P599" s="2" t="s">
        <v>55</v>
      </c>
      <c r="Q599" s="2" t="s">
        <v>58</v>
      </c>
      <c r="R599" s="3">
        <v>41876</v>
      </c>
      <c r="S599" s="10">
        <f t="shared" si="99"/>
        <v>2014</v>
      </c>
      <c r="T599" t="str">
        <f t="shared" si="103"/>
        <v/>
      </c>
      <c r="U599">
        <f t="shared" si="103"/>
        <v>-107.52</v>
      </c>
      <c r="V599" t="str">
        <f t="shared" si="103"/>
        <v/>
      </c>
      <c r="W599" t="str">
        <f t="shared" si="103"/>
        <v/>
      </c>
      <c r="Z599" t="str">
        <f t="shared" si="104"/>
        <v/>
      </c>
      <c r="AA599" t="str">
        <f t="shared" si="104"/>
        <v/>
      </c>
      <c r="AB599">
        <f t="shared" si="104"/>
        <v>-107.52</v>
      </c>
      <c r="AE599" t="str">
        <f t="shared" si="100"/>
        <v>Furniture</v>
      </c>
      <c r="AH599" t="str">
        <f t="shared" si="101"/>
        <v/>
      </c>
      <c r="AI599" t="str">
        <f t="shared" si="102"/>
        <v/>
      </c>
      <c r="AJ599" t="str">
        <f t="shared" si="102"/>
        <v/>
      </c>
      <c r="AK599" t="str">
        <f t="shared" si="102"/>
        <v/>
      </c>
      <c r="AL599" t="str">
        <f t="shared" si="102"/>
        <v/>
      </c>
    </row>
    <row r="600" spans="1:38" x14ac:dyDescent="0.2">
      <c r="A600" s="1">
        <v>5842</v>
      </c>
      <c r="B600" s="2" t="s">
        <v>18</v>
      </c>
      <c r="C600" s="3">
        <v>41874</v>
      </c>
      <c r="D600" s="2" t="s">
        <v>19</v>
      </c>
      <c r="E600" s="2">
        <v>47</v>
      </c>
      <c r="F600" s="2">
        <v>5758.34</v>
      </c>
      <c r="G600" s="2">
        <v>0.01</v>
      </c>
      <c r="H600" s="2" t="s">
        <v>44</v>
      </c>
      <c r="I600" s="2">
        <v>438.38</v>
      </c>
      <c r="J600" s="2">
        <v>131.99</v>
      </c>
      <c r="K600" s="2">
        <v>70.14</v>
      </c>
      <c r="L600" s="2" t="s">
        <v>160</v>
      </c>
      <c r="M600" s="2" t="s">
        <v>22</v>
      </c>
      <c r="N600" s="2" t="s">
        <v>30</v>
      </c>
      <c r="O600" s="2" t="s">
        <v>31</v>
      </c>
      <c r="P600" s="2" t="s">
        <v>33</v>
      </c>
      <c r="Q600" s="2" t="s">
        <v>47</v>
      </c>
      <c r="R600" s="3">
        <v>41875</v>
      </c>
      <c r="S600" s="10">
        <f t="shared" si="99"/>
        <v>2014</v>
      </c>
      <c r="T600" t="str">
        <f t="shared" si="103"/>
        <v/>
      </c>
      <c r="U600">
        <f t="shared" si="103"/>
        <v>438.38</v>
      </c>
      <c r="V600" t="str">
        <f t="shared" si="103"/>
        <v/>
      </c>
      <c r="W600" t="str">
        <f t="shared" si="103"/>
        <v/>
      </c>
      <c r="Z600" t="str">
        <f t="shared" si="104"/>
        <v/>
      </c>
      <c r="AA600">
        <f t="shared" si="104"/>
        <v>438.38</v>
      </c>
      <c r="AB600" t="str">
        <f t="shared" si="104"/>
        <v/>
      </c>
      <c r="AE600" t="str">
        <f t="shared" si="100"/>
        <v/>
      </c>
      <c r="AH600" t="str">
        <f t="shared" si="101"/>
        <v/>
      </c>
      <c r="AI600" t="str">
        <f t="shared" si="102"/>
        <v/>
      </c>
      <c r="AJ600" t="str">
        <f t="shared" si="102"/>
        <v/>
      </c>
      <c r="AK600" t="str">
        <f t="shared" si="102"/>
        <v/>
      </c>
      <c r="AL600" t="str">
        <f t="shared" si="102"/>
        <v/>
      </c>
    </row>
    <row r="601" spans="1:38" x14ac:dyDescent="0.2">
      <c r="A601" s="1">
        <v>5843</v>
      </c>
      <c r="B601" s="2" t="s">
        <v>18</v>
      </c>
      <c r="C601" s="3">
        <v>41874</v>
      </c>
      <c r="D601" s="2" t="s">
        <v>50</v>
      </c>
      <c r="E601" s="2">
        <v>16</v>
      </c>
      <c r="F601" s="2">
        <v>595.28</v>
      </c>
      <c r="G601" s="2">
        <v>0</v>
      </c>
      <c r="H601" s="2" t="s">
        <v>49</v>
      </c>
      <c r="I601" s="2">
        <v>140.77000000000001</v>
      </c>
      <c r="J601" s="2">
        <v>47.41</v>
      </c>
      <c r="K601" s="2">
        <v>15.99</v>
      </c>
      <c r="L601" s="2" t="s">
        <v>172</v>
      </c>
      <c r="M601" s="2" t="s">
        <v>29</v>
      </c>
      <c r="N601" s="2" t="s">
        <v>30</v>
      </c>
      <c r="O601" s="2" t="s">
        <v>31</v>
      </c>
      <c r="P601" s="2" t="s">
        <v>32</v>
      </c>
      <c r="Q601" s="2" t="s">
        <v>58</v>
      </c>
      <c r="R601" s="3">
        <v>41875</v>
      </c>
      <c r="S601" s="10">
        <f t="shared" si="99"/>
        <v>2014</v>
      </c>
      <c r="T601" t="str">
        <f t="shared" si="103"/>
        <v/>
      </c>
      <c r="U601">
        <f t="shared" si="103"/>
        <v>140.77000000000001</v>
      </c>
      <c r="V601" t="str">
        <f t="shared" si="103"/>
        <v/>
      </c>
      <c r="W601" t="str">
        <f t="shared" si="103"/>
        <v/>
      </c>
      <c r="Z601" t="str">
        <f t="shared" si="104"/>
        <v/>
      </c>
      <c r="AA601">
        <f t="shared" si="104"/>
        <v>140.77000000000001</v>
      </c>
      <c r="AB601" t="str">
        <f t="shared" si="104"/>
        <v/>
      </c>
      <c r="AE601" t="str">
        <f t="shared" si="100"/>
        <v/>
      </c>
      <c r="AH601" t="str">
        <f t="shared" si="101"/>
        <v/>
      </c>
      <c r="AI601" t="str">
        <f t="shared" si="102"/>
        <v/>
      </c>
      <c r="AJ601" t="str">
        <f t="shared" si="102"/>
        <v/>
      </c>
      <c r="AK601" t="str">
        <f t="shared" si="102"/>
        <v/>
      </c>
      <c r="AL601" t="str">
        <f t="shared" si="102"/>
        <v/>
      </c>
    </row>
    <row r="602" spans="1:38" x14ac:dyDescent="0.2">
      <c r="A602" s="1">
        <v>5844</v>
      </c>
      <c r="B602" s="2" t="s">
        <v>18</v>
      </c>
      <c r="C602" s="3">
        <v>41875</v>
      </c>
      <c r="D602" s="2" t="s">
        <v>59</v>
      </c>
      <c r="E602" s="2">
        <v>2</v>
      </c>
      <c r="F602" s="2">
        <v>247.64</v>
      </c>
      <c r="G602" s="2">
        <v>0.05</v>
      </c>
      <c r="H602" s="2" t="s">
        <v>44</v>
      </c>
      <c r="I602" s="2">
        <v>-79.53</v>
      </c>
      <c r="J602" s="2">
        <v>136.49</v>
      </c>
      <c r="K602" s="2">
        <v>65.94</v>
      </c>
      <c r="L602" s="2" t="s">
        <v>122</v>
      </c>
      <c r="M602" s="2" t="s">
        <v>29</v>
      </c>
      <c r="N602" s="2" t="s">
        <v>43</v>
      </c>
      <c r="O602" s="2" t="s">
        <v>45</v>
      </c>
      <c r="P602" s="2" t="s">
        <v>46</v>
      </c>
      <c r="Q602" s="2" t="s">
        <v>47</v>
      </c>
      <c r="R602" s="3">
        <v>41875</v>
      </c>
      <c r="S602" s="10">
        <f t="shared" si="99"/>
        <v>2014</v>
      </c>
      <c r="T602" t="str">
        <f t="shared" ref="T602:W621" si="105">IF($N602=T$1,$I602,"")</f>
        <v/>
      </c>
      <c r="U602" t="str">
        <f t="shared" si="105"/>
        <v/>
      </c>
      <c r="V602">
        <f t="shared" si="105"/>
        <v>-79.53</v>
      </c>
      <c r="W602" t="str">
        <f t="shared" si="105"/>
        <v/>
      </c>
      <c r="Z602" t="str">
        <f t="shared" ref="Z602:AB621" si="106">IF($O602=Z$1,$I602,"")</f>
        <v/>
      </c>
      <c r="AA602" t="str">
        <f t="shared" si="106"/>
        <v/>
      </c>
      <c r="AB602">
        <f t="shared" si="106"/>
        <v>-79.53</v>
      </c>
      <c r="AE602" t="str">
        <f t="shared" si="100"/>
        <v>Furniture</v>
      </c>
      <c r="AH602" t="str">
        <f t="shared" si="101"/>
        <v/>
      </c>
      <c r="AI602" t="str">
        <f t="shared" si="102"/>
        <v/>
      </c>
      <c r="AJ602" t="str">
        <f t="shared" si="102"/>
        <v/>
      </c>
      <c r="AK602" t="str">
        <f t="shared" si="102"/>
        <v/>
      </c>
      <c r="AL602" t="str">
        <f t="shared" si="102"/>
        <v/>
      </c>
    </row>
    <row r="603" spans="1:38" x14ac:dyDescent="0.2">
      <c r="A603" s="1">
        <v>5845</v>
      </c>
      <c r="B603" s="2" t="s">
        <v>18</v>
      </c>
      <c r="C603" s="3">
        <v>41875</v>
      </c>
      <c r="D603" s="2" t="s">
        <v>50</v>
      </c>
      <c r="E603" s="2">
        <v>35</v>
      </c>
      <c r="F603" s="2">
        <v>153.55000000000001</v>
      </c>
      <c r="G603" s="2">
        <v>0.02</v>
      </c>
      <c r="H603" s="2" t="s">
        <v>20</v>
      </c>
      <c r="I603" s="2">
        <v>-174.86</v>
      </c>
      <c r="J603" s="2">
        <v>16.059999999999999</v>
      </c>
      <c r="K603" s="2">
        <v>20.89</v>
      </c>
      <c r="L603" s="2" t="s">
        <v>340</v>
      </c>
      <c r="M603" s="2" t="s">
        <v>38</v>
      </c>
      <c r="N603" s="2" t="s">
        <v>23</v>
      </c>
      <c r="O603" s="2" t="s">
        <v>24</v>
      </c>
      <c r="P603" s="2" t="s">
        <v>71</v>
      </c>
      <c r="Q603" s="2" t="s">
        <v>26</v>
      </c>
      <c r="R603" s="3">
        <v>41877</v>
      </c>
      <c r="S603" s="10">
        <f t="shared" si="99"/>
        <v>2014</v>
      </c>
      <c r="T603">
        <f t="shared" si="105"/>
        <v>-174.86</v>
      </c>
      <c r="U603" t="str">
        <f t="shared" si="105"/>
        <v/>
      </c>
      <c r="V603" t="str">
        <f t="shared" si="105"/>
        <v/>
      </c>
      <c r="W603" t="str">
        <f t="shared" si="105"/>
        <v/>
      </c>
      <c r="Z603">
        <f t="shared" si="106"/>
        <v>-174.86</v>
      </c>
      <c r="AA603" t="str">
        <f t="shared" si="106"/>
        <v/>
      </c>
      <c r="AB603" t="str">
        <f t="shared" si="106"/>
        <v/>
      </c>
      <c r="AE603" t="str">
        <f t="shared" si="100"/>
        <v>Office Supplies</v>
      </c>
      <c r="AH603" t="str">
        <f t="shared" si="101"/>
        <v/>
      </c>
      <c r="AI603" t="str">
        <f t="shared" si="102"/>
        <v/>
      </c>
      <c r="AJ603" t="str">
        <f t="shared" si="102"/>
        <v/>
      </c>
      <c r="AK603" t="str">
        <f t="shared" si="102"/>
        <v/>
      </c>
      <c r="AL603" t="str">
        <f t="shared" si="102"/>
        <v/>
      </c>
    </row>
    <row r="604" spans="1:38" x14ac:dyDescent="0.2">
      <c r="A604" s="1">
        <v>5846</v>
      </c>
      <c r="B604" s="2" t="s">
        <v>18</v>
      </c>
      <c r="C604" s="3">
        <v>41875</v>
      </c>
      <c r="D604" s="2" t="s">
        <v>50</v>
      </c>
      <c r="E604" s="2">
        <v>14</v>
      </c>
      <c r="F604" s="2">
        <v>884.87</v>
      </c>
      <c r="G604" s="2">
        <v>7.0000000000000007E-2</v>
      </c>
      <c r="H604" s="2" t="s">
        <v>20</v>
      </c>
      <c r="I604" s="2">
        <v>156.63999999999999</v>
      </c>
      <c r="J604" s="2">
        <v>72.98</v>
      </c>
      <c r="K604" s="2">
        <v>33.99</v>
      </c>
      <c r="L604" s="2" t="s">
        <v>340</v>
      </c>
      <c r="M604" s="2" t="s">
        <v>38</v>
      </c>
      <c r="N604" s="2" t="s">
        <v>23</v>
      </c>
      <c r="O604" s="2" t="s">
        <v>24</v>
      </c>
      <c r="P604" s="2" t="s">
        <v>90</v>
      </c>
      <c r="Q604" s="2" t="s">
        <v>26</v>
      </c>
      <c r="R604" s="3">
        <v>41877</v>
      </c>
      <c r="S604" s="10">
        <f t="shared" si="99"/>
        <v>2014</v>
      </c>
      <c r="T604">
        <f t="shared" si="105"/>
        <v>156.63999999999999</v>
      </c>
      <c r="U604" t="str">
        <f t="shared" si="105"/>
        <v/>
      </c>
      <c r="V604" t="str">
        <f t="shared" si="105"/>
        <v/>
      </c>
      <c r="W604" t="str">
        <f t="shared" si="105"/>
        <v/>
      </c>
      <c r="Z604">
        <f t="shared" si="106"/>
        <v>156.63999999999999</v>
      </c>
      <c r="AA604" t="str">
        <f t="shared" si="106"/>
        <v/>
      </c>
      <c r="AB604" t="str">
        <f t="shared" si="106"/>
        <v/>
      </c>
      <c r="AE604" t="str">
        <f t="shared" si="100"/>
        <v/>
      </c>
      <c r="AH604" t="str">
        <f t="shared" si="101"/>
        <v/>
      </c>
      <c r="AI604" t="str">
        <f t="shared" si="102"/>
        <v/>
      </c>
      <c r="AJ604" t="str">
        <f t="shared" si="102"/>
        <v/>
      </c>
      <c r="AK604" t="str">
        <f t="shared" si="102"/>
        <v/>
      </c>
      <c r="AL604" t="str">
        <f t="shared" si="102"/>
        <v/>
      </c>
    </row>
    <row r="605" spans="1:38" x14ac:dyDescent="0.2">
      <c r="A605" s="1">
        <v>5847</v>
      </c>
      <c r="B605" s="2" t="s">
        <v>18</v>
      </c>
      <c r="C605" s="3">
        <v>41875</v>
      </c>
      <c r="D605" s="2" t="s">
        <v>59</v>
      </c>
      <c r="E605" s="2">
        <v>27</v>
      </c>
      <c r="F605" s="2">
        <v>225.33</v>
      </c>
      <c r="G605" s="2">
        <v>0.03</v>
      </c>
      <c r="H605" s="2" t="s">
        <v>20</v>
      </c>
      <c r="I605" s="2">
        <v>-23.62</v>
      </c>
      <c r="J605" s="2">
        <v>19.64</v>
      </c>
      <c r="K605" s="2">
        <v>19.829999999999998</v>
      </c>
      <c r="L605" s="2" t="s">
        <v>341</v>
      </c>
      <c r="M605" s="2" t="s">
        <v>66</v>
      </c>
      <c r="N605" s="2" t="s">
        <v>30</v>
      </c>
      <c r="O605" s="2" t="s">
        <v>24</v>
      </c>
      <c r="P605" s="2" t="s">
        <v>35</v>
      </c>
      <c r="Q605" s="2" t="s">
        <v>36</v>
      </c>
      <c r="R605" s="3">
        <v>41877</v>
      </c>
      <c r="S605" s="10">
        <f t="shared" si="99"/>
        <v>2014</v>
      </c>
      <c r="T605" t="str">
        <f t="shared" si="105"/>
        <v/>
      </c>
      <c r="U605">
        <f t="shared" si="105"/>
        <v>-23.62</v>
      </c>
      <c r="V605" t="str">
        <f t="shared" si="105"/>
        <v/>
      </c>
      <c r="W605" t="str">
        <f t="shared" si="105"/>
        <v/>
      </c>
      <c r="Z605">
        <f t="shared" si="106"/>
        <v>-23.62</v>
      </c>
      <c r="AA605" t="str">
        <f t="shared" si="106"/>
        <v/>
      </c>
      <c r="AB605" t="str">
        <f t="shared" si="106"/>
        <v/>
      </c>
      <c r="AE605" t="str">
        <f t="shared" si="100"/>
        <v>Office Supplies</v>
      </c>
      <c r="AH605" t="str">
        <f t="shared" si="101"/>
        <v/>
      </c>
      <c r="AI605" t="str">
        <f t="shared" si="102"/>
        <v/>
      </c>
      <c r="AJ605" t="str">
        <f t="shared" si="102"/>
        <v/>
      </c>
      <c r="AK605" t="str">
        <f t="shared" si="102"/>
        <v/>
      </c>
      <c r="AL605" t="str">
        <f t="shared" si="102"/>
        <v/>
      </c>
    </row>
    <row r="606" spans="1:38" x14ac:dyDescent="0.2">
      <c r="A606" s="1">
        <v>5848</v>
      </c>
      <c r="B606" s="2" t="s">
        <v>18</v>
      </c>
      <c r="C606" s="3">
        <v>41877</v>
      </c>
      <c r="D606" s="2" t="s">
        <v>27</v>
      </c>
      <c r="E606" s="2">
        <v>26</v>
      </c>
      <c r="F606" s="2">
        <v>195.45</v>
      </c>
      <c r="G606" s="2">
        <v>0.04</v>
      </c>
      <c r="H606" s="2" t="s">
        <v>49</v>
      </c>
      <c r="I606" s="2">
        <v>-16.010000000000002</v>
      </c>
      <c r="J606" s="2">
        <v>18.48</v>
      </c>
      <c r="K606" s="2">
        <v>19.16</v>
      </c>
      <c r="L606" s="2" t="s">
        <v>266</v>
      </c>
      <c r="M606" s="2" t="s">
        <v>22</v>
      </c>
      <c r="N606" s="2" t="s">
        <v>30</v>
      </c>
      <c r="O606" s="2" t="s">
        <v>24</v>
      </c>
      <c r="P606" s="2" t="s">
        <v>35</v>
      </c>
      <c r="Q606" s="2" t="s">
        <v>26</v>
      </c>
      <c r="R606" s="3">
        <v>41884</v>
      </c>
      <c r="S606" s="10">
        <f t="shared" si="99"/>
        <v>2014</v>
      </c>
      <c r="T606" t="str">
        <f t="shared" si="105"/>
        <v/>
      </c>
      <c r="U606">
        <f t="shared" si="105"/>
        <v>-16.010000000000002</v>
      </c>
      <c r="V606" t="str">
        <f t="shared" si="105"/>
        <v/>
      </c>
      <c r="W606" t="str">
        <f t="shared" si="105"/>
        <v/>
      </c>
      <c r="Z606">
        <f t="shared" si="106"/>
        <v>-16.010000000000002</v>
      </c>
      <c r="AA606" t="str">
        <f t="shared" si="106"/>
        <v/>
      </c>
      <c r="AB606" t="str">
        <f t="shared" si="106"/>
        <v/>
      </c>
      <c r="AE606" t="str">
        <f t="shared" si="100"/>
        <v>Office Supplies</v>
      </c>
      <c r="AH606" t="str">
        <f t="shared" si="101"/>
        <v/>
      </c>
      <c r="AI606" t="str">
        <f t="shared" si="102"/>
        <v/>
      </c>
      <c r="AJ606" t="str">
        <f t="shared" si="102"/>
        <v/>
      </c>
      <c r="AK606" t="str">
        <f t="shared" si="102"/>
        <v/>
      </c>
      <c r="AL606" t="str">
        <f t="shared" si="102"/>
        <v/>
      </c>
    </row>
    <row r="607" spans="1:38" x14ac:dyDescent="0.2">
      <c r="A607" s="1">
        <v>5849</v>
      </c>
      <c r="B607" s="2" t="s">
        <v>18</v>
      </c>
      <c r="C607" s="3">
        <v>41877</v>
      </c>
      <c r="D607" s="2" t="s">
        <v>41</v>
      </c>
      <c r="E607" s="2">
        <v>2</v>
      </c>
      <c r="F607" s="2">
        <v>818.53</v>
      </c>
      <c r="G607" s="2">
        <v>0.08</v>
      </c>
      <c r="H607" s="2" t="s">
        <v>20</v>
      </c>
      <c r="I607" s="2">
        <v>-512.07000000000005</v>
      </c>
      <c r="J607" s="2">
        <v>427.88</v>
      </c>
      <c r="K607" s="2">
        <v>25.37</v>
      </c>
      <c r="L607" s="2" t="s">
        <v>168</v>
      </c>
      <c r="M607" s="2" t="s">
        <v>66</v>
      </c>
      <c r="N607" s="2" t="s">
        <v>30</v>
      </c>
      <c r="O607" s="2" t="s">
        <v>24</v>
      </c>
      <c r="P607" s="2" t="s">
        <v>52</v>
      </c>
      <c r="Q607" s="2" t="s">
        <v>26</v>
      </c>
      <c r="R607" s="3">
        <v>41878</v>
      </c>
      <c r="S607" s="10">
        <f t="shared" si="99"/>
        <v>2014</v>
      </c>
      <c r="T607" t="str">
        <f t="shared" si="105"/>
        <v/>
      </c>
      <c r="U607">
        <f t="shared" si="105"/>
        <v>-512.07000000000005</v>
      </c>
      <c r="V607" t="str">
        <f t="shared" si="105"/>
        <v/>
      </c>
      <c r="W607" t="str">
        <f t="shared" si="105"/>
        <v/>
      </c>
      <c r="Z607">
        <f t="shared" si="106"/>
        <v>-512.07000000000005</v>
      </c>
      <c r="AA607" t="str">
        <f t="shared" si="106"/>
        <v/>
      </c>
      <c r="AB607" t="str">
        <f t="shared" si="106"/>
        <v/>
      </c>
      <c r="AE607" t="str">
        <f t="shared" si="100"/>
        <v>Office Supplies</v>
      </c>
      <c r="AH607" t="str">
        <f t="shared" si="101"/>
        <v/>
      </c>
      <c r="AI607" t="str">
        <f t="shared" si="102"/>
        <v/>
      </c>
      <c r="AJ607" t="str">
        <f t="shared" si="102"/>
        <v/>
      </c>
      <c r="AK607" t="str">
        <f t="shared" si="102"/>
        <v/>
      </c>
      <c r="AL607" t="str">
        <f t="shared" si="102"/>
        <v/>
      </c>
    </row>
    <row r="608" spans="1:38" x14ac:dyDescent="0.2">
      <c r="A608" s="1">
        <v>5850</v>
      </c>
      <c r="B608" s="2" t="s">
        <v>18</v>
      </c>
      <c r="C608" s="3">
        <v>41878</v>
      </c>
      <c r="D608" s="2" t="s">
        <v>27</v>
      </c>
      <c r="E608" s="2">
        <v>31</v>
      </c>
      <c r="F608" s="2">
        <v>269.94</v>
      </c>
      <c r="G608" s="2">
        <v>0.04</v>
      </c>
      <c r="H608" s="2" t="s">
        <v>20</v>
      </c>
      <c r="I608" s="2">
        <v>34.64</v>
      </c>
      <c r="J608" s="2">
        <v>20.5</v>
      </c>
      <c r="K608" s="2">
        <v>15.99</v>
      </c>
      <c r="L608" s="2" t="s">
        <v>342</v>
      </c>
      <c r="M608" s="2" t="s">
        <v>29</v>
      </c>
      <c r="N608" s="2" t="s">
        <v>23</v>
      </c>
      <c r="O608" s="2" t="s">
        <v>31</v>
      </c>
      <c r="P608" s="2" t="s">
        <v>32</v>
      </c>
      <c r="Q608" s="2" t="s">
        <v>58</v>
      </c>
      <c r="R608" s="3">
        <v>41882</v>
      </c>
      <c r="S608" s="10">
        <f t="shared" si="99"/>
        <v>2014</v>
      </c>
      <c r="T608">
        <f t="shared" si="105"/>
        <v>34.64</v>
      </c>
      <c r="U608" t="str">
        <f t="shared" si="105"/>
        <v/>
      </c>
      <c r="V608" t="str">
        <f t="shared" si="105"/>
        <v/>
      </c>
      <c r="W608" t="str">
        <f t="shared" si="105"/>
        <v/>
      </c>
      <c r="Z608" t="str">
        <f t="shared" si="106"/>
        <v/>
      </c>
      <c r="AA608">
        <f t="shared" si="106"/>
        <v>34.64</v>
      </c>
      <c r="AB608" t="str">
        <f t="shared" si="106"/>
        <v/>
      </c>
      <c r="AE608" t="str">
        <f t="shared" si="100"/>
        <v/>
      </c>
      <c r="AH608" t="str">
        <f t="shared" si="101"/>
        <v/>
      </c>
      <c r="AI608" t="str">
        <f t="shared" si="102"/>
        <v/>
      </c>
      <c r="AJ608" t="str">
        <f t="shared" si="102"/>
        <v/>
      </c>
      <c r="AK608" t="str">
        <f t="shared" si="102"/>
        <v/>
      </c>
      <c r="AL608" t="str">
        <f t="shared" si="102"/>
        <v/>
      </c>
    </row>
    <row r="609" spans="1:38" x14ac:dyDescent="0.2">
      <c r="A609" s="1">
        <v>5851</v>
      </c>
      <c r="B609" s="2" t="s">
        <v>18</v>
      </c>
      <c r="C609" s="3">
        <v>41878</v>
      </c>
      <c r="D609" s="2" t="s">
        <v>27</v>
      </c>
      <c r="E609" s="2">
        <v>12</v>
      </c>
      <c r="F609" s="2">
        <v>198.13</v>
      </c>
      <c r="G609" s="2">
        <v>0.1</v>
      </c>
      <c r="H609" s="2" t="s">
        <v>20</v>
      </c>
      <c r="I609" s="2">
        <v>-64.239999999999995</v>
      </c>
      <c r="J609" s="2">
        <v>27.99</v>
      </c>
      <c r="K609" s="2">
        <v>23.4</v>
      </c>
      <c r="L609" s="2" t="s">
        <v>342</v>
      </c>
      <c r="M609" s="2" t="s">
        <v>29</v>
      </c>
      <c r="N609" s="2" t="s">
        <v>23</v>
      </c>
      <c r="O609" s="2" t="s">
        <v>31</v>
      </c>
      <c r="P609" s="2" t="s">
        <v>33</v>
      </c>
      <c r="Q609" s="2" t="s">
        <v>26</v>
      </c>
      <c r="R609" s="3">
        <v>41878</v>
      </c>
      <c r="S609" s="10">
        <f t="shared" si="99"/>
        <v>2014</v>
      </c>
      <c r="T609">
        <f t="shared" si="105"/>
        <v>-64.239999999999995</v>
      </c>
      <c r="U609" t="str">
        <f t="shared" si="105"/>
        <v/>
      </c>
      <c r="V609" t="str">
        <f t="shared" si="105"/>
        <v/>
      </c>
      <c r="W609" t="str">
        <f t="shared" si="105"/>
        <v/>
      </c>
      <c r="Z609" t="str">
        <f t="shared" si="106"/>
        <v/>
      </c>
      <c r="AA609">
        <f t="shared" si="106"/>
        <v>-64.239999999999995</v>
      </c>
      <c r="AB609" t="str">
        <f t="shared" si="106"/>
        <v/>
      </c>
      <c r="AE609" t="str">
        <f t="shared" si="100"/>
        <v>Technology</v>
      </c>
      <c r="AH609" t="str">
        <f t="shared" si="101"/>
        <v/>
      </c>
      <c r="AI609" t="str">
        <f t="shared" si="102"/>
        <v/>
      </c>
      <c r="AJ609" t="str">
        <f t="shared" si="102"/>
        <v/>
      </c>
      <c r="AK609" t="str">
        <f t="shared" si="102"/>
        <v/>
      </c>
      <c r="AL609" t="str">
        <f t="shared" si="102"/>
        <v/>
      </c>
    </row>
    <row r="610" spans="1:38" x14ac:dyDescent="0.2">
      <c r="A610" s="1">
        <v>5852</v>
      </c>
      <c r="B610" s="2" t="s">
        <v>18</v>
      </c>
      <c r="C610" s="3">
        <v>41878</v>
      </c>
      <c r="D610" s="2" t="s">
        <v>27</v>
      </c>
      <c r="E610" s="2">
        <v>17</v>
      </c>
      <c r="F610" s="2">
        <v>1340.37</v>
      </c>
      <c r="G610" s="2">
        <v>0.09</v>
      </c>
      <c r="H610" s="2" t="s">
        <v>20</v>
      </c>
      <c r="I610" s="2">
        <v>10.15</v>
      </c>
      <c r="J610" s="2">
        <v>107.99</v>
      </c>
      <c r="K610" s="2">
        <v>22.99</v>
      </c>
      <c r="L610" s="2" t="s">
        <v>342</v>
      </c>
      <c r="M610" s="2" t="s">
        <v>29</v>
      </c>
      <c r="N610" s="2" t="s">
        <v>23</v>
      </c>
      <c r="O610" s="2" t="s">
        <v>31</v>
      </c>
      <c r="P610" s="2" t="s">
        <v>39</v>
      </c>
      <c r="Q610" s="2" t="s">
        <v>26</v>
      </c>
      <c r="R610" s="3">
        <v>41885</v>
      </c>
      <c r="S610" s="10">
        <f t="shared" si="99"/>
        <v>2014</v>
      </c>
      <c r="T610">
        <f t="shared" si="105"/>
        <v>10.15</v>
      </c>
      <c r="U610" t="str">
        <f t="shared" si="105"/>
        <v/>
      </c>
      <c r="V610" t="str">
        <f t="shared" si="105"/>
        <v/>
      </c>
      <c r="W610" t="str">
        <f t="shared" si="105"/>
        <v/>
      </c>
      <c r="Z610" t="str">
        <f t="shared" si="106"/>
        <v/>
      </c>
      <c r="AA610">
        <f t="shared" si="106"/>
        <v>10.15</v>
      </c>
      <c r="AB610" t="str">
        <f t="shared" si="106"/>
        <v/>
      </c>
      <c r="AE610" t="str">
        <f t="shared" si="100"/>
        <v/>
      </c>
      <c r="AH610" t="str">
        <f t="shared" si="101"/>
        <v/>
      </c>
      <c r="AI610" t="str">
        <f t="shared" si="102"/>
        <v/>
      </c>
      <c r="AJ610" t="str">
        <f t="shared" si="102"/>
        <v/>
      </c>
      <c r="AK610" t="str">
        <f t="shared" si="102"/>
        <v/>
      </c>
      <c r="AL610" t="str">
        <f t="shared" si="102"/>
        <v/>
      </c>
    </row>
    <row r="611" spans="1:38" x14ac:dyDescent="0.2">
      <c r="A611" s="1">
        <v>5853</v>
      </c>
      <c r="B611" s="2" t="s">
        <v>18</v>
      </c>
      <c r="C611" s="3">
        <v>41878</v>
      </c>
      <c r="D611" s="2" t="s">
        <v>41</v>
      </c>
      <c r="E611" s="2">
        <v>50</v>
      </c>
      <c r="F611" s="2">
        <v>2073.56</v>
      </c>
      <c r="G611" s="2">
        <v>0.02</v>
      </c>
      <c r="H611" s="2" t="s">
        <v>20</v>
      </c>
      <c r="I611" s="2">
        <v>377.76</v>
      </c>
      <c r="J611" s="2">
        <v>52.99</v>
      </c>
      <c r="K611" s="2">
        <v>31.48</v>
      </c>
      <c r="L611" s="2" t="s">
        <v>158</v>
      </c>
      <c r="M611" s="2" t="s">
        <v>66</v>
      </c>
      <c r="N611" s="2" t="s">
        <v>54</v>
      </c>
      <c r="O611" s="2" t="s">
        <v>24</v>
      </c>
      <c r="P611" s="2" t="s">
        <v>35</v>
      </c>
      <c r="Q611" s="2" t="s">
        <v>26</v>
      </c>
      <c r="R611" s="3">
        <v>41880</v>
      </c>
      <c r="S611" s="10">
        <f t="shared" si="99"/>
        <v>2014</v>
      </c>
      <c r="T611" t="str">
        <f t="shared" si="105"/>
        <v/>
      </c>
      <c r="U611" t="str">
        <f t="shared" si="105"/>
        <v/>
      </c>
      <c r="V611" t="str">
        <f t="shared" si="105"/>
        <v/>
      </c>
      <c r="W611">
        <f t="shared" si="105"/>
        <v>377.76</v>
      </c>
      <c r="Z611">
        <f t="shared" si="106"/>
        <v>377.76</v>
      </c>
      <c r="AA611" t="str">
        <f t="shared" si="106"/>
        <v/>
      </c>
      <c r="AB611" t="str">
        <f t="shared" si="106"/>
        <v/>
      </c>
      <c r="AE611" t="str">
        <f t="shared" si="100"/>
        <v/>
      </c>
      <c r="AH611" t="str">
        <f t="shared" si="101"/>
        <v/>
      </c>
      <c r="AI611" t="str">
        <f t="shared" si="102"/>
        <v/>
      </c>
      <c r="AJ611" t="str">
        <f t="shared" si="102"/>
        <v/>
      </c>
      <c r="AK611" t="str">
        <f t="shared" si="102"/>
        <v/>
      </c>
      <c r="AL611" t="str">
        <f t="shared" si="102"/>
        <v/>
      </c>
    </row>
    <row r="612" spans="1:38" x14ac:dyDescent="0.2">
      <c r="A612" s="1">
        <v>5854</v>
      </c>
      <c r="B612" s="2" t="s">
        <v>18</v>
      </c>
      <c r="C612" s="3">
        <v>41879</v>
      </c>
      <c r="D612" s="2" t="s">
        <v>50</v>
      </c>
      <c r="E612" s="2">
        <v>41</v>
      </c>
      <c r="F612" s="2">
        <v>298.56</v>
      </c>
      <c r="G612" s="2">
        <v>0.01</v>
      </c>
      <c r="H612" s="2" t="s">
        <v>49</v>
      </c>
      <c r="I612" s="2">
        <v>-84.07</v>
      </c>
      <c r="J612" s="2">
        <v>18.48</v>
      </c>
      <c r="K612" s="2">
        <v>20.57</v>
      </c>
      <c r="L612" s="2" t="s">
        <v>343</v>
      </c>
      <c r="M612" s="2" t="s">
        <v>38</v>
      </c>
      <c r="N612" s="2" t="s">
        <v>43</v>
      </c>
      <c r="O612" s="2" t="s">
        <v>24</v>
      </c>
      <c r="P612" s="2" t="s">
        <v>35</v>
      </c>
      <c r="Q612" s="2" t="s">
        <v>26</v>
      </c>
      <c r="R612" s="3">
        <v>41880</v>
      </c>
      <c r="S612" s="10">
        <f t="shared" si="99"/>
        <v>2014</v>
      </c>
      <c r="T612" t="str">
        <f t="shared" si="105"/>
        <v/>
      </c>
      <c r="U612" t="str">
        <f t="shared" si="105"/>
        <v/>
      </c>
      <c r="V612">
        <f t="shared" si="105"/>
        <v>-84.07</v>
      </c>
      <c r="W612" t="str">
        <f t="shared" si="105"/>
        <v/>
      </c>
      <c r="Z612">
        <f t="shared" si="106"/>
        <v>-84.07</v>
      </c>
      <c r="AA612" t="str">
        <f t="shared" si="106"/>
        <v/>
      </c>
      <c r="AB612" t="str">
        <f t="shared" si="106"/>
        <v/>
      </c>
      <c r="AE612" t="str">
        <f t="shared" si="100"/>
        <v>Office Supplies</v>
      </c>
      <c r="AH612" t="str">
        <f t="shared" si="101"/>
        <v/>
      </c>
      <c r="AI612" t="str">
        <f t="shared" si="102"/>
        <v/>
      </c>
      <c r="AJ612" t="str">
        <f t="shared" si="102"/>
        <v/>
      </c>
      <c r="AK612" t="str">
        <f t="shared" si="102"/>
        <v/>
      </c>
      <c r="AL612" t="str">
        <f t="shared" si="102"/>
        <v/>
      </c>
    </row>
    <row r="613" spans="1:38" x14ac:dyDescent="0.2">
      <c r="A613" s="1">
        <v>5855</v>
      </c>
      <c r="B613" s="2" t="s">
        <v>18</v>
      </c>
      <c r="C613" s="3">
        <v>41879</v>
      </c>
      <c r="D613" s="2" t="s">
        <v>27</v>
      </c>
      <c r="E613" s="2">
        <v>9</v>
      </c>
      <c r="F613" s="2">
        <v>131.32</v>
      </c>
      <c r="G613" s="2">
        <v>0.09</v>
      </c>
      <c r="H613" s="2" t="s">
        <v>20</v>
      </c>
      <c r="I613" s="2">
        <v>51.23</v>
      </c>
      <c r="J613" s="2">
        <v>26.2</v>
      </c>
      <c r="K613" s="2">
        <v>19.3</v>
      </c>
      <c r="L613" s="2" t="s">
        <v>344</v>
      </c>
      <c r="M613" s="2" t="s">
        <v>29</v>
      </c>
      <c r="N613" s="2" t="s">
        <v>23</v>
      </c>
      <c r="O613" s="2" t="s">
        <v>45</v>
      </c>
      <c r="P613" s="2" t="s">
        <v>55</v>
      </c>
      <c r="Q613" s="2" t="s">
        <v>36</v>
      </c>
      <c r="R613" s="3">
        <v>41883</v>
      </c>
      <c r="S613" s="10">
        <f t="shared" si="99"/>
        <v>2014</v>
      </c>
      <c r="T613">
        <f t="shared" si="105"/>
        <v>51.23</v>
      </c>
      <c r="U613" t="str">
        <f t="shared" si="105"/>
        <v/>
      </c>
      <c r="V613" t="str">
        <f t="shared" si="105"/>
        <v/>
      </c>
      <c r="W613" t="str">
        <f t="shared" si="105"/>
        <v/>
      </c>
      <c r="Z613" t="str">
        <f t="shared" si="106"/>
        <v/>
      </c>
      <c r="AA613" t="str">
        <f t="shared" si="106"/>
        <v/>
      </c>
      <c r="AB613">
        <f t="shared" si="106"/>
        <v>51.23</v>
      </c>
      <c r="AE613" t="str">
        <f t="shared" si="100"/>
        <v/>
      </c>
      <c r="AH613" t="str">
        <f t="shared" si="101"/>
        <v/>
      </c>
      <c r="AI613" t="str">
        <f t="shared" si="102"/>
        <v/>
      </c>
      <c r="AJ613" t="str">
        <f t="shared" si="102"/>
        <v/>
      </c>
      <c r="AK613" t="str">
        <f t="shared" si="102"/>
        <v/>
      </c>
      <c r="AL613" t="str">
        <f t="shared" si="102"/>
        <v/>
      </c>
    </row>
    <row r="614" spans="1:38" x14ac:dyDescent="0.2">
      <c r="A614" s="1">
        <v>5856</v>
      </c>
      <c r="B614" s="2" t="s">
        <v>18</v>
      </c>
      <c r="C614" s="3">
        <v>41880</v>
      </c>
      <c r="D614" s="2" t="s">
        <v>27</v>
      </c>
      <c r="E614" s="2">
        <v>5</v>
      </c>
      <c r="F614" s="2">
        <v>1555.85</v>
      </c>
      <c r="G614" s="2">
        <v>0.03</v>
      </c>
      <c r="H614" s="2" t="s">
        <v>44</v>
      </c>
      <c r="I614" s="2">
        <v>-218.8</v>
      </c>
      <c r="J614" s="2">
        <v>296.98</v>
      </c>
      <c r="K614" s="2">
        <v>83.55</v>
      </c>
      <c r="L614" s="2" t="s">
        <v>345</v>
      </c>
      <c r="M614" s="2" t="s">
        <v>29</v>
      </c>
      <c r="N614" s="2" t="s">
        <v>30</v>
      </c>
      <c r="O614" s="2" t="s">
        <v>45</v>
      </c>
      <c r="P614" s="2" t="s">
        <v>61</v>
      </c>
      <c r="Q614" s="2" t="s">
        <v>56</v>
      </c>
      <c r="R614" s="3">
        <v>41887</v>
      </c>
      <c r="S614" s="10">
        <f t="shared" si="99"/>
        <v>2014</v>
      </c>
      <c r="T614" t="str">
        <f t="shared" si="105"/>
        <v/>
      </c>
      <c r="U614">
        <f t="shared" si="105"/>
        <v>-218.8</v>
      </c>
      <c r="V614" t="str">
        <f t="shared" si="105"/>
        <v/>
      </c>
      <c r="W614" t="str">
        <f t="shared" si="105"/>
        <v/>
      </c>
      <c r="Z614" t="str">
        <f t="shared" si="106"/>
        <v/>
      </c>
      <c r="AA614" t="str">
        <f t="shared" si="106"/>
        <v/>
      </c>
      <c r="AB614">
        <f t="shared" si="106"/>
        <v>-218.8</v>
      </c>
      <c r="AE614" t="str">
        <f t="shared" si="100"/>
        <v>Furniture</v>
      </c>
      <c r="AH614" t="str">
        <f t="shared" si="101"/>
        <v/>
      </c>
      <c r="AI614" t="str">
        <f t="shared" si="102"/>
        <v/>
      </c>
      <c r="AJ614" t="str">
        <f t="shared" si="102"/>
        <v/>
      </c>
      <c r="AK614" t="str">
        <f t="shared" si="102"/>
        <v/>
      </c>
      <c r="AL614" t="str">
        <f t="shared" si="102"/>
        <v/>
      </c>
    </row>
    <row r="615" spans="1:38" x14ac:dyDescent="0.2">
      <c r="A615" s="1">
        <v>5857</v>
      </c>
      <c r="B615" s="2" t="s">
        <v>18</v>
      </c>
      <c r="C615" s="3">
        <v>41880</v>
      </c>
      <c r="D615" s="2" t="s">
        <v>27</v>
      </c>
      <c r="E615" s="2">
        <v>3</v>
      </c>
      <c r="F615" s="2">
        <v>63.47</v>
      </c>
      <c r="G615" s="2">
        <v>0</v>
      </c>
      <c r="H615" s="2" t="s">
        <v>20</v>
      </c>
      <c r="I615" s="2">
        <v>15.89</v>
      </c>
      <c r="J615" s="2">
        <v>24.99</v>
      </c>
      <c r="K615" s="2">
        <v>28.37</v>
      </c>
      <c r="L615" s="2" t="s">
        <v>345</v>
      </c>
      <c r="M615" s="2" t="s">
        <v>29</v>
      </c>
      <c r="N615" s="2" t="s">
        <v>30</v>
      </c>
      <c r="O615" s="2" t="s">
        <v>45</v>
      </c>
      <c r="P615" s="2" t="s">
        <v>55</v>
      </c>
      <c r="Q615" s="2" t="s">
        <v>34</v>
      </c>
      <c r="R615" s="3">
        <v>41880</v>
      </c>
      <c r="S615" s="10">
        <f t="shared" si="99"/>
        <v>2014</v>
      </c>
      <c r="T615" t="str">
        <f t="shared" si="105"/>
        <v/>
      </c>
      <c r="U615">
        <f t="shared" si="105"/>
        <v>15.89</v>
      </c>
      <c r="V615" t="str">
        <f t="shared" si="105"/>
        <v/>
      </c>
      <c r="W615" t="str">
        <f t="shared" si="105"/>
        <v/>
      </c>
      <c r="Z615" t="str">
        <f t="shared" si="106"/>
        <v/>
      </c>
      <c r="AA615" t="str">
        <f t="shared" si="106"/>
        <v/>
      </c>
      <c r="AB615">
        <f t="shared" si="106"/>
        <v>15.89</v>
      </c>
      <c r="AE615" t="str">
        <f t="shared" si="100"/>
        <v/>
      </c>
      <c r="AH615" t="str">
        <f t="shared" si="101"/>
        <v/>
      </c>
      <c r="AI615" t="str">
        <f t="shared" si="102"/>
        <v/>
      </c>
      <c r="AJ615" t="str">
        <f t="shared" si="102"/>
        <v/>
      </c>
      <c r="AK615" t="str">
        <f t="shared" si="102"/>
        <v/>
      </c>
      <c r="AL615" t="str">
        <f t="shared" si="102"/>
        <v/>
      </c>
    </row>
    <row r="616" spans="1:38" x14ac:dyDescent="0.2">
      <c r="A616" s="1">
        <v>5858</v>
      </c>
      <c r="B616" s="2" t="s">
        <v>18</v>
      </c>
      <c r="C616" s="3">
        <v>41881</v>
      </c>
      <c r="D616" s="2" t="s">
        <v>59</v>
      </c>
      <c r="E616" s="2">
        <v>27</v>
      </c>
      <c r="F616" s="2">
        <v>312.88</v>
      </c>
      <c r="G616" s="2">
        <v>0.1</v>
      </c>
      <c r="H616" s="2" t="s">
        <v>20</v>
      </c>
      <c r="I616" s="2">
        <v>52.54</v>
      </c>
      <c r="J616" s="2">
        <v>23.55</v>
      </c>
      <c r="K616" s="2">
        <v>16.36</v>
      </c>
      <c r="L616" s="2" t="s">
        <v>346</v>
      </c>
      <c r="M616" s="2" t="s">
        <v>29</v>
      </c>
      <c r="N616" s="2" t="s">
        <v>54</v>
      </c>
      <c r="O616" s="2" t="s">
        <v>24</v>
      </c>
      <c r="P616" s="2" t="s">
        <v>64</v>
      </c>
      <c r="Q616" s="2" t="s">
        <v>36</v>
      </c>
      <c r="R616" s="3">
        <v>41881</v>
      </c>
      <c r="S616" s="10">
        <f t="shared" si="99"/>
        <v>2014</v>
      </c>
      <c r="T616" t="str">
        <f t="shared" si="105"/>
        <v/>
      </c>
      <c r="U616" t="str">
        <f t="shared" si="105"/>
        <v/>
      </c>
      <c r="V616" t="str">
        <f t="shared" si="105"/>
        <v/>
      </c>
      <c r="W616">
        <f t="shared" si="105"/>
        <v>52.54</v>
      </c>
      <c r="Z616">
        <f t="shared" si="106"/>
        <v>52.54</v>
      </c>
      <c r="AA616" t="str">
        <f t="shared" si="106"/>
        <v/>
      </c>
      <c r="AB616" t="str">
        <f t="shared" si="106"/>
        <v/>
      </c>
      <c r="AE616" t="str">
        <f t="shared" si="100"/>
        <v/>
      </c>
      <c r="AH616" t="str">
        <f t="shared" si="101"/>
        <v/>
      </c>
      <c r="AI616" t="str">
        <f t="shared" si="102"/>
        <v/>
      </c>
      <c r="AJ616" t="str">
        <f t="shared" si="102"/>
        <v/>
      </c>
      <c r="AK616" t="str">
        <f t="shared" si="102"/>
        <v/>
      </c>
      <c r="AL616" t="str">
        <f t="shared" si="102"/>
        <v/>
      </c>
    </row>
    <row r="617" spans="1:38" x14ac:dyDescent="0.2">
      <c r="A617" s="1">
        <v>5859</v>
      </c>
      <c r="B617" s="2" t="s">
        <v>18</v>
      </c>
      <c r="C617" s="3">
        <v>41882</v>
      </c>
      <c r="D617" s="2" t="s">
        <v>27</v>
      </c>
      <c r="E617" s="2">
        <v>2</v>
      </c>
      <c r="F617" s="2">
        <v>49.7</v>
      </c>
      <c r="G617" s="2">
        <v>0.06</v>
      </c>
      <c r="H617" s="2" t="s">
        <v>20</v>
      </c>
      <c r="I617" s="2">
        <v>-19.98</v>
      </c>
      <c r="J617" s="2">
        <v>31.23</v>
      </c>
      <c r="K617" s="2">
        <v>20.149999999999999</v>
      </c>
      <c r="L617" s="2" t="s">
        <v>347</v>
      </c>
      <c r="M617" s="2" t="s">
        <v>29</v>
      </c>
      <c r="N617" s="2" t="s">
        <v>30</v>
      </c>
      <c r="O617" s="2" t="s">
        <v>45</v>
      </c>
      <c r="P617" s="2" t="s">
        <v>55</v>
      </c>
      <c r="Q617" s="2" t="s">
        <v>58</v>
      </c>
      <c r="R617" s="3">
        <v>41882</v>
      </c>
      <c r="S617" s="10">
        <f t="shared" si="99"/>
        <v>2014</v>
      </c>
      <c r="T617" t="str">
        <f t="shared" si="105"/>
        <v/>
      </c>
      <c r="U617">
        <f t="shared" si="105"/>
        <v>-19.98</v>
      </c>
      <c r="V617" t="str">
        <f t="shared" si="105"/>
        <v/>
      </c>
      <c r="W617" t="str">
        <f t="shared" si="105"/>
        <v/>
      </c>
      <c r="Z617" t="str">
        <f t="shared" si="106"/>
        <v/>
      </c>
      <c r="AA617" t="str">
        <f t="shared" si="106"/>
        <v/>
      </c>
      <c r="AB617">
        <f t="shared" si="106"/>
        <v>-19.98</v>
      </c>
      <c r="AE617" t="str">
        <f t="shared" si="100"/>
        <v>Furniture</v>
      </c>
      <c r="AH617" t="str">
        <f t="shared" si="101"/>
        <v/>
      </c>
      <c r="AI617" t="str">
        <f t="shared" si="102"/>
        <v/>
      </c>
      <c r="AJ617" t="str">
        <f t="shared" si="102"/>
        <v/>
      </c>
      <c r="AK617" t="str">
        <f t="shared" si="102"/>
        <v/>
      </c>
      <c r="AL617" t="str">
        <f t="shared" si="102"/>
        <v/>
      </c>
    </row>
    <row r="618" spans="1:38" x14ac:dyDescent="0.2">
      <c r="A618" s="1">
        <v>5860</v>
      </c>
      <c r="B618" s="2" t="s">
        <v>18</v>
      </c>
      <c r="C618" s="3">
        <v>41883</v>
      </c>
      <c r="D618" s="2" t="s">
        <v>41</v>
      </c>
      <c r="E618" s="2">
        <v>21</v>
      </c>
      <c r="F618" s="2">
        <v>449.1</v>
      </c>
      <c r="G618" s="2">
        <v>0.08</v>
      </c>
      <c r="H618" s="2" t="s">
        <v>20</v>
      </c>
      <c r="I618" s="2">
        <v>172.58</v>
      </c>
      <c r="J618" s="2">
        <v>34.229999999999997</v>
      </c>
      <c r="K618" s="2">
        <v>17.63</v>
      </c>
      <c r="L618" s="2" t="s">
        <v>151</v>
      </c>
      <c r="M618" s="2" t="s">
        <v>29</v>
      </c>
      <c r="N618" s="2" t="s">
        <v>43</v>
      </c>
      <c r="O618" s="2" t="s">
        <v>45</v>
      </c>
      <c r="P618" s="2" t="s">
        <v>55</v>
      </c>
      <c r="Q618" s="2" t="s">
        <v>58</v>
      </c>
      <c r="R618" s="3">
        <v>41885</v>
      </c>
      <c r="S618" s="10">
        <f t="shared" si="99"/>
        <v>2014</v>
      </c>
      <c r="T618" t="str">
        <f t="shared" si="105"/>
        <v/>
      </c>
      <c r="U618" t="str">
        <f t="shared" si="105"/>
        <v/>
      </c>
      <c r="V618">
        <f t="shared" si="105"/>
        <v>172.58</v>
      </c>
      <c r="W618" t="str">
        <f t="shared" si="105"/>
        <v/>
      </c>
      <c r="Z618" t="str">
        <f t="shared" si="106"/>
        <v/>
      </c>
      <c r="AA618" t="str">
        <f t="shared" si="106"/>
        <v/>
      </c>
      <c r="AB618">
        <f t="shared" si="106"/>
        <v>172.58</v>
      </c>
      <c r="AE618" t="str">
        <f t="shared" si="100"/>
        <v/>
      </c>
      <c r="AH618" t="str">
        <f t="shared" si="101"/>
        <v/>
      </c>
      <c r="AI618" t="str">
        <f t="shared" si="102"/>
        <v/>
      </c>
      <c r="AJ618" t="str">
        <f t="shared" si="102"/>
        <v/>
      </c>
      <c r="AK618" t="str">
        <f t="shared" si="102"/>
        <v/>
      </c>
      <c r="AL618" t="str">
        <f t="shared" si="102"/>
        <v/>
      </c>
    </row>
    <row r="619" spans="1:38" x14ac:dyDescent="0.2">
      <c r="A619" s="1">
        <v>5861</v>
      </c>
      <c r="B619" s="2" t="s">
        <v>18</v>
      </c>
      <c r="C619" s="3">
        <v>41883</v>
      </c>
      <c r="D619" s="2" t="s">
        <v>19</v>
      </c>
      <c r="E619" s="2">
        <v>32</v>
      </c>
      <c r="F619" s="2">
        <v>216.82</v>
      </c>
      <c r="G619" s="2">
        <v>0.1</v>
      </c>
      <c r="H619" s="2" t="s">
        <v>20</v>
      </c>
      <c r="I619" s="2">
        <v>70.81</v>
      </c>
      <c r="J619" s="2">
        <v>18.739999999999998</v>
      </c>
      <c r="K619" s="2">
        <v>15.72</v>
      </c>
      <c r="L619" s="2" t="s">
        <v>348</v>
      </c>
      <c r="M619" s="2" t="s">
        <v>66</v>
      </c>
      <c r="N619" s="2" t="s">
        <v>23</v>
      </c>
      <c r="O619" s="2" t="s">
        <v>24</v>
      </c>
      <c r="P619" s="2" t="s">
        <v>35</v>
      </c>
      <c r="Q619" s="2" t="s">
        <v>36</v>
      </c>
      <c r="R619" s="3">
        <v>41885</v>
      </c>
      <c r="S619" s="10">
        <f t="shared" si="99"/>
        <v>2014</v>
      </c>
      <c r="T619">
        <f t="shared" si="105"/>
        <v>70.81</v>
      </c>
      <c r="U619" t="str">
        <f t="shared" si="105"/>
        <v/>
      </c>
      <c r="V619" t="str">
        <f t="shared" si="105"/>
        <v/>
      </c>
      <c r="W619" t="str">
        <f t="shared" si="105"/>
        <v/>
      </c>
      <c r="Z619">
        <f t="shared" si="106"/>
        <v>70.81</v>
      </c>
      <c r="AA619" t="str">
        <f t="shared" si="106"/>
        <v/>
      </c>
      <c r="AB619" t="str">
        <f t="shared" si="106"/>
        <v/>
      </c>
      <c r="AE619" t="str">
        <f t="shared" si="100"/>
        <v/>
      </c>
      <c r="AH619" t="str">
        <f t="shared" si="101"/>
        <v/>
      </c>
      <c r="AI619" t="str">
        <f t="shared" si="102"/>
        <v/>
      </c>
      <c r="AJ619" t="str">
        <f t="shared" si="102"/>
        <v/>
      </c>
      <c r="AK619" t="str">
        <f t="shared" si="102"/>
        <v/>
      </c>
      <c r="AL619" t="str">
        <f t="shared" si="102"/>
        <v/>
      </c>
    </row>
    <row r="620" spans="1:38" x14ac:dyDescent="0.2">
      <c r="A620" s="1">
        <v>5862</v>
      </c>
      <c r="B620" s="2" t="s">
        <v>18</v>
      </c>
      <c r="C620" s="3">
        <v>41886</v>
      </c>
      <c r="D620" s="2" t="s">
        <v>50</v>
      </c>
      <c r="E620" s="2">
        <v>50</v>
      </c>
      <c r="F620" s="2">
        <v>7319.4314999999997</v>
      </c>
      <c r="G620" s="2">
        <v>0.06</v>
      </c>
      <c r="H620" s="2" t="s">
        <v>20</v>
      </c>
      <c r="I620" s="2">
        <v>2036.91</v>
      </c>
      <c r="J620" s="2">
        <v>187.99</v>
      </c>
      <c r="K620" s="2">
        <v>22.99</v>
      </c>
      <c r="L620" s="2" t="s">
        <v>253</v>
      </c>
      <c r="M620" s="2" t="s">
        <v>29</v>
      </c>
      <c r="N620" s="2" t="s">
        <v>30</v>
      </c>
      <c r="O620" s="2" t="s">
        <v>31</v>
      </c>
      <c r="P620" s="2" t="s">
        <v>39</v>
      </c>
      <c r="Q620" s="2" t="s">
        <v>26</v>
      </c>
      <c r="R620" s="3">
        <v>41888</v>
      </c>
      <c r="S620" s="10">
        <f t="shared" si="99"/>
        <v>2014</v>
      </c>
      <c r="T620" t="str">
        <f t="shared" si="105"/>
        <v/>
      </c>
      <c r="U620">
        <f t="shared" si="105"/>
        <v>2036.91</v>
      </c>
      <c r="V620" t="str">
        <f t="shared" si="105"/>
        <v/>
      </c>
      <c r="W620" t="str">
        <f t="shared" si="105"/>
        <v/>
      </c>
      <c r="Z620" t="str">
        <f t="shared" si="106"/>
        <v/>
      </c>
      <c r="AA620">
        <f t="shared" si="106"/>
        <v>2036.91</v>
      </c>
      <c r="AB620" t="str">
        <f t="shared" si="106"/>
        <v/>
      </c>
      <c r="AE620" t="str">
        <f t="shared" si="100"/>
        <v/>
      </c>
      <c r="AH620" t="str">
        <f t="shared" si="101"/>
        <v/>
      </c>
      <c r="AI620" t="str">
        <f t="shared" si="102"/>
        <v/>
      </c>
      <c r="AJ620" t="str">
        <f t="shared" si="102"/>
        <v/>
      </c>
      <c r="AK620" t="str">
        <f t="shared" si="102"/>
        <v/>
      </c>
      <c r="AL620" t="str">
        <f t="shared" si="102"/>
        <v/>
      </c>
    </row>
    <row r="621" spans="1:38" x14ac:dyDescent="0.2">
      <c r="A621" s="1">
        <v>5863</v>
      </c>
      <c r="B621" s="2" t="s">
        <v>18</v>
      </c>
      <c r="C621" s="3">
        <v>41886</v>
      </c>
      <c r="D621" s="2" t="s">
        <v>19</v>
      </c>
      <c r="E621" s="2">
        <v>8</v>
      </c>
      <c r="F621" s="2">
        <v>58.1</v>
      </c>
      <c r="G621" s="2">
        <v>0.08</v>
      </c>
      <c r="H621" s="2" t="s">
        <v>20</v>
      </c>
      <c r="I621" s="2">
        <v>-38.67</v>
      </c>
      <c r="J621" s="2">
        <v>17.399999999999999</v>
      </c>
      <c r="K621" s="2">
        <v>21.78</v>
      </c>
      <c r="L621" s="2" t="s">
        <v>94</v>
      </c>
      <c r="M621" s="2" t="s">
        <v>66</v>
      </c>
      <c r="N621" s="2" t="s">
        <v>30</v>
      </c>
      <c r="O621" s="2" t="s">
        <v>24</v>
      </c>
      <c r="P621" s="2" t="s">
        <v>25</v>
      </c>
      <c r="Q621" s="2" t="s">
        <v>26</v>
      </c>
      <c r="R621" s="3">
        <v>41886</v>
      </c>
      <c r="S621" s="10">
        <f t="shared" si="99"/>
        <v>2014</v>
      </c>
      <c r="T621" t="str">
        <f t="shared" si="105"/>
        <v/>
      </c>
      <c r="U621">
        <f t="shared" si="105"/>
        <v>-38.67</v>
      </c>
      <c r="V621" t="str">
        <f t="shared" si="105"/>
        <v/>
      </c>
      <c r="W621" t="str">
        <f t="shared" si="105"/>
        <v/>
      </c>
      <c r="Z621">
        <f t="shared" si="106"/>
        <v>-38.67</v>
      </c>
      <c r="AA621" t="str">
        <f t="shared" si="106"/>
        <v/>
      </c>
      <c r="AB621" t="str">
        <f t="shared" si="106"/>
        <v/>
      </c>
      <c r="AE621" t="str">
        <f t="shared" si="100"/>
        <v>Office Supplies</v>
      </c>
      <c r="AH621" t="str">
        <f t="shared" si="101"/>
        <v/>
      </c>
      <c r="AI621" t="str">
        <f t="shared" si="102"/>
        <v/>
      </c>
      <c r="AJ621" t="str">
        <f t="shared" si="102"/>
        <v/>
      </c>
      <c r="AK621" t="str">
        <f t="shared" si="102"/>
        <v/>
      </c>
      <c r="AL621" t="str">
        <f t="shared" si="102"/>
        <v/>
      </c>
    </row>
    <row r="622" spans="1:38" x14ac:dyDescent="0.2">
      <c r="A622" s="1">
        <v>5864</v>
      </c>
      <c r="B622" s="2" t="s">
        <v>18</v>
      </c>
      <c r="C622" s="3">
        <v>41886</v>
      </c>
      <c r="D622" s="2" t="s">
        <v>19</v>
      </c>
      <c r="E622" s="2">
        <v>10</v>
      </c>
      <c r="F622" s="2">
        <v>97.46</v>
      </c>
      <c r="G622" s="2">
        <v>0.09</v>
      </c>
      <c r="H622" s="2" t="s">
        <v>49</v>
      </c>
      <c r="I622" s="2">
        <v>-95.11</v>
      </c>
      <c r="J622" s="2">
        <v>20.46</v>
      </c>
      <c r="K622" s="2">
        <v>22.99</v>
      </c>
      <c r="L622" s="2" t="s">
        <v>94</v>
      </c>
      <c r="M622" s="2" t="s">
        <v>66</v>
      </c>
      <c r="N622" s="2" t="s">
        <v>30</v>
      </c>
      <c r="O622" s="2" t="s">
        <v>31</v>
      </c>
      <c r="P622" s="2" t="s">
        <v>32</v>
      </c>
      <c r="Q622" s="2" t="s">
        <v>58</v>
      </c>
      <c r="R622" s="3">
        <v>41889</v>
      </c>
      <c r="S622" s="10">
        <f t="shared" si="99"/>
        <v>2014</v>
      </c>
      <c r="T622" t="str">
        <f t="shared" ref="T622:W641" si="107">IF($N622=T$1,$I622,"")</f>
        <v/>
      </c>
      <c r="U622">
        <f t="shared" si="107"/>
        <v>-95.11</v>
      </c>
      <c r="V622" t="str">
        <f t="shared" si="107"/>
        <v/>
      </c>
      <c r="W622" t="str">
        <f t="shared" si="107"/>
        <v/>
      </c>
      <c r="Z622" t="str">
        <f t="shared" ref="Z622:AB641" si="108">IF($O622=Z$1,$I622,"")</f>
        <v/>
      </c>
      <c r="AA622">
        <f t="shared" si="108"/>
        <v>-95.11</v>
      </c>
      <c r="AB622" t="str">
        <f t="shared" si="108"/>
        <v/>
      </c>
      <c r="AE622" t="str">
        <f t="shared" si="100"/>
        <v>Technology</v>
      </c>
      <c r="AH622">
        <f t="shared" si="101"/>
        <v>-95.11</v>
      </c>
      <c r="AI622">
        <f t="shared" si="102"/>
        <v>-95.11</v>
      </c>
      <c r="AJ622" t="str">
        <f t="shared" si="102"/>
        <v/>
      </c>
      <c r="AK622" t="str">
        <f t="shared" si="102"/>
        <v/>
      </c>
      <c r="AL622" t="str">
        <f t="shared" si="102"/>
        <v/>
      </c>
    </row>
    <row r="623" spans="1:38" x14ac:dyDescent="0.2">
      <c r="A623" s="1">
        <v>5865</v>
      </c>
      <c r="B623" s="2" t="s">
        <v>18</v>
      </c>
      <c r="C623" s="3">
        <v>41886</v>
      </c>
      <c r="D623" s="2" t="s">
        <v>19</v>
      </c>
      <c r="E623" s="2">
        <v>22</v>
      </c>
      <c r="F623" s="2">
        <v>345.92</v>
      </c>
      <c r="G623" s="2">
        <v>0.21</v>
      </c>
      <c r="H623" s="2" t="s">
        <v>20</v>
      </c>
      <c r="I623" s="2">
        <v>-12.35</v>
      </c>
      <c r="J623" s="2">
        <v>26.98</v>
      </c>
      <c r="K623" s="2">
        <v>22.99</v>
      </c>
      <c r="L623" s="2" t="s">
        <v>94</v>
      </c>
      <c r="M623" s="2" t="s">
        <v>66</v>
      </c>
      <c r="N623" s="2" t="s">
        <v>30</v>
      </c>
      <c r="O623" s="2" t="s">
        <v>45</v>
      </c>
      <c r="P623" s="2" t="s">
        <v>55</v>
      </c>
      <c r="Q623" s="2" t="s">
        <v>58</v>
      </c>
      <c r="R623" s="3">
        <v>41887</v>
      </c>
      <c r="S623" s="10">
        <f t="shared" si="99"/>
        <v>2014</v>
      </c>
      <c r="T623" t="str">
        <f t="shared" si="107"/>
        <v/>
      </c>
      <c r="U623">
        <f t="shared" si="107"/>
        <v>-12.35</v>
      </c>
      <c r="V623" t="str">
        <f t="shared" si="107"/>
        <v/>
      </c>
      <c r="W623" t="str">
        <f t="shared" si="107"/>
        <v/>
      </c>
      <c r="Z623" t="str">
        <f t="shared" si="108"/>
        <v/>
      </c>
      <c r="AA623" t="str">
        <f t="shared" si="108"/>
        <v/>
      </c>
      <c r="AB623">
        <f t="shared" si="108"/>
        <v>-12.35</v>
      </c>
      <c r="AE623" t="str">
        <f t="shared" si="100"/>
        <v>Furniture</v>
      </c>
      <c r="AH623" t="str">
        <f t="shared" si="101"/>
        <v/>
      </c>
      <c r="AI623" t="str">
        <f t="shared" si="102"/>
        <v/>
      </c>
      <c r="AJ623" t="str">
        <f t="shared" si="102"/>
        <v/>
      </c>
      <c r="AK623" t="str">
        <f t="shared" si="102"/>
        <v/>
      </c>
      <c r="AL623" t="str">
        <f t="shared" si="102"/>
        <v/>
      </c>
    </row>
    <row r="624" spans="1:38" x14ac:dyDescent="0.2">
      <c r="A624" s="1">
        <v>5866</v>
      </c>
      <c r="B624" s="2" t="s">
        <v>18</v>
      </c>
      <c r="C624" s="3">
        <v>41886</v>
      </c>
      <c r="D624" s="2" t="s">
        <v>19</v>
      </c>
      <c r="E624" s="2">
        <v>48</v>
      </c>
      <c r="F624" s="2">
        <v>6117.2169999999996</v>
      </c>
      <c r="G624" s="2">
        <v>0.04</v>
      </c>
      <c r="H624" s="2" t="s">
        <v>20</v>
      </c>
      <c r="I624" s="2">
        <v>1380.35</v>
      </c>
      <c r="J624" s="2">
        <v>167.99</v>
      </c>
      <c r="K624" s="2">
        <v>22.08</v>
      </c>
      <c r="L624" s="2" t="s">
        <v>94</v>
      </c>
      <c r="M624" s="2" t="s">
        <v>66</v>
      </c>
      <c r="N624" s="2" t="s">
        <v>30</v>
      </c>
      <c r="O624" s="2" t="s">
        <v>31</v>
      </c>
      <c r="P624" s="2" t="s">
        <v>39</v>
      </c>
      <c r="Q624" s="2" t="s">
        <v>26</v>
      </c>
      <c r="R624" s="3">
        <v>41887</v>
      </c>
      <c r="S624" s="10">
        <f t="shared" si="99"/>
        <v>2014</v>
      </c>
      <c r="T624" t="str">
        <f t="shared" si="107"/>
        <v/>
      </c>
      <c r="U624">
        <f t="shared" si="107"/>
        <v>1380.35</v>
      </c>
      <c r="V624" t="str">
        <f t="shared" si="107"/>
        <v/>
      </c>
      <c r="W624" t="str">
        <f t="shared" si="107"/>
        <v/>
      </c>
      <c r="Z624" t="str">
        <f t="shared" si="108"/>
        <v/>
      </c>
      <c r="AA624">
        <f t="shared" si="108"/>
        <v>1380.35</v>
      </c>
      <c r="AB624" t="str">
        <f t="shared" si="108"/>
        <v/>
      </c>
      <c r="AE624" t="str">
        <f t="shared" si="100"/>
        <v/>
      </c>
      <c r="AH624" t="str">
        <f t="shared" si="101"/>
        <v/>
      </c>
      <c r="AI624" t="str">
        <f t="shared" si="102"/>
        <v/>
      </c>
      <c r="AJ624" t="str">
        <f t="shared" si="102"/>
        <v/>
      </c>
      <c r="AK624" t="str">
        <f t="shared" si="102"/>
        <v/>
      </c>
      <c r="AL624" t="str">
        <f t="shared" si="102"/>
        <v/>
      </c>
    </row>
    <row r="625" spans="1:38" x14ac:dyDescent="0.2">
      <c r="A625" s="1">
        <v>5867</v>
      </c>
      <c r="B625" s="2" t="s">
        <v>40</v>
      </c>
      <c r="C625" s="3">
        <v>41886</v>
      </c>
      <c r="D625" s="2" t="s">
        <v>59</v>
      </c>
      <c r="E625" s="2">
        <v>43</v>
      </c>
      <c r="F625" s="2">
        <v>9509.0239999999994</v>
      </c>
      <c r="G625" s="2">
        <v>7.0000000000000007E-2</v>
      </c>
      <c r="H625" s="2" t="s">
        <v>44</v>
      </c>
      <c r="I625" s="2">
        <v>-681.05</v>
      </c>
      <c r="J625" s="2">
        <v>298.85000000000002</v>
      </c>
      <c r="K625" s="2">
        <v>75.760000000000005</v>
      </c>
      <c r="L625" s="2" t="s">
        <v>349</v>
      </c>
      <c r="M625" s="2" t="s">
        <v>29</v>
      </c>
      <c r="N625" s="2" t="s">
        <v>30</v>
      </c>
      <c r="O625" s="2" t="s">
        <v>45</v>
      </c>
      <c r="P625" s="2" t="s">
        <v>46</v>
      </c>
      <c r="Q625" s="2" t="s">
        <v>47</v>
      </c>
      <c r="R625" s="3">
        <v>41888</v>
      </c>
      <c r="S625" s="10">
        <f t="shared" si="99"/>
        <v>2014</v>
      </c>
      <c r="T625" t="str">
        <f t="shared" si="107"/>
        <v/>
      </c>
      <c r="U625">
        <f t="shared" si="107"/>
        <v>-681.05</v>
      </c>
      <c r="V625" t="str">
        <f t="shared" si="107"/>
        <v/>
      </c>
      <c r="W625" t="str">
        <f t="shared" si="107"/>
        <v/>
      </c>
      <c r="Z625" t="str">
        <f t="shared" si="108"/>
        <v/>
      </c>
      <c r="AA625" t="str">
        <f t="shared" si="108"/>
        <v/>
      </c>
      <c r="AB625">
        <f t="shared" si="108"/>
        <v>-681.05</v>
      </c>
      <c r="AE625" t="str">
        <f t="shared" si="100"/>
        <v>Furniture</v>
      </c>
      <c r="AH625" t="str">
        <f t="shared" si="101"/>
        <v/>
      </c>
      <c r="AI625" t="str">
        <f t="shared" si="102"/>
        <v/>
      </c>
      <c r="AJ625" t="str">
        <f t="shared" si="102"/>
        <v/>
      </c>
      <c r="AK625" t="str">
        <f t="shared" si="102"/>
        <v/>
      </c>
      <c r="AL625" t="str">
        <f t="shared" si="102"/>
        <v/>
      </c>
    </row>
    <row r="626" spans="1:38" x14ac:dyDescent="0.2">
      <c r="A626" s="1">
        <v>5868</v>
      </c>
      <c r="B626" s="2" t="s">
        <v>18</v>
      </c>
      <c r="C626" s="3">
        <v>41888</v>
      </c>
      <c r="D626" s="2" t="s">
        <v>27</v>
      </c>
      <c r="E626" s="2">
        <v>10</v>
      </c>
      <c r="F626" s="2">
        <v>50.07</v>
      </c>
      <c r="G626" s="2">
        <v>0.06</v>
      </c>
      <c r="H626" s="2" t="s">
        <v>20</v>
      </c>
      <c r="I626" s="2">
        <v>-7.32</v>
      </c>
      <c r="J626" s="2">
        <v>16.18</v>
      </c>
      <c r="K626" s="2">
        <v>16.989999999999998</v>
      </c>
      <c r="L626" s="2" t="s">
        <v>251</v>
      </c>
      <c r="M626" s="2" t="s">
        <v>29</v>
      </c>
      <c r="N626" s="2" t="s">
        <v>54</v>
      </c>
      <c r="O626" s="2" t="s">
        <v>24</v>
      </c>
      <c r="P626" s="2" t="s">
        <v>25</v>
      </c>
      <c r="Q626" s="2" t="s">
        <v>26</v>
      </c>
      <c r="R626" s="3">
        <v>41890</v>
      </c>
      <c r="S626" s="10">
        <f t="shared" si="99"/>
        <v>2014</v>
      </c>
      <c r="T626" t="str">
        <f t="shared" si="107"/>
        <v/>
      </c>
      <c r="U626" t="str">
        <f t="shared" si="107"/>
        <v/>
      </c>
      <c r="V626" t="str">
        <f t="shared" si="107"/>
        <v/>
      </c>
      <c r="W626">
        <f t="shared" si="107"/>
        <v>-7.32</v>
      </c>
      <c r="Z626">
        <f t="shared" si="108"/>
        <v>-7.32</v>
      </c>
      <c r="AA626" t="str">
        <f t="shared" si="108"/>
        <v/>
      </c>
      <c r="AB626" t="str">
        <f t="shared" si="108"/>
        <v/>
      </c>
      <c r="AE626" t="str">
        <f t="shared" si="100"/>
        <v>Office Supplies</v>
      </c>
      <c r="AH626" t="str">
        <f t="shared" si="101"/>
        <v/>
      </c>
      <c r="AI626" t="str">
        <f t="shared" si="102"/>
        <v/>
      </c>
      <c r="AJ626" t="str">
        <f t="shared" si="102"/>
        <v/>
      </c>
      <c r="AK626" t="str">
        <f t="shared" si="102"/>
        <v/>
      </c>
      <c r="AL626" t="str">
        <f t="shared" si="102"/>
        <v/>
      </c>
    </row>
    <row r="627" spans="1:38" x14ac:dyDescent="0.2">
      <c r="A627" s="1">
        <v>5869</v>
      </c>
      <c r="B627" s="2" t="s">
        <v>18</v>
      </c>
      <c r="C627" s="3">
        <v>41889</v>
      </c>
      <c r="D627" s="2" t="s">
        <v>59</v>
      </c>
      <c r="E627" s="2">
        <v>16</v>
      </c>
      <c r="F627" s="2">
        <v>103.3</v>
      </c>
      <c r="G627" s="2">
        <v>7.0000000000000007E-2</v>
      </c>
      <c r="H627" s="2" t="s">
        <v>20</v>
      </c>
      <c r="I627" s="2">
        <v>24.97</v>
      </c>
      <c r="J627" s="2">
        <v>18.079999999999998</v>
      </c>
      <c r="K627" s="2">
        <v>14.91</v>
      </c>
      <c r="L627" s="2" t="s">
        <v>148</v>
      </c>
      <c r="M627" s="2" t="s">
        <v>29</v>
      </c>
      <c r="N627" s="2" t="s">
        <v>30</v>
      </c>
      <c r="O627" s="2" t="s">
        <v>24</v>
      </c>
      <c r="P627" s="2" t="s">
        <v>64</v>
      </c>
      <c r="Q627" s="2" t="s">
        <v>36</v>
      </c>
      <c r="R627" s="3">
        <v>41890</v>
      </c>
      <c r="S627" s="10">
        <f t="shared" si="99"/>
        <v>2014</v>
      </c>
      <c r="T627" t="str">
        <f t="shared" si="107"/>
        <v/>
      </c>
      <c r="U627">
        <f t="shared" si="107"/>
        <v>24.97</v>
      </c>
      <c r="V627" t="str">
        <f t="shared" si="107"/>
        <v/>
      </c>
      <c r="W627" t="str">
        <f t="shared" si="107"/>
        <v/>
      </c>
      <c r="Z627">
        <f t="shared" si="108"/>
        <v>24.97</v>
      </c>
      <c r="AA627" t="str">
        <f t="shared" si="108"/>
        <v/>
      </c>
      <c r="AB627" t="str">
        <f t="shared" si="108"/>
        <v/>
      </c>
      <c r="AE627" t="str">
        <f t="shared" si="100"/>
        <v/>
      </c>
      <c r="AH627" t="str">
        <f t="shared" si="101"/>
        <v/>
      </c>
      <c r="AI627" t="str">
        <f t="shared" si="102"/>
        <v/>
      </c>
      <c r="AJ627" t="str">
        <f t="shared" si="102"/>
        <v/>
      </c>
      <c r="AK627" t="str">
        <f t="shared" si="102"/>
        <v/>
      </c>
      <c r="AL627" t="str">
        <f t="shared" si="102"/>
        <v/>
      </c>
    </row>
    <row r="628" spans="1:38" x14ac:dyDescent="0.2">
      <c r="A628" s="1">
        <v>5870</v>
      </c>
      <c r="B628" s="2" t="s">
        <v>18</v>
      </c>
      <c r="C628" s="3">
        <v>41889</v>
      </c>
      <c r="D628" s="2" t="s">
        <v>59</v>
      </c>
      <c r="E628" s="2">
        <v>28</v>
      </c>
      <c r="F628" s="2">
        <v>525.30999999999995</v>
      </c>
      <c r="G628" s="2">
        <v>0.08</v>
      </c>
      <c r="H628" s="2" t="s">
        <v>20</v>
      </c>
      <c r="I628" s="2">
        <v>112.51</v>
      </c>
      <c r="J628" s="2">
        <v>31.9</v>
      </c>
      <c r="K628" s="2">
        <v>19.29</v>
      </c>
      <c r="L628" s="2" t="s">
        <v>148</v>
      </c>
      <c r="M628" s="2" t="s">
        <v>29</v>
      </c>
      <c r="N628" s="2" t="s">
        <v>30</v>
      </c>
      <c r="O628" s="2" t="s">
        <v>24</v>
      </c>
      <c r="P628" s="2" t="s">
        <v>71</v>
      </c>
      <c r="Q628" s="2" t="s">
        <v>62</v>
      </c>
      <c r="R628" s="3">
        <v>41891</v>
      </c>
      <c r="S628" s="10">
        <f t="shared" si="99"/>
        <v>2014</v>
      </c>
      <c r="T628" t="str">
        <f t="shared" si="107"/>
        <v/>
      </c>
      <c r="U628">
        <f t="shared" si="107"/>
        <v>112.51</v>
      </c>
      <c r="V628" t="str">
        <f t="shared" si="107"/>
        <v/>
      </c>
      <c r="W628" t="str">
        <f t="shared" si="107"/>
        <v/>
      </c>
      <c r="Z628">
        <f t="shared" si="108"/>
        <v>112.51</v>
      </c>
      <c r="AA628" t="str">
        <f t="shared" si="108"/>
        <v/>
      </c>
      <c r="AB628" t="str">
        <f t="shared" si="108"/>
        <v/>
      </c>
      <c r="AE628" t="str">
        <f t="shared" si="100"/>
        <v/>
      </c>
      <c r="AH628" t="str">
        <f t="shared" si="101"/>
        <v/>
      </c>
      <c r="AI628" t="str">
        <f t="shared" si="102"/>
        <v/>
      </c>
      <c r="AJ628" t="str">
        <f t="shared" si="102"/>
        <v/>
      </c>
      <c r="AK628" t="str">
        <f t="shared" si="102"/>
        <v/>
      </c>
      <c r="AL628" t="str">
        <f t="shared" si="102"/>
        <v/>
      </c>
    </row>
    <row r="629" spans="1:38" x14ac:dyDescent="0.2">
      <c r="A629" s="1">
        <v>5871</v>
      </c>
      <c r="B629" s="2" t="s">
        <v>18</v>
      </c>
      <c r="C629" s="3">
        <v>41889</v>
      </c>
      <c r="D629" s="2" t="s">
        <v>59</v>
      </c>
      <c r="E629" s="2">
        <v>46</v>
      </c>
      <c r="F629" s="2">
        <v>169.68</v>
      </c>
      <c r="G629" s="2">
        <v>0.02</v>
      </c>
      <c r="H629" s="2" t="s">
        <v>20</v>
      </c>
      <c r="I629" s="2">
        <v>-210.75</v>
      </c>
      <c r="J629" s="2">
        <v>15.36</v>
      </c>
      <c r="K629" s="2">
        <v>20.27</v>
      </c>
      <c r="L629" s="2" t="s">
        <v>148</v>
      </c>
      <c r="M629" s="2" t="s">
        <v>29</v>
      </c>
      <c r="N629" s="2" t="s">
        <v>30</v>
      </c>
      <c r="O629" s="2" t="s">
        <v>24</v>
      </c>
      <c r="P629" s="2" t="s">
        <v>25</v>
      </c>
      <c r="Q629" s="2" t="s">
        <v>26</v>
      </c>
      <c r="R629" s="3">
        <v>41891</v>
      </c>
      <c r="S629" s="10">
        <f t="shared" si="99"/>
        <v>2014</v>
      </c>
      <c r="T629" t="str">
        <f t="shared" si="107"/>
        <v/>
      </c>
      <c r="U629">
        <f t="shared" si="107"/>
        <v>-210.75</v>
      </c>
      <c r="V629" t="str">
        <f t="shared" si="107"/>
        <v/>
      </c>
      <c r="W629" t="str">
        <f t="shared" si="107"/>
        <v/>
      </c>
      <c r="Z629">
        <f t="shared" si="108"/>
        <v>-210.75</v>
      </c>
      <c r="AA629" t="str">
        <f t="shared" si="108"/>
        <v/>
      </c>
      <c r="AB629" t="str">
        <f t="shared" si="108"/>
        <v/>
      </c>
      <c r="AE629" t="str">
        <f t="shared" si="100"/>
        <v>Office Supplies</v>
      </c>
      <c r="AH629" t="str">
        <f t="shared" si="101"/>
        <v/>
      </c>
      <c r="AI629" t="str">
        <f t="shared" si="102"/>
        <v/>
      </c>
      <c r="AJ629" t="str">
        <f t="shared" si="102"/>
        <v/>
      </c>
      <c r="AK629" t="str">
        <f t="shared" si="102"/>
        <v/>
      </c>
      <c r="AL629" t="str">
        <f t="shared" si="102"/>
        <v/>
      </c>
    </row>
    <row r="630" spans="1:38" x14ac:dyDescent="0.2">
      <c r="A630" s="1">
        <v>5872</v>
      </c>
      <c r="B630" s="2" t="s">
        <v>18</v>
      </c>
      <c r="C630" s="3">
        <v>41890</v>
      </c>
      <c r="D630" s="2" t="s">
        <v>19</v>
      </c>
      <c r="E630" s="2">
        <v>31</v>
      </c>
      <c r="F630" s="2">
        <v>360.65</v>
      </c>
      <c r="G630" s="2">
        <v>0.02</v>
      </c>
      <c r="H630" s="2" t="s">
        <v>20</v>
      </c>
      <c r="I630" s="2">
        <v>65.459999999999994</v>
      </c>
      <c r="J630" s="2">
        <v>23.55</v>
      </c>
      <c r="K630" s="2">
        <v>16.36</v>
      </c>
      <c r="L630" s="2" t="s">
        <v>350</v>
      </c>
      <c r="M630" s="2" t="s">
        <v>29</v>
      </c>
      <c r="N630" s="2" t="s">
        <v>30</v>
      </c>
      <c r="O630" s="2" t="s">
        <v>24</v>
      </c>
      <c r="P630" s="2" t="s">
        <v>64</v>
      </c>
      <c r="Q630" s="2" t="s">
        <v>36</v>
      </c>
      <c r="R630" s="3">
        <v>41892</v>
      </c>
      <c r="S630" s="10">
        <f t="shared" si="99"/>
        <v>2014</v>
      </c>
      <c r="T630" t="str">
        <f t="shared" si="107"/>
        <v/>
      </c>
      <c r="U630">
        <f t="shared" si="107"/>
        <v>65.459999999999994</v>
      </c>
      <c r="V630" t="str">
        <f t="shared" si="107"/>
        <v/>
      </c>
      <c r="W630" t="str">
        <f t="shared" si="107"/>
        <v/>
      </c>
      <c r="Z630">
        <f t="shared" si="108"/>
        <v>65.459999999999994</v>
      </c>
      <c r="AA630" t="str">
        <f t="shared" si="108"/>
        <v/>
      </c>
      <c r="AB630" t="str">
        <f t="shared" si="108"/>
        <v/>
      </c>
      <c r="AE630" t="str">
        <f t="shared" si="100"/>
        <v/>
      </c>
      <c r="AH630" t="str">
        <f t="shared" si="101"/>
        <v/>
      </c>
      <c r="AI630" t="str">
        <f t="shared" si="102"/>
        <v/>
      </c>
      <c r="AJ630" t="str">
        <f t="shared" si="102"/>
        <v/>
      </c>
      <c r="AK630" t="str">
        <f t="shared" si="102"/>
        <v/>
      </c>
      <c r="AL630" t="str">
        <f t="shared" si="102"/>
        <v/>
      </c>
    </row>
    <row r="631" spans="1:38" x14ac:dyDescent="0.2">
      <c r="A631" s="1">
        <v>5873</v>
      </c>
      <c r="B631" s="2" t="s">
        <v>18</v>
      </c>
      <c r="C631" s="3">
        <v>41893</v>
      </c>
      <c r="D631" s="2" t="s">
        <v>19</v>
      </c>
      <c r="E631" s="2">
        <v>1</v>
      </c>
      <c r="F631" s="2">
        <v>24.99</v>
      </c>
      <c r="G631" s="2">
        <v>0.06</v>
      </c>
      <c r="H631" s="2" t="s">
        <v>49</v>
      </c>
      <c r="I631" s="2">
        <v>16.25</v>
      </c>
      <c r="J631" s="2">
        <v>14.61</v>
      </c>
      <c r="K631" s="2">
        <v>14.5</v>
      </c>
      <c r="L631" s="2" t="s">
        <v>351</v>
      </c>
      <c r="M631" s="2" t="s">
        <v>29</v>
      </c>
      <c r="N631" s="2" t="s">
        <v>30</v>
      </c>
      <c r="O631" s="2" t="s">
        <v>24</v>
      </c>
      <c r="P631" s="2" t="s">
        <v>74</v>
      </c>
      <c r="Q631" s="2" t="s">
        <v>26</v>
      </c>
      <c r="R631" s="3">
        <v>41893</v>
      </c>
      <c r="S631" s="10">
        <f t="shared" si="99"/>
        <v>2014</v>
      </c>
      <c r="T631" t="str">
        <f t="shared" si="107"/>
        <v/>
      </c>
      <c r="U631">
        <f t="shared" si="107"/>
        <v>16.25</v>
      </c>
      <c r="V631" t="str">
        <f t="shared" si="107"/>
        <v/>
      </c>
      <c r="W631" t="str">
        <f t="shared" si="107"/>
        <v/>
      </c>
      <c r="Z631">
        <f t="shared" si="108"/>
        <v>16.25</v>
      </c>
      <c r="AA631" t="str">
        <f t="shared" si="108"/>
        <v/>
      </c>
      <c r="AB631" t="str">
        <f t="shared" si="108"/>
        <v/>
      </c>
      <c r="AE631" t="str">
        <f t="shared" si="100"/>
        <v/>
      </c>
      <c r="AH631" t="str">
        <f t="shared" si="101"/>
        <v/>
      </c>
      <c r="AI631" t="str">
        <f t="shared" si="102"/>
        <v/>
      </c>
      <c r="AJ631" t="str">
        <f t="shared" si="102"/>
        <v/>
      </c>
      <c r="AK631" t="str">
        <f t="shared" si="102"/>
        <v/>
      </c>
      <c r="AL631" t="str">
        <f t="shared" si="102"/>
        <v/>
      </c>
    </row>
    <row r="632" spans="1:38" x14ac:dyDescent="0.2">
      <c r="A632" s="1">
        <v>5874</v>
      </c>
      <c r="B632" s="2" t="s">
        <v>18</v>
      </c>
      <c r="C632" s="3">
        <v>41893</v>
      </c>
      <c r="D632" s="2" t="s">
        <v>19</v>
      </c>
      <c r="E632" s="2">
        <v>48</v>
      </c>
      <c r="F632" s="2">
        <v>316.20999999999998</v>
      </c>
      <c r="G632" s="2">
        <v>0.01</v>
      </c>
      <c r="H632" s="2" t="s">
        <v>20</v>
      </c>
      <c r="I632" s="2">
        <v>133.68</v>
      </c>
      <c r="J632" s="2">
        <v>18.350000000000001</v>
      </c>
      <c r="K632" s="2">
        <v>15.02</v>
      </c>
      <c r="L632" s="2" t="s">
        <v>351</v>
      </c>
      <c r="M632" s="2" t="s">
        <v>29</v>
      </c>
      <c r="N632" s="2" t="s">
        <v>30</v>
      </c>
      <c r="O632" s="2" t="s">
        <v>24</v>
      </c>
      <c r="P632" s="2" t="s">
        <v>35</v>
      </c>
      <c r="Q632" s="2" t="s">
        <v>36</v>
      </c>
      <c r="R632" s="3">
        <v>41895</v>
      </c>
      <c r="S632" s="10">
        <f t="shared" si="99"/>
        <v>2014</v>
      </c>
      <c r="T632" t="str">
        <f t="shared" si="107"/>
        <v/>
      </c>
      <c r="U632">
        <f t="shared" si="107"/>
        <v>133.68</v>
      </c>
      <c r="V632" t="str">
        <f t="shared" si="107"/>
        <v/>
      </c>
      <c r="W632" t="str">
        <f t="shared" si="107"/>
        <v/>
      </c>
      <c r="Z632">
        <f t="shared" si="108"/>
        <v>133.68</v>
      </c>
      <c r="AA632" t="str">
        <f t="shared" si="108"/>
        <v/>
      </c>
      <c r="AB632" t="str">
        <f t="shared" si="108"/>
        <v/>
      </c>
      <c r="AE632" t="str">
        <f t="shared" si="100"/>
        <v/>
      </c>
      <c r="AH632" t="str">
        <f t="shared" si="101"/>
        <v/>
      </c>
      <c r="AI632" t="str">
        <f t="shared" si="102"/>
        <v/>
      </c>
      <c r="AJ632" t="str">
        <f t="shared" si="102"/>
        <v/>
      </c>
      <c r="AK632" t="str">
        <f t="shared" si="102"/>
        <v/>
      </c>
      <c r="AL632" t="str">
        <f t="shared" si="102"/>
        <v/>
      </c>
    </row>
    <row r="633" spans="1:38" x14ac:dyDescent="0.2">
      <c r="A633" s="1">
        <v>5875</v>
      </c>
      <c r="B633" s="2" t="s">
        <v>18</v>
      </c>
      <c r="C633" s="3">
        <v>41893</v>
      </c>
      <c r="D633" s="2" t="s">
        <v>41</v>
      </c>
      <c r="E633" s="2">
        <v>40</v>
      </c>
      <c r="F633" s="2">
        <v>468.08</v>
      </c>
      <c r="G633" s="2">
        <v>0.01</v>
      </c>
      <c r="H633" s="2" t="s">
        <v>20</v>
      </c>
      <c r="I633" s="2">
        <v>-111.36</v>
      </c>
      <c r="J633" s="2">
        <v>22.9</v>
      </c>
      <c r="K633" s="2">
        <v>21.46</v>
      </c>
      <c r="L633" s="2" t="s">
        <v>274</v>
      </c>
      <c r="M633" s="2" t="s">
        <v>66</v>
      </c>
      <c r="N633" s="2" t="s">
        <v>54</v>
      </c>
      <c r="O633" s="2" t="s">
        <v>24</v>
      </c>
      <c r="P633" s="2" t="s">
        <v>52</v>
      </c>
      <c r="Q633" s="2" t="s">
        <v>26</v>
      </c>
      <c r="R633" s="3">
        <v>41894</v>
      </c>
      <c r="S633" s="10">
        <f t="shared" si="99"/>
        <v>2014</v>
      </c>
      <c r="T633" t="str">
        <f t="shared" si="107"/>
        <v/>
      </c>
      <c r="U633" t="str">
        <f t="shared" si="107"/>
        <v/>
      </c>
      <c r="V633" t="str">
        <f t="shared" si="107"/>
        <v/>
      </c>
      <c r="W633">
        <f t="shared" si="107"/>
        <v>-111.36</v>
      </c>
      <c r="Z633">
        <f t="shared" si="108"/>
        <v>-111.36</v>
      </c>
      <c r="AA633" t="str">
        <f t="shared" si="108"/>
        <v/>
      </c>
      <c r="AB633" t="str">
        <f t="shared" si="108"/>
        <v/>
      </c>
      <c r="AE633" t="str">
        <f t="shared" si="100"/>
        <v>Office Supplies</v>
      </c>
      <c r="AH633" t="str">
        <f t="shared" si="101"/>
        <v/>
      </c>
      <c r="AI633" t="str">
        <f t="shared" si="102"/>
        <v/>
      </c>
      <c r="AJ633" t="str">
        <f t="shared" si="102"/>
        <v/>
      </c>
      <c r="AK633" t="str">
        <f t="shared" si="102"/>
        <v/>
      </c>
      <c r="AL633" t="str">
        <f t="shared" si="102"/>
        <v/>
      </c>
    </row>
    <row r="634" spans="1:38" x14ac:dyDescent="0.2">
      <c r="A634" s="1">
        <v>5876</v>
      </c>
      <c r="B634" s="2" t="s">
        <v>18</v>
      </c>
      <c r="C634" s="3">
        <v>41893</v>
      </c>
      <c r="D634" s="2" t="s">
        <v>41</v>
      </c>
      <c r="E634" s="2">
        <v>49</v>
      </c>
      <c r="F634" s="2">
        <v>326.1585</v>
      </c>
      <c r="G634" s="2">
        <v>0.1</v>
      </c>
      <c r="H634" s="2" t="s">
        <v>20</v>
      </c>
      <c r="I634" s="2">
        <v>-155.55000000000001</v>
      </c>
      <c r="J634" s="2">
        <v>19.989999999999998</v>
      </c>
      <c r="K634" s="2">
        <v>19.03</v>
      </c>
      <c r="L634" s="2" t="s">
        <v>274</v>
      </c>
      <c r="M634" s="2" t="s">
        <v>66</v>
      </c>
      <c r="N634" s="2" t="s">
        <v>54</v>
      </c>
      <c r="O634" s="2" t="s">
        <v>31</v>
      </c>
      <c r="P634" s="2" t="s">
        <v>39</v>
      </c>
      <c r="Q634" s="2" t="s">
        <v>62</v>
      </c>
      <c r="R634" s="3">
        <v>41894</v>
      </c>
      <c r="S634" s="10">
        <f t="shared" si="99"/>
        <v>2014</v>
      </c>
      <c r="T634" t="str">
        <f t="shared" si="107"/>
        <v/>
      </c>
      <c r="U634" t="str">
        <f t="shared" si="107"/>
        <v/>
      </c>
      <c r="V634" t="str">
        <f t="shared" si="107"/>
        <v/>
      </c>
      <c r="W634">
        <f t="shared" si="107"/>
        <v>-155.55000000000001</v>
      </c>
      <c r="Z634" t="str">
        <f t="shared" si="108"/>
        <v/>
      </c>
      <c r="AA634">
        <f t="shared" si="108"/>
        <v>-155.55000000000001</v>
      </c>
      <c r="AB634" t="str">
        <f t="shared" si="108"/>
        <v/>
      </c>
      <c r="AE634" t="str">
        <f t="shared" si="100"/>
        <v>Technology</v>
      </c>
      <c r="AH634" t="str">
        <f t="shared" si="101"/>
        <v/>
      </c>
      <c r="AI634" t="str">
        <f t="shared" si="102"/>
        <v/>
      </c>
      <c r="AJ634" t="str">
        <f t="shared" si="102"/>
        <v/>
      </c>
      <c r="AK634" t="str">
        <f t="shared" si="102"/>
        <v/>
      </c>
      <c r="AL634" t="str">
        <f t="shared" si="102"/>
        <v/>
      </c>
    </row>
    <row r="635" spans="1:38" x14ac:dyDescent="0.2">
      <c r="A635" s="1">
        <v>5877</v>
      </c>
      <c r="B635" s="2" t="s">
        <v>18</v>
      </c>
      <c r="C635" s="3">
        <v>41894</v>
      </c>
      <c r="D635" s="2" t="s">
        <v>19</v>
      </c>
      <c r="E635" s="2">
        <v>34</v>
      </c>
      <c r="F635" s="2">
        <v>847.47</v>
      </c>
      <c r="G635" s="2">
        <v>0</v>
      </c>
      <c r="H635" s="2" t="s">
        <v>20</v>
      </c>
      <c r="I635" s="2">
        <v>-78.349999999999994</v>
      </c>
      <c r="J635" s="2">
        <v>34.840000000000003</v>
      </c>
      <c r="K635" s="2">
        <v>30.92</v>
      </c>
      <c r="L635" s="2" t="s">
        <v>105</v>
      </c>
      <c r="M635" s="2" t="s">
        <v>22</v>
      </c>
      <c r="N635" s="2" t="s">
        <v>43</v>
      </c>
      <c r="O635" s="2" t="s">
        <v>24</v>
      </c>
      <c r="P635" s="2" t="s">
        <v>35</v>
      </c>
      <c r="Q635" s="2" t="s">
        <v>26</v>
      </c>
      <c r="R635" s="3">
        <v>41896</v>
      </c>
      <c r="S635" s="10">
        <f t="shared" si="99"/>
        <v>2014</v>
      </c>
      <c r="T635" t="str">
        <f t="shared" si="107"/>
        <v/>
      </c>
      <c r="U635" t="str">
        <f t="shared" si="107"/>
        <v/>
      </c>
      <c r="V635">
        <f t="shared" si="107"/>
        <v>-78.349999999999994</v>
      </c>
      <c r="W635" t="str">
        <f t="shared" si="107"/>
        <v/>
      </c>
      <c r="Z635">
        <f t="shared" si="108"/>
        <v>-78.349999999999994</v>
      </c>
      <c r="AA635" t="str">
        <f t="shared" si="108"/>
        <v/>
      </c>
      <c r="AB635" t="str">
        <f t="shared" si="108"/>
        <v/>
      </c>
      <c r="AE635" t="str">
        <f t="shared" si="100"/>
        <v>Office Supplies</v>
      </c>
      <c r="AH635" t="str">
        <f t="shared" si="101"/>
        <v/>
      </c>
      <c r="AI635" t="str">
        <f t="shared" si="102"/>
        <v/>
      </c>
      <c r="AJ635" t="str">
        <f t="shared" si="102"/>
        <v/>
      </c>
      <c r="AK635" t="str">
        <f t="shared" si="102"/>
        <v/>
      </c>
      <c r="AL635" t="str">
        <f t="shared" si="102"/>
        <v/>
      </c>
    </row>
    <row r="636" spans="1:38" x14ac:dyDescent="0.2">
      <c r="A636" s="1">
        <v>5878</v>
      </c>
      <c r="B636" s="2" t="s">
        <v>18</v>
      </c>
      <c r="C636" s="3">
        <v>41894</v>
      </c>
      <c r="D636" s="2" t="s">
        <v>59</v>
      </c>
      <c r="E636" s="2">
        <v>33</v>
      </c>
      <c r="F636" s="2">
        <v>68.319999999999993</v>
      </c>
      <c r="G636" s="2">
        <v>7.0000000000000007E-2</v>
      </c>
      <c r="H636" s="2" t="s">
        <v>20</v>
      </c>
      <c r="I636" s="2">
        <v>-11.8</v>
      </c>
      <c r="J636" s="2">
        <v>13.88</v>
      </c>
      <c r="K636" s="2">
        <v>15.49</v>
      </c>
      <c r="L636" s="2" t="s">
        <v>352</v>
      </c>
      <c r="M636" s="2" t="s">
        <v>38</v>
      </c>
      <c r="N636" s="2" t="s">
        <v>54</v>
      </c>
      <c r="O636" s="2" t="s">
        <v>24</v>
      </c>
      <c r="P636" s="2" t="s">
        <v>25</v>
      </c>
      <c r="Q636" s="2" t="s">
        <v>26</v>
      </c>
      <c r="R636" s="3">
        <v>41896</v>
      </c>
      <c r="S636" s="10">
        <f t="shared" si="99"/>
        <v>2014</v>
      </c>
      <c r="T636" t="str">
        <f t="shared" si="107"/>
        <v/>
      </c>
      <c r="U636" t="str">
        <f t="shared" si="107"/>
        <v/>
      </c>
      <c r="V636" t="str">
        <f t="shared" si="107"/>
        <v/>
      </c>
      <c r="W636">
        <f t="shared" si="107"/>
        <v>-11.8</v>
      </c>
      <c r="Z636">
        <f t="shared" si="108"/>
        <v>-11.8</v>
      </c>
      <c r="AA636" t="str">
        <f t="shared" si="108"/>
        <v/>
      </c>
      <c r="AB636" t="str">
        <f t="shared" si="108"/>
        <v/>
      </c>
      <c r="AE636" t="str">
        <f t="shared" si="100"/>
        <v>Office Supplies</v>
      </c>
      <c r="AH636" t="str">
        <f t="shared" si="101"/>
        <v/>
      </c>
      <c r="AI636" t="str">
        <f t="shared" si="102"/>
        <v/>
      </c>
      <c r="AJ636" t="str">
        <f t="shared" si="102"/>
        <v/>
      </c>
      <c r="AK636" t="str">
        <f t="shared" si="102"/>
        <v/>
      </c>
      <c r="AL636" t="str">
        <f t="shared" si="102"/>
        <v/>
      </c>
    </row>
    <row r="637" spans="1:38" x14ac:dyDescent="0.2">
      <c r="A637" s="1">
        <v>5879</v>
      </c>
      <c r="B637" s="2" t="s">
        <v>18</v>
      </c>
      <c r="C637" s="3">
        <v>41894</v>
      </c>
      <c r="D637" s="2" t="s">
        <v>59</v>
      </c>
      <c r="E637" s="2">
        <v>8</v>
      </c>
      <c r="F637" s="2">
        <v>394.57</v>
      </c>
      <c r="G637" s="2">
        <v>0.01</v>
      </c>
      <c r="H637" s="2" t="s">
        <v>20</v>
      </c>
      <c r="I637" s="2">
        <v>196</v>
      </c>
      <c r="J637" s="2">
        <v>57.98</v>
      </c>
      <c r="K637" s="2">
        <v>18.8</v>
      </c>
      <c r="L637" s="2" t="s">
        <v>352</v>
      </c>
      <c r="M637" s="2" t="s">
        <v>38</v>
      </c>
      <c r="N637" s="2" t="s">
        <v>54</v>
      </c>
      <c r="O637" s="2" t="s">
        <v>45</v>
      </c>
      <c r="P637" s="2" t="s">
        <v>55</v>
      </c>
      <c r="Q637" s="2" t="s">
        <v>36</v>
      </c>
      <c r="R637" s="3">
        <v>41895</v>
      </c>
      <c r="S637" s="10">
        <f t="shared" si="99"/>
        <v>2014</v>
      </c>
      <c r="T637" t="str">
        <f t="shared" si="107"/>
        <v/>
      </c>
      <c r="U637" t="str">
        <f t="shared" si="107"/>
        <v/>
      </c>
      <c r="V637" t="str">
        <f t="shared" si="107"/>
        <v/>
      </c>
      <c r="W637">
        <f t="shared" si="107"/>
        <v>196</v>
      </c>
      <c r="Z637" t="str">
        <f t="shared" si="108"/>
        <v/>
      </c>
      <c r="AA637" t="str">
        <f t="shared" si="108"/>
        <v/>
      </c>
      <c r="AB637">
        <f t="shared" si="108"/>
        <v>196</v>
      </c>
      <c r="AE637" t="str">
        <f t="shared" si="100"/>
        <v/>
      </c>
      <c r="AH637" t="str">
        <f t="shared" si="101"/>
        <v/>
      </c>
      <c r="AI637" t="str">
        <f t="shared" si="102"/>
        <v/>
      </c>
      <c r="AJ637" t="str">
        <f t="shared" si="102"/>
        <v/>
      </c>
      <c r="AK637" t="str">
        <f t="shared" si="102"/>
        <v/>
      </c>
      <c r="AL637" t="str">
        <f t="shared" si="102"/>
        <v/>
      </c>
    </row>
    <row r="638" spans="1:38" x14ac:dyDescent="0.2">
      <c r="A638" s="1">
        <v>5880</v>
      </c>
      <c r="B638" s="2" t="s">
        <v>18</v>
      </c>
      <c r="C638" s="3">
        <v>41894</v>
      </c>
      <c r="D638" s="2" t="s">
        <v>27</v>
      </c>
      <c r="E638" s="2">
        <v>4</v>
      </c>
      <c r="F638" s="2">
        <v>299.7405</v>
      </c>
      <c r="G638" s="2">
        <v>0.01</v>
      </c>
      <c r="H638" s="2" t="s">
        <v>20</v>
      </c>
      <c r="I638" s="2">
        <v>-415.19</v>
      </c>
      <c r="J638" s="2">
        <v>97.99</v>
      </c>
      <c r="K638" s="2">
        <v>14.99</v>
      </c>
      <c r="L638" s="2" t="s">
        <v>224</v>
      </c>
      <c r="M638" s="2" t="s">
        <v>29</v>
      </c>
      <c r="N638" s="2" t="s">
        <v>30</v>
      </c>
      <c r="O638" s="2" t="s">
        <v>31</v>
      </c>
      <c r="P638" s="2" t="s">
        <v>39</v>
      </c>
      <c r="Q638" s="2" t="s">
        <v>36</v>
      </c>
      <c r="R638" s="3">
        <v>41899</v>
      </c>
      <c r="S638" s="10">
        <f t="shared" si="99"/>
        <v>2014</v>
      </c>
      <c r="T638" t="str">
        <f t="shared" si="107"/>
        <v/>
      </c>
      <c r="U638">
        <f t="shared" si="107"/>
        <v>-415.19</v>
      </c>
      <c r="V638" t="str">
        <f t="shared" si="107"/>
        <v/>
      </c>
      <c r="W638" t="str">
        <f t="shared" si="107"/>
        <v/>
      </c>
      <c r="Z638" t="str">
        <f t="shared" si="108"/>
        <v/>
      </c>
      <c r="AA638">
        <f t="shared" si="108"/>
        <v>-415.19</v>
      </c>
      <c r="AB638" t="str">
        <f t="shared" si="108"/>
        <v/>
      </c>
      <c r="AE638" t="str">
        <f t="shared" si="100"/>
        <v>Technology</v>
      </c>
      <c r="AH638">
        <f t="shared" si="101"/>
        <v>-415.19</v>
      </c>
      <c r="AI638">
        <f t="shared" si="102"/>
        <v>-415.19</v>
      </c>
      <c r="AJ638" t="str">
        <f t="shared" si="102"/>
        <v/>
      </c>
      <c r="AK638" t="str">
        <f t="shared" si="102"/>
        <v/>
      </c>
      <c r="AL638" t="str">
        <f t="shared" si="102"/>
        <v/>
      </c>
    </row>
    <row r="639" spans="1:38" x14ac:dyDescent="0.2">
      <c r="A639" s="1">
        <v>5881</v>
      </c>
      <c r="B639" s="2" t="s">
        <v>18</v>
      </c>
      <c r="C639" s="3">
        <v>41894</v>
      </c>
      <c r="D639" s="2" t="s">
        <v>19</v>
      </c>
      <c r="E639" s="2">
        <v>4</v>
      </c>
      <c r="F639" s="2">
        <v>352.97</v>
      </c>
      <c r="G639" s="2">
        <v>0.06</v>
      </c>
      <c r="H639" s="2" t="s">
        <v>20</v>
      </c>
      <c r="I639" s="2">
        <v>-213.37</v>
      </c>
      <c r="J639" s="2">
        <v>92.98</v>
      </c>
      <c r="K639" s="2">
        <v>49</v>
      </c>
      <c r="L639" s="2" t="s">
        <v>228</v>
      </c>
      <c r="M639" s="2" t="s">
        <v>38</v>
      </c>
      <c r="N639" s="2" t="s">
        <v>43</v>
      </c>
      <c r="O639" s="2" t="s">
        <v>24</v>
      </c>
      <c r="P639" s="2" t="s">
        <v>52</v>
      </c>
      <c r="Q639" s="2" t="s">
        <v>34</v>
      </c>
      <c r="R639" s="3">
        <v>41895</v>
      </c>
      <c r="S639" s="10">
        <f t="shared" si="99"/>
        <v>2014</v>
      </c>
      <c r="T639" t="str">
        <f t="shared" si="107"/>
        <v/>
      </c>
      <c r="U639" t="str">
        <f t="shared" si="107"/>
        <v/>
      </c>
      <c r="V639">
        <f t="shared" si="107"/>
        <v>-213.37</v>
      </c>
      <c r="W639" t="str">
        <f t="shared" si="107"/>
        <v/>
      </c>
      <c r="Z639">
        <f t="shared" si="108"/>
        <v>-213.37</v>
      </c>
      <c r="AA639" t="str">
        <f t="shared" si="108"/>
        <v/>
      </c>
      <c r="AB639" t="str">
        <f t="shared" si="108"/>
        <v/>
      </c>
      <c r="AE639" t="str">
        <f t="shared" si="100"/>
        <v>Office Supplies</v>
      </c>
      <c r="AH639" t="str">
        <f t="shared" si="101"/>
        <v/>
      </c>
      <c r="AI639" t="str">
        <f t="shared" si="102"/>
        <v/>
      </c>
      <c r="AJ639" t="str">
        <f t="shared" si="102"/>
        <v/>
      </c>
      <c r="AK639" t="str">
        <f t="shared" si="102"/>
        <v/>
      </c>
      <c r="AL639" t="str">
        <f t="shared" si="102"/>
        <v/>
      </c>
    </row>
    <row r="640" spans="1:38" x14ac:dyDescent="0.2">
      <c r="A640" s="1">
        <v>5882</v>
      </c>
      <c r="B640" s="2" t="s">
        <v>18</v>
      </c>
      <c r="C640" s="3">
        <v>41895</v>
      </c>
      <c r="D640" s="2" t="s">
        <v>19</v>
      </c>
      <c r="E640" s="2">
        <v>28</v>
      </c>
      <c r="F640" s="2">
        <v>1568.0170000000001</v>
      </c>
      <c r="G640" s="2">
        <v>0.04</v>
      </c>
      <c r="H640" s="2" t="s">
        <v>20</v>
      </c>
      <c r="I640" s="2">
        <v>219.69</v>
      </c>
      <c r="J640" s="2">
        <v>77.989999999999995</v>
      </c>
      <c r="K640" s="2">
        <v>22.99</v>
      </c>
      <c r="L640" s="2" t="s">
        <v>229</v>
      </c>
      <c r="M640" s="2" t="s">
        <v>29</v>
      </c>
      <c r="N640" s="2" t="s">
        <v>30</v>
      </c>
      <c r="O640" s="2" t="s">
        <v>31</v>
      </c>
      <c r="P640" s="2" t="s">
        <v>39</v>
      </c>
      <c r="Q640" s="2" t="s">
        <v>26</v>
      </c>
      <c r="R640" s="3">
        <v>41896</v>
      </c>
      <c r="S640" s="10">
        <f t="shared" si="99"/>
        <v>2014</v>
      </c>
      <c r="T640" t="str">
        <f t="shared" si="107"/>
        <v/>
      </c>
      <c r="U640">
        <f t="shared" si="107"/>
        <v>219.69</v>
      </c>
      <c r="V640" t="str">
        <f t="shared" si="107"/>
        <v/>
      </c>
      <c r="W640" t="str">
        <f t="shared" si="107"/>
        <v/>
      </c>
      <c r="Z640" t="str">
        <f t="shared" si="108"/>
        <v/>
      </c>
      <c r="AA640">
        <f t="shared" si="108"/>
        <v>219.69</v>
      </c>
      <c r="AB640" t="str">
        <f t="shared" si="108"/>
        <v/>
      </c>
      <c r="AE640" t="str">
        <f t="shared" si="100"/>
        <v/>
      </c>
      <c r="AH640" t="str">
        <f t="shared" si="101"/>
        <v/>
      </c>
      <c r="AI640" t="str">
        <f t="shared" si="102"/>
        <v/>
      </c>
      <c r="AJ640" t="str">
        <f t="shared" si="102"/>
        <v/>
      </c>
      <c r="AK640" t="str">
        <f t="shared" si="102"/>
        <v/>
      </c>
      <c r="AL640" t="str">
        <f t="shared" si="102"/>
        <v/>
      </c>
    </row>
    <row r="641" spans="1:38" x14ac:dyDescent="0.2">
      <c r="A641" s="1">
        <v>5883</v>
      </c>
      <c r="B641" s="2" t="s">
        <v>18</v>
      </c>
      <c r="C641" s="3">
        <v>41895</v>
      </c>
      <c r="D641" s="2" t="s">
        <v>50</v>
      </c>
      <c r="E641" s="2">
        <v>47</v>
      </c>
      <c r="F641" s="2">
        <v>845.8</v>
      </c>
      <c r="G641" s="2">
        <v>0.02</v>
      </c>
      <c r="H641" s="2" t="s">
        <v>49</v>
      </c>
      <c r="I641" s="2">
        <v>-127.51</v>
      </c>
      <c r="J641" s="2">
        <v>29.7</v>
      </c>
      <c r="K641" s="2">
        <v>23.47</v>
      </c>
      <c r="L641" s="2" t="s">
        <v>123</v>
      </c>
      <c r="M641" s="2" t="s">
        <v>29</v>
      </c>
      <c r="N641" s="2" t="s">
        <v>30</v>
      </c>
      <c r="O641" s="2" t="s">
        <v>24</v>
      </c>
      <c r="P641" s="2" t="s">
        <v>52</v>
      </c>
      <c r="Q641" s="2" t="s">
        <v>26</v>
      </c>
      <c r="R641" s="3">
        <v>41897</v>
      </c>
      <c r="S641" s="10">
        <f t="shared" si="99"/>
        <v>2014</v>
      </c>
      <c r="T641" t="str">
        <f t="shared" si="107"/>
        <v/>
      </c>
      <c r="U641">
        <f t="shared" si="107"/>
        <v>-127.51</v>
      </c>
      <c r="V641" t="str">
        <f t="shared" si="107"/>
        <v/>
      </c>
      <c r="W641" t="str">
        <f t="shared" si="107"/>
        <v/>
      </c>
      <c r="Z641">
        <f t="shared" si="108"/>
        <v>-127.51</v>
      </c>
      <c r="AA641" t="str">
        <f t="shared" si="108"/>
        <v/>
      </c>
      <c r="AB641" t="str">
        <f t="shared" si="108"/>
        <v/>
      </c>
      <c r="AE641" t="str">
        <f t="shared" si="100"/>
        <v>Office Supplies</v>
      </c>
      <c r="AH641" t="str">
        <f t="shared" si="101"/>
        <v/>
      </c>
      <c r="AI641" t="str">
        <f t="shared" si="102"/>
        <v/>
      </c>
      <c r="AJ641" t="str">
        <f t="shared" si="102"/>
        <v/>
      </c>
      <c r="AK641" t="str">
        <f t="shared" si="102"/>
        <v/>
      </c>
      <c r="AL641" t="str">
        <f t="shared" si="102"/>
        <v/>
      </c>
    </row>
    <row r="642" spans="1:38" x14ac:dyDescent="0.2">
      <c r="A642" s="1">
        <v>5884</v>
      </c>
      <c r="B642" s="2" t="s">
        <v>18</v>
      </c>
      <c r="C642" s="3">
        <v>41895</v>
      </c>
      <c r="D642" s="2" t="s">
        <v>19</v>
      </c>
      <c r="E642" s="2">
        <v>48</v>
      </c>
      <c r="F642" s="2">
        <v>8302.69</v>
      </c>
      <c r="G642" s="2">
        <v>0.08</v>
      </c>
      <c r="H642" s="2" t="s">
        <v>20</v>
      </c>
      <c r="I642" s="2">
        <v>2272.62</v>
      </c>
      <c r="J642" s="2">
        <v>190.47</v>
      </c>
      <c r="K642" s="2">
        <v>33.99</v>
      </c>
      <c r="L642" s="2" t="s">
        <v>303</v>
      </c>
      <c r="M642" s="2" t="s">
        <v>38</v>
      </c>
      <c r="N642" s="2" t="s">
        <v>43</v>
      </c>
      <c r="O642" s="2" t="s">
        <v>24</v>
      </c>
      <c r="P642" s="2" t="s">
        <v>52</v>
      </c>
      <c r="Q642" s="2" t="s">
        <v>26</v>
      </c>
      <c r="R642" s="3">
        <v>41898</v>
      </c>
      <c r="S642" s="10">
        <f t="shared" si="99"/>
        <v>2014</v>
      </c>
      <c r="T642" t="str">
        <f t="shared" ref="T642:W661" si="109">IF($N642=T$1,$I642,"")</f>
        <v/>
      </c>
      <c r="U642" t="str">
        <f t="shared" si="109"/>
        <v/>
      </c>
      <c r="V642">
        <f t="shared" si="109"/>
        <v>2272.62</v>
      </c>
      <c r="W642" t="str">
        <f t="shared" si="109"/>
        <v/>
      </c>
      <c r="Z642">
        <f t="shared" ref="Z642:AB661" si="110">IF($O642=Z$1,$I642,"")</f>
        <v>2272.62</v>
      </c>
      <c r="AA642" t="str">
        <f t="shared" si="110"/>
        <v/>
      </c>
      <c r="AB642" t="str">
        <f t="shared" si="110"/>
        <v/>
      </c>
      <c r="AE642" t="str">
        <f t="shared" si="100"/>
        <v/>
      </c>
      <c r="AH642" t="str">
        <f t="shared" si="101"/>
        <v/>
      </c>
      <c r="AI642" t="str">
        <f t="shared" si="102"/>
        <v/>
      </c>
      <c r="AJ642" t="str">
        <f t="shared" si="102"/>
        <v/>
      </c>
      <c r="AK642" t="str">
        <f t="shared" si="102"/>
        <v/>
      </c>
      <c r="AL642" t="str">
        <f t="shared" ref="AJ642:AL705" si="111">IF(AL$1=$S642,$AH642,"")</f>
        <v/>
      </c>
    </row>
    <row r="643" spans="1:38" x14ac:dyDescent="0.2">
      <c r="A643" s="1">
        <v>5885</v>
      </c>
      <c r="B643" s="2" t="s">
        <v>18</v>
      </c>
      <c r="C643" s="3">
        <v>41896</v>
      </c>
      <c r="D643" s="2" t="s">
        <v>41</v>
      </c>
      <c r="E643" s="2">
        <v>4</v>
      </c>
      <c r="F643" s="2">
        <v>1628.34</v>
      </c>
      <c r="G643" s="2">
        <v>0.1</v>
      </c>
      <c r="H643" s="2" t="s">
        <v>44</v>
      </c>
      <c r="I643" s="2">
        <v>-963.65</v>
      </c>
      <c r="J643" s="2">
        <v>412.98</v>
      </c>
      <c r="K643" s="2">
        <v>90.37</v>
      </c>
      <c r="L643" s="2" t="s">
        <v>353</v>
      </c>
      <c r="M643" s="2" t="s">
        <v>22</v>
      </c>
      <c r="N643" s="2" t="s">
        <v>54</v>
      </c>
      <c r="O643" s="2" t="s">
        <v>45</v>
      </c>
      <c r="P643" s="2" t="s">
        <v>46</v>
      </c>
      <c r="Q643" s="2" t="s">
        <v>47</v>
      </c>
      <c r="R643" s="3">
        <v>41897</v>
      </c>
      <c r="S643" s="10">
        <f t="shared" ref="S643:S706" si="112">YEAR(C643)</f>
        <v>2014</v>
      </c>
      <c r="T643" t="str">
        <f t="shared" si="109"/>
        <v/>
      </c>
      <c r="U643" t="str">
        <f t="shared" si="109"/>
        <v/>
      </c>
      <c r="V643" t="str">
        <f t="shared" si="109"/>
        <v/>
      </c>
      <c r="W643">
        <f t="shared" si="109"/>
        <v>-963.65</v>
      </c>
      <c r="Z643" t="str">
        <f t="shared" si="110"/>
        <v/>
      </c>
      <c r="AA643" t="str">
        <f t="shared" si="110"/>
        <v/>
      </c>
      <c r="AB643">
        <f t="shared" si="110"/>
        <v>-963.65</v>
      </c>
      <c r="AE643" t="str">
        <f t="shared" ref="AE643:AE706" si="113">IF(I643&lt;0,O643,"")</f>
        <v>Furniture</v>
      </c>
      <c r="AH643" t="str">
        <f t="shared" ref="AH643:AH706" si="114">IF(E643&lt;11,IF(O643="Technology",I643,""),"")</f>
        <v/>
      </c>
      <c r="AI643" t="str">
        <f t="shared" ref="AI643:AL706" si="115">IF(AI$1=$S643,$AH643,"")</f>
        <v/>
      </c>
      <c r="AJ643" t="str">
        <f t="shared" si="111"/>
        <v/>
      </c>
      <c r="AK643" t="str">
        <f t="shared" si="111"/>
        <v/>
      </c>
      <c r="AL643" t="str">
        <f t="shared" si="111"/>
        <v/>
      </c>
    </row>
    <row r="644" spans="1:38" x14ac:dyDescent="0.2">
      <c r="A644" s="1">
        <v>5886</v>
      </c>
      <c r="B644" s="2" t="s">
        <v>18</v>
      </c>
      <c r="C644" s="3">
        <v>41896</v>
      </c>
      <c r="D644" s="2" t="s">
        <v>50</v>
      </c>
      <c r="E644" s="2">
        <v>6</v>
      </c>
      <c r="F644" s="2">
        <v>257.77600000000001</v>
      </c>
      <c r="G644" s="2">
        <v>0.01</v>
      </c>
      <c r="H644" s="2" t="s">
        <v>20</v>
      </c>
      <c r="I644" s="2">
        <v>-126.45</v>
      </c>
      <c r="J644" s="2">
        <v>57.99</v>
      </c>
      <c r="K644" s="2">
        <v>18.989999999999998</v>
      </c>
      <c r="L644" s="2" t="s">
        <v>205</v>
      </c>
      <c r="M644" s="2" t="s">
        <v>29</v>
      </c>
      <c r="N644" s="2" t="s">
        <v>43</v>
      </c>
      <c r="O644" s="2" t="s">
        <v>31</v>
      </c>
      <c r="P644" s="2" t="s">
        <v>39</v>
      </c>
      <c r="Q644" s="2" t="s">
        <v>26</v>
      </c>
      <c r="R644" s="3">
        <v>41898</v>
      </c>
      <c r="S644" s="10">
        <f t="shared" si="112"/>
        <v>2014</v>
      </c>
      <c r="T644" t="str">
        <f t="shared" si="109"/>
        <v/>
      </c>
      <c r="U644" t="str">
        <f t="shared" si="109"/>
        <v/>
      </c>
      <c r="V644">
        <f t="shared" si="109"/>
        <v>-126.45</v>
      </c>
      <c r="W644" t="str">
        <f t="shared" si="109"/>
        <v/>
      </c>
      <c r="Z644" t="str">
        <f t="shared" si="110"/>
        <v/>
      </c>
      <c r="AA644">
        <f t="shared" si="110"/>
        <v>-126.45</v>
      </c>
      <c r="AB644" t="str">
        <f t="shared" si="110"/>
        <v/>
      </c>
      <c r="AE644" t="str">
        <f t="shared" si="113"/>
        <v>Technology</v>
      </c>
      <c r="AH644">
        <f t="shared" si="114"/>
        <v>-126.45</v>
      </c>
      <c r="AI644">
        <f t="shared" si="115"/>
        <v>-126.45</v>
      </c>
      <c r="AJ644" t="str">
        <f t="shared" si="111"/>
        <v/>
      </c>
      <c r="AK644" t="str">
        <f t="shared" si="111"/>
        <v/>
      </c>
      <c r="AL644" t="str">
        <f t="shared" si="111"/>
        <v/>
      </c>
    </row>
    <row r="645" spans="1:38" x14ac:dyDescent="0.2">
      <c r="A645" s="1">
        <v>5887</v>
      </c>
      <c r="B645" s="2" t="s">
        <v>18</v>
      </c>
      <c r="C645" s="3">
        <v>41896</v>
      </c>
      <c r="D645" s="2" t="s">
        <v>59</v>
      </c>
      <c r="E645" s="2">
        <v>26</v>
      </c>
      <c r="F645" s="2">
        <v>132.41</v>
      </c>
      <c r="G645" s="2">
        <v>0.08</v>
      </c>
      <c r="H645" s="2" t="s">
        <v>20</v>
      </c>
      <c r="I645" s="2">
        <v>-50.95</v>
      </c>
      <c r="J645" s="2">
        <v>16.98</v>
      </c>
      <c r="K645" s="2">
        <v>18.7</v>
      </c>
      <c r="L645" s="2" t="s">
        <v>329</v>
      </c>
      <c r="M645" s="2" t="s">
        <v>38</v>
      </c>
      <c r="N645" s="2" t="s">
        <v>23</v>
      </c>
      <c r="O645" s="2" t="s">
        <v>24</v>
      </c>
      <c r="P645" s="2" t="s">
        <v>35</v>
      </c>
      <c r="Q645" s="2" t="s">
        <v>26</v>
      </c>
      <c r="R645" s="3">
        <v>41897</v>
      </c>
      <c r="S645" s="10">
        <f t="shared" si="112"/>
        <v>2014</v>
      </c>
      <c r="T645">
        <f t="shared" si="109"/>
        <v>-50.95</v>
      </c>
      <c r="U645" t="str">
        <f t="shared" si="109"/>
        <v/>
      </c>
      <c r="V645" t="str">
        <f t="shared" si="109"/>
        <v/>
      </c>
      <c r="W645" t="str">
        <f t="shared" si="109"/>
        <v/>
      </c>
      <c r="Z645">
        <f t="shared" si="110"/>
        <v>-50.95</v>
      </c>
      <c r="AA645" t="str">
        <f t="shared" si="110"/>
        <v/>
      </c>
      <c r="AB645" t="str">
        <f t="shared" si="110"/>
        <v/>
      </c>
      <c r="AE645" t="str">
        <f t="shared" si="113"/>
        <v>Office Supplies</v>
      </c>
      <c r="AH645" t="str">
        <f t="shared" si="114"/>
        <v/>
      </c>
      <c r="AI645" t="str">
        <f t="shared" si="115"/>
        <v/>
      </c>
      <c r="AJ645" t="str">
        <f t="shared" si="111"/>
        <v/>
      </c>
      <c r="AK645" t="str">
        <f t="shared" si="111"/>
        <v/>
      </c>
      <c r="AL645" t="str">
        <f t="shared" si="111"/>
        <v/>
      </c>
    </row>
    <row r="646" spans="1:38" x14ac:dyDescent="0.2">
      <c r="A646" s="1">
        <v>5888</v>
      </c>
      <c r="B646" s="2" t="s">
        <v>18</v>
      </c>
      <c r="C646" s="3">
        <v>41897</v>
      </c>
      <c r="D646" s="2" t="s">
        <v>41</v>
      </c>
      <c r="E646" s="2">
        <v>31</v>
      </c>
      <c r="F646" s="2">
        <v>236.83</v>
      </c>
      <c r="G646" s="2">
        <v>0.03</v>
      </c>
      <c r="H646" s="2" t="s">
        <v>20</v>
      </c>
      <c r="I646" s="2">
        <v>-121.65</v>
      </c>
      <c r="J646" s="2">
        <v>19.3</v>
      </c>
      <c r="K646" s="2">
        <v>21.72</v>
      </c>
      <c r="L646" s="2" t="s">
        <v>354</v>
      </c>
      <c r="M646" s="2" t="s">
        <v>29</v>
      </c>
      <c r="N646" s="2" t="s">
        <v>54</v>
      </c>
      <c r="O646" s="2" t="s">
        <v>24</v>
      </c>
      <c r="P646" s="2" t="s">
        <v>25</v>
      </c>
      <c r="Q646" s="2" t="s">
        <v>26</v>
      </c>
      <c r="R646" s="3">
        <v>41900</v>
      </c>
      <c r="S646" s="10">
        <f t="shared" si="112"/>
        <v>2014</v>
      </c>
      <c r="T646" t="str">
        <f t="shared" si="109"/>
        <v/>
      </c>
      <c r="U646" t="str">
        <f t="shared" si="109"/>
        <v/>
      </c>
      <c r="V646" t="str">
        <f t="shared" si="109"/>
        <v/>
      </c>
      <c r="W646">
        <f t="shared" si="109"/>
        <v>-121.65</v>
      </c>
      <c r="Z646">
        <f t="shared" si="110"/>
        <v>-121.65</v>
      </c>
      <c r="AA646" t="str">
        <f t="shared" si="110"/>
        <v/>
      </c>
      <c r="AB646" t="str">
        <f t="shared" si="110"/>
        <v/>
      </c>
      <c r="AE646" t="str">
        <f t="shared" si="113"/>
        <v>Office Supplies</v>
      </c>
      <c r="AH646" t="str">
        <f t="shared" si="114"/>
        <v/>
      </c>
      <c r="AI646" t="str">
        <f t="shared" si="115"/>
        <v/>
      </c>
      <c r="AJ646" t="str">
        <f t="shared" si="111"/>
        <v/>
      </c>
      <c r="AK646" t="str">
        <f t="shared" si="111"/>
        <v/>
      </c>
      <c r="AL646" t="str">
        <f t="shared" si="111"/>
        <v/>
      </c>
    </row>
    <row r="647" spans="1:38" x14ac:dyDescent="0.2">
      <c r="A647" s="1">
        <v>5889</v>
      </c>
      <c r="B647" s="2" t="s">
        <v>18</v>
      </c>
      <c r="C647" s="3">
        <v>41897</v>
      </c>
      <c r="D647" s="2" t="s">
        <v>19</v>
      </c>
      <c r="E647" s="2">
        <v>2</v>
      </c>
      <c r="F647" s="2">
        <v>42.28</v>
      </c>
      <c r="G647" s="2">
        <v>0.09</v>
      </c>
      <c r="H647" s="2" t="s">
        <v>20</v>
      </c>
      <c r="I647" s="2">
        <v>-16.72</v>
      </c>
      <c r="J647" s="2">
        <v>25.79</v>
      </c>
      <c r="K647" s="2">
        <v>22.78</v>
      </c>
      <c r="L647" s="2" t="s">
        <v>97</v>
      </c>
      <c r="M647" s="2" t="s">
        <v>22</v>
      </c>
      <c r="N647" s="2" t="s">
        <v>23</v>
      </c>
      <c r="O647" s="2" t="s">
        <v>45</v>
      </c>
      <c r="P647" s="2" t="s">
        <v>55</v>
      </c>
      <c r="Q647" s="2" t="s">
        <v>26</v>
      </c>
      <c r="R647" s="3">
        <v>41899</v>
      </c>
      <c r="S647" s="10">
        <f t="shared" si="112"/>
        <v>2014</v>
      </c>
      <c r="T647">
        <f t="shared" si="109"/>
        <v>-16.72</v>
      </c>
      <c r="U647" t="str">
        <f t="shared" si="109"/>
        <v/>
      </c>
      <c r="V647" t="str">
        <f t="shared" si="109"/>
        <v/>
      </c>
      <c r="W647" t="str">
        <f t="shared" si="109"/>
        <v/>
      </c>
      <c r="Z647" t="str">
        <f t="shared" si="110"/>
        <v/>
      </c>
      <c r="AA647" t="str">
        <f t="shared" si="110"/>
        <v/>
      </c>
      <c r="AB647">
        <f t="shared" si="110"/>
        <v>-16.72</v>
      </c>
      <c r="AE647" t="str">
        <f t="shared" si="113"/>
        <v>Furniture</v>
      </c>
      <c r="AH647" t="str">
        <f t="shared" si="114"/>
        <v/>
      </c>
      <c r="AI647" t="str">
        <f t="shared" si="115"/>
        <v/>
      </c>
      <c r="AJ647" t="str">
        <f t="shared" si="111"/>
        <v/>
      </c>
      <c r="AK647" t="str">
        <f t="shared" si="111"/>
        <v/>
      </c>
      <c r="AL647" t="str">
        <f t="shared" si="111"/>
        <v/>
      </c>
    </row>
    <row r="648" spans="1:38" x14ac:dyDescent="0.2">
      <c r="A648" s="1">
        <v>5890</v>
      </c>
      <c r="B648" s="2" t="s">
        <v>18</v>
      </c>
      <c r="C648" s="3">
        <v>41898</v>
      </c>
      <c r="D648" s="2" t="s">
        <v>41</v>
      </c>
      <c r="E648" s="2">
        <v>10</v>
      </c>
      <c r="F648" s="2">
        <v>163.55000000000001</v>
      </c>
      <c r="G648" s="2">
        <v>0.08</v>
      </c>
      <c r="H648" s="2" t="s">
        <v>49</v>
      </c>
      <c r="I648" s="2">
        <v>-32.200000000000003</v>
      </c>
      <c r="J648" s="2">
        <v>27.73</v>
      </c>
      <c r="K648" s="2">
        <v>21.42</v>
      </c>
      <c r="L648" s="2" t="s">
        <v>240</v>
      </c>
      <c r="M648" s="2" t="s">
        <v>38</v>
      </c>
      <c r="N648" s="2" t="s">
        <v>30</v>
      </c>
      <c r="O648" s="2" t="s">
        <v>24</v>
      </c>
      <c r="P648" s="2" t="s">
        <v>203</v>
      </c>
      <c r="Q648" s="2" t="s">
        <v>58</v>
      </c>
      <c r="R648" s="3">
        <v>41900</v>
      </c>
      <c r="S648" s="10">
        <f t="shared" si="112"/>
        <v>2014</v>
      </c>
      <c r="T648" t="str">
        <f t="shared" si="109"/>
        <v/>
      </c>
      <c r="U648">
        <f t="shared" si="109"/>
        <v>-32.200000000000003</v>
      </c>
      <c r="V648" t="str">
        <f t="shared" si="109"/>
        <v/>
      </c>
      <c r="W648" t="str">
        <f t="shared" si="109"/>
        <v/>
      </c>
      <c r="Z648">
        <f t="shared" si="110"/>
        <v>-32.200000000000003</v>
      </c>
      <c r="AA648" t="str">
        <f t="shared" si="110"/>
        <v/>
      </c>
      <c r="AB648" t="str">
        <f t="shared" si="110"/>
        <v/>
      </c>
      <c r="AE648" t="str">
        <f t="shared" si="113"/>
        <v>Office Supplies</v>
      </c>
      <c r="AH648" t="str">
        <f t="shared" si="114"/>
        <v/>
      </c>
      <c r="AI648" t="str">
        <f t="shared" si="115"/>
        <v/>
      </c>
      <c r="AJ648" t="str">
        <f t="shared" si="111"/>
        <v/>
      </c>
      <c r="AK648" t="str">
        <f t="shared" si="111"/>
        <v/>
      </c>
      <c r="AL648" t="str">
        <f t="shared" si="111"/>
        <v/>
      </c>
    </row>
    <row r="649" spans="1:38" x14ac:dyDescent="0.2">
      <c r="A649" s="1">
        <v>5891</v>
      </c>
      <c r="B649" s="2" t="s">
        <v>18</v>
      </c>
      <c r="C649" s="3">
        <v>41898</v>
      </c>
      <c r="D649" s="2" t="s">
        <v>27</v>
      </c>
      <c r="E649" s="2">
        <v>27</v>
      </c>
      <c r="F649" s="2">
        <v>651.79999999999995</v>
      </c>
      <c r="G649" s="2">
        <v>0.04</v>
      </c>
      <c r="H649" s="2" t="s">
        <v>20</v>
      </c>
      <c r="I649" s="2">
        <v>-91.88</v>
      </c>
      <c r="J649" s="2">
        <v>34.840000000000003</v>
      </c>
      <c r="K649" s="2">
        <v>30.87</v>
      </c>
      <c r="L649" s="2" t="s">
        <v>355</v>
      </c>
      <c r="M649" s="2" t="s">
        <v>66</v>
      </c>
      <c r="N649" s="2" t="s">
        <v>43</v>
      </c>
      <c r="O649" s="2" t="s">
        <v>24</v>
      </c>
      <c r="P649" s="2" t="s">
        <v>35</v>
      </c>
      <c r="Q649" s="2" t="s">
        <v>26</v>
      </c>
      <c r="R649" s="3">
        <v>41898</v>
      </c>
      <c r="S649" s="10">
        <f t="shared" si="112"/>
        <v>2014</v>
      </c>
      <c r="T649" t="str">
        <f t="shared" si="109"/>
        <v/>
      </c>
      <c r="U649" t="str">
        <f t="shared" si="109"/>
        <v/>
      </c>
      <c r="V649">
        <f t="shared" si="109"/>
        <v>-91.88</v>
      </c>
      <c r="W649" t="str">
        <f t="shared" si="109"/>
        <v/>
      </c>
      <c r="Z649">
        <f t="shared" si="110"/>
        <v>-91.88</v>
      </c>
      <c r="AA649" t="str">
        <f t="shared" si="110"/>
        <v/>
      </c>
      <c r="AB649" t="str">
        <f t="shared" si="110"/>
        <v/>
      </c>
      <c r="AE649" t="str">
        <f t="shared" si="113"/>
        <v>Office Supplies</v>
      </c>
      <c r="AH649" t="str">
        <f t="shared" si="114"/>
        <v/>
      </c>
      <c r="AI649" t="str">
        <f t="shared" si="115"/>
        <v/>
      </c>
      <c r="AJ649" t="str">
        <f t="shared" si="111"/>
        <v/>
      </c>
      <c r="AK649" t="str">
        <f t="shared" si="111"/>
        <v/>
      </c>
      <c r="AL649" t="str">
        <f t="shared" si="111"/>
        <v/>
      </c>
    </row>
    <row r="650" spans="1:38" x14ac:dyDescent="0.2">
      <c r="A650" s="1">
        <v>5892</v>
      </c>
      <c r="B650" s="2" t="s">
        <v>18</v>
      </c>
      <c r="C650" s="3">
        <v>41898</v>
      </c>
      <c r="D650" s="2" t="s">
        <v>59</v>
      </c>
      <c r="E650" s="2">
        <v>50</v>
      </c>
      <c r="F650" s="2">
        <v>20182.88</v>
      </c>
      <c r="G650" s="2">
        <v>0</v>
      </c>
      <c r="H650" s="2" t="s">
        <v>20</v>
      </c>
      <c r="I650" s="2">
        <v>9379.36</v>
      </c>
      <c r="J650" s="2">
        <v>399.99</v>
      </c>
      <c r="K650" s="2">
        <v>33.99</v>
      </c>
      <c r="L650" s="2" t="s">
        <v>356</v>
      </c>
      <c r="M650" s="2" t="s">
        <v>22</v>
      </c>
      <c r="N650" s="2" t="s">
        <v>30</v>
      </c>
      <c r="O650" s="2" t="s">
        <v>24</v>
      </c>
      <c r="P650" s="2" t="s">
        <v>25</v>
      </c>
      <c r="Q650" s="2" t="s">
        <v>26</v>
      </c>
      <c r="R650" s="3">
        <v>41899</v>
      </c>
      <c r="S650" s="10">
        <f t="shared" si="112"/>
        <v>2014</v>
      </c>
      <c r="T650" t="str">
        <f t="shared" si="109"/>
        <v/>
      </c>
      <c r="U650">
        <f t="shared" si="109"/>
        <v>9379.36</v>
      </c>
      <c r="V650" t="str">
        <f t="shared" si="109"/>
        <v/>
      </c>
      <c r="W650" t="str">
        <f t="shared" si="109"/>
        <v/>
      </c>
      <c r="Z650">
        <f t="shared" si="110"/>
        <v>9379.36</v>
      </c>
      <c r="AA650" t="str">
        <f t="shared" si="110"/>
        <v/>
      </c>
      <c r="AB650" t="str">
        <f t="shared" si="110"/>
        <v/>
      </c>
      <c r="AE650" t="str">
        <f t="shared" si="113"/>
        <v/>
      </c>
      <c r="AH650" t="str">
        <f t="shared" si="114"/>
        <v/>
      </c>
      <c r="AI650" t="str">
        <f t="shared" si="115"/>
        <v/>
      </c>
      <c r="AJ650" t="str">
        <f t="shared" si="111"/>
        <v/>
      </c>
      <c r="AK650" t="str">
        <f t="shared" si="111"/>
        <v/>
      </c>
      <c r="AL650" t="str">
        <f t="shared" si="111"/>
        <v/>
      </c>
    </row>
    <row r="651" spans="1:38" x14ac:dyDescent="0.2">
      <c r="A651" s="1">
        <v>5893</v>
      </c>
      <c r="B651" s="2" t="s">
        <v>18</v>
      </c>
      <c r="C651" s="3">
        <v>41898</v>
      </c>
      <c r="D651" s="2" t="s">
        <v>41</v>
      </c>
      <c r="E651" s="2">
        <v>44</v>
      </c>
      <c r="F651" s="2">
        <v>291.77999999999997</v>
      </c>
      <c r="G651" s="2">
        <v>0.04</v>
      </c>
      <c r="H651" s="2" t="s">
        <v>20</v>
      </c>
      <c r="I651" s="2">
        <v>-57.03</v>
      </c>
      <c r="J651" s="2">
        <v>18.48</v>
      </c>
      <c r="K651" s="2">
        <v>19.190000000000001</v>
      </c>
      <c r="L651" s="2" t="s">
        <v>192</v>
      </c>
      <c r="M651" s="2" t="s">
        <v>22</v>
      </c>
      <c r="N651" s="2" t="s">
        <v>43</v>
      </c>
      <c r="O651" s="2" t="s">
        <v>24</v>
      </c>
      <c r="P651" s="2" t="s">
        <v>35</v>
      </c>
      <c r="Q651" s="2" t="s">
        <v>26</v>
      </c>
      <c r="R651" s="3">
        <v>41899</v>
      </c>
      <c r="S651" s="10">
        <f t="shared" si="112"/>
        <v>2014</v>
      </c>
      <c r="T651" t="str">
        <f t="shared" si="109"/>
        <v/>
      </c>
      <c r="U651" t="str">
        <f t="shared" si="109"/>
        <v/>
      </c>
      <c r="V651">
        <f t="shared" si="109"/>
        <v>-57.03</v>
      </c>
      <c r="W651" t="str">
        <f t="shared" si="109"/>
        <v/>
      </c>
      <c r="Z651">
        <f t="shared" si="110"/>
        <v>-57.03</v>
      </c>
      <c r="AA651" t="str">
        <f t="shared" si="110"/>
        <v/>
      </c>
      <c r="AB651" t="str">
        <f t="shared" si="110"/>
        <v/>
      </c>
      <c r="AE651" t="str">
        <f t="shared" si="113"/>
        <v>Office Supplies</v>
      </c>
      <c r="AH651" t="str">
        <f t="shared" si="114"/>
        <v/>
      </c>
      <c r="AI651" t="str">
        <f t="shared" si="115"/>
        <v/>
      </c>
      <c r="AJ651" t="str">
        <f t="shared" si="111"/>
        <v/>
      </c>
      <c r="AK651" t="str">
        <f t="shared" si="111"/>
        <v/>
      </c>
      <c r="AL651" t="str">
        <f t="shared" si="111"/>
        <v/>
      </c>
    </row>
    <row r="652" spans="1:38" x14ac:dyDescent="0.2">
      <c r="A652" s="1">
        <v>5894</v>
      </c>
      <c r="B652" s="2" t="s">
        <v>40</v>
      </c>
      <c r="C652" s="3">
        <v>41899</v>
      </c>
      <c r="D652" s="2" t="s">
        <v>19</v>
      </c>
      <c r="E652" s="2">
        <v>35</v>
      </c>
      <c r="F652" s="2">
        <v>4193.93</v>
      </c>
      <c r="G652" s="2">
        <v>0.04</v>
      </c>
      <c r="H652" s="2" t="s">
        <v>20</v>
      </c>
      <c r="I652" s="2">
        <v>1934.98</v>
      </c>
      <c r="J652" s="2">
        <v>132.97</v>
      </c>
      <c r="K652" s="2">
        <v>21.11</v>
      </c>
      <c r="L652" s="2" t="s">
        <v>357</v>
      </c>
      <c r="M652" s="2" t="s">
        <v>38</v>
      </c>
      <c r="N652" s="2" t="s">
        <v>30</v>
      </c>
      <c r="O652" s="2" t="s">
        <v>31</v>
      </c>
      <c r="P652" s="2" t="s">
        <v>33</v>
      </c>
      <c r="Q652" s="2" t="s">
        <v>62</v>
      </c>
      <c r="R652" s="3">
        <v>41899</v>
      </c>
      <c r="S652" s="10">
        <f t="shared" si="112"/>
        <v>2014</v>
      </c>
      <c r="T652" t="str">
        <f t="shared" si="109"/>
        <v/>
      </c>
      <c r="U652">
        <f t="shared" si="109"/>
        <v>1934.98</v>
      </c>
      <c r="V652" t="str">
        <f t="shared" si="109"/>
        <v/>
      </c>
      <c r="W652" t="str">
        <f t="shared" si="109"/>
        <v/>
      </c>
      <c r="Z652" t="str">
        <f t="shared" si="110"/>
        <v/>
      </c>
      <c r="AA652">
        <f t="shared" si="110"/>
        <v>1934.98</v>
      </c>
      <c r="AB652" t="str">
        <f t="shared" si="110"/>
        <v/>
      </c>
      <c r="AE652" t="str">
        <f t="shared" si="113"/>
        <v/>
      </c>
      <c r="AH652" t="str">
        <f t="shared" si="114"/>
        <v/>
      </c>
      <c r="AI652" t="str">
        <f t="shared" si="115"/>
        <v/>
      </c>
      <c r="AJ652" t="str">
        <f t="shared" si="111"/>
        <v/>
      </c>
      <c r="AK652" t="str">
        <f t="shared" si="111"/>
        <v/>
      </c>
      <c r="AL652" t="str">
        <f t="shared" si="111"/>
        <v/>
      </c>
    </row>
    <row r="653" spans="1:38" x14ac:dyDescent="0.2">
      <c r="A653" s="1">
        <v>5895</v>
      </c>
      <c r="B653" s="2" t="s">
        <v>40</v>
      </c>
      <c r="C653" s="3">
        <v>41899</v>
      </c>
      <c r="D653" s="2" t="s">
        <v>19</v>
      </c>
      <c r="E653" s="2">
        <v>36</v>
      </c>
      <c r="F653" s="2">
        <v>6064.67</v>
      </c>
      <c r="G653" s="2">
        <v>0</v>
      </c>
      <c r="H653" s="2" t="s">
        <v>20</v>
      </c>
      <c r="I653" s="2">
        <v>1590.9</v>
      </c>
      <c r="J653" s="2">
        <v>207.99</v>
      </c>
      <c r="K653" s="2">
        <v>18.2</v>
      </c>
      <c r="L653" s="2" t="s">
        <v>357</v>
      </c>
      <c r="M653" s="2" t="s">
        <v>38</v>
      </c>
      <c r="N653" s="2" t="s">
        <v>30</v>
      </c>
      <c r="O653" s="2" t="s">
        <v>31</v>
      </c>
      <c r="P653" s="2" t="s">
        <v>39</v>
      </c>
      <c r="Q653" s="2" t="s">
        <v>26</v>
      </c>
      <c r="R653" s="3">
        <v>41901</v>
      </c>
      <c r="S653" s="10">
        <f t="shared" si="112"/>
        <v>2014</v>
      </c>
      <c r="T653" t="str">
        <f t="shared" si="109"/>
        <v/>
      </c>
      <c r="U653">
        <f t="shared" si="109"/>
        <v>1590.9</v>
      </c>
      <c r="V653" t="str">
        <f t="shared" si="109"/>
        <v/>
      </c>
      <c r="W653" t="str">
        <f t="shared" si="109"/>
        <v/>
      </c>
      <c r="Z653" t="str">
        <f t="shared" si="110"/>
        <v/>
      </c>
      <c r="AA653">
        <f t="shared" si="110"/>
        <v>1590.9</v>
      </c>
      <c r="AB653" t="str">
        <f t="shared" si="110"/>
        <v/>
      </c>
      <c r="AE653" t="str">
        <f t="shared" si="113"/>
        <v/>
      </c>
      <c r="AH653" t="str">
        <f t="shared" si="114"/>
        <v/>
      </c>
      <c r="AI653" t="str">
        <f t="shared" si="115"/>
        <v/>
      </c>
      <c r="AJ653" t="str">
        <f t="shared" si="111"/>
        <v/>
      </c>
      <c r="AK653" t="str">
        <f t="shared" si="111"/>
        <v/>
      </c>
      <c r="AL653" t="str">
        <f t="shared" si="111"/>
        <v/>
      </c>
    </row>
    <row r="654" spans="1:38" x14ac:dyDescent="0.2">
      <c r="A654" s="1">
        <v>5896</v>
      </c>
      <c r="B654" s="2" t="s">
        <v>18</v>
      </c>
      <c r="C654" s="3">
        <v>41899</v>
      </c>
      <c r="D654" s="2" t="s">
        <v>27</v>
      </c>
      <c r="E654" s="2">
        <v>11</v>
      </c>
      <c r="F654" s="2">
        <v>122.27</v>
      </c>
      <c r="G654" s="2">
        <v>0.1</v>
      </c>
      <c r="H654" s="2" t="s">
        <v>20</v>
      </c>
      <c r="I654" s="2">
        <v>-15.63</v>
      </c>
      <c r="J654" s="2">
        <v>22.98</v>
      </c>
      <c r="K654" s="2">
        <v>17.989999999999998</v>
      </c>
      <c r="L654" s="2" t="s">
        <v>358</v>
      </c>
      <c r="M654" s="2" t="s">
        <v>29</v>
      </c>
      <c r="N654" s="2" t="s">
        <v>30</v>
      </c>
      <c r="O654" s="2" t="s">
        <v>24</v>
      </c>
      <c r="P654" s="2" t="s">
        <v>71</v>
      </c>
      <c r="Q654" s="2" t="s">
        <v>26</v>
      </c>
      <c r="R654" s="3">
        <v>41906</v>
      </c>
      <c r="S654" s="10">
        <f t="shared" si="112"/>
        <v>2014</v>
      </c>
      <c r="T654" t="str">
        <f t="shared" si="109"/>
        <v/>
      </c>
      <c r="U654">
        <f t="shared" si="109"/>
        <v>-15.63</v>
      </c>
      <c r="V654" t="str">
        <f t="shared" si="109"/>
        <v/>
      </c>
      <c r="W654" t="str">
        <f t="shared" si="109"/>
        <v/>
      </c>
      <c r="Z654">
        <f t="shared" si="110"/>
        <v>-15.63</v>
      </c>
      <c r="AA654" t="str">
        <f t="shared" si="110"/>
        <v/>
      </c>
      <c r="AB654" t="str">
        <f t="shared" si="110"/>
        <v/>
      </c>
      <c r="AE654" t="str">
        <f t="shared" si="113"/>
        <v>Office Supplies</v>
      </c>
      <c r="AH654" t="str">
        <f t="shared" si="114"/>
        <v/>
      </c>
      <c r="AI654" t="str">
        <f t="shared" si="115"/>
        <v/>
      </c>
      <c r="AJ654" t="str">
        <f t="shared" si="111"/>
        <v/>
      </c>
      <c r="AK654" t="str">
        <f t="shared" si="111"/>
        <v/>
      </c>
      <c r="AL654" t="str">
        <f t="shared" si="111"/>
        <v/>
      </c>
    </row>
    <row r="655" spans="1:38" x14ac:dyDescent="0.2">
      <c r="A655" s="1">
        <v>5897</v>
      </c>
      <c r="B655" s="2" t="s">
        <v>18</v>
      </c>
      <c r="C655" s="3">
        <v>41900</v>
      </c>
      <c r="D655" s="2" t="s">
        <v>50</v>
      </c>
      <c r="E655" s="2">
        <v>30</v>
      </c>
      <c r="F655" s="2">
        <v>1401.76</v>
      </c>
      <c r="G655" s="2">
        <v>0</v>
      </c>
      <c r="H655" s="2" t="s">
        <v>20</v>
      </c>
      <c r="I655" s="2">
        <v>276.85000000000002</v>
      </c>
      <c r="J655" s="2">
        <v>55.98</v>
      </c>
      <c r="K655" s="2">
        <v>22.99</v>
      </c>
      <c r="L655" s="2" t="s">
        <v>155</v>
      </c>
      <c r="M655" s="2" t="s">
        <v>29</v>
      </c>
      <c r="N655" s="2" t="s">
        <v>43</v>
      </c>
      <c r="O655" s="2" t="s">
        <v>24</v>
      </c>
      <c r="P655" s="2" t="s">
        <v>64</v>
      </c>
      <c r="Q655" s="2" t="s">
        <v>58</v>
      </c>
      <c r="R655" s="3">
        <v>41900</v>
      </c>
      <c r="S655" s="10">
        <f t="shared" si="112"/>
        <v>2014</v>
      </c>
      <c r="T655" t="str">
        <f t="shared" si="109"/>
        <v/>
      </c>
      <c r="U655" t="str">
        <f t="shared" si="109"/>
        <v/>
      </c>
      <c r="V655">
        <f t="shared" si="109"/>
        <v>276.85000000000002</v>
      </c>
      <c r="W655" t="str">
        <f t="shared" si="109"/>
        <v/>
      </c>
      <c r="Z655">
        <f t="shared" si="110"/>
        <v>276.85000000000002</v>
      </c>
      <c r="AA655" t="str">
        <f t="shared" si="110"/>
        <v/>
      </c>
      <c r="AB655" t="str">
        <f t="shared" si="110"/>
        <v/>
      </c>
      <c r="AE655" t="str">
        <f t="shared" si="113"/>
        <v/>
      </c>
      <c r="AH655" t="str">
        <f t="shared" si="114"/>
        <v/>
      </c>
      <c r="AI655" t="str">
        <f t="shared" si="115"/>
        <v/>
      </c>
      <c r="AJ655" t="str">
        <f t="shared" si="111"/>
        <v/>
      </c>
      <c r="AK655" t="str">
        <f t="shared" si="111"/>
        <v/>
      </c>
      <c r="AL655" t="str">
        <f t="shared" si="111"/>
        <v/>
      </c>
    </row>
    <row r="656" spans="1:38" x14ac:dyDescent="0.2">
      <c r="A656" s="1">
        <v>5898</v>
      </c>
      <c r="B656" s="2" t="s">
        <v>18</v>
      </c>
      <c r="C656" s="3">
        <v>41900</v>
      </c>
      <c r="D656" s="2" t="s">
        <v>50</v>
      </c>
      <c r="E656" s="2">
        <v>27</v>
      </c>
      <c r="F656" s="2">
        <v>241.32</v>
      </c>
      <c r="G656" s="2">
        <v>0.1</v>
      </c>
      <c r="H656" s="2" t="s">
        <v>20</v>
      </c>
      <c r="I656" s="2">
        <v>-75.349999999999994</v>
      </c>
      <c r="J656" s="2">
        <v>20.75</v>
      </c>
      <c r="K656" s="2">
        <v>22.54</v>
      </c>
      <c r="L656" s="2" t="s">
        <v>357</v>
      </c>
      <c r="M656" s="2" t="s">
        <v>38</v>
      </c>
      <c r="N656" s="2" t="s">
        <v>30</v>
      </c>
      <c r="O656" s="2" t="s">
        <v>45</v>
      </c>
      <c r="P656" s="2" t="s">
        <v>55</v>
      </c>
      <c r="Q656" s="2" t="s">
        <v>58</v>
      </c>
      <c r="R656" s="3">
        <v>41901</v>
      </c>
      <c r="S656" s="10">
        <f t="shared" si="112"/>
        <v>2014</v>
      </c>
      <c r="T656" t="str">
        <f t="shared" si="109"/>
        <v/>
      </c>
      <c r="U656">
        <f t="shared" si="109"/>
        <v>-75.349999999999994</v>
      </c>
      <c r="V656" t="str">
        <f t="shared" si="109"/>
        <v/>
      </c>
      <c r="W656" t="str">
        <f t="shared" si="109"/>
        <v/>
      </c>
      <c r="Z656" t="str">
        <f t="shared" si="110"/>
        <v/>
      </c>
      <c r="AA656" t="str">
        <f t="shared" si="110"/>
        <v/>
      </c>
      <c r="AB656">
        <f t="shared" si="110"/>
        <v>-75.349999999999994</v>
      </c>
      <c r="AE656" t="str">
        <f t="shared" si="113"/>
        <v>Furniture</v>
      </c>
      <c r="AH656" t="str">
        <f t="shared" si="114"/>
        <v/>
      </c>
      <c r="AI656" t="str">
        <f t="shared" si="115"/>
        <v/>
      </c>
      <c r="AJ656" t="str">
        <f t="shared" si="111"/>
        <v/>
      </c>
      <c r="AK656" t="str">
        <f t="shared" si="111"/>
        <v/>
      </c>
      <c r="AL656" t="str">
        <f t="shared" si="111"/>
        <v/>
      </c>
    </row>
    <row r="657" spans="1:38" x14ac:dyDescent="0.2">
      <c r="A657" s="1">
        <v>5899</v>
      </c>
      <c r="B657" s="2" t="s">
        <v>18</v>
      </c>
      <c r="C657" s="3">
        <v>41900</v>
      </c>
      <c r="D657" s="2" t="s">
        <v>50</v>
      </c>
      <c r="E657" s="2">
        <v>28</v>
      </c>
      <c r="F657" s="2">
        <v>1649.45</v>
      </c>
      <c r="G657" s="2">
        <v>0.03</v>
      </c>
      <c r="H657" s="2" t="s">
        <v>20</v>
      </c>
      <c r="I657" s="2">
        <v>835.13</v>
      </c>
      <c r="J657" s="2">
        <v>67.98</v>
      </c>
      <c r="K657" s="2">
        <v>18.86</v>
      </c>
      <c r="L657" s="2" t="s">
        <v>357</v>
      </c>
      <c r="M657" s="2" t="s">
        <v>38</v>
      </c>
      <c r="N657" s="2" t="s">
        <v>30</v>
      </c>
      <c r="O657" s="2" t="s">
        <v>24</v>
      </c>
      <c r="P657" s="2" t="s">
        <v>35</v>
      </c>
      <c r="Q657" s="2" t="s">
        <v>26</v>
      </c>
      <c r="R657" s="3">
        <v>41902</v>
      </c>
      <c r="S657" s="10">
        <f t="shared" si="112"/>
        <v>2014</v>
      </c>
      <c r="T657" t="str">
        <f t="shared" si="109"/>
        <v/>
      </c>
      <c r="U657">
        <f t="shared" si="109"/>
        <v>835.13</v>
      </c>
      <c r="V657" t="str">
        <f t="shared" si="109"/>
        <v/>
      </c>
      <c r="W657" t="str">
        <f t="shared" si="109"/>
        <v/>
      </c>
      <c r="Z657">
        <f t="shared" si="110"/>
        <v>835.13</v>
      </c>
      <c r="AA657" t="str">
        <f t="shared" si="110"/>
        <v/>
      </c>
      <c r="AB657" t="str">
        <f t="shared" si="110"/>
        <v/>
      </c>
      <c r="AE657" t="str">
        <f t="shared" si="113"/>
        <v/>
      </c>
      <c r="AH657" t="str">
        <f t="shared" si="114"/>
        <v/>
      </c>
      <c r="AI657" t="str">
        <f t="shared" si="115"/>
        <v/>
      </c>
      <c r="AJ657" t="str">
        <f t="shared" si="111"/>
        <v/>
      </c>
      <c r="AK657" t="str">
        <f t="shared" si="111"/>
        <v/>
      </c>
      <c r="AL657" t="str">
        <f t="shared" si="111"/>
        <v/>
      </c>
    </row>
    <row r="658" spans="1:38" x14ac:dyDescent="0.2">
      <c r="A658" s="1">
        <v>5900</v>
      </c>
      <c r="B658" s="2" t="s">
        <v>18</v>
      </c>
      <c r="C658" s="3">
        <v>41900</v>
      </c>
      <c r="D658" s="2" t="s">
        <v>41</v>
      </c>
      <c r="E658" s="2">
        <v>28</v>
      </c>
      <c r="F658" s="2">
        <v>747.34</v>
      </c>
      <c r="G658" s="2">
        <v>0.01</v>
      </c>
      <c r="H658" s="2" t="s">
        <v>20</v>
      </c>
      <c r="I658" s="2">
        <v>375.63</v>
      </c>
      <c r="J658" s="2">
        <v>38.17</v>
      </c>
      <c r="K658" s="2">
        <v>15.39</v>
      </c>
      <c r="L658" s="2" t="s">
        <v>147</v>
      </c>
      <c r="M658" s="2" t="s">
        <v>38</v>
      </c>
      <c r="N658" s="2" t="s">
        <v>23</v>
      </c>
      <c r="O658" s="2" t="s">
        <v>24</v>
      </c>
      <c r="P658" s="2" t="s">
        <v>90</v>
      </c>
      <c r="Q658" s="2" t="s">
        <v>26</v>
      </c>
      <c r="R658" s="3">
        <v>41901</v>
      </c>
      <c r="S658" s="10">
        <f t="shared" si="112"/>
        <v>2014</v>
      </c>
      <c r="T658">
        <f t="shared" si="109"/>
        <v>375.63</v>
      </c>
      <c r="U658" t="str">
        <f t="shared" si="109"/>
        <v/>
      </c>
      <c r="V658" t="str">
        <f t="shared" si="109"/>
        <v/>
      </c>
      <c r="W658" t="str">
        <f t="shared" si="109"/>
        <v/>
      </c>
      <c r="Z658">
        <f t="shared" si="110"/>
        <v>375.63</v>
      </c>
      <c r="AA658" t="str">
        <f t="shared" si="110"/>
        <v/>
      </c>
      <c r="AB658" t="str">
        <f t="shared" si="110"/>
        <v/>
      </c>
      <c r="AE658" t="str">
        <f t="shared" si="113"/>
        <v/>
      </c>
      <c r="AH658" t="str">
        <f t="shared" si="114"/>
        <v/>
      </c>
      <c r="AI658" t="str">
        <f t="shared" si="115"/>
        <v/>
      </c>
      <c r="AJ658" t="str">
        <f t="shared" si="111"/>
        <v/>
      </c>
      <c r="AK658" t="str">
        <f t="shared" si="111"/>
        <v/>
      </c>
      <c r="AL658" t="str">
        <f t="shared" si="111"/>
        <v/>
      </c>
    </row>
    <row r="659" spans="1:38" x14ac:dyDescent="0.2">
      <c r="A659" s="1">
        <v>5901</v>
      </c>
      <c r="B659" s="2" t="s">
        <v>18</v>
      </c>
      <c r="C659" s="3">
        <v>41901</v>
      </c>
      <c r="D659" s="2" t="s">
        <v>41</v>
      </c>
      <c r="E659" s="2">
        <v>35</v>
      </c>
      <c r="F659" s="2">
        <v>794.96</v>
      </c>
      <c r="G659" s="2">
        <v>0</v>
      </c>
      <c r="H659" s="2" t="s">
        <v>20</v>
      </c>
      <c r="I659" s="2">
        <v>225.44</v>
      </c>
      <c r="J659" s="2">
        <v>33.979999999999997</v>
      </c>
      <c r="K659" s="2">
        <v>16.87</v>
      </c>
      <c r="L659" s="2" t="s">
        <v>359</v>
      </c>
      <c r="M659" s="2" t="s">
        <v>29</v>
      </c>
      <c r="N659" s="2" t="s">
        <v>30</v>
      </c>
      <c r="O659" s="2" t="s">
        <v>24</v>
      </c>
      <c r="P659" s="2" t="s">
        <v>64</v>
      </c>
      <c r="Q659" s="2" t="s">
        <v>58</v>
      </c>
      <c r="R659" s="3">
        <v>41902</v>
      </c>
      <c r="S659" s="10">
        <f t="shared" si="112"/>
        <v>2014</v>
      </c>
      <c r="T659" t="str">
        <f t="shared" si="109"/>
        <v/>
      </c>
      <c r="U659">
        <f t="shared" si="109"/>
        <v>225.44</v>
      </c>
      <c r="V659" t="str">
        <f t="shared" si="109"/>
        <v/>
      </c>
      <c r="W659" t="str">
        <f t="shared" si="109"/>
        <v/>
      </c>
      <c r="Z659">
        <f t="shared" si="110"/>
        <v>225.44</v>
      </c>
      <c r="AA659" t="str">
        <f t="shared" si="110"/>
        <v/>
      </c>
      <c r="AB659" t="str">
        <f t="shared" si="110"/>
        <v/>
      </c>
      <c r="AE659" t="str">
        <f t="shared" si="113"/>
        <v/>
      </c>
      <c r="AH659" t="str">
        <f t="shared" si="114"/>
        <v/>
      </c>
      <c r="AI659" t="str">
        <f t="shared" si="115"/>
        <v/>
      </c>
      <c r="AJ659" t="str">
        <f t="shared" si="111"/>
        <v/>
      </c>
      <c r="AK659" t="str">
        <f t="shared" si="111"/>
        <v/>
      </c>
      <c r="AL659" t="str">
        <f t="shared" si="111"/>
        <v/>
      </c>
    </row>
    <row r="660" spans="1:38" x14ac:dyDescent="0.2">
      <c r="A660" s="1">
        <v>5902</v>
      </c>
      <c r="B660" s="2" t="s">
        <v>18</v>
      </c>
      <c r="C660" s="3">
        <v>41901</v>
      </c>
      <c r="D660" s="2" t="s">
        <v>59</v>
      </c>
      <c r="E660" s="2">
        <v>35</v>
      </c>
      <c r="F660" s="2">
        <v>1149.76</v>
      </c>
      <c r="G660" s="2">
        <v>0.02</v>
      </c>
      <c r="H660" s="2" t="s">
        <v>20</v>
      </c>
      <c r="I660" s="2">
        <v>78.180000000000007</v>
      </c>
      <c r="J660" s="2">
        <v>42.73</v>
      </c>
      <c r="K660" s="2">
        <v>18</v>
      </c>
      <c r="L660" s="2" t="s">
        <v>280</v>
      </c>
      <c r="M660" s="2" t="s">
        <v>22</v>
      </c>
      <c r="N660" s="2" t="s">
        <v>43</v>
      </c>
      <c r="O660" s="2" t="s">
        <v>31</v>
      </c>
      <c r="P660" s="2" t="s">
        <v>32</v>
      </c>
      <c r="Q660" s="2" t="s">
        <v>26</v>
      </c>
      <c r="R660" s="3">
        <v>41904</v>
      </c>
      <c r="S660" s="10">
        <f t="shared" si="112"/>
        <v>2014</v>
      </c>
      <c r="T660" t="str">
        <f t="shared" si="109"/>
        <v/>
      </c>
      <c r="U660" t="str">
        <f t="shared" si="109"/>
        <v/>
      </c>
      <c r="V660">
        <f t="shared" si="109"/>
        <v>78.180000000000007</v>
      </c>
      <c r="W660" t="str">
        <f t="shared" si="109"/>
        <v/>
      </c>
      <c r="Z660" t="str">
        <f t="shared" si="110"/>
        <v/>
      </c>
      <c r="AA660">
        <f t="shared" si="110"/>
        <v>78.180000000000007</v>
      </c>
      <c r="AB660" t="str">
        <f t="shared" si="110"/>
        <v/>
      </c>
      <c r="AE660" t="str">
        <f t="shared" si="113"/>
        <v/>
      </c>
      <c r="AH660" t="str">
        <f t="shared" si="114"/>
        <v/>
      </c>
      <c r="AI660" t="str">
        <f t="shared" si="115"/>
        <v/>
      </c>
      <c r="AJ660" t="str">
        <f t="shared" si="111"/>
        <v/>
      </c>
      <c r="AK660" t="str">
        <f t="shared" si="111"/>
        <v/>
      </c>
      <c r="AL660" t="str">
        <f t="shared" si="111"/>
        <v/>
      </c>
    </row>
    <row r="661" spans="1:38" x14ac:dyDescent="0.2">
      <c r="A661" s="1">
        <v>5903</v>
      </c>
      <c r="B661" s="2" t="s">
        <v>18</v>
      </c>
      <c r="C661" s="3">
        <v>41901</v>
      </c>
      <c r="D661" s="2" t="s">
        <v>59</v>
      </c>
      <c r="E661" s="2">
        <v>22</v>
      </c>
      <c r="F661" s="2">
        <v>157.74</v>
      </c>
      <c r="G661" s="2">
        <v>0.06</v>
      </c>
      <c r="H661" s="2" t="s">
        <v>49</v>
      </c>
      <c r="I661" s="2">
        <v>-23.05</v>
      </c>
      <c r="J661" s="2">
        <v>18.48</v>
      </c>
      <c r="K661" s="2">
        <v>19.14</v>
      </c>
      <c r="L661" s="2" t="s">
        <v>280</v>
      </c>
      <c r="M661" s="2" t="s">
        <v>29</v>
      </c>
      <c r="N661" s="2" t="s">
        <v>43</v>
      </c>
      <c r="O661" s="2" t="s">
        <v>24</v>
      </c>
      <c r="P661" s="2" t="s">
        <v>35</v>
      </c>
      <c r="Q661" s="2" t="s">
        <v>26</v>
      </c>
      <c r="R661" s="3">
        <v>41903</v>
      </c>
      <c r="S661" s="10">
        <f t="shared" si="112"/>
        <v>2014</v>
      </c>
      <c r="T661" t="str">
        <f t="shared" si="109"/>
        <v/>
      </c>
      <c r="U661" t="str">
        <f t="shared" si="109"/>
        <v/>
      </c>
      <c r="V661">
        <f t="shared" si="109"/>
        <v>-23.05</v>
      </c>
      <c r="W661" t="str">
        <f t="shared" si="109"/>
        <v/>
      </c>
      <c r="Z661">
        <f t="shared" si="110"/>
        <v>-23.05</v>
      </c>
      <c r="AA661" t="str">
        <f t="shared" si="110"/>
        <v/>
      </c>
      <c r="AB661" t="str">
        <f t="shared" si="110"/>
        <v/>
      </c>
      <c r="AE661" t="str">
        <f t="shared" si="113"/>
        <v>Office Supplies</v>
      </c>
      <c r="AH661" t="str">
        <f t="shared" si="114"/>
        <v/>
      </c>
      <c r="AI661" t="str">
        <f t="shared" si="115"/>
        <v/>
      </c>
      <c r="AJ661" t="str">
        <f t="shared" si="111"/>
        <v/>
      </c>
      <c r="AK661" t="str">
        <f t="shared" si="111"/>
        <v/>
      </c>
      <c r="AL661" t="str">
        <f t="shared" si="111"/>
        <v/>
      </c>
    </row>
    <row r="662" spans="1:38" x14ac:dyDescent="0.2">
      <c r="A662" s="1">
        <v>5904</v>
      </c>
      <c r="B662" s="2" t="s">
        <v>18</v>
      </c>
      <c r="C662" s="3">
        <v>41902</v>
      </c>
      <c r="D662" s="2" t="s">
        <v>19</v>
      </c>
      <c r="E662" s="2">
        <v>41</v>
      </c>
      <c r="F662" s="2">
        <v>136.88999999999999</v>
      </c>
      <c r="G662" s="2">
        <v>0.04</v>
      </c>
      <c r="H662" s="2" t="s">
        <v>20</v>
      </c>
      <c r="I662" s="2">
        <v>41.42</v>
      </c>
      <c r="J662" s="2">
        <v>15.08</v>
      </c>
      <c r="K662" s="2">
        <v>14.99</v>
      </c>
      <c r="L662" s="2" t="s">
        <v>360</v>
      </c>
      <c r="M662" s="2" t="s">
        <v>29</v>
      </c>
      <c r="N662" s="2" t="s">
        <v>43</v>
      </c>
      <c r="O662" s="2" t="s">
        <v>24</v>
      </c>
      <c r="P662" s="2" t="s">
        <v>74</v>
      </c>
      <c r="Q662" s="2" t="s">
        <v>26</v>
      </c>
      <c r="R662" s="3">
        <v>41903</v>
      </c>
      <c r="S662" s="10">
        <f t="shared" si="112"/>
        <v>2014</v>
      </c>
      <c r="T662" t="str">
        <f t="shared" ref="T662:W681" si="116">IF($N662=T$1,$I662,"")</f>
        <v/>
      </c>
      <c r="U662" t="str">
        <f t="shared" si="116"/>
        <v/>
      </c>
      <c r="V662">
        <f t="shared" si="116"/>
        <v>41.42</v>
      </c>
      <c r="W662" t="str">
        <f t="shared" si="116"/>
        <v/>
      </c>
      <c r="Z662">
        <f t="shared" ref="Z662:AB681" si="117">IF($O662=Z$1,$I662,"")</f>
        <v>41.42</v>
      </c>
      <c r="AA662" t="str">
        <f t="shared" si="117"/>
        <v/>
      </c>
      <c r="AB662" t="str">
        <f t="shared" si="117"/>
        <v/>
      </c>
      <c r="AE662" t="str">
        <f t="shared" si="113"/>
        <v/>
      </c>
      <c r="AH662" t="str">
        <f t="shared" si="114"/>
        <v/>
      </c>
      <c r="AI662" t="str">
        <f t="shared" si="115"/>
        <v/>
      </c>
      <c r="AJ662" t="str">
        <f t="shared" si="111"/>
        <v/>
      </c>
      <c r="AK662" t="str">
        <f t="shared" si="111"/>
        <v/>
      </c>
      <c r="AL662" t="str">
        <f t="shared" si="111"/>
        <v/>
      </c>
    </row>
    <row r="663" spans="1:38" x14ac:dyDescent="0.2">
      <c r="A663" s="1">
        <v>5905</v>
      </c>
      <c r="B663" s="2" t="s">
        <v>18</v>
      </c>
      <c r="C663" s="3">
        <v>41902</v>
      </c>
      <c r="D663" s="2" t="s">
        <v>19</v>
      </c>
      <c r="E663" s="2">
        <v>29</v>
      </c>
      <c r="F663" s="2">
        <v>210.35</v>
      </c>
      <c r="G663" s="2">
        <v>0.02</v>
      </c>
      <c r="H663" s="2" t="s">
        <v>20</v>
      </c>
      <c r="I663" s="2">
        <v>-45.24</v>
      </c>
      <c r="J663" s="2">
        <v>18.48</v>
      </c>
      <c r="K663" s="2">
        <v>19.899999999999999</v>
      </c>
      <c r="L663" s="2" t="s">
        <v>360</v>
      </c>
      <c r="M663" s="2" t="s">
        <v>29</v>
      </c>
      <c r="N663" s="2" t="s">
        <v>43</v>
      </c>
      <c r="O663" s="2" t="s">
        <v>24</v>
      </c>
      <c r="P663" s="2" t="s">
        <v>35</v>
      </c>
      <c r="Q663" s="2" t="s">
        <v>26</v>
      </c>
      <c r="R663" s="3">
        <v>41903</v>
      </c>
      <c r="S663" s="10">
        <f t="shared" si="112"/>
        <v>2014</v>
      </c>
      <c r="T663" t="str">
        <f t="shared" si="116"/>
        <v/>
      </c>
      <c r="U663" t="str">
        <f t="shared" si="116"/>
        <v/>
      </c>
      <c r="V663">
        <f t="shared" si="116"/>
        <v>-45.24</v>
      </c>
      <c r="W663" t="str">
        <f t="shared" si="116"/>
        <v/>
      </c>
      <c r="Z663">
        <f t="shared" si="117"/>
        <v>-45.24</v>
      </c>
      <c r="AA663" t="str">
        <f t="shared" si="117"/>
        <v/>
      </c>
      <c r="AB663" t="str">
        <f t="shared" si="117"/>
        <v/>
      </c>
      <c r="AE663" t="str">
        <f t="shared" si="113"/>
        <v>Office Supplies</v>
      </c>
      <c r="AH663" t="str">
        <f t="shared" si="114"/>
        <v/>
      </c>
      <c r="AI663" t="str">
        <f t="shared" si="115"/>
        <v/>
      </c>
      <c r="AJ663" t="str">
        <f t="shared" si="111"/>
        <v/>
      </c>
      <c r="AK663" t="str">
        <f t="shared" si="111"/>
        <v/>
      </c>
      <c r="AL663" t="str">
        <f t="shared" si="111"/>
        <v/>
      </c>
    </row>
    <row r="664" spans="1:38" x14ac:dyDescent="0.2">
      <c r="A664" s="1">
        <v>5906</v>
      </c>
      <c r="B664" s="2" t="s">
        <v>18</v>
      </c>
      <c r="C664" s="3">
        <v>41902</v>
      </c>
      <c r="D664" s="2" t="s">
        <v>19</v>
      </c>
      <c r="E664" s="2">
        <v>26</v>
      </c>
      <c r="F664" s="2">
        <v>2760.5925000000002</v>
      </c>
      <c r="G664" s="2">
        <v>0.04</v>
      </c>
      <c r="H664" s="2" t="s">
        <v>20</v>
      </c>
      <c r="I664" s="2">
        <v>515.89</v>
      </c>
      <c r="J664" s="2">
        <v>137.99</v>
      </c>
      <c r="K664" s="2">
        <v>18.2</v>
      </c>
      <c r="L664" s="2" t="s">
        <v>360</v>
      </c>
      <c r="M664" s="2" t="s">
        <v>29</v>
      </c>
      <c r="N664" s="2" t="s">
        <v>43</v>
      </c>
      <c r="O664" s="2" t="s">
        <v>31</v>
      </c>
      <c r="P664" s="2" t="s">
        <v>39</v>
      </c>
      <c r="Q664" s="2" t="s">
        <v>26</v>
      </c>
      <c r="R664" s="3">
        <v>41904</v>
      </c>
      <c r="S664" s="10">
        <f t="shared" si="112"/>
        <v>2014</v>
      </c>
      <c r="T664" t="str">
        <f t="shared" si="116"/>
        <v/>
      </c>
      <c r="U664" t="str">
        <f t="shared" si="116"/>
        <v/>
      </c>
      <c r="V664">
        <f t="shared" si="116"/>
        <v>515.89</v>
      </c>
      <c r="W664" t="str">
        <f t="shared" si="116"/>
        <v/>
      </c>
      <c r="Z664" t="str">
        <f t="shared" si="117"/>
        <v/>
      </c>
      <c r="AA664">
        <f t="shared" si="117"/>
        <v>515.89</v>
      </c>
      <c r="AB664" t="str">
        <f t="shared" si="117"/>
        <v/>
      </c>
      <c r="AE664" t="str">
        <f t="shared" si="113"/>
        <v/>
      </c>
      <c r="AH664" t="str">
        <f t="shared" si="114"/>
        <v/>
      </c>
      <c r="AI664" t="str">
        <f t="shared" si="115"/>
        <v/>
      </c>
      <c r="AJ664" t="str">
        <f t="shared" si="111"/>
        <v/>
      </c>
      <c r="AK664" t="str">
        <f t="shared" si="111"/>
        <v/>
      </c>
      <c r="AL664" t="str">
        <f t="shared" si="111"/>
        <v/>
      </c>
    </row>
    <row r="665" spans="1:38" x14ac:dyDescent="0.2">
      <c r="A665" s="1">
        <v>5907</v>
      </c>
      <c r="B665" s="2" t="s">
        <v>18</v>
      </c>
      <c r="C665" s="3">
        <v>41903</v>
      </c>
      <c r="D665" s="2" t="s">
        <v>50</v>
      </c>
      <c r="E665" s="2">
        <v>23</v>
      </c>
      <c r="F665" s="2">
        <v>73.489999999999995</v>
      </c>
      <c r="G665" s="2">
        <v>0.09</v>
      </c>
      <c r="H665" s="2" t="s">
        <v>20</v>
      </c>
      <c r="I665" s="2">
        <v>19.11</v>
      </c>
      <c r="J665" s="2">
        <v>14.88</v>
      </c>
      <c r="K665" s="2">
        <v>14.99</v>
      </c>
      <c r="L665" s="2" t="s">
        <v>339</v>
      </c>
      <c r="M665" s="2" t="s">
        <v>29</v>
      </c>
      <c r="N665" s="2" t="s">
        <v>30</v>
      </c>
      <c r="O665" s="2" t="s">
        <v>24</v>
      </c>
      <c r="P665" s="2" t="s">
        <v>74</v>
      </c>
      <c r="Q665" s="2" t="s">
        <v>26</v>
      </c>
      <c r="R665" s="3">
        <v>41905</v>
      </c>
      <c r="S665" s="10">
        <f t="shared" si="112"/>
        <v>2014</v>
      </c>
      <c r="T665" t="str">
        <f t="shared" si="116"/>
        <v/>
      </c>
      <c r="U665">
        <f t="shared" si="116"/>
        <v>19.11</v>
      </c>
      <c r="V665" t="str">
        <f t="shared" si="116"/>
        <v/>
      </c>
      <c r="W665" t="str">
        <f t="shared" si="116"/>
        <v/>
      </c>
      <c r="Z665">
        <f t="shared" si="117"/>
        <v>19.11</v>
      </c>
      <c r="AA665" t="str">
        <f t="shared" si="117"/>
        <v/>
      </c>
      <c r="AB665" t="str">
        <f t="shared" si="117"/>
        <v/>
      </c>
      <c r="AE665" t="str">
        <f t="shared" si="113"/>
        <v/>
      </c>
      <c r="AH665" t="str">
        <f t="shared" si="114"/>
        <v/>
      </c>
      <c r="AI665" t="str">
        <f t="shared" si="115"/>
        <v/>
      </c>
      <c r="AJ665" t="str">
        <f t="shared" si="111"/>
        <v/>
      </c>
      <c r="AK665" t="str">
        <f t="shared" si="111"/>
        <v/>
      </c>
      <c r="AL665" t="str">
        <f t="shared" si="111"/>
        <v/>
      </c>
    </row>
    <row r="666" spans="1:38" x14ac:dyDescent="0.2">
      <c r="A666" s="1">
        <v>5908</v>
      </c>
      <c r="B666" s="2" t="s">
        <v>18</v>
      </c>
      <c r="C666" s="3">
        <v>41906</v>
      </c>
      <c r="D666" s="2" t="s">
        <v>50</v>
      </c>
      <c r="E666" s="2">
        <v>44</v>
      </c>
      <c r="F666" s="2">
        <v>3029.04</v>
      </c>
      <c r="G666" s="2">
        <v>7.0000000000000007E-2</v>
      </c>
      <c r="H666" s="2" t="s">
        <v>44</v>
      </c>
      <c r="I666" s="2">
        <v>-714.8</v>
      </c>
      <c r="J666" s="2">
        <v>82.98</v>
      </c>
      <c r="K666" s="2">
        <v>44</v>
      </c>
      <c r="L666" s="2" t="s">
        <v>294</v>
      </c>
      <c r="M666" s="2" t="s">
        <v>29</v>
      </c>
      <c r="N666" s="2" t="s">
        <v>30</v>
      </c>
      <c r="O666" s="2" t="s">
        <v>45</v>
      </c>
      <c r="P666" s="2" t="s">
        <v>61</v>
      </c>
      <c r="Q666" s="2" t="s">
        <v>56</v>
      </c>
      <c r="R666" s="3">
        <v>41908</v>
      </c>
      <c r="S666" s="10">
        <f t="shared" si="112"/>
        <v>2014</v>
      </c>
      <c r="T666" t="str">
        <f t="shared" si="116"/>
        <v/>
      </c>
      <c r="U666">
        <f t="shared" si="116"/>
        <v>-714.8</v>
      </c>
      <c r="V666" t="str">
        <f t="shared" si="116"/>
        <v/>
      </c>
      <c r="W666" t="str">
        <f t="shared" si="116"/>
        <v/>
      </c>
      <c r="Z666" t="str">
        <f t="shared" si="117"/>
        <v/>
      </c>
      <c r="AA666" t="str">
        <f t="shared" si="117"/>
        <v/>
      </c>
      <c r="AB666">
        <f t="shared" si="117"/>
        <v>-714.8</v>
      </c>
      <c r="AE666" t="str">
        <f t="shared" si="113"/>
        <v>Furniture</v>
      </c>
      <c r="AH666" t="str">
        <f t="shared" si="114"/>
        <v/>
      </c>
      <c r="AI666" t="str">
        <f t="shared" si="115"/>
        <v/>
      </c>
      <c r="AJ666" t="str">
        <f t="shared" si="111"/>
        <v/>
      </c>
      <c r="AK666" t="str">
        <f t="shared" si="111"/>
        <v/>
      </c>
      <c r="AL666" t="str">
        <f t="shared" si="111"/>
        <v/>
      </c>
    </row>
    <row r="667" spans="1:38" x14ac:dyDescent="0.2">
      <c r="A667" s="1">
        <v>5909</v>
      </c>
      <c r="B667" s="2" t="s">
        <v>18</v>
      </c>
      <c r="C667" s="3">
        <v>41906</v>
      </c>
      <c r="D667" s="2" t="s">
        <v>27</v>
      </c>
      <c r="E667" s="2">
        <v>2</v>
      </c>
      <c r="F667" s="2">
        <v>53.04</v>
      </c>
      <c r="G667" s="2">
        <v>0.08</v>
      </c>
      <c r="H667" s="2" t="s">
        <v>49</v>
      </c>
      <c r="I667" s="2">
        <v>5.29</v>
      </c>
      <c r="J667" s="2">
        <v>27.57</v>
      </c>
      <c r="K667" s="2">
        <v>15.39</v>
      </c>
      <c r="L667" s="2" t="s">
        <v>37</v>
      </c>
      <c r="M667" s="2" t="s">
        <v>38</v>
      </c>
      <c r="N667" s="2" t="s">
        <v>30</v>
      </c>
      <c r="O667" s="2" t="s">
        <v>24</v>
      </c>
      <c r="P667" s="2" t="s">
        <v>90</v>
      </c>
      <c r="Q667" s="2" t="s">
        <v>26</v>
      </c>
      <c r="R667" s="3">
        <v>41906</v>
      </c>
      <c r="S667" s="10">
        <f t="shared" si="112"/>
        <v>2014</v>
      </c>
      <c r="T667" t="str">
        <f t="shared" si="116"/>
        <v/>
      </c>
      <c r="U667">
        <f t="shared" si="116"/>
        <v>5.29</v>
      </c>
      <c r="V667" t="str">
        <f t="shared" si="116"/>
        <v/>
      </c>
      <c r="W667" t="str">
        <f t="shared" si="116"/>
        <v/>
      </c>
      <c r="Z667">
        <f t="shared" si="117"/>
        <v>5.29</v>
      </c>
      <c r="AA667" t="str">
        <f t="shared" si="117"/>
        <v/>
      </c>
      <c r="AB667" t="str">
        <f t="shared" si="117"/>
        <v/>
      </c>
      <c r="AE667" t="str">
        <f t="shared" si="113"/>
        <v/>
      </c>
      <c r="AH667" t="str">
        <f t="shared" si="114"/>
        <v/>
      </c>
      <c r="AI667" t="str">
        <f t="shared" si="115"/>
        <v/>
      </c>
      <c r="AJ667" t="str">
        <f t="shared" si="111"/>
        <v/>
      </c>
      <c r="AK667" t="str">
        <f t="shared" si="111"/>
        <v/>
      </c>
      <c r="AL667" t="str">
        <f t="shared" si="111"/>
        <v/>
      </c>
    </row>
    <row r="668" spans="1:38" x14ac:dyDescent="0.2">
      <c r="A668" s="1">
        <v>5910</v>
      </c>
      <c r="B668" s="2" t="s">
        <v>18</v>
      </c>
      <c r="C668" s="3">
        <v>41906</v>
      </c>
      <c r="D668" s="2" t="s">
        <v>50</v>
      </c>
      <c r="E668" s="2">
        <v>45</v>
      </c>
      <c r="F668" s="2">
        <v>346.25</v>
      </c>
      <c r="G668" s="2">
        <v>0.04</v>
      </c>
      <c r="H668" s="2" t="s">
        <v>20</v>
      </c>
      <c r="I668" s="2">
        <v>-164.78</v>
      </c>
      <c r="J668" s="2">
        <v>19.3</v>
      </c>
      <c r="K668" s="2">
        <v>21.72</v>
      </c>
      <c r="L668" s="2" t="s">
        <v>228</v>
      </c>
      <c r="M668" s="2" t="s">
        <v>38</v>
      </c>
      <c r="N668" s="2" t="s">
        <v>43</v>
      </c>
      <c r="O668" s="2" t="s">
        <v>24</v>
      </c>
      <c r="P668" s="2" t="s">
        <v>25</v>
      </c>
      <c r="Q668" s="2" t="s">
        <v>26</v>
      </c>
      <c r="R668" s="3">
        <v>41907</v>
      </c>
      <c r="S668" s="10">
        <f t="shared" si="112"/>
        <v>2014</v>
      </c>
      <c r="T668" t="str">
        <f t="shared" si="116"/>
        <v/>
      </c>
      <c r="U668" t="str">
        <f t="shared" si="116"/>
        <v/>
      </c>
      <c r="V668">
        <f t="shared" si="116"/>
        <v>-164.78</v>
      </c>
      <c r="W668" t="str">
        <f t="shared" si="116"/>
        <v/>
      </c>
      <c r="Z668">
        <f t="shared" si="117"/>
        <v>-164.78</v>
      </c>
      <c r="AA668" t="str">
        <f t="shared" si="117"/>
        <v/>
      </c>
      <c r="AB668" t="str">
        <f t="shared" si="117"/>
        <v/>
      </c>
      <c r="AE668" t="str">
        <f t="shared" si="113"/>
        <v>Office Supplies</v>
      </c>
      <c r="AH668" t="str">
        <f t="shared" si="114"/>
        <v/>
      </c>
      <c r="AI668" t="str">
        <f t="shared" si="115"/>
        <v/>
      </c>
      <c r="AJ668" t="str">
        <f t="shared" si="111"/>
        <v/>
      </c>
      <c r="AK668" t="str">
        <f t="shared" si="111"/>
        <v/>
      </c>
      <c r="AL668" t="str">
        <f t="shared" si="111"/>
        <v/>
      </c>
    </row>
    <row r="669" spans="1:38" x14ac:dyDescent="0.2">
      <c r="A669" s="1">
        <v>5911</v>
      </c>
      <c r="B669" s="2" t="s">
        <v>18</v>
      </c>
      <c r="C669" s="3">
        <v>41906</v>
      </c>
      <c r="D669" s="2" t="s">
        <v>50</v>
      </c>
      <c r="E669" s="2">
        <v>11</v>
      </c>
      <c r="F669" s="2">
        <v>50.65</v>
      </c>
      <c r="G669" s="2">
        <v>0.06</v>
      </c>
      <c r="H669" s="2" t="s">
        <v>20</v>
      </c>
      <c r="I669" s="2">
        <v>-4.28</v>
      </c>
      <c r="J669" s="2">
        <v>15.95</v>
      </c>
      <c r="K669" s="2">
        <v>16</v>
      </c>
      <c r="L669" s="2" t="s">
        <v>228</v>
      </c>
      <c r="M669" s="2" t="s">
        <v>38</v>
      </c>
      <c r="N669" s="2" t="s">
        <v>43</v>
      </c>
      <c r="O669" s="2" t="s">
        <v>24</v>
      </c>
      <c r="P669" s="2" t="s">
        <v>95</v>
      </c>
      <c r="Q669" s="2" t="s">
        <v>36</v>
      </c>
      <c r="R669" s="3">
        <v>41907</v>
      </c>
      <c r="S669" s="10">
        <f t="shared" si="112"/>
        <v>2014</v>
      </c>
      <c r="T669" t="str">
        <f t="shared" si="116"/>
        <v/>
      </c>
      <c r="U669" t="str">
        <f t="shared" si="116"/>
        <v/>
      </c>
      <c r="V669">
        <f t="shared" si="116"/>
        <v>-4.28</v>
      </c>
      <c r="W669" t="str">
        <f t="shared" si="116"/>
        <v/>
      </c>
      <c r="Z669">
        <f t="shared" si="117"/>
        <v>-4.28</v>
      </c>
      <c r="AA669" t="str">
        <f t="shared" si="117"/>
        <v/>
      </c>
      <c r="AB669" t="str">
        <f t="shared" si="117"/>
        <v/>
      </c>
      <c r="AE669" t="str">
        <f t="shared" si="113"/>
        <v>Office Supplies</v>
      </c>
      <c r="AH669" t="str">
        <f t="shared" si="114"/>
        <v/>
      </c>
      <c r="AI669" t="str">
        <f t="shared" si="115"/>
        <v/>
      </c>
      <c r="AJ669" t="str">
        <f t="shared" si="111"/>
        <v/>
      </c>
      <c r="AK669" t="str">
        <f t="shared" si="111"/>
        <v/>
      </c>
      <c r="AL669" t="str">
        <f t="shared" si="111"/>
        <v/>
      </c>
    </row>
    <row r="670" spans="1:38" x14ac:dyDescent="0.2">
      <c r="A670" s="1">
        <v>5912</v>
      </c>
      <c r="B670" s="2" t="s">
        <v>40</v>
      </c>
      <c r="C670" s="3">
        <v>41907</v>
      </c>
      <c r="D670" s="2" t="s">
        <v>19</v>
      </c>
      <c r="E670" s="2">
        <v>2</v>
      </c>
      <c r="F670" s="2">
        <v>70.826999999999998</v>
      </c>
      <c r="G670" s="2">
        <v>7.0000000000000007E-2</v>
      </c>
      <c r="H670" s="2" t="s">
        <v>20</v>
      </c>
      <c r="I670" s="2">
        <v>-186.39</v>
      </c>
      <c r="J670" s="2">
        <v>47.99</v>
      </c>
      <c r="K670" s="2">
        <v>19</v>
      </c>
      <c r="L670" s="2" t="s">
        <v>361</v>
      </c>
      <c r="M670" s="2" t="s">
        <v>29</v>
      </c>
      <c r="N670" s="2" t="s">
        <v>23</v>
      </c>
      <c r="O670" s="2" t="s">
        <v>31</v>
      </c>
      <c r="P670" s="2" t="s">
        <v>39</v>
      </c>
      <c r="Q670" s="2" t="s">
        <v>36</v>
      </c>
      <c r="R670" s="3">
        <v>41909</v>
      </c>
      <c r="S670" s="10">
        <f t="shared" si="112"/>
        <v>2014</v>
      </c>
      <c r="T670">
        <f t="shared" si="116"/>
        <v>-186.39</v>
      </c>
      <c r="U670" t="str">
        <f t="shared" si="116"/>
        <v/>
      </c>
      <c r="V670" t="str">
        <f t="shared" si="116"/>
        <v/>
      </c>
      <c r="W670" t="str">
        <f t="shared" si="116"/>
        <v/>
      </c>
      <c r="Z670" t="str">
        <f t="shared" si="117"/>
        <v/>
      </c>
      <c r="AA670">
        <f t="shared" si="117"/>
        <v>-186.39</v>
      </c>
      <c r="AB670" t="str">
        <f t="shared" si="117"/>
        <v/>
      </c>
      <c r="AE670" t="str">
        <f t="shared" si="113"/>
        <v>Technology</v>
      </c>
      <c r="AH670">
        <f t="shared" si="114"/>
        <v>-186.39</v>
      </c>
      <c r="AI670">
        <f t="shared" si="115"/>
        <v>-186.39</v>
      </c>
      <c r="AJ670" t="str">
        <f t="shared" si="111"/>
        <v/>
      </c>
      <c r="AK670" t="str">
        <f t="shared" si="111"/>
        <v/>
      </c>
      <c r="AL670" t="str">
        <f t="shared" si="111"/>
        <v/>
      </c>
    </row>
    <row r="671" spans="1:38" x14ac:dyDescent="0.2">
      <c r="A671" s="1">
        <v>5913</v>
      </c>
      <c r="B671" s="2" t="s">
        <v>18</v>
      </c>
      <c r="C671" s="3">
        <v>41907</v>
      </c>
      <c r="D671" s="2" t="s">
        <v>19</v>
      </c>
      <c r="E671" s="2">
        <v>16</v>
      </c>
      <c r="F671" s="2">
        <v>3090.44</v>
      </c>
      <c r="G671" s="2">
        <v>0.06</v>
      </c>
      <c r="H671" s="2" t="s">
        <v>44</v>
      </c>
      <c r="I671" s="2">
        <v>877.53</v>
      </c>
      <c r="J671" s="2">
        <v>212.97</v>
      </c>
      <c r="K671" s="2">
        <v>29.59</v>
      </c>
      <c r="L671" s="2" t="s">
        <v>356</v>
      </c>
      <c r="M671" s="2" t="s">
        <v>22</v>
      </c>
      <c r="N671" s="2" t="s">
        <v>54</v>
      </c>
      <c r="O671" s="2" t="s">
        <v>31</v>
      </c>
      <c r="P671" s="2" t="s">
        <v>33</v>
      </c>
      <c r="Q671" s="2" t="s">
        <v>56</v>
      </c>
      <c r="R671" s="3">
        <v>41907</v>
      </c>
      <c r="S671" s="10">
        <f t="shared" si="112"/>
        <v>2014</v>
      </c>
      <c r="T671" t="str">
        <f t="shared" si="116"/>
        <v/>
      </c>
      <c r="U671" t="str">
        <f t="shared" si="116"/>
        <v/>
      </c>
      <c r="V671" t="str">
        <f t="shared" si="116"/>
        <v/>
      </c>
      <c r="W671">
        <f t="shared" si="116"/>
        <v>877.53</v>
      </c>
      <c r="Z671" t="str">
        <f t="shared" si="117"/>
        <v/>
      </c>
      <c r="AA671">
        <f t="shared" si="117"/>
        <v>877.53</v>
      </c>
      <c r="AB671" t="str">
        <f t="shared" si="117"/>
        <v/>
      </c>
      <c r="AE671" t="str">
        <f t="shared" si="113"/>
        <v/>
      </c>
      <c r="AH671" t="str">
        <f t="shared" si="114"/>
        <v/>
      </c>
      <c r="AI671" t="str">
        <f t="shared" si="115"/>
        <v/>
      </c>
      <c r="AJ671" t="str">
        <f t="shared" si="111"/>
        <v/>
      </c>
      <c r="AK671" t="str">
        <f t="shared" si="111"/>
        <v/>
      </c>
      <c r="AL671" t="str">
        <f t="shared" si="111"/>
        <v/>
      </c>
    </row>
    <row r="672" spans="1:38" x14ac:dyDescent="0.2">
      <c r="A672" s="1">
        <v>5914</v>
      </c>
      <c r="B672" s="2" t="s">
        <v>18</v>
      </c>
      <c r="C672" s="3">
        <v>41907</v>
      </c>
      <c r="D672" s="2" t="s">
        <v>19</v>
      </c>
      <c r="E672" s="2">
        <v>1</v>
      </c>
      <c r="F672" s="2">
        <v>35.36</v>
      </c>
      <c r="G672" s="2">
        <v>0.17</v>
      </c>
      <c r="H672" s="2" t="s">
        <v>20</v>
      </c>
      <c r="I672" s="2">
        <v>-3.73</v>
      </c>
      <c r="J672" s="2">
        <v>26.89</v>
      </c>
      <c r="K672" s="2">
        <v>27.56</v>
      </c>
      <c r="L672" s="2" t="s">
        <v>326</v>
      </c>
      <c r="M672" s="2" t="s">
        <v>22</v>
      </c>
      <c r="N672" s="2" t="s">
        <v>54</v>
      </c>
      <c r="O672" s="2" t="s">
        <v>45</v>
      </c>
      <c r="P672" s="2" t="s">
        <v>55</v>
      </c>
      <c r="Q672" s="2" t="s">
        <v>34</v>
      </c>
      <c r="R672" s="3">
        <v>41909</v>
      </c>
      <c r="S672" s="10">
        <f t="shared" si="112"/>
        <v>2014</v>
      </c>
      <c r="T672" t="str">
        <f t="shared" si="116"/>
        <v/>
      </c>
      <c r="U672" t="str">
        <f t="shared" si="116"/>
        <v/>
      </c>
      <c r="V672" t="str">
        <f t="shared" si="116"/>
        <v/>
      </c>
      <c r="W672">
        <f t="shared" si="116"/>
        <v>-3.73</v>
      </c>
      <c r="Z672" t="str">
        <f t="shared" si="117"/>
        <v/>
      </c>
      <c r="AA672" t="str">
        <f t="shared" si="117"/>
        <v/>
      </c>
      <c r="AB672">
        <f t="shared" si="117"/>
        <v>-3.73</v>
      </c>
      <c r="AE672" t="str">
        <f t="shared" si="113"/>
        <v>Furniture</v>
      </c>
      <c r="AH672" t="str">
        <f t="shared" si="114"/>
        <v/>
      </c>
      <c r="AI672" t="str">
        <f t="shared" si="115"/>
        <v/>
      </c>
      <c r="AJ672" t="str">
        <f t="shared" si="111"/>
        <v/>
      </c>
      <c r="AK672" t="str">
        <f t="shared" si="111"/>
        <v/>
      </c>
      <c r="AL672" t="str">
        <f t="shared" si="111"/>
        <v/>
      </c>
    </row>
    <row r="673" spans="1:38" x14ac:dyDescent="0.2">
      <c r="A673" s="1">
        <v>5915</v>
      </c>
      <c r="B673" s="2" t="s">
        <v>18</v>
      </c>
      <c r="C673" s="3">
        <v>41907</v>
      </c>
      <c r="D673" s="2" t="s">
        <v>59</v>
      </c>
      <c r="E673" s="2">
        <v>8</v>
      </c>
      <c r="F673" s="2">
        <v>1225.02</v>
      </c>
      <c r="G673" s="2">
        <v>0.03</v>
      </c>
      <c r="H673" s="2" t="s">
        <v>44</v>
      </c>
      <c r="I673" s="2">
        <v>-216.1</v>
      </c>
      <c r="J673" s="2">
        <v>152.97999999999999</v>
      </c>
      <c r="K673" s="2">
        <v>50.09</v>
      </c>
      <c r="L673" s="2" t="s">
        <v>362</v>
      </c>
      <c r="M673" s="2" t="s">
        <v>22</v>
      </c>
      <c r="N673" s="2" t="s">
        <v>54</v>
      </c>
      <c r="O673" s="2" t="s">
        <v>45</v>
      </c>
      <c r="P673" s="2" t="s">
        <v>67</v>
      </c>
      <c r="Q673" s="2" t="s">
        <v>47</v>
      </c>
      <c r="R673" s="3">
        <v>41909</v>
      </c>
      <c r="S673" s="10">
        <f t="shared" si="112"/>
        <v>2014</v>
      </c>
      <c r="T673" t="str">
        <f t="shared" si="116"/>
        <v/>
      </c>
      <c r="U673" t="str">
        <f t="shared" si="116"/>
        <v/>
      </c>
      <c r="V673" t="str">
        <f t="shared" si="116"/>
        <v/>
      </c>
      <c r="W673">
        <f t="shared" si="116"/>
        <v>-216.1</v>
      </c>
      <c r="Z673" t="str">
        <f t="shared" si="117"/>
        <v/>
      </c>
      <c r="AA673" t="str">
        <f t="shared" si="117"/>
        <v/>
      </c>
      <c r="AB673">
        <f t="shared" si="117"/>
        <v>-216.1</v>
      </c>
      <c r="AE673" t="str">
        <f t="shared" si="113"/>
        <v>Furniture</v>
      </c>
      <c r="AH673" t="str">
        <f t="shared" si="114"/>
        <v/>
      </c>
      <c r="AI673" t="str">
        <f t="shared" si="115"/>
        <v/>
      </c>
      <c r="AJ673" t="str">
        <f t="shared" si="111"/>
        <v/>
      </c>
      <c r="AK673" t="str">
        <f t="shared" si="111"/>
        <v/>
      </c>
      <c r="AL673" t="str">
        <f t="shared" si="111"/>
        <v/>
      </c>
    </row>
    <row r="674" spans="1:38" x14ac:dyDescent="0.2">
      <c r="A674" s="1">
        <v>5916</v>
      </c>
      <c r="B674" s="2" t="s">
        <v>18</v>
      </c>
      <c r="C674" s="3">
        <v>41907</v>
      </c>
      <c r="D674" s="2" t="s">
        <v>59</v>
      </c>
      <c r="E674" s="2">
        <v>32</v>
      </c>
      <c r="F674" s="2">
        <v>1732.4324999999999</v>
      </c>
      <c r="G674" s="2">
        <v>0.08</v>
      </c>
      <c r="H674" s="2" t="s">
        <v>20</v>
      </c>
      <c r="I674" s="2">
        <v>211.75</v>
      </c>
      <c r="J674" s="2">
        <v>77.989999999999995</v>
      </c>
      <c r="K674" s="2">
        <v>22.99</v>
      </c>
      <c r="L674" s="2" t="s">
        <v>362</v>
      </c>
      <c r="M674" s="2" t="s">
        <v>22</v>
      </c>
      <c r="N674" s="2" t="s">
        <v>54</v>
      </c>
      <c r="O674" s="2" t="s">
        <v>31</v>
      </c>
      <c r="P674" s="2" t="s">
        <v>39</v>
      </c>
      <c r="Q674" s="2" t="s">
        <v>26</v>
      </c>
      <c r="R674" s="3">
        <v>41908</v>
      </c>
      <c r="S674" s="10">
        <f t="shared" si="112"/>
        <v>2014</v>
      </c>
      <c r="T674" t="str">
        <f t="shared" si="116"/>
        <v/>
      </c>
      <c r="U674" t="str">
        <f t="shared" si="116"/>
        <v/>
      </c>
      <c r="V674" t="str">
        <f t="shared" si="116"/>
        <v/>
      </c>
      <c r="W674">
        <f t="shared" si="116"/>
        <v>211.75</v>
      </c>
      <c r="Z674" t="str">
        <f t="shared" si="117"/>
        <v/>
      </c>
      <c r="AA674">
        <f t="shared" si="117"/>
        <v>211.75</v>
      </c>
      <c r="AB674" t="str">
        <f t="shared" si="117"/>
        <v/>
      </c>
      <c r="AE674" t="str">
        <f t="shared" si="113"/>
        <v/>
      </c>
      <c r="AH674" t="str">
        <f t="shared" si="114"/>
        <v/>
      </c>
      <c r="AI674" t="str">
        <f t="shared" si="115"/>
        <v/>
      </c>
      <c r="AJ674" t="str">
        <f t="shared" si="111"/>
        <v/>
      </c>
      <c r="AK674" t="str">
        <f t="shared" si="111"/>
        <v/>
      </c>
      <c r="AL674" t="str">
        <f t="shared" si="111"/>
        <v/>
      </c>
    </row>
    <row r="675" spans="1:38" x14ac:dyDescent="0.2">
      <c r="A675" s="1">
        <v>5917</v>
      </c>
      <c r="B675" s="2" t="s">
        <v>18</v>
      </c>
      <c r="C675" s="3">
        <v>41907</v>
      </c>
      <c r="D675" s="2" t="s">
        <v>19</v>
      </c>
      <c r="E675" s="2">
        <v>37</v>
      </c>
      <c r="F675" s="2">
        <v>1608.64</v>
      </c>
      <c r="G675" s="2">
        <v>0.08</v>
      </c>
      <c r="H675" s="2" t="s">
        <v>20</v>
      </c>
      <c r="I675" s="2">
        <v>526.09</v>
      </c>
      <c r="J675" s="2">
        <v>58.89</v>
      </c>
      <c r="K675" s="2">
        <v>19.100000000000001</v>
      </c>
      <c r="L675" s="2" t="s">
        <v>244</v>
      </c>
      <c r="M675" s="2" t="s">
        <v>66</v>
      </c>
      <c r="N675" s="2" t="s">
        <v>30</v>
      </c>
      <c r="O675" s="2" t="s">
        <v>24</v>
      </c>
      <c r="P675" s="2" t="s">
        <v>71</v>
      </c>
      <c r="Q675" s="2" t="s">
        <v>62</v>
      </c>
      <c r="R675" s="3">
        <v>41909</v>
      </c>
      <c r="S675" s="10">
        <f t="shared" si="112"/>
        <v>2014</v>
      </c>
      <c r="T675" t="str">
        <f t="shared" si="116"/>
        <v/>
      </c>
      <c r="U675">
        <f t="shared" si="116"/>
        <v>526.09</v>
      </c>
      <c r="V675" t="str">
        <f t="shared" si="116"/>
        <v/>
      </c>
      <c r="W675" t="str">
        <f t="shared" si="116"/>
        <v/>
      </c>
      <c r="Z675">
        <f t="shared" si="117"/>
        <v>526.09</v>
      </c>
      <c r="AA675" t="str">
        <f t="shared" si="117"/>
        <v/>
      </c>
      <c r="AB675" t="str">
        <f t="shared" si="117"/>
        <v/>
      </c>
      <c r="AE675" t="str">
        <f t="shared" si="113"/>
        <v/>
      </c>
      <c r="AH675" t="str">
        <f t="shared" si="114"/>
        <v/>
      </c>
      <c r="AI675" t="str">
        <f t="shared" si="115"/>
        <v/>
      </c>
      <c r="AJ675" t="str">
        <f t="shared" si="111"/>
        <v/>
      </c>
      <c r="AK675" t="str">
        <f t="shared" si="111"/>
        <v/>
      </c>
      <c r="AL675" t="str">
        <f t="shared" si="111"/>
        <v/>
      </c>
    </row>
    <row r="676" spans="1:38" x14ac:dyDescent="0.2">
      <c r="A676" s="1">
        <v>5918</v>
      </c>
      <c r="B676" s="2" t="s">
        <v>18</v>
      </c>
      <c r="C676" s="3">
        <v>41907</v>
      </c>
      <c r="D676" s="2" t="s">
        <v>19</v>
      </c>
      <c r="E676" s="2">
        <v>40</v>
      </c>
      <c r="F676" s="2">
        <v>508.71</v>
      </c>
      <c r="G676" s="2">
        <v>0.05</v>
      </c>
      <c r="H676" s="2" t="s">
        <v>20</v>
      </c>
      <c r="I676" s="2">
        <v>43.63</v>
      </c>
      <c r="J676" s="2">
        <v>24.98</v>
      </c>
      <c r="K676" s="2">
        <v>17.14</v>
      </c>
      <c r="L676" s="2" t="s">
        <v>244</v>
      </c>
      <c r="M676" s="2" t="s">
        <v>66</v>
      </c>
      <c r="N676" s="2" t="s">
        <v>30</v>
      </c>
      <c r="O676" s="2" t="s">
        <v>24</v>
      </c>
      <c r="P676" s="2" t="s">
        <v>203</v>
      </c>
      <c r="Q676" s="2" t="s">
        <v>58</v>
      </c>
      <c r="R676" s="3">
        <v>41907</v>
      </c>
      <c r="S676" s="10">
        <f t="shared" si="112"/>
        <v>2014</v>
      </c>
      <c r="T676" t="str">
        <f t="shared" si="116"/>
        <v/>
      </c>
      <c r="U676">
        <f t="shared" si="116"/>
        <v>43.63</v>
      </c>
      <c r="V676" t="str">
        <f t="shared" si="116"/>
        <v/>
      </c>
      <c r="W676" t="str">
        <f t="shared" si="116"/>
        <v/>
      </c>
      <c r="Z676">
        <f t="shared" si="117"/>
        <v>43.63</v>
      </c>
      <c r="AA676" t="str">
        <f t="shared" si="117"/>
        <v/>
      </c>
      <c r="AB676" t="str">
        <f t="shared" si="117"/>
        <v/>
      </c>
      <c r="AE676" t="str">
        <f t="shared" si="113"/>
        <v/>
      </c>
      <c r="AH676" t="str">
        <f t="shared" si="114"/>
        <v/>
      </c>
      <c r="AI676" t="str">
        <f t="shared" si="115"/>
        <v/>
      </c>
      <c r="AJ676" t="str">
        <f t="shared" si="111"/>
        <v/>
      </c>
      <c r="AK676" t="str">
        <f t="shared" si="111"/>
        <v/>
      </c>
      <c r="AL676" t="str">
        <f t="shared" si="111"/>
        <v/>
      </c>
    </row>
    <row r="677" spans="1:38" x14ac:dyDescent="0.2">
      <c r="A677" s="1">
        <v>5919</v>
      </c>
      <c r="B677" s="2" t="s">
        <v>18</v>
      </c>
      <c r="C677" s="3">
        <v>41908</v>
      </c>
      <c r="D677" s="2" t="s">
        <v>19</v>
      </c>
      <c r="E677" s="2">
        <v>36</v>
      </c>
      <c r="F677" s="2">
        <v>1849</v>
      </c>
      <c r="G677" s="2">
        <v>0.01</v>
      </c>
      <c r="H677" s="2" t="s">
        <v>20</v>
      </c>
      <c r="I677" s="2">
        <v>18.350000000000001</v>
      </c>
      <c r="J677" s="2">
        <v>62.98</v>
      </c>
      <c r="K677" s="2">
        <v>20.5</v>
      </c>
      <c r="L677" s="2" t="s">
        <v>363</v>
      </c>
      <c r="M677" s="2" t="s">
        <v>29</v>
      </c>
      <c r="N677" s="2" t="s">
        <v>43</v>
      </c>
      <c r="O677" s="2" t="s">
        <v>31</v>
      </c>
      <c r="P677" s="2" t="s">
        <v>32</v>
      </c>
      <c r="Q677" s="2" t="s">
        <v>26</v>
      </c>
      <c r="R677" s="3">
        <v>41909</v>
      </c>
      <c r="S677" s="10">
        <f t="shared" si="112"/>
        <v>2014</v>
      </c>
      <c r="T677" t="str">
        <f t="shared" si="116"/>
        <v/>
      </c>
      <c r="U677" t="str">
        <f t="shared" si="116"/>
        <v/>
      </c>
      <c r="V677">
        <f t="shared" si="116"/>
        <v>18.350000000000001</v>
      </c>
      <c r="W677" t="str">
        <f t="shared" si="116"/>
        <v/>
      </c>
      <c r="Z677" t="str">
        <f t="shared" si="117"/>
        <v/>
      </c>
      <c r="AA677">
        <f t="shared" si="117"/>
        <v>18.350000000000001</v>
      </c>
      <c r="AB677" t="str">
        <f t="shared" si="117"/>
        <v/>
      </c>
      <c r="AE677" t="str">
        <f t="shared" si="113"/>
        <v/>
      </c>
      <c r="AH677" t="str">
        <f t="shared" si="114"/>
        <v/>
      </c>
      <c r="AI677" t="str">
        <f t="shared" si="115"/>
        <v/>
      </c>
      <c r="AJ677" t="str">
        <f t="shared" si="111"/>
        <v/>
      </c>
      <c r="AK677" t="str">
        <f t="shared" si="111"/>
        <v/>
      </c>
      <c r="AL677" t="str">
        <f t="shared" si="111"/>
        <v/>
      </c>
    </row>
    <row r="678" spans="1:38" x14ac:dyDescent="0.2">
      <c r="A678" s="1">
        <v>5920</v>
      </c>
      <c r="B678" s="2" t="s">
        <v>18</v>
      </c>
      <c r="C678" s="3">
        <v>41908</v>
      </c>
      <c r="D678" s="2" t="s">
        <v>19</v>
      </c>
      <c r="E678" s="2">
        <v>6</v>
      </c>
      <c r="F678" s="2">
        <v>254.55</v>
      </c>
      <c r="G678" s="2">
        <v>7.0000000000000007E-2</v>
      </c>
      <c r="H678" s="2" t="s">
        <v>20</v>
      </c>
      <c r="I678" s="2">
        <v>-82.95</v>
      </c>
      <c r="J678" s="2">
        <v>52.89</v>
      </c>
      <c r="K678" s="2">
        <v>32.979999999999997</v>
      </c>
      <c r="L678" s="2" t="s">
        <v>364</v>
      </c>
      <c r="M678" s="2" t="s">
        <v>29</v>
      </c>
      <c r="N678" s="2" t="s">
        <v>30</v>
      </c>
      <c r="O678" s="2" t="s">
        <v>45</v>
      </c>
      <c r="P678" s="2" t="s">
        <v>55</v>
      </c>
      <c r="Q678" s="2" t="s">
        <v>26</v>
      </c>
      <c r="R678" s="3">
        <v>41910</v>
      </c>
      <c r="S678" s="10">
        <f t="shared" si="112"/>
        <v>2014</v>
      </c>
      <c r="T678" t="str">
        <f t="shared" si="116"/>
        <v/>
      </c>
      <c r="U678">
        <f t="shared" si="116"/>
        <v>-82.95</v>
      </c>
      <c r="V678" t="str">
        <f t="shared" si="116"/>
        <v/>
      </c>
      <c r="W678" t="str">
        <f t="shared" si="116"/>
        <v/>
      </c>
      <c r="Z678" t="str">
        <f t="shared" si="117"/>
        <v/>
      </c>
      <c r="AA678" t="str">
        <f t="shared" si="117"/>
        <v/>
      </c>
      <c r="AB678">
        <f t="shared" si="117"/>
        <v>-82.95</v>
      </c>
      <c r="AE678" t="str">
        <f t="shared" si="113"/>
        <v>Furniture</v>
      </c>
      <c r="AH678" t="str">
        <f t="shared" si="114"/>
        <v/>
      </c>
      <c r="AI678" t="str">
        <f t="shared" si="115"/>
        <v/>
      </c>
      <c r="AJ678" t="str">
        <f t="shared" si="111"/>
        <v/>
      </c>
      <c r="AK678" t="str">
        <f t="shared" si="111"/>
        <v/>
      </c>
      <c r="AL678" t="str">
        <f t="shared" si="111"/>
        <v/>
      </c>
    </row>
    <row r="679" spans="1:38" x14ac:dyDescent="0.2">
      <c r="A679" s="1">
        <v>5921</v>
      </c>
      <c r="B679" s="2" t="s">
        <v>18</v>
      </c>
      <c r="C679" s="3">
        <v>41908</v>
      </c>
      <c r="D679" s="2" t="s">
        <v>19</v>
      </c>
      <c r="E679" s="2">
        <v>26</v>
      </c>
      <c r="F679" s="2">
        <v>547.05999999999995</v>
      </c>
      <c r="G679" s="2">
        <v>0</v>
      </c>
      <c r="H679" s="2" t="s">
        <v>49</v>
      </c>
      <c r="I679" s="2">
        <v>152.47999999999999</v>
      </c>
      <c r="J679" s="2">
        <v>31.98</v>
      </c>
      <c r="K679" s="2">
        <v>19.97</v>
      </c>
      <c r="L679" s="2" t="s">
        <v>183</v>
      </c>
      <c r="M679" s="2" t="s">
        <v>29</v>
      </c>
      <c r="N679" s="2" t="s">
        <v>30</v>
      </c>
      <c r="O679" s="2" t="s">
        <v>24</v>
      </c>
      <c r="P679" s="2" t="s">
        <v>35</v>
      </c>
      <c r="Q679" s="2" t="s">
        <v>26</v>
      </c>
      <c r="R679" s="3">
        <v>41911</v>
      </c>
      <c r="S679" s="10">
        <f t="shared" si="112"/>
        <v>2014</v>
      </c>
      <c r="T679" t="str">
        <f t="shared" si="116"/>
        <v/>
      </c>
      <c r="U679">
        <f t="shared" si="116"/>
        <v>152.47999999999999</v>
      </c>
      <c r="V679" t="str">
        <f t="shared" si="116"/>
        <v/>
      </c>
      <c r="W679" t="str">
        <f t="shared" si="116"/>
        <v/>
      </c>
      <c r="Z679">
        <f t="shared" si="117"/>
        <v>152.47999999999999</v>
      </c>
      <c r="AA679" t="str">
        <f t="shared" si="117"/>
        <v/>
      </c>
      <c r="AB679" t="str">
        <f t="shared" si="117"/>
        <v/>
      </c>
      <c r="AE679" t="str">
        <f t="shared" si="113"/>
        <v/>
      </c>
      <c r="AH679" t="str">
        <f t="shared" si="114"/>
        <v/>
      </c>
      <c r="AI679" t="str">
        <f t="shared" si="115"/>
        <v/>
      </c>
      <c r="AJ679" t="str">
        <f t="shared" si="111"/>
        <v/>
      </c>
      <c r="AK679" t="str">
        <f t="shared" si="111"/>
        <v/>
      </c>
      <c r="AL679" t="str">
        <f t="shared" si="111"/>
        <v/>
      </c>
    </row>
    <row r="680" spans="1:38" x14ac:dyDescent="0.2">
      <c r="A680" s="1">
        <v>5922</v>
      </c>
      <c r="B680" s="2" t="s">
        <v>18</v>
      </c>
      <c r="C680" s="3">
        <v>41908</v>
      </c>
      <c r="D680" s="2" t="s">
        <v>41</v>
      </c>
      <c r="E680" s="2">
        <v>47</v>
      </c>
      <c r="F680" s="2">
        <v>6188.88</v>
      </c>
      <c r="G680" s="2">
        <v>0.03</v>
      </c>
      <c r="H680" s="2" t="s">
        <v>44</v>
      </c>
      <c r="I680" s="2">
        <v>-189.43</v>
      </c>
      <c r="J680" s="2">
        <v>136.49</v>
      </c>
      <c r="K680" s="2">
        <v>65.94</v>
      </c>
      <c r="L680" s="2" t="s">
        <v>119</v>
      </c>
      <c r="M680" s="2" t="s">
        <v>29</v>
      </c>
      <c r="N680" s="2" t="s">
        <v>30</v>
      </c>
      <c r="O680" s="2" t="s">
        <v>45</v>
      </c>
      <c r="P680" s="2" t="s">
        <v>46</v>
      </c>
      <c r="Q680" s="2" t="s">
        <v>47</v>
      </c>
      <c r="R680" s="3">
        <v>41909</v>
      </c>
      <c r="S680" s="10">
        <f t="shared" si="112"/>
        <v>2014</v>
      </c>
      <c r="T680" t="str">
        <f t="shared" si="116"/>
        <v/>
      </c>
      <c r="U680">
        <f t="shared" si="116"/>
        <v>-189.43</v>
      </c>
      <c r="V680" t="str">
        <f t="shared" si="116"/>
        <v/>
      </c>
      <c r="W680" t="str">
        <f t="shared" si="116"/>
        <v/>
      </c>
      <c r="Z680" t="str">
        <f t="shared" si="117"/>
        <v/>
      </c>
      <c r="AA680" t="str">
        <f t="shared" si="117"/>
        <v/>
      </c>
      <c r="AB680">
        <f t="shared" si="117"/>
        <v>-189.43</v>
      </c>
      <c r="AE680" t="str">
        <f t="shared" si="113"/>
        <v>Furniture</v>
      </c>
      <c r="AH680" t="str">
        <f t="shared" si="114"/>
        <v/>
      </c>
      <c r="AI680" t="str">
        <f t="shared" si="115"/>
        <v/>
      </c>
      <c r="AJ680" t="str">
        <f t="shared" si="111"/>
        <v/>
      </c>
      <c r="AK680" t="str">
        <f t="shared" si="111"/>
        <v/>
      </c>
      <c r="AL680" t="str">
        <f t="shared" si="111"/>
        <v/>
      </c>
    </row>
    <row r="681" spans="1:38" x14ac:dyDescent="0.2">
      <c r="A681" s="1">
        <v>5923</v>
      </c>
      <c r="B681" s="2" t="s">
        <v>18</v>
      </c>
      <c r="C681" s="3">
        <v>41909</v>
      </c>
      <c r="D681" s="2" t="s">
        <v>59</v>
      </c>
      <c r="E681" s="2">
        <v>42</v>
      </c>
      <c r="F681" s="2">
        <v>159.66</v>
      </c>
      <c r="G681" s="2">
        <v>0.04</v>
      </c>
      <c r="H681" s="2" t="s">
        <v>20</v>
      </c>
      <c r="I681" s="2">
        <v>70.39</v>
      </c>
      <c r="J681" s="2">
        <v>15.69</v>
      </c>
      <c r="K681" s="2">
        <v>14.5</v>
      </c>
      <c r="L681" s="2" t="s">
        <v>250</v>
      </c>
      <c r="M681" s="2" t="s">
        <v>29</v>
      </c>
      <c r="N681" s="2" t="s">
        <v>30</v>
      </c>
      <c r="O681" s="2" t="s">
        <v>24</v>
      </c>
      <c r="P681" s="2" t="s">
        <v>74</v>
      </c>
      <c r="Q681" s="2" t="s">
        <v>26</v>
      </c>
      <c r="R681" s="3">
        <v>41911</v>
      </c>
      <c r="S681" s="10">
        <f t="shared" si="112"/>
        <v>2014</v>
      </c>
      <c r="T681" t="str">
        <f t="shared" si="116"/>
        <v/>
      </c>
      <c r="U681">
        <f t="shared" si="116"/>
        <v>70.39</v>
      </c>
      <c r="V681" t="str">
        <f t="shared" si="116"/>
        <v/>
      </c>
      <c r="W681" t="str">
        <f t="shared" si="116"/>
        <v/>
      </c>
      <c r="Z681">
        <f t="shared" si="117"/>
        <v>70.39</v>
      </c>
      <c r="AA681" t="str">
        <f t="shared" si="117"/>
        <v/>
      </c>
      <c r="AB681" t="str">
        <f t="shared" si="117"/>
        <v/>
      </c>
      <c r="AE681" t="str">
        <f t="shared" si="113"/>
        <v/>
      </c>
      <c r="AH681" t="str">
        <f t="shared" si="114"/>
        <v/>
      </c>
      <c r="AI681" t="str">
        <f t="shared" si="115"/>
        <v/>
      </c>
      <c r="AJ681" t="str">
        <f t="shared" si="111"/>
        <v/>
      </c>
      <c r="AK681" t="str">
        <f t="shared" si="111"/>
        <v/>
      </c>
      <c r="AL681" t="str">
        <f t="shared" si="111"/>
        <v/>
      </c>
    </row>
    <row r="682" spans="1:38" x14ac:dyDescent="0.2">
      <c r="A682" s="1">
        <v>5924</v>
      </c>
      <c r="B682" s="2" t="s">
        <v>18</v>
      </c>
      <c r="C682" s="3">
        <v>41909</v>
      </c>
      <c r="D682" s="2" t="s">
        <v>19</v>
      </c>
      <c r="E682" s="2">
        <v>27</v>
      </c>
      <c r="F682" s="2">
        <v>265.94</v>
      </c>
      <c r="G682" s="2">
        <v>0.1</v>
      </c>
      <c r="H682" s="2" t="s">
        <v>20</v>
      </c>
      <c r="I682" s="2">
        <v>-10.9</v>
      </c>
      <c r="J682" s="2">
        <v>21.85</v>
      </c>
      <c r="K682" s="2">
        <v>18.82</v>
      </c>
      <c r="L682" s="2" t="s">
        <v>305</v>
      </c>
      <c r="M682" s="2" t="s">
        <v>29</v>
      </c>
      <c r="N682" s="2" t="s">
        <v>30</v>
      </c>
      <c r="O682" s="2" t="s">
        <v>24</v>
      </c>
      <c r="P682" s="2" t="s">
        <v>64</v>
      </c>
      <c r="Q682" s="2" t="s">
        <v>36</v>
      </c>
      <c r="R682" s="3">
        <v>41910</v>
      </c>
      <c r="S682" s="10">
        <f t="shared" si="112"/>
        <v>2014</v>
      </c>
      <c r="T682" t="str">
        <f t="shared" ref="T682:W701" si="118">IF($N682=T$1,$I682,"")</f>
        <v/>
      </c>
      <c r="U682">
        <f t="shared" si="118"/>
        <v>-10.9</v>
      </c>
      <c r="V682" t="str">
        <f t="shared" si="118"/>
        <v/>
      </c>
      <c r="W682" t="str">
        <f t="shared" si="118"/>
        <v/>
      </c>
      <c r="Z682">
        <f t="shared" ref="Z682:AB701" si="119">IF($O682=Z$1,$I682,"")</f>
        <v>-10.9</v>
      </c>
      <c r="AA682" t="str">
        <f t="shared" si="119"/>
        <v/>
      </c>
      <c r="AB682" t="str">
        <f t="shared" si="119"/>
        <v/>
      </c>
      <c r="AE682" t="str">
        <f t="shared" si="113"/>
        <v>Office Supplies</v>
      </c>
      <c r="AH682" t="str">
        <f t="shared" si="114"/>
        <v/>
      </c>
      <c r="AI682" t="str">
        <f t="shared" si="115"/>
        <v/>
      </c>
      <c r="AJ682" t="str">
        <f t="shared" si="111"/>
        <v/>
      </c>
      <c r="AK682" t="str">
        <f t="shared" si="111"/>
        <v/>
      </c>
      <c r="AL682" t="str">
        <f t="shared" si="111"/>
        <v/>
      </c>
    </row>
    <row r="683" spans="1:38" x14ac:dyDescent="0.2">
      <c r="A683" s="1">
        <v>5925</v>
      </c>
      <c r="B683" s="2" t="s">
        <v>18</v>
      </c>
      <c r="C683" s="3">
        <v>41909</v>
      </c>
      <c r="D683" s="2" t="s">
        <v>19</v>
      </c>
      <c r="E683" s="2">
        <v>19</v>
      </c>
      <c r="F683" s="2">
        <v>1980.2840000000001</v>
      </c>
      <c r="G683" s="2">
        <v>0.04</v>
      </c>
      <c r="H683" s="2" t="s">
        <v>20</v>
      </c>
      <c r="I683" s="2">
        <v>146.31</v>
      </c>
      <c r="J683" s="2">
        <v>137.99</v>
      </c>
      <c r="K683" s="2">
        <v>21.69</v>
      </c>
      <c r="L683" s="2" t="s">
        <v>305</v>
      </c>
      <c r="M683" s="2" t="s">
        <v>29</v>
      </c>
      <c r="N683" s="2" t="s">
        <v>30</v>
      </c>
      <c r="O683" s="2" t="s">
        <v>31</v>
      </c>
      <c r="P683" s="2" t="s">
        <v>39</v>
      </c>
      <c r="Q683" s="2" t="s">
        <v>26</v>
      </c>
      <c r="R683" s="3">
        <v>41910</v>
      </c>
      <c r="S683" s="10">
        <f t="shared" si="112"/>
        <v>2014</v>
      </c>
      <c r="T683" t="str">
        <f t="shared" si="118"/>
        <v/>
      </c>
      <c r="U683">
        <f t="shared" si="118"/>
        <v>146.31</v>
      </c>
      <c r="V683" t="str">
        <f t="shared" si="118"/>
        <v/>
      </c>
      <c r="W683" t="str">
        <f t="shared" si="118"/>
        <v/>
      </c>
      <c r="Z683" t="str">
        <f t="shared" si="119"/>
        <v/>
      </c>
      <c r="AA683">
        <f t="shared" si="119"/>
        <v>146.31</v>
      </c>
      <c r="AB683" t="str">
        <f t="shared" si="119"/>
        <v/>
      </c>
      <c r="AE683" t="str">
        <f t="shared" si="113"/>
        <v/>
      </c>
      <c r="AH683" t="str">
        <f t="shared" si="114"/>
        <v/>
      </c>
      <c r="AI683" t="str">
        <f t="shared" si="115"/>
        <v/>
      </c>
      <c r="AJ683" t="str">
        <f t="shared" si="111"/>
        <v/>
      </c>
      <c r="AK683" t="str">
        <f t="shared" si="111"/>
        <v/>
      </c>
      <c r="AL683" t="str">
        <f t="shared" si="111"/>
        <v/>
      </c>
    </row>
    <row r="684" spans="1:38" x14ac:dyDescent="0.2">
      <c r="A684" s="1">
        <v>5926</v>
      </c>
      <c r="B684" s="2" t="s">
        <v>18</v>
      </c>
      <c r="C684" s="3">
        <v>41910</v>
      </c>
      <c r="D684" s="2" t="s">
        <v>41</v>
      </c>
      <c r="E684" s="2">
        <v>2</v>
      </c>
      <c r="F684" s="2">
        <v>697.14</v>
      </c>
      <c r="G684" s="2">
        <v>0.06</v>
      </c>
      <c r="H684" s="2" t="s">
        <v>20</v>
      </c>
      <c r="I684" s="2">
        <v>-485.44</v>
      </c>
      <c r="J684" s="2">
        <v>375.25</v>
      </c>
      <c r="K684" s="2">
        <v>33.99</v>
      </c>
      <c r="L684" s="2" t="s">
        <v>336</v>
      </c>
      <c r="M684" s="2" t="s">
        <v>29</v>
      </c>
      <c r="N684" s="2" t="s">
        <v>54</v>
      </c>
      <c r="O684" s="2" t="s">
        <v>24</v>
      </c>
      <c r="P684" s="2" t="s">
        <v>71</v>
      </c>
      <c r="Q684" s="2" t="s">
        <v>26</v>
      </c>
      <c r="R684" s="3">
        <v>41912</v>
      </c>
      <c r="S684" s="10">
        <f t="shared" si="112"/>
        <v>2014</v>
      </c>
      <c r="T684" t="str">
        <f t="shared" si="118"/>
        <v/>
      </c>
      <c r="U684" t="str">
        <f t="shared" si="118"/>
        <v/>
      </c>
      <c r="V684" t="str">
        <f t="shared" si="118"/>
        <v/>
      </c>
      <c r="W684">
        <f t="shared" si="118"/>
        <v>-485.44</v>
      </c>
      <c r="Z684">
        <f t="shared" si="119"/>
        <v>-485.44</v>
      </c>
      <c r="AA684" t="str">
        <f t="shared" si="119"/>
        <v/>
      </c>
      <c r="AB684" t="str">
        <f t="shared" si="119"/>
        <v/>
      </c>
      <c r="AE684" t="str">
        <f t="shared" si="113"/>
        <v>Office Supplies</v>
      </c>
      <c r="AH684" t="str">
        <f t="shared" si="114"/>
        <v/>
      </c>
      <c r="AI684" t="str">
        <f t="shared" si="115"/>
        <v/>
      </c>
      <c r="AJ684" t="str">
        <f t="shared" si="111"/>
        <v/>
      </c>
      <c r="AK684" t="str">
        <f t="shared" si="111"/>
        <v/>
      </c>
      <c r="AL684" t="str">
        <f t="shared" si="111"/>
        <v/>
      </c>
    </row>
    <row r="685" spans="1:38" x14ac:dyDescent="0.2">
      <c r="A685" s="1">
        <v>5927</v>
      </c>
      <c r="B685" s="2" t="s">
        <v>18</v>
      </c>
      <c r="C685" s="3">
        <v>41910</v>
      </c>
      <c r="D685" s="2" t="s">
        <v>41</v>
      </c>
      <c r="E685" s="2">
        <v>42</v>
      </c>
      <c r="F685" s="2">
        <v>1744.46</v>
      </c>
      <c r="G685" s="2">
        <v>0.02</v>
      </c>
      <c r="H685" s="2" t="s">
        <v>20</v>
      </c>
      <c r="I685" s="2">
        <v>344.57</v>
      </c>
      <c r="J685" s="2">
        <v>51.98</v>
      </c>
      <c r="K685" s="2">
        <v>23.2</v>
      </c>
      <c r="L685" s="2" t="s">
        <v>365</v>
      </c>
      <c r="M685" s="2" t="s">
        <v>38</v>
      </c>
      <c r="N685" s="2" t="s">
        <v>30</v>
      </c>
      <c r="O685" s="2" t="s">
        <v>45</v>
      </c>
      <c r="P685" s="2" t="s">
        <v>55</v>
      </c>
      <c r="Q685" s="2" t="s">
        <v>36</v>
      </c>
      <c r="R685" s="3">
        <v>41912</v>
      </c>
      <c r="S685" s="10">
        <f t="shared" si="112"/>
        <v>2014</v>
      </c>
      <c r="T685" t="str">
        <f t="shared" si="118"/>
        <v/>
      </c>
      <c r="U685">
        <f t="shared" si="118"/>
        <v>344.57</v>
      </c>
      <c r="V685" t="str">
        <f t="shared" si="118"/>
        <v/>
      </c>
      <c r="W685" t="str">
        <f t="shared" si="118"/>
        <v/>
      </c>
      <c r="Z685" t="str">
        <f t="shared" si="119"/>
        <v/>
      </c>
      <c r="AA685" t="str">
        <f t="shared" si="119"/>
        <v/>
      </c>
      <c r="AB685">
        <f t="shared" si="119"/>
        <v>344.57</v>
      </c>
      <c r="AE685" t="str">
        <f t="shared" si="113"/>
        <v/>
      </c>
      <c r="AH685" t="str">
        <f t="shared" si="114"/>
        <v/>
      </c>
      <c r="AI685" t="str">
        <f t="shared" si="115"/>
        <v/>
      </c>
      <c r="AJ685" t="str">
        <f t="shared" si="111"/>
        <v/>
      </c>
      <c r="AK685" t="str">
        <f t="shared" si="111"/>
        <v/>
      </c>
      <c r="AL685" t="str">
        <f t="shared" si="111"/>
        <v/>
      </c>
    </row>
    <row r="686" spans="1:38" x14ac:dyDescent="0.2">
      <c r="A686" s="1">
        <v>5928</v>
      </c>
      <c r="B686" s="2" t="s">
        <v>18</v>
      </c>
      <c r="C686" s="3">
        <v>41911</v>
      </c>
      <c r="D686" s="2" t="s">
        <v>59</v>
      </c>
      <c r="E686" s="2">
        <v>6</v>
      </c>
      <c r="F686" s="2">
        <v>56.44</v>
      </c>
      <c r="G686" s="2">
        <v>0.02</v>
      </c>
      <c r="H686" s="2" t="s">
        <v>20</v>
      </c>
      <c r="I686" s="2">
        <v>13.14</v>
      </c>
      <c r="J686" s="2">
        <v>19.38</v>
      </c>
      <c r="K686" s="2">
        <v>19.21</v>
      </c>
      <c r="L686" s="2" t="s">
        <v>320</v>
      </c>
      <c r="M686" s="2" t="s">
        <v>38</v>
      </c>
      <c r="N686" s="2" t="s">
        <v>30</v>
      </c>
      <c r="O686" s="2" t="s">
        <v>45</v>
      </c>
      <c r="P686" s="2" t="s">
        <v>55</v>
      </c>
      <c r="Q686" s="2" t="s">
        <v>26</v>
      </c>
      <c r="R686" s="3">
        <v>41912</v>
      </c>
      <c r="S686" s="10">
        <f t="shared" si="112"/>
        <v>2014</v>
      </c>
      <c r="T686" t="str">
        <f t="shared" si="118"/>
        <v/>
      </c>
      <c r="U686">
        <f t="shared" si="118"/>
        <v>13.14</v>
      </c>
      <c r="V686" t="str">
        <f t="shared" si="118"/>
        <v/>
      </c>
      <c r="W686" t="str">
        <f t="shared" si="118"/>
        <v/>
      </c>
      <c r="Z686" t="str">
        <f t="shared" si="119"/>
        <v/>
      </c>
      <c r="AA686" t="str">
        <f t="shared" si="119"/>
        <v/>
      </c>
      <c r="AB686">
        <f t="shared" si="119"/>
        <v>13.14</v>
      </c>
      <c r="AE686" t="str">
        <f t="shared" si="113"/>
        <v/>
      </c>
      <c r="AH686" t="str">
        <f t="shared" si="114"/>
        <v/>
      </c>
      <c r="AI686" t="str">
        <f t="shared" si="115"/>
        <v/>
      </c>
      <c r="AJ686" t="str">
        <f t="shared" si="111"/>
        <v/>
      </c>
      <c r="AK686" t="str">
        <f t="shared" si="111"/>
        <v/>
      </c>
      <c r="AL686" t="str">
        <f t="shared" si="111"/>
        <v/>
      </c>
    </row>
    <row r="687" spans="1:38" x14ac:dyDescent="0.2">
      <c r="A687" s="1">
        <v>5929</v>
      </c>
      <c r="B687" s="2" t="s">
        <v>18</v>
      </c>
      <c r="C687" s="3">
        <v>41911</v>
      </c>
      <c r="D687" s="2" t="s">
        <v>27</v>
      </c>
      <c r="E687" s="2">
        <v>5</v>
      </c>
      <c r="F687" s="2">
        <v>623.50549999999998</v>
      </c>
      <c r="G687" s="2">
        <v>0.03</v>
      </c>
      <c r="H687" s="2" t="s">
        <v>20</v>
      </c>
      <c r="I687" s="2">
        <v>-453.34</v>
      </c>
      <c r="J687" s="2">
        <v>152.99</v>
      </c>
      <c r="K687" s="2">
        <v>18.2</v>
      </c>
      <c r="L687" s="2" t="s">
        <v>184</v>
      </c>
      <c r="M687" s="2" t="s">
        <v>38</v>
      </c>
      <c r="N687" s="2" t="s">
        <v>43</v>
      </c>
      <c r="O687" s="2" t="s">
        <v>31</v>
      </c>
      <c r="P687" s="2" t="s">
        <v>39</v>
      </c>
      <c r="Q687" s="2" t="s">
        <v>26</v>
      </c>
      <c r="R687" s="3">
        <v>41918</v>
      </c>
      <c r="S687" s="10">
        <f t="shared" si="112"/>
        <v>2014</v>
      </c>
      <c r="T687" t="str">
        <f t="shared" si="118"/>
        <v/>
      </c>
      <c r="U687" t="str">
        <f t="shared" si="118"/>
        <v/>
      </c>
      <c r="V687">
        <f t="shared" si="118"/>
        <v>-453.34</v>
      </c>
      <c r="W687" t="str">
        <f t="shared" si="118"/>
        <v/>
      </c>
      <c r="Z687" t="str">
        <f t="shared" si="119"/>
        <v/>
      </c>
      <c r="AA687">
        <f t="shared" si="119"/>
        <v>-453.34</v>
      </c>
      <c r="AB687" t="str">
        <f t="shared" si="119"/>
        <v/>
      </c>
      <c r="AE687" t="str">
        <f t="shared" si="113"/>
        <v>Technology</v>
      </c>
      <c r="AH687">
        <f t="shared" si="114"/>
        <v>-453.34</v>
      </c>
      <c r="AI687">
        <f t="shared" si="115"/>
        <v>-453.34</v>
      </c>
      <c r="AJ687" t="str">
        <f t="shared" si="111"/>
        <v/>
      </c>
      <c r="AK687" t="str">
        <f t="shared" si="111"/>
        <v/>
      </c>
      <c r="AL687" t="str">
        <f t="shared" si="111"/>
        <v/>
      </c>
    </row>
    <row r="688" spans="1:38" x14ac:dyDescent="0.2">
      <c r="A688" s="1">
        <v>5930</v>
      </c>
      <c r="B688" s="2" t="s">
        <v>18</v>
      </c>
      <c r="C688" s="3">
        <v>41911</v>
      </c>
      <c r="D688" s="2" t="s">
        <v>41</v>
      </c>
      <c r="E688" s="2">
        <v>2</v>
      </c>
      <c r="F688" s="2">
        <v>205.84</v>
      </c>
      <c r="G688" s="2">
        <v>0.01</v>
      </c>
      <c r="H688" s="2" t="s">
        <v>20</v>
      </c>
      <c r="I688" s="2">
        <v>-82.06</v>
      </c>
      <c r="J688" s="2">
        <v>111.23</v>
      </c>
      <c r="K688" s="2">
        <v>22.99</v>
      </c>
      <c r="L688" s="2" t="s">
        <v>273</v>
      </c>
      <c r="M688" s="2" t="s">
        <v>29</v>
      </c>
      <c r="N688" s="2" t="s">
        <v>30</v>
      </c>
      <c r="O688" s="2" t="s">
        <v>45</v>
      </c>
      <c r="P688" s="2" t="s">
        <v>55</v>
      </c>
      <c r="Q688" s="2" t="s">
        <v>58</v>
      </c>
      <c r="R688" s="3">
        <v>41914</v>
      </c>
      <c r="S688" s="10">
        <f t="shared" si="112"/>
        <v>2014</v>
      </c>
      <c r="T688" t="str">
        <f t="shared" si="118"/>
        <v/>
      </c>
      <c r="U688">
        <f t="shared" si="118"/>
        <v>-82.06</v>
      </c>
      <c r="V688" t="str">
        <f t="shared" si="118"/>
        <v/>
      </c>
      <c r="W688" t="str">
        <f t="shared" si="118"/>
        <v/>
      </c>
      <c r="Z688" t="str">
        <f t="shared" si="119"/>
        <v/>
      </c>
      <c r="AA688" t="str">
        <f t="shared" si="119"/>
        <v/>
      </c>
      <c r="AB688">
        <f t="shared" si="119"/>
        <v>-82.06</v>
      </c>
      <c r="AE688" t="str">
        <f t="shared" si="113"/>
        <v>Furniture</v>
      </c>
      <c r="AH688" t="str">
        <f t="shared" si="114"/>
        <v/>
      </c>
      <c r="AI688" t="str">
        <f t="shared" si="115"/>
        <v/>
      </c>
      <c r="AJ688" t="str">
        <f t="shared" si="111"/>
        <v/>
      </c>
      <c r="AK688" t="str">
        <f t="shared" si="111"/>
        <v/>
      </c>
      <c r="AL688" t="str">
        <f t="shared" si="111"/>
        <v/>
      </c>
    </row>
    <row r="689" spans="1:38" x14ac:dyDescent="0.2">
      <c r="A689" s="1">
        <v>5931</v>
      </c>
      <c r="B689" s="2" t="s">
        <v>18</v>
      </c>
      <c r="C689" s="3">
        <v>41911</v>
      </c>
      <c r="D689" s="2" t="s">
        <v>41</v>
      </c>
      <c r="E689" s="2">
        <v>11</v>
      </c>
      <c r="F689" s="2">
        <v>650.31449999999995</v>
      </c>
      <c r="G689" s="2">
        <v>0.01</v>
      </c>
      <c r="H689" s="2" t="s">
        <v>20</v>
      </c>
      <c r="I689" s="2">
        <v>-113.4</v>
      </c>
      <c r="J689" s="2">
        <v>77.989999999999995</v>
      </c>
      <c r="K689" s="2">
        <v>22.99</v>
      </c>
      <c r="L689" s="2" t="s">
        <v>92</v>
      </c>
      <c r="M689" s="2" t="s">
        <v>29</v>
      </c>
      <c r="N689" s="2" t="s">
        <v>23</v>
      </c>
      <c r="O689" s="2" t="s">
        <v>31</v>
      </c>
      <c r="P689" s="2" t="s">
        <v>39</v>
      </c>
      <c r="Q689" s="2" t="s">
        <v>26</v>
      </c>
      <c r="R689" s="3">
        <v>41913</v>
      </c>
      <c r="S689" s="10">
        <f t="shared" si="112"/>
        <v>2014</v>
      </c>
      <c r="T689">
        <f t="shared" si="118"/>
        <v>-113.4</v>
      </c>
      <c r="U689" t="str">
        <f t="shared" si="118"/>
        <v/>
      </c>
      <c r="V689" t="str">
        <f t="shared" si="118"/>
        <v/>
      </c>
      <c r="W689" t="str">
        <f t="shared" si="118"/>
        <v/>
      </c>
      <c r="Z689" t="str">
        <f t="shared" si="119"/>
        <v/>
      </c>
      <c r="AA689">
        <f t="shared" si="119"/>
        <v>-113.4</v>
      </c>
      <c r="AB689" t="str">
        <f t="shared" si="119"/>
        <v/>
      </c>
      <c r="AE689" t="str">
        <f t="shared" si="113"/>
        <v>Technology</v>
      </c>
      <c r="AH689" t="str">
        <f t="shared" si="114"/>
        <v/>
      </c>
      <c r="AI689" t="str">
        <f t="shared" si="115"/>
        <v/>
      </c>
      <c r="AJ689" t="str">
        <f t="shared" si="111"/>
        <v/>
      </c>
      <c r="AK689" t="str">
        <f t="shared" si="111"/>
        <v/>
      </c>
      <c r="AL689" t="str">
        <f t="shared" si="111"/>
        <v/>
      </c>
    </row>
    <row r="690" spans="1:38" x14ac:dyDescent="0.2">
      <c r="A690" s="1">
        <v>5932</v>
      </c>
      <c r="B690" s="2" t="s">
        <v>18</v>
      </c>
      <c r="C690" s="3">
        <v>41912</v>
      </c>
      <c r="D690" s="2" t="s">
        <v>59</v>
      </c>
      <c r="E690" s="2">
        <v>29</v>
      </c>
      <c r="F690" s="2">
        <v>1201.05</v>
      </c>
      <c r="G690" s="2">
        <v>7.0000000000000007E-2</v>
      </c>
      <c r="H690" s="2" t="s">
        <v>20</v>
      </c>
      <c r="I690" s="2">
        <v>512.98</v>
      </c>
      <c r="J690" s="2">
        <v>52.98</v>
      </c>
      <c r="K690" s="2">
        <v>16.989999999999998</v>
      </c>
      <c r="L690" s="2" t="s">
        <v>366</v>
      </c>
      <c r="M690" s="2" t="s">
        <v>22</v>
      </c>
      <c r="N690" s="2" t="s">
        <v>43</v>
      </c>
      <c r="O690" s="2" t="s">
        <v>24</v>
      </c>
      <c r="P690" s="2" t="s">
        <v>25</v>
      </c>
      <c r="Q690" s="2" t="s">
        <v>26</v>
      </c>
      <c r="R690" s="3">
        <v>41913</v>
      </c>
      <c r="S690" s="10">
        <f t="shared" si="112"/>
        <v>2014</v>
      </c>
      <c r="T690" t="str">
        <f t="shared" si="118"/>
        <v/>
      </c>
      <c r="U690" t="str">
        <f t="shared" si="118"/>
        <v/>
      </c>
      <c r="V690">
        <f t="shared" si="118"/>
        <v>512.98</v>
      </c>
      <c r="W690" t="str">
        <f t="shared" si="118"/>
        <v/>
      </c>
      <c r="Z690">
        <f t="shared" si="119"/>
        <v>512.98</v>
      </c>
      <c r="AA690" t="str">
        <f t="shared" si="119"/>
        <v/>
      </c>
      <c r="AB690" t="str">
        <f t="shared" si="119"/>
        <v/>
      </c>
      <c r="AE690" t="str">
        <f t="shared" si="113"/>
        <v/>
      </c>
      <c r="AH690" t="str">
        <f t="shared" si="114"/>
        <v/>
      </c>
      <c r="AI690" t="str">
        <f t="shared" si="115"/>
        <v/>
      </c>
      <c r="AJ690" t="str">
        <f t="shared" si="111"/>
        <v/>
      </c>
      <c r="AK690" t="str">
        <f t="shared" si="111"/>
        <v/>
      </c>
      <c r="AL690" t="str">
        <f t="shared" si="111"/>
        <v/>
      </c>
    </row>
    <row r="691" spans="1:38" x14ac:dyDescent="0.2">
      <c r="A691" s="1">
        <v>5933</v>
      </c>
      <c r="B691" s="2" t="s">
        <v>18</v>
      </c>
      <c r="C691" s="3">
        <v>41912</v>
      </c>
      <c r="D691" s="2" t="s">
        <v>19</v>
      </c>
      <c r="E691" s="2">
        <v>47</v>
      </c>
      <c r="F691" s="2">
        <v>1000.35</v>
      </c>
      <c r="G691" s="2">
        <v>0.04</v>
      </c>
      <c r="H691" s="2" t="s">
        <v>20</v>
      </c>
      <c r="I691" s="2">
        <v>-59.81</v>
      </c>
      <c r="J691" s="2">
        <v>33.380000000000003</v>
      </c>
      <c r="K691" s="2">
        <v>22.99</v>
      </c>
      <c r="L691" s="2" t="s">
        <v>103</v>
      </c>
      <c r="M691" s="2" t="s">
        <v>29</v>
      </c>
      <c r="N691" s="2" t="s">
        <v>30</v>
      </c>
      <c r="O691" s="2" t="s">
        <v>24</v>
      </c>
      <c r="P691" s="2" t="s">
        <v>64</v>
      </c>
      <c r="Q691" s="2" t="s">
        <v>58</v>
      </c>
      <c r="R691" s="3">
        <v>41912</v>
      </c>
      <c r="S691" s="10">
        <f t="shared" si="112"/>
        <v>2014</v>
      </c>
      <c r="T691" t="str">
        <f t="shared" si="118"/>
        <v/>
      </c>
      <c r="U691">
        <f t="shared" si="118"/>
        <v>-59.81</v>
      </c>
      <c r="V691" t="str">
        <f t="shared" si="118"/>
        <v/>
      </c>
      <c r="W691" t="str">
        <f t="shared" si="118"/>
        <v/>
      </c>
      <c r="Z691">
        <f t="shared" si="119"/>
        <v>-59.81</v>
      </c>
      <c r="AA691" t="str">
        <f t="shared" si="119"/>
        <v/>
      </c>
      <c r="AB691" t="str">
        <f t="shared" si="119"/>
        <v/>
      </c>
      <c r="AE691" t="str">
        <f t="shared" si="113"/>
        <v>Office Supplies</v>
      </c>
      <c r="AH691" t="str">
        <f t="shared" si="114"/>
        <v/>
      </c>
      <c r="AI691" t="str">
        <f t="shared" si="115"/>
        <v/>
      </c>
      <c r="AJ691" t="str">
        <f t="shared" si="111"/>
        <v/>
      </c>
      <c r="AK691" t="str">
        <f t="shared" si="111"/>
        <v/>
      </c>
      <c r="AL691" t="str">
        <f t="shared" si="111"/>
        <v/>
      </c>
    </row>
    <row r="692" spans="1:38" x14ac:dyDescent="0.2">
      <c r="A692" s="1">
        <v>5934</v>
      </c>
      <c r="B692" s="2" t="s">
        <v>18</v>
      </c>
      <c r="C692" s="3">
        <v>41912</v>
      </c>
      <c r="D692" s="2" t="s">
        <v>27</v>
      </c>
      <c r="E692" s="2">
        <v>50</v>
      </c>
      <c r="F692" s="2">
        <v>2868.33</v>
      </c>
      <c r="G692" s="2">
        <v>0.03</v>
      </c>
      <c r="H692" s="2" t="s">
        <v>20</v>
      </c>
      <c r="I692" s="2">
        <v>838.02</v>
      </c>
      <c r="J692" s="2">
        <v>77.989999999999995</v>
      </c>
      <c r="K692" s="2">
        <v>19.260000000000002</v>
      </c>
      <c r="L692" s="2" t="s">
        <v>131</v>
      </c>
      <c r="M692" s="2" t="s">
        <v>22</v>
      </c>
      <c r="N692" s="2" t="s">
        <v>43</v>
      </c>
      <c r="O692" s="2" t="s">
        <v>31</v>
      </c>
      <c r="P692" s="2" t="s">
        <v>39</v>
      </c>
      <c r="Q692" s="2" t="s">
        <v>26</v>
      </c>
      <c r="R692" s="3">
        <v>41921</v>
      </c>
      <c r="S692" s="10">
        <f t="shared" si="112"/>
        <v>2014</v>
      </c>
      <c r="T692" t="str">
        <f t="shared" si="118"/>
        <v/>
      </c>
      <c r="U692" t="str">
        <f t="shared" si="118"/>
        <v/>
      </c>
      <c r="V692">
        <f t="shared" si="118"/>
        <v>838.02</v>
      </c>
      <c r="W692" t="str">
        <f t="shared" si="118"/>
        <v/>
      </c>
      <c r="Z692" t="str">
        <f t="shared" si="119"/>
        <v/>
      </c>
      <c r="AA692">
        <f t="shared" si="119"/>
        <v>838.02</v>
      </c>
      <c r="AB692" t="str">
        <f t="shared" si="119"/>
        <v/>
      </c>
      <c r="AE692" t="str">
        <f t="shared" si="113"/>
        <v/>
      </c>
      <c r="AH692" t="str">
        <f t="shared" si="114"/>
        <v/>
      </c>
      <c r="AI692" t="str">
        <f t="shared" si="115"/>
        <v/>
      </c>
      <c r="AJ692" t="str">
        <f t="shared" si="111"/>
        <v/>
      </c>
      <c r="AK692" t="str">
        <f t="shared" si="111"/>
        <v/>
      </c>
      <c r="AL692" t="str">
        <f t="shared" si="111"/>
        <v/>
      </c>
    </row>
    <row r="693" spans="1:38" x14ac:dyDescent="0.2">
      <c r="A693" s="1">
        <v>5935</v>
      </c>
      <c r="B693" s="2" t="s">
        <v>18</v>
      </c>
      <c r="C693" s="3">
        <v>41913</v>
      </c>
      <c r="D693" s="2" t="s">
        <v>59</v>
      </c>
      <c r="E693" s="2">
        <v>50</v>
      </c>
      <c r="F693" s="2">
        <v>7163.96</v>
      </c>
      <c r="G693" s="2">
        <v>0.03</v>
      </c>
      <c r="H693" s="2" t="s">
        <v>20</v>
      </c>
      <c r="I693" s="2">
        <v>1876.66</v>
      </c>
      <c r="J693" s="2">
        <v>154.86000000000001</v>
      </c>
      <c r="K693" s="2">
        <v>33.99</v>
      </c>
      <c r="L693" s="2" t="s">
        <v>252</v>
      </c>
      <c r="M693" s="2" t="s">
        <v>29</v>
      </c>
      <c r="N693" s="2" t="s">
        <v>30</v>
      </c>
      <c r="O693" s="2" t="s">
        <v>24</v>
      </c>
      <c r="P693" s="2" t="s">
        <v>52</v>
      </c>
      <c r="Q693" s="2" t="s">
        <v>26</v>
      </c>
      <c r="R693" s="3">
        <v>41915</v>
      </c>
      <c r="S693" s="10">
        <f t="shared" si="112"/>
        <v>2014</v>
      </c>
      <c r="T693" t="str">
        <f t="shared" si="118"/>
        <v/>
      </c>
      <c r="U693">
        <f t="shared" si="118"/>
        <v>1876.66</v>
      </c>
      <c r="V693" t="str">
        <f t="shared" si="118"/>
        <v/>
      </c>
      <c r="W693" t="str">
        <f t="shared" si="118"/>
        <v/>
      </c>
      <c r="Z693">
        <f t="shared" si="119"/>
        <v>1876.66</v>
      </c>
      <c r="AA693" t="str">
        <f t="shared" si="119"/>
        <v/>
      </c>
      <c r="AB693" t="str">
        <f t="shared" si="119"/>
        <v/>
      </c>
      <c r="AE693" t="str">
        <f t="shared" si="113"/>
        <v/>
      </c>
      <c r="AH693" t="str">
        <f t="shared" si="114"/>
        <v/>
      </c>
      <c r="AI693" t="str">
        <f t="shared" si="115"/>
        <v/>
      </c>
      <c r="AJ693" t="str">
        <f t="shared" si="111"/>
        <v/>
      </c>
      <c r="AK693" t="str">
        <f t="shared" si="111"/>
        <v/>
      </c>
      <c r="AL693" t="str">
        <f t="shared" si="111"/>
        <v/>
      </c>
    </row>
    <row r="694" spans="1:38" x14ac:dyDescent="0.2">
      <c r="A694" s="1">
        <v>5936</v>
      </c>
      <c r="B694" s="2" t="s">
        <v>18</v>
      </c>
      <c r="C694" s="3">
        <v>41913</v>
      </c>
      <c r="D694" s="2" t="s">
        <v>50</v>
      </c>
      <c r="E694" s="2">
        <v>35</v>
      </c>
      <c r="F694" s="2">
        <v>2340.46</v>
      </c>
      <c r="G694" s="2">
        <v>0.08</v>
      </c>
      <c r="H694" s="2" t="s">
        <v>49</v>
      </c>
      <c r="I694" s="2">
        <v>478.79</v>
      </c>
      <c r="J694" s="2">
        <v>79.28</v>
      </c>
      <c r="K694" s="2">
        <v>33.99</v>
      </c>
      <c r="L694" s="2" t="s">
        <v>159</v>
      </c>
      <c r="M694" s="2" t="s">
        <v>29</v>
      </c>
      <c r="N694" s="2" t="s">
        <v>23</v>
      </c>
      <c r="O694" s="2" t="s">
        <v>24</v>
      </c>
      <c r="P694" s="2" t="s">
        <v>25</v>
      </c>
      <c r="Q694" s="2" t="s">
        <v>26</v>
      </c>
      <c r="R694" s="3">
        <v>41915</v>
      </c>
      <c r="S694" s="10">
        <f t="shared" si="112"/>
        <v>2014</v>
      </c>
      <c r="T694">
        <f t="shared" si="118"/>
        <v>478.79</v>
      </c>
      <c r="U694" t="str">
        <f t="shared" si="118"/>
        <v/>
      </c>
      <c r="V694" t="str">
        <f t="shared" si="118"/>
        <v/>
      </c>
      <c r="W694" t="str">
        <f t="shared" si="118"/>
        <v/>
      </c>
      <c r="Z694">
        <f t="shared" si="119"/>
        <v>478.79</v>
      </c>
      <c r="AA694" t="str">
        <f t="shared" si="119"/>
        <v/>
      </c>
      <c r="AB694" t="str">
        <f t="shared" si="119"/>
        <v/>
      </c>
      <c r="AE694" t="str">
        <f t="shared" si="113"/>
        <v/>
      </c>
      <c r="AH694" t="str">
        <f t="shared" si="114"/>
        <v/>
      </c>
      <c r="AI694" t="str">
        <f t="shared" si="115"/>
        <v/>
      </c>
      <c r="AJ694" t="str">
        <f t="shared" si="111"/>
        <v/>
      </c>
      <c r="AK694" t="str">
        <f t="shared" si="111"/>
        <v/>
      </c>
      <c r="AL694" t="str">
        <f t="shared" si="111"/>
        <v/>
      </c>
    </row>
    <row r="695" spans="1:38" x14ac:dyDescent="0.2">
      <c r="A695" s="1">
        <v>5937</v>
      </c>
      <c r="B695" s="2" t="s">
        <v>18</v>
      </c>
      <c r="C695" s="3">
        <v>41914</v>
      </c>
      <c r="D695" s="2" t="s">
        <v>59</v>
      </c>
      <c r="E695" s="2">
        <v>27</v>
      </c>
      <c r="F695" s="2">
        <v>7944.99</v>
      </c>
      <c r="G695" s="2">
        <v>0.03</v>
      </c>
      <c r="H695" s="2" t="s">
        <v>44</v>
      </c>
      <c r="I695" s="2">
        <v>1388.64</v>
      </c>
      <c r="J695" s="2">
        <v>312.98</v>
      </c>
      <c r="K695" s="2">
        <v>68.92</v>
      </c>
      <c r="L695" s="2" t="s">
        <v>367</v>
      </c>
      <c r="M695" s="2" t="s">
        <v>29</v>
      </c>
      <c r="N695" s="2" t="s">
        <v>30</v>
      </c>
      <c r="O695" s="2" t="s">
        <v>45</v>
      </c>
      <c r="P695" s="2" t="s">
        <v>67</v>
      </c>
      <c r="Q695" s="2" t="s">
        <v>47</v>
      </c>
      <c r="R695" s="3">
        <v>41916</v>
      </c>
      <c r="S695" s="10">
        <f t="shared" si="112"/>
        <v>2014</v>
      </c>
      <c r="T695" t="str">
        <f t="shared" si="118"/>
        <v/>
      </c>
      <c r="U695">
        <f t="shared" si="118"/>
        <v>1388.64</v>
      </c>
      <c r="V695" t="str">
        <f t="shared" si="118"/>
        <v/>
      </c>
      <c r="W695" t="str">
        <f t="shared" si="118"/>
        <v/>
      </c>
      <c r="Z695" t="str">
        <f t="shared" si="119"/>
        <v/>
      </c>
      <c r="AA695" t="str">
        <f t="shared" si="119"/>
        <v/>
      </c>
      <c r="AB695">
        <f t="shared" si="119"/>
        <v>1388.64</v>
      </c>
      <c r="AE695" t="str">
        <f t="shared" si="113"/>
        <v/>
      </c>
      <c r="AH695" t="str">
        <f t="shared" si="114"/>
        <v/>
      </c>
      <c r="AI695" t="str">
        <f t="shared" si="115"/>
        <v/>
      </c>
      <c r="AJ695" t="str">
        <f t="shared" si="111"/>
        <v/>
      </c>
      <c r="AK695" t="str">
        <f t="shared" si="111"/>
        <v/>
      </c>
      <c r="AL695" t="str">
        <f t="shared" si="111"/>
        <v/>
      </c>
    </row>
    <row r="696" spans="1:38" x14ac:dyDescent="0.2">
      <c r="A696" s="1">
        <v>5938</v>
      </c>
      <c r="B696" s="2" t="s">
        <v>18</v>
      </c>
      <c r="C696" s="3">
        <v>41914</v>
      </c>
      <c r="D696" s="2" t="s">
        <v>59</v>
      </c>
      <c r="E696" s="2">
        <v>4</v>
      </c>
      <c r="F696" s="2">
        <v>9403.81</v>
      </c>
      <c r="G696" s="2">
        <v>0.02</v>
      </c>
      <c r="H696" s="2" t="s">
        <v>44</v>
      </c>
      <c r="I696" s="2">
        <v>-4986.0200000000004</v>
      </c>
      <c r="J696" s="2">
        <v>2562.14</v>
      </c>
      <c r="K696" s="2">
        <v>43.7</v>
      </c>
      <c r="L696" s="2" t="s">
        <v>367</v>
      </c>
      <c r="M696" s="2" t="s">
        <v>29</v>
      </c>
      <c r="N696" s="2" t="s">
        <v>30</v>
      </c>
      <c r="O696" s="2" t="s">
        <v>31</v>
      </c>
      <c r="P696" s="2" t="s">
        <v>33</v>
      </c>
      <c r="Q696" s="2" t="s">
        <v>56</v>
      </c>
      <c r="R696" s="3">
        <v>41916</v>
      </c>
      <c r="S696" s="10">
        <f t="shared" si="112"/>
        <v>2014</v>
      </c>
      <c r="T696" t="str">
        <f t="shared" si="118"/>
        <v/>
      </c>
      <c r="U696">
        <f t="shared" si="118"/>
        <v>-4986.0200000000004</v>
      </c>
      <c r="V696" t="str">
        <f t="shared" si="118"/>
        <v/>
      </c>
      <c r="W696" t="str">
        <f t="shared" si="118"/>
        <v/>
      </c>
      <c r="Z696" t="str">
        <f t="shared" si="119"/>
        <v/>
      </c>
      <c r="AA696">
        <f t="shared" si="119"/>
        <v>-4986.0200000000004</v>
      </c>
      <c r="AB696" t="str">
        <f t="shared" si="119"/>
        <v/>
      </c>
      <c r="AE696" t="str">
        <f t="shared" si="113"/>
        <v>Technology</v>
      </c>
      <c r="AH696">
        <f t="shared" si="114"/>
        <v>-4986.0200000000004</v>
      </c>
      <c r="AI696">
        <f t="shared" si="115"/>
        <v>-4986.0200000000004</v>
      </c>
      <c r="AJ696" t="str">
        <f t="shared" si="111"/>
        <v/>
      </c>
      <c r="AK696" t="str">
        <f t="shared" si="111"/>
        <v/>
      </c>
      <c r="AL696" t="str">
        <f t="shared" si="111"/>
        <v/>
      </c>
    </row>
    <row r="697" spans="1:38" x14ac:dyDescent="0.2">
      <c r="A697" s="1">
        <v>5939</v>
      </c>
      <c r="B697" s="2" t="s">
        <v>18</v>
      </c>
      <c r="C697" s="3">
        <v>41914</v>
      </c>
      <c r="D697" s="2" t="s">
        <v>59</v>
      </c>
      <c r="E697" s="2">
        <v>27</v>
      </c>
      <c r="F697" s="2">
        <v>573.52</v>
      </c>
      <c r="G697" s="2">
        <v>0.03</v>
      </c>
      <c r="H697" s="2" t="s">
        <v>20</v>
      </c>
      <c r="I697" s="2">
        <v>-13.93</v>
      </c>
      <c r="J697" s="2">
        <v>31.99</v>
      </c>
      <c r="K697" s="2">
        <v>25.17</v>
      </c>
      <c r="L697" s="2" t="s">
        <v>120</v>
      </c>
      <c r="M697" s="2" t="s">
        <v>22</v>
      </c>
      <c r="N697" s="2" t="s">
        <v>30</v>
      </c>
      <c r="O697" s="2" t="s">
        <v>45</v>
      </c>
      <c r="P697" s="2" t="s">
        <v>55</v>
      </c>
      <c r="Q697" s="2" t="s">
        <v>34</v>
      </c>
      <c r="R697" s="3">
        <v>41915</v>
      </c>
      <c r="S697" s="10">
        <f t="shared" si="112"/>
        <v>2014</v>
      </c>
      <c r="T697" t="str">
        <f t="shared" si="118"/>
        <v/>
      </c>
      <c r="U697">
        <f t="shared" si="118"/>
        <v>-13.93</v>
      </c>
      <c r="V697" t="str">
        <f t="shared" si="118"/>
        <v/>
      </c>
      <c r="W697" t="str">
        <f t="shared" si="118"/>
        <v/>
      </c>
      <c r="Z697" t="str">
        <f t="shared" si="119"/>
        <v/>
      </c>
      <c r="AA697" t="str">
        <f t="shared" si="119"/>
        <v/>
      </c>
      <c r="AB697">
        <f t="shared" si="119"/>
        <v>-13.93</v>
      </c>
      <c r="AE697" t="str">
        <f t="shared" si="113"/>
        <v>Furniture</v>
      </c>
      <c r="AH697" t="str">
        <f t="shared" si="114"/>
        <v/>
      </c>
      <c r="AI697" t="str">
        <f t="shared" si="115"/>
        <v/>
      </c>
      <c r="AJ697" t="str">
        <f t="shared" si="111"/>
        <v/>
      </c>
      <c r="AK697" t="str">
        <f t="shared" si="111"/>
        <v/>
      </c>
      <c r="AL697" t="str">
        <f t="shared" si="111"/>
        <v/>
      </c>
    </row>
    <row r="698" spans="1:38" x14ac:dyDescent="0.2">
      <c r="A698" s="1">
        <v>5940</v>
      </c>
      <c r="B698" s="2" t="s">
        <v>18</v>
      </c>
      <c r="C698" s="3">
        <v>41916</v>
      </c>
      <c r="D698" s="2" t="s">
        <v>50</v>
      </c>
      <c r="E698" s="2">
        <v>24</v>
      </c>
      <c r="F698" s="2">
        <v>1555.83</v>
      </c>
      <c r="G698" s="2">
        <v>0.02</v>
      </c>
      <c r="H698" s="2" t="s">
        <v>20</v>
      </c>
      <c r="I698" s="2">
        <v>628.29</v>
      </c>
      <c r="J698" s="2">
        <v>75.94</v>
      </c>
      <c r="K698" s="2">
        <v>28.48</v>
      </c>
      <c r="L698" s="2" t="s">
        <v>101</v>
      </c>
      <c r="M698" s="2" t="s">
        <v>29</v>
      </c>
      <c r="N698" s="2" t="s">
        <v>23</v>
      </c>
      <c r="O698" s="2" t="s">
        <v>45</v>
      </c>
      <c r="P698" s="2" t="s">
        <v>55</v>
      </c>
      <c r="Q698" s="2" t="s">
        <v>26</v>
      </c>
      <c r="R698" s="3">
        <v>41916</v>
      </c>
      <c r="S698" s="10">
        <f t="shared" si="112"/>
        <v>2014</v>
      </c>
      <c r="T698">
        <f t="shared" si="118"/>
        <v>628.29</v>
      </c>
      <c r="U698" t="str">
        <f t="shared" si="118"/>
        <v/>
      </c>
      <c r="V698" t="str">
        <f t="shared" si="118"/>
        <v/>
      </c>
      <c r="W698" t="str">
        <f t="shared" si="118"/>
        <v/>
      </c>
      <c r="Z698" t="str">
        <f t="shared" si="119"/>
        <v/>
      </c>
      <c r="AA698" t="str">
        <f t="shared" si="119"/>
        <v/>
      </c>
      <c r="AB698">
        <f t="shared" si="119"/>
        <v>628.29</v>
      </c>
      <c r="AE698" t="str">
        <f t="shared" si="113"/>
        <v/>
      </c>
      <c r="AH698" t="str">
        <f t="shared" si="114"/>
        <v/>
      </c>
      <c r="AI698" t="str">
        <f t="shared" si="115"/>
        <v/>
      </c>
      <c r="AJ698" t="str">
        <f t="shared" si="111"/>
        <v/>
      </c>
      <c r="AK698" t="str">
        <f t="shared" si="111"/>
        <v/>
      </c>
      <c r="AL698" t="str">
        <f t="shared" si="111"/>
        <v/>
      </c>
    </row>
    <row r="699" spans="1:38" x14ac:dyDescent="0.2">
      <c r="A699" s="1">
        <v>5941</v>
      </c>
      <c r="B699" s="2" t="s">
        <v>18</v>
      </c>
      <c r="C699" s="3">
        <v>41916</v>
      </c>
      <c r="D699" s="2" t="s">
        <v>50</v>
      </c>
      <c r="E699" s="2">
        <v>10</v>
      </c>
      <c r="F699" s="2">
        <v>62.24</v>
      </c>
      <c r="G699" s="2">
        <v>0.01</v>
      </c>
      <c r="H699" s="2" t="s">
        <v>20</v>
      </c>
      <c r="I699" s="2">
        <v>-50.9</v>
      </c>
      <c r="J699" s="2">
        <v>17.02</v>
      </c>
      <c r="K699" s="2">
        <v>19.14</v>
      </c>
      <c r="L699" s="2" t="s">
        <v>101</v>
      </c>
      <c r="M699" s="2" t="s">
        <v>29</v>
      </c>
      <c r="N699" s="2" t="s">
        <v>23</v>
      </c>
      <c r="O699" s="2" t="s">
        <v>31</v>
      </c>
      <c r="P699" s="2" t="s">
        <v>32</v>
      </c>
      <c r="Q699" s="2" t="s">
        <v>58</v>
      </c>
      <c r="R699" s="3">
        <v>41918</v>
      </c>
      <c r="S699" s="10">
        <f t="shared" si="112"/>
        <v>2014</v>
      </c>
      <c r="T699">
        <f t="shared" si="118"/>
        <v>-50.9</v>
      </c>
      <c r="U699" t="str">
        <f t="shared" si="118"/>
        <v/>
      </c>
      <c r="V699" t="str">
        <f t="shared" si="118"/>
        <v/>
      </c>
      <c r="W699" t="str">
        <f t="shared" si="118"/>
        <v/>
      </c>
      <c r="Z699" t="str">
        <f t="shared" si="119"/>
        <v/>
      </c>
      <c r="AA699">
        <f t="shared" si="119"/>
        <v>-50.9</v>
      </c>
      <c r="AB699" t="str">
        <f t="shared" si="119"/>
        <v/>
      </c>
      <c r="AE699" t="str">
        <f t="shared" si="113"/>
        <v>Technology</v>
      </c>
      <c r="AH699">
        <f t="shared" si="114"/>
        <v>-50.9</v>
      </c>
      <c r="AI699">
        <f t="shared" si="115"/>
        <v>-50.9</v>
      </c>
      <c r="AJ699" t="str">
        <f t="shared" si="111"/>
        <v/>
      </c>
      <c r="AK699" t="str">
        <f t="shared" si="111"/>
        <v/>
      </c>
      <c r="AL699" t="str">
        <f t="shared" si="111"/>
        <v/>
      </c>
    </row>
    <row r="700" spans="1:38" x14ac:dyDescent="0.2">
      <c r="A700" s="1">
        <v>5942</v>
      </c>
      <c r="B700" s="2" t="s">
        <v>18</v>
      </c>
      <c r="C700" s="3">
        <v>41916</v>
      </c>
      <c r="D700" s="2" t="s">
        <v>27</v>
      </c>
      <c r="E700" s="2">
        <v>38</v>
      </c>
      <c r="F700" s="2">
        <v>383.01</v>
      </c>
      <c r="G700" s="2">
        <v>0.1</v>
      </c>
      <c r="H700" s="2" t="s">
        <v>49</v>
      </c>
      <c r="I700" s="2">
        <v>-15.86</v>
      </c>
      <c r="J700" s="2">
        <v>22.44</v>
      </c>
      <c r="K700" s="2">
        <v>19.75</v>
      </c>
      <c r="L700" s="2" t="s">
        <v>151</v>
      </c>
      <c r="M700" s="2" t="s">
        <v>29</v>
      </c>
      <c r="N700" s="2" t="s">
        <v>43</v>
      </c>
      <c r="O700" s="2" t="s">
        <v>24</v>
      </c>
      <c r="P700" s="2" t="s">
        <v>25</v>
      </c>
      <c r="Q700" s="2" t="s">
        <v>26</v>
      </c>
      <c r="R700" s="3">
        <v>41923</v>
      </c>
      <c r="S700" s="10">
        <f t="shared" si="112"/>
        <v>2014</v>
      </c>
      <c r="T700" t="str">
        <f t="shared" si="118"/>
        <v/>
      </c>
      <c r="U700" t="str">
        <f t="shared" si="118"/>
        <v/>
      </c>
      <c r="V700">
        <f t="shared" si="118"/>
        <v>-15.86</v>
      </c>
      <c r="W700" t="str">
        <f t="shared" si="118"/>
        <v/>
      </c>
      <c r="Z700">
        <f t="shared" si="119"/>
        <v>-15.86</v>
      </c>
      <c r="AA700" t="str">
        <f t="shared" si="119"/>
        <v/>
      </c>
      <c r="AB700" t="str">
        <f t="shared" si="119"/>
        <v/>
      </c>
      <c r="AE700" t="str">
        <f t="shared" si="113"/>
        <v>Office Supplies</v>
      </c>
      <c r="AH700" t="str">
        <f t="shared" si="114"/>
        <v/>
      </c>
      <c r="AI700" t="str">
        <f t="shared" si="115"/>
        <v/>
      </c>
      <c r="AJ700" t="str">
        <f t="shared" si="111"/>
        <v/>
      </c>
      <c r="AK700" t="str">
        <f t="shared" si="111"/>
        <v/>
      </c>
      <c r="AL700" t="str">
        <f t="shared" si="111"/>
        <v/>
      </c>
    </row>
    <row r="701" spans="1:38" x14ac:dyDescent="0.2">
      <c r="A701" s="1">
        <v>5943</v>
      </c>
      <c r="B701" s="2" t="s">
        <v>40</v>
      </c>
      <c r="C701" s="3">
        <v>41916</v>
      </c>
      <c r="D701" s="2" t="s">
        <v>27</v>
      </c>
      <c r="E701" s="2">
        <v>6</v>
      </c>
      <c r="F701" s="2">
        <v>24.99</v>
      </c>
      <c r="G701" s="2">
        <v>0.1</v>
      </c>
      <c r="H701" s="2" t="s">
        <v>20</v>
      </c>
      <c r="I701" s="2">
        <v>-14.34</v>
      </c>
      <c r="J701" s="2">
        <v>14.22</v>
      </c>
      <c r="K701" s="2">
        <v>19</v>
      </c>
      <c r="L701" s="2" t="s">
        <v>345</v>
      </c>
      <c r="M701" s="2" t="s">
        <v>22</v>
      </c>
      <c r="N701" s="2" t="s">
        <v>30</v>
      </c>
      <c r="O701" s="2" t="s">
        <v>24</v>
      </c>
      <c r="P701" s="2" t="s">
        <v>71</v>
      </c>
      <c r="Q701" s="2" t="s">
        <v>26</v>
      </c>
      <c r="R701" s="3">
        <v>41921</v>
      </c>
      <c r="S701" s="10">
        <f t="shared" si="112"/>
        <v>2014</v>
      </c>
      <c r="T701" t="str">
        <f t="shared" si="118"/>
        <v/>
      </c>
      <c r="U701">
        <f t="shared" si="118"/>
        <v>-14.34</v>
      </c>
      <c r="V701" t="str">
        <f t="shared" si="118"/>
        <v/>
      </c>
      <c r="W701" t="str">
        <f t="shared" si="118"/>
        <v/>
      </c>
      <c r="Z701">
        <f t="shared" si="119"/>
        <v>-14.34</v>
      </c>
      <c r="AA701" t="str">
        <f t="shared" si="119"/>
        <v/>
      </c>
      <c r="AB701" t="str">
        <f t="shared" si="119"/>
        <v/>
      </c>
      <c r="AE701" t="str">
        <f t="shared" si="113"/>
        <v>Office Supplies</v>
      </c>
      <c r="AH701" t="str">
        <f t="shared" si="114"/>
        <v/>
      </c>
      <c r="AI701" t="str">
        <f t="shared" si="115"/>
        <v/>
      </c>
      <c r="AJ701" t="str">
        <f t="shared" si="111"/>
        <v/>
      </c>
      <c r="AK701" t="str">
        <f t="shared" si="111"/>
        <v/>
      </c>
      <c r="AL701" t="str">
        <f t="shared" si="111"/>
        <v/>
      </c>
    </row>
    <row r="702" spans="1:38" x14ac:dyDescent="0.2">
      <c r="A702" s="1">
        <v>5944</v>
      </c>
      <c r="B702" s="2" t="s">
        <v>40</v>
      </c>
      <c r="C702" s="3">
        <v>41917</v>
      </c>
      <c r="D702" s="2" t="s">
        <v>41</v>
      </c>
      <c r="E702" s="2">
        <v>27</v>
      </c>
      <c r="F702" s="2">
        <v>71.11</v>
      </c>
      <c r="G702" s="2">
        <v>0.01</v>
      </c>
      <c r="H702" s="2" t="s">
        <v>20</v>
      </c>
      <c r="I702" s="2">
        <v>-90.63</v>
      </c>
      <c r="J702" s="2">
        <v>14.08</v>
      </c>
      <c r="K702" s="2">
        <v>19.329999999999998</v>
      </c>
      <c r="L702" s="2" t="s">
        <v>368</v>
      </c>
      <c r="M702" s="2" t="s">
        <v>22</v>
      </c>
      <c r="N702" s="2" t="s">
        <v>30</v>
      </c>
      <c r="O702" s="2" t="s">
        <v>45</v>
      </c>
      <c r="P702" s="2" t="s">
        <v>55</v>
      </c>
      <c r="Q702" s="2" t="s">
        <v>26</v>
      </c>
      <c r="R702" s="3">
        <v>41917</v>
      </c>
      <c r="S702" s="10">
        <f t="shared" si="112"/>
        <v>2014</v>
      </c>
      <c r="T702" t="str">
        <f t="shared" ref="T702:W721" si="120">IF($N702=T$1,$I702,"")</f>
        <v/>
      </c>
      <c r="U702">
        <f t="shared" si="120"/>
        <v>-90.63</v>
      </c>
      <c r="V702" t="str">
        <f t="shared" si="120"/>
        <v/>
      </c>
      <c r="W702" t="str">
        <f t="shared" si="120"/>
        <v/>
      </c>
      <c r="Z702" t="str">
        <f t="shared" ref="Z702:AB721" si="121">IF($O702=Z$1,$I702,"")</f>
        <v/>
      </c>
      <c r="AA702" t="str">
        <f t="shared" si="121"/>
        <v/>
      </c>
      <c r="AB702">
        <f t="shared" si="121"/>
        <v>-90.63</v>
      </c>
      <c r="AE702" t="str">
        <f t="shared" si="113"/>
        <v>Furniture</v>
      </c>
      <c r="AH702" t="str">
        <f t="shared" si="114"/>
        <v/>
      </c>
      <c r="AI702" t="str">
        <f t="shared" si="115"/>
        <v/>
      </c>
      <c r="AJ702" t="str">
        <f t="shared" si="111"/>
        <v/>
      </c>
      <c r="AK702" t="str">
        <f t="shared" si="111"/>
        <v/>
      </c>
      <c r="AL702" t="str">
        <f t="shared" si="111"/>
        <v/>
      </c>
    </row>
    <row r="703" spans="1:38" x14ac:dyDescent="0.2">
      <c r="A703" s="1">
        <v>5945</v>
      </c>
      <c r="B703" s="2" t="s">
        <v>40</v>
      </c>
      <c r="C703" s="3">
        <v>41917</v>
      </c>
      <c r="D703" s="2" t="s">
        <v>41</v>
      </c>
      <c r="E703" s="2">
        <v>14</v>
      </c>
      <c r="F703" s="2">
        <v>5396.2</v>
      </c>
      <c r="G703" s="2">
        <v>0.03</v>
      </c>
      <c r="H703" s="2" t="s">
        <v>44</v>
      </c>
      <c r="I703" s="2">
        <v>-109.68</v>
      </c>
      <c r="J703" s="2">
        <v>382.98</v>
      </c>
      <c r="K703" s="2">
        <v>113</v>
      </c>
      <c r="L703" s="2" t="s">
        <v>368</v>
      </c>
      <c r="M703" s="2" t="s">
        <v>22</v>
      </c>
      <c r="N703" s="2" t="s">
        <v>30</v>
      </c>
      <c r="O703" s="2" t="s">
        <v>24</v>
      </c>
      <c r="P703" s="2" t="s">
        <v>52</v>
      </c>
      <c r="Q703" s="2" t="s">
        <v>56</v>
      </c>
      <c r="R703" s="3">
        <v>41918</v>
      </c>
      <c r="S703" s="10">
        <f t="shared" si="112"/>
        <v>2014</v>
      </c>
      <c r="T703" t="str">
        <f t="shared" si="120"/>
        <v/>
      </c>
      <c r="U703">
        <f t="shared" si="120"/>
        <v>-109.68</v>
      </c>
      <c r="V703" t="str">
        <f t="shared" si="120"/>
        <v/>
      </c>
      <c r="W703" t="str">
        <f t="shared" si="120"/>
        <v/>
      </c>
      <c r="Z703">
        <f t="shared" si="121"/>
        <v>-109.68</v>
      </c>
      <c r="AA703" t="str">
        <f t="shared" si="121"/>
        <v/>
      </c>
      <c r="AB703" t="str">
        <f t="shared" si="121"/>
        <v/>
      </c>
      <c r="AE703" t="str">
        <f t="shared" si="113"/>
        <v>Office Supplies</v>
      </c>
      <c r="AH703" t="str">
        <f t="shared" si="114"/>
        <v/>
      </c>
      <c r="AI703" t="str">
        <f t="shared" si="115"/>
        <v/>
      </c>
      <c r="AJ703" t="str">
        <f t="shared" si="111"/>
        <v/>
      </c>
      <c r="AK703" t="str">
        <f t="shared" si="111"/>
        <v/>
      </c>
      <c r="AL703" t="str">
        <f t="shared" si="111"/>
        <v/>
      </c>
    </row>
    <row r="704" spans="1:38" x14ac:dyDescent="0.2">
      <c r="A704" s="1">
        <v>5946</v>
      </c>
      <c r="B704" s="2" t="s">
        <v>18</v>
      </c>
      <c r="C704" s="3">
        <v>41919</v>
      </c>
      <c r="D704" s="2" t="s">
        <v>41</v>
      </c>
      <c r="E704" s="2">
        <v>2</v>
      </c>
      <c r="F704" s="2">
        <v>162.34</v>
      </c>
      <c r="G704" s="2">
        <v>0.09</v>
      </c>
      <c r="H704" s="2" t="s">
        <v>20</v>
      </c>
      <c r="I704" s="2">
        <v>-353.03</v>
      </c>
      <c r="J704" s="2">
        <v>89.51</v>
      </c>
      <c r="K704" s="2">
        <v>18</v>
      </c>
      <c r="L704" s="2" t="s">
        <v>369</v>
      </c>
      <c r="M704" s="2" t="s">
        <v>29</v>
      </c>
      <c r="N704" s="2" t="s">
        <v>23</v>
      </c>
      <c r="O704" s="2" t="s">
        <v>31</v>
      </c>
      <c r="P704" s="2" t="s">
        <v>32</v>
      </c>
      <c r="Q704" s="2" t="s">
        <v>26</v>
      </c>
      <c r="R704" s="3">
        <v>41921</v>
      </c>
      <c r="S704" s="10">
        <f t="shared" si="112"/>
        <v>2014</v>
      </c>
      <c r="T704">
        <f t="shared" si="120"/>
        <v>-353.03</v>
      </c>
      <c r="U704" t="str">
        <f t="shared" si="120"/>
        <v/>
      </c>
      <c r="V704" t="str">
        <f t="shared" si="120"/>
        <v/>
      </c>
      <c r="W704" t="str">
        <f t="shared" si="120"/>
        <v/>
      </c>
      <c r="Z704" t="str">
        <f t="shared" si="121"/>
        <v/>
      </c>
      <c r="AA704">
        <f t="shared" si="121"/>
        <v>-353.03</v>
      </c>
      <c r="AB704" t="str">
        <f t="shared" si="121"/>
        <v/>
      </c>
      <c r="AE704" t="str">
        <f t="shared" si="113"/>
        <v>Technology</v>
      </c>
      <c r="AH704">
        <f t="shared" si="114"/>
        <v>-353.03</v>
      </c>
      <c r="AI704">
        <f t="shared" si="115"/>
        <v>-353.03</v>
      </c>
      <c r="AJ704" t="str">
        <f t="shared" si="111"/>
        <v/>
      </c>
      <c r="AK704" t="str">
        <f t="shared" si="111"/>
        <v/>
      </c>
      <c r="AL704" t="str">
        <f t="shared" si="111"/>
        <v/>
      </c>
    </row>
    <row r="705" spans="1:38" x14ac:dyDescent="0.2">
      <c r="A705" s="1">
        <v>5947</v>
      </c>
      <c r="B705" s="2" t="s">
        <v>18</v>
      </c>
      <c r="C705" s="3">
        <v>41919</v>
      </c>
      <c r="D705" s="2" t="s">
        <v>41</v>
      </c>
      <c r="E705" s="2">
        <v>44</v>
      </c>
      <c r="F705" s="2">
        <v>1650.0419999999999</v>
      </c>
      <c r="G705" s="2">
        <v>0.08</v>
      </c>
      <c r="H705" s="2" t="s">
        <v>49</v>
      </c>
      <c r="I705" s="2">
        <v>320.24</v>
      </c>
      <c r="J705" s="2">
        <v>57.99</v>
      </c>
      <c r="K705" s="2">
        <v>18.989999999999998</v>
      </c>
      <c r="L705" s="2" t="s">
        <v>369</v>
      </c>
      <c r="M705" s="2" t="s">
        <v>29</v>
      </c>
      <c r="N705" s="2" t="s">
        <v>23</v>
      </c>
      <c r="O705" s="2" t="s">
        <v>31</v>
      </c>
      <c r="P705" s="2" t="s">
        <v>39</v>
      </c>
      <c r="Q705" s="2" t="s">
        <v>26</v>
      </c>
      <c r="R705" s="3">
        <v>41921</v>
      </c>
      <c r="S705" s="10">
        <f t="shared" si="112"/>
        <v>2014</v>
      </c>
      <c r="T705">
        <f t="shared" si="120"/>
        <v>320.24</v>
      </c>
      <c r="U705" t="str">
        <f t="shared" si="120"/>
        <v/>
      </c>
      <c r="V705" t="str">
        <f t="shared" si="120"/>
        <v/>
      </c>
      <c r="W705" t="str">
        <f t="shared" si="120"/>
        <v/>
      </c>
      <c r="Z705" t="str">
        <f t="shared" si="121"/>
        <v/>
      </c>
      <c r="AA705">
        <f t="shared" si="121"/>
        <v>320.24</v>
      </c>
      <c r="AB705" t="str">
        <f t="shared" si="121"/>
        <v/>
      </c>
      <c r="AE705" t="str">
        <f t="shared" si="113"/>
        <v/>
      </c>
      <c r="AH705" t="str">
        <f t="shared" si="114"/>
        <v/>
      </c>
      <c r="AI705" t="str">
        <f t="shared" si="115"/>
        <v/>
      </c>
      <c r="AJ705" t="str">
        <f t="shared" si="111"/>
        <v/>
      </c>
      <c r="AK705" t="str">
        <f t="shared" si="111"/>
        <v/>
      </c>
      <c r="AL705" t="str">
        <f t="shared" si="111"/>
        <v/>
      </c>
    </row>
    <row r="706" spans="1:38" x14ac:dyDescent="0.2">
      <c r="A706" s="1">
        <v>5948</v>
      </c>
      <c r="B706" s="2" t="s">
        <v>18</v>
      </c>
      <c r="C706" s="3">
        <v>41920</v>
      </c>
      <c r="D706" s="2" t="s">
        <v>59</v>
      </c>
      <c r="E706" s="2">
        <v>43</v>
      </c>
      <c r="F706" s="2">
        <v>3052.1</v>
      </c>
      <c r="G706" s="2">
        <v>0.04</v>
      </c>
      <c r="H706" s="2" t="s">
        <v>44</v>
      </c>
      <c r="I706" s="2">
        <v>-72.959999999999994</v>
      </c>
      <c r="J706" s="2">
        <v>82.98</v>
      </c>
      <c r="K706" s="2">
        <v>40.74</v>
      </c>
      <c r="L706" s="2" t="s">
        <v>160</v>
      </c>
      <c r="M706" s="2" t="s">
        <v>29</v>
      </c>
      <c r="N706" s="2" t="s">
        <v>30</v>
      </c>
      <c r="O706" s="2" t="s">
        <v>45</v>
      </c>
      <c r="P706" s="2" t="s">
        <v>67</v>
      </c>
      <c r="Q706" s="2" t="s">
        <v>47</v>
      </c>
      <c r="R706" s="3">
        <v>41922</v>
      </c>
      <c r="S706" s="10">
        <f t="shared" si="112"/>
        <v>2014</v>
      </c>
      <c r="T706" t="str">
        <f t="shared" si="120"/>
        <v/>
      </c>
      <c r="U706">
        <f t="shared" si="120"/>
        <v>-72.959999999999994</v>
      </c>
      <c r="V706" t="str">
        <f t="shared" si="120"/>
        <v/>
      </c>
      <c r="W706" t="str">
        <f t="shared" si="120"/>
        <v/>
      </c>
      <c r="Z706" t="str">
        <f t="shared" si="121"/>
        <v/>
      </c>
      <c r="AA706" t="str">
        <f t="shared" si="121"/>
        <v/>
      </c>
      <c r="AB706">
        <f t="shared" si="121"/>
        <v>-72.959999999999994</v>
      </c>
      <c r="AE706" t="str">
        <f t="shared" si="113"/>
        <v>Furniture</v>
      </c>
      <c r="AH706" t="str">
        <f t="shared" si="114"/>
        <v/>
      </c>
      <c r="AI706" t="str">
        <f t="shared" si="115"/>
        <v/>
      </c>
      <c r="AJ706" t="str">
        <f t="shared" si="115"/>
        <v/>
      </c>
      <c r="AK706" t="str">
        <f t="shared" si="115"/>
        <v/>
      </c>
      <c r="AL706" t="str">
        <f t="shared" si="115"/>
        <v/>
      </c>
    </row>
    <row r="707" spans="1:38" x14ac:dyDescent="0.2">
      <c r="A707" s="1">
        <v>5949</v>
      </c>
      <c r="B707" s="2" t="s">
        <v>18</v>
      </c>
      <c r="C707" s="3">
        <v>41920</v>
      </c>
      <c r="D707" s="2" t="s">
        <v>19</v>
      </c>
      <c r="E707" s="2">
        <v>15</v>
      </c>
      <c r="F707" s="2">
        <v>830.24249999999995</v>
      </c>
      <c r="G707" s="2">
        <v>0.1</v>
      </c>
      <c r="H707" s="2" t="s">
        <v>20</v>
      </c>
      <c r="I707" s="2">
        <v>9.7899999999999991</v>
      </c>
      <c r="J707" s="2">
        <v>77.989999999999995</v>
      </c>
      <c r="K707" s="2">
        <v>19.920000000000002</v>
      </c>
      <c r="L707" s="2" t="s">
        <v>348</v>
      </c>
      <c r="M707" s="2" t="s">
        <v>66</v>
      </c>
      <c r="N707" s="2" t="s">
        <v>23</v>
      </c>
      <c r="O707" s="2" t="s">
        <v>31</v>
      </c>
      <c r="P707" s="2" t="s">
        <v>39</v>
      </c>
      <c r="Q707" s="2" t="s">
        <v>26</v>
      </c>
      <c r="R707" s="3">
        <v>41921</v>
      </c>
      <c r="S707" s="10">
        <f t="shared" ref="S707:S770" si="122">YEAR(C707)</f>
        <v>2014</v>
      </c>
      <c r="T707">
        <f t="shared" si="120"/>
        <v>9.7899999999999991</v>
      </c>
      <c r="U707" t="str">
        <f t="shared" si="120"/>
        <v/>
      </c>
      <c r="V707" t="str">
        <f t="shared" si="120"/>
        <v/>
      </c>
      <c r="W707" t="str">
        <f t="shared" si="120"/>
        <v/>
      </c>
      <c r="Z707" t="str">
        <f t="shared" si="121"/>
        <v/>
      </c>
      <c r="AA707">
        <f t="shared" si="121"/>
        <v>9.7899999999999991</v>
      </c>
      <c r="AB707" t="str">
        <f t="shared" si="121"/>
        <v/>
      </c>
      <c r="AE707" t="str">
        <f t="shared" ref="AE707:AE770" si="123">IF(I707&lt;0,O707,"")</f>
        <v/>
      </c>
      <c r="AH707" t="str">
        <f t="shared" ref="AH707:AH770" si="124">IF(E707&lt;11,IF(O707="Technology",I707,""),"")</f>
        <v/>
      </c>
      <c r="AI707" t="str">
        <f t="shared" ref="AI707:AL770" si="125">IF(AI$1=$S707,$AH707,"")</f>
        <v/>
      </c>
      <c r="AJ707" t="str">
        <f t="shared" si="125"/>
        <v/>
      </c>
      <c r="AK707" t="str">
        <f t="shared" si="125"/>
        <v/>
      </c>
      <c r="AL707" t="str">
        <f t="shared" si="125"/>
        <v/>
      </c>
    </row>
    <row r="708" spans="1:38" x14ac:dyDescent="0.2">
      <c r="A708" s="1">
        <v>5950</v>
      </c>
      <c r="B708" s="2" t="s">
        <v>18</v>
      </c>
      <c r="C708" s="3">
        <v>41920</v>
      </c>
      <c r="D708" s="2" t="s">
        <v>19</v>
      </c>
      <c r="E708" s="2">
        <v>23</v>
      </c>
      <c r="F708" s="2">
        <v>76.13</v>
      </c>
      <c r="G708" s="2">
        <v>7.0000000000000007E-2</v>
      </c>
      <c r="H708" s="2" t="s">
        <v>20</v>
      </c>
      <c r="I708" s="2">
        <v>22.57</v>
      </c>
      <c r="J708" s="2">
        <v>14.94</v>
      </c>
      <c r="K708" s="2">
        <v>14.81</v>
      </c>
      <c r="L708" s="2" t="s">
        <v>225</v>
      </c>
      <c r="M708" s="2" t="s">
        <v>29</v>
      </c>
      <c r="N708" s="2" t="s">
        <v>30</v>
      </c>
      <c r="O708" s="2" t="s">
        <v>24</v>
      </c>
      <c r="P708" s="2" t="s">
        <v>64</v>
      </c>
      <c r="Q708" s="2" t="s">
        <v>36</v>
      </c>
      <c r="R708" s="3">
        <v>41921</v>
      </c>
      <c r="S708" s="10">
        <f t="shared" si="122"/>
        <v>2014</v>
      </c>
      <c r="T708" t="str">
        <f t="shared" si="120"/>
        <v/>
      </c>
      <c r="U708">
        <f t="shared" si="120"/>
        <v>22.57</v>
      </c>
      <c r="V708" t="str">
        <f t="shared" si="120"/>
        <v/>
      </c>
      <c r="W708" t="str">
        <f t="shared" si="120"/>
        <v/>
      </c>
      <c r="Z708">
        <f t="shared" si="121"/>
        <v>22.57</v>
      </c>
      <c r="AA708" t="str">
        <f t="shared" si="121"/>
        <v/>
      </c>
      <c r="AB708" t="str">
        <f t="shared" si="121"/>
        <v/>
      </c>
      <c r="AE708" t="str">
        <f t="shared" si="123"/>
        <v/>
      </c>
      <c r="AH708" t="str">
        <f t="shared" si="124"/>
        <v/>
      </c>
      <c r="AI708" t="str">
        <f t="shared" si="125"/>
        <v/>
      </c>
      <c r="AJ708" t="str">
        <f t="shared" si="125"/>
        <v/>
      </c>
      <c r="AK708" t="str">
        <f t="shared" si="125"/>
        <v/>
      </c>
      <c r="AL708" t="str">
        <f t="shared" si="125"/>
        <v/>
      </c>
    </row>
    <row r="709" spans="1:38" x14ac:dyDescent="0.2">
      <c r="A709" s="1">
        <v>5951</v>
      </c>
      <c r="B709" s="2" t="s">
        <v>18</v>
      </c>
      <c r="C709" s="3">
        <v>41921</v>
      </c>
      <c r="D709" s="2" t="s">
        <v>41</v>
      </c>
      <c r="E709" s="2">
        <v>20</v>
      </c>
      <c r="F709" s="2">
        <v>102.26</v>
      </c>
      <c r="G709" s="2">
        <v>0.08</v>
      </c>
      <c r="H709" s="2" t="s">
        <v>20</v>
      </c>
      <c r="I709" s="2">
        <v>45.09</v>
      </c>
      <c r="J709" s="2">
        <v>16.91</v>
      </c>
      <c r="K709" s="2">
        <v>14.5</v>
      </c>
      <c r="L709" s="2" t="s">
        <v>136</v>
      </c>
      <c r="M709" s="2" t="s">
        <v>29</v>
      </c>
      <c r="N709" s="2" t="s">
        <v>23</v>
      </c>
      <c r="O709" s="2" t="s">
        <v>24</v>
      </c>
      <c r="P709" s="2" t="s">
        <v>74</v>
      </c>
      <c r="Q709" s="2" t="s">
        <v>26</v>
      </c>
      <c r="R709" s="3">
        <v>41921</v>
      </c>
      <c r="S709" s="10">
        <f t="shared" si="122"/>
        <v>2014</v>
      </c>
      <c r="T709">
        <f t="shared" si="120"/>
        <v>45.09</v>
      </c>
      <c r="U709" t="str">
        <f t="shared" si="120"/>
        <v/>
      </c>
      <c r="V709" t="str">
        <f t="shared" si="120"/>
        <v/>
      </c>
      <c r="W709" t="str">
        <f t="shared" si="120"/>
        <v/>
      </c>
      <c r="Z709">
        <f t="shared" si="121"/>
        <v>45.09</v>
      </c>
      <c r="AA709" t="str">
        <f t="shared" si="121"/>
        <v/>
      </c>
      <c r="AB709" t="str">
        <f t="shared" si="121"/>
        <v/>
      </c>
      <c r="AE709" t="str">
        <f t="shared" si="123"/>
        <v/>
      </c>
      <c r="AH709" t="str">
        <f t="shared" si="124"/>
        <v/>
      </c>
      <c r="AI709" t="str">
        <f t="shared" si="125"/>
        <v/>
      </c>
      <c r="AJ709" t="str">
        <f t="shared" si="125"/>
        <v/>
      </c>
      <c r="AK709" t="str">
        <f t="shared" si="125"/>
        <v/>
      </c>
      <c r="AL709" t="str">
        <f t="shared" si="125"/>
        <v/>
      </c>
    </row>
    <row r="710" spans="1:38" x14ac:dyDescent="0.2">
      <c r="A710" s="1">
        <v>5952</v>
      </c>
      <c r="B710" s="2" t="s">
        <v>18</v>
      </c>
      <c r="C710" s="3">
        <v>41921</v>
      </c>
      <c r="D710" s="2" t="s">
        <v>41</v>
      </c>
      <c r="E710" s="2">
        <v>25</v>
      </c>
      <c r="F710" s="2">
        <v>751.52</v>
      </c>
      <c r="G710" s="2">
        <v>0.02</v>
      </c>
      <c r="H710" s="2" t="s">
        <v>20</v>
      </c>
      <c r="I710" s="2">
        <v>151.91</v>
      </c>
      <c r="J710" s="2">
        <v>40.15</v>
      </c>
      <c r="K710" s="2">
        <v>20.170000000000002</v>
      </c>
      <c r="L710" s="2" t="s">
        <v>136</v>
      </c>
      <c r="M710" s="2" t="s">
        <v>29</v>
      </c>
      <c r="N710" s="2" t="s">
        <v>23</v>
      </c>
      <c r="O710" s="2" t="s">
        <v>24</v>
      </c>
      <c r="P710" s="2" t="s">
        <v>64</v>
      </c>
      <c r="Q710" s="2" t="s">
        <v>58</v>
      </c>
      <c r="R710" s="3">
        <v>41922</v>
      </c>
      <c r="S710" s="10">
        <f t="shared" si="122"/>
        <v>2014</v>
      </c>
      <c r="T710">
        <f t="shared" si="120"/>
        <v>151.91</v>
      </c>
      <c r="U710" t="str">
        <f t="shared" si="120"/>
        <v/>
      </c>
      <c r="V710" t="str">
        <f t="shared" si="120"/>
        <v/>
      </c>
      <c r="W710" t="str">
        <f t="shared" si="120"/>
        <v/>
      </c>
      <c r="Z710">
        <f t="shared" si="121"/>
        <v>151.91</v>
      </c>
      <c r="AA710" t="str">
        <f t="shared" si="121"/>
        <v/>
      </c>
      <c r="AB710" t="str">
        <f t="shared" si="121"/>
        <v/>
      </c>
      <c r="AE710" t="str">
        <f t="shared" si="123"/>
        <v/>
      </c>
      <c r="AH710" t="str">
        <f t="shared" si="124"/>
        <v/>
      </c>
      <c r="AI710" t="str">
        <f t="shared" si="125"/>
        <v/>
      </c>
      <c r="AJ710" t="str">
        <f t="shared" si="125"/>
        <v/>
      </c>
      <c r="AK710" t="str">
        <f t="shared" si="125"/>
        <v/>
      </c>
      <c r="AL710" t="str">
        <f t="shared" si="125"/>
        <v/>
      </c>
    </row>
    <row r="711" spans="1:38" x14ac:dyDescent="0.2">
      <c r="A711" s="1">
        <v>5953</v>
      </c>
      <c r="B711" s="2" t="s">
        <v>18</v>
      </c>
      <c r="C711" s="3">
        <v>41921</v>
      </c>
      <c r="D711" s="2" t="s">
        <v>59</v>
      </c>
      <c r="E711" s="2">
        <v>30</v>
      </c>
      <c r="F711" s="2">
        <v>121.52</v>
      </c>
      <c r="G711" s="2">
        <v>0.05</v>
      </c>
      <c r="H711" s="2" t="s">
        <v>20</v>
      </c>
      <c r="I711" s="2">
        <v>21.13</v>
      </c>
      <c r="J711" s="2">
        <v>15.8</v>
      </c>
      <c r="K711" s="2">
        <v>15.49</v>
      </c>
      <c r="L711" s="2" t="s">
        <v>370</v>
      </c>
      <c r="M711" s="2" t="s">
        <v>66</v>
      </c>
      <c r="N711" s="2" t="s">
        <v>30</v>
      </c>
      <c r="O711" s="2" t="s">
        <v>24</v>
      </c>
      <c r="P711" s="2" t="s">
        <v>25</v>
      </c>
      <c r="Q711" s="2" t="s">
        <v>26</v>
      </c>
      <c r="R711" s="3">
        <v>41923</v>
      </c>
      <c r="S711" s="10">
        <f t="shared" si="122"/>
        <v>2014</v>
      </c>
      <c r="T711" t="str">
        <f t="shared" si="120"/>
        <v/>
      </c>
      <c r="U711">
        <f t="shared" si="120"/>
        <v>21.13</v>
      </c>
      <c r="V711" t="str">
        <f t="shared" si="120"/>
        <v/>
      </c>
      <c r="W711" t="str">
        <f t="shared" si="120"/>
        <v/>
      </c>
      <c r="Z711">
        <f t="shared" si="121"/>
        <v>21.13</v>
      </c>
      <c r="AA711" t="str">
        <f t="shared" si="121"/>
        <v/>
      </c>
      <c r="AB711" t="str">
        <f t="shared" si="121"/>
        <v/>
      </c>
      <c r="AE711" t="str">
        <f t="shared" si="123"/>
        <v/>
      </c>
      <c r="AH711" t="str">
        <f t="shared" si="124"/>
        <v/>
      </c>
      <c r="AI711" t="str">
        <f t="shared" si="125"/>
        <v/>
      </c>
      <c r="AJ711" t="str">
        <f t="shared" si="125"/>
        <v/>
      </c>
      <c r="AK711" t="str">
        <f t="shared" si="125"/>
        <v/>
      </c>
      <c r="AL711" t="str">
        <f t="shared" si="125"/>
        <v/>
      </c>
    </row>
    <row r="712" spans="1:38" x14ac:dyDescent="0.2">
      <c r="A712" s="1">
        <v>5954</v>
      </c>
      <c r="B712" s="2" t="s">
        <v>18</v>
      </c>
      <c r="C712" s="3">
        <v>41921</v>
      </c>
      <c r="D712" s="2" t="s">
        <v>59</v>
      </c>
      <c r="E712" s="2">
        <v>15</v>
      </c>
      <c r="F712" s="2">
        <v>443.45</v>
      </c>
      <c r="G712" s="2">
        <v>0.09</v>
      </c>
      <c r="H712" s="2" t="s">
        <v>20</v>
      </c>
      <c r="I712" s="2">
        <v>-87.18</v>
      </c>
      <c r="J712" s="2">
        <v>42.73</v>
      </c>
      <c r="K712" s="2">
        <v>18</v>
      </c>
      <c r="L712" s="2" t="s">
        <v>370</v>
      </c>
      <c r="M712" s="2" t="s">
        <v>66</v>
      </c>
      <c r="N712" s="2" t="s">
        <v>30</v>
      </c>
      <c r="O712" s="2" t="s">
        <v>31</v>
      </c>
      <c r="P712" s="2" t="s">
        <v>32</v>
      </c>
      <c r="Q712" s="2" t="s">
        <v>26</v>
      </c>
      <c r="R712" s="3">
        <v>41921</v>
      </c>
      <c r="S712" s="10">
        <f t="shared" si="122"/>
        <v>2014</v>
      </c>
      <c r="T712" t="str">
        <f t="shared" si="120"/>
        <v/>
      </c>
      <c r="U712">
        <f t="shared" si="120"/>
        <v>-87.18</v>
      </c>
      <c r="V712" t="str">
        <f t="shared" si="120"/>
        <v/>
      </c>
      <c r="W712" t="str">
        <f t="shared" si="120"/>
        <v/>
      </c>
      <c r="Z712" t="str">
        <f t="shared" si="121"/>
        <v/>
      </c>
      <c r="AA712">
        <f t="shared" si="121"/>
        <v>-87.18</v>
      </c>
      <c r="AB712" t="str">
        <f t="shared" si="121"/>
        <v/>
      </c>
      <c r="AE712" t="str">
        <f t="shared" si="123"/>
        <v>Technology</v>
      </c>
      <c r="AH712" t="str">
        <f t="shared" si="124"/>
        <v/>
      </c>
      <c r="AI712" t="str">
        <f t="shared" si="125"/>
        <v/>
      </c>
      <c r="AJ712" t="str">
        <f t="shared" si="125"/>
        <v/>
      </c>
      <c r="AK712" t="str">
        <f t="shared" si="125"/>
        <v/>
      </c>
      <c r="AL712" t="str">
        <f t="shared" si="125"/>
        <v/>
      </c>
    </row>
    <row r="713" spans="1:38" x14ac:dyDescent="0.2">
      <c r="A713" s="1">
        <v>5955</v>
      </c>
      <c r="B713" s="2" t="s">
        <v>18</v>
      </c>
      <c r="C713" s="3">
        <v>41921</v>
      </c>
      <c r="D713" s="2" t="s">
        <v>59</v>
      </c>
      <c r="E713" s="2">
        <v>49</v>
      </c>
      <c r="F713" s="2">
        <v>5254.8834999999999</v>
      </c>
      <c r="G713" s="2">
        <v>0</v>
      </c>
      <c r="H713" s="2" t="s">
        <v>20</v>
      </c>
      <c r="I713" s="2">
        <v>1471.27</v>
      </c>
      <c r="J713" s="2">
        <v>137.99</v>
      </c>
      <c r="K713" s="2">
        <v>22.08</v>
      </c>
      <c r="L713" s="2" t="s">
        <v>370</v>
      </c>
      <c r="M713" s="2" t="s">
        <v>66</v>
      </c>
      <c r="N713" s="2" t="s">
        <v>30</v>
      </c>
      <c r="O713" s="2" t="s">
        <v>31</v>
      </c>
      <c r="P713" s="2" t="s">
        <v>39</v>
      </c>
      <c r="Q713" s="2" t="s">
        <v>26</v>
      </c>
      <c r="R713" s="3">
        <v>41922</v>
      </c>
      <c r="S713" s="10">
        <f t="shared" si="122"/>
        <v>2014</v>
      </c>
      <c r="T713" t="str">
        <f t="shared" si="120"/>
        <v/>
      </c>
      <c r="U713">
        <f t="shared" si="120"/>
        <v>1471.27</v>
      </c>
      <c r="V713" t="str">
        <f t="shared" si="120"/>
        <v/>
      </c>
      <c r="W713" t="str">
        <f t="shared" si="120"/>
        <v/>
      </c>
      <c r="Z713" t="str">
        <f t="shared" si="121"/>
        <v/>
      </c>
      <c r="AA713">
        <f t="shared" si="121"/>
        <v>1471.27</v>
      </c>
      <c r="AB713" t="str">
        <f t="shared" si="121"/>
        <v/>
      </c>
      <c r="AE713" t="str">
        <f t="shared" si="123"/>
        <v/>
      </c>
      <c r="AH713" t="str">
        <f t="shared" si="124"/>
        <v/>
      </c>
      <c r="AI713" t="str">
        <f t="shared" si="125"/>
        <v/>
      </c>
      <c r="AJ713" t="str">
        <f t="shared" si="125"/>
        <v/>
      </c>
      <c r="AK713" t="str">
        <f t="shared" si="125"/>
        <v/>
      </c>
      <c r="AL713" t="str">
        <f t="shared" si="125"/>
        <v/>
      </c>
    </row>
    <row r="714" spans="1:38" x14ac:dyDescent="0.2">
      <c r="A714" s="1">
        <v>5956</v>
      </c>
      <c r="B714" s="2" t="s">
        <v>18</v>
      </c>
      <c r="C714" s="3">
        <v>41921</v>
      </c>
      <c r="D714" s="2" t="s">
        <v>19</v>
      </c>
      <c r="E714" s="2">
        <v>10</v>
      </c>
      <c r="F714" s="2">
        <v>1143.8699999999999</v>
      </c>
      <c r="G714" s="2">
        <v>0.1</v>
      </c>
      <c r="H714" s="2" t="s">
        <v>49</v>
      </c>
      <c r="I714" s="2">
        <v>328.72</v>
      </c>
      <c r="J714" s="2">
        <v>132.97999999999999</v>
      </c>
      <c r="K714" s="2">
        <v>23.07</v>
      </c>
      <c r="L714" s="2" t="s">
        <v>371</v>
      </c>
      <c r="M714" s="2" t="s">
        <v>38</v>
      </c>
      <c r="N714" s="2" t="s">
        <v>23</v>
      </c>
      <c r="O714" s="2" t="s">
        <v>24</v>
      </c>
      <c r="P714" s="2" t="s">
        <v>25</v>
      </c>
      <c r="Q714" s="2" t="s">
        <v>26</v>
      </c>
      <c r="R714" s="3">
        <v>41923</v>
      </c>
      <c r="S714" s="10">
        <f t="shared" si="122"/>
        <v>2014</v>
      </c>
      <c r="T714">
        <f t="shared" si="120"/>
        <v>328.72</v>
      </c>
      <c r="U714" t="str">
        <f t="shared" si="120"/>
        <v/>
      </c>
      <c r="V714" t="str">
        <f t="shared" si="120"/>
        <v/>
      </c>
      <c r="W714" t="str">
        <f t="shared" si="120"/>
        <v/>
      </c>
      <c r="Z714">
        <f t="shared" si="121"/>
        <v>328.72</v>
      </c>
      <c r="AA714" t="str">
        <f t="shared" si="121"/>
        <v/>
      </c>
      <c r="AB714" t="str">
        <f t="shared" si="121"/>
        <v/>
      </c>
      <c r="AE714" t="str">
        <f t="shared" si="123"/>
        <v/>
      </c>
      <c r="AH714" t="str">
        <f t="shared" si="124"/>
        <v/>
      </c>
      <c r="AI714" t="str">
        <f t="shared" si="125"/>
        <v/>
      </c>
      <c r="AJ714" t="str">
        <f t="shared" si="125"/>
        <v/>
      </c>
      <c r="AK714" t="str">
        <f t="shared" si="125"/>
        <v/>
      </c>
      <c r="AL714" t="str">
        <f t="shared" si="125"/>
        <v/>
      </c>
    </row>
    <row r="715" spans="1:38" x14ac:dyDescent="0.2">
      <c r="A715" s="1">
        <v>5957</v>
      </c>
      <c r="B715" s="2" t="s">
        <v>18</v>
      </c>
      <c r="C715" s="3">
        <v>41921</v>
      </c>
      <c r="D715" s="2" t="s">
        <v>19</v>
      </c>
      <c r="E715" s="2">
        <v>2</v>
      </c>
      <c r="F715" s="2">
        <v>333.21</v>
      </c>
      <c r="G715" s="2">
        <v>0.02</v>
      </c>
      <c r="H715" s="2" t="s">
        <v>49</v>
      </c>
      <c r="I715" s="2">
        <v>-517.38</v>
      </c>
      <c r="J715" s="2">
        <v>164.48</v>
      </c>
      <c r="K715" s="2">
        <v>20.5</v>
      </c>
      <c r="L715" s="2" t="s">
        <v>371</v>
      </c>
      <c r="M715" s="2" t="s">
        <v>38</v>
      </c>
      <c r="N715" s="2" t="s">
        <v>23</v>
      </c>
      <c r="O715" s="2" t="s">
        <v>31</v>
      </c>
      <c r="P715" s="2" t="s">
        <v>32</v>
      </c>
      <c r="Q715" s="2" t="s">
        <v>26</v>
      </c>
      <c r="R715" s="3">
        <v>41923</v>
      </c>
      <c r="S715" s="10">
        <f t="shared" si="122"/>
        <v>2014</v>
      </c>
      <c r="T715">
        <f t="shared" si="120"/>
        <v>-517.38</v>
      </c>
      <c r="U715" t="str">
        <f t="shared" si="120"/>
        <v/>
      </c>
      <c r="V715" t="str">
        <f t="shared" si="120"/>
        <v/>
      </c>
      <c r="W715" t="str">
        <f t="shared" si="120"/>
        <v/>
      </c>
      <c r="Z715" t="str">
        <f t="shared" si="121"/>
        <v/>
      </c>
      <c r="AA715">
        <f t="shared" si="121"/>
        <v>-517.38</v>
      </c>
      <c r="AB715" t="str">
        <f t="shared" si="121"/>
        <v/>
      </c>
      <c r="AE715" t="str">
        <f t="shared" si="123"/>
        <v>Technology</v>
      </c>
      <c r="AH715">
        <f t="shared" si="124"/>
        <v>-517.38</v>
      </c>
      <c r="AI715">
        <f t="shared" si="125"/>
        <v>-517.38</v>
      </c>
      <c r="AJ715" t="str">
        <f t="shared" si="125"/>
        <v/>
      </c>
      <c r="AK715" t="str">
        <f t="shared" si="125"/>
        <v/>
      </c>
      <c r="AL715" t="str">
        <f t="shared" si="125"/>
        <v/>
      </c>
    </row>
    <row r="716" spans="1:38" x14ac:dyDescent="0.2">
      <c r="A716" s="1">
        <v>5958</v>
      </c>
      <c r="B716" s="2" t="s">
        <v>18</v>
      </c>
      <c r="C716" s="3">
        <v>41922</v>
      </c>
      <c r="D716" s="2" t="s">
        <v>41</v>
      </c>
      <c r="E716" s="2">
        <v>19</v>
      </c>
      <c r="F716" s="2">
        <v>666.53</v>
      </c>
      <c r="G716" s="2">
        <v>0.09</v>
      </c>
      <c r="H716" s="2" t="s">
        <v>20</v>
      </c>
      <c r="I716" s="2">
        <v>192.97</v>
      </c>
      <c r="J716" s="2">
        <v>47.94</v>
      </c>
      <c r="K716" s="2">
        <v>20.66</v>
      </c>
      <c r="L716" s="2" t="s">
        <v>176</v>
      </c>
      <c r="M716" s="2" t="s">
        <v>38</v>
      </c>
      <c r="N716" s="2" t="s">
        <v>30</v>
      </c>
      <c r="O716" s="2" t="s">
        <v>24</v>
      </c>
      <c r="P716" s="2" t="s">
        <v>90</v>
      </c>
      <c r="Q716" s="2" t="s">
        <v>26</v>
      </c>
      <c r="R716" s="3">
        <v>41924</v>
      </c>
      <c r="S716" s="10">
        <f t="shared" si="122"/>
        <v>2014</v>
      </c>
      <c r="T716" t="str">
        <f t="shared" si="120"/>
        <v/>
      </c>
      <c r="U716">
        <f t="shared" si="120"/>
        <v>192.97</v>
      </c>
      <c r="V716" t="str">
        <f t="shared" si="120"/>
        <v/>
      </c>
      <c r="W716" t="str">
        <f t="shared" si="120"/>
        <v/>
      </c>
      <c r="Z716">
        <f t="shared" si="121"/>
        <v>192.97</v>
      </c>
      <c r="AA716" t="str">
        <f t="shared" si="121"/>
        <v/>
      </c>
      <c r="AB716" t="str">
        <f t="shared" si="121"/>
        <v/>
      </c>
      <c r="AE716" t="str">
        <f t="shared" si="123"/>
        <v/>
      </c>
      <c r="AH716" t="str">
        <f t="shared" si="124"/>
        <v/>
      </c>
      <c r="AI716" t="str">
        <f t="shared" si="125"/>
        <v/>
      </c>
      <c r="AJ716" t="str">
        <f t="shared" si="125"/>
        <v/>
      </c>
      <c r="AK716" t="str">
        <f t="shared" si="125"/>
        <v/>
      </c>
      <c r="AL716" t="str">
        <f t="shared" si="125"/>
        <v/>
      </c>
    </row>
    <row r="717" spans="1:38" x14ac:dyDescent="0.2">
      <c r="A717" s="1">
        <v>5959</v>
      </c>
      <c r="B717" s="2" t="s">
        <v>18</v>
      </c>
      <c r="C717" s="3">
        <v>41923</v>
      </c>
      <c r="D717" s="2" t="s">
        <v>27</v>
      </c>
      <c r="E717" s="2">
        <v>13</v>
      </c>
      <c r="F717" s="2">
        <v>1359.16</v>
      </c>
      <c r="G717" s="2">
        <v>0.03</v>
      </c>
      <c r="H717" s="2" t="s">
        <v>20</v>
      </c>
      <c r="I717" s="2">
        <v>112.71</v>
      </c>
      <c r="J717" s="2">
        <v>116.65</v>
      </c>
      <c r="K717" s="2">
        <v>32.93</v>
      </c>
      <c r="L717" s="2" t="s">
        <v>172</v>
      </c>
      <c r="M717" s="2" t="s">
        <v>29</v>
      </c>
      <c r="N717" s="2" t="s">
        <v>30</v>
      </c>
      <c r="O717" s="2" t="s">
        <v>24</v>
      </c>
      <c r="P717" s="2" t="s">
        <v>71</v>
      </c>
      <c r="Q717" s="2" t="s">
        <v>26</v>
      </c>
      <c r="R717" s="3">
        <v>41930</v>
      </c>
      <c r="S717" s="10">
        <f t="shared" si="122"/>
        <v>2014</v>
      </c>
      <c r="T717" t="str">
        <f t="shared" si="120"/>
        <v/>
      </c>
      <c r="U717">
        <f t="shared" si="120"/>
        <v>112.71</v>
      </c>
      <c r="V717" t="str">
        <f t="shared" si="120"/>
        <v/>
      </c>
      <c r="W717" t="str">
        <f t="shared" si="120"/>
        <v/>
      </c>
      <c r="Z717">
        <f t="shared" si="121"/>
        <v>112.71</v>
      </c>
      <c r="AA717" t="str">
        <f t="shared" si="121"/>
        <v/>
      </c>
      <c r="AB717" t="str">
        <f t="shared" si="121"/>
        <v/>
      </c>
      <c r="AE717" t="str">
        <f t="shared" si="123"/>
        <v/>
      </c>
      <c r="AH717" t="str">
        <f t="shared" si="124"/>
        <v/>
      </c>
      <c r="AI717" t="str">
        <f t="shared" si="125"/>
        <v/>
      </c>
      <c r="AJ717" t="str">
        <f t="shared" si="125"/>
        <v/>
      </c>
      <c r="AK717" t="str">
        <f t="shared" si="125"/>
        <v/>
      </c>
      <c r="AL717" t="str">
        <f t="shared" si="125"/>
        <v/>
      </c>
    </row>
    <row r="718" spans="1:38" x14ac:dyDescent="0.2">
      <c r="A718" s="1">
        <v>5960</v>
      </c>
      <c r="B718" s="2" t="s">
        <v>18</v>
      </c>
      <c r="C718" s="3">
        <v>41923</v>
      </c>
      <c r="D718" s="2" t="s">
        <v>27</v>
      </c>
      <c r="E718" s="2">
        <v>49</v>
      </c>
      <c r="F718" s="2">
        <v>602.79999999999995</v>
      </c>
      <c r="G718" s="2">
        <v>0.03</v>
      </c>
      <c r="H718" s="2" t="s">
        <v>20</v>
      </c>
      <c r="I718" s="2">
        <v>-143.44999999999999</v>
      </c>
      <c r="J718" s="2">
        <v>23.66</v>
      </c>
      <c r="K718" s="2">
        <v>21.95</v>
      </c>
      <c r="L718" s="2" t="s">
        <v>172</v>
      </c>
      <c r="M718" s="2" t="s">
        <v>29</v>
      </c>
      <c r="N718" s="2" t="s">
        <v>30</v>
      </c>
      <c r="O718" s="2" t="s">
        <v>24</v>
      </c>
      <c r="P718" s="2" t="s">
        <v>64</v>
      </c>
      <c r="Q718" s="2" t="s">
        <v>58</v>
      </c>
      <c r="R718" s="3">
        <v>41932</v>
      </c>
      <c r="S718" s="10">
        <f t="shared" si="122"/>
        <v>2014</v>
      </c>
      <c r="T718" t="str">
        <f t="shared" si="120"/>
        <v/>
      </c>
      <c r="U718">
        <f t="shared" si="120"/>
        <v>-143.44999999999999</v>
      </c>
      <c r="V718" t="str">
        <f t="shared" si="120"/>
        <v/>
      </c>
      <c r="W718" t="str">
        <f t="shared" si="120"/>
        <v/>
      </c>
      <c r="Z718">
        <f t="shared" si="121"/>
        <v>-143.44999999999999</v>
      </c>
      <c r="AA718" t="str">
        <f t="shared" si="121"/>
        <v/>
      </c>
      <c r="AB718" t="str">
        <f t="shared" si="121"/>
        <v/>
      </c>
      <c r="AE718" t="str">
        <f t="shared" si="123"/>
        <v>Office Supplies</v>
      </c>
      <c r="AH718" t="str">
        <f t="shared" si="124"/>
        <v/>
      </c>
      <c r="AI718" t="str">
        <f t="shared" si="125"/>
        <v/>
      </c>
      <c r="AJ718" t="str">
        <f t="shared" si="125"/>
        <v/>
      </c>
      <c r="AK718" t="str">
        <f t="shared" si="125"/>
        <v/>
      </c>
      <c r="AL718" t="str">
        <f t="shared" si="125"/>
        <v/>
      </c>
    </row>
    <row r="719" spans="1:38" x14ac:dyDescent="0.2">
      <c r="A719" s="1">
        <v>5961</v>
      </c>
      <c r="B719" s="2" t="s">
        <v>18</v>
      </c>
      <c r="C719" s="3">
        <v>41924</v>
      </c>
      <c r="D719" s="2" t="s">
        <v>59</v>
      </c>
      <c r="E719" s="2">
        <v>15</v>
      </c>
      <c r="F719" s="2">
        <v>110.95</v>
      </c>
      <c r="G719" s="2">
        <v>0.03</v>
      </c>
      <c r="H719" s="2" t="s">
        <v>20</v>
      </c>
      <c r="I719" s="2">
        <v>24.99</v>
      </c>
      <c r="J719" s="2">
        <v>18.68</v>
      </c>
      <c r="K719" s="2">
        <v>15.5</v>
      </c>
      <c r="L719" s="2" t="s">
        <v>372</v>
      </c>
      <c r="M719" s="2" t="s">
        <v>29</v>
      </c>
      <c r="N719" s="2" t="s">
        <v>30</v>
      </c>
      <c r="O719" s="2" t="s">
        <v>24</v>
      </c>
      <c r="P719" s="2" t="s">
        <v>64</v>
      </c>
      <c r="Q719" s="2" t="s">
        <v>36</v>
      </c>
      <c r="R719" s="3">
        <v>41925</v>
      </c>
      <c r="S719" s="10">
        <f t="shared" si="122"/>
        <v>2014</v>
      </c>
      <c r="T719" t="str">
        <f t="shared" si="120"/>
        <v/>
      </c>
      <c r="U719">
        <f t="shared" si="120"/>
        <v>24.99</v>
      </c>
      <c r="V719" t="str">
        <f t="shared" si="120"/>
        <v/>
      </c>
      <c r="W719" t="str">
        <f t="shared" si="120"/>
        <v/>
      </c>
      <c r="Z719">
        <f t="shared" si="121"/>
        <v>24.99</v>
      </c>
      <c r="AA719" t="str">
        <f t="shared" si="121"/>
        <v/>
      </c>
      <c r="AB719" t="str">
        <f t="shared" si="121"/>
        <v/>
      </c>
      <c r="AE719" t="str">
        <f t="shared" si="123"/>
        <v/>
      </c>
      <c r="AH719" t="str">
        <f t="shared" si="124"/>
        <v/>
      </c>
      <c r="AI719" t="str">
        <f t="shared" si="125"/>
        <v/>
      </c>
      <c r="AJ719" t="str">
        <f t="shared" si="125"/>
        <v/>
      </c>
      <c r="AK719" t="str">
        <f t="shared" si="125"/>
        <v/>
      </c>
      <c r="AL719" t="str">
        <f t="shared" si="125"/>
        <v/>
      </c>
    </row>
    <row r="720" spans="1:38" x14ac:dyDescent="0.2">
      <c r="A720" s="1">
        <v>5962</v>
      </c>
      <c r="B720" s="2" t="s">
        <v>18</v>
      </c>
      <c r="C720" s="3">
        <v>41925</v>
      </c>
      <c r="D720" s="2" t="s">
        <v>19</v>
      </c>
      <c r="E720" s="2">
        <v>12</v>
      </c>
      <c r="F720" s="2">
        <v>160.84</v>
      </c>
      <c r="G720" s="2">
        <v>0.05</v>
      </c>
      <c r="H720" s="2" t="s">
        <v>20</v>
      </c>
      <c r="I720" s="2">
        <v>-0.75</v>
      </c>
      <c r="J720" s="2">
        <v>24.2</v>
      </c>
      <c r="K720" s="2">
        <v>20.02</v>
      </c>
      <c r="L720" s="2" t="s">
        <v>152</v>
      </c>
      <c r="M720" s="2" t="s">
        <v>38</v>
      </c>
      <c r="N720" s="2" t="s">
        <v>30</v>
      </c>
      <c r="O720" s="2" t="s">
        <v>45</v>
      </c>
      <c r="P720" s="2" t="s">
        <v>55</v>
      </c>
      <c r="Q720" s="2" t="s">
        <v>58</v>
      </c>
      <c r="R720" s="3">
        <v>41926</v>
      </c>
      <c r="S720" s="10">
        <f t="shared" si="122"/>
        <v>2014</v>
      </c>
      <c r="T720" t="str">
        <f t="shared" si="120"/>
        <v/>
      </c>
      <c r="U720">
        <f t="shared" si="120"/>
        <v>-0.75</v>
      </c>
      <c r="V720" t="str">
        <f t="shared" si="120"/>
        <v/>
      </c>
      <c r="W720" t="str">
        <f t="shared" si="120"/>
        <v/>
      </c>
      <c r="Z720" t="str">
        <f t="shared" si="121"/>
        <v/>
      </c>
      <c r="AA720" t="str">
        <f t="shared" si="121"/>
        <v/>
      </c>
      <c r="AB720">
        <f t="shared" si="121"/>
        <v>-0.75</v>
      </c>
      <c r="AE720" t="str">
        <f t="shared" si="123"/>
        <v>Furniture</v>
      </c>
      <c r="AH720" t="str">
        <f t="shared" si="124"/>
        <v/>
      </c>
      <c r="AI720" t="str">
        <f t="shared" si="125"/>
        <v/>
      </c>
      <c r="AJ720" t="str">
        <f t="shared" si="125"/>
        <v/>
      </c>
      <c r="AK720" t="str">
        <f t="shared" si="125"/>
        <v/>
      </c>
      <c r="AL720" t="str">
        <f t="shared" si="125"/>
        <v/>
      </c>
    </row>
    <row r="721" spans="1:38" x14ac:dyDescent="0.2">
      <c r="A721" s="1">
        <v>5963</v>
      </c>
      <c r="B721" s="2" t="s">
        <v>18</v>
      </c>
      <c r="C721" s="3">
        <v>41925</v>
      </c>
      <c r="D721" s="2" t="s">
        <v>50</v>
      </c>
      <c r="E721" s="2">
        <v>31</v>
      </c>
      <c r="F721" s="2">
        <v>1409.15</v>
      </c>
      <c r="G721" s="2">
        <v>0.02</v>
      </c>
      <c r="H721" s="2" t="s">
        <v>20</v>
      </c>
      <c r="I721" s="2">
        <v>431.84</v>
      </c>
      <c r="J721" s="2">
        <v>54.98</v>
      </c>
      <c r="K721" s="2">
        <v>18.62</v>
      </c>
      <c r="L721" s="2" t="s">
        <v>48</v>
      </c>
      <c r="M721" s="2" t="s">
        <v>38</v>
      </c>
      <c r="N721" s="2" t="s">
        <v>30</v>
      </c>
      <c r="O721" s="2" t="s">
        <v>24</v>
      </c>
      <c r="P721" s="2" t="s">
        <v>71</v>
      </c>
      <c r="Q721" s="2" t="s">
        <v>26</v>
      </c>
      <c r="R721" s="3">
        <v>41927</v>
      </c>
      <c r="S721" s="10">
        <f t="shared" si="122"/>
        <v>2014</v>
      </c>
      <c r="T721" t="str">
        <f t="shared" si="120"/>
        <v/>
      </c>
      <c r="U721">
        <f t="shared" si="120"/>
        <v>431.84</v>
      </c>
      <c r="V721" t="str">
        <f t="shared" si="120"/>
        <v/>
      </c>
      <c r="W721" t="str">
        <f t="shared" si="120"/>
        <v/>
      </c>
      <c r="Z721">
        <f t="shared" si="121"/>
        <v>431.84</v>
      </c>
      <c r="AA721" t="str">
        <f t="shared" si="121"/>
        <v/>
      </c>
      <c r="AB721" t="str">
        <f t="shared" si="121"/>
        <v/>
      </c>
      <c r="AE721" t="str">
        <f t="shared" si="123"/>
        <v/>
      </c>
      <c r="AH721" t="str">
        <f t="shared" si="124"/>
        <v/>
      </c>
      <c r="AI721" t="str">
        <f t="shared" si="125"/>
        <v/>
      </c>
      <c r="AJ721" t="str">
        <f t="shared" si="125"/>
        <v/>
      </c>
      <c r="AK721" t="str">
        <f t="shared" si="125"/>
        <v/>
      </c>
      <c r="AL721" t="str">
        <f t="shared" si="125"/>
        <v/>
      </c>
    </row>
    <row r="722" spans="1:38" x14ac:dyDescent="0.2">
      <c r="A722" s="1">
        <v>5964</v>
      </c>
      <c r="B722" s="2" t="s">
        <v>18</v>
      </c>
      <c r="C722" s="3">
        <v>41925</v>
      </c>
      <c r="D722" s="2" t="s">
        <v>41</v>
      </c>
      <c r="E722" s="2">
        <v>37</v>
      </c>
      <c r="F722" s="2">
        <v>1145.83</v>
      </c>
      <c r="G722" s="2">
        <v>0.01</v>
      </c>
      <c r="H722" s="2" t="s">
        <v>20</v>
      </c>
      <c r="I722" s="2">
        <v>23.99</v>
      </c>
      <c r="J722" s="2">
        <v>42.97</v>
      </c>
      <c r="K722" s="2">
        <v>18</v>
      </c>
      <c r="L722" s="2" t="s">
        <v>174</v>
      </c>
      <c r="M722" s="2" t="s">
        <v>38</v>
      </c>
      <c r="N722" s="2" t="s">
        <v>43</v>
      </c>
      <c r="O722" s="2" t="s">
        <v>31</v>
      </c>
      <c r="P722" s="2" t="s">
        <v>32</v>
      </c>
      <c r="Q722" s="2" t="s">
        <v>26</v>
      </c>
      <c r="R722" s="3">
        <v>41927</v>
      </c>
      <c r="S722" s="10">
        <f t="shared" si="122"/>
        <v>2014</v>
      </c>
      <c r="T722" t="str">
        <f t="shared" ref="T722:W741" si="126">IF($N722=T$1,$I722,"")</f>
        <v/>
      </c>
      <c r="U722" t="str">
        <f t="shared" si="126"/>
        <v/>
      </c>
      <c r="V722">
        <f t="shared" si="126"/>
        <v>23.99</v>
      </c>
      <c r="W722" t="str">
        <f t="shared" si="126"/>
        <v/>
      </c>
      <c r="Z722" t="str">
        <f t="shared" ref="Z722:AB741" si="127">IF($O722=Z$1,$I722,"")</f>
        <v/>
      </c>
      <c r="AA722">
        <f t="shared" si="127"/>
        <v>23.99</v>
      </c>
      <c r="AB722" t="str">
        <f t="shared" si="127"/>
        <v/>
      </c>
      <c r="AE722" t="str">
        <f t="shared" si="123"/>
        <v/>
      </c>
      <c r="AH722" t="str">
        <f t="shared" si="124"/>
        <v/>
      </c>
      <c r="AI722" t="str">
        <f t="shared" si="125"/>
        <v/>
      </c>
      <c r="AJ722" t="str">
        <f t="shared" si="125"/>
        <v/>
      </c>
      <c r="AK722" t="str">
        <f t="shared" si="125"/>
        <v/>
      </c>
      <c r="AL722" t="str">
        <f t="shared" si="125"/>
        <v/>
      </c>
    </row>
    <row r="723" spans="1:38" x14ac:dyDescent="0.2">
      <c r="A723" s="1">
        <v>5965</v>
      </c>
      <c r="B723" s="2" t="s">
        <v>18</v>
      </c>
      <c r="C723" s="3">
        <v>41925</v>
      </c>
      <c r="D723" s="2" t="s">
        <v>41</v>
      </c>
      <c r="E723" s="2">
        <v>50</v>
      </c>
      <c r="F723" s="2">
        <v>5278.4454999999998</v>
      </c>
      <c r="G723" s="2">
        <v>0.08</v>
      </c>
      <c r="H723" s="2" t="s">
        <v>20</v>
      </c>
      <c r="I723" s="2">
        <v>1385.16</v>
      </c>
      <c r="J723" s="2">
        <v>137.99</v>
      </c>
      <c r="K723" s="2">
        <v>21.69</v>
      </c>
      <c r="L723" s="2" t="s">
        <v>174</v>
      </c>
      <c r="M723" s="2" t="s">
        <v>38</v>
      </c>
      <c r="N723" s="2" t="s">
        <v>43</v>
      </c>
      <c r="O723" s="2" t="s">
        <v>31</v>
      </c>
      <c r="P723" s="2" t="s">
        <v>39</v>
      </c>
      <c r="Q723" s="2" t="s">
        <v>26</v>
      </c>
      <c r="R723" s="3">
        <v>41927</v>
      </c>
      <c r="S723" s="10">
        <f t="shared" si="122"/>
        <v>2014</v>
      </c>
      <c r="T723" t="str">
        <f t="shared" si="126"/>
        <v/>
      </c>
      <c r="U723" t="str">
        <f t="shared" si="126"/>
        <v/>
      </c>
      <c r="V723">
        <f t="shared" si="126"/>
        <v>1385.16</v>
      </c>
      <c r="W723" t="str">
        <f t="shared" si="126"/>
        <v/>
      </c>
      <c r="Z723" t="str">
        <f t="shared" si="127"/>
        <v/>
      </c>
      <c r="AA723">
        <f t="shared" si="127"/>
        <v>1385.16</v>
      </c>
      <c r="AB723" t="str">
        <f t="shared" si="127"/>
        <v/>
      </c>
      <c r="AE723" t="str">
        <f t="shared" si="123"/>
        <v/>
      </c>
      <c r="AH723" t="str">
        <f t="shared" si="124"/>
        <v/>
      </c>
      <c r="AI723" t="str">
        <f t="shared" si="125"/>
        <v/>
      </c>
      <c r="AJ723" t="str">
        <f t="shared" si="125"/>
        <v/>
      </c>
      <c r="AK723" t="str">
        <f t="shared" si="125"/>
        <v/>
      </c>
      <c r="AL723" t="str">
        <f t="shared" si="125"/>
        <v/>
      </c>
    </row>
    <row r="724" spans="1:38" x14ac:dyDescent="0.2">
      <c r="A724" s="1">
        <v>5966</v>
      </c>
      <c r="B724" s="2" t="s">
        <v>18</v>
      </c>
      <c r="C724" s="3">
        <v>41927</v>
      </c>
      <c r="D724" s="2" t="s">
        <v>41</v>
      </c>
      <c r="E724" s="2">
        <v>19</v>
      </c>
      <c r="F724" s="2">
        <v>520.9</v>
      </c>
      <c r="G724" s="2">
        <v>0.02</v>
      </c>
      <c r="H724" s="2" t="s">
        <v>20</v>
      </c>
      <c r="I724" s="2">
        <v>88.36</v>
      </c>
      <c r="J724" s="2">
        <v>37.99</v>
      </c>
      <c r="K724" s="2">
        <v>19.37</v>
      </c>
      <c r="L724" s="2" t="s">
        <v>91</v>
      </c>
      <c r="M724" s="2" t="s">
        <v>29</v>
      </c>
      <c r="N724" s="2" t="s">
        <v>43</v>
      </c>
      <c r="O724" s="2" t="s">
        <v>24</v>
      </c>
      <c r="P724" s="2" t="s">
        <v>64</v>
      </c>
      <c r="Q724" s="2" t="s">
        <v>26</v>
      </c>
      <c r="R724" s="3">
        <v>41929</v>
      </c>
      <c r="S724" s="10">
        <f t="shared" si="122"/>
        <v>2014</v>
      </c>
      <c r="T724" t="str">
        <f t="shared" si="126"/>
        <v/>
      </c>
      <c r="U724" t="str">
        <f t="shared" si="126"/>
        <v/>
      </c>
      <c r="V724">
        <f t="shared" si="126"/>
        <v>88.36</v>
      </c>
      <c r="W724" t="str">
        <f t="shared" si="126"/>
        <v/>
      </c>
      <c r="Z724">
        <f t="shared" si="127"/>
        <v>88.36</v>
      </c>
      <c r="AA724" t="str">
        <f t="shared" si="127"/>
        <v/>
      </c>
      <c r="AB724" t="str">
        <f t="shared" si="127"/>
        <v/>
      </c>
      <c r="AE724" t="str">
        <f t="shared" si="123"/>
        <v/>
      </c>
      <c r="AH724" t="str">
        <f t="shared" si="124"/>
        <v/>
      </c>
      <c r="AI724" t="str">
        <f t="shared" si="125"/>
        <v/>
      </c>
      <c r="AJ724" t="str">
        <f t="shared" si="125"/>
        <v/>
      </c>
      <c r="AK724" t="str">
        <f t="shared" si="125"/>
        <v/>
      </c>
      <c r="AL724" t="str">
        <f t="shared" si="125"/>
        <v/>
      </c>
    </row>
    <row r="725" spans="1:38" x14ac:dyDescent="0.2">
      <c r="A725" s="1">
        <v>5967</v>
      </c>
      <c r="B725" s="2" t="s">
        <v>40</v>
      </c>
      <c r="C725" s="3">
        <v>41927</v>
      </c>
      <c r="D725" s="2" t="s">
        <v>19</v>
      </c>
      <c r="E725" s="2">
        <v>23</v>
      </c>
      <c r="F725" s="2">
        <v>1411.62</v>
      </c>
      <c r="G725" s="2">
        <v>0.1</v>
      </c>
      <c r="H725" s="2" t="s">
        <v>20</v>
      </c>
      <c r="I725" s="2">
        <v>208.27</v>
      </c>
      <c r="J725" s="2">
        <v>75.94</v>
      </c>
      <c r="K725" s="2">
        <v>28.48</v>
      </c>
      <c r="L725" s="2" t="s">
        <v>65</v>
      </c>
      <c r="M725" s="2" t="s">
        <v>66</v>
      </c>
      <c r="N725" s="2" t="s">
        <v>23</v>
      </c>
      <c r="O725" s="2" t="s">
        <v>45</v>
      </c>
      <c r="P725" s="2" t="s">
        <v>55</v>
      </c>
      <c r="Q725" s="2" t="s">
        <v>26</v>
      </c>
      <c r="R725" s="3">
        <v>41928</v>
      </c>
      <c r="S725" s="10">
        <f t="shared" si="122"/>
        <v>2014</v>
      </c>
      <c r="T725">
        <f t="shared" si="126"/>
        <v>208.27</v>
      </c>
      <c r="U725" t="str">
        <f t="shared" si="126"/>
        <v/>
      </c>
      <c r="V725" t="str">
        <f t="shared" si="126"/>
        <v/>
      </c>
      <c r="W725" t="str">
        <f t="shared" si="126"/>
        <v/>
      </c>
      <c r="Z725" t="str">
        <f t="shared" si="127"/>
        <v/>
      </c>
      <c r="AA725" t="str">
        <f t="shared" si="127"/>
        <v/>
      </c>
      <c r="AB725">
        <f t="shared" si="127"/>
        <v>208.27</v>
      </c>
      <c r="AE725" t="str">
        <f t="shared" si="123"/>
        <v/>
      </c>
      <c r="AH725" t="str">
        <f t="shared" si="124"/>
        <v/>
      </c>
      <c r="AI725" t="str">
        <f t="shared" si="125"/>
        <v/>
      </c>
      <c r="AJ725" t="str">
        <f t="shared" si="125"/>
        <v/>
      </c>
      <c r="AK725" t="str">
        <f t="shared" si="125"/>
        <v/>
      </c>
      <c r="AL725" t="str">
        <f t="shared" si="125"/>
        <v/>
      </c>
    </row>
    <row r="726" spans="1:38" x14ac:dyDescent="0.2">
      <c r="A726" s="1">
        <v>5968</v>
      </c>
      <c r="B726" s="2" t="s">
        <v>18</v>
      </c>
      <c r="C726" s="3">
        <v>41929</v>
      </c>
      <c r="D726" s="2" t="s">
        <v>41</v>
      </c>
      <c r="E726" s="2">
        <v>8</v>
      </c>
      <c r="F726" s="2">
        <v>119.87</v>
      </c>
      <c r="G726" s="2">
        <v>0</v>
      </c>
      <c r="H726" s="2" t="s">
        <v>49</v>
      </c>
      <c r="I726" s="2">
        <v>52.14</v>
      </c>
      <c r="J726" s="2">
        <v>24.2</v>
      </c>
      <c r="K726" s="2">
        <v>20.02</v>
      </c>
      <c r="L726" s="2" t="s">
        <v>313</v>
      </c>
      <c r="M726" s="2" t="s">
        <v>29</v>
      </c>
      <c r="N726" s="2" t="s">
        <v>43</v>
      </c>
      <c r="O726" s="2" t="s">
        <v>45</v>
      </c>
      <c r="P726" s="2" t="s">
        <v>55</v>
      </c>
      <c r="Q726" s="2" t="s">
        <v>58</v>
      </c>
      <c r="R726" s="3">
        <v>41930</v>
      </c>
      <c r="S726" s="10">
        <f t="shared" si="122"/>
        <v>2014</v>
      </c>
      <c r="T726" t="str">
        <f t="shared" si="126"/>
        <v/>
      </c>
      <c r="U726" t="str">
        <f t="shared" si="126"/>
        <v/>
      </c>
      <c r="V726">
        <f t="shared" si="126"/>
        <v>52.14</v>
      </c>
      <c r="W726" t="str">
        <f t="shared" si="126"/>
        <v/>
      </c>
      <c r="Z726" t="str">
        <f t="shared" si="127"/>
        <v/>
      </c>
      <c r="AA726" t="str">
        <f t="shared" si="127"/>
        <v/>
      </c>
      <c r="AB726">
        <f t="shared" si="127"/>
        <v>52.14</v>
      </c>
      <c r="AE726" t="str">
        <f t="shared" si="123"/>
        <v/>
      </c>
      <c r="AH726" t="str">
        <f t="shared" si="124"/>
        <v/>
      </c>
      <c r="AI726" t="str">
        <f t="shared" si="125"/>
        <v/>
      </c>
      <c r="AJ726" t="str">
        <f t="shared" si="125"/>
        <v/>
      </c>
      <c r="AK726" t="str">
        <f t="shared" si="125"/>
        <v/>
      </c>
      <c r="AL726" t="str">
        <f t="shared" si="125"/>
        <v/>
      </c>
    </row>
    <row r="727" spans="1:38" x14ac:dyDescent="0.2">
      <c r="A727" s="1">
        <v>5969</v>
      </c>
      <c r="B727" s="2" t="s">
        <v>18</v>
      </c>
      <c r="C727" s="3">
        <v>41930</v>
      </c>
      <c r="D727" s="2" t="s">
        <v>19</v>
      </c>
      <c r="E727" s="2">
        <v>24</v>
      </c>
      <c r="F727" s="2">
        <v>1418.98</v>
      </c>
      <c r="G727" s="2">
        <v>0.01</v>
      </c>
      <c r="H727" s="2" t="s">
        <v>49</v>
      </c>
      <c r="I727" s="2">
        <v>704.71</v>
      </c>
      <c r="J727" s="2">
        <v>67.98</v>
      </c>
      <c r="K727" s="2">
        <v>18.86</v>
      </c>
      <c r="L727" s="2" t="s">
        <v>144</v>
      </c>
      <c r="M727" s="2" t="s">
        <v>29</v>
      </c>
      <c r="N727" s="2" t="s">
        <v>30</v>
      </c>
      <c r="O727" s="2" t="s">
        <v>24</v>
      </c>
      <c r="P727" s="2" t="s">
        <v>35</v>
      </c>
      <c r="Q727" s="2" t="s">
        <v>26</v>
      </c>
      <c r="R727" s="3">
        <v>41932</v>
      </c>
      <c r="S727" s="10">
        <f t="shared" si="122"/>
        <v>2014</v>
      </c>
      <c r="T727" t="str">
        <f t="shared" si="126"/>
        <v/>
      </c>
      <c r="U727">
        <f t="shared" si="126"/>
        <v>704.71</v>
      </c>
      <c r="V727" t="str">
        <f t="shared" si="126"/>
        <v/>
      </c>
      <c r="W727" t="str">
        <f t="shared" si="126"/>
        <v/>
      </c>
      <c r="Z727">
        <f t="shared" si="127"/>
        <v>704.71</v>
      </c>
      <c r="AA727" t="str">
        <f t="shared" si="127"/>
        <v/>
      </c>
      <c r="AB727" t="str">
        <f t="shared" si="127"/>
        <v/>
      </c>
      <c r="AE727" t="str">
        <f t="shared" si="123"/>
        <v/>
      </c>
      <c r="AH727" t="str">
        <f t="shared" si="124"/>
        <v/>
      </c>
      <c r="AI727" t="str">
        <f t="shared" si="125"/>
        <v/>
      </c>
      <c r="AJ727" t="str">
        <f t="shared" si="125"/>
        <v/>
      </c>
      <c r="AK727" t="str">
        <f t="shared" si="125"/>
        <v/>
      </c>
      <c r="AL727" t="str">
        <f t="shared" si="125"/>
        <v/>
      </c>
    </row>
    <row r="728" spans="1:38" x14ac:dyDescent="0.2">
      <c r="A728" s="1">
        <v>5970</v>
      </c>
      <c r="B728" s="2" t="s">
        <v>18</v>
      </c>
      <c r="C728" s="3">
        <v>41930</v>
      </c>
      <c r="D728" s="2" t="s">
        <v>19</v>
      </c>
      <c r="E728" s="2">
        <v>38</v>
      </c>
      <c r="F728" s="2">
        <v>2122.6419999999998</v>
      </c>
      <c r="G728" s="2">
        <v>0.04</v>
      </c>
      <c r="H728" s="2" t="s">
        <v>20</v>
      </c>
      <c r="I728" s="2">
        <v>376.81</v>
      </c>
      <c r="J728" s="2">
        <v>77.989999999999995</v>
      </c>
      <c r="K728" s="2">
        <v>22.99</v>
      </c>
      <c r="L728" s="2" t="s">
        <v>144</v>
      </c>
      <c r="M728" s="2" t="s">
        <v>29</v>
      </c>
      <c r="N728" s="2" t="s">
        <v>30</v>
      </c>
      <c r="O728" s="2" t="s">
        <v>31</v>
      </c>
      <c r="P728" s="2" t="s">
        <v>39</v>
      </c>
      <c r="Q728" s="2" t="s">
        <v>26</v>
      </c>
      <c r="R728" s="3">
        <v>41931</v>
      </c>
      <c r="S728" s="10">
        <f t="shared" si="122"/>
        <v>2014</v>
      </c>
      <c r="T728" t="str">
        <f t="shared" si="126"/>
        <v/>
      </c>
      <c r="U728">
        <f t="shared" si="126"/>
        <v>376.81</v>
      </c>
      <c r="V728" t="str">
        <f t="shared" si="126"/>
        <v/>
      </c>
      <c r="W728" t="str">
        <f t="shared" si="126"/>
        <v/>
      </c>
      <c r="Z728" t="str">
        <f t="shared" si="127"/>
        <v/>
      </c>
      <c r="AA728">
        <f t="shared" si="127"/>
        <v>376.81</v>
      </c>
      <c r="AB728" t="str">
        <f t="shared" si="127"/>
        <v/>
      </c>
      <c r="AE728" t="str">
        <f t="shared" si="123"/>
        <v/>
      </c>
      <c r="AH728" t="str">
        <f t="shared" si="124"/>
        <v/>
      </c>
      <c r="AI728" t="str">
        <f t="shared" si="125"/>
        <v/>
      </c>
      <c r="AJ728" t="str">
        <f t="shared" si="125"/>
        <v/>
      </c>
      <c r="AK728" t="str">
        <f t="shared" si="125"/>
        <v/>
      </c>
      <c r="AL728" t="str">
        <f t="shared" si="125"/>
        <v/>
      </c>
    </row>
    <row r="729" spans="1:38" x14ac:dyDescent="0.2">
      <c r="A729" s="1">
        <v>5971</v>
      </c>
      <c r="B729" s="2" t="s">
        <v>18</v>
      </c>
      <c r="C729" s="3">
        <v>41930</v>
      </c>
      <c r="D729" s="2" t="s">
        <v>19</v>
      </c>
      <c r="E729" s="2">
        <v>9</v>
      </c>
      <c r="F729" s="2">
        <v>1254.08</v>
      </c>
      <c r="G729" s="2">
        <v>0.01</v>
      </c>
      <c r="H729" s="2" t="s">
        <v>20</v>
      </c>
      <c r="I729" s="2">
        <v>223.88</v>
      </c>
      <c r="J729" s="2">
        <v>140.24</v>
      </c>
      <c r="K729" s="2">
        <v>26.65</v>
      </c>
      <c r="L729" s="2" t="s">
        <v>144</v>
      </c>
      <c r="M729" s="2" t="s">
        <v>29</v>
      </c>
      <c r="N729" s="2" t="s">
        <v>30</v>
      </c>
      <c r="O729" s="2" t="s">
        <v>45</v>
      </c>
      <c r="P729" s="2" t="s">
        <v>61</v>
      </c>
      <c r="Q729" s="2" t="s">
        <v>62</v>
      </c>
      <c r="R729" s="3">
        <v>41933</v>
      </c>
      <c r="S729" s="10">
        <f t="shared" si="122"/>
        <v>2014</v>
      </c>
      <c r="T729" t="str">
        <f t="shared" si="126"/>
        <v/>
      </c>
      <c r="U729">
        <f t="shared" si="126"/>
        <v>223.88</v>
      </c>
      <c r="V729" t="str">
        <f t="shared" si="126"/>
        <v/>
      </c>
      <c r="W729" t="str">
        <f t="shared" si="126"/>
        <v/>
      </c>
      <c r="Z729" t="str">
        <f t="shared" si="127"/>
        <v/>
      </c>
      <c r="AA729" t="str">
        <f t="shared" si="127"/>
        <v/>
      </c>
      <c r="AB729">
        <f t="shared" si="127"/>
        <v>223.88</v>
      </c>
      <c r="AE729" t="str">
        <f t="shared" si="123"/>
        <v/>
      </c>
      <c r="AH729" t="str">
        <f t="shared" si="124"/>
        <v/>
      </c>
      <c r="AI729" t="str">
        <f t="shared" si="125"/>
        <v/>
      </c>
      <c r="AJ729" t="str">
        <f t="shared" si="125"/>
        <v/>
      </c>
      <c r="AK729" t="str">
        <f t="shared" si="125"/>
        <v/>
      </c>
      <c r="AL729" t="str">
        <f t="shared" si="125"/>
        <v/>
      </c>
    </row>
    <row r="730" spans="1:38" x14ac:dyDescent="0.2">
      <c r="A730" s="1">
        <v>5972</v>
      </c>
      <c r="B730" s="2" t="s">
        <v>18</v>
      </c>
      <c r="C730" s="3">
        <v>41931</v>
      </c>
      <c r="D730" s="2" t="s">
        <v>19</v>
      </c>
      <c r="E730" s="2">
        <v>50</v>
      </c>
      <c r="F730" s="2">
        <v>7834.91</v>
      </c>
      <c r="G730" s="2">
        <v>0.05</v>
      </c>
      <c r="H730" s="2" t="s">
        <v>20</v>
      </c>
      <c r="I730" s="2">
        <v>2998.2</v>
      </c>
      <c r="J730" s="2">
        <v>171.99</v>
      </c>
      <c r="K730" s="2">
        <v>19.5</v>
      </c>
      <c r="L730" s="2" t="s">
        <v>103</v>
      </c>
      <c r="M730" s="2" t="s">
        <v>29</v>
      </c>
      <c r="N730" s="2" t="s">
        <v>23</v>
      </c>
      <c r="O730" s="2" t="s">
        <v>31</v>
      </c>
      <c r="P730" s="2" t="s">
        <v>32</v>
      </c>
      <c r="Q730" s="2" t="s">
        <v>26</v>
      </c>
      <c r="R730" s="3">
        <v>41933</v>
      </c>
      <c r="S730" s="10">
        <f t="shared" si="122"/>
        <v>2014</v>
      </c>
      <c r="T730">
        <f t="shared" si="126"/>
        <v>2998.2</v>
      </c>
      <c r="U730" t="str">
        <f t="shared" si="126"/>
        <v/>
      </c>
      <c r="V730" t="str">
        <f t="shared" si="126"/>
        <v/>
      </c>
      <c r="W730" t="str">
        <f t="shared" si="126"/>
        <v/>
      </c>
      <c r="Z730" t="str">
        <f t="shared" si="127"/>
        <v/>
      </c>
      <c r="AA730">
        <f t="shared" si="127"/>
        <v>2998.2</v>
      </c>
      <c r="AB730" t="str">
        <f t="shared" si="127"/>
        <v/>
      </c>
      <c r="AE730" t="str">
        <f t="shared" si="123"/>
        <v/>
      </c>
      <c r="AH730" t="str">
        <f t="shared" si="124"/>
        <v/>
      </c>
      <c r="AI730" t="str">
        <f t="shared" si="125"/>
        <v/>
      </c>
      <c r="AJ730" t="str">
        <f t="shared" si="125"/>
        <v/>
      </c>
      <c r="AK730" t="str">
        <f t="shared" si="125"/>
        <v/>
      </c>
      <c r="AL730" t="str">
        <f t="shared" si="125"/>
        <v/>
      </c>
    </row>
    <row r="731" spans="1:38" x14ac:dyDescent="0.2">
      <c r="A731" s="1">
        <v>5973</v>
      </c>
      <c r="B731" s="2" t="s">
        <v>18</v>
      </c>
      <c r="C731" s="3">
        <v>41932</v>
      </c>
      <c r="D731" s="2" t="s">
        <v>41</v>
      </c>
      <c r="E731" s="2">
        <v>44</v>
      </c>
      <c r="F731" s="2">
        <v>14528.79</v>
      </c>
      <c r="G731" s="2">
        <v>0.03</v>
      </c>
      <c r="H731" s="2" t="s">
        <v>20</v>
      </c>
      <c r="I731" s="2">
        <v>5039.55</v>
      </c>
      <c r="J731" s="2">
        <v>332.98</v>
      </c>
      <c r="K731" s="2">
        <v>38.49</v>
      </c>
      <c r="L731" s="2" t="s">
        <v>373</v>
      </c>
      <c r="M731" s="2" t="s">
        <v>38</v>
      </c>
      <c r="N731" s="2" t="s">
        <v>43</v>
      </c>
      <c r="O731" s="2" t="s">
        <v>45</v>
      </c>
      <c r="P731" s="2" t="s">
        <v>61</v>
      </c>
      <c r="Q731" s="2" t="s">
        <v>34</v>
      </c>
      <c r="R731" s="3">
        <v>41934</v>
      </c>
      <c r="S731" s="10">
        <f t="shared" si="122"/>
        <v>2014</v>
      </c>
      <c r="T731" t="str">
        <f t="shared" si="126"/>
        <v/>
      </c>
      <c r="U731" t="str">
        <f t="shared" si="126"/>
        <v/>
      </c>
      <c r="V731">
        <f t="shared" si="126"/>
        <v>5039.55</v>
      </c>
      <c r="W731" t="str">
        <f t="shared" si="126"/>
        <v/>
      </c>
      <c r="Z731" t="str">
        <f t="shared" si="127"/>
        <v/>
      </c>
      <c r="AA731" t="str">
        <f t="shared" si="127"/>
        <v/>
      </c>
      <c r="AB731">
        <f t="shared" si="127"/>
        <v>5039.55</v>
      </c>
      <c r="AE731" t="str">
        <f t="shared" si="123"/>
        <v/>
      </c>
      <c r="AH731" t="str">
        <f t="shared" si="124"/>
        <v/>
      </c>
      <c r="AI731" t="str">
        <f t="shared" si="125"/>
        <v/>
      </c>
      <c r="AJ731" t="str">
        <f t="shared" si="125"/>
        <v/>
      </c>
      <c r="AK731" t="str">
        <f t="shared" si="125"/>
        <v/>
      </c>
      <c r="AL731" t="str">
        <f t="shared" si="125"/>
        <v/>
      </c>
    </row>
    <row r="732" spans="1:38" x14ac:dyDescent="0.2">
      <c r="A732" s="1">
        <v>5974</v>
      </c>
      <c r="B732" s="2" t="s">
        <v>18</v>
      </c>
      <c r="C732" s="3">
        <v>41932</v>
      </c>
      <c r="D732" s="2" t="s">
        <v>41</v>
      </c>
      <c r="E732" s="2">
        <v>39</v>
      </c>
      <c r="F732" s="2">
        <v>3933.3715000000002</v>
      </c>
      <c r="G732" s="2">
        <v>0.06</v>
      </c>
      <c r="H732" s="2" t="s">
        <v>20</v>
      </c>
      <c r="I732" s="2">
        <v>677.35</v>
      </c>
      <c r="J732" s="2">
        <v>137.99</v>
      </c>
      <c r="K732" s="2">
        <v>22.8</v>
      </c>
      <c r="L732" s="2" t="s">
        <v>373</v>
      </c>
      <c r="M732" s="2" t="s">
        <v>38</v>
      </c>
      <c r="N732" s="2" t="s">
        <v>43</v>
      </c>
      <c r="O732" s="2" t="s">
        <v>31</v>
      </c>
      <c r="P732" s="2" t="s">
        <v>39</v>
      </c>
      <c r="Q732" s="2" t="s">
        <v>26</v>
      </c>
      <c r="R732" s="3">
        <v>41933</v>
      </c>
      <c r="S732" s="10">
        <f t="shared" si="122"/>
        <v>2014</v>
      </c>
      <c r="T732" t="str">
        <f t="shared" si="126"/>
        <v/>
      </c>
      <c r="U732" t="str">
        <f t="shared" si="126"/>
        <v/>
      </c>
      <c r="V732">
        <f t="shared" si="126"/>
        <v>677.35</v>
      </c>
      <c r="W732" t="str">
        <f t="shared" si="126"/>
        <v/>
      </c>
      <c r="Z732" t="str">
        <f t="shared" si="127"/>
        <v/>
      </c>
      <c r="AA732">
        <f t="shared" si="127"/>
        <v>677.35</v>
      </c>
      <c r="AB732" t="str">
        <f t="shared" si="127"/>
        <v/>
      </c>
      <c r="AE732" t="str">
        <f t="shared" si="123"/>
        <v/>
      </c>
      <c r="AH732" t="str">
        <f t="shared" si="124"/>
        <v/>
      </c>
      <c r="AI732" t="str">
        <f t="shared" si="125"/>
        <v/>
      </c>
      <c r="AJ732" t="str">
        <f t="shared" si="125"/>
        <v/>
      </c>
      <c r="AK732" t="str">
        <f t="shared" si="125"/>
        <v/>
      </c>
      <c r="AL732" t="str">
        <f t="shared" si="125"/>
        <v/>
      </c>
    </row>
    <row r="733" spans="1:38" x14ac:dyDescent="0.2">
      <c r="A733" s="1">
        <v>5975</v>
      </c>
      <c r="B733" s="2" t="s">
        <v>18</v>
      </c>
      <c r="C733" s="3">
        <v>41932</v>
      </c>
      <c r="D733" s="2" t="s">
        <v>19</v>
      </c>
      <c r="E733" s="2">
        <v>39</v>
      </c>
      <c r="F733" s="2">
        <v>12080.46</v>
      </c>
      <c r="G733" s="2">
        <v>0.03</v>
      </c>
      <c r="H733" s="2" t="s">
        <v>20</v>
      </c>
      <c r="I733" s="2">
        <v>5087.2700000000004</v>
      </c>
      <c r="J733" s="2">
        <v>327.98</v>
      </c>
      <c r="K733" s="2">
        <v>33.99</v>
      </c>
      <c r="L733" s="2" t="s">
        <v>183</v>
      </c>
      <c r="M733" s="2" t="s">
        <v>29</v>
      </c>
      <c r="N733" s="2" t="s">
        <v>43</v>
      </c>
      <c r="O733" s="2" t="s">
        <v>24</v>
      </c>
      <c r="P733" s="2" t="s">
        <v>25</v>
      </c>
      <c r="Q733" s="2" t="s">
        <v>26</v>
      </c>
      <c r="R733" s="3">
        <v>41934</v>
      </c>
      <c r="S733" s="10">
        <f t="shared" si="122"/>
        <v>2014</v>
      </c>
      <c r="T733" t="str">
        <f t="shared" si="126"/>
        <v/>
      </c>
      <c r="U733" t="str">
        <f t="shared" si="126"/>
        <v/>
      </c>
      <c r="V733">
        <f t="shared" si="126"/>
        <v>5087.2700000000004</v>
      </c>
      <c r="W733" t="str">
        <f t="shared" si="126"/>
        <v/>
      </c>
      <c r="Z733">
        <f t="shared" si="127"/>
        <v>5087.2700000000004</v>
      </c>
      <c r="AA733" t="str">
        <f t="shared" si="127"/>
        <v/>
      </c>
      <c r="AB733" t="str">
        <f t="shared" si="127"/>
        <v/>
      </c>
      <c r="AE733" t="str">
        <f t="shared" si="123"/>
        <v/>
      </c>
      <c r="AH733" t="str">
        <f t="shared" si="124"/>
        <v/>
      </c>
      <c r="AI733" t="str">
        <f t="shared" si="125"/>
        <v/>
      </c>
      <c r="AJ733" t="str">
        <f t="shared" si="125"/>
        <v/>
      </c>
      <c r="AK733" t="str">
        <f t="shared" si="125"/>
        <v/>
      </c>
      <c r="AL733" t="str">
        <f t="shared" si="125"/>
        <v/>
      </c>
    </row>
    <row r="734" spans="1:38" x14ac:dyDescent="0.2">
      <c r="A734" s="1">
        <v>5976</v>
      </c>
      <c r="B734" s="2" t="s">
        <v>18</v>
      </c>
      <c r="C734" s="3">
        <v>41932</v>
      </c>
      <c r="D734" s="2" t="s">
        <v>19</v>
      </c>
      <c r="E734" s="2">
        <v>25</v>
      </c>
      <c r="F734" s="2">
        <v>6692.45</v>
      </c>
      <c r="G734" s="2">
        <v>0.09</v>
      </c>
      <c r="H734" s="2" t="s">
        <v>20</v>
      </c>
      <c r="I734" s="2">
        <v>1659</v>
      </c>
      <c r="J734" s="2">
        <v>288.2</v>
      </c>
      <c r="K734" s="2">
        <v>38.49</v>
      </c>
      <c r="L734" s="2" t="s">
        <v>183</v>
      </c>
      <c r="M734" s="2" t="s">
        <v>29</v>
      </c>
      <c r="N734" s="2" t="s">
        <v>43</v>
      </c>
      <c r="O734" s="2" t="s">
        <v>45</v>
      </c>
      <c r="P734" s="2" t="s">
        <v>61</v>
      </c>
      <c r="Q734" s="2" t="s">
        <v>34</v>
      </c>
      <c r="R734" s="3">
        <v>41933</v>
      </c>
      <c r="S734" s="10">
        <f t="shared" si="122"/>
        <v>2014</v>
      </c>
      <c r="T734" t="str">
        <f t="shared" si="126"/>
        <v/>
      </c>
      <c r="U734" t="str">
        <f t="shared" si="126"/>
        <v/>
      </c>
      <c r="V734">
        <f t="shared" si="126"/>
        <v>1659</v>
      </c>
      <c r="W734" t="str">
        <f t="shared" si="126"/>
        <v/>
      </c>
      <c r="Z734" t="str">
        <f t="shared" si="127"/>
        <v/>
      </c>
      <c r="AA734" t="str">
        <f t="shared" si="127"/>
        <v/>
      </c>
      <c r="AB734">
        <f t="shared" si="127"/>
        <v>1659</v>
      </c>
      <c r="AE734" t="str">
        <f t="shared" si="123"/>
        <v/>
      </c>
      <c r="AH734" t="str">
        <f t="shared" si="124"/>
        <v/>
      </c>
      <c r="AI734" t="str">
        <f t="shared" si="125"/>
        <v/>
      </c>
      <c r="AJ734" t="str">
        <f t="shared" si="125"/>
        <v/>
      </c>
      <c r="AK734" t="str">
        <f t="shared" si="125"/>
        <v/>
      </c>
      <c r="AL734" t="str">
        <f t="shared" si="125"/>
        <v/>
      </c>
    </row>
    <row r="735" spans="1:38" x14ac:dyDescent="0.2">
      <c r="A735" s="1">
        <v>5977</v>
      </c>
      <c r="B735" s="2" t="s">
        <v>18</v>
      </c>
      <c r="C735" s="3">
        <v>41932</v>
      </c>
      <c r="D735" s="2" t="s">
        <v>19</v>
      </c>
      <c r="E735" s="2">
        <v>18</v>
      </c>
      <c r="F735" s="2">
        <v>1182.93</v>
      </c>
      <c r="G735" s="2">
        <v>0.03</v>
      </c>
      <c r="H735" s="2" t="s">
        <v>20</v>
      </c>
      <c r="I735" s="2">
        <v>262.99</v>
      </c>
      <c r="J735" s="2">
        <v>75.94</v>
      </c>
      <c r="K735" s="2">
        <v>28.48</v>
      </c>
      <c r="L735" s="2" t="s">
        <v>183</v>
      </c>
      <c r="M735" s="2" t="s">
        <v>29</v>
      </c>
      <c r="N735" s="2" t="s">
        <v>43</v>
      </c>
      <c r="O735" s="2" t="s">
        <v>45</v>
      </c>
      <c r="P735" s="2" t="s">
        <v>55</v>
      </c>
      <c r="Q735" s="2" t="s">
        <v>26</v>
      </c>
      <c r="R735" s="3">
        <v>41933</v>
      </c>
      <c r="S735" s="10">
        <f t="shared" si="122"/>
        <v>2014</v>
      </c>
      <c r="T735" t="str">
        <f t="shared" si="126"/>
        <v/>
      </c>
      <c r="U735" t="str">
        <f t="shared" si="126"/>
        <v/>
      </c>
      <c r="V735">
        <f t="shared" si="126"/>
        <v>262.99</v>
      </c>
      <c r="W735" t="str">
        <f t="shared" si="126"/>
        <v/>
      </c>
      <c r="Z735" t="str">
        <f t="shared" si="127"/>
        <v/>
      </c>
      <c r="AA735" t="str">
        <f t="shared" si="127"/>
        <v/>
      </c>
      <c r="AB735">
        <f t="shared" si="127"/>
        <v>262.99</v>
      </c>
      <c r="AE735" t="str">
        <f t="shared" si="123"/>
        <v/>
      </c>
      <c r="AH735" t="str">
        <f t="shared" si="124"/>
        <v/>
      </c>
      <c r="AI735" t="str">
        <f t="shared" si="125"/>
        <v/>
      </c>
      <c r="AJ735" t="str">
        <f t="shared" si="125"/>
        <v/>
      </c>
      <c r="AK735" t="str">
        <f t="shared" si="125"/>
        <v/>
      </c>
      <c r="AL735" t="str">
        <f t="shared" si="125"/>
        <v/>
      </c>
    </row>
    <row r="736" spans="1:38" x14ac:dyDescent="0.2">
      <c r="A736" s="1">
        <v>5978</v>
      </c>
      <c r="B736" s="2" t="s">
        <v>18</v>
      </c>
      <c r="C736" s="3">
        <v>41933</v>
      </c>
      <c r="D736" s="2" t="s">
        <v>59</v>
      </c>
      <c r="E736" s="2">
        <v>13</v>
      </c>
      <c r="F736" s="2">
        <v>59.78</v>
      </c>
      <c r="G736" s="2">
        <v>0.06</v>
      </c>
      <c r="H736" s="2" t="s">
        <v>20</v>
      </c>
      <c r="I736" s="2">
        <v>17.12</v>
      </c>
      <c r="J736" s="2">
        <v>15.93</v>
      </c>
      <c r="K736" s="2">
        <v>14.99</v>
      </c>
      <c r="L736" s="2" t="s">
        <v>192</v>
      </c>
      <c r="M736" s="2" t="s">
        <v>38</v>
      </c>
      <c r="N736" s="2" t="s">
        <v>43</v>
      </c>
      <c r="O736" s="2" t="s">
        <v>24</v>
      </c>
      <c r="P736" s="2" t="s">
        <v>95</v>
      </c>
      <c r="Q736" s="2" t="s">
        <v>36</v>
      </c>
      <c r="R736" s="3">
        <v>41935</v>
      </c>
      <c r="S736" s="10">
        <f t="shared" si="122"/>
        <v>2014</v>
      </c>
      <c r="T736" t="str">
        <f t="shared" si="126"/>
        <v/>
      </c>
      <c r="U736" t="str">
        <f t="shared" si="126"/>
        <v/>
      </c>
      <c r="V736">
        <f t="shared" si="126"/>
        <v>17.12</v>
      </c>
      <c r="W736" t="str">
        <f t="shared" si="126"/>
        <v/>
      </c>
      <c r="Z736">
        <f t="shared" si="127"/>
        <v>17.12</v>
      </c>
      <c r="AA736" t="str">
        <f t="shared" si="127"/>
        <v/>
      </c>
      <c r="AB736" t="str">
        <f t="shared" si="127"/>
        <v/>
      </c>
      <c r="AE736" t="str">
        <f t="shared" si="123"/>
        <v/>
      </c>
      <c r="AH736" t="str">
        <f t="shared" si="124"/>
        <v/>
      </c>
      <c r="AI736" t="str">
        <f t="shared" si="125"/>
        <v/>
      </c>
      <c r="AJ736" t="str">
        <f t="shared" si="125"/>
        <v/>
      </c>
      <c r="AK736" t="str">
        <f t="shared" si="125"/>
        <v/>
      </c>
      <c r="AL736" t="str">
        <f t="shared" si="125"/>
        <v/>
      </c>
    </row>
    <row r="737" spans="1:38" x14ac:dyDescent="0.2">
      <c r="A737" s="1">
        <v>5979</v>
      </c>
      <c r="B737" s="2" t="s">
        <v>18</v>
      </c>
      <c r="C737" s="3">
        <v>41933</v>
      </c>
      <c r="D737" s="2" t="s">
        <v>41</v>
      </c>
      <c r="E737" s="2">
        <v>3</v>
      </c>
      <c r="F737" s="2">
        <v>22.24</v>
      </c>
      <c r="G737" s="2">
        <v>0.08</v>
      </c>
      <c r="H737" s="2" t="s">
        <v>20</v>
      </c>
      <c r="I737" s="2">
        <v>2.98</v>
      </c>
      <c r="J737" s="2">
        <v>16.98</v>
      </c>
      <c r="K737" s="2">
        <v>14.49</v>
      </c>
      <c r="L737" s="2" t="s">
        <v>332</v>
      </c>
      <c r="M737" s="2" t="s">
        <v>29</v>
      </c>
      <c r="N737" s="2" t="s">
        <v>30</v>
      </c>
      <c r="O737" s="2" t="s">
        <v>24</v>
      </c>
      <c r="P737" s="2" t="s">
        <v>74</v>
      </c>
      <c r="Q737" s="2" t="s">
        <v>26</v>
      </c>
      <c r="R737" s="3">
        <v>41934</v>
      </c>
      <c r="S737" s="10">
        <f t="shared" si="122"/>
        <v>2014</v>
      </c>
      <c r="T737" t="str">
        <f t="shared" si="126"/>
        <v/>
      </c>
      <c r="U737">
        <f t="shared" si="126"/>
        <v>2.98</v>
      </c>
      <c r="V737" t="str">
        <f t="shared" si="126"/>
        <v/>
      </c>
      <c r="W737" t="str">
        <f t="shared" si="126"/>
        <v/>
      </c>
      <c r="Z737">
        <f t="shared" si="127"/>
        <v>2.98</v>
      </c>
      <c r="AA737" t="str">
        <f t="shared" si="127"/>
        <v/>
      </c>
      <c r="AB737" t="str">
        <f t="shared" si="127"/>
        <v/>
      </c>
      <c r="AE737" t="str">
        <f t="shared" si="123"/>
        <v/>
      </c>
      <c r="AH737" t="str">
        <f t="shared" si="124"/>
        <v/>
      </c>
      <c r="AI737" t="str">
        <f t="shared" si="125"/>
        <v/>
      </c>
      <c r="AJ737" t="str">
        <f t="shared" si="125"/>
        <v/>
      </c>
      <c r="AK737" t="str">
        <f t="shared" si="125"/>
        <v/>
      </c>
      <c r="AL737" t="str">
        <f t="shared" si="125"/>
        <v/>
      </c>
    </row>
    <row r="738" spans="1:38" x14ac:dyDescent="0.2">
      <c r="A738" s="1">
        <v>5980</v>
      </c>
      <c r="B738" s="2" t="s">
        <v>18</v>
      </c>
      <c r="C738" s="3">
        <v>41933</v>
      </c>
      <c r="D738" s="2" t="s">
        <v>41</v>
      </c>
      <c r="E738" s="2">
        <v>8</v>
      </c>
      <c r="F738" s="2">
        <v>929.87</v>
      </c>
      <c r="G738" s="2">
        <v>0.09</v>
      </c>
      <c r="H738" s="2" t="s">
        <v>44</v>
      </c>
      <c r="I738" s="2">
        <v>-7.7</v>
      </c>
      <c r="J738" s="2">
        <v>131.99</v>
      </c>
      <c r="K738" s="2">
        <v>28</v>
      </c>
      <c r="L738" s="2" t="s">
        <v>332</v>
      </c>
      <c r="M738" s="2" t="s">
        <v>29</v>
      </c>
      <c r="N738" s="2" t="s">
        <v>30</v>
      </c>
      <c r="O738" s="2" t="s">
        <v>31</v>
      </c>
      <c r="P738" s="2" t="s">
        <v>33</v>
      </c>
      <c r="Q738" s="2" t="s">
        <v>56</v>
      </c>
      <c r="R738" s="3">
        <v>41935</v>
      </c>
      <c r="S738" s="10">
        <f t="shared" si="122"/>
        <v>2014</v>
      </c>
      <c r="T738" t="str">
        <f t="shared" si="126"/>
        <v/>
      </c>
      <c r="U738">
        <f t="shared" si="126"/>
        <v>-7.7</v>
      </c>
      <c r="V738" t="str">
        <f t="shared" si="126"/>
        <v/>
      </c>
      <c r="W738" t="str">
        <f t="shared" si="126"/>
        <v/>
      </c>
      <c r="Z738" t="str">
        <f t="shared" si="127"/>
        <v/>
      </c>
      <c r="AA738">
        <f t="shared" si="127"/>
        <v>-7.7</v>
      </c>
      <c r="AB738" t="str">
        <f t="shared" si="127"/>
        <v/>
      </c>
      <c r="AE738" t="str">
        <f t="shared" si="123"/>
        <v>Technology</v>
      </c>
      <c r="AH738">
        <f t="shared" si="124"/>
        <v>-7.7</v>
      </c>
      <c r="AI738">
        <f t="shared" si="125"/>
        <v>-7.7</v>
      </c>
      <c r="AJ738" t="str">
        <f t="shared" si="125"/>
        <v/>
      </c>
      <c r="AK738" t="str">
        <f t="shared" si="125"/>
        <v/>
      </c>
      <c r="AL738" t="str">
        <f t="shared" si="125"/>
        <v/>
      </c>
    </row>
    <row r="739" spans="1:38" x14ac:dyDescent="0.2">
      <c r="A739" s="1">
        <v>5981</v>
      </c>
      <c r="B739" s="2" t="s">
        <v>18</v>
      </c>
      <c r="C739" s="3">
        <v>41935</v>
      </c>
      <c r="D739" s="2" t="s">
        <v>59</v>
      </c>
      <c r="E739" s="2">
        <v>5</v>
      </c>
      <c r="F739" s="2">
        <v>29.46</v>
      </c>
      <c r="G739" s="2">
        <v>0.06</v>
      </c>
      <c r="H739" s="2" t="s">
        <v>20</v>
      </c>
      <c r="I739" s="2">
        <v>-16.88</v>
      </c>
      <c r="J739" s="2">
        <v>15.36</v>
      </c>
      <c r="K739" s="2">
        <v>20.27</v>
      </c>
      <c r="L739" s="2" t="s">
        <v>314</v>
      </c>
      <c r="M739" s="2" t="s">
        <v>66</v>
      </c>
      <c r="N739" s="2" t="s">
        <v>30</v>
      </c>
      <c r="O739" s="2" t="s">
        <v>24</v>
      </c>
      <c r="P739" s="2" t="s">
        <v>25</v>
      </c>
      <c r="Q739" s="2" t="s">
        <v>26</v>
      </c>
      <c r="R739" s="3">
        <v>41936</v>
      </c>
      <c r="S739" s="10">
        <f t="shared" si="122"/>
        <v>2014</v>
      </c>
      <c r="T739" t="str">
        <f t="shared" si="126"/>
        <v/>
      </c>
      <c r="U739">
        <f t="shared" si="126"/>
        <v>-16.88</v>
      </c>
      <c r="V739" t="str">
        <f t="shared" si="126"/>
        <v/>
      </c>
      <c r="W739" t="str">
        <f t="shared" si="126"/>
        <v/>
      </c>
      <c r="Z739">
        <f t="shared" si="127"/>
        <v>-16.88</v>
      </c>
      <c r="AA739" t="str">
        <f t="shared" si="127"/>
        <v/>
      </c>
      <c r="AB739" t="str">
        <f t="shared" si="127"/>
        <v/>
      </c>
      <c r="AE739" t="str">
        <f t="shared" si="123"/>
        <v>Office Supplies</v>
      </c>
      <c r="AH739" t="str">
        <f t="shared" si="124"/>
        <v/>
      </c>
      <c r="AI739" t="str">
        <f t="shared" si="125"/>
        <v/>
      </c>
      <c r="AJ739" t="str">
        <f t="shared" si="125"/>
        <v/>
      </c>
      <c r="AK739" t="str">
        <f t="shared" si="125"/>
        <v/>
      </c>
      <c r="AL739" t="str">
        <f t="shared" si="125"/>
        <v/>
      </c>
    </row>
    <row r="740" spans="1:38" x14ac:dyDescent="0.2">
      <c r="A740" s="1">
        <v>5982</v>
      </c>
      <c r="B740" s="2" t="s">
        <v>18</v>
      </c>
      <c r="C740" s="3">
        <v>41935</v>
      </c>
      <c r="D740" s="2" t="s">
        <v>59</v>
      </c>
      <c r="E740" s="2">
        <v>19</v>
      </c>
      <c r="F740" s="2">
        <v>12623.6</v>
      </c>
      <c r="G740" s="2">
        <v>7.0000000000000007E-2</v>
      </c>
      <c r="H740" s="2" t="s">
        <v>20</v>
      </c>
      <c r="I740" s="2">
        <v>2813.62</v>
      </c>
      <c r="J740" s="2">
        <v>711.99</v>
      </c>
      <c r="K740" s="2">
        <v>38.49</v>
      </c>
      <c r="L740" s="2" t="s">
        <v>314</v>
      </c>
      <c r="M740" s="2" t="s">
        <v>66</v>
      </c>
      <c r="N740" s="2" t="s">
        <v>30</v>
      </c>
      <c r="O740" s="2" t="s">
        <v>31</v>
      </c>
      <c r="P740" s="2" t="s">
        <v>107</v>
      </c>
      <c r="Q740" s="2" t="s">
        <v>34</v>
      </c>
      <c r="R740" s="3">
        <v>41937</v>
      </c>
      <c r="S740" s="10">
        <f t="shared" si="122"/>
        <v>2014</v>
      </c>
      <c r="T740" t="str">
        <f t="shared" si="126"/>
        <v/>
      </c>
      <c r="U740">
        <f t="shared" si="126"/>
        <v>2813.62</v>
      </c>
      <c r="V740" t="str">
        <f t="shared" si="126"/>
        <v/>
      </c>
      <c r="W740" t="str">
        <f t="shared" si="126"/>
        <v/>
      </c>
      <c r="Z740" t="str">
        <f t="shared" si="127"/>
        <v/>
      </c>
      <c r="AA740">
        <f t="shared" si="127"/>
        <v>2813.62</v>
      </c>
      <c r="AB740" t="str">
        <f t="shared" si="127"/>
        <v/>
      </c>
      <c r="AE740" t="str">
        <f t="shared" si="123"/>
        <v/>
      </c>
      <c r="AH740" t="str">
        <f t="shared" si="124"/>
        <v/>
      </c>
      <c r="AI740" t="str">
        <f t="shared" si="125"/>
        <v/>
      </c>
      <c r="AJ740" t="str">
        <f t="shared" si="125"/>
        <v/>
      </c>
      <c r="AK740" t="str">
        <f t="shared" si="125"/>
        <v/>
      </c>
      <c r="AL740" t="str">
        <f t="shared" si="125"/>
        <v/>
      </c>
    </row>
    <row r="741" spans="1:38" x14ac:dyDescent="0.2">
      <c r="A741" s="1">
        <v>5983</v>
      </c>
      <c r="B741" s="2" t="s">
        <v>18</v>
      </c>
      <c r="C741" s="3">
        <v>41935</v>
      </c>
      <c r="D741" s="2" t="s">
        <v>50</v>
      </c>
      <c r="E741" s="2">
        <v>12</v>
      </c>
      <c r="F741" s="2">
        <v>2238.37</v>
      </c>
      <c r="G741" s="2">
        <v>0.06</v>
      </c>
      <c r="H741" s="2" t="s">
        <v>44</v>
      </c>
      <c r="I741" s="2">
        <v>278.67</v>
      </c>
      <c r="J741" s="2">
        <v>192.98</v>
      </c>
      <c r="K741" s="2">
        <v>40.200000000000003</v>
      </c>
      <c r="L741" s="2" t="s">
        <v>352</v>
      </c>
      <c r="M741" s="2" t="s">
        <v>38</v>
      </c>
      <c r="N741" s="2" t="s">
        <v>30</v>
      </c>
      <c r="O741" s="2" t="s">
        <v>45</v>
      </c>
      <c r="P741" s="2" t="s">
        <v>61</v>
      </c>
      <c r="Q741" s="2" t="s">
        <v>56</v>
      </c>
      <c r="R741" s="3">
        <v>41936</v>
      </c>
      <c r="S741" s="10">
        <f t="shared" si="122"/>
        <v>2014</v>
      </c>
      <c r="T741" t="str">
        <f t="shared" si="126"/>
        <v/>
      </c>
      <c r="U741">
        <f t="shared" si="126"/>
        <v>278.67</v>
      </c>
      <c r="V741" t="str">
        <f t="shared" si="126"/>
        <v/>
      </c>
      <c r="W741" t="str">
        <f t="shared" si="126"/>
        <v/>
      </c>
      <c r="Z741" t="str">
        <f t="shared" si="127"/>
        <v/>
      </c>
      <c r="AA741" t="str">
        <f t="shared" si="127"/>
        <v/>
      </c>
      <c r="AB741">
        <f t="shared" si="127"/>
        <v>278.67</v>
      </c>
      <c r="AE741" t="str">
        <f t="shared" si="123"/>
        <v/>
      </c>
      <c r="AH741" t="str">
        <f t="shared" si="124"/>
        <v/>
      </c>
      <c r="AI741" t="str">
        <f t="shared" si="125"/>
        <v/>
      </c>
      <c r="AJ741" t="str">
        <f t="shared" si="125"/>
        <v/>
      </c>
      <c r="AK741" t="str">
        <f t="shared" si="125"/>
        <v/>
      </c>
      <c r="AL741" t="str">
        <f t="shared" si="125"/>
        <v/>
      </c>
    </row>
    <row r="742" spans="1:38" x14ac:dyDescent="0.2">
      <c r="A742" s="1">
        <v>5984</v>
      </c>
      <c r="B742" s="2" t="s">
        <v>18</v>
      </c>
      <c r="C742" s="3">
        <v>41935</v>
      </c>
      <c r="D742" s="2" t="s">
        <v>50</v>
      </c>
      <c r="E742" s="2">
        <v>25</v>
      </c>
      <c r="F742" s="2">
        <v>208.17</v>
      </c>
      <c r="G742" s="2">
        <v>0.01</v>
      </c>
      <c r="H742" s="2" t="s">
        <v>20</v>
      </c>
      <c r="I742" s="2">
        <v>-55.21</v>
      </c>
      <c r="J742" s="2">
        <v>19.28</v>
      </c>
      <c r="K742" s="2">
        <v>21.98</v>
      </c>
      <c r="L742" s="2" t="s">
        <v>352</v>
      </c>
      <c r="M742" s="2" t="s">
        <v>38</v>
      </c>
      <c r="N742" s="2" t="s">
        <v>30</v>
      </c>
      <c r="O742" s="2" t="s">
        <v>45</v>
      </c>
      <c r="P742" s="2" t="s">
        <v>55</v>
      </c>
      <c r="Q742" s="2" t="s">
        <v>36</v>
      </c>
      <c r="R742" s="3">
        <v>41937</v>
      </c>
      <c r="S742" s="10">
        <f t="shared" si="122"/>
        <v>2014</v>
      </c>
      <c r="T742" t="str">
        <f t="shared" ref="T742:W761" si="128">IF($N742=T$1,$I742,"")</f>
        <v/>
      </c>
      <c r="U742">
        <f t="shared" si="128"/>
        <v>-55.21</v>
      </c>
      <c r="V742" t="str">
        <f t="shared" si="128"/>
        <v/>
      </c>
      <c r="W742" t="str">
        <f t="shared" si="128"/>
        <v/>
      </c>
      <c r="Z742" t="str">
        <f t="shared" ref="Z742:AB761" si="129">IF($O742=Z$1,$I742,"")</f>
        <v/>
      </c>
      <c r="AA742" t="str">
        <f t="shared" si="129"/>
        <v/>
      </c>
      <c r="AB742">
        <f t="shared" si="129"/>
        <v>-55.21</v>
      </c>
      <c r="AE742" t="str">
        <f t="shared" si="123"/>
        <v>Furniture</v>
      </c>
      <c r="AH742" t="str">
        <f t="shared" si="124"/>
        <v/>
      </c>
      <c r="AI742" t="str">
        <f t="shared" si="125"/>
        <v/>
      </c>
      <c r="AJ742" t="str">
        <f t="shared" si="125"/>
        <v/>
      </c>
      <c r="AK742" t="str">
        <f t="shared" si="125"/>
        <v/>
      </c>
      <c r="AL742" t="str">
        <f t="shared" si="125"/>
        <v/>
      </c>
    </row>
    <row r="743" spans="1:38" x14ac:dyDescent="0.2">
      <c r="A743" s="1">
        <v>5985</v>
      </c>
      <c r="B743" s="2" t="s">
        <v>18</v>
      </c>
      <c r="C743" s="3">
        <v>41937</v>
      </c>
      <c r="D743" s="2" t="s">
        <v>19</v>
      </c>
      <c r="E743" s="2">
        <v>39</v>
      </c>
      <c r="F743" s="2">
        <v>135.71</v>
      </c>
      <c r="G743" s="2">
        <v>0.05</v>
      </c>
      <c r="H743" s="2" t="s">
        <v>49</v>
      </c>
      <c r="I743" s="2">
        <v>-50.32</v>
      </c>
      <c r="J743" s="2">
        <v>15.14</v>
      </c>
      <c r="K743" s="2">
        <v>15.92</v>
      </c>
      <c r="L743" s="2" t="s">
        <v>183</v>
      </c>
      <c r="M743" s="2" t="s">
        <v>29</v>
      </c>
      <c r="N743" s="2" t="s">
        <v>43</v>
      </c>
      <c r="O743" s="2" t="s">
        <v>24</v>
      </c>
      <c r="P743" s="2" t="s">
        <v>203</v>
      </c>
      <c r="Q743" s="2" t="s">
        <v>36</v>
      </c>
      <c r="R743" s="3">
        <v>41938</v>
      </c>
      <c r="S743" s="10">
        <f t="shared" si="122"/>
        <v>2014</v>
      </c>
      <c r="T743" t="str">
        <f t="shared" si="128"/>
        <v/>
      </c>
      <c r="U743" t="str">
        <f t="shared" si="128"/>
        <v/>
      </c>
      <c r="V743">
        <f t="shared" si="128"/>
        <v>-50.32</v>
      </c>
      <c r="W743" t="str">
        <f t="shared" si="128"/>
        <v/>
      </c>
      <c r="Z743">
        <f t="shared" si="129"/>
        <v>-50.32</v>
      </c>
      <c r="AA743" t="str">
        <f t="shared" si="129"/>
        <v/>
      </c>
      <c r="AB743" t="str">
        <f t="shared" si="129"/>
        <v/>
      </c>
      <c r="AE743" t="str">
        <f t="shared" si="123"/>
        <v>Office Supplies</v>
      </c>
      <c r="AH743" t="str">
        <f t="shared" si="124"/>
        <v/>
      </c>
      <c r="AI743" t="str">
        <f t="shared" si="125"/>
        <v/>
      </c>
      <c r="AJ743" t="str">
        <f t="shared" si="125"/>
        <v/>
      </c>
      <c r="AK743" t="str">
        <f t="shared" si="125"/>
        <v/>
      </c>
      <c r="AL743" t="str">
        <f t="shared" si="125"/>
        <v/>
      </c>
    </row>
    <row r="744" spans="1:38" x14ac:dyDescent="0.2">
      <c r="A744" s="1">
        <v>5986</v>
      </c>
      <c r="B744" s="2" t="s">
        <v>18</v>
      </c>
      <c r="C744" s="3">
        <v>41938</v>
      </c>
      <c r="D744" s="2" t="s">
        <v>41</v>
      </c>
      <c r="E744" s="2">
        <v>27</v>
      </c>
      <c r="F744" s="2">
        <v>2658.63</v>
      </c>
      <c r="G744" s="2">
        <v>0.09</v>
      </c>
      <c r="H744" s="2" t="s">
        <v>20</v>
      </c>
      <c r="I744" s="2">
        <v>-736.41</v>
      </c>
      <c r="J744" s="2">
        <v>113.41</v>
      </c>
      <c r="K744" s="2">
        <v>49</v>
      </c>
      <c r="L744" s="2" t="s">
        <v>170</v>
      </c>
      <c r="M744" s="2" t="s">
        <v>22</v>
      </c>
      <c r="N744" s="2" t="s">
        <v>23</v>
      </c>
      <c r="O744" s="2" t="s">
        <v>24</v>
      </c>
      <c r="P744" s="2" t="s">
        <v>52</v>
      </c>
      <c r="Q744" s="2" t="s">
        <v>34</v>
      </c>
      <c r="R744" s="3">
        <v>41939</v>
      </c>
      <c r="S744" s="10">
        <f t="shared" si="122"/>
        <v>2014</v>
      </c>
      <c r="T744">
        <f t="shared" si="128"/>
        <v>-736.41</v>
      </c>
      <c r="U744" t="str">
        <f t="shared" si="128"/>
        <v/>
      </c>
      <c r="V744" t="str">
        <f t="shared" si="128"/>
        <v/>
      </c>
      <c r="W744" t="str">
        <f t="shared" si="128"/>
        <v/>
      </c>
      <c r="Z744">
        <f t="shared" si="129"/>
        <v>-736.41</v>
      </c>
      <c r="AA744" t="str">
        <f t="shared" si="129"/>
        <v/>
      </c>
      <c r="AB744" t="str">
        <f t="shared" si="129"/>
        <v/>
      </c>
      <c r="AE744" t="str">
        <f t="shared" si="123"/>
        <v>Office Supplies</v>
      </c>
      <c r="AH744" t="str">
        <f t="shared" si="124"/>
        <v/>
      </c>
      <c r="AI744" t="str">
        <f t="shared" si="125"/>
        <v/>
      </c>
      <c r="AJ744" t="str">
        <f t="shared" si="125"/>
        <v/>
      </c>
      <c r="AK744" t="str">
        <f t="shared" si="125"/>
        <v/>
      </c>
      <c r="AL744" t="str">
        <f t="shared" si="125"/>
        <v/>
      </c>
    </row>
    <row r="745" spans="1:38" x14ac:dyDescent="0.2">
      <c r="A745" s="1">
        <v>5987</v>
      </c>
      <c r="B745" s="2" t="s">
        <v>18</v>
      </c>
      <c r="C745" s="3">
        <v>41939</v>
      </c>
      <c r="D745" s="2" t="s">
        <v>59</v>
      </c>
      <c r="E745" s="2">
        <v>39</v>
      </c>
      <c r="F745" s="2">
        <v>131.41</v>
      </c>
      <c r="G745" s="2">
        <v>0.08</v>
      </c>
      <c r="H745" s="2" t="s">
        <v>20</v>
      </c>
      <c r="I745" s="2">
        <v>-103.62</v>
      </c>
      <c r="J745" s="2">
        <v>15.28</v>
      </c>
      <c r="K745" s="2">
        <v>17.97</v>
      </c>
      <c r="L745" s="2" t="s">
        <v>374</v>
      </c>
      <c r="M745" s="2" t="s">
        <v>29</v>
      </c>
      <c r="N745" s="2" t="s">
        <v>54</v>
      </c>
      <c r="O745" s="2" t="s">
        <v>24</v>
      </c>
      <c r="P745" s="2" t="s">
        <v>64</v>
      </c>
      <c r="Q745" s="2" t="s">
        <v>36</v>
      </c>
      <c r="R745" s="3">
        <v>41940</v>
      </c>
      <c r="S745" s="10">
        <f t="shared" si="122"/>
        <v>2014</v>
      </c>
      <c r="T745" t="str">
        <f t="shared" si="128"/>
        <v/>
      </c>
      <c r="U745" t="str">
        <f t="shared" si="128"/>
        <v/>
      </c>
      <c r="V745" t="str">
        <f t="shared" si="128"/>
        <v/>
      </c>
      <c r="W745">
        <f t="shared" si="128"/>
        <v>-103.62</v>
      </c>
      <c r="Z745">
        <f t="shared" si="129"/>
        <v>-103.62</v>
      </c>
      <c r="AA745" t="str">
        <f t="shared" si="129"/>
        <v/>
      </c>
      <c r="AB745" t="str">
        <f t="shared" si="129"/>
        <v/>
      </c>
      <c r="AE745" t="str">
        <f t="shared" si="123"/>
        <v>Office Supplies</v>
      </c>
      <c r="AH745" t="str">
        <f t="shared" si="124"/>
        <v/>
      </c>
      <c r="AI745" t="str">
        <f t="shared" si="125"/>
        <v/>
      </c>
      <c r="AJ745" t="str">
        <f t="shared" si="125"/>
        <v/>
      </c>
      <c r="AK745" t="str">
        <f t="shared" si="125"/>
        <v/>
      </c>
      <c r="AL745" t="str">
        <f t="shared" si="125"/>
        <v/>
      </c>
    </row>
    <row r="746" spans="1:38" x14ac:dyDescent="0.2">
      <c r="A746" s="1">
        <v>5988</v>
      </c>
      <c r="B746" s="2" t="s">
        <v>18</v>
      </c>
      <c r="C746" s="3">
        <v>41939</v>
      </c>
      <c r="D746" s="2" t="s">
        <v>59</v>
      </c>
      <c r="E746" s="2">
        <v>49</v>
      </c>
      <c r="F746" s="2">
        <v>1844.24</v>
      </c>
      <c r="G746" s="2">
        <v>0.09</v>
      </c>
      <c r="H746" s="2" t="s">
        <v>49</v>
      </c>
      <c r="I746" s="2">
        <v>135.35</v>
      </c>
      <c r="J746" s="2">
        <v>52.97</v>
      </c>
      <c r="K746" s="2">
        <v>22.99</v>
      </c>
      <c r="L746" s="2" t="s">
        <v>374</v>
      </c>
      <c r="M746" s="2" t="s">
        <v>29</v>
      </c>
      <c r="N746" s="2" t="s">
        <v>54</v>
      </c>
      <c r="O746" s="2" t="s">
        <v>24</v>
      </c>
      <c r="P746" s="2" t="s">
        <v>64</v>
      </c>
      <c r="Q746" s="2" t="s">
        <v>58</v>
      </c>
      <c r="R746" s="3">
        <v>41941</v>
      </c>
      <c r="S746" s="10">
        <f t="shared" si="122"/>
        <v>2014</v>
      </c>
      <c r="T746" t="str">
        <f t="shared" si="128"/>
        <v/>
      </c>
      <c r="U746" t="str">
        <f t="shared" si="128"/>
        <v/>
      </c>
      <c r="V746" t="str">
        <f t="shared" si="128"/>
        <v/>
      </c>
      <c r="W746">
        <f t="shared" si="128"/>
        <v>135.35</v>
      </c>
      <c r="Z746">
        <f t="shared" si="129"/>
        <v>135.35</v>
      </c>
      <c r="AA746" t="str">
        <f t="shared" si="129"/>
        <v/>
      </c>
      <c r="AB746" t="str">
        <f t="shared" si="129"/>
        <v/>
      </c>
      <c r="AE746" t="str">
        <f t="shared" si="123"/>
        <v/>
      </c>
      <c r="AH746" t="str">
        <f t="shared" si="124"/>
        <v/>
      </c>
      <c r="AI746" t="str">
        <f t="shared" si="125"/>
        <v/>
      </c>
      <c r="AJ746" t="str">
        <f t="shared" si="125"/>
        <v/>
      </c>
      <c r="AK746" t="str">
        <f t="shared" si="125"/>
        <v/>
      </c>
      <c r="AL746" t="str">
        <f t="shared" si="125"/>
        <v/>
      </c>
    </row>
    <row r="747" spans="1:38" x14ac:dyDescent="0.2">
      <c r="A747" s="1">
        <v>5989</v>
      </c>
      <c r="B747" s="2" t="s">
        <v>18</v>
      </c>
      <c r="C747" s="3">
        <v>41940</v>
      </c>
      <c r="D747" s="2" t="s">
        <v>41</v>
      </c>
      <c r="E747" s="2">
        <v>31</v>
      </c>
      <c r="F747" s="2">
        <v>1377.96</v>
      </c>
      <c r="G747" s="2">
        <v>0.1</v>
      </c>
      <c r="H747" s="2" t="s">
        <v>20</v>
      </c>
      <c r="I747" s="2">
        <v>516.91</v>
      </c>
      <c r="J747" s="2">
        <v>60.91</v>
      </c>
      <c r="K747" s="2">
        <v>19.97</v>
      </c>
      <c r="L747" s="2" t="s">
        <v>375</v>
      </c>
      <c r="M747" s="2" t="s">
        <v>29</v>
      </c>
      <c r="N747" s="2" t="s">
        <v>30</v>
      </c>
      <c r="O747" s="2" t="s">
        <v>24</v>
      </c>
      <c r="P747" s="2" t="s">
        <v>35</v>
      </c>
      <c r="Q747" s="2" t="s">
        <v>26</v>
      </c>
      <c r="R747" s="3">
        <v>41942</v>
      </c>
      <c r="S747" s="10">
        <f t="shared" si="122"/>
        <v>2014</v>
      </c>
      <c r="T747" t="str">
        <f t="shared" si="128"/>
        <v/>
      </c>
      <c r="U747">
        <f t="shared" si="128"/>
        <v>516.91</v>
      </c>
      <c r="V747" t="str">
        <f t="shared" si="128"/>
        <v/>
      </c>
      <c r="W747" t="str">
        <f t="shared" si="128"/>
        <v/>
      </c>
      <c r="Z747">
        <f t="shared" si="129"/>
        <v>516.91</v>
      </c>
      <c r="AA747" t="str">
        <f t="shared" si="129"/>
        <v/>
      </c>
      <c r="AB747" t="str">
        <f t="shared" si="129"/>
        <v/>
      </c>
      <c r="AE747" t="str">
        <f t="shared" si="123"/>
        <v/>
      </c>
      <c r="AH747" t="str">
        <f t="shared" si="124"/>
        <v/>
      </c>
      <c r="AI747" t="str">
        <f t="shared" si="125"/>
        <v/>
      </c>
      <c r="AJ747" t="str">
        <f t="shared" si="125"/>
        <v/>
      </c>
      <c r="AK747" t="str">
        <f t="shared" si="125"/>
        <v/>
      </c>
      <c r="AL747" t="str">
        <f t="shared" si="125"/>
        <v/>
      </c>
    </row>
    <row r="748" spans="1:38" x14ac:dyDescent="0.2">
      <c r="A748" s="1">
        <v>5990</v>
      </c>
      <c r="B748" s="2" t="s">
        <v>18</v>
      </c>
      <c r="C748" s="3">
        <v>41940</v>
      </c>
      <c r="D748" s="2" t="s">
        <v>41</v>
      </c>
      <c r="E748" s="2">
        <v>29</v>
      </c>
      <c r="F748" s="2">
        <v>180.38</v>
      </c>
      <c r="G748" s="2">
        <v>0.08</v>
      </c>
      <c r="H748" s="2" t="s">
        <v>20</v>
      </c>
      <c r="I748" s="2">
        <v>-54.35</v>
      </c>
      <c r="J748" s="2">
        <v>17.98</v>
      </c>
      <c r="K748" s="2">
        <v>19.46</v>
      </c>
      <c r="L748" s="2" t="s">
        <v>375</v>
      </c>
      <c r="M748" s="2" t="s">
        <v>29</v>
      </c>
      <c r="N748" s="2" t="s">
        <v>30</v>
      </c>
      <c r="O748" s="2" t="s">
        <v>24</v>
      </c>
      <c r="P748" s="2" t="s">
        <v>35</v>
      </c>
      <c r="Q748" s="2" t="s">
        <v>26</v>
      </c>
      <c r="R748" s="3">
        <v>41940</v>
      </c>
      <c r="S748" s="10">
        <f t="shared" si="122"/>
        <v>2014</v>
      </c>
      <c r="T748" t="str">
        <f t="shared" si="128"/>
        <v/>
      </c>
      <c r="U748">
        <f t="shared" si="128"/>
        <v>-54.35</v>
      </c>
      <c r="V748" t="str">
        <f t="shared" si="128"/>
        <v/>
      </c>
      <c r="W748" t="str">
        <f t="shared" si="128"/>
        <v/>
      </c>
      <c r="Z748">
        <f t="shared" si="129"/>
        <v>-54.35</v>
      </c>
      <c r="AA748" t="str">
        <f t="shared" si="129"/>
        <v/>
      </c>
      <c r="AB748" t="str">
        <f t="shared" si="129"/>
        <v/>
      </c>
      <c r="AE748" t="str">
        <f t="shared" si="123"/>
        <v>Office Supplies</v>
      </c>
      <c r="AH748" t="str">
        <f t="shared" si="124"/>
        <v/>
      </c>
      <c r="AI748" t="str">
        <f t="shared" si="125"/>
        <v/>
      </c>
      <c r="AJ748" t="str">
        <f t="shared" si="125"/>
        <v/>
      </c>
      <c r="AK748" t="str">
        <f t="shared" si="125"/>
        <v/>
      </c>
      <c r="AL748" t="str">
        <f t="shared" si="125"/>
        <v/>
      </c>
    </row>
    <row r="749" spans="1:38" x14ac:dyDescent="0.2">
      <c r="A749" s="1">
        <v>5991</v>
      </c>
      <c r="B749" s="2" t="s">
        <v>18</v>
      </c>
      <c r="C749" s="3">
        <v>41940</v>
      </c>
      <c r="D749" s="2" t="s">
        <v>41</v>
      </c>
      <c r="E749" s="2">
        <v>14</v>
      </c>
      <c r="F749" s="2">
        <v>374.51</v>
      </c>
      <c r="G749" s="2">
        <v>0.09</v>
      </c>
      <c r="H749" s="2" t="s">
        <v>20</v>
      </c>
      <c r="I749" s="2">
        <v>122.2</v>
      </c>
      <c r="J749" s="2">
        <v>40.53</v>
      </c>
      <c r="K749" s="2">
        <v>15.49</v>
      </c>
      <c r="L749" s="2" t="s">
        <v>180</v>
      </c>
      <c r="M749" s="2" t="s">
        <v>38</v>
      </c>
      <c r="N749" s="2" t="s">
        <v>43</v>
      </c>
      <c r="O749" s="2" t="s">
        <v>24</v>
      </c>
      <c r="P749" s="2" t="s">
        <v>25</v>
      </c>
      <c r="Q749" s="2" t="s">
        <v>26</v>
      </c>
      <c r="R749" s="3">
        <v>41942</v>
      </c>
      <c r="S749" s="10">
        <f t="shared" si="122"/>
        <v>2014</v>
      </c>
      <c r="T749" t="str">
        <f t="shared" si="128"/>
        <v/>
      </c>
      <c r="U749" t="str">
        <f t="shared" si="128"/>
        <v/>
      </c>
      <c r="V749">
        <f t="shared" si="128"/>
        <v>122.2</v>
      </c>
      <c r="W749" t="str">
        <f t="shared" si="128"/>
        <v/>
      </c>
      <c r="Z749">
        <f t="shared" si="129"/>
        <v>122.2</v>
      </c>
      <c r="AA749" t="str">
        <f t="shared" si="129"/>
        <v/>
      </c>
      <c r="AB749" t="str">
        <f t="shared" si="129"/>
        <v/>
      </c>
      <c r="AE749" t="str">
        <f t="shared" si="123"/>
        <v/>
      </c>
      <c r="AH749" t="str">
        <f t="shared" si="124"/>
        <v/>
      </c>
      <c r="AI749" t="str">
        <f t="shared" si="125"/>
        <v/>
      </c>
      <c r="AJ749" t="str">
        <f t="shared" si="125"/>
        <v/>
      </c>
      <c r="AK749" t="str">
        <f t="shared" si="125"/>
        <v/>
      </c>
      <c r="AL749" t="str">
        <f t="shared" si="125"/>
        <v/>
      </c>
    </row>
    <row r="750" spans="1:38" x14ac:dyDescent="0.2">
      <c r="A750" s="1">
        <v>5992</v>
      </c>
      <c r="B750" s="2" t="s">
        <v>18</v>
      </c>
      <c r="C750" s="3">
        <v>41941</v>
      </c>
      <c r="D750" s="2" t="s">
        <v>50</v>
      </c>
      <c r="E750" s="2">
        <v>6</v>
      </c>
      <c r="F750" s="2">
        <v>195.03749999999999</v>
      </c>
      <c r="G750" s="2">
        <v>0.03</v>
      </c>
      <c r="H750" s="2" t="s">
        <v>20</v>
      </c>
      <c r="I750" s="2">
        <v>-184.63</v>
      </c>
      <c r="J750" s="2">
        <v>47.99</v>
      </c>
      <c r="K750" s="2">
        <v>19</v>
      </c>
      <c r="L750" s="2" t="s">
        <v>376</v>
      </c>
      <c r="M750" s="2" t="s">
        <v>29</v>
      </c>
      <c r="N750" s="2" t="s">
        <v>54</v>
      </c>
      <c r="O750" s="2" t="s">
        <v>31</v>
      </c>
      <c r="P750" s="2" t="s">
        <v>39</v>
      </c>
      <c r="Q750" s="2" t="s">
        <v>26</v>
      </c>
      <c r="R750" s="3">
        <v>41942</v>
      </c>
      <c r="S750" s="10">
        <f t="shared" si="122"/>
        <v>2014</v>
      </c>
      <c r="T750" t="str">
        <f t="shared" si="128"/>
        <v/>
      </c>
      <c r="U750" t="str">
        <f t="shared" si="128"/>
        <v/>
      </c>
      <c r="V750" t="str">
        <f t="shared" si="128"/>
        <v/>
      </c>
      <c r="W750">
        <f t="shared" si="128"/>
        <v>-184.63</v>
      </c>
      <c r="Z750" t="str">
        <f t="shared" si="129"/>
        <v/>
      </c>
      <c r="AA750">
        <f t="shared" si="129"/>
        <v>-184.63</v>
      </c>
      <c r="AB750" t="str">
        <f t="shared" si="129"/>
        <v/>
      </c>
      <c r="AE750" t="str">
        <f t="shared" si="123"/>
        <v>Technology</v>
      </c>
      <c r="AH750">
        <f t="shared" si="124"/>
        <v>-184.63</v>
      </c>
      <c r="AI750">
        <f t="shared" si="125"/>
        <v>-184.63</v>
      </c>
      <c r="AJ750" t="str">
        <f t="shared" si="125"/>
        <v/>
      </c>
      <c r="AK750" t="str">
        <f t="shared" si="125"/>
        <v/>
      </c>
      <c r="AL750" t="str">
        <f t="shared" si="125"/>
        <v/>
      </c>
    </row>
    <row r="751" spans="1:38" x14ac:dyDescent="0.2">
      <c r="A751" s="1">
        <v>5993</v>
      </c>
      <c r="B751" s="2" t="s">
        <v>18</v>
      </c>
      <c r="C751" s="3">
        <v>41942</v>
      </c>
      <c r="D751" s="2" t="s">
        <v>27</v>
      </c>
      <c r="E751" s="2">
        <v>47</v>
      </c>
      <c r="F751" s="2">
        <v>123.46</v>
      </c>
      <c r="G751" s="2">
        <v>0.1</v>
      </c>
      <c r="H751" s="2" t="s">
        <v>20</v>
      </c>
      <c r="I751" s="2">
        <v>30.6</v>
      </c>
      <c r="J751" s="2">
        <v>14.62</v>
      </c>
      <c r="K751" s="2">
        <v>14.8</v>
      </c>
      <c r="L751" s="2" t="s">
        <v>377</v>
      </c>
      <c r="M751" s="2" t="s">
        <v>29</v>
      </c>
      <c r="N751" s="2" t="s">
        <v>43</v>
      </c>
      <c r="O751" s="2" t="s">
        <v>24</v>
      </c>
      <c r="P751" s="2" t="s">
        <v>95</v>
      </c>
      <c r="Q751" s="2" t="s">
        <v>36</v>
      </c>
      <c r="R751" s="3">
        <v>41949</v>
      </c>
      <c r="S751" s="10">
        <f t="shared" si="122"/>
        <v>2014</v>
      </c>
      <c r="T751" t="str">
        <f t="shared" si="128"/>
        <v/>
      </c>
      <c r="U751" t="str">
        <f t="shared" si="128"/>
        <v/>
      </c>
      <c r="V751">
        <f t="shared" si="128"/>
        <v>30.6</v>
      </c>
      <c r="W751" t="str">
        <f t="shared" si="128"/>
        <v/>
      </c>
      <c r="Z751">
        <f t="shared" si="129"/>
        <v>30.6</v>
      </c>
      <c r="AA751" t="str">
        <f t="shared" si="129"/>
        <v/>
      </c>
      <c r="AB751" t="str">
        <f t="shared" si="129"/>
        <v/>
      </c>
      <c r="AE751" t="str">
        <f t="shared" si="123"/>
        <v/>
      </c>
      <c r="AH751" t="str">
        <f t="shared" si="124"/>
        <v/>
      </c>
      <c r="AI751" t="str">
        <f t="shared" si="125"/>
        <v/>
      </c>
      <c r="AJ751" t="str">
        <f t="shared" si="125"/>
        <v/>
      </c>
      <c r="AK751" t="str">
        <f t="shared" si="125"/>
        <v/>
      </c>
      <c r="AL751" t="str">
        <f t="shared" si="125"/>
        <v/>
      </c>
    </row>
    <row r="752" spans="1:38" x14ac:dyDescent="0.2">
      <c r="A752" s="1">
        <v>5994</v>
      </c>
      <c r="B752" s="2" t="s">
        <v>18</v>
      </c>
      <c r="C752" s="3">
        <v>41942</v>
      </c>
      <c r="D752" s="2" t="s">
        <v>19</v>
      </c>
      <c r="E752" s="2">
        <v>9</v>
      </c>
      <c r="F752" s="2">
        <v>41.58</v>
      </c>
      <c r="G752" s="2">
        <v>0.06</v>
      </c>
      <c r="H752" s="2" t="s">
        <v>20</v>
      </c>
      <c r="I752" s="2">
        <v>-0.06</v>
      </c>
      <c r="J752" s="2">
        <v>15.6</v>
      </c>
      <c r="K752" s="2">
        <v>16.2</v>
      </c>
      <c r="L752" s="2" t="s">
        <v>378</v>
      </c>
      <c r="M752" s="2" t="s">
        <v>29</v>
      </c>
      <c r="N752" s="2" t="s">
        <v>23</v>
      </c>
      <c r="O752" s="2" t="s">
        <v>24</v>
      </c>
      <c r="P752" s="2" t="s">
        <v>35</v>
      </c>
      <c r="Q752" s="2" t="s">
        <v>36</v>
      </c>
      <c r="R752" s="3">
        <v>41945</v>
      </c>
      <c r="S752" s="10">
        <f t="shared" si="122"/>
        <v>2014</v>
      </c>
      <c r="T752">
        <f t="shared" si="128"/>
        <v>-0.06</v>
      </c>
      <c r="U752" t="str">
        <f t="shared" si="128"/>
        <v/>
      </c>
      <c r="V752" t="str">
        <f t="shared" si="128"/>
        <v/>
      </c>
      <c r="W752" t="str">
        <f t="shared" si="128"/>
        <v/>
      </c>
      <c r="Z752">
        <f t="shared" si="129"/>
        <v>-0.06</v>
      </c>
      <c r="AA752" t="str">
        <f t="shared" si="129"/>
        <v/>
      </c>
      <c r="AB752" t="str">
        <f t="shared" si="129"/>
        <v/>
      </c>
      <c r="AE752" t="str">
        <f t="shared" si="123"/>
        <v>Office Supplies</v>
      </c>
      <c r="AH752" t="str">
        <f t="shared" si="124"/>
        <v/>
      </c>
      <c r="AI752" t="str">
        <f t="shared" si="125"/>
        <v/>
      </c>
      <c r="AJ752" t="str">
        <f t="shared" si="125"/>
        <v/>
      </c>
      <c r="AK752" t="str">
        <f t="shared" si="125"/>
        <v/>
      </c>
      <c r="AL752" t="str">
        <f t="shared" si="125"/>
        <v/>
      </c>
    </row>
    <row r="753" spans="1:38" x14ac:dyDescent="0.2">
      <c r="A753" s="1">
        <v>5995</v>
      </c>
      <c r="B753" s="2" t="s">
        <v>18</v>
      </c>
      <c r="C753" s="3">
        <v>41943</v>
      </c>
      <c r="D753" s="2" t="s">
        <v>19</v>
      </c>
      <c r="E753" s="2">
        <v>49</v>
      </c>
      <c r="F753" s="2">
        <v>94.84</v>
      </c>
      <c r="G753" s="2">
        <v>0.06</v>
      </c>
      <c r="H753" s="2" t="s">
        <v>20</v>
      </c>
      <c r="I753" s="2">
        <v>6.73</v>
      </c>
      <c r="J753" s="2">
        <v>13.76</v>
      </c>
      <c r="K753" s="2">
        <v>14.7</v>
      </c>
      <c r="L753" s="2" t="s">
        <v>148</v>
      </c>
      <c r="M753" s="2" t="s">
        <v>22</v>
      </c>
      <c r="N753" s="2" t="s">
        <v>30</v>
      </c>
      <c r="O753" s="2" t="s">
        <v>24</v>
      </c>
      <c r="P753" s="2" t="s">
        <v>64</v>
      </c>
      <c r="Q753" s="2" t="s">
        <v>36</v>
      </c>
      <c r="R753" s="3">
        <v>41945</v>
      </c>
      <c r="S753" s="10">
        <f t="shared" si="122"/>
        <v>2014</v>
      </c>
      <c r="T753" t="str">
        <f t="shared" si="128"/>
        <v/>
      </c>
      <c r="U753">
        <f t="shared" si="128"/>
        <v>6.73</v>
      </c>
      <c r="V753" t="str">
        <f t="shared" si="128"/>
        <v/>
      </c>
      <c r="W753" t="str">
        <f t="shared" si="128"/>
        <v/>
      </c>
      <c r="Z753">
        <f t="shared" si="129"/>
        <v>6.73</v>
      </c>
      <c r="AA753" t="str">
        <f t="shared" si="129"/>
        <v/>
      </c>
      <c r="AB753" t="str">
        <f t="shared" si="129"/>
        <v/>
      </c>
      <c r="AE753" t="str">
        <f t="shared" si="123"/>
        <v/>
      </c>
      <c r="AH753" t="str">
        <f t="shared" si="124"/>
        <v/>
      </c>
      <c r="AI753" t="str">
        <f t="shared" si="125"/>
        <v/>
      </c>
      <c r="AJ753" t="str">
        <f t="shared" si="125"/>
        <v/>
      </c>
      <c r="AK753" t="str">
        <f t="shared" si="125"/>
        <v/>
      </c>
      <c r="AL753" t="str">
        <f t="shared" si="125"/>
        <v/>
      </c>
    </row>
    <row r="754" spans="1:38" x14ac:dyDescent="0.2">
      <c r="A754" s="1">
        <v>5996</v>
      </c>
      <c r="B754" s="2" t="s">
        <v>18</v>
      </c>
      <c r="C754" s="3">
        <v>41943</v>
      </c>
      <c r="D754" s="2" t="s">
        <v>19</v>
      </c>
      <c r="E754" s="2">
        <v>50</v>
      </c>
      <c r="F754" s="2">
        <v>1325.89</v>
      </c>
      <c r="G754" s="2">
        <v>0.02</v>
      </c>
      <c r="H754" s="2" t="s">
        <v>20</v>
      </c>
      <c r="I754" s="2">
        <v>10.09</v>
      </c>
      <c r="J754" s="2">
        <v>36.979999999999997</v>
      </c>
      <c r="K754" s="2">
        <v>22.79</v>
      </c>
      <c r="L754" s="2" t="s">
        <v>148</v>
      </c>
      <c r="M754" s="2" t="s">
        <v>22</v>
      </c>
      <c r="N754" s="2" t="s">
        <v>30</v>
      </c>
      <c r="O754" s="2" t="s">
        <v>24</v>
      </c>
      <c r="P754" s="2" t="s">
        <v>52</v>
      </c>
      <c r="Q754" s="2" t="s">
        <v>26</v>
      </c>
      <c r="R754" s="3">
        <v>41944</v>
      </c>
      <c r="S754" s="10">
        <f t="shared" si="122"/>
        <v>2014</v>
      </c>
      <c r="T754" t="str">
        <f t="shared" si="128"/>
        <v/>
      </c>
      <c r="U754">
        <f t="shared" si="128"/>
        <v>10.09</v>
      </c>
      <c r="V754" t="str">
        <f t="shared" si="128"/>
        <v/>
      </c>
      <c r="W754" t="str">
        <f t="shared" si="128"/>
        <v/>
      </c>
      <c r="Z754">
        <f t="shared" si="129"/>
        <v>10.09</v>
      </c>
      <c r="AA754" t="str">
        <f t="shared" si="129"/>
        <v/>
      </c>
      <c r="AB754" t="str">
        <f t="shared" si="129"/>
        <v/>
      </c>
      <c r="AE754" t="str">
        <f t="shared" si="123"/>
        <v/>
      </c>
      <c r="AH754" t="str">
        <f t="shared" si="124"/>
        <v/>
      </c>
      <c r="AI754" t="str">
        <f t="shared" si="125"/>
        <v/>
      </c>
      <c r="AJ754" t="str">
        <f t="shared" si="125"/>
        <v/>
      </c>
      <c r="AK754" t="str">
        <f t="shared" si="125"/>
        <v/>
      </c>
      <c r="AL754" t="str">
        <f t="shared" si="125"/>
        <v/>
      </c>
    </row>
    <row r="755" spans="1:38" x14ac:dyDescent="0.2">
      <c r="A755" s="1">
        <v>5997</v>
      </c>
      <c r="B755" s="2" t="s">
        <v>18</v>
      </c>
      <c r="C755" s="3">
        <v>41943</v>
      </c>
      <c r="D755" s="2" t="s">
        <v>19</v>
      </c>
      <c r="E755" s="2">
        <v>4</v>
      </c>
      <c r="F755" s="2">
        <v>137.1865</v>
      </c>
      <c r="G755" s="2">
        <v>0.05</v>
      </c>
      <c r="H755" s="2" t="s">
        <v>49</v>
      </c>
      <c r="I755" s="2">
        <v>-111.11</v>
      </c>
      <c r="J755" s="2">
        <v>47.99</v>
      </c>
      <c r="K755" s="2">
        <v>19.989999999999998</v>
      </c>
      <c r="L755" s="2" t="s">
        <v>148</v>
      </c>
      <c r="M755" s="2" t="s">
        <v>22</v>
      </c>
      <c r="N755" s="2" t="s">
        <v>30</v>
      </c>
      <c r="O755" s="2" t="s">
        <v>31</v>
      </c>
      <c r="P755" s="2" t="s">
        <v>39</v>
      </c>
      <c r="Q755" s="2" t="s">
        <v>36</v>
      </c>
      <c r="R755" s="3">
        <v>41945</v>
      </c>
      <c r="S755" s="10">
        <f t="shared" si="122"/>
        <v>2014</v>
      </c>
      <c r="T755" t="str">
        <f t="shared" si="128"/>
        <v/>
      </c>
      <c r="U755">
        <f t="shared" si="128"/>
        <v>-111.11</v>
      </c>
      <c r="V755" t="str">
        <f t="shared" si="128"/>
        <v/>
      </c>
      <c r="W755" t="str">
        <f t="shared" si="128"/>
        <v/>
      </c>
      <c r="Z755" t="str">
        <f t="shared" si="129"/>
        <v/>
      </c>
      <c r="AA755">
        <f t="shared" si="129"/>
        <v>-111.11</v>
      </c>
      <c r="AB755" t="str">
        <f t="shared" si="129"/>
        <v/>
      </c>
      <c r="AE755" t="str">
        <f t="shared" si="123"/>
        <v>Technology</v>
      </c>
      <c r="AH755">
        <f t="shared" si="124"/>
        <v>-111.11</v>
      </c>
      <c r="AI755">
        <f t="shared" si="125"/>
        <v>-111.11</v>
      </c>
      <c r="AJ755" t="str">
        <f t="shared" si="125"/>
        <v/>
      </c>
      <c r="AK755" t="str">
        <f t="shared" si="125"/>
        <v/>
      </c>
      <c r="AL755" t="str">
        <f t="shared" si="125"/>
        <v/>
      </c>
    </row>
    <row r="756" spans="1:38" x14ac:dyDescent="0.2">
      <c r="A756" s="1">
        <v>5998</v>
      </c>
      <c r="B756" s="2" t="s">
        <v>18</v>
      </c>
      <c r="C756" s="3">
        <v>41943</v>
      </c>
      <c r="D756" s="2" t="s">
        <v>19</v>
      </c>
      <c r="E756" s="2">
        <v>9</v>
      </c>
      <c r="F756" s="2">
        <v>19.29</v>
      </c>
      <c r="G756" s="2">
        <v>0.06</v>
      </c>
      <c r="H756" s="2" t="s">
        <v>20</v>
      </c>
      <c r="I756" s="2">
        <v>-0.72</v>
      </c>
      <c r="J756" s="2">
        <v>13.26</v>
      </c>
      <c r="K756" s="2">
        <v>14.7</v>
      </c>
      <c r="L756" s="2" t="s">
        <v>148</v>
      </c>
      <c r="M756" s="2" t="s">
        <v>29</v>
      </c>
      <c r="N756" s="2" t="s">
        <v>30</v>
      </c>
      <c r="O756" s="2" t="s">
        <v>24</v>
      </c>
      <c r="P756" s="2" t="s">
        <v>95</v>
      </c>
      <c r="Q756" s="2" t="s">
        <v>36</v>
      </c>
      <c r="R756" s="3">
        <v>41943</v>
      </c>
      <c r="S756" s="10">
        <f t="shared" si="122"/>
        <v>2014</v>
      </c>
      <c r="T756" t="str">
        <f t="shared" si="128"/>
        <v/>
      </c>
      <c r="U756">
        <f t="shared" si="128"/>
        <v>-0.72</v>
      </c>
      <c r="V756" t="str">
        <f t="shared" si="128"/>
        <v/>
      </c>
      <c r="W756" t="str">
        <f t="shared" si="128"/>
        <v/>
      </c>
      <c r="Z756">
        <f t="shared" si="129"/>
        <v>-0.72</v>
      </c>
      <c r="AA756" t="str">
        <f t="shared" si="129"/>
        <v/>
      </c>
      <c r="AB756" t="str">
        <f t="shared" si="129"/>
        <v/>
      </c>
      <c r="AE756" t="str">
        <f t="shared" si="123"/>
        <v>Office Supplies</v>
      </c>
      <c r="AH756" t="str">
        <f t="shared" si="124"/>
        <v/>
      </c>
      <c r="AI756" t="str">
        <f t="shared" si="125"/>
        <v/>
      </c>
      <c r="AJ756" t="str">
        <f t="shared" si="125"/>
        <v/>
      </c>
      <c r="AK756" t="str">
        <f t="shared" si="125"/>
        <v/>
      </c>
      <c r="AL756" t="str">
        <f t="shared" si="125"/>
        <v/>
      </c>
    </row>
    <row r="757" spans="1:38" x14ac:dyDescent="0.2">
      <c r="A757" s="1">
        <v>5999</v>
      </c>
      <c r="B757" s="2" t="s">
        <v>40</v>
      </c>
      <c r="C757" s="3">
        <v>41943</v>
      </c>
      <c r="D757" s="2" t="s">
        <v>27</v>
      </c>
      <c r="E757" s="2">
        <v>9</v>
      </c>
      <c r="F757" s="2">
        <v>141.25</v>
      </c>
      <c r="G757" s="2">
        <v>0.03</v>
      </c>
      <c r="H757" s="2" t="s">
        <v>49</v>
      </c>
      <c r="I757" s="2">
        <v>0.12</v>
      </c>
      <c r="J757" s="2">
        <v>25.48</v>
      </c>
      <c r="K757" s="2">
        <v>18.510000000000002</v>
      </c>
      <c r="L757" s="2" t="s">
        <v>378</v>
      </c>
      <c r="M757" s="2" t="s">
        <v>29</v>
      </c>
      <c r="N757" s="2" t="s">
        <v>23</v>
      </c>
      <c r="O757" s="2" t="s">
        <v>24</v>
      </c>
      <c r="P757" s="2" t="s">
        <v>52</v>
      </c>
      <c r="Q757" s="2" t="s">
        <v>26</v>
      </c>
      <c r="R757" s="3">
        <v>41947</v>
      </c>
      <c r="S757" s="10">
        <f t="shared" si="122"/>
        <v>2014</v>
      </c>
      <c r="T757">
        <f t="shared" si="128"/>
        <v>0.12</v>
      </c>
      <c r="U757" t="str">
        <f t="shared" si="128"/>
        <v/>
      </c>
      <c r="V757" t="str">
        <f t="shared" si="128"/>
        <v/>
      </c>
      <c r="W757" t="str">
        <f t="shared" si="128"/>
        <v/>
      </c>
      <c r="Z757">
        <f t="shared" si="129"/>
        <v>0.12</v>
      </c>
      <c r="AA757" t="str">
        <f t="shared" si="129"/>
        <v/>
      </c>
      <c r="AB757" t="str">
        <f t="shared" si="129"/>
        <v/>
      </c>
      <c r="AE757" t="str">
        <f t="shared" si="123"/>
        <v/>
      </c>
      <c r="AH757" t="str">
        <f t="shared" si="124"/>
        <v/>
      </c>
      <c r="AI757" t="str">
        <f t="shared" si="125"/>
        <v/>
      </c>
      <c r="AJ757" t="str">
        <f t="shared" si="125"/>
        <v/>
      </c>
      <c r="AK757" t="str">
        <f t="shared" si="125"/>
        <v/>
      </c>
      <c r="AL757" t="str">
        <f t="shared" si="125"/>
        <v/>
      </c>
    </row>
    <row r="758" spans="1:38" x14ac:dyDescent="0.2">
      <c r="A758" s="1">
        <v>6000</v>
      </c>
      <c r="B758" s="2" t="s">
        <v>18</v>
      </c>
      <c r="C758" s="3">
        <v>41944</v>
      </c>
      <c r="D758" s="2" t="s">
        <v>59</v>
      </c>
      <c r="E758" s="2">
        <v>25</v>
      </c>
      <c r="F758" s="2">
        <v>159.71</v>
      </c>
      <c r="G758" s="2">
        <v>0.03</v>
      </c>
      <c r="H758" s="2" t="s">
        <v>20</v>
      </c>
      <c r="I758" s="2">
        <v>43.48</v>
      </c>
      <c r="J758" s="2">
        <v>17.98</v>
      </c>
      <c r="K758" s="2">
        <v>15.49</v>
      </c>
      <c r="L758" s="2" t="s">
        <v>175</v>
      </c>
      <c r="M758" s="2" t="s">
        <v>29</v>
      </c>
      <c r="N758" s="2" t="s">
        <v>54</v>
      </c>
      <c r="O758" s="2" t="s">
        <v>24</v>
      </c>
      <c r="P758" s="2" t="s">
        <v>25</v>
      </c>
      <c r="Q758" s="2" t="s">
        <v>26</v>
      </c>
      <c r="R758" s="3">
        <v>41946</v>
      </c>
      <c r="S758" s="10">
        <f t="shared" si="122"/>
        <v>2014</v>
      </c>
      <c r="T758" t="str">
        <f t="shared" si="128"/>
        <v/>
      </c>
      <c r="U758" t="str">
        <f t="shared" si="128"/>
        <v/>
      </c>
      <c r="V758" t="str">
        <f t="shared" si="128"/>
        <v/>
      </c>
      <c r="W758">
        <f t="shared" si="128"/>
        <v>43.48</v>
      </c>
      <c r="Z758">
        <f t="shared" si="129"/>
        <v>43.48</v>
      </c>
      <c r="AA758" t="str">
        <f t="shared" si="129"/>
        <v/>
      </c>
      <c r="AB758" t="str">
        <f t="shared" si="129"/>
        <v/>
      </c>
      <c r="AE758" t="str">
        <f t="shared" si="123"/>
        <v/>
      </c>
      <c r="AH758" t="str">
        <f t="shared" si="124"/>
        <v/>
      </c>
      <c r="AI758" t="str">
        <f t="shared" si="125"/>
        <v/>
      </c>
      <c r="AJ758" t="str">
        <f t="shared" si="125"/>
        <v/>
      </c>
      <c r="AK758" t="str">
        <f t="shared" si="125"/>
        <v/>
      </c>
      <c r="AL758" t="str">
        <f t="shared" si="125"/>
        <v/>
      </c>
    </row>
    <row r="759" spans="1:38" x14ac:dyDescent="0.2">
      <c r="A759" s="1">
        <v>6001</v>
      </c>
      <c r="B759" s="2" t="s">
        <v>18</v>
      </c>
      <c r="C759" s="3">
        <v>41945</v>
      </c>
      <c r="D759" s="2" t="s">
        <v>27</v>
      </c>
      <c r="E759" s="2">
        <v>16</v>
      </c>
      <c r="F759" s="2">
        <v>465.08</v>
      </c>
      <c r="G759" s="2">
        <v>7.0000000000000007E-2</v>
      </c>
      <c r="H759" s="2" t="s">
        <v>20</v>
      </c>
      <c r="I759" s="2">
        <v>112.78</v>
      </c>
      <c r="J759" s="2">
        <v>41.17</v>
      </c>
      <c r="K759" s="2">
        <v>20.27</v>
      </c>
      <c r="L759" s="2" t="s">
        <v>379</v>
      </c>
      <c r="M759" s="2" t="s">
        <v>38</v>
      </c>
      <c r="N759" s="2" t="s">
        <v>30</v>
      </c>
      <c r="O759" s="2" t="s">
        <v>24</v>
      </c>
      <c r="P759" s="2" t="s">
        <v>25</v>
      </c>
      <c r="Q759" s="2" t="s">
        <v>26</v>
      </c>
      <c r="R759" s="3">
        <v>41949</v>
      </c>
      <c r="S759" s="10">
        <f t="shared" si="122"/>
        <v>2014</v>
      </c>
      <c r="T759" t="str">
        <f t="shared" si="128"/>
        <v/>
      </c>
      <c r="U759">
        <f t="shared" si="128"/>
        <v>112.78</v>
      </c>
      <c r="V759" t="str">
        <f t="shared" si="128"/>
        <v/>
      </c>
      <c r="W759" t="str">
        <f t="shared" si="128"/>
        <v/>
      </c>
      <c r="Z759">
        <f t="shared" si="129"/>
        <v>112.78</v>
      </c>
      <c r="AA759" t="str">
        <f t="shared" si="129"/>
        <v/>
      </c>
      <c r="AB759" t="str">
        <f t="shared" si="129"/>
        <v/>
      </c>
      <c r="AE759" t="str">
        <f t="shared" si="123"/>
        <v/>
      </c>
      <c r="AH759" t="str">
        <f t="shared" si="124"/>
        <v/>
      </c>
      <c r="AI759" t="str">
        <f t="shared" si="125"/>
        <v/>
      </c>
      <c r="AJ759" t="str">
        <f t="shared" si="125"/>
        <v/>
      </c>
      <c r="AK759" t="str">
        <f t="shared" si="125"/>
        <v/>
      </c>
      <c r="AL759" t="str">
        <f t="shared" si="125"/>
        <v/>
      </c>
    </row>
    <row r="760" spans="1:38" x14ac:dyDescent="0.2">
      <c r="A760" s="1">
        <v>6002</v>
      </c>
      <c r="B760" s="2" t="s">
        <v>18</v>
      </c>
      <c r="C760" s="3">
        <v>41945</v>
      </c>
      <c r="D760" s="2" t="s">
        <v>27</v>
      </c>
      <c r="E760" s="2">
        <v>43</v>
      </c>
      <c r="F760" s="2">
        <v>242.49</v>
      </c>
      <c r="G760" s="2">
        <v>0.08</v>
      </c>
      <c r="H760" s="2" t="s">
        <v>20</v>
      </c>
      <c r="I760" s="2">
        <v>-1982.09</v>
      </c>
      <c r="J760" s="2">
        <v>16.48</v>
      </c>
      <c r="K760" s="2">
        <v>63</v>
      </c>
      <c r="L760" s="2" t="s">
        <v>171</v>
      </c>
      <c r="M760" s="2" t="s">
        <v>38</v>
      </c>
      <c r="N760" s="2" t="s">
        <v>54</v>
      </c>
      <c r="O760" s="2" t="s">
        <v>24</v>
      </c>
      <c r="P760" s="2" t="s">
        <v>71</v>
      </c>
      <c r="Q760" s="2" t="s">
        <v>34</v>
      </c>
      <c r="R760" s="3">
        <v>41945</v>
      </c>
      <c r="S760" s="10">
        <f t="shared" si="122"/>
        <v>2014</v>
      </c>
      <c r="T760" t="str">
        <f t="shared" si="128"/>
        <v/>
      </c>
      <c r="U760" t="str">
        <f t="shared" si="128"/>
        <v/>
      </c>
      <c r="V760" t="str">
        <f t="shared" si="128"/>
        <v/>
      </c>
      <c r="W760">
        <f t="shared" si="128"/>
        <v>-1982.09</v>
      </c>
      <c r="Z760">
        <f t="shared" si="129"/>
        <v>-1982.09</v>
      </c>
      <c r="AA760" t="str">
        <f t="shared" si="129"/>
        <v/>
      </c>
      <c r="AB760" t="str">
        <f t="shared" si="129"/>
        <v/>
      </c>
      <c r="AE760" t="str">
        <f t="shared" si="123"/>
        <v>Office Supplies</v>
      </c>
      <c r="AH760" t="str">
        <f t="shared" si="124"/>
        <v/>
      </c>
      <c r="AI760" t="str">
        <f t="shared" si="125"/>
        <v/>
      </c>
      <c r="AJ760" t="str">
        <f t="shared" si="125"/>
        <v/>
      </c>
      <c r="AK760" t="str">
        <f t="shared" si="125"/>
        <v/>
      </c>
      <c r="AL760" t="str">
        <f t="shared" si="125"/>
        <v/>
      </c>
    </row>
    <row r="761" spans="1:38" x14ac:dyDescent="0.2">
      <c r="A761" s="1">
        <v>6003</v>
      </c>
      <c r="B761" s="2" t="s">
        <v>18</v>
      </c>
      <c r="C761" s="3">
        <v>41945</v>
      </c>
      <c r="D761" s="2" t="s">
        <v>27</v>
      </c>
      <c r="E761" s="2">
        <v>10</v>
      </c>
      <c r="F761" s="2">
        <v>194.86</v>
      </c>
      <c r="G761" s="2">
        <v>0</v>
      </c>
      <c r="H761" s="2" t="s">
        <v>20</v>
      </c>
      <c r="I761" s="2">
        <v>55.25</v>
      </c>
      <c r="J761" s="2">
        <v>29.67</v>
      </c>
      <c r="K761" s="2">
        <v>22.99</v>
      </c>
      <c r="L761" s="2" t="s">
        <v>171</v>
      </c>
      <c r="M761" s="2" t="s">
        <v>38</v>
      </c>
      <c r="N761" s="2" t="s">
        <v>54</v>
      </c>
      <c r="O761" s="2" t="s">
        <v>45</v>
      </c>
      <c r="P761" s="2" t="s">
        <v>55</v>
      </c>
      <c r="Q761" s="2" t="s">
        <v>58</v>
      </c>
      <c r="R761" s="3">
        <v>41952</v>
      </c>
      <c r="S761" s="10">
        <f t="shared" si="122"/>
        <v>2014</v>
      </c>
      <c r="T761" t="str">
        <f t="shared" si="128"/>
        <v/>
      </c>
      <c r="U761" t="str">
        <f t="shared" si="128"/>
        <v/>
      </c>
      <c r="V761" t="str">
        <f t="shared" si="128"/>
        <v/>
      </c>
      <c r="W761">
        <f t="shared" si="128"/>
        <v>55.25</v>
      </c>
      <c r="Z761" t="str">
        <f t="shared" si="129"/>
        <v/>
      </c>
      <c r="AA761" t="str">
        <f t="shared" si="129"/>
        <v/>
      </c>
      <c r="AB761">
        <f t="shared" si="129"/>
        <v>55.25</v>
      </c>
      <c r="AE761" t="str">
        <f t="shared" si="123"/>
        <v/>
      </c>
      <c r="AH761" t="str">
        <f t="shared" si="124"/>
        <v/>
      </c>
      <c r="AI761" t="str">
        <f t="shared" si="125"/>
        <v/>
      </c>
      <c r="AJ761" t="str">
        <f t="shared" si="125"/>
        <v/>
      </c>
      <c r="AK761" t="str">
        <f t="shared" si="125"/>
        <v/>
      </c>
      <c r="AL761" t="str">
        <f t="shared" si="125"/>
        <v/>
      </c>
    </row>
    <row r="762" spans="1:38" x14ac:dyDescent="0.2">
      <c r="A762" s="1">
        <v>6004</v>
      </c>
      <c r="B762" s="2" t="s">
        <v>18</v>
      </c>
      <c r="C762" s="3">
        <v>41945</v>
      </c>
      <c r="D762" s="2" t="s">
        <v>27</v>
      </c>
      <c r="E762" s="2">
        <v>6</v>
      </c>
      <c r="F762" s="2">
        <v>63.62</v>
      </c>
      <c r="G762" s="2">
        <v>0.04</v>
      </c>
      <c r="H762" s="2" t="s">
        <v>20</v>
      </c>
      <c r="I762" s="2">
        <v>-14.99</v>
      </c>
      <c r="J762" s="2">
        <v>20.6</v>
      </c>
      <c r="K762" s="2">
        <v>20.190000000000001</v>
      </c>
      <c r="L762" s="2" t="s">
        <v>42</v>
      </c>
      <c r="M762" s="2" t="s">
        <v>22</v>
      </c>
      <c r="N762" s="2" t="s">
        <v>43</v>
      </c>
      <c r="O762" s="2" t="s">
        <v>24</v>
      </c>
      <c r="P762" s="2" t="s">
        <v>25</v>
      </c>
      <c r="Q762" s="2" t="s">
        <v>26</v>
      </c>
      <c r="R762" s="3">
        <v>41947</v>
      </c>
      <c r="S762" s="10">
        <f t="shared" si="122"/>
        <v>2014</v>
      </c>
      <c r="T762" t="str">
        <f t="shared" ref="T762:W781" si="130">IF($N762=T$1,$I762,"")</f>
        <v/>
      </c>
      <c r="U762" t="str">
        <f t="shared" si="130"/>
        <v/>
      </c>
      <c r="V762">
        <f t="shared" si="130"/>
        <v>-14.99</v>
      </c>
      <c r="W762" t="str">
        <f t="shared" si="130"/>
        <v/>
      </c>
      <c r="Z762">
        <f t="shared" ref="Z762:AB781" si="131">IF($O762=Z$1,$I762,"")</f>
        <v>-14.99</v>
      </c>
      <c r="AA762" t="str">
        <f t="shared" si="131"/>
        <v/>
      </c>
      <c r="AB762" t="str">
        <f t="shared" si="131"/>
        <v/>
      </c>
      <c r="AE762" t="str">
        <f t="shared" si="123"/>
        <v>Office Supplies</v>
      </c>
      <c r="AH762" t="str">
        <f t="shared" si="124"/>
        <v/>
      </c>
      <c r="AI762" t="str">
        <f t="shared" si="125"/>
        <v/>
      </c>
      <c r="AJ762" t="str">
        <f t="shared" si="125"/>
        <v/>
      </c>
      <c r="AK762" t="str">
        <f t="shared" si="125"/>
        <v/>
      </c>
      <c r="AL762" t="str">
        <f t="shared" si="125"/>
        <v/>
      </c>
    </row>
    <row r="763" spans="1:38" x14ac:dyDescent="0.2">
      <c r="A763" s="1">
        <v>6005</v>
      </c>
      <c r="B763" s="2" t="s">
        <v>18</v>
      </c>
      <c r="C763" s="3">
        <v>41945</v>
      </c>
      <c r="D763" s="2" t="s">
        <v>27</v>
      </c>
      <c r="E763" s="2">
        <v>30</v>
      </c>
      <c r="F763" s="2">
        <v>115.36</v>
      </c>
      <c r="G763" s="2">
        <v>0.01</v>
      </c>
      <c r="H763" s="2" t="s">
        <v>20</v>
      </c>
      <c r="I763" s="2">
        <v>18.64</v>
      </c>
      <c r="J763" s="2">
        <v>15.58</v>
      </c>
      <c r="K763" s="2">
        <v>15.63</v>
      </c>
      <c r="L763" s="2" t="s">
        <v>42</v>
      </c>
      <c r="M763" s="2" t="s">
        <v>22</v>
      </c>
      <c r="N763" s="2" t="s">
        <v>43</v>
      </c>
      <c r="O763" s="2" t="s">
        <v>24</v>
      </c>
      <c r="P763" s="2" t="s">
        <v>95</v>
      </c>
      <c r="Q763" s="2" t="s">
        <v>36</v>
      </c>
      <c r="R763" s="3">
        <v>41949</v>
      </c>
      <c r="S763" s="10">
        <f t="shared" si="122"/>
        <v>2014</v>
      </c>
      <c r="T763" t="str">
        <f t="shared" si="130"/>
        <v/>
      </c>
      <c r="U763" t="str">
        <f t="shared" si="130"/>
        <v/>
      </c>
      <c r="V763">
        <f t="shared" si="130"/>
        <v>18.64</v>
      </c>
      <c r="W763" t="str">
        <f t="shared" si="130"/>
        <v/>
      </c>
      <c r="Z763">
        <f t="shared" si="131"/>
        <v>18.64</v>
      </c>
      <c r="AA763" t="str">
        <f t="shared" si="131"/>
        <v/>
      </c>
      <c r="AB763" t="str">
        <f t="shared" si="131"/>
        <v/>
      </c>
      <c r="AE763" t="str">
        <f t="shared" si="123"/>
        <v/>
      </c>
      <c r="AH763" t="str">
        <f t="shared" si="124"/>
        <v/>
      </c>
      <c r="AI763" t="str">
        <f t="shared" si="125"/>
        <v/>
      </c>
      <c r="AJ763" t="str">
        <f t="shared" si="125"/>
        <v/>
      </c>
      <c r="AK763" t="str">
        <f t="shared" si="125"/>
        <v/>
      </c>
      <c r="AL763" t="str">
        <f t="shared" si="125"/>
        <v/>
      </c>
    </row>
    <row r="764" spans="1:38" x14ac:dyDescent="0.2">
      <c r="A764" s="1">
        <v>6006</v>
      </c>
      <c r="B764" s="2" t="s">
        <v>18</v>
      </c>
      <c r="C764" s="3">
        <v>41945</v>
      </c>
      <c r="D764" s="2" t="s">
        <v>27</v>
      </c>
      <c r="E764" s="2">
        <v>40</v>
      </c>
      <c r="F764" s="2">
        <v>3177.3919999999998</v>
      </c>
      <c r="G764" s="2">
        <v>0.08</v>
      </c>
      <c r="H764" s="2" t="s">
        <v>44</v>
      </c>
      <c r="I764" s="2">
        <v>-967.9</v>
      </c>
      <c r="J764" s="2">
        <v>117.49</v>
      </c>
      <c r="K764" s="2">
        <v>55.64</v>
      </c>
      <c r="L764" s="2" t="s">
        <v>42</v>
      </c>
      <c r="M764" s="2" t="s">
        <v>22</v>
      </c>
      <c r="N764" s="2" t="s">
        <v>43</v>
      </c>
      <c r="O764" s="2" t="s">
        <v>45</v>
      </c>
      <c r="P764" s="2" t="s">
        <v>46</v>
      </c>
      <c r="Q764" s="2" t="s">
        <v>47</v>
      </c>
      <c r="R764" s="3">
        <v>41952</v>
      </c>
      <c r="S764" s="10">
        <f t="shared" si="122"/>
        <v>2014</v>
      </c>
      <c r="T764" t="str">
        <f t="shared" si="130"/>
        <v/>
      </c>
      <c r="U764" t="str">
        <f t="shared" si="130"/>
        <v/>
      </c>
      <c r="V764">
        <f t="shared" si="130"/>
        <v>-967.9</v>
      </c>
      <c r="W764" t="str">
        <f t="shared" si="130"/>
        <v/>
      </c>
      <c r="Z764" t="str">
        <f t="shared" si="131"/>
        <v/>
      </c>
      <c r="AA764" t="str">
        <f t="shared" si="131"/>
        <v/>
      </c>
      <c r="AB764">
        <f t="shared" si="131"/>
        <v>-967.9</v>
      </c>
      <c r="AE764" t="str">
        <f t="shared" si="123"/>
        <v>Furniture</v>
      </c>
      <c r="AH764" t="str">
        <f t="shared" si="124"/>
        <v/>
      </c>
      <c r="AI764" t="str">
        <f t="shared" si="125"/>
        <v/>
      </c>
      <c r="AJ764" t="str">
        <f t="shared" si="125"/>
        <v/>
      </c>
      <c r="AK764" t="str">
        <f t="shared" si="125"/>
        <v/>
      </c>
      <c r="AL764" t="str">
        <f t="shared" si="125"/>
        <v/>
      </c>
    </row>
    <row r="765" spans="1:38" x14ac:dyDescent="0.2">
      <c r="A765" s="1">
        <v>6007</v>
      </c>
      <c r="B765" s="2" t="s">
        <v>18</v>
      </c>
      <c r="C765" s="3">
        <v>41946</v>
      </c>
      <c r="D765" s="2" t="s">
        <v>27</v>
      </c>
      <c r="E765" s="2">
        <v>39</v>
      </c>
      <c r="F765" s="2">
        <v>467.83</v>
      </c>
      <c r="G765" s="2">
        <v>7.0000000000000007E-2</v>
      </c>
      <c r="H765" s="2" t="s">
        <v>20</v>
      </c>
      <c r="I765" s="2">
        <v>-70.78</v>
      </c>
      <c r="J765" s="2">
        <v>24.28</v>
      </c>
      <c r="K765" s="2">
        <v>20.13</v>
      </c>
      <c r="L765" s="2" t="s">
        <v>108</v>
      </c>
      <c r="M765" s="2" t="s">
        <v>29</v>
      </c>
      <c r="N765" s="2" t="s">
        <v>54</v>
      </c>
      <c r="O765" s="2" t="s">
        <v>24</v>
      </c>
      <c r="P765" s="2" t="s">
        <v>52</v>
      </c>
      <c r="Q765" s="2" t="s">
        <v>26</v>
      </c>
      <c r="R765" s="3">
        <v>41953</v>
      </c>
      <c r="S765" s="10">
        <f t="shared" si="122"/>
        <v>2014</v>
      </c>
      <c r="T765" t="str">
        <f t="shared" si="130"/>
        <v/>
      </c>
      <c r="U765" t="str">
        <f t="shared" si="130"/>
        <v/>
      </c>
      <c r="V765" t="str">
        <f t="shared" si="130"/>
        <v/>
      </c>
      <c r="W765">
        <f t="shared" si="130"/>
        <v>-70.78</v>
      </c>
      <c r="Z765">
        <f t="shared" si="131"/>
        <v>-70.78</v>
      </c>
      <c r="AA765" t="str">
        <f t="shared" si="131"/>
        <v/>
      </c>
      <c r="AB765" t="str">
        <f t="shared" si="131"/>
        <v/>
      </c>
      <c r="AE765" t="str">
        <f t="shared" si="123"/>
        <v>Office Supplies</v>
      </c>
      <c r="AH765" t="str">
        <f t="shared" si="124"/>
        <v/>
      </c>
      <c r="AI765" t="str">
        <f t="shared" si="125"/>
        <v/>
      </c>
      <c r="AJ765" t="str">
        <f t="shared" si="125"/>
        <v/>
      </c>
      <c r="AK765" t="str">
        <f t="shared" si="125"/>
        <v/>
      </c>
      <c r="AL765" t="str">
        <f t="shared" si="125"/>
        <v/>
      </c>
    </row>
    <row r="766" spans="1:38" x14ac:dyDescent="0.2">
      <c r="A766" s="1">
        <v>6008</v>
      </c>
      <c r="B766" s="2" t="s">
        <v>18</v>
      </c>
      <c r="C766" s="3">
        <v>41946</v>
      </c>
      <c r="D766" s="2" t="s">
        <v>41</v>
      </c>
      <c r="E766" s="2">
        <v>20</v>
      </c>
      <c r="F766" s="2">
        <v>6872.59</v>
      </c>
      <c r="G766" s="2">
        <v>0.09</v>
      </c>
      <c r="H766" s="2" t="s">
        <v>44</v>
      </c>
      <c r="I766" s="2">
        <v>1547.08</v>
      </c>
      <c r="J766" s="2">
        <v>361.45</v>
      </c>
      <c r="K766" s="2">
        <v>74</v>
      </c>
      <c r="L766" s="2" t="s">
        <v>190</v>
      </c>
      <c r="M766" s="2" t="s">
        <v>29</v>
      </c>
      <c r="N766" s="2" t="s">
        <v>30</v>
      </c>
      <c r="O766" s="2" t="s">
        <v>45</v>
      </c>
      <c r="P766" s="2" t="s">
        <v>46</v>
      </c>
      <c r="Q766" s="2" t="s">
        <v>56</v>
      </c>
      <c r="R766" s="3">
        <v>41947</v>
      </c>
      <c r="S766" s="10">
        <f t="shared" si="122"/>
        <v>2014</v>
      </c>
      <c r="T766" t="str">
        <f t="shared" si="130"/>
        <v/>
      </c>
      <c r="U766">
        <f t="shared" si="130"/>
        <v>1547.08</v>
      </c>
      <c r="V766" t="str">
        <f t="shared" si="130"/>
        <v/>
      </c>
      <c r="W766" t="str">
        <f t="shared" si="130"/>
        <v/>
      </c>
      <c r="Z766" t="str">
        <f t="shared" si="131"/>
        <v/>
      </c>
      <c r="AA766" t="str">
        <f t="shared" si="131"/>
        <v/>
      </c>
      <c r="AB766">
        <f t="shared" si="131"/>
        <v>1547.08</v>
      </c>
      <c r="AE766" t="str">
        <f t="shared" si="123"/>
        <v/>
      </c>
      <c r="AH766" t="str">
        <f t="shared" si="124"/>
        <v/>
      </c>
      <c r="AI766" t="str">
        <f t="shared" si="125"/>
        <v/>
      </c>
      <c r="AJ766" t="str">
        <f t="shared" si="125"/>
        <v/>
      </c>
      <c r="AK766" t="str">
        <f t="shared" si="125"/>
        <v/>
      </c>
      <c r="AL766" t="str">
        <f t="shared" si="125"/>
        <v/>
      </c>
    </row>
    <row r="767" spans="1:38" x14ac:dyDescent="0.2">
      <c r="A767" s="1">
        <v>6009</v>
      </c>
      <c r="B767" s="2" t="s">
        <v>18</v>
      </c>
      <c r="C767" s="3">
        <v>41947</v>
      </c>
      <c r="D767" s="2" t="s">
        <v>19</v>
      </c>
      <c r="E767" s="2">
        <v>6</v>
      </c>
      <c r="F767" s="2">
        <v>29.59</v>
      </c>
      <c r="G767" s="2">
        <v>0.01</v>
      </c>
      <c r="H767" s="2" t="s">
        <v>20</v>
      </c>
      <c r="I767" s="2">
        <v>1.89</v>
      </c>
      <c r="J767" s="2">
        <v>15.26</v>
      </c>
      <c r="K767" s="2">
        <v>15.86</v>
      </c>
      <c r="L767" s="2" t="s">
        <v>321</v>
      </c>
      <c r="M767" s="2" t="s">
        <v>22</v>
      </c>
      <c r="N767" s="2" t="s">
        <v>30</v>
      </c>
      <c r="O767" s="2" t="s">
        <v>24</v>
      </c>
      <c r="P767" s="2" t="s">
        <v>64</v>
      </c>
      <c r="Q767" s="2" t="s">
        <v>36</v>
      </c>
      <c r="R767" s="3">
        <v>41949</v>
      </c>
      <c r="S767" s="10">
        <f t="shared" si="122"/>
        <v>2014</v>
      </c>
      <c r="T767" t="str">
        <f t="shared" si="130"/>
        <v/>
      </c>
      <c r="U767">
        <f t="shared" si="130"/>
        <v>1.89</v>
      </c>
      <c r="V767" t="str">
        <f t="shared" si="130"/>
        <v/>
      </c>
      <c r="W767" t="str">
        <f t="shared" si="130"/>
        <v/>
      </c>
      <c r="Z767">
        <f t="shared" si="131"/>
        <v>1.89</v>
      </c>
      <c r="AA767" t="str">
        <f t="shared" si="131"/>
        <v/>
      </c>
      <c r="AB767" t="str">
        <f t="shared" si="131"/>
        <v/>
      </c>
      <c r="AE767" t="str">
        <f t="shared" si="123"/>
        <v/>
      </c>
      <c r="AH767" t="str">
        <f t="shared" si="124"/>
        <v/>
      </c>
      <c r="AI767" t="str">
        <f t="shared" si="125"/>
        <v/>
      </c>
      <c r="AJ767" t="str">
        <f t="shared" si="125"/>
        <v/>
      </c>
      <c r="AK767" t="str">
        <f t="shared" si="125"/>
        <v/>
      </c>
      <c r="AL767" t="str">
        <f t="shared" si="125"/>
        <v/>
      </c>
    </row>
    <row r="768" spans="1:38" x14ac:dyDescent="0.2">
      <c r="A768" s="1">
        <v>6010</v>
      </c>
      <c r="B768" s="2" t="s">
        <v>18</v>
      </c>
      <c r="C768" s="3">
        <v>41947</v>
      </c>
      <c r="D768" s="2" t="s">
        <v>19</v>
      </c>
      <c r="E768" s="2">
        <v>20</v>
      </c>
      <c r="F768" s="2">
        <v>167.69</v>
      </c>
      <c r="G768" s="2">
        <v>0.01</v>
      </c>
      <c r="H768" s="2" t="s">
        <v>20</v>
      </c>
      <c r="I768" s="2">
        <v>6.75</v>
      </c>
      <c r="J768" s="2">
        <v>19.59</v>
      </c>
      <c r="K768" s="2">
        <v>18</v>
      </c>
      <c r="L768" s="2" t="s">
        <v>298</v>
      </c>
      <c r="M768" s="2" t="s">
        <v>22</v>
      </c>
      <c r="N768" s="2" t="s">
        <v>43</v>
      </c>
      <c r="O768" s="2" t="s">
        <v>45</v>
      </c>
      <c r="P768" s="2" t="s">
        <v>55</v>
      </c>
      <c r="Q768" s="2" t="s">
        <v>36</v>
      </c>
      <c r="R768" s="3">
        <v>41947</v>
      </c>
      <c r="S768" s="10">
        <f t="shared" si="122"/>
        <v>2014</v>
      </c>
      <c r="T768" t="str">
        <f t="shared" si="130"/>
        <v/>
      </c>
      <c r="U768" t="str">
        <f t="shared" si="130"/>
        <v/>
      </c>
      <c r="V768">
        <f t="shared" si="130"/>
        <v>6.75</v>
      </c>
      <c r="W768" t="str">
        <f t="shared" si="130"/>
        <v/>
      </c>
      <c r="Z768" t="str">
        <f t="shared" si="131"/>
        <v/>
      </c>
      <c r="AA768" t="str">
        <f t="shared" si="131"/>
        <v/>
      </c>
      <c r="AB768">
        <f t="shared" si="131"/>
        <v>6.75</v>
      </c>
      <c r="AE768" t="str">
        <f t="shared" si="123"/>
        <v/>
      </c>
      <c r="AH768" t="str">
        <f t="shared" si="124"/>
        <v/>
      </c>
      <c r="AI768" t="str">
        <f t="shared" si="125"/>
        <v/>
      </c>
      <c r="AJ768" t="str">
        <f t="shared" si="125"/>
        <v/>
      </c>
      <c r="AK768" t="str">
        <f t="shared" si="125"/>
        <v/>
      </c>
      <c r="AL768" t="str">
        <f t="shared" si="125"/>
        <v/>
      </c>
    </row>
    <row r="769" spans="1:38" x14ac:dyDescent="0.2">
      <c r="A769" s="1">
        <v>6011</v>
      </c>
      <c r="B769" s="2" t="s">
        <v>18</v>
      </c>
      <c r="C769" s="3">
        <v>41947</v>
      </c>
      <c r="D769" s="2" t="s">
        <v>41</v>
      </c>
      <c r="E769" s="2">
        <v>22</v>
      </c>
      <c r="F769" s="2">
        <v>256.64</v>
      </c>
      <c r="G769" s="2">
        <v>0.06</v>
      </c>
      <c r="H769" s="2" t="s">
        <v>20</v>
      </c>
      <c r="I769" s="2">
        <v>-86.7</v>
      </c>
      <c r="J769" s="2">
        <v>22.97</v>
      </c>
      <c r="K769" s="2">
        <v>20.5</v>
      </c>
      <c r="L769" s="2" t="s">
        <v>195</v>
      </c>
      <c r="M769" s="2" t="s">
        <v>29</v>
      </c>
      <c r="N769" s="2" t="s">
        <v>23</v>
      </c>
      <c r="O769" s="2" t="s">
        <v>31</v>
      </c>
      <c r="P769" s="2" t="s">
        <v>32</v>
      </c>
      <c r="Q769" s="2" t="s">
        <v>26</v>
      </c>
      <c r="R769" s="3">
        <v>41949</v>
      </c>
      <c r="S769" s="10">
        <f t="shared" si="122"/>
        <v>2014</v>
      </c>
      <c r="T769">
        <f t="shared" si="130"/>
        <v>-86.7</v>
      </c>
      <c r="U769" t="str">
        <f t="shared" si="130"/>
        <v/>
      </c>
      <c r="V769" t="str">
        <f t="shared" si="130"/>
        <v/>
      </c>
      <c r="W769" t="str">
        <f t="shared" si="130"/>
        <v/>
      </c>
      <c r="Z769" t="str">
        <f t="shared" si="131"/>
        <v/>
      </c>
      <c r="AA769">
        <f t="shared" si="131"/>
        <v>-86.7</v>
      </c>
      <c r="AB769" t="str">
        <f t="shared" si="131"/>
        <v/>
      </c>
      <c r="AE769" t="str">
        <f t="shared" si="123"/>
        <v>Technology</v>
      </c>
      <c r="AH769" t="str">
        <f t="shared" si="124"/>
        <v/>
      </c>
      <c r="AI769" t="str">
        <f t="shared" si="125"/>
        <v/>
      </c>
      <c r="AJ769" t="str">
        <f t="shared" si="125"/>
        <v/>
      </c>
      <c r="AK769" t="str">
        <f t="shared" si="125"/>
        <v/>
      </c>
      <c r="AL769" t="str">
        <f t="shared" si="125"/>
        <v/>
      </c>
    </row>
    <row r="770" spans="1:38" x14ac:dyDescent="0.2">
      <c r="A770" s="1">
        <v>6012</v>
      </c>
      <c r="B770" s="2" t="s">
        <v>18</v>
      </c>
      <c r="C770" s="3">
        <v>41947</v>
      </c>
      <c r="D770" s="2" t="s">
        <v>19</v>
      </c>
      <c r="E770" s="2">
        <v>36</v>
      </c>
      <c r="F770" s="2">
        <v>338.77</v>
      </c>
      <c r="G770" s="2">
        <v>0.03</v>
      </c>
      <c r="H770" s="2" t="s">
        <v>49</v>
      </c>
      <c r="I770" s="2">
        <v>-166.77</v>
      </c>
      <c r="J770" s="2">
        <v>21.06</v>
      </c>
      <c r="K770" s="2">
        <v>23.86</v>
      </c>
      <c r="L770" s="2" t="s">
        <v>132</v>
      </c>
      <c r="M770" s="2" t="s">
        <v>29</v>
      </c>
      <c r="N770" s="2" t="s">
        <v>30</v>
      </c>
      <c r="O770" s="2" t="s">
        <v>24</v>
      </c>
      <c r="P770" s="2" t="s">
        <v>35</v>
      </c>
      <c r="Q770" s="2" t="s">
        <v>26</v>
      </c>
      <c r="R770" s="3">
        <v>41949</v>
      </c>
      <c r="S770" s="10">
        <f t="shared" si="122"/>
        <v>2014</v>
      </c>
      <c r="T770" t="str">
        <f t="shared" si="130"/>
        <v/>
      </c>
      <c r="U770">
        <f t="shared" si="130"/>
        <v>-166.77</v>
      </c>
      <c r="V770" t="str">
        <f t="shared" si="130"/>
        <v/>
      </c>
      <c r="W770" t="str">
        <f t="shared" si="130"/>
        <v/>
      </c>
      <c r="Z770">
        <f t="shared" si="131"/>
        <v>-166.77</v>
      </c>
      <c r="AA770" t="str">
        <f t="shared" si="131"/>
        <v/>
      </c>
      <c r="AB770" t="str">
        <f t="shared" si="131"/>
        <v/>
      </c>
      <c r="AE770" t="str">
        <f t="shared" si="123"/>
        <v>Office Supplies</v>
      </c>
      <c r="AH770" t="str">
        <f t="shared" si="124"/>
        <v/>
      </c>
      <c r="AI770" t="str">
        <f t="shared" si="125"/>
        <v/>
      </c>
      <c r="AJ770" t="str">
        <f t="shared" si="125"/>
        <v/>
      </c>
      <c r="AK770" t="str">
        <f t="shared" si="125"/>
        <v/>
      </c>
      <c r="AL770" t="str">
        <f t="shared" ref="AJ770:AL833" si="132">IF(AL$1=$S770,$AH770,"")</f>
        <v/>
      </c>
    </row>
    <row r="771" spans="1:38" x14ac:dyDescent="0.2">
      <c r="A771" s="1">
        <v>6013</v>
      </c>
      <c r="B771" s="2" t="s">
        <v>18</v>
      </c>
      <c r="C771" s="3">
        <v>41947</v>
      </c>
      <c r="D771" s="2" t="s">
        <v>19</v>
      </c>
      <c r="E771" s="2">
        <v>26</v>
      </c>
      <c r="F771" s="2">
        <v>85.43</v>
      </c>
      <c r="G771" s="2">
        <v>0.05</v>
      </c>
      <c r="H771" s="2" t="s">
        <v>20</v>
      </c>
      <c r="I771" s="2">
        <v>5.91</v>
      </c>
      <c r="J771" s="2">
        <v>14.94</v>
      </c>
      <c r="K771" s="2">
        <v>15.05</v>
      </c>
      <c r="L771" s="2" t="s">
        <v>132</v>
      </c>
      <c r="M771" s="2" t="s">
        <v>29</v>
      </c>
      <c r="N771" s="2" t="s">
        <v>30</v>
      </c>
      <c r="O771" s="2" t="s">
        <v>24</v>
      </c>
      <c r="P771" s="2" t="s">
        <v>64</v>
      </c>
      <c r="Q771" s="2" t="s">
        <v>36</v>
      </c>
      <c r="R771" s="3">
        <v>41949</v>
      </c>
      <c r="S771" s="10">
        <f t="shared" ref="S771:S834" si="133">YEAR(C771)</f>
        <v>2014</v>
      </c>
      <c r="T771" t="str">
        <f t="shared" si="130"/>
        <v/>
      </c>
      <c r="U771">
        <f t="shared" si="130"/>
        <v>5.91</v>
      </c>
      <c r="V771" t="str">
        <f t="shared" si="130"/>
        <v/>
      </c>
      <c r="W771" t="str">
        <f t="shared" si="130"/>
        <v/>
      </c>
      <c r="Z771">
        <f t="shared" si="131"/>
        <v>5.91</v>
      </c>
      <c r="AA771" t="str">
        <f t="shared" si="131"/>
        <v/>
      </c>
      <c r="AB771" t="str">
        <f t="shared" si="131"/>
        <v/>
      </c>
      <c r="AE771" t="str">
        <f t="shared" ref="AE771:AE834" si="134">IF(I771&lt;0,O771,"")</f>
        <v/>
      </c>
      <c r="AH771" t="str">
        <f t="shared" ref="AH771:AH834" si="135">IF(E771&lt;11,IF(O771="Technology",I771,""),"")</f>
        <v/>
      </c>
      <c r="AI771" t="str">
        <f t="shared" ref="AI771:AL834" si="136">IF(AI$1=$S771,$AH771,"")</f>
        <v/>
      </c>
      <c r="AJ771" t="str">
        <f t="shared" si="132"/>
        <v/>
      </c>
      <c r="AK771" t="str">
        <f t="shared" si="132"/>
        <v/>
      </c>
      <c r="AL771" t="str">
        <f t="shared" si="132"/>
        <v/>
      </c>
    </row>
    <row r="772" spans="1:38" x14ac:dyDescent="0.2">
      <c r="A772" s="1">
        <v>6014</v>
      </c>
      <c r="B772" s="2" t="s">
        <v>40</v>
      </c>
      <c r="C772" s="3">
        <v>41949</v>
      </c>
      <c r="D772" s="2" t="s">
        <v>59</v>
      </c>
      <c r="E772" s="2">
        <v>27</v>
      </c>
      <c r="F772" s="2">
        <v>449.97</v>
      </c>
      <c r="G772" s="2">
        <v>0.01</v>
      </c>
      <c r="H772" s="2" t="s">
        <v>20</v>
      </c>
      <c r="I772" s="2">
        <v>-55.33</v>
      </c>
      <c r="J772" s="2">
        <v>27.31</v>
      </c>
      <c r="K772" s="2">
        <v>22.78</v>
      </c>
      <c r="L772" s="2" t="s">
        <v>380</v>
      </c>
      <c r="M772" s="2" t="s">
        <v>38</v>
      </c>
      <c r="N772" s="2" t="s">
        <v>43</v>
      </c>
      <c r="O772" s="2" t="s">
        <v>24</v>
      </c>
      <c r="P772" s="2" t="s">
        <v>52</v>
      </c>
      <c r="Q772" s="2" t="s">
        <v>26</v>
      </c>
      <c r="R772" s="3">
        <v>41950</v>
      </c>
      <c r="S772" s="10">
        <f t="shared" si="133"/>
        <v>2014</v>
      </c>
      <c r="T772" t="str">
        <f t="shared" si="130"/>
        <v/>
      </c>
      <c r="U772" t="str">
        <f t="shared" si="130"/>
        <v/>
      </c>
      <c r="V772">
        <f t="shared" si="130"/>
        <v>-55.33</v>
      </c>
      <c r="W772" t="str">
        <f t="shared" si="130"/>
        <v/>
      </c>
      <c r="Z772">
        <f t="shared" si="131"/>
        <v>-55.33</v>
      </c>
      <c r="AA772" t="str">
        <f t="shared" si="131"/>
        <v/>
      </c>
      <c r="AB772" t="str">
        <f t="shared" si="131"/>
        <v/>
      </c>
      <c r="AE772" t="str">
        <f t="shared" si="134"/>
        <v>Office Supplies</v>
      </c>
      <c r="AH772" t="str">
        <f t="shared" si="135"/>
        <v/>
      </c>
      <c r="AI772" t="str">
        <f t="shared" si="136"/>
        <v/>
      </c>
      <c r="AJ772" t="str">
        <f t="shared" si="132"/>
        <v/>
      </c>
      <c r="AK772" t="str">
        <f t="shared" si="132"/>
        <v/>
      </c>
      <c r="AL772" t="str">
        <f t="shared" si="132"/>
        <v/>
      </c>
    </row>
    <row r="773" spans="1:38" x14ac:dyDescent="0.2">
      <c r="A773" s="1">
        <v>6015</v>
      </c>
      <c r="B773" s="2" t="s">
        <v>40</v>
      </c>
      <c r="C773" s="3">
        <v>41949</v>
      </c>
      <c r="D773" s="2" t="s">
        <v>59</v>
      </c>
      <c r="E773" s="2">
        <v>5</v>
      </c>
      <c r="F773" s="2">
        <v>61.137</v>
      </c>
      <c r="G773" s="2">
        <v>0.05</v>
      </c>
      <c r="H773" s="2" t="s">
        <v>49</v>
      </c>
      <c r="I773" s="2">
        <v>-23.04</v>
      </c>
      <c r="J773" s="2">
        <v>19.989999999999998</v>
      </c>
      <c r="K773" s="2">
        <v>19.03</v>
      </c>
      <c r="L773" s="2" t="s">
        <v>380</v>
      </c>
      <c r="M773" s="2" t="s">
        <v>38</v>
      </c>
      <c r="N773" s="2" t="s">
        <v>43</v>
      </c>
      <c r="O773" s="2" t="s">
        <v>31</v>
      </c>
      <c r="P773" s="2" t="s">
        <v>39</v>
      </c>
      <c r="Q773" s="2" t="s">
        <v>62</v>
      </c>
      <c r="R773" s="3">
        <v>41951</v>
      </c>
      <c r="S773" s="10">
        <f t="shared" si="133"/>
        <v>2014</v>
      </c>
      <c r="T773" t="str">
        <f t="shared" si="130"/>
        <v/>
      </c>
      <c r="U773" t="str">
        <f t="shared" si="130"/>
        <v/>
      </c>
      <c r="V773">
        <f t="shared" si="130"/>
        <v>-23.04</v>
      </c>
      <c r="W773" t="str">
        <f t="shared" si="130"/>
        <v/>
      </c>
      <c r="Z773" t="str">
        <f t="shared" si="131"/>
        <v/>
      </c>
      <c r="AA773">
        <f t="shared" si="131"/>
        <v>-23.04</v>
      </c>
      <c r="AB773" t="str">
        <f t="shared" si="131"/>
        <v/>
      </c>
      <c r="AE773" t="str">
        <f t="shared" si="134"/>
        <v>Technology</v>
      </c>
      <c r="AH773">
        <f t="shared" si="135"/>
        <v>-23.04</v>
      </c>
      <c r="AI773">
        <f t="shared" si="136"/>
        <v>-23.04</v>
      </c>
      <c r="AJ773" t="str">
        <f t="shared" si="132"/>
        <v/>
      </c>
      <c r="AK773" t="str">
        <f t="shared" si="132"/>
        <v/>
      </c>
      <c r="AL773" t="str">
        <f t="shared" si="132"/>
        <v/>
      </c>
    </row>
    <row r="774" spans="1:38" x14ac:dyDescent="0.2">
      <c r="A774" s="1">
        <v>6016</v>
      </c>
      <c r="B774" s="2" t="s">
        <v>18</v>
      </c>
      <c r="C774" s="3">
        <v>41950</v>
      </c>
      <c r="D774" s="2" t="s">
        <v>19</v>
      </c>
      <c r="E774" s="2">
        <v>45</v>
      </c>
      <c r="F774" s="2">
        <v>160.66999999999999</v>
      </c>
      <c r="G774" s="2">
        <v>0.08</v>
      </c>
      <c r="H774" s="2" t="s">
        <v>20</v>
      </c>
      <c r="I774" s="2">
        <v>65.69</v>
      </c>
      <c r="J774" s="2">
        <v>15.69</v>
      </c>
      <c r="K774" s="2">
        <v>14.5</v>
      </c>
      <c r="L774" s="2" t="s">
        <v>381</v>
      </c>
      <c r="M774" s="2" t="s">
        <v>29</v>
      </c>
      <c r="N774" s="2" t="s">
        <v>54</v>
      </c>
      <c r="O774" s="2" t="s">
        <v>24</v>
      </c>
      <c r="P774" s="2" t="s">
        <v>74</v>
      </c>
      <c r="Q774" s="2" t="s">
        <v>26</v>
      </c>
      <c r="R774" s="3">
        <v>41953</v>
      </c>
      <c r="S774" s="10">
        <f t="shared" si="133"/>
        <v>2014</v>
      </c>
      <c r="T774" t="str">
        <f t="shared" si="130"/>
        <v/>
      </c>
      <c r="U774" t="str">
        <f t="shared" si="130"/>
        <v/>
      </c>
      <c r="V774" t="str">
        <f t="shared" si="130"/>
        <v/>
      </c>
      <c r="W774">
        <f t="shared" si="130"/>
        <v>65.69</v>
      </c>
      <c r="Z774">
        <f t="shared" si="131"/>
        <v>65.69</v>
      </c>
      <c r="AA774" t="str">
        <f t="shared" si="131"/>
        <v/>
      </c>
      <c r="AB774" t="str">
        <f t="shared" si="131"/>
        <v/>
      </c>
      <c r="AE774" t="str">
        <f t="shared" si="134"/>
        <v/>
      </c>
      <c r="AH774" t="str">
        <f t="shared" si="135"/>
        <v/>
      </c>
      <c r="AI774" t="str">
        <f t="shared" si="136"/>
        <v/>
      </c>
      <c r="AJ774" t="str">
        <f t="shared" si="132"/>
        <v/>
      </c>
      <c r="AK774" t="str">
        <f t="shared" si="132"/>
        <v/>
      </c>
      <c r="AL774" t="str">
        <f t="shared" si="132"/>
        <v/>
      </c>
    </row>
    <row r="775" spans="1:38" x14ac:dyDescent="0.2">
      <c r="A775" s="1">
        <v>6017</v>
      </c>
      <c r="B775" s="2" t="s">
        <v>40</v>
      </c>
      <c r="C775" s="3">
        <v>41951</v>
      </c>
      <c r="D775" s="2" t="s">
        <v>27</v>
      </c>
      <c r="E775" s="2">
        <v>29</v>
      </c>
      <c r="F775" s="2">
        <v>6489.35</v>
      </c>
      <c r="G775" s="2">
        <v>0.09</v>
      </c>
      <c r="H775" s="2" t="s">
        <v>44</v>
      </c>
      <c r="I775" s="2">
        <v>851.63</v>
      </c>
      <c r="J775" s="2">
        <v>255.98</v>
      </c>
      <c r="K775" s="2">
        <v>57.32</v>
      </c>
      <c r="L775" s="2" t="s">
        <v>191</v>
      </c>
      <c r="M775" s="2" t="s">
        <v>29</v>
      </c>
      <c r="N775" s="2" t="s">
        <v>54</v>
      </c>
      <c r="O775" s="2" t="s">
        <v>45</v>
      </c>
      <c r="P775" s="2" t="s">
        <v>61</v>
      </c>
      <c r="Q775" s="2" t="s">
        <v>56</v>
      </c>
      <c r="R775" s="3">
        <v>41956</v>
      </c>
      <c r="S775" s="10">
        <f t="shared" si="133"/>
        <v>2014</v>
      </c>
      <c r="T775" t="str">
        <f t="shared" si="130"/>
        <v/>
      </c>
      <c r="U775" t="str">
        <f t="shared" si="130"/>
        <v/>
      </c>
      <c r="V775" t="str">
        <f t="shared" si="130"/>
        <v/>
      </c>
      <c r="W775">
        <f t="shared" si="130"/>
        <v>851.63</v>
      </c>
      <c r="Z775" t="str">
        <f t="shared" si="131"/>
        <v/>
      </c>
      <c r="AA775" t="str">
        <f t="shared" si="131"/>
        <v/>
      </c>
      <c r="AB775">
        <f t="shared" si="131"/>
        <v>851.63</v>
      </c>
      <c r="AE775" t="str">
        <f t="shared" si="134"/>
        <v/>
      </c>
      <c r="AH775" t="str">
        <f t="shared" si="135"/>
        <v/>
      </c>
      <c r="AI775" t="str">
        <f t="shared" si="136"/>
        <v/>
      </c>
      <c r="AJ775" t="str">
        <f t="shared" si="132"/>
        <v/>
      </c>
      <c r="AK775" t="str">
        <f t="shared" si="132"/>
        <v/>
      </c>
      <c r="AL775" t="str">
        <f t="shared" si="132"/>
        <v/>
      </c>
    </row>
    <row r="776" spans="1:38" x14ac:dyDescent="0.2">
      <c r="A776" s="1">
        <v>6018</v>
      </c>
      <c r="B776" s="2" t="s">
        <v>18</v>
      </c>
      <c r="C776" s="3">
        <v>41951</v>
      </c>
      <c r="D776" s="2" t="s">
        <v>27</v>
      </c>
      <c r="E776" s="2">
        <v>2</v>
      </c>
      <c r="F776" s="2">
        <v>148.99</v>
      </c>
      <c r="G776" s="2">
        <v>0.05</v>
      </c>
      <c r="H776" s="2" t="s">
        <v>20</v>
      </c>
      <c r="I776" s="2">
        <v>-85.69</v>
      </c>
      <c r="J776" s="2">
        <v>82.97</v>
      </c>
      <c r="K776" s="2">
        <v>17.5</v>
      </c>
      <c r="L776" s="2" t="s">
        <v>382</v>
      </c>
      <c r="M776" s="2" t="s">
        <v>38</v>
      </c>
      <c r="N776" s="2" t="s">
        <v>43</v>
      </c>
      <c r="O776" s="2" t="s">
        <v>24</v>
      </c>
      <c r="P776" s="2" t="s">
        <v>71</v>
      </c>
      <c r="Q776" s="2" t="s">
        <v>26</v>
      </c>
      <c r="R776" s="3">
        <v>41956</v>
      </c>
      <c r="S776" s="10">
        <f t="shared" si="133"/>
        <v>2014</v>
      </c>
      <c r="T776" t="str">
        <f t="shared" si="130"/>
        <v/>
      </c>
      <c r="U776" t="str">
        <f t="shared" si="130"/>
        <v/>
      </c>
      <c r="V776">
        <f t="shared" si="130"/>
        <v>-85.69</v>
      </c>
      <c r="W776" t="str">
        <f t="shared" si="130"/>
        <v/>
      </c>
      <c r="Z776">
        <f t="shared" si="131"/>
        <v>-85.69</v>
      </c>
      <c r="AA776" t="str">
        <f t="shared" si="131"/>
        <v/>
      </c>
      <c r="AB776" t="str">
        <f t="shared" si="131"/>
        <v/>
      </c>
      <c r="AE776" t="str">
        <f t="shared" si="134"/>
        <v>Office Supplies</v>
      </c>
      <c r="AH776" t="str">
        <f t="shared" si="135"/>
        <v/>
      </c>
      <c r="AI776" t="str">
        <f t="shared" si="136"/>
        <v/>
      </c>
      <c r="AJ776" t="str">
        <f t="shared" si="132"/>
        <v/>
      </c>
      <c r="AK776" t="str">
        <f t="shared" si="132"/>
        <v/>
      </c>
      <c r="AL776" t="str">
        <f t="shared" si="132"/>
        <v/>
      </c>
    </row>
    <row r="777" spans="1:38" x14ac:dyDescent="0.2">
      <c r="A777" s="1">
        <v>6019</v>
      </c>
      <c r="B777" s="2" t="s">
        <v>18</v>
      </c>
      <c r="C777" s="3">
        <v>41951</v>
      </c>
      <c r="D777" s="2" t="s">
        <v>27</v>
      </c>
      <c r="E777" s="2">
        <v>14</v>
      </c>
      <c r="F777" s="2">
        <v>2472.9014999999999</v>
      </c>
      <c r="G777" s="2">
        <v>0.06</v>
      </c>
      <c r="H777" s="2" t="s">
        <v>20</v>
      </c>
      <c r="I777" s="2">
        <v>18.41</v>
      </c>
      <c r="J777" s="2">
        <v>217.99</v>
      </c>
      <c r="K777" s="2">
        <v>22.99</v>
      </c>
      <c r="L777" s="2" t="s">
        <v>382</v>
      </c>
      <c r="M777" s="2" t="s">
        <v>38</v>
      </c>
      <c r="N777" s="2" t="s">
        <v>43</v>
      </c>
      <c r="O777" s="2" t="s">
        <v>31</v>
      </c>
      <c r="P777" s="2" t="s">
        <v>39</v>
      </c>
      <c r="Q777" s="2" t="s">
        <v>26</v>
      </c>
      <c r="R777" s="3">
        <v>41958</v>
      </c>
      <c r="S777" s="10">
        <f t="shared" si="133"/>
        <v>2014</v>
      </c>
      <c r="T777" t="str">
        <f t="shared" si="130"/>
        <v/>
      </c>
      <c r="U777" t="str">
        <f t="shared" si="130"/>
        <v/>
      </c>
      <c r="V777">
        <f t="shared" si="130"/>
        <v>18.41</v>
      </c>
      <c r="W777" t="str">
        <f t="shared" si="130"/>
        <v/>
      </c>
      <c r="Z777" t="str">
        <f t="shared" si="131"/>
        <v/>
      </c>
      <c r="AA777">
        <f t="shared" si="131"/>
        <v>18.41</v>
      </c>
      <c r="AB777" t="str">
        <f t="shared" si="131"/>
        <v/>
      </c>
      <c r="AE777" t="str">
        <f t="shared" si="134"/>
        <v/>
      </c>
      <c r="AH777" t="str">
        <f t="shared" si="135"/>
        <v/>
      </c>
      <c r="AI777" t="str">
        <f t="shared" si="136"/>
        <v/>
      </c>
      <c r="AJ777" t="str">
        <f t="shared" si="132"/>
        <v/>
      </c>
      <c r="AK777" t="str">
        <f t="shared" si="132"/>
        <v/>
      </c>
      <c r="AL777" t="str">
        <f t="shared" si="132"/>
        <v/>
      </c>
    </row>
    <row r="778" spans="1:38" x14ac:dyDescent="0.2">
      <c r="A778" s="1">
        <v>6020</v>
      </c>
      <c r="B778" s="2" t="s">
        <v>18</v>
      </c>
      <c r="C778" s="3">
        <v>41951</v>
      </c>
      <c r="D778" s="2" t="s">
        <v>27</v>
      </c>
      <c r="E778" s="2">
        <v>50</v>
      </c>
      <c r="F778" s="2">
        <v>8565.8714999999993</v>
      </c>
      <c r="G778" s="2">
        <v>0.06</v>
      </c>
      <c r="H778" s="2" t="s">
        <v>20</v>
      </c>
      <c r="I778" s="2">
        <v>2544.86</v>
      </c>
      <c r="J778" s="2">
        <v>217.99</v>
      </c>
      <c r="K778" s="2">
        <v>22.99</v>
      </c>
      <c r="L778" s="2" t="s">
        <v>382</v>
      </c>
      <c r="M778" s="2" t="s">
        <v>38</v>
      </c>
      <c r="N778" s="2" t="s">
        <v>43</v>
      </c>
      <c r="O778" s="2" t="s">
        <v>31</v>
      </c>
      <c r="P778" s="2" t="s">
        <v>39</v>
      </c>
      <c r="Q778" s="2" t="s">
        <v>26</v>
      </c>
      <c r="R778" s="3">
        <v>41958</v>
      </c>
      <c r="S778" s="10">
        <f t="shared" si="133"/>
        <v>2014</v>
      </c>
      <c r="T778" t="str">
        <f t="shared" si="130"/>
        <v/>
      </c>
      <c r="U778" t="str">
        <f t="shared" si="130"/>
        <v/>
      </c>
      <c r="V778">
        <f t="shared" si="130"/>
        <v>2544.86</v>
      </c>
      <c r="W778" t="str">
        <f t="shared" si="130"/>
        <v/>
      </c>
      <c r="Z778" t="str">
        <f t="shared" si="131"/>
        <v/>
      </c>
      <c r="AA778">
        <f t="shared" si="131"/>
        <v>2544.86</v>
      </c>
      <c r="AB778" t="str">
        <f t="shared" si="131"/>
        <v/>
      </c>
      <c r="AE778" t="str">
        <f t="shared" si="134"/>
        <v/>
      </c>
      <c r="AH778" t="str">
        <f t="shared" si="135"/>
        <v/>
      </c>
      <c r="AI778" t="str">
        <f t="shared" si="136"/>
        <v/>
      </c>
      <c r="AJ778" t="str">
        <f t="shared" si="132"/>
        <v/>
      </c>
      <c r="AK778" t="str">
        <f t="shared" si="132"/>
        <v/>
      </c>
      <c r="AL778" t="str">
        <f t="shared" si="132"/>
        <v/>
      </c>
    </row>
    <row r="779" spans="1:38" x14ac:dyDescent="0.2">
      <c r="A779" s="1">
        <v>6021</v>
      </c>
      <c r="B779" s="2" t="s">
        <v>18</v>
      </c>
      <c r="C779" s="3">
        <v>41951</v>
      </c>
      <c r="D779" s="2" t="s">
        <v>27</v>
      </c>
      <c r="E779" s="2">
        <v>42</v>
      </c>
      <c r="F779" s="2">
        <v>244.29</v>
      </c>
      <c r="G779" s="2">
        <v>0</v>
      </c>
      <c r="H779" s="2" t="s">
        <v>20</v>
      </c>
      <c r="I779" s="2">
        <v>-119.89</v>
      </c>
      <c r="J779" s="2">
        <v>17.28</v>
      </c>
      <c r="K779" s="2">
        <v>20.260000000000002</v>
      </c>
      <c r="L779" s="2" t="s">
        <v>382</v>
      </c>
      <c r="M779" s="2" t="s">
        <v>38</v>
      </c>
      <c r="N779" s="2" t="s">
        <v>43</v>
      </c>
      <c r="O779" s="2" t="s">
        <v>24</v>
      </c>
      <c r="P779" s="2" t="s">
        <v>35</v>
      </c>
      <c r="Q779" s="2" t="s">
        <v>26</v>
      </c>
      <c r="R779" s="3">
        <v>41958</v>
      </c>
      <c r="S779" s="10">
        <f t="shared" si="133"/>
        <v>2014</v>
      </c>
      <c r="T779" t="str">
        <f t="shared" si="130"/>
        <v/>
      </c>
      <c r="U779" t="str">
        <f t="shared" si="130"/>
        <v/>
      </c>
      <c r="V779">
        <f t="shared" si="130"/>
        <v>-119.89</v>
      </c>
      <c r="W779" t="str">
        <f t="shared" si="130"/>
        <v/>
      </c>
      <c r="Z779">
        <f t="shared" si="131"/>
        <v>-119.89</v>
      </c>
      <c r="AA779" t="str">
        <f t="shared" si="131"/>
        <v/>
      </c>
      <c r="AB779" t="str">
        <f t="shared" si="131"/>
        <v/>
      </c>
      <c r="AE779" t="str">
        <f t="shared" si="134"/>
        <v>Office Supplies</v>
      </c>
      <c r="AH779" t="str">
        <f t="shared" si="135"/>
        <v/>
      </c>
      <c r="AI779" t="str">
        <f t="shared" si="136"/>
        <v/>
      </c>
      <c r="AJ779" t="str">
        <f t="shared" si="132"/>
        <v/>
      </c>
      <c r="AK779" t="str">
        <f t="shared" si="132"/>
        <v/>
      </c>
      <c r="AL779" t="str">
        <f t="shared" si="132"/>
        <v/>
      </c>
    </row>
    <row r="780" spans="1:38" x14ac:dyDescent="0.2">
      <c r="A780" s="1">
        <v>6022</v>
      </c>
      <c r="B780" s="2" t="s">
        <v>18</v>
      </c>
      <c r="C780" s="3">
        <v>41951</v>
      </c>
      <c r="D780" s="2" t="s">
        <v>59</v>
      </c>
      <c r="E780" s="2">
        <v>16</v>
      </c>
      <c r="F780" s="2">
        <v>231.87</v>
      </c>
      <c r="G780" s="2">
        <v>0.08</v>
      </c>
      <c r="H780" s="2" t="s">
        <v>20</v>
      </c>
      <c r="I780" s="2">
        <v>-43.91</v>
      </c>
      <c r="J780" s="2">
        <v>25.9</v>
      </c>
      <c r="K780" s="2">
        <v>21.59</v>
      </c>
      <c r="L780" s="2" t="s">
        <v>196</v>
      </c>
      <c r="M780" s="2" t="s">
        <v>66</v>
      </c>
      <c r="N780" s="2" t="s">
        <v>30</v>
      </c>
      <c r="O780" s="2" t="s">
        <v>24</v>
      </c>
      <c r="P780" s="2" t="s">
        <v>203</v>
      </c>
      <c r="Q780" s="2" t="s">
        <v>58</v>
      </c>
      <c r="R780" s="3">
        <v>41952</v>
      </c>
      <c r="S780" s="10">
        <f t="shared" si="133"/>
        <v>2014</v>
      </c>
      <c r="T780" t="str">
        <f t="shared" si="130"/>
        <v/>
      </c>
      <c r="U780">
        <f t="shared" si="130"/>
        <v>-43.91</v>
      </c>
      <c r="V780" t="str">
        <f t="shared" si="130"/>
        <v/>
      </c>
      <c r="W780" t="str">
        <f t="shared" si="130"/>
        <v/>
      </c>
      <c r="Z780">
        <f t="shared" si="131"/>
        <v>-43.91</v>
      </c>
      <c r="AA780" t="str">
        <f t="shared" si="131"/>
        <v/>
      </c>
      <c r="AB780" t="str">
        <f t="shared" si="131"/>
        <v/>
      </c>
      <c r="AE780" t="str">
        <f t="shared" si="134"/>
        <v>Office Supplies</v>
      </c>
      <c r="AH780" t="str">
        <f t="shared" si="135"/>
        <v/>
      </c>
      <c r="AI780" t="str">
        <f t="shared" si="136"/>
        <v/>
      </c>
      <c r="AJ780" t="str">
        <f t="shared" si="132"/>
        <v/>
      </c>
      <c r="AK780" t="str">
        <f t="shared" si="132"/>
        <v/>
      </c>
      <c r="AL780" t="str">
        <f t="shared" si="132"/>
        <v/>
      </c>
    </row>
    <row r="781" spans="1:38" x14ac:dyDescent="0.2">
      <c r="A781" s="1">
        <v>6023</v>
      </c>
      <c r="B781" s="2" t="s">
        <v>18</v>
      </c>
      <c r="C781" s="3">
        <v>41952</v>
      </c>
      <c r="D781" s="2" t="s">
        <v>41</v>
      </c>
      <c r="E781" s="2">
        <v>4</v>
      </c>
      <c r="F781" s="2">
        <v>37.869999999999997</v>
      </c>
      <c r="G781" s="2">
        <v>0.02</v>
      </c>
      <c r="H781" s="2" t="s">
        <v>20</v>
      </c>
      <c r="I781" s="2">
        <v>-5.3</v>
      </c>
      <c r="J781" s="2">
        <v>17.98</v>
      </c>
      <c r="K781" s="2">
        <v>19.149999999999999</v>
      </c>
      <c r="L781" s="2" t="s">
        <v>383</v>
      </c>
      <c r="M781" s="2" t="s">
        <v>38</v>
      </c>
      <c r="N781" s="2" t="s">
        <v>30</v>
      </c>
      <c r="O781" s="2" t="s">
        <v>24</v>
      </c>
      <c r="P781" s="2" t="s">
        <v>35</v>
      </c>
      <c r="Q781" s="2" t="s">
        <v>26</v>
      </c>
      <c r="R781" s="3">
        <v>41954</v>
      </c>
      <c r="S781" s="10">
        <f t="shared" si="133"/>
        <v>2014</v>
      </c>
      <c r="T781" t="str">
        <f t="shared" si="130"/>
        <v/>
      </c>
      <c r="U781">
        <f t="shared" si="130"/>
        <v>-5.3</v>
      </c>
      <c r="V781" t="str">
        <f t="shared" si="130"/>
        <v/>
      </c>
      <c r="W781" t="str">
        <f t="shared" si="130"/>
        <v/>
      </c>
      <c r="Z781">
        <f t="shared" si="131"/>
        <v>-5.3</v>
      </c>
      <c r="AA781" t="str">
        <f t="shared" si="131"/>
        <v/>
      </c>
      <c r="AB781" t="str">
        <f t="shared" si="131"/>
        <v/>
      </c>
      <c r="AE781" t="str">
        <f t="shared" si="134"/>
        <v>Office Supplies</v>
      </c>
      <c r="AH781" t="str">
        <f t="shared" si="135"/>
        <v/>
      </c>
      <c r="AI781" t="str">
        <f t="shared" si="136"/>
        <v/>
      </c>
      <c r="AJ781" t="str">
        <f t="shared" si="132"/>
        <v/>
      </c>
      <c r="AK781" t="str">
        <f t="shared" si="132"/>
        <v/>
      </c>
      <c r="AL781" t="str">
        <f t="shared" si="132"/>
        <v/>
      </c>
    </row>
    <row r="782" spans="1:38" x14ac:dyDescent="0.2">
      <c r="A782" s="1">
        <v>6024</v>
      </c>
      <c r="B782" s="2" t="s">
        <v>18</v>
      </c>
      <c r="C782" s="3">
        <v>41953</v>
      </c>
      <c r="D782" s="2" t="s">
        <v>41</v>
      </c>
      <c r="E782" s="2">
        <v>37</v>
      </c>
      <c r="F782" s="2">
        <v>649.29</v>
      </c>
      <c r="G782" s="2">
        <v>0.03</v>
      </c>
      <c r="H782" s="2" t="s">
        <v>20</v>
      </c>
      <c r="I782" s="2">
        <v>212.7</v>
      </c>
      <c r="J782" s="2">
        <v>29.48</v>
      </c>
      <c r="K782" s="2">
        <v>15.99</v>
      </c>
      <c r="L782" s="2" t="s">
        <v>226</v>
      </c>
      <c r="M782" s="2" t="s">
        <v>29</v>
      </c>
      <c r="N782" s="2" t="s">
        <v>30</v>
      </c>
      <c r="O782" s="2" t="s">
        <v>31</v>
      </c>
      <c r="P782" s="2" t="s">
        <v>32</v>
      </c>
      <c r="Q782" s="2" t="s">
        <v>58</v>
      </c>
      <c r="R782" s="3">
        <v>41954</v>
      </c>
      <c r="S782" s="10">
        <f t="shared" si="133"/>
        <v>2014</v>
      </c>
      <c r="T782" t="str">
        <f t="shared" ref="T782:W801" si="137">IF($N782=T$1,$I782,"")</f>
        <v/>
      </c>
      <c r="U782">
        <f t="shared" si="137"/>
        <v>212.7</v>
      </c>
      <c r="V782" t="str">
        <f t="shared" si="137"/>
        <v/>
      </c>
      <c r="W782" t="str">
        <f t="shared" si="137"/>
        <v/>
      </c>
      <c r="Z782" t="str">
        <f t="shared" ref="Z782:AB801" si="138">IF($O782=Z$1,$I782,"")</f>
        <v/>
      </c>
      <c r="AA782">
        <f t="shared" si="138"/>
        <v>212.7</v>
      </c>
      <c r="AB782" t="str">
        <f t="shared" si="138"/>
        <v/>
      </c>
      <c r="AE782" t="str">
        <f t="shared" si="134"/>
        <v/>
      </c>
      <c r="AH782" t="str">
        <f t="shared" si="135"/>
        <v/>
      </c>
      <c r="AI782" t="str">
        <f t="shared" si="136"/>
        <v/>
      </c>
      <c r="AJ782" t="str">
        <f t="shared" si="132"/>
        <v/>
      </c>
      <c r="AK782" t="str">
        <f t="shared" si="132"/>
        <v/>
      </c>
      <c r="AL782" t="str">
        <f t="shared" si="132"/>
        <v/>
      </c>
    </row>
    <row r="783" spans="1:38" x14ac:dyDescent="0.2">
      <c r="A783" s="1">
        <v>6025</v>
      </c>
      <c r="B783" s="2" t="s">
        <v>18</v>
      </c>
      <c r="C783" s="3">
        <v>41953</v>
      </c>
      <c r="D783" s="2" t="s">
        <v>27</v>
      </c>
      <c r="E783" s="2">
        <v>10</v>
      </c>
      <c r="F783" s="2">
        <v>88.32</v>
      </c>
      <c r="G783" s="2">
        <v>0.09</v>
      </c>
      <c r="H783" s="2" t="s">
        <v>20</v>
      </c>
      <c r="I783" s="2">
        <v>-14.76</v>
      </c>
      <c r="J783" s="2">
        <v>19.64</v>
      </c>
      <c r="K783" s="2">
        <v>19.829999999999998</v>
      </c>
      <c r="L783" s="2" t="s">
        <v>353</v>
      </c>
      <c r="M783" s="2" t="s">
        <v>22</v>
      </c>
      <c r="N783" s="2" t="s">
        <v>54</v>
      </c>
      <c r="O783" s="2" t="s">
        <v>24</v>
      </c>
      <c r="P783" s="2" t="s">
        <v>35</v>
      </c>
      <c r="Q783" s="2" t="s">
        <v>36</v>
      </c>
      <c r="R783" s="3">
        <v>41958</v>
      </c>
      <c r="S783" s="10">
        <f t="shared" si="133"/>
        <v>2014</v>
      </c>
      <c r="T783" t="str">
        <f t="shared" si="137"/>
        <v/>
      </c>
      <c r="U783" t="str">
        <f t="shared" si="137"/>
        <v/>
      </c>
      <c r="V783" t="str">
        <f t="shared" si="137"/>
        <v/>
      </c>
      <c r="W783">
        <f t="shared" si="137"/>
        <v>-14.76</v>
      </c>
      <c r="Z783">
        <f t="shared" si="138"/>
        <v>-14.76</v>
      </c>
      <c r="AA783" t="str">
        <f t="shared" si="138"/>
        <v/>
      </c>
      <c r="AB783" t="str">
        <f t="shared" si="138"/>
        <v/>
      </c>
      <c r="AE783" t="str">
        <f t="shared" si="134"/>
        <v>Office Supplies</v>
      </c>
      <c r="AH783" t="str">
        <f t="shared" si="135"/>
        <v/>
      </c>
      <c r="AI783" t="str">
        <f t="shared" si="136"/>
        <v/>
      </c>
      <c r="AJ783" t="str">
        <f t="shared" si="132"/>
        <v/>
      </c>
      <c r="AK783" t="str">
        <f t="shared" si="132"/>
        <v/>
      </c>
      <c r="AL783" t="str">
        <f t="shared" si="132"/>
        <v/>
      </c>
    </row>
    <row r="784" spans="1:38" x14ac:dyDescent="0.2">
      <c r="A784" s="1">
        <v>6026</v>
      </c>
      <c r="B784" s="2" t="s">
        <v>18</v>
      </c>
      <c r="C784" s="3">
        <v>41954</v>
      </c>
      <c r="D784" s="2" t="s">
        <v>59</v>
      </c>
      <c r="E784" s="2">
        <v>10</v>
      </c>
      <c r="F784" s="2">
        <v>1001.44</v>
      </c>
      <c r="G784" s="2">
        <v>0.03</v>
      </c>
      <c r="H784" s="2" t="s">
        <v>20</v>
      </c>
      <c r="I784" s="2">
        <v>-329.66</v>
      </c>
      <c r="J784" s="2">
        <v>107.99</v>
      </c>
      <c r="K784" s="2">
        <v>49</v>
      </c>
      <c r="L784" s="2" t="s">
        <v>384</v>
      </c>
      <c r="M784" s="2" t="s">
        <v>29</v>
      </c>
      <c r="N784" s="2" t="s">
        <v>30</v>
      </c>
      <c r="O784" s="2" t="s">
        <v>24</v>
      </c>
      <c r="P784" s="2" t="s">
        <v>52</v>
      </c>
      <c r="Q784" s="2" t="s">
        <v>34</v>
      </c>
      <c r="R784" s="3">
        <v>41955</v>
      </c>
      <c r="S784" s="10">
        <f t="shared" si="133"/>
        <v>2014</v>
      </c>
      <c r="T784" t="str">
        <f t="shared" si="137"/>
        <v/>
      </c>
      <c r="U784">
        <f t="shared" si="137"/>
        <v>-329.66</v>
      </c>
      <c r="V784" t="str">
        <f t="shared" si="137"/>
        <v/>
      </c>
      <c r="W784" t="str">
        <f t="shared" si="137"/>
        <v/>
      </c>
      <c r="Z784">
        <f t="shared" si="138"/>
        <v>-329.66</v>
      </c>
      <c r="AA784" t="str">
        <f t="shared" si="138"/>
        <v/>
      </c>
      <c r="AB784" t="str">
        <f t="shared" si="138"/>
        <v/>
      </c>
      <c r="AE784" t="str">
        <f t="shared" si="134"/>
        <v>Office Supplies</v>
      </c>
      <c r="AH784" t="str">
        <f t="shared" si="135"/>
        <v/>
      </c>
      <c r="AI784" t="str">
        <f t="shared" si="136"/>
        <v/>
      </c>
      <c r="AJ784" t="str">
        <f t="shared" si="132"/>
        <v/>
      </c>
      <c r="AK784" t="str">
        <f t="shared" si="132"/>
        <v/>
      </c>
      <c r="AL784" t="str">
        <f t="shared" si="132"/>
        <v/>
      </c>
    </row>
    <row r="785" spans="1:38" x14ac:dyDescent="0.2">
      <c r="A785" s="1">
        <v>6027</v>
      </c>
      <c r="B785" s="2" t="s">
        <v>18</v>
      </c>
      <c r="C785" s="3">
        <v>41957</v>
      </c>
      <c r="D785" s="2" t="s">
        <v>50</v>
      </c>
      <c r="E785" s="2">
        <v>8</v>
      </c>
      <c r="F785" s="2">
        <v>481.1</v>
      </c>
      <c r="G785" s="2">
        <v>0.05</v>
      </c>
      <c r="H785" s="2" t="s">
        <v>20</v>
      </c>
      <c r="I785" s="2">
        <v>77.91</v>
      </c>
      <c r="J785" s="2">
        <v>71.78</v>
      </c>
      <c r="K785" s="2">
        <v>24.29</v>
      </c>
      <c r="L785" s="2" t="s">
        <v>302</v>
      </c>
      <c r="M785" s="2" t="s">
        <v>66</v>
      </c>
      <c r="N785" s="2" t="s">
        <v>54</v>
      </c>
      <c r="O785" s="2" t="s">
        <v>24</v>
      </c>
      <c r="P785" s="2" t="s">
        <v>25</v>
      </c>
      <c r="Q785" s="2" t="s">
        <v>26</v>
      </c>
      <c r="R785" s="3">
        <v>41958</v>
      </c>
      <c r="S785" s="10">
        <f t="shared" si="133"/>
        <v>2014</v>
      </c>
      <c r="T785" t="str">
        <f t="shared" si="137"/>
        <v/>
      </c>
      <c r="U785" t="str">
        <f t="shared" si="137"/>
        <v/>
      </c>
      <c r="V785" t="str">
        <f t="shared" si="137"/>
        <v/>
      </c>
      <c r="W785">
        <f t="shared" si="137"/>
        <v>77.91</v>
      </c>
      <c r="Z785">
        <f t="shared" si="138"/>
        <v>77.91</v>
      </c>
      <c r="AA785" t="str">
        <f t="shared" si="138"/>
        <v/>
      </c>
      <c r="AB785" t="str">
        <f t="shared" si="138"/>
        <v/>
      </c>
      <c r="AE785" t="str">
        <f t="shared" si="134"/>
        <v/>
      </c>
      <c r="AH785" t="str">
        <f t="shared" si="135"/>
        <v/>
      </c>
      <c r="AI785" t="str">
        <f t="shared" si="136"/>
        <v/>
      </c>
      <c r="AJ785" t="str">
        <f t="shared" si="132"/>
        <v/>
      </c>
      <c r="AK785" t="str">
        <f t="shared" si="132"/>
        <v/>
      </c>
      <c r="AL785" t="str">
        <f t="shared" si="132"/>
        <v/>
      </c>
    </row>
    <row r="786" spans="1:38" x14ac:dyDescent="0.2">
      <c r="A786" s="1">
        <v>6028</v>
      </c>
      <c r="B786" s="2" t="s">
        <v>18</v>
      </c>
      <c r="C786" s="3">
        <v>41957</v>
      </c>
      <c r="D786" s="2" t="s">
        <v>50</v>
      </c>
      <c r="E786" s="2">
        <v>33</v>
      </c>
      <c r="F786" s="2">
        <v>560.96249999999998</v>
      </c>
      <c r="G786" s="2">
        <v>0.08</v>
      </c>
      <c r="H786" s="2" t="s">
        <v>20</v>
      </c>
      <c r="I786" s="2">
        <v>-71.459999999999994</v>
      </c>
      <c r="J786" s="2">
        <v>32.99</v>
      </c>
      <c r="K786" s="2">
        <v>15.25</v>
      </c>
      <c r="L786" s="2" t="s">
        <v>302</v>
      </c>
      <c r="M786" s="2" t="s">
        <v>66</v>
      </c>
      <c r="N786" s="2" t="s">
        <v>54</v>
      </c>
      <c r="O786" s="2" t="s">
        <v>31</v>
      </c>
      <c r="P786" s="2" t="s">
        <v>39</v>
      </c>
      <c r="Q786" s="2" t="s">
        <v>58</v>
      </c>
      <c r="R786" s="3">
        <v>41959</v>
      </c>
      <c r="S786" s="10">
        <f t="shared" si="133"/>
        <v>2014</v>
      </c>
      <c r="T786" t="str">
        <f t="shared" si="137"/>
        <v/>
      </c>
      <c r="U786" t="str">
        <f t="shared" si="137"/>
        <v/>
      </c>
      <c r="V786" t="str">
        <f t="shared" si="137"/>
        <v/>
      </c>
      <c r="W786">
        <f t="shared" si="137"/>
        <v>-71.459999999999994</v>
      </c>
      <c r="Z786" t="str">
        <f t="shared" si="138"/>
        <v/>
      </c>
      <c r="AA786">
        <f t="shared" si="138"/>
        <v>-71.459999999999994</v>
      </c>
      <c r="AB786" t="str">
        <f t="shared" si="138"/>
        <v/>
      </c>
      <c r="AE786" t="str">
        <f t="shared" si="134"/>
        <v>Technology</v>
      </c>
      <c r="AH786" t="str">
        <f t="shared" si="135"/>
        <v/>
      </c>
      <c r="AI786" t="str">
        <f t="shared" si="136"/>
        <v/>
      </c>
      <c r="AJ786" t="str">
        <f t="shared" si="132"/>
        <v/>
      </c>
      <c r="AK786" t="str">
        <f t="shared" si="132"/>
        <v/>
      </c>
      <c r="AL786" t="str">
        <f t="shared" si="132"/>
        <v/>
      </c>
    </row>
    <row r="787" spans="1:38" x14ac:dyDescent="0.2">
      <c r="A787" s="1">
        <v>6029</v>
      </c>
      <c r="B787" s="2" t="s">
        <v>40</v>
      </c>
      <c r="C787" s="3">
        <v>41958</v>
      </c>
      <c r="D787" s="2" t="s">
        <v>50</v>
      </c>
      <c r="E787" s="2">
        <v>12</v>
      </c>
      <c r="F787" s="2">
        <v>88.83</v>
      </c>
      <c r="G787" s="2">
        <v>0.08</v>
      </c>
      <c r="H787" s="2" t="s">
        <v>20</v>
      </c>
      <c r="I787" s="2">
        <v>-39.26</v>
      </c>
      <c r="J787" s="2">
        <v>18.48</v>
      </c>
      <c r="K787" s="2">
        <v>21.03</v>
      </c>
      <c r="L787" s="2" t="s">
        <v>254</v>
      </c>
      <c r="M787" s="2" t="s">
        <v>38</v>
      </c>
      <c r="N787" s="2" t="s">
        <v>30</v>
      </c>
      <c r="O787" s="2" t="s">
        <v>24</v>
      </c>
      <c r="P787" s="2" t="s">
        <v>35</v>
      </c>
      <c r="Q787" s="2" t="s">
        <v>26</v>
      </c>
      <c r="R787" s="3">
        <v>41959</v>
      </c>
      <c r="S787" s="10">
        <f t="shared" si="133"/>
        <v>2014</v>
      </c>
      <c r="T787" t="str">
        <f t="shared" si="137"/>
        <v/>
      </c>
      <c r="U787">
        <f t="shared" si="137"/>
        <v>-39.26</v>
      </c>
      <c r="V787" t="str">
        <f t="shared" si="137"/>
        <v/>
      </c>
      <c r="W787" t="str">
        <f t="shared" si="137"/>
        <v/>
      </c>
      <c r="Z787">
        <f t="shared" si="138"/>
        <v>-39.26</v>
      </c>
      <c r="AA787" t="str">
        <f t="shared" si="138"/>
        <v/>
      </c>
      <c r="AB787" t="str">
        <f t="shared" si="138"/>
        <v/>
      </c>
      <c r="AE787" t="str">
        <f t="shared" si="134"/>
        <v>Office Supplies</v>
      </c>
      <c r="AH787" t="str">
        <f t="shared" si="135"/>
        <v/>
      </c>
      <c r="AI787" t="str">
        <f t="shared" si="136"/>
        <v/>
      </c>
      <c r="AJ787" t="str">
        <f t="shared" si="132"/>
        <v/>
      </c>
      <c r="AK787" t="str">
        <f t="shared" si="132"/>
        <v/>
      </c>
      <c r="AL787" t="str">
        <f t="shared" si="132"/>
        <v/>
      </c>
    </row>
    <row r="788" spans="1:38" x14ac:dyDescent="0.2">
      <c r="A788" s="1">
        <v>6030</v>
      </c>
      <c r="B788" s="2" t="s">
        <v>40</v>
      </c>
      <c r="C788" s="3">
        <v>41958</v>
      </c>
      <c r="D788" s="2" t="s">
        <v>50</v>
      </c>
      <c r="E788" s="2">
        <v>39</v>
      </c>
      <c r="F788" s="2">
        <v>890.55</v>
      </c>
      <c r="G788" s="2">
        <v>0.01</v>
      </c>
      <c r="H788" s="2" t="s">
        <v>20</v>
      </c>
      <c r="I788" s="2">
        <v>-1142.79</v>
      </c>
      <c r="J788" s="2">
        <v>32.340000000000003</v>
      </c>
      <c r="K788" s="2">
        <v>49</v>
      </c>
      <c r="L788" s="2" t="s">
        <v>254</v>
      </c>
      <c r="M788" s="2" t="s">
        <v>38</v>
      </c>
      <c r="N788" s="2" t="s">
        <v>30</v>
      </c>
      <c r="O788" s="2" t="s">
        <v>24</v>
      </c>
      <c r="P788" s="2" t="s">
        <v>52</v>
      </c>
      <c r="Q788" s="2" t="s">
        <v>34</v>
      </c>
      <c r="R788" s="3">
        <v>41959</v>
      </c>
      <c r="S788" s="10">
        <f t="shared" si="133"/>
        <v>2014</v>
      </c>
      <c r="T788" t="str">
        <f t="shared" si="137"/>
        <v/>
      </c>
      <c r="U788">
        <f t="shared" si="137"/>
        <v>-1142.79</v>
      </c>
      <c r="V788" t="str">
        <f t="shared" si="137"/>
        <v/>
      </c>
      <c r="W788" t="str">
        <f t="shared" si="137"/>
        <v/>
      </c>
      <c r="Z788">
        <f t="shared" si="138"/>
        <v>-1142.79</v>
      </c>
      <c r="AA788" t="str">
        <f t="shared" si="138"/>
        <v/>
      </c>
      <c r="AB788" t="str">
        <f t="shared" si="138"/>
        <v/>
      </c>
      <c r="AE788" t="str">
        <f t="shared" si="134"/>
        <v>Office Supplies</v>
      </c>
      <c r="AH788" t="str">
        <f t="shared" si="135"/>
        <v/>
      </c>
      <c r="AI788" t="str">
        <f t="shared" si="136"/>
        <v/>
      </c>
      <c r="AJ788" t="str">
        <f t="shared" si="132"/>
        <v/>
      </c>
      <c r="AK788" t="str">
        <f t="shared" si="132"/>
        <v/>
      </c>
      <c r="AL788" t="str">
        <f t="shared" si="132"/>
        <v/>
      </c>
    </row>
    <row r="789" spans="1:38" x14ac:dyDescent="0.2">
      <c r="A789" s="1">
        <v>6031</v>
      </c>
      <c r="B789" s="2" t="s">
        <v>18</v>
      </c>
      <c r="C789" s="3">
        <v>41959</v>
      </c>
      <c r="D789" s="2" t="s">
        <v>19</v>
      </c>
      <c r="E789" s="2">
        <v>22</v>
      </c>
      <c r="F789" s="2">
        <v>175.71</v>
      </c>
      <c r="G789" s="2">
        <v>0.1</v>
      </c>
      <c r="H789" s="2" t="s">
        <v>20</v>
      </c>
      <c r="I789" s="2">
        <v>51.89</v>
      </c>
      <c r="J789" s="2">
        <v>20.170000000000002</v>
      </c>
      <c r="K789" s="2">
        <v>15.69</v>
      </c>
      <c r="L789" s="2" t="s">
        <v>108</v>
      </c>
      <c r="M789" s="2" t="s">
        <v>29</v>
      </c>
      <c r="N789" s="2" t="s">
        <v>30</v>
      </c>
      <c r="O789" s="2" t="s">
        <v>24</v>
      </c>
      <c r="P789" s="2" t="s">
        <v>35</v>
      </c>
      <c r="Q789" s="2" t="s">
        <v>36</v>
      </c>
      <c r="R789" s="3">
        <v>41959</v>
      </c>
      <c r="S789" s="10">
        <f t="shared" si="133"/>
        <v>2014</v>
      </c>
      <c r="T789" t="str">
        <f t="shared" si="137"/>
        <v/>
      </c>
      <c r="U789">
        <f t="shared" si="137"/>
        <v>51.89</v>
      </c>
      <c r="V789" t="str">
        <f t="shared" si="137"/>
        <v/>
      </c>
      <c r="W789" t="str">
        <f t="shared" si="137"/>
        <v/>
      </c>
      <c r="Z789">
        <f t="shared" si="138"/>
        <v>51.89</v>
      </c>
      <c r="AA789" t="str">
        <f t="shared" si="138"/>
        <v/>
      </c>
      <c r="AB789" t="str">
        <f t="shared" si="138"/>
        <v/>
      </c>
      <c r="AE789" t="str">
        <f t="shared" si="134"/>
        <v/>
      </c>
      <c r="AH789" t="str">
        <f t="shared" si="135"/>
        <v/>
      </c>
      <c r="AI789" t="str">
        <f t="shared" si="136"/>
        <v/>
      </c>
      <c r="AJ789" t="str">
        <f t="shared" si="132"/>
        <v/>
      </c>
      <c r="AK789" t="str">
        <f t="shared" si="132"/>
        <v/>
      </c>
      <c r="AL789" t="str">
        <f t="shared" si="132"/>
        <v/>
      </c>
    </row>
    <row r="790" spans="1:38" x14ac:dyDescent="0.2">
      <c r="A790" s="1">
        <v>6032</v>
      </c>
      <c r="B790" s="2" t="s">
        <v>18</v>
      </c>
      <c r="C790" s="3">
        <v>41959</v>
      </c>
      <c r="D790" s="2" t="s">
        <v>19</v>
      </c>
      <c r="E790" s="2">
        <v>45</v>
      </c>
      <c r="F790" s="2">
        <v>4290.125</v>
      </c>
      <c r="G790" s="2">
        <v>0.03</v>
      </c>
      <c r="H790" s="2" t="s">
        <v>20</v>
      </c>
      <c r="I790" s="2">
        <v>1377.14</v>
      </c>
      <c r="J790" s="2">
        <v>122.99</v>
      </c>
      <c r="K790" s="2">
        <v>16.5</v>
      </c>
      <c r="L790" s="2" t="s">
        <v>108</v>
      </c>
      <c r="M790" s="2" t="s">
        <v>29</v>
      </c>
      <c r="N790" s="2" t="s">
        <v>30</v>
      </c>
      <c r="O790" s="2" t="s">
        <v>31</v>
      </c>
      <c r="P790" s="2" t="s">
        <v>39</v>
      </c>
      <c r="Q790" s="2" t="s">
        <v>26</v>
      </c>
      <c r="R790" s="3">
        <v>41961</v>
      </c>
      <c r="S790" s="10">
        <f t="shared" si="133"/>
        <v>2014</v>
      </c>
      <c r="T790" t="str">
        <f t="shared" si="137"/>
        <v/>
      </c>
      <c r="U790">
        <f t="shared" si="137"/>
        <v>1377.14</v>
      </c>
      <c r="V790" t="str">
        <f t="shared" si="137"/>
        <v/>
      </c>
      <c r="W790" t="str">
        <f t="shared" si="137"/>
        <v/>
      </c>
      <c r="Z790" t="str">
        <f t="shared" si="138"/>
        <v/>
      </c>
      <c r="AA790">
        <f t="shared" si="138"/>
        <v>1377.14</v>
      </c>
      <c r="AB790" t="str">
        <f t="shared" si="138"/>
        <v/>
      </c>
      <c r="AE790" t="str">
        <f t="shared" si="134"/>
        <v/>
      </c>
      <c r="AH790" t="str">
        <f t="shared" si="135"/>
        <v/>
      </c>
      <c r="AI790" t="str">
        <f t="shared" si="136"/>
        <v/>
      </c>
      <c r="AJ790" t="str">
        <f t="shared" si="132"/>
        <v/>
      </c>
      <c r="AK790" t="str">
        <f t="shared" si="132"/>
        <v/>
      </c>
      <c r="AL790" t="str">
        <f t="shared" si="132"/>
        <v/>
      </c>
    </row>
    <row r="791" spans="1:38" x14ac:dyDescent="0.2">
      <c r="A791" s="1">
        <v>6033</v>
      </c>
      <c r="B791" s="2" t="s">
        <v>18</v>
      </c>
      <c r="C791" s="3">
        <v>41959</v>
      </c>
      <c r="D791" s="2" t="s">
        <v>41</v>
      </c>
      <c r="E791" s="2">
        <v>43</v>
      </c>
      <c r="F791" s="2">
        <v>547.73</v>
      </c>
      <c r="G791" s="2">
        <v>0.04</v>
      </c>
      <c r="H791" s="2" t="s">
        <v>20</v>
      </c>
      <c r="I791" s="2">
        <v>-53.66</v>
      </c>
      <c r="J791" s="2">
        <v>24.44</v>
      </c>
      <c r="K791" s="2">
        <v>20.27</v>
      </c>
      <c r="L791" s="2" t="s">
        <v>98</v>
      </c>
      <c r="M791" s="2" t="s">
        <v>29</v>
      </c>
      <c r="N791" s="2" t="s">
        <v>30</v>
      </c>
      <c r="O791" s="2" t="s">
        <v>24</v>
      </c>
      <c r="P791" s="2" t="s">
        <v>52</v>
      </c>
      <c r="Q791" s="2" t="s">
        <v>62</v>
      </c>
      <c r="R791" s="3">
        <v>41960</v>
      </c>
      <c r="S791" s="10">
        <f t="shared" si="133"/>
        <v>2014</v>
      </c>
      <c r="T791" t="str">
        <f t="shared" si="137"/>
        <v/>
      </c>
      <c r="U791">
        <f t="shared" si="137"/>
        <v>-53.66</v>
      </c>
      <c r="V791" t="str">
        <f t="shared" si="137"/>
        <v/>
      </c>
      <c r="W791" t="str">
        <f t="shared" si="137"/>
        <v/>
      </c>
      <c r="Z791">
        <f t="shared" si="138"/>
        <v>-53.66</v>
      </c>
      <c r="AA791" t="str">
        <f t="shared" si="138"/>
        <v/>
      </c>
      <c r="AB791" t="str">
        <f t="shared" si="138"/>
        <v/>
      </c>
      <c r="AE791" t="str">
        <f t="shared" si="134"/>
        <v>Office Supplies</v>
      </c>
      <c r="AH791" t="str">
        <f t="shared" si="135"/>
        <v/>
      </c>
      <c r="AI791" t="str">
        <f t="shared" si="136"/>
        <v/>
      </c>
      <c r="AJ791" t="str">
        <f t="shared" si="132"/>
        <v/>
      </c>
      <c r="AK791" t="str">
        <f t="shared" si="132"/>
        <v/>
      </c>
      <c r="AL791" t="str">
        <f t="shared" si="132"/>
        <v/>
      </c>
    </row>
    <row r="792" spans="1:38" x14ac:dyDescent="0.2">
      <c r="A792" s="1">
        <v>6034</v>
      </c>
      <c r="B792" s="2" t="s">
        <v>18</v>
      </c>
      <c r="C792" s="3">
        <v>41960</v>
      </c>
      <c r="D792" s="2" t="s">
        <v>50</v>
      </c>
      <c r="E792" s="2">
        <v>47</v>
      </c>
      <c r="F792" s="2">
        <v>2807.1</v>
      </c>
      <c r="G792" s="2">
        <v>0.04</v>
      </c>
      <c r="H792" s="2" t="s">
        <v>20</v>
      </c>
      <c r="I792" s="2">
        <v>889.48</v>
      </c>
      <c r="J792" s="2">
        <v>74.05</v>
      </c>
      <c r="K792" s="2">
        <v>17.989999999999998</v>
      </c>
      <c r="L792" s="2" t="s">
        <v>94</v>
      </c>
      <c r="M792" s="2" t="s">
        <v>66</v>
      </c>
      <c r="N792" s="2" t="s">
        <v>30</v>
      </c>
      <c r="O792" s="2" t="s">
        <v>24</v>
      </c>
      <c r="P792" s="2" t="s">
        <v>71</v>
      </c>
      <c r="Q792" s="2" t="s">
        <v>26</v>
      </c>
      <c r="R792" s="3">
        <v>41961</v>
      </c>
      <c r="S792" s="10">
        <f t="shared" si="133"/>
        <v>2014</v>
      </c>
      <c r="T792" t="str">
        <f t="shared" si="137"/>
        <v/>
      </c>
      <c r="U792">
        <f t="shared" si="137"/>
        <v>889.48</v>
      </c>
      <c r="V792" t="str">
        <f t="shared" si="137"/>
        <v/>
      </c>
      <c r="W792" t="str">
        <f t="shared" si="137"/>
        <v/>
      </c>
      <c r="Z792">
        <f t="shared" si="138"/>
        <v>889.48</v>
      </c>
      <c r="AA792" t="str">
        <f t="shared" si="138"/>
        <v/>
      </c>
      <c r="AB792" t="str">
        <f t="shared" si="138"/>
        <v/>
      </c>
      <c r="AE792" t="str">
        <f t="shared" si="134"/>
        <v/>
      </c>
      <c r="AH792" t="str">
        <f t="shared" si="135"/>
        <v/>
      </c>
      <c r="AI792" t="str">
        <f t="shared" si="136"/>
        <v/>
      </c>
      <c r="AJ792" t="str">
        <f t="shared" si="132"/>
        <v/>
      </c>
      <c r="AK792" t="str">
        <f t="shared" si="132"/>
        <v/>
      </c>
      <c r="AL792" t="str">
        <f t="shared" si="132"/>
        <v/>
      </c>
    </row>
    <row r="793" spans="1:38" x14ac:dyDescent="0.2">
      <c r="A793" s="1">
        <v>6035</v>
      </c>
      <c r="B793" s="2" t="s">
        <v>18</v>
      </c>
      <c r="C793" s="3">
        <v>41960</v>
      </c>
      <c r="D793" s="2" t="s">
        <v>59</v>
      </c>
      <c r="E793" s="2">
        <v>20</v>
      </c>
      <c r="F793" s="2">
        <v>683.84</v>
      </c>
      <c r="G793" s="2">
        <v>7.0000000000000007E-2</v>
      </c>
      <c r="H793" s="2" t="s">
        <v>20</v>
      </c>
      <c r="I793" s="2">
        <v>54.16</v>
      </c>
      <c r="J793" s="2">
        <v>46.54</v>
      </c>
      <c r="K793" s="2">
        <v>28.72</v>
      </c>
      <c r="L793" s="2" t="s">
        <v>385</v>
      </c>
      <c r="M793" s="2" t="s">
        <v>29</v>
      </c>
      <c r="N793" s="2" t="s">
        <v>30</v>
      </c>
      <c r="O793" s="2" t="s">
        <v>24</v>
      </c>
      <c r="P793" s="2" t="s">
        <v>25</v>
      </c>
      <c r="Q793" s="2" t="s">
        <v>26</v>
      </c>
      <c r="R793" s="3">
        <v>41961</v>
      </c>
      <c r="S793" s="10">
        <f t="shared" si="133"/>
        <v>2014</v>
      </c>
      <c r="T793" t="str">
        <f t="shared" si="137"/>
        <v/>
      </c>
      <c r="U793">
        <f t="shared" si="137"/>
        <v>54.16</v>
      </c>
      <c r="V793" t="str">
        <f t="shared" si="137"/>
        <v/>
      </c>
      <c r="W793" t="str">
        <f t="shared" si="137"/>
        <v/>
      </c>
      <c r="Z793">
        <f t="shared" si="138"/>
        <v>54.16</v>
      </c>
      <c r="AA793" t="str">
        <f t="shared" si="138"/>
        <v/>
      </c>
      <c r="AB793" t="str">
        <f t="shared" si="138"/>
        <v/>
      </c>
      <c r="AE793" t="str">
        <f t="shared" si="134"/>
        <v/>
      </c>
      <c r="AH793" t="str">
        <f t="shared" si="135"/>
        <v/>
      </c>
      <c r="AI793" t="str">
        <f t="shared" si="136"/>
        <v/>
      </c>
      <c r="AJ793" t="str">
        <f t="shared" si="132"/>
        <v/>
      </c>
      <c r="AK793" t="str">
        <f t="shared" si="132"/>
        <v/>
      </c>
      <c r="AL793" t="str">
        <f t="shared" si="132"/>
        <v/>
      </c>
    </row>
    <row r="794" spans="1:38" x14ac:dyDescent="0.2">
      <c r="A794" s="1">
        <v>6036</v>
      </c>
      <c r="B794" s="2" t="s">
        <v>18</v>
      </c>
      <c r="C794" s="3">
        <v>41960</v>
      </c>
      <c r="D794" s="2" t="s">
        <v>59</v>
      </c>
      <c r="E794" s="2">
        <v>10</v>
      </c>
      <c r="F794" s="2">
        <v>135.41999999999999</v>
      </c>
      <c r="G794" s="2">
        <v>0.02</v>
      </c>
      <c r="H794" s="2" t="s">
        <v>20</v>
      </c>
      <c r="I794" s="2">
        <v>-2.5</v>
      </c>
      <c r="J794" s="2">
        <v>24.28</v>
      </c>
      <c r="K794" s="2">
        <v>20.47</v>
      </c>
      <c r="L794" s="2" t="s">
        <v>385</v>
      </c>
      <c r="M794" s="2" t="s">
        <v>29</v>
      </c>
      <c r="N794" s="2" t="s">
        <v>30</v>
      </c>
      <c r="O794" s="2" t="s">
        <v>24</v>
      </c>
      <c r="P794" s="2" t="s">
        <v>35</v>
      </c>
      <c r="Q794" s="2" t="s">
        <v>26</v>
      </c>
      <c r="R794" s="3">
        <v>41960</v>
      </c>
      <c r="S794" s="10">
        <f t="shared" si="133"/>
        <v>2014</v>
      </c>
      <c r="T794" t="str">
        <f t="shared" si="137"/>
        <v/>
      </c>
      <c r="U794">
        <f t="shared" si="137"/>
        <v>-2.5</v>
      </c>
      <c r="V794" t="str">
        <f t="shared" si="137"/>
        <v/>
      </c>
      <c r="W794" t="str">
        <f t="shared" si="137"/>
        <v/>
      </c>
      <c r="Z794">
        <f t="shared" si="138"/>
        <v>-2.5</v>
      </c>
      <c r="AA794" t="str">
        <f t="shared" si="138"/>
        <v/>
      </c>
      <c r="AB794" t="str">
        <f t="shared" si="138"/>
        <v/>
      </c>
      <c r="AE794" t="str">
        <f t="shared" si="134"/>
        <v>Office Supplies</v>
      </c>
      <c r="AH794" t="str">
        <f t="shared" si="135"/>
        <v/>
      </c>
      <c r="AI794" t="str">
        <f t="shared" si="136"/>
        <v/>
      </c>
      <c r="AJ794" t="str">
        <f t="shared" si="132"/>
        <v/>
      </c>
      <c r="AK794" t="str">
        <f t="shared" si="132"/>
        <v/>
      </c>
      <c r="AL794" t="str">
        <f t="shared" si="132"/>
        <v/>
      </c>
    </row>
    <row r="795" spans="1:38" x14ac:dyDescent="0.2">
      <c r="A795" s="1">
        <v>6037</v>
      </c>
      <c r="B795" s="2" t="s">
        <v>18</v>
      </c>
      <c r="C795" s="3">
        <v>41960</v>
      </c>
      <c r="D795" s="2" t="s">
        <v>59</v>
      </c>
      <c r="E795" s="2">
        <v>15</v>
      </c>
      <c r="F795" s="2">
        <v>534.22</v>
      </c>
      <c r="G795" s="2">
        <v>0.06</v>
      </c>
      <c r="H795" s="2" t="s">
        <v>49</v>
      </c>
      <c r="I795" s="2">
        <v>37.74</v>
      </c>
      <c r="J795" s="2">
        <v>46.58</v>
      </c>
      <c r="K795" s="2">
        <v>22.99</v>
      </c>
      <c r="L795" s="2" t="s">
        <v>385</v>
      </c>
      <c r="M795" s="2" t="s">
        <v>29</v>
      </c>
      <c r="N795" s="2" t="s">
        <v>30</v>
      </c>
      <c r="O795" s="2" t="s">
        <v>24</v>
      </c>
      <c r="P795" s="2" t="s">
        <v>64</v>
      </c>
      <c r="Q795" s="2" t="s">
        <v>58</v>
      </c>
      <c r="R795" s="3">
        <v>41962</v>
      </c>
      <c r="S795" s="10">
        <f t="shared" si="133"/>
        <v>2014</v>
      </c>
      <c r="T795" t="str">
        <f t="shared" si="137"/>
        <v/>
      </c>
      <c r="U795">
        <f t="shared" si="137"/>
        <v>37.74</v>
      </c>
      <c r="V795" t="str">
        <f t="shared" si="137"/>
        <v/>
      </c>
      <c r="W795" t="str">
        <f t="shared" si="137"/>
        <v/>
      </c>
      <c r="Z795">
        <f t="shared" si="138"/>
        <v>37.74</v>
      </c>
      <c r="AA795" t="str">
        <f t="shared" si="138"/>
        <v/>
      </c>
      <c r="AB795" t="str">
        <f t="shared" si="138"/>
        <v/>
      </c>
      <c r="AE795" t="str">
        <f t="shared" si="134"/>
        <v/>
      </c>
      <c r="AH795" t="str">
        <f t="shared" si="135"/>
        <v/>
      </c>
      <c r="AI795" t="str">
        <f t="shared" si="136"/>
        <v/>
      </c>
      <c r="AJ795" t="str">
        <f t="shared" si="132"/>
        <v/>
      </c>
      <c r="AK795" t="str">
        <f t="shared" si="132"/>
        <v/>
      </c>
      <c r="AL795" t="str">
        <f t="shared" si="132"/>
        <v/>
      </c>
    </row>
    <row r="796" spans="1:38" x14ac:dyDescent="0.2">
      <c r="A796" s="1">
        <v>6038</v>
      </c>
      <c r="B796" s="2" t="s">
        <v>18</v>
      </c>
      <c r="C796" s="3">
        <v>41961</v>
      </c>
      <c r="D796" s="2" t="s">
        <v>41</v>
      </c>
      <c r="E796" s="2">
        <v>4</v>
      </c>
      <c r="F796" s="2">
        <v>181.95</v>
      </c>
      <c r="G796" s="2">
        <v>0.05</v>
      </c>
      <c r="H796" s="2" t="s">
        <v>49</v>
      </c>
      <c r="I796" s="2">
        <v>-108.99</v>
      </c>
      <c r="J796" s="2">
        <v>51.99</v>
      </c>
      <c r="K796" s="2">
        <v>24.25</v>
      </c>
      <c r="L796" s="2" t="s">
        <v>386</v>
      </c>
      <c r="M796" s="2" t="s">
        <v>29</v>
      </c>
      <c r="N796" s="2" t="s">
        <v>23</v>
      </c>
      <c r="O796" s="2" t="s">
        <v>31</v>
      </c>
      <c r="P796" s="2" t="s">
        <v>32</v>
      </c>
      <c r="Q796" s="2" t="s">
        <v>26</v>
      </c>
      <c r="R796" s="3">
        <v>41962</v>
      </c>
      <c r="S796" s="10">
        <f t="shared" si="133"/>
        <v>2014</v>
      </c>
      <c r="T796">
        <f t="shared" si="137"/>
        <v>-108.99</v>
      </c>
      <c r="U796" t="str">
        <f t="shared" si="137"/>
        <v/>
      </c>
      <c r="V796" t="str">
        <f t="shared" si="137"/>
        <v/>
      </c>
      <c r="W796" t="str">
        <f t="shared" si="137"/>
        <v/>
      </c>
      <c r="Z796" t="str">
        <f t="shared" si="138"/>
        <v/>
      </c>
      <c r="AA796">
        <f t="shared" si="138"/>
        <v>-108.99</v>
      </c>
      <c r="AB796" t="str">
        <f t="shared" si="138"/>
        <v/>
      </c>
      <c r="AE796" t="str">
        <f t="shared" si="134"/>
        <v>Technology</v>
      </c>
      <c r="AH796">
        <f t="shared" si="135"/>
        <v>-108.99</v>
      </c>
      <c r="AI796">
        <f t="shared" si="136"/>
        <v>-108.99</v>
      </c>
      <c r="AJ796" t="str">
        <f t="shared" si="132"/>
        <v/>
      </c>
      <c r="AK796" t="str">
        <f t="shared" si="132"/>
        <v/>
      </c>
      <c r="AL796" t="str">
        <f t="shared" si="132"/>
        <v/>
      </c>
    </row>
    <row r="797" spans="1:38" x14ac:dyDescent="0.2">
      <c r="A797" s="1">
        <v>6039</v>
      </c>
      <c r="B797" s="2" t="s">
        <v>40</v>
      </c>
      <c r="C797" s="3">
        <v>41961</v>
      </c>
      <c r="D797" s="2" t="s">
        <v>27</v>
      </c>
      <c r="E797" s="2">
        <v>37</v>
      </c>
      <c r="F797" s="2">
        <v>995.82</v>
      </c>
      <c r="G797" s="2">
        <v>0.09</v>
      </c>
      <c r="H797" s="2" t="s">
        <v>20</v>
      </c>
      <c r="I797" s="2">
        <v>259.33999999999997</v>
      </c>
      <c r="J797" s="2">
        <v>41.17</v>
      </c>
      <c r="K797" s="2">
        <v>20.27</v>
      </c>
      <c r="L797" s="2" t="s">
        <v>155</v>
      </c>
      <c r="M797" s="2" t="s">
        <v>29</v>
      </c>
      <c r="N797" s="2" t="s">
        <v>43</v>
      </c>
      <c r="O797" s="2" t="s">
        <v>24</v>
      </c>
      <c r="P797" s="2" t="s">
        <v>25</v>
      </c>
      <c r="Q797" s="2" t="s">
        <v>26</v>
      </c>
      <c r="R797" s="3">
        <v>41963</v>
      </c>
      <c r="S797" s="10">
        <f t="shared" si="133"/>
        <v>2014</v>
      </c>
      <c r="T797" t="str">
        <f t="shared" si="137"/>
        <v/>
      </c>
      <c r="U797" t="str">
        <f t="shared" si="137"/>
        <v/>
      </c>
      <c r="V797">
        <f t="shared" si="137"/>
        <v>259.33999999999997</v>
      </c>
      <c r="W797" t="str">
        <f t="shared" si="137"/>
        <v/>
      </c>
      <c r="Z797">
        <f t="shared" si="138"/>
        <v>259.33999999999997</v>
      </c>
      <c r="AA797" t="str">
        <f t="shared" si="138"/>
        <v/>
      </c>
      <c r="AB797" t="str">
        <f t="shared" si="138"/>
        <v/>
      </c>
      <c r="AE797" t="str">
        <f t="shared" si="134"/>
        <v/>
      </c>
      <c r="AH797" t="str">
        <f t="shared" si="135"/>
        <v/>
      </c>
      <c r="AI797" t="str">
        <f t="shared" si="136"/>
        <v/>
      </c>
      <c r="AJ797" t="str">
        <f t="shared" si="132"/>
        <v/>
      </c>
      <c r="AK797" t="str">
        <f t="shared" si="132"/>
        <v/>
      </c>
      <c r="AL797" t="str">
        <f t="shared" si="132"/>
        <v/>
      </c>
    </row>
    <row r="798" spans="1:38" x14ac:dyDescent="0.2">
      <c r="A798" s="1">
        <v>6040</v>
      </c>
      <c r="B798" s="2" t="s">
        <v>18</v>
      </c>
      <c r="C798" s="3">
        <v>41962</v>
      </c>
      <c r="D798" s="2" t="s">
        <v>41</v>
      </c>
      <c r="E798" s="2">
        <v>4</v>
      </c>
      <c r="F798" s="2">
        <v>589.99</v>
      </c>
      <c r="G798" s="2">
        <v>7.0000000000000007E-2</v>
      </c>
      <c r="H798" s="2" t="s">
        <v>20</v>
      </c>
      <c r="I798" s="2">
        <v>-116.35</v>
      </c>
      <c r="J798" s="2">
        <v>167.06</v>
      </c>
      <c r="K798" s="2">
        <v>21.07</v>
      </c>
      <c r="L798" s="2" t="s">
        <v>275</v>
      </c>
      <c r="M798" s="2" t="s">
        <v>38</v>
      </c>
      <c r="N798" s="2" t="s">
        <v>23</v>
      </c>
      <c r="O798" s="2" t="s">
        <v>24</v>
      </c>
      <c r="P798" s="2" t="s">
        <v>52</v>
      </c>
      <c r="Q798" s="2" t="s">
        <v>26</v>
      </c>
      <c r="R798" s="3">
        <v>41962</v>
      </c>
      <c r="S798" s="10">
        <f t="shared" si="133"/>
        <v>2014</v>
      </c>
      <c r="T798">
        <f t="shared" si="137"/>
        <v>-116.35</v>
      </c>
      <c r="U798" t="str">
        <f t="shared" si="137"/>
        <v/>
      </c>
      <c r="V798" t="str">
        <f t="shared" si="137"/>
        <v/>
      </c>
      <c r="W798" t="str">
        <f t="shared" si="137"/>
        <v/>
      </c>
      <c r="Z798">
        <f t="shared" si="138"/>
        <v>-116.35</v>
      </c>
      <c r="AA798" t="str">
        <f t="shared" si="138"/>
        <v/>
      </c>
      <c r="AB798" t="str">
        <f t="shared" si="138"/>
        <v/>
      </c>
      <c r="AE798" t="str">
        <f t="shared" si="134"/>
        <v>Office Supplies</v>
      </c>
      <c r="AH798" t="str">
        <f t="shared" si="135"/>
        <v/>
      </c>
      <c r="AI798" t="str">
        <f t="shared" si="136"/>
        <v/>
      </c>
      <c r="AJ798" t="str">
        <f t="shared" si="132"/>
        <v/>
      </c>
      <c r="AK798" t="str">
        <f t="shared" si="132"/>
        <v/>
      </c>
      <c r="AL798" t="str">
        <f t="shared" si="132"/>
        <v/>
      </c>
    </row>
    <row r="799" spans="1:38" x14ac:dyDescent="0.2">
      <c r="A799" s="1">
        <v>6041</v>
      </c>
      <c r="B799" s="2" t="s">
        <v>18</v>
      </c>
      <c r="C799" s="3">
        <v>41962</v>
      </c>
      <c r="D799" s="2" t="s">
        <v>41</v>
      </c>
      <c r="E799" s="2">
        <v>17</v>
      </c>
      <c r="F799" s="2">
        <v>5211.3</v>
      </c>
      <c r="G799" s="2">
        <v>7.0000000000000007E-2</v>
      </c>
      <c r="H799" s="2" t="s">
        <v>44</v>
      </c>
      <c r="I799" s="2">
        <v>641.6</v>
      </c>
      <c r="J799" s="2">
        <v>312.98</v>
      </c>
      <c r="K799" s="2">
        <v>78.73</v>
      </c>
      <c r="L799" s="2" t="s">
        <v>161</v>
      </c>
      <c r="M799" s="2" t="s">
        <v>22</v>
      </c>
      <c r="N799" s="2" t="s">
        <v>30</v>
      </c>
      <c r="O799" s="2" t="s">
        <v>45</v>
      </c>
      <c r="P799" s="2" t="s">
        <v>61</v>
      </c>
      <c r="Q799" s="2" t="s">
        <v>56</v>
      </c>
      <c r="R799" s="3">
        <v>41964</v>
      </c>
      <c r="S799" s="10">
        <f t="shared" si="133"/>
        <v>2014</v>
      </c>
      <c r="T799" t="str">
        <f t="shared" si="137"/>
        <v/>
      </c>
      <c r="U799">
        <f t="shared" si="137"/>
        <v>641.6</v>
      </c>
      <c r="V799" t="str">
        <f t="shared" si="137"/>
        <v/>
      </c>
      <c r="W799" t="str">
        <f t="shared" si="137"/>
        <v/>
      </c>
      <c r="Z799" t="str">
        <f t="shared" si="138"/>
        <v/>
      </c>
      <c r="AA799" t="str">
        <f t="shared" si="138"/>
        <v/>
      </c>
      <c r="AB799">
        <f t="shared" si="138"/>
        <v>641.6</v>
      </c>
      <c r="AE799" t="str">
        <f t="shared" si="134"/>
        <v/>
      </c>
      <c r="AH799" t="str">
        <f t="shared" si="135"/>
        <v/>
      </c>
      <c r="AI799" t="str">
        <f t="shared" si="136"/>
        <v/>
      </c>
      <c r="AJ799" t="str">
        <f t="shared" si="132"/>
        <v/>
      </c>
      <c r="AK799" t="str">
        <f t="shared" si="132"/>
        <v/>
      </c>
      <c r="AL799" t="str">
        <f t="shared" si="132"/>
        <v/>
      </c>
    </row>
    <row r="800" spans="1:38" x14ac:dyDescent="0.2">
      <c r="A800" s="1">
        <v>6042</v>
      </c>
      <c r="B800" s="2" t="s">
        <v>18</v>
      </c>
      <c r="C800" s="3">
        <v>41962</v>
      </c>
      <c r="D800" s="2" t="s">
        <v>41</v>
      </c>
      <c r="E800" s="2">
        <v>33</v>
      </c>
      <c r="F800" s="2">
        <v>751.52</v>
      </c>
      <c r="G800" s="2">
        <v>0.01</v>
      </c>
      <c r="H800" s="2" t="s">
        <v>44</v>
      </c>
      <c r="I800" s="2">
        <v>-1157.81</v>
      </c>
      <c r="J800" s="2">
        <v>32.979999999999997</v>
      </c>
      <c r="K800" s="2">
        <v>59</v>
      </c>
      <c r="L800" s="2" t="s">
        <v>161</v>
      </c>
      <c r="M800" s="2" t="s">
        <v>22</v>
      </c>
      <c r="N800" s="2" t="s">
        <v>30</v>
      </c>
      <c r="O800" s="2" t="s">
        <v>24</v>
      </c>
      <c r="P800" s="2" t="s">
        <v>52</v>
      </c>
      <c r="Q800" s="2" t="s">
        <v>56</v>
      </c>
      <c r="R800" s="3">
        <v>41962</v>
      </c>
      <c r="S800" s="10">
        <f t="shared" si="133"/>
        <v>2014</v>
      </c>
      <c r="T800" t="str">
        <f t="shared" si="137"/>
        <v/>
      </c>
      <c r="U800">
        <f t="shared" si="137"/>
        <v>-1157.81</v>
      </c>
      <c r="V800" t="str">
        <f t="shared" si="137"/>
        <v/>
      </c>
      <c r="W800" t="str">
        <f t="shared" si="137"/>
        <v/>
      </c>
      <c r="Z800">
        <f t="shared" si="138"/>
        <v>-1157.81</v>
      </c>
      <c r="AA800" t="str">
        <f t="shared" si="138"/>
        <v/>
      </c>
      <c r="AB800" t="str">
        <f t="shared" si="138"/>
        <v/>
      </c>
      <c r="AE800" t="str">
        <f t="shared" si="134"/>
        <v>Office Supplies</v>
      </c>
      <c r="AH800" t="str">
        <f t="shared" si="135"/>
        <v/>
      </c>
      <c r="AI800" t="str">
        <f t="shared" si="136"/>
        <v/>
      </c>
      <c r="AJ800" t="str">
        <f t="shared" si="132"/>
        <v/>
      </c>
      <c r="AK800" t="str">
        <f t="shared" si="132"/>
        <v/>
      </c>
      <c r="AL800" t="str">
        <f t="shared" si="132"/>
        <v/>
      </c>
    </row>
    <row r="801" spans="1:38" x14ac:dyDescent="0.2">
      <c r="A801" s="1">
        <v>6043</v>
      </c>
      <c r="B801" s="2" t="s">
        <v>18</v>
      </c>
      <c r="C801" s="3">
        <v>41963</v>
      </c>
      <c r="D801" s="2" t="s">
        <v>50</v>
      </c>
      <c r="E801" s="2">
        <v>26</v>
      </c>
      <c r="F801" s="2">
        <v>111.27</v>
      </c>
      <c r="G801" s="2">
        <v>0.1</v>
      </c>
      <c r="H801" s="2" t="s">
        <v>20</v>
      </c>
      <c r="I801" s="2">
        <v>20.82</v>
      </c>
      <c r="J801" s="2">
        <v>16.260000000000002</v>
      </c>
      <c r="K801" s="2">
        <v>15.2</v>
      </c>
      <c r="L801" s="2" t="s">
        <v>317</v>
      </c>
      <c r="M801" s="2" t="s">
        <v>29</v>
      </c>
      <c r="N801" s="2" t="s">
        <v>23</v>
      </c>
      <c r="O801" s="2" t="s">
        <v>24</v>
      </c>
      <c r="P801" s="2" t="s">
        <v>64</v>
      </c>
      <c r="Q801" s="2" t="s">
        <v>36</v>
      </c>
      <c r="R801" s="3">
        <v>41964</v>
      </c>
      <c r="S801" s="10">
        <f t="shared" si="133"/>
        <v>2014</v>
      </c>
      <c r="T801">
        <f t="shared" si="137"/>
        <v>20.82</v>
      </c>
      <c r="U801" t="str">
        <f t="shared" si="137"/>
        <v/>
      </c>
      <c r="V801" t="str">
        <f t="shared" si="137"/>
        <v/>
      </c>
      <c r="W801" t="str">
        <f t="shared" si="137"/>
        <v/>
      </c>
      <c r="Z801">
        <f t="shared" si="138"/>
        <v>20.82</v>
      </c>
      <c r="AA801" t="str">
        <f t="shared" si="138"/>
        <v/>
      </c>
      <c r="AB801" t="str">
        <f t="shared" si="138"/>
        <v/>
      </c>
      <c r="AE801" t="str">
        <f t="shared" si="134"/>
        <v/>
      </c>
      <c r="AH801" t="str">
        <f t="shared" si="135"/>
        <v/>
      </c>
      <c r="AI801" t="str">
        <f t="shared" si="136"/>
        <v/>
      </c>
      <c r="AJ801" t="str">
        <f t="shared" si="132"/>
        <v/>
      </c>
      <c r="AK801" t="str">
        <f t="shared" si="132"/>
        <v/>
      </c>
      <c r="AL801" t="str">
        <f t="shared" si="132"/>
        <v/>
      </c>
    </row>
    <row r="802" spans="1:38" x14ac:dyDescent="0.2">
      <c r="A802" s="1">
        <v>6044</v>
      </c>
      <c r="B802" s="2" t="s">
        <v>40</v>
      </c>
      <c r="C802" s="3">
        <v>41963</v>
      </c>
      <c r="D802" s="2" t="s">
        <v>19</v>
      </c>
      <c r="E802" s="2">
        <v>46</v>
      </c>
      <c r="F802" s="2">
        <v>2502.09</v>
      </c>
      <c r="G802" s="2">
        <v>0.09</v>
      </c>
      <c r="H802" s="2" t="s">
        <v>44</v>
      </c>
      <c r="I802" s="2">
        <v>-931.66</v>
      </c>
      <c r="J802" s="2">
        <v>70.14</v>
      </c>
      <c r="K802" s="2">
        <v>50.61</v>
      </c>
      <c r="L802" s="2" t="s">
        <v>188</v>
      </c>
      <c r="M802" s="2" t="s">
        <v>29</v>
      </c>
      <c r="N802" s="2" t="s">
        <v>30</v>
      </c>
      <c r="O802" s="2" t="s">
        <v>45</v>
      </c>
      <c r="P802" s="2" t="s">
        <v>67</v>
      </c>
      <c r="Q802" s="2" t="s">
        <v>47</v>
      </c>
      <c r="R802" s="3">
        <v>41964</v>
      </c>
      <c r="S802" s="10">
        <f t="shared" si="133"/>
        <v>2014</v>
      </c>
      <c r="T802" t="str">
        <f t="shared" ref="T802:W821" si="139">IF($N802=T$1,$I802,"")</f>
        <v/>
      </c>
      <c r="U802">
        <f t="shared" si="139"/>
        <v>-931.66</v>
      </c>
      <c r="V802" t="str">
        <f t="shared" si="139"/>
        <v/>
      </c>
      <c r="W802" t="str">
        <f t="shared" si="139"/>
        <v/>
      </c>
      <c r="Z802" t="str">
        <f t="shared" ref="Z802:AB821" si="140">IF($O802=Z$1,$I802,"")</f>
        <v/>
      </c>
      <c r="AA802" t="str">
        <f t="shared" si="140"/>
        <v/>
      </c>
      <c r="AB802">
        <f t="shared" si="140"/>
        <v>-931.66</v>
      </c>
      <c r="AE802" t="str">
        <f t="shared" si="134"/>
        <v>Furniture</v>
      </c>
      <c r="AH802" t="str">
        <f t="shared" si="135"/>
        <v/>
      </c>
      <c r="AI802" t="str">
        <f t="shared" si="136"/>
        <v/>
      </c>
      <c r="AJ802" t="str">
        <f t="shared" si="132"/>
        <v/>
      </c>
      <c r="AK802" t="str">
        <f t="shared" si="132"/>
        <v/>
      </c>
      <c r="AL802" t="str">
        <f t="shared" si="132"/>
        <v/>
      </c>
    </row>
    <row r="803" spans="1:38" x14ac:dyDescent="0.2">
      <c r="A803" s="1">
        <v>6045</v>
      </c>
      <c r="B803" s="2" t="s">
        <v>18</v>
      </c>
      <c r="C803" s="3">
        <v>41963</v>
      </c>
      <c r="D803" s="2" t="s">
        <v>41</v>
      </c>
      <c r="E803" s="2">
        <v>20</v>
      </c>
      <c r="F803" s="2">
        <v>3307.616</v>
      </c>
      <c r="G803" s="2">
        <v>0.1</v>
      </c>
      <c r="H803" s="2" t="s">
        <v>44</v>
      </c>
      <c r="I803" s="2">
        <v>-849.63</v>
      </c>
      <c r="J803" s="2">
        <v>230.75</v>
      </c>
      <c r="K803" s="2">
        <v>83.64</v>
      </c>
      <c r="L803" s="2" t="s">
        <v>78</v>
      </c>
      <c r="M803" s="2" t="s">
        <v>29</v>
      </c>
      <c r="N803" s="2" t="s">
        <v>30</v>
      </c>
      <c r="O803" s="2" t="s">
        <v>45</v>
      </c>
      <c r="P803" s="2" t="s">
        <v>46</v>
      </c>
      <c r="Q803" s="2" t="s">
        <v>47</v>
      </c>
      <c r="R803" s="3">
        <v>41964</v>
      </c>
      <c r="S803" s="10">
        <f t="shared" si="133"/>
        <v>2014</v>
      </c>
      <c r="T803" t="str">
        <f t="shared" si="139"/>
        <v/>
      </c>
      <c r="U803">
        <f t="shared" si="139"/>
        <v>-849.63</v>
      </c>
      <c r="V803" t="str">
        <f t="shared" si="139"/>
        <v/>
      </c>
      <c r="W803" t="str">
        <f t="shared" si="139"/>
        <v/>
      </c>
      <c r="Z803" t="str">
        <f t="shared" si="140"/>
        <v/>
      </c>
      <c r="AA803" t="str">
        <f t="shared" si="140"/>
        <v/>
      </c>
      <c r="AB803">
        <f t="shared" si="140"/>
        <v>-849.63</v>
      </c>
      <c r="AE803" t="str">
        <f t="shared" si="134"/>
        <v>Furniture</v>
      </c>
      <c r="AH803" t="str">
        <f t="shared" si="135"/>
        <v/>
      </c>
      <c r="AI803" t="str">
        <f t="shared" si="136"/>
        <v/>
      </c>
      <c r="AJ803" t="str">
        <f t="shared" si="132"/>
        <v/>
      </c>
      <c r="AK803" t="str">
        <f t="shared" si="132"/>
        <v/>
      </c>
      <c r="AL803" t="str">
        <f t="shared" si="132"/>
        <v/>
      </c>
    </row>
    <row r="804" spans="1:38" x14ac:dyDescent="0.2">
      <c r="A804" s="1">
        <v>6046</v>
      </c>
      <c r="B804" s="2" t="s">
        <v>18</v>
      </c>
      <c r="C804" s="3">
        <v>41963</v>
      </c>
      <c r="D804" s="2" t="s">
        <v>41</v>
      </c>
      <c r="E804" s="2">
        <v>23</v>
      </c>
      <c r="F804" s="2">
        <v>338.94</v>
      </c>
      <c r="G804" s="2">
        <v>0.05</v>
      </c>
      <c r="H804" s="2" t="s">
        <v>20</v>
      </c>
      <c r="I804" s="2">
        <v>14.81</v>
      </c>
      <c r="J804" s="2">
        <v>26.27</v>
      </c>
      <c r="K804" s="2">
        <v>21.27</v>
      </c>
      <c r="L804" s="2" t="s">
        <v>78</v>
      </c>
      <c r="M804" s="2" t="s">
        <v>29</v>
      </c>
      <c r="N804" s="2" t="s">
        <v>30</v>
      </c>
      <c r="O804" s="2" t="s">
        <v>24</v>
      </c>
      <c r="P804" s="2" t="s">
        <v>25</v>
      </c>
      <c r="Q804" s="2" t="s">
        <v>26</v>
      </c>
      <c r="R804" s="3">
        <v>41965</v>
      </c>
      <c r="S804" s="10">
        <f t="shared" si="133"/>
        <v>2014</v>
      </c>
      <c r="T804" t="str">
        <f t="shared" si="139"/>
        <v/>
      </c>
      <c r="U804">
        <f t="shared" si="139"/>
        <v>14.81</v>
      </c>
      <c r="V804" t="str">
        <f t="shared" si="139"/>
        <v/>
      </c>
      <c r="W804" t="str">
        <f t="shared" si="139"/>
        <v/>
      </c>
      <c r="Z804">
        <f t="shared" si="140"/>
        <v>14.81</v>
      </c>
      <c r="AA804" t="str">
        <f t="shared" si="140"/>
        <v/>
      </c>
      <c r="AB804" t="str">
        <f t="shared" si="140"/>
        <v/>
      </c>
      <c r="AE804" t="str">
        <f t="shared" si="134"/>
        <v/>
      </c>
      <c r="AH804" t="str">
        <f t="shared" si="135"/>
        <v/>
      </c>
      <c r="AI804" t="str">
        <f t="shared" si="136"/>
        <v/>
      </c>
      <c r="AJ804" t="str">
        <f t="shared" si="132"/>
        <v/>
      </c>
      <c r="AK804" t="str">
        <f t="shared" si="132"/>
        <v/>
      </c>
      <c r="AL804" t="str">
        <f t="shared" si="132"/>
        <v/>
      </c>
    </row>
    <row r="805" spans="1:38" x14ac:dyDescent="0.2">
      <c r="A805" s="1">
        <v>6047</v>
      </c>
      <c r="B805" s="2" t="s">
        <v>18</v>
      </c>
      <c r="C805" s="3">
        <v>41964</v>
      </c>
      <c r="D805" s="2" t="s">
        <v>41</v>
      </c>
      <c r="E805" s="2">
        <v>18</v>
      </c>
      <c r="F805" s="2">
        <v>180.6</v>
      </c>
      <c r="G805" s="2">
        <v>0.01</v>
      </c>
      <c r="H805" s="2" t="s">
        <v>20</v>
      </c>
      <c r="I805" s="2">
        <v>-5.5</v>
      </c>
      <c r="J805" s="2">
        <v>21.31</v>
      </c>
      <c r="K805" s="2">
        <v>17.98</v>
      </c>
      <c r="L805" s="2" t="s">
        <v>256</v>
      </c>
      <c r="M805" s="2" t="s">
        <v>38</v>
      </c>
      <c r="N805" s="2" t="s">
        <v>54</v>
      </c>
      <c r="O805" s="2" t="s">
        <v>24</v>
      </c>
      <c r="P805" s="2" t="s">
        <v>203</v>
      </c>
      <c r="Q805" s="2" t="s">
        <v>58</v>
      </c>
      <c r="R805" s="3">
        <v>41965</v>
      </c>
      <c r="S805" s="10">
        <f t="shared" si="133"/>
        <v>2014</v>
      </c>
      <c r="T805" t="str">
        <f t="shared" si="139"/>
        <v/>
      </c>
      <c r="U805" t="str">
        <f t="shared" si="139"/>
        <v/>
      </c>
      <c r="V805" t="str">
        <f t="shared" si="139"/>
        <v/>
      </c>
      <c r="W805">
        <f t="shared" si="139"/>
        <v>-5.5</v>
      </c>
      <c r="Z805">
        <f t="shared" si="140"/>
        <v>-5.5</v>
      </c>
      <c r="AA805" t="str">
        <f t="shared" si="140"/>
        <v/>
      </c>
      <c r="AB805" t="str">
        <f t="shared" si="140"/>
        <v/>
      </c>
      <c r="AE805" t="str">
        <f t="shared" si="134"/>
        <v>Office Supplies</v>
      </c>
      <c r="AH805" t="str">
        <f t="shared" si="135"/>
        <v/>
      </c>
      <c r="AI805" t="str">
        <f t="shared" si="136"/>
        <v/>
      </c>
      <c r="AJ805" t="str">
        <f t="shared" si="132"/>
        <v/>
      </c>
      <c r="AK805" t="str">
        <f t="shared" si="132"/>
        <v/>
      </c>
      <c r="AL805" t="str">
        <f t="shared" si="132"/>
        <v/>
      </c>
    </row>
    <row r="806" spans="1:38" x14ac:dyDescent="0.2">
      <c r="A806" s="1">
        <v>6048</v>
      </c>
      <c r="B806" s="2" t="s">
        <v>18</v>
      </c>
      <c r="C806" s="3">
        <v>41964</v>
      </c>
      <c r="D806" s="2" t="s">
        <v>27</v>
      </c>
      <c r="E806" s="2">
        <v>23</v>
      </c>
      <c r="F806" s="2">
        <v>503.55</v>
      </c>
      <c r="G806" s="2">
        <v>0.03</v>
      </c>
      <c r="H806" s="2" t="s">
        <v>20</v>
      </c>
      <c r="I806" s="2">
        <v>218.78</v>
      </c>
      <c r="J806" s="2">
        <v>32.979999999999997</v>
      </c>
      <c r="K806" s="2">
        <v>15.49</v>
      </c>
      <c r="L806" s="2" t="s">
        <v>374</v>
      </c>
      <c r="M806" s="2" t="s">
        <v>29</v>
      </c>
      <c r="N806" s="2" t="s">
        <v>54</v>
      </c>
      <c r="O806" s="2" t="s">
        <v>24</v>
      </c>
      <c r="P806" s="2" t="s">
        <v>25</v>
      </c>
      <c r="Q806" s="2" t="s">
        <v>26</v>
      </c>
      <c r="R806" s="3">
        <v>41964</v>
      </c>
      <c r="S806" s="10">
        <f t="shared" si="133"/>
        <v>2014</v>
      </c>
      <c r="T806" t="str">
        <f t="shared" si="139"/>
        <v/>
      </c>
      <c r="U806" t="str">
        <f t="shared" si="139"/>
        <v/>
      </c>
      <c r="V806" t="str">
        <f t="shared" si="139"/>
        <v/>
      </c>
      <c r="W806">
        <f t="shared" si="139"/>
        <v>218.78</v>
      </c>
      <c r="Z806">
        <f t="shared" si="140"/>
        <v>218.78</v>
      </c>
      <c r="AA806" t="str">
        <f t="shared" si="140"/>
        <v/>
      </c>
      <c r="AB806" t="str">
        <f t="shared" si="140"/>
        <v/>
      </c>
      <c r="AE806" t="str">
        <f t="shared" si="134"/>
        <v/>
      </c>
      <c r="AH806" t="str">
        <f t="shared" si="135"/>
        <v/>
      </c>
      <c r="AI806" t="str">
        <f t="shared" si="136"/>
        <v/>
      </c>
      <c r="AJ806" t="str">
        <f t="shared" si="132"/>
        <v/>
      </c>
      <c r="AK806" t="str">
        <f t="shared" si="132"/>
        <v/>
      </c>
      <c r="AL806" t="str">
        <f t="shared" si="132"/>
        <v/>
      </c>
    </row>
    <row r="807" spans="1:38" x14ac:dyDescent="0.2">
      <c r="A807" s="1">
        <v>6049</v>
      </c>
      <c r="B807" s="2" t="s">
        <v>18</v>
      </c>
      <c r="C807" s="3">
        <v>41964</v>
      </c>
      <c r="D807" s="2" t="s">
        <v>19</v>
      </c>
      <c r="E807" s="2">
        <v>5</v>
      </c>
      <c r="F807" s="2">
        <v>74.03</v>
      </c>
      <c r="G807" s="2">
        <v>0</v>
      </c>
      <c r="H807" s="2" t="s">
        <v>20</v>
      </c>
      <c r="I807" s="2">
        <v>-11.52</v>
      </c>
      <c r="J807" s="2">
        <v>23.97</v>
      </c>
      <c r="K807" s="2">
        <v>18.98</v>
      </c>
      <c r="L807" s="2" t="s">
        <v>104</v>
      </c>
      <c r="M807" s="2" t="s">
        <v>38</v>
      </c>
      <c r="N807" s="2" t="s">
        <v>43</v>
      </c>
      <c r="O807" s="2" t="s">
        <v>24</v>
      </c>
      <c r="P807" s="2" t="s">
        <v>71</v>
      </c>
      <c r="Q807" s="2" t="s">
        <v>26</v>
      </c>
      <c r="R807" s="3">
        <v>41967</v>
      </c>
      <c r="S807" s="10">
        <f t="shared" si="133"/>
        <v>2014</v>
      </c>
      <c r="T807" t="str">
        <f t="shared" si="139"/>
        <v/>
      </c>
      <c r="U807" t="str">
        <f t="shared" si="139"/>
        <v/>
      </c>
      <c r="V807">
        <f t="shared" si="139"/>
        <v>-11.52</v>
      </c>
      <c r="W807" t="str">
        <f t="shared" si="139"/>
        <v/>
      </c>
      <c r="Z807">
        <f t="shared" si="140"/>
        <v>-11.52</v>
      </c>
      <c r="AA807" t="str">
        <f t="shared" si="140"/>
        <v/>
      </c>
      <c r="AB807" t="str">
        <f t="shared" si="140"/>
        <v/>
      </c>
      <c r="AE807" t="str">
        <f t="shared" si="134"/>
        <v>Office Supplies</v>
      </c>
      <c r="AH807" t="str">
        <f t="shared" si="135"/>
        <v/>
      </c>
      <c r="AI807" t="str">
        <f t="shared" si="136"/>
        <v/>
      </c>
      <c r="AJ807" t="str">
        <f t="shared" si="132"/>
        <v/>
      </c>
      <c r="AK807" t="str">
        <f t="shared" si="132"/>
        <v/>
      </c>
      <c r="AL807" t="str">
        <f t="shared" si="132"/>
        <v/>
      </c>
    </row>
    <row r="808" spans="1:38" x14ac:dyDescent="0.2">
      <c r="A808" s="1">
        <v>6050</v>
      </c>
      <c r="B808" s="2" t="s">
        <v>18</v>
      </c>
      <c r="C808" s="3">
        <v>41964</v>
      </c>
      <c r="D808" s="2" t="s">
        <v>27</v>
      </c>
      <c r="E808" s="2">
        <v>33</v>
      </c>
      <c r="F808" s="2">
        <v>1651.99</v>
      </c>
      <c r="G808" s="2">
        <v>0.09</v>
      </c>
      <c r="H808" s="2" t="s">
        <v>20</v>
      </c>
      <c r="I808" s="2">
        <v>-47.52</v>
      </c>
      <c r="J808" s="2">
        <v>62.98</v>
      </c>
      <c r="K808" s="2">
        <v>20.5</v>
      </c>
      <c r="L808" s="2" t="s">
        <v>131</v>
      </c>
      <c r="M808" s="2" t="s">
        <v>22</v>
      </c>
      <c r="N808" s="2" t="s">
        <v>43</v>
      </c>
      <c r="O808" s="2" t="s">
        <v>31</v>
      </c>
      <c r="P808" s="2" t="s">
        <v>32</v>
      </c>
      <c r="Q808" s="2" t="s">
        <v>26</v>
      </c>
      <c r="R808" s="3">
        <v>41971</v>
      </c>
      <c r="S808" s="10">
        <f t="shared" si="133"/>
        <v>2014</v>
      </c>
      <c r="T808" t="str">
        <f t="shared" si="139"/>
        <v/>
      </c>
      <c r="U808" t="str">
        <f t="shared" si="139"/>
        <v/>
      </c>
      <c r="V808">
        <f t="shared" si="139"/>
        <v>-47.52</v>
      </c>
      <c r="W808" t="str">
        <f t="shared" si="139"/>
        <v/>
      </c>
      <c r="Z808" t="str">
        <f t="shared" si="140"/>
        <v/>
      </c>
      <c r="AA808">
        <f t="shared" si="140"/>
        <v>-47.52</v>
      </c>
      <c r="AB808" t="str">
        <f t="shared" si="140"/>
        <v/>
      </c>
      <c r="AE808" t="str">
        <f t="shared" si="134"/>
        <v>Technology</v>
      </c>
      <c r="AH808" t="str">
        <f t="shared" si="135"/>
        <v/>
      </c>
      <c r="AI808" t="str">
        <f t="shared" si="136"/>
        <v/>
      </c>
      <c r="AJ808" t="str">
        <f t="shared" si="132"/>
        <v/>
      </c>
      <c r="AK808" t="str">
        <f t="shared" si="132"/>
        <v/>
      </c>
      <c r="AL808" t="str">
        <f t="shared" si="132"/>
        <v/>
      </c>
    </row>
    <row r="809" spans="1:38" x14ac:dyDescent="0.2">
      <c r="A809" s="1">
        <v>6051</v>
      </c>
      <c r="B809" s="2" t="s">
        <v>18</v>
      </c>
      <c r="C809" s="3">
        <v>41965</v>
      </c>
      <c r="D809" s="2" t="s">
        <v>41</v>
      </c>
      <c r="E809" s="2">
        <v>27</v>
      </c>
      <c r="F809" s="2">
        <v>267.12</v>
      </c>
      <c r="G809" s="2">
        <v>7.0000000000000007E-2</v>
      </c>
      <c r="H809" s="2" t="s">
        <v>20</v>
      </c>
      <c r="I809" s="2">
        <v>83.45</v>
      </c>
      <c r="J809" s="2">
        <v>22.06</v>
      </c>
      <c r="K809" s="2">
        <v>16.059999999999999</v>
      </c>
      <c r="L809" s="2" t="s">
        <v>143</v>
      </c>
      <c r="M809" s="2" t="s">
        <v>38</v>
      </c>
      <c r="N809" s="2" t="s">
        <v>30</v>
      </c>
      <c r="O809" s="2" t="s">
        <v>24</v>
      </c>
      <c r="P809" s="2" t="s">
        <v>35</v>
      </c>
      <c r="Q809" s="2" t="s">
        <v>36</v>
      </c>
      <c r="R809" s="3">
        <v>41965</v>
      </c>
      <c r="S809" s="10">
        <f t="shared" si="133"/>
        <v>2014</v>
      </c>
      <c r="T809" t="str">
        <f t="shared" si="139"/>
        <v/>
      </c>
      <c r="U809">
        <f t="shared" si="139"/>
        <v>83.45</v>
      </c>
      <c r="V809" t="str">
        <f t="shared" si="139"/>
        <v/>
      </c>
      <c r="W809" t="str">
        <f t="shared" si="139"/>
        <v/>
      </c>
      <c r="Z809">
        <f t="shared" si="140"/>
        <v>83.45</v>
      </c>
      <c r="AA809" t="str">
        <f t="shared" si="140"/>
        <v/>
      </c>
      <c r="AB809" t="str">
        <f t="shared" si="140"/>
        <v/>
      </c>
      <c r="AE809" t="str">
        <f t="shared" si="134"/>
        <v/>
      </c>
      <c r="AH809" t="str">
        <f t="shared" si="135"/>
        <v/>
      </c>
      <c r="AI809" t="str">
        <f t="shared" si="136"/>
        <v/>
      </c>
      <c r="AJ809" t="str">
        <f t="shared" si="132"/>
        <v/>
      </c>
      <c r="AK809" t="str">
        <f t="shared" si="132"/>
        <v/>
      </c>
      <c r="AL809" t="str">
        <f t="shared" si="132"/>
        <v/>
      </c>
    </row>
    <row r="810" spans="1:38" x14ac:dyDescent="0.2">
      <c r="A810" s="1">
        <v>6052</v>
      </c>
      <c r="B810" s="2" t="s">
        <v>18</v>
      </c>
      <c r="C810" s="3">
        <v>41965</v>
      </c>
      <c r="D810" s="2" t="s">
        <v>41</v>
      </c>
      <c r="E810" s="2">
        <v>34</v>
      </c>
      <c r="F810" s="2">
        <v>62.09</v>
      </c>
      <c r="G810" s="2">
        <v>7.0000000000000007E-2</v>
      </c>
      <c r="H810" s="2" t="s">
        <v>20</v>
      </c>
      <c r="I810" s="2">
        <v>-30.35</v>
      </c>
      <c r="J810" s="2">
        <v>13.68</v>
      </c>
      <c r="K810" s="2">
        <v>15.57</v>
      </c>
      <c r="L810" s="2" t="s">
        <v>143</v>
      </c>
      <c r="M810" s="2" t="s">
        <v>38</v>
      </c>
      <c r="N810" s="2" t="s">
        <v>30</v>
      </c>
      <c r="O810" s="2" t="s">
        <v>24</v>
      </c>
      <c r="P810" s="2" t="s">
        <v>64</v>
      </c>
      <c r="Q810" s="2" t="s">
        <v>36</v>
      </c>
      <c r="R810" s="3">
        <v>41966</v>
      </c>
      <c r="S810" s="10">
        <f t="shared" si="133"/>
        <v>2014</v>
      </c>
      <c r="T810" t="str">
        <f t="shared" si="139"/>
        <v/>
      </c>
      <c r="U810">
        <f t="shared" si="139"/>
        <v>-30.35</v>
      </c>
      <c r="V810" t="str">
        <f t="shared" si="139"/>
        <v/>
      </c>
      <c r="W810" t="str">
        <f t="shared" si="139"/>
        <v/>
      </c>
      <c r="Z810">
        <f t="shared" si="140"/>
        <v>-30.35</v>
      </c>
      <c r="AA810" t="str">
        <f t="shared" si="140"/>
        <v/>
      </c>
      <c r="AB810" t="str">
        <f t="shared" si="140"/>
        <v/>
      </c>
      <c r="AE810" t="str">
        <f t="shared" si="134"/>
        <v>Office Supplies</v>
      </c>
      <c r="AH810" t="str">
        <f t="shared" si="135"/>
        <v/>
      </c>
      <c r="AI810" t="str">
        <f t="shared" si="136"/>
        <v/>
      </c>
      <c r="AJ810" t="str">
        <f t="shared" si="132"/>
        <v/>
      </c>
      <c r="AK810" t="str">
        <f t="shared" si="132"/>
        <v/>
      </c>
      <c r="AL810" t="str">
        <f t="shared" si="132"/>
        <v/>
      </c>
    </row>
    <row r="811" spans="1:38" x14ac:dyDescent="0.2">
      <c r="A811" s="1">
        <v>6053</v>
      </c>
      <c r="B811" s="2" t="s">
        <v>18</v>
      </c>
      <c r="C811" s="3">
        <v>41965</v>
      </c>
      <c r="D811" s="2" t="s">
        <v>50</v>
      </c>
      <c r="E811" s="2">
        <v>48</v>
      </c>
      <c r="F811" s="2">
        <v>1504.7175</v>
      </c>
      <c r="G811" s="2">
        <v>0.01</v>
      </c>
      <c r="H811" s="2" t="s">
        <v>20</v>
      </c>
      <c r="I811" s="2">
        <v>841.91</v>
      </c>
      <c r="J811" s="2">
        <v>47.99</v>
      </c>
      <c r="K811" s="2">
        <v>14.99</v>
      </c>
      <c r="L811" s="2" t="s">
        <v>387</v>
      </c>
      <c r="M811" s="2" t="s">
        <v>38</v>
      </c>
      <c r="N811" s="2" t="s">
        <v>54</v>
      </c>
      <c r="O811" s="2" t="s">
        <v>31</v>
      </c>
      <c r="P811" s="2" t="s">
        <v>39</v>
      </c>
      <c r="Q811" s="2" t="s">
        <v>58</v>
      </c>
      <c r="R811" s="3">
        <v>41966</v>
      </c>
      <c r="S811" s="10">
        <f t="shared" si="133"/>
        <v>2014</v>
      </c>
      <c r="T811" t="str">
        <f t="shared" si="139"/>
        <v/>
      </c>
      <c r="U811" t="str">
        <f t="shared" si="139"/>
        <v/>
      </c>
      <c r="V811" t="str">
        <f t="shared" si="139"/>
        <v/>
      </c>
      <c r="W811">
        <f t="shared" si="139"/>
        <v>841.91</v>
      </c>
      <c r="Z811" t="str">
        <f t="shared" si="140"/>
        <v/>
      </c>
      <c r="AA811">
        <f t="shared" si="140"/>
        <v>841.91</v>
      </c>
      <c r="AB811" t="str">
        <f t="shared" si="140"/>
        <v/>
      </c>
      <c r="AE811" t="str">
        <f t="shared" si="134"/>
        <v/>
      </c>
      <c r="AH811" t="str">
        <f t="shared" si="135"/>
        <v/>
      </c>
      <c r="AI811" t="str">
        <f t="shared" si="136"/>
        <v/>
      </c>
      <c r="AJ811" t="str">
        <f t="shared" si="132"/>
        <v/>
      </c>
      <c r="AK811" t="str">
        <f t="shared" si="132"/>
        <v/>
      </c>
      <c r="AL811" t="str">
        <f t="shared" si="132"/>
        <v/>
      </c>
    </row>
    <row r="812" spans="1:38" x14ac:dyDescent="0.2">
      <c r="A812" s="1">
        <v>6054</v>
      </c>
      <c r="B812" s="2" t="s">
        <v>18</v>
      </c>
      <c r="C812" s="3">
        <v>41966</v>
      </c>
      <c r="D812" s="2" t="s">
        <v>27</v>
      </c>
      <c r="E812" s="2">
        <v>35</v>
      </c>
      <c r="F812" s="2">
        <v>2401.0300000000002</v>
      </c>
      <c r="G812" s="2">
        <v>0.04</v>
      </c>
      <c r="H812" s="2" t="s">
        <v>20</v>
      </c>
      <c r="I812" s="2">
        <v>530.28</v>
      </c>
      <c r="J812" s="2">
        <v>79.28</v>
      </c>
      <c r="K812" s="2">
        <v>33.99</v>
      </c>
      <c r="L812" s="2" t="s">
        <v>252</v>
      </c>
      <c r="M812" s="2" t="s">
        <v>29</v>
      </c>
      <c r="N812" s="2" t="s">
        <v>30</v>
      </c>
      <c r="O812" s="2" t="s">
        <v>24</v>
      </c>
      <c r="P812" s="2" t="s">
        <v>25</v>
      </c>
      <c r="Q812" s="2" t="s">
        <v>26</v>
      </c>
      <c r="R812" s="3">
        <v>41971</v>
      </c>
      <c r="S812" s="10">
        <f t="shared" si="133"/>
        <v>2014</v>
      </c>
      <c r="T812" t="str">
        <f t="shared" si="139"/>
        <v/>
      </c>
      <c r="U812">
        <f t="shared" si="139"/>
        <v>530.28</v>
      </c>
      <c r="V812" t="str">
        <f t="shared" si="139"/>
        <v/>
      </c>
      <c r="W812" t="str">
        <f t="shared" si="139"/>
        <v/>
      </c>
      <c r="Z812">
        <f t="shared" si="140"/>
        <v>530.28</v>
      </c>
      <c r="AA812" t="str">
        <f t="shared" si="140"/>
        <v/>
      </c>
      <c r="AB812" t="str">
        <f t="shared" si="140"/>
        <v/>
      </c>
      <c r="AE812" t="str">
        <f t="shared" si="134"/>
        <v/>
      </c>
      <c r="AH812" t="str">
        <f t="shared" si="135"/>
        <v/>
      </c>
      <c r="AI812" t="str">
        <f t="shared" si="136"/>
        <v/>
      </c>
      <c r="AJ812" t="str">
        <f t="shared" si="132"/>
        <v/>
      </c>
      <c r="AK812" t="str">
        <f t="shared" si="132"/>
        <v/>
      </c>
      <c r="AL812" t="str">
        <f t="shared" si="132"/>
        <v/>
      </c>
    </row>
    <row r="813" spans="1:38" x14ac:dyDescent="0.2">
      <c r="A813" s="1">
        <v>6055</v>
      </c>
      <c r="B813" s="2" t="s">
        <v>18</v>
      </c>
      <c r="C813" s="3">
        <v>41966</v>
      </c>
      <c r="D813" s="2" t="s">
        <v>27</v>
      </c>
      <c r="E813" s="2">
        <v>49</v>
      </c>
      <c r="F813" s="2">
        <v>6184.93</v>
      </c>
      <c r="G813" s="2">
        <v>0.1</v>
      </c>
      <c r="H813" s="2" t="s">
        <v>44</v>
      </c>
      <c r="I813" s="2">
        <v>-1189.72</v>
      </c>
      <c r="J813" s="2">
        <v>142.97999999999999</v>
      </c>
      <c r="K813" s="2">
        <v>68.739999999999995</v>
      </c>
      <c r="L813" s="2" t="s">
        <v>252</v>
      </c>
      <c r="M813" s="2" t="s">
        <v>29</v>
      </c>
      <c r="N813" s="2" t="s">
        <v>30</v>
      </c>
      <c r="O813" s="2" t="s">
        <v>45</v>
      </c>
      <c r="P813" s="2" t="s">
        <v>67</v>
      </c>
      <c r="Q813" s="2" t="s">
        <v>47</v>
      </c>
      <c r="R813" s="3">
        <v>41966</v>
      </c>
      <c r="S813" s="10">
        <f t="shared" si="133"/>
        <v>2014</v>
      </c>
      <c r="T813" t="str">
        <f t="shared" si="139"/>
        <v/>
      </c>
      <c r="U813">
        <f t="shared" si="139"/>
        <v>-1189.72</v>
      </c>
      <c r="V813" t="str">
        <f t="shared" si="139"/>
        <v/>
      </c>
      <c r="W813" t="str">
        <f t="shared" si="139"/>
        <v/>
      </c>
      <c r="Z813" t="str">
        <f t="shared" si="140"/>
        <v/>
      </c>
      <c r="AA813" t="str">
        <f t="shared" si="140"/>
        <v/>
      </c>
      <c r="AB813">
        <f t="shared" si="140"/>
        <v>-1189.72</v>
      </c>
      <c r="AE813" t="str">
        <f t="shared" si="134"/>
        <v>Furniture</v>
      </c>
      <c r="AH813" t="str">
        <f t="shared" si="135"/>
        <v/>
      </c>
      <c r="AI813" t="str">
        <f t="shared" si="136"/>
        <v/>
      </c>
      <c r="AJ813" t="str">
        <f t="shared" si="132"/>
        <v/>
      </c>
      <c r="AK813" t="str">
        <f t="shared" si="132"/>
        <v/>
      </c>
      <c r="AL813" t="str">
        <f t="shared" si="132"/>
        <v/>
      </c>
    </row>
    <row r="814" spans="1:38" x14ac:dyDescent="0.2">
      <c r="A814" s="1">
        <v>6056</v>
      </c>
      <c r="B814" s="2" t="s">
        <v>18</v>
      </c>
      <c r="C814" s="3">
        <v>41966</v>
      </c>
      <c r="D814" s="2" t="s">
        <v>27</v>
      </c>
      <c r="E814" s="2">
        <v>33</v>
      </c>
      <c r="F814" s="2">
        <v>102</v>
      </c>
      <c r="G814" s="2">
        <v>0.04</v>
      </c>
      <c r="H814" s="2" t="s">
        <v>20</v>
      </c>
      <c r="I814" s="2">
        <v>-0.94</v>
      </c>
      <c r="J814" s="2">
        <v>14.78</v>
      </c>
      <c r="K814" s="2">
        <v>15.25</v>
      </c>
      <c r="L814" s="2" t="s">
        <v>252</v>
      </c>
      <c r="M814" s="2" t="s">
        <v>29</v>
      </c>
      <c r="N814" s="2" t="s">
        <v>30</v>
      </c>
      <c r="O814" s="2" t="s">
        <v>24</v>
      </c>
      <c r="P814" s="2" t="s">
        <v>64</v>
      </c>
      <c r="Q814" s="2" t="s">
        <v>36</v>
      </c>
      <c r="R814" s="3">
        <v>41966</v>
      </c>
      <c r="S814" s="10">
        <f t="shared" si="133"/>
        <v>2014</v>
      </c>
      <c r="T814" t="str">
        <f t="shared" si="139"/>
        <v/>
      </c>
      <c r="U814">
        <f t="shared" si="139"/>
        <v>-0.94</v>
      </c>
      <c r="V814" t="str">
        <f t="shared" si="139"/>
        <v/>
      </c>
      <c r="W814" t="str">
        <f t="shared" si="139"/>
        <v/>
      </c>
      <c r="Z814">
        <f t="shared" si="140"/>
        <v>-0.94</v>
      </c>
      <c r="AA814" t="str">
        <f t="shared" si="140"/>
        <v/>
      </c>
      <c r="AB814" t="str">
        <f t="shared" si="140"/>
        <v/>
      </c>
      <c r="AE814" t="str">
        <f t="shared" si="134"/>
        <v>Office Supplies</v>
      </c>
      <c r="AH814" t="str">
        <f t="shared" si="135"/>
        <v/>
      </c>
      <c r="AI814" t="str">
        <f t="shared" si="136"/>
        <v/>
      </c>
      <c r="AJ814" t="str">
        <f t="shared" si="132"/>
        <v/>
      </c>
      <c r="AK814" t="str">
        <f t="shared" si="132"/>
        <v/>
      </c>
      <c r="AL814" t="str">
        <f t="shared" si="132"/>
        <v/>
      </c>
    </row>
    <row r="815" spans="1:38" x14ac:dyDescent="0.2">
      <c r="A815" s="1">
        <v>6057</v>
      </c>
      <c r="B815" s="2" t="s">
        <v>18</v>
      </c>
      <c r="C815" s="3">
        <v>41966</v>
      </c>
      <c r="D815" s="2" t="s">
        <v>19</v>
      </c>
      <c r="E815" s="2">
        <v>28</v>
      </c>
      <c r="F815" s="2">
        <v>75.12</v>
      </c>
      <c r="G815" s="2">
        <v>0.01</v>
      </c>
      <c r="H815" s="2" t="s">
        <v>20</v>
      </c>
      <c r="I815" s="2">
        <v>-137.27000000000001</v>
      </c>
      <c r="J815" s="2">
        <v>14.16</v>
      </c>
      <c r="K815" s="2">
        <v>20.05</v>
      </c>
      <c r="L815" s="2" t="s">
        <v>388</v>
      </c>
      <c r="M815" s="2" t="s">
        <v>29</v>
      </c>
      <c r="N815" s="2" t="s">
        <v>30</v>
      </c>
      <c r="O815" s="2" t="s">
        <v>24</v>
      </c>
      <c r="P815" s="2" t="s">
        <v>25</v>
      </c>
      <c r="Q815" s="2" t="s">
        <v>26</v>
      </c>
      <c r="R815" s="3">
        <v>41968</v>
      </c>
      <c r="S815" s="10">
        <f t="shared" si="133"/>
        <v>2014</v>
      </c>
      <c r="T815" t="str">
        <f t="shared" si="139"/>
        <v/>
      </c>
      <c r="U815">
        <f t="shared" si="139"/>
        <v>-137.27000000000001</v>
      </c>
      <c r="V815" t="str">
        <f t="shared" si="139"/>
        <v/>
      </c>
      <c r="W815" t="str">
        <f t="shared" si="139"/>
        <v/>
      </c>
      <c r="Z815">
        <f t="shared" si="140"/>
        <v>-137.27000000000001</v>
      </c>
      <c r="AA815" t="str">
        <f t="shared" si="140"/>
        <v/>
      </c>
      <c r="AB815" t="str">
        <f t="shared" si="140"/>
        <v/>
      </c>
      <c r="AE815" t="str">
        <f t="shared" si="134"/>
        <v>Office Supplies</v>
      </c>
      <c r="AH815" t="str">
        <f t="shared" si="135"/>
        <v/>
      </c>
      <c r="AI815" t="str">
        <f t="shared" si="136"/>
        <v/>
      </c>
      <c r="AJ815" t="str">
        <f t="shared" si="132"/>
        <v/>
      </c>
      <c r="AK815" t="str">
        <f t="shared" si="132"/>
        <v/>
      </c>
      <c r="AL815" t="str">
        <f t="shared" si="132"/>
        <v/>
      </c>
    </row>
    <row r="816" spans="1:38" x14ac:dyDescent="0.2">
      <c r="A816" s="1">
        <v>6058</v>
      </c>
      <c r="B816" s="2" t="s">
        <v>18</v>
      </c>
      <c r="C816" s="3">
        <v>41966</v>
      </c>
      <c r="D816" s="2" t="s">
        <v>19</v>
      </c>
      <c r="E816" s="2">
        <v>3</v>
      </c>
      <c r="F816" s="2">
        <v>76.040000000000006</v>
      </c>
      <c r="G816" s="2">
        <v>7.0000000000000007E-2</v>
      </c>
      <c r="H816" s="2" t="s">
        <v>20</v>
      </c>
      <c r="I816" s="2">
        <v>-33.53</v>
      </c>
      <c r="J816" s="2">
        <v>33.380000000000003</v>
      </c>
      <c r="K816" s="2">
        <v>22.99</v>
      </c>
      <c r="L816" s="2" t="s">
        <v>388</v>
      </c>
      <c r="M816" s="2" t="s">
        <v>29</v>
      </c>
      <c r="N816" s="2" t="s">
        <v>30</v>
      </c>
      <c r="O816" s="2" t="s">
        <v>24</v>
      </c>
      <c r="P816" s="2" t="s">
        <v>64</v>
      </c>
      <c r="Q816" s="2" t="s">
        <v>58</v>
      </c>
      <c r="R816" s="3">
        <v>41968</v>
      </c>
      <c r="S816" s="10">
        <f t="shared" si="133"/>
        <v>2014</v>
      </c>
      <c r="T816" t="str">
        <f t="shared" si="139"/>
        <v/>
      </c>
      <c r="U816">
        <f t="shared" si="139"/>
        <v>-33.53</v>
      </c>
      <c r="V816" t="str">
        <f t="shared" si="139"/>
        <v/>
      </c>
      <c r="W816" t="str">
        <f t="shared" si="139"/>
        <v/>
      </c>
      <c r="Z816">
        <f t="shared" si="140"/>
        <v>-33.53</v>
      </c>
      <c r="AA816" t="str">
        <f t="shared" si="140"/>
        <v/>
      </c>
      <c r="AB816" t="str">
        <f t="shared" si="140"/>
        <v/>
      </c>
      <c r="AE816" t="str">
        <f t="shared" si="134"/>
        <v>Office Supplies</v>
      </c>
      <c r="AH816" t="str">
        <f t="shared" si="135"/>
        <v/>
      </c>
      <c r="AI816" t="str">
        <f t="shared" si="136"/>
        <v/>
      </c>
      <c r="AJ816" t="str">
        <f t="shared" si="132"/>
        <v/>
      </c>
      <c r="AK816" t="str">
        <f t="shared" si="132"/>
        <v/>
      </c>
      <c r="AL816" t="str">
        <f t="shared" si="132"/>
        <v/>
      </c>
    </row>
    <row r="817" spans="1:38" x14ac:dyDescent="0.2">
      <c r="A817" s="1">
        <v>6059</v>
      </c>
      <c r="B817" s="2" t="s">
        <v>18</v>
      </c>
      <c r="C817" s="3">
        <v>41966</v>
      </c>
      <c r="D817" s="2" t="s">
        <v>50</v>
      </c>
      <c r="E817" s="2">
        <v>4</v>
      </c>
      <c r="F817" s="2">
        <v>63.87</v>
      </c>
      <c r="G817" s="2">
        <v>0.05</v>
      </c>
      <c r="H817" s="2" t="s">
        <v>20</v>
      </c>
      <c r="I817" s="2">
        <v>-24.5</v>
      </c>
      <c r="J817" s="2">
        <v>24.88</v>
      </c>
      <c r="K817" s="2">
        <v>18.59</v>
      </c>
      <c r="L817" s="2" t="s">
        <v>389</v>
      </c>
      <c r="M817" s="2" t="s">
        <v>22</v>
      </c>
      <c r="N817" s="2" t="s">
        <v>43</v>
      </c>
      <c r="O817" s="2" t="s">
        <v>24</v>
      </c>
      <c r="P817" s="2" t="s">
        <v>203</v>
      </c>
      <c r="Q817" s="2" t="s">
        <v>36</v>
      </c>
      <c r="R817" s="3">
        <v>41968</v>
      </c>
      <c r="S817" s="10">
        <f t="shared" si="133"/>
        <v>2014</v>
      </c>
      <c r="T817" t="str">
        <f t="shared" si="139"/>
        <v/>
      </c>
      <c r="U817" t="str">
        <f t="shared" si="139"/>
        <v/>
      </c>
      <c r="V817">
        <f t="shared" si="139"/>
        <v>-24.5</v>
      </c>
      <c r="W817" t="str">
        <f t="shared" si="139"/>
        <v/>
      </c>
      <c r="Z817">
        <f t="shared" si="140"/>
        <v>-24.5</v>
      </c>
      <c r="AA817" t="str">
        <f t="shared" si="140"/>
        <v/>
      </c>
      <c r="AB817" t="str">
        <f t="shared" si="140"/>
        <v/>
      </c>
      <c r="AE817" t="str">
        <f t="shared" si="134"/>
        <v>Office Supplies</v>
      </c>
      <c r="AH817" t="str">
        <f t="shared" si="135"/>
        <v/>
      </c>
      <c r="AI817" t="str">
        <f t="shared" si="136"/>
        <v/>
      </c>
      <c r="AJ817" t="str">
        <f t="shared" si="132"/>
        <v/>
      </c>
      <c r="AK817" t="str">
        <f t="shared" si="132"/>
        <v/>
      </c>
      <c r="AL817" t="str">
        <f t="shared" si="132"/>
        <v/>
      </c>
    </row>
    <row r="818" spans="1:38" x14ac:dyDescent="0.2">
      <c r="A818" s="1">
        <v>6060</v>
      </c>
      <c r="B818" s="2" t="s">
        <v>18</v>
      </c>
      <c r="C818" s="3">
        <v>41967</v>
      </c>
      <c r="D818" s="2" t="s">
        <v>19</v>
      </c>
      <c r="E818" s="2">
        <v>48</v>
      </c>
      <c r="F818" s="2">
        <v>1217.42</v>
      </c>
      <c r="G818" s="2">
        <v>0.06</v>
      </c>
      <c r="H818" s="2" t="s">
        <v>44</v>
      </c>
      <c r="I818" s="2">
        <v>-274.04000000000002</v>
      </c>
      <c r="J818" s="2">
        <v>37.979999999999997</v>
      </c>
      <c r="K818" s="2">
        <v>28.36</v>
      </c>
      <c r="L818" s="2" t="s">
        <v>390</v>
      </c>
      <c r="M818" s="2" t="s">
        <v>38</v>
      </c>
      <c r="N818" s="2" t="s">
        <v>30</v>
      </c>
      <c r="O818" s="2" t="s">
        <v>45</v>
      </c>
      <c r="P818" s="2" t="s">
        <v>61</v>
      </c>
      <c r="Q818" s="2" t="s">
        <v>56</v>
      </c>
      <c r="R818" s="3">
        <v>41968</v>
      </c>
      <c r="S818" s="10">
        <f t="shared" si="133"/>
        <v>2014</v>
      </c>
      <c r="T818" t="str">
        <f t="shared" si="139"/>
        <v/>
      </c>
      <c r="U818">
        <f t="shared" si="139"/>
        <v>-274.04000000000002</v>
      </c>
      <c r="V818" t="str">
        <f t="shared" si="139"/>
        <v/>
      </c>
      <c r="W818" t="str">
        <f t="shared" si="139"/>
        <v/>
      </c>
      <c r="Z818" t="str">
        <f t="shared" si="140"/>
        <v/>
      </c>
      <c r="AA818" t="str">
        <f t="shared" si="140"/>
        <v/>
      </c>
      <c r="AB818">
        <f t="shared" si="140"/>
        <v>-274.04000000000002</v>
      </c>
      <c r="AE818" t="str">
        <f t="shared" si="134"/>
        <v>Furniture</v>
      </c>
      <c r="AH818" t="str">
        <f t="shared" si="135"/>
        <v/>
      </c>
      <c r="AI818" t="str">
        <f t="shared" si="136"/>
        <v/>
      </c>
      <c r="AJ818" t="str">
        <f t="shared" si="132"/>
        <v/>
      </c>
      <c r="AK818" t="str">
        <f t="shared" si="132"/>
        <v/>
      </c>
      <c r="AL818" t="str">
        <f t="shared" si="132"/>
        <v/>
      </c>
    </row>
    <row r="819" spans="1:38" x14ac:dyDescent="0.2">
      <c r="A819" s="1">
        <v>6061</v>
      </c>
      <c r="B819" s="2" t="s">
        <v>18</v>
      </c>
      <c r="C819" s="3">
        <v>41967</v>
      </c>
      <c r="D819" s="2" t="s">
        <v>19</v>
      </c>
      <c r="E819" s="2">
        <v>16</v>
      </c>
      <c r="F819" s="2">
        <v>1967.32</v>
      </c>
      <c r="G819" s="2">
        <v>7.0000000000000007E-2</v>
      </c>
      <c r="H819" s="2" t="s">
        <v>44</v>
      </c>
      <c r="I819" s="2">
        <v>-369.56</v>
      </c>
      <c r="J819" s="2">
        <v>136.49</v>
      </c>
      <c r="K819" s="2">
        <v>65.94</v>
      </c>
      <c r="L819" s="2" t="s">
        <v>391</v>
      </c>
      <c r="M819" s="2" t="s">
        <v>29</v>
      </c>
      <c r="N819" s="2" t="s">
        <v>30</v>
      </c>
      <c r="O819" s="2" t="s">
        <v>45</v>
      </c>
      <c r="P819" s="2" t="s">
        <v>46</v>
      </c>
      <c r="Q819" s="2" t="s">
        <v>47</v>
      </c>
      <c r="R819" s="3">
        <v>41968</v>
      </c>
      <c r="S819" s="10">
        <f t="shared" si="133"/>
        <v>2014</v>
      </c>
      <c r="T819" t="str">
        <f t="shared" si="139"/>
        <v/>
      </c>
      <c r="U819">
        <f t="shared" si="139"/>
        <v>-369.56</v>
      </c>
      <c r="V819" t="str">
        <f t="shared" si="139"/>
        <v/>
      </c>
      <c r="W819" t="str">
        <f t="shared" si="139"/>
        <v/>
      </c>
      <c r="Z819" t="str">
        <f t="shared" si="140"/>
        <v/>
      </c>
      <c r="AA819" t="str">
        <f t="shared" si="140"/>
        <v/>
      </c>
      <c r="AB819">
        <f t="shared" si="140"/>
        <v>-369.56</v>
      </c>
      <c r="AE819" t="str">
        <f t="shared" si="134"/>
        <v>Furniture</v>
      </c>
      <c r="AH819" t="str">
        <f t="shared" si="135"/>
        <v/>
      </c>
      <c r="AI819" t="str">
        <f t="shared" si="136"/>
        <v/>
      </c>
      <c r="AJ819" t="str">
        <f t="shared" si="132"/>
        <v/>
      </c>
      <c r="AK819" t="str">
        <f t="shared" si="132"/>
        <v/>
      </c>
      <c r="AL819" t="str">
        <f t="shared" si="132"/>
        <v/>
      </c>
    </row>
    <row r="820" spans="1:38" x14ac:dyDescent="0.2">
      <c r="A820" s="1">
        <v>6062</v>
      </c>
      <c r="B820" s="2" t="s">
        <v>18</v>
      </c>
      <c r="C820" s="3">
        <v>41967</v>
      </c>
      <c r="D820" s="2" t="s">
        <v>41</v>
      </c>
      <c r="E820" s="2">
        <v>26</v>
      </c>
      <c r="F820" s="2">
        <v>400.99</v>
      </c>
      <c r="G820" s="2">
        <v>0.06</v>
      </c>
      <c r="H820" s="2" t="s">
        <v>20</v>
      </c>
      <c r="I820" s="2">
        <v>-2.68</v>
      </c>
      <c r="J820" s="2">
        <v>27.01</v>
      </c>
      <c r="K820" s="2">
        <v>22.4</v>
      </c>
      <c r="L820" s="2" t="s">
        <v>392</v>
      </c>
      <c r="M820" s="2" t="s">
        <v>22</v>
      </c>
      <c r="N820" s="2" t="s">
        <v>54</v>
      </c>
      <c r="O820" s="2" t="s">
        <v>24</v>
      </c>
      <c r="P820" s="2" t="s">
        <v>25</v>
      </c>
      <c r="Q820" s="2" t="s">
        <v>26</v>
      </c>
      <c r="R820" s="3">
        <v>41969</v>
      </c>
      <c r="S820" s="10">
        <f t="shared" si="133"/>
        <v>2014</v>
      </c>
      <c r="T820" t="str">
        <f t="shared" si="139"/>
        <v/>
      </c>
      <c r="U820" t="str">
        <f t="shared" si="139"/>
        <v/>
      </c>
      <c r="V820" t="str">
        <f t="shared" si="139"/>
        <v/>
      </c>
      <c r="W820">
        <f t="shared" si="139"/>
        <v>-2.68</v>
      </c>
      <c r="Z820">
        <f t="shared" si="140"/>
        <v>-2.68</v>
      </c>
      <c r="AA820" t="str">
        <f t="shared" si="140"/>
        <v/>
      </c>
      <c r="AB820" t="str">
        <f t="shared" si="140"/>
        <v/>
      </c>
      <c r="AE820" t="str">
        <f t="shared" si="134"/>
        <v>Office Supplies</v>
      </c>
      <c r="AH820" t="str">
        <f t="shared" si="135"/>
        <v/>
      </c>
      <c r="AI820" t="str">
        <f t="shared" si="136"/>
        <v/>
      </c>
      <c r="AJ820" t="str">
        <f t="shared" si="132"/>
        <v/>
      </c>
      <c r="AK820" t="str">
        <f t="shared" si="132"/>
        <v/>
      </c>
      <c r="AL820" t="str">
        <f t="shared" si="132"/>
        <v/>
      </c>
    </row>
    <row r="821" spans="1:38" x14ac:dyDescent="0.2">
      <c r="A821" s="1">
        <v>6063</v>
      </c>
      <c r="B821" s="2" t="s">
        <v>18</v>
      </c>
      <c r="C821" s="3">
        <v>41967</v>
      </c>
      <c r="D821" s="2" t="s">
        <v>41</v>
      </c>
      <c r="E821" s="2">
        <v>14</v>
      </c>
      <c r="F821" s="2">
        <v>558.58000000000004</v>
      </c>
      <c r="G821" s="2">
        <v>0.09</v>
      </c>
      <c r="H821" s="2" t="s">
        <v>20</v>
      </c>
      <c r="I821" s="2">
        <v>-321.57</v>
      </c>
      <c r="J821" s="2">
        <v>52.48</v>
      </c>
      <c r="K821" s="2">
        <v>33.99</v>
      </c>
      <c r="L821" s="2" t="s">
        <v>392</v>
      </c>
      <c r="M821" s="2" t="s">
        <v>22</v>
      </c>
      <c r="N821" s="2" t="s">
        <v>54</v>
      </c>
      <c r="O821" s="2" t="s">
        <v>31</v>
      </c>
      <c r="P821" s="2" t="s">
        <v>32</v>
      </c>
      <c r="Q821" s="2" t="s">
        <v>26</v>
      </c>
      <c r="R821" s="3">
        <v>41969</v>
      </c>
      <c r="S821" s="10">
        <f t="shared" si="133"/>
        <v>2014</v>
      </c>
      <c r="T821" t="str">
        <f t="shared" si="139"/>
        <v/>
      </c>
      <c r="U821" t="str">
        <f t="shared" si="139"/>
        <v/>
      </c>
      <c r="V821" t="str">
        <f t="shared" si="139"/>
        <v/>
      </c>
      <c r="W821">
        <f t="shared" si="139"/>
        <v>-321.57</v>
      </c>
      <c r="Z821" t="str">
        <f t="shared" si="140"/>
        <v/>
      </c>
      <c r="AA821">
        <f t="shared" si="140"/>
        <v>-321.57</v>
      </c>
      <c r="AB821" t="str">
        <f t="shared" si="140"/>
        <v/>
      </c>
      <c r="AE821" t="str">
        <f t="shared" si="134"/>
        <v>Technology</v>
      </c>
      <c r="AH821" t="str">
        <f t="shared" si="135"/>
        <v/>
      </c>
      <c r="AI821" t="str">
        <f t="shared" si="136"/>
        <v/>
      </c>
      <c r="AJ821" t="str">
        <f t="shared" si="132"/>
        <v/>
      </c>
      <c r="AK821" t="str">
        <f t="shared" si="132"/>
        <v/>
      </c>
      <c r="AL821" t="str">
        <f t="shared" si="132"/>
        <v/>
      </c>
    </row>
    <row r="822" spans="1:38" x14ac:dyDescent="0.2">
      <c r="A822" s="1">
        <v>6064</v>
      </c>
      <c r="B822" s="2" t="s">
        <v>18</v>
      </c>
      <c r="C822" s="3">
        <v>41967</v>
      </c>
      <c r="D822" s="2" t="s">
        <v>41</v>
      </c>
      <c r="E822" s="2">
        <v>1</v>
      </c>
      <c r="F822" s="2">
        <v>26.13</v>
      </c>
      <c r="G822" s="2">
        <v>0.05</v>
      </c>
      <c r="H822" s="2" t="s">
        <v>20</v>
      </c>
      <c r="I822" s="2">
        <v>-1.28</v>
      </c>
      <c r="J822" s="2">
        <v>24.28</v>
      </c>
      <c r="K822" s="2">
        <v>20.13</v>
      </c>
      <c r="L822" s="2" t="s">
        <v>392</v>
      </c>
      <c r="M822" s="2" t="s">
        <v>22</v>
      </c>
      <c r="N822" s="2" t="s">
        <v>54</v>
      </c>
      <c r="O822" s="2" t="s">
        <v>24</v>
      </c>
      <c r="P822" s="2" t="s">
        <v>52</v>
      </c>
      <c r="Q822" s="2" t="s">
        <v>26</v>
      </c>
      <c r="R822" s="3">
        <v>41968</v>
      </c>
      <c r="S822" s="10">
        <f t="shared" si="133"/>
        <v>2014</v>
      </c>
      <c r="T822" t="str">
        <f t="shared" ref="T822:W841" si="141">IF($N822=T$1,$I822,"")</f>
        <v/>
      </c>
      <c r="U822" t="str">
        <f t="shared" si="141"/>
        <v/>
      </c>
      <c r="V822" t="str">
        <f t="shared" si="141"/>
        <v/>
      </c>
      <c r="W822">
        <f t="shared" si="141"/>
        <v>-1.28</v>
      </c>
      <c r="Z822">
        <f t="shared" ref="Z822:AB841" si="142">IF($O822=Z$1,$I822,"")</f>
        <v>-1.28</v>
      </c>
      <c r="AA822" t="str">
        <f t="shared" si="142"/>
        <v/>
      </c>
      <c r="AB822" t="str">
        <f t="shared" si="142"/>
        <v/>
      </c>
      <c r="AE822" t="str">
        <f t="shared" si="134"/>
        <v>Office Supplies</v>
      </c>
      <c r="AH822" t="str">
        <f t="shared" si="135"/>
        <v/>
      </c>
      <c r="AI822" t="str">
        <f t="shared" si="136"/>
        <v/>
      </c>
      <c r="AJ822" t="str">
        <f t="shared" si="132"/>
        <v/>
      </c>
      <c r="AK822" t="str">
        <f t="shared" si="132"/>
        <v/>
      </c>
      <c r="AL822" t="str">
        <f t="shared" si="132"/>
        <v/>
      </c>
    </row>
    <row r="823" spans="1:38" x14ac:dyDescent="0.2">
      <c r="A823" s="1">
        <v>6065</v>
      </c>
      <c r="B823" s="2" t="s">
        <v>18</v>
      </c>
      <c r="C823" s="3">
        <v>41968</v>
      </c>
      <c r="D823" s="2" t="s">
        <v>27</v>
      </c>
      <c r="E823" s="2">
        <v>24</v>
      </c>
      <c r="F823" s="2">
        <v>2533.3874999999998</v>
      </c>
      <c r="G823" s="2">
        <v>0.09</v>
      </c>
      <c r="H823" s="2" t="s">
        <v>20</v>
      </c>
      <c r="I823" s="2">
        <v>422.07</v>
      </c>
      <c r="J823" s="2">
        <v>137.99</v>
      </c>
      <c r="K823" s="2">
        <v>22.99</v>
      </c>
      <c r="L823" s="2" t="s">
        <v>112</v>
      </c>
      <c r="M823" s="2" t="s">
        <v>29</v>
      </c>
      <c r="N823" s="2" t="s">
        <v>23</v>
      </c>
      <c r="O823" s="2" t="s">
        <v>31</v>
      </c>
      <c r="P823" s="2" t="s">
        <v>39</v>
      </c>
      <c r="Q823" s="2" t="s">
        <v>26</v>
      </c>
      <c r="R823" s="3">
        <v>41975</v>
      </c>
      <c r="S823" s="10">
        <f t="shared" si="133"/>
        <v>2014</v>
      </c>
      <c r="T823">
        <f t="shared" si="141"/>
        <v>422.07</v>
      </c>
      <c r="U823" t="str">
        <f t="shared" si="141"/>
        <v/>
      </c>
      <c r="V823" t="str">
        <f t="shared" si="141"/>
        <v/>
      </c>
      <c r="W823" t="str">
        <f t="shared" si="141"/>
        <v/>
      </c>
      <c r="Z823" t="str">
        <f t="shared" si="142"/>
        <v/>
      </c>
      <c r="AA823">
        <f t="shared" si="142"/>
        <v>422.07</v>
      </c>
      <c r="AB823" t="str">
        <f t="shared" si="142"/>
        <v/>
      </c>
      <c r="AE823" t="str">
        <f t="shared" si="134"/>
        <v/>
      </c>
      <c r="AH823" t="str">
        <f t="shared" si="135"/>
        <v/>
      </c>
      <c r="AI823" t="str">
        <f t="shared" si="136"/>
        <v/>
      </c>
      <c r="AJ823" t="str">
        <f t="shared" si="132"/>
        <v/>
      </c>
      <c r="AK823" t="str">
        <f t="shared" si="132"/>
        <v/>
      </c>
      <c r="AL823" t="str">
        <f t="shared" si="132"/>
        <v/>
      </c>
    </row>
    <row r="824" spans="1:38" x14ac:dyDescent="0.2">
      <c r="A824" s="1">
        <v>6066</v>
      </c>
      <c r="B824" s="2" t="s">
        <v>40</v>
      </c>
      <c r="C824" s="3">
        <v>41968</v>
      </c>
      <c r="D824" s="2" t="s">
        <v>50</v>
      </c>
      <c r="E824" s="2">
        <v>49</v>
      </c>
      <c r="F824" s="2">
        <v>856.32</v>
      </c>
      <c r="G824" s="2">
        <v>0.04</v>
      </c>
      <c r="H824" s="2" t="s">
        <v>20</v>
      </c>
      <c r="I824" s="2">
        <v>301.45999999999998</v>
      </c>
      <c r="J824" s="2">
        <v>29.48</v>
      </c>
      <c r="K824" s="2">
        <v>15.99</v>
      </c>
      <c r="L824" s="2" t="s">
        <v>320</v>
      </c>
      <c r="M824" s="2" t="s">
        <v>38</v>
      </c>
      <c r="N824" s="2" t="s">
        <v>30</v>
      </c>
      <c r="O824" s="2" t="s">
        <v>31</v>
      </c>
      <c r="P824" s="2" t="s">
        <v>32</v>
      </c>
      <c r="Q824" s="2" t="s">
        <v>58</v>
      </c>
      <c r="R824" s="3">
        <v>41970</v>
      </c>
      <c r="S824" s="10">
        <f t="shared" si="133"/>
        <v>2014</v>
      </c>
      <c r="T824" t="str">
        <f t="shared" si="141"/>
        <v/>
      </c>
      <c r="U824">
        <f t="shared" si="141"/>
        <v>301.45999999999998</v>
      </c>
      <c r="V824" t="str">
        <f t="shared" si="141"/>
        <v/>
      </c>
      <c r="W824" t="str">
        <f t="shared" si="141"/>
        <v/>
      </c>
      <c r="Z824" t="str">
        <f t="shared" si="142"/>
        <v/>
      </c>
      <c r="AA824">
        <f t="shared" si="142"/>
        <v>301.45999999999998</v>
      </c>
      <c r="AB824" t="str">
        <f t="shared" si="142"/>
        <v/>
      </c>
      <c r="AE824" t="str">
        <f t="shared" si="134"/>
        <v/>
      </c>
      <c r="AH824" t="str">
        <f t="shared" si="135"/>
        <v/>
      </c>
      <c r="AI824" t="str">
        <f t="shared" si="136"/>
        <v/>
      </c>
      <c r="AJ824" t="str">
        <f t="shared" si="132"/>
        <v/>
      </c>
      <c r="AK824" t="str">
        <f t="shared" si="132"/>
        <v/>
      </c>
      <c r="AL824" t="str">
        <f t="shared" si="132"/>
        <v/>
      </c>
    </row>
    <row r="825" spans="1:38" x14ac:dyDescent="0.2">
      <c r="A825" s="1">
        <v>6067</v>
      </c>
      <c r="B825" s="2" t="s">
        <v>40</v>
      </c>
      <c r="C825" s="3">
        <v>41968</v>
      </c>
      <c r="D825" s="2" t="s">
        <v>50</v>
      </c>
      <c r="E825" s="2">
        <v>24</v>
      </c>
      <c r="F825" s="2">
        <v>6938.37</v>
      </c>
      <c r="G825" s="2">
        <v>0.05</v>
      </c>
      <c r="H825" s="2" t="s">
        <v>20</v>
      </c>
      <c r="I825" s="2">
        <v>2579.52</v>
      </c>
      <c r="J825" s="2">
        <v>312.98</v>
      </c>
      <c r="K825" s="2">
        <v>27.99</v>
      </c>
      <c r="L825" s="2" t="s">
        <v>320</v>
      </c>
      <c r="M825" s="2" t="s">
        <v>38</v>
      </c>
      <c r="N825" s="2" t="s">
        <v>30</v>
      </c>
      <c r="O825" s="2" t="s">
        <v>31</v>
      </c>
      <c r="P825" s="2" t="s">
        <v>33</v>
      </c>
      <c r="Q825" s="2" t="s">
        <v>62</v>
      </c>
      <c r="R825" s="3">
        <v>41969</v>
      </c>
      <c r="S825" s="10">
        <f t="shared" si="133"/>
        <v>2014</v>
      </c>
      <c r="T825" t="str">
        <f t="shared" si="141"/>
        <v/>
      </c>
      <c r="U825">
        <f t="shared" si="141"/>
        <v>2579.52</v>
      </c>
      <c r="V825" t="str">
        <f t="shared" si="141"/>
        <v/>
      </c>
      <c r="W825" t="str">
        <f t="shared" si="141"/>
        <v/>
      </c>
      <c r="Z825" t="str">
        <f t="shared" si="142"/>
        <v/>
      </c>
      <c r="AA825">
        <f t="shared" si="142"/>
        <v>2579.52</v>
      </c>
      <c r="AB825" t="str">
        <f t="shared" si="142"/>
        <v/>
      </c>
      <c r="AE825" t="str">
        <f t="shared" si="134"/>
        <v/>
      </c>
      <c r="AH825" t="str">
        <f t="shared" si="135"/>
        <v/>
      </c>
      <c r="AI825" t="str">
        <f t="shared" si="136"/>
        <v/>
      </c>
      <c r="AJ825" t="str">
        <f t="shared" si="132"/>
        <v/>
      </c>
      <c r="AK825" t="str">
        <f t="shared" si="132"/>
        <v/>
      </c>
      <c r="AL825" t="str">
        <f t="shared" si="132"/>
        <v/>
      </c>
    </row>
    <row r="826" spans="1:38" x14ac:dyDescent="0.2">
      <c r="A826" s="1">
        <v>6068</v>
      </c>
      <c r="B826" s="2" t="s">
        <v>40</v>
      </c>
      <c r="C826" s="3">
        <v>41968</v>
      </c>
      <c r="D826" s="2" t="s">
        <v>50</v>
      </c>
      <c r="E826" s="2">
        <v>13</v>
      </c>
      <c r="F826" s="2">
        <v>2227.1325000000002</v>
      </c>
      <c r="G826" s="2">
        <v>0.04</v>
      </c>
      <c r="H826" s="2" t="s">
        <v>49</v>
      </c>
      <c r="I826" s="2">
        <v>-64.38</v>
      </c>
      <c r="J826" s="2">
        <v>217.99</v>
      </c>
      <c r="K826" s="2">
        <v>19</v>
      </c>
      <c r="L826" s="2" t="s">
        <v>320</v>
      </c>
      <c r="M826" s="2" t="s">
        <v>38</v>
      </c>
      <c r="N826" s="2" t="s">
        <v>30</v>
      </c>
      <c r="O826" s="2" t="s">
        <v>31</v>
      </c>
      <c r="P826" s="2" t="s">
        <v>39</v>
      </c>
      <c r="Q826" s="2" t="s">
        <v>26</v>
      </c>
      <c r="R826" s="3">
        <v>41969</v>
      </c>
      <c r="S826" s="10">
        <f t="shared" si="133"/>
        <v>2014</v>
      </c>
      <c r="T826" t="str">
        <f t="shared" si="141"/>
        <v/>
      </c>
      <c r="U826">
        <f t="shared" si="141"/>
        <v>-64.38</v>
      </c>
      <c r="V826" t="str">
        <f t="shared" si="141"/>
        <v/>
      </c>
      <c r="W826" t="str">
        <f t="shared" si="141"/>
        <v/>
      </c>
      <c r="Z826" t="str">
        <f t="shared" si="142"/>
        <v/>
      </c>
      <c r="AA826">
        <f t="shared" si="142"/>
        <v>-64.38</v>
      </c>
      <c r="AB826" t="str">
        <f t="shared" si="142"/>
        <v/>
      </c>
      <c r="AE826" t="str">
        <f t="shared" si="134"/>
        <v>Technology</v>
      </c>
      <c r="AH826" t="str">
        <f t="shared" si="135"/>
        <v/>
      </c>
      <c r="AI826" t="str">
        <f t="shared" si="136"/>
        <v/>
      </c>
      <c r="AJ826" t="str">
        <f t="shared" si="132"/>
        <v/>
      </c>
      <c r="AK826" t="str">
        <f t="shared" si="132"/>
        <v/>
      </c>
      <c r="AL826" t="str">
        <f t="shared" si="132"/>
        <v/>
      </c>
    </row>
    <row r="827" spans="1:38" x14ac:dyDescent="0.2">
      <c r="A827" s="1">
        <v>6069</v>
      </c>
      <c r="B827" s="2" t="s">
        <v>18</v>
      </c>
      <c r="C827" s="3">
        <v>41968</v>
      </c>
      <c r="D827" s="2" t="s">
        <v>50</v>
      </c>
      <c r="E827" s="2">
        <v>7</v>
      </c>
      <c r="F827" s="2">
        <v>93.69</v>
      </c>
      <c r="G827" s="2">
        <v>0.05</v>
      </c>
      <c r="H827" s="2" t="s">
        <v>20</v>
      </c>
      <c r="I827" s="2">
        <v>-8.6300000000000008</v>
      </c>
      <c r="J827" s="2">
        <v>23.58</v>
      </c>
      <c r="K827" s="2">
        <v>20.97</v>
      </c>
      <c r="L827" s="2" t="s">
        <v>393</v>
      </c>
      <c r="M827" s="2" t="s">
        <v>38</v>
      </c>
      <c r="N827" s="2" t="s">
        <v>43</v>
      </c>
      <c r="O827" s="2" t="s">
        <v>24</v>
      </c>
      <c r="P827" s="2" t="s">
        <v>90</v>
      </c>
      <c r="Q827" s="2" t="s">
        <v>26</v>
      </c>
      <c r="R827" s="3">
        <v>41971</v>
      </c>
      <c r="S827" s="10">
        <f t="shared" si="133"/>
        <v>2014</v>
      </c>
      <c r="T827" t="str">
        <f t="shared" si="141"/>
        <v/>
      </c>
      <c r="U827" t="str">
        <f t="shared" si="141"/>
        <v/>
      </c>
      <c r="V827">
        <f t="shared" si="141"/>
        <v>-8.6300000000000008</v>
      </c>
      <c r="W827" t="str">
        <f t="shared" si="141"/>
        <v/>
      </c>
      <c r="Z827">
        <f t="shared" si="142"/>
        <v>-8.6300000000000008</v>
      </c>
      <c r="AA827" t="str">
        <f t="shared" si="142"/>
        <v/>
      </c>
      <c r="AB827" t="str">
        <f t="shared" si="142"/>
        <v/>
      </c>
      <c r="AE827" t="str">
        <f t="shared" si="134"/>
        <v>Office Supplies</v>
      </c>
      <c r="AH827" t="str">
        <f t="shared" si="135"/>
        <v/>
      </c>
      <c r="AI827" t="str">
        <f t="shared" si="136"/>
        <v/>
      </c>
      <c r="AJ827" t="str">
        <f t="shared" si="132"/>
        <v/>
      </c>
      <c r="AK827" t="str">
        <f t="shared" si="132"/>
        <v/>
      </c>
      <c r="AL827" t="str">
        <f t="shared" si="132"/>
        <v/>
      </c>
    </row>
    <row r="828" spans="1:38" x14ac:dyDescent="0.2">
      <c r="A828" s="1">
        <v>6070</v>
      </c>
      <c r="B828" s="2" t="s">
        <v>40</v>
      </c>
      <c r="C828" s="3">
        <v>41971</v>
      </c>
      <c r="D828" s="2" t="s">
        <v>19</v>
      </c>
      <c r="E828" s="2">
        <v>46</v>
      </c>
      <c r="F828" s="2">
        <v>136.84</v>
      </c>
      <c r="G828" s="2">
        <v>0.02</v>
      </c>
      <c r="H828" s="2" t="s">
        <v>49</v>
      </c>
      <c r="I828" s="2">
        <v>-0.14000000000000001</v>
      </c>
      <c r="J828" s="2">
        <v>14.58</v>
      </c>
      <c r="K828" s="2">
        <v>15.3</v>
      </c>
      <c r="L828" s="2" t="s">
        <v>394</v>
      </c>
      <c r="M828" s="2" t="s">
        <v>22</v>
      </c>
      <c r="N828" s="2" t="s">
        <v>30</v>
      </c>
      <c r="O828" s="2" t="s">
        <v>24</v>
      </c>
      <c r="P828" s="2" t="s">
        <v>64</v>
      </c>
      <c r="Q828" s="2" t="s">
        <v>36</v>
      </c>
      <c r="R828" s="3">
        <v>41972</v>
      </c>
      <c r="S828" s="10">
        <f t="shared" si="133"/>
        <v>2014</v>
      </c>
      <c r="T828" t="str">
        <f t="shared" si="141"/>
        <v/>
      </c>
      <c r="U828">
        <f t="shared" si="141"/>
        <v>-0.14000000000000001</v>
      </c>
      <c r="V828" t="str">
        <f t="shared" si="141"/>
        <v/>
      </c>
      <c r="W828" t="str">
        <f t="shared" si="141"/>
        <v/>
      </c>
      <c r="Z828">
        <f t="shared" si="142"/>
        <v>-0.14000000000000001</v>
      </c>
      <c r="AA828" t="str">
        <f t="shared" si="142"/>
        <v/>
      </c>
      <c r="AB828" t="str">
        <f t="shared" si="142"/>
        <v/>
      </c>
      <c r="AE828" t="str">
        <f t="shared" si="134"/>
        <v>Office Supplies</v>
      </c>
      <c r="AH828" t="str">
        <f t="shared" si="135"/>
        <v/>
      </c>
      <c r="AI828" t="str">
        <f t="shared" si="136"/>
        <v/>
      </c>
      <c r="AJ828" t="str">
        <f t="shared" si="132"/>
        <v/>
      </c>
      <c r="AK828" t="str">
        <f t="shared" si="132"/>
        <v/>
      </c>
      <c r="AL828" t="str">
        <f t="shared" si="132"/>
        <v/>
      </c>
    </row>
    <row r="829" spans="1:38" x14ac:dyDescent="0.2">
      <c r="A829" s="1">
        <v>6071</v>
      </c>
      <c r="B829" s="2" t="s">
        <v>40</v>
      </c>
      <c r="C829" s="3">
        <v>41971</v>
      </c>
      <c r="D829" s="2" t="s">
        <v>19</v>
      </c>
      <c r="E829" s="2">
        <v>32</v>
      </c>
      <c r="F829" s="2">
        <v>1836.787</v>
      </c>
      <c r="G829" s="2">
        <v>0.02</v>
      </c>
      <c r="H829" s="2" t="s">
        <v>20</v>
      </c>
      <c r="I829" s="2">
        <v>487.85</v>
      </c>
      <c r="J829" s="2">
        <v>77.989999999999995</v>
      </c>
      <c r="K829" s="2">
        <v>17.899999999999999</v>
      </c>
      <c r="L829" s="2" t="s">
        <v>394</v>
      </c>
      <c r="M829" s="2" t="s">
        <v>22</v>
      </c>
      <c r="N829" s="2" t="s">
        <v>30</v>
      </c>
      <c r="O829" s="2" t="s">
        <v>31</v>
      </c>
      <c r="P829" s="2" t="s">
        <v>39</v>
      </c>
      <c r="Q829" s="2" t="s">
        <v>26</v>
      </c>
      <c r="R829" s="3">
        <v>41972</v>
      </c>
      <c r="S829" s="10">
        <f t="shared" si="133"/>
        <v>2014</v>
      </c>
      <c r="T829" t="str">
        <f t="shared" si="141"/>
        <v/>
      </c>
      <c r="U829">
        <f t="shared" si="141"/>
        <v>487.85</v>
      </c>
      <c r="V829" t="str">
        <f t="shared" si="141"/>
        <v/>
      </c>
      <c r="W829" t="str">
        <f t="shared" si="141"/>
        <v/>
      </c>
      <c r="Z829" t="str">
        <f t="shared" si="142"/>
        <v/>
      </c>
      <c r="AA829">
        <f t="shared" si="142"/>
        <v>487.85</v>
      </c>
      <c r="AB829" t="str">
        <f t="shared" si="142"/>
        <v/>
      </c>
      <c r="AE829" t="str">
        <f t="shared" si="134"/>
        <v/>
      </c>
      <c r="AH829" t="str">
        <f t="shared" si="135"/>
        <v/>
      </c>
      <c r="AI829" t="str">
        <f t="shared" si="136"/>
        <v/>
      </c>
      <c r="AJ829" t="str">
        <f t="shared" si="132"/>
        <v/>
      </c>
      <c r="AK829" t="str">
        <f t="shared" si="132"/>
        <v/>
      </c>
      <c r="AL829" t="str">
        <f t="shared" si="132"/>
        <v/>
      </c>
    </row>
    <row r="830" spans="1:38" x14ac:dyDescent="0.2">
      <c r="A830" s="1">
        <v>6072</v>
      </c>
      <c r="B830" s="2" t="s">
        <v>18</v>
      </c>
      <c r="C830" s="3">
        <v>41971</v>
      </c>
      <c r="D830" s="2" t="s">
        <v>41</v>
      </c>
      <c r="E830" s="2">
        <v>20</v>
      </c>
      <c r="F830" s="2">
        <v>842.88</v>
      </c>
      <c r="G830" s="2">
        <v>0.06</v>
      </c>
      <c r="H830" s="2" t="s">
        <v>20</v>
      </c>
      <c r="I830" s="2">
        <v>-52.73</v>
      </c>
      <c r="J830" s="2">
        <v>55.57</v>
      </c>
      <c r="K830" s="2">
        <v>30.36</v>
      </c>
      <c r="L830" s="2" t="s">
        <v>395</v>
      </c>
      <c r="M830" s="2" t="s">
        <v>29</v>
      </c>
      <c r="N830" s="2" t="s">
        <v>30</v>
      </c>
      <c r="O830" s="2" t="s">
        <v>24</v>
      </c>
      <c r="P830" s="2" t="s">
        <v>52</v>
      </c>
      <c r="Q830" s="2" t="s">
        <v>26</v>
      </c>
      <c r="R830" s="3">
        <v>41973</v>
      </c>
      <c r="S830" s="10">
        <f t="shared" si="133"/>
        <v>2014</v>
      </c>
      <c r="T830" t="str">
        <f t="shared" si="141"/>
        <v/>
      </c>
      <c r="U830">
        <f t="shared" si="141"/>
        <v>-52.73</v>
      </c>
      <c r="V830" t="str">
        <f t="shared" si="141"/>
        <v/>
      </c>
      <c r="W830" t="str">
        <f t="shared" si="141"/>
        <v/>
      </c>
      <c r="Z830">
        <f t="shared" si="142"/>
        <v>-52.73</v>
      </c>
      <c r="AA830" t="str">
        <f t="shared" si="142"/>
        <v/>
      </c>
      <c r="AB830" t="str">
        <f t="shared" si="142"/>
        <v/>
      </c>
      <c r="AE830" t="str">
        <f t="shared" si="134"/>
        <v>Office Supplies</v>
      </c>
      <c r="AH830" t="str">
        <f t="shared" si="135"/>
        <v/>
      </c>
      <c r="AI830" t="str">
        <f t="shared" si="136"/>
        <v/>
      </c>
      <c r="AJ830" t="str">
        <f t="shared" si="132"/>
        <v/>
      </c>
      <c r="AK830" t="str">
        <f t="shared" si="132"/>
        <v/>
      </c>
      <c r="AL830" t="str">
        <f t="shared" si="132"/>
        <v/>
      </c>
    </row>
    <row r="831" spans="1:38" x14ac:dyDescent="0.2">
      <c r="A831" s="1">
        <v>6073</v>
      </c>
      <c r="B831" s="2" t="s">
        <v>40</v>
      </c>
      <c r="C831" s="3">
        <v>41972</v>
      </c>
      <c r="D831" s="2" t="s">
        <v>50</v>
      </c>
      <c r="E831" s="2">
        <v>47</v>
      </c>
      <c r="F831" s="2">
        <v>189.18</v>
      </c>
      <c r="G831" s="2">
        <v>0.02</v>
      </c>
      <c r="H831" s="2" t="s">
        <v>20</v>
      </c>
      <c r="I831" s="2">
        <v>76.959999999999994</v>
      </c>
      <c r="J831" s="2">
        <v>15.78</v>
      </c>
      <c r="K831" s="2">
        <v>14.71</v>
      </c>
      <c r="L831" s="2" t="s">
        <v>284</v>
      </c>
      <c r="M831" s="2" t="s">
        <v>66</v>
      </c>
      <c r="N831" s="2" t="s">
        <v>43</v>
      </c>
      <c r="O831" s="2" t="s">
        <v>24</v>
      </c>
      <c r="P831" s="2" t="s">
        <v>95</v>
      </c>
      <c r="Q831" s="2" t="s">
        <v>36</v>
      </c>
      <c r="R831" s="3">
        <v>41973</v>
      </c>
      <c r="S831" s="10">
        <f t="shared" si="133"/>
        <v>2014</v>
      </c>
      <c r="T831" t="str">
        <f t="shared" si="141"/>
        <v/>
      </c>
      <c r="U831" t="str">
        <f t="shared" si="141"/>
        <v/>
      </c>
      <c r="V831">
        <f t="shared" si="141"/>
        <v>76.959999999999994</v>
      </c>
      <c r="W831" t="str">
        <f t="shared" si="141"/>
        <v/>
      </c>
      <c r="Z831">
        <f t="shared" si="142"/>
        <v>76.959999999999994</v>
      </c>
      <c r="AA831" t="str">
        <f t="shared" si="142"/>
        <v/>
      </c>
      <c r="AB831" t="str">
        <f t="shared" si="142"/>
        <v/>
      </c>
      <c r="AE831" t="str">
        <f t="shared" si="134"/>
        <v/>
      </c>
      <c r="AH831" t="str">
        <f t="shared" si="135"/>
        <v/>
      </c>
      <c r="AI831" t="str">
        <f t="shared" si="136"/>
        <v/>
      </c>
      <c r="AJ831" t="str">
        <f t="shared" si="132"/>
        <v/>
      </c>
      <c r="AK831" t="str">
        <f t="shared" si="132"/>
        <v/>
      </c>
      <c r="AL831" t="str">
        <f t="shared" si="132"/>
        <v/>
      </c>
    </row>
    <row r="832" spans="1:38" x14ac:dyDescent="0.2">
      <c r="A832" s="1">
        <v>6074</v>
      </c>
      <c r="B832" s="2" t="s">
        <v>40</v>
      </c>
      <c r="C832" s="3">
        <v>41972</v>
      </c>
      <c r="D832" s="2" t="s">
        <v>41</v>
      </c>
      <c r="E832" s="2">
        <v>49</v>
      </c>
      <c r="F832" s="2">
        <v>8101.95</v>
      </c>
      <c r="G832" s="2">
        <v>0.05</v>
      </c>
      <c r="H832" s="2" t="s">
        <v>20</v>
      </c>
      <c r="I832" s="2">
        <v>2014.11</v>
      </c>
      <c r="J832" s="2">
        <v>177.2</v>
      </c>
      <c r="K832" s="2">
        <v>33.99</v>
      </c>
      <c r="L832" s="2" t="s">
        <v>396</v>
      </c>
      <c r="M832" s="2" t="s">
        <v>29</v>
      </c>
      <c r="N832" s="2" t="s">
        <v>43</v>
      </c>
      <c r="O832" s="2" t="s">
        <v>24</v>
      </c>
      <c r="P832" s="2" t="s">
        <v>52</v>
      </c>
      <c r="Q832" s="2" t="s">
        <v>26</v>
      </c>
      <c r="R832" s="3">
        <v>41972</v>
      </c>
      <c r="S832" s="10">
        <f t="shared" si="133"/>
        <v>2014</v>
      </c>
      <c r="T832" t="str">
        <f t="shared" si="141"/>
        <v/>
      </c>
      <c r="U832" t="str">
        <f t="shared" si="141"/>
        <v/>
      </c>
      <c r="V832">
        <f t="shared" si="141"/>
        <v>2014.11</v>
      </c>
      <c r="W832" t="str">
        <f t="shared" si="141"/>
        <v/>
      </c>
      <c r="Z832">
        <f t="shared" si="142"/>
        <v>2014.11</v>
      </c>
      <c r="AA832" t="str">
        <f t="shared" si="142"/>
        <v/>
      </c>
      <c r="AB832" t="str">
        <f t="shared" si="142"/>
        <v/>
      </c>
      <c r="AE832" t="str">
        <f t="shared" si="134"/>
        <v/>
      </c>
      <c r="AH832" t="str">
        <f t="shared" si="135"/>
        <v/>
      </c>
      <c r="AI832" t="str">
        <f t="shared" si="136"/>
        <v/>
      </c>
      <c r="AJ832" t="str">
        <f t="shared" si="132"/>
        <v/>
      </c>
      <c r="AK832" t="str">
        <f t="shared" si="132"/>
        <v/>
      </c>
      <c r="AL832" t="str">
        <f t="shared" si="132"/>
        <v/>
      </c>
    </row>
    <row r="833" spans="1:38" x14ac:dyDescent="0.2">
      <c r="A833" s="1">
        <v>6075</v>
      </c>
      <c r="B833" s="2" t="s">
        <v>18</v>
      </c>
      <c r="C833" s="3">
        <v>41973</v>
      </c>
      <c r="D833" s="2" t="s">
        <v>27</v>
      </c>
      <c r="E833" s="2">
        <v>3</v>
      </c>
      <c r="F833" s="2">
        <v>569.04999999999995</v>
      </c>
      <c r="G833" s="2">
        <v>0.04</v>
      </c>
      <c r="H833" s="2" t="s">
        <v>44</v>
      </c>
      <c r="I833" s="2">
        <v>-259.54000000000002</v>
      </c>
      <c r="J833" s="2">
        <v>192.98</v>
      </c>
      <c r="K833" s="2">
        <v>44</v>
      </c>
      <c r="L833" s="2" t="s">
        <v>212</v>
      </c>
      <c r="M833" s="2" t="s">
        <v>38</v>
      </c>
      <c r="N833" s="2" t="s">
        <v>43</v>
      </c>
      <c r="O833" s="2" t="s">
        <v>45</v>
      </c>
      <c r="P833" s="2" t="s">
        <v>61</v>
      </c>
      <c r="Q833" s="2" t="s">
        <v>56</v>
      </c>
      <c r="R833" s="3">
        <v>41973</v>
      </c>
      <c r="S833" s="10">
        <f t="shared" si="133"/>
        <v>2014</v>
      </c>
      <c r="T833" t="str">
        <f t="shared" si="141"/>
        <v/>
      </c>
      <c r="U833" t="str">
        <f t="shared" si="141"/>
        <v/>
      </c>
      <c r="V833">
        <f t="shared" si="141"/>
        <v>-259.54000000000002</v>
      </c>
      <c r="W833" t="str">
        <f t="shared" si="141"/>
        <v/>
      </c>
      <c r="Z833" t="str">
        <f t="shared" si="142"/>
        <v/>
      </c>
      <c r="AA833" t="str">
        <f t="shared" si="142"/>
        <v/>
      </c>
      <c r="AB833">
        <f t="shared" si="142"/>
        <v>-259.54000000000002</v>
      </c>
      <c r="AE833" t="str">
        <f t="shared" si="134"/>
        <v>Furniture</v>
      </c>
      <c r="AH833" t="str">
        <f t="shared" si="135"/>
        <v/>
      </c>
      <c r="AI833" t="str">
        <f t="shared" si="136"/>
        <v/>
      </c>
      <c r="AJ833" t="str">
        <f t="shared" si="132"/>
        <v/>
      </c>
      <c r="AK833" t="str">
        <f t="shared" si="132"/>
        <v/>
      </c>
      <c r="AL833" t="str">
        <f t="shared" si="132"/>
        <v/>
      </c>
    </row>
    <row r="834" spans="1:38" x14ac:dyDescent="0.2">
      <c r="A834" s="1">
        <v>6076</v>
      </c>
      <c r="B834" s="2" t="s">
        <v>18</v>
      </c>
      <c r="C834" s="3">
        <v>41973</v>
      </c>
      <c r="D834" s="2" t="s">
        <v>27</v>
      </c>
      <c r="E834" s="2">
        <v>2</v>
      </c>
      <c r="F834" s="2">
        <v>63</v>
      </c>
      <c r="G834" s="2">
        <v>0.06</v>
      </c>
      <c r="H834" s="2" t="s">
        <v>20</v>
      </c>
      <c r="I834" s="2">
        <v>-47.14</v>
      </c>
      <c r="J834" s="2">
        <v>15.25</v>
      </c>
      <c r="K834" s="2">
        <v>63</v>
      </c>
      <c r="L834" s="2" t="s">
        <v>212</v>
      </c>
      <c r="M834" s="2" t="s">
        <v>38</v>
      </c>
      <c r="N834" s="2" t="s">
        <v>43</v>
      </c>
      <c r="O834" s="2" t="s">
        <v>24</v>
      </c>
      <c r="P834" s="2" t="s">
        <v>71</v>
      </c>
      <c r="Q834" s="2" t="s">
        <v>34</v>
      </c>
      <c r="R834" s="3">
        <v>41978</v>
      </c>
      <c r="S834" s="10">
        <f t="shared" si="133"/>
        <v>2014</v>
      </c>
      <c r="T834" t="str">
        <f t="shared" si="141"/>
        <v/>
      </c>
      <c r="U834" t="str">
        <f t="shared" si="141"/>
        <v/>
      </c>
      <c r="V834">
        <f t="shared" si="141"/>
        <v>-47.14</v>
      </c>
      <c r="W834" t="str">
        <f t="shared" si="141"/>
        <v/>
      </c>
      <c r="Z834">
        <f t="shared" si="142"/>
        <v>-47.14</v>
      </c>
      <c r="AA834" t="str">
        <f t="shared" si="142"/>
        <v/>
      </c>
      <c r="AB834" t="str">
        <f t="shared" si="142"/>
        <v/>
      </c>
      <c r="AE834" t="str">
        <f t="shared" si="134"/>
        <v>Office Supplies</v>
      </c>
      <c r="AH834" t="str">
        <f t="shared" si="135"/>
        <v/>
      </c>
      <c r="AI834" t="str">
        <f t="shared" si="136"/>
        <v/>
      </c>
      <c r="AJ834" t="str">
        <f t="shared" si="136"/>
        <v/>
      </c>
      <c r="AK834" t="str">
        <f t="shared" si="136"/>
        <v/>
      </c>
      <c r="AL834" t="str">
        <f t="shared" si="136"/>
        <v/>
      </c>
    </row>
    <row r="835" spans="1:38" x14ac:dyDescent="0.2">
      <c r="A835" s="1">
        <v>6077</v>
      </c>
      <c r="B835" s="2" t="s">
        <v>18</v>
      </c>
      <c r="C835" s="3">
        <v>41973</v>
      </c>
      <c r="D835" s="2" t="s">
        <v>27</v>
      </c>
      <c r="E835" s="2">
        <v>22</v>
      </c>
      <c r="F835" s="2">
        <v>2438.5300000000002</v>
      </c>
      <c r="G835" s="2">
        <v>0.01</v>
      </c>
      <c r="H835" s="2" t="s">
        <v>20</v>
      </c>
      <c r="I835" s="2">
        <v>666.03</v>
      </c>
      <c r="J835" s="2">
        <v>122.98</v>
      </c>
      <c r="K835" s="2">
        <v>27.99</v>
      </c>
      <c r="L835" s="2" t="s">
        <v>212</v>
      </c>
      <c r="M835" s="2" t="s">
        <v>38</v>
      </c>
      <c r="N835" s="2" t="s">
        <v>43</v>
      </c>
      <c r="O835" s="2" t="s">
        <v>45</v>
      </c>
      <c r="P835" s="2" t="s">
        <v>55</v>
      </c>
      <c r="Q835" s="2" t="s">
        <v>62</v>
      </c>
      <c r="R835" s="3">
        <v>41977</v>
      </c>
      <c r="S835" s="10">
        <f t="shared" ref="S835:S898" si="143">YEAR(C835)</f>
        <v>2014</v>
      </c>
      <c r="T835" t="str">
        <f t="shared" si="141"/>
        <v/>
      </c>
      <c r="U835" t="str">
        <f t="shared" si="141"/>
        <v/>
      </c>
      <c r="V835">
        <f t="shared" si="141"/>
        <v>666.03</v>
      </c>
      <c r="W835" t="str">
        <f t="shared" si="141"/>
        <v/>
      </c>
      <c r="Z835" t="str">
        <f t="shared" si="142"/>
        <v/>
      </c>
      <c r="AA835" t="str">
        <f t="shared" si="142"/>
        <v/>
      </c>
      <c r="AB835">
        <f t="shared" si="142"/>
        <v>666.03</v>
      </c>
      <c r="AE835" t="str">
        <f t="shared" ref="AE835:AE898" si="144">IF(I835&lt;0,O835,"")</f>
        <v/>
      </c>
      <c r="AH835" t="str">
        <f t="shared" ref="AH835:AH898" si="145">IF(E835&lt;11,IF(O835="Technology",I835,""),"")</f>
        <v/>
      </c>
      <c r="AI835" t="str">
        <f t="shared" ref="AI835:AL898" si="146">IF(AI$1=$S835,$AH835,"")</f>
        <v/>
      </c>
      <c r="AJ835" t="str">
        <f t="shared" si="146"/>
        <v/>
      </c>
      <c r="AK835" t="str">
        <f t="shared" si="146"/>
        <v/>
      </c>
      <c r="AL835" t="str">
        <f t="shared" si="146"/>
        <v/>
      </c>
    </row>
    <row r="836" spans="1:38" x14ac:dyDescent="0.2">
      <c r="A836" s="1">
        <v>6078</v>
      </c>
      <c r="B836" s="2" t="s">
        <v>18</v>
      </c>
      <c r="C836" s="3">
        <v>41973</v>
      </c>
      <c r="D836" s="2" t="s">
        <v>27</v>
      </c>
      <c r="E836" s="2">
        <v>27</v>
      </c>
      <c r="F836" s="2">
        <v>120.8</v>
      </c>
      <c r="G836" s="2">
        <v>0.05</v>
      </c>
      <c r="H836" s="2" t="s">
        <v>49</v>
      </c>
      <c r="I836" s="2">
        <v>0.38</v>
      </c>
      <c r="J836" s="2">
        <v>15.95</v>
      </c>
      <c r="K836" s="2">
        <v>16</v>
      </c>
      <c r="L836" s="2" t="s">
        <v>212</v>
      </c>
      <c r="M836" s="2" t="s">
        <v>38</v>
      </c>
      <c r="N836" s="2" t="s">
        <v>43</v>
      </c>
      <c r="O836" s="2" t="s">
        <v>24</v>
      </c>
      <c r="P836" s="2" t="s">
        <v>95</v>
      </c>
      <c r="Q836" s="2" t="s">
        <v>36</v>
      </c>
      <c r="R836" s="3">
        <v>41980</v>
      </c>
      <c r="S836" s="10">
        <f t="shared" si="143"/>
        <v>2014</v>
      </c>
      <c r="T836" t="str">
        <f t="shared" si="141"/>
        <v/>
      </c>
      <c r="U836" t="str">
        <f t="shared" si="141"/>
        <v/>
      </c>
      <c r="V836">
        <f t="shared" si="141"/>
        <v>0.38</v>
      </c>
      <c r="W836" t="str">
        <f t="shared" si="141"/>
        <v/>
      </c>
      <c r="Z836">
        <f t="shared" si="142"/>
        <v>0.38</v>
      </c>
      <c r="AA836" t="str">
        <f t="shared" si="142"/>
        <v/>
      </c>
      <c r="AB836" t="str">
        <f t="shared" si="142"/>
        <v/>
      </c>
      <c r="AE836" t="str">
        <f t="shared" si="144"/>
        <v/>
      </c>
      <c r="AH836" t="str">
        <f t="shared" si="145"/>
        <v/>
      </c>
      <c r="AI836" t="str">
        <f t="shared" si="146"/>
        <v/>
      </c>
      <c r="AJ836" t="str">
        <f t="shared" si="146"/>
        <v/>
      </c>
      <c r="AK836" t="str">
        <f t="shared" si="146"/>
        <v/>
      </c>
      <c r="AL836" t="str">
        <f t="shared" si="146"/>
        <v/>
      </c>
    </row>
    <row r="837" spans="1:38" x14ac:dyDescent="0.2">
      <c r="A837" s="1">
        <v>6079</v>
      </c>
      <c r="B837" s="2" t="s">
        <v>18</v>
      </c>
      <c r="C837" s="3">
        <v>41974</v>
      </c>
      <c r="D837" s="2" t="s">
        <v>27</v>
      </c>
      <c r="E837" s="2">
        <v>29</v>
      </c>
      <c r="F837" s="2">
        <v>201.69</v>
      </c>
      <c r="G837" s="2">
        <v>0.09</v>
      </c>
      <c r="H837" s="2" t="s">
        <v>20</v>
      </c>
      <c r="I837" s="2">
        <v>-171.77</v>
      </c>
      <c r="J837" s="2">
        <v>18.84</v>
      </c>
      <c r="K837" s="2">
        <v>22.37</v>
      </c>
      <c r="L837" s="2" t="s">
        <v>397</v>
      </c>
      <c r="M837" s="2" t="s">
        <v>38</v>
      </c>
      <c r="N837" s="2" t="s">
        <v>23</v>
      </c>
      <c r="O837" s="2" t="s">
        <v>24</v>
      </c>
      <c r="P837" s="2" t="s">
        <v>203</v>
      </c>
      <c r="Q837" s="2" t="s">
        <v>58</v>
      </c>
      <c r="R837" s="3">
        <v>41981</v>
      </c>
      <c r="S837" s="10">
        <f t="shared" si="143"/>
        <v>2014</v>
      </c>
      <c r="T837">
        <f t="shared" si="141"/>
        <v>-171.77</v>
      </c>
      <c r="U837" t="str">
        <f t="shared" si="141"/>
        <v/>
      </c>
      <c r="V837" t="str">
        <f t="shared" si="141"/>
        <v/>
      </c>
      <c r="W837" t="str">
        <f t="shared" si="141"/>
        <v/>
      </c>
      <c r="Z837">
        <f t="shared" si="142"/>
        <v>-171.77</v>
      </c>
      <c r="AA837" t="str">
        <f t="shared" si="142"/>
        <v/>
      </c>
      <c r="AB837" t="str">
        <f t="shared" si="142"/>
        <v/>
      </c>
      <c r="AE837" t="str">
        <f t="shared" si="144"/>
        <v>Office Supplies</v>
      </c>
      <c r="AH837" t="str">
        <f t="shared" si="145"/>
        <v/>
      </c>
      <c r="AI837" t="str">
        <f t="shared" si="146"/>
        <v/>
      </c>
      <c r="AJ837" t="str">
        <f t="shared" si="146"/>
        <v/>
      </c>
      <c r="AK837" t="str">
        <f t="shared" si="146"/>
        <v/>
      </c>
      <c r="AL837" t="str">
        <f t="shared" si="146"/>
        <v/>
      </c>
    </row>
    <row r="838" spans="1:38" x14ac:dyDescent="0.2">
      <c r="A838" s="1">
        <v>6080</v>
      </c>
      <c r="B838" s="2" t="s">
        <v>18</v>
      </c>
      <c r="C838" s="3">
        <v>41974</v>
      </c>
      <c r="D838" s="2" t="s">
        <v>27</v>
      </c>
      <c r="E838" s="2">
        <v>33</v>
      </c>
      <c r="F838" s="2">
        <v>1628.5</v>
      </c>
      <c r="G838" s="2">
        <v>7.0000000000000007E-2</v>
      </c>
      <c r="H838" s="2" t="s">
        <v>49</v>
      </c>
      <c r="I838" s="2">
        <v>-965.96</v>
      </c>
      <c r="J838" s="2">
        <v>60.91</v>
      </c>
      <c r="K838" s="2">
        <v>49</v>
      </c>
      <c r="L838" s="2" t="s">
        <v>397</v>
      </c>
      <c r="M838" s="2" t="s">
        <v>38</v>
      </c>
      <c r="N838" s="2" t="s">
        <v>23</v>
      </c>
      <c r="O838" s="2" t="s">
        <v>24</v>
      </c>
      <c r="P838" s="2" t="s">
        <v>52</v>
      </c>
      <c r="Q838" s="2" t="s">
        <v>34</v>
      </c>
      <c r="R838" s="3">
        <v>41976</v>
      </c>
      <c r="S838" s="10">
        <f t="shared" si="143"/>
        <v>2014</v>
      </c>
      <c r="T838">
        <f t="shared" si="141"/>
        <v>-965.96</v>
      </c>
      <c r="U838" t="str">
        <f t="shared" si="141"/>
        <v/>
      </c>
      <c r="V838" t="str">
        <f t="shared" si="141"/>
        <v/>
      </c>
      <c r="W838" t="str">
        <f t="shared" si="141"/>
        <v/>
      </c>
      <c r="Z838">
        <f t="shared" si="142"/>
        <v>-965.96</v>
      </c>
      <c r="AA838" t="str">
        <f t="shared" si="142"/>
        <v/>
      </c>
      <c r="AB838" t="str">
        <f t="shared" si="142"/>
        <v/>
      </c>
      <c r="AE838" t="str">
        <f t="shared" si="144"/>
        <v>Office Supplies</v>
      </c>
      <c r="AH838" t="str">
        <f t="shared" si="145"/>
        <v/>
      </c>
      <c r="AI838" t="str">
        <f t="shared" si="146"/>
        <v/>
      </c>
      <c r="AJ838" t="str">
        <f t="shared" si="146"/>
        <v/>
      </c>
      <c r="AK838" t="str">
        <f t="shared" si="146"/>
        <v/>
      </c>
      <c r="AL838" t="str">
        <f t="shared" si="146"/>
        <v/>
      </c>
    </row>
    <row r="839" spans="1:38" x14ac:dyDescent="0.2">
      <c r="A839" s="1">
        <v>6081</v>
      </c>
      <c r="B839" s="2" t="s">
        <v>18</v>
      </c>
      <c r="C839" s="3">
        <v>41975</v>
      </c>
      <c r="D839" s="2" t="s">
        <v>41</v>
      </c>
      <c r="E839" s="2">
        <v>42</v>
      </c>
      <c r="F839" s="2">
        <v>565.25</v>
      </c>
      <c r="G839" s="2">
        <v>0.05</v>
      </c>
      <c r="H839" s="2" t="s">
        <v>20</v>
      </c>
      <c r="I839" s="2">
        <v>94.85</v>
      </c>
      <c r="J839" s="2">
        <v>24.95</v>
      </c>
      <c r="K839" s="2">
        <v>18.98</v>
      </c>
      <c r="L839" s="2" t="s">
        <v>398</v>
      </c>
      <c r="M839" s="2" t="s">
        <v>22</v>
      </c>
      <c r="N839" s="2" t="s">
        <v>23</v>
      </c>
      <c r="O839" s="2" t="s">
        <v>24</v>
      </c>
      <c r="P839" s="2" t="s">
        <v>25</v>
      </c>
      <c r="Q839" s="2" t="s">
        <v>26</v>
      </c>
      <c r="R839" s="3">
        <v>41977</v>
      </c>
      <c r="S839" s="10">
        <f t="shared" si="143"/>
        <v>2014</v>
      </c>
      <c r="T839">
        <f t="shared" si="141"/>
        <v>94.85</v>
      </c>
      <c r="U839" t="str">
        <f t="shared" si="141"/>
        <v/>
      </c>
      <c r="V839" t="str">
        <f t="shared" si="141"/>
        <v/>
      </c>
      <c r="W839" t="str">
        <f t="shared" si="141"/>
        <v/>
      </c>
      <c r="Z839">
        <f t="shared" si="142"/>
        <v>94.85</v>
      </c>
      <c r="AA839" t="str">
        <f t="shared" si="142"/>
        <v/>
      </c>
      <c r="AB839" t="str">
        <f t="shared" si="142"/>
        <v/>
      </c>
      <c r="AE839" t="str">
        <f t="shared" si="144"/>
        <v/>
      </c>
      <c r="AH839" t="str">
        <f t="shared" si="145"/>
        <v/>
      </c>
      <c r="AI839" t="str">
        <f t="shared" si="146"/>
        <v/>
      </c>
      <c r="AJ839" t="str">
        <f t="shared" si="146"/>
        <v/>
      </c>
      <c r="AK839" t="str">
        <f t="shared" si="146"/>
        <v/>
      </c>
      <c r="AL839" t="str">
        <f t="shared" si="146"/>
        <v/>
      </c>
    </row>
    <row r="840" spans="1:38" x14ac:dyDescent="0.2">
      <c r="A840" s="1">
        <v>6082</v>
      </c>
      <c r="B840" s="2" t="s">
        <v>18</v>
      </c>
      <c r="C840" s="3">
        <v>41975</v>
      </c>
      <c r="D840" s="2" t="s">
        <v>27</v>
      </c>
      <c r="E840" s="2">
        <v>2</v>
      </c>
      <c r="F840" s="2">
        <v>72.709999999999994</v>
      </c>
      <c r="G840" s="2">
        <v>0</v>
      </c>
      <c r="H840" s="2" t="s">
        <v>20</v>
      </c>
      <c r="I840" s="2">
        <v>-29.02</v>
      </c>
      <c r="J840" s="2">
        <v>36.92</v>
      </c>
      <c r="K840" s="2">
        <v>26.98</v>
      </c>
      <c r="L840" s="2" t="s">
        <v>109</v>
      </c>
      <c r="M840" s="2" t="s">
        <v>29</v>
      </c>
      <c r="N840" s="2" t="s">
        <v>23</v>
      </c>
      <c r="O840" s="2" t="s">
        <v>24</v>
      </c>
      <c r="P840" s="2" t="s">
        <v>25</v>
      </c>
      <c r="Q840" s="2" t="s">
        <v>26</v>
      </c>
      <c r="R840" s="3">
        <v>41975</v>
      </c>
      <c r="S840" s="10">
        <f t="shared" si="143"/>
        <v>2014</v>
      </c>
      <c r="T840">
        <f t="shared" si="141"/>
        <v>-29.02</v>
      </c>
      <c r="U840" t="str">
        <f t="shared" si="141"/>
        <v/>
      </c>
      <c r="V840" t="str">
        <f t="shared" si="141"/>
        <v/>
      </c>
      <c r="W840" t="str">
        <f t="shared" si="141"/>
        <v/>
      </c>
      <c r="Z840">
        <f t="shared" si="142"/>
        <v>-29.02</v>
      </c>
      <c r="AA840" t="str">
        <f t="shared" si="142"/>
        <v/>
      </c>
      <c r="AB840" t="str">
        <f t="shared" si="142"/>
        <v/>
      </c>
      <c r="AE840" t="str">
        <f t="shared" si="144"/>
        <v>Office Supplies</v>
      </c>
      <c r="AH840" t="str">
        <f t="shared" si="145"/>
        <v/>
      </c>
      <c r="AI840" t="str">
        <f t="shared" si="146"/>
        <v/>
      </c>
      <c r="AJ840" t="str">
        <f t="shared" si="146"/>
        <v/>
      </c>
      <c r="AK840" t="str">
        <f t="shared" si="146"/>
        <v/>
      </c>
      <c r="AL840" t="str">
        <f t="shared" si="146"/>
        <v/>
      </c>
    </row>
    <row r="841" spans="1:38" x14ac:dyDescent="0.2">
      <c r="A841" s="1">
        <v>6083</v>
      </c>
      <c r="B841" s="2" t="s">
        <v>18</v>
      </c>
      <c r="C841" s="3">
        <v>41977</v>
      </c>
      <c r="D841" s="2" t="s">
        <v>41</v>
      </c>
      <c r="E841" s="2">
        <v>3</v>
      </c>
      <c r="F841" s="2">
        <v>300.36</v>
      </c>
      <c r="G841" s="2">
        <v>0.09</v>
      </c>
      <c r="H841" s="2" t="s">
        <v>20</v>
      </c>
      <c r="I841" s="2">
        <v>-317.55</v>
      </c>
      <c r="J841" s="2">
        <v>111.99</v>
      </c>
      <c r="K841" s="2">
        <v>33.99</v>
      </c>
      <c r="L841" s="2" t="s">
        <v>371</v>
      </c>
      <c r="M841" s="2" t="s">
        <v>38</v>
      </c>
      <c r="N841" s="2" t="s">
        <v>23</v>
      </c>
      <c r="O841" s="2" t="s">
        <v>31</v>
      </c>
      <c r="P841" s="2" t="s">
        <v>32</v>
      </c>
      <c r="Q841" s="2" t="s">
        <v>26</v>
      </c>
      <c r="R841" s="3">
        <v>41979</v>
      </c>
      <c r="S841" s="10">
        <f t="shared" si="143"/>
        <v>2014</v>
      </c>
      <c r="T841">
        <f t="shared" si="141"/>
        <v>-317.55</v>
      </c>
      <c r="U841" t="str">
        <f t="shared" si="141"/>
        <v/>
      </c>
      <c r="V841" t="str">
        <f t="shared" si="141"/>
        <v/>
      </c>
      <c r="W841" t="str">
        <f t="shared" si="141"/>
        <v/>
      </c>
      <c r="Z841" t="str">
        <f t="shared" si="142"/>
        <v/>
      </c>
      <c r="AA841">
        <f t="shared" si="142"/>
        <v>-317.55</v>
      </c>
      <c r="AB841" t="str">
        <f t="shared" si="142"/>
        <v/>
      </c>
      <c r="AE841" t="str">
        <f t="shared" si="144"/>
        <v>Technology</v>
      </c>
      <c r="AH841">
        <f t="shared" si="145"/>
        <v>-317.55</v>
      </c>
      <c r="AI841">
        <f t="shared" si="146"/>
        <v>-317.55</v>
      </c>
      <c r="AJ841" t="str">
        <f t="shared" si="146"/>
        <v/>
      </c>
      <c r="AK841" t="str">
        <f t="shared" si="146"/>
        <v/>
      </c>
      <c r="AL841" t="str">
        <f t="shared" si="146"/>
        <v/>
      </c>
    </row>
    <row r="842" spans="1:38" x14ac:dyDescent="0.2">
      <c r="A842" s="1">
        <v>6084</v>
      </c>
      <c r="B842" s="2" t="s">
        <v>18</v>
      </c>
      <c r="C842" s="3">
        <v>41977</v>
      </c>
      <c r="D842" s="2" t="s">
        <v>41</v>
      </c>
      <c r="E842" s="2">
        <v>13</v>
      </c>
      <c r="F842" s="2">
        <v>2214.3910000000001</v>
      </c>
      <c r="G842" s="2">
        <v>0.04</v>
      </c>
      <c r="H842" s="2" t="s">
        <v>20</v>
      </c>
      <c r="I842" s="2">
        <v>3.77</v>
      </c>
      <c r="J842" s="2">
        <v>217.99</v>
      </c>
      <c r="K842" s="2">
        <v>19.260000000000002</v>
      </c>
      <c r="L842" s="2" t="s">
        <v>371</v>
      </c>
      <c r="M842" s="2" t="s">
        <v>38</v>
      </c>
      <c r="N842" s="2" t="s">
        <v>23</v>
      </c>
      <c r="O842" s="2" t="s">
        <v>31</v>
      </c>
      <c r="P842" s="2" t="s">
        <v>39</v>
      </c>
      <c r="Q842" s="2" t="s">
        <v>26</v>
      </c>
      <c r="R842" s="3">
        <v>41978</v>
      </c>
      <c r="S842" s="10">
        <f t="shared" si="143"/>
        <v>2014</v>
      </c>
      <c r="T842">
        <f t="shared" ref="T842:W861" si="147">IF($N842=T$1,$I842,"")</f>
        <v>3.77</v>
      </c>
      <c r="U842" t="str">
        <f t="shared" si="147"/>
        <v/>
      </c>
      <c r="V842" t="str">
        <f t="shared" si="147"/>
        <v/>
      </c>
      <c r="W842" t="str">
        <f t="shared" si="147"/>
        <v/>
      </c>
      <c r="Z842" t="str">
        <f t="shared" ref="Z842:AB861" si="148">IF($O842=Z$1,$I842,"")</f>
        <v/>
      </c>
      <c r="AA842">
        <f t="shared" si="148"/>
        <v>3.77</v>
      </c>
      <c r="AB842" t="str">
        <f t="shared" si="148"/>
        <v/>
      </c>
      <c r="AE842" t="str">
        <f t="shared" si="144"/>
        <v/>
      </c>
      <c r="AH842" t="str">
        <f t="shared" si="145"/>
        <v/>
      </c>
      <c r="AI842" t="str">
        <f t="shared" si="146"/>
        <v/>
      </c>
      <c r="AJ842" t="str">
        <f t="shared" si="146"/>
        <v/>
      </c>
      <c r="AK842" t="str">
        <f t="shared" si="146"/>
        <v/>
      </c>
      <c r="AL842" t="str">
        <f t="shared" si="146"/>
        <v/>
      </c>
    </row>
    <row r="843" spans="1:38" x14ac:dyDescent="0.2">
      <c r="A843" s="1">
        <v>6085</v>
      </c>
      <c r="B843" s="2" t="s">
        <v>18</v>
      </c>
      <c r="C843" s="3">
        <v>41977</v>
      </c>
      <c r="D843" s="2" t="s">
        <v>27</v>
      </c>
      <c r="E843" s="2">
        <v>48</v>
      </c>
      <c r="F843" s="2">
        <v>417.75</v>
      </c>
      <c r="G843" s="2">
        <v>0.1</v>
      </c>
      <c r="H843" s="2" t="s">
        <v>49</v>
      </c>
      <c r="I843" s="2">
        <v>119.42</v>
      </c>
      <c r="J843" s="2">
        <v>21.11</v>
      </c>
      <c r="K843" s="2">
        <v>16.149999999999999</v>
      </c>
      <c r="L843" s="2" t="s">
        <v>159</v>
      </c>
      <c r="M843" s="2" t="s">
        <v>29</v>
      </c>
      <c r="N843" s="2" t="s">
        <v>23</v>
      </c>
      <c r="O843" s="2" t="s">
        <v>24</v>
      </c>
      <c r="P843" s="2" t="s">
        <v>35</v>
      </c>
      <c r="Q843" s="2" t="s">
        <v>36</v>
      </c>
      <c r="R843" s="3">
        <v>41981</v>
      </c>
      <c r="S843" s="10">
        <f t="shared" si="143"/>
        <v>2014</v>
      </c>
      <c r="T843">
        <f t="shared" si="147"/>
        <v>119.42</v>
      </c>
      <c r="U843" t="str">
        <f t="shared" si="147"/>
        <v/>
      </c>
      <c r="V843" t="str">
        <f t="shared" si="147"/>
        <v/>
      </c>
      <c r="W843" t="str">
        <f t="shared" si="147"/>
        <v/>
      </c>
      <c r="Z843">
        <f t="shared" si="148"/>
        <v>119.42</v>
      </c>
      <c r="AA843" t="str">
        <f t="shared" si="148"/>
        <v/>
      </c>
      <c r="AB843" t="str">
        <f t="shared" si="148"/>
        <v/>
      </c>
      <c r="AE843" t="str">
        <f t="shared" si="144"/>
        <v/>
      </c>
      <c r="AH843" t="str">
        <f t="shared" si="145"/>
        <v/>
      </c>
      <c r="AI843" t="str">
        <f t="shared" si="146"/>
        <v/>
      </c>
      <c r="AJ843" t="str">
        <f t="shared" si="146"/>
        <v/>
      </c>
      <c r="AK843" t="str">
        <f t="shared" si="146"/>
        <v/>
      </c>
      <c r="AL843" t="str">
        <f t="shared" si="146"/>
        <v/>
      </c>
    </row>
    <row r="844" spans="1:38" x14ac:dyDescent="0.2">
      <c r="A844" s="1">
        <v>6086</v>
      </c>
      <c r="B844" s="2" t="s">
        <v>18</v>
      </c>
      <c r="C844" s="3">
        <v>41978</v>
      </c>
      <c r="D844" s="2" t="s">
        <v>50</v>
      </c>
      <c r="E844" s="2">
        <v>2</v>
      </c>
      <c r="F844" s="2">
        <v>28.84</v>
      </c>
      <c r="G844" s="2">
        <v>0.02</v>
      </c>
      <c r="H844" s="2" t="s">
        <v>20</v>
      </c>
      <c r="I844" s="2">
        <v>-8.27</v>
      </c>
      <c r="J844" s="2">
        <v>18.48</v>
      </c>
      <c r="K844" s="2">
        <v>22.74</v>
      </c>
      <c r="L844" s="2" t="s">
        <v>239</v>
      </c>
      <c r="M844" s="2" t="s">
        <v>22</v>
      </c>
      <c r="N844" s="2" t="s">
        <v>43</v>
      </c>
      <c r="O844" s="2" t="s">
        <v>24</v>
      </c>
      <c r="P844" s="2" t="s">
        <v>35</v>
      </c>
      <c r="Q844" s="2" t="s">
        <v>26</v>
      </c>
      <c r="R844" s="3">
        <v>41980</v>
      </c>
      <c r="S844" s="10">
        <f t="shared" si="143"/>
        <v>2014</v>
      </c>
      <c r="T844" t="str">
        <f t="shared" si="147"/>
        <v/>
      </c>
      <c r="U844" t="str">
        <f t="shared" si="147"/>
        <v/>
      </c>
      <c r="V844">
        <f t="shared" si="147"/>
        <v>-8.27</v>
      </c>
      <c r="W844" t="str">
        <f t="shared" si="147"/>
        <v/>
      </c>
      <c r="Z844">
        <f t="shared" si="148"/>
        <v>-8.27</v>
      </c>
      <c r="AA844" t="str">
        <f t="shared" si="148"/>
        <v/>
      </c>
      <c r="AB844" t="str">
        <f t="shared" si="148"/>
        <v/>
      </c>
      <c r="AE844" t="str">
        <f t="shared" si="144"/>
        <v>Office Supplies</v>
      </c>
      <c r="AH844" t="str">
        <f t="shared" si="145"/>
        <v/>
      </c>
      <c r="AI844" t="str">
        <f t="shared" si="146"/>
        <v/>
      </c>
      <c r="AJ844" t="str">
        <f t="shared" si="146"/>
        <v/>
      </c>
      <c r="AK844" t="str">
        <f t="shared" si="146"/>
        <v/>
      </c>
      <c r="AL844" t="str">
        <f t="shared" si="146"/>
        <v/>
      </c>
    </row>
    <row r="845" spans="1:38" x14ac:dyDescent="0.2">
      <c r="A845" s="1">
        <v>6087</v>
      </c>
      <c r="B845" s="2" t="s">
        <v>18</v>
      </c>
      <c r="C845" s="3">
        <v>41978</v>
      </c>
      <c r="D845" s="2" t="s">
        <v>50</v>
      </c>
      <c r="E845" s="2">
        <v>32</v>
      </c>
      <c r="F845" s="2">
        <v>21724.76</v>
      </c>
      <c r="G845" s="2">
        <v>0.06</v>
      </c>
      <c r="H845" s="2" t="s">
        <v>49</v>
      </c>
      <c r="I845" s="2">
        <v>8255.26</v>
      </c>
      <c r="J845" s="2">
        <v>711.99</v>
      </c>
      <c r="K845" s="2">
        <v>38.49</v>
      </c>
      <c r="L845" s="2" t="s">
        <v>239</v>
      </c>
      <c r="M845" s="2" t="s">
        <v>22</v>
      </c>
      <c r="N845" s="2" t="s">
        <v>43</v>
      </c>
      <c r="O845" s="2" t="s">
        <v>31</v>
      </c>
      <c r="P845" s="2" t="s">
        <v>107</v>
      </c>
      <c r="Q845" s="2" t="s">
        <v>34</v>
      </c>
      <c r="R845" s="3">
        <v>41980</v>
      </c>
      <c r="S845" s="10">
        <f t="shared" si="143"/>
        <v>2014</v>
      </c>
      <c r="T845" t="str">
        <f t="shared" si="147"/>
        <v/>
      </c>
      <c r="U845" t="str">
        <f t="shared" si="147"/>
        <v/>
      </c>
      <c r="V845">
        <f t="shared" si="147"/>
        <v>8255.26</v>
      </c>
      <c r="W845" t="str">
        <f t="shared" si="147"/>
        <v/>
      </c>
      <c r="Z845" t="str">
        <f t="shared" si="148"/>
        <v/>
      </c>
      <c r="AA845">
        <f t="shared" si="148"/>
        <v>8255.26</v>
      </c>
      <c r="AB845" t="str">
        <f t="shared" si="148"/>
        <v/>
      </c>
      <c r="AE845" t="str">
        <f t="shared" si="144"/>
        <v/>
      </c>
      <c r="AH845" t="str">
        <f t="shared" si="145"/>
        <v/>
      </c>
      <c r="AI845" t="str">
        <f t="shared" si="146"/>
        <v/>
      </c>
      <c r="AJ845" t="str">
        <f t="shared" si="146"/>
        <v/>
      </c>
      <c r="AK845" t="str">
        <f t="shared" si="146"/>
        <v/>
      </c>
      <c r="AL845" t="str">
        <f t="shared" si="146"/>
        <v/>
      </c>
    </row>
    <row r="846" spans="1:38" x14ac:dyDescent="0.2">
      <c r="A846" s="1">
        <v>6088</v>
      </c>
      <c r="B846" s="2" t="s">
        <v>18</v>
      </c>
      <c r="C846" s="3">
        <v>41978</v>
      </c>
      <c r="D846" s="2" t="s">
        <v>27</v>
      </c>
      <c r="E846" s="2">
        <v>35</v>
      </c>
      <c r="F846" s="2">
        <v>444.38</v>
      </c>
      <c r="G846" s="2">
        <v>7.0000000000000007E-2</v>
      </c>
      <c r="H846" s="2" t="s">
        <v>20</v>
      </c>
      <c r="I846" s="2">
        <v>81.010000000000005</v>
      </c>
      <c r="J846" s="2">
        <v>24.64</v>
      </c>
      <c r="K846" s="2">
        <v>18.98</v>
      </c>
      <c r="L846" s="2" t="s">
        <v>399</v>
      </c>
      <c r="M846" s="2" t="s">
        <v>29</v>
      </c>
      <c r="N846" s="2" t="s">
        <v>43</v>
      </c>
      <c r="O846" s="2" t="s">
        <v>45</v>
      </c>
      <c r="P846" s="2" t="s">
        <v>55</v>
      </c>
      <c r="Q846" s="2" t="s">
        <v>58</v>
      </c>
      <c r="R846" s="3">
        <v>41985</v>
      </c>
      <c r="S846" s="10">
        <f t="shared" si="143"/>
        <v>2014</v>
      </c>
      <c r="T846" t="str">
        <f t="shared" si="147"/>
        <v/>
      </c>
      <c r="U846" t="str">
        <f t="shared" si="147"/>
        <v/>
      </c>
      <c r="V846">
        <f t="shared" si="147"/>
        <v>81.010000000000005</v>
      </c>
      <c r="W846" t="str">
        <f t="shared" si="147"/>
        <v/>
      </c>
      <c r="Z846" t="str">
        <f t="shared" si="148"/>
        <v/>
      </c>
      <c r="AA846" t="str">
        <f t="shared" si="148"/>
        <v/>
      </c>
      <c r="AB846">
        <f t="shared" si="148"/>
        <v>81.010000000000005</v>
      </c>
      <c r="AE846" t="str">
        <f t="shared" si="144"/>
        <v/>
      </c>
      <c r="AH846" t="str">
        <f t="shared" si="145"/>
        <v/>
      </c>
      <c r="AI846" t="str">
        <f t="shared" si="146"/>
        <v/>
      </c>
      <c r="AJ846" t="str">
        <f t="shared" si="146"/>
        <v/>
      </c>
      <c r="AK846" t="str">
        <f t="shared" si="146"/>
        <v/>
      </c>
      <c r="AL846" t="str">
        <f t="shared" si="146"/>
        <v/>
      </c>
    </row>
    <row r="847" spans="1:38" x14ac:dyDescent="0.2">
      <c r="A847" s="1">
        <v>6089</v>
      </c>
      <c r="B847" s="2" t="s">
        <v>18</v>
      </c>
      <c r="C847" s="3">
        <v>41978</v>
      </c>
      <c r="D847" s="2" t="s">
        <v>27</v>
      </c>
      <c r="E847" s="2">
        <v>13</v>
      </c>
      <c r="F847" s="2">
        <v>460.49</v>
      </c>
      <c r="G847" s="2">
        <v>0.09</v>
      </c>
      <c r="H847" s="2" t="s">
        <v>20</v>
      </c>
      <c r="I847" s="2">
        <v>113.14</v>
      </c>
      <c r="J847" s="2">
        <v>47.94</v>
      </c>
      <c r="K847" s="2">
        <v>20.66</v>
      </c>
      <c r="L847" s="2" t="s">
        <v>194</v>
      </c>
      <c r="M847" s="2" t="s">
        <v>29</v>
      </c>
      <c r="N847" s="2" t="s">
        <v>43</v>
      </c>
      <c r="O847" s="2" t="s">
        <v>24</v>
      </c>
      <c r="P847" s="2" t="s">
        <v>90</v>
      </c>
      <c r="Q847" s="2" t="s">
        <v>26</v>
      </c>
      <c r="R847" s="3">
        <v>41983</v>
      </c>
      <c r="S847" s="10">
        <f t="shared" si="143"/>
        <v>2014</v>
      </c>
      <c r="T847" t="str">
        <f t="shared" si="147"/>
        <v/>
      </c>
      <c r="U847" t="str">
        <f t="shared" si="147"/>
        <v/>
      </c>
      <c r="V847">
        <f t="shared" si="147"/>
        <v>113.14</v>
      </c>
      <c r="W847" t="str">
        <f t="shared" si="147"/>
        <v/>
      </c>
      <c r="Z847">
        <f t="shared" si="148"/>
        <v>113.14</v>
      </c>
      <c r="AA847" t="str">
        <f t="shared" si="148"/>
        <v/>
      </c>
      <c r="AB847" t="str">
        <f t="shared" si="148"/>
        <v/>
      </c>
      <c r="AE847" t="str">
        <f t="shared" si="144"/>
        <v/>
      </c>
      <c r="AH847" t="str">
        <f t="shared" si="145"/>
        <v/>
      </c>
      <c r="AI847" t="str">
        <f t="shared" si="146"/>
        <v/>
      </c>
      <c r="AJ847" t="str">
        <f t="shared" si="146"/>
        <v/>
      </c>
      <c r="AK847" t="str">
        <f t="shared" si="146"/>
        <v/>
      </c>
      <c r="AL847" t="str">
        <f t="shared" si="146"/>
        <v/>
      </c>
    </row>
    <row r="848" spans="1:38" x14ac:dyDescent="0.2">
      <c r="A848" s="1">
        <v>6090</v>
      </c>
      <c r="B848" s="2" t="s">
        <v>18</v>
      </c>
      <c r="C848" s="3">
        <v>41978</v>
      </c>
      <c r="D848" s="2" t="s">
        <v>27</v>
      </c>
      <c r="E848" s="2">
        <v>15</v>
      </c>
      <c r="F848" s="2">
        <v>2765.62</v>
      </c>
      <c r="G848" s="2">
        <v>0</v>
      </c>
      <c r="H848" s="2" t="s">
        <v>20</v>
      </c>
      <c r="I848" s="2">
        <v>972.21</v>
      </c>
      <c r="J848" s="2">
        <v>182.98</v>
      </c>
      <c r="K848" s="2">
        <v>27.99</v>
      </c>
      <c r="L848" s="2" t="s">
        <v>194</v>
      </c>
      <c r="M848" s="2" t="s">
        <v>29</v>
      </c>
      <c r="N848" s="2" t="s">
        <v>43</v>
      </c>
      <c r="O848" s="2" t="s">
        <v>45</v>
      </c>
      <c r="P848" s="2" t="s">
        <v>55</v>
      </c>
      <c r="Q848" s="2" t="s">
        <v>62</v>
      </c>
      <c r="R848" s="3">
        <v>41985</v>
      </c>
      <c r="S848" s="10">
        <f t="shared" si="143"/>
        <v>2014</v>
      </c>
      <c r="T848" t="str">
        <f t="shared" si="147"/>
        <v/>
      </c>
      <c r="U848" t="str">
        <f t="shared" si="147"/>
        <v/>
      </c>
      <c r="V848">
        <f t="shared" si="147"/>
        <v>972.21</v>
      </c>
      <c r="W848" t="str">
        <f t="shared" si="147"/>
        <v/>
      </c>
      <c r="Z848" t="str">
        <f t="shared" si="148"/>
        <v/>
      </c>
      <c r="AA848" t="str">
        <f t="shared" si="148"/>
        <v/>
      </c>
      <c r="AB848">
        <f t="shared" si="148"/>
        <v>972.21</v>
      </c>
      <c r="AE848" t="str">
        <f t="shared" si="144"/>
        <v/>
      </c>
      <c r="AH848" t="str">
        <f t="shared" si="145"/>
        <v/>
      </c>
      <c r="AI848" t="str">
        <f t="shared" si="146"/>
        <v/>
      </c>
      <c r="AJ848" t="str">
        <f t="shared" si="146"/>
        <v/>
      </c>
      <c r="AK848" t="str">
        <f t="shared" si="146"/>
        <v/>
      </c>
      <c r="AL848" t="str">
        <f t="shared" si="146"/>
        <v/>
      </c>
    </row>
    <row r="849" spans="1:38" x14ac:dyDescent="0.2">
      <c r="A849" s="1">
        <v>6091</v>
      </c>
      <c r="B849" s="2" t="s">
        <v>18</v>
      </c>
      <c r="C849" s="3">
        <v>41978</v>
      </c>
      <c r="D849" s="2" t="s">
        <v>27</v>
      </c>
      <c r="E849" s="2">
        <v>20</v>
      </c>
      <c r="F849" s="2">
        <v>110.01</v>
      </c>
      <c r="G849" s="2">
        <v>0.09</v>
      </c>
      <c r="H849" s="2" t="s">
        <v>20</v>
      </c>
      <c r="I849" s="2">
        <v>-86.61</v>
      </c>
      <c r="J849" s="2">
        <v>16.98</v>
      </c>
      <c r="K849" s="2">
        <v>21.44</v>
      </c>
      <c r="L849" s="2" t="s">
        <v>194</v>
      </c>
      <c r="M849" s="2" t="s">
        <v>29</v>
      </c>
      <c r="N849" s="2" t="s">
        <v>43</v>
      </c>
      <c r="O849" s="2" t="s">
        <v>24</v>
      </c>
      <c r="P849" s="2" t="s">
        <v>35</v>
      </c>
      <c r="Q849" s="2" t="s">
        <v>26</v>
      </c>
      <c r="R849" s="3">
        <v>41980</v>
      </c>
      <c r="S849" s="10">
        <f t="shared" si="143"/>
        <v>2014</v>
      </c>
      <c r="T849" t="str">
        <f t="shared" si="147"/>
        <v/>
      </c>
      <c r="U849" t="str">
        <f t="shared" si="147"/>
        <v/>
      </c>
      <c r="V849">
        <f t="shared" si="147"/>
        <v>-86.61</v>
      </c>
      <c r="W849" t="str">
        <f t="shared" si="147"/>
        <v/>
      </c>
      <c r="Z849">
        <f t="shared" si="148"/>
        <v>-86.61</v>
      </c>
      <c r="AA849" t="str">
        <f t="shared" si="148"/>
        <v/>
      </c>
      <c r="AB849" t="str">
        <f t="shared" si="148"/>
        <v/>
      </c>
      <c r="AE849" t="str">
        <f t="shared" si="144"/>
        <v>Office Supplies</v>
      </c>
      <c r="AH849" t="str">
        <f t="shared" si="145"/>
        <v/>
      </c>
      <c r="AI849" t="str">
        <f t="shared" si="146"/>
        <v/>
      </c>
      <c r="AJ849" t="str">
        <f t="shared" si="146"/>
        <v/>
      </c>
      <c r="AK849" t="str">
        <f t="shared" si="146"/>
        <v/>
      </c>
      <c r="AL849" t="str">
        <f t="shared" si="146"/>
        <v/>
      </c>
    </row>
    <row r="850" spans="1:38" x14ac:dyDescent="0.2">
      <c r="A850" s="1">
        <v>6092</v>
      </c>
      <c r="B850" s="2" t="s">
        <v>18</v>
      </c>
      <c r="C850" s="3">
        <v>41979</v>
      </c>
      <c r="D850" s="2" t="s">
        <v>59</v>
      </c>
      <c r="E850" s="2">
        <v>14</v>
      </c>
      <c r="F850" s="2">
        <v>94.63</v>
      </c>
      <c r="G850" s="2">
        <v>0.09</v>
      </c>
      <c r="H850" s="2" t="s">
        <v>49</v>
      </c>
      <c r="I850" s="2">
        <v>-64.13</v>
      </c>
      <c r="J850" s="2">
        <v>17.399999999999999</v>
      </c>
      <c r="K850" s="2">
        <v>21.78</v>
      </c>
      <c r="L850" s="2" t="s">
        <v>275</v>
      </c>
      <c r="M850" s="2" t="s">
        <v>38</v>
      </c>
      <c r="N850" s="2" t="s">
        <v>23</v>
      </c>
      <c r="O850" s="2" t="s">
        <v>24</v>
      </c>
      <c r="P850" s="2" t="s">
        <v>25</v>
      </c>
      <c r="Q850" s="2" t="s">
        <v>26</v>
      </c>
      <c r="R850" s="3">
        <v>41981</v>
      </c>
      <c r="S850" s="10">
        <f t="shared" si="143"/>
        <v>2014</v>
      </c>
      <c r="T850">
        <f t="shared" si="147"/>
        <v>-64.13</v>
      </c>
      <c r="U850" t="str">
        <f t="shared" si="147"/>
        <v/>
      </c>
      <c r="V850" t="str">
        <f t="shared" si="147"/>
        <v/>
      </c>
      <c r="W850" t="str">
        <f t="shared" si="147"/>
        <v/>
      </c>
      <c r="Z850">
        <f t="shared" si="148"/>
        <v>-64.13</v>
      </c>
      <c r="AA850" t="str">
        <f t="shared" si="148"/>
        <v/>
      </c>
      <c r="AB850" t="str">
        <f t="shared" si="148"/>
        <v/>
      </c>
      <c r="AE850" t="str">
        <f t="shared" si="144"/>
        <v>Office Supplies</v>
      </c>
      <c r="AH850" t="str">
        <f t="shared" si="145"/>
        <v/>
      </c>
      <c r="AI850" t="str">
        <f t="shared" si="146"/>
        <v/>
      </c>
      <c r="AJ850" t="str">
        <f t="shared" si="146"/>
        <v/>
      </c>
      <c r="AK850" t="str">
        <f t="shared" si="146"/>
        <v/>
      </c>
      <c r="AL850" t="str">
        <f t="shared" si="146"/>
        <v/>
      </c>
    </row>
    <row r="851" spans="1:38" x14ac:dyDescent="0.2">
      <c r="A851" s="1">
        <v>6093</v>
      </c>
      <c r="B851" s="2" t="s">
        <v>18</v>
      </c>
      <c r="C851" s="3">
        <v>41979</v>
      </c>
      <c r="D851" s="2" t="s">
        <v>50</v>
      </c>
      <c r="E851" s="2">
        <v>13</v>
      </c>
      <c r="F851" s="2">
        <v>5243.54</v>
      </c>
      <c r="G851" s="2">
        <v>0.05</v>
      </c>
      <c r="H851" s="2" t="s">
        <v>44</v>
      </c>
      <c r="I851" s="2">
        <v>572.99</v>
      </c>
      <c r="J851" s="2">
        <v>411.98</v>
      </c>
      <c r="K851" s="2">
        <v>26.06</v>
      </c>
      <c r="L851" s="2" t="s">
        <v>400</v>
      </c>
      <c r="M851" s="2" t="s">
        <v>38</v>
      </c>
      <c r="N851" s="2" t="s">
        <v>30</v>
      </c>
      <c r="O851" s="2" t="s">
        <v>31</v>
      </c>
      <c r="P851" s="2" t="s">
        <v>33</v>
      </c>
      <c r="Q851" s="2" t="s">
        <v>47</v>
      </c>
      <c r="R851" s="3">
        <v>41979</v>
      </c>
      <c r="S851" s="10">
        <f t="shared" si="143"/>
        <v>2014</v>
      </c>
      <c r="T851" t="str">
        <f t="shared" si="147"/>
        <v/>
      </c>
      <c r="U851">
        <f t="shared" si="147"/>
        <v>572.99</v>
      </c>
      <c r="V851" t="str">
        <f t="shared" si="147"/>
        <v/>
      </c>
      <c r="W851" t="str">
        <f t="shared" si="147"/>
        <v/>
      </c>
      <c r="Z851" t="str">
        <f t="shared" si="148"/>
        <v/>
      </c>
      <c r="AA851">
        <f t="shared" si="148"/>
        <v>572.99</v>
      </c>
      <c r="AB851" t="str">
        <f t="shared" si="148"/>
        <v/>
      </c>
      <c r="AE851" t="str">
        <f t="shared" si="144"/>
        <v/>
      </c>
      <c r="AH851" t="str">
        <f t="shared" si="145"/>
        <v/>
      </c>
      <c r="AI851" t="str">
        <f t="shared" si="146"/>
        <v/>
      </c>
      <c r="AJ851" t="str">
        <f t="shared" si="146"/>
        <v/>
      </c>
      <c r="AK851" t="str">
        <f t="shared" si="146"/>
        <v/>
      </c>
      <c r="AL851" t="str">
        <f t="shared" si="146"/>
        <v/>
      </c>
    </row>
    <row r="852" spans="1:38" x14ac:dyDescent="0.2">
      <c r="A852" s="1">
        <v>6094</v>
      </c>
      <c r="B852" s="2" t="s">
        <v>18</v>
      </c>
      <c r="C852" s="3">
        <v>41979</v>
      </c>
      <c r="D852" s="2" t="s">
        <v>50</v>
      </c>
      <c r="E852" s="2">
        <v>11</v>
      </c>
      <c r="F852" s="2">
        <v>81.42</v>
      </c>
      <c r="G852" s="2">
        <v>7.0000000000000007E-2</v>
      </c>
      <c r="H852" s="2" t="s">
        <v>20</v>
      </c>
      <c r="I852" s="2">
        <v>-23.05</v>
      </c>
      <c r="J852" s="2">
        <v>18.48</v>
      </c>
      <c r="K852" s="2">
        <v>19.739999999999998</v>
      </c>
      <c r="L852" s="2" t="s">
        <v>400</v>
      </c>
      <c r="M852" s="2" t="s">
        <v>38</v>
      </c>
      <c r="N852" s="2" t="s">
        <v>30</v>
      </c>
      <c r="O852" s="2" t="s">
        <v>24</v>
      </c>
      <c r="P852" s="2" t="s">
        <v>35</v>
      </c>
      <c r="Q852" s="2" t="s">
        <v>26</v>
      </c>
      <c r="R852" s="3">
        <v>41979</v>
      </c>
      <c r="S852" s="10">
        <f t="shared" si="143"/>
        <v>2014</v>
      </c>
      <c r="T852" t="str">
        <f t="shared" si="147"/>
        <v/>
      </c>
      <c r="U852">
        <f t="shared" si="147"/>
        <v>-23.05</v>
      </c>
      <c r="V852" t="str">
        <f t="shared" si="147"/>
        <v/>
      </c>
      <c r="W852" t="str">
        <f t="shared" si="147"/>
        <v/>
      </c>
      <c r="Z852">
        <f t="shared" si="148"/>
        <v>-23.05</v>
      </c>
      <c r="AA852" t="str">
        <f t="shared" si="148"/>
        <v/>
      </c>
      <c r="AB852" t="str">
        <f t="shared" si="148"/>
        <v/>
      </c>
      <c r="AE852" t="str">
        <f t="shared" si="144"/>
        <v>Office Supplies</v>
      </c>
      <c r="AH852" t="str">
        <f t="shared" si="145"/>
        <v/>
      </c>
      <c r="AI852" t="str">
        <f t="shared" si="146"/>
        <v/>
      </c>
      <c r="AJ852" t="str">
        <f t="shared" si="146"/>
        <v/>
      </c>
      <c r="AK852" t="str">
        <f t="shared" si="146"/>
        <v/>
      </c>
      <c r="AL852" t="str">
        <f t="shared" si="146"/>
        <v/>
      </c>
    </row>
    <row r="853" spans="1:38" x14ac:dyDescent="0.2">
      <c r="A853" s="1">
        <v>6095</v>
      </c>
      <c r="B853" s="2" t="s">
        <v>18</v>
      </c>
      <c r="C853" s="3">
        <v>41979</v>
      </c>
      <c r="D853" s="2" t="s">
        <v>59</v>
      </c>
      <c r="E853" s="2">
        <v>44</v>
      </c>
      <c r="F853" s="2">
        <v>6130.88</v>
      </c>
      <c r="G853" s="2">
        <v>0.08</v>
      </c>
      <c r="H853" s="2" t="s">
        <v>20</v>
      </c>
      <c r="I853" s="2">
        <v>1238.19</v>
      </c>
      <c r="J853" s="2">
        <v>152.81</v>
      </c>
      <c r="K853" s="2">
        <v>38.49</v>
      </c>
      <c r="L853" s="2" t="s">
        <v>256</v>
      </c>
      <c r="M853" s="2" t="s">
        <v>38</v>
      </c>
      <c r="N853" s="2" t="s">
        <v>23</v>
      </c>
      <c r="O853" s="2" t="s">
        <v>45</v>
      </c>
      <c r="P853" s="2" t="s">
        <v>61</v>
      </c>
      <c r="Q853" s="2" t="s">
        <v>34</v>
      </c>
      <c r="R853" s="3">
        <v>41981</v>
      </c>
      <c r="S853" s="10">
        <f t="shared" si="143"/>
        <v>2014</v>
      </c>
      <c r="T853">
        <f t="shared" si="147"/>
        <v>1238.19</v>
      </c>
      <c r="U853" t="str">
        <f t="shared" si="147"/>
        <v/>
      </c>
      <c r="V853" t="str">
        <f t="shared" si="147"/>
        <v/>
      </c>
      <c r="W853" t="str">
        <f t="shared" si="147"/>
        <v/>
      </c>
      <c r="Z853" t="str">
        <f t="shared" si="148"/>
        <v/>
      </c>
      <c r="AA853" t="str">
        <f t="shared" si="148"/>
        <v/>
      </c>
      <c r="AB853">
        <f t="shared" si="148"/>
        <v>1238.19</v>
      </c>
      <c r="AE853" t="str">
        <f t="shared" si="144"/>
        <v/>
      </c>
      <c r="AH853" t="str">
        <f t="shared" si="145"/>
        <v/>
      </c>
      <c r="AI853" t="str">
        <f t="shared" si="146"/>
        <v/>
      </c>
      <c r="AJ853" t="str">
        <f t="shared" si="146"/>
        <v/>
      </c>
      <c r="AK853" t="str">
        <f t="shared" si="146"/>
        <v/>
      </c>
      <c r="AL853" t="str">
        <f t="shared" si="146"/>
        <v/>
      </c>
    </row>
    <row r="854" spans="1:38" x14ac:dyDescent="0.2">
      <c r="A854" s="1">
        <v>6096</v>
      </c>
      <c r="B854" s="2" t="s">
        <v>18</v>
      </c>
      <c r="C854" s="3">
        <v>41980</v>
      </c>
      <c r="D854" s="2" t="s">
        <v>50</v>
      </c>
      <c r="E854" s="2">
        <v>34</v>
      </c>
      <c r="F854" s="2">
        <v>466.48</v>
      </c>
      <c r="G854" s="2">
        <v>0.04</v>
      </c>
      <c r="H854" s="2" t="s">
        <v>49</v>
      </c>
      <c r="I854" s="2">
        <v>66.97</v>
      </c>
      <c r="J854" s="2">
        <v>24.98</v>
      </c>
      <c r="K854" s="2">
        <v>17.14</v>
      </c>
      <c r="L854" s="2" t="s">
        <v>253</v>
      </c>
      <c r="M854" s="2" t="s">
        <v>29</v>
      </c>
      <c r="N854" s="2" t="s">
        <v>30</v>
      </c>
      <c r="O854" s="2" t="s">
        <v>24</v>
      </c>
      <c r="P854" s="2" t="s">
        <v>203</v>
      </c>
      <c r="Q854" s="2" t="s">
        <v>58</v>
      </c>
      <c r="R854" s="3">
        <v>41982</v>
      </c>
      <c r="S854" s="10">
        <f t="shared" si="143"/>
        <v>2014</v>
      </c>
      <c r="T854" t="str">
        <f t="shared" si="147"/>
        <v/>
      </c>
      <c r="U854">
        <f t="shared" si="147"/>
        <v>66.97</v>
      </c>
      <c r="V854" t="str">
        <f t="shared" si="147"/>
        <v/>
      </c>
      <c r="W854" t="str">
        <f t="shared" si="147"/>
        <v/>
      </c>
      <c r="Z854">
        <f t="shared" si="148"/>
        <v>66.97</v>
      </c>
      <c r="AA854" t="str">
        <f t="shared" si="148"/>
        <v/>
      </c>
      <c r="AB854" t="str">
        <f t="shared" si="148"/>
        <v/>
      </c>
      <c r="AE854" t="str">
        <f t="shared" si="144"/>
        <v/>
      </c>
      <c r="AH854" t="str">
        <f t="shared" si="145"/>
        <v/>
      </c>
      <c r="AI854" t="str">
        <f t="shared" si="146"/>
        <v/>
      </c>
      <c r="AJ854" t="str">
        <f t="shared" si="146"/>
        <v/>
      </c>
      <c r="AK854" t="str">
        <f t="shared" si="146"/>
        <v/>
      </c>
      <c r="AL854" t="str">
        <f t="shared" si="146"/>
        <v/>
      </c>
    </row>
    <row r="855" spans="1:38" x14ac:dyDescent="0.2">
      <c r="A855" s="1">
        <v>6097</v>
      </c>
      <c r="B855" s="2" t="s">
        <v>18</v>
      </c>
      <c r="C855" s="3">
        <v>41982</v>
      </c>
      <c r="D855" s="2" t="s">
        <v>50</v>
      </c>
      <c r="E855" s="2">
        <v>41</v>
      </c>
      <c r="F855" s="2">
        <v>212.39</v>
      </c>
      <c r="G855" s="2">
        <v>0.03</v>
      </c>
      <c r="H855" s="2" t="s">
        <v>20</v>
      </c>
      <c r="I855" s="2">
        <v>-90.59</v>
      </c>
      <c r="J855" s="2">
        <v>16.98</v>
      </c>
      <c r="K855" s="2">
        <v>18.95</v>
      </c>
      <c r="L855" s="2" t="s">
        <v>180</v>
      </c>
      <c r="M855" s="2" t="s">
        <v>38</v>
      </c>
      <c r="N855" s="2" t="s">
        <v>43</v>
      </c>
      <c r="O855" s="2" t="s">
        <v>24</v>
      </c>
      <c r="P855" s="2" t="s">
        <v>25</v>
      </c>
      <c r="Q855" s="2" t="s">
        <v>26</v>
      </c>
      <c r="R855" s="3">
        <v>41984</v>
      </c>
      <c r="S855" s="10">
        <f t="shared" si="143"/>
        <v>2014</v>
      </c>
      <c r="T855" t="str">
        <f t="shared" si="147"/>
        <v/>
      </c>
      <c r="U855" t="str">
        <f t="shared" si="147"/>
        <v/>
      </c>
      <c r="V855">
        <f t="shared" si="147"/>
        <v>-90.59</v>
      </c>
      <c r="W855" t="str">
        <f t="shared" si="147"/>
        <v/>
      </c>
      <c r="Z855">
        <f t="shared" si="148"/>
        <v>-90.59</v>
      </c>
      <c r="AA855" t="str">
        <f t="shared" si="148"/>
        <v/>
      </c>
      <c r="AB855" t="str">
        <f t="shared" si="148"/>
        <v/>
      </c>
      <c r="AE855" t="str">
        <f t="shared" si="144"/>
        <v>Office Supplies</v>
      </c>
      <c r="AH855" t="str">
        <f t="shared" si="145"/>
        <v/>
      </c>
      <c r="AI855" t="str">
        <f t="shared" si="146"/>
        <v/>
      </c>
      <c r="AJ855" t="str">
        <f t="shared" si="146"/>
        <v/>
      </c>
      <c r="AK855" t="str">
        <f t="shared" si="146"/>
        <v/>
      </c>
      <c r="AL855" t="str">
        <f t="shared" si="146"/>
        <v/>
      </c>
    </row>
    <row r="856" spans="1:38" x14ac:dyDescent="0.2">
      <c r="A856" s="1">
        <v>6098</v>
      </c>
      <c r="B856" s="2" t="s">
        <v>18</v>
      </c>
      <c r="C856" s="3">
        <v>41984</v>
      </c>
      <c r="D856" s="2" t="s">
        <v>50</v>
      </c>
      <c r="E856" s="2">
        <v>37</v>
      </c>
      <c r="F856" s="2">
        <v>573.30999999999995</v>
      </c>
      <c r="G856" s="2">
        <v>0.05</v>
      </c>
      <c r="H856" s="2" t="s">
        <v>20</v>
      </c>
      <c r="I856" s="2">
        <v>197.79</v>
      </c>
      <c r="J856" s="2">
        <v>27.68</v>
      </c>
      <c r="K856" s="2">
        <v>17.73</v>
      </c>
      <c r="L856" s="2" t="s">
        <v>359</v>
      </c>
      <c r="M856" s="2" t="s">
        <v>29</v>
      </c>
      <c r="N856" s="2" t="s">
        <v>30</v>
      </c>
      <c r="O856" s="2" t="s">
        <v>45</v>
      </c>
      <c r="P856" s="2" t="s">
        <v>55</v>
      </c>
      <c r="Q856" s="2" t="s">
        <v>58</v>
      </c>
      <c r="R856" s="3">
        <v>41986</v>
      </c>
      <c r="S856" s="10">
        <f t="shared" si="143"/>
        <v>2014</v>
      </c>
      <c r="T856" t="str">
        <f t="shared" si="147"/>
        <v/>
      </c>
      <c r="U856">
        <f t="shared" si="147"/>
        <v>197.79</v>
      </c>
      <c r="V856" t="str">
        <f t="shared" si="147"/>
        <v/>
      </c>
      <c r="W856" t="str">
        <f t="shared" si="147"/>
        <v/>
      </c>
      <c r="Z856" t="str">
        <f t="shared" si="148"/>
        <v/>
      </c>
      <c r="AA856" t="str">
        <f t="shared" si="148"/>
        <v/>
      </c>
      <c r="AB856">
        <f t="shared" si="148"/>
        <v>197.79</v>
      </c>
      <c r="AE856" t="str">
        <f t="shared" si="144"/>
        <v/>
      </c>
      <c r="AH856" t="str">
        <f t="shared" si="145"/>
        <v/>
      </c>
      <c r="AI856" t="str">
        <f t="shared" si="146"/>
        <v/>
      </c>
      <c r="AJ856" t="str">
        <f t="shared" si="146"/>
        <v/>
      </c>
      <c r="AK856" t="str">
        <f t="shared" si="146"/>
        <v/>
      </c>
      <c r="AL856" t="str">
        <f t="shared" si="146"/>
        <v/>
      </c>
    </row>
    <row r="857" spans="1:38" x14ac:dyDescent="0.2">
      <c r="A857" s="1">
        <v>6099</v>
      </c>
      <c r="B857" s="2" t="s">
        <v>18</v>
      </c>
      <c r="C857" s="3">
        <v>41984</v>
      </c>
      <c r="D857" s="2" t="s">
        <v>50</v>
      </c>
      <c r="E857" s="2">
        <v>39</v>
      </c>
      <c r="F857" s="2">
        <v>600.61</v>
      </c>
      <c r="G857" s="2">
        <v>0</v>
      </c>
      <c r="H857" s="2" t="s">
        <v>20</v>
      </c>
      <c r="I857" s="2">
        <v>50.11</v>
      </c>
      <c r="J857" s="2">
        <v>26.98</v>
      </c>
      <c r="K857" s="2">
        <v>22.99</v>
      </c>
      <c r="L857" s="2" t="s">
        <v>359</v>
      </c>
      <c r="M857" s="2" t="s">
        <v>29</v>
      </c>
      <c r="N857" s="2" t="s">
        <v>30</v>
      </c>
      <c r="O857" s="2" t="s">
        <v>45</v>
      </c>
      <c r="P857" s="2" t="s">
        <v>55</v>
      </c>
      <c r="Q857" s="2" t="s">
        <v>58</v>
      </c>
      <c r="R857" s="3">
        <v>41985</v>
      </c>
      <c r="S857" s="10">
        <f t="shared" si="143"/>
        <v>2014</v>
      </c>
      <c r="T857" t="str">
        <f t="shared" si="147"/>
        <v/>
      </c>
      <c r="U857">
        <f t="shared" si="147"/>
        <v>50.11</v>
      </c>
      <c r="V857" t="str">
        <f t="shared" si="147"/>
        <v/>
      </c>
      <c r="W857" t="str">
        <f t="shared" si="147"/>
        <v/>
      </c>
      <c r="Z857" t="str">
        <f t="shared" si="148"/>
        <v/>
      </c>
      <c r="AA857" t="str">
        <f t="shared" si="148"/>
        <v/>
      </c>
      <c r="AB857">
        <f t="shared" si="148"/>
        <v>50.11</v>
      </c>
      <c r="AE857" t="str">
        <f t="shared" si="144"/>
        <v/>
      </c>
      <c r="AH857" t="str">
        <f t="shared" si="145"/>
        <v/>
      </c>
      <c r="AI857" t="str">
        <f t="shared" si="146"/>
        <v/>
      </c>
      <c r="AJ857" t="str">
        <f t="shared" si="146"/>
        <v/>
      </c>
      <c r="AK857" t="str">
        <f t="shared" si="146"/>
        <v/>
      </c>
      <c r="AL857" t="str">
        <f t="shared" si="146"/>
        <v/>
      </c>
    </row>
    <row r="858" spans="1:38" x14ac:dyDescent="0.2">
      <c r="A858" s="1">
        <v>6100</v>
      </c>
      <c r="B858" s="2" t="s">
        <v>18</v>
      </c>
      <c r="C858" s="3">
        <v>41984</v>
      </c>
      <c r="D858" s="2" t="s">
        <v>50</v>
      </c>
      <c r="E858" s="2">
        <v>2</v>
      </c>
      <c r="F858" s="2">
        <v>96.63</v>
      </c>
      <c r="G858" s="2">
        <v>0.02</v>
      </c>
      <c r="H858" s="2" t="s">
        <v>20</v>
      </c>
      <c r="I858" s="2">
        <v>-37.32</v>
      </c>
      <c r="J858" s="2">
        <v>50.76</v>
      </c>
      <c r="K858" s="2">
        <v>27.26</v>
      </c>
      <c r="L858" s="2" t="s">
        <v>359</v>
      </c>
      <c r="M858" s="2" t="s">
        <v>29</v>
      </c>
      <c r="N858" s="2" t="s">
        <v>30</v>
      </c>
      <c r="O858" s="2" t="s">
        <v>24</v>
      </c>
      <c r="P858" s="2" t="s">
        <v>35</v>
      </c>
      <c r="Q858" s="2" t="s">
        <v>26</v>
      </c>
      <c r="R858" s="3">
        <v>41985</v>
      </c>
      <c r="S858" s="10">
        <f t="shared" si="143"/>
        <v>2014</v>
      </c>
      <c r="T858" t="str">
        <f t="shared" si="147"/>
        <v/>
      </c>
      <c r="U858">
        <f t="shared" si="147"/>
        <v>-37.32</v>
      </c>
      <c r="V858" t="str">
        <f t="shared" si="147"/>
        <v/>
      </c>
      <c r="W858" t="str">
        <f t="shared" si="147"/>
        <v/>
      </c>
      <c r="Z858">
        <f t="shared" si="148"/>
        <v>-37.32</v>
      </c>
      <c r="AA858" t="str">
        <f t="shared" si="148"/>
        <v/>
      </c>
      <c r="AB858" t="str">
        <f t="shared" si="148"/>
        <v/>
      </c>
      <c r="AE858" t="str">
        <f t="shared" si="144"/>
        <v>Office Supplies</v>
      </c>
      <c r="AH858" t="str">
        <f t="shared" si="145"/>
        <v/>
      </c>
      <c r="AI858" t="str">
        <f t="shared" si="146"/>
        <v/>
      </c>
      <c r="AJ858" t="str">
        <f t="shared" si="146"/>
        <v/>
      </c>
      <c r="AK858" t="str">
        <f t="shared" si="146"/>
        <v/>
      </c>
      <c r="AL858" t="str">
        <f t="shared" si="146"/>
        <v/>
      </c>
    </row>
    <row r="859" spans="1:38" x14ac:dyDescent="0.2">
      <c r="A859" s="1">
        <v>6101</v>
      </c>
      <c r="B859" s="2" t="s">
        <v>18</v>
      </c>
      <c r="C859" s="3">
        <v>41985</v>
      </c>
      <c r="D859" s="2" t="s">
        <v>41</v>
      </c>
      <c r="E859" s="2">
        <v>2</v>
      </c>
      <c r="F859" s="2">
        <v>310.31</v>
      </c>
      <c r="G859" s="2">
        <v>0.04</v>
      </c>
      <c r="H859" s="2" t="s">
        <v>44</v>
      </c>
      <c r="I859" s="2">
        <v>-180.73</v>
      </c>
      <c r="J859" s="2">
        <v>136.49</v>
      </c>
      <c r="K859" s="2">
        <v>65.94</v>
      </c>
      <c r="L859" s="2" t="s">
        <v>73</v>
      </c>
      <c r="M859" s="2" t="s">
        <v>38</v>
      </c>
      <c r="N859" s="2" t="s">
        <v>23</v>
      </c>
      <c r="O859" s="2" t="s">
        <v>45</v>
      </c>
      <c r="P859" s="2" t="s">
        <v>46</v>
      </c>
      <c r="Q859" s="2" t="s">
        <v>47</v>
      </c>
      <c r="R859" s="3">
        <v>41987</v>
      </c>
      <c r="S859" s="10">
        <f t="shared" si="143"/>
        <v>2014</v>
      </c>
      <c r="T859">
        <f t="shared" si="147"/>
        <v>-180.73</v>
      </c>
      <c r="U859" t="str">
        <f t="shared" si="147"/>
        <v/>
      </c>
      <c r="V859" t="str">
        <f t="shared" si="147"/>
        <v/>
      </c>
      <c r="W859" t="str">
        <f t="shared" si="147"/>
        <v/>
      </c>
      <c r="Z859" t="str">
        <f t="shared" si="148"/>
        <v/>
      </c>
      <c r="AA859" t="str">
        <f t="shared" si="148"/>
        <v/>
      </c>
      <c r="AB859">
        <f t="shared" si="148"/>
        <v>-180.73</v>
      </c>
      <c r="AE859" t="str">
        <f t="shared" si="144"/>
        <v>Furniture</v>
      </c>
      <c r="AH859" t="str">
        <f t="shared" si="145"/>
        <v/>
      </c>
      <c r="AI859" t="str">
        <f t="shared" si="146"/>
        <v/>
      </c>
      <c r="AJ859" t="str">
        <f t="shared" si="146"/>
        <v/>
      </c>
      <c r="AK859" t="str">
        <f t="shared" si="146"/>
        <v/>
      </c>
      <c r="AL859" t="str">
        <f t="shared" si="146"/>
        <v/>
      </c>
    </row>
    <row r="860" spans="1:38" x14ac:dyDescent="0.2">
      <c r="A860" s="1">
        <v>6102</v>
      </c>
      <c r="B860" s="2" t="s">
        <v>18</v>
      </c>
      <c r="C860" s="3">
        <v>41985</v>
      </c>
      <c r="D860" s="2" t="s">
        <v>41</v>
      </c>
      <c r="E860" s="2">
        <v>29</v>
      </c>
      <c r="F860" s="2">
        <v>850.01350000000002</v>
      </c>
      <c r="G860" s="2">
        <v>0.1</v>
      </c>
      <c r="H860" s="2" t="s">
        <v>20</v>
      </c>
      <c r="I860" s="2">
        <v>-203.03</v>
      </c>
      <c r="J860" s="2">
        <v>47.99</v>
      </c>
      <c r="K860" s="2">
        <v>19</v>
      </c>
      <c r="L860" s="2" t="s">
        <v>73</v>
      </c>
      <c r="M860" s="2" t="s">
        <v>38</v>
      </c>
      <c r="N860" s="2" t="s">
        <v>23</v>
      </c>
      <c r="O860" s="2" t="s">
        <v>31</v>
      </c>
      <c r="P860" s="2" t="s">
        <v>39</v>
      </c>
      <c r="Q860" s="2" t="s">
        <v>36</v>
      </c>
      <c r="R860" s="3">
        <v>41985</v>
      </c>
      <c r="S860" s="10">
        <f t="shared" si="143"/>
        <v>2014</v>
      </c>
      <c r="T860">
        <f t="shared" si="147"/>
        <v>-203.03</v>
      </c>
      <c r="U860" t="str">
        <f t="shared" si="147"/>
        <v/>
      </c>
      <c r="V860" t="str">
        <f t="shared" si="147"/>
        <v/>
      </c>
      <c r="W860" t="str">
        <f t="shared" si="147"/>
        <v/>
      </c>
      <c r="Z860" t="str">
        <f t="shared" si="148"/>
        <v/>
      </c>
      <c r="AA860">
        <f t="shared" si="148"/>
        <v>-203.03</v>
      </c>
      <c r="AB860" t="str">
        <f t="shared" si="148"/>
        <v/>
      </c>
      <c r="AE860" t="str">
        <f t="shared" si="144"/>
        <v>Technology</v>
      </c>
      <c r="AH860" t="str">
        <f t="shared" si="145"/>
        <v/>
      </c>
      <c r="AI860" t="str">
        <f t="shared" si="146"/>
        <v/>
      </c>
      <c r="AJ860" t="str">
        <f t="shared" si="146"/>
        <v/>
      </c>
      <c r="AK860" t="str">
        <f t="shared" si="146"/>
        <v/>
      </c>
      <c r="AL860" t="str">
        <f t="shared" si="146"/>
        <v/>
      </c>
    </row>
    <row r="861" spans="1:38" x14ac:dyDescent="0.2">
      <c r="A861" s="1">
        <v>6103</v>
      </c>
      <c r="B861" s="2" t="s">
        <v>18</v>
      </c>
      <c r="C861" s="3">
        <v>41985</v>
      </c>
      <c r="D861" s="2" t="s">
        <v>41</v>
      </c>
      <c r="E861" s="2">
        <v>32</v>
      </c>
      <c r="F861" s="2">
        <v>278.13</v>
      </c>
      <c r="G861" s="2">
        <v>0.1</v>
      </c>
      <c r="H861" s="2" t="s">
        <v>49</v>
      </c>
      <c r="I861" s="2">
        <v>-49.17</v>
      </c>
      <c r="J861" s="2">
        <v>20.88</v>
      </c>
      <c r="K861" s="2">
        <v>20.28</v>
      </c>
      <c r="L861" s="2" t="s">
        <v>37</v>
      </c>
      <c r="M861" s="2" t="s">
        <v>38</v>
      </c>
      <c r="N861" s="2" t="s">
        <v>30</v>
      </c>
      <c r="O861" s="2" t="s">
        <v>24</v>
      </c>
      <c r="P861" s="2" t="s">
        <v>25</v>
      </c>
      <c r="Q861" s="2" t="s">
        <v>26</v>
      </c>
      <c r="R861" s="3">
        <v>41987</v>
      </c>
      <c r="S861" s="10">
        <f t="shared" si="143"/>
        <v>2014</v>
      </c>
      <c r="T861" t="str">
        <f t="shared" si="147"/>
        <v/>
      </c>
      <c r="U861">
        <f t="shared" si="147"/>
        <v>-49.17</v>
      </c>
      <c r="V861" t="str">
        <f t="shared" si="147"/>
        <v/>
      </c>
      <c r="W861" t="str">
        <f t="shared" si="147"/>
        <v/>
      </c>
      <c r="Z861">
        <f t="shared" si="148"/>
        <v>-49.17</v>
      </c>
      <c r="AA861" t="str">
        <f t="shared" si="148"/>
        <v/>
      </c>
      <c r="AB861" t="str">
        <f t="shared" si="148"/>
        <v/>
      </c>
      <c r="AE861" t="str">
        <f t="shared" si="144"/>
        <v>Office Supplies</v>
      </c>
      <c r="AH861" t="str">
        <f t="shared" si="145"/>
        <v/>
      </c>
      <c r="AI861" t="str">
        <f t="shared" si="146"/>
        <v/>
      </c>
      <c r="AJ861" t="str">
        <f t="shared" si="146"/>
        <v/>
      </c>
      <c r="AK861" t="str">
        <f t="shared" si="146"/>
        <v/>
      </c>
      <c r="AL861" t="str">
        <f t="shared" si="146"/>
        <v/>
      </c>
    </row>
    <row r="862" spans="1:38" x14ac:dyDescent="0.2">
      <c r="A862" s="1">
        <v>6104</v>
      </c>
      <c r="B862" s="2" t="s">
        <v>40</v>
      </c>
      <c r="C862" s="3">
        <v>41985</v>
      </c>
      <c r="D862" s="2" t="s">
        <v>41</v>
      </c>
      <c r="E862" s="2">
        <v>31</v>
      </c>
      <c r="F862" s="2">
        <v>210.93</v>
      </c>
      <c r="G862" s="2">
        <v>0.06</v>
      </c>
      <c r="H862" s="2" t="s">
        <v>20</v>
      </c>
      <c r="I862" s="2">
        <v>-95.88</v>
      </c>
      <c r="J862" s="2">
        <v>18.68</v>
      </c>
      <c r="K862" s="2">
        <v>20.93</v>
      </c>
      <c r="L862" s="2" t="s">
        <v>294</v>
      </c>
      <c r="M862" s="2" t="s">
        <v>29</v>
      </c>
      <c r="N862" s="2" t="s">
        <v>30</v>
      </c>
      <c r="O862" s="2" t="s">
        <v>24</v>
      </c>
      <c r="P862" s="2" t="s">
        <v>35</v>
      </c>
      <c r="Q862" s="2" t="s">
        <v>26</v>
      </c>
      <c r="R862" s="3">
        <v>41986</v>
      </c>
      <c r="S862" s="10">
        <f t="shared" si="143"/>
        <v>2014</v>
      </c>
      <c r="T862" t="str">
        <f t="shared" ref="T862:W881" si="149">IF($N862=T$1,$I862,"")</f>
        <v/>
      </c>
      <c r="U862">
        <f t="shared" si="149"/>
        <v>-95.88</v>
      </c>
      <c r="V862" t="str">
        <f t="shared" si="149"/>
        <v/>
      </c>
      <c r="W862" t="str">
        <f t="shared" si="149"/>
        <v/>
      </c>
      <c r="Z862">
        <f t="shared" ref="Z862:AB881" si="150">IF($O862=Z$1,$I862,"")</f>
        <v>-95.88</v>
      </c>
      <c r="AA862" t="str">
        <f t="shared" si="150"/>
        <v/>
      </c>
      <c r="AB862" t="str">
        <f t="shared" si="150"/>
        <v/>
      </c>
      <c r="AE862" t="str">
        <f t="shared" si="144"/>
        <v>Office Supplies</v>
      </c>
      <c r="AH862" t="str">
        <f t="shared" si="145"/>
        <v/>
      </c>
      <c r="AI862" t="str">
        <f t="shared" si="146"/>
        <v/>
      </c>
      <c r="AJ862" t="str">
        <f t="shared" si="146"/>
        <v/>
      </c>
      <c r="AK862" t="str">
        <f t="shared" si="146"/>
        <v/>
      </c>
      <c r="AL862" t="str">
        <f t="shared" si="146"/>
        <v/>
      </c>
    </row>
    <row r="863" spans="1:38" x14ac:dyDescent="0.2">
      <c r="A863" s="1">
        <v>6105</v>
      </c>
      <c r="B863" s="2" t="s">
        <v>40</v>
      </c>
      <c r="C863" s="3">
        <v>41985</v>
      </c>
      <c r="D863" s="2" t="s">
        <v>50</v>
      </c>
      <c r="E863" s="2">
        <v>28</v>
      </c>
      <c r="F863" s="2">
        <v>14483.14</v>
      </c>
      <c r="G863" s="2">
        <v>0.06</v>
      </c>
      <c r="H863" s="2" t="s">
        <v>44</v>
      </c>
      <c r="I863" s="2">
        <v>4969.29</v>
      </c>
      <c r="J863" s="2">
        <v>561.99</v>
      </c>
      <c r="K863" s="2">
        <v>63</v>
      </c>
      <c r="L863" s="2" t="s">
        <v>319</v>
      </c>
      <c r="M863" s="2" t="s">
        <v>38</v>
      </c>
      <c r="N863" s="2" t="s">
        <v>30</v>
      </c>
      <c r="O863" s="2" t="s">
        <v>31</v>
      </c>
      <c r="P863" s="2" t="s">
        <v>107</v>
      </c>
      <c r="Q863" s="2" t="s">
        <v>56</v>
      </c>
      <c r="R863" s="3">
        <v>41986</v>
      </c>
      <c r="S863" s="10">
        <f t="shared" si="143"/>
        <v>2014</v>
      </c>
      <c r="T863" t="str">
        <f t="shared" si="149"/>
        <v/>
      </c>
      <c r="U863">
        <f t="shared" si="149"/>
        <v>4969.29</v>
      </c>
      <c r="V863" t="str">
        <f t="shared" si="149"/>
        <v/>
      </c>
      <c r="W863" t="str">
        <f t="shared" si="149"/>
        <v/>
      </c>
      <c r="Z863" t="str">
        <f t="shared" si="150"/>
        <v/>
      </c>
      <c r="AA863">
        <f t="shared" si="150"/>
        <v>4969.29</v>
      </c>
      <c r="AB863" t="str">
        <f t="shared" si="150"/>
        <v/>
      </c>
      <c r="AE863" t="str">
        <f t="shared" si="144"/>
        <v/>
      </c>
      <c r="AH863" t="str">
        <f t="shared" si="145"/>
        <v/>
      </c>
      <c r="AI863" t="str">
        <f t="shared" si="146"/>
        <v/>
      </c>
      <c r="AJ863" t="str">
        <f t="shared" si="146"/>
        <v/>
      </c>
      <c r="AK863" t="str">
        <f t="shared" si="146"/>
        <v/>
      </c>
      <c r="AL863" t="str">
        <f t="shared" si="146"/>
        <v/>
      </c>
    </row>
    <row r="864" spans="1:38" x14ac:dyDescent="0.2">
      <c r="A864" s="1">
        <v>6106</v>
      </c>
      <c r="B864" s="2" t="s">
        <v>40</v>
      </c>
      <c r="C864" s="3">
        <v>41985</v>
      </c>
      <c r="D864" s="2" t="s">
        <v>50</v>
      </c>
      <c r="E864" s="2">
        <v>3</v>
      </c>
      <c r="F864" s="2">
        <v>314.02050000000003</v>
      </c>
      <c r="G864" s="2">
        <v>0.08</v>
      </c>
      <c r="H864" s="2" t="s">
        <v>49</v>
      </c>
      <c r="I864" s="2">
        <v>-473.68</v>
      </c>
      <c r="J864" s="2">
        <v>127.99</v>
      </c>
      <c r="K864" s="2">
        <v>19.989999999999998</v>
      </c>
      <c r="L864" s="2" t="s">
        <v>319</v>
      </c>
      <c r="M864" s="2" t="s">
        <v>38</v>
      </c>
      <c r="N864" s="2" t="s">
        <v>30</v>
      </c>
      <c r="O864" s="2" t="s">
        <v>31</v>
      </c>
      <c r="P864" s="2" t="s">
        <v>39</v>
      </c>
      <c r="Q864" s="2" t="s">
        <v>26</v>
      </c>
      <c r="R864" s="3">
        <v>41986</v>
      </c>
      <c r="S864" s="10">
        <f t="shared" si="143"/>
        <v>2014</v>
      </c>
      <c r="T864" t="str">
        <f t="shared" si="149"/>
        <v/>
      </c>
      <c r="U864">
        <f t="shared" si="149"/>
        <v>-473.68</v>
      </c>
      <c r="V864" t="str">
        <f t="shared" si="149"/>
        <v/>
      </c>
      <c r="W864" t="str">
        <f t="shared" si="149"/>
        <v/>
      </c>
      <c r="Z864" t="str">
        <f t="shared" si="150"/>
        <v/>
      </c>
      <c r="AA864">
        <f t="shared" si="150"/>
        <v>-473.68</v>
      </c>
      <c r="AB864" t="str">
        <f t="shared" si="150"/>
        <v/>
      </c>
      <c r="AE864" t="str">
        <f t="shared" si="144"/>
        <v>Technology</v>
      </c>
      <c r="AH864">
        <f t="shared" si="145"/>
        <v>-473.68</v>
      </c>
      <c r="AI864">
        <f t="shared" si="146"/>
        <v>-473.68</v>
      </c>
      <c r="AJ864" t="str">
        <f t="shared" si="146"/>
        <v/>
      </c>
      <c r="AK864" t="str">
        <f t="shared" si="146"/>
        <v/>
      </c>
      <c r="AL864" t="str">
        <f t="shared" si="146"/>
        <v/>
      </c>
    </row>
    <row r="865" spans="1:38" x14ac:dyDescent="0.2">
      <c r="A865" s="1">
        <v>6107</v>
      </c>
      <c r="B865" s="2" t="s">
        <v>40</v>
      </c>
      <c r="C865" s="3">
        <v>41986</v>
      </c>
      <c r="D865" s="2" t="s">
        <v>19</v>
      </c>
      <c r="E865" s="2">
        <v>22</v>
      </c>
      <c r="F865" s="2">
        <v>125.96</v>
      </c>
      <c r="G865" s="2">
        <v>0.06</v>
      </c>
      <c r="H865" s="2" t="s">
        <v>49</v>
      </c>
      <c r="I865" s="2">
        <v>-57.98</v>
      </c>
      <c r="J865" s="2">
        <v>16.91</v>
      </c>
      <c r="K865" s="2">
        <v>19.68</v>
      </c>
      <c r="L865" s="2" t="s">
        <v>307</v>
      </c>
      <c r="M865" s="2" t="s">
        <v>38</v>
      </c>
      <c r="N865" s="2" t="s">
        <v>54</v>
      </c>
      <c r="O865" s="2" t="s">
        <v>24</v>
      </c>
      <c r="P865" s="2" t="s">
        <v>25</v>
      </c>
      <c r="Q865" s="2" t="s">
        <v>26</v>
      </c>
      <c r="R865" s="3">
        <v>41986</v>
      </c>
      <c r="S865" s="10">
        <f t="shared" si="143"/>
        <v>2014</v>
      </c>
      <c r="T865" t="str">
        <f t="shared" si="149"/>
        <v/>
      </c>
      <c r="U865" t="str">
        <f t="shared" si="149"/>
        <v/>
      </c>
      <c r="V865" t="str">
        <f t="shared" si="149"/>
        <v/>
      </c>
      <c r="W865">
        <f t="shared" si="149"/>
        <v>-57.98</v>
      </c>
      <c r="Z865">
        <f t="shared" si="150"/>
        <v>-57.98</v>
      </c>
      <c r="AA865" t="str">
        <f t="shared" si="150"/>
        <v/>
      </c>
      <c r="AB865" t="str">
        <f t="shared" si="150"/>
        <v/>
      </c>
      <c r="AE865" t="str">
        <f t="shared" si="144"/>
        <v>Office Supplies</v>
      </c>
      <c r="AH865" t="str">
        <f t="shared" si="145"/>
        <v/>
      </c>
      <c r="AI865" t="str">
        <f t="shared" si="146"/>
        <v/>
      </c>
      <c r="AJ865" t="str">
        <f t="shared" si="146"/>
        <v/>
      </c>
      <c r="AK865" t="str">
        <f t="shared" si="146"/>
        <v/>
      </c>
      <c r="AL865" t="str">
        <f t="shared" si="146"/>
        <v/>
      </c>
    </row>
    <row r="866" spans="1:38" x14ac:dyDescent="0.2">
      <c r="A866" s="1">
        <v>6108</v>
      </c>
      <c r="B866" s="2" t="s">
        <v>40</v>
      </c>
      <c r="C866" s="3">
        <v>41986</v>
      </c>
      <c r="D866" s="2" t="s">
        <v>19</v>
      </c>
      <c r="E866" s="2">
        <v>45</v>
      </c>
      <c r="F866" s="2">
        <v>2152.4499999999998</v>
      </c>
      <c r="G866" s="2">
        <v>7.0000000000000007E-2</v>
      </c>
      <c r="H866" s="2" t="s">
        <v>49</v>
      </c>
      <c r="I866" s="2">
        <v>1018.07</v>
      </c>
      <c r="J866" s="2">
        <v>60.94</v>
      </c>
      <c r="K866" s="2">
        <v>19.86</v>
      </c>
      <c r="L866" s="2" t="s">
        <v>307</v>
      </c>
      <c r="M866" s="2" t="s">
        <v>38</v>
      </c>
      <c r="N866" s="2" t="s">
        <v>54</v>
      </c>
      <c r="O866" s="2" t="s">
        <v>24</v>
      </c>
      <c r="P866" s="2" t="s">
        <v>35</v>
      </c>
      <c r="Q866" s="2" t="s">
        <v>26</v>
      </c>
      <c r="R866" s="3">
        <v>41987</v>
      </c>
      <c r="S866" s="10">
        <f t="shared" si="143"/>
        <v>2014</v>
      </c>
      <c r="T866" t="str">
        <f t="shared" si="149"/>
        <v/>
      </c>
      <c r="U866" t="str">
        <f t="shared" si="149"/>
        <v/>
      </c>
      <c r="V866" t="str">
        <f t="shared" si="149"/>
        <v/>
      </c>
      <c r="W866">
        <f t="shared" si="149"/>
        <v>1018.07</v>
      </c>
      <c r="Z866">
        <f t="shared" si="150"/>
        <v>1018.07</v>
      </c>
      <c r="AA866" t="str">
        <f t="shared" si="150"/>
        <v/>
      </c>
      <c r="AB866" t="str">
        <f t="shared" si="150"/>
        <v/>
      </c>
      <c r="AE866" t="str">
        <f t="shared" si="144"/>
        <v/>
      </c>
      <c r="AH866" t="str">
        <f t="shared" si="145"/>
        <v/>
      </c>
      <c r="AI866" t="str">
        <f t="shared" si="146"/>
        <v/>
      </c>
      <c r="AJ866" t="str">
        <f t="shared" si="146"/>
        <v/>
      </c>
      <c r="AK866" t="str">
        <f t="shared" si="146"/>
        <v/>
      </c>
      <c r="AL866" t="str">
        <f t="shared" si="146"/>
        <v/>
      </c>
    </row>
    <row r="867" spans="1:38" x14ac:dyDescent="0.2">
      <c r="A867" s="1">
        <v>6109</v>
      </c>
      <c r="B867" s="2" t="s">
        <v>18</v>
      </c>
      <c r="C867" s="3">
        <v>41986</v>
      </c>
      <c r="D867" s="2" t="s">
        <v>59</v>
      </c>
      <c r="E867" s="2">
        <v>25</v>
      </c>
      <c r="F867" s="2">
        <v>13263.33</v>
      </c>
      <c r="G867" s="2">
        <v>0.02</v>
      </c>
      <c r="H867" s="2" t="s">
        <v>44</v>
      </c>
      <c r="I867" s="2">
        <v>4094.67</v>
      </c>
      <c r="J867" s="2">
        <v>512.98</v>
      </c>
      <c r="K867" s="2">
        <v>40</v>
      </c>
      <c r="L867" s="2" t="s">
        <v>401</v>
      </c>
      <c r="M867" s="2" t="s">
        <v>29</v>
      </c>
      <c r="N867" s="2" t="s">
        <v>43</v>
      </c>
      <c r="O867" s="2" t="s">
        <v>45</v>
      </c>
      <c r="P867" s="2" t="s">
        <v>61</v>
      </c>
      <c r="Q867" s="2" t="s">
        <v>56</v>
      </c>
      <c r="R867" s="3">
        <v>41988</v>
      </c>
      <c r="S867" s="10">
        <f t="shared" si="143"/>
        <v>2014</v>
      </c>
      <c r="T867" t="str">
        <f t="shared" si="149"/>
        <v/>
      </c>
      <c r="U867" t="str">
        <f t="shared" si="149"/>
        <v/>
      </c>
      <c r="V867">
        <f t="shared" si="149"/>
        <v>4094.67</v>
      </c>
      <c r="W867" t="str">
        <f t="shared" si="149"/>
        <v/>
      </c>
      <c r="Z867" t="str">
        <f t="shared" si="150"/>
        <v/>
      </c>
      <c r="AA867" t="str">
        <f t="shared" si="150"/>
        <v/>
      </c>
      <c r="AB867">
        <f t="shared" si="150"/>
        <v>4094.67</v>
      </c>
      <c r="AE867" t="str">
        <f t="shared" si="144"/>
        <v/>
      </c>
      <c r="AH867" t="str">
        <f t="shared" si="145"/>
        <v/>
      </c>
      <c r="AI867" t="str">
        <f t="shared" si="146"/>
        <v/>
      </c>
      <c r="AJ867" t="str">
        <f t="shared" si="146"/>
        <v/>
      </c>
      <c r="AK867" t="str">
        <f t="shared" si="146"/>
        <v/>
      </c>
      <c r="AL867" t="str">
        <f t="shared" si="146"/>
        <v/>
      </c>
    </row>
    <row r="868" spans="1:38" x14ac:dyDescent="0.2">
      <c r="A868" s="1">
        <v>6110</v>
      </c>
      <c r="B868" s="2" t="s">
        <v>18</v>
      </c>
      <c r="C868" s="3">
        <v>41987</v>
      </c>
      <c r="D868" s="2" t="s">
        <v>27</v>
      </c>
      <c r="E868" s="2">
        <v>3</v>
      </c>
      <c r="F868" s="2">
        <v>309.76</v>
      </c>
      <c r="G868" s="2">
        <v>0.09</v>
      </c>
      <c r="H868" s="2" t="s">
        <v>20</v>
      </c>
      <c r="I868" s="2">
        <v>295.70999999999998</v>
      </c>
      <c r="J868" s="2">
        <v>119.53</v>
      </c>
      <c r="K868" s="2">
        <v>19.809999999999999</v>
      </c>
      <c r="L868" s="2" t="s">
        <v>402</v>
      </c>
      <c r="M868" s="2" t="s">
        <v>38</v>
      </c>
      <c r="N868" s="2" t="s">
        <v>54</v>
      </c>
      <c r="O868" s="2" t="s">
        <v>45</v>
      </c>
      <c r="P868" s="2" t="s">
        <v>55</v>
      </c>
      <c r="Q868" s="2" t="s">
        <v>62</v>
      </c>
      <c r="R868" s="3">
        <v>41989</v>
      </c>
      <c r="S868" s="10">
        <f t="shared" si="143"/>
        <v>2014</v>
      </c>
      <c r="T868" t="str">
        <f t="shared" si="149"/>
        <v/>
      </c>
      <c r="U868" t="str">
        <f t="shared" si="149"/>
        <v/>
      </c>
      <c r="V868" t="str">
        <f t="shared" si="149"/>
        <v/>
      </c>
      <c r="W868">
        <f t="shared" si="149"/>
        <v>295.70999999999998</v>
      </c>
      <c r="Z868" t="str">
        <f t="shared" si="150"/>
        <v/>
      </c>
      <c r="AA868" t="str">
        <f t="shared" si="150"/>
        <v/>
      </c>
      <c r="AB868">
        <f t="shared" si="150"/>
        <v>295.70999999999998</v>
      </c>
      <c r="AE868" t="str">
        <f t="shared" si="144"/>
        <v/>
      </c>
      <c r="AH868" t="str">
        <f t="shared" si="145"/>
        <v/>
      </c>
      <c r="AI868" t="str">
        <f t="shared" si="146"/>
        <v/>
      </c>
      <c r="AJ868" t="str">
        <f t="shared" si="146"/>
        <v/>
      </c>
      <c r="AK868" t="str">
        <f t="shared" si="146"/>
        <v/>
      </c>
      <c r="AL868" t="str">
        <f t="shared" si="146"/>
        <v/>
      </c>
    </row>
    <row r="869" spans="1:38" x14ac:dyDescent="0.2">
      <c r="A869" s="1">
        <v>6111</v>
      </c>
      <c r="B869" s="2" t="s">
        <v>18</v>
      </c>
      <c r="C869" s="3">
        <v>41987</v>
      </c>
      <c r="D869" s="2" t="s">
        <v>27</v>
      </c>
      <c r="E869" s="2">
        <v>23</v>
      </c>
      <c r="F869" s="2">
        <v>856.86</v>
      </c>
      <c r="G869" s="2">
        <v>0.04</v>
      </c>
      <c r="H869" s="2" t="s">
        <v>20</v>
      </c>
      <c r="I869" s="2">
        <v>14.46</v>
      </c>
      <c r="J869" s="2">
        <v>47.44</v>
      </c>
      <c r="K869" s="2">
        <v>33.99</v>
      </c>
      <c r="L869" s="2" t="s">
        <v>190</v>
      </c>
      <c r="M869" s="2" t="s">
        <v>29</v>
      </c>
      <c r="N869" s="2" t="s">
        <v>30</v>
      </c>
      <c r="O869" s="2" t="s">
        <v>24</v>
      </c>
      <c r="P869" s="2" t="s">
        <v>35</v>
      </c>
      <c r="Q869" s="2" t="s">
        <v>26</v>
      </c>
      <c r="R869" s="3">
        <v>41994</v>
      </c>
      <c r="S869" s="10">
        <f t="shared" si="143"/>
        <v>2014</v>
      </c>
      <c r="T869" t="str">
        <f t="shared" si="149"/>
        <v/>
      </c>
      <c r="U869">
        <f t="shared" si="149"/>
        <v>14.46</v>
      </c>
      <c r="V869" t="str">
        <f t="shared" si="149"/>
        <v/>
      </c>
      <c r="W869" t="str">
        <f t="shared" si="149"/>
        <v/>
      </c>
      <c r="Z869">
        <f t="shared" si="150"/>
        <v>14.46</v>
      </c>
      <c r="AA869" t="str">
        <f t="shared" si="150"/>
        <v/>
      </c>
      <c r="AB869" t="str">
        <f t="shared" si="150"/>
        <v/>
      </c>
      <c r="AE869" t="str">
        <f t="shared" si="144"/>
        <v/>
      </c>
      <c r="AH869" t="str">
        <f t="shared" si="145"/>
        <v/>
      </c>
      <c r="AI869" t="str">
        <f t="shared" si="146"/>
        <v/>
      </c>
      <c r="AJ869" t="str">
        <f t="shared" si="146"/>
        <v/>
      </c>
      <c r="AK869" t="str">
        <f t="shared" si="146"/>
        <v/>
      </c>
      <c r="AL869" t="str">
        <f t="shared" si="146"/>
        <v/>
      </c>
    </row>
    <row r="870" spans="1:38" x14ac:dyDescent="0.2">
      <c r="A870" s="1">
        <v>6112</v>
      </c>
      <c r="B870" s="2" t="s">
        <v>18</v>
      </c>
      <c r="C870" s="3">
        <v>41987</v>
      </c>
      <c r="D870" s="2" t="s">
        <v>27</v>
      </c>
      <c r="E870" s="2">
        <v>46</v>
      </c>
      <c r="F870" s="2">
        <v>597.83000000000004</v>
      </c>
      <c r="G870" s="2">
        <v>0.09</v>
      </c>
      <c r="H870" s="2" t="s">
        <v>20</v>
      </c>
      <c r="I870" s="2">
        <v>87.99</v>
      </c>
      <c r="J870" s="2">
        <v>24.95</v>
      </c>
      <c r="K870" s="2">
        <v>18.98</v>
      </c>
      <c r="L870" s="2" t="s">
        <v>120</v>
      </c>
      <c r="M870" s="2" t="s">
        <v>22</v>
      </c>
      <c r="N870" s="2" t="s">
        <v>23</v>
      </c>
      <c r="O870" s="2" t="s">
        <v>24</v>
      </c>
      <c r="P870" s="2" t="s">
        <v>25</v>
      </c>
      <c r="Q870" s="2" t="s">
        <v>26</v>
      </c>
      <c r="R870" s="3">
        <v>41994</v>
      </c>
      <c r="S870" s="10">
        <f t="shared" si="143"/>
        <v>2014</v>
      </c>
      <c r="T870">
        <f t="shared" si="149"/>
        <v>87.99</v>
      </c>
      <c r="U870" t="str">
        <f t="shared" si="149"/>
        <v/>
      </c>
      <c r="V870" t="str">
        <f t="shared" si="149"/>
        <v/>
      </c>
      <c r="W870" t="str">
        <f t="shared" si="149"/>
        <v/>
      </c>
      <c r="Z870">
        <f t="shared" si="150"/>
        <v>87.99</v>
      </c>
      <c r="AA870" t="str">
        <f t="shared" si="150"/>
        <v/>
      </c>
      <c r="AB870" t="str">
        <f t="shared" si="150"/>
        <v/>
      </c>
      <c r="AE870" t="str">
        <f t="shared" si="144"/>
        <v/>
      </c>
      <c r="AH870" t="str">
        <f t="shared" si="145"/>
        <v/>
      </c>
      <c r="AI870" t="str">
        <f t="shared" si="146"/>
        <v/>
      </c>
      <c r="AJ870" t="str">
        <f t="shared" si="146"/>
        <v/>
      </c>
      <c r="AK870" t="str">
        <f t="shared" si="146"/>
        <v/>
      </c>
      <c r="AL870" t="str">
        <f t="shared" si="146"/>
        <v/>
      </c>
    </row>
    <row r="871" spans="1:38" x14ac:dyDescent="0.2">
      <c r="A871" s="1">
        <v>6113</v>
      </c>
      <c r="B871" s="2" t="s">
        <v>18</v>
      </c>
      <c r="C871" s="3">
        <v>41987</v>
      </c>
      <c r="D871" s="2" t="s">
        <v>27</v>
      </c>
      <c r="E871" s="2">
        <v>8</v>
      </c>
      <c r="F871" s="2">
        <v>223.73</v>
      </c>
      <c r="G871" s="2">
        <v>0</v>
      </c>
      <c r="H871" s="2" t="s">
        <v>20</v>
      </c>
      <c r="I871" s="2">
        <v>-11.97</v>
      </c>
      <c r="J871" s="2">
        <v>36.92</v>
      </c>
      <c r="K871" s="2">
        <v>26.98</v>
      </c>
      <c r="L871" s="2" t="s">
        <v>120</v>
      </c>
      <c r="M871" s="2" t="s">
        <v>22</v>
      </c>
      <c r="N871" s="2" t="s">
        <v>23</v>
      </c>
      <c r="O871" s="2" t="s">
        <v>24</v>
      </c>
      <c r="P871" s="2" t="s">
        <v>25</v>
      </c>
      <c r="Q871" s="2" t="s">
        <v>26</v>
      </c>
      <c r="R871" s="3">
        <v>41987</v>
      </c>
      <c r="S871" s="10">
        <f t="shared" si="143"/>
        <v>2014</v>
      </c>
      <c r="T871">
        <f t="shared" si="149"/>
        <v>-11.97</v>
      </c>
      <c r="U871" t="str">
        <f t="shared" si="149"/>
        <v/>
      </c>
      <c r="V871" t="str">
        <f t="shared" si="149"/>
        <v/>
      </c>
      <c r="W871" t="str">
        <f t="shared" si="149"/>
        <v/>
      </c>
      <c r="Z871">
        <f t="shared" si="150"/>
        <v>-11.97</v>
      </c>
      <c r="AA871" t="str">
        <f t="shared" si="150"/>
        <v/>
      </c>
      <c r="AB871" t="str">
        <f t="shared" si="150"/>
        <v/>
      </c>
      <c r="AE871" t="str">
        <f t="shared" si="144"/>
        <v>Office Supplies</v>
      </c>
      <c r="AH871" t="str">
        <f t="shared" si="145"/>
        <v/>
      </c>
      <c r="AI871" t="str">
        <f t="shared" si="146"/>
        <v/>
      </c>
      <c r="AJ871" t="str">
        <f t="shared" si="146"/>
        <v/>
      </c>
      <c r="AK871" t="str">
        <f t="shared" si="146"/>
        <v/>
      </c>
      <c r="AL871" t="str">
        <f t="shared" si="146"/>
        <v/>
      </c>
    </row>
    <row r="872" spans="1:38" x14ac:dyDescent="0.2">
      <c r="A872" s="1">
        <v>6114</v>
      </c>
      <c r="B872" s="2" t="s">
        <v>18</v>
      </c>
      <c r="C872" s="3">
        <v>41987</v>
      </c>
      <c r="D872" s="2" t="s">
        <v>19</v>
      </c>
      <c r="E872" s="2">
        <v>40</v>
      </c>
      <c r="F872" s="2">
        <v>2176.89</v>
      </c>
      <c r="G872" s="2">
        <v>0.06</v>
      </c>
      <c r="H872" s="2" t="s">
        <v>20</v>
      </c>
      <c r="I872" s="2">
        <v>1048.83</v>
      </c>
      <c r="J872" s="2">
        <v>67.48</v>
      </c>
      <c r="K872" s="2">
        <v>18.850000000000001</v>
      </c>
      <c r="L872" s="2" t="s">
        <v>403</v>
      </c>
      <c r="M872" s="2" t="s">
        <v>22</v>
      </c>
      <c r="N872" s="2" t="s">
        <v>23</v>
      </c>
      <c r="O872" s="2" t="s">
        <v>24</v>
      </c>
      <c r="P872" s="2" t="s">
        <v>35</v>
      </c>
      <c r="Q872" s="2" t="s">
        <v>26</v>
      </c>
      <c r="R872" s="3">
        <v>41987</v>
      </c>
      <c r="S872" s="10">
        <f t="shared" si="143"/>
        <v>2014</v>
      </c>
      <c r="T872">
        <f t="shared" si="149"/>
        <v>1048.83</v>
      </c>
      <c r="U872" t="str">
        <f t="shared" si="149"/>
        <v/>
      </c>
      <c r="V872" t="str">
        <f t="shared" si="149"/>
        <v/>
      </c>
      <c r="W872" t="str">
        <f t="shared" si="149"/>
        <v/>
      </c>
      <c r="Z872">
        <f t="shared" si="150"/>
        <v>1048.83</v>
      </c>
      <c r="AA872" t="str">
        <f t="shared" si="150"/>
        <v/>
      </c>
      <c r="AB872" t="str">
        <f t="shared" si="150"/>
        <v/>
      </c>
      <c r="AE872" t="str">
        <f t="shared" si="144"/>
        <v/>
      </c>
      <c r="AH872" t="str">
        <f t="shared" si="145"/>
        <v/>
      </c>
      <c r="AI872" t="str">
        <f t="shared" si="146"/>
        <v/>
      </c>
      <c r="AJ872" t="str">
        <f t="shared" si="146"/>
        <v/>
      </c>
      <c r="AK872" t="str">
        <f t="shared" si="146"/>
        <v/>
      </c>
      <c r="AL872" t="str">
        <f t="shared" si="146"/>
        <v/>
      </c>
    </row>
    <row r="873" spans="1:38" x14ac:dyDescent="0.2">
      <c r="A873" s="1">
        <v>6115</v>
      </c>
      <c r="B873" s="2" t="s">
        <v>18</v>
      </c>
      <c r="C873" s="3">
        <v>41989</v>
      </c>
      <c r="D873" s="2" t="s">
        <v>41</v>
      </c>
      <c r="E873" s="2">
        <v>13</v>
      </c>
      <c r="F873" s="2">
        <v>1608.72</v>
      </c>
      <c r="G873" s="2">
        <v>0.04</v>
      </c>
      <c r="H873" s="2" t="s">
        <v>44</v>
      </c>
      <c r="I873" s="2">
        <v>383.21</v>
      </c>
      <c r="J873" s="2">
        <v>131.99</v>
      </c>
      <c r="K873" s="2">
        <v>28</v>
      </c>
      <c r="L873" s="2" t="s">
        <v>404</v>
      </c>
      <c r="M873" s="2" t="s">
        <v>29</v>
      </c>
      <c r="N873" s="2" t="s">
        <v>30</v>
      </c>
      <c r="O873" s="2" t="s">
        <v>31</v>
      </c>
      <c r="P873" s="2" t="s">
        <v>33</v>
      </c>
      <c r="Q873" s="2" t="s">
        <v>56</v>
      </c>
      <c r="R873" s="3">
        <v>41991</v>
      </c>
      <c r="S873" s="10">
        <f t="shared" si="143"/>
        <v>2014</v>
      </c>
      <c r="T873" t="str">
        <f t="shared" si="149"/>
        <v/>
      </c>
      <c r="U873">
        <f t="shared" si="149"/>
        <v>383.21</v>
      </c>
      <c r="V873" t="str">
        <f t="shared" si="149"/>
        <v/>
      </c>
      <c r="W873" t="str">
        <f t="shared" si="149"/>
        <v/>
      </c>
      <c r="Z873" t="str">
        <f t="shared" si="150"/>
        <v/>
      </c>
      <c r="AA873">
        <f t="shared" si="150"/>
        <v>383.21</v>
      </c>
      <c r="AB873" t="str">
        <f t="shared" si="150"/>
        <v/>
      </c>
      <c r="AE873" t="str">
        <f t="shared" si="144"/>
        <v/>
      </c>
      <c r="AH873" t="str">
        <f t="shared" si="145"/>
        <v/>
      </c>
      <c r="AI873" t="str">
        <f t="shared" si="146"/>
        <v/>
      </c>
      <c r="AJ873" t="str">
        <f t="shared" si="146"/>
        <v/>
      </c>
      <c r="AK873" t="str">
        <f t="shared" si="146"/>
        <v/>
      </c>
      <c r="AL873" t="str">
        <f t="shared" si="146"/>
        <v/>
      </c>
    </row>
    <row r="874" spans="1:38" x14ac:dyDescent="0.2">
      <c r="A874" s="1">
        <v>6116</v>
      </c>
      <c r="B874" s="2" t="s">
        <v>18</v>
      </c>
      <c r="C874" s="3">
        <v>41989</v>
      </c>
      <c r="D874" s="2" t="s">
        <v>19</v>
      </c>
      <c r="E874" s="2">
        <v>10</v>
      </c>
      <c r="F874" s="2">
        <v>86.12</v>
      </c>
      <c r="G874" s="2">
        <v>0.1</v>
      </c>
      <c r="H874" s="2" t="s">
        <v>20</v>
      </c>
      <c r="I874" s="2">
        <v>-16.96</v>
      </c>
      <c r="J874" s="2">
        <v>19.64</v>
      </c>
      <c r="K874" s="2">
        <v>19.829999999999998</v>
      </c>
      <c r="L874" s="2" t="s">
        <v>405</v>
      </c>
      <c r="M874" s="2" t="s">
        <v>29</v>
      </c>
      <c r="N874" s="2" t="s">
        <v>30</v>
      </c>
      <c r="O874" s="2" t="s">
        <v>24</v>
      </c>
      <c r="P874" s="2" t="s">
        <v>35</v>
      </c>
      <c r="Q874" s="2" t="s">
        <v>36</v>
      </c>
      <c r="R874" s="3">
        <v>41990</v>
      </c>
      <c r="S874" s="10">
        <f t="shared" si="143"/>
        <v>2014</v>
      </c>
      <c r="T874" t="str">
        <f t="shared" si="149"/>
        <v/>
      </c>
      <c r="U874">
        <f t="shared" si="149"/>
        <v>-16.96</v>
      </c>
      <c r="V874" t="str">
        <f t="shared" si="149"/>
        <v/>
      </c>
      <c r="W874" t="str">
        <f t="shared" si="149"/>
        <v/>
      </c>
      <c r="Z874">
        <f t="shared" si="150"/>
        <v>-16.96</v>
      </c>
      <c r="AA874" t="str">
        <f t="shared" si="150"/>
        <v/>
      </c>
      <c r="AB874" t="str">
        <f t="shared" si="150"/>
        <v/>
      </c>
      <c r="AE874" t="str">
        <f t="shared" si="144"/>
        <v>Office Supplies</v>
      </c>
      <c r="AH874" t="str">
        <f t="shared" si="145"/>
        <v/>
      </c>
      <c r="AI874" t="str">
        <f t="shared" si="146"/>
        <v/>
      </c>
      <c r="AJ874" t="str">
        <f t="shared" si="146"/>
        <v/>
      </c>
      <c r="AK874" t="str">
        <f t="shared" si="146"/>
        <v/>
      </c>
      <c r="AL874" t="str">
        <f t="shared" si="146"/>
        <v/>
      </c>
    </row>
    <row r="875" spans="1:38" x14ac:dyDescent="0.2">
      <c r="A875" s="1">
        <v>6117</v>
      </c>
      <c r="B875" s="2" t="s">
        <v>18</v>
      </c>
      <c r="C875" s="3">
        <v>41989</v>
      </c>
      <c r="D875" s="2" t="s">
        <v>50</v>
      </c>
      <c r="E875" s="2">
        <v>25</v>
      </c>
      <c r="F875" s="2">
        <v>3593.31</v>
      </c>
      <c r="G875" s="2">
        <v>0.06</v>
      </c>
      <c r="H875" s="2" t="s">
        <v>44</v>
      </c>
      <c r="I875" s="2">
        <v>-173.14</v>
      </c>
      <c r="J875" s="2">
        <v>158.34</v>
      </c>
      <c r="K875" s="2">
        <v>57.75</v>
      </c>
      <c r="L875" s="2" t="s">
        <v>406</v>
      </c>
      <c r="M875" s="2" t="s">
        <v>29</v>
      </c>
      <c r="N875" s="2" t="s">
        <v>23</v>
      </c>
      <c r="O875" s="2" t="s">
        <v>45</v>
      </c>
      <c r="P875" s="2" t="s">
        <v>46</v>
      </c>
      <c r="Q875" s="2" t="s">
        <v>47</v>
      </c>
      <c r="R875" s="3">
        <v>41991</v>
      </c>
      <c r="S875" s="10">
        <f t="shared" si="143"/>
        <v>2014</v>
      </c>
      <c r="T875">
        <f t="shared" si="149"/>
        <v>-173.14</v>
      </c>
      <c r="U875" t="str">
        <f t="shared" si="149"/>
        <v/>
      </c>
      <c r="V875" t="str">
        <f t="shared" si="149"/>
        <v/>
      </c>
      <c r="W875" t="str">
        <f t="shared" si="149"/>
        <v/>
      </c>
      <c r="Z875" t="str">
        <f t="shared" si="150"/>
        <v/>
      </c>
      <c r="AA875" t="str">
        <f t="shared" si="150"/>
        <v/>
      </c>
      <c r="AB875">
        <f t="shared" si="150"/>
        <v>-173.14</v>
      </c>
      <c r="AE875" t="str">
        <f t="shared" si="144"/>
        <v>Furniture</v>
      </c>
      <c r="AH875" t="str">
        <f t="shared" si="145"/>
        <v/>
      </c>
      <c r="AI875" t="str">
        <f t="shared" si="146"/>
        <v/>
      </c>
      <c r="AJ875" t="str">
        <f t="shared" si="146"/>
        <v/>
      </c>
      <c r="AK875" t="str">
        <f t="shared" si="146"/>
        <v/>
      </c>
      <c r="AL875" t="str">
        <f t="shared" si="146"/>
        <v/>
      </c>
    </row>
    <row r="876" spans="1:38" x14ac:dyDescent="0.2">
      <c r="A876" s="1">
        <v>6118</v>
      </c>
      <c r="B876" s="2" t="s">
        <v>18</v>
      </c>
      <c r="C876" s="3">
        <v>41990</v>
      </c>
      <c r="D876" s="2" t="s">
        <v>59</v>
      </c>
      <c r="E876" s="2">
        <v>13</v>
      </c>
      <c r="F876" s="2">
        <v>977.87</v>
      </c>
      <c r="G876" s="2">
        <v>0.1</v>
      </c>
      <c r="H876" s="2" t="s">
        <v>20</v>
      </c>
      <c r="I876" s="2">
        <v>197.78</v>
      </c>
      <c r="J876" s="2">
        <v>93.32</v>
      </c>
      <c r="K876" s="2">
        <v>14.99</v>
      </c>
      <c r="L876" s="2" t="s">
        <v>407</v>
      </c>
      <c r="M876" s="2" t="s">
        <v>29</v>
      </c>
      <c r="N876" s="2" t="s">
        <v>30</v>
      </c>
      <c r="O876" s="2" t="s">
        <v>24</v>
      </c>
      <c r="P876" s="2" t="s">
        <v>71</v>
      </c>
      <c r="Q876" s="2" t="s">
        <v>26</v>
      </c>
      <c r="R876" s="3">
        <v>41992</v>
      </c>
      <c r="S876" s="10">
        <f t="shared" si="143"/>
        <v>2014</v>
      </c>
      <c r="T876" t="str">
        <f t="shared" si="149"/>
        <v/>
      </c>
      <c r="U876">
        <f t="shared" si="149"/>
        <v>197.78</v>
      </c>
      <c r="V876" t="str">
        <f t="shared" si="149"/>
        <v/>
      </c>
      <c r="W876" t="str">
        <f t="shared" si="149"/>
        <v/>
      </c>
      <c r="Z876">
        <f t="shared" si="150"/>
        <v>197.78</v>
      </c>
      <c r="AA876" t="str">
        <f t="shared" si="150"/>
        <v/>
      </c>
      <c r="AB876" t="str">
        <f t="shared" si="150"/>
        <v/>
      </c>
      <c r="AE876" t="str">
        <f t="shared" si="144"/>
        <v/>
      </c>
      <c r="AH876" t="str">
        <f t="shared" si="145"/>
        <v/>
      </c>
      <c r="AI876" t="str">
        <f t="shared" si="146"/>
        <v/>
      </c>
      <c r="AJ876" t="str">
        <f t="shared" si="146"/>
        <v/>
      </c>
      <c r="AK876" t="str">
        <f t="shared" si="146"/>
        <v/>
      </c>
      <c r="AL876" t="str">
        <f t="shared" si="146"/>
        <v/>
      </c>
    </row>
    <row r="877" spans="1:38" x14ac:dyDescent="0.2">
      <c r="A877" s="1">
        <v>6119</v>
      </c>
      <c r="B877" s="2" t="s">
        <v>18</v>
      </c>
      <c r="C877" s="3">
        <v>41990</v>
      </c>
      <c r="D877" s="2" t="s">
        <v>50</v>
      </c>
      <c r="E877" s="2">
        <v>27</v>
      </c>
      <c r="F877" s="2">
        <v>78.790000000000006</v>
      </c>
      <c r="G877" s="2">
        <v>0.09</v>
      </c>
      <c r="H877" s="2" t="s">
        <v>20</v>
      </c>
      <c r="I877" s="2">
        <v>-33.93</v>
      </c>
      <c r="J877" s="2">
        <v>14.6</v>
      </c>
      <c r="K877" s="2">
        <v>16.399999999999999</v>
      </c>
      <c r="L877" s="2" t="s">
        <v>150</v>
      </c>
      <c r="M877" s="2" t="s">
        <v>29</v>
      </c>
      <c r="N877" s="2" t="s">
        <v>43</v>
      </c>
      <c r="O877" s="2" t="s">
        <v>24</v>
      </c>
      <c r="P877" s="2" t="s">
        <v>64</v>
      </c>
      <c r="Q877" s="2" t="s">
        <v>36</v>
      </c>
      <c r="R877" s="3">
        <v>41992</v>
      </c>
      <c r="S877" s="10">
        <f t="shared" si="143"/>
        <v>2014</v>
      </c>
      <c r="T877" t="str">
        <f t="shared" si="149"/>
        <v/>
      </c>
      <c r="U877" t="str">
        <f t="shared" si="149"/>
        <v/>
      </c>
      <c r="V877">
        <f t="shared" si="149"/>
        <v>-33.93</v>
      </c>
      <c r="W877" t="str">
        <f t="shared" si="149"/>
        <v/>
      </c>
      <c r="Z877">
        <f t="shared" si="150"/>
        <v>-33.93</v>
      </c>
      <c r="AA877" t="str">
        <f t="shared" si="150"/>
        <v/>
      </c>
      <c r="AB877" t="str">
        <f t="shared" si="150"/>
        <v/>
      </c>
      <c r="AE877" t="str">
        <f t="shared" si="144"/>
        <v>Office Supplies</v>
      </c>
      <c r="AH877" t="str">
        <f t="shared" si="145"/>
        <v/>
      </c>
      <c r="AI877" t="str">
        <f t="shared" si="146"/>
        <v/>
      </c>
      <c r="AJ877" t="str">
        <f t="shared" si="146"/>
        <v/>
      </c>
      <c r="AK877" t="str">
        <f t="shared" si="146"/>
        <v/>
      </c>
      <c r="AL877" t="str">
        <f t="shared" si="146"/>
        <v/>
      </c>
    </row>
    <row r="878" spans="1:38" x14ac:dyDescent="0.2">
      <c r="A878" s="1">
        <v>6120</v>
      </c>
      <c r="B878" s="2" t="s">
        <v>40</v>
      </c>
      <c r="C878" s="3">
        <v>41991</v>
      </c>
      <c r="D878" s="2" t="s">
        <v>27</v>
      </c>
      <c r="E878" s="2">
        <v>19</v>
      </c>
      <c r="F878" s="2">
        <v>223.65</v>
      </c>
      <c r="G878" s="2">
        <v>0.09</v>
      </c>
      <c r="H878" s="2" t="s">
        <v>20</v>
      </c>
      <c r="I878" s="2">
        <v>64.239999999999995</v>
      </c>
      <c r="J878" s="2">
        <v>24.22</v>
      </c>
      <c r="K878" s="2">
        <v>16.850000000000001</v>
      </c>
      <c r="L878" s="2" t="s">
        <v>408</v>
      </c>
      <c r="M878" s="2" t="s">
        <v>22</v>
      </c>
      <c r="N878" s="2" t="s">
        <v>23</v>
      </c>
      <c r="O878" s="2" t="s">
        <v>45</v>
      </c>
      <c r="P878" s="2" t="s">
        <v>55</v>
      </c>
      <c r="Q878" s="2" t="s">
        <v>58</v>
      </c>
      <c r="R878" s="3">
        <v>41998</v>
      </c>
      <c r="S878" s="10">
        <f t="shared" si="143"/>
        <v>2014</v>
      </c>
      <c r="T878">
        <f t="shared" si="149"/>
        <v>64.239999999999995</v>
      </c>
      <c r="U878" t="str">
        <f t="shared" si="149"/>
        <v/>
      </c>
      <c r="V878" t="str">
        <f t="shared" si="149"/>
        <v/>
      </c>
      <c r="W878" t="str">
        <f t="shared" si="149"/>
        <v/>
      </c>
      <c r="Z878" t="str">
        <f t="shared" si="150"/>
        <v/>
      </c>
      <c r="AA878" t="str">
        <f t="shared" si="150"/>
        <v/>
      </c>
      <c r="AB878">
        <f t="shared" si="150"/>
        <v>64.239999999999995</v>
      </c>
      <c r="AE878" t="str">
        <f t="shared" si="144"/>
        <v/>
      </c>
      <c r="AH878" t="str">
        <f t="shared" si="145"/>
        <v/>
      </c>
      <c r="AI878" t="str">
        <f t="shared" si="146"/>
        <v/>
      </c>
      <c r="AJ878" t="str">
        <f t="shared" si="146"/>
        <v/>
      </c>
      <c r="AK878" t="str">
        <f t="shared" si="146"/>
        <v/>
      </c>
      <c r="AL878" t="str">
        <f t="shared" si="146"/>
        <v/>
      </c>
    </row>
    <row r="879" spans="1:38" x14ac:dyDescent="0.2">
      <c r="A879" s="1">
        <v>6121</v>
      </c>
      <c r="B879" s="2" t="s">
        <v>18</v>
      </c>
      <c r="C879" s="3">
        <v>41991</v>
      </c>
      <c r="D879" s="2" t="s">
        <v>27</v>
      </c>
      <c r="E879" s="2">
        <v>46</v>
      </c>
      <c r="F879" s="2">
        <v>1699.68</v>
      </c>
      <c r="G879" s="2">
        <v>0.1</v>
      </c>
      <c r="H879" s="2" t="s">
        <v>20</v>
      </c>
      <c r="I879" s="2">
        <v>66.400000000000006</v>
      </c>
      <c r="J879" s="2">
        <v>51.98</v>
      </c>
      <c r="K879" s="2">
        <v>18</v>
      </c>
      <c r="L879" s="2" t="s">
        <v>92</v>
      </c>
      <c r="M879" s="2" t="s">
        <v>29</v>
      </c>
      <c r="N879" s="2" t="s">
        <v>54</v>
      </c>
      <c r="O879" s="2" t="s">
        <v>31</v>
      </c>
      <c r="P879" s="2" t="s">
        <v>32</v>
      </c>
      <c r="Q879" s="2" t="s">
        <v>26</v>
      </c>
      <c r="R879" s="3">
        <v>41995</v>
      </c>
      <c r="S879" s="10">
        <f t="shared" si="143"/>
        <v>2014</v>
      </c>
      <c r="T879" t="str">
        <f t="shared" si="149"/>
        <v/>
      </c>
      <c r="U879" t="str">
        <f t="shared" si="149"/>
        <v/>
      </c>
      <c r="V879" t="str">
        <f t="shared" si="149"/>
        <v/>
      </c>
      <c r="W879">
        <f t="shared" si="149"/>
        <v>66.400000000000006</v>
      </c>
      <c r="Z879" t="str">
        <f t="shared" si="150"/>
        <v/>
      </c>
      <c r="AA879">
        <f t="shared" si="150"/>
        <v>66.400000000000006</v>
      </c>
      <c r="AB879" t="str">
        <f t="shared" si="150"/>
        <v/>
      </c>
      <c r="AE879" t="str">
        <f t="shared" si="144"/>
        <v/>
      </c>
      <c r="AH879" t="str">
        <f t="shared" si="145"/>
        <v/>
      </c>
      <c r="AI879" t="str">
        <f t="shared" si="146"/>
        <v/>
      </c>
      <c r="AJ879" t="str">
        <f t="shared" si="146"/>
        <v/>
      </c>
      <c r="AK879" t="str">
        <f t="shared" si="146"/>
        <v/>
      </c>
      <c r="AL879" t="str">
        <f t="shared" si="146"/>
        <v/>
      </c>
    </row>
    <row r="880" spans="1:38" x14ac:dyDescent="0.2">
      <c r="A880" s="1">
        <v>6122</v>
      </c>
      <c r="B880" s="2" t="s">
        <v>18</v>
      </c>
      <c r="C880" s="3">
        <v>41992</v>
      </c>
      <c r="D880" s="2" t="s">
        <v>41</v>
      </c>
      <c r="E880" s="2">
        <v>30</v>
      </c>
      <c r="F880" s="2">
        <v>14929.56</v>
      </c>
      <c r="G880" s="2">
        <v>0.1</v>
      </c>
      <c r="H880" s="2" t="s">
        <v>44</v>
      </c>
      <c r="I880" s="2">
        <v>551.1</v>
      </c>
      <c r="J880" s="2">
        <v>562.98</v>
      </c>
      <c r="K880" s="2">
        <v>59.7</v>
      </c>
      <c r="L880" s="2" t="s">
        <v>261</v>
      </c>
      <c r="M880" s="2" t="s">
        <v>22</v>
      </c>
      <c r="N880" s="2" t="s">
        <v>30</v>
      </c>
      <c r="O880" s="2" t="s">
        <v>45</v>
      </c>
      <c r="P880" s="2" t="s">
        <v>46</v>
      </c>
      <c r="Q880" s="2" t="s">
        <v>47</v>
      </c>
      <c r="R880" s="3">
        <v>41994</v>
      </c>
      <c r="S880" s="10">
        <f t="shared" si="143"/>
        <v>2014</v>
      </c>
      <c r="T880" t="str">
        <f t="shared" si="149"/>
        <v/>
      </c>
      <c r="U880">
        <f t="shared" si="149"/>
        <v>551.1</v>
      </c>
      <c r="V880" t="str">
        <f t="shared" si="149"/>
        <v/>
      </c>
      <c r="W880" t="str">
        <f t="shared" si="149"/>
        <v/>
      </c>
      <c r="Z880" t="str">
        <f t="shared" si="150"/>
        <v/>
      </c>
      <c r="AA880" t="str">
        <f t="shared" si="150"/>
        <v/>
      </c>
      <c r="AB880">
        <f t="shared" si="150"/>
        <v>551.1</v>
      </c>
      <c r="AE880" t="str">
        <f t="shared" si="144"/>
        <v/>
      </c>
      <c r="AH880" t="str">
        <f t="shared" si="145"/>
        <v/>
      </c>
      <c r="AI880" t="str">
        <f t="shared" si="146"/>
        <v/>
      </c>
      <c r="AJ880" t="str">
        <f t="shared" si="146"/>
        <v/>
      </c>
      <c r="AK880" t="str">
        <f t="shared" si="146"/>
        <v/>
      </c>
      <c r="AL880" t="str">
        <f t="shared" si="146"/>
        <v/>
      </c>
    </row>
    <row r="881" spans="1:38" x14ac:dyDescent="0.2">
      <c r="A881" s="1">
        <v>6123</v>
      </c>
      <c r="B881" s="2" t="s">
        <v>40</v>
      </c>
      <c r="C881" s="3">
        <v>41992</v>
      </c>
      <c r="D881" s="2" t="s">
        <v>19</v>
      </c>
      <c r="E881" s="2">
        <v>38</v>
      </c>
      <c r="F881" s="2">
        <v>1490.84</v>
      </c>
      <c r="G881" s="2">
        <v>0.04</v>
      </c>
      <c r="H881" s="2" t="s">
        <v>20</v>
      </c>
      <c r="I881" s="2">
        <v>445.17</v>
      </c>
      <c r="J881" s="2">
        <v>51.48</v>
      </c>
      <c r="K881" s="2">
        <v>15.99</v>
      </c>
      <c r="L881" s="2" t="s">
        <v>97</v>
      </c>
      <c r="M881" s="2" t="s">
        <v>22</v>
      </c>
      <c r="N881" s="2" t="s">
        <v>23</v>
      </c>
      <c r="O881" s="2" t="s">
        <v>31</v>
      </c>
      <c r="P881" s="2" t="s">
        <v>32</v>
      </c>
      <c r="Q881" s="2" t="s">
        <v>58</v>
      </c>
      <c r="R881" s="3">
        <v>41995</v>
      </c>
      <c r="S881" s="10">
        <f t="shared" si="143"/>
        <v>2014</v>
      </c>
      <c r="T881">
        <f t="shared" si="149"/>
        <v>445.17</v>
      </c>
      <c r="U881" t="str">
        <f t="shared" si="149"/>
        <v/>
      </c>
      <c r="V881" t="str">
        <f t="shared" si="149"/>
        <v/>
      </c>
      <c r="W881" t="str">
        <f t="shared" si="149"/>
        <v/>
      </c>
      <c r="Z881" t="str">
        <f t="shared" si="150"/>
        <v/>
      </c>
      <c r="AA881">
        <f t="shared" si="150"/>
        <v>445.17</v>
      </c>
      <c r="AB881" t="str">
        <f t="shared" si="150"/>
        <v/>
      </c>
      <c r="AE881" t="str">
        <f t="shared" si="144"/>
        <v/>
      </c>
      <c r="AH881" t="str">
        <f t="shared" si="145"/>
        <v/>
      </c>
      <c r="AI881" t="str">
        <f t="shared" si="146"/>
        <v/>
      </c>
      <c r="AJ881" t="str">
        <f t="shared" si="146"/>
        <v/>
      </c>
      <c r="AK881" t="str">
        <f t="shared" si="146"/>
        <v/>
      </c>
      <c r="AL881" t="str">
        <f t="shared" si="146"/>
        <v/>
      </c>
    </row>
    <row r="882" spans="1:38" x14ac:dyDescent="0.2">
      <c r="A882" s="1">
        <v>6124</v>
      </c>
      <c r="B882" s="2" t="s">
        <v>40</v>
      </c>
      <c r="C882" s="3">
        <v>41992</v>
      </c>
      <c r="D882" s="2" t="s">
        <v>19</v>
      </c>
      <c r="E882" s="2">
        <v>39</v>
      </c>
      <c r="F882" s="2">
        <v>153.08000000000001</v>
      </c>
      <c r="G882" s="2">
        <v>0.04</v>
      </c>
      <c r="H882" s="2" t="s">
        <v>20</v>
      </c>
      <c r="I882" s="2">
        <v>17.399999999999999</v>
      </c>
      <c r="J882" s="2">
        <v>15.7</v>
      </c>
      <c r="K882" s="2">
        <v>15.61</v>
      </c>
      <c r="L882" s="2" t="s">
        <v>97</v>
      </c>
      <c r="M882" s="2" t="s">
        <v>22</v>
      </c>
      <c r="N882" s="2" t="s">
        <v>23</v>
      </c>
      <c r="O882" s="2" t="s">
        <v>45</v>
      </c>
      <c r="P882" s="2" t="s">
        <v>55</v>
      </c>
      <c r="Q882" s="2" t="s">
        <v>36</v>
      </c>
      <c r="R882" s="3">
        <v>41993</v>
      </c>
      <c r="S882" s="10">
        <f t="shared" si="143"/>
        <v>2014</v>
      </c>
      <c r="T882">
        <f t="shared" ref="T882:W901" si="151">IF($N882=T$1,$I882,"")</f>
        <v>17.399999999999999</v>
      </c>
      <c r="U882" t="str">
        <f t="shared" si="151"/>
        <v/>
      </c>
      <c r="V882" t="str">
        <f t="shared" si="151"/>
        <v/>
      </c>
      <c r="W882" t="str">
        <f t="shared" si="151"/>
        <v/>
      </c>
      <c r="Z882" t="str">
        <f t="shared" ref="Z882:AB901" si="152">IF($O882=Z$1,$I882,"")</f>
        <v/>
      </c>
      <c r="AA882" t="str">
        <f t="shared" si="152"/>
        <v/>
      </c>
      <c r="AB882">
        <f t="shared" si="152"/>
        <v>17.399999999999999</v>
      </c>
      <c r="AE882" t="str">
        <f t="shared" si="144"/>
        <v/>
      </c>
      <c r="AH882" t="str">
        <f t="shared" si="145"/>
        <v/>
      </c>
      <c r="AI882" t="str">
        <f t="shared" si="146"/>
        <v/>
      </c>
      <c r="AJ882" t="str">
        <f t="shared" si="146"/>
        <v/>
      </c>
      <c r="AK882" t="str">
        <f t="shared" si="146"/>
        <v/>
      </c>
      <c r="AL882" t="str">
        <f t="shared" si="146"/>
        <v/>
      </c>
    </row>
    <row r="883" spans="1:38" x14ac:dyDescent="0.2">
      <c r="A883" s="1">
        <v>6125</v>
      </c>
      <c r="B883" s="2" t="s">
        <v>40</v>
      </c>
      <c r="C883" s="3">
        <v>41992</v>
      </c>
      <c r="D883" s="2" t="s">
        <v>41</v>
      </c>
      <c r="E883" s="2">
        <v>4</v>
      </c>
      <c r="F883" s="2">
        <v>48.93</v>
      </c>
      <c r="G883" s="2">
        <v>0.04</v>
      </c>
      <c r="H883" s="2" t="s">
        <v>20</v>
      </c>
      <c r="I883" s="2">
        <v>-10.130000000000001</v>
      </c>
      <c r="J883" s="2">
        <v>20.6</v>
      </c>
      <c r="K883" s="2">
        <v>20.190000000000001</v>
      </c>
      <c r="L883" s="2" t="s">
        <v>369</v>
      </c>
      <c r="M883" s="2" t="s">
        <v>38</v>
      </c>
      <c r="N883" s="2" t="s">
        <v>23</v>
      </c>
      <c r="O883" s="2" t="s">
        <v>24</v>
      </c>
      <c r="P883" s="2" t="s">
        <v>25</v>
      </c>
      <c r="Q883" s="2" t="s">
        <v>26</v>
      </c>
      <c r="R883" s="3">
        <v>41992</v>
      </c>
      <c r="S883" s="10">
        <f t="shared" si="143"/>
        <v>2014</v>
      </c>
      <c r="T883">
        <f t="shared" si="151"/>
        <v>-10.130000000000001</v>
      </c>
      <c r="U883" t="str">
        <f t="shared" si="151"/>
        <v/>
      </c>
      <c r="V883" t="str">
        <f t="shared" si="151"/>
        <v/>
      </c>
      <c r="W883" t="str">
        <f t="shared" si="151"/>
        <v/>
      </c>
      <c r="Z883">
        <f t="shared" si="152"/>
        <v>-10.130000000000001</v>
      </c>
      <c r="AA883" t="str">
        <f t="shared" si="152"/>
        <v/>
      </c>
      <c r="AB883" t="str">
        <f t="shared" si="152"/>
        <v/>
      </c>
      <c r="AE883" t="str">
        <f t="shared" si="144"/>
        <v>Office Supplies</v>
      </c>
      <c r="AH883" t="str">
        <f t="shared" si="145"/>
        <v/>
      </c>
      <c r="AI883" t="str">
        <f t="shared" si="146"/>
        <v/>
      </c>
      <c r="AJ883" t="str">
        <f t="shared" si="146"/>
        <v/>
      </c>
      <c r="AK883" t="str">
        <f t="shared" si="146"/>
        <v/>
      </c>
      <c r="AL883" t="str">
        <f t="shared" si="146"/>
        <v/>
      </c>
    </row>
    <row r="884" spans="1:38" x14ac:dyDescent="0.2">
      <c r="A884" s="1">
        <v>6126</v>
      </c>
      <c r="B884" s="2" t="s">
        <v>18</v>
      </c>
      <c r="C884" s="3">
        <v>41992</v>
      </c>
      <c r="D884" s="2" t="s">
        <v>50</v>
      </c>
      <c r="E884" s="2">
        <v>36</v>
      </c>
      <c r="F884" s="2">
        <v>4123.1400000000003</v>
      </c>
      <c r="G884" s="2">
        <v>0.1</v>
      </c>
      <c r="H884" s="2" t="s">
        <v>20</v>
      </c>
      <c r="I884" s="2">
        <v>1724.87</v>
      </c>
      <c r="J884" s="2">
        <v>132.97999999999999</v>
      </c>
      <c r="K884" s="2">
        <v>23.07</v>
      </c>
      <c r="L884" s="2" t="s">
        <v>409</v>
      </c>
      <c r="M884" s="2" t="s">
        <v>22</v>
      </c>
      <c r="N884" s="2" t="s">
        <v>30</v>
      </c>
      <c r="O884" s="2" t="s">
        <v>24</v>
      </c>
      <c r="P884" s="2" t="s">
        <v>25</v>
      </c>
      <c r="Q884" s="2" t="s">
        <v>26</v>
      </c>
      <c r="R884" s="3">
        <v>41994</v>
      </c>
      <c r="S884" s="10">
        <f t="shared" si="143"/>
        <v>2014</v>
      </c>
      <c r="T884" t="str">
        <f t="shared" si="151"/>
        <v/>
      </c>
      <c r="U884">
        <f t="shared" si="151"/>
        <v>1724.87</v>
      </c>
      <c r="V884" t="str">
        <f t="shared" si="151"/>
        <v/>
      </c>
      <c r="W884" t="str">
        <f t="shared" si="151"/>
        <v/>
      </c>
      <c r="Z884">
        <f t="shared" si="152"/>
        <v>1724.87</v>
      </c>
      <c r="AA884" t="str">
        <f t="shared" si="152"/>
        <v/>
      </c>
      <c r="AB884" t="str">
        <f t="shared" si="152"/>
        <v/>
      </c>
      <c r="AE884" t="str">
        <f t="shared" si="144"/>
        <v/>
      </c>
      <c r="AH884" t="str">
        <f t="shared" si="145"/>
        <v/>
      </c>
      <c r="AI884" t="str">
        <f t="shared" si="146"/>
        <v/>
      </c>
      <c r="AJ884" t="str">
        <f t="shared" si="146"/>
        <v/>
      </c>
      <c r="AK884" t="str">
        <f t="shared" si="146"/>
        <v/>
      </c>
      <c r="AL884" t="str">
        <f t="shared" si="146"/>
        <v/>
      </c>
    </row>
    <row r="885" spans="1:38" x14ac:dyDescent="0.2">
      <c r="A885" s="1">
        <v>6127</v>
      </c>
      <c r="B885" s="2" t="s">
        <v>18</v>
      </c>
      <c r="C885" s="3">
        <v>41993</v>
      </c>
      <c r="D885" s="2" t="s">
        <v>41</v>
      </c>
      <c r="E885" s="2">
        <v>39</v>
      </c>
      <c r="F885" s="2">
        <v>5755.6</v>
      </c>
      <c r="G885" s="2">
        <v>0.09</v>
      </c>
      <c r="H885" s="2" t="s">
        <v>44</v>
      </c>
      <c r="I885" s="2">
        <v>-454.46</v>
      </c>
      <c r="J885" s="2">
        <v>172.98</v>
      </c>
      <c r="K885" s="2">
        <v>49.02</v>
      </c>
      <c r="L885" s="2" t="s">
        <v>354</v>
      </c>
      <c r="M885" s="2" t="s">
        <v>22</v>
      </c>
      <c r="N885" s="2" t="s">
        <v>54</v>
      </c>
      <c r="O885" s="2" t="s">
        <v>45</v>
      </c>
      <c r="P885" s="2" t="s">
        <v>67</v>
      </c>
      <c r="Q885" s="2" t="s">
        <v>47</v>
      </c>
      <c r="R885" s="3">
        <v>41994</v>
      </c>
      <c r="S885" s="10">
        <f t="shared" si="143"/>
        <v>2014</v>
      </c>
      <c r="T885" t="str">
        <f t="shared" si="151"/>
        <v/>
      </c>
      <c r="U885" t="str">
        <f t="shared" si="151"/>
        <v/>
      </c>
      <c r="V885" t="str">
        <f t="shared" si="151"/>
        <v/>
      </c>
      <c r="W885">
        <f t="shared" si="151"/>
        <v>-454.46</v>
      </c>
      <c r="Z885" t="str">
        <f t="shared" si="152"/>
        <v/>
      </c>
      <c r="AA885" t="str">
        <f t="shared" si="152"/>
        <v/>
      </c>
      <c r="AB885">
        <f t="shared" si="152"/>
        <v>-454.46</v>
      </c>
      <c r="AE885" t="str">
        <f t="shared" si="144"/>
        <v>Furniture</v>
      </c>
      <c r="AH885" t="str">
        <f t="shared" si="145"/>
        <v/>
      </c>
      <c r="AI885" t="str">
        <f t="shared" si="146"/>
        <v/>
      </c>
      <c r="AJ885" t="str">
        <f t="shared" si="146"/>
        <v/>
      </c>
      <c r="AK885" t="str">
        <f t="shared" si="146"/>
        <v/>
      </c>
      <c r="AL885" t="str">
        <f t="shared" si="146"/>
        <v/>
      </c>
    </row>
    <row r="886" spans="1:38" x14ac:dyDescent="0.2">
      <c r="A886" s="1">
        <v>6128</v>
      </c>
      <c r="B886" s="2" t="s">
        <v>18</v>
      </c>
      <c r="C886" s="3">
        <v>41993</v>
      </c>
      <c r="D886" s="2" t="s">
        <v>41</v>
      </c>
      <c r="E886" s="2">
        <v>47</v>
      </c>
      <c r="F886" s="2">
        <v>6725.3325000000004</v>
      </c>
      <c r="G886" s="2">
        <v>0.09</v>
      </c>
      <c r="H886" s="2" t="s">
        <v>20</v>
      </c>
      <c r="I886" s="2">
        <v>1723.29</v>
      </c>
      <c r="J886" s="2">
        <v>187.99</v>
      </c>
      <c r="K886" s="2">
        <v>18.989999999999998</v>
      </c>
      <c r="L886" s="2" t="s">
        <v>354</v>
      </c>
      <c r="M886" s="2" t="s">
        <v>29</v>
      </c>
      <c r="N886" s="2" t="s">
        <v>54</v>
      </c>
      <c r="O886" s="2" t="s">
        <v>31</v>
      </c>
      <c r="P886" s="2" t="s">
        <v>39</v>
      </c>
      <c r="Q886" s="2" t="s">
        <v>26</v>
      </c>
      <c r="R886" s="3">
        <v>41995</v>
      </c>
      <c r="S886" s="10">
        <f t="shared" si="143"/>
        <v>2014</v>
      </c>
      <c r="T886" t="str">
        <f t="shared" si="151"/>
        <v/>
      </c>
      <c r="U886" t="str">
        <f t="shared" si="151"/>
        <v/>
      </c>
      <c r="V886" t="str">
        <f t="shared" si="151"/>
        <v/>
      </c>
      <c r="W886">
        <f t="shared" si="151"/>
        <v>1723.29</v>
      </c>
      <c r="Z886" t="str">
        <f t="shared" si="152"/>
        <v/>
      </c>
      <c r="AA886">
        <f t="shared" si="152"/>
        <v>1723.29</v>
      </c>
      <c r="AB886" t="str">
        <f t="shared" si="152"/>
        <v/>
      </c>
      <c r="AE886" t="str">
        <f t="shared" si="144"/>
        <v/>
      </c>
      <c r="AH886" t="str">
        <f t="shared" si="145"/>
        <v/>
      </c>
      <c r="AI886" t="str">
        <f t="shared" si="146"/>
        <v/>
      </c>
      <c r="AJ886" t="str">
        <f t="shared" si="146"/>
        <v/>
      </c>
      <c r="AK886" t="str">
        <f t="shared" si="146"/>
        <v/>
      </c>
      <c r="AL886" t="str">
        <f t="shared" si="146"/>
        <v/>
      </c>
    </row>
    <row r="887" spans="1:38" x14ac:dyDescent="0.2">
      <c r="A887" s="1">
        <v>6129</v>
      </c>
      <c r="B887" s="2" t="s">
        <v>18</v>
      </c>
      <c r="C887" s="3">
        <v>41993</v>
      </c>
      <c r="D887" s="2" t="s">
        <v>19</v>
      </c>
      <c r="E887" s="2">
        <v>23</v>
      </c>
      <c r="F887" s="2">
        <v>1089.83</v>
      </c>
      <c r="G887" s="2">
        <v>0.06</v>
      </c>
      <c r="H887" s="2" t="s">
        <v>20</v>
      </c>
      <c r="I887" s="2">
        <v>29.37</v>
      </c>
      <c r="J887" s="2">
        <v>59.98</v>
      </c>
      <c r="K887" s="2">
        <v>17.61</v>
      </c>
      <c r="L887" s="2" t="s">
        <v>77</v>
      </c>
      <c r="M887" s="2" t="s">
        <v>38</v>
      </c>
      <c r="N887" s="2" t="s">
        <v>30</v>
      </c>
      <c r="O887" s="2" t="s">
        <v>31</v>
      </c>
      <c r="P887" s="2" t="s">
        <v>32</v>
      </c>
      <c r="Q887" s="2" t="s">
        <v>58</v>
      </c>
      <c r="R887" s="3">
        <v>41995</v>
      </c>
      <c r="S887" s="10">
        <f t="shared" si="143"/>
        <v>2014</v>
      </c>
      <c r="T887" t="str">
        <f t="shared" si="151"/>
        <v/>
      </c>
      <c r="U887">
        <f t="shared" si="151"/>
        <v>29.37</v>
      </c>
      <c r="V887" t="str">
        <f t="shared" si="151"/>
        <v/>
      </c>
      <c r="W887" t="str">
        <f t="shared" si="151"/>
        <v/>
      </c>
      <c r="Z887" t="str">
        <f t="shared" si="152"/>
        <v/>
      </c>
      <c r="AA887">
        <f t="shared" si="152"/>
        <v>29.37</v>
      </c>
      <c r="AB887" t="str">
        <f t="shared" si="152"/>
        <v/>
      </c>
      <c r="AE887" t="str">
        <f t="shared" si="144"/>
        <v/>
      </c>
      <c r="AH887" t="str">
        <f t="shared" si="145"/>
        <v/>
      </c>
      <c r="AI887" t="str">
        <f t="shared" si="146"/>
        <v/>
      </c>
      <c r="AJ887" t="str">
        <f t="shared" si="146"/>
        <v/>
      </c>
      <c r="AK887" t="str">
        <f t="shared" si="146"/>
        <v/>
      </c>
      <c r="AL887" t="str">
        <f t="shared" si="146"/>
        <v/>
      </c>
    </row>
    <row r="888" spans="1:38" x14ac:dyDescent="0.2">
      <c r="A888" s="1">
        <v>6130</v>
      </c>
      <c r="B888" s="2" t="s">
        <v>18</v>
      </c>
      <c r="C888" s="3">
        <v>41994</v>
      </c>
      <c r="D888" s="2" t="s">
        <v>41</v>
      </c>
      <c r="E888" s="2">
        <v>27</v>
      </c>
      <c r="F888" s="2">
        <v>2616.9299999999998</v>
      </c>
      <c r="G888" s="2">
        <v>0</v>
      </c>
      <c r="H888" s="2" t="s">
        <v>20</v>
      </c>
      <c r="I888" s="2">
        <v>917.06</v>
      </c>
      <c r="J888" s="2">
        <v>102.48</v>
      </c>
      <c r="K888" s="2">
        <v>33.99</v>
      </c>
      <c r="L888" s="2" t="s">
        <v>410</v>
      </c>
      <c r="M888" s="2" t="s">
        <v>38</v>
      </c>
      <c r="N888" s="2" t="s">
        <v>54</v>
      </c>
      <c r="O888" s="2" t="s">
        <v>24</v>
      </c>
      <c r="P888" s="2" t="s">
        <v>90</v>
      </c>
      <c r="Q888" s="2" t="s">
        <v>26</v>
      </c>
      <c r="R888" s="3">
        <v>41997</v>
      </c>
      <c r="S888" s="10">
        <f t="shared" si="143"/>
        <v>2014</v>
      </c>
      <c r="T888" t="str">
        <f t="shared" si="151"/>
        <v/>
      </c>
      <c r="U888" t="str">
        <f t="shared" si="151"/>
        <v/>
      </c>
      <c r="V888" t="str">
        <f t="shared" si="151"/>
        <v/>
      </c>
      <c r="W888">
        <f t="shared" si="151"/>
        <v>917.06</v>
      </c>
      <c r="Z888">
        <f t="shared" si="152"/>
        <v>917.06</v>
      </c>
      <c r="AA888" t="str">
        <f t="shared" si="152"/>
        <v/>
      </c>
      <c r="AB888" t="str">
        <f t="shared" si="152"/>
        <v/>
      </c>
      <c r="AE888" t="str">
        <f t="shared" si="144"/>
        <v/>
      </c>
      <c r="AH888" t="str">
        <f t="shared" si="145"/>
        <v/>
      </c>
      <c r="AI888" t="str">
        <f t="shared" si="146"/>
        <v/>
      </c>
      <c r="AJ888" t="str">
        <f t="shared" si="146"/>
        <v/>
      </c>
      <c r="AK888" t="str">
        <f t="shared" si="146"/>
        <v/>
      </c>
      <c r="AL888" t="str">
        <f t="shared" si="146"/>
        <v/>
      </c>
    </row>
    <row r="889" spans="1:38" x14ac:dyDescent="0.2">
      <c r="A889" s="1">
        <v>6131</v>
      </c>
      <c r="B889" s="2" t="s">
        <v>18</v>
      </c>
      <c r="C889" s="3">
        <v>41995</v>
      </c>
      <c r="D889" s="2" t="s">
        <v>59</v>
      </c>
      <c r="E889" s="2">
        <v>43</v>
      </c>
      <c r="F889" s="2">
        <v>2471</v>
      </c>
      <c r="G889" s="2">
        <v>0.03</v>
      </c>
      <c r="H889" s="2" t="s">
        <v>20</v>
      </c>
      <c r="I889" s="2">
        <v>1046.05</v>
      </c>
      <c r="J889" s="2">
        <v>66.959999999999994</v>
      </c>
      <c r="K889" s="2">
        <v>24.75</v>
      </c>
      <c r="L889" s="2" t="s">
        <v>411</v>
      </c>
      <c r="M889" s="2" t="s">
        <v>38</v>
      </c>
      <c r="N889" s="2" t="s">
        <v>54</v>
      </c>
      <c r="O889" s="2" t="s">
        <v>24</v>
      </c>
      <c r="P889" s="2" t="s">
        <v>35</v>
      </c>
      <c r="Q889" s="2" t="s">
        <v>26</v>
      </c>
      <c r="R889" s="3">
        <v>41998</v>
      </c>
      <c r="S889" s="10">
        <f t="shared" si="143"/>
        <v>2014</v>
      </c>
      <c r="T889" t="str">
        <f t="shared" si="151"/>
        <v/>
      </c>
      <c r="U889" t="str">
        <f t="shared" si="151"/>
        <v/>
      </c>
      <c r="V889" t="str">
        <f t="shared" si="151"/>
        <v/>
      </c>
      <c r="W889">
        <f t="shared" si="151"/>
        <v>1046.05</v>
      </c>
      <c r="Z889">
        <f t="shared" si="152"/>
        <v>1046.05</v>
      </c>
      <c r="AA889" t="str">
        <f t="shared" si="152"/>
        <v/>
      </c>
      <c r="AB889" t="str">
        <f t="shared" si="152"/>
        <v/>
      </c>
      <c r="AE889" t="str">
        <f t="shared" si="144"/>
        <v/>
      </c>
      <c r="AH889" t="str">
        <f t="shared" si="145"/>
        <v/>
      </c>
      <c r="AI889" t="str">
        <f t="shared" si="146"/>
        <v/>
      </c>
      <c r="AJ889" t="str">
        <f t="shared" si="146"/>
        <v/>
      </c>
      <c r="AK889" t="str">
        <f t="shared" si="146"/>
        <v/>
      </c>
      <c r="AL889" t="str">
        <f t="shared" si="146"/>
        <v/>
      </c>
    </row>
    <row r="890" spans="1:38" x14ac:dyDescent="0.2">
      <c r="A890" s="1">
        <v>6132</v>
      </c>
      <c r="B890" s="2" t="s">
        <v>18</v>
      </c>
      <c r="C890" s="3">
        <v>41995</v>
      </c>
      <c r="D890" s="2" t="s">
        <v>19</v>
      </c>
      <c r="E890" s="2">
        <v>31</v>
      </c>
      <c r="F890" s="2">
        <v>646.59</v>
      </c>
      <c r="G890" s="2">
        <v>0.09</v>
      </c>
      <c r="H890" s="2" t="s">
        <v>20</v>
      </c>
      <c r="I890" s="2">
        <v>280.3</v>
      </c>
      <c r="J890" s="2">
        <v>32.979999999999997</v>
      </c>
      <c r="K890" s="2">
        <v>15.49</v>
      </c>
      <c r="L890" s="2" t="s">
        <v>412</v>
      </c>
      <c r="M890" s="2" t="s">
        <v>22</v>
      </c>
      <c r="N890" s="2" t="s">
        <v>30</v>
      </c>
      <c r="O890" s="2" t="s">
        <v>24</v>
      </c>
      <c r="P890" s="2" t="s">
        <v>25</v>
      </c>
      <c r="Q890" s="2" t="s">
        <v>26</v>
      </c>
      <c r="R890" s="3">
        <v>41997</v>
      </c>
      <c r="S890" s="10">
        <f t="shared" si="143"/>
        <v>2014</v>
      </c>
      <c r="T890" t="str">
        <f t="shared" si="151"/>
        <v/>
      </c>
      <c r="U890">
        <f t="shared" si="151"/>
        <v>280.3</v>
      </c>
      <c r="V890" t="str">
        <f t="shared" si="151"/>
        <v/>
      </c>
      <c r="W890" t="str">
        <f t="shared" si="151"/>
        <v/>
      </c>
      <c r="Z890">
        <f t="shared" si="152"/>
        <v>280.3</v>
      </c>
      <c r="AA890" t="str">
        <f t="shared" si="152"/>
        <v/>
      </c>
      <c r="AB890" t="str">
        <f t="shared" si="152"/>
        <v/>
      </c>
      <c r="AE890" t="str">
        <f t="shared" si="144"/>
        <v/>
      </c>
      <c r="AH890" t="str">
        <f t="shared" si="145"/>
        <v/>
      </c>
      <c r="AI890" t="str">
        <f t="shared" si="146"/>
        <v/>
      </c>
      <c r="AJ890" t="str">
        <f t="shared" si="146"/>
        <v/>
      </c>
      <c r="AK890" t="str">
        <f t="shared" si="146"/>
        <v/>
      </c>
      <c r="AL890" t="str">
        <f t="shared" si="146"/>
        <v/>
      </c>
    </row>
    <row r="891" spans="1:38" x14ac:dyDescent="0.2">
      <c r="A891" s="1">
        <v>6133</v>
      </c>
      <c r="B891" s="2" t="s">
        <v>18</v>
      </c>
      <c r="C891" s="3">
        <v>41996</v>
      </c>
      <c r="D891" s="2" t="s">
        <v>41</v>
      </c>
      <c r="E891" s="2">
        <v>2</v>
      </c>
      <c r="F891" s="2">
        <v>390.85</v>
      </c>
      <c r="G891" s="2">
        <v>0.06</v>
      </c>
      <c r="H891" s="2" t="s">
        <v>44</v>
      </c>
      <c r="I891" s="2">
        <v>-239.07</v>
      </c>
      <c r="J891" s="2">
        <v>192.98</v>
      </c>
      <c r="K891" s="2">
        <v>40.200000000000003</v>
      </c>
      <c r="L891" s="2" t="s">
        <v>207</v>
      </c>
      <c r="M891" s="2" t="s">
        <v>38</v>
      </c>
      <c r="N891" s="2" t="s">
        <v>54</v>
      </c>
      <c r="O891" s="2" t="s">
        <v>45</v>
      </c>
      <c r="P891" s="2" t="s">
        <v>61</v>
      </c>
      <c r="Q891" s="2" t="s">
        <v>56</v>
      </c>
      <c r="R891" s="3">
        <v>41997</v>
      </c>
      <c r="S891" s="10">
        <f t="shared" si="143"/>
        <v>2014</v>
      </c>
      <c r="T891" t="str">
        <f t="shared" si="151"/>
        <v/>
      </c>
      <c r="U891" t="str">
        <f t="shared" si="151"/>
        <v/>
      </c>
      <c r="V891" t="str">
        <f t="shared" si="151"/>
        <v/>
      </c>
      <c r="W891">
        <f t="shared" si="151"/>
        <v>-239.07</v>
      </c>
      <c r="Z891" t="str">
        <f t="shared" si="152"/>
        <v/>
      </c>
      <c r="AA891" t="str">
        <f t="shared" si="152"/>
        <v/>
      </c>
      <c r="AB891">
        <f t="shared" si="152"/>
        <v>-239.07</v>
      </c>
      <c r="AE891" t="str">
        <f t="shared" si="144"/>
        <v>Furniture</v>
      </c>
      <c r="AH891" t="str">
        <f t="shared" si="145"/>
        <v/>
      </c>
      <c r="AI891" t="str">
        <f t="shared" si="146"/>
        <v/>
      </c>
      <c r="AJ891" t="str">
        <f t="shared" si="146"/>
        <v/>
      </c>
      <c r="AK891" t="str">
        <f t="shared" si="146"/>
        <v/>
      </c>
      <c r="AL891" t="str">
        <f t="shared" si="146"/>
        <v/>
      </c>
    </row>
    <row r="892" spans="1:38" x14ac:dyDescent="0.2">
      <c r="A892" s="1">
        <v>6134</v>
      </c>
      <c r="B892" s="2" t="s">
        <v>18</v>
      </c>
      <c r="C892" s="3">
        <v>41996</v>
      </c>
      <c r="D892" s="2" t="s">
        <v>27</v>
      </c>
      <c r="E892" s="2">
        <v>38</v>
      </c>
      <c r="F892" s="2">
        <v>23263.01</v>
      </c>
      <c r="G892" s="2">
        <v>0</v>
      </c>
      <c r="H892" s="2" t="s">
        <v>20</v>
      </c>
      <c r="I892" s="2">
        <v>-728.93</v>
      </c>
      <c r="J892" s="2">
        <v>611.99</v>
      </c>
      <c r="K892" s="2">
        <v>38.49</v>
      </c>
      <c r="L892" s="2" t="s">
        <v>413</v>
      </c>
      <c r="M892" s="2" t="s">
        <v>22</v>
      </c>
      <c r="N892" s="2" t="s">
        <v>30</v>
      </c>
      <c r="O892" s="2" t="s">
        <v>31</v>
      </c>
      <c r="P892" s="2" t="s">
        <v>107</v>
      </c>
      <c r="Q892" s="2" t="s">
        <v>34</v>
      </c>
      <c r="R892" s="3">
        <v>41998</v>
      </c>
      <c r="S892" s="10">
        <f t="shared" si="143"/>
        <v>2014</v>
      </c>
      <c r="T892" t="str">
        <f t="shared" si="151"/>
        <v/>
      </c>
      <c r="U892">
        <f t="shared" si="151"/>
        <v>-728.93</v>
      </c>
      <c r="V892" t="str">
        <f t="shared" si="151"/>
        <v/>
      </c>
      <c r="W892" t="str">
        <f t="shared" si="151"/>
        <v/>
      </c>
      <c r="Z892" t="str">
        <f t="shared" si="152"/>
        <v/>
      </c>
      <c r="AA892">
        <f t="shared" si="152"/>
        <v>-728.93</v>
      </c>
      <c r="AB892" t="str">
        <f t="shared" si="152"/>
        <v/>
      </c>
      <c r="AE892" t="str">
        <f t="shared" si="144"/>
        <v>Technology</v>
      </c>
      <c r="AH892" t="str">
        <f t="shared" si="145"/>
        <v/>
      </c>
      <c r="AI892" t="str">
        <f t="shared" si="146"/>
        <v/>
      </c>
      <c r="AJ892" t="str">
        <f t="shared" si="146"/>
        <v/>
      </c>
      <c r="AK892" t="str">
        <f t="shared" si="146"/>
        <v/>
      </c>
      <c r="AL892" t="str">
        <f t="shared" si="146"/>
        <v/>
      </c>
    </row>
    <row r="893" spans="1:38" x14ac:dyDescent="0.2">
      <c r="A893" s="1">
        <v>6135</v>
      </c>
      <c r="B893" s="2" t="s">
        <v>18</v>
      </c>
      <c r="C893" s="3">
        <v>41998</v>
      </c>
      <c r="D893" s="2" t="s">
        <v>27</v>
      </c>
      <c r="E893" s="2">
        <v>39</v>
      </c>
      <c r="F893" s="2">
        <v>658.85</v>
      </c>
      <c r="G893" s="2">
        <v>7.0000000000000007E-2</v>
      </c>
      <c r="H893" s="2" t="s">
        <v>20</v>
      </c>
      <c r="I893" s="2">
        <v>-155.16</v>
      </c>
      <c r="J893" s="2">
        <v>29.7</v>
      </c>
      <c r="K893" s="2">
        <v>23.47</v>
      </c>
      <c r="L893" s="2" t="s">
        <v>291</v>
      </c>
      <c r="M893" s="2" t="s">
        <v>29</v>
      </c>
      <c r="N893" s="2" t="s">
        <v>23</v>
      </c>
      <c r="O893" s="2" t="s">
        <v>24</v>
      </c>
      <c r="P893" s="2" t="s">
        <v>52</v>
      </c>
      <c r="Q893" s="2" t="s">
        <v>26</v>
      </c>
      <c r="R893" s="3">
        <v>42005</v>
      </c>
      <c r="S893" s="10">
        <f t="shared" si="143"/>
        <v>2014</v>
      </c>
      <c r="T893">
        <f t="shared" si="151"/>
        <v>-155.16</v>
      </c>
      <c r="U893" t="str">
        <f t="shared" si="151"/>
        <v/>
      </c>
      <c r="V893" t="str">
        <f t="shared" si="151"/>
        <v/>
      </c>
      <c r="W893" t="str">
        <f t="shared" si="151"/>
        <v/>
      </c>
      <c r="Z893">
        <f t="shared" si="152"/>
        <v>-155.16</v>
      </c>
      <c r="AA893" t="str">
        <f t="shared" si="152"/>
        <v/>
      </c>
      <c r="AB893" t="str">
        <f t="shared" si="152"/>
        <v/>
      </c>
      <c r="AE893" t="str">
        <f t="shared" si="144"/>
        <v>Office Supplies</v>
      </c>
      <c r="AH893" t="str">
        <f t="shared" si="145"/>
        <v/>
      </c>
      <c r="AI893" t="str">
        <f t="shared" si="146"/>
        <v/>
      </c>
      <c r="AJ893" t="str">
        <f t="shared" si="146"/>
        <v/>
      </c>
      <c r="AK893" t="str">
        <f t="shared" si="146"/>
        <v/>
      </c>
      <c r="AL893" t="str">
        <f t="shared" si="146"/>
        <v/>
      </c>
    </row>
    <row r="894" spans="1:38" x14ac:dyDescent="0.2">
      <c r="A894" s="1">
        <v>6136</v>
      </c>
      <c r="B894" s="2" t="s">
        <v>18</v>
      </c>
      <c r="C894" s="3">
        <v>41998</v>
      </c>
      <c r="D894" s="2" t="s">
        <v>27</v>
      </c>
      <c r="E894" s="2">
        <v>48</v>
      </c>
      <c r="F894" s="2">
        <v>2970.36</v>
      </c>
      <c r="G894" s="2">
        <v>0.02</v>
      </c>
      <c r="H894" s="2" t="s">
        <v>44</v>
      </c>
      <c r="I894" s="2">
        <v>-607.54</v>
      </c>
      <c r="J894" s="2">
        <v>70.14</v>
      </c>
      <c r="K894" s="2">
        <v>50.61</v>
      </c>
      <c r="L894" s="2" t="s">
        <v>195</v>
      </c>
      <c r="M894" s="2" t="s">
        <v>29</v>
      </c>
      <c r="N894" s="2" t="s">
        <v>23</v>
      </c>
      <c r="O894" s="2" t="s">
        <v>45</v>
      </c>
      <c r="P894" s="2" t="s">
        <v>67</v>
      </c>
      <c r="Q894" s="2" t="s">
        <v>47</v>
      </c>
      <c r="R894" s="3">
        <v>42005</v>
      </c>
      <c r="S894" s="10">
        <f t="shared" si="143"/>
        <v>2014</v>
      </c>
      <c r="T894">
        <f t="shared" si="151"/>
        <v>-607.54</v>
      </c>
      <c r="U894" t="str">
        <f t="shared" si="151"/>
        <v/>
      </c>
      <c r="V894" t="str">
        <f t="shared" si="151"/>
        <v/>
      </c>
      <c r="W894" t="str">
        <f t="shared" si="151"/>
        <v/>
      </c>
      <c r="Z894" t="str">
        <f t="shared" si="152"/>
        <v/>
      </c>
      <c r="AA894" t="str">
        <f t="shared" si="152"/>
        <v/>
      </c>
      <c r="AB894">
        <f t="shared" si="152"/>
        <v>-607.54</v>
      </c>
      <c r="AE894" t="str">
        <f t="shared" si="144"/>
        <v>Furniture</v>
      </c>
      <c r="AH894" t="str">
        <f t="shared" si="145"/>
        <v/>
      </c>
      <c r="AI894" t="str">
        <f t="shared" si="146"/>
        <v/>
      </c>
      <c r="AJ894" t="str">
        <f t="shared" si="146"/>
        <v/>
      </c>
      <c r="AK894" t="str">
        <f t="shared" si="146"/>
        <v/>
      </c>
      <c r="AL894" t="str">
        <f t="shared" si="146"/>
        <v/>
      </c>
    </row>
    <row r="895" spans="1:38" x14ac:dyDescent="0.2">
      <c r="A895" s="1">
        <v>6137</v>
      </c>
      <c r="B895" s="2" t="s">
        <v>18</v>
      </c>
      <c r="C895" s="3">
        <v>41998</v>
      </c>
      <c r="D895" s="2" t="s">
        <v>27</v>
      </c>
      <c r="E895" s="2">
        <v>48</v>
      </c>
      <c r="F895" s="2">
        <v>790.33</v>
      </c>
      <c r="G895" s="2">
        <v>0.03</v>
      </c>
      <c r="H895" s="2" t="s">
        <v>20</v>
      </c>
      <c r="I895" s="2">
        <v>406.47</v>
      </c>
      <c r="J895" s="2">
        <v>27.57</v>
      </c>
      <c r="K895" s="2">
        <v>15.39</v>
      </c>
      <c r="L895" s="2" t="s">
        <v>195</v>
      </c>
      <c r="M895" s="2" t="s">
        <v>29</v>
      </c>
      <c r="N895" s="2" t="s">
        <v>23</v>
      </c>
      <c r="O895" s="2" t="s">
        <v>24</v>
      </c>
      <c r="P895" s="2" t="s">
        <v>90</v>
      </c>
      <c r="Q895" s="2" t="s">
        <v>26</v>
      </c>
      <c r="R895" s="3">
        <v>42005</v>
      </c>
      <c r="S895" s="10">
        <f t="shared" si="143"/>
        <v>2014</v>
      </c>
      <c r="T895">
        <f t="shared" si="151"/>
        <v>406.47</v>
      </c>
      <c r="U895" t="str">
        <f t="shared" si="151"/>
        <v/>
      </c>
      <c r="V895" t="str">
        <f t="shared" si="151"/>
        <v/>
      </c>
      <c r="W895" t="str">
        <f t="shared" si="151"/>
        <v/>
      </c>
      <c r="Z895">
        <f t="shared" si="152"/>
        <v>406.47</v>
      </c>
      <c r="AA895" t="str">
        <f t="shared" si="152"/>
        <v/>
      </c>
      <c r="AB895" t="str">
        <f t="shared" si="152"/>
        <v/>
      </c>
      <c r="AE895" t="str">
        <f t="shared" si="144"/>
        <v/>
      </c>
      <c r="AH895" t="str">
        <f t="shared" si="145"/>
        <v/>
      </c>
      <c r="AI895" t="str">
        <f t="shared" si="146"/>
        <v/>
      </c>
      <c r="AJ895" t="str">
        <f t="shared" si="146"/>
        <v/>
      </c>
      <c r="AK895" t="str">
        <f t="shared" si="146"/>
        <v/>
      </c>
      <c r="AL895" t="str">
        <f t="shared" si="146"/>
        <v/>
      </c>
    </row>
    <row r="896" spans="1:38" x14ac:dyDescent="0.2">
      <c r="A896" s="1">
        <v>6138</v>
      </c>
      <c r="B896" s="2" t="s">
        <v>18</v>
      </c>
      <c r="C896" s="3">
        <v>41998</v>
      </c>
      <c r="D896" s="2" t="s">
        <v>59</v>
      </c>
      <c r="E896" s="2">
        <v>38</v>
      </c>
      <c r="F896" s="2">
        <v>5023.6499999999996</v>
      </c>
      <c r="G896" s="2">
        <v>0.01</v>
      </c>
      <c r="H896" s="2" t="s">
        <v>44</v>
      </c>
      <c r="I896" s="2">
        <v>-183.95</v>
      </c>
      <c r="J896" s="2">
        <v>136.49</v>
      </c>
      <c r="K896" s="2">
        <v>65.94</v>
      </c>
      <c r="L896" s="2" t="s">
        <v>292</v>
      </c>
      <c r="M896" s="2" t="s">
        <v>22</v>
      </c>
      <c r="N896" s="2" t="s">
        <v>54</v>
      </c>
      <c r="O896" s="2" t="s">
        <v>45</v>
      </c>
      <c r="P896" s="2" t="s">
        <v>46</v>
      </c>
      <c r="Q896" s="2" t="s">
        <v>47</v>
      </c>
      <c r="R896" s="3">
        <v>41999</v>
      </c>
      <c r="S896" s="10">
        <f t="shared" si="143"/>
        <v>2014</v>
      </c>
      <c r="T896" t="str">
        <f t="shared" si="151"/>
        <v/>
      </c>
      <c r="U896" t="str">
        <f t="shared" si="151"/>
        <v/>
      </c>
      <c r="V896" t="str">
        <f t="shared" si="151"/>
        <v/>
      </c>
      <c r="W896">
        <f t="shared" si="151"/>
        <v>-183.95</v>
      </c>
      <c r="Z896" t="str">
        <f t="shared" si="152"/>
        <v/>
      </c>
      <c r="AA896" t="str">
        <f t="shared" si="152"/>
        <v/>
      </c>
      <c r="AB896">
        <f t="shared" si="152"/>
        <v>-183.95</v>
      </c>
      <c r="AE896" t="str">
        <f t="shared" si="144"/>
        <v>Furniture</v>
      </c>
      <c r="AH896" t="str">
        <f t="shared" si="145"/>
        <v/>
      </c>
      <c r="AI896" t="str">
        <f t="shared" si="146"/>
        <v/>
      </c>
      <c r="AJ896" t="str">
        <f t="shared" si="146"/>
        <v/>
      </c>
      <c r="AK896" t="str">
        <f t="shared" si="146"/>
        <v/>
      </c>
      <c r="AL896" t="str">
        <f t="shared" si="146"/>
        <v/>
      </c>
    </row>
    <row r="897" spans="1:38" x14ac:dyDescent="0.2">
      <c r="A897" s="1">
        <v>6139</v>
      </c>
      <c r="B897" s="2" t="s">
        <v>18</v>
      </c>
      <c r="C897" s="3">
        <v>41999</v>
      </c>
      <c r="D897" s="2" t="s">
        <v>59</v>
      </c>
      <c r="E897" s="2">
        <v>27</v>
      </c>
      <c r="F897" s="2">
        <v>659.64</v>
      </c>
      <c r="G897" s="2">
        <v>0.02</v>
      </c>
      <c r="H897" s="2" t="s">
        <v>20</v>
      </c>
      <c r="I897" s="2">
        <v>190.44</v>
      </c>
      <c r="J897" s="2">
        <v>34.72</v>
      </c>
      <c r="K897" s="2">
        <v>22.99</v>
      </c>
      <c r="L897" s="2" t="s">
        <v>343</v>
      </c>
      <c r="M897" s="2" t="s">
        <v>38</v>
      </c>
      <c r="N897" s="2" t="s">
        <v>43</v>
      </c>
      <c r="O897" s="2" t="s">
        <v>45</v>
      </c>
      <c r="P897" s="2" t="s">
        <v>55</v>
      </c>
      <c r="Q897" s="2" t="s">
        <v>58</v>
      </c>
      <c r="R897" s="3">
        <v>41999</v>
      </c>
      <c r="S897" s="10">
        <f t="shared" si="143"/>
        <v>2014</v>
      </c>
      <c r="T897" t="str">
        <f t="shared" si="151"/>
        <v/>
      </c>
      <c r="U897" t="str">
        <f t="shared" si="151"/>
        <v/>
      </c>
      <c r="V897">
        <f t="shared" si="151"/>
        <v>190.44</v>
      </c>
      <c r="W897" t="str">
        <f t="shared" si="151"/>
        <v/>
      </c>
      <c r="Z897" t="str">
        <f t="shared" si="152"/>
        <v/>
      </c>
      <c r="AA897" t="str">
        <f t="shared" si="152"/>
        <v/>
      </c>
      <c r="AB897">
        <f t="shared" si="152"/>
        <v>190.44</v>
      </c>
      <c r="AE897" t="str">
        <f t="shared" si="144"/>
        <v/>
      </c>
      <c r="AH897" t="str">
        <f t="shared" si="145"/>
        <v/>
      </c>
      <c r="AI897" t="str">
        <f t="shared" si="146"/>
        <v/>
      </c>
      <c r="AJ897" t="str">
        <f t="shared" si="146"/>
        <v/>
      </c>
      <c r="AK897" t="str">
        <f t="shared" si="146"/>
        <v/>
      </c>
      <c r="AL897" t="str">
        <f t="shared" si="146"/>
        <v/>
      </c>
    </row>
    <row r="898" spans="1:38" x14ac:dyDescent="0.2">
      <c r="A898" s="1">
        <v>6140</v>
      </c>
      <c r="B898" s="2" t="s">
        <v>18</v>
      </c>
      <c r="C898" s="3">
        <v>42001</v>
      </c>
      <c r="D898" s="2" t="s">
        <v>41</v>
      </c>
      <c r="E898" s="2">
        <v>32</v>
      </c>
      <c r="F898" s="2">
        <v>3737.94</v>
      </c>
      <c r="G898" s="2">
        <v>7.0000000000000007E-2</v>
      </c>
      <c r="H898" s="2" t="s">
        <v>44</v>
      </c>
      <c r="I898" s="2">
        <v>1374.49</v>
      </c>
      <c r="J898" s="2">
        <v>131.99</v>
      </c>
      <c r="K898" s="2">
        <v>30.8</v>
      </c>
      <c r="L898" s="2" t="s">
        <v>271</v>
      </c>
      <c r="M898" s="2" t="s">
        <v>38</v>
      </c>
      <c r="N898" s="2" t="s">
        <v>43</v>
      </c>
      <c r="O898" s="2" t="s">
        <v>31</v>
      </c>
      <c r="P898" s="2" t="s">
        <v>33</v>
      </c>
      <c r="Q898" s="2" t="s">
        <v>47</v>
      </c>
      <c r="R898" s="3">
        <v>42003</v>
      </c>
      <c r="S898" s="10">
        <f t="shared" si="143"/>
        <v>2014</v>
      </c>
      <c r="T898" t="str">
        <f t="shared" si="151"/>
        <v/>
      </c>
      <c r="U898" t="str">
        <f t="shared" si="151"/>
        <v/>
      </c>
      <c r="V898">
        <f t="shared" si="151"/>
        <v>1374.49</v>
      </c>
      <c r="W898" t="str">
        <f t="shared" si="151"/>
        <v/>
      </c>
      <c r="Z898" t="str">
        <f t="shared" si="152"/>
        <v/>
      </c>
      <c r="AA898">
        <f t="shared" si="152"/>
        <v>1374.49</v>
      </c>
      <c r="AB898" t="str">
        <f t="shared" si="152"/>
        <v/>
      </c>
      <c r="AE898" t="str">
        <f t="shared" si="144"/>
        <v/>
      </c>
      <c r="AH898" t="str">
        <f t="shared" si="145"/>
        <v/>
      </c>
      <c r="AI898" t="str">
        <f t="shared" si="146"/>
        <v/>
      </c>
      <c r="AJ898" t="str">
        <f t="shared" si="146"/>
        <v/>
      </c>
      <c r="AK898" t="str">
        <f t="shared" si="146"/>
        <v/>
      </c>
      <c r="AL898" t="str">
        <f t="shared" ref="AJ898:AL961" si="153">IF(AL$1=$S898,$AH898,"")</f>
        <v/>
      </c>
    </row>
    <row r="899" spans="1:38" x14ac:dyDescent="0.2">
      <c r="A899" s="1">
        <v>6141</v>
      </c>
      <c r="B899" s="2" t="s">
        <v>18</v>
      </c>
      <c r="C899" s="3">
        <v>42001</v>
      </c>
      <c r="D899" s="2" t="s">
        <v>27</v>
      </c>
      <c r="E899" s="2">
        <v>6</v>
      </c>
      <c r="F899" s="2">
        <v>185.07</v>
      </c>
      <c r="G899" s="2">
        <v>0.03</v>
      </c>
      <c r="H899" s="2" t="s">
        <v>20</v>
      </c>
      <c r="I899" s="2">
        <v>45.03</v>
      </c>
      <c r="J899" s="2">
        <v>40.53</v>
      </c>
      <c r="K899" s="2">
        <v>15.49</v>
      </c>
      <c r="L899" s="2" t="s">
        <v>175</v>
      </c>
      <c r="M899" s="2" t="s">
        <v>22</v>
      </c>
      <c r="N899" s="2" t="s">
        <v>54</v>
      </c>
      <c r="O899" s="2" t="s">
        <v>24</v>
      </c>
      <c r="P899" s="2" t="s">
        <v>25</v>
      </c>
      <c r="Q899" s="2" t="s">
        <v>26</v>
      </c>
      <c r="R899" s="3">
        <v>42005</v>
      </c>
      <c r="S899" s="10">
        <f t="shared" ref="S899:S962" si="154">YEAR(C899)</f>
        <v>2014</v>
      </c>
      <c r="T899" t="str">
        <f t="shared" si="151"/>
        <v/>
      </c>
      <c r="U899" t="str">
        <f t="shared" si="151"/>
        <v/>
      </c>
      <c r="V899" t="str">
        <f t="shared" si="151"/>
        <v/>
      </c>
      <c r="W899">
        <f t="shared" si="151"/>
        <v>45.03</v>
      </c>
      <c r="Z899">
        <f t="shared" si="152"/>
        <v>45.03</v>
      </c>
      <c r="AA899" t="str">
        <f t="shared" si="152"/>
        <v/>
      </c>
      <c r="AB899" t="str">
        <f t="shared" si="152"/>
        <v/>
      </c>
      <c r="AE899" t="str">
        <f t="shared" ref="AE899:AE962" si="155">IF(I899&lt;0,O899,"")</f>
        <v/>
      </c>
      <c r="AH899" t="str">
        <f t="shared" ref="AH899:AH962" si="156">IF(E899&lt;11,IF(O899="Technology",I899,""),"")</f>
        <v/>
      </c>
      <c r="AI899" t="str">
        <f t="shared" ref="AI899:AL962" si="157">IF(AI$1=$S899,$AH899,"")</f>
        <v/>
      </c>
      <c r="AJ899" t="str">
        <f t="shared" si="153"/>
        <v/>
      </c>
      <c r="AK899" t="str">
        <f t="shared" si="153"/>
        <v/>
      </c>
      <c r="AL899" t="str">
        <f t="shared" si="153"/>
        <v/>
      </c>
    </row>
    <row r="900" spans="1:38" x14ac:dyDescent="0.2">
      <c r="A900" s="1">
        <v>6142</v>
      </c>
      <c r="B900" s="2" t="s">
        <v>40</v>
      </c>
      <c r="C900" s="3">
        <v>42001</v>
      </c>
      <c r="D900" s="2" t="s">
        <v>50</v>
      </c>
      <c r="E900" s="2">
        <v>27</v>
      </c>
      <c r="F900" s="2">
        <v>583.14</v>
      </c>
      <c r="G900" s="2">
        <v>0.06</v>
      </c>
      <c r="H900" s="2" t="s">
        <v>20</v>
      </c>
      <c r="I900" s="2">
        <v>158</v>
      </c>
      <c r="J900" s="2">
        <v>34.24</v>
      </c>
      <c r="K900" s="2">
        <v>15.99</v>
      </c>
      <c r="L900" s="2" t="s">
        <v>89</v>
      </c>
      <c r="M900" s="2" t="s">
        <v>29</v>
      </c>
      <c r="N900" s="2" t="s">
        <v>54</v>
      </c>
      <c r="O900" s="2" t="s">
        <v>31</v>
      </c>
      <c r="P900" s="2" t="s">
        <v>32</v>
      </c>
      <c r="Q900" s="2" t="s">
        <v>58</v>
      </c>
      <c r="R900" s="3">
        <v>42003</v>
      </c>
      <c r="S900" s="10">
        <f t="shared" si="154"/>
        <v>2014</v>
      </c>
      <c r="T900" t="str">
        <f t="shared" si="151"/>
        <v/>
      </c>
      <c r="U900" t="str">
        <f t="shared" si="151"/>
        <v/>
      </c>
      <c r="V900" t="str">
        <f t="shared" si="151"/>
        <v/>
      </c>
      <c r="W900">
        <f t="shared" si="151"/>
        <v>158</v>
      </c>
      <c r="Z900" t="str">
        <f t="shared" si="152"/>
        <v/>
      </c>
      <c r="AA900">
        <f t="shared" si="152"/>
        <v>158</v>
      </c>
      <c r="AB900" t="str">
        <f t="shared" si="152"/>
        <v/>
      </c>
      <c r="AE900" t="str">
        <f t="shared" si="155"/>
        <v/>
      </c>
      <c r="AH900" t="str">
        <f t="shared" si="156"/>
        <v/>
      </c>
      <c r="AI900" t="str">
        <f t="shared" si="157"/>
        <v/>
      </c>
      <c r="AJ900" t="str">
        <f t="shared" si="153"/>
        <v/>
      </c>
      <c r="AK900" t="str">
        <f t="shared" si="153"/>
        <v/>
      </c>
      <c r="AL900" t="str">
        <f t="shared" si="153"/>
        <v/>
      </c>
    </row>
    <row r="901" spans="1:38" x14ac:dyDescent="0.2">
      <c r="A901" s="1">
        <v>6143</v>
      </c>
      <c r="B901" s="2" t="s">
        <v>40</v>
      </c>
      <c r="C901" s="3">
        <v>42002</v>
      </c>
      <c r="D901" s="2" t="s">
        <v>27</v>
      </c>
      <c r="E901" s="2">
        <v>24</v>
      </c>
      <c r="F901" s="2">
        <v>141.34</v>
      </c>
      <c r="G901" s="2">
        <v>0.08</v>
      </c>
      <c r="H901" s="2" t="s">
        <v>49</v>
      </c>
      <c r="I901" s="2">
        <v>50.4</v>
      </c>
      <c r="J901" s="2">
        <v>17.84</v>
      </c>
      <c r="K901" s="2">
        <v>15</v>
      </c>
      <c r="L901" s="2" t="s">
        <v>381</v>
      </c>
      <c r="M901" s="2" t="s">
        <v>29</v>
      </c>
      <c r="N901" s="2" t="s">
        <v>54</v>
      </c>
      <c r="O901" s="2" t="s">
        <v>24</v>
      </c>
      <c r="P901" s="2" t="s">
        <v>64</v>
      </c>
      <c r="Q901" s="2" t="s">
        <v>36</v>
      </c>
      <c r="R901" s="3">
        <v>42007</v>
      </c>
      <c r="S901" s="10">
        <f t="shared" si="154"/>
        <v>2014</v>
      </c>
      <c r="T901" t="str">
        <f t="shared" si="151"/>
        <v/>
      </c>
      <c r="U901" t="str">
        <f t="shared" si="151"/>
        <v/>
      </c>
      <c r="V901" t="str">
        <f t="shared" si="151"/>
        <v/>
      </c>
      <c r="W901">
        <f t="shared" si="151"/>
        <v>50.4</v>
      </c>
      <c r="Z901">
        <f t="shared" si="152"/>
        <v>50.4</v>
      </c>
      <c r="AA901" t="str">
        <f t="shared" si="152"/>
        <v/>
      </c>
      <c r="AB901" t="str">
        <f t="shared" si="152"/>
        <v/>
      </c>
      <c r="AE901" t="str">
        <f t="shared" si="155"/>
        <v/>
      </c>
      <c r="AH901" t="str">
        <f t="shared" si="156"/>
        <v/>
      </c>
      <c r="AI901" t="str">
        <f t="shared" si="157"/>
        <v/>
      </c>
      <c r="AJ901" t="str">
        <f t="shared" si="153"/>
        <v/>
      </c>
      <c r="AK901" t="str">
        <f t="shared" si="153"/>
        <v/>
      </c>
      <c r="AL901" t="str">
        <f t="shared" si="153"/>
        <v/>
      </c>
    </row>
    <row r="902" spans="1:38" x14ac:dyDescent="0.2">
      <c r="A902" s="1">
        <v>6144</v>
      </c>
      <c r="B902" s="2" t="s">
        <v>40</v>
      </c>
      <c r="C902" s="3">
        <v>42002</v>
      </c>
      <c r="D902" s="2" t="s">
        <v>27</v>
      </c>
      <c r="E902" s="2">
        <v>29</v>
      </c>
      <c r="F902" s="2">
        <v>5440.4894999999997</v>
      </c>
      <c r="G902" s="2">
        <v>0</v>
      </c>
      <c r="H902" s="2" t="s">
        <v>20</v>
      </c>
      <c r="I902" s="2">
        <v>1370.68</v>
      </c>
      <c r="J902" s="2">
        <v>217.99</v>
      </c>
      <c r="K902" s="2">
        <v>22.99</v>
      </c>
      <c r="L902" s="2" t="s">
        <v>381</v>
      </c>
      <c r="M902" s="2" t="s">
        <v>29</v>
      </c>
      <c r="N902" s="2" t="s">
        <v>54</v>
      </c>
      <c r="O902" s="2" t="s">
        <v>31</v>
      </c>
      <c r="P902" s="2" t="s">
        <v>39</v>
      </c>
      <c r="Q902" s="2" t="s">
        <v>26</v>
      </c>
      <c r="R902" s="3">
        <v>42006</v>
      </c>
      <c r="S902" s="10">
        <f t="shared" si="154"/>
        <v>2014</v>
      </c>
      <c r="T902" t="str">
        <f t="shared" ref="T902:W921" si="158">IF($N902=T$1,$I902,"")</f>
        <v/>
      </c>
      <c r="U902" t="str">
        <f t="shared" si="158"/>
        <v/>
      </c>
      <c r="V902" t="str">
        <f t="shared" si="158"/>
        <v/>
      </c>
      <c r="W902">
        <f t="shared" si="158"/>
        <v>1370.68</v>
      </c>
      <c r="Z902" t="str">
        <f t="shared" ref="Z902:AB921" si="159">IF($O902=Z$1,$I902,"")</f>
        <v/>
      </c>
      <c r="AA902">
        <f t="shared" si="159"/>
        <v>1370.68</v>
      </c>
      <c r="AB902" t="str">
        <f t="shared" si="159"/>
        <v/>
      </c>
      <c r="AE902" t="str">
        <f t="shared" si="155"/>
        <v/>
      </c>
      <c r="AH902" t="str">
        <f t="shared" si="156"/>
        <v/>
      </c>
      <c r="AI902" t="str">
        <f t="shared" si="157"/>
        <v/>
      </c>
      <c r="AJ902" t="str">
        <f t="shared" si="153"/>
        <v/>
      </c>
      <c r="AK902" t="str">
        <f t="shared" si="153"/>
        <v/>
      </c>
      <c r="AL902" t="str">
        <f t="shared" si="153"/>
        <v/>
      </c>
    </row>
    <row r="903" spans="1:38" x14ac:dyDescent="0.2">
      <c r="A903" s="1">
        <v>6145</v>
      </c>
      <c r="B903" s="2" t="s">
        <v>40</v>
      </c>
      <c r="C903" s="3">
        <v>42005</v>
      </c>
      <c r="D903" s="2" t="s">
        <v>27</v>
      </c>
      <c r="E903" s="2">
        <v>42</v>
      </c>
      <c r="F903" s="2">
        <v>169.17</v>
      </c>
      <c r="G903" s="2">
        <v>0.01</v>
      </c>
      <c r="H903" s="2" t="s">
        <v>20</v>
      </c>
      <c r="I903" s="2">
        <v>-144.97</v>
      </c>
      <c r="J903" s="2">
        <v>15.58</v>
      </c>
      <c r="K903" s="2">
        <v>19.47</v>
      </c>
      <c r="L903" s="2" t="s">
        <v>290</v>
      </c>
      <c r="M903" s="2" t="s">
        <v>29</v>
      </c>
      <c r="N903" s="2" t="s">
        <v>30</v>
      </c>
      <c r="O903" s="2" t="s">
        <v>24</v>
      </c>
      <c r="P903" s="2" t="s">
        <v>25</v>
      </c>
      <c r="Q903" s="2" t="s">
        <v>26</v>
      </c>
      <c r="R903" s="3">
        <v>42009</v>
      </c>
      <c r="S903" s="10">
        <f t="shared" si="154"/>
        <v>2015</v>
      </c>
      <c r="T903" t="str">
        <f t="shared" si="158"/>
        <v/>
      </c>
      <c r="U903">
        <f t="shared" si="158"/>
        <v>-144.97</v>
      </c>
      <c r="V903" t="str">
        <f t="shared" si="158"/>
        <v/>
      </c>
      <c r="W903" t="str">
        <f t="shared" si="158"/>
        <v/>
      </c>
      <c r="Z903">
        <f t="shared" si="159"/>
        <v>-144.97</v>
      </c>
      <c r="AA903" t="str">
        <f t="shared" si="159"/>
        <v/>
      </c>
      <c r="AB903" t="str">
        <f t="shared" si="159"/>
        <v/>
      </c>
      <c r="AE903" t="str">
        <f t="shared" si="155"/>
        <v>Office Supplies</v>
      </c>
      <c r="AH903" t="str">
        <f t="shared" si="156"/>
        <v/>
      </c>
      <c r="AI903" t="str">
        <f t="shared" si="157"/>
        <v/>
      </c>
      <c r="AJ903" t="str">
        <f t="shared" si="153"/>
        <v/>
      </c>
      <c r="AK903" t="str">
        <f t="shared" si="153"/>
        <v/>
      </c>
      <c r="AL903" t="str">
        <f t="shared" si="153"/>
        <v/>
      </c>
    </row>
    <row r="904" spans="1:38" x14ac:dyDescent="0.2">
      <c r="A904" s="1">
        <v>6146</v>
      </c>
      <c r="B904" s="2" t="s">
        <v>40</v>
      </c>
      <c r="C904" s="3">
        <v>42005</v>
      </c>
      <c r="D904" s="2" t="s">
        <v>27</v>
      </c>
      <c r="E904" s="2">
        <v>11</v>
      </c>
      <c r="F904" s="2">
        <v>454.49</v>
      </c>
      <c r="G904" s="2">
        <v>0.09</v>
      </c>
      <c r="H904" s="2" t="s">
        <v>20</v>
      </c>
      <c r="I904" s="2">
        <v>94.43</v>
      </c>
      <c r="J904" s="2">
        <v>53.32</v>
      </c>
      <c r="K904" s="2">
        <v>22.66</v>
      </c>
      <c r="L904" s="2" t="s">
        <v>290</v>
      </c>
      <c r="M904" s="2" t="s">
        <v>29</v>
      </c>
      <c r="N904" s="2" t="s">
        <v>30</v>
      </c>
      <c r="O904" s="2" t="s">
        <v>45</v>
      </c>
      <c r="P904" s="2" t="s">
        <v>55</v>
      </c>
      <c r="Q904" s="2" t="s">
        <v>62</v>
      </c>
      <c r="R904" s="3">
        <v>42007</v>
      </c>
      <c r="S904" s="10">
        <f t="shared" si="154"/>
        <v>2015</v>
      </c>
      <c r="T904" t="str">
        <f t="shared" si="158"/>
        <v/>
      </c>
      <c r="U904">
        <f t="shared" si="158"/>
        <v>94.43</v>
      </c>
      <c r="V904" t="str">
        <f t="shared" si="158"/>
        <v/>
      </c>
      <c r="W904" t="str">
        <f t="shared" si="158"/>
        <v/>
      </c>
      <c r="Z904" t="str">
        <f t="shared" si="159"/>
        <v/>
      </c>
      <c r="AA904" t="str">
        <f t="shared" si="159"/>
        <v/>
      </c>
      <c r="AB904">
        <f t="shared" si="159"/>
        <v>94.43</v>
      </c>
      <c r="AE904" t="str">
        <f t="shared" si="155"/>
        <v/>
      </c>
      <c r="AH904" t="str">
        <f t="shared" si="156"/>
        <v/>
      </c>
      <c r="AI904" t="str">
        <f t="shared" si="157"/>
        <v/>
      </c>
      <c r="AJ904" t="str">
        <f t="shared" si="153"/>
        <v/>
      </c>
      <c r="AK904" t="str">
        <f t="shared" si="153"/>
        <v/>
      </c>
      <c r="AL904" t="str">
        <f t="shared" si="153"/>
        <v/>
      </c>
    </row>
    <row r="905" spans="1:38" x14ac:dyDescent="0.2">
      <c r="A905" s="1">
        <v>6147</v>
      </c>
      <c r="B905" s="2" t="s">
        <v>40</v>
      </c>
      <c r="C905" s="3">
        <v>42005</v>
      </c>
      <c r="D905" s="2" t="s">
        <v>27</v>
      </c>
      <c r="E905" s="2">
        <v>29</v>
      </c>
      <c r="F905" s="2">
        <v>4200.28</v>
      </c>
      <c r="G905" s="2">
        <v>0.02</v>
      </c>
      <c r="H905" s="2" t="s">
        <v>44</v>
      </c>
      <c r="I905" s="2">
        <v>736.72</v>
      </c>
      <c r="J905" s="2">
        <v>157.44999999999999</v>
      </c>
      <c r="K905" s="2">
        <v>31.85</v>
      </c>
      <c r="L905" s="2" t="s">
        <v>290</v>
      </c>
      <c r="M905" s="2" t="s">
        <v>29</v>
      </c>
      <c r="N905" s="2" t="s">
        <v>30</v>
      </c>
      <c r="O905" s="2" t="s">
        <v>31</v>
      </c>
      <c r="P905" s="2" t="s">
        <v>33</v>
      </c>
      <c r="Q905" s="2" t="s">
        <v>56</v>
      </c>
      <c r="R905" s="3">
        <v>42009</v>
      </c>
      <c r="S905" s="10">
        <f t="shared" si="154"/>
        <v>2015</v>
      </c>
      <c r="T905" t="str">
        <f t="shared" si="158"/>
        <v/>
      </c>
      <c r="U905">
        <f t="shared" si="158"/>
        <v>736.72</v>
      </c>
      <c r="V905" t="str">
        <f t="shared" si="158"/>
        <v/>
      </c>
      <c r="W905" t="str">
        <f t="shared" si="158"/>
        <v/>
      </c>
      <c r="Z905" t="str">
        <f t="shared" si="159"/>
        <v/>
      </c>
      <c r="AA905">
        <f t="shared" si="159"/>
        <v>736.72</v>
      </c>
      <c r="AB905" t="str">
        <f t="shared" si="159"/>
        <v/>
      </c>
      <c r="AE905" t="str">
        <f t="shared" si="155"/>
        <v/>
      </c>
      <c r="AH905" t="str">
        <f t="shared" si="156"/>
        <v/>
      </c>
      <c r="AI905" t="str">
        <f t="shared" si="157"/>
        <v/>
      </c>
      <c r="AJ905" t="str">
        <f t="shared" si="153"/>
        <v/>
      </c>
      <c r="AK905" t="str">
        <f t="shared" si="153"/>
        <v/>
      </c>
      <c r="AL905" t="str">
        <f t="shared" si="153"/>
        <v/>
      </c>
    </row>
    <row r="906" spans="1:38" x14ac:dyDescent="0.2">
      <c r="A906" s="1">
        <v>6148</v>
      </c>
      <c r="B906" s="2" t="s">
        <v>18</v>
      </c>
      <c r="C906" s="3">
        <v>42006</v>
      </c>
      <c r="D906" s="2" t="s">
        <v>27</v>
      </c>
      <c r="E906" s="2">
        <v>9</v>
      </c>
      <c r="F906" s="2">
        <v>747.6</v>
      </c>
      <c r="G906" s="2">
        <v>0.05</v>
      </c>
      <c r="H906" s="2" t="s">
        <v>49</v>
      </c>
      <c r="I906" s="2">
        <v>245.34</v>
      </c>
      <c r="J906" s="2">
        <v>95.98</v>
      </c>
      <c r="K906" s="2">
        <v>19.010000000000002</v>
      </c>
      <c r="L906" s="2" t="s">
        <v>270</v>
      </c>
      <c r="M906" s="2" t="s">
        <v>22</v>
      </c>
      <c r="N906" s="2" t="s">
        <v>23</v>
      </c>
      <c r="O906" s="2" t="s">
        <v>24</v>
      </c>
      <c r="P906" s="2" t="s">
        <v>90</v>
      </c>
      <c r="Q906" s="2" t="s">
        <v>26</v>
      </c>
      <c r="R906" s="3">
        <v>42008</v>
      </c>
      <c r="S906" s="10">
        <f t="shared" si="154"/>
        <v>2015</v>
      </c>
      <c r="T906">
        <f t="shared" si="158"/>
        <v>245.34</v>
      </c>
      <c r="U906" t="str">
        <f t="shared" si="158"/>
        <v/>
      </c>
      <c r="V906" t="str">
        <f t="shared" si="158"/>
        <v/>
      </c>
      <c r="W906" t="str">
        <f t="shared" si="158"/>
        <v/>
      </c>
      <c r="Z906">
        <f t="shared" si="159"/>
        <v>245.34</v>
      </c>
      <c r="AA906" t="str">
        <f t="shared" si="159"/>
        <v/>
      </c>
      <c r="AB906" t="str">
        <f t="shared" si="159"/>
        <v/>
      </c>
      <c r="AE906" t="str">
        <f t="shared" si="155"/>
        <v/>
      </c>
      <c r="AH906" t="str">
        <f t="shared" si="156"/>
        <v/>
      </c>
      <c r="AI906" t="str">
        <f t="shared" si="157"/>
        <v/>
      </c>
      <c r="AJ906" t="str">
        <f t="shared" si="153"/>
        <v/>
      </c>
      <c r="AK906" t="str">
        <f t="shared" si="153"/>
        <v/>
      </c>
      <c r="AL906" t="str">
        <f t="shared" si="153"/>
        <v/>
      </c>
    </row>
    <row r="907" spans="1:38" x14ac:dyDescent="0.2">
      <c r="A907" s="1">
        <v>6149</v>
      </c>
      <c r="B907" s="2" t="s">
        <v>18</v>
      </c>
      <c r="C907" s="3">
        <v>42006</v>
      </c>
      <c r="D907" s="2" t="s">
        <v>27</v>
      </c>
      <c r="E907" s="2">
        <v>23</v>
      </c>
      <c r="F907" s="2">
        <v>1296.1785</v>
      </c>
      <c r="G907" s="2">
        <v>7.0000000000000007E-2</v>
      </c>
      <c r="H907" s="2" t="s">
        <v>20</v>
      </c>
      <c r="I907" s="2">
        <v>-180.49</v>
      </c>
      <c r="J907" s="2">
        <v>77.989999999999995</v>
      </c>
      <c r="K907" s="2">
        <v>33.99</v>
      </c>
      <c r="L907" s="2" t="s">
        <v>270</v>
      </c>
      <c r="M907" s="2" t="s">
        <v>22</v>
      </c>
      <c r="N907" s="2" t="s">
        <v>23</v>
      </c>
      <c r="O907" s="2" t="s">
        <v>31</v>
      </c>
      <c r="P907" s="2" t="s">
        <v>39</v>
      </c>
      <c r="Q907" s="2" t="s">
        <v>26</v>
      </c>
      <c r="R907" s="3">
        <v>42015</v>
      </c>
      <c r="S907" s="10">
        <f t="shared" si="154"/>
        <v>2015</v>
      </c>
      <c r="T907">
        <f t="shared" si="158"/>
        <v>-180.49</v>
      </c>
      <c r="U907" t="str">
        <f t="shared" si="158"/>
        <v/>
      </c>
      <c r="V907" t="str">
        <f t="shared" si="158"/>
        <v/>
      </c>
      <c r="W907" t="str">
        <f t="shared" si="158"/>
        <v/>
      </c>
      <c r="Z907" t="str">
        <f t="shared" si="159"/>
        <v/>
      </c>
      <c r="AA907">
        <f t="shared" si="159"/>
        <v>-180.49</v>
      </c>
      <c r="AB907" t="str">
        <f t="shared" si="159"/>
        <v/>
      </c>
      <c r="AE907" t="str">
        <f t="shared" si="155"/>
        <v>Technology</v>
      </c>
      <c r="AH907" t="str">
        <f t="shared" si="156"/>
        <v/>
      </c>
      <c r="AI907" t="str">
        <f t="shared" si="157"/>
        <v/>
      </c>
      <c r="AJ907" t="str">
        <f t="shared" si="153"/>
        <v/>
      </c>
      <c r="AK907" t="str">
        <f t="shared" si="153"/>
        <v/>
      </c>
      <c r="AL907" t="str">
        <f t="shared" si="153"/>
        <v/>
      </c>
    </row>
    <row r="908" spans="1:38" x14ac:dyDescent="0.2">
      <c r="A908" s="1">
        <v>6150</v>
      </c>
      <c r="B908" s="2" t="s">
        <v>18</v>
      </c>
      <c r="C908" s="3">
        <v>42006</v>
      </c>
      <c r="D908" s="2" t="s">
        <v>19</v>
      </c>
      <c r="E908" s="2">
        <v>42</v>
      </c>
      <c r="F908" s="2">
        <v>764.12950000000001</v>
      </c>
      <c r="G908" s="2">
        <v>7.0000000000000007E-2</v>
      </c>
      <c r="H908" s="2" t="s">
        <v>20</v>
      </c>
      <c r="I908" s="2">
        <v>70.180000000000007</v>
      </c>
      <c r="J908" s="2">
        <v>32.99</v>
      </c>
      <c r="K908" s="2">
        <v>18.809999999999999</v>
      </c>
      <c r="L908" s="2" t="s">
        <v>414</v>
      </c>
      <c r="M908" s="2" t="s">
        <v>29</v>
      </c>
      <c r="N908" s="2" t="s">
        <v>54</v>
      </c>
      <c r="O908" s="2" t="s">
        <v>31</v>
      </c>
      <c r="P908" s="2" t="s">
        <v>39</v>
      </c>
      <c r="Q908" s="2" t="s">
        <v>62</v>
      </c>
      <c r="R908" s="3">
        <v>42007</v>
      </c>
      <c r="S908" s="10">
        <f t="shared" si="154"/>
        <v>2015</v>
      </c>
      <c r="T908" t="str">
        <f t="shared" si="158"/>
        <v/>
      </c>
      <c r="U908" t="str">
        <f t="shared" si="158"/>
        <v/>
      </c>
      <c r="V908" t="str">
        <f t="shared" si="158"/>
        <v/>
      </c>
      <c r="W908">
        <f t="shared" si="158"/>
        <v>70.180000000000007</v>
      </c>
      <c r="Z908" t="str">
        <f t="shared" si="159"/>
        <v/>
      </c>
      <c r="AA908">
        <f t="shared" si="159"/>
        <v>70.180000000000007</v>
      </c>
      <c r="AB908" t="str">
        <f t="shared" si="159"/>
        <v/>
      </c>
      <c r="AE908" t="str">
        <f t="shared" si="155"/>
        <v/>
      </c>
      <c r="AH908" t="str">
        <f t="shared" si="156"/>
        <v/>
      </c>
      <c r="AI908" t="str">
        <f t="shared" si="157"/>
        <v/>
      </c>
      <c r="AJ908" t="str">
        <f t="shared" si="153"/>
        <v/>
      </c>
      <c r="AK908" t="str">
        <f t="shared" si="153"/>
        <v/>
      </c>
      <c r="AL908" t="str">
        <f t="shared" si="153"/>
        <v/>
      </c>
    </row>
    <row r="909" spans="1:38" x14ac:dyDescent="0.2">
      <c r="A909" s="1">
        <v>6151</v>
      </c>
      <c r="B909" s="2" t="s">
        <v>18</v>
      </c>
      <c r="C909" s="3">
        <v>42006</v>
      </c>
      <c r="D909" s="2" t="s">
        <v>19</v>
      </c>
      <c r="E909" s="2">
        <v>38</v>
      </c>
      <c r="F909" s="2">
        <v>3684.36</v>
      </c>
      <c r="G909" s="2">
        <v>0.09</v>
      </c>
      <c r="H909" s="2" t="s">
        <v>49</v>
      </c>
      <c r="I909" s="2">
        <v>1238.8499999999999</v>
      </c>
      <c r="J909" s="2">
        <v>116.85</v>
      </c>
      <c r="K909" s="2">
        <v>33.99</v>
      </c>
      <c r="L909" s="2" t="s">
        <v>414</v>
      </c>
      <c r="M909" s="2" t="s">
        <v>29</v>
      </c>
      <c r="N909" s="2" t="s">
        <v>54</v>
      </c>
      <c r="O909" s="2" t="s">
        <v>24</v>
      </c>
      <c r="P909" s="2" t="s">
        <v>35</v>
      </c>
      <c r="Q909" s="2" t="s">
        <v>26</v>
      </c>
      <c r="R909" s="3">
        <v>42008</v>
      </c>
      <c r="S909" s="10">
        <f t="shared" si="154"/>
        <v>2015</v>
      </c>
      <c r="T909" t="str">
        <f t="shared" si="158"/>
        <v/>
      </c>
      <c r="U909" t="str">
        <f t="shared" si="158"/>
        <v/>
      </c>
      <c r="V909" t="str">
        <f t="shared" si="158"/>
        <v/>
      </c>
      <c r="W909">
        <f t="shared" si="158"/>
        <v>1238.8499999999999</v>
      </c>
      <c r="Z909">
        <f t="shared" si="159"/>
        <v>1238.8499999999999</v>
      </c>
      <c r="AA909" t="str">
        <f t="shared" si="159"/>
        <v/>
      </c>
      <c r="AB909" t="str">
        <f t="shared" si="159"/>
        <v/>
      </c>
      <c r="AE909" t="str">
        <f t="shared" si="155"/>
        <v/>
      </c>
      <c r="AH909" t="str">
        <f t="shared" si="156"/>
        <v/>
      </c>
      <c r="AI909" t="str">
        <f t="shared" si="157"/>
        <v/>
      </c>
      <c r="AJ909" t="str">
        <f t="shared" si="153"/>
        <v/>
      </c>
      <c r="AK909" t="str">
        <f t="shared" si="153"/>
        <v/>
      </c>
      <c r="AL909" t="str">
        <f t="shared" si="153"/>
        <v/>
      </c>
    </row>
    <row r="910" spans="1:38" x14ac:dyDescent="0.2">
      <c r="A910" s="1">
        <v>6152</v>
      </c>
      <c r="B910" s="2" t="s">
        <v>18</v>
      </c>
      <c r="C910" s="3">
        <v>42007</v>
      </c>
      <c r="D910" s="2" t="s">
        <v>27</v>
      </c>
      <c r="E910" s="2">
        <v>37</v>
      </c>
      <c r="F910" s="2">
        <v>1775.28</v>
      </c>
      <c r="G910" s="2">
        <v>7.0000000000000007E-2</v>
      </c>
      <c r="H910" s="2" t="s">
        <v>20</v>
      </c>
      <c r="I910" s="2">
        <v>71.87</v>
      </c>
      <c r="J910" s="2">
        <v>62.98</v>
      </c>
      <c r="K910" s="2">
        <v>27.66</v>
      </c>
      <c r="L910" s="2" t="s">
        <v>415</v>
      </c>
      <c r="M910" s="2" t="s">
        <v>29</v>
      </c>
      <c r="N910" s="2" t="s">
        <v>23</v>
      </c>
      <c r="O910" s="2" t="s">
        <v>24</v>
      </c>
      <c r="P910" s="2" t="s">
        <v>71</v>
      </c>
      <c r="Q910" s="2" t="s">
        <v>26</v>
      </c>
      <c r="R910" s="3">
        <v>42011</v>
      </c>
      <c r="S910" s="10">
        <f t="shared" si="154"/>
        <v>2015</v>
      </c>
      <c r="T910">
        <f t="shared" si="158"/>
        <v>71.87</v>
      </c>
      <c r="U910" t="str">
        <f t="shared" si="158"/>
        <v/>
      </c>
      <c r="V910" t="str">
        <f t="shared" si="158"/>
        <v/>
      </c>
      <c r="W910" t="str">
        <f t="shared" si="158"/>
        <v/>
      </c>
      <c r="Z910">
        <f t="shared" si="159"/>
        <v>71.87</v>
      </c>
      <c r="AA910" t="str">
        <f t="shared" si="159"/>
        <v/>
      </c>
      <c r="AB910" t="str">
        <f t="shared" si="159"/>
        <v/>
      </c>
      <c r="AE910" t="str">
        <f t="shared" si="155"/>
        <v/>
      </c>
      <c r="AH910" t="str">
        <f t="shared" si="156"/>
        <v/>
      </c>
      <c r="AI910" t="str">
        <f t="shared" si="157"/>
        <v/>
      </c>
      <c r="AJ910" t="str">
        <f t="shared" si="153"/>
        <v/>
      </c>
      <c r="AK910" t="str">
        <f t="shared" si="153"/>
        <v/>
      </c>
      <c r="AL910" t="str">
        <f t="shared" si="153"/>
        <v/>
      </c>
    </row>
    <row r="911" spans="1:38" x14ac:dyDescent="0.2">
      <c r="A911" s="1">
        <v>6153</v>
      </c>
      <c r="B911" s="2" t="s">
        <v>18</v>
      </c>
      <c r="C911" s="3">
        <v>42007</v>
      </c>
      <c r="D911" s="2" t="s">
        <v>27</v>
      </c>
      <c r="E911" s="2">
        <v>12</v>
      </c>
      <c r="F911" s="2">
        <v>284.82</v>
      </c>
      <c r="G911" s="2">
        <v>0.01</v>
      </c>
      <c r="H911" s="2" t="s">
        <v>20</v>
      </c>
      <c r="I911" s="2">
        <v>55.22</v>
      </c>
      <c r="J911" s="2">
        <v>34.24</v>
      </c>
      <c r="K911" s="2">
        <v>15.99</v>
      </c>
      <c r="L911" s="2" t="s">
        <v>415</v>
      </c>
      <c r="M911" s="2" t="s">
        <v>29</v>
      </c>
      <c r="N911" s="2" t="s">
        <v>23</v>
      </c>
      <c r="O911" s="2" t="s">
        <v>31</v>
      </c>
      <c r="P911" s="2" t="s">
        <v>32</v>
      </c>
      <c r="Q911" s="2" t="s">
        <v>58</v>
      </c>
      <c r="R911" s="3">
        <v>42009</v>
      </c>
      <c r="S911" s="10">
        <f t="shared" si="154"/>
        <v>2015</v>
      </c>
      <c r="T911">
        <f t="shared" si="158"/>
        <v>55.22</v>
      </c>
      <c r="U911" t="str">
        <f t="shared" si="158"/>
        <v/>
      </c>
      <c r="V911" t="str">
        <f t="shared" si="158"/>
        <v/>
      </c>
      <c r="W911" t="str">
        <f t="shared" si="158"/>
        <v/>
      </c>
      <c r="Z911" t="str">
        <f t="shared" si="159"/>
        <v/>
      </c>
      <c r="AA911">
        <f t="shared" si="159"/>
        <v>55.22</v>
      </c>
      <c r="AB911" t="str">
        <f t="shared" si="159"/>
        <v/>
      </c>
      <c r="AE911" t="str">
        <f t="shared" si="155"/>
        <v/>
      </c>
      <c r="AH911" t="str">
        <f t="shared" si="156"/>
        <v/>
      </c>
      <c r="AI911" t="str">
        <f t="shared" si="157"/>
        <v/>
      </c>
      <c r="AJ911" t="str">
        <f t="shared" si="153"/>
        <v/>
      </c>
      <c r="AK911" t="str">
        <f t="shared" si="153"/>
        <v/>
      </c>
      <c r="AL911" t="str">
        <f t="shared" si="153"/>
        <v/>
      </c>
    </row>
    <row r="912" spans="1:38" x14ac:dyDescent="0.2">
      <c r="A912" s="1">
        <v>6154</v>
      </c>
      <c r="B912" s="2" t="s">
        <v>18</v>
      </c>
      <c r="C912" s="3">
        <v>42007</v>
      </c>
      <c r="D912" s="2" t="s">
        <v>27</v>
      </c>
      <c r="E912" s="2">
        <v>13</v>
      </c>
      <c r="F912" s="2">
        <v>185.53</v>
      </c>
      <c r="G912" s="2">
        <v>0.04</v>
      </c>
      <c r="H912" s="2" t="s">
        <v>20</v>
      </c>
      <c r="I912" s="2">
        <v>-14.35</v>
      </c>
      <c r="J912" s="2">
        <v>25.43</v>
      </c>
      <c r="K912" s="2">
        <v>19.5</v>
      </c>
      <c r="L912" s="2" t="s">
        <v>415</v>
      </c>
      <c r="M912" s="2" t="s">
        <v>29</v>
      </c>
      <c r="N912" s="2" t="s">
        <v>23</v>
      </c>
      <c r="O912" s="2" t="s">
        <v>24</v>
      </c>
      <c r="P912" s="2" t="s">
        <v>52</v>
      </c>
      <c r="Q912" s="2" t="s">
        <v>26</v>
      </c>
      <c r="R912" s="3">
        <v>42012</v>
      </c>
      <c r="S912" s="10">
        <f t="shared" si="154"/>
        <v>2015</v>
      </c>
      <c r="T912">
        <f t="shared" si="158"/>
        <v>-14.35</v>
      </c>
      <c r="U912" t="str">
        <f t="shared" si="158"/>
        <v/>
      </c>
      <c r="V912" t="str">
        <f t="shared" si="158"/>
        <v/>
      </c>
      <c r="W912" t="str">
        <f t="shared" si="158"/>
        <v/>
      </c>
      <c r="Z912">
        <f t="shared" si="159"/>
        <v>-14.35</v>
      </c>
      <c r="AA912" t="str">
        <f t="shared" si="159"/>
        <v/>
      </c>
      <c r="AB912" t="str">
        <f t="shared" si="159"/>
        <v/>
      </c>
      <c r="AE912" t="str">
        <f t="shared" si="155"/>
        <v>Office Supplies</v>
      </c>
      <c r="AH912" t="str">
        <f t="shared" si="156"/>
        <v/>
      </c>
      <c r="AI912" t="str">
        <f t="shared" si="157"/>
        <v/>
      </c>
      <c r="AJ912" t="str">
        <f t="shared" si="153"/>
        <v/>
      </c>
      <c r="AK912" t="str">
        <f t="shared" si="153"/>
        <v/>
      </c>
      <c r="AL912" t="str">
        <f t="shared" si="153"/>
        <v/>
      </c>
    </row>
    <row r="913" spans="1:38" x14ac:dyDescent="0.2">
      <c r="A913" s="1">
        <v>6155</v>
      </c>
      <c r="B913" s="2" t="s">
        <v>18</v>
      </c>
      <c r="C913" s="3">
        <v>42007</v>
      </c>
      <c r="D913" s="2" t="s">
        <v>50</v>
      </c>
      <c r="E913" s="2">
        <v>19</v>
      </c>
      <c r="F913" s="2">
        <v>1223.9000000000001</v>
      </c>
      <c r="G913" s="2">
        <v>0.1</v>
      </c>
      <c r="H913" s="2" t="s">
        <v>20</v>
      </c>
      <c r="I913" s="2">
        <v>167.58</v>
      </c>
      <c r="J913" s="2">
        <v>79.28</v>
      </c>
      <c r="K913" s="2">
        <v>33.99</v>
      </c>
      <c r="L913" s="2" t="s">
        <v>193</v>
      </c>
      <c r="M913" s="2" t="s">
        <v>22</v>
      </c>
      <c r="N913" s="2" t="s">
        <v>54</v>
      </c>
      <c r="O913" s="2" t="s">
        <v>24</v>
      </c>
      <c r="P913" s="2" t="s">
        <v>25</v>
      </c>
      <c r="Q913" s="2" t="s">
        <v>26</v>
      </c>
      <c r="R913" s="3">
        <v>42008</v>
      </c>
      <c r="S913" s="10">
        <f t="shared" si="154"/>
        <v>2015</v>
      </c>
      <c r="T913" t="str">
        <f t="shared" si="158"/>
        <v/>
      </c>
      <c r="U913" t="str">
        <f t="shared" si="158"/>
        <v/>
      </c>
      <c r="V913" t="str">
        <f t="shared" si="158"/>
        <v/>
      </c>
      <c r="W913">
        <f t="shared" si="158"/>
        <v>167.58</v>
      </c>
      <c r="Z913">
        <f t="shared" si="159"/>
        <v>167.58</v>
      </c>
      <c r="AA913" t="str">
        <f t="shared" si="159"/>
        <v/>
      </c>
      <c r="AB913" t="str">
        <f t="shared" si="159"/>
        <v/>
      </c>
      <c r="AE913" t="str">
        <f t="shared" si="155"/>
        <v/>
      </c>
      <c r="AH913" t="str">
        <f t="shared" si="156"/>
        <v/>
      </c>
      <c r="AI913" t="str">
        <f t="shared" si="157"/>
        <v/>
      </c>
      <c r="AJ913" t="str">
        <f t="shared" si="153"/>
        <v/>
      </c>
      <c r="AK913" t="str">
        <f t="shared" si="153"/>
        <v/>
      </c>
      <c r="AL913" t="str">
        <f t="shared" si="153"/>
        <v/>
      </c>
    </row>
    <row r="914" spans="1:38" x14ac:dyDescent="0.2">
      <c r="A914" s="1">
        <v>6156</v>
      </c>
      <c r="B914" s="2" t="s">
        <v>18</v>
      </c>
      <c r="C914" s="3">
        <v>42007</v>
      </c>
      <c r="D914" s="2" t="s">
        <v>41</v>
      </c>
      <c r="E914" s="2">
        <v>43</v>
      </c>
      <c r="F914" s="2">
        <v>295.01</v>
      </c>
      <c r="G914" s="2">
        <v>0.02</v>
      </c>
      <c r="H914" s="2" t="s">
        <v>20</v>
      </c>
      <c r="I914" s="2">
        <v>-96.1</v>
      </c>
      <c r="J914" s="2">
        <v>18.48</v>
      </c>
      <c r="K914" s="2">
        <v>20.350000000000001</v>
      </c>
      <c r="L914" s="2" t="s">
        <v>242</v>
      </c>
      <c r="M914" s="2" t="s">
        <v>29</v>
      </c>
      <c r="N914" s="2" t="s">
        <v>23</v>
      </c>
      <c r="O914" s="2" t="s">
        <v>24</v>
      </c>
      <c r="P914" s="2" t="s">
        <v>35</v>
      </c>
      <c r="Q914" s="2" t="s">
        <v>26</v>
      </c>
      <c r="R914" s="3">
        <v>42009</v>
      </c>
      <c r="S914" s="10">
        <f t="shared" si="154"/>
        <v>2015</v>
      </c>
      <c r="T914">
        <f t="shared" si="158"/>
        <v>-96.1</v>
      </c>
      <c r="U914" t="str">
        <f t="shared" si="158"/>
        <v/>
      </c>
      <c r="V914" t="str">
        <f t="shared" si="158"/>
        <v/>
      </c>
      <c r="W914" t="str">
        <f t="shared" si="158"/>
        <v/>
      </c>
      <c r="Z914">
        <f t="shared" si="159"/>
        <v>-96.1</v>
      </c>
      <c r="AA914" t="str">
        <f t="shared" si="159"/>
        <v/>
      </c>
      <c r="AB914" t="str">
        <f t="shared" si="159"/>
        <v/>
      </c>
      <c r="AE914" t="str">
        <f t="shared" si="155"/>
        <v>Office Supplies</v>
      </c>
      <c r="AH914" t="str">
        <f t="shared" si="156"/>
        <v/>
      </c>
      <c r="AI914" t="str">
        <f t="shared" si="157"/>
        <v/>
      </c>
      <c r="AJ914" t="str">
        <f t="shared" si="153"/>
        <v/>
      </c>
      <c r="AK914" t="str">
        <f t="shared" si="153"/>
        <v/>
      </c>
      <c r="AL914" t="str">
        <f t="shared" si="153"/>
        <v/>
      </c>
    </row>
    <row r="915" spans="1:38" x14ac:dyDescent="0.2">
      <c r="A915" s="1">
        <v>6157</v>
      </c>
      <c r="B915" s="2" t="s">
        <v>18</v>
      </c>
      <c r="C915" s="3">
        <v>42007</v>
      </c>
      <c r="D915" s="2" t="s">
        <v>41</v>
      </c>
      <c r="E915" s="2">
        <v>23</v>
      </c>
      <c r="F915" s="2">
        <v>135.91999999999999</v>
      </c>
      <c r="G915" s="2">
        <v>0.06</v>
      </c>
      <c r="H915" s="2" t="s">
        <v>20</v>
      </c>
      <c r="I915" s="2">
        <v>48.2</v>
      </c>
      <c r="J915" s="2">
        <v>17.84</v>
      </c>
      <c r="K915" s="2">
        <v>15</v>
      </c>
      <c r="L915" s="2" t="s">
        <v>242</v>
      </c>
      <c r="M915" s="2" t="s">
        <v>29</v>
      </c>
      <c r="N915" s="2" t="s">
        <v>23</v>
      </c>
      <c r="O915" s="2" t="s">
        <v>24</v>
      </c>
      <c r="P915" s="2" t="s">
        <v>64</v>
      </c>
      <c r="Q915" s="2" t="s">
        <v>36</v>
      </c>
      <c r="R915" s="3">
        <v>42008</v>
      </c>
      <c r="S915" s="10">
        <f t="shared" si="154"/>
        <v>2015</v>
      </c>
      <c r="T915">
        <f t="shared" si="158"/>
        <v>48.2</v>
      </c>
      <c r="U915" t="str">
        <f t="shared" si="158"/>
        <v/>
      </c>
      <c r="V915" t="str">
        <f t="shared" si="158"/>
        <v/>
      </c>
      <c r="W915" t="str">
        <f t="shared" si="158"/>
        <v/>
      </c>
      <c r="Z915">
        <f t="shared" si="159"/>
        <v>48.2</v>
      </c>
      <c r="AA915" t="str">
        <f t="shared" si="159"/>
        <v/>
      </c>
      <c r="AB915" t="str">
        <f t="shared" si="159"/>
        <v/>
      </c>
      <c r="AE915" t="str">
        <f t="shared" si="155"/>
        <v/>
      </c>
      <c r="AH915" t="str">
        <f t="shared" si="156"/>
        <v/>
      </c>
      <c r="AI915" t="str">
        <f t="shared" si="157"/>
        <v/>
      </c>
      <c r="AJ915" t="str">
        <f t="shared" si="153"/>
        <v/>
      </c>
      <c r="AK915" t="str">
        <f t="shared" si="153"/>
        <v/>
      </c>
      <c r="AL915" t="str">
        <f t="shared" si="153"/>
        <v/>
      </c>
    </row>
    <row r="916" spans="1:38" x14ac:dyDescent="0.2">
      <c r="A916" s="1">
        <v>6158</v>
      </c>
      <c r="B916" s="2" t="s">
        <v>18</v>
      </c>
      <c r="C916" s="3">
        <v>42007</v>
      </c>
      <c r="D916" s="2" t="s">
        <v>41</v>
      </c>
      <c r="E916" s="2">
        <v>41</v>
      </c>
      <c r="F916" s="2">
        <v>1019.07</v>
      </c>
      <c r="G916" s="2">
        <v>0.04</v>
      </c>
      <c r="H916" s="2" t="s">
        <v>20</v>
      </c>
      <c r="I916" s="2">
        <v>-69.239999999999995</v>
      </c>
      <c r="J916" s="2">
        <v>36.979999999999997</v>
      </c>
      <c r="K916" s="2">
        <v>22.79</v>
      </c>
      <c r="L916" s="2" t="s">
        <v>242</v>
      </c>
      <c r="M916" s="2" t="s">
        <v>29</v>
      </c>
      <c r="N916" s="2" t="s">
        <v>23</v>
      </c>
      <c r="O916" s="2" t="s">
        <v>24</v>
      </c>
      <c r="P916" s="2" t="s">
        <v>52</v>
      </c>
      <c r="Q916" s="2" t="s">
        <v>26</v>
      </c>
      <c r="R916" s="3">
        <v>42007</v>
      </c>
      <c r="S916" s="10">
        <f t="shared" si="154"/>
        <v>2015</v>
      </c>
      <c r="T916">
        <f t="shared" si="158"/>
        <v>-69.239999999999995</v>
      </c>
      <c r="U916" t="str">
        <f t="shared" si="158"/>
        <v/>
      </c>
      <c r="V916" t="str">
        <f t="shared" si="158"/>
        <v/>
      </c>
      <c r="W916" t="str">
        <f t="shared" si="158"/>
        <v/>
      </c>
      <c r="Z916">
        <f t="shared" si="159"/>
        <v>-69.239999999999995</v>
      </c>
      <c r="AA916" t="str">
        <f t="shared" si="159"/>
        <v/>
      </c>
      <c r="AB916" t="str">
        <f t="shared" si="159"/>
        <v/>
      </c>
      <c r="AE916" t="str">
        <f t="shared" si="155"/>
        <v>Office Supplies</v>
      </c>
      <c r="AH916" t="str">
        <f t="shared" si="156"/>
        <v/>
      </c>
      <c r="AI916" t="str">
        <f t="shared" si="157"/>
        <v/>
      </c>
      <c r="AJ916" t="str">
        <f t="shared" si="153"/>
        <v/>
      </c>
      <c r="AK916" t="str">
        <f t="shared" si="153"/>
        <v/>
      </c>
      <c r="AL916" t="str">
        <f t="shared" si="153"/>
        <v/>
      </c>
    </row>
    <row r="917" spans="1:38" x14ac:dyDescent="0.2">
      <c r="A917" s="1">
        <v>6159</v>
      </c>
      <c r="B917" s="2" t="s">
        <v>18</v>
      </c>
      <c r="C917" s="3">
        <v>42010</v>
      </c>
      <c r="D917" s="2" t="s">
        <v>59</v>
      </c>
      <c r="E917" s="2">
        <v>25</v>
      </c>
      <c r="F917" s="2">
        <v>121.2</v>
      </c>
      <c r="G917" s="2">
        <v>7.0000000000000007E-2</v>
      </c>
      <c r="H917" s="2" t="s">
        <v>20</v>
      </c>
      <c r="I917" s="2">
        <v>-78.680000000000007</v>
      </c>
      <c r="J917" s="2">
        <v>16.57</v>
      </c>
      <c r="K917" s="2">
        <v>19.420000000000002</v>
      </c>
      <c r="L917" s="2" t="s">
        <v>416</v>
      </c>
      <c r="M917" s="2" t="s">
        <v>29</v>
      </c>
      <c r="N917" s="2" t="s">
        <v>54</v>
      </c>
      <c r="O917" s="2" t="s">
        <v>24</v>
      </c>
      <c r="P917" s="2" t="s">
        <v>25</v>
      </c>
      <c r="Q917" s="2" t="s">
        <v>26</v>
      </c>
      <c r="R917" s="3">
        <v>42012</v>
      </c>
      <c r="S917" s="10">
        <f t="shared" si="154"/>
        <v>2015</v>
      </c>
      <c r="T917" t="str">
        <f t="shared" si="158"/>
        <v/>
      </c>
      <c r="U917" t="str">
        <f t="shared" si="158"/>
        <v/>
      </c>
      <c r="V917" t="str">
        <f t="shared" si="158"/>
        <v/>
      </c>
      <c r="W917">
        <f t="shared" si="158"/>
        <v>-78.680000000000007</v>
      </c>
      <c r="Z917">
        <f t="shared" si="159"/>
        <v>-78.680000000000007</v>
      </c>
      <c r="AA917" t="str">
        <f t="shared" si="159"/>
        <v/>
      </c>
      <c r="AB917" t="str">
        <f t="shared" si="159"/>
        <v/>
      </c>
      <c r="AE917" t="str">
        <f t="shared" si="155"/>
        <v>Office Supplies</v>
      </c>
      <c r="AH917" t="str">
        <f t="shared" si="156"/>
        <v/>
      </c>
      <c r="AI917" t="str">
        <f t="shared" si="157"/>
        <v/>
      </c>
      <c r="AJ917" t="str">
        <f t="shared" si="153"/>
        <v/>
      </c>
      <c r="AK917" t="str">
        <f t="shared" si="153"/>
        <v/>
      </c>
      <c r="AL917" t="str">
        <f t="shared" si="153"/>
        <v/>
      </c>
    </row>
    <row r="918" spans="1:38" x14ac:dyDescent="0.2">
      <c r="A918" s="1">
        <v>6160</v>
      </c>
      <c r="B918" s="2" t="s">
        <v>18</v>
      </c>
      <c r="C918" s="3">
        <v>42010</v>
      </c>
      <c r="D918" s="2" t="s">
        <v>59</v>
      </c>
      <c r="E918" s="2">
        <v>29</v>
      </c>
      <c r="F918" s="2">
        <v>487.53</v>
      </c>
      <c r="G918" s="2">
        <v>0.04</v>
      </c>
      <c r="H918" s="2" t="s">
        <v>20</v>
      </c>
      <c r="I918" s="2">
        <v>59.07</v>
      </c>
      <c r="J918" s="2">
        <v>28.16</v>
      </c>
      <c r="K918" s="2">
        <v>21.74</v>
      </c>
      <c r="L918" s="2" t="s">
        <v>416</v>
      </c>
      <c r="M918" s="2" t="s">
        <v>29</v>
      </c>
      <c r="N918" s="2" t="s">
        <v>54</v>
      </c>
      <c r="O918" s="2" t="s">
        <v>45</v>
      </c>
      <c r="P918" s="2" t="s">
        <v>55</v>
      </c>
      <c r="Q918" s="2" t="s">
        <v>26</v>
      </c>
      <c r="R918" s="3">
        <v>42011</v>
      </c>
      <c r="S918" s="10">
        <f t="shared" si="154"/>
        <v>2015</v>
      </c>
      <c r="T918" t="str">
        <f t="shared" si="158"/>
        <v/>
      </c>
      <c r="U918" t="str">
        <f t="shared" si="158"/>
        <v/>
      </c>
      <c r="V918" t="str">
        <f t="shared" si="158"/>
        <v/>
      </c>
      <c r="W918">
        <f t="shared" si="158"/>
        <v>59.07</v>
      </c>
      <c r="Z918" t="str">
        <f t="shared" si="159"/>
        <v/>
      </c>
      <c r="AA918" t="str">
        <f t="shared" si="159"/>
        <v/>
      </c>
      <c r="AB918">
        <f t="shared" si="159"/>
        <v>59.07</v>
      </c>
      <c r="AE918" t="str">
        <f t="shared" si="155"/>
        <v/>
      </c>
      <c r="AH918" t="str">
        <f t="shared" si="156"/>
        <v/>
      </c>
      <c r="AI918" t="str">
        <f t="shared" si="157"/>
        <v/>
      </c>
      <c r="AJ918" t="str">
        <f t="shared" si="153"/>
        <v/>
      </c>
      <c r="AK918" t="str">
        <f t="shared" si="153"/>
        <v/>
      </c>
      <c r="AL918" t="str">
        <f t="shared" si="153"/>
        <v/>
      </c>
    </row>
    <row r="919" spans="1:38" x14ac:dyDescent="0.2">
      <c r="A919" s="1">
        <v>6161</v>
      </c>
      <c r="B919" s="2" t="s">
        <v>18</v>
      </c>
      <c r="C919" s="3">
        <v>42011</v>
      </c>
      <c r="D919" s="2" t="s">
        <v>50</v>
      </c>
      <c r="E919" s="2">
        <v>12</v>
      </c>
      <c r="F919" s="2">
        <v>123.78</v>
      </c>
      <c r="G919" s="2">
        <v>0.08</v>
      </c>
      <c r="H919" s="2" t="s">
        <v>20</v>
      </c>
      <c r="I919" s="2">
        <v>35.08</v>
      </c>
      <c r="J919" s="2">
        <v>21.68</v>
      </c>
      <c r="K919" s="2">
        <v>16.03</v>
      </c>
      <c r="L919" s="2" t="s">
        <v>261</v>
      </c>
      <c r="M919" s="2" t="s">
        <v>22</v>
      </c>
      <c r="N919" s="2" t="s">
        <v>43</v>
      </c>
      <c r="O919" s="2" t="s">
        <v>24</v>
      </c>
      <c r="P919" s="2" t="s">
        <v>35</v>
      </c>
      <c r="Q919" s="2" t="s">
        <v>36</v>
      </c>
      <c r="R919" s="3">
        <v>42014</v>
      </c>
      <c r="S919" s="10">
        <f t="shared" si="154"/>
        <v>2015</v>
      </c>
      <c r="T919" t="str">
        <f t="shared" si="158"/>
        <v/>
      </c>
      <c r="U919" t="str">
        <f t="shared" si="158"/>
        <v/>
      </c>
      <c r="V919">
        <f t="shared" si="158"/>
        <v>35.08</v>
      </c>
      <c r="W919" t="str">
        <f t="shared" si="158"/>
        <v/>
      </c>
      <c r="Z919">
        <f t="shared" si="159"/>
        <v>35.08</v>
      </c>
      <c r="AA919" t="str">
        <f t="shared" si="159"/>
        <v/>
      </c>
      <c r="AB919" t="str">
        <f t="shared" si="159"/>
        <v/>
      </c>
      <c r="AE919" t="str">
        <f t="shared" si="155"/>
        <v/>
      </c>
      <c r="AH919" t="str">
        <f t="shared" si="156"/>
        <v/>
      </c>
      <c r="AI919" t="str">
        <f t="shared" si="157"/>
        <v/>
      </c>
      <c r="AJ919" t="str">
        <f t="shared" si="153"/>
        <v/>
      </c>
      <c r="AK919" t="str">
        <f t="shared" si="153"/>
        <v/>
      </c>
      <c r="AL919" t="str">
        <f t="shared" si="153"/>
        <v/>
      </c>
    </row>
    <row r="920" spans="1:38" x14ac:dyDescent="0.2">
      <c r="A920" s="1">
        <v>6162</v>
      </c>
      <c r="B920" s="2" t="s">
        <v>18</v>
      </c>
      <c r="C920" s="3">
        <v>42011</v>
      </c>
      <c r="D920" s="2" t="s">
        <v>27</v>
      </c>
      <c r="E920" s="2">
        <v>44</v>
      </c>
      <c r="F920" s="2">
        <v>166.81</v>
      </c>
      <c r="G920" s="2">
        <v>0</v>
      </c>
      <c r="H920" s="2" t="s">
        <v>49</v>
      </c>
      <c r="I920" s="2">
        <v>40.08</v>
      </c>
      <c r="J920" s="2">
        <v>15.28</v>
      </c>
      <c r="K920" s="2">
        <v>14.98</v>
      </c>
      <c r="L920" s="2" t="s">
        <v>384</v>
      </c>
      <c r="M920" s="2" t="s">
        <v>29</v>
      </c>
      <c r="N920" s="2" t="s">
        <v>30</v>
      </c>
      <c r="O920" s="2" t="s">
        <v>24</v>
      </c>
      <c r="P920" s="2" t="s">
        <v>64</v>
      </c>
      <c r="Q920" s="2" t="s">
        <v>36</v>
      </c>
      <c r="R920" s="3">
        <v>42016</v>
      </c>
      <c r="S920" s="10">
        <f t="shared" si="154"/>
        <v>2015</v>
      </c>
      <c r="T920" t="str">
        <f t="shared" si="158"/>
        <v/>
      </c>
      <c r="U920">
        <f t="shared" si="158"/>
        <v>40.08</v>
      </c>
      <c r="V920" t="str">
        <f t="shared" si="158"/>
        <v/>
      </c>
      <c r="W920" t="str">
        <f t="shared" si="158"/>
        <v/>
      </c>
      <c r="Z920">
        <f t="shared" si="159"/>
        <v>40.08</v>
      </c>
      <c r="AA920" t="str">
        <f t="shared" si="159"/>
        <v/>
      </c>
      <c r="AB920" t="str">
        <f t="shared" si="159"/>
        <v/>
      </c>
      <c r="AE920" t="str">
        <f t="shared" si="155"/>
        <v/>
      </c>
      <c r="AH920" t="str">
        <f t="shared" si="156"/>
        <v/>
      </c>
      <c r="AI920" t="str">
        <f t="shared" si="157"/>
        <v/>
      </c>
      <c r="AJ920" t="str">
        <f t="shared" si="153"/>
        <v/>
      </c>
      <c r="AK920" t="str">
        <f t="shared" si="153"/>
        <v/>
      </c>
      <c r="AL920" t="str">
        <f t="shared" si="153"/>
        <v/>
      </c>
    </row>
    <row r="921" spans="1:38" x14ac:dyDescent="0.2">
      <c r="A921" s="1">
        <v>6163</v>
      </c>
      <c r="B921" s="2" t="s">
        <v>18</v>
      </c>
      <c r="C921" s="3">
        <v>42012</v>
      </c>
      <c r="D921" s="2" t="s">
        <v>19</v>
      </c>
      <c r="E921" s="2">
        <v>19</v>
      </c>
      <c r="F921" s="2">
        <v>96.01</v>
      </c>
      <c r="G921" s="2">
        <v>0.01</v>
      </c>
      <c r="H921" s="2" t="s">
        <v>49</v>
      </c>
      <c r="I921" s="2">
        <v>26.87</v>
      </c>
      <c r="J921" s="2">
        <v>15.8</v>
      </c>
      <c r="K921" s="2">
        <v>15.49</v>
      </c>
      <c r="L921" s="2" t="s">
        <v>270</v>
      </c>
      <c r="M921" s="2" t="s">
        <v>22</v>
      </c>
      <c r="N921" s="2" t="s">
        <v>23</v>
      </c>
      <c r="O921" s="2" t="s">
        <v>24</v>
      </c>
      <c r="P921" s="2" t="s">
        <v>25</v>
      </c>
      <c r="Q921" s="2" t="s">
        <v>26</v>
      </c>
      <c r="R921" s="3">
        <v>42014</v>
      </c>
      <c r="S921" s="10">
        <f t="shared" si="154"/>
        <v>2015</v>
      </c>
      <c r="T921">
        <f t="shared" si="158"/>
        <v>26.87</v>
      </c>
      <c r="U921" t="str">
        <f t="shared" si="158"/>
        <v/>
      </c>
      <c r="V921" t="str">
        <f t="shared" si="158"/>
        <v/>
      </c>
      <c r="W921" t="str">
        <f t="shared" si="158"/>
        <v/>
      </c>
      <c r="Z921">
        <f t="shared" si="159"/>
        <v>26.87</v>
      </c>
      <c r="AA921" t="str">
        <f t="shared" si="159"/>
        <v/>
      </c>
      <c r="AB921" t="str">
        <f t="shared" si="159"/>
        <v/>
      </c>
      <c r="AE921" t="str">
        <f t="shared" si="155"/>
        <v/>
      </c>
      <c r="AH921" t="str">
        <f t="shared" si="156"/>
        <v/>
      </c>
      <c r="AI921" t="str">
        <f t="shared" si="157"/>
        <v/>
      </c>
      <c r="AJ921" t="str">
        <f t="shared" si="153"/>
        <v/>
      </c>
      <c r="AK921" t="str">
        <f t="shared" si="153"/>
        <v/>
      </c>
      <c r="AL921" t="str">
        <f t="shared" si="153"/>
        <v/>
      </c>
    </row>
    <row r="922" spans="1:38" x14ac:dyDescent="0.2">
      <c r="A922" s="1">
        <v>6164</v>
      </c>
      <c r="B922" s="2" t="s">
        <v>18</v>
      </c>
      <c r="C922" s="3">
        <v>42013</v>
      </c>
      <c r="D922" s="2" t="s">
        <v>41</v>
      </c>
      <c r="E922" s="2">
        <v>32</v>
      </c>
      <c r="F922" s="2">
        <v>16179.84</v>
      </c>
      <c r="G922" s="2">
        <v>0.03</v>
      </c>
      <c r="H922" s="2" t="s">
        <v>44</v>
      </c>
      <c r="I922" s="2">
        <v>7181.52</v>
      </c>
      <c r="J922" s="2">
        <v>512.98</v>
      </c>
      <c r="K922" s="2">
        <v>42.14</v>
      </c>
      <c r="L922" s="2" t="s">
        <v>386</v>
      </c>
      <c r="M922" s="2" t="s">
        <v>29</v>
      </c>
      <c r="N922" s="2" t="s">
        <v>23</v>
      </c>
      <c r="O922" s="2" t="s">
        <v>31</v>
      </c>
      <c r="P922" s="2" t="s">
        <v>33</v>
      </c>
      <c r="Q922" s="2" t="s">
        <v>56</v>
      </c>
      <c r="R922" s="3">
        <v>42013</v>
      </c>
      <c r="S922" s="10">
        <f t="shared" si="154"/>
        <v>2015</v>
      </c>
      <c r="T922">
        <f t="shared" ref="T922:W941" si="160">IF($N922=T$1,$I922,"")</f>
        <v>7181.52</v>
      </c>
      <c r="U922" t="str">
        <f t="shared" si="160"/>
        <v/>
      </c>
      <c r="V922" t="str">
        <f t="shared" si="160"/>
        <v/>
      </c>
      <c r="W922" t="str">
        <f t="shared" si="160"/>
        <v/>
      </c>
      <c r="Z922" t="str">
        <f t="shared" ref="Z922:AB941" si="161">IF($O922=Z$1,$I922,"")</f>
        <v/>
      </c>
      <c r="AA922">
        <f t="shared" si="161"/>
        <v>7181.52</v>
      </c>
      <c r="AB922" t="str">
        <f t="shared" si="161"/>
        <v/>
      </c>
      <c r="AE922" t="str">
        <f t="shared" si="155"/>
        <v/>
      </c>
      <c r="AH922" t="str">
        <f t="shared" si="156"/>
        <v/>
      </c>
      <c r="AI922" t="str">
        <f t="shared" si="157"/>
        <v/>
      </c>
      <c r="AJ922" t="str">
        <f t="shared" si="153"/>
        <v/>
      </c>
      <c r="AK922" t="str">
        <f t="shared" si="153"/>
        <v/>
      </c>
      <c r="AL922" t="str">
        <f t="shared" si="153"/>
        <v/>
      </c>
    </row>
    <row r="923" spans="1:38" x14ac:dyDescent="0.2">
      <c r="A923" s="1">
        <v>6165</v>
      </c>
      <c r="B923" s="2" t="s">
        <v>18</v>
      </c>
      <c r="C923" s="3">
        <v>42014</v>
      </c>
      <c r="D923" s="2" t="s">
        <v>50</v>
      </c>
      <c r="E923" s="2">
        <v>21</v>
      </c>
      <c r="F923" s="2">
        <v>119.06</v>
      </c>
      <c r="G923" s="2">
        <v>0.06</v>
      </c>
      <c r="H923" s="2" t="s">
        <v>20</v>
      </c>
      <c r="I923" s="2">
        <v>-47.93</v>
      </c>
      <c r="J923" s="2">
        <v>16.98</v>
      </c>
      <c r="K923" s="2">
        <v>19.489999999999998</v>
      </c>
      <c r="L923" s="2" t="s">
        <v>133</v>
      </c>
      <c r="M923" s="2" t="s">
        <v>38</v>
      </c>
      <c r="N923" s="2" t="s">
        <v>43</v>
      </c>
      <c r="O923" s="2" t="s">
        <v>24</v>
      </c>
      <c r="P923" s="2" t="s">
        <v>35</v>
      </c>
      <c r="Q923" s="2" t="s">
        <v>26</v>
      </c>
      <c r="R923" s="3">
        <v>42015</v>
      </c>
      <c r="S923" s="10">
        <f t="shared" si="154"/>
        <v>2015</v>
      </c>
      <c r="T923" t="str">
        <f t="shared" si="160"/>
        <v/>
      </c>
      <c r="U923" t="str">
        <f t="shared" si="160"/>
        <v/>
      </c>
      <c r="V923">
        <f t="shared" si="160"/>
        <v>-47.93</v>
      </c>
      <c r="W923" t="str">
        <f t="shared" si="160"/>
        <v/>
      </c>
      <c r="Z923">
        <f t="shared" si="161"/>
        <v>-47.93</v>
      </c>
      <c r="AA923" t="str">
        <f t="shared" si="161"/>
        <v/>
      </c>
      <c r="AB923" t="str">
        <f t="shared" si="161"/>
        <v/>
      </c>
      <c r="AE923" t="str">
        <f t="shared" si="155"/>
        <v>Office Supplies</v>
      </c>
      <c r="AH923" t="str">
        <f t="shared" si="156"/>
        <v/>
      </c>
      <c r="AI923" t="str">
        <f t="shared" si="157"/>
        <v/>
      </c>
      <c r="AJ923" t="str">
        <f t="shared" si="153"/>
        <v/>
      </c>
      <c r="AK923" t="str">
        <f t="shared" si="153"/>
        <v/>
      </c>
      <c r="AL923" t="str">
        <f t="shared" si="153"/>
        <v/>
      </c>
    </row>
    <row r="924" spans="1:38" x14ac:dyDescent="0.2">
      <c r="A924" s="1">
        <v>6166</v>
      </c>
      <c r="B924" s="2" t="s">
        <v>18</v>
      </c>
      <c r="C924" s="3">
        <v>42014</v>
      </c>
      <c r="D924" s="2" t="s">
        <v>50</v>
      </c>
      <c r="E924" s="2">
        <v>24</v>
      </c>
      <c r="F924" s="2">
        <v>239.35</v>
      </c>
      <c r="G924" s="2">
        <v>0.03</v>
      </c>
      <c r="H924" s="2" t="s">
        <v>20</v>
      </c>
      <c r="I924" s="2">
        <v>49.54</v>
      </c>
      <c r="J924" s="2">
        <v>21.78</v>
      </c>
      <c r="K924" s="2">
        <v>15.99</v>
      </c>
      <c r="L924" s="2" t="s">
        <v>133</v>
      </c>
      <c r="M924" s="2" t="s">
        <v>38</v>
      </c>
      <c r="N924" s="2" t="s">
        <v>43</v>
      </c>
      <c r="O924" s="2" t="s">
        <v>31</v>
      </c>
      <c r="P924" s="2" t="s">
        <v>32</v>
      </c>
      <c r="Q924" s="2" t="s">
        <v>58</v>
      </c>
      <c r="R924" s="3">
        <v>42016</v>
      </c>
      <c r="S924" s="10">
        <f t="shared" si="154"/>
        <v>2015</v>
      </c>
      <c r="T924" t="str">
        <f t="shared" si="160"/>
        <v/>
      </c>
      <c r="U924" t="str">
        <f t="shared" si="160"/>
        <v/>
      </c>
      <c r="V924">
        <f t="shared" si="160"/>
        <v>49.54</v>
      </c>
      <c r="W924" t="str">
        <f t="shared" si="160"/>
        <v/>
      </c>
      <c r="Z924" t="str">
        <f t="shared" si="161"/>
        <v/>
      </c>
      <c r="AA924">
        <f t="shared" si="161"/>
        <v>49.54</v>
      </c>
      <c r="AB924" t="str">
        <f t="shared" si="161"/>
        <v/>
      </c>
      <c r="AE924" t="str">
        <f t="shared" si="155"/>
        <v/>
      </c>
      <c r="AH924" t="str">
        <f t="shared" si="156"/>
        <v/>
      </c>
      <c r="AI924" t="str">
        <f t="shared" si="157"/>
        <v/>
      </c>
      <c r="AJ924" t="str">
        <f t="shared" si="153"/>
        <v/>
      </c>
      <c r="AK924" t="str">
        <f t="shared" si="153"/>
        <v/>
      </c>
      <c r="AL924" t="str">
        <f t="shared" si="153"/>
        <v/>
      </c>
    </row>
    <row r="925" spans="1:38" x14ac:dyDescent="0.2">
      <c r="A925" s="1">
        <v>6167</v>
      </c>
      <c r="B925" s="2" t="s">
        <v>18</v>
      </c>
      <c r="C925" s="3">
        <v>42017</v>
      </c>
      <c r="D925" s="2" t="s">
        <v>27</v>
      </c>
      <c r="E925" s="2">
        <v>50</v>
      </c>
      <c r="F925" s="2">
        <v>8045.48</v>
      </c>
      <c r="G925" s="2">
        <v>0.1</v>
      </c>
      <c r="H925" s="2" t="s">
        <v>20</v>
      </c>
      <c r="I925" s="2">
        <v>2826.81</v>
      </c>
      <c r="J925" s="2">
        <v>184.99</v>
      </c>
      <c r="K925" s="2">
        <v>33.99</v>
      </c>
      <c r="L925" s="2" t="s">
        <v>204</v>
      </c>
      <c r="M925" s="2" t="s">
        <v>29</v>
      </c>
      <c r="N925" s="2" t="s">
        <v>54</v>
      </c>
      <c r="O925" s="2" t="s">
        <v>24</v>
      </c>
      <c r="P925" s="2" t="s">
        <v>25</v>
      </c>
      <c r="Q925" s="2" t="s">
        <v>26</v>
      </c>
      <c r="R925" s="3">
        <v>42019</v>
      </c>
      <c r="S925" s="10">
        <f t="shared" si="154"/>
        <v>2015</v>
      </c>
      <c r="T925" t="str">
        <f t="shared" si="160"/>
        <v/>
      </c>
      <c r="U925" t="str">
        <f t="shared" si="160"/>
        <v/>
      </c>
      <c r="V925" t="str">
        <f t="shared" si="160"/>
        <v/>
      </c>
      <c r="W925">
        <f t="shared" si="160"/>
        <v>2826.81</v>
      </c>
      <c r="Z925">
        <f t="shared" si="161"/>
        <v>2826.81</v>
      </c>
      <c r="AA925" t="str">
        <f t="shared" si="161"/>
        <v/>
      </c>
      <c r="AB925" t="str">
        <f t="shared" si="161"/>
        <v/>
      </c>
      <c r="AE925" t="str">
        <f t="shared" si="155"/>
        <v/>
      </c>
      <c r="AH925" t="str">
        <f t="shared" si="156"/>
        <v/>
      </c>
      <c r="AI925" t="str">
        <f t="shared" si="157"/>
        <v/>
      </c>
      <c r="AJ925" t="str">
        <f t="shared" si="153"/>
        <v/>
      </c>
      <c r="AK925" t="str">
        <f t="shared" si="153"/>
        <v/>
      </c>
      <c r="AL925" t="str">
        <f t="shared" si="153"/>
        <v/>
      </c>
    </row>
    <row r="926" spans="1:38" x14ac:dyDescent="0.2">
      <c r="A926" s="1">
        <v>6168</v>
      </c>
      <c r="B926" s="2" t="s">
        <v>18</v>
      </c>
      <c r="C926" s="3">
        <v>42017</v>
      </c>
      <c r="D926" s="2" t="s">
        <v>59</v>
      </c>
      <c r="E926" s="2">
        <v>26</v>
      </c>
      <c r="F926" s="2">
        <v>989.3</v>
      </c>
      <c r="G926" s="2">
        <v>0.06</v>
      </c>
      <c r="H926" s="2" t="s">
        <v>20</v>
      </c>
      <c r="I926" s="2">
        <v>16.78</v>
      </c>
      <c r="J926" s="2">
        <v>49.76</v>
      </c>
      <c r="K926" s="2">
        <v>26.9</v>
      </c>
      <c r="L926" s="2" t="s">
        <v>380</v>
      </c>
      <c r="M926" s="2" t="s">
        <v>38</v>
      </c>
      <c r="N926" s="2" t="s">
        <v>43</v>
      </c>
      <c r="O926" s="2" t="s">
        <v>24</v>
      </c>
      <c r="P926" s="2" t="s">
        <v>52</v>
      </c>
      <c r="Q926" s="2" t="s">
        <v>26</v>
      </c>
      <c r="R926" s="3">
        <v>42020</v>
      </c>
      <c r="S926" s="10">
        <f t="shared" si="154"/>
        <v>2015</v>
      </c>
      <c r="T926" t="str">
        <f t="shared" si="160"/>
        <v/>
      </c>
      <c r="U926" t="str">
        <f t="shared" si="160"/>
        <v/>
      </c>
      <c r="V926">
        <f t="shared" si="160"/>
        <v>16.78</v>
      </c>
      <c r="W926" t="str">
        <f t="shared" si="160"/>
        <v/>
      </c>
      <c r="Z926">
        <f t="shared" si="161"/>
        <v>16.78</v>
      </c>
      <c r="AA926" t="str">
        <f t="shared" si="161"/>
        <v/>
      </c>
      <c r="AB926" t="str">
        <f t="shared" si="161"/>
        <v/>
      </c>
      <c r="AE926" t="str">
        <f t="shared" si="155"/>
        <v/>
      </c>
      <c r="AH926" t="str">
        <f t="shared" si="156"/>
        <v/>
      </c>
      <c r="AI926" t="str">
        <f t="shared" si="157"/>
        <v/>
      </c>
      <c r="AJ926" t="str">
        <f t="shared" si="153"/>
        <v/>
      </c>
      <c r="AK926" t="str">
        <f t="shared" si="153"/>
        <v/>
      </c>
      <c r="AL926" t="str">
        <f t="shared" si="153"/>
        <v/>
      </c>
    </row>
    <row r="927" spans="1:38" x14ac:dyDescent="0.2">
      <c r="A927" s="1">
        <v>6169</v>
      </c>
      <c r="B927" s="2" t="s">
        <v>18</v>
      </c>
      <c r="C927" s="3">
        <v>42018</v>
      </c>
      <c r="D927" s="2" t="s">
        <v>19</v>
      </c>
      <c r="E927" s="2">
        <v>9</v>
      </c>
      <c r="F927" s="2">
        <v>99.42</v>
      </c>
      <c r="G927" s="2">
        <v>7.0000000000000007E-2</v>
      </c>
      <c r="H927" s="2" t="s">
        <v>20</v>
      </c>
      <c r="I927" s="2">
        <v>-19.48</v>
      </c>
      <c r="J927" s="2">
        <v>22.23</v>
      </c>
      <c r="K927" s="2">
        <v>18.68</v>
      </c>
      <c r="L927" s="2" t="s">
        <v>352</v>
      </c>
      <c r="M927" s="2" t="s">
        <v>29</v>
      </c>
      <c r="N927" s="2" t="s">
        <v>30</v>
      </c>
      <c r="O927" s="2" t="s">
        <v>24</v>
      </c>
      <c r="P927" s="2" t="s">
        <v>203</v>
      </c>
      <c r="Q927" s="2" t="s">
        <v>58</v>
      </c>
      <c r="R927" s="3">
        <v>42019</v>
      </c>
      <c r="S927" s="10">
        <f t="shared" si="154"/>
        <v>2015</v>
      </c>
      <c r="T927" t="str">
        <f t="shared" si="160"/>
        <v/>
      </c>
      <c r="U927">
        <f t="shared" si="160"/>
        <v>-19.48</v>
      </c>
      <c r="V927" t="str">
        <f t="shared" si="160"/>
        <v/>
      </c>
      <c r="W927" t="str">
        <f t="shared" si="160"/>
        <v/>
      </c>
      <c r="Z927">
        <f t="shared" si="161"/>
        <v>-19.48</v>
      </c>
      <c r="AA927" t="str">
        <f t="shared" si="161"/>
        <v/>
      </c>
      <c r="AB927" t="str">
        <f t="shared" si="161"/>
        <v/>
      </c>
      <c r="AE927" t="str">
        <f t="shared" si="155"/>
        <v>Office Supplies</v>
      </c>
      <c r="AH927" t="str">
        <f t="shared" si="156"/>
        <v/>
      </c>
      <c r="AI927" t="str">
        <f t="shared" si="157"/>
        <v/>
      </c>
      <c r="AJ927" t="str">
        <f t="shared" si="153"/>
        <v/>
      </c>
      <c r="AK927" t="str">
        <f t="shared" si="153"/>
        <v/>
      </c>
      <c r="AL927" t="str">
        <f t="shared" si="153"/>
        <v/>
      </c>
    </row>
    <row r="928" spans="1:38" x14ac:dyDescent="0.2">
      <c r="A928" s="1">
        <v>6170</v>
      </c>
      <c r="B928" s="2" t="s">
        <v>18</v>
      </c>
      <c r="C928" s="3">
        <v>42018</v>
      </c>
      <c r="D928" s="2" t="s">
        <v>50</v>
      </c>
      <c r="E928" s="2">
        <v>32</v>
      </c>
      <c r="F928" s="2">
        <v>218.3</v>
      </c>
      <c r="G928" s="2">
        <v>0.03</v>
      </c>
      <c r="H928" s="2" t="s">
        <v>20</v>
      </c>
      <c r="I928" s="2">
        <v>-57.06</v>
      </c>
      <c r="J928" s="2">
        <v>18.48</v>
      </c>
      <c r="K928" s="2">
        <v>19.739999999999998</v>
      </c>
      <c r="L928" s="2" t="s">
        <v>198</v>
      </c>
      <c r="M928" s="2" t="s">
        <v>29</v>
      </c>
      <c r="N928" s="2" t="s">
        <v>54</v>
      </c>
      <c r="O928" s="2" t="s">
        <v>24</v>
      </c>
      <c r="P928" s="2" t="s">
        <v>35</v>
      </c>
      <c r="Q928" s="2" t="s">
        <v>26</v>
      </c>
      <c r="R928" s="3">
        <v>42021</v>
      </c>
      <c r="S928" s="10">
        <f t="shared" si="154"/>
        <v>2015</v>
      </c>
      <c r="T928" t="str">
        <f t="shared" si="160"/>
        <v/>
      </c>
      <c r="U928" t="str">
        <f t="shared" si="160"/>
        <v/>
      </c>
      <c r="V928" t="str">
        <f t="shared" si="160"/>
        <v/>
      </c>
      <c r="W928">
        <f t="shared" si="160"/>
        <v>-57.06</v>
      </c>
      <c r="Z928">
        <f t="shared" si="161"/>
        <v>-57.06</v>
      </c>
      <c r="AA928" t="str">
        <f t="shared" si="161"/>
        <v/>
      </c>
      <c r="AB928" t="str">
        <f t="shared" si="161"/>
        <v/>
      </c>
      <c r="AE928" t="str">
        <f t="shared" si="155"/>
        <v>Office Supplies</v>
      </c>
      <c r="AH928" t="str">
        <f t="shared" si="156"/>
        <v/>
      </c>
      <c r="AI928" t="str">
        <f t="shared" si="157"/>
        <v/>
      </c>
      <c r="AJ928" t="str">
        <f t="shared" si="153"/>
        <v/>
      </c>
      <c r="AK928" t="str">
        <f t="shared" si="153"/>
        <v/>
      </c>
      <c r="AL928" t="str">
        <f t="shared" si="153"/>
        <v/>
      </c>
    </row>
    <row r="929" spans="1:38" x14ac:dyDescent="0.2">
      <c r="A929" s="1">
        <v>6171</v>
      </c>
      <c r="B929" s="2" t="s">
        <v>18</v>
      </c>
      <c r="C929" s="3">
        <v>42018</v>
      </c>
      <c r="D929" s="2" t="s">
        <v>41</v>
      </c>
      <c r="E929" s="2">
        <v>31</v>
      </c>
      <c r="F929" s="2">
        <v>174.16</v>
      </c>
      <c r="G929" s="2">
        <v>0.01</v>
      </c>
      <c r="H929" s="2" t="s">
        <v>20</v>
      </c>
      <c r="I929" s="2">
        <v>-40.630000000000003</v>
      </c>
      <c r="J929" s="2">
        <v>16.98</v>
      </c>
      <c r="K929" s="2">
        <v>18.75</v>
      </c>
      <c r="L929" s="2" t="s">
        <v>417</v>
      </c>
      <c r="M929" s="2" t="s">
        <v>66</v>
      </c>
      <c r="N929" s="2" t="s">
        <v>30</v>
      </c>
      <c r="O929" s="2" t="s">
        <v>24</v>
      </c>
      <c r="P929" s="2" t="s">
        <v>35</v>
      </c>
      <c r="Q929" s="2" t="s">
        <v>26</v>
      </c>
      <c r="R929" s="3">
        <v>42019</v>
      </c>
      <c r="S929" s="10">
        <f t="shared" si="154"/>
        <v>2015</v>
      </c>
      <c r="T929" t="str">
        <f t="shared" si="160"/>
        <v/>
      </c>
      <c r="U929">
        <f t="shared" si="160"/>
        <v>-40.630000000000003</v>
      </c>
      <c r="V929" t="str">
        <f t="shared" si="160"/>
        <v/>
      </c>
      <c r="W929" t="str">
        <f t="shared" si="160"/>
        <v/>
      </c>
      <c r="Z929">
        <f t="shared" si="161"/>
        <v>-40.630000000000003</v>
      </c>
      <c r="AA929" t="str">
        <f t="shared" si="161"/>
        <v/>
      </c>
      <c r="AB929" t="str">
        <f t="shared" si="161"/>
        <v/>
      </c>
      <c r="AE929" t="str">
        <f t="shared" si="155"/>
        <v>Office Supplies</v>
      </c>
      <c r="AH929" t="str">
        <f t="shared" si="156"/>
        <v/>
      </c>
      <c r="AI929" t="str">
        <f t="shared" si="157"/>
        <v/>
      </c>
      <c r="AJ929" t="str">
        <f t="shared" si="153"/>
        <v/>
      </c>
      <c r="AK929" t="str">
        <f t="shared" si="153"/>
        <v/>
      </c>
      <c r="AL929" t="str">
        <f t="shared" si="153"/>
        <v/>
      </c>
    </row>
    <row r="930" spans="1:38" x14ac:dyDescent="0.2">
      <c r="A930" s="1">
        <v>6172</v>
      </c>
      <c r="B930" s="2" t="s">
        <v>18</v>
      </c>
      <c r="C930" s="3">
        <v>42019</v>
      </c>
      <c r="D930" s="2" t="s">
        <v>19</v>
      </c>
      <c r="E930" s="2">
        <v>10</v>
      </c>
      <c r="F930" s="2">
        <v>82.27</v>
      </c>
      <c r="G930" s="2">
        <v>0.02</v>
      </c>
      <c r="H930" s="2" t="s">
        <v>20</v>
      </c>
      <c r="I930" s="2">
        <v>-38.57</v>
      </c>
      <c r="J930" s="2">
        <v>18.48</v>
      </c>
      <c r="K930" s="2">
        <v>22.19</v>
      </c>
      <c r="L930" s="2" t="s">
        <v>70</v>
      </c>
      <c r="M930" s="2" t="s">
        <v>29</v>
      </c>
      <c r="N930" s="2" t="s">
        <v>43</v>
      </c>
      <c r="O930" s="2" t="s">
        <v>24</v>
      </c>
      <c r="P930" s="2" t="s">
        <v>35</v>
      </c>
      <c r="Q930" s="2" t="s">
        <v>26</v>
      </c>
      <c r="R930" s="3">
        <v>42019</v>
      </c>
      <c r="S930" s="10">
        <f t="shared" si="154"/>
        <v>2015</v>
      </c>
      <c r="T930" t="str">
        <f t="shared" si="160"/>
        <v/>
      </c>
      <c r="U930" t="str">
        <f t="shared" si="160"/>
        <v/>
      </c>
      <c r="V930">
        <f t="shared" si="160"/>
        <v>-38.57</v>
      </c>
      <c r="W930" t="str">
        <f t="shared" si="160"/>
        <v/>
      </c>
      <c r="Z930">
        <f t="shared" si="161"/>
        <v>-38.57</v>
      </c>
      <c r="AA930" t="str">
        <f t="shared" si="161"/>
        <v/>
      </c>
      <c r="AB930" t="str">
        <f t="shared" si="161"/>
        <v/>
      </c>
      <c r="AE930" t="str">
        <f t="shared" si="155"/>
        <v>Office Supplies</v>
      </c>
      <c r="AH930" t="str">
        <f t="shared" si="156"/>
        <v/>
      </c>
      <c r="AI930" t="str">
        <f t="shared" si="157"/>
        <v/>
      </c>
      <c r="AJ930" t="str">
        <f t="shared" si="153"/>
        <v/>
      </c>
      <c r="AK930" t="str">
        <f t="shared" si="153"/>
        <v/>
      </c>
      <c r="AL930" t="str">
        <f t="shared" si="153"/>
        <v/>
      </c>
    </row>
    <row r="931" spans="1:38" x14ac:dyDescent="0.2">
      <c r="A931" s="1">
        <v>6173</v>
      </c>
      <c r="B931" s="2" t="s">
        <v>18</v>
      </c>
      <c r="C931" s="3">
        <v>42019</v>
      </c>
      <c r="D931" s="2" t="s">
        <v>19</v>
      </c>
      <c r="E931" s="2">
        <v>42</v>
      </c>
      <c r="F931" s="2">
        <v>3938.7179999999998</v>
      </c>
      <c r="G931" s="2">
        <v>0.06</v>
      </c>
      <c r="H931" s="2" t="s">
        <v>20</v>
      </c>
      <c r="I931" s="2">
        <v>1030.8499999999999</v>
      </c>
      <c r="J931" s="2">
        <v>127.99</v>
      </c>
      <c r="K931" s="2">
        <v>18.23</v>
      </c>
      <c r="L931" s="2" t="s">
        <v>70</v>
      </c>
      <c r="M931" s="2" t="s">
        <v>29</v>
      </c>
      <c r="N931" s="2" t="s">
        <v>43</v>
      </c>
      <c r="O931" s="2" t="s">
        <v>31</v>
      </c>
      <c r="P931" s="2" t="s">
        <v>39</v>
      </c>
      <c r="Q931" s="2" t="s">
        <v>26</v>
      </c>
      <c r="R931" s="3">
        <v>42020</v>
      </c>
      <c r="S931" s="10">
        <f t="shared" si="154"/>
        <v>2015</v>
      </c>
      <c r="T931" t="str">
        <f t="shared" si="160"/>
        <v/>
      </c>
      <c r="U931" t="str">
        <f t="shared" si="160"/>
        <v/>
      </c>
      <c r="V931">
        <f t="shared" si="160"/>
        <v>1030.8499999999999</v>
      </c>
      <c r="W931" t="str">
        <f t="shared" si="160"/>
        <v/>
      </c>
      <c r="Z931" t="str">
        <f t="shared" si="161"/>
        <v/>
      </c>
      <c r="AA931">
        <f t="shared" si="161"/>
        <v>1030.8499999999999</v>
      </c>
      <c r="AB931" t="str">
        <f t="shared" si="161"/>
        <v/>
      </c>
      <c r="AE931" t="str">
        <f t="shared" si="155"/>
        <v/>
      </c>
      <c r="AH931" t="str">
        <f t="shared" si="156"/>
        <v/>
      </c>
      <c r="AI931" t="str">
        <f t="shared" si="157"/>
        <v/>
      </c>
      <c r="AJ931" t="str">
        <f t="shared" si="153"/>
        <v/>
      </c>
      <c r="AK931" t="str">
        <f t="shared" si="153"/>
        <v/>
      </c>
      <c r="AL931" t="str">
        <f t="shared" si="153"/>
        <v/>
      </c>
    </row>
    <row r="932" spans="1:38" x14ac:dyDescent="0.2">
      <c r="A932" s="1">
        <v>6174</v>
      </c>
      <c r="B932" s="2" t="s">
        <v>18</v>
      </c>
      <c r="C932" s="3">
        <v>42019</v>
      </c>
      <c r="D932" s="2" t="s">
        <v>19</v>
      </c>
      <c r="E932" s="2">
        <v>33</v>
      </c>
      <c r="F932" s="2">
        <v>84.95</v>
      </c>
      <c r="G932" s="2">
        <v>0</v>
      </c>
      <c r="H932" s="2" t="s">
        <v>20</v>
      </c>
      <c r="I932" s="2">
        <v>-31.8</v>
      </c>
      <c r="J932" s="2">
        <v>14.12</v>
      </c>
      <c r="K932" s="2">
        <v>15.99</v>
      </c>
      <c r="L932" s="2" t="s">
        <v>175</v>
      </c>
      <c r="M932" s="2" t="s">
        <v>22</v>
      </c>
      <c r="N932" s="2" t="s">
        <v>54</v>
      </c>
      <c r="O932" s="2" t="s">
        <v>31</v>
      </c>
      <c r="P932" s="2" t="s">
        <v>32</v>
      </c>
      <c r="Q932" s="2" t="s">
        <v>58</v>
      </c>
      <c r="R932" s="3">
        <v>42020</v>
      </c>
      <c r="S932" s="10">
        <f t="shared" si="154"/>
        <v>2015</v>
      </c>
      <c r="T932" t="str">
        <f t="shared" si="160"/>
        <v/>
      </c>
      <c r="U932" t="str">
        <f t="shared" si="160"/>
        <v/>
      </c>
      <c r="V932" t="str">
        <f t="shared" si="160"/>
        <v/>
      </c>
      <c r="W932">
        <f t="shared" si="160"/>
        <v>-31.8</v>
      </c>
      <c r="Z932" t="str">
        <f t="shared" si="161"/>
        <v/>
      </c>
      <c r="AA932">
        <f t="shared" si="161"/>
        <v>-31.8</v>
      </c>
      <c r="AB932" t="str">
        <f t="shared" si="161"/>
        <v/>
      </c>
      <c r="AE932" t="str">
        <f t="shared" si="155"/>
        <v>Technology</v>
      </c>
      <c r="AH932" t="str">
        <f t="shared" si="156"/>
        <v/>
      </c>
      <c r="AI932" t="str">
        <f t="shared" si="157"/>
        <v/>
      </c>
      <c r="AJ932" t="str">
        <f t="shared" si="153"/>
        <v/>
      </c>
      <c r="AK932" t="str">
        <f t="shared" si="153"/>
        <v/>
      </c>
      <c r="AL932" t="str">
        <f t="shared" si="153"/>
        <v/>
      </c>
    </row>
    <row r="933" spans="1:38" x14ac:dyDescent="0.2">
      <c r="A933" s="1">
        <v>6175</v>
      </c>
      <c r="B933" s="2" t="s">
        <v>18</v>
      </c>
      <c r="C933" s="3">
        <v>42020</v>
      </c>
      <c r="D933" s="2" t="s">
        <v>59</v>
      </c>
      <c r="E933" s="2">
        <v>33</v>
      </c>
      <c r="F933" s="2">
        <v>133.78</v>
      </c>
      <c r="G933" s="2">
        <v>0.08</v>
      </c>
      <c r="H933" s="2" t="s">
        <v>20</v>
      </c>
      <c r="I933" s="2">
        <v>32.04</v>
      </c>
      <c r="J933" s="2">
        <v>16</v>
      </c>
      <c r="K933" s="2">
        <v>15.3</v>
      </c>
      <c r="L933" s="2" t="s">
        <v>53</v>
      </c>
      <c r="M933" s="2" t="s">
        <v>38</v>
      </c>
      <c r="N933" s="2" t="s">
        <v>54</v>
      </c>
      <c r="O933" s="2" t="s">
        <v>24</v>
      </c>
      <c r="P933" s="2" t="s">
        <v>35</v>
      </c>
      <c r="Q933" s="2" t="s">
        <v>36</v>
      </c>
      <c r="R933" s="3">
        <v>42022</v>
      </c>
      <c r="S933" s="10">
        <f t="shared" si="154"/>
        <v>2015</v>
      </c>
      <c r="T933" t="str">
        <f t="shared" si="160"/>
        <v/>
      </c>
      <c r="U933" t="str">
        <f t="shared" si="160"/>
        <v/>
      </c>
      <c r="V933" t="str">
        <f t="shared" si="160"/>
        <v/>
      </c>
      <c r="W933">
        <f t="shared" si="160"/>
        <v>32.04</v>
      </c>
      <c r="Z933">
        <f t="shared" si="161"/>
        <v>32.04</v>
      </c>
      <c r="AA933" t="str">
        <f t="shared" si="161"/>
        <v/>
      </c>
      <c r="AB933" t="str">
        <f t="shared" si="161"/>
        <v/>
      </c>
      <c r="AE933" t="str">
        <f t="shared" si="155"/>
        <v/>
      </c>
      <c r="AH933" t="str">
        <f t="shared" si="156"/>
        <v/>
      </c>
      <c r="AI933" t="str">
        <f t="shared" si="157"/>
        <v/>
      </c>
      <c r="AJ933" t="str">
        <f t="shared" si="153"/>
        <v/>
      </c>
      <c r="AK933" t="str">
        <f t="shared" si="153"/>
        <v/>
      </c>
      <c r="AL933" t="str">
        <f t="shared" si="153"/>
        <v/>
      </c>
    </row>
    <row r="934" spans="1:38" x14ac:dyDescent="0.2">
      <c r="A934" s="1">
        <v>6176</v>
      </c>
      <c r="B934" s="2" t="s">
        <v>18</v>
      </c>
      <c r="C934" s="3">
        <v>42020</v>
      </c>
      <c r="D934" s="2" t="s">
        <v>59</v>
      </c>
      <c r="E934" s="2">
        <v>4</v>
      </c>
      <c r="F934" s="2">
        <v>40.5</v>
      </c>
      <c r="G934" s="2">
        <v>0.06</v>
      </c>
      <c r="H934" s="2" t="s">
        <v>20</v>
      </c>
      <c r="I934" s="2">
        <v>-18.75</v>
      </c>
      <c r="J934" s="2">
        <v>18.48</v>
      </c>
      <c r="K934" s="2">
        <v>22.74</v>
      </c>
      <c r="L934" s="2" t="s">
        <v>53</v>
      </c>
      <c r="M934" s="2" t="s">
        <v>38</v>
      </c>
      <c r="N934" s="2" t="s">
        <v>54</v>
      </c>
      <c r="O934" s="2" t="s">
        <v>24</v>
      </c>
      <c r="P934" s="2" t="s">
        <v>35</v>
      </c>
      <c r="Q934" s="2" t="s">
        <v>26</v>
      </c>
      <c r="R934" s="3">
        <v>42021</v>
      </c>
      <c r="S934" s="10">
        <f t="shared" si="154"/>
        <v>2015</v>
      </c>
      <c r="T934" t="str">
        <f t="shared" si="160"/>
        <v/>
      </c>
      <c r="U934" t="str">
        <f t="shared" si="160"/>
        <v/>
      </c>
      <c r="V934" t="str">
        <f t="shared" si="160"/>
        <v/>
      </c>
      <c r="W934">
        <f t="shared" si="160"/>
        <v>-18.75</v>
      </c>
      <c r="Z934">
        <f t="shared" si="161"/>
        <v>-18.75</v>
      </c>
      <c r="AA934" t="str">
        <f t="shared" si="161"/>
        <v/>
      </c>
      <c r="AB934" t="str">
        <f t="shared" si="161"/>
        <v/>
      </c>
      <c r="AE934" t="str">
        <f t="shared" si="155"/>
        <v>Office Supplies</v>
      </c>
      <c r="AH934" t="str">
        <f t="shared" si="156"/>
        <v/>
      </c>
      <c r="AI934" t="str">
        <f t="shared" si="157"/>
        <v/>
      </c>
      <c r="AJ934" t="str">
        <f t="shared" si="153"/>
        <v/>
      </c>
      <c r="AK934" t="str">
        <f t="shared" si="153"/>
        <v/>
      </c>
      <c r="AL934" t="str">
        <f t="shared" si="153"/>
        <v/>
      </c>
    </row>
    <row r="935" spans="1:38" x14ac:dyDescent="0.2">
      <c r="A935" s="1">
        <v>6177</v>
      </c>
      <c r="B935" s="2" t="s">
        <v>18</v>
      </c>
      <c r="C935" s="3">
        <v>42020</v>
      </c>
      <c r="D935" s="2" t="s">
        <v>41</v>
      </c>
      <c r="E935" s="2">
        <v>26</v>
      </c>
      <c r="F935" s="2">
        <v>158.44999999999999</v>
      </c>
      <c r="G935" s="2">
        <v>0.09</v>
      </c>
      <c r="H935" s="2" t="s">
        <v>20</v>
      </c>
      <c r="I935" s="2">
        <v>-70.739999999999995</v>
      </c>
      <c r="J935" s="2">
        <v>17.8</v>
      </c>
      <c r="K935" s="2">
        <v>19.59</v>
      </c>
      <c r="L935" s="2" t="s">
        <v>224</v>
      </c>
      <c r="M935" s="2" t="s">
        <v>29</v>
      </c>
      <c r="N935" s="2" t="s">
        <v>30</v>
      </c>
      <c r="O935" s="2" t="s">
        <v>24</v>
      </c>
      <c r="P935" s="2" t="s">
        <v>25</v>
      </c>
      <c r="Q935" s="2" t="s">
        <v>26</v>
      </c>
      <c r="R935" s="3">
        <v>42021</v>
      </c>
      <c r="S935" s="10">
        <f t="shared" si="154"/>
        <v>2015</v>
      </c>
      <c r="T935" t="str">
        <f t="shared" si="160"/>
        <v/>
      </c>
      <c r="U935">
        <f t="shared" si="160"/>
        <v>-70.739999999999995</v>
      </c>
      <c r="V935" t="str">
        <f t="shared" si="160"/>
        <v/>
      </c>
      <c r="W935" t="str">
        <f t="shared" si="160"/>
        <v/>
      </c>
      <c r="Z935">
        <f t="shared" si="161"/>
        <v>-70.739999999999995</v>
      </c>
      <c r="AA935" t="str">
        <f t="shared" si="161"/>
        <v/>
      </c>
      <c r="AB935" t="str">
        <f t="shared" si="161"/>
        <v/>
      </c>
      <c r="AE935" t="str">
        <f t="shared" si="155"/>
        <v>Office Supplies</v>
      </c>
      <c r="AH935" t="str">
        <f t="shared" si="156"/>
        <v/>
      </c>
      <c r="AI935" t="str">
        <f t="shared" si="157"/>
        <v/>
      </c>
      <c r="AJ935" t="str">
        <f t="shared" si="153"/>
        <v/>
      </c>
      <c r="AK935" t="str">
        <f t="shared" si="153"/>
        <v/>
      </c>
      <c r="AL935" t="str">
        <f t="shared" si="153"/>
        <v/>
      </c>
    </row>
    <row r="936" spans="1:38" x14ac:dyDescent="0.2">
      <c r="A936" s="1">
        <v>6178</v>
      </c>
      <c r="B936" s="2" t="s">
        <v>18</v>
      </c>
      <c r="C936" s="3">
        <v>42020</v>
      </c>
      <c r="D936" s="2" t="s">
        <v>41</v>
      </c>
      <c r="E936" s="2">
        <v>13</v>
      </c>
      <c r="F936" s="2">
        <v>140.44</v>
      </c>
      <c r="G936" s="2">
        <v>0.04</v>
      </c>
      <c r="H936" s="2" t="s">
        <v>20</v>
      </c>
      <c r="I936" s="2">
        <v>55.09</v>
      </c>
      <c r="J936" s="2">
        <v>22.35</v>
      </c>
      <c r="K936" s="2">
        <v>14.99</v>
      </c>
      <c r="L936" s="2" t="s">
        <v>224</v>
      </c>
      <c r="M936" s="2" t="s">
        <v>29</v>
      </c>
      <c r="N936" s="2" t="s">
        <v>30</v>
      </c>
      <c r="O936" s="2" t="s">
        <v>24</v>
      </c>
      <c r="P936" s="2" t="s">
        <v>74</v>
      </c>
      <c r="Q936" s="2" t="s">
        <v>26</v>
      </c>
      <c r="R936" s="3">
        <v>42021</v>
      </c>
      <c r="S936" s="10">
        <f t="shared" si="154"/>
        <v>2015</v>
      </c>
      <c r="T936" t="str">
        <f t="shared" si="160"/>
        <v/>
      </c>
      <c r="U936">
        <f t="shared" si="160"/>
        <v>55.09</v>
      </c>
      <c r="V936" t="str">
        <f t="shared" si="160"/>
        <v/>
      </c>
      <c r="W936" t="str">
        <f t="shared" si="160"/>
        <v/>
      </c>
      <c r="Z936">
        <f t="shared" si="161"/>
        <v>55.09</v>
      </c>
      <c r="AA936" t="str">
        <f t="shared" si="161"/>
        <v/>
      </c>
      <c r="AB936" t="str">
        <f t="shared" si="161"/>
        <v/>
      </c>
      <c r="AE936" t="str">
        <f t="shared" si="155"/>
        <v/>
      </c>
      <c r="AH936" t="str">
        <f t="shared" si="156"/>
        <v/>
      </c>
      <c r="AI936" t="str">
        <f t="shared" si="157"/>
        <v/>
      </c>
      <c r="AJ936" t="str">
        <f t="shared" si="153"/>
        <v/>
      </c>
      <c r="AK936" t="str">
        <f t="shared" si="153"/>
        <v/>
      </c>
      <c r="AL936" t="str">
        <f t="shared" si="153"/>
        <v/>
      </c>
    </row>
    <row r="937" spans="1:38" x14ac:dyDescent="0.2">
      <c r="A937" s="1">
        <v>6179</v>
      </c>
      <c r="B937" s="2" t="s">
        <v>18</v>
      </c>
      <c r="C937" s="3">
        <v>42020</v>
      </c>
      <c r="D937" s="2" t="s">
        <v>59</v>
      </c>
      <c r="E937" s="2">
        <v>30</v>
      </c>
      <c r="F937" s="2">
        <v>4692.3</v>
      </c>
      <c r="G937" s="2">
        <v>0.01</v>
      </c>
      <c r="H937" s="2" t="s">
        <v>44</v>
      </c>
      <c r="I937" s="2">
        <v>-543.87</v>
      </c>
      <c r="J937" s="2">
        <v>162.97999999999999</v>
      </c>
      <c r="K937" s="2">
        <v>80.27</v>
      </c>
      <c r="L937" s="2" t="s">
        <v>418</v>
      </c>
      <c r="M937" s="2" t="s">
        <v>66</v>
      </c>
      <c r="N937" s="2" t="s">
        <v>30</v>
      </c>
      <c r="O937" s="2" t="s">
        <v>45</v>
      </c>
      <c r="P937" s="2" t="s">
        <v>67</v>
      </c>
      <c r="Q937" s="2" t="s">
        <v>47</v>
      </c>
      <c r="R937" s="3">
        <v>42023</v>
      </c>
      <c r="S937" s="10">
        <f t="shared" si="154"/>
        <v>2015</v>
      </c>
      <c r="T937" t="str">
        <f t="shared" si="160"/>
        <v/>
      </c>
      <c r="U937">
        <f t="shared" si="160"/>
        <v>-543.87</v>
      </c>
      <c r="V937" t="str">
        <f t="shared" si="160"/>
        <v/>
      </c>
      <c r="W937" t="str">
        <f t="shared" si="160"/>
        <v/>
      </c>
      <c r="Z937" t="str">
        <f t="shared" si="161"/>
        <v/>
      </c>
      <c r="AA937" t="str">
        <f t="shared" si="161"/>
        <v/>
      </c>
      <c r="AB937">
        <f t="shared" si="161"/>
        <v>-543.87</v>
      </c>
      <c r="AE937" t="str">
        <f t="shared" si="155"/>
        <v>Furniture</v>
      </c>
      <c r="AH937" t="str">
        <f t="shared" si="156"/>
        <v/>
      </c>
      <c r="AI937" t="str">
        <f t="shared" si="157"/>
        <v/>
      </c>
      <c r="AJ937" t="str">
        <f t="shared" si="153"/>
        <v/>
      </c>
      <c r="AK937" t="str">
        <f t="shared" si="153"/>
        <v/>
      </c>
      <c r="AL937" t="str">
        <f t="shared" si="153"/>
        <v/>
      </c>
    </row>
    <row r="938" spans="1:38" x14ac:dyDescent="0.2">
      <c r="A938" s="1">
        <v>6180</v>
      </c>
      <c r="B938" s="2" t="s">
        <v>18</v>
      </c>
      <c r="C938" s="3">
        <v>42020</v>
      </c>
      <c r="D938" s="2" t="s">
        <v>59</v>
      </c>
      <c r="E938" s="2">
        <v>4</v>
      </c>
      <c r="F938" s="2">
        <v>778.16</v>
      </c>
      <c r="G938" s="2">
        <v>0.08</v>
      </c>
      <c r="H938" s="2" t="s">
        <v>44</v>
      </c>
      <c r="I938" s="2">
        <v>-187.11</v>
      </c>
      <c r="J938" s="2">
        <v>212.98</v>
      </c>
      <c r="K938" s="2">
        <v>37.76</v>
      </c>
      <c r="L938" s="2" t="s">
        <v>418</v>
      </c>
      <c r="M938" s="2" t="s">
        <v>38</v>
      </c>
      <c r="N938" s="2" t="s">
        <v>30</v>
      </c>
      <c r="O938" s="2" t="s">
        <v>45</v>
      </c>
      <c r="P938" s="2" t="s">
        <v>61</v>
      </c>
      <c r="Q938" s="2" t="s">
        <v>56</v>
      </c>
      <c r="R938" s="3">
        <v>42020</v>
      </c>
      <c r="S938" s="10">
        <f t="shared" si="154"/>
        <v>2015</v>
      </c>
      <c r="T938" t="str">
        <f t="shared" si="160"/>
        <v/>
      </c>
      <c r="U938">
        <f t="shared" si="160"/>
        <v>-187.11</v>
      </c>
      <c r="V938" t="str">
        <f t="shared" si="160"/>
        <v/>
      </c>
      <c r="W938" t="str">
        <f t="shared" si="160"/>
        <v/>
      </c>
      <c r="Z938" t="str">
        <f t="shared" si="161"/>
        <v/>
      </c>
      <c r="AA938" t="str">
        <f t="shared" si="161"/>
        <v/>
      </c>
      <c r="AB938">
        <f t="shared" si="161"/>
        <v>-187.11</v>
      </c>
      <c r="AE938" t="str">
        <f t="shared" si="155"/>
        <v>Furniture</v>
      </c>
      <c r="AH938" t="str">
        <f t="shared" si="156"/>
        <v/>
      </c>
      <c r="AI938" t="str">
        <f t="shared" si="157"/>
        <v/>
      </c>
      <c r="AJ938" t="str">
        <f t="shared" si="153"/>
        <v/>
      </c>
      <c r="AK938" t="str">
        <f t="shared" si="153"/>
        <v/>
      </c>
      <c r="AL938" t="str">
        <f t="shared" si="153"/>
        <v/>
      </c>
    </row>
    <row r="939" spans="1:38" x14ac:dyDescent="0.2">
      <c r="A939" s="1">
        <v>6181</v>
      </c>
      <c r="B939" s="2" t="s">
        <v>18</v>
      </c>
      <c r="C939" s="3">
        <v>42021</v>
      </c>
      <c r="D939" s="2" t="s">
        <v>19</v>
      </c>
      <c r="E939" s="2">
        <v>33</v>
      </c>
      <c r="F939" s="2">
        <v>231.28</v>
      </c>
      <c r="G939" s="2">
        <v>0.03</v>
      </c>
      <c r="H939" s="2" t="s">
        <v>20</v>
      </c>
      <c r="I939" s="2">
        <v>60.61</v>
      </c>
      <c r="J939" s="2">
        <v>18.68</v>
      </c>
      <c r="K939" s="2">
        <v>15.5</v>
      </c>
      <c r="L939" s="2" t="s">
        <v>377</v>
      </c>
      <c r="M939" s="2" t="s">
        <v>29</v>
      </c>
      <c r="N939" s="2" t="s">
        <v>43</v>
      </c>
      <c r="O939" s="2" t="s">
        <v>24</v>
      </c>
      <c r="P939" s="2" t="s">
        <v>64</v>
      </c>
      <c r="Q939" s="2" t="s">
        <v>36</v>
      </c>
      <c r="R939" s="3">
        <v>42023</v>
      </c>
      <c r="S939" s="10">
        <f t="shared" si="154"/>
        <v>2015</v>
      </c>
      <c r="T939" t="str">
        <f t="shared" si="160"/>
        <v/>
      </c>
      <c r="U939" t="str">
        <f t="shared" si="160"/>
        <v/>
      </c>
      <c r="V939">
        <f t="shared" si="160"/>
        <v>60.61</v>
      </c>
      <c r="W939" t="str">
        <f t="shared" si="160"/>
        <v/>
      </c>
      <c r="Z939">
        <f t="shared" si="161"/>
        <v>60.61</v>
      </c>
      <c r="AA939" t="str">
        <f t="shared" si="161"/>
        <v/>
      </c>
      <c r="AB939" t="str">
        <f t="shared" si="161"/>
        <v/>
      </c>
      <c r="AE939" t="str">
        <f t="shared" si="155"/>
        <v/>
      </c>
      <c r="AH939" t="str">
        <f t="shared" si="156"/>
        <v/>
      </c>
      <c r="AI939" t="str">
        <f t="shared" si="157"/>
        <v/>
      </c>
      <c r="AJ939" t="str">
        <f t="shared" si="153"/>
        <v/>
      </c>
      <c r="AK939" t="str">
        <f t="shared" si="153"/>
        <v/>
      </c>
      <c r="AL939" t="str">
        <f t="shared" si="153"/>
        <v/>
      </c>
    </row>
    <row r="940" spans="1:38" x14ac:dyDescent="0.2">
      <c r="A940" s="1">
        <v>6182</v>
      </c>
      <c r="B940" s="2" t="s">
        <v>18</v>
      </c>
      <c r="C940" s="3">
        <v>42022</v>
      </c>
      <c r="D940" s="2" t="s">
        <v>59</v>
      </c>
      <c r="E940" s="2">
        <v>4</v>
      </c>
      <c r="F940" s="2">
        <v>890.71</v>
      </c>
      <c r="G940" s="2">
        <v>0.01</v>
      </c>
      <c r="H940" s="2" t="s">
        <v>44</v>
      </c>
      <c r="I940" s="2">
        <v>-74.56</v>
      </c>
      <c r="J940" s="2">
        <v>212.98</v>
      </c>
      <c r="K940" s="2">
        <v>37.76</v>
      </c>
      <c r="L940" s="2" t="s">
        <v>122</v>
      </c>
      <c r="M940" s="2" t="s">
        <v>29</v>
      </c>
      <c r="N940" s="2" t="s">
        <v>43</v>
      </c>
      <c r="O940" s="2" t="s">
        <v>45</v>
      </c>
      <c r="P940" s="2" t="s">
        <v>61</v>
      </c>
      <c r="Q940" s="2" t="s">
        <v>56</v>
      </c>
      <c r="R940" s="3">
        <v>42024</v>
      </c>
      <c r="S940" s="10">
        <f t="shared" si="154"/>
        <v>2015</v>
      </c>
      <c r="T940" t="str">
        <f t="shared" si="160"/>
        <v/>
      </c>
      <c r="U940" t="str">
        <f t="shared" si="160"/>
        <v/>
      </c>
      <c r="V940">
        <f t="shared" si="160"/>
        <v>-74.56</v>
      </c>
      <c r="W940" t="str">
        <f t="shared" si="160"/>
        <v/>
      </c>
      <c r="Z940" t="str">
        <f t="shared" si="161"/>
        <v/>
      </c>
      <c r="AA940" t="str">
        <f t="shared" si="161"/>
        <v/>
      </c>
      <c r="AB940">
        <f t="shared" si="161"/>
        <v>-74.56</v>
      </c>
      <c r="AE940" t="str">
        <f t="shared" si="155"/>
        <v>Furniture</v>
      </c>
      <c r="AH940" t="str">
        <f t="shared" si="156"/>
        <v/>
      </c>
      <c r="AI940" t="str">
        <f t="shared" si="157"/>
        <v/>
      </c>
      <c r="AJ940" t="str">
        <f t="shared" si="153"/>
        <v/>
      </c>
      <c r="AK940" t="str">
        <f t="shared" si="153"/>
        <v/>
      </c>
      <c r="AL940" t="str">
        <f t="shared" si="153"/>
        <v/>
      </c>
    </row>
    <row r="941" spans="1:38" x14ac:dyDescent="0.2">
      <c r="A941" s="1">
        <v>6183</v>
      </c>
      <c r="B941" s="2" t="s">
        <v>18</v>
      </c>
      <c r="C941" s="3">
        <v>42022</v>
      </c>
      <c r="D941" s="2" t="s">
        <v>41</v>
      </c>
      <c r="E941" s="2">
        <v>26</v>
      </c>
      <c r="F941" s="2">
        <v>437.73</v>
      </c>
      <c r="G941" s="2">
        <v>0.08</v>
      </c>
      <c r="H941" s="2" t="s">
        <v>20</v>
      </c>
      <c r="I941" s="2">
        <v>90.88</v>
      </c>
      <c r="J941" s="2">
        <v>29.78</v>
      </c>
      <c r="K941" s="2">
        <v>19.03</v>
      </c>
      <c r="L941" s="2" t="s">
        <v>419</v>
      </c>
      <c r="M941" s="2" t="s">
        <v>29</v>
      </c>
      <c r="N941" s="2" t="s">
        <v>43</v>
      </c>
      <c r="O941" s="2" t="s">
        <v>45</v>
      </c>
      <c r="P941" s="2" t="s">
        <v>55</v>
      </c>
      <c r="Q941" s="2" t="s">
        <v>26</v>
      </c>
      <c r="R941" s="3">
        <v>42024</v>
      </c>
      <c r="S941" s="10">
        <f t="shared" si="154"/>
        <v>2015</v>
      </c>
      <c r="T941" t="str">
        <f t="shared" si="160"/>
        <v/>
      </c>
      <c r="U941" t="str">
        <f t="shared" si="160"/>
        <v/>
      </c>
      <c r="V941">
        <f t="shared" si="160"/>
        <v>90.88</v>
      </c>
      <c r="W941" t="str">
        <f t="shared" si="160"/>
        <v/>
      </c>
      <c r="Z941" t="str">
        <f t="shared" si="161"/>
        <v/>
      </c>
      <c r="AA941" t="str">
        <f t="shared" si="161"/>
        <v/>
      </c>
      <c r="AB941">
        <f t="shared" si="161"/>
        <v>90.88</v>
      </c>
      <c r="AE941" t="str">
        <f t="shared" si="155"/>
        <v/>
      </c>
      <c r="AH941" t="str">
        <f t="shared" si="156"/>
        <v/>
      </c>
      <c r="AI941" t="str">
        <f t="shared" si="157"/>
        <v/>
      </c>
      <c r="AJ941" t="str">
        <f t="shared" si="153"/>
        <v/>
      </c>
      <c r="AK941" t="str">
        <f t="shared" si="153"/>
        <v/>
      </c>
      <c r="AL941" t="str">
        <f t="shared" si="153"/>
        <v/>
      </c>
    </row>
    <row r="942" spans="1:38" x14ac:dyDescent="0.2">
      <c r="A942" s="1">
        <v>6184</v>
      </c>
      <c r="B942" s="2" t="s">
        <v>18</v>
      </c>
      <c r="C942" s="3">
        <v>42022</v>
      </c>
      <c r="D942" s="2" t="s">
        <v>41</v>
      </c>
      <c r="E942" s="2">
        <v>46</v>
      </c>
      <c r="F942" s="2">
        <v>1228.8699999999999</v>
      </c>
      <c r="G942" s="2">
        <v>0.09</v>
      </c>
      <c r="H942" s="2" t="s">
        <v>20</v>
      </c>
      <c r="I942" s="2">
        <v>-227.74</v>
      </c>
      <c r="J942" s="2">
        <v>40.28</v>
      </c>
      <c r="K942" s="2">
        <v>27.99</v>
      </c>
      <c r="L942" s="2" t="s">
        <v>419</v>
      </c>
      <c r="M942" s="2" t="s">
        <v>29</v>
      </c>
      <c r="N942" s="2" t="s">
        <v>43</v>
      </c>
      <c r="O942" s="2" t="s">
        <v>24</v>
      </c>
      <c r="P942" s="2" t="s">
        <v>52</v>
      </c>
      <c r="Q942" s="2" t="s">
        <v>62</v>
      </c>
      <c r="R942" s="3">
        <v>42023</v>
      </c>
      <c r="S942" s="10">
        <f t="shared" si="154"/>
        <v>2015</v>
      </c>
      <c r="T942" t="str">
        <f t="shared" ref="T942:W961" si="162">IF($N942=T$1,$I942,"")</f>
        <v/>
      </c>
      <c r="U942" t="str">
        <f t="shared" si="162"/>
        <v/>
      </c>
      <c r="V942">
        <f t="shared" si="162"/>
        <v>-227.74</v>
      </c>
      <c r="W942" t="str">
        <f t="shared" si="162"/>
        <v/>
      </c>
      <c r="Z942">
        <f t="shared" ref="Z942:AB961" si="163">IF($O942=Z$1,$I942,"")</f>
        <v>-227.74</v>
      </c>
      <c r="AA942" t="str">
        <f t="shared" si="163"/>
        <v/>
      </c>
      <c r="AB942" t="str">
        <f t="shared" si="163"/>
        <v/>
      </c>
      <c r="AE942" t="str">
        <f t="shared" si="155"/>
        <v>Office Supplies</v>
      </c>
      <c r="AH942" t="str">
        <f t="shared" si="156"/>
        <v/>
      </c>
      <c r="AI942" t="str">
        <f t="shared" si="157"/>
        <v/>
      </c>
      <c r="AJ942" t="str">
        <f t="shared" si="153"/>
        <v/>
      </c>
      <c r="AK942" t="str">
        <f t="shared" si="153"/>
        <v/>
      </c>
      <c r="AL942" t="str">
        <f t="shared" si="153"/>
        <v/>
      </c>
    </row>
    <row r="943" spans="1:38" x14ac:dyDescent="0.2">
      <c r="A943" s="1">
        <v>6185</v>
      </c>
      <c r="B943" s="2" t="s">
        <v>18</v>
      </c>
      <c r="C943" s="3">
        <v>42024</v>
      </c>
      <c r="D943" s="2" t="s">
        <v>27</v>
      </c>
      <c r="E943" s="2">
        <v>48</v>
      </c>
      <c r="F943" s="2">
        <v>1046.3900000000001</v>
      </c>
      <c r="G943" s="2">
        <v>0</v>
      </c>
      <c r="H943" s="2" t="s">
        <v>20</v>
      </c>
      <c r="I943" s="2">
        <v>-175.05</v>
      </c>
      <c r="J943" s="2">
        <v>31.94</v>
      </c>
      <c r="K943" s="2">
        <v>28.87</v>
      </c>
      <c r="L943" s="2" t="s">
        <v>172</v>
      </c>
      <c r="M943" s="2" t="s">
        <v>29</v>
      </c>
      <c r="N943" s="2" t="s">
        <v>30</v>
      </c>
      <c r="O943" s="2" t="s">
        <v>45</v>
      </c>
      <c r="P943" s="2" t="s">
        <v>55</v>
      </c>
      <c r="Q943" s="2" t="s">
        <v>34</v>
      </c>
      <c r="R943" s="3">
        <v>42031</v>
      </c>
      <c r="S943" s="10">
        <f t="shared" si="154"/>
        <v>2015</v>
      </c>
      <c r="T943" t="str">
        <f t="shared" si="162"/>
        <v/>
      </c>
      <c r="U943">
        <f t="shared" si="162"/>
        <v>-175.05</v>
      </c>
      <c r="V943" t="str">
        <f t="shared" si="162"/>
        <v/>
      </c>
      <c r="W943" t="str">
        <f t="shared" si="162"/>
        <v/>
      </c>
      <c r="Z943" t="str">
        <f t="shared" si="163"/>
        <v/>
      </c>
      <c r="AA943" t="str">
        <f t="shared" si="163"/>
        <v/>
      </c>
      <c r="AB943">
        <f t="shared" si="163"/>
        <v>-175.05</v>
      </c>
      <c r="AE943" t="str">
        <f t="shared" si="155"/>
        <v>Furniture</v>
      </c>
      <c r="AH943" t="str">
        <f t="shared" si="156"/>
        <v/>
      </c>
      <c r="AI943" t="str">
        <f t="shared" si="157"/>
        <v/>
      </c>
      <c r="AJ943" t="str">
        <f t="shared" si="153"/>
        <v/>
      </c>
      <c r="AK943" t="str">
        <f t="shared" si="153"/>
        <v/>
      </c>
      <c r="AL943" t="str">
        <f t="shared" si="153"/>
        <v/>
      </c>
    </row>
    <row r="944" spans="1:38" x14ac:dyDescent="0.2">
      <c r="A944" s="1">
        <v>6186</v>
      </c>
      <c r="B944" s="2" t="s">
        <v>18</v>
      </c>
      <c r="C944" s="3">
        <v>42024</v>
      </c>
      <c r="D944" s="2" t="s">
        <v>27</v>
      </c>
      <c r="E944" s="2">
        <v>17</v>
      </c>
      <c r="F944" s="2">
        <v>121.41</v>
      </c>
      <c r="G944" s="2">
        <v>0.08</v>
      </c>
      <c r="H944" s="2" t="s">
        <v>20</v>
      </c>
      <c r="I944" s="2">
        <v>12.39</v>
      </c>
      <c r="J944" s="2">
        <v>18.690000000000001</v>
      </c>
      <c r="K944" s="2">
        <v>17.100000000000001</v>
      </c>
      <c r="L944" s="2" t="s">
        <v>172</v>
      </c>
      <c r="M944" s="2" t="s">
        <v>29</v>
      </c>
      <c r="N944" s="2" t="s">
        <v>30</v>
      </c>
      <c r="O944" s="2" t="s">
        <v>24</v>
      </c>
      <c r="P944" s="2" t="s">
        <v>35</v>
      </c>
      <c r="Q944" s="2" t="s">
        <v>36</v>
      </c>
      <c r="R944" s="3">
        <v>42031</v>
      </c>
      <c r="S944" s="10">
        <f t="shared" si="154"/>
        <v>2015</v>
      </c>
      <c r="T944" t="str">
        <f t="shared" si="162"/>
        <v/>
      </c>
      <c r="U944">
        <f t="shared" si="162"/>
        <v>12.39</v>
      </c>
      <c r="V944" t="str">
        <f t="shared" si="162"/>
        <v/>
      </c>
      <c r="W944" t="str">
        <f t="shared" si="162"/>
        <v/>
      </c>
      <c r="Z944">
        <f t="shared" si="163"/>
        <v>12.39</v>
      </c>
      <c r="AA944" t="str">
        <f t="shared" si="163"/>
        <v/>
      </c>
      <c r="AB944" t="str">
        <f t="shared" si="163"/>
        <v/>
      </c>
      <c r="AE944" t="str">
        <f t="shared" si="155"/>
        <v/>
      </c>
      <c r="AH944" t="str">
        <f t="shared" si="156"/>
        <v/>
      </c>
      <c r="AI944" t="str">
        <f t="shared" si="157"/>
        <v/>
      </c>
      <c r="AJ944" t="str">
        <f t="shared" si="153"/>
        <v/>
      </c>
      <c r="AK944" t="str">
        <f t="shared" si="153"/>
        <v/>
      </c>
      <c r="AL944" t="str">
        <f t="shared" si="153"/>
        <v/>
      </c>
    </row>
    <row r="945" spans="1:38" x14ac:dyDescent="0.2">
      <c r="A945" s="1">
        <v>6187</v>
      </c>
      <c r="B945" s="2" t="s">
        <v>18</v>
      </c>
      <c r="C945" s="3">
        <v>42024</v>
      </c>
      <c r="D945" s="2" t="s">
        <v>27</v>
      </c>
      <c r="E945" s="2">
        <v>3</v>
      </c>
      <c r="F945" s="2">
        <v>37.770000000000003</v>
      </c>
      <c r="G945" s="2">
        <v>0.01</v>
      </c>
      <c r="H945" s="2" t="s">
        <v>49</v>
      </c>
      <c r="I945" s="2">
        <v>3.66</v>
      </c>
      <c r="J945" s="2">
        <v>16.98</v>
      </c>
      <c r="K945" s="2">
        <v>19.489999999999998</v>
      </c>
      <c r="L945" s="2" t="s">
        <v>172</v>
      </c>
      <c r="M945" s="2" t="s">
        <v>29</v>
      </c>
      <c r="N945" s="2" t="s">
        <v>30</v>
      </c>
      <c r="O945" s="2" t="s">
        <v>24</v>
      </c>
      <c r="P945" s="2" t="s">
        <v>35</v>
      </c>
      <c r="Q945" s="2" t="s">
        <v>26</v>
      </c>
      <c r="R945" s="3">
        <v>42029</v>
      </c>
      <c r="S945" s="10">
        <f t="shared" si="154"/>
        <v>2015</v>
      </c>
      <c r="T945" t="str">
        <f t="shared" si="162"/>
        <v/>
      </c>
      <c r="U945">
        <f t="shared" si="162"/>
        <v>3.66</v>
      </c>
      <c r="V945" t="str">
        <f t="shared" si="162"/>
        <v/>
      </c>
      <c r="W945" t="str">
        <f t="shared" si="162"/>
        <v/>
      </c>
      <c r="Z945">
        <f t="shared" si="163"/>
        <v>3.66</v>
      </c>
      <c r="AA945" t="str">
        <f t="shared" si="163"/>
        <v/>
      </c>
      <c r="AB945" t="str">
        <f t="shared" si="163"/>
        <v/>
      </c>
      <c r="AE945" t="str">
        <f t="shared" si="155"/>
        <v/>
      </c>
      <c r="AH945" t="str">
        <f t="shared" si="156"/>
        <v/>
      </c>
      <c r="AI945" t="str">
        <f t="shared" si="157"/>
        <v/>
      </c>
      <c r="AJ945" t="str">
        <f t="shared" si="153"/>
        <v/>
      </c>
      <c r="AK945" t="str">
        <f t="shared" si="153"/>
        <v/>
      </c>
      <c r="AL945" t="str">
        <f t="shared" si="153"/>
        <v/>
      </c>
    </row>
    <row r="946" spans="1:38" x14ac:dyDescent="0.2">
      <c r="A946" s="1">
        <v>6188</v>
      </c>
      <c r="B946" s="2" t="s">
        <v>40</v>
      </c>
      <c r="C946" s="3">
        <v>42024</v>
      </c>
      <c r="D946" s="2" t="s">
        <v>19</v>
      </c>
      <c r="E946" s="2">
        <v>26</v>
      </c>
      <c r="F946" s="2">
        <v>871.56</v>
      </c>
      <c r="G946" s="2">
        <v>0.09</v>
      </c>
      <c r="H946" s="2" t="s">
        <v>20</v>
      </c>
      <c r="I946" s="2">
        <v>-170.07</v>
      </c>
      <c r="J946" s="2">
        <v>45.98</v>
      </c>
      <c r="K946" s="2">
        <v>33.99</v>
      </c>
      <c r="L946" s="2" t="s">
        <v>156</v>
      </c>
      <c r="M946" s="2" t="s">
        <v>22</v>
      </c>
      <c r="N946" s="2" t="s">
        <v>30</v>
      </c>
      <c r="O946" s="2" t="s">
        <v>45</v>
      </c>
      <c r="P946" s="2" t="s">
        <v>55</v>
      </c>
      <c r="Q946" s="2" t="s">
        <v>26</v>
      </c>
      <c r="R946" s="3">
        <v>42026</v>
      </c>
      <c r="S946" s="10">
        <f t="shared" si="154"/>
        <v>2015</v>
      </c>
      <c r="T946" t="str">
        <f t="shared" si="162"/>
        <v/>
      </c>
      <c r="U946">
        <f t="shared" si="162"/>
        <v>-170.07</v>
      </c>
      <c r="V946" t="str">
        <f t="shared" si="162"/>
        <v/>
      </c>
      <c r="W946" t="str">
        <f t="shared" si="162"/>
        <v/>
      </c>
      <c r="Z946" t="str">
        <f t="shared" si="163"/>
        <v/>
      </c>
      <c r="AA946" t="str">
        <f t="shared" si="163"/>
        <v/>
      </c>
      <c r="AB946">
        <f t="shared" si="163"/>
        <v>-170.07</v>
      </c>
      <c r="AE946" t="str">
        <f t="shared" si="155"/>
        <v>Furniture</v>
      </c>
      <c r="AH946" t="str">
        <f t="shared" si="156"/>
        <v/>
      </c>
      <c r="AI946" t="str">
        <f t="shared" si="157"/>
        <v/>
      </c>
      <c r="AJ946" t="str">
        <f t="shared" si="153"/>
        <v/>
      </c>
      <c r="AK946" t="str">
        <f t="shared" si="153"/>
        <v/>
      </c>
      <c r="AL946" t="str">
        <f t="shared" si="153"/>
        <v/>
      </c>
    </row>
    <row r="947" spans="1:38" x14ac:dyDescent="0.2">
      <c r="A947" s="1">
        <v>6189</v>
      </c>
      <c r="B947" s="2" t="s">
        <v>18</v>
      </c>
      <c r="C947" s="3">
        <v>42025</v>
      </c>
      <c r="D947" s="2" t="s">
        <v>41</v>
      </c>
      <c r="E947" s="2">
        <v>13</v>
      </c>
      <c r="F947" s="2">
        <v>89.08</v>
      </c>
      <c r="G947" s="2">
        <v>0.08</v>
      </c>
      <c r="H947" s="2" t="s">
        <v>20</v>
      </c>
      <c r="I947" s="2">
        <v>-19.82</v>
      </c>
      <c r="J947" s="2">
        <v>17.98</v>
      </c>
      <c r="K947" s="2">
        <v>19.149999999999999</v>
      </c>
      <c r="L947" s="2" t="s">
        <v>303</v>
      </c>
      <c r="M947" s="2" t="s">
        <v>38</v>
      </c>
      <c r="N947" s="2" t="s">
        <v>43</v>
      </c>
      <c r="O947" s="2" t="s">
        <v>24</v>
      </c>
      <c r="P947" s="2" t="s">
        <v>35</v>
      </c>
      <c r="Q947" s="2" t="s">
        <v>26</v>
      </c>
      <c r="R947" s="3">
        <v>42027</v>
      </c>
      <c r="S947" s="10">
        <f t="shared" si="154"/>
        <v>2015</v>
      </c>
      <c r="T947" t="str">
        <f t="shared" si="162"/>
        <v/>
      </c>
      <c r="U947" t="str">
        <f t="shared" si="162"/>
        <v/>
      </c>
      <c r="V947">
        <f t="shared" si="162"/>
        <v>-19.82</v>
      </c>
      <c r="W947" t="str">
        <f t="shared" si="162"/>
        <v/>
      </c>
      <c r="Z947">
        <f t="shared" si="163"/>
        <v>-19.82</v>
      </c>
      <c r="AA947" t="str">
        <f t="shared" si="163"/>
        <v/>
      </c>
      <c r="AB947" t="str">
        <f t="shared" si="163"/>
        <v/>
      </c>
      <c r="AE947" t="str">
        <f t="shared" si="155"/>
        <v>Office Supplies</v>
      </c>
      <c r="AH947" t="str">
        <f t="shared" si="156"/>
        <v/>
      </c>
      <c r="AI947" t="str">
        <f t="shared" si="157"/>
        <v/>
      </c>
      <c r="AJ947" t="str">
        <f t="shared" si="153"/>
        <v/>
      </c>
      <c r="AK947" t="str">
        <f t="shared" si="153"/>
        <v/>
      </c>
      <c r="AL947" t="str">
        <f t="shared" si="153"/>
        <v/>
      </c>
    </row>
    <row r="948" spans="1:38" x14ac:dyDescent="0.2">
      <c r="A948" s="1">
        <v>6190</v>
      </c>
      <c r="B948" s="2" t="s">
        <v>18</v>
      </c>
      <c r="C948" s="3">
        <v>42026</v>
      </c>
      <c r="D948" s="2" t="s">
        <v>41</v>
      </c>
      <c r="E948" s="2">
        <v>39</v>
      </c>
      <c r="F948" s="2">
        <v>4921.09</v>
      </c>
      <c r="G948" s="2">
        <v>0.02</v>
      </c>
      <c r="H948" s="2" t="s">
        <v>44</v>
      </c>
      <c r="I948" s="2">
        <v>-1148.5</v>
      </c>
      <c r="J948" s="2">
        <v>132.97999999999999</v>
      </c>
      <c r="K948" s="2">
        <v>72.64</v>
      </c>
      <c r="L948" s="2" t="s">
        <v>397</v>
      </c>
      <c r="M948" s="2" t="s">
        <v>38</v>
      </c>
      <c r="N948" s="2" t="s">
        <v>23</v>
      </c>
      <c r="O948" s="2" t="s">
        <v>45</v>
      </c>
      <c r="P948" s="2" t="s">
        <v>67</v>
      </c>
      <c r="Q948" s="2" t="s">
        <v>47</v>
      </c>
      <c r="R948" s="3">
        <v>42027</v>
      </c>
      <c r="S948" s="10">
        <f t="shared" si="154"/>
        <v>2015</v>
      </c>
      <c r="T948">
        <f t="shared" si="162"/>
        <v>-1148.5</v>
      </c>
      <c r="U948" t="str">
        <f t="shared" si="162"/>
        <v/>
      </c>
      <c r="V948" t="str">
        <f t="shared" si="162"/>
        <v/>
      </c>
      <c r="W948" t="str">
        <f t="shared" si="162"/>
        <v/>
      </c>
      <c r="Z948" t="str">
        <f t="shared" si="163"/>
        <v/>
      </c>
      <c r="AA948" t="str">
        <f t="shared" si="163"/>
        <v/>
      </c>
      <c r="AB948">
        <f t="shared" si="163"/>
        <v>-1148.5</v>
      </c>
      <c r="AE948" t="str">
        <f t="shared" si="155"/>
        <v>Furniture</v>
      </c>
      <c r="AH948" t="str">
        <f t="shared" si="156"/>
        <v/>
      </c>
      <c r="AI948" t="str">
        <f t="shared" si="157"/>
        <v/>
      </c>
      <c r="AJ948" t="str">
        <f t="shared" si="153"/>
        <v/>
      </c>
      <c r="AK948" t="str">
        <f t="shared" si="153"/>
        <v/>
      </c>
      <c r="AL948" t="str">
        <f t="shared" si="153"/>
        <v/>
      </c>
    </row>
    <row r="949" spans="1:38" x14ac:dyDescent="0.2">
      <c r="A949" s="1">
        <v>6191</v>
      </c>
      <c r="B949" s="2" t="s">
        <v>18</v>
      </c>
      <c r="C949" s="3">
        <v>42026</v>
      </c>
      <c r="D949" s="2" t="s">
        <v>41</v>
      </c>
      <c r="E949" s="2">
        <v>24</v>
      </c>
      <c r="F949" s="2">
        <v>472.17</v>
      </c>
      <c r="G949" s="2">
        <v>0.01</v>
      </c>
      <c r="H949" s="2" t="s">
        <v>20</v>
      </c>
      <c r="I949" s="2">
        <v>34.82</v>
      </c>
      <c r="J949" s="2">
        <v>30.97</v>
      </c>
      <c r="K949" s="2">
        <v>23.54</v>
      </c>
      <c r="L949" s="2" t="s">
        <v>397</v>
      </c>
      <c r="M949" s="2" t="s">
        <v>38</v>
      </c>
      <c r="N949" s="2" t="s">
        <v>23</v>
      </c>
      <c r="O949" s="2" t="s">
        <v>24</v>
      </c>
      <c r="P949" s="2" t="s">
        <v>35</v>
      </c>
      <c r="Q949" s="2" t="s">
        <v>26</v>
      </c>
      <c r="R949" s="3">
        <v>42027</v>
      </c>
      <c r="S949" s="10">
        <f t="shared" si="154"/>
        <v>2015</v>
      </c>
      <c r="T949">
        <f t="shared" si="162"/>
        <v>34.82</v>
      </c>
      <c r="U949" t="str">
        <f t="shared" si="162"/>
        <v/>
      </c>
      <c r="V949" t="str">
        <f t="shared" si="162"/>
        <v/>
      </c>
      <c r="W949" t="str">
        <f t="shared" si="162"/>
        <v/>
      </c>
      <c r="Z949">
        <f t="shared" si="163"/>
        <v>34.82</v>
      </c>
      <c r="AA949" t="str">
        <f t="shared" si="163"/>
        <v/>
      </c>
      <c r="AB949" t="str">
        <f t="shared" si="163"/>
        <v/>
      </c>
      <c r="AE949" t="str">
        <f t="shared" si="155"/>
        <v/>
      </c>
      <c r="AH949" t="str">
        <f t="shared" si="156"/>
        <v/>
      </c>
      <c r="AI949" t="str">
        <f t="shared" si="157"/>
        <v/>
      </c>
      <c r="AJ949" t="str">
        <f t="shared" si="153"/>
        <v/>
      </c>
      <c r="AK949" t="str">
        <f t="shared" si="153"/>
        <v/>
      </c>
      <c r="AL949" t="str">
        <f t="shared" si="153"/>
        <v/>
      </c>
    </row>
    <row r="950" spans="1:38" x14ac:dyDescent="0.2">
      <c r="A950" s="1">
        <v>6192</v>
      </c>
      <c r="B950" s="2" t="s">
        <v>18</v>
      </c>
      <c r="C950" s="3">
        <v>42026</v>
      </c>
      <c r="D950" s="2" t="s">
        <v>27</v>
      </c>
      <c r="E950" s="2">
        <v>12</v>
      </c>
      <c r="F950" s="2">
        <v>352.59</v>
      </c>
      <c r="G950" s="2">
        <v>0.1</v>
      </c>
      <c r="H950" s="2" t="s">
        <v>20</v>
      </c>
      <c r="I950" s="2">
        <v>116.99</v>
      </c>
      <c r="J950" s="2">
        <v>42.44</v>
      </c>
      <c r="K950" s="2">
        <v>15.49</v>
      </c>
      <c r="L950" s="2" t="s">
        <v>340</v>
      </c>
      <c r="M950" s="2" t="s">
        <v>38</v>
      </c>
      <c r="N950" s="2" t="s">
        <v>23</v>
      </c>
      <c r="O950" s="2" t="s">
        <v>24</v>
      </c>
      <c r="P950" s="2" t="s">
        <v>25</v>
      </c>
      <c r="Q950" s="2" t="s">
        <v>26</v>
      </c>
      <c r="R950" s="3">
        <v>42028</v>
      </c>
      <c r="S950" s="10">
        <f t="shared" si="154"/>
        <v>2015</v>
      </c>
      <c r="T950">
        <f t="shared" si="162"/>
        <v>116.99</v>
      </c>
      <c r="U950" t="str">
        <f t="shared" si="162"/>
        <v/>
      </c>
      <c r="V950" t="str">
        <f t="shared" si="162"/>
        <v/>
      </c>
      <c r="W950" t="str">
        <f t="shared" si="162"/>
        <v/>
      </c>
      <c r="Z950">
        <f t="shared" si="163"/>
        <v>116.99</v>
      </c>
      <c r="AA950" t="str">
        <f t="shared" si="163"/>
        <v/>
      </c>
      <c r="AB950" t="str">
        <f t="shared" si="163"/>
        <v/>
      </c>
      <c r="AE950" t="str">
        <f t="shared" si="155"/>
        <v/>
      </c>
      <c r="AH950" t="str">
        <f t="shared" si="156"/>
        <v/>
      </c>
      <c r="AI950" t="str">
        <f t="shared" si="157"/>
        <v/>
      </c>
      <c r="AJ950" t="str">
        <f t="shared" si="153"/>
        <v/>
      </c>
      <c r="AK950" t="str">
        <f t="shared" si="153"/>
        <v/>
      </c>
      <c r="AL950" t="str">
        <f t="shared" si="153"/>
        <v/>
      </c>
    </row>
    <row r="951" spans="1:38" x14ac:dyDescent="0.2">
      <c r="A951" s="1">
        <v>6193</v>
      </c>
      <c r="B951" s="2" t="s">
        <v>18</v>
      </c>
      <c r="C951" s="3">
        <v>42027</v>
      </c>
      <c r="D951" s="2" t="s">
        <v>27</v>
      </c>
      <c r="E951" s="2">
        <v>11</v>
      </c>
      <c r="F951" s="2">
        <v>816.07299999999998</v>
      </c>
      <c r="G951" s="2">
        <v>0.06</v>
      </c>
      <c r="H951" s="2" t="s">
        <v>20</v>
      </c>
      <c r="I951" s="2">
        <v>-5.27</v>
      </c>
      <c r="J951" s="2">
        <v>97.99</v>
      </c>
      <c r="K951" s="2">
        <v>14.99</v>
      </c>
      <c r="L951" s="2" t="s">
        <v>420</v>
      </c>
      <c r="M951" s="2" t="s">
        <v>29</v>
      </c>
      <c r="N951" s="2" t="s">
        <v>23</v>
      </c>
      <c r="O951" s="2" t="s">
        <v>31</v>
      </c>
      <c r="P951" s="2" t="s">
        <v>39</v>
      </c>
      <c r="Q951" s="2" t="s">
        <v>36</v>
      </c>
      <c r="R951" s="3">
        <v>42036</v>
      </c>
      <c r="S951" s="10">
        <f t="shared" si="154"/>
        <v>2015</v>
      </c>
      <c r="T951">
        <f t="shared" si="162"/>
        <v>-5.27</v>
      </c>
      <c r="U951" t="str">
        <f t="shared" si="162"/>
        <v/>
      </c>
      <c r="V951" t="str">
        <f t="shared" si="162"/>
        <v/>
      </c>
      <c r="W951" t="str">
        <f t="shared" si="162"/>
        <v/>
      </c>
      <c r="Z951" t="str">
        <f t="shared" si="163"/>
        <v/>
      </c>
      <c r="AA951">
        <f t="shared" si="163"/>
        <v>-5.27</v>
      </c>
      <c r="AB951" t="str">
        <f t="shared" si="163"/>
        <v/>
      </c>
      <c r="AE951" t="str">
        <f t="shared" si="155"/>
        <v>Technology</v>
      </c>
      <c r="AH951" t="str">
        <f t="shared" si="156"/>
        <v/>
      </c>
      <c r="AI951" t="str">
        <f t="shared" si="157"/>
        <v/>
      </c>
      <c r="AJ951" t="str">
        <f t="shared" si="153"/>
        <v/>
      </c>
      <c r="AK951" t="str">
        <f t="shared" si="153"/>
        <v/>
      </c>
      <c r="AL951" t="str">
        <f t="shared" si="153"/>
        <v/>
      </c>
    </row>
    <row r="952" spans="1:38" x14ac:dyDescent="0.2">
      <c r="A952" s="1">
        <v>6194</v>
      </c>
      <c r="B952" s="2" t="s">
        <v>18</v>
      </c>
      <c r="C952" s="3">
        <v>42029</v>
      </c>
      <c r="D952" s="2" t="s">
        <v>19</v>
      </c>
      <c r="E952" s="2">
        <v>15</v>
      </c>
      <c r="F952" s="2">
        <v>501.74</v>
      </c>
      <c r="G952" s="2">
        <v>0.05</v>
      </c>
      <c r="H952" s="2" t="s">
        <v>20</v>
      </c>
      <c r="I952" s="2">
        <v>-24.79</v>
      </c>
      <c r="J952" s="2">
        <v>43.98</v>
      </c>
      <c r="K952" s="2">
        <v>20.72</v>
      </c>
      <c r="L952" s="2" t="s">
        <v>103</v>
      </c>
      <c r="M952" s="2" t="s">
        <v>29</v>
      </c>
      <c r="N952" s="2" t="s">
        <v>23</v>
      </c>
      <c r="O952" s="2" t="s">
        <v>24</v>
      </c>
      <c r="P952" s="2" t="s">
        <v>52</v>
      </c>
      <c r="Q952" s="2" t="s">
        <v>26</v>
      </c>
      <c r="R952" s="3">
        <v>42029</v>
      </c>
      <c r="S952" s="10">
        <f t="shared" si="154"/>
        <v>2015</v>
      </c>
      <c r="T952">
        <f t="shared" si="162"/>
        <v>-24.79</v>
      </c>
      <c r="U952" t="str">
        <f t="shared" si="162"/>
        <v/>
      </c>
      <c r="V952" t="str">
        <f t="shared" si="162"/>
        <v/>
      </c>
      <c r="W952" t="str">
        <f t="shared" si="162"/>
        <v/>
      </c>
      <c r="Z952">
        <f t="shared" si="163"/>
        <v>-24.79</v>
      </c>
      <c r="AA952" t="str">
        <f t="shared" si="163"/>
        <v/>
      </c>
      <c r="AB952" t="str">
        <f t="shared" si="163"/>
        <v/>
      </c>
      <c r="AE952" t="str">
        <f t="shared" si="155"/>
        <v>Office Supplies</v>
      </c>
      <c r="AH952" t="str">
        <f t="shared" si="156"/>
        <v/>
      </c>
      <c r="AI952" t="str">
        <f t="shared" si="157"/>
        <v/>
      </c>
      <c r="AJ952" t="str">
        <f t="shared" si="153"/>
        <v/>
      </c>
      <c r="AK952" t="str">
        <f t="shared" si="153"/>
        <v/>
      </c>
      <c r="AL952" t="str">
        <f t="shared" si="153"/>
        <v/>
      </c>
    </row>
    <row r="953" spans="1:38" x14ac:dyDescent="0.2">
      <c r="A953" s="1">
        <v>6195</v>
      </c>
      <c r="B953" s="2" t="s">
        <v>18</v>
      </c>
      <c r="C953" s="3">
        <v>42029</v>
      </c>
      <c r="D953" s="2" t="s">
        <v>59</v>
      </c>
      <c r="E953" s="2">
        <v>48</v>
      </c>
      <c r="F953" s="2">
        <v>9070.1299999999992</v>
      </c>
      <c r="G953" s="2">
        <v>0.09</v>
      </c>
      <c r="H953" s="2" t="s">
        <v>20</v>
      </c>
      <c r="I953" s="2">
        <v>3128.18</v>
      </c>
      <c r="J953" s="2">
        <v>219.48</v>
      </c>
      <c r="K953" s="2">
        <v>14.99</v>
      </c>
      <c r="L953" s="2" t="s">
        <v>421</v>
      </c>
      <c r="M953" s="2" t="s">
        <v>66</v>
      </c>
      <c r="N953" s="2" t="s">
        <v>43</v>
      </c>
      <c r="O953" s="2" t="s">
        <v>24</v>
      </c>
      <c r="P953" s="2" t="s">
        <v>71</v>
      </c>
      <c r="Q953" s="2" t="s">
        <v>26</v>
      </c>
      <c r="R953" s="3">
        <v>42031</v>
      </c>
      <c r="S953" s="10">
        <f t="shared" si="154"/>
        <v>2015</v>
      </c>
      <c r="T953" t="str">
        <f t="shared" si="162"/>
        <v/>
      </c>
      <c r="U953" t="str">
        <f t="shared" si="162"/>
        <v/>
      </c>
      <c r="V953">
        <f t="shared" si="162"/>
        <v>3128.18</v>
      </c>
      <c r="W953" t="str">
        <f t="shared" si="162"/>
        <v/>
      </c>
      <c r="Z953">
        <f t="shared" si="163"/>
        <v>3128.18</v>
      </c>
      <c r="AA953" t="str">
        <f t="shared" si="163"/>
        <v/>
      </c>
      <c r="AB953" t="str">
        <f t="shared" si="163"/>
        <v/>
      </c>
      <c r="AE953" t="str">
        <f t="shared" si="155"/>
        <v/>
      </c>
      <c r="AH953" t="str">
        <f t="shared" si="156"/>
        <v/>
      </c>
      <c r="AI953" t="str">
        <f t="shared" si="157"/>
        <v/>
      </c>
      <c r="AJ953" t="str">
        <f t="shared" si="153"/>
        <v/>
      </c>
      <c r="AK953" t="str">
        <f t="shared" si="153"/>
        <v/>
      </c>
      <c r="AL953" t="str">
        <f t="shared" si="153"/>
        <v/>
      </c>
    </row>
    <row r="954" spans="1:38" x14ac:dyDescent="0.2">
      <c r="A954" s="1">
        <v>6196</v>
      </c>
      <c r="B954" s="2" t="s">
        <v>18</v>
      </c>
      <c r="C954" s="3">
        <v>42029</v>
      </c>
      <c r="D954" s="2" t="s">
        <v>59</v>
      </c>
      <c r="E954" s="2">
        <v>27</v>
      </c>
      <c r="F954" s="2">
        <v>1591.5</v>
      </c>
      <c r="G954" s="2">
        <v>7.0000000000000007E-2</v>
      </c>
      <c r="H954" s="2" t="s">
        <v>44</v>
      </c>
      <c r="I954" s="2">
        <v>-472.82</v>
      </c>
      <c r="J954" s="2">
        <v>70.14</v>
      </c>
      <c r="K954" s="2">
        <v>50.61</v>
      </c>
      <c r="L954" s="2" t="s">
        <v>421</v>
      </c>
      <c r="M954" s="2" t="s">
        <v>66</v>
      </c>
      <c r="N954" s="2" t="s">
        <v>43</v>
      </c>
      <c r="O954" s="2" t="s">
        <v>45</v>
      </c>
      <c r="P954" s="2" t="s">
        <v>67</v>
      </c>
      <c r="Q954" s="2" t="s">
        <v>47</v>
      </c>
      <c r="R954" s="3">
        <v>42030</v>
      </c>
      <c r="S954" s="10">
        <f t="shared" si="154"/>
        <v>2015</v>
      </c>
      <c r="T954" t="str">
        <f t="shared" si="162"/>
        <v/>
      </c>
      <c r="U954" t="str">
        <f t="shared" si="162"/>
        <v/>
      </c>
      <c r="V954">
        <f t="shared" si="162"/>
        <v>-472.82</v>
      </c>
      <c r="W954" t="str">
        <f t="shared" si="162"/>
        <v/>
      </c>
      <c r="Z954" t="str">
        <f t="shared" si="163"/>
        <v/>
      </c>
      <c r="AA954" t="str">
        <f t="shared" si="163"/>
        <v/>
      </c>
      <c r="AB954">
        <f t="shared" si="163"/>
        <v>-472.82</v>
      </c>
      <c r="AE954" t="str">
        <f t="shared" si="155"/>
        <v>Furniture</v>
      </c>
      <c r="AH954" t="str">
        <f t="shared" si="156"/>
        <v/>
      </c>
      <c r="AI954" t="str">
        <f t="shared" si="157"/>
        <v/>
      </c>
      <c r="AJ954" t="str">
        <f t="shared" si="153"/>
        <v/>
      </c>
      <c r="AK954" t="str">
        <f t="shared" si="153"/>
        <v/>
      </c>
      <c r="AL954" t="str">
        <f t="shared" si="153"/>
        <v/>
      </c>
    </row>
    <row r="955" spans="1:38" x14ac:dyDescent="0.2">
      <c r="A955" s="1">
        <v>6197</v>
      </c>
      <c r="B955" s="2" t="s">
        <v>18</v>
      </c>
      <c r="C955" s="3">
        <v>42030</v>
      </c>
      <c r="D955" s="2" t="s">
        <v>27</v>
      </c>
      <c r="E955" s="2">
        <v>8</v>
      </c>
      <c r="F955" s="2">
        <v>494.99</v>
      </c>
      <c r="G955" s="2">
        <v>0.04</v>
      </c>
      <c r="H955" s="2" t="s">
        <v>44</v>
      </c>
      <c r="I955" s="2">
        <v>-199.89</v>
      </c>
      <c r="J955" s="2">
        <v>70.14</v>
      </c>
      <c r="K955" s="2">
        <v>50.61</v>
      </c>
      <c r="L955" s="2" t="s">
        <v>422</v>
      </c>
      <c r="M955" s="2" t="s">
        <v>29</v>
      </c>
      <c r="N955" s="2" t="s">
        <v>23</v>
      </c>
      <c r="O955" s="2" t="s">
        <v>45</v>
      </c>
      <c r="P955" s="2" t="s">
        <v>67</v>
      </c>
      <c r="Q955" s="2" t="s">
        <v>47</v>
      </c>
      <c r="R955" s="3">
        <v>42037</v>
      </c>
      <c r="S955" s="10">
        <f t="shared" si="154"/>
        <v>2015</v>
      </c>
      <c r="T955">
        <f t="shared" si="162"/>
        <v>-199.89</v>
      </c>
      <c r="U955" t="str">
        <f t="shared" si="162"/>
        <v/>
      </c>
      <c r="V955" t="str">
        <f t="shared" si="162"/>
        <v/>
      </c>
      <c r="W955" t="str">
        <f t="shared" si="162"/>
        <v/>
      </c>
      <c r="Z955" t="str">
        <f t="shared" si="163"/>
        <v/>
      </c>
      <c r="AA955" t="str">
        <f t="shared" si="163"/>
        <v/>
      </c>
      <c r="AB955">
        <f t="shared" si="163"/>
        <v>-199.89</v>
      </c>
      <c r="AE955" t="str">
        <f t="shared" si="155"/>
        <v>Furniture</v>
      </c>
      <c r="AH955" t="str">
        <f t="shared" si="156"/>
        <v/>
      </c>
      <c r="AI955" t="str">
        <f t="shared" si="157"/>
        <v/>
      </c>
      <c r="AJ955" t="str">
        <f t="shared" si="153"/>
        <v/>
      </c>
      <c r="AK955" t="str">
        <f t="shared" si="153"/>
        <v/>
      </c>
      <c r="AL955" t="str">
        <f t="shared" si="153"/>
        <v/>
      </c>
    </row>
    <row r="956" spans="1:38" x14ac:dyDescent="0.2">
      <c r="A956" s="1">
        <v>6198</v>
      </c>
      <c r="B956" s="2" t="s">
        <v>18</v>
      </c>
      <c r="C956" s="3">
        <v>42030</v>
      </c>
      <c r="D956" s="2" t="s">
        <v>19</v>
      </c>
      <c r="E956" s="2">
        <v>32</v>
      </c>
      <c r="F956" s="2">
        <v>331.8</v>
      </c>
      <c r="G956" s="2">
        <v>0.1</v>
      </c>
      <c r="H956" s="2" t="s">
        <v>20</v>
      </c>
      <c r="I956" s="2">
        <v>-41.58</v>
      </c>
      <c r="J956" s="2">
        <v>22.89</v>
      </c>
      <c r="K956" s="2">
        <v>18.5</v>
      </c>
      <c r="L956" s="2" t="s">
        <v>158</v>
      </c>
      <c r="M956" s="2" t="s">
        <v>66</v>
      </c>
      <c r="N956" s="2" t="s">
        <v>54</v>
      </c>
      <c r="O956" s="2" t="s">
        <v>24</v>
      </c>
      <c r="P956" s="2" t="s">
        <v>71</v>
      </c>
      <c r="Q956" s="2" t="s">
        <v>26</v>
      </c>
      <c r="R956" s="3">
        <v>42031</v>
      </c>
      <c r="S956" s="10">
        <f t="shared" si="154"/>
        <v>2015</v>
      </c>
      <c r="T956" t="str">
        <f t="shared" si="162"/>
        <v/>
      </c>
      <c r="U956" t="str">
        <f t="shared" si="162"/>
        <v/>
      </c>
      <c r="V956" t="str">
        <f t="shared" si="162"/>
        <v/>
      </c>
      <c r="W956">
        <f t="shared" si="162"/>
        <v>-41.58</v>
      </c>
      <c r="Z956">
        <f t="shared" si="163"/>
        <v>-41.58</v>
      </c>
      <c r="AA956" t="str">
        <f t="shared" si="163"/>
        <v/>
      </c>
      <c r="AB956" t="str">
        <f t="shared" si="163"/>
        <v/>
      </c>
      <c r="AE956" t="str">
        <f t="shared" si="155"/>
        <v>Office Supplies</v>
      </c>
      <c r="AH956" t="str">
        <f t="shared" si="156"/>
        <v/>
      </c>
      <c r="AI956" t="str">
        <f t="shared" si="157"/>
        <v/>
      </c>
      <c r="AJ956" t="str">
        <f t="shared" si="153"/>
        <v/>
      </c>
      <c r="AK956" t="str">
        <f t="shared" si="153"/>
        <v/>
      </c>
      <c r="AL956" t="str">
        <f t="shared" si="153"/>
        <v/>
      </c>
    </row>
    <row r="957" spans="1:38" x14ac:dyDescent="0.2">
      <c r="A957" s="1">
        <v>6199</v>
      </c>
      <c r="B957" s="2" t="s">
        <v>18</v>
      </c>
      <c r="C957" s="3">
        <v>42030</v>
      </c>
      <c r="D957" s="2" t="s">
        <v>19</v>
      </c>
      <c r="E957" s="2">
        <v>19</v>
      </c>
      <c r="F957" s="2">
        <v>144.41999999999999</v>
      </c>
      <c r="G957" s="2">
        <v>0.01</v>
      </c>
      <c r="H957" s="2" t="s">
        <v>20</v>
      </c>
      <c r="I957" s="2">
        <v>-41.49</v>
      </c>
      <c r="J957" s="2">
        <v>18.48</v>
      </c>
      <c r="K957" s="2">
        <v>20.6</v>
      </c>
      <c r="L957" s="2" t="s">
        <v>158</v>
      </c>
      <c r="M957" s="2" t="s">
        <v>66</v>
      </c>
      <c r="N957" s="2" t="s">
        <v>54</v>
      </c>
      <c r="O957" s="2" t="s">
        <v>24</v>
      </c>
      <c r="P957" s="2" t="s">
        <v>35</v>
      </c>
      <c r="Q957" s="2" t="s">
        <v>26</v>
      </c>
      <c r="R957" s="3">
        <v>42031</v>
      </c>
      <c r="S957" s="10">
        <f t="shared" si="154"/>
        <v>2015</v>
      </c>
      <c r="T957" t="str">
        <f t="shared" si="162"/>
        <v/>
      </c>
      <c r="U957" t="str">
        <f t="shared" si="162"/>
        <v/>
      </c>
      <c r="V957" t="str">
        <f t="shared" si="162"/>
        <v/>
      </c>
      <c r="W957">
        <f t="shared" si="162"/>
        <v>-41.49</v>
      </c>
      <c r="Z957">
        <f t="shared" si="163"/>
        <v>-41.49</v>
      </c>
      <c r="AA957" t="str">
        <f t="shared" si="163"/>
        <v/>
      </c>
      <c r="AB957" t="str">
        <f t="shared" si="163"/>
        <v/>
      </c>
      <c r="AE957" t="str">
        <f t="shared" si="155"/>
        <v>Office Supplies</v>
      </c>
      <c r="AH957" t="str">
        <f t="shared" si="156"/>
        <v/>
      </c>
      <c r="AI957" t="str">
        <f t="shared" si="157"/>
        <v/>
      </c>
      <c r="AJ957" t="str">
        <f t="shared" si="153"/>
        <v/>
      </c>
      <c r="AK957" t="str">
        <f t="shared" si="153"/>
        <v/>
      </c>
      <c r="AL957" t="str">
        <f t="shared" si="153"/>
        <v/>
      </c>
    </row>
    <row r="958" spans="1:38" x14ac:dyDescent="0.2">
      <c r="A958" s="1">
        <v>6200</v>
      </c>
      <c r="B958" s="2" t="s">
        <v>18</v>
      </c>
      <c r="C958" s="3">
        <v>42030</v>
      </c>
      <c r="D958" s="2" t="s">
        <v>27</v>
      </c>
      <c r="E958" s="2">
        <v>9</v>
      </c>
      <c r="F958" s="2">
        <v>203.52</v>
      </c>
      <c r="G958" s="2">
        <v>0.01</v>
      </c>
      <c r="H958" s="2" t="s">
        <v>49</v>
      </c>
      <c r="I958" s="2">
        <v>9.81</v>
      </c>
      <c r="J958" s="2">
        <v>32.89</v>
      </c>
      <c r="K958" s="2">
        <v>15.99</v>
      </c>
      <c r="L958" s="2" t="s">
        <v>207</v>
      </c>
      <c r="M958" s="2" t="s">
        <v>38</v>
      </c>
      <c r="N958" s="2" t="s">
        <v>23</v>
      </c>
      <c r="O958" s="2" t="s">
        <v>31</v>
      </c>
      <c r="P958" s="2" t="s">
        <v>32</v>
      </c>
      <c r="Q958" s="2" t="s">
        <v>58</v>
      </c>
      <c r="R958" s="3">
        <v>42037</v>
      </c>
      <c r="S958" s="10">
        <f t="shared" si="154"/>
        <v>2015</v>
      </c>
      <c r="T958">
        <f t="shared" si="162"/>
        <v>9.81</v>
      </c>
      <c r="U958" t="str">
        <f t="shared" si="162"/>
        <v/>
      </c>
      <c r="V958" t="str">
        <f t="shared" si="162"/>
        <v/>
      </c>
      <c r="W958" t="str">
        <f t="shared" si="162"/>
        <v/>
      </c>
      <c r="Z958" t="str">
        <f t="shared" si="163"/>
        <v/>
      </c>
      <c r="AA958">
        <f t="shared" si="163"/>
        <v>9.81</v>
      </c>
      <c r="AB958" t="str">
        <f t="shared" si="163"/>
        <v/>
      </c>
      <c r="AE958" t="str">
        <f t="shared" si="155"/>
        <v/>
      </c>
      <c r="AH958">
        <f t="shared" si="156"/>
        <v>9.81</v>
      </c>
      <c r="AI958" t="str">
        <f t="shared" si="157"/>
        <v/>
      </c>
      <c r="AJ958">
        <f t="shared" si="153"/>
        <v>9.81</v>
      </c>
      <c r="AK958" t="str">
        <f t="shared" si="153"/>
        <v/>
      </c>
      <c r="AL958" t="str">
        <f t="shared" si="153"/>
        <v/>
      </c>
    </row>
    <row r="959" spans="1:38" x14ac:dyDescent="0.2">
      <c r="A959" s="1">
        <v>6201</v>
      </c>
      <c r="B959" s="2" t="s">
        <v>18</v>
      </c>
      <c r="C959" s="3">
        <v>42032</v>
      </c>
      <c r="D959" s="2" t="s">
        <v>50</v>
      </c>
      <c r="E959" s="2">
        <v>26</v>
      </c>
      <c r="F959" s="2">
        <v>82.97</v>
      </c>
      <c r="G959" s="2">
        <v>0.03</v>
      </c>
      <c r="H959" s="2" t="s">
        <v>20</v>
      </c>
      <c r="I959" s="2">
        <v>33.64</v>
      </c>
      <c r="J959" s="2">
        <v>14.89</v>
      </c>
      <c r="K959" s="2">
        <v>14.5</v>
      </c>
      <c r="L959" s="2" t="s">
        <v>423</v>
      </c>
      <c r="M959" s="2" t="s">
        <v>29</v>
      </c>
      <c r="N959" s="2" t="s">
        <v>23</v>
      </c>
      <c r="O959" s="2" t="s">
        <v>24</v>
      </c>
      <c r="P959" s="2" t="s">
        <v>74</v>
      </c>
      <c r="Q959" s="2" t="s">
        <v>26</v>
      </c>
      <c r="R959" s="3">
        <v>42033</v>
      </c>
      <c r="S959" s="10">
        <f t="shared" si="154"/>
        <v>2015</v>
      </c>
      <c r="T959">
        <f t="shared" si="162"/>
        <v>33.64</v>
      </c>
      <c r="U959" t="str">
        <f t="shared" si="162"/>
        <v/>
      </c>
      <c r="V959" t="str">
        <f t="shared" si="162"/>
        <v/>
      </c>
      <c r="W959" t="str">
        <f t="shared" si="162"/>
        <v/>
      </c>
      <c r="Z959">
        <f t="shared" si="163"/>
        <v>33.64</v>
      </c>
      <c r="AA959" t="str">
        <f t="shared" si="163"/>
        <v/>
      </c>
      <c r="AB959" t="str">
        <f t="shared" si="163"/>
        <v/>
      </c>
      <c r="AE959" t="str">
        <f t="shared" si="155"/>
        <v/>
      </c>
      <c r="AH959" t="str">
        <f t="shared" si="156"/>
        <v/>
      </c>
      <c r="AI959" t="str">
        <f t="shared" si="157"/>
        <v/>
      </c>
      <c r="AJ959" t="str">
        <f t="shared" si="153"/>
        <v/>
      </c>
      <c r="AK959" t="str">
        <f t="shared" si="153"/>
        <v/>
      </c>
      <c r="AL959" t="str">
        <f t="shared" si="153"/>
        <v/>
      </c>
    </row>
    <row r="960" spans="1:38" x14ac:dyDescent="0.2">
      <c r="A960" s="1">
        <v>6202</v>
      </c>
      <c r="B960" s="2" t="s">
        <v>40</v>
      </c>
      <c r="C960" s="3">
        <v>42032</v>
      </c>
      <c r="D960" s="2" t="s">
        <v>27</v>
      </c>
      <c r="E960" s="2">
        <v>47</v>
      </c>
      <c r="F960" s="2">
        <v>4895.54</v>
      </c>
      <c r="G960" s="2">
        <v>7.0000000000000007E-2</v>
      </c>
      <c r="H960" s="2" t="s">
        <v>20</v>
      </c>
      <c r="I960" s="2">
        <v>1550.49</v>
      </c>
      <c r="J960" s="2">
        <v>119.53</v>
      </c>
      <c r="K960" s="2">
        <v>19.809999999999999</v>
      </c>
      <c r="L960" s="2" t="s">
        <v>318</v>
      </c>
      <c r="M960" s="2" t="s">
        <v>38</v>
      </c>
      <c r="N960" s="2" t="s">
        <v>43</v>
      </c>
      <c r="O960" s="2" t="s">
        <v>45</v>
      </c>
      <c r="P960" s="2" t="s">
        <v>55</v>
      </c>
      <c r="Q960" s="2" t="s">
        <v>62</v>
      </c>
      <c r="R960" s="3">
        <v>42039</v>
      </c>
      <c r="S960" s="10">
        <f t="shared" si="154"/>
        <v>2015</v>
      </c>
      <c r="T960" t="str">
        <f t="shared" si="162"/>
        <v/>
      </c>
      <c r="U960" t="str">
        <f t="shared" si="162"/>
        <v/>
      </c>
      <c r="V960">
        <f t="shared" si="162"/>
        <v>1550.49</v>
      </c>
      <c r="W960" t="str">
        <f t="shared" si="162"/>
        <v/>
      </c>
      <c r="Z960" t="str">
        <f t="shared" si="163"/>
        <v/>
      </c>
      <c r="AA960" t="str">
        <f t="shared" si="163"/>
        <v/>
      </c>
      <c r="AB960">
        <f t="shared" si="163"/>
        <v>1550.49</v>
      </c>
      <c r="AE960" t="str">
        <f t="shared" si="155"/>
        <v/>
      </c>
      <c r="AH960" t="str">
        <f t="shared" si="156"/>
        <v/>
      </c>
      <c r="AI960" t="str">
        <f t="shared" si="157"/>
        <v/>
      </c>
      <c r="AJ960" t="str">
        <f t="shared" si="153"/>
        <v/>
      </c>
      <c r="AK960" t="str">
        <f t="shared" si="153"/>
        <v/>
      </c>
      <c r="AL960" t="str">
        <f t="shared" si="153"/>
        <v/>
      </c>
    </row>
    <row r="961" spans="1:38" x14ac:dyDescent="0.2">
      <c r="A961" s="1">
        <v>6203</v>
      </c>
      <c r="B961" s="2" t="s">
        <v>40</v>
      </c>
      <c r="C961" s="3">
        <v>42032</v>
      </c>
      <c r="D961" s="2" t="s">
        <v>27</v>
      </c>
      <c r="E961" s="2">
        <v>27</v>
      </c>
      <c r="F961" s="2">
        <v>71.27</v>
      </c>
      <c r="G961" s="2">
        <v>0.09</v>
      </c>
      <c r="H961" s="2" t="s">
        <v>20</v>
      </c>
      <c r="I961" s="2">
        <v>-144.53</v>
      </c>
      <c r="J961" s="2">
        <v>14.18</v>
      </c>
      <c r="K961" s="2">
        <v>21.09</v>
      </c>
      <c r="L961" s="2" t="s">
        <v>318</v>
      </c>
      <c r="M961" s="2" t="s">
        <v>38</v>
      </c>
      <c r="N961" s="2" t="s">
        <v>43</v>
      </c>
      <c r="O961" s="2" t="s">
        <v>24</v>
      </c>
      <c r="P961" s="2" t="s">
        <v>35</v>
      </c>
      <c r="Q961" s="2" t="s">
        <v>36</v>
      </c>
      <c r="R961" s="3">
        <v>42039</v>
      </c>
      <c r="S961" s="10">
        <f t="shared" si="154"/>
        <v>2015</v>
      </c>
      <c r="T961" t="str">
        <f t="shared" si="162"/>
        <v/>
      </c>
      <c r="U961" t="str">
        <f t="shared" si="162"/>
        <v/>
      </c>
      <c r="V961">
        <f t="shared" si="162"/>
        <v>-144.53</v>
      </c>
      <c r="W961" t="str">
        <f t="shared" si="162"/>
        <v/>
      </c>
      <c r="Z961">
        <f t="shared" si="163"/>
        <v>-144.53</v>
      </c>
      <c r="AA961" t="str">
        <f t="shared" si="163"/>
        <v/>
      </c>
      <c r="AB961" t="str">
        <f t="shared" si="163"/>
        <v/>
      </c>
      <c r="AE961" t="str">
        <f t="shared" si="155"/>
        <v>Office Supplies</v>
      </c>
      <c r="AH961" t="str">
        <f t="shared" si="156"/>
        <v/>
      </c>
      <c r="AI961" t="str">
        <f t="shared" si="157"/>
        <v/>
      </c>
      <c r="AJ961" t="str">
        <f t="shared" si="153"/>
        <v/>
      </c>
      <c r="AK961" t="str">
        <f t="shared" si="153"/>
        <v/>
      </c>
      <c r="AL961" t="str">
        <f t="shared" si="153"/>
        <v/>
      </c>
    </row>
    <row r="962" spans="1:38" x14ac:dyDescent="0.2">
      <c r="A962" s="1">
        <v>6204</v>
      </c>
      <c r="B962" s="2" t="s">
        <v>18</v>
      </c>
      <c r="C962" s="3">
        <v>42032</v>
      </c>
      <c r="D962" s="2" t="s">
        <v>41</v>
      </c>
      <c r="E962" s="2">
        <v>32</v>
      </c>
      <c r="F962" s="2">
        <v>223.91</v>
      </c>
      <c r="G962" s="2">
        <v>0.02</v>
      </c>
      <c r="H962" s="2" t="s">
        <v>49</v>
      </c>
      <c r="I962" s="2">
        <v>114.69</v>
      </c>
      <c r="J962" s="2">
        <v>18.3</v>
      </c>
      <c r="K962" s="2">
        <v>14.5</v>
      </c>
      <c r="L962" s="2" t="s">
        <v>308</v>
      </c>
      <c r="M962" s="2" t="s">
        <v>29</v>
      </c>
      <c r="N962" s="2" t="s">
        <v>23</v>
      </c>
      <c r="O962" s="2" t="s">
        <v>24</v>
      </c>
      <c r="P962" s="2" t="s">
        <v>74</v>
      </c>
      <c r="Q962" s="2" t="s">
        <v>26</v>
      </c>
      <c r="R962" s="3">
        <v>42034</v>
      </c>
      <c r="S962" s="10">
        <f t="shared" si="154"/>
        <v>2015</v>
      </c>
      <c r="T962">
        <f t="shared" ref="T962:W981" si="164">IF($N962=T$1,$I962,"")</f>
        <v>114.69</v>
      </c>
      <c r="U962" t="str">
        <f t="shared" si="164"/>
        <v/>
      </c>
      <c r="V962" t="str">
        <f t="shared" si="164"/>
        <v/>
      </c>
      <c r="W962" t="str">
        <f t="shared" si="164"/>
        <v/>
      </c>
      <c r="Z962">
        <f t="shared" ref="Z962:AB981" si="165">IF($O962=Z$1,$I962,"")</f>
        <v>114.69</v>
      </c>
      <c r="AA962" t="str">
        <f t="shared" si="165"/>
        <v/>
      </c>
      <c r="AB962" t="str">
        <f t="shared" si="165"/>
        <v/>
      </c>
      <c r="AE962" t="str">
        <f t="shared" si="155"/>
        <v/>
      </c>
      <c r="AH962" t="str">
        <f t="shared" si="156"/>
        <v/>
      </c>
      <c r="AI962" t="str">
        <f t="shared" si="157"/>
        <v/>
      </c>
      <c r="AJ962" t="str">
        <f t="shared" si="157"/>
        <v/>
      </c>
      <c r="AK962" t="str">
        <f t="shared" si="157"/>
        <v/>
      </c>
      <c r="AL962" t="str">
        <f t="shared" si="157"/>
        <v/>
      </c>
    </row>
    <row r="963" spans="1:38" x14ac:dyDescent="0.2">
      <c r="A963" s="1">
        <v>6205</v>
      </c>
      <c r="B963" s="2" t="s">
        <v>18</v>
      </c>
      <c r="C963" s="3">
        <v>42033</v>
      </c>
      <c r="D963" s="2" t="s">
        <v>50</v>
      </c>
      <c r="E963" s="2">
        <v>17</v>
      </c>
      <c r="F963" s="2">
        <v>741.65</v>
      </c>
      <c r="G963" s="2">
        <v>0.08</v>
      </c>
      <c r="H963" s="2" t="s">
        <v>49</v>
      </c>
      <c r="I963" s="2">
        <v>165.98</v>
      </c>
      <c r="J963" s="2">
        <v>54.98</v>
      </c>
      <c r="K963" s="2">
        <v>18.62</v>
      </c>
      <c r="L963" s="2" t="s">
        <v>375</v>
      </c>
      <c r="M963" s="2" t="s">
        <v>29</v>
      </c>
      <c r="N963" s="2" t="s">
        <v>30</v>
      </c>
      <c r="O963" s="2" t="s">
        <v>24</v>
      </c>
      <c r="P963" s="2" t="s">
        <v>71</v>
      </c>
      <c r="Q963" s="2" t="s">
        <v>26</v>
      </c>
      <c r="R963" s="3">
        <v>42035</v>
      </c>
      <c r="S963" s="10">
        <f t="shared" ref="S963:S1026" si="166">YEAR(C963)</f>
        <v>2015</v>
      </c>
      <c r="T963" t="str">
        <f t="shared" si="164"/>
        <v/>
      </c>
      <c r="U963">
        <f t="shared" si="164"/>
        <v>165.98</v>
      </c>
      <c r="V963" t="str">
        <f t="shared" si="164"/>
        <v/>
      </c>
      <c r="W963" t="str">
        <f t="shared" si="164"/>
        <v/>
      </c>
      <c r="Z963">
        <f t="shared" si="165"/>
        <v>165.98</v>
      </c>
      <c r="AA963" t="str">
        <f t="shared" si="165"/>
        <v/>
      </c>
      <c r="AB963" t="str">
        <f t="shared" si="165"/>
        <v/>
      </c>
      <c r="AE963" t="str">
        <f t="shared" ref="AE963:AE1026" si="167">IF(I963&lt;0,O963,"")</f>
        <v/>
      </c>
      <c r="AH963" t="str">
        <f t="shared" ref="AH963:AH1026" si="168">IF(E963&lt;11,IF(O963="Technology",I963,""),"")</f>
        <v/>
      </c>
      <c r="AI963" t="str">
        <f t="shared" ref="AI963:AL1026" si="169">IF(AI$1=$S963,$AH963,"")</f>
        <v/>
      </c>
      <c r="AJ963" t="str">
        <f t="shared" si="169"/>
        <v/>
      </c>
      <c r="AK963" t="str">
        <f t="shared" si="169"/>
        <v/>
      </c>
      <c r="AL963" t="str">
        <f t="shared" si="169"/>
        <v/>
      </c>
    </row>
    <row r="964" spans="1:38" x14ac:dyDescent="0.2">
      <c r="A964" s="1">
        <v>6206</v>
      </c>
      <c r="B964" s="2" t="s">
        <v>18</v>
      </c>
      <c r="C964" s="3">
        <v>42034</v>
      </c>
      <c r="D964" s="2" t="s">
        <v>19</v>
      </c>
      <c r="E964" s="2">
        <v>47</v>
      </c>
      <c r="F964" s="2">
        <v>2060.779</v>
      </c>
      <c r="G964" s="2">
        <v>0.1</v>
      </c>
      <c r="H964" s="2" t="s">
        <v>20</v>
      </c>
      <c r="I964" s="2">
        <v>1045.8</v>
      </c>
      <c r="J964" s="2">
        <v>67.989999999999995</v>
      </c>
      <c r="K964" s="2">
        <v>15.25</v>
      </c>
      <c r="L964" s="2" t="s">
        <v>424</v>
      </c>
      <c r="M964" s="2" t="s">
        <v>29</v>
      </c>
      <c r="N964" s="2" t="s">
        <v>43</v>
      </c>
      <c r="O964" s="2" t="s">
        <v>31</v>
      </c>
      <c r="P964" s="2" t="s">
        <v>39</v>
      </c>
      <c r="Q964" s="2" t="s">
        <v>58</v>
      </c>
      <c r="R964" s="3">
        <v>42036</v>
      </c>
      <c r="S964" s="10">
        <f t="shared" si="166"/>
        <v>2015</v>
      </c>
      <c r="T964" t="str">
        <f t="shared" si="164"/>
        <v/>
      </c>
      <c r="U964" t="str">
        <f t="shared" si="164"/>
        <v/>
      </c>
      <c r="V964">
        <f t="shared" si="164"/>
        <v>1045.8</v>
      </c>
      <c r="W964" t="str">
        <f t="shared" si="164"/>
        <v/>
      </c>
      <c r="Z964" t="str">
        <f t="shared" si="165"/>
        <v/>
      </c>
      <c r="AA964">
        <f t="shared" si="165"/>
        <v>1045.8</v>
      </c>
      <c r="AB964" t="str">
        <f t="shared" si="165"/>
        <v/>
      </c>
      <c r="AE964" t="str">
        <f t="shared" si="167"/>
        <v/>
      </c>
      <c r="AH964" t="str">
        <f t="shared" si="168"/>
        <v/>
      </c>
      <c r="AI964" t="str">
        <f t="shared" si="169"/>
        <v/>
      </c>
      <c r="AJ964" t="str">
        <f t="shared" si="169"/>
        <v/>
      </c>
      <c r="AK964" t="str">
        <f t="shared" si="169"/>
        <v/>
      </c>
      <c r="AL964" t="str">
        <f t="shared" si="169"/>
        <v/>
      </c>
    </row>
    <row r="965" spans="1:38" x14ac:dyDescent="0.2">
      <c r="A965" s="1">
        <v>6207</v>
      </c>
      <c r="B965" s="2" t="s">
        <v>18</v>
      </c>
      <c r="C965" s="3">
        <v>42034</v>
      </c>
      <c r="D965" s="2" t="s">
        <v>19</v>
      </c>
      <c r="E965" s="2">
        <v>35</v>
      </c>
      <c r="F965" s="2">
        <v>3213.7955000000002</v>
      </c>
      <c r="G965" s="2">
        <v>0.08</v>
      </c>
      <c r="H965" s="2" t="s">
        <v>20</v>
      </c>
      <c r="I965" s="2">
        <v>790.17</v>
      </c>
      <c r="J965" s="2">
        <v>127.99</v>
      </c>
      <c r="K965" s="2">
        <v>16.5</v>
      </c>
      <c r="L965" s="2" t="s">
        <v>424</v>
      </c>
      <c r="M965" s="2" t="s">
        <v>29</v>
      </c>
      <c r="N965" s="2" t="s">
        <v>43</v>
      </c>
      <c r="O965" s="2" t="s">
        <v>31</v>
      </c>
      <c r="P965" s="2" t="s">
        <v>39</v>
      </c>
      <c r="Q965" s="2" t="s">
        <v>26</v>
      </c>
      <c r="R965" s="3">
        <v>42036</v>
      </c>
      <c r="S965" s="10">
        <f t="shared" si="166"/>
        <v>2015</v>
      </c>
      <c r="T965" t="str">
        <f t="shared" si="164"/>
        <v/>
      </c>
      <c r="U965" t="str">
        <f t="shared" si="164"/>
        <v/>
      </c>
      <c r="V965">
        <f t="shared" si="164"/>
        <v>790.17</v>
      </c>
      <c r="W965" t="str">
        <f t="shared" si="164"/>
        <v/>
      </c>
      <c r="Z965" t="str">
        <f t="shared" si="165"/>
        <v/>
      </c>
      <c r="AA965">
        <f t="shared" si="165"/>
        <v>790.17</v>
      </c>
      <c r="AB965" t="str">
        <f t="shared" si="165"/>
        <v/>
      </c>
      <c r="AE965" t="str">
        <f t="shared" si="167"/>
        <v/>
      </c>
      <c r="AH965" t="str">
        <f t="shared" si="168"/>
        <v/>
      </c>
      <c r="AI965" t="str">
        <f t="shared" si="169"/>
        <v/>
      </c>
      <c r="AJ965" t="str">
        <f t="shared" si="169"/>
        <v/>
      </c>
      <c r="AK965" t="str">
        <f t="shared" si="169"/>
        <v/>
      </c>
      <c r="AL965" t="str">
        <f t="shared" si="169"/>
        <v/>
      </c>
    </row>
    <row r="966" spans="1:38" x14ac:dyDescent="0.2">
      <c r="A966" s="1">
        <v>6208</v>
      </c>
      <c r="B966" s="2" t="s">
        <v>18</v>
      </c>
      <c r="C966" s="3">
        <v>42035</v>
      </c>
      <c r="D966" s="2" t="s">
        <v>27</v>
      </c>
      <c r="E966" s="2">
        <v>34</v>
      </c>
      <c r="F966" s="2">
        <v>6587.56</v>
      </c>
      <c r="G966" s="2">
        <v>0.1</v>
      </c>
      <c r="H966" s="2" t="s">
        <v>44</v>
      </c>
      <c r="I966" s="2">
        <v>2791.75</v>
      </c>
      <c r="J966" s="2">
        <v>212.97</v>
      </c>
      <c r="K966" s="2">
        <v>29.59</v>
      </c>
      <c r="L966" s="2" t="s">
        <v>425</v>
      </c>
      <c r="M966" s="2" t="s">
        <v>22</v>
      </c>
      <c r="N966" s="2" t="s">
        <v>54</v>
      </c>
      <c r="O966" s="2" t="s">
        <v>31</v>
      </c>
      <c r="P966" s="2" t="s">
        <v>33</v>
      </c>
      <c r="Q966" s="2" t="s">
        <v>56</v>
      </c>
      <c r="R966" s="3">
        <v>42042</v>
      </c>
      <c r="S966" s="10">
        <f t="shared" si="166"/>
        <v>2015</v>
      </c>
      <c r="T966" t="str">
        <f t="shared" si="164"/>
        <v/>
      </c>
      <c r="U966" t="str">
        <f t="shared" si="164"/>
        <v/>
      </c>
      <c r="V966" t="str">
        <f t="shared" si="164"/>
        <v/>
      </c>
      <c r="W966">
        <f t="shared" si="164"/>
        <v>2791.75</v>
      </c>
      <c r="Z966" t="str">
        <f t="shared" si="165"/>
        <v/>
      </c>
      <c r="AA966">
        <f t="shared" si="165"/>
        <v>2791.75</v>
      </c>
      <c r="AB966" t="str">
        <f t="shared" si="165"/>
        <v/>
      </c>
      <c r="AE966" t="str">
        <f t="shared" si="167"/>
        <v/>
      </c>
      <c r="AH966" t="str">
        <f t="shared" si="168"/>
        <v/>
      </c>
      <c r="AI966" t="str">
        <f t="shared" si="169"/>
        <v/>
      </c>
      <c r="AJ966" t="str">
        <f t="shared" si="169"/>
        <v/>
      </c>
      <c r="AK966" t="str">
        <f t="shared" si="169"/>
        <v/>
      </c>
      <c r="AL966" t="str">
        <f t="shared" si="169"/>
        <v/>
      </c>
    </row>
    <row r="967" spans="1:38" x14ac:dyDescent="0.2">
      <c r="A967" s="1">
        <v>6209</v>
      </c>
      <c r="B967" s="2" t="s">
        <v>18</v>
      </c>
      <c r="C967" s="3">
        <v>42035</v>
      </c>
      <c r="D967" s="2" t="s">
        <v>50</v>
      </c>
      <c r="E967" s="2">
        <v>50</v>
      </c>
      <c r="F967" s="2">
        <v>3879.78</v>
      </c>
      <c r="G967" s="2">
        <v>0.1</v>
      </c>
      <c r="H967" s="2" t="s">
        <v>20</v>
      </c>
      <c r="I967" s="2">
        <v>1115.75</v>
      </c>
      <c r="J967" s="2">
        <v>95.93</v>
      </c>
      <c r="K967" s="2">
        <v>33.99</v>
      </c>
      <c r="L967" s="2" t="s">
        <v>227</v>
      </c>
      <c r="M967" s="2" t="s">
        <v>22</v>
      </c>
      <c r="N967" s="2" t="s">
        <v>30</v>
      </c>
      <c r="O967" s="2" t="s">
        <v>24</v>
      </c>
      <c r="P967" s="2" t="s">
        <v>90</v>
      </c>
      <c r="Q967" s="2" t="s">
        <v>26</v>
      </c>
      <c r="R967" s="3">
        <v>42036</v>
      </c>
      <c r="S967" s="10">
        <f t="shared" si="166"/>
        <v>2015</v>
      </c>
      <c r="T967" t="str">
        <f t="shared" si="164"/>
        <v/>
      </c>
      <c r="U967">
        <f t="shared" si="164"/>
        <v>1115.75</v>
      </c>
      <c r="V967" t="str">
        <f t="shared" si="164"/>
        <v/>
      </c>
      <c r="W967" t="str">
        <f t="shared" si="164"/>
        <v/>
      </c>
      <c r="Z967">
        <f t="shared" si="165"/>
        <v>1115.75</v>
      </c>
      <c r="AA967" t="str">
        <f t="shared" si="165"/>
        <v/>
      </c>
      <c r="AB967" t="str">
        <f t="shared" si="165"/>
        <v/>
      </c>
      <c r="AE967" t="str">
        <f t="shared" si="167"/>
        <v/>
      </c>
      <c r="AH967" t="str">
        <f t="shared" si="168"/>
        <v/>
      </c>
      <c r="AI967" t="str">
        <f t="shared" si="169"/>
        <v/>
      </c>
      <c r="AJ967" t="str">
        <f t="shared" si="169"/>
        <v/>
      </c>
      <c r="AK967" t="str">
        <f t="shared" si="169"/>
        <v/>
      </c>
      <c r="AL967" t="str">
        <f t="shared" si="169"/>
        <v/>
      </c>
    </row>
    <row r="968" spans="1:38" x14ac:dyDescent="0.2">
      <c r="A968" s="1">
        <v>6210</v>
      </c>
      <c r="B968" s="2" t="s">
        <v>18</v>
      </c>
      <c r="C968" s="3">
        <v>42036</v>
      </c>
      <c r="D968" s="2" t="s">
        <v>59</v>
      </c>
      <c r="E968" s="2">
        <v>50</v>
      </c>
      <c r="F968" s="2">
        <v>351.34</v>
      </c>
      <c r="G968" s="2">
        <v>0.02</v>
      </c>
      <c r="H968" s="2" t="s">
        <v>20</v>
      </c>
      <c r="I968" s="2">
        <v>-152</v>
      </c>
      <c r="J968" s="2">
        <v>18.48</v>
      </c>
      <c r="K968" s="2">
        <v>21.37</v>
      </c>
      <c r="L968" s="2" t="s">
        <v>211</v>
      </c>
      <c r="M968" s="2" t="s">
        <v>29</v>
      </c>
      <c r="N968" s="2" t="s">
        <v>23</v>
      </c>
      <c r="O968" s="2" t="s">
        <v>24</v>
      </c>
      <c r="P968" s="2" t="s">
        <v>35</v>
      </c>
      <c r="Q968" s="2" t="s">
        <v>26</v>
      </c>
      <c r="R968" s="3">
        <v>42038</v>
      </c>
      <c r="S968" s="10">
        <f t="shared" si="166"/>
        <v>2015</v>
      </c>
      <c r="T968">
        <f t="shared" si="164"/>
        <v>-152</v>
      </c>
      <c r="U968" t="str">
        <f t="shared" si="164"/>
        <v/>
      </c>
      <c r="V968" t="str">
        <f t="shared" si="164"/>
        <v/>
      </c>
      <c r="W968" t="str">
        <f t="shared" si="164"/>
        <v/>
      </c>
      <c r="Z968">
        <f t="shared" si="165"/>
        <v>-152</v>
      </c>
      <c r="AA968" t="str">
        <f t="shared" si="165"/>
        <v/>
      </c>
      <c r="AB968" t="str">
        <f t="shared" si="165"/>
        <v/>
      </c>
      <c r="AE968" t="str">
        <f t="shared" si="167"/>
        <v>Office Supplies</v>
      </c>
      <c r="AH968" t="str">
        <f t="shared" si="168"/>
        <v/>
      </c>
      <c r="AI968" t="str">
        <f t="shared" si="169"/>
        <v/>
      </c>
      <c r="AJ968" t="str">
        <f t="shared" si="169"/>
        <v/>
      </c>
      <c r="AK968" t="str">
        <f t="shared" si="169"/>
        <v/>
      </c>
      <c r="AL968" t="str">
        <f t="shared" si="169"/>
        <v/>
      </c>
    </row>
    <row r="969" spans="1:38" x14ac:dyDescent="0.2">
      <c r="A969" s="1">
        <v>6211</v>
      </c>
      <c r="B969" s="2" t="s">
        <v>18</v>
      </c>
      <c r="C969" s="3">
        <v>42037</v>
      </c>
      <c r="D969" s="2" t="s">
        <v>27</v>
      </c>
      <c r="E969" s="2">
        <v>23</v>
      </c>
      <c r="F969" s="2">
        <v>449.39</v>
      </c>
      <c r="G969" s="2">
        <v>0.08</v>
      </c>
      <c r="H969" s="2" t="s">
        <v>49</v>
      </c>
      <c r="I969" s="2">
        <v>37.76</v>
      </c>
      <c r="J969" s="2">
        <v>31.98</v>
      </c>
      <c r="K969" s="2">
        <v>22.68</v>
      </c>
      <c r="L969" s="2" t="s">
        <v>414</v>
      </c>
      <c r="M969" s="2" t="s">
        <v>29</v>
      </c>
      <c r="N969" s="2" t="s">
        <v>30</v>
      </c>
      <c r="O969" s="2" t="s">
        <v>24</v>
      </c>
      <c r="P969" s="2" t="s">
        <v>35</v>
      </c>
      <c r="Q969" s="2" t="s">
        <v>26</v>
      </c>
      <c r="R969" s="3">
        <v>42041</v>
      </c>
      <c r="S969" s="10">
        <f t="shared" si="166"/>
        <v>2015</v>
      </c>
      <c r="T969" t="str">
        <f t="shared" si="164"/>
        <v/>
      </c>
      <c r="U969">
        <f t="shared" si="164"/>
        <v>37.76</v>
      </c>
      <c r="V969" t="str">
        <f t="shared" si="164"/>
        <v/>
      </c>
      <c r="W969" t="str">
        <f t="shared" si="164"/>
        <v/>
      </c>
      <c r="Z969">
        <f t="shared" si="165"/>
        <v>37.76</v>
      </c>
      <c r="AA969" t="str">
        <f t="shared" si="165"/>
        <v/>
      </c>
      <c r="AB969" t="str">
        <f t="shared" si="165"/>
        <v/>
      </c>
      <c r="AE969" t="str">
        <f t="shared" si="167"/>
        <v/>
      </c>
      <c r="AH969" t="str">
        <f t="shared" si="168"/>
        <v/>
      </c>
      <c r="AI969" t="str">
        <f t="shared" si="169"/>
        <v/>
      </c>
      <c r="AJ969" t="str">
        <f t="shared" si="169"/>
        <v/>
      </c>
      <c r="AK969" t="str">
        <f t="shared" si="169"/>
        <v/>
      </c>
      <c r="AL969" t="str">
        <f t="shared" si="169"/>
        <v/>
      </c>
    </row>
    <row r="970" spans="1:38" x14ac:dyDescent="0.2">
      <c r="A970" s="1">
        <v>6212</v>
      </c>
      <c r="B970" s="2" t="s">
        <v>18</v>
      </c>
      <c r="C970" s="3">
        <v>42037</v>
      </c>
      <c r="D970" s="2" t="s">
        <v>27</v>
      </c>
      <c r="E970" s="2">
        <v>34</v>
      </c>
      <c r="F970" s="2">
        <v>252.59</v>
      </c>
      <c r="G970" s="2">
        <v>0.03</v>
      </c>
      <c r="H970" s="2" t="s">
        <v>20</v>
      </c>
      <c r="I970" s="2">
        <v>43.39</v>
      </c>
      <c r="J970" s="2">
        <v>19.079999999999998</v>
      </c>
      <c r="K970" s="2">
        <v>16.350000000000001</v>
      </c>
      <c r="L970" s="2" t="s">
        <v>414</v>
      </c>
      <c r="M970" s="2" t="s">
        <v>29</v>
      </c>
      <c r="N970" s="2" t="s">
        <v>30</v>
      </c>
      <c r="O970" s="2" t="s">
        <v>24</v>
      </c>
      <c r="P970" s="2" t="s">
        <v>64</v>
      </c>
      <c r="Q970" s="2" t="s">
        <v>36</v>
      </c>
      <c r="R970" s="3">
        <v>42037</v>
      </c>
      <c r="S970" s="10">
        <f t="shared" si="166"/>
        <v>2015</v>
      </c>
      <c r="T970" t="str">
        <f t="shared" si="164"/>
        <v/>
      </c>
      <c r="U970">
        <f t="shared" si="164"/>
        <v>43.39</v>
      </c>
      <c r="V970" t="str">
        <f t="shared" si="164"/>
        <v/>
      </c>
      <c r="W970" t="str">
        <f t="shared" si="164"/>
        <v/>
      </c>
      <c r="Z970">
        <f t="shared" si="165"/>
        <v>43.39</v>
      </c>
      <c r="AA970" t="str">
        <f t="shared" si="165"/>
        <v/>
      </c>
      <c r="AB970" t="str">
        <f t="shared" si="165"/>
        <v/>
      </c>
      <c r="AE970" t="str">
        <f t="shared" si="167"/>
        <v/>
      </c>
      <c r="AH970" t="str">
        <f t="shared" si="168"/>
        <v/>
      </c>
      <c r="AI970" t="str">
        <f t="shared" si="169"/>
        <v/>
      </c>
      <c r="AJ970" t="str">
        <f t="shared" si="169"/>
        <v/>
      </c>
      <c r="AK970" t="str">
        <f t="shared" si="169"/>
        <v/>
      </c>
      <c r="AL970" t="str">
        <f t="shared" si="169"/>
        <v/>
      </c>
    </row>
    <row r="971" spans="1:38" x14ac:dyDescent="0.2">
      <c r="A971" s="1">
        <v>6213</v>
      </c>
      <c r="B971" s="2" t="s">
        <v>18</v>
      </c>
      <c r="C971" s="3">
        <v>42037</v>
      </c>
      <c r="D971" s="2" t="s">
        <v>59</v>
      </c>
      <c r="E971" s="2">
        <v>45</v>
      </c>
      <c r="F971" s="2">
        <v>504.54</v>
      </c>
      <c r="G971" s="2">
        <v>0.05</v>
      </c>
      <c r="H971" s="2" t="s">
        <v>20</v>
      </c>
      <c r="I971" s="2">
        <v>245.81</v>
      </c>
      <c r="J971" s="2">
        <v>22.94</v>
      </c>
      <c r="K971" s="2">
        <v>15.39</v>
      </c>
      <c r="L971" s="2" t="s">
        <v>267</v>
      </c>
      <c r="M971" s="2" t="s">
        <v>66</v>
      </c>
      <c r="N971" s="2" t="s">
        <v>54</v>
      </c>
      <c r="O971" s="2" t="s">
        <v>24</v>
      </c>
      <c r="P971" s="2" t="s">
        <v>90</v>
      </c>
      <c r="Q971" s="2" t="s">
        <v>26</v>
      </c>
      <c r="R971" s="3">
        <v>42037</v>
      </c>
      <c r="S971" s="10">
        <f t="shared" si="166"/>
        <v>2015</v>
      </c>
      <c r="T971" t="str">
        <f t="shared" si="164"/>
        <v/>
      </c>
      <c r="U971" t="str">
        <f t="shared" si="164"/>
        <v/>
      </c>
      <c r="V971" t="str">
        <f t="shared" si="164"/>
        <v/>
      </c>
      <c r="W971">
        <f t="shared" si="164"/>
        <v>245.81</v>
      </c>
      <c r="Z971">
        <f t="shared" si="165"/>
        <v>245.81</v>
      </c>
      <c r="AA971" t="str">
        <f t="shared" si="165"/>
        <v/>
      </c>
      <c r="AB971" t="str">
        <f t="shared" si="165"/>
        <v/>
      </c>
      <c r="AE971" t="str">
        <f t="shared" si="167"/>
        <v/>
      </c>
      <c r="AH971" t="str">
        <f t="shared" si="168"/>
        <v/>
      </c>
      <c r="AI971" t="str">
        <f t="shared" si="169"/>
        <v/>
      </c>
      <c r="AJ971" t="str">
        <f t="shared" si="169"/>
        <v/>
      </c>
      <c r="AK971" t="str">
        <f t="shared" si="169"/>
        <v/>
      </c>
      <c r="AL971" t="str">
        <f t="shared" si="169"/>
        <v/>
      </c>
    </row>
    <row r="972" spans="1:38" x14ac:dyDescent="0.2">
      <c r="A972" s="1">
        <v>6214</v>
      </c>
      <c r="B972" s="2" t="s">
        <v>18</v>
      </c>
      <c r="C972" s="3">
        <v>42037</v>
      </c>
      <c r="D972" s="2" t="s">
        <v>59</v>
      </c>
      <c r="E972" s="2">
        <v>21</v>
      </c>
      <c r="F972" s="2">
        <v>924.79</v>
      </c>
      <c r="G972" s="2">
        <v>0.02</v>
      </c>
      <c r="H972" s="2" t="s">
        <v>49</v>
      </c>
      <c r="I972" s="2">
        <v>398.81</v>
      </c>
      <c r="J972" s="2">
        <v>52.98</v>
      </c>
      <c r="K972" s="2">
        <v>16.989999999999998</v>
      </c>
      <c r="L972" s="2" t="s">
        <v>267</v>
      </c>
      <c r="M972" s="2" t="s">
        <v>66</v>
      </c>
      <c r="N972" s="2" t="s">
        <v>54</v>
      </c>
      <c r="O972" s="2" t="s">
        <v>24</v>
      </c>
      <c r="P972" s="2" t="s">
        <v>25</v>
      </c>
      <c r="Q972" s="2" t="s">
        <v>26</v>
      </c>
      <c r="R972" s="3">
        <v>42038</v>
      </c>
      <c r="S972" s="10">
        <f t="shared" si="166"/>
        <v>2015</v>
      </c>
      <c r="T972" t="str">
        <f t="shared" si="164"/>
        <v/>
      </c>
      <c r="U972" t="str">
        <f t="shared" si="164"/>
        <v/>
      </c>
      <c r="V972" t="str">
        <f t="shared" si="164"/>
        <v/>
      </c>
      <c r="W972">
        <f t="shared" si="164"/>
        <v>398.81</v>
      </c>
      <c r="Z972">
        <f t="shared" si="165"/>
        <v>398.81</v>
      </c>
      <c r="AA972" t="str">
        <f t="shared" si="165"/>
        <v/>
      </c>
      <c r="AB972" t="str">
        <f t="shared" si="165"/>
        <v/>
      </c>
      <c r="AE972" t="str">
        <f t="shared" si="167"/>
        <v/>
      </c>
      <c r="AH972" t="str">
        <f t="shared" si="168"/>
        <v/>
      </c>
      <c r="AI972" t="str">
        <f t="shared" si="169"/>
        <v/>
      </c>
      <c r="AJ972" t="str">
        <f t="shared" si="169"/>
        <v/>
      </c>
      <c r="AK972" t="str">
        <f t="shared" si="169"/>
        <v/>
      </c>
      <c r="AL972" t="str">
        <f t="shared" si="169"/>
        <v/>
      </c>
    </row>
    <row r="973" spans="1:38" x14ac:dyDescent="0.2">
      <c r="A973" s="1">
        <v>6215</v>
      </c>
      <c r="B973" s="2" t="s">
        <v>18</v>
      </c>
      <c r="C973" s="3">
        <v>42038</v>
      </c>
      <c r="D973" s="2" t="s">
        <v>27</v>
      </c>
      <c r="E973" s="2">
        <v>41</v>
      </c>
      <c r="F973" s="2">
        <v>2361.8000000000002</v>
      </c>
      <c r="G973" s="2">
        <v>0</v>
      </c>
      <c r="H973" s="2" t="s">
        <v>49</v>
      </c>
      <c r="I973" s="2">
        <v>251.94</v>
      </c>
      <c r="J973" s="2">
        <v>67.94</v>
      </c>
      <c r="K973" s="2">
        <v>20.55</v>
      </c>
      <c r="L973" s="2" t="s">
        <v>138</v>
      </c>
      <c r="M973" s="2" t="s">
        <v>38</v>
      </c>
      <c r="N973" s="2" t="s">
        <v>54</v>
      </c>
      <c r="O973" s="2" t="s">
        <v>31</v>
      </c>
      <c r="P973" s="2" t="s">
        <v>32</v>
      </c>
      <c r="Q973" s="2" t="s">
        <v>26</v>
      </c>
      <c r="R973" s="3">
        <v>42045</v>
      </c>
      <c r="S973" s="10">
        <f t="shared" si="166"/>
        <v>2015</v>
      </c>
      <c r="T973" t="str">
        <f t="shared" si="164"/>
        <v/>
      </c>
      <c r="U973" t="str">
        <f t="shared" si="164"/>
        <v/>
      </c>
      <c r="V973" t="str">
        <f t="shared" si="164"/>
        <v/>
      </c>
      <c r="W973">
        <f t="shared" si="164"/>
        <v>251.94</v>
      </c>
      <c r="Z973" t="str">
        <f t="shared" si="165"/>
        <v/>
      </c>
      <c r="AA973">
        <f t="shared" si="165"/>
        <v>251.94</v>
      </c>
      <c r="AB973" t="str">
        <f t="shared" si="165"/>
        <v/>
      </c>
      <c r="AE973" t="str">
        <f t="shared" si="167"/>
        <v/>
      </c>
      <c r="AH973" t="str">
        <f t="shared" si="168"/>
        <v/>
      </c>
      <c r="AI973" t="str">
        <f t="shared" si="169"/>
        <v/>
      </c>
      <c r="AJ973" t="str">
        <f t="shared" si="169"/>
        <v/>
      </c>
      <c r="AK973" t="str">
        <f t="shared" si="169"/>
        <v/>
      </c>
      <c r="AL973" t="str">
        <f t="shared" si="169"/>
        <v/>
      </c>
    </row>
    <row r="974" spans="1:38" x14ac:dyDescent="0.2">
      <c r="A974" s="1">
        <v>6216</v>
      </c>
      <c r="B974" s="2" t="s">
        <v>18</v>
      </c>
      <c r="C974" s="3">
        <v>42038</v>
      </c>
      <c r="D974" s="2" t="s">
        <v>27</v>
      </c>
      <c r="E974" s="2">
        <v>2</v>
      </c>
      <c r="F974" s="2">
        <v>43.040500000000002</v>
      </c>
      <c r="G974" s="2">
        <v>0.05</v>
      </c>
      <c r="H974" s="2" t="s">
        <v>20</v>
      </c>
      <c r="I974" s="2">
        <v>-105</v>
      </c>
      <c r="J974" s="2">
        <v>32.99</v>
      </c>
      <c r="K974" s="2">
        <v>15.25</v>
      </c>
      <c r="L974" s="2" t="s">
        <v>138</v>
      </c>
      <c r="M974" s="2" t="s">
        <v>38</v>
      </c>
      <c r="N974" s="2" t="s">
        <v>54</v>
      </c>
      <c r="O974" s="2" t="s">
        <v>31</v>
      </c>
      <c r="P974" s="2" t="s">
        <v>39</v>
      </c>
      <c r="Q974" s="2" t="s">
        <v>58</v>
      </c>
      <c r="R974" s="3">
        <v>42045</v>
      </c>
      <c r="S974" s="10">
        <f t="shared" si="166"/>
        <v>2015</v>
      </c>
      <c r="T974" t="str">
        <f t="shared" si="164"/>
        <v/>
      </c>
      <c r="U974" t="str">
        <f t="shared" si="164"/>
        <v/>
      </c>
      <c r="V974" t="str">
        <f t="shared" si="164"/>
        <v/>
      </c>
      <c r="W974">
        <f t="shared" si="164"/>
        <v>-105</v>
      </c>
      <c r="Z974" t="str">
        <f t="shared" si="165"/>
        <v/>
      </c>
      <c r="AA974">
        <f t="shared" si="165"/>
        <v>-105</v>
      </c>
      <c r="AB974" t="str">
        <f t="shared" si="165"/>
        <v/>
      </c>
      <c r="AE974" t="str">
        <f t="shared" si="167"/>
        <v>Technology</v>
      </c>
      <c r="AH974">
        <f t="shared" si="168"/>
        <v>-105</v>
      </c>
      <c r="AI974" t="str">
        <f t="shared" si="169"/>
        <v/>
      </c>
      <c r="AJ974">
        <f t="shared" si="169"/>
        <v>-105</v>
      </c>
      <c r="AK974" t="str">
        <f t="shared" si="169"/>
        <v/>
      </c>
      <c r="AL974" t="str">
        <f t="shared" si="169"/>
        <v/>
      </c>
    </row>
    <row r="975" spans="1:38" x14ac:dyDescent="0.2">
      <c r="A975" s="1">
        <v>6217</v>
      </c>
      <c r="B975" s="2" t="s">
        <v>40</v>
      </c>
      <c r="C975" s="3">
        <v>42039</v>
      </c>
      <c r="D975" s="2" t="s">
        <v>19</v>
      </c>
      <c r="E975" s="2">
        <v>45</v>
      </c>
      <c r="F975" s="2">
        <v>278.45999999999998</v>
      </c>
      <c r="G975" s="2">
        <v>0</v>
      </c>
      <c r="H975" s="2" t="s">
        <v>20</v>
      </c>
      <c r="I975" s="2">
        <v>-71.2</v>
      </c>
      <c r="J975" s="2">
        <v>17.739999999999998</v>
      </c>
      <c r="K975" s="2">
        <v>19.010000000000002</v>
      </c>
      <c r="L975" s="2" t="s">
        <v>89</v>
      </c>
      <c r="M975" s="2" t="s">
        <v>29</v>
      </c>
      <c r="N975" s="2" t="s">
        <v>54</v>
      </c>
      <c r="O975" s="2" t="s">
        <v>24</v>
      </c>
      <c r="P975" s="2" t="s">
        <v>25</v>
      </c>
      <c r="Q975" s="2" t="s">
        <v>26</v>
      </c>
      <c r="R975" s="3">
        <v>42039</v>
      </c>
      <c r="S975" s="10">
        <f t="shared" si="166"/>
        <v>2015</v>
      </c>
      <c r="T975" t="str">
        <f t="shared" si="164"/>
        <v/>
      </c>
      <c r="U975" t="str">
        <f t="shared" si="164"/>
        <v/>
      </c>
      <c r="V975" t="str">
        <f t="shared" si="164"/>
        <v/>
      </c>
      <c r="W975">
        <f t="shared" si="164"/>
        <v>-71.2</v>
      </c>
      <c r="Z975">
        <f t="shared" si="165"/>
        <v>-71.2</v>
      </c>
      <c r="AA975" t="str">
        <f t="shared" si="165"/>
        <v/>
      </c>
      <c r="AB975" t="str">
        <f t="shared" si="165"/>
        <v/>
      </c>
      <c r="AE975" t="str">
        <f t="shared" si="167"/>
        <v>Office Supplies</v>
      </c>
      <c r="AH975" t="str">
        <f t="shared" si="168"/>
        <v/>
      </c>
      <c r="AI975" t="str">
        <f t="shared" si="169"/>
        <v/>
      </c>
      <c r="AJ975" t="str">
        <f t="shared" si="169"/>
        <v/>
      </c>
      <c r="AK975" t="str">
        <f t="shared" si="169"/>
        <v/>
      </c>
      <c r="AL975" t="str">
        <f t="shared" si="169"/>
        <v/>
      </c>
    </row>
    <row r="976" spans="1:38" x14ac:dyDescent="0.2">
      <c r="A976" s="1">
        <v>6218</v>
      </c>
      <c r="B976" s="2" t="s">
        <v>40</v>
      </c>
      <c r="C976" s="3">
        <v>42039</v>
      </c>
      <c r="D976" s="2" t="s">
        <v>19</v>
      </c>
      <c r="E976" s="2">
        <v>6</v>
      </c>
      <c r="F976" s="2">
        <v>66.239999999999995</v>
      </c>
      <c r="G976" s="2">
        <v>0.05</v>
      </c>
      <c r="H976" s="2" t="s">
        <v>20</v>
      </c>
      <c r="I976" s="2">
        <v>9.69</v>
      </c>
      <c r="J976" s="2">
        <v>21.48</v>
      </c>
      <c r="K976" s="2">
        <v>17.72</v>
      </c>
      <c r="L976" s="2" t="s">
        <v>89</v>
      </c>
      <c r="M976" s="2" t="s">
        <v>29</v>
      </c>
      <c r="N976" s="2" t="s">
        <v>54</v>
      </c>
      <c r="O976" s="2" t="s">
        <v>45</v>
      </c>
      <c r="P976" s="2" t="s">
        <v>55</v>
      </c>
      <c r="Q976" s="2" t="s">
        <v>58</v>
      </c>
      <c r="R976" s="3">
        <v>42040</v>
      </c>
      <c r="S976" s="10">
        <f t="shared" si="166"/>
        <v>2015</v>
      </c>
      <c r="T976" t="str">
        <f t="shared" si="164"/>
        <v/>
      </c>
      <c r="U976" t="str">
        <f t="shared" si="164"/>
        <v/>
      </c>
      <c r="V976" t="str">
        <f t="shared" si="164"/>
        <v/>
      </c>
      <c r="W976">
        <f t="shared" si="164"/>
        <v>9.69</v>
      </c>
      <c r="Z976" t="str">
        <f t="shared" si="165"/>
        <v/>
      </c>
      <c r="AA976" t="str">
        <f t="shared" si="165"/>
        <v/>
      </c>
      <c r="AB976">
        <f t="shared" si="165"/>
        <v>9.69</v>
      </c>
      <c r="AE976" t="str">
        <f t="shared" si="167"/>
        <v/>
      </c>
      <c r="AH976" t="str">
        <f t="shared" si="168"/>
        <v/>
      </c>
      <c r="AI976" t="str">
        <f t="shared" si="169"/>
        <v/>
      </c>
      <c r="AJ976" t="str">
        <f t="shared" si="169"/>
        <v/>
      </c>
      <c r="AK976" t="str">
        <f t="shared" si="169"/>
        <v/>
      </c>
      <c r="AL976" t="str">
        <f t="shared" si="169"/>
        <v/>
      </c>
    </row>
    <row r="977" spans="1:38" x14ac:dyDescent="0.2">
      <c r="A977" s="1">
        <v>6219</v>
      </c>
      <c r="B977" s="2" t="s">
        <v>40</v>
      </c>
      <c r="C977" s="3">
        <v>42039</v>
      </c>
      <c r="D977" s="2" t="s">
        <v>19</v>
      </c>
      <c r="E977" s="2">
        <v>12</v>
      </c>
      <c r="F977" s="2">
        <v>1219.1199999999999</v>
      </c>
      <c r="G977" s="2">
        <v>0.04</v>
      </c>
      <c r="H977" s="2" t="s">
        <v>20</v>
      </c>
      <c r="I977" s="2">
        <v>593.24</v>
      </c>
      <c r="J977" s="2">
        <v>111.23</v>
      </c>
      <c r="K977" s="2">
        <v>22.99</v>
      </c>
      <c r="L977" s="2" t="s">
        <v>89</v>
      </c>
      <c r="M977" s="2" t="s">
        <v>29</v>
      </c>
      <c r="N977" s="2" t="s">
        <v>54</v>
      </c>
      <c r="O977" s="2" t="s">
        <v>45</v>
      </c>
      <c r="P977" s="2" t="s">
        <v>55</v>
      </c>
      <c r="Q977" s="2" t="s">
        <v>58</v>
      </c>
      <c r="R977" s="3">
        <v>42040</v>
      </c>
      <c r="S977" s="10">
        <f t="shared" si="166"/>
        <v>2015</v>
      </c>
      <c r="T977" t="str">
        <f t="shared" si="164"/>
        <v/>
      </c>
      <c r="U977" t="str">
        <f t="shared" si="164"/>
        <v/>
      </c>
      <c r="V977" t="str">
        <f t="shared" si="164"/>
        <v/>
      </c>
      <c r="W977">
        <f t="shared" si="164"/>
        <v>593.24</v>
      </c>
      <c r="Z977" t="str">
        <f t="shared" si="165"/>
        <v/>
      </c>
      <c r="AA977" t="str">
        <f t="shared" si="165"/>
        <v/>
      </c>
      <c r="AB977">
        <f t="shared" si="165"/>
        <v>593.24</v>
      </c>
      <c r="AE977" t="str">
        <f t="shared" si="167"/>
        <v/>
      </c>
      <c r="AH977" t="str">
        <f t="shared" si="168"/>
        <v/>
      </c>
      <c r="AI977" t="str">
        <f t="shared" si="169"/>
        <v/>
      </c>
      <c r="AJ977" t="str">
        <f t="shared" si="169"/>
        <v/>
      </c>
      <c r="AK977" t="str">
        <f t="shared" si="169"/>
        <v/>
      </c>
      <c r="AL977" t="str">
        <f t="shared" si="169"/>
        <v/>
      </c>
    </row>
    <row r="978" spans="1:38" x14ac:dyDescent="0.2">
      <c r="A978" s="1">
        <v>6220</v>
      </c>
      <c r="B978" s="2" t="s">
        <v>40</v>
      </c>
      <c r="C978" s="3">
        <v>42039</v>
      </c>
      <c r="D978" s="2" t="s">
        <v>19</v>
      </c>
      <c r="E978" s="2">
        <v>9</v>
      </c>
      <c r="F978" s="2">
        <v>82.66</v>
      </c>
      <c r="G978" s="2">
        <v>0.01</v>
      </c>
      <c r="H978" s="2" t="s">
        <v>20</v>
      </c>
      <c r="I978" s="2">
        <v>-11.84</v>
      </c>
      <c r="J978" s="2">
        <v>19.64</v>
      </c>
      <c r="K978" s="2">
        <v>19.829999999999998</v>
      </c>
      <c r="L978" s="2" t="s">
        <v>89</v>
      </c>
      <c r="M978" s="2" t="s">
        <v>29</v>
      </c>
      <c r="N978" s="2" t="s">
        <v>54</v>
      </c>
      <c r="O978" s="2" t="s">
        <v>24</v>
      </c>
      <c r="P978" s="2" t="s">
        <v>35</v>
      </c>
      <c r="Q978" s="2" t="s">
        <v>36</v>
      </c>
      <c r="R978" s="3">
        <v>42040</v>
      </c>
      <c r="S978" s="10">
        <f t="shared" si="166"/>
        <v>2015</v>
      </c>
      <c r="T978" t="str">
        <f t="shared" si="164"/>
        <v/>
      </c>
      <c r="U978" t="str">
        <f t="shared" si="164"/>
        <v/>
      </c>
      <c r="V978" t="str">
        <f t="shared" si="164"/>
        <v/>
      </c>
      <c r="W978">
        <f t="shared" si="164"/>
        <v>-11.84</v>
      </c>
      <c r="Z978">
        <f t="shared" si="165"/>
        <v>-11.84</v>
      </c>
      <c r="AA978" t="str">
        <f t="shared" si="165"/>
        <v/>
      </c>
      <c r="AB978" t="str">
        <f t="shared" si="165"/>
        <v/>
      </c>
      <c r="AE978" t="str">
        <f t="shared" si="167"/>
        <v>Office Supplies</v>
      </c>
      <c r="AH978" t="str">
        <f t="shared" si="168"/>
        <v/>
      </c>
      <c r="AI978" t="str">
        <f t="shared" si="169"/>
        <v/>
      </c>
      <c r="AJ978" t="str">
        <f t="shared" si="169"/>
        <v/>
      </c>
      <c r="AK978" t="str">
        <f t="shared" si="169"/>
        <v/>
      </c>
      <c r="AL978" t="str">
        <f t="shared" si="169"/>
        <v/>
      </c>
    </row>
    <row r="979" spans="1:38" x14ac:dyDescent="0.2">
      <c r="A979" s="1">
        <v>6221</v>
      </c>
      <c r="B979" s="2" t="s">
        <v>40</v>
      </c>
      <c r="C979" s="3">
        <v>42039</v>
      </c>
      <c r="D979" s="2" t="s">
        <v>19</v>
      </c>
      <c r="E979" s="2">
        <v>7</v>
      </c>
      <c r="F979" s="2">
        <v>414.51600000000002</v>
      </c>
      <c r="G979" s="2">
        <v>0.08</v>
      </c>
      <c r="H979" s="2" t="s">
        <v>20</v>
      </c>
      <c r="I979" s="2">
        <v>-284.41000000000003</v>
      </c>
      <c r="J979" s="2">
        <v>77.989999999999995</v>
      </c>
      <c r="K979" s="2">
        <v>33.99</v>
      </c>
      <c r="L979" s="2" t="s">
        <v>89</v>
      </c>
      <c r="M979" s="2" t="s">
        <v>29</v>
      </c>
      <c r="N979" s="2" t="s">
        <v>54</v>
      </c>
      <c r="O979" s="2" t="s">
        <v>31</v>
      </c>
      <c r="P979" s="2" t="s">
        <v>39</v>
      </c>
      <c r="Q979" s="2" t="s">
        <v>26</v>
      </c>
      <c r="R979" s="3">
        <v>42040</v>
      </c>
      <c r="S979" s="10">
        <f t="shared" si="166"/>
        <v>2015</v>
      </c>
      <c r="T979" t="str">
        <f t="shared" si="164"/>
        <v/>
      </c>
      <c r="U979" t="str">
        <f t="shared" si="164"/>
        <v/>
      </c>
      <c r="V979" t="str">
        <f t="shared" si="164"/>
        <v/>
      </c>
      <c r="W979">
        <f t="shared" si="164"/>
        <v>-284.41000000000003</v>
      </c>
      <c r="Z979" t="str">
        <f t="shared" si="165"/>
        <v/>
      </c>
      <c r="AA979">
        <f t="shared" si="165"/>
        <v>-284.41000000000003</v>
      </c>
      <c r="AB979" t="str">
        <f t="shared" si="165"/>
        <v/>
      </c>
      <c r="AE979" t="str">
        <f t="shared" si="167"/>
        <v>Technology</v>
      </c>
      <c r="AH979">
        <f t="shared" si="168"/>
        <v>-284.41000000000003</v>
      </c>
      <c r="AI979" t="str">
        <f t="shared" si="169"/>
        <v/>
      </c>
      <c r="AJ979">
        <f t="shared" si="169"/>
        <v>-284.41000000000003</v>
      </c>
      <c r="AK979" t="str">
        <f t="shared" si="169"/>
        <v/>
      </c>
      <c r="AL979" t="str">
        <f t="shared" si="169"/>
        <v/>
      </c>
    </row>
    <row r="980" spans="1:38" x14ac:dyDescent="0.2">
      <c r="A980" s="1">
        <v>6222</v>
      </c>
      <c r="B980" s="2" t="s">
        <v>18</v>
      </c>
      <c r="C980" s="3">
        <v>42039</v>
      </c>
      <c r="D980" s="2" t="s">
        <v>59</v>
      </c>
      <c r="E980" s="2">
        <v>25</v>
      </c>
      <c r="F980" s="2">
        <v>503.2</v>
      </c>
      <c r="G980" s="2">
        <v>0.03</v>
      </c>
      <c r="H980" s="2" t="s">
        <v>20</v>
      </c>
      <c r="I980" s="2">
        <v>113.22</v>
      </c>
      <c r="J980" s="2">
        <v>31.04</v>
      </c>
      <c r="K980" s="2">
        <v>20.38</v>
      </c>
      <c r="L980" s="2" t="s">
        <v>224</v>
      </c>
      <c r="M980" s="2" t="s">
        <v>29</v>
      </c>
      <c r="N980" s="2" t="s">
        <v>30</v>
      </c>
      <c r="O980" s="2" t="s">
        <v>45</v>
      </c>
      <c r="P980" s="2" t="s">
        <v>55</v>
      </c>
      <c r="Q980" s="2" t="s">
        <v>26</v>
      </c>
      <c r="R980" s="3">
        <v>42040</v>
      </c>
      <c r="S980" s="10">
        <f t="shared" si="166"/>
        <v>2015</v>
      </c>
      <c r="T980" t="str">
        <f t="shared" si="164"/>
        <v/>
      </c>
      <c r="U980">
        <f t="shared" si="164"/>
        <v>113.22</v>
      </c>
      <c r="V980" t="str">
        <f t="shared" si="164"/>
        <v/>
      </c>
      <c r="W980" t="str">
        <f t="shared" si="164"/>
        <v/>
      </c>
      <c r="Z980" t="str">
        <f t="shared" si="165"/>
        <v/>
      </c>
      <c r="AA980" t="str">
        <f t="shared" si="165"/>
        <v/>
      </c>
      <c r="AB980">
        <f t="shared" si="165"/>
        <v>113.22</v>
      </c>
      <c r="AE980" t="str">
        <f t="shared" si="167"/>
        <v/>
      </c>
      <c r="AH980" t="str">
        <f t="shared" si="168"/>
        <v/>
      </c>
      <c r="AI980" t="str">
        <f t="shared" si="169"/>
        <v/>
      </c>
      <c r="AJ980" t="str">
        <f t="shared" si="169"/>
        <v/>
      </c>
      <c r="AK980" t="str">
        <f t="shared" si="169"/>
        <v/>
      </c>
      <c r="AL980" t="str">
        <f t="shared" si="169"/>
        <v/>
      </c>
    </row>
    <row r="981" spans="1:38" x14ac:dyDescent="0.2">
      <c r="A981" s="1">
        <v>6223</v>
      </c>
      <c r="B981" s="2" t="s">
        <v>18</v>
      </c>
      <c r="C981" s="3">
        <v>42039</v>
      </c>
      <c r="D981" s="2" t="s">
        <v>59</v>
      </c>
      <c r="E981" s="2">
        <v>28</v>
      </c>
      <c r="F981" s="2">
        <v>1652.91</v>
      </c>
      <c r="G981" s="2">
        <v>0.06</v>
      </c>
      <c r="H981" s="2" t="s">
        <v>20</v>
      </c>
      <c r="I981" s="2">
        <v>305.74</v>
      </c>
      <c r="J981" s="2">
        <v>71.760000000000005</v>
      </c>
      <c r="K981" s="2">
        <v>23.71</v>
      </c>
      <c r="L981" s="2" t="s">
        <v>224</v>
      </c>
      <c r="M981" s="2" t="s">
        <v>29</v>
      </c>
      <c r="N981" s="2" t="s">
        <v>30</v>
      </c>
      <c r="O981" s="2" t="s">
        <v>24</v>
      </c>
      <c r="P981" s="2" t="s">
        <v>52</v>
      </c>
      <c r="Q981" s="2" t="s">
        <v>26</v>
      </c>
      <c r="R981" s="3">
        <v>42040</v>
      </c>
      <c r="S981" s="10">
        <f t="shared" si="166"/>
        <v>2015</v>
      </c>
      <c r="T981" t="str">
        <f t="shared" si="164"/>
        <v/>
      </c>
      <c r="U981">
        <f t="shared" si="164"/>
        <v>305.74</v>
      </c>
      <c r="V981" t="str">
        <f t="shared" si="164"/>
        <v/>
      </c>
      <c r="W981" t="str">
        <f t="shared" si="164"/>
        <v/>
      </c>
      <c r="Z981">
        <f t="shared" si="165"/>
        <v>305.74</v>
      </c>
      <c r="AA981" t="str">
        <f t="shared" si="165"/>
        <v/>
      </c>
      <c r="AB981" t="str">
        <f t="shared" si="165"/>
        <v/>
      </c>
      <c r="AE981" t="str">
        <f t="shared" si="167"/>
        <v/>
      </c>
      <c r="AH981" t="str">
        <f t="shared" si="168"/>
        <v/>
      </c>
      <c r="AI981" t="str">
        <f t="shared" si="169"/>
        <v/>
      </c>
      <c r="AJ981" t="str">
        <f t="shared" si="169"/>
        <v/>
      </c>
      <c r="AK981" t="str">
        <f t="shared" si="169"/>
        <v/>
      </c>
      <c r="AL981" t="str">
        <f t="shared" si="169"/>
        <v/>
      </c>
    </row>
    <row r="982" spans="1:38" x14ac:dyDescent="0.2">
      <c r="A982" s="1">
        <v>6224</v>
      </c>
      <c r="B982" s="2" t="s">
        <v>18</v>
      </c>
      <c r="C982" s="3">
        <v>42041</v>
      </c>
      <c r="D982" s="2" t="s">
        <v>59</v>
      </c>
      <c r="E982" s="2">
        <v>4</v>
      </c>
      <c r="F982" s="2">
        <v>249.76</v>
      </c>
      <c r="G982" s="2">
        <v>0.08</v>
      </c>
      <c r="H982" s="2" t="s">
        <v>20</v>
      </c>
      <c r="I982" s="2">
        <v>-126.08</v>
      </c>
      <c r="J982" s="2">
        <v>72.98</v>
      </c>
      <c r="K982" s="2">
        <v>15.99</v>
      </c>
      <c r="L982" s="2" t="s">
        <v>417</v>
      </c>
      <c r="M982" s="2" t="s">
        <v>66</v>
      </c>
      <c r="N982" s="2" t="s">
        <v>30</v>
      </c>
      <c r="O982" s="2" t="s">
        <v>31</v>
      </c>
      <c r="P982" s="2" t="s">
        <v>32</v>
      </c>
      <c r="Q982" s="2" t="s">
        <v>58</v>
      </c>
      <c r="R982" s="3">
        <v>42042</v>
      </c>
      <c r="S982" s="10">
        <f t="shared" si="166"/>
        <v>2015</v>
      </c>
      <c r="T982" t="str">
        <f t="shared" ref="T982:W1001" si="170">IF($N982=T$1,$I982,"")</f>
        <v/>
      </c>
      <c r="U982">
        <f t="shared" si="170"/>
        <v>-126.08</v>
      </c>
      <c r="V982" t="str">
        <f t="shared" si="170"/>
        <v/>
      </c>
      <c r="W982" t="str">
        <f t="shared" si="170"/>
        <v/>
      </c>
      <c r="Z982" t="str">
        <f t="shared" ref="Z982:AB1001" si="171">IF($O982=Z$1,$I982,"")</f>
        <v/>
      </c>
      <c r="AA982">
        <f t="shared" si="171"/>
        <v>-126.08</v>
      </c>
      <c r="AB982" t="str">
        <f t="shared" si="171"/>
        <v/>
      </c>
      <c r="AE982" t="str">
        <f t="shared" si="167"/>
        <v>Technology</v>
      </c>
      <c r="AH982">
        <f t="shared" si="168"/>
        <v>-126.08</v>
      </c>
      <c r="AI982" t="str">
        <f t="shared" si="169"/>
        <v/>
      </c>
      <c r="AJ982">
        <f t="shared" si="169"/>
        <v>-126.08</v>
      </c>
      <c r="AK982" t="str">
        <f t="shared" si="169"/>
        <v/>
      </c>
      <c r="AL982" t="str">
        <f t="shared" si="169"/>
        <v/>
      </c>
    </row>
    <row r="983" spans="1:38" x14ac:dyDescent="0.2">
      <c r="A983" s="1">
        <v>6225</v>
      </c>
      <c r="B983" s="2" t="s">
        <v>18</v>
      </c>
      <c r="C983" s="3">
        <v>42041</v>
      </c>
      <c r="D983" s="2" t="s">
        <v>59</v>
      </c>
      <c r="E983" s="2">
        <v>25</v>
      </c>
      <c r="F983" s="2">
        <v>809.59</v>
      </c>
      <c r="G983" s="2">
        <v>0</v>
      </c>
      <c r="H983" s="2" t="s">
        <v>20</v>
      </c>
      <c r="I983" s="2">
        <v>61.66</v>
      </c>
      <c r="J983" s="2">
        <v>41.74</v>
      </c>
      <c r="K983" s="2">
        <v>20.64</v>
      </c>
      <c r="L983" s="2" t="s">
        <v>417</v>
      </c>
      <c r="M983" s="2" t="s">
        <v>66</v>
      </c>
      <c r="N983" s="2" t="s">
        <v>30</v>
      </c>
      <c r="O983" s="2" t="s">
        <v>24</v>
      </c>
      <c r="P983" s="2" t="s">
        <v>52</v>
      </c>
      <c r="Q983" s="2" t="s">
        <v>26</v>
      </c>
      <c r="R983" s="3">
        <v>42042</v>
      </c>
      <c r="S983" s="10">
        <f t="shared" si="166"/>
        <v>2015</v>
      </c>
      <c r="T983" t="str">
        <f t="shared" si="170"/>
        <v/>
      </c>
      <c r="U983">
        <f t="shared" si="170"/>
        <v>61.66</v>
      </c>
      <c r="V983" t="str">
        <f t="shared" si="170"/>
        <v/>
      </c>
      <c r="W983" t="str">
        <f t="shared" si="170"/>
        <v/>
      </c>
      <c r="Z983">
        <f t="shared" si="171"/>
        <v>61.66</v>
      </c>
      <c r="AA983" t="str">
        <f t="shared" si="171"/>
        <v/>
      </c>
      <c r="AB983" t="str">
        <f t="shared" si="171"/>
        <v/>
      </c>
      <c r="AE983" t="str">
        <f t="shared" si="167"/>
        <v/>
      </c>
      <c r="AH983" t="str">
        <f t="shared" si="168"/>
        <v/>
      </c>
      <c r="AI983" t="str">
        <f t="shared" si="169"/>
        <v/>
      </c>
      <c r="AJ983" t="str">
        <f t="shared" si="169"/>
        <v/>
      </c>
      <c r="AK983" t="str">
        <f t="shared" si="169"/>
        <v/>
      </c>
      <c r="AL983" t="str">
        <f t="shared" si="169"/>
        <v/>
      </c>
    </row>
    <row r="984" spans="1:38" x14ac:dyDescent="0.2">
      <c r="A984" s="1">
        <v>6226</v>
      </c>
      <c r="B984" s="2" t="s">
        <v>18</v>
      </c>
      <c r="C984" s="3">
        <v>42041</v>
      </c>
      <c r="D984" s="2" t="s">
        <v>59</v>
      </c>
      <c r="E984" s="2">
        <v>4</v>
      </c>
      <c r="F984" s="2">
        <v>70.92</v>
      </c>
      <c r="G984" s="2">
        <v>0.08</v>
      </c>
      <c r="H984" s="2" t="s">
        <v>49</v>
      </c>
      <c r="I984" s="2">
        <v>-3.07</v>
      </c>
      <c r="J984" s="2">
        <v>24.21</v>
      </c>
      <c r="K984" s="2">
        <v>18.809999999999999</v>
      </c>
      <c r="L984" s="2" t="s">
        <v>417</v>
      </c>
      <c r="M984" s="2" t="s">
        <v>66</v>
      </c>
      <c r="N984" s="2" t="s">
        <v>30</v>
      </c>
      <c r="O984" s="2" t="s">
        <v>24</v>
      </c>
      <c r="P984" s="2" t="s">
        <v>52</v>
      </c>
      <c r="Q984" s="2" t="s">
        <v>26</v>
      </c>
      <c r="R984" s="3">
        <v>42043</v>
      </c>
      <c r="S984" s="10">
        <f t="shared" si="166"/>
        <v>2015</v>
      </c>
      <c r="T984" t="str">
        <f t="shared" si="170"/>
        <v/>
      </c>
      <c r="U984">
        <f t="shared" si="170"/>
        <v>-3.07</v>
      </c>
      <c r="V984" t="str">
        <f t="shared" si="170"/>
        <v/>
      </c>
      <c r="W984" t="str">
        <f t="shared" si="170"/>
        <v/>
      </c>
      <c r="Z984">
        <f t="shared" si="171"/>
        <v>-3.07</v>
      </c>
      <c r="AA984" t="str">
        <f t="shared" si="171"/>
        <v/>
      </c>
      <c r="AB984" t="str">
        <f t="shared" si="171"/>
        <v/>
      </c>
      <c r="AE984" t="str">
        <f t="shared" si="167"/>
        <v>Office Supplies</v>
      </c>
      <c r="AH984" t="str">
        <f t="shared" si="168"/>
        <v/>
      </c>
      <c r="AI984" t="str">
        <f t="shared" si="169"/>
        <v/>
      </c>
      <c r="AJ984" t="str">
        <f t="shared" si="169"/>
        <v/>
      </c>
      <c r="AK984" t="str">
        <f t="shared" si="169"/>
        <v/>
      </c>
      <c r="AL984" t="str">
        <f t="shared" si="169"/>
        <v/>
      </c>
    </row>
    <row r="985" spans="1:38" x14ac:dyDescent="0.2">
      <c r="A985" s="1">
        <v>6227</v>
      </c>
      <c r="B985" s="2" t="s">
        <v>18</v>
      </c>
      <c r="C985" s="3">
        <v>42041</v>
      </c>
      <c r="D985" s="2" t="s">
        <v>27</v>
      </c>
      <c r="E985" s="2">
        <v>15</v>
      </c>
      <c r="F985" s="2">
        <v>1070.3589999999999</v>
      </c>
      <c r="G985" s="2">
        <v>7.0000000000000007E-2</v>
      </c>
      <c r="H985" s="2" t="s">
        <v>49</v>
      </c>
      <c r="I985" s="2">
        <v>303.88</v>
      </c>
      <c r="J985" s="2">
        <v>97.99</v>
      </c>
      <c r="K985" s="2">
        <v>16.5</v>
      </c>
      <c r="L985" s="2" t="s">
        <v>426</v>
      </c>
      <c r="M985" s="2" t="s">
        <v>66</v>
      </c>
      <c r="N985" s="2" t="s">
        <v>23</v>
      </c>
      <c r="O985" s="2" t="s">
        <v>31</v>
      </c>
      <c r="P985" s="2" t="s">
        <v>39</v>
      </c>
      <c r="Q985" s="2" t="s">
        <v>26</v>
      </c>
      <c r="R985" s="3">
        <v>42043</v>
      </c>
      <c r="S985" s="10">
        <f t="shared" si="166"/>
        <v>2015</v>
      </c>
      <c r="T985">
        <f t="shared" si="170"/>
        <v>303.88</v>
      </c>
      <c r="U985" t="str">
        <f t="shared" si="170"/>
        <v/>
      </c>
      <c r="V985" t="str">
        <f t="shared" si="170"/>
        <v/>
      </c>
      <c r="W985" t="str">
        <f t="shared" si="170"/>
        <v/>
      </c>
      <c r="Z985" t="str">
        <f t="shared" si="171"/>
        <v/>
      </c>
      <c r="AA985">
        <f t="shared" si="171"/>
        <v>303.88</v>
      </c>
      <c r="AB985" t="str">
        <f t="shared" si="171"/>
        <v/>
      </c>
      <c r="AE985" t="str">
        <f t="shared" si="167"/>
        <v/>
      </c>
      <c r="AH985" t="str">
        <f t="shared" si="168"/>
        <v/>
      </c>
      <c r="AI985" t="str">
        <f t="shared" si="169"/>
        <v/>
      </c>
      <c r="AJ985" t="str">
        <f t="shared" si="169"/>
        <v/>
      </c>
      <c r="AK985" t="str">
        <f t="shared" si="169"/>
        <v/>
      </c>
      <c r="AL985" t="str">
        <f t="shared" si="169"/>
        <v/>
      </c>
    </row>
    <row r="986" spans="1:38" x14ac:dyDescent="0.2">
      <c r="A986" s="1">
        <v>6228</v>
      </c>
      <c r="B986" s="2" t="s">
        <v>18</v>
      </c>
      <c r="C986" s="3">
        <v>42042</v>
      </c>
      <c r="D986" s="2" t="s">
        <v>19</v>
      </c>
      <c r="E986" s="2">
        <v>10</v>
      </c>
      <c r="F986" s="2">
        <v>755.65</v>
      </c>
      <c r="G986" s="2">
        <v>0.05</v>
      </c>
      <c r="H986" s="2" t="s">
        <v>44</v>
      </c>
      <c r="I986" s="2">
        <v>-81.59</v>
      </c>
      <c r="J986" s="2">
        <v>82.98</v>
      </c>
      <c r="K986" s="2">
        <v>40.74</v>
      </c>
      <c r="L986" s="2" t="s">
        <v>404</v>
      </c>
      <c r="M986" s="2" t="s">
        <v>29</v>
      </c>
      <c r="N986" s="2" t="s">
        <v>30</v>
      </c>
      <c r="O986" s="2" t="s">
        <v>45</v>
      </c>
      <c r="P986" s="2" t="s">
        <v>67</v>
      </c>
      <c r="Q986" s="2" t="s">
        <v>47</v>
      </c>
      <c r="R986" s="3">
        <v>42044</v>
      </c>
      <c r="S986" s="10">
        <f t="shared" si="166"/>
        <v>2015</v>
      </c>
      <c r="T986" t="str">
        <f t="shared" si="170"/>
        <v/>
      </c>
      <c r="U986">
        <f t="shared" si="170"/>
        <v>-81.59</v>
      </c>
      <c r="V986" t="str">
        <f t="shared" si="170"/>
        <v/>
      </c>
      <c r="W986" t="str">
        <f t="shared" si="170"/>
        <v/>
      </c>
      <c r="Z986" t="str">
        <f t="shared" si="171"/>
        <v/>
      </c>
      <c r="AA986" t="str">
        <f t="shared" si="171"/>
        <v/>
      </c>
      <c r="AB986">
        <f t="shared" si="171"/>
        <v>-81.59</v>
      </c>
      <c r="AE986" t="str">
        <f t="shared" si="167"/>
        <v>Furniture</v>
      </c>
      <c r="AH986" t="str">
        <f t="shared" si="168"/>
        <v/>
      </c>
      <c r="AI986" t="str">
        <f t="shared" si="169"/>
        <v/>
      </c>
      <c r="AJ986" t="str">
        <f t="shared" si="169"/>
        <v/>
      </c>
      <c r="AK986" t="str">
        <f t="shared" si="169"/>
        <v/>
      </c>
      <c r="AL986" t="str">
        <f t="shared" si="169"/>
        <v/>
      </c>
    </row>
    <row r="987" spans="1:38" x14ac:dyDescent="0.2">
      <c r="A987" s="1">
        <v>6229</v>
      </c>
      <c r="B987" s="2" t="s">
        <v>40</v>
      </c>
      <c r="C987" s="3">
        <v>42044</v>
      </c>
      <c r="D987" s="2" t="s">
        <v>27</v>
      </c>
      <c r="E987" s="2">
        <v>44</v>
      </c>
      <c r="F987" s="2">
        <v>21514.17</v>
      </c>
      <c r="G987" s="2">
        <v>0.06</v>
      </c>
      <c r="H987" s="2" t="s">
        <v>20</v>
      </c>
      <c r="I987" s="2">
        <v>1265.9100000000001</v>
      </c>
      <c r="J987" s="2">
        <v>511.99</v>
      </c>
      <c r="K987" s="2">
        <v>38.49</v>
      </c>
      <c r="L987" s="2" t="s">
        <v>97</v>
      </c>
      <c r="M987" s="2" t="s">
        <v>66</v>
      </c>
      <c r="N987" s="2" t="s">
        <v>54</v>
      </c>
      <c r="O987" s="2" t="s">
        <v>31</v>
      </c>
      <c r="P987" s="2" t="s">
        <v>107</v>
      </c>
      <c r="Q987" s="2" t="s">
        <v>34</v>
      </c>
      <c r="R987" s="3">
        <v>42044</v>
      </c>
      <c r="S987" s="10">
        <f t="shared" si="166"/>
        <v>2015</v>
      </c>
      <c r="T987" t="str">
        <f t="shared" si="170"/>
        <v/>
      </c>
      <c r="U987" t="str">
        <f t="shared" si="170"/>
        <v/>
      </c>
      <c r="V987" t="str">
        <f t="shared" si="170"/>
        <v/>
      </c>
      <c r="W987">
        <f t="shared" si="170"/>
        <v>1265.9100000000001</v>
      </c>
      <c r="Z987" t="str">
        <f t="shared" si="171"/>
        <v/>
      </c>
      <c r="AA987">
        <f t="shared" si="171"/>
        <v>1265.9100000000001</v>
      </c>
      <c r="AB987" t="str">
        <f t="shared" si="171"/>
        <v/>
      </c>
      <c r="AE987" t="str">
        <f t="shared" si="167"/>
        <v/>
      </c>
      <c r="AH987" t="str">
        <f t="shared" si="168"/>
        <v/>
      </c>
      <c r="AI987" t="str">
        <f t="shared" si="169"/>
        <v/>
      </c>
      <c r="AJ987" t="str">
        <f t="shared" si="169"/>
        <v/>
      </c>
      <c r="AK987" t="str">
        <f t="shared" si="169"/>
        <v/>
      </c>
      <c r="AL987" t="str">
        <f t="shared" si="169"/>
        <v/>
      </c>
    </row>
    <row r="988" spans="1:38" x14ac:dyDescent="0.2">
      <c r="A988" s="1">
        <v>6230</v>
      </c>
      <c r="B988" s="2" t="s">
        <v>40</v>
      </c>
      <c r="C988" s="3">
        <v>42044</v>
      </c>
      <c r="D988" s="2" t="s">
        <v>27</v>
      </c>
      <c r="E988" s="2">
        <v>28</v>
      </c>
      <c r="F988" s="2">
        <v>676.42</v>
      </c>
      <c r="G988" s="2">
        <v>0.02</v>
      </c>
      <c r="H988" s="2" t="s">
        <v>44</v>
      </c>
      <c r="I988" s="2">
        <v>-1268.6199999999999</v>
      </c>
      <c r="J988" s="2">
        <v>32.979999999999997</v>
      </c>
      <c r="K988" s="2">
        <v>67.03</v>
      </c>
      <c r="L988" s="2" t="s">
        <v>97</v>
      </c>
      <c r="M988" s="2" t="s">
        <v>66</v>
      </c>
      <c r="N988" s="2" t="s">
        <v>54</v>
      </c>
      <c r="O988" s="2" t="s">
        <v>24</v>
      </c>
      <c r="P988" s="2" t="s">
        <v>52</v>
      </c>
      <c r="Q988" s="2" t="s">
        <v>56</v>
      </c>
      <c r="R988" s="3">
        <v>42046</v>
      </c>
      <c r="S988" s="10">
        <f t="shared" si="166"/>
        <v>2015</v>
      </c>
      <c r="T988" t="str">
        <f t="shared" si="170"/>
        <v/>
      </c>
      <c r="U988" t="str">
        <f t="shared" si="170"/>
        <v/>
      </c>
      <c r="V988" t="str">
        <f t="shared" si="170"/>
        <v/>
      </c>
      <c r="W988">
        <f t="shared" si="170"/>
        <v>-1268.6199999999999</v>
      </c>
      <c r="Z988">
        <f t="shared" si="171"/>
        <v>-1268.6199999999999</v>
      </c>
      <c r="AA988" t="str">
        <f t="shared" si="171"/>
        <v/>
      </c>
      <c r="AB988" t="str">
        <f t="shared" si="171"/>
        <v/>
      </c>
      <c r="AE988" t="str">
        <f t="shared" si="167"/>
        <v>Office Supplies</v>
      </c>
      <c r="AH988" t="str">
        <f t="shared" si="168"/>
        <v/>
      </c>
      <c r="AI988" t="str">
        <f t="shared" si="169"/>
        <v/>
      </c>
      <c r="AJ988" t="str">
        <f t="shared" si="169"/>
        <v/>
      </c>
      <c r="AK988" t="str">
        <f t="shared" si="169"/>
        <v/>
      </c>
      <c r="AL988" t="str">
        <f t="shared" si="169"/>
        <v/>
      </c>
    </row>
    <row r="989" spans="1:38" x14ac:dyDescent="0.2">
      <c r="A989" s="1">
        <v>6231</v>
      </c>
      <c r="B989" s="2" t="s">
        <v>18</v>
      </c>
      <c r="C989" s="3">
        <v>42044</v>
      </c>
      <c r="D989" s="2" t="s">
        <v>19</v>
      </c>
      <c r="E989" s="2">
        <v>15</v>
      </c>
      <c r="F989" s="2">
        <v>619.08000000000004</v>
      </c>
      <c r="G989" s="2">
        <v>0.05</v>
      </c>
      <c r="H989" s="2" t="s">
        <v>20</v>
      </c>
      <c r="I989" s="2">
        <v>140.15</v>
      </c>
      <c r="J989" s="2">
        <v>51.06</v>
      </c>
      <c r="K989" s="2">
        <v>24.55</v>
      </c>
      <c r="L989" s="2" t="s">
        <v>343</v>
      </c>
      <c r="M989" s="2" t="s">
        <v>38</v>
      </c>
      <c r="N989" s="2" t="s">
        <v>43</v>
      </c>
      <c r="O989" s="2" t="s">
        <v>24</v>
      </c>
      <c r="P989" s="2" t="s">
        <v>25</v>
      </c>
      <c r="Q989" s="2" t="s">
        <v>26</v>
      </c>
      <c r="R989" s="3">
        <v>42046</v>
      </c>
      <c r="S989" s="10">
        <f t="shared" si="166"/>
        <v>2015</v>
      </c>
      <c r="T989" t="str">
        <f t="shared" si="170"/>
        <v/>
      </c>
      <c r="U989" t="str">
        <f t="shared" si="170"/>
        <v/>
      </c>
      <c r="V989">
        <f t="shared" si="170"/>
        <v>140.15</v>
      </c>
      <c r="W989" t="str">
        <f t="shared" si="170"/>
        <v/>
      </c>
      <c r="Z989">
        <f t="shared" si="171"/>
        <v>140.15</v>
      </c>
      <c r="AA989" t="str">
        <f t="shared" si="171"/>
        <v/>
      </c>
      <c r="AB989" t="str">
        <f t="shared" si="171"/>
        <v/>
      </c>
      <c r="AE989" t="str">
        <f t="shared" si="167"/>
        <v/>
      </c>
      <c r="AH989" t="str">
        <f t="shared" si="168"/>
        <v/>
      </c>
      <c r="AI989" t="str">
        <f t="shared" si="169"/>
        <v/>
      </c>
      <c r="AJ989" t="str">
        <f t="shared" si="169"/>
        <v/>
      </c>
      <c r="AK989" t="str">
        <f t="shared" si="169"/>
        <v/>
      </c>
      <c r="AL989" t="str">
        <f t="shared" si="169"/>
        <v/>
      </c>
    </row>
    <row r="990" spans="1:38" x14ac:dyDescent="0.2">
      <c r="A990" s="1">
        <v>6232</v>
      </c>
      <c r="B990" s="2" t="s">
        <v>18</v>
      </c>
      <c r="C990" s="3">
        <v>42044</v>
      </c>
      <c r="D990" s="2" t="s">
        <v>50</v>
      </c>
      <c r="E990" s="2">
        <v>4</v>
      </c>
      <c r="F990" s="2">
        <v>54.43</v>
      </c>
      <c r="G990" s="2">
        <v>0.08</v>
      </c>
      <c r="H990" s="2" t="s">
        <v>20</v>
      </c>
      <c r="I990" s="2">
        <v>-6.63</v>
      </c>
      <c r="J990" s="2">
        <v>23.19</v>
      </c>
      <c r="K990" s="2">
        <v>19.03</v>
      </c>
      <c r="L990" s="2" t="s">
        <v>427</v>
      </c>
      <c r="M990" s="2" t="s">
        <v>38</v>
      </c>
      <c r="N990" s="2" t="s">
        <v>43</v>
      </c>
      <c r="O990" s="2" t="s">
        <v>24</v>
      </c>
      <c r="P990" s="2" t="s">
        <v>35</v>
      </c>
      <c r="Q990" s="2" t="s">
        <v>26</v>
      </c>
      <c r="R990" s="3">
        <v>42045</v>
      </c>
      <c r="S990" s="10">
        <f t="shared" si="166"/>
        <v>2015</v>
      </c>
      <c r="T990" t="str">
        <f t="shared" si="170"/>
        <v/>
      </c>
      <c r="U990" t="str">
        <f t="shared" si="170"/>
        <v/>
      </c>
      <c r="V990">
        <f t="shared" si="170"/>
        <v>-6.63</v>
      </c>
      <c r="W990" t="str">
        <f t="shared" si="170"/>
        <v/>
      </c>
      <c r="Z990">
        <f t="shared" si="171"/>
        <v>-6.63</v>
      </c>
      <c r="AA990" t="str">
        <f t="shared" si="171"/>
        <v/>
      </c>
      <c r="AB990" t="str">
        <f t="shared" si="171"/>
        <v/>
      </c>
      <c r="AE990" t="str">
        <f t="shared" si="167"/>
        <v>Office Supplies</v>
      </c>
      <c r="AH990" t="str">
        <f t="shared" si="168"/>
        <v/>
      </c>
      <c r="AI990" t="str">
        <f t="shared" si="169"/>
        <v/>
      </c>
      <c r="AJ990" t="str">
        <f t="shared" si="169"/>
        <v/>
      </c>
      <c r="AK990" t="str">
        <f t="shared" si="169"/>
        <v/>
      </c>
      <c r="AL990" t="str">
        <f t="shared" si="169"/>
        <v/>
      </c>
    </row>
    <row r="991" spans="1:38" x14ac:dyDescent="0.2">
      <c r="A991" s="1">
        <v>6233</v>
      </c>
      <c r="B991" s="2" t="s">
        <v>18</v>
      </c>
      <c r="C991" s="3">
        <v>42045</v>
      </c>
      <c r="D991" s="2" t="s">
        <v>50</v>
      </c>
      <c r="E991" s="2">
        <v>18</v>
      </c>
      <c r="F991" s="2">
        <v>1304.8485000000001</v>
      </c>
      <c r="G991" s="2">
        <v>0.04</v>
      </c>
      <c r="H991" s="2" t="s">
        <v>20</v>
      </c>
      <c r="I991" s="2">
        <v>9.61</v>
      </c>
      <c r="J991" s="2">
        <v>97.99</v>
      </c>
      <c r="K991" s="2">
        <v>24.78</v>
      </c>
      <c r="L991" s="2" t="s">
        <v>231</v>
      </c>
      <c r="M991" s="2" t="s">
        <v>38</v>
      </c>
      <c r="N991" s="2" t="s">
        <v>30</v>
      </c>
      <c r="O991" s="2" t="s">
        <v>31</v>
      </c>
      <c r="P991" s="2" t="s">
        <v>39</v>
      </c>
      <c r="Q991" s="2" t="s">
        <v>26</v>
      </c>
      <c r="R991" s="3">
        <v>42048</v>
      </c>
      <c r="S991" s="10">
        <f t="shared" si="166"/>
        <v>2015</v>
      </c>
      <c r="T991" t="str">
        <f t="shared" si="170"/>
        <v/>
      </c>
      <c r="U991">
        <f t="shared" si="170"/>
        <v>9.61</v>
      </c>
      <c r="V991" t="str">
        <f t="shared" si="170"/>
        <v/>
      </c>
      <c r="W991" t="str">
        <f t="shared" si="170"/>
        <v/>
      </c>
      <c r="Z991" t="str">
        <f t="shared" si="171"/>
        <v/>
      </c>
      <c r="AA991">
        <f t="shared" si="171"/>
        <v>9.61</v>
      </c>
      <c r="AB991" t="str">
        <f t="shared" si="171"/>
        <v/>
      </c>
      <c r="AE991" t="str">
        <f t="shared" si="167"/>
        <v/>
      </c>
      <c r="AH991" t="str">
        <f t="shared" si="168"/>
        <v/>
      </c>
      <c r="AI991" t="str">
        <f t="shared" si="169"/>
        <v/>
      </c>
      <c r="AJ991" t="str">
        <f t="shared" si="169"/>
        <v/>
      </c>
      <c r="AK991" t="str">
        <f t="shared" si="169"/>
        <v/>
      </c>
      <c r="AL991" t="str">
        <f t="shared" si="169"/>
        <v/>
      </c>
    </row>
    <row r="992" spans="1:38" x14ac:dyDescent="0.2">
      <c r="A992" s="1">
        <v>6234</v>
      </c>
      <c r="B992" s="2" t="s">
        <v>18</v>
      </c>
      <c r="C992" s="3">
        <v>42045</v>
      </c>
      <c r="D992" s="2" t="s">
        <v>50</v>
      </c>
      <c r="E992" s="2">
        <v>10</v>
      </c>
      <c r="F992" s="2">
        <v>640.53</v>
      </c>
      <c r="G992" s="2">
        <v>0.05</v>
      </c>
      <c r="H992" s="2" t="s">
        <v>44</v>
      </c>
      <c r="I992" s="2">
        <v>-198.5</v>
      </c>
      <c r="J992" s="2">
        <v>70.14</v>
      </c>
      <c r="K992" s="2">
        <v>50.61</v>
      </c>
      <c r="L992" s="2" t="s">
        <v>428</v>
      </c>
      <c r="M992" s="2" t="s">
        <v>38</v>
      </c>
      <c r="N992" s="2" t="s">
        <v>30</v>
      </c>
      <c r="O992" s="2" t="s">
        <v>45</v>
      </c>
      <c r="P992" s="2" t="s">
        <v>67</v>
      </c>
      <c r="Q992" s="2" t="s">
        <v>47</v>
      </c>
      <c r="R992" s="3">
        <v>42048</v>
      </c>
      <c r="S992" s="10">
        <f t="shared" si="166"/>
        <v>2015</v>
      </c>
      <c r="T992" t="str">
        <f t="shared" si="170"/>
        <v/>
      </c>
      <c r="U992">
        <f t="shared" si="170"/>
        <v>-198.5</v>
      </c>
      <c r="V992" t="str">
        <f t="shared" si="170"/>
        <v/>
      </c>
      <c r="W992" t="str">
        <f t="shared" si="170"/>
        <v/>
      </c>
      <c r="Z992" t="str">
        <f t="shared" si="171"/>
        <v/>
      </c>
      <c r="AA992" t="str">
        <f t="shared" si="171"/>
        <v/>
      </c>
      <c r="AB992">
        <f t="shared" si="171"/>
        <v>-198.5</v>
      </c>
      <c r="AE992" t="str">
        <f t="shared" si="167"/>
        <v>Furniture</v>
      </c>
      <c r="AH992" t="str">
        <f t="shared" si="168"/>
        <v/>
      </c>
      <c r="AI992" t="str">
        <f t="shared" si="169"/>
        <v/>
      </c>
      <c r="AJ992" t="str">
        <f t="shared" si="169"/>
        <v/>
      </c>
      <c r="AK992" t="str">
        <f t="shared" si="169"/>
        <v/>
      </c>
      <c r="AL992" t="str">
        <f t="shared" si="169"/>
        <v/>
      </c>
    </row>
    <row r="993" spans="1:38" x14ac:dyDescent="0.2">
      <c r="A993" s="1">
        <v>6235</v>
      </c>
      <c r="B993" s="2" t="s">
        <v>40</v>
      </c>
      <c r="C993" s="3">
        <v>42045</v>
      </c>
      <c r="D993" s="2" t="s">
        <v>27</v>
      </c>
      <c r="E993" s="2">
        <v>1</v>
      </c>
      <c r="F993" s="2">
        <v>13.03</v>
      </c>
      <c r="G993" s="2">
        <v>0.03</v>
      </c>
      <c r="H993" s="2" t="s">
        <v>20</v>
      </c>
      <c r="I993" s="2">
        <v>1.85</v>
      </c>
      <c r="J993" s="2">
        <v>16.71</v>
      </c>
      <c r="K993" s="2">
        <v>14.7</v>
      </c>
      <c r="L993" s="2" t="s">
        <v>259</v>
      </c>
      <c r="M993" s="2" t="s">
        <v>29</v>
      </c>
      <c r="N993" s="2" t="s">
        <v>43</v>
      </c>
      <c r="O993" s="2" t="s">
        <v>24</v>
      </c>
      <c r="P993" s="2" t="s">
        <v>95</v>
      </c>
      <c r="Q993" s="2" t="s">
        <v>36</v>
      </c>
      <c r="R993" s="3">
        <v>42045</v>
      </c>
      <c r="S993" s="10">
        <f t="shared" si="166"/>
        <v>2015</v>
      </c>
      <c r="T993" t="str">
        <f t="shared" si="170"/>
        <v/>
      </c>
      <c r="U993" t="str">
        <f t="shared" si="170"/>
        <v/>
      </c>
      <c r="V993">
        <f t="shared" si="170"/>
        <v>1.85</v>
      </c>
      <c r="W993" t="str">
        <f t="shared" si="170"/>
        <v/>
      </c>
      <c r="Z993">
        <f t="shared" si="171"/>
        <v>1.85</v>
      </c>
      <c r="AA993" t="str">
        <f t="shared" si="171"/>
        <v/>
      </c>
      <c r="AB993" t="str">
        <f t="shared" si="171"/>
        <v/>
      </c>
      <c r="AE993" t="str">
        <f t="shared" si="167"/>
        <v/>
      </c>
      <c r="AH993" t="str">
        <f t="shared" si="168"/>
        <v/>
      </c>
      <c r="AI993" t="str">
        <f t="shared" si="169"/>
        <v/>
      </c>
      <c r="AJ993" t="str">
        <f t="shared" si="169"/>
        <v/>
      </c>
      <c r="AK993" t="str">
        <f t="shared" si="169"/>
        <v/>
      </c>
      <c r="AL993" t="str">
        <f t="shared" si="169"/>
        <v/>
      </c>
    </row>
    <row r="994" spans="1:38" x14ac:dyDescent="0.2">
      <c r="A994" s="1">
        <v>6236</v>
      </c>
      <c r="B994" s="2" t="s">
        <v>40</v>
      </c>
      <c r="C994" s="3">
        <v>42045</v>
      </c>
      <c r="D994" s="2" t="s">
        <v>27</v>
      </c>
      <c r="E994" s="2">
        <v>5</v>
      </c>
      <c r="F994" s="2">
        <v>23.88</v>
      </c>
      <c r="G994" s="2">
        <v>0.06</v>
      </c>
      <c r="H994" s="2" t="s">
        <v>20</v>
      </c>
      <c r="I994" s="2">
        <v>5.07</v>
      </c>
      <c r="J994" s="2">
        <v>15.08</v>
      </c>
      <c r="K994" s="2">
        <v>14.99</v>
      </c>
      <c r="L994" s="2" t="s">
        <v>259</v>
      </c>
      <c r="M994" s="2" t="s">
        <v>29</v>
      </c>
      <c r="N994" s="2" t="s">
        <v>43</v>
      </c>
      <c r="O994" s="2" t="s">
        <v>24</v>
      </c>
      <c r="P994" s="2" t="s">
        <v>74</v>
      </c>
      <c r="Q994" s="2" t="s">
        <v>26</v>
      </c>
      <c r="R994" s="3">
        <v>42050</v>
      </c>
      <c r="S994" s="10">
        <f t="shared" si="166"/>
        <v>2015</v>
      </c>
      <c r="T994" t="str">
        <f t="shared" si="170"/>
        <v/>
      </c>
      <c r="U994" t="str">
        <f t="shared" si="170"/>
        <v/>
      </c>
      <c r="V994">
        <f t="shared" si="170"/>
        <v>5.07</v>
      </c>
      <c r="W994" t="str">
        <f t="shared" si="170"/>
        <v/>
      </c>
      <c r="Z994">
        <f t="shared" si="171"/>
        <v>5.07</v>
      </c>
      <c r="AA994" t="str">
        <f t="shared" si="171"/>
        <v/>
      </c>
      <c r="AB994" t="str">
        <f t="shared" si="171"/>
        <v/>
      </c>
      <c r="AE994" t="str">
        <f t="shared" si="167"/>
        <v/>
      </c>
      <c r="AH994" t="str">
        <f t="shared" si="168"/>
        <v/>
      </c>
      <c r="AI994" t="str">
        <f t="shared" si="169"/>
        <v/>
      </c>
      <c r="AJ994" t="str">
        <f t="shared" si="169"/>
        <v/>
      </c>
      <c r="AK994" t="str">
        <f t="shared" si="169"/>
        <v/>
      </c>
      <c r="AL994" t="str">
        <f t="shared" si="169"/>
        <v/>
      </c>
    </row>
    <row r="995" spans="1:38" x14ac:dyDescent="0.2">
      <c r="A995" s="1">
        <v>6237</v>
      </c>
      <c r="B995" s="2" t="s">
        <v>40</v>
      </c>
      <c r="C995" s="3">
        <v>42045</v>
      </c>
      <c r="D995" s="2" t="s">
        <v>27</v>
      </c>
      <c r="E995" s="2">
        <v>38</v>
      </c>
      <c r="F995" s="2">
        <v>15662.64</v>
      </c>
      <c r="G995" s="2">
        <v>0.09</v>
      </c>
      <c r="H995" s="2" t="s">
        <v>20</v>
      </c>
      <c r="I995" s="2">
        <v>4823.6899999999996</v>
      </c>
      <c r="J995" s="2">
        <v>431.19</v>
      </c>
      <c r="K995" s="2">
        <v>33.99</v>
      </c>
      <c r="L995" s="2" t="s">
        <v>259</v>
      </c>
      <c r="M995" s="2" t="s">
        <v>29</v>
      </c>
      <c r="N995" s="2" t="s">
        <v>43</v>
      </c>
      <c r="O995" s="2" t="s">
        <v>24</v>
      </c>
      <c r="P995" s="2" t="s">
        <v>52</v>
      </c>
      <c r="Q995" s="2" t="s">
        <v>26</v>
      </c>
      <c r="R995" s="3">
        <v>42050</v>
      </c>
      <c r="S995" s="10">
        <f t="shared" si="166"/>
        <v>2015</v>
      </c>
      <c r="T995" t="str">
        <f t="shared" si="170"/>
        <v/>
      </c>
      <c r="U995" t="str">
        <f t="shared" si="170"/>
        <v/>
      </c>
      <c r="V995">
        <f t="shared" si="170"/>
        <v>4823.6899999999996</v>
      </c>
      <c r="W995" t="str">
        <f t="shared" si="170"/>
        <v/>
      </c>
      <c r="Z995">
        <f t="shared" si="171"/>
        <v>4823.6899999999996</v>
      </c>
      <c r="AA995" t="str">
        <f t="shared" si="171"/>
        <v/>
      </c>
      <c r="AB995" t="str">
        <f t="shared" si="171"/>
        <v/>
      </c>
      <c r="AE995" t="str">
        <f t="shared" si="167"/>
        <v/>
      </c>
      <c r="AH995" t="str">
        <f t="shared" si="168"/>
        <v/>
      </c>
      <c r="AI995" t="str">
        <f t="shared" si="169"/>
        <v/>
      </c>
      <c r="AJ995" t="str">
        <f t="shared" si="169"/>
        <v/>
      </c>
      <c r="AK995" t="str">
        <f t="shared" si="169"/>
        <v/>
      </c>
      <c r="AL995" t="str">
        <f t="shared" si="169"/>
        <v/>
      </c>
    </row>
    <row r="996" spans="1:38" x14ac:dyDescent="0.2">
      <c r="A996" s="1">
        <v>6238</v>
      </c>
      <c r="B996" s="2" t="s">
        <v>18</v>
      </c>
      <c r="C996" s="3">
        <v>42046</v>
      </c>
      <c r="D996" s="2" t="s">
        <v>41</v>
      </c>
      <c r="E996" s="2">
        <v>1</v>
      </c>
      <c r="F996" s="2">
        <v>324.01</v>
      </c>
      <c r="G996" s="2">
        <v>0.1</v>
      </c>
      <c r="H996" s="2" t="s">
        <v>44</v>
      </c>
      <c r="I996" s="2">
        <v>-181.89</v>
      </c>
      <c r="J996" s="2">
        <v>303.73</v>
      </c>
      <c r="K996" s="2">
        <v>62.8</v>
      </c>
      <c r="L996" s="2" t="s">
        <v>249</v>
      </c>
      <c r="M996" s="2" t="s">
        <v>22</v>
      </c>
      <c r="N996" s="2" t="s">
        <v>30</v>
      </c>
      <c r="O996" s="2" t="s">
        <v>45</v>
      </c>
      <c r="P996" s="2" t="s">
        <v>61</v>
      </c>
      <c r="Q996" s="2" t="s">
        <v>56</v>
      </c>
      <c r="R996" s="3">
        <v>42048</v>
      </c>
      <c r="S996" s="10">
        <f t="shared" si="166"/>
        <v>2015</v>
      </c>
      <c r="T996" t="str">
        <f t="shared" si="170"/>
        <v/>
      </c>
      <c r="U996">
        <f t="shared" si="170"/>
        <v>-181.89</v>
      </c>
      <c r="V996" t="str">
        <f t="shared" si="170"/>
        <v/>
      </c>
      <c r="W996" t="str">
        <f t="shared" si="170"/>
        <v/>
      </c>
      <c r="Z996" t="str">
        <f t="shared" si="171"/>
        <v/>
      </c>
      <c r="AA996" t="str">
        <f t="shared" si="171"/>
        <v/>
      </c>
      <c r="AB996">
        <f t="shared" si="171"/>
        <v>-181.89</v>
      </c>
      <c r="AE996" t="str">
        <f t="shared" si="167"/>
        <v>Furniture</v>
      </c>
      <c r="AH996" t="str">
        <f t="shared" si="168"/>
        <v/>
      </c>
      <c r="AI996" t="str">
        <f t="shared" si="169"/>
        <v/>
      </c>
      <c r="AJ996" t="str">
        <f t="shared" si="169"/>
        <v/>
      </c>
      <c r="AK996" t="str">
        <f t="shared" si="169"/>
        <v/>
      </c>
      <c r="AL996" t="str">
        <f t="shared" si="169"/>
        <v/>
      </c>
    </row>
    <row r="997" spans="1:38" x14ac:dyDescent="0.2">
      <c r="A997" s="1">
        <v>6239</v>
      </c>
      <c r="B997" s="2" t="s">
        <v>18</v>
      </c>
      <c r="C997" s="3">
        <v>42046</v>
      </c>
      <c r="D997" s="2" t="s">
        <v>41</v>
      </c>
      <c r="E997" s="2">
        <v>12</v>
      </c>
      <c r="F997" s="2">
        <v>41.26</v>
      </c>
      <c r="G997" s="2">
        <v>0.05</v>
      </c>
      <c r="H997" s="2" t="s">
        <v>20</v>
      </c>
      <c r="I997" s="2">
        <v>5.75</v>
      </c>
      <c r="J997" s="2">
        <v>14.88</v>
      </c>
      <c r="K997" s="2">
        <v>14.7</v>
      </c>
      <c r="L997" s="2" t="s">
        <v>249</v>
      </c>
      <c r="M997" s="2" t="s">
        <v>29</v>
      </c>
      <c r="N997" s="2" t="s">
        <v>30</v>
      </c>
      <c r="O997" s="2" t="s">
        <v>24</v>
      </c>
      <c r="P997" s="2" t="s">
        <v>64</v>
      </c>
      <c r="Q997" s="2" t="s">
        <v>36</v>
      </c>
      <c r="R997" s="3">
        <v>42047</v>
      </c>
      <c r="S997" s="10">
        <f t="shared" si="166"/>
        <v>2015</v>
      </c>
      <c r="T997" t="str">
        <f t="shared" si="170"/>
        <v/>
      </c>
      <c r="U997">
        <f t="shared" si="170"/>
        <v>5.75</v>
      </c>
      <c r="V997" t="str">
        <f t="shared" si="170"/>
        <v/>
      </c>
      <c r="W997" t="str">
        <f t="shared" si="170"/>
        <v/>
      </c>
      <c r="Z997">
        <f t="shared" si="171"/>
        <v>5.75</v>
      </c>
      <c r="AA997" t="str">
        <f t="shared" si="171"/>
        <v/>
      </c>
      <c r="AB997" t="str">
        <f t="shared" si="171"/>
        <v/>
      </c>
      <c r="AE997" t="str">
        <f t="shared" si="167"/>
        <v/>
      </c>
      <c r="AH997" t="str">
        <f t="shared" si="168"/>
        <v/>
      </c>
      <c r="AI997" t="str">
        <f t="shared" si="169"/>
        <v/>
      </c>
      <c r="AJ997" t="str">
        <f t="shared" si="169"/>
        <v/>
      </c>
      <c r="AK997" t="str">
        <f t="shared" si="169"/>
        <v/>
      </c>
      <c r="AL997" t="str">
        <f t="shared" si="169"/>
        <v/>
      </c>
    </row>
    <row r="998" spans="1:38" x14ac:dyDescent="0.2">
      <c r="A998" s="1">
        <v>6240</v>
      </c>
      <c r="B998" s="2" t="s">
        <v>18</v>
      </c>
      <c r="C998" s="3">
        <v>42046</v>
      </c>
      <c r="D998" s="2" t="s">
        <v>19</v>
      </c>
      <c r="E998" s="2">
        <v>17</v>
      </c>
      <c r="F998" s="2">
        <v>461.49</v>
      </c>
      <c r="G998" s="2">
        <v>0.1</v>
      </c>
      <c r="H998" s="2" t="s">
        <v>20</v>
      </c>
      <c r="I998" s="2">
        <v>35.1</v>
      </c>
      <c r="J998" s="2">
        <v>40.15</v>
      </c>
      <c r="K998" s="2">
        <v>20.170000000000002</v>
      </c>
      <c r="L998" s="2" t="s">
        <v>429</v>
      </c>
      <c r="M998" s="2" t="s">
        <v>29</v>
      </c>
      <c r="N998" s="2" t="s">
        <v>54</v>
      </c>
      <c r="O998" s="2" t="s">
        <v>24</v>
      </c>
      <c r="P998" s="2" t="s">
        <v>64</v>
      </c>
      <c r="Q998" s="2" t="s">
        <v>58</v>
      </c>
      <c r="R998" s="3">
        <v>42047</v>
      </c>
      <c r="S998" s="10">
        <f t="shared" si="166"/>
        <v>2015</v>
      </c>
      <c r="T998" t="str">
        <f t="shared" si="170"/>
        <v/>
      </c>
      <c r="U998" t="str">
        <f t="shared" si="170"/>
        <v/>
      </c>
      <c r="V998" t="str">
        <f t="shared" si="170"/>
        <v/>
      </c>
      <c r="W998">
        <f t="shared" si="170"/>
        <v>35.1</v>
      </c>
      <c r="Z998">
        <f t="shared" si="171"/>
        <v>35.1</v>
      </c>
      <c r="AA998" t="str">
        <f t="shared" si="171"/>
        <v/>
      </c>
      <c r="AB998" t="str">
        <f t="shared" si="171"/>
        <v/>
      </c>
      <c r="AE998" t="str">
        <f t="shared" si="167"/>
        <v/>
      </c>
      <c r="AH998" t="str">
        <f t="shared" si="168"/>
        <v/>
      </c>
      <c r="AI998" t="str">
        <f t="shared" si="169"/>
        <v/>
      </c>
      <c r="AJ998" t="str">
        <f t="shared" si="169"/>
        <v/>
      </c>
      <c r="AK998" t="str">
        <f t="shared" si="169"/>
        <v/>
      </c>
      <c r="AL998" t="str">
        <f t="shared" si="169"/>
        <v/>
      </c>
    </row>
    <row r="999" spans="1:38" x14ac:dyDescent="0.2">
      <c r="A999" s="1">
        <v>6241</v>
      </c>
      <c r="B999" s="2" t="s">
        <v>18</v>
      </c>
      <c r="C999" s="3">
        <v>42046</v>
      </c>
      <c r="D999" s="2" t="s">
        <v>50</v>
      </c>
      <c r="E999" s="2">
        <v>30</v>
      </c>
      <c r="F999" s="2">
        <v>322.33</v>
      </c>
      <c r="G999" s="2">
        <v>0</v>
      </c>
      <c r="H999" s="2" t="s">
        <v>20</v>
      </c>
      <c r="I999" s="2">
        <v>-12.1</v>
      </c>
      <c r="J999" s="2">
        <v>21.99</v>
      </c>
      <c r="K999" s="2">
        <v>20.239999999999998</v>
      </c>
      <c r="L999" s="2" t="s">
        <v>283</v>
      </c>
      <c r="M999" s="2" t="s">
        <v>29</v>
      </c>
      <c r="N999" s="2" t="s">
        <v>54</v>
      </c>
      <c r="O999" s="2" t="s">
        <v>31</v>
      </c>
      <c r="P999" s="2" t="s">
        <v>33</v>
      </c>
      <c r="Q999" s="2" t="s">
        <v>62</v>
      </c>
      <c r="R999" s="3">
        <v>42047</v>
      </c>
      <c r="S999" s="10">
        <f t="shared" si="166"/>
        <v>2015</v>
      </c>
      <c r="T999" t="str">
        <f t="shared" si="170"/>
        <v/>
      </c>
      <c r="U999" t="str">
        <f t="shared" si="170"/>
        <v/>
      </c>
      <c r="V999" t="str">
        <f t="shared" si="170"/>
        <v/>
      </c>
      <c r="W999">
        <f t="shared" si="170"/>
        <v>-12.1</v>
      </c>
      <c r="Z999" t="str">
        <f t="shared" si="171"/>
        <v/>
      </c>
      <c r="AA999">
        <f t="shared" si="171"/>
        <v>-12.1</v>
      </c>
      <c r="AB999" t="str">
        <f t="shared" si="171"/>
        <v/>
      </c>
      <c r="AE999" t="str">
        <f t="shared" si="167"/>
        <v>Technology</v>
      </c>
      <c r="AH999" t="str">
        <f t="shared" si="168"/>
        <v/>
      </c>
      <c r="AI999" t="str">
        <f t="shared" si="169"/>
        <v/>
      </c>
      <c r="AJ999" t="str">
        <f t="shared" si="169"/>
        <v/>
      </c>
      <c r="AK999" t="str">
        <f t="shared" si="169"/>
        <v/>
      </c>
      <c r="AL999" t="str">
        <f t="shared" si="169"/>
        <v/>
      </c>
    </row>
    <row r="1000" spans="1:38" x14ac:dyDescent="0.2">
      <c r="A1000" s="1">
        <v>6242</v>
      </c>
      <c r="B1000" s="2" t="s">
        <v>18</v>
      </c>
      <c r="C1000" s="3">
        <v>42046</v>
      </c>
      <c r="D1000" s="2" t="s">
        <v>50</v>
      </c>
      <c r="E1000" s="2">
        <v>25</v>
      </c>
      <c r="F1000" s="2">
        <v>734.22</v>
      </c>
      <c r="G1000" s="2">
        <v>0.1</v>
      </c>
      <c r="H1000" s="2" t="s">
        <v>49</v>
      </c>
      <c r="I1000" s="2">
        <v>-168.48</v>
      </c>
      <c r="J1000" s="2">
        <v>42.42</v>
      </c>
      <c r="K1000" s="2">
        <v>22.65</v>
      </c>
      <c r="L1000" s="2" t="s">
        <v>283</v>
      </c>
      <c r="M1000" s="2" t="s">
        <v>29</v>
      </c>
      <c r="N1000" s="2" t="s">
        <v>54</v>
      </c>
      <c r="O1000" s="2" t="s">
        <v>31</v>
      </c>
      <c r="P1000" s="2" t="s">
        <v>32</v>
      </c>
      <c r="Q1000" s="2" t="s">
        <v>26</v>
      </c>
      <c r="R1000" s="3">
        <v>42048</v>
      </c>
      <c r="S1000" s="10">
        <f t="shared" si="166"/>
        <v>2015</v>
      </c>
      <c r="T1000" t="str">
        <f t="shared" si="170"/>
        <v/>
      </c>
      <c r="U1000" t="str">
        <f t="shared" si="170"/>
        <v/>
      </c>
      <c r="V1000" t="str">
        <f t="shared" si="170"/>
        <v/>
      </c>
      <c r="W1000">
        <f t="shared" si="170"/>
        <v>-168.48</v>
      </c>
      <c r="Z1000" t="str">
        <f t="shared" si="171"/>
        <v/>
      </c>
      <c r="AA1000">
        <f t="shared" si="171"/>
        <v>-168.48</v>
      </c>
      <c r="AB1000" t="str">
        <f t="shared" si="171"/>
        <v/>
      </c>
      <c r="AE1000" t="str">
        <f t="shared" si="167"/>
        <v>Technology</v>
      </c>
      <c r="AH1000" t="str">
        <f t="shared" si="168"/>
        <v/>
      </c>
      <c r="AI1000" t="str">
        <f t="shared" si="169"/>
        <v/>
      </c>
      <c r="AJ1000" t="str">
        <f t="shared" si="169"/>
        <v/>
      </c>
      <c r="AK1000" t="str">
        <f t="shared" si="169"/>
        <v/>
      </c>
      <c r="AL1000" t="str">
        <f t="shared" si="169"/>
        <v/>
      </c>
    </row>
    <row r="1001" spans="1:38" x14ac:dyDescent="0.2">
      <c r="A1001" s="1">
        <v>6243</v>
      </c>
      <c r="B1001" s="2" t="s">
        <v>18</v>
      </c>
      <c r="C1001" s="3">
        <v>42047</v>
      </c>
      <c r="D1001" s="2" t="s">
        <v>27</v>
      </c>
      <c r="E1001" s="2">
        <v>20</v>
      </c>
      <c r="F1001" s="2">
        <v>644.44000000000005</v>
      </c>
      <c r="G1001" s="2">
        <v>0</v>
      </c>
      <c r="H1001" s="2" t="s">
        <v>20</v>
      </c>
      <c r="I1001" s="2">
        <v>-21.43</v>
      </c>
      <c r="J1001" s="2">
        <v>42.73</v>
      </c>
      <c r="K1001" s="2">
        <v>18</v>
      </c>
      <c r="L1001" s="2" t="s">
        <v>209</v>
      </c>
      <c r="M1001" s="2" t="s">
        <v>29</v>
      </c>
      <c r="N1001" s="2" t="s">
        <v>30</v>
      </c>
      <c r="O1001" s="2" t="s">
        <v>31</v>
      </c>
      <c r="P1001" s="2" t="s">
        <v>32</v>
      </c>
      <c r="Q1001" s="2" t="s">
        <v>26</v>
      </c>
      <c r="R1001" s="3">
        <v>42054</v>
      </c>
      <c r="S1001" s="10">
        <f t="shared" si="166"/>
        <v>2015</v>
      </c>
      <c r="T1001" t="str">
        <f t="shared" si="170"/>
        <v/>
      </c>
      <c r="U1001">
        <f t="shared" si="170"/>
        <v>-21.43</v>
      </c>
      <c r="V1001" t="str">
        <f t="shared" si="170"/>
        <v/>
      </c>
      <c r="W1001" t="str">
        <f t="shared" si="170"/>
        <v/>
      </c>
      <c r="Z1001" t="str">
        <f t="shared" si="171"/>
        <v/>
      </c>
      <c r="AA1001">
        <f t="shared" si="171"/>
        <v>-21.43</v>
      </c>
      <c r="AB1001" t="str">
        <f t="shared" si="171"/>
        <v/>
      </c>
      <c r="AE1001" t="str">
        <f t="shared" si="167"/>
        <v>Technology</v>
      </c>
      <c r="AH1001" t="str">
        <f t="shared" si="168"/>
        <v/>
      </c>
      <c r="AI1001" t="str">
        <f t="shared" si="169"/>
        <v/>
      </c>
      <c r="AJ1001" t="str">
        <f t="shared" si="169"/>
        <v/>
      </c>
      <c r="AK1001" t="str">
        <f t="shared" si="169"/>
        <v/>
      </c>
      <c r="AL1001" t="str">
        <f t="shared" si="169"/>
        <v/>
      </c>
    </row>
    <row r="1002" spans="1:38" x14ac:dyDescent="0.2">
      <c r="A1002" s="1">
        <v>6244</v>
      </c>
      <c r="B1002" s="2" t="s">
        <v>18</v>
      </c>
      <c r="C1002" s="3">
        <v>42049</v>
      </c>
      <c r="D1002" s="2" t="s">
        <v>50</v>
      </c>
      <c r="E1002" s="2">
        <v>29</v>
      </c>
      <c r="F1002" s="2">
        <v>1583.623</v>
      </c>
      <c r="G1002" s="2">
        <v>0.05</v>
      </c>
      <c r="H1002" s="2" t="s">
        <v>20</v>
      </c>
      <c r="I1002" s="2">
        <v>291.52</v>
      </c>
      <c r="J1002" s="2">
        <v>77.989999999999995</v>
      </c>
      <c r="K1002" s="2">
        <v>17.989999999999998</v>
      </c>
      <c r="L1002" s="2" t="s">
        <v>430</v>
      </c>
      <c r="M1002" s="2" t="s">
        <v>38</v>
      </c>
      <c r="N1002" s="2" t="s">
        <v>23</v>
      </c>
      <c r="O1002" s="2" t="s">
        <v>31</v>
      </c>
      <c r="P1002" s="2" t="s">
        <v>39</v>
      </c>
      <c r="Q1002" s="2" t="s">
        <v>26</v>
      </c>
      <c r="R1002" s="3">
        <v>42050</v>
      </c>
      <c r="S1002" s="10">
        <f t="shared" si="166"/>
        <v>2015</v>
      </c>
      <c r="T1002">
        <f t="shared" ref="T1002:W1021" si="172">IF($N1002=T$1,$I1002,"")</f>
        <v>291.52</v>
      </c>
      <c r="U1002" t="str">
        <f t="shared" si="172"/>
        <v/>
      </c>
      <c r="V1002" t="str">
        <f t="shared" si="172"/>
        <v/>
      </c>
      <c r="W1002" t="str">
        <f t="shared" si="172"/>
        <v/>
      </c>
      <c r="Z1002" t="str">
        <f t="shared" ref="Z1002:AB1021" si="173">IF($O1002=Z$1,$I1002,"")</f>
        <v/>
      </c>
      <c r="AA1002">
        <f t="shared" si="173"/>
        <v>291.52</v>
      </c>
      <c r="AB1002" t="str">
        <f t="shared" si="173"/>
        <v/>
      </c>
      <c r="AE1002" t="str">
        <f t="shared" si="167"/>
        <v/>
      </c>
      <c r="AH1002" t="str">
        <f t="shared" si="168"/>
        <v/>
      </c>
      <c r="AI1002" t="str">
        <f t="shared" si="169"/>
        <v/>
      </c>
      <c r="AJ1002" t="str">
        <f t="shared" si="169"/>
        <v/>
      </c>
      <c r="AK1002" t="str">
        <f t="shared" si="169"/>
        <v/>
      </c>
      <c r="AL1002" t="str">
        <f t="shared" si="169"/>
        <v/>
      </c>
    </row>
    <row r="1003" spans="1:38" x14ac:dyDescent="0.2">
      <c r="A1003" s="1">
        <v>6245</v>
      </c>
      <c r="B1003" s="2" t="s">
        <v>18</v>
      </c>
      <c r="C1003" s="3">
        <v>42050</v>
      </c>
      <c r="D1003" s="2" t="s">
        <v>19</v>
      </c>
      <c r="E1003" s="2">
        <v>8</v>
      </c>
      <c r="F1003" s="2">
        <v>639.13</v>
      </c>
      <c r="G1003" s="2">
        <v>0.03</v>
      </c>
      <c r="H1003" s="2" t="s">
        <v>49</v>
      </c>
      <c r="I1003" s="2">
        <v>127.83</v>
      </c>
      <c r="J1003" s="2">
        <v>90.69</v>
      </c>
      <c r="K1003" s="2">
        <v>33.99</v>
      </c>
      <c r="L1003" s="2" t="s">
        <v>379</v>
      </c>
      <c r="M1003" s="2" t="s">
        <v>38</v>
      </c>
      <c r="N1003" s="2" t="s">
        <v>30</v>
      </c>
      <c r="O1003" s="2" t="s">
        <v>45</v>
      </c>
      <c r="P1003" s="2" t="s">
        <v>55</v>
      </c>
      <c r="Q1003" s="2" t="s">
        <v>26</v>
      </c>
      <c r="R1003" s="3">
        <v>42052</v>
      </c>
      <c r="S1003" s="10">
        <f t="shared" si="166"/>
        <v>2015</v>
      </c>
      <c r="T1003" t="str">
        <f t="shared" si="172"/>
        <v/>
      </c>
      <c r="U1003">
        <f t="shared" si="172"/>
        <v>127.83</v>
      </c>
      <c r="V1003" t="str">
        <f t="shared" si="172"/>
        <v/>
      </c>
      <c r="W1003" t="str">
        <f t="shared" si="172"/>
        <v/>
      </c>
      <c r="Z1003" t="str">
        <f t="shared" si="173"/>
        <v/>
      </c>
      <c r="AA1003" t="str">
        <f t="shared" si="173"/>
        <v/>
      </c>
      <c r="AB1003">
        <f t="shared" si="173"/>
        <v>127.83</v>
      </c>
      <c r="AE1003" t="str">
        <f t="shared" si="167"/>
        <v/>
      </c>
      <c r="AH1003" t="str">
        <f t="shared" si="168"/>
        <v/>
      </c>
      <c r="AI1003" t="str">
        <f t="shared" si="169"/>
        <v/>
      </c>
      <c r="AJ1003" t="str">
        <f t="shared" si="169"/>
        <v/>
      </c>
      <c r="AK1003" t="str">
        <f t="shared" si="169"/>
        <v/>
      </c>
      <c r="AL1003" t="str">
        <f t="shared" si="169"/>
        <v/>
      </c>
    </row>
    <row r="1004" spans="1:38" x14ac:dyDescent="0.2">
      <c r="A1004" s="1">
        <v>6246</v>
      </c>
      <c r="B1004" s="2" t="s">
        <v>18</v>
      </c>
      <c r="C1004" s="3">
        <v>42051</v>
      </c>
      <c r="D1004" s="2" t="s">
        <v>27</v>
      </c>
      <c r="E1004" s="2">
        <v>27</v>
      </c>
      <c r="F1004" s="2">
        <v>148.96</v>
      </c>
      <c r="G1004" s="2">
        <v>0.1</v>
      </c>
      <c r="H1004" s="2" t="s">
        <v>20</v>
      </c>
      <c r="I1004" s="2">
        <v>2.5499999999999998</v>
      </c>
      <c r="J1004" s="2">
        <v>17.28</v>
      </c>
      <c r="K1004" s="2">
        <v>16.989999999999998</v>
      </c>
      <c r="L1004" s="2" t="s">
        <v>428</v>
      </c>
      <c r="M1004" s="2" t="s">
        <v>38</v>
      </c>
      <c r="N1004" s="2" t="s">
        <v>30</v>
      </c>
      <c r="O1004" s="2" t="s">
        <v>24</v>
      </c>
      <c r="P1004" s="2" t="s">
        <v>25</v>
      </c>
      <c r="Q1004" s="2" t="s">
        <v>26</v>
      </c>
      <c r="R1004" s="3">
        <v>42058</v>
      </c>
      <c r="S1004" s="10">
        <f t="shared" si="166"/>
        <v>2015</v>
      </c>
      <c r="T1004" t="str">
        <f t="shared" si="172"/>
        <v/>
      </c>
      <c r="U1004">
        <f t="shared" si="172"/>
        <v>2.5499999999999998</v>
      </c>
      <c r="V1004" t="str">
        <f t="shared" si="172"/>
        <v/>
      </c>
      <c r="W1004" t="str">
        <f t="shared" si="172"/>
        <v/>
      </c>
      <c r="Z1004">
        <f t="shared" si="173"/>
        <v>2.5499999999999998</v>
      </c>
      <c r="AA1004" t="str">
        <f t="shared" si="173"/>
        <v/>
      </c>
      <c r="AB1004" t="str">
        <f t="shared" si="173"/>
        <v/>
      </c>
      <c r="AE1004" t="str">
        <f t="shared" si="167"/>
        <v/>
      </c>
      <c r="AH1004" t="str">
        <f t="shared" si="168"/>
        <v/>
      </c>
      <c r="AI1004" t="str">
        <f t="shared" si="169"/>
        <v/>
      </c>
      <c r="AJ1004" t="str">
        <f t="shared" si="169"/>
        <v/>
      </c>
      <c r="AK1004" t="str">
        <f t="shared" si="169"/>
        <v/>
      </c>
      <c r="AL1004" t="str">
        <f t="shared" si="169"/>
        <v/>
      </c>
    </row>
    <row r="1005" spans="1:38" x14ac:dyDescent="0.2">
      <c r="A1005" s="1">
        <v>6247</v>
      </c>
      <c r="B1005" s="2" t="s">
        <v>40</v>
      </c>
      <c r="C1005" s="3">
        <v>42052</v>
      </c>
      <c r="D1005" s="2" t="s">
        <v>19</v>
      </c>
      <c r="E1005" s="2">
        <v>31</v>
      </c>
      <c r="F1005" s="2">
        <v>8962.74</v>
      </c>
      <c r="G1005" s="2">
        <v>0.1</v>
      </c>
      <c r="H1005" s="2" t="s">
        <v>20</v>
      </c>
      <c r="I1005" s="2">
        <v>2086.88</v>
      </c>
      <c r="J1005" s="2">
        <v>332.98</v>
      </c>
      <c r="K1005" s="2">
        <v>38.49</v>
      </c>
      <c r="L1005" s="2" t="s">
        <v>207</v>
      </c>
      <c r="M1005" s="2" t="s">
        <v>38</v>
      </c>
      <c r="N1005" s="2" t="s">
        <v>23</v>
      </c>
      <c r="O1005" s="2" t="s">
        <v>45</v>
      </c>
      <c r="P1005" s="2" t="s">
        <v>61</v>
      </c>
      <c r="Q1005" s="2" t="s">
        <v>34</v>
      </c>
      <c r="R1005" s="3">
        <v>42054</v>
      </c>
      <c r="S1005" s="10">
        <f t="shared" si="166"/>
        <v>2015</v>
      </c>
      <c r="T1005">
        <f t="shared" si="172"/>
        <v>2086.88</v>
      </c>
      <c r="U1005" t="str">
        <f t="shared" si="172"/>
        <v/>
      </c>
      <c r="V1005" t="str">
        <f t="shared" si="172"/>
        <v/>
      </c>
      <c r="W1005" t="str">
        <f t="shared" si="172"/>
        <v/>
      </c>
      <c r="Z1005" t="str">
        <f t="shared" si="173"/>
        <v/>
      </c>
      <c r="AA1005" t="str">
        <f t="shared" si="173"/>
        <v/>
      </c>
      <c r="AB1005">
        <f t="shared" si="173"/>
        <v>2086.88</v>
      </c>
      <c r="AE1005" t="str">
        <f t="shared" si="167"/>
        <v/>
      </c>
      <c r="AH1005" t="str">
        <f t="shared" si="168"/>
        <v/>
      </c>
      <c r="AI1005" t="str">
        <f t="shared" si="169"/>
        <v/>
      </c>
      <c r="AJ1005" t="str">
        <f t="shared" si="169"/>
        <v/>
      </c>
      <c r="AK1005" t="str">
        <f t="shared" si="169"/>
        <v/>
      </c>
      <c r="AL1005" t="str">
        <f t="shared" si="169"/>
        <v/>
      </c>
    </row>
    <row r="1006" spans="1:38" x14ac:dyDescent="0.2">
      <c r="A1006" s="1">
        <v>6248</v>
      </c>
      <c r="B1006" s="2" t="s">
        <v>40</v>
      </c>
      <c r="C1006" s="3">
        <v>42052</v>
      </c>
      <c r="D1006" s="2" t="s">
        <v>19</v>
      </c>
      <c r="E1006" s="2">
        <v>18</v>
      </c>
      <c r="F1006" s="2">
        <v>102.62</v>
      </c>
      <c r="G1006" s="2">
        <v>0.01</v>
      </c>
      <c r="H1006" s="2" t="s">
        <v>20</v>
      </c>
      <c r="I1006" s="2">
        <v>-28</v>
      </c>
      <c r="J1006" s="2">
        <v>16.98</v>
      </c>
      <c r="K1006" s="2">
        <v>18.7</v>
      </c>
      <c r="L1006" s="2" t="s">
        <v>207</v>
      </c>
      <c r="M1006" s="2" t="s">
        <v>38</v>
      </c>
      <c r="N1006" s="2" t="s">
        <v>23</v>
      </c>
      <c r="O1006" s="2" t="s">
        <v>24</v>
      </c>
      <c r="P1006" s="2" t="s">
        <v>35</v>
      </c>
      <c r="Q1006" s="2" t="s">
        <v>26</v>
      </c>
      <c r="R1006" s="3">
        <v>42052</v>
      </c>
      <c r="S1006" s="10">
        <f t="shared" si="166"/>
        <v>2015</v>
      </c>
      <c r="T1006">
        <f t="shared" si="172"/>
        <v>-28</v>
      </c>
      <c r="U1006" t="str">
        <f t="shared" si="172"/>
        <v/>
      </c>
      <c r="V1006" t="str">
        <f t="shared" si="172"/>
        <v/>
      </c>
      <c r="W1006" t="str">
        <f t="shared" si="172"/>
        <v/>
      </c>
      <c r="Z1006">
        <f t="shared" si="173"/>
        <v>-28</v>
      </c>
      <c r="AA1006" t="str">
        <f t="shared" si="173"/>
        <v/>
      </c>
      <c r="AB1006" t="str">
        <f t="shared" si="173"/>
        <v/>
      </c>
      <c r="AE1006" t="str">
        <f t="shared" si="167"/>
        <v>Office Supplies</v>
      </c>
      <c r="AH1006" t="str">
        <f t="shared" si="168"/>
        <v/>
      </c>
      <c r="AI1006" t="str">
        <f t="shared" si="169"/>
        <v/>
      </c>
      <c r="AJ1006" t="str">
        <f t="shared" si="169"/>
        <v/>
      </c>
      <c r="AK1006" t="str">
        <f t="shared" si="169"/>
        <v/>
      </c>
      <c r="AL1006" t="str">
        <f t="shared" si="169"/>
        <v/>
      </c>
    </row>
    <row r="1007" spans="1:38" x14ac:dyDescent="0.2">
      <c r="A1007" s="1">
        <v>6249</v>
      </c>
      <c r="B1007" s="2" t="s">
        <v>18</v>
      </c>
      <c r="C1007" s="3">
        <v>42054</v>
      </c>
      <c r="D1007" s="2" t="s">
        <v>50</v>
      </c>
      <c r="E1007" s="2">
        <v>5</v>
      </c>
      <c r="F1007" s="2">
        <v>199.52</v>
      </c>
      <c r="G1007" s="2">
        <v>0.04</v>
      </c>
      <c r="H1007" s="2" t="s">
        <v>20</v>
      </c>
      <c r="I1007" s="2">
        <v>-69.45</v>
      </c>
      <c r="J1007" s="2">
        <v>51.24</v>
      </c>
      <c r="K1007" s="2">
        <v>15.99</v>
      </c>
      <c r="L1007" s="2" t="s">
        <v>408</v>
      </c>
      <c r="M1007" s="2" t="s">
        <v>22</v>
      </c>
      <c r="N1007" s="2" t="s">
        <v>23</v>
      </c>
      <c r="O1007" s="2" t="s">
        <v>31</v>
      </c>
      <c r="P1007" s="2" t="s">
        <v>32</v>
      </c>
      <c r="Q1007" s="2" t="s">
        <v>58</v>
      </c>
      <c r="R1007" s="3">
        <v>42055</v>
      </c>
      <c r="S1007" s="10">
        <f t="shared" si="166"/>
        <v>2015</v>
      </c>
      <c r="T1007">
        <f t="shared" si="172"/>
        <v>-69.45</v>
      </c>
      <c r="U1007" t="str">
        <f t="shared" si="172"/>
        <v/>
      </c>
      <c r="V1007" t="str">
        <f t="shared" si="172"/>
        <v/>
      </c>
      <c r="W1007" t="str">
        <f t="shared" si="172"/>
        <v/>
      </c>
      <c r="Z1007" t="str">
        <f t="shared" si="173"/>
        <v/>
      </c>
      <c r="AA1007">
        <f t="shared" si="173"/>
        <v>-69.45</v>
      </c>
      <c r="AB1007" t="str">
        <f t="shared" si="173"/>
        <v/>
      </c>
      <c r="AE1007" t="str">
        <f t="shared" si="167"/>
        <v>Technology</v>
      </c>
      <c r="AH1007">
        <f t="shared" si="168"/>
        <v>-69.45</v>
      </c>
      <c r="AI1007" t="str">
        <f t="shared" si="169"/>
        <v/>
      </c>
      <c r="AJ1007">
        <f t="shared" si="169"/>
        <v>-69.45</v>
      </c>
      <c r="AK1007" t="str">
        <f t="shared" si="169"/>
        <v/>
      </c>
      <c r="AL1007" t="str">
        <f t="shared" si="169"/>
        <v/>
      </c>
    </row>
    <row r="1008" spans="1:38" x14ac:dyDescent="0.2">
      <c r="A1008" s="1">
        <v>6250</v>
      </c>
      <c r="B1008" s="2" t="s">
        <v>18</v>
      </c>
      <c r="C1008" s="3">
        <v>42054</v>
      </c>
      <c r="D1008" s="2" t="s">
        <v>50</v>
      </c>
      <c r="E1008" s="2">
        <v>33</v>
      </c>
      <c r="F1008" s="2">
        <v>3925.01</v>
      </c>
      <c r="G1008" s="2">
        <v>0.08</v>
      </c>
      <c r="H1008" s="2" t="s">
        <v>44</v>
      </c>
      <c r="I1008" s="2">
        <v>46.16</v>
      </c>
      <c r="J1008" s="2">
        <v>131.99</v>
      </c>
      <c r="K1008" s="2">
        <v>70.14</v>
      </c>
      <c r="L1008" s="2" t="s">
        <v>408</v>
      </c>
      <c r="M1008" s="2" t="s">
        <v>22</v>
      </c>
      <c r="N1008" s="2" t="s">
        <v>23</v>
      </c>
      <c r="O1008" s="2" t="s">
        <v>31</v>
      </c>
      <c r="P1008" s="2" t="s">
        <v>33</v>
      </c>
      <c r="Q1008" s="2" t="s">
        <v>47</v>
      </c>
      <c r="R1008" s="3">
        <v>42056</v>
      </c>
      <c r="S1008" s="10">
        <f t="shared" si="166"/>
        <v>2015</v>
      </c>
      <c r="T1008">
        <f t="shared" si="172"/>
        <v>46.16</v>
      </c>
      <c r="U1008" t="str">
        <f t="shared" si="172"/>
        <v/>
      </c>
      <c r="V1008" t="str">
        <f t="shared" si="172"/>
        <v/>
      </c>
      <c r="W1008" t="str">
        <f t="shared" si="172"/>
        <v/>
      </c>
      <c r="Z1008" t="str">
        <f t="shared" si="173"/>
        <v/>
      </c>
      <c r="AA1008">
        <f t="shared" si="173"/>
        <v>46.16</v>
      </c>
      <c r="AB1008" t="str">
        <f t="shared" si="173"/>
        <v/>
      </c>
      <c r="AE1008" t="str">
        <f t="shared" si="167"/>
        <v/>
      </c>
      <c r="AH1008" t="str">
        <f t="shared" si="168"/>
        <v/>
      </c>
      <c r="AI1008" t="str">
        <f t="shared" si="169"/>
        <v/>
      </c>
      <c r="AJ1008" t="str">
        <f t="shared" si="169"/>
        <v/>
      </c>
      <c r="AK1008" t="str">
        <f t="shared" si="169"/>
        <v/>
      </c>
      <c r="AL1008" t="str">
        <f t="shared" si="169"/>
        <v/>
      </c>
    </row>
    <row r="1009" spans="1:38" x14ac:dyDescent="0.2">
      <c r="A1009" s="1">
        <v>6251</v>
      </c>
      <c r="B1009" s="2" t="s">
        <v>18</v>
      </c>
      <c r="C1009" s="3">
        <v>42054</v>
      </c>
      <c r="D1009" s="2" t="s">
        <v>50</v>
      </c>
      <c r="E1009" s="2">
        <v>34</v>
      </c>
      <c r="F1009" s="2">
        <v>2795.44</v>
      </c>
      <c r="G1009" s="2">
        <v>0.01</v>
      </c>
      <c r="H1009" s="2" t="s">
        <v>20</v>
      </c>
      <c r="I1009" s="2">
        <v>-843.78</v>
      </c>
      <c r="J1009" s="2">
        <v>92.98</v>
      </c>
      <c r="K1009" s="2">
        <v>49</v>
      </c>
      <c r="L1009" s="2" t="s">
        <v>408</v>
      </c>
      <c r="M1009" s="2" t="s">
        <v>22</v>
      </c>
      <c r="N1009" s="2" t="s">
        <v>23</v>
      </c>
      <c r="O1009" s="2" t="s">
        <v>24</v>
      </c>
      <c r="P1009" s="2" t="s">
        <v>52</v>
      </c>
      <c r="Q1009" s="2" t="s">
        <v>34</v>
      </c>
      <c r="R1009" s="3">
        <v>42055</v>
      </c>
      <c r="S1009" s="10">
        <f t="shared" si="166"/>
        <v>2015</v>
      </c>
      <c r="T1009">
        <f t="shared" si="172"/>
        <v>-843.78</v>
      </c>
      <c r="U1009" t="str">
        <f t="shared" si="172"/>
        <v/>
      </c>
      <c r="V1009" t="str">
        <f t="shared" si="172"/>
        <v/>
      </c>
      <c r="W1009" t="str">
        <f t="shared" si="172"/>
        <v/>
      </c>
      <c r="Z1009">
        <f t="shared" si="173"/>
        <v>-843.78</v>
      </c>
      <c r="AA1009" t="str">
        <f t="shared" si="173"/>
        <v/>
      </c>
      <c r="AB1009" t="str">
        <f t="shared" si="173"/>
        <v/>
      </c>
      <c r="AE1009" t="str">
        <f t="shared" si="167"/>
        <v>Office Supplies</v>
      </c>
      <c r="AH1009" t="str">
        <f t="shared" si="168"/>
        <v/>
      </c>
      <c r="AI1009" t="str">
        <f t="shared" si="169"/>
        <v/>
      </c>
      <c r="AJ1009" t="str">
        <f t="shared" si="169"/>
        <v/>
      </c>
      <c r="AK1009" t="str">
        <f t="shared" si="169"/>
        <v/>
      </c>
      <c r="AL1009" t="str">
        <f t="shared" si="169"/>
        <v/>
      </c>
    </row>
    <row r="1010" spans="1:38" x14ac:dyDescent="0.2">
      <c r="A1010" s="1">
        <v>6252</v>
      </c>
      <c r="B1010" s="2" t="s">
        <v>18</v>
      </c>
      <c r="C1010" s="3">
        <v>42054</v>
      </c>
      <c r="D1010" s="2" t="s">
        <v>41</v>
      </c>
      <c r="E1010" s="2">
        <v>3</v>
      </c>
      <c r="F1010" s="2">
        <v>23.28</v>
      </c>
      <c r="G1010" s="2">
        <v>0.05</v>
      </c>
      <c r="H1010" s="2" t="s">
        <v>20</v>
      </c>
      <c r="I1010" s="2">
        <v>-5.64</v>
      </c>
      <c r="J1010" s="2">
        <v>15.74</v>
      </c>
      <c r="K1010" s="2">
        <v>18.690000000000001</v>
      </c>
      <c r="L1010" s="2" t="s">
        <v>151</v>
      </c>
      <c r="M1010" s="2" t="s">
        <v>29</v>
      </c>
      <c r="N1010" s="2" t="s">
        <v>43</v>
      </c>
      <c r="O1010" s="2" t="s">
        <v>24</v>
      </c>
      <c r="P1010" s="2" t="s">
        <v>25</v>
      </c>
      <c r="Q1010" s="2" t="s">
        <v>26</v>
      </c>
      <c r="R1010" s="3">
        <v>42055</v>
      </c>
      <c r="S1010" s="10">
        <f t="shared" si="166"/>
        <v>2015</v>
      </c>
      <c r="T1010" t="str">
        <f t="shared" si="172"/>
        <v/>
      </c>
      <c r="U1010" t="str">
        <f t="shared" si="172"/>
        <v/>
      </c>
      <c r="V1010">
        <f t="shared" si="172"/>
        <v>-5.64</v>
      </c>
      <c r="W1010" t="str">
        <f t="shared" si="172"/>
        <v/>
      </c>
      <c r="Z1010">
        <f t="shared" si="173"/>
        <v>-5.64</v>
      </c>
      <c r="AA1010" t="str">
        <f t="shared" si="173"/>
        <v/>
      </c>
      <c r="AB1010" t="str">
        <f t="shared" si="173"/>
        <v/>
      </c>
      <c r="AE1010" t="str">
        <f t="shared" si="167"/>
        <v>Office Supplies</v>
      </c>
      <c r="AH1010" t="str">
        <f t="shared" si="168"/>
        <v/>
      </c>
      <c r="AI1010" t="str">
        <f t="shared" si="169"/>
        <v/>
      </c>
      <c r="AJ1010" t="str">
        <f t="shared" si="169"/>
        <v/>
      </c>
      <c r="AK1010" t="str">
        <f t="shared" si="169"/>
        <v/>
      </c>
      <c r="AL1010" t="str">
        <f t="shared" si="169"/>
        <v/>
      </c>
    </row>
    <row r="1011" spans="1:38" x14ac:dyDescent="0.2">
      <c r="A1011" s="1">
        <v>6253</v>
      </c>
      <c r="B1011" s="2" t="s">
        <v>18</v>
      </c>
      <c r="C1011" s="3">
        <v>42055</v>
      </c>
      <c r="D1011" s="2" t="s">
        <v>59</v>
      </c>
      <c r="E1011" s="2">
        <v>36</v>
      </c>
      <c r="F1011" s="2">
        <v>718.5</v>
      </c>
      <c r="G1011" s="2">
        <v>0.08</v>
      </c>
      <c r="H1011" s="2" t="s">
        <v>20</v>
      </c>
      <c r="I1011" s="2">
        <v>246.48</v>
      </c>
      <c r="J1011" s="2">
        <v>33.380000000000003</v>
      </c>
      <c r="K1011" s="2">
        <v>16.989999999999998</v>
      </c>
      <c r="L1011" s="2" t="s">
        <v>133</v>
      </c>
      <c r="M1011" s="2" t="s">
        <v>38</v>
      </c>
      <c r="N1011" s="2" t="s">
        <v>30</v>
      </c>
      <c r="O1011" s="2" t="s">
        <v>24</v>
      </c>
      <c r="P1011" s="2" t="s">
        <v>25</v>
      </c>
      <c r="Q1011" s="2" t="s">
        <v>26</v>
      </c>
      <c r="R1011" s="3">
        <v>42057</v>
      </c>
      <c r="S1011" s="10">
        <f t="shared" si="166"/>
        <v>2015</v>
      </c>
      <c r="T1011" t="str">
        <f t="shared" si="172"/>
        <v/>
      </c>
      <c r="U1011">
        <f t="shared" si="172"/>
        <v>246.48</v>
      </c>
      <c r="V1011" t="str">
        <f t="shared" si="172"/>
        <v/>
      </c>
      <c r="W1011" t="str">
        <f t="shared" si="172"/>
        <v/>
      </c>
      <c r="Z1011">
        <f t="shared" si="173"/>
        <v>246.48</v>
      </c>
      <c r="AA1011" t="str">
        <f t="shared" si="173"/>
        <v/>
      </c>
      <c r="AB1011" t="str">
        <f t="shared" si="173"/>
        <v/>
      </c>
      <c r="AE1011" t="str">
        <f t="shared" si="167"/>
        <v/>
      </c>
      <c r="AH1011" t="str">
        <f t="shared" si="168"/>
        <v/>
      </c>
      <c r="AI1011" t="str">
        <f t="shared" si="169"/>
        <v/>
      </c>
      <c r="AJ1011" t="str">
        <f t="shared" si="169"/>
        <v/>
      </c>
      <c r="AK1011" t="str">
        <f t="shared" si="169"/>
        <v/>
      </c>
      <c r="AL1011" t="str">
        <f t="shared" si="169"/>
        <v/>
      </c>
    </row>
    <row r="1012" spans="1:38" x14ac:dyDescent="0.2">
      <c r="A1012" s="1">
        <v>6254</v>
      </c>
      <c r="B1012" s="2" t="s">
        <v>18</v>
      </c>
      <c r="C1012" s="3">
        <v>42055</v>
      </c>
      <c r="D1012" s="2" t="s">
        <v>59</v>
      </c>
      <c r="E1012" s="2">
        <v>48</v>
      </c>
      <c r="F1012" s="2">
        <v>505.56</v>
      </c>
      <c r="G1012" s="2">
        <v>0.03</v>
      </c>
      <c r="H1012" s="2" t="s">
        <v>20</v>
      </c>
      <c r="I1012" s="2">
        <v>46.01</v>
      </c>
      <c r="J1012" s="2">
        <v>21.99</v>
      </c>
      <c r="K1012" s="2">
        <v>19.12</v>
      </c>
      <c r="L1012" s="2" t="s">
        <v>133</v>
      </c>
      <c r="M1012" s="2" t="s">
        <v>38</v>
      </c>
      <c r="N1012" s="2" t="s">
        <v>30</v>
      </c>
      <c r="O1012" s="2" t="s">
        <v>24</v>
      </c>
      <c r="P1012" s="2" t="s">
        <v>35</v>
      </c>
      <c r="Q1012" s="2" t="s">
        <v>26</v>
      </c>
      <c r="R1012" s="3">
        <v>42056</v>
      </c>
      <c r="S1012" s="10">
        <f t="shared" si="166"/>
        <v>2015</v>
      </c>
      <c r="T1012" t="str">
        <f t="shared" si="172"/>
        <v/>
      </c>
      <c r="U1012">
        <f t="shared" si="172"/>
        <v>46.01</v>
      </c>
      <c r="V1012" t="str">
        <f t="shared" si="172"/>
        <v/>
      </c>
      <c r="W1012" t="str">
        <f t="shared" si="172"/>
        <v/>
      </c>
      <c r="Z1012">
        <f t="shared" si="173"/>
        <v>46.01</v>
      </c>
      <c r="AA1012" t="str">
        <f t="shared" si="173"/>
        <v/>
      </c>
      <c r="AB1012" t="str">
        <f t="shared" si="173"/>
        <v/>
      </c>
      <c r="AE1012" t="str">
        <f t="shared" si="167"/>
        <v/>
      </c>
      <c r="AH1012" t="str">
        <f t="shared" si="168"/>
        <v/>
      </c>
      <c r="AI1012" t="str">
        <f t="shared" si="169"/>
        <v/>
      </c>
      <c r="AJ1012" t="str">
        <f t="shared" si="169"/>
        <v/>
      </c>
      <c r="AK1012" t="str">
        <f t="shared" si="169"/>
        <v/>
      </c>
      <c r="AL1012" t="str">
        <f t="shared" si="169"/>
        <v/>
      </c>
    </row>
    <row r="1013" spans="1:38" x14ac:dyDescent="0.2">
      <c r="A1013" s="1">
        <v>6255</v>
      </c>
      <c r="B1013" s="2" t="s">
        <v>18</v>
      </c>
      <c r="C1013" s="3">
        <v>42055</v>
      </c>
      <c r="D1013" s="2" t="s">
        <v>41</v>
      </c>
      <c r="E1013" s="2">
        <v>39</v>
      </c>
      <c r="F1013" s="2">
        <v>220.4</v>
      </c>
      <c r="G1013" s="2">
        <v>0.01</v>
      </c>
      <c r="H1013" s="2" t="s">
        <v>20</v>
      </c>
      <c r="I1013" s="2">
        <v>-65.69</v>
      </c>
      <c r="J1013" s="2">
        <v>17.28</v>
      </c>
      <c r="K1013" s="2">
        <v>19.059999999999999</v>
      </c>
      <c r="L1013" s="2" t="s">
        <v>156</v>
      </c>
      <c r="M1013" s="2" t="s">
        <v>22</v>
      </c>
      <c r="N1013" s="2" t="s">
        <v>43</v>
      </c>
      <c r="O1013" s="2" t="s">
        <v>24</v>
      </c>
      <c r="P1013" s="2" t="s">
        <v>35</v>
      </c>
      <c r="Q1013" s="2" t="s">
        <v>26</v>
      </c>
      <c r="R1013" s="3">
        <v>42057</v>
      </c>
      <c r="S1013" s="10">
        <f t="shared" si="166"/>
        <v>2015</v>
      </c>
      <c r="T1013" t="str">
        <f t="shared" si="172"/>
        <v/>
      </c>
      <c r="U1013" t="str">
        <f t="shared" si="172"/>
        <v/>
      </c>
      <c r="V1013">
        <f t="shared" si="172"/>
        <v>-65.69</v>
      </c>
      <c r="W1013" t="str">
        <f t="shared" si="172"/>
        <v/>
      </c>
      <c r="Z1013">
        <f t="shared" si="173"/>
        <v>-65.69</v>
      </c>
      <c r="AA1013" t="str">
        <f t="shared" si="173"/>
        <v/>
      </c>
      <c r="AB1013" t="str">
        <f t="shared" si="173"/>
        <v/>
      </c>
      <c r="AE1013" t="str">
        <f t="shared" si="167"/>
        <v>Office Supplies</v>
      </c>
      <c r="AH1013" t="str">
        <f t="shared" si="168"/>
        <v/>
      </c>
      <c r="AI1013" t="str">
        <f t="shared" si="169"/>
        <v/>
      </c>
      <c r="AJ1013" t="str">
        <f t="shared" si="169"/>
        <v/>
      </c>
      <c r="AK1013" t="str">
        <f t="shared" si="169"/>
        <v/>
      </c>
      <c r="AL1013" t="str">
        <f t="shared" si="169"/>
        <v/>
      </c>
    </row>
    <row r="1014" spans="1:38" x14ac:dyDescent="0.2">
      <c r="A1014" s="1">
        <v>6256</v>
      </c>
      <c r="B1014" s="2" t="s">
        <v>18</v>
      </c>
      <c r="C1014" s="3">
        <v>42055</v>
      </c>
      <c r="D1014" s="2" t="s">
        <v>19</v>
      </c>
      <c r="E1014" s="2">
        <v>23</v>
      </c>
      <c r="F1014" s="2">
        <v>123.97</v>
      </c>
      <c r="G1014" s="2">
        <v>7.0000000000000007E-2</v>
      </c>
      <c r="H1014" s="2" t="s">
        <v>20</v>
      </c>
      <c r="I1014" s="2">
        <v>-37.78</v>
      </c>
      <c r="J1014" s="2">
        <v>16.98</v>
      </c>
      <c r="K1014" s="2">
        <v>18.72</v>
      </c>
      <c r="L1014" s="2" t="s">
        <v>53</v>
      </c>
      <c r="M1014" s="2" t="s">
        <v>38</v>
      </c>
      <c r="N1014" s="2" t="s">
        <v>30</v>
      </c>
      <c r="O1014" s="2" t="s">
        <v>24</v>
      </c>
      <c r="P1014" s="2" t="s">
        <v>35</v>
      </c>
      <c r="Q1014" s="2" t="s">
        <v>26</v>
      </c>
      <c r="R1014" s="3">
        <v>42057</v>
      </c>
      <c r="S1014" s="10">
        <f t="shared" si="166"/>
        <v>2015</v>
      </c>
      <c r="T1014" t="str">
        <f t="shared" si="172"/>
        <v/>
      </c>
      <c r="U1014">
        <f t="shared" si="172"/>
        <v>-37.78</v>
      </c>
      <c r="V1014" t="str">
        <f t="shared" si="172"/>
        <v/>
      </c>
      <c r="W1014" t="str">
        <f t="shared" si="172"/>
        <v/>
      </c>
      <c r="Z1014">
        <f t="shared" si="173"/>
        <v>-37.78</v>
      </c>
      <c r="AA1014" t="str">
        <f t="shared" si="173"/>
        <v/>
      </c>
      <c r="AB1014" t="str">
        <f t="shared" si="173"/>
        <v/>
      </c>
      <c r="AE1014" t="str">
        <f t="shared" si="167"/>
        <v>Office Supplies</v>
      </c>
      <c r="AH1014" t="str">
        <f t="shared" si="168"/>
        <v/>
      </c>
      <c r="AI1014" t="str">
        <f t="shared" si="169"/>
        <v/>
      </c>
      <c r="AJ1014" t="str">
        <f t="shared" si="169"/>
        <v/>
      </c>
      <c r="AK1014" t="str">
        <f t="shared" si="169"/>
        <v/>
      </c>
      <c r="AL1014" t="str">
        <f t="shared" si="169"/>
        <v/>
      </c>
    </row>
    <row r="1015" spans="1:38" x14ac:dyDescent="0.2">
      <c r="A1015" s="1">
        <v>6257</v>
      </c>
      <c r="B1015" s="2" t="s">
        <v>18</v>
      </c>
      <c r="C1015" s="3">
        <v>42056</v>
      </c>
      <c r="D1015" s="2" t="s">
        <v>50</v>
      </c>
      <c r="E1015" s="2">
        <v>38</v>
      </c>
      <c r="F1015" s="2">
        <v>78.52</v>
      </c>
      <c r="G1015" s="2">
        <v>0.1</v>
      </c>
      <c r="H1015" s="2" t="s">
        <v>20</v>
      </c>
      <c r="I1015" s="2">
        <v>-16.489999999999998</v>
      </c>
      <c r="J1015" s="2">
        <v>13.98</v>
      </c>
      <c r="K1015" s="2">
        <v>14.7</v>
      </c>
      <c r="L1015" s="2" t="s">
        <v>431</v>
      </c>
      <c r="M1015" s="2" t="s">
        <v>29</v>
      </c>
      <c r="N1015" s="2" t="s">
        <v>30</v>
      </c>
      <c r="O1015" s="2" t="s">
        <v>24</v>
      </c>
      <c r="P1015" s="2" t="s">
        <v>95</v>
      </c>
      <c r="Q1015" s="2" t="s">
        <v>36</v>
      </c>
      <c r="R1015" s="3">
        <v>42057</v>
      </c>
      <c r="S1015" s="10">
        <f t="shared" si="166"/>
        <v>2015</v>
      </c>
      <c r="T1015" t="str">
        <f t="shared" si="172"/>
        <v/>
      </c>
      <c r="U1015">
        <f t="shared" si="172"/>
        <v>-16.489999999999998</v>
      </c>
      <c r="V1015" t="str">
        <f t="shared" si="172"/>
        <v/>
      </c>
      <c r="W1015" t="str">
        <f t="shared" si="172"/>
        <v/>
      </c>
      <c r="Z1015">
        <f t="shared" si="173"/>
        <v>-16.489999999999998</v>
      </c>
      <c r="AA1015" t="str">
        <f t="shared" si="173"/>
        <v/>
      </c>
      <c r="AB1015" t="str">
        <f t="shared" si="173"/>
        <v/>
      </c>
      <c r="AE1015" t="str">
        <f t="shared" si="167"/>
        <v>Office Supplies</v>
      </c>
      <c r="AH1015" t="str">
        <f t="shared" si="168"/>
        <v/>
      </c>
      <c r="AI1015" t="str">
        <f t="shared" si="169"/>
        <v/>
      </c>
      <c r="AJ1015" t="str">
        <f t="shared" si="169"/>
        <v/>
      </c>
      <c r="AK1015" t="str">
        <f t="shared" si="169"/>
        <v/>
      </c>
      <c r="AL1015" t="str">
        <f t="shared" si="169"/>
        <v/>
      </c>
    </row>
    <row r="1016" spans="1:38" x14ac:dyDescent="0.2">
      <c r="A1016" s="1">
        <v>6258</v>
      </c>
      <c r="B1016" s="2" t="s">
        <v>18</v>
      </c>
      <c r="C1016" s="3">
        <v>42056</v>
      </c>
      <c r="D1016" s="2" t="s">
        <v>50</v>
      </c>
      <c r="E1016" s="2">
        <v>11</v>
      </c>
      <c r="F1016" s="2">
        <v>39.799999999999997</v>
      </c>
      <c r="G1016" s="2">
        <v>0.05</v>
      </c>
      <c r="H1016" s="2" t="s">
        <v>20</v>
      </c>
      <c r="I1016" s="2">
        <v>14.18</v>
      </c>
      <c r="J1016" s="2">
        <v>14.88</v>
      </c>
      <c r="K1016" s="2">
        <v>14.5</v>
      </c>
      <c r="L1016" s="2" t="s">
        <v>94</v>
      </c>
      <c r="M1016" s="2" t="s">
        <v>66</v>
      </c>
      <c r="N1016" s="2" t="s">
        <v>30</v>
      </c>
      <c r="O1016" s="2" t="s">
        <v>24</v>
      </c>
      <c r="P1016" s="2" t="s">
        <v>74</v>
      </c>
      <c r="Q1016" s="2" t="s">
        <v>26</v>
      </c>
      <c r="R1016" s="3">
        <v>42057</v>
      </c>
      <c r="S1016" s="10">
        <f t="shared" si="166"/>
        <v>2015</v>
      </c>
      <c r="T1016" t="str">
        <f t="shared" si="172"/>
        <v/>
      </c>
      <c r="U1016">
        <f t="shared" si="172"/>
        <v>14.18</v>
      </c>
      <c r="V1016" t="str">
        <f t="shared" si="172"/>
        <v/>
      </c>
      <c r="W1016" t="str">
        <f t="shared" si="172"/>
        <v/>
      </c>
      <c r="Z1016">
        <f t="shared" si="173"/>
        <v>14.18</v>
      </c>
      <c r="AA1016" t="str">
        <f t="shared" si="173"/>
        <v/>
      </c>
      <c r="AB1016" t="str">
        <f t="shared" si="173"/>
        <v/>
      </c>
      <c r="AE1016" t="str">
        <f t="shared" si="167"/>
        <v/>
      </c>
      <c r="AH1016" t="str">
        <f t="shared" si="168"/>
        <v/>
      </c>
      <c r="AI1016" t="str">
        <f t="shared" si="169"/>
        <v/>
      </c>
      <c r="AJ1016" t="str">
        <f t="shared" si="169"/>
        <v/>
      </c>
      <c r="AK1016" t="str">
        <f t="shared" si="169"/>
        <v/>
      </c>
      <c r="AL1016" t="str">
        <f t="shared" si="169"/>
        <v/>
      </c>
    </row>
    <row r="1017" spans="1:38" x14ac:dyDescent="0.2">
      <c r="A1017" s="1">
        <v>6259</v>
      </c>
      <c r="B1017" s="2" t="s">
        <v>18</v>
      </c>
      <c r="C1017" s="3">
        <v>42056</v>
      </c>
      <c r="D1017" s="2" t="s">
        <v>59</v>
      </c>
      <c r="E1017" s="2">
        <v>29</v>
      </c>
      <c r="F1017" s="2">
        <v>68.62</v>
      </c>
      <c r="G1017" s="2">
        <v>0.06</v>
      </c>
      <c r="H1017" s="2" t="s">
        <v>49</v>
      </c>
      <c r="I1017" s="2">
        <v>-71.48</v>
      </c>
      <c r="J1017" s="2">
        <v>13.74</v>
      </c>
      <c r="K1017" s="2">
        <v>18.079999999999998</v>
      </c>
      <c r="L1017" s="2" t="s">
        <v>390</v>
      </c>
      <c r="M1017" s="2" t="s">
        <v>38</v>
      </c>
      <c r="N1017" s="2" t="s">
        <v>43</v>
      </c>
      <c r="O1017" s="2" t="s">
        <v>45</v>
      </c>
      <c r="P1017" s="2" t="s">
        <v>55</v>
      </c>
      <c r="Q1017" s="2" t="s">
        <v>58</v>
      </c>
      <c r="R1017" s="3">
        <v>42058</v>
      </c>
      <c r="S1017" s="10">
        <f t="shared" si="166"/>
        <v>2015</v>
      </c>
      <c r="T1017" t="str">
        <f t="shared" si="172"/>
        <v/>
      </c>
      <c r="U1017" t="str">
        <f t="shared" si="172"/>
        <v/>
      </c>
      <c r="V1017">
        <f t="shared" si="172"/>
        <v>-71.48</v>
      </c>
      <c r="W1017" t="str">
        <f t="shared" si="172"/>
        <v/>
      </c>
      <c r="Z1017" t="str">
        <f t="shared" si="173"/>
        <v/>
      </c>
      <c r="AA1017" t="str">
        <f t="shared" si="173"/>
        <v/>
      </c>
      <c r="AB1017">
        <f t="shared" si="173"/>
        <v>-71.48</v>
      </c>
      <c r="AE1017" t="str">
        <f t="shared" si="167"/>
        <v>Furniture</v>
      </c>
      <c r="AH1017" t="str">
        <f t="shared" si="168"/>
        <v/>
      </c>
      <c r="AI1017" t="str">
        <f t="shared" si="169"/>
        <v/>
      </c>
      <c r="AJ1017" t="str">
        <f t="shared" si="169"/>
        <v/>
      </c>
      <c r="AK1017" t="str">
        <f t="shared" si="169"/>
        <v/>
      </c>
      <c r="AL1017" t="str">
        <f t="shared" si="169"/>
        <v/>
      </c>
    </row>
    <row r="1018" spans="1:38" x14ac:dyDescent="0.2">
      <c r="A1018" s="1">
        <v>6260</v>
      </c>
      <c r="B1018" s="2" t="s">
        <v>18</v>
      </c>
      <c r="C1018" s="3">
        <v>42057</v>
      </c>
      <c r="D1018" s="2" t="s">
        <v>50</v>
      </c>
      <c r="E1018" s="2">
        <v>50</v>
      </c>
      <c r="F1018" s="2">
        <v>332.64</v>
      </c>
      <c r="G1018" s="2">
        <v>0.05</v>
      </c>
      <c r="H1018" s="2" t="s">
        <v>20</v>
      </c>
      <c r="I1018" s="2">
        <v>-74.02</v>
      </c>
      <c r="J1018" s="2">
        <v>18.54</v>
      </c>
      <c r="K1018" s="2">
        <v>19.27</v>
      </c>
      <c r="L1018" s="2" t="s">
        <v>432</v>
      </c>
      <c r="M1018" s="2" t="s">
        <v>22</v>
      </c>
      <c r="N1018" s="2" t="s">
        <v>54</v>
      </c>
      <c r="O1018" s="2" t="s">
        <v>24</v>
      </c>
      <c r="P1018" s="2" t="s">
        <v>25</v>
      </c>
      <c r="Q1018" s="2" t="s">
        <v>26</v>
      </c>
      <c r="R1018" s="3">
        <v>42058</v>
      </c>
      <c r="S1018" s="10">
        <f t="shared" si="166"/>
        <v>2015</v>
      </c>
      <c r="T1018" t="str">
        <f t="shared" si="172"/>
        <v/>
      </c>
      <c r="U1018" t="str">
        <f t="shared" si="172"/>
        <v/>
      </c>
      <c r="V1018" t="str">
        <f t="shared" si="172"/>
        <v/>
      </c>
      <c r="W1018">
        <f t="shared" si="172"/>
        <v>-74.02</v>
      </c>
      <c r="Z1018">
        <f t="shared" si="173"/>
        <v>-74.02</v>
      </c>
      <c r="AA1018" t="str">
        <f t="shared" si="173"/>
        <v/>
      </c>
      <c r="AB1018" t="str">
        <f t="shared" si="173"/>
        <v/>
      </c>
      <c r="AE1018" t="str">
        <f t="shared" si="167"/>
        <v>Office Supplies</v>
      </c>
      <c r="AH1018" t="str">
        <f t="shared" si="168"/>
        <v/>
      </c>
      <c r="AI1018" t="str">
        <f t="shared" si="169"/>
        <v/>
      </c>
      <c r="AJ1018" t="str">
        <f t="shared" si="169"/>
        <v/>
      </c>
      <c r="AK1018" t="str">
        <f t="shared" si="169"/>
        <v/>
      </c>
      <c r="AL1018" t="str">
        <f t="shared" si="169"/>
        <v/>
      </c>
    </row>
    <row r="1019" spans="1:38" x14ac:dyDescent="0.2">
      <c r="A1019" s="1">
        <v>6261</v>
      </c>
      <c r="B1019" s="2" t="s">
        <v>18</v>
      </c>
      <c r="C1019" s="3">
        <v>42057</v>
      </c>
      <c r="D1019" s="2" t="s">
        <v>41</v>
      </c>
      <c r="E1019" s="2">
        <v>49</v>
      </c>
      <c r="F1019" s="2">
        <v>242.52</v>
      </c>
      <c r="G1019" s="2">
        <v>0.09</v>
      </c>
      <c r="H1019" s="2" t="s">
        <v>20</v>
      </c>
      <c r="I1019" s="2">
        <v>-24.22</v>
      </c>
      <c r="J1019" s="2">
        <v>16.91</v>
      </c>
      <c r="K1019" s="2">
        <v>17.05</v>
      </c>
      <c r="L1019" s="2" t="s">
        <v>271</v>
      </c>
      <c r="M1019" s="2" t="s">
        <v>38</v>
      </c>
      <c r="N1019" s="2" t="s">
        <v>43</v>
      </c>
      <c r="O1019" s="2" t="s">
        <v>45</v>
      </c>
      <c r="P1019" s="2" t="s">
        <v>55</v>
      </c>
      <c r="Q1019" s="2" t="s">
        <v>58</v>
      </c>
      <c r="R1019" s="3">
        <v>42059</v>
      </c>
      <c r="S1019" s="10">
        <f t="shared" si="166"/>
        <v>2015</v>
      </c>
      <c r="T1019" t="str">
        <f t="shared" si="172"/>
        <v/>
      </c>
      <c r="U1019" t="str">
        <f t="shared" si="172"/>
        <v/>
      </c>
      <c r="V1019">
        <f t="shared" si="172"/>
        <v>-24.22</v>
      </c>
      <c r="W1019" t="str">
        <f t="shared" si="172"/>
        <v/>
      </c>
      <c r="Z1019" t="str">
        <f t="shared" si="173"/>
        <v/>
      </c>
      <c r="AA1019" t="str">
        <f t="shared" si="173"/>
        <v/>
      </c>
      <c r="AB1019">
        <f t="shared" si="173"/>
        <v>-24.22</v>
      </c>
      <c r="AE1019" t="str">
        <f t="shared" si="167"/>
        <v>Furniture</v>
      </c>
      <c r="AH1019" t="str">
        <f t="shared" si="168"/>
        <v/>
      </c>
      <c r="AI1019" t="str">
        <f t="shared" si="169"/>
        <v/>
      </c>
      <c r="AJ1019" t="str">
        <f t="shared" si="169"/>
        <v/>
      </c>
      <c r="AK1019" t="str">
        <f t="shared" si="169"/>
        <v/>
      </c>
      <c r="AL1019" t="str">
        <f t="shared" si="169"/>
        <v/>
      </c>
    </row>
    <row r="1020" spans="1:38" x14ac:dyDescent="0.2">
      <c r="A1020" s="1">
        <v>6262</v>
      </c>
      <c r="B1020" s="2" t="s">
        <v>18</v>
      </c>
      <c r="C1020" s="3">
        <v>42057</v>
      </c>
      <c r="D1020" s="2" t="s">
        <v>41</v>
      </c>
      <c r="E1020" s="2">
        <v>2</v>
      </c>
      <c r="F1020" s="2">
        <v>1822.22</v>
      </c>
      <c r="G1020" s="2">
        <v>0</v>
      </c>
      <c r="H1020" s="2" t="s">
        <v>44</v>
      </c>
      <c r="I1020" s="2">
        <v>-1123.26</v>
      </c>
      <c r="J1020" s="2">
        <v>892.98</v>
      </c>
      <c r="K1020" s="2">
        <v>58.55</v>
      </c>
      <c r="L1020" s="2" t="s">
        <v>271</v>
      </c>
      <c r="M1020" s="2" t="s">
        <v>38</v>
      </c>
      <c r="N1020" s="2" t="s">
        <v>43</v>
      </c>
      <c r="O1020" s="2" t="s">
        <v>45</v>
      </c>
      <c r="P1020" s="2" t="s">
        <v>67</v>
      </c>
      <c r="Q1020" s="2" t="s">
        <v>47</v>
      </c>
      <c r="R1020" s="3">
        <v>42060</v>
      </c>
      <c r="S1020" s="10">
        <f t="shared" si="166"/>
        <v>2015</v>
      </c>
      <c r="T1020" t="str">
        <f t="shared" si="172"/>
        <v/>
      </c>
      <c r="U1020" t="str">
        <f t="shared" si="172"/>
        <v/>
      </c>
      <c r="V1020">
        <f t="shared" si="172"/>
        <v>-1123.26</v>
      </c>
      <c r="W1020" t="str">
        <f t="shared" si="172"/>
        <v/>
      </c>
      <c r="Z1020" t="str">
        <f t="shared" si="173"/>
        <v/>
      </c>
      <c r="AA1020" t="str">
        <f t="shared" si="173"/>
        <v/>
      </c>
      <c r="AB1020">
        <f t="shared" si="173"/>
        <v>-1123.26</v>
      </c>
      <c r="AE1020" t="str">
        <f t="shared" si="167"/>
        <v>Furniture</v>
      </c>
      <c r="AH1020" t="str">
        <f t="shared" si="168"/>
        <v/>
      </c>
      <c r="AI1020" t="str">
        <f t="shared" si="169"/>
        <v/>
      </c>
      <c r="AJ1020" t="str">
        <f t="shared" si="169"/>
        <v/>
      </c>
      <c r="AK1020" t="str">
        <f t="shared" si="169"/>
        <v/>
      </c>
      <c r="AL1020" t="str">
        <f t="shared" si="169"/>
        <v/>
      </c>
    </row>
    <row r="1021" spans="1:38" x14ac:dyDescent="0.2">
      <c r="A1021" s="1">
        <v>6263</v>
      </c>
      <c r="B1021" s="2" t="s">
        <v>18</v>
      </c>
      <c r="C1021" s="3">
        <v>42057</v>
      </c>
      <c r="D1021" s="2" t="s">
        <v>19</v>
      </c>
      <c r="E1021" s="2">
        <v>5</v>
      </c>
      <c r="F1021" s="2">
        <v>23.64</v>
      </c>
      <c r="G1021" s="2">
        <v>0.01</v>
      </c>
      <c r="H1021" s="2" t="s">
        <v>20</v>
      </c>
      <c r="I1021" s="2">
        <v>5.75</v>
      </c>
      <c r="J1021" s="2">
        <v>14.88</v>
      </c>
      <c r="K1021" s="2">
        <v>14.99</v>
      </c>
      <c r="L1021" s="2" t="s">
        <v>233</v>
      </c>
      <c r="M1021" s="2" t="s">
        <v>38</v>
      </c>
      <c r="N1021" s="2" t="s">
        <v>43</v>
      </c>
      <c r="O1021" s="2" t="s">
        <v>24</v>
      </c>
      <c r="P1021" s="2" t="s">
        <v>74</v>
      </c>
      <c r="Q1021" s="2" t="s">
        <v>26</v>
      </c>
      <c r="R1021" s="3">
        <v>42058</v>
      </c>
      <c r="S1021" s="10">
        <f t="shared" si="166"/>
        <v>2015</v>
      </c>
      <c r="T1021" t="str">
        <f t="shared" si="172"/>
        <v/>
      </c>
      <c r="U1021" t="str">
        <f t="shared" si="172"/>
        <v/>
      </c>
      <c r="V1021">
        <f t="shared" si="172"/>
        <v>5.75</v>
      </c>
      <c r="W1021" t="str">
        <f t="shared" si="172"/>
        <v/>
      </c>
      <c r="Z1021">
        <f t="shared" si="173"/>
        <v>5.75</v>
      </c>
      <c r="AA1021" t="str">
        <f t="shared" si="173"/>
        <v/>
      </c>
      <c r="AB1021" t="str">
        <f t="shared" si="173"/>
        <v/>
      </c>
      <c r="AE1021" t="str">
        <f t="shared" si="167"/>
        <v/>
      </c>
      <c r="AH1021" t="str">
        <f t="shared" si="168"/>
        <v/>
      </c>
      <c r="AI1021" t="str">
        <f t="shared" si="169"/>
        <v/>
      </c>
      <c r="AJ1021" t="str">
        <f t="shared" si="169"/>
        <v/>
      </c>
      <c r="AK1021" t="str">
        <f t="shared" si="169"/>
        <v/>
      </c>
      <c r="AL1021" t="str">
        <f t="shared" si="169"/>
        <v/>
      </c>
    </row>
    <row r="1022" spans="1:38" x14ac:dyDescent="0.2">
      <c r="A1022" s="1">
        <v>6264</v>
      </c>
      <c r="B1022" s="2" t="s">
        <v>18</v>
      </c>
      <c r="C1022" s="3">
        <v>42058</v>
      </c>
      <c r="D1022" s="2" t="s">
        <v>27</v>
      </c>
      <c r="E1022" s="2">
        <v>41</v>
      </c>
      <c r="F1022" s="2">
        <v>446.06</v>
      </c>
      <c r="G1022" s="2">
        <v>0.01</v>
      </c>
      <c r="H1022" s="2" t="s">
        <v>20</v>
      </c>
      <c r="I1022" s="2">
        <v>64.260000000000005</v>
      </c>
      <c r="J1022" s="2">
        <v>21.99</v>
      </c>
      <c r="K1022" s="2">
        <v>18.78</v>
      </c>
      <c r="L1022" s="2" t="s">
        <v>183</v>
      </c>
      <c r="M1022" s="2" t="s">
        <v>29</v>
      </c>
      <c r="N1022" s="2" t="s">
        <v>43</v>
      </c>
      <c r="O1022" s="2" t="s">
        <v>24</v>
      </c>
      <c r="P1022" s="2" t="s">
        <v>35</v>
      </c>
      <c r="Q1022" s="2" t="s">
        <v>26</v>
      </c>
      <c r="R1022" s="3">
        <v>42060</v>
      </c>
      <c r="S1022" s="10">
        <f t="shared" si="166"/>
        <v>2015</v>
      </c>
      <c r="T1022" t="str">
        <f t="shared" ref="T1022:W1041" si="174">IF($N1022=T$1,$I1022,"")</f>
        <v/>
      </c>
      <c r="U1022" t="str">
        <f t="shared" si="174"/>
        <v/>
      </c>
      <c r="V1022">
        <f t="shared" si="174"/>
        <v>64.260000000000005</v>
      </c>
      <c r="W1022" t="str">
        <f t="shared" si="174"/>
        <v/>
      </c>
      <c r="Z1022">
        <f t="shared" ref="Z1022:AB1041" si="175">IF($O1022=Z$1,$I1022,"")</f>
        <v>64.260000000000005</v>
      </c>
      <c r="AA1022" t="str">
        <f t="shared" si="175"/>
        <v/>
      </c>
      <c r="AB1022" t="str">
        <f t="shared" si="175"/>
        <v/>
      </c>
      <c r="AE1022" t="str">
        <f t="shared" si="167"/>
        <v/>
      </c>
      <c r="AH1022" t="str">
        <f t="shared" si="168"/>
        <v/>
      </c>
      <c r="AI1022" t="str">
        <f t="shared" si="169"/>
        <v/>
      </c>
      <c r="AJ1022" t="str">
        <f t="shared" si="169"/>
        <v/>
      </c>
      <c r="AK1022" t="str">
        <f t="shared" si="169"/>
        <v/>
      </c>
      <c r="AL1022" t="str">
        <f t="shared" si="169"/>
        <v/>
      </c>
    </row>
    <row r="1023" spans="1:38" x14ac:dyDescent="0.2">
      <c r="A1023" s="1">
        <v>6265</v>
      </c>
      <c r="B1023" s="2" t="s">
        <v>18</v>
      </c>
      <c r="C1023" s="3">
        <v>42058</v>
      </c>
      <c r="D1023" s="2" t="s">
        <v>27</v>
      </c>
      <c r="E1023" s="2">
        <v>32</v>
      </c>
      <c r="F1023" s="2">
        <v>424.39</v>
      </c>
      <c r="G1023" s="2">
        <v>0.02</v>
      </c>
      <c r="H1023" s="2" t="s">
        <v>49</v>
      </c>
      <c r="I1023" s="2">
        <v>-88.22</v>
      </c>
      <c r="J1023" s="2">
        <v>24.88</v>
      </c>
      <c r="K1023" s="2">
        <v>18.59</v>
      </c>
      <c r="L1023" s="2" t="s">
        <v>183</v>
      </c>
      <c r="M1023" s="2" t="s">
        <v>29</v>
      </c>
      <c r="N1023" s="2" t="s">
        <v>43</v>
      </c>
      <c r="O1023" s="2" t="s">
        <v>24</v>
      </c>
      <c r="P1023" s="2" t="s">
        <v>203</v>
      </c>
      <c r="Q1023" s="2" t="s">
        <v>36</v>
      </c>
      <c r="R1023" s="3">
        <v>42065</v>
      </c>
      <c r="S1023" s="10">
        <f t="shared" si="166"/>
        <v>2015</v>
      </c>
      <c r="T1023" t="str">
        <f t="shared" si="174"/>
        <v/>
      </c>
      <c r="U1023" t="str">
        <f t="shared" si="174"/>
        <v/>
      </c>
      <c r="V1023">
        <f t="shared" si="174"/>
        <v>-88.22</v>
      </c>
      <c r="W1023" t="str">
        <f t="shared" si="174"/>
        <v/>
      </c>
      <c r="Z1023">
        <f t="shared" si="175"/>
        <v>-88.22</v>
      </c>
      <c r="AA1023" t="str">
        <f t="shared" si="175"/>
        <v/>
      </c>
      <c r="AB1023" t="str">
        <f t="shared" si="175"/>
        <v/>
      </c>
      <c r="AE1023" t="str">
        <f t="shared" si="167"/>
        <v>Office Supplies</v>
      </c>
      <c r="AH1023" t="str">
        <f t="shared" si="168"/>
        <v/>
      </c>
      <c r="AI1023" t="str">
        <f t="shared" si="169"/>
        <v/>
      </c>
      <c r="AJ1023" t="str">
        <f t="shared" si="169"/>
        <v/>
      </c>
      <c r="AK1023" t="str">
        <f t="shared" si="169"/>
        <v/>
      </c>
      <c r="AL1023" t="str">
        <f t="shared" si="169"/>
        <v/>
      </c>
    </row>
    <row r="1024" spans="1:38" x14ac:dyDescent="0.2">
      <c r="A1024" s="1">
        <v>6266</v>
      </c>
      <c r="B1024" s="2" t="s">
        <v>18</v>
      </c>
      <c r="C1024" s="3">
        <v>42058</v>
      </c>
      <c r="D1024" s="2" t="s">
        <v>50</v>
      </c>
      <c r="E1024" s="2">
        <v>46</v>
      </c>
      <c r="F1024" s="2">
        <v>168.68</v>
      </c>
      <c r="G1024" s="2">
        <v>0.01</v>
      </c>
      <c r="H1024" s="2" t="s">
        <v>20</v>
      </c>
      <c r="I1024" s="2">
        <v>62.13</v>
      </c>
      <c r="J1024" s="2">
        <v>15.49</v>
      </c>
      <c r="K1024" s="2">
        <v>14.76</v>
      </c>
      <c r="L1024" s="2" t="s">
        <v>285</v>
      </c>
      <c r="M1024" s="2" t="s">
        <v>22</v>
      </c>
      <c r="N1024" s="2" t="s">
        <v>23</v>
      </c>
      <c r="O1024" s="2" t="s">
        <v>24</v>
      </c>
      <c r="P1024" s="2" t="s">
        <v>95</v>
      </c>
      <c r="Q1024" s="2" t="s">
        <v>36</v>
      </c>
      <c r="R1024" s="3">
        <v>42060</v>
      </c>
      <c r="S1024" s="10">
        <f t="shared" si="166"/>
        <v>2015</v>
      </c>
      <c r="T1024">
        <f t="shared" si="174"/>
        <v>62.13</v>
      </c>
      <c r="U1024" t="str">
        <f t="shared" si="174"/>
        <v/>
      </c>
      <c r="V1024" t="str">
        <f t="shared" si="174"/>
        <v/>
      </c>
      <c r="W1024" t="str">
        <f t="shared" si="174"/>
        <v/>
      </c>
      <c r="Z1024">
        <f t="shared" si="175"/>
        <v>62.13</v>
      </c>
      <c r="AA1024" t="str">
        <f t="shared" si="175"/>
        <v/>
      </c>
      <c r="AB1024" t="str">
        <f t="shared" si="175"/>
        <v/>
      </c>
      <c r="AE1024" t="str">
        <f t="shared" si="167"/>
        <v/>
      </c>
      <c r="AH1024" t="str">
        <f t="shared" si="168"/>
        <v/>
      </c>
      <c r="AI1024" t="str">
        <f t="shared" si="169"/>
        <v/>
      </c>
      <c r="AJ1024" t="str">
        <f t="shared" si="169"/>
        <v/>
      </c>
      <c r="AK1024" t="str">
        <f t="shared" si="169"/>
        <v/>
      </c>
      <c r="AL1024" t="str">
        <f t="shared" si="169"/>
        <v/>
      </c>
    </row>
    <row r="1025" spans="1:38" x14ac:dyDescent="0.2">
      <c r="A1025" s="1">
        <v>6267</v>
      </c>
      <c r="B1025" s="2" t="s">
        <v>18</v>
      </c>
      <c r="C1025" s="3">
        <v>42058</v>
      </c>
      <c r="D1025" s="2" t="s">
        <v>50</v>
      </c>
      <c r="E1025" s="2">
        <v>37</v>
      </c>
      <c r="F1025" s="2">
        <v>1363.85</v>
      </c>
      <c r="G1025" s="2">
        <v>0.02</v>
      </c>
      <c r="H1025" s="2" t="s">
        <v>20</v>
      </c>
      <c r="I1025" s="2">
        <v>53.05</v>
      </c>
      <c r="J1025" s="2">
        <v>47.44</v>
      </c>
      <c r="K1025" s="2">
        <v>33.99</v>
      </c>
      <c r="L1025" s="2" t="s">
        <v>285</v>
      </c>
      <c r="M1025" s="2" t="s">
        <v>22</v>
      </c>
      <c r="N1025" s="2" t="s">
        <v>23</v>
      </c>
      <c r="O1025" s="2" t="s">
        <v>24</v>
      </c>
      <c r="P1025" s="2" t="s">
        <v>35</v>
      </c>
      <c r="Q1025" s="2" t="s">
        <v>26</v>
      </c>
      <c r="R1025" s="3">
        <v>42060</v>
      </c>
      <c r="S1025" s="10">
        <f t="shared" si="166"/>
        <v>2015</v>
      </c>
      <c r="T1025">
        <f t="shared" si="174"/>
        <v>53.05</v>
      </c>
      <c r="U1025" t="str">
        <f t="shared" si="174"/>
        <v/>
      </c>
      <c r="V1025" t="str">
        <f t="shared" si="174"/>
        <v/>
      </c>
      <c r="W1025" t="str">
        <f t="shared" si="174"/>
        <v/>
      </c>
      <c r="Z1025">
        <f t="shared" si="175"/>
        <v>53.05</v>
      </c>
      <c r="AA1025" t="str">
        <f t="shared" si="175"/>
        <v/>
      </c>
      <c r="AB1025" t="str">
        <f t="shared" si="175"/>
        <v/>
      </c>
      <c r="AE1025" t="str">
        <f t="shared" si="167"/>
        <v/>
      </c>
      <c r="AH1025" t="str">
        <f t="shared" si="168"/>
        <v/>
      </c>
      <c r="AI1025" t="str">
        <f t="shared" si="169"/>
        <v/>
      </c>
      <c r="AJ1025" t="str">
        <f t="shared" si="169"/>
        <v/>
      </c>
      <c r="AK1025" t="str">
        <f t="shared" si="169"/>
        <v/>
      </c>
      <c r="AL1025" t="str">
        <f t="shared" si="169"/>
        <v/>
      </c>
    </row>
    <row r="1026" spans="1:38" x14ac:dyDescent="0.2">
      <c r="A1026" s="1">
        <v>6268</v>
      </c>
      <c r="B1026" s="2" t="s">
        <v>18</v>
      </c>
      <c r="C1026" s="3">
        <v>42058</v>
      </c>
      <c r="D1026" s="2" t="s">
        <v>50</v>
      </c>
      <c r="E1026" s="2">
        <v>13</v>
      </c>
      <c r="F1026" s="2">
        <v>258.14999999999998</v>
      </c>
      <c r="G1026" s="2">
        <v>0.02</v>
      </c>
      <c r="H1026" s="2" t="s">
        <v>20</v>
      </c>
      <c r="I1026" s="2">
        <v>-38.119999999999997</v>
      </c>
      <c r="J1026" s="2">
        <v>29.7</v>
      </c>
      <c r="K1026" s="2">
        <v>23.47</v>
      </c>
      <c r="L1026" s="2" t="s">
        <v>285</v>
      </c>
      <c r="M1026" s="2" t="s">
        <v>22</v>
      </c>
      <c r="N1026" s="2" t="s">
        <v>23</v>
      </c>
      <c r="O1026" s="2" t="s">
        <v>24</v>
      </c>
      <c r="P1026" s="2" t="s">
        <v>52</v>
      </c>
      <c r="Q1026" s="2" t="s">
        <v>26</v>
      </c>
      <c r="R1026" s="3">
        <v>42059</v>
      </c>
      <c r="S1026" s="10">
        <f t="shared" si="166"/>
        <v>2015</v>
      </c>
      <c r="T1026">
        <f t="shared" si="174"/>
        <v>-38.119999999999997</v>
      </c>
      <c r="U1026" t="str">
        <f t="shared" si="174"/>
        <v/>
      </c>
      <c r="V1026" t="str">
        <f t="shared" si="174"/>
        <v/>
      </c>
      <c r="W1026" t="str">
        <f t="shared" si="174"/>
        <v/>
      </c>
      <c r="Z1026">
        <f t="shared" si="175"/>
        <v>-38.119999999999997</v>
      </c>
      <c r="AA1026" t="str">
        <f t="shared" si="175"/>
        <v/>
      </c>
      <c r="AB1026" t="str">
        <f t="shared" si="175"/>
        <v/>
      </c>
      <c r="AE1026" t="str">
        <f t="shared" si="167"/>
        <v>Office Supplies</v>
      </c>
      <c r="AH1026" t="str">
        <f t="shared" si="168"/>
        <v/>
      </c>
      <c r="AI1026" t="str">
        <f t="shared" si="169"/>
        <v/>
      </c>
      <c r="AJ1026" t="str">
        <f t="shared" si="169"/>
        <v/>
      </c>
      <c r="AK1026" t="str">
        <f t="shared" si="169"/>
        <v/>
      </c>
      <c r="AL1026" t="str">
        <f t="shared" ref="AJ1026:AL1089" si="176">IF(AL$1=$S1026,$AH1026,"")</f>
        <v/>
      </c>
    </row>
    <row r="1027" spans="1:38" x14ac:dyDescent="0.2">
      <c r="A1027" s="1">
        <v>6269</v>
      </c>
      <c r="B1027" s="2" t="s">
        <v>18</v>
      </c>
      <c r="C1027" s="3">
        <v>42058</v>
      </c>
      <c r="D1027" s="2" t="s">
        <v>50</v>
      </c>
      <c r="E1027" s="2">
        <v>31</v>
      </c>
      <c r="F1027" s="2">
        <v>320.45</v>
      </c>
      <c r="G1027" s="2">
        <v>0.02</v>
      </c>
      <c r="H1027" s="2" t="s">
        <v>49</v>
      </c>
      <c r="I1027" s="2">
        <v>87.27</v>
      </c>
      <c r="J1027" s="2">
        <v>21.78</v>
      </c>
      <c r="K1027" s="2">
        <v>15.99</v>
      </c>
      <c r="L1027" s="2" t="s">
        <v>285</v>
      </c>
      <c r="M1027" s="2" t="s">
        <v>22</v>
      </c>
      <c r="N1027" s="2" t="s">
        <v>23</v>
      </c>
      <c r="O1027" s="2" t="s">
        <v>31</v>
      </c>
      <c r="P1027" s="2" t="s">
        <v>32</v>
      </c>
      <c r="Q1027" s="2" t="s">
        <v>58</v>
      </c>
      <c r="R1027" s="3">
        <v>42059</v>
      </c>
      <c r="S1027" s="10">
        <f t="shared" ref="S1027:S1090" si="177">YEAR(C1027)</f>
        <v>2015</v>
      </c>
      <c r="T1027">
        <f t="shared" si="174"/>
        <v>87.27</v>
      </c>
      <c r="U1027" t="str">
        <f t="shared" si="174"/>
        <v/>
      </c>
      <c r="V1027" t="str">
        <f t="shared" si="174"/>
        <v/>
      </c>
      <c r="W1027" t="str">
        <f t="shared" si="174"/>
        <v/>
      </c>
      <c r="Z1027" t="str">
        <f t="shared" si="175"/>
        <v/>
      </c>
      <c r="AA1027">
        <f t="shared" si="175"/>
        <v>87.27</v>
      </c>
      <c r="AB1027" t="str">
        <f t="shared" si="175"/>
        <v/>
      </c>
      <c r="AE1027" t="str">
        <f t="shared" ref="AE1027:AE1090" si="178">IF(I1027&lt;0,O1027,"")</f>
        <v/>
      </c>
      <c r="AH1027" t="str">
        <f t="shared" ref="AH1027:AH1090" si="179">IF(E1027&lt;11,IF(O1027="Technology",I1027,""),"")</f>
        <v/>
      </c>
      <c r="AI1027" t="str">
        <f t="shared" ref="AI1027:AL1090" si="180">IF(AI$1=$S1027,$AH1027,"")</f>
        <v/>
      </c>
      <c r="AJ1027" t="str">
        <f t="shared" si="176"/>
        <v/>
      </c>
      <c r="AK1027" t="str">
        <f t="shared" si="176"/>
        <v/>
      </c>
      <c r="AL1027" t="str">
        <f t="shared" si="176"/>
        <v/>
      </c>
    </row>
    <row r="1028" spans="1:38" x14ac:dyDescent="0.2">
      <c r="A1028" s="1">
        <v>6270</v>
      </c>
      <c r="B1028" s="2" t="s">
        <v>18</v>
      </c>
      <c r="C1028" s="3">
        <v>42059</v>
      </c>
      <c r="D1028" s="2" t="s">
        <v>59</v>
      </c>
      <c r="E1028" s="2">
        <v>18</v>
      </c>
      <c r="F1028" s="2">
        <v>109.46</v>
      </c>
      <c r="G1028" s="2">
        <v>0.1</v>
      </c>
      <c r="H1028" s="2" t="s">
        <v>20</v>
      </c>
      <c r="I1028" s="2">
        <v>41.63</v>
      </c>
      <c r="J1028" s="2">
        <v>18.3</v>
      </c>
      <c r="K1028" s="2">
        <v>14.5</v>
      </c>
      <c r="L1028" s="2" t="s">
        <v>433</v>
      </c>
      <c r="M1028" s="2" t="s">
        <v>38</v>
      </c>
      <c r="N1028" s="2" t="s">
        <v>54</v>
      </c>
      <c r="O1028" s="2" t="s">
        <v>24</v>
      </c>
      <c r="P1028" s="2" t="s">
        <v>74</v>
      </c>
      <c r="Q1028" s="2" t="s">
        <v>26</v>
      </c>
      <c r="R1028" s="3">
        <v>42060</v>
      </c>
      <c r="S1028" s="10">
        <f t="shared" si="177"/>
        <v>2015</v>
      </c>
      <c r="T1028" t="str">
        <f t="shared" si="174"/>
        <v/>
      </c>
      <c r="U1028" t="str">
        <f t="shared" si="174"/>
        <v/>
      </c>
      <c r="V1028" t="str">
        <f t="shared" si="174"/>
        <v/>
      </c>
      <c r="W1028">
        <f t="shared" si="174"/>
        <v>41.63</v>
      </c>
      <c r="Z1028">
        <f t="shared" si="175"/>
        <v>41.63</v>
      </c>
      <c r="AA1028" t="str">
        <f t="shared" si="175"/>
        <v/>
      </c>
      <c r="AB1028" t="str">
        <f t="shared" si="175"/>
        <v/>
      </c>
      <c r="AE1028" t="str">
        <f t="shared" si="178"/>
        <v/>
      </c>
      <c r="AH1028" t="str">
        <f t="shared" si="179"/>
        <v/>
      </c>
      <c r="AI1028" t="str">
        <f t="shared" si="180"/>
        <v/>
      </c>
      <c r="AJ1028" t="str">
        <f t="shared" si="176"/>
        <v/>
      </c>
      <c r="AK1028" t="str">
        <f t="shared" si="176"/>
        <v/>
      </c>
      <c r="AL1028" t="str">
        <f t="shared" si="176"/>
        <v/>
      </c>
    </row>
    <row r="1029" spans="1:38" x14ac:dyDescent="0.2">
      <c r="A1029" s="1">
        <v>6271</v>
      </c>
      <c r="B1029" s="2" t="s">
        <v>18</v>
      </c>
      <c r="C1029" s="3">
        <v>42059</v>
      </c>
      <c r="D1029" s="2" t="s">
        <v>59</v>
      </c>
      <c r="E1029" s="2">
        <v>15</v>
      </c>
      <c r="F1029" s="2">
        <v>109.22</v>
      </c>
      <c r="G1029" s="2">
        <v>0.08</v>
      </c>
      <c r="H1029" s="2" t="s">
        <v>20</v>
      </c>
      <c r="I1029" s="2">
        <v>-47.15</v>
      </c>
      <c r="J1029" s="2">
        <v>18.48</v>
      </c>
      <c r="K1029" s="2">
        <v>21.03</v>
      </c>
      <c r="L1029" s="2" t="s">
        <v>433</v>
      </c>
      <c r="M1029" s="2" t="s">
        <v>38</v>
      </c>
      <c r="N1029" s="2" t="s">
        <v>54</v>
      </c>
      <c r="O1029" s="2" t="s">
        <v>24</v>
      </c>
      <c r="P1029" s="2" t="s">
        <v>35</v>
      </c>
      <c r="Q1029" s="2" t="s">
        <v>26</v>
      </c>
      <c r="R1029" s="3">
        <v>42060</v>
      </c>
      <c r="S1029" s="10">
        <f t="shared" si="177"/>
        <v>2015</v>
      </c>
      <c r="T1029" t="str">
        <f t="shared" si="174"/>
        <v/>
      </c>
      <c r="U1029" t="str">
        <f t="shared" si="174"/>
        <v/>
      </c>
      <c r="V1029" t="str">
        <f t="shared" si="174"/>
        <v/>
      </c>
      <c r="W1029">
        <f t="shared" si="174"/>
        <v>-47.15</v>
      </c>
      <c r="Z1029">
        <f t="shared" si="175"/>
        <v>-47.15</v>
      </c>
      <c r="AA1029" t="str">
        <f t="shared" si="175"/>
        <v/>
      </c>
      <c r="AB1029" t="str">
        <f t="shared" si="175"/>
        <v/>
      </c>
      <c r="AE1029" t="str">
        <f t="shared" si="178"/>
        <v>Office Supplies</v>
      </c>
      <c r="AH1029" t="str">
        <f t="shared" si="179"/>
        <v/>
      </c>
      <c r="AI1029" t="str">
        <f t="shared" si="180"/>
        <v/>
      </c>
      <c r="AJ1029" t="str">
        <f t="shared" si="176"/>
        <v/>
      </c>
      <c r="AK1029" t="str">
        <f t="shared" si="176"/>
        <v/>
      </c>
      <c r="AL1029" t="str">
        <f t="shared" si="176"/>
        <v/>
      </c>
    </row>
    <row r="1030" spans="1:38" x14ac:dyDescent="0.2">
      <c r="A1030" s="1">
        <v>6272</v>
      </c>
      <c r="B1030" s="2" t="s">
        <v>18</v>
      </c>
      <c r="C1030" s="3">
        <v>42059</v>
      </c>
      <c r="D1030" s="2" t="s">
        <v>27</v>
      </c>
      <c r="E1030" s="2">
        <v>10</v>
      </c>
      <c r="F1030" s="2">
        <v>216.17</v>
      </c>
      <c r="G1030" s="2">
        <v>7.0000000000000007E-2</v>
      </c>
      <c r="H1030" s="2" t="s">
        <v>20</v>
      </c>
      <c r="I1030" s="2">
        <v>-71.180000000000007</v>
      </c>
      <c r="J1030" s="2">
        <v>32.97</v>
      </c>
      <c r="K1030" s="2">
        <v>18</v>
      </c>
      <c r="L1030" s="2" t="s">
        <v>155</v>
      </c>
      <c r="M1030" s="2" t="s">
        <v>29</v>
      </c>
      <c r="N1030" s="2" t="s">
        <v>43</v>
      </c>
      <c r="O1030" s="2" t="s">
        <v>31</v>
      </c>
      <c r="P1030" s="2" t="s">
        <v>32</v>
      </c>
      <c r="Q1030" s="2" t="s">
        <v>26</v>
      </c>
      <c r="R1030" s="3">
        <v>42064</v>
      </c>
      <c r="S1030" s="10">
        <f t="shared" si="177"/>
        <v>2015</v>
      </c>
      <c r="T1030" t="str">
        <f t="shared" si="174"/>
        <v/>
      </c>
      <c r="U1030" t="str">
        <f t="shared" si="174"/>
        <v/>
      </c>
      <c r="V1030">
        <f t="shared" si="174"/>
        <v>-71.180000000000007</v>
      </c>
      <c r="W1030" t="str">
        <f t="shared" si="174"/>
        <v/>
      </c>
      <c r="Z1030" t="str">
        <f t="shared" si="175"/>
        <v/>
      </c>
      <c r="AA1030">
        <f t="shared" si="175"/>
        <v>-71.180000000000007</v>
      </c>
      <c r="AB1030" t="str">
        <f t="shared" si="175"/>
        <v/>
      </c>
      <c r="AE1030" t="str">
        <f t="shared" si="178"/>
        <v>Technology</v>
      </c>
      <c r="AH1030">
        <f t="shared" si="179"/>
        <v>-71.180000000000007</v>
      </c>
      <c r="AI1030" t="str">
        <f t="shared" si="180"/>
        <v/>
      </c>
      <c r="AJ1030">
        <f t="shared" si="176"/>
        <v>-71.180000000000007</v>
      </c>
      <c r="AK1030" t="str">
        <f t="shared" si="176"/>
        <v/>
      </c>
      <c r="AL1030" t="str">
        <f t="shared" si="176"/>
        <v/>
      </c>
    </row>
    <row r="1031" spans="1:38" x14ac:dyDescent="0.2">
      <c r="A1031" s="1">
        <v>6273</v>
      </c>
      <c r="B1031" s="2" t="s">
        <v>18</v>
      </c>
      <c r="C1031" s="3">
        <v>42060</v>
      </c>
      <c r="D1031" s="2" t="s">
        <v>27</v>
      </c>
      <c r="E1031" s="2">
        <v>14</v>
      </c>
      <c r="F1031" s="2">
        <v>1386.7375</v>
      </c>
      <c r="G1031" s="2">
        <v>0.08</v>
      </c>
      <c r="H1031" s="2" t="s">
        <v>20</v>
      </c>
      <c r="I1031" s="2">
        <v>-73.14</v>
      </c>
      <c r="J1031" s="2">
        <v>137.99</v>
      </c>
      <c r="K1031" s="2">
        <v>18.2</v>
      </c>
      <c r="L1031" s="2" t="s">
        <v>101</v>
      </c>
      <c r="M1031" s="2" t="s">
        <v>22</v>
      </c>
      <c r="N1031" s="2" t="s">
        <v>23</v>
      </c>
      <c r="O1031" s="2" t="s">
        <v>31</v>
      </c>
      <c r="P1031" s="2" t="s">
        <v>39</v>
      </c>
      <c r="Q1031" s="2" t="s">
        <v>26</v>
      </c>
      <c r="R1031" s="3">
        <v>42067</v>
      </c>
      <c r="S1031" s="10">
        <f t="shared" si="177"/>
        <v>2015</v>
      </c>
      <c r="T1031">
        <f t="shared" si="174"/>
        <v>-73.14</v>
      </c>
      <c r="U1031" t="str">
        <f t="shared" si="174"/>
        <v/>
      </c>
      <c r="V1031" t="str">
        <f t="shared" si="174"/>
        <v/>
      </c>
      <c r="W1031" t="str">
        <f t="shared" si="174"/>
        <v/>
      </c>
      <c r="Z1031" t="str">
        <f t="shared" si="175"/>
        <v/>
      </c>
      <c r="AA1031">
        <f t="shared" si="175"/>
        <v>-73.14</v>
      </c>
      <c r="AB1031" t="str">
        <f t="shared" si="175"/>
        <v/>
      </c>
      <c r="AE1031" t="str">
        <f t="shared" si="178"/>
        <v>Technology</v>
      </c>
      <c r="AH1031" t="str">
        <f t="shared" si="179"/>
        <v/>
      </c>
      <c r="AI1031" t="str">
        <f t="shared" si="180"/>
        <v/>
      </c>
      <c r="AJ1031" t="str">
        <f t="shared" si="176"/>
        <v/>
      </c>
      <c r="AK1031" t="str">
        <f t="shared" si="176"/>
        <v/>
      </c>
      <c r="AL1031" t="str">
        <f t="shared" si="176"/>
        <v/>
      </c>
    </row>
    <row r="1032" spans="1:38" x14ac:dyDescent="0.2">
      <c r="A1032" s="1">
        <v>6274</v>
      </c>
      <c r="B1032" s="2" t="s">
        <v>18</v>
      </c>
      <c r="C1032" s="3">
        <v>42060</v>
      </c>
      <c r="D1032" s="2" t="s">
        <v>27</v>
      </c>
      <c r="E1032" s="2">
        <v>19</v>
      </c>
      <c r="F1032" s="2">
        <v>435.54</v>
      </c>
      <c r="G1032" s="2">
        <v>0.04</v>
      </c>
      <c r="H1032" s="2" t="s">
        <v>20</v>
      </c>
      <c r="I1032" s="2">
        <v>-0.64</v>
      </c>
      <c r="J1032" s="2">
        <v>34.840000000000003</v>
      </c>
      <c r="K1032" s="2">
        <v>25.54</v>
      </c>
      <c r="L1032" s="2" t="s">
        <v>101</v>
      </c>
      <c r="M1032" s="2" t="s">
        <v>22</v>
      </c>
      <c r="N1032" s="2" t="s">
        <v>23</v>
      </c>
      <c r="O1032" s="2" t="s">
        <v>24</v>
      </c>
      <c r="P1032" s="2" t="s">
        <v>35</v>
      </c>
      <c r="Q1032" s="2" t="s">
        <v>26</v>
      </c>
      <c r="R1032" s="3">
        <v>42062</v>
      </c>
      <c r="S1032" s="10">
        <f t="shared" si="177"/>
        <v>2015</v>
      </c>
      <c r="T1032">
        <f t="shared" si="174"/>
        <v>-0.64</v>
      </c>
      <c r="U1032" t="str">
        <f t="shared" si="174"/>
        <v/>
      </c>
      <c r="V1032" t="str">
        <f t="shared" si="174"/>
        <v/>
      </c>
      <c r="W1032" t="str">
        <f t="shared" si="174"/>
        <v/>
      </c>
      <c r="Z1032">
        <f t="shared" si="175"/>
        <v>-0.64</v>
      </c>
      <c r="AA1032" t="str">
        <f t="shared" si="175"/>
        <v/>
      </c>
      <c r="AB1032" t="str">
        <f t="shared" si="175"/>
        <v/>
      </c>
      <c r="AE1032" t="str">
        <f t="shared" si="178"/>
        <v>Office Supplies</v>
      </c>
      <c r="AH1032" t="str">
        <f t="shared" si="179"/>
        <v/>
      </c>
      <c r="AI1032" t="str">
        <f t="shared" si="180"/>
        <v/>
      </c>
      <c r="AJ1032" t="str">
        <f t="shared" si="176"/>
        <v/>
      </c>
      <c r="AK1032" t="str">
        <f t="shared" si="176"/>
        <v/>
      </c>
      <c r="AL1032" t="str">
        <f t="shared" si="176"/>
        <v/>
      </c>
    </row>
    <row r="1033" spans="1:38" x14ac:dyDescent="0.2">
      <c r="A1033" s="1">
        <v>6275</v>
      </c>
      <c r="B1033" s="2" t="s">
        <v>18</v>
      </c>
      <c r="C1033" s="3">
        <v>42060</v>
      </c>
      <c r="D1033" s="2" t="s">
        <v>50</v>
      </c>
      <c r="E1033" s="2">
        <v>3</v>
      </c>
      <c r="F1033" s="2">
        <v>322.68</v>
      </c>
      <c r="G1033" s="2">
        <v>0.08</v>
      </c>
      <c r="H1033" s="2" t="s">
        <v>20</v>
      </c>
      <c r="I1033" s="2">
        <v>-256.14999999999998</v>
      </c>
      <c r="J1033" s="2">
        <v>111.99</v>
      </c>
      <c r="K1033" s="2">
        <v>33.99</v>
      </c>
      <c r="L1033" s="2" t="s">
        <v>434</v>
      </c>
      <c r="M1033" s="2" t="s">
        <v>22</v>
      </c>
      <c r="N1033" s="2" t="s">
        <v>23</v>
      </c>
      <c r="O1033" s="2" t="s">
        <v>31</v>
      </c>
      <c r="P1033" s="2" t="s">
        <v>33</v>
      </c>
      <c r="Q1033" s="2" t="s">
        <v>26</v>
      </c>
      <c r="R1033" s="3">
        <v>42060</v>
      </c>
      <c r="S1033" s="10">
        <f t="shared" si="177"/>
        <v>2015</v>
      </c>
      <c r="T1033">
        <f t="shared" si="174"/>
        <v>-256.14999999999998</v>
      </c>
      <c r="U1033" t="str">
        <f t="shared" si="174"/>
        <v/>
      </c>
      <c r="V1033" t="str">
        <f t="shared" si="174"/>
        <v/>
      </c>
      <c r="W1033" t="str">
        <f t="shared" si="174"/>
        <v/>
      </c>
      <c r="Z1033" t="str">
        <f t="shared" si="175"/>
        <v/>
      </c>
      <c r="AA1033">
        <f t="shared" si="175"/>
        <v>-256.14999999999998</v>
      </c>
      <c r="AB1033" t="str">
        <f t="shared" si="175"/>
        <v/>
      </c>
      <c r="AE1033" t="str">
        <f t="shared" si="178"/>
        <v>Technology</v>
      </c>
      <c r="AH1033">
        <f t="shared" si="179"/>
        <v>-256.14999999999998</v>
      </c>
      <c r="AI1033" t="str">
        <f t="shared" si="180"/>
        <v/>
      </c>
      <c r="AJ1033">
        <f t="shared" si="176"/>
        <v>-256.14999999999998</v>
      </c>
      <c r="AK1033" t="str">
        <f t="shared" si="176"/>
        <v/>
      </c>
      <c r="AL1033" t="str">
        <f t="shared" si="176"/>
        <v/>
      </c>
    </row>
    <row r="1034" spans="1:38" x14ac:dyDescent="0.2">
      <c r="A1034" s="1">
        <v>6276</v>
      </c>
      <c r="B1034" s="2" t="s">
        <v>18</v>
      </c>
      <c r="C1034" s="3">
        <v>42060</v>
      </c>
      <c r="D1034" s="2" t="s">
        <v>59</v>
      </c>
      <c r="E1034" s="2">
        <v>32</v>
      </c>
      <c r="F1034" s="2">
        <v>391.21</v>
      </c>
      <c r="G1034" s="2">
        <v>0.03</v>
      </c>
      <c r="H1034" s="2" t="s">
        <v>20</v>
      </c>
      <c r="I1034" s="2">
        <v>-15.75</v>
      </c>
      <c r="J1034" s="2">
        <v>24.21</v>
      </c>
      <c r="K1034" s="2">
        <v>18.809999999999999</v>
      </c>
      <c r="L1034" s="2" t="s">
        <v>42</v>
      </c>
      <c r="M1034" s="2" t="s">
        <v>22</v>
      </c>
      <c r="N1034" s="2" t="s">
        <v>43</v>
      </c>
      <c r="O1034" s="2" t="s">
        <v>24</v>
      </c>
      <c r="P1034" s="2" t="s">
        <v>52</v>
      </c>
      <c r="Q1034" s="2" t="s">
        <v>26</v>
      </c>
      <c r="R1034" s="3">
        <v>42062</v>
      </c>
      <c r="S1034" s="10">
        <f t="shared" si="177"/>
        <v>2015</v>
      </c>
      <c r="T1034" t="str">
        <f t="shared" si="174"/>
        <v/>
      </c>
      <c r="U1034" t="str">
        <f t="shared" si="174"/>
        <v/>
      </c>
      <c r="V1034">
        <f t="shared" si="174"/>
        <v>-15.75</v>
      </c>
      <c r="W1034" t="str">
        <f t="shared" si="174"/>
        <v/>
      </c>
      <c r="Z1034">
        <f t="shared" si="175"/>
        <v>-15.75</v>
      </c>
      <c r="AA1034" t="str">
        <f t="shared" si="175"/>
        <v/>
      </c>
      <c r="AB1034" t="str">
        <f t="shared" si="175"/>
        <v/>
      </c>
      <c r="AE1034" t="str">
        <f t="shared" si="178"/>
        <v>Office Supplies</v>
      </c>
      <c r="AH1034" t="str">
        <f t="shared" si="179"/>
        <v/>
      </c>
      <c r="AI1034" t="str">
        <f t="shared" si="180"/>
        <v/>
      </c>
      <c r="AJ1034" t="str">
        <f t="shared" si="176"/>
        <v/>
      </c>
      <c r="AK1034" t="str">
        <f t="shared" si="176"/>
        <v/>
      </c>
      <c r="AL1034" t="str">
        <f t="shared" si="176"/>
        <v/>
      </c>
    </row>
    <row r="1035" spans="1:38" x14ac:dyDescent="0.2">
      <c r="A1035" s="1">
        <v>6277</v>
      </c>
      <c r="B1035" s="2" t="s">
        <v>18</v>
      </c>
      <c r="C1035" s="3">
        <v>42061</v>
      </c>
      <c r="D1035" s="2" t="s">
        <v>50</v>
      </c>
      <c r="E1035" s="2">
        <v>3</v>
      </c>
      <c r="F1035" s="2">
        <v>79.34</v>
      </c>
      <c r="G1035" s="2">
        <v>0.01</v>
      </c>
      <c r="H1035" s="2" t="s">
        <v>20</v>
      </c>
      <c r="I1035" s="2">
        <v>-65.28</v>
      </c>
      <c r="J1035" s="2">
        <v>32.950000000000003</v>
      </c>
      <c r="K1035" s="2">
        <v>19.989999999999998</v>
      </c>
      <c r="L1035" s="2" t="s">
        <v>267</v>
      </c>
      <c r="M1035" s="2" t="s">
        <v>66</v>
      </c>
      <c r="N1035" s="2" t="s">
        <v>54</v>
      </c>
      <c r="O1035" s="2" t="s">
        <v>31</v>
      </c>
      <c r="P1035" s="2" t="s">
        <v>32</v>
      </c>
      <c r="Q1035" s="2" t="s">
        <v>26</v>
      </c>
      <c r="R1035" s="3">
        <v>42063</v>
      </c>
      <c r="S1035" s="10">
        <f t="shared" si="177"/>
        <v>2015</v>
      </c>
      <c r="T1035" t="str">
        <f t="shared" si="174"/>
        <v/>
      </c>
      <c r="U1035" t="str">
        <f t="shared" si="174"/>
        <v/>
      </c>
      <c r="V1035" t="str">
        <f t="shared" si="174"/>
        <v/>
      </c>
      <c r="W1035">
        <f t="shared" si="174"/>
        <v>-65.28</v>
      </c>
      <c r="Z1035" t="str">
        <f t="shared" si="175"/>
        <v/>
      </c>
      <c r="AA1035">
        <f t="shared" si="175"/>
        <v>-65.28</v>
      </c>
      <c r="AB1035" t="str">
        <f t="shared" si="175"/>
        <v/>
      </c>
      <c r="AE1035" t="str">
        <f t="shared" si="178"/>
        <v>Technology</v>
      </c>
      <c r="AH1035">
        <f t="shared" si="179"/>
        <v>-65.28</v>
      </c>
      <c r="AI1035" t="str">
        <f t="shared" si="180"/>
        <v/>
      </c>
      <c r="AJ1035">
        <f t="shared" si="176"/>
        <v>-65.28</v>
      </c>
      <c r="AK1035" t="str">
        <f t="shared" si="176"/>
        <v/>
      </c>
      <c r="AL1035" t="str">
        <f t="shared" si="176"/>
        <v/>
      </c>
    </row>
    <row r="1036" spans="1:38" x14ac:dyDescent="0.2">
      <c r="A1036" s="1">
        <v>6278</v>
      </c>
      <c r="B1036" s="2" t="s">
        <v>18</v>
      </c>
      <c r="C1036" s="3">
        <v>42061</v>
      </c>
      <c r="D1036" s="2" t="s">
        <v>50</v>
      </c>
      <c r="E1036" s="2">
        <v>10</v>
      </c>
      <c r="F1036" s="2">
        <v>558.01</v>
      </c>
      <c r="G1036" s="2">
        <v>0.08</v>
      </c>
      <c r="H1036" s="2" t="s">
        <v>49</v>
      </c>
      <c r="I1036" s="2">
        <v>103.72</v>
      </c>
      <c r="J1036" s="2">
        <v>67.98</v>
      </c>
      <c r="K1036" s="2">
        <v>27.88</v>
      </c>
      <c r="L1036" s="2" t="s">
        <v>267</v>
      </c>
      <c r="M1036" s="2" t="s">
        <v>66</v>
      </c>
      <c r="N1036" s="2" t="s">
        <v>54</v>
      </c>
      <c r="O1036" s="2" t="s">
        <v>24</v>
      </c>
      <c r="P1036" s="2" t="s">
        <v>35</v>
      </c>
      <c r="Q1036" s="2" t="s">
        <v>26</v>
      </c>
      <c r="R1036" s="3">
        <v>42062</v>
      </c>
      <c r="S1036" s="10">
        <f t="shared" si="177"/>
        <v>2015</v>
      </c>
      <c r="T1036" t="str">
        <f t="shared" si="174"/>
        <v/>
      </c>
      <c r="U1036" t="str">
        <f t="shared" si="174"/>
        <v/>
      </c>
      <c r="V1036" t="str">
        <f t="shared" si="174"/>
        <v/>
      </c>
      <c r="W1036">
        <f t="shared" si="174"/>
        <v>103.72</v>
      </c>
      <c r="Z1036">
        <f t="shared" si="175"/>
        <v>103.72</v>
      </c>
      <c r="AA1036" t="str">
        <f t="shared" si="175"/>
        <v/>
      </c>
      <c r="AB1036" t="str">
        <f t="shared" si="175"/>
        <v/>
      </c>
      <c r="AE1036" t="str">
        <f t="shared" si="178"/>
        <v/>
      </c>
      <c r="AH1036" t="str">
        <f t="shared" si="179"/>
        <v/>
      </c>
      <c r="AI1036" t="str">
        <f t="shared" si="180"/>
        <v/>
      </c>
      <c r="AJ1036" t="str">
        <f t="shared" si="176"/>
        <v/>
      </c>
      <c r="AK1036" t="str">
        <f t="shared" si="176"/>
        <v/>
      </c>
      <c r="AL1036" t="str">
        <f t="shared" si="176"/>
        <v/>
      </c>
    </row>
    <row r="1037" spans="1:38" x14ac:dyDescent="0.2">
      <c r="A1037" s="1">
        <v>6279</v>
      </c>
      <c r="B1037" s="2" t="s">
        <v>18</v>
      </c>
      <c r="C1037" s="3">
        <v>42061</v>
      </c>
      <c r="D1037" s="2" t="s">
        <v>50</v>
      </c>
      <c r="E1037" s="2">
        <v>18</v>
      </c>
      <c r="F1037" s="2">
        <v>1380.51</v>
      </c>
      <c r="G1037" s="2">
        <v>0.1</v>
      </c>
      <c r="H1037" s="2" t="s">
        <v>20</v>
      </c>
      <c r="I1037" s="2">
        <v>-594.14</v>
      </c>
      <c r="J1037" s="2">
        <v>92.98</v>
      </c>
      <c r="K1037" s="2">
        <v>49</v>
      </c>
      <c r="L1037" s="2" t="s">
        <v>267</v>
      </c>
      <c r="M1037" s="2" t="s">
        <v>66</v>
      </c>
      <c r="N1037" s="2" t="s">
        <v>54</v>
      </c>
      <c r="O1037" s="2" t="s">
        <v>24</v>
      </c>
      <c r="P1037" s="2" t="s">
        <v>52</v>
      </c>
      <c r="Q1037" s="2" t="s">
        <v>34</v>
      </c>
      <c r="R1037" s="3">
        <v>42063</v>
      </c>
      <c r="S1037" s="10">
        <f t="shared" si="177"/>
        <v>2015</v>
      </c>
      <c r="T1037" t="str">
        <f t="shared" si="174"/>
        <v/>
      </c>
      <c r="U1037" t="str">
        <f t="shared" si="174"/>
        <v/>
      </c>
      <c r="V1037" t="str">
        <f t="shared" si="174"/>
        <v/>
      </c>
      <c r="W1037">
        <f t="shared" si="174"/>
        <v>-594.14</v>
      </c>
      <c r="Z1037">
        <f t="shared" si="175"/>
        <v>-594.14</v>
      </c>
      <c r="AA1037" t="str">
        <f t="shared" si="175"/>
        <v/>
      </c>
      <c r="AB1037" t="str">
        <f t="shared" si="175"/>
        <v/>
      </c>
      <c r="AE1037" t="str">
        <f t="shared" si="178"/>
        <v>Office Supplies</v>
      </c>
      <c r="AH1037" t="str">
        <f t="shared" si="179"/>
        <v/>
      </c>
      <c r="AI1037" t="str">
        <f t="shared" si="180"/>
        <v/>
      </c>
      <c r="AJ1037" t="str">
        <f t="shared" si="176"/>
        <v/>
      </c>
      <c r="AK1037" t="str">
        <f t="shared" si="176"/>
        <v/>
      </c>
      <c r="AL1037" t="str">
        <f t="shared" si="176"/>
        <v/>
      </c>
    </row>
    <row r="1038" spans="1:38" x14ac:dyDescent="0.2">
      <c r="A1038" s="1">
        <v>6280</v>
      </c>
      <c r="B1038" s="2" t="s">
        <v>18</v>
      </c>
      <c r="C1038" s="3">
        <v>42061</v>
      </c>
      <c r="D1038" s="2" t="s">
        <v>27</v>
      </c>
      <c r="E1038" s="2">
        <v>48</v>
      </c>
      <c r="F1038" s="2">
        <v>3362.5</v>
      </c>
      <c r="G1038" s="2">
        <v>7.0000000000000007E-2</v>
      </c>
      <c r="H1038" s="2" t="s">
        <v>44</v>
      </c>
      <c r="I1038" s="2">
        <v>-1696.56</v>
      </c>
      <c r="J1038" s="2">
        <v>82.98</v>
      </c>
      <c r="K1038" s="2">
        <v>73.81</v>
      </c>
      <c r="L1038" s="2" t="s">
        <v>347</v>
      </c>
      <c r="M1038" s="2" t="s">
        <v>29</v>
      </c>
      <c r="N1038" s="2" t="s">
        <v>30</v>
      </c>
      <c r="O1038" s="2" t="s">
        <v>45</v>
      </c>
      <c r="P1038" s="2" t="s">
        <v>61</v>
      </c>
      <c r="Q1038" s="2" t="s">
        <v>56</v>
      </c>
      <c r="R1038" s="3">
        <v>42061</v>
      </c>
      <c r="S1038" s="10">
        <f t="shared" si="177"/>
        <v>2015</v>
      </c>
      <c r="T1038" t="str">
        <f t="shared" si="174"/>
        <v/>
      </c>
      <c r="U1038">
        <f t="shared" si="174"/>
        <v>-1696.56</v>
      </c>
      <c r="V1038" t="str">
        <f t="shared" si="174"/>
        <v/>
      </c>
      <c r="W1038" t="str">
        <f t="shared" si="174"/>
        <v/>
      </c>
      <c r="Z1038" t="str">
        <f t="shared" si="175"/>
        <v/>
      </c>
      <c r="AA1038" t="str">
        <f t="shared" si="175"/>
        <v/>
      </c>
      <c r="AB1038">
        <f t="shared" si="175"/>
        <v>-1696.56</v>
      </c>
      <c r="AE1038" t="str">
        <f t="shared" si="178"/>
        <v>Furniture</v>
      </c>
      <c r="AH1038" t="str">
        <f t="shared" si="179"/>
        <v/>
      </c>
      <c r="AI1038" t="str">
        <f t="shared" si="180"/>
        <v/>
      </c>
      <c r="AJ1038" t="str">
        <f t="shared" si="176"/>
        <v/>
      </c>
      <c r="AK1038" t="str">
        <f t="shared" si="176"/>
        <v/>
      </c>
      <c r="AL1038" t="str">
        <f t="shared" si="176"/>
        <v/>
      </c>
    </row>
    <row r="1039" spans="1:38" x14ac:dyDescent="0.2">
      <c r="A1039" s="1">
        <v>6281</v>
      </c>
      <c r="B1039" s="2" t="s">
        <v>18</v>
      </c>
      <c r="C1039" s="3">
        <v>42061</v>
      </c>
      <c r="D1039" s="2" t="s">
        <v>27</v>
      </c>
      <c r="E1039" s="2">
        <v>34</v>
      </c>
      <c r="F1039" s="2">
        <v>2871.95</v>
      </c>
      <c r="G1039" s="2">
        <v>0.06</v>
      </c>
      <c r="H1039" s="2" t="s">
        <v>20</v>
      </c>
      <c r="I1039" s="2">
        <v>1026.47</v>
      </c>
      <c r="J1039" s="2">
        <v>94.99</v>
      </c>
      <c r="K1039" s="2">
        <v>19.5</v>
      </c>
      <c r="L1039" s="2" t="s">
        <v>347</v>
      </c>
      <c r="M1039" s="2" t="s">
        <v>29</v>
      </c>
      <c r="N1039" s="2" t="s">
        <v>30</v>
      </c>
      <c r="O1039" s="2" t="s">
        <v>31</v>
      </c>
      <c r="P1039" s="2" t="s">
        <v>32</v>
      </c>
      <c r="Q1039" s="2" t="s">
        <v>26</v>
      </c>
      <c r="R1039" s="3">
        <v>42066</v>
      </c>
      <c r="S1039" s="10">
        <f t="shared" si="177"/>
        <v>2015</v>
      </c>
      <c r="T1039" t="str">
        <f t="shared" si="174"/>
        <v/>
      </c>
      <c r="U1039">
        <f t="shared" si="174"/>
        <v>1026.47</v>
      </c>
      <c r="V1039" t="str">
        <f t="shared" si="174"/>
        <v/>
      </c>
      <c r="W1039" t="str">
        <f t="shared" si="174"/>
        <v/>
      </c>
      <c r="Z1039" t="str">
        <f t="shared" si="175"/>
        <v/>
      </c>
      <c r="AA1039">
        <f t="shared" si="175"/>
        <v>1026.47</v>
      </c>
      <c r="AB1039" t="str">
        <f t="shared" si="175"/>
        <v/>
      </c>
      <c r="AE1039" t="str">
        <f t="shared" si="178"/>
        <v/>
      </c>
      <c r="AH1039" t="str">
        <f t="shared" si="179"/>
        <v/>
      </c>
      <c r="AI1039" t="str">
        <f t="shared" si="180"/>
        <v/>
      </c>
      <c r="AJ1039" t="str">
        <f t="shared" si="176"/>
        <v/>
      </c>
      <c r="AK1039" t="str">
        <f t="shared" si="176"/>
        <v/>
      </c>
      <c r="AL1039" t="str">
        <f t="shared" si="176"/>
        <v/>
      </c>
    </row>
    <row r="1040" spans="1:38" x14ac:dyDescent="0.2">
      <c r="A1040" s="1">
        <v>6282</v>
      </c>
      <c r="B1040" s="2" t="s">
        <v>18</v>
      </c>
      <c r="C1040" s="3">
        <v>42061</v>
      </c>
      <c r="D1040" s="2" t="s">
        <v>27</v>
      </c>
      <c r="E1040" s="2">
        <v>31</v>
      </c>
      <c r="F1040" s="2">
        <v>73.010000000000005</v>
      </c>
      <c r="G1040" s="2">
        <v>0.02</v>
      </c>
      <c r="H1040" s="2" t="s">
        <v>20</v>
      </c>
      <c r="I1040" s="2">
        <v>-11.23</v>
      </c>
      <c r="J1040" s="2">
        <v>13.95</v>
      </c>
      <c r="K1040" s="2">
        <v>15.63</v>
      </c>
      <c r="L1040" s="2" t="s">
        <v>347</v>
      </c>
      <c r="M1040" s="2" t="s">
        <v>29</v>
      </c>
      <c r="N1040" s="2" t="s">
        <v>30</v>
      </c>
      <c r="O1040" s="2" t="s">
        <v>24</v>
      </c>
      <c r="P1040" s="2" t="s">
        <v>64</v>
      </c>
      <c r="Q1040" s="2" t="s">
        <v>36</v>
      </c>
      <c r="R1040" s="3">
        <v>42066</v>
      </c>
      <c r="S1040" s="10">
        <f t="shared" si="177"/>
        <v>2015</v>
      </c>
      <c r="T1040" t="str">
        <f t="shared" si="174"/>
        <v/>
      </c>
      <c r="U1040">
        <f t="shared" si="174"/>
        <v>-11.23</v>
      </c>
      <c r="V1040" t="str">
        <f t="shared" si="174"/>
        <v/>
      </c>
      <c r="W1040" t="str">
        <f t="shared" si="174"/>
        <v/>
      </c>
      <c r="Z1040">
        <f t="shared" si="175"/>
        <v>-11.23</v>
      </c>
      <c r="AA1040" t="str">
        <f t="shared" si="175"/>
        <v/>
      </c>
      <c r="AB1040" t="str">
        <f t="shared" si="175"/>
        <v/>
      </c>
      <c r="AE1040" t="str">
        <f t="shared" si="178"/>
        <v>Office Supplies</v>
      </c>
      <c r="AH1040" t="str">
        <f t="shared" si="179"/>
        <v/>
      </c>
      <c r="AI1040" t="str">
        <f t="shared" si="180"/>
        <v/>
      </c>
      <c r="AJ1040" t="str">
        <f t="shared" si="176"/>
        <v/>
      </c>
      <c r="AK1040" t="str">
        <f t="shared" si="176"/>
        <v/>
      </c>
      <c r="AL1040" t="str">
        <f t="shared" si="176"/>
        <v/>
      </c>
    </row>
    <row r="1041" spans="1:38" x14ac:dyDescent="0.2">
      <c r="A1041" s="1">
        <v>6283</v>
      </c>
      <c r="B1041" s="2" t="s">
        <v>18</v>
      </c>
      <c r="C1041" s="3">
        <v>42062</v>
      </c>
      <c r="D1041" s="2" t="s">
        <v>27</v>
      </c>
      <c r="E1041" s="2">
        <v>19</v>
      </c>
      <c r="F1041" s="2">
        <v>146.25</v>
      </c>
      <c r="G1041" s="2">
        <v>0.08</v>
      </c>
      <c r="H1041" s="2" t="s">
        <v>20</v>
      </c>
      <c r="I1041" s="2">
        <v>-43.95</v>
      </c>
      <c r="J1041" s="2">
        <v>19.100000000000001</v>
      </c>
      <c r="K1041" s="2">
        <v>20.05</v>
      </c>
      <c r="L1041" s="2" t="s">
        <v>224</v>
      </c>
      <c r="M1041" s="2" t="s">
        <v>29</v>
      </c>
      <c r="N1041" s="2" t="s">
        <v>30</v>
      </c>
      <c r="O1041" s="2" t="s">
        <v>24</v>
      </c>
      <c r="P1041" s="2" t="s">
        <v>25</v>
      </c>
      <c r="Q1041" s="2" t="s">
        <v>26</v>
      </c>
      <c r="R1041" s="3">
        <v>42062</v>
      </c>
      <c r="S1041" s="10">
        <f t="shared" si="177"/>
        <v>2015</v>
      </c>
      <c r="T1041" t="str">
        <f t="shared" si="174"/>
        <v/>
      </c>
      <c r="U1041">
        <f t="shared" si="174"/>
        <v>-43.95</v>
      </c>
      <c r="V1041" t="str">
        <f t="shared" si="174"/>
        <v/>
      </c>
      <c r="W1041" t="str">
        <f t="shared" si="174"/>
        <v/>
      </c>
      <c r="Z1041">
        <f t="shared" si="175"/>
        <v>-43.95</v>
      </c>
      <c r="AA1041" t="str">
        <f t="shared" si="175"/>
        <v/>
      </c>
      <c r="AB1041" t="str">
        <f t="shared" si="175"/>
        <v/>
      </c>
      <c r="AE1041" t="str">
        <f t="shared" si="178"/>
        <v>Office Supplies</v>
      </c>
      <c r="AH1041" t="str">
        <f t="shared" si="179"/>
        <v/>
      </c>
      <c r="AI1041" t="str">
        <f t="shared" si="180"/>
        <v/>
      </c>
      <c r="AJ1041" t="str">
        <f t="shared" si="176"/>
        <v/>
      </c>
      <c r="AK1041" t="str">
        <f t="shared" si="176"/>
        <v/>
      </c>
      <c r="AL1041" t="str">
        <f t="shared" si="176"/>
        <v/>
      </c>
    </row>
    <row r="1042" spans="1:38" x14ac:dyDescent="0.2">
      <c r="A1042" s="1">
        <v>6284</v>
      </c>
      <c r="B1042" s="2" t="s">
        <v>40</v>
      </c>
      <c r="C1042" s="3">
        <v>42062</v>
      </c>
      <c r="D1042" s="2" t="s">
        <v>41</v>
      </c>
      <c r="E1042" s="2">
        <v>33</v>
      </c>
      <c r="F1042" s="2">
        <v>504.8</v>
      </c>
      <c r="G1042" s="2">
        <v>0.05</v>
      </c>
      <c r="H1042" s="2" t="s">
        <v>20</v>
      </c>
      <c r="I1042" s="2">
        <v>43.3</v>
      </c>
      <c r="J1042" s="2">
        <v>26.98</v>
      </c>
      <c r="K1042" s="2">
        <v>22.99</v>
      </c>
      <c r="L1042" s="2" t="s">
        <v>99</v>
      </c>
      <c r="M1042" s="2" t="s">
        <v>29</v>
      </c>
      <c r="N1042" s="2" t="s">
        <v>30</v>
      </c>
      <c r="O1042" s="2" t="s">
        <v>45</v>
      </c>
      <c r="P1042" s="2" t="s">
        <v>55</v>
      </c>
      <c r="Q1042" s="2" t="s">
        <v>58</v>
      </c>
      <c r="R1042" s="3">
        <v>42064</v>
      </c>
      <c r="S1042" s="10">
        <f t="shared" si="177"/>
        <v>2015</v>
      </c>
      <c r="T1042" t="str">
        <f t="shared" ref="T1042:W1061" si="181">IF($N1042=T$1,$I1042,"")</f>
        <v/>
      </c>
      <c r="U1042">
        <f t="shared" si="181"/>
        <v>43.3</v>
      </c>
      <c r="V1042" t="str">
        <f t="shared" si="181"/>
        <v/>
      </c>
      <c r="W1042" t="str">
        <f t="shared" si="181"/>
        <v/>
      </c>
      <c r="Z1042" t="str">
        <f t="shared" ref="Z1042:AB1061" si="182">IF($O1042=Z$1,$I1042,"")</f>
        <v/>
      </c>
      <c r="AA1042" t="str">
        <f t="shared" si="182"/>
        <v/>
      </c>
      <c r="AB1042">
        <f t="shared" si="182"/>
        <v>43.3</v>
      </c>
      <c r="AE1042" t="str">
        <f t="shared" si="178"/>
        <v/>
      </c>
      <c r="AH1042" t="str">
        <f t="shared" si="179"/>
        <v/>
      </c>
      <c r="AI1042" t="str">
        <f t="shared" si="180"/>
        <v/>
      </c>
      <c r="AJ1042" t="str">
        <f t="shared" si="176"/>
        <v/>
      </c>
      <c r="AK1042" t="str">
        <f t="shared" si="176"/>
        <v/>
      </c>
      <c r="AL1042" t="str">
        <f t="shared" si="176"/>
        <v/>
      </c>
    </row>
    <row r="1043" spans="1:38" x14ac:dyDescent="0.2">
      <c r="A1043" s="1">
        <v>6285</v>
      </c>
      <c r="B1043" s="2" t="s">
        <v>40</v>
      </c>
      <c r="C1043" s="3">
        <v>42062</v>
      </c>
      <c r="D1043" s="2" t="s">
        <v>41</v>
      </c>
      <c r="E1043" s="2">
        <v>48</v>
      </c>
      <c r="F1043" s="2">
        <v>4972.7839999999997</v>
      </c>
      <c r="G1043" s="2">
        <v>0</v>
      </c>
      <c r="H1043" s="2" t="s">
        <v>44</v>
      </c>
      <c r="I1043" s="2">
        <v>-170.06</v>
      </c>
      <c r="J1043" s="2">
        <v>136.49</v>
      </c>
      <c r="K1043" s="2">
        <v>65.94</v>
      </c>
      <c r="L1043" s="2" t="s">
        <v>99</v>
      </c>
      <c r="M1043" s="2" t="s">
        <v>29</v>
      </c>
      <c r="N1043" s="2" t="s">
        <v>30</v>
      </c>
      <c r="O1043" s="2" t="s">
        <v>45</v>
      </c>
      <c r="P1043" s="2" t="s">
        <v>46</v>
      </c>
      <c r="Q1043" s="2" t="s">
        <v>47</v>
      </c>
      <c r="R1043" s="3">
        <v>42064</v>
      </c>
      <c r="S1043" s="10">
        <f t="shared" si="177"/>
        <v>2015</v>
      </c>
      <c r="T1043" t="str">
        <f t="shared" si="181"/>
        <v/>
      </c>
      <c r="U1043">
        <f t="shared" si="181"/>
        <v>-170.06</v>
      </c>
      <c r="V1043" t="str">
        <f t="shared" si="181"/>
        <v/>
      </c>
      <c r="W1043" t="str">
        <f t="shared" si="181"/>
        <v/>
      </c>
      <c r="Z1043" t="str">
        <f t="shared" si="182"/>
        <v/>
      </c>
      <c r="AA1043" t="str">
        <f t="shared" si="182"/>
        <v/>
      </c>
      <c r="AB1043">
        <f t="shared" si="182"/>
        <v>-170.06</v>
      </c>
      <c r="AE1043" t="str">
        <f t="shared" si="178"/>
        <v>Furniture</v>
      </c>
      <c r="AH1043" t="str">
        <f t="shared" si="179"/>
        <v/>
      </c>
      <c r="AI1043" t="str">
        <f t="shared" si="180"/>
        <v/>
      </c>
      <c r="AJ1043" t="str">
        <f t="shared" si="176"/>
        <v/>
      </c>
      <c r="AK1043" t="str">
        <f t="shared" si="176"/>
        <v/>
      </c>
      <c r="AL1043" t="str">
        <f t="shared" si="176"/>
        <v/>
      </c>
    </row>
    <row r="1044" spans="1:38" x14ac:dyDescent="0.2">
      <c r="A1044" s="1">
        <v>6286</v>
      </c>
      <c r="B1044" s="2" t="s">
        <v>40</v>
      </c>
      <c r="C1044" s="3">
        <v>42062</v>
      </c>
      <c r="D1044" s="2" t="s">
        <v>41</v>
      </c>
      <c r="E1044" s="2">
        <v>8</v>
      </c>
      <c r="F1044" s="2">
        <v>365.81950000000001</v>
      </c>
      <c r="G1044" s="2">
        <v>0.09</v>
      </c>
      <c r="H1044" s="2" t="s">
        <v>49</v>
      </c>
      <c r="I1044" s="2">
        <v>-269.66000000000003</v>
      </c>
      <c r="J1044" s="2">
        <v>67.989999999999995</v>
      </c>
      <c r="K1044" s="2">
        <v>16.5</v>
      </c>
      <c r="L1044" s="2" t="s">
        <v>99</v>
      </c>
      <c r="M1044" s="2" t="s">
        <v>29</v>
      </c>
      <c r="N1044" s="2" t="s">
        <v>30</v>
      </c>
      <c r="O1044" s="2" t="s">
        <v>31</v>
      </c>
      <c r="P1044" s="2" t="s">
        <v>39</v>
      </c>
      <c r="Q1044" s="2" t="s">
        <v>58</v>
      </c>
      <c r="R1044" s="3">
        <v>42064</v>
      </c>
      <c r="S1044" s="10">
        <f t="shared" si="177"/>
        <v>2015</v>
      </c>
      <c r="T1044" t="str">
        <f t="shared" si="181"/>
        <v/>
      </c>
      <c r="U1044">
        <f t="shared" si="181"/>
        <v>-269.66000000000003</v>
      </c>
      <c r="V1044" t="str">
        <f t="shared" si="181"/>
        <v/>
      </c>
      <c r="W1044" t="str">
        <f t="shared" si="181"/>
        <v/>
      </c>
      <c r="Z1044" t="str">
        <f t="shared" si="182"/>
        <v/>
      </c>
      <c r="AA1044">
        <f t="shared" si="182"/>
        <v>-269.66000000000003</v>
      </c>
      <c r="AB1044" t="str">
        <f t="shared" si="182"/>
        <v/>
      </c>
      <c r="AE1044" t="str">
        <f t="shared" si="178"/>
        <v>Technology</v>
      </c>
      <c r="AH1044">
        <f t="shared" si="179"/>
        <v>-269.66000000000003</v>
      </c>
      <c r="AI1044" t="str">
        <f t="shared" si="180"/>
        <v/>
      </c>
      <c r="AJ1044">
        <f t="shared" si="176"/>
        <v>-269.66000000000003</v>
      </c>
      <c r="AK1044" t="str">
        <f t="shared" si="176"/>
        <v/>
      </c>
      <c r="AL1044" t="str">
        <f t="shared" si="176"/>
        <v/>
      </c>
    </row>
    <row r="1045" spans="1:38" x14ac:dyDescent="0.2">
      <c r="A1045" s="1">
        <v>6287</v>
      </c>
      <c r="B1045" s="2" t="s">
        <v>40</v>
      </c>
      <c r="C1045" s="3">
        <v>42062</v>
      </c>
      <c r="D1045" s="2" t="s">
        <v>41</v>
      </c>
      <c r="E1045" s="2">
        <v>31</v>
      </c>
      <c r="F1045" s="2">
        <v>3240.08</v>
      </c>
      <c r="G1045" s="2">
        <v>0.03</v>
      </c>
      <c r="H1045" s="2" t="s">
        <v>20</v>
      </c>
      <c r="I1045" s="2">
        <v>880.85</v>
      </c>
      <c r="J1045" s="2">
        <v>117.98</v>
      </c>
      <c r="K1045" s="2">
        <v>27.99</v>
      </c>
      <c r="L1045" s="2" t="s">
        <v>99</v>
      </c>
      <c r="M1045" s="2" t="s">
        <v>29</v>
      </c>
      <c r="N1045" s="2" t="s">
        <v>30</v>
      </c>
      <c r="O1045" s="2" t="s">
        <v>45</v>
      </c>
      <c r="P1045" s="2" t="s">
        <v>55</v>
      </c>
      <c r="Q1045" s="2" t="s">
        <v>62</v>
      </c>
      <c r="R1045" s="3">
        <v>42064</v>
      </c>
      <c r="S1045" s="10">
        <f t="shared" si="177"/>
        <v>2015</v>
      </c>
      <c r="T1045" t="str">
        <f t="shared" si="181"/>
        <v/>
      </c>
      <c r="U1045">
        <f t="shared" si="181"/>
        <v>880.85</v>
      </c>
      <c r="V1045" t="str">
        <f t="shared" si="181"/>
        <v/>
      </c>
      <c r="W1045" t="str">
        <f t="shared" si="181"/>
        <v/>
      </c>
      <c r="Z1045" t="str">
        <f t="shared" si="182"/>
        <v/>
      </c>
      <c r="AA1045" t="str">
        <f t="shared" si="182"/>
        <v/>
      </c>
      <c r="AB1045">
        <f t="shared" si="182"/>
        <v>880.85</v>
      </c>
      <c r="AE1045" t="str">
        <f t="shared" si="178"/>
        <v/>
      </c>
      <c r="AH1045" t="str">
        <f t="shared" si="179"/>
        <v/>
      </c>
      <c r="AI1045" t="str">
        <f t="shared" si="180"/>
        <v/>
      </c>
      <c r="AJ1045" t="str">
        <f t="shared" si="176"/>
        <v/>
      </c>
      <c r="AK1045" t="str">
        <f t="shared" si="176"/>
        <v/>
      </c>
      <c r="AL1045" t="str">
        <f t="shared" si="176"/>
        <v/>
      </c>
    </row>
    <row r="1046" spans="1:38" x14ac:dyDescent="0.2">
      <c r="A1046" s="1">
        <v>6288</v>
      </c>
      <c r="B1046" s="2" t="s">
        <v>18</v>
      </c>
      <c r="C1046" s="3">
        <v>42062</v>
      </c>
      <c r="D1046" s="2" t="s">
        <v>19</v>
      </c>
      <c r="E1046" s="2">
        <v>35</v>
      </c>
      <c r="F1046" s="2">
        <v>48.63</v>
      </c>
      <c r="G1046" s="2">
        <v>0.09</v>
      </c>
      <c r="H1046" s="2" t="s">
        <v>20</v>
      </c>
      <c r="I1046" s="2">
        <v>-16.11</v>
      </c>
      <c r="J1046" s="2">
        <v>13.26</v>
      </c>
      <c r="K1046" s="2">
        <v>14.7</v>
      </c>
      <c r="L1046" s="2" t="s">
        <v>425</v>
      </c>
      <c r="M1046" s="2" t="s">
        <v>22</v>
      </c>
      <c r="N1046" s="2" t="s">
        <v>30</v>
      </c>
      <c r="O1046" s="2" t="s">
        <v>24</v>
      </c>
      <c r="P1046" s="2" t="s">
        <v>95</v>
      </c>
      <c r="Q1046" s="2" t="s">
        <v>36</v>
      </c>
      <c r="R1046" s="3">
        <v>42062</v>
      </c>
      <c r="S1046" s="10">
        <f t="shared" si="177"/>
        <v>2015</v>
      </c>
      <c r="T1046" t="str">
        <f t="shared" si="181"/>
        <v/>
      </c>
      <c r="U1046">
        <f t="shared" si="181"/>
        <v>-16.11</v>
      </c>
      <c r="V1046" t="str">
        <f t="shared" si="181"/>
        <v/>
      </c>
      <c r="W1046" t="str">
        <f t="shared" si="181"/>
        <v/>
      </c>
      <c r="Z1046">
        <f t="shared" si="182"/>
        <v>-16.11</v>
      </c>
      <c r="AA1046" t="str">
        <f t="shared" si="182"/>
        <v/>
      </c>
      <c r="AB1046" t="str">
        <f t="shared" si="182"/>
        <v/>
      </c>
      <c r="AE1046" t="str">
        <f t="shared" si="178"/>
        <v>Office Supplies</v>
      </c>
      <c r="AH1046" t="str">
        <f t="shared" si="179"/>
        <v/>
      </c>
      <c r="AI1046" t="str">
        <f t="shared" si="180"/>
        <v/>
      </c>
      <c r="AJ1046" t="str">
        <f t="shared" si="176"/>
        <v/>
      </c>
      <c r="AK1046" t="str">
        <f t="shared" si="176"/>
        <v/>
      </c>
      <c r="AL1046" t="str">
        <f t="shared" si="176"/>
        <v/>
      </c>
    </row>
    <row r="1047" spans="1:38" x14ac:dyDescent="0.2">
      <c r="A1047" s="1">
        <v>6289</v>
      </c>
      <c r="B1047" s="2" t="s">
        <v>18</v>
      </c>
      <c r="C1047" s="3">
        <v>42062</v>
      </c>
      <c r="D1047" s="2" t="s">
        <v>59</v>
      </c>
      <c r="E1047" s="2">
        <v>31</v>
      </c>
      <c r="F1047" s="2">
        <v>15258.9</v>
      </c>
      <c r="G1047" s="2">
        <v>0.06</v>
      </c>
      <c r="H1047" s="2" t="s">
        <v>44</v>
      </c>
      <c r="I1047" s="2">
        <v>5358.59</v>
      </c>
      <c r="J1047" s="2">
        <v>512.97</v>
      </c>
      <c r="K1047" s="2">
        <v>83.3</v>
      </c>
      <c r="L1047" s="2" t="s">
        <v>168</v>
      </c>
      <c r="M1047" s="2" t="s">
        <v>66</v>
      </c>
      <c r="N1047" s="2" t="s">
        <v>43</v>
      </c>
      <c r="O1047" s="2" t="s">
        <v>31</v>
      </c>
      <c r="P1047" s="2" t="s">
        <v>33</v>
      </c>
      <c r="Q1047" s="2" t="s">
        <v>56</v>
      </c>
      <c r="R1047" s="3">
        <v>42062</v>
      </c>
      <c r="S1047" s="10">
        <f t="shared" si="177"/>
        <v>2015</v>
      </c>
      <c r="T1047" t="str">
        <f t="shared" si="181"/>
        <v/>
      </c>
      <c r="U1047" t="str">
        <f t="shared" si="181"/>
        <v/>
      </c>
      <c r="V1047">
        <f t="shared" si="181"/>
        <v>5358.59</v>
      </c>
      <c r="W1047" t="str">
        <f t="shared" si="181"/>
        <v/>
      </c>
      <c r="Z1047" t="str">
        <f t="shared" si="182"/>
        <v/>
      </c>
      <c r="AA1047">
        <f t="shared" si="182"/>
        <v>5358.59</v>
      </c>
      <c r="AB1047" t="str">
        <f t="shared" si="182"/>
        <v/>
      </c>
      <c r="AE1047" t="str">
        <f t="shared" si="178"/>
        <v/>
      </c>
      <c r="AH1047" t="str">
        <f t="shared" si="179"/>
        <v/>
      </c>
      <c r="AI1047" t="str">
        <f t="shared" si="180"/>
        <v/>
      </c>
      <c r="AJ1047" t="str">
        <f t="shared" si="176"/>
        <v/>
      </c>
      <c r="AK1047" t="str">
        <f t="shared" si="176"/>
        <v/>
      </c>
      <c r="AL1047" t="str">
        <f t="shared" si="176"/>
        <v/>
      </c>
    </row>
    <row r="1048" spans="1:38" x14ac:dyDescent="0.2">
      <c r="A1048" s="1">
        <v>6290</v>
      </c>
      <c r="B1048" s="2" t="s">
        <v>18</v>
      </c>
      <c r="C1048" s="3">
        <v>42063</v>
      </c>
      <c r="D1048" s="2" t="s">
        <v>27</v>
      </c>
      <c r="E1048" s="2">
        <v>33</v>
      </c>
      <c r="F1048" s="2">
        <v>9480.7099999999991</v>
      </c>
      <c r="G1048" s="2">
        <v>0.03</v>
      </c>
      <c r="H1048" s="2" t="s">
        <v>44</v>
      </c>
      <c r="I1048" s="2">
        <v>1944.51</v>
      </c>
      <c r="J1048" s="2">
        <v>306.62</v>
      </c>
      <c r="K1048" s="2">
        <v>56.52</v>
      </c>
      <c r="L1048" s="2" t="s">
        <v>268</v>
      </c>
      <c r="M1048" s="2" t="s">
        <v>38</v>
      </c>
      <c r="N1048" s="2" t="s">
        <v>43</v>
      </c>
      <c r="O1048" s="2" t="s">
        <v>24</v>
      </c>
      <c r="P1048" s="2" t="s">
        <v>71</v>
      </c>
      <c r="Q1048" s="2" t="s">
        <v>56</v>
      </c>
      <c r="R1048" s="3">
        <v>42067</v>
      </c>
      <c r="S1048" s="10">
        <f t="shared" si="177"/>
        <v>2015</v>
      </c>
      <c r="T1048" t="str">
        <f t="shared" si="181"/>
        <v/>
      </c>
      <c r="U1048" t="str">
        <f t="shared" si="181"/>
        <v/>
      </c>
      <c r="V1048">
        <f t="shared" si="181"/>
        <v>1944.51</v>
      </c>
      <c r="W1048" t="str">
        <f t="shared" si="181"/>
        <v/>
      </c>
      <c r="Z1048">
        <f t="shared" si="182"/>
        <v>1944.51</v>
      </c>
      <c r="AA1048" t="str">
        <f t="shared" si="182"/>
        <v/>
      </c>
      <c r="AB1048" t="str">
        <f t="shared" si="182"/>
        <v/>
      </c>
      <c r="AE1048" t="str">
        <f t="shared" si="178"/>
        <v/>
      </c>
      <c r="AH1048" t="str">
        <f t="shared" si="179"/>
        <v/>
      </c>
      <c r="AI1048" t="str">
        <f t="shared" si="180"/>
        <v/>
      </c>
      <c r="AJ1048" t="str">
        <f t="shared" si="176"/>
        <v/>
      </c>
      <c r="AK1048" t="str">
        <f t="shared" si="176"/>
        <v/>
      </c>
      <c r="AL1048" t="str">
        <f t="shared" si="176"/>
        <v/>
      </c>
    </row>
    <row r="1049" spans="1:38" x14ac:dyDescent="0.2">
      <c r="A1049" s="1">
        <v>6291</v>
      </c>
      <c r="B1049" s="2" t="s">
        <v>18</v>
      </c>
      <c r="C1049" s="3">
        <v>42064</v>
      </c>
      <c r="D1049" s="2" t="s">
        <v>50</v>
      </c>
      <c r="E1049" s="2">
        <v>8</v>
      </c>
      <c r="F1049" s="2">
        <v>188.19</v>
      </c>
      <c r="G1049" s="2">
        <v>0.05</v>
      </c>
      <c r="H1049" s="2" t="s">
        <v>20</v>
      </c>
      <c r="I1049" s="2">
        <v>25.49</v>
      </c>
      <c r="J1049" s="2">
        <v>34.840000000000003</v>
      </c>
      <c r="K1049" s="2">
        <v>19.47</v>
      </c>
      <c r="L1049" s="2" t="s">
        <v>347</v>
      </c>
      <c r="M1049" s="2" t="s">
        <v>29</v>
      </c>
      <c r="N1049" s="2" t="s">
        <v>30</v>
      </c>
      <c r="O1049" s="2" t="s">
        <v>24</v>
      </c>
      <c r="P1049" s="2" t="s">
        <v>35</v>
      </c>
      <c r="Q1049" s="2" t="s">
        <v>26</v>
      </c>
      <c r="R1049" s="3">
        <v>42065</v>
      </c>
      <c r="S1049" s="10">
        <f t="shared" si="177"/>
        <v>2015</v>
      </c>
      <c r="T1049" t="str">
        <f t="shared" si="181"/>
        <v/>
      </c>
      <c r="U1049">
        <f t="shared" si="181"/>
        <v>25.49</v>
      </c>
      <c r="V1049" t="str">
        <f t="shared" si="181"/>
        <v/>
      </c>
      <c r="W1049" t="str">
        <f t="shared" si="181"/>
        <v/>
      </c>
      <c r="Z1049">
        <f t="shared" si="182"/>
        <v>25.49</v>
      </c>
      <c r="AA1049" t="str">
        <f t="shared" si="182"/>
        <v/>
      </c>
      <c r="AB1049" t="str">
        <f t="shared" si="182"/>
        <v/>
      </c>
      <c r="AE1049" t="str">
        <f t="shared" si="178"/>
        <v/>
      </c>
      <c r="AH1049" t="str">
        <f t="shared" si="179"/>
        <v/>
      </c>
      <c r="AI1049" t="str">
        <f t="shared" si="180"/>
        <v/>
      </c>
      <c r="AJ1049" t="str">
        <f t="shared" si="176"/>
        <v/>
      </c>
      <c r="AK1049" t="str">
        <f t="shared" si="176"/>
        <v/>
      </c>
      <c r="AL1049" t="str">
        <f t="shared" si="176"/>
        <v/>
      </c>
    </row>
    <row r="1050" spans="1:38" x14ac:dyDescent="0.2">
      <c r="A1050" s="1">
        <v>6292</v>
      </c>
      <c r="B1050" s="2" t="s">
        <v>18</v>
      </c>
      <c r="C1050" s="3">
        <v>42065</v>
      </c>
      <c r="D1050" s="2" t="s">
        <v>50</v>
      </c>
      <c r="E1050" s="2">
        <v>32</v>
      </c>
      <c r="F1050" s="2">
        <v>310.99</v>
      </c>
      <c r="G1050" s="2">
        <v>0.1</v>
      </c>
      <c r="H1050" s="2" t="s">
        <v>20</v>
      </c>
      <c r="I1050" s="2">
        <v>-40.590000000000003</v>
      </c>
      <c r="J1050" s="2">
        <v>21.65</v>
      </c>
      <c r="K1050" s="2">
        <v>20.22</v>
      </c>
      <c r="L1050" s="2" t="s">
        <v>114</v>
      </c>
      <c r="M1050" s="2" t="s">
        <v>38</v>
      </c>
      <c r="N1050" s="2" t="s">
        <v>30</v>
      </c>
      <c r="O1050" s="2" t="s">
        <v>45</v>
      </c>
      <c r="P1050" s="2" t="s">
        <v>55</v>
      </c>
      <c r="Q1050" s="2" t="s">
        <v>26</v>
      </c>
      <c r="R1050" s="3">
        <v>42067</v>
      </c>
      <c r="S1050" s="10">
        <f t="shared" si="177"/>
        <v>2015</v>
      </c>
      <c r="T1050" t="str">
        <f t="shared" si="181"/>
        <v/>
      </c>
      <c r="U1050">
        <f t="shared" si="181"/>
        <v>-40.590000000000003</v>
      </c>
      <c r="V1050" t="str">
        <f t="shared" si="181"/>
        <v/>
      </c>
      <c r="W1050" t="str">
        <f t="shared" si="181"/>
        <v/>
      </c>
      <c r="Z1050" t="str">
        <f t="shared" si="182"/>
        <v/>
      </c>
      <c r="AA1050" t="str">
        <f t="shared" si="182"/>
        <v/>
      </c>
      <c r="AB1050">
        <f t="shared" si="182"/>
        <v>-40.590000000000003</v>
      </c>
      <c r="AE1050" t="str">
        <f t="shared" si="178"/>
        <v>Furniture</v>
      </c>
      <c r="AH1050" t="str">
        <f t="shared" si="179"/>
        <v/>
      </c>
      <c r="AI1050" t="str">
        <f t="shared" si="180"/>
        <v/>
      </c>
      <c r="AJ1050" t="str">
        <f t="shared" si="176"/>
        <v/>
      </c>
      <c r="AK1050" t="str">
        <f t="shared" si="176"/>
        <v/>
      </c>
      <c r="AL1050" t="str">
        <f t="shared" si="176"/>
        <v/>
      </c>
    </row>
    <row r="1051" spans="1:38" x14ac:dyDescent="0.2">
      <c r="A1051" s="1">
        <v>6293</v>
      </c>
      <c r="B1051" s="2" t="s">
        <v>18</v>
      </c>
      <c r="C1051" s="3">
        <v>42065</v>
      </c>
      <c r="D1051" s="2" t="s">
        <v>50</v>
      </c>
      <c r="E1051" s="2">
        <v>36</v>
      </c>
      <c r="F1051" s="2">
        <v>199</v>
      </c>
      <c r="G1051" s="2">
        <v>0.04</v>
      </c>
      <c r="H1051" s="2" t="s">
        <v>20</v>
      </c>
      <c r="I1051" s="2">
        <v>-145.34</v>
      </c>
      <c r="J1051" s="2">
        <v>16.98</v>
      </c>
      <c r="K1051" s="2">
        <v>21.44</v>
      </c>
      <c r="L1051" s="2" t="s">
        <v>114</v>
      </c>
      <c r="M1051" s="2" t="s">
        <v>38</v>
      </c>
      <c r="N1051" s="2" t="s">
        <v>30</v>
      </c>
      <c r="O1051" s="2" t="s">
        <v>24</v>
      </c>
      <c r="P1051" s="2" t="s">
        <v>35</v>
      </c>
      <c r="Q1051" s="2" t="s">
        <v>26</v>
      </c>
      <c r="R1051" s="3">
        <v>42066</v>
      </c>
      <c r="S1051" s="10">
        <f t="shared" si="177"/>
        <v>2015</v>
      </c>
      <c r="T1051" t="str">
        <f t="shared" si="181"/>
        <v/>
      </c>
      <c r="U1051">
        <f t="shared" si="181"/>
        <v>-145.34</v>
      </c>
      <c r="V1051" t="str">
        <f t="shared" si="181"/>
        <v/>
      </c>
      <c r="W1051" t="str">
        <f t="shared" si="181"/>
        <v/>
      </c>
      <c r="Z1051">
        <f t="shared" si="182"/>
        <v>-145.34</v>
      </c>
      <c r="AA1051" t="str">
        <f t="shared" si="182"/>
        <v/>
      </c>
      <c r="AB1051" t="str">
        <f t="shared" si="182"/>
        <v/>
      </c>
      <c r="AE1051" t="str">
        <f t="shared" si="178"/>
        <v>Office Supplies</v>
      </c>
      <c r="AH1051" t="str">
        <f t="shared" si="179"/>
        <v/>
      </c>
      <c r="AI1051" t="str">
        <f t="shared" si="180"/>
        <v/>
      </c>
      <c r="AJ1051" t="str">
        <f t="shared" si="176"/>
        <v/>
      </c>
      <c r="AK1051" t="str">
        <f t="shared" si="176"/>
        <v/>
      </c>
      <c r="AL1051" t="str">
        <f t="shared" si="176"/>
        <v/>
      </c>
    </row>
    <row r="1052" spans="1:38" x14ac:dyDescent="0.2">
      <c r="A1052" s="1">
        <v>6294</v>
      </c>
      <c r="B1052" s="2" t="s">
        <v>18</v>
      </c>
      <c r="C1052" s="3">
        <v>42065</v>
      </c>
      <c r="D1052" s="2" t="s">
        <v>50</v>
      </c>
      <c r="E1052" s="2">
        <v>3</v>
      </c>
      <c r="F1052" s="2">
        <v>70.28</v>
      </c>
      <c r="G1052" s="2">
        <v>0.09</v>
      </c>
      <c r="H1052" s="2" t="s">
        <v>20</v>
      </c>
      <c r="I1052" s="2">
        <v>-19.34</v>
      </c>
      <c r="J1052" s="2">
        <v>30.97</v>
      </c>
      <c r="K1052" s="2">
        <v>23.54</v>
      </c>
      <c r="L1052" s="2" t="s">
        <v>435</v>
      </c>
      <c r="M1052" s="2" t="s">
        <v>29</v>
      </c>
      <c r="N1052" s="2" t="s">
        <v>23</v>
      </c>
      <c r="O1052" s="2" t="s">
        <v>24</v>
      </c>
      <c r="P1052" s="2" t="s">
        <v>35</v>
      </c>
      <c r="Q1052" s="2" t="s">
        <v>26</v>
      </c>
      <c r="R1052" s="3">
        <v>42066</v>
      </c>
      <c r="S1052" s="10">
        <f t="shared" si="177"/>
        <v>2015</v>
      </c>
      <c r="T1052">
        <f t="shared" si="181"/>
        <v>-19.34</v>
      </c>
      <c r="U1052" t="str">
        <f t="shared" si="181"/>
        <v/>
      </c>
      <c r="V1052" t="str">
        <f t="shared" si="181"/>
        <v/>
      </c>
      <c r="W1052" t="str">
        <f t="shared" si="181"/>
        <v/>
      </c>
      <c r="Z1052">
        <f t="shared" si="182"/>
        <v>-19.34</v>
      </c>
      <c r="AA1052" t="str">
        <f t="shared" si="182"/>
        <v/>
      </c>
      <c r="AB1052" t="str">
        <f t="shared" si="182"/>
        <v/>
      </c>
      <c r="AE1052" t="str">
        <f t="shared" si="178"/>
        <v>Office Supplies</v>
      </c>
      <c r="AH1052" t="str">
        <f t="shared" si="179"/>
        <v/>
      </c>
      <c r="AI1052" t="str">
        <f t="shared" si="180"/>
        <v/>
      </c>
      <c r="AJ1052" t="str">
        <f t="shared" si="176"/>
        <v/>
      </c>
      <c r="AK1052" t="str">
        <f t="shared" si="176"/>
        <v/>
      </c>
      <c r="AL1052" t="str">
        <f t="shared" si="176"/>
        <v/>
      </c>
    </row>
    <row r="1053" spans="1:38" x14ac:dyDescent="0.2">
      <c r="A1053" s="1">
        <v>6295</v>
      </c>
      <c r="B1053" s="2" t="s">
        <v>18</v>
      </c>
      <c r="C1053" s="3">
        <v>42065</v>
      </c>
      <c r="D1053" s="2" t="s">
        <v>19</v>
      </c>
      <c r="E1053" s="2">
        <v>21</v>
      </c>
      <c r="F1053" s="2">
        <v>223.16</v>
      </c>
      <c r="G1053" s="2">
        <v>0.09</v>
      </c>
      <c r="H1053" s="2" t="s">
        <v>20</v>
      </c>
      <c r="I1053" s="2">
        <v>-92.35</v>
      </c>
      <c r="J1053" s="2">
        <v>22.9</v>
      </c>
      <c r="K1053" s="2">
        <v>21.46</v>
      </c>
      <c r="L1053" s="2" t="s">
        <v>128</v>
      </c>
      <c r="M1053" s="2" t="s">
        <v>29</v>
      </c>
      <c r="N1053" s="2" t="s">
        <v>43</v>
      </c>
      <c r="O1053" s="2" t="s">
        <v>24</v>
      </c>
      <c r="P1053" s="2" t="s">
        <v>52</v>
      </c>
      <c r="Q1053" s="2" t="s">
        <v>26</v>
      </c>
      <c r="R1053" s="3">
        <v>42067</v>
      </c>
      <c r="S1053" s="10">
        <f t="shared" si="177"/>
        <v>2015</v>
      </c>
      <c r="T1053" t="str">
        <f t="shared" si="181"/>
        <v/>
      </c>
      <c r="U1053" t="str">
        <f t="shared" si="181"/>
        <v/>
      </c>
      <c r="V1053">
        <f t="shared" si="181"/>
        <v>-92.35</v>
      </c>
      <c r="W1053" t="str">
        <f t="shared" si="181"/>
        <v/>
      </c>
      <c r="Z1053">
        <f t="shared" si="182"/>
        <v>-92.35</v>
      </c>
      <c r="AA1053" t="str">
        <f t="shared" si="182"/>
        <v/>
      </c>
      <c r="AB1053" t="str">
        <f t="shared" si="182"/>
        <v/>
      </c>
      <c r="AE1053" t="str">
        <f t="shared" si="178"/>
        <v>Office Supplies</v>
      </c>
      <c r="AH1053" t="str">
        <f t="shared" si="179"/>
        <v/>
      </c>
      <c r="AI1053" t="str">
        <f t="shared" si="180"/>
        <v/>
      </c>
      <c r="AJ1053" t="str">
        <f t="shared" si="176"/>
        <v/>
      </c>
      <c r="AK1053" t="str">
        <f t="shared" si="176"/>
        <v/>
      </c>
      <c r="AL1053" t="str">
        <f t="shared" si="176"/>
        <v/>
      </c>
    </row>
    <row r="1054" spans="1:38" x14ac:dyDescent="0.2">
      <c r="A1054" s="1">
        <v>6296</v>
      </c>
      <c r="B1054" s="2" t="s">
        <v>18</v>
      </c>
      <c r="C1054" s="3">
        <v>42065</v>
      </c>
      <c r="D1054" s="2" t="s">
        <v>41</v>
      </c>
      <c r="E1054" s="2">
        <v>20</v>
      </c>
      <c r="F1054" s="2">
        <v>400.71</v>
      </c>
      <c r="G1054" s="2">
        <v>0.04</v>
      </c>
      <c r="H1054" s="2" t="s">
        <v>20</v>
      </c>
      <c r="I1054" s="2">
        <v>89.7</v>
      </c>
      <c r="J1054" s="2">
        <v>31.98</v>
      </c>
      <c r="K1054" s="2">
        <v>19.86</v>
      </c>
      <c r="L1054" s="2" t="s">
        <v>383</v>
      </c>
      <c r="M1054" s="2" t="s">
        <v>38</v>
      </c>
      <c r="N1054" s="2" t="s">
        <v>54</v>
      </c>
      <c r="O1054" s="2" t="s">
        <v>24</v>
      </c>
      <c r="P1054" s="2" t="s">
        <v>35</v>
      </c>
      <c r="Q1054" s="2" t="s">
        <v>26</v>
      </c>
      <c r="R1054" s="3">
        <v>42066</v>
      </c>
      <c r="S1054" s="10">
        <f t="shared" si="177"/>
        <v>2015</v>
      </c>
      <c r="T1054" t="str">
        <f t="shared" si="181"/>
        <v/>
      </c>
      <c r="U1054" t="str">
        <f t="shared" si="181"/>
        <v/>
      </c>
      <c r="V1054" t="str">
        <f t="shared" si="181"/>
        <v/>
      </c>
      <c r="W1054">
        <f t="shared" si="181"/>
        <v>89.7</v>
      </c>
      <c r="Z1054">
        <f t="shared" si="182"/>
        <v>89.7</v>
      </c>
      <c r="AA1054" t="str">
        <f t="shared" si="182"/>
        <v/>
      </c>
      <c r="AB1054" t="str">
        <f t="shared" si="182"/>
        <v/>
      </c>
      <c r="AE1054" t="str">
        <f t="shared" si="178"/>
        <v/>
      </c>
      <c r="AH1054" t="str">
        <f t="shared" si="179"/>
        <v/>
      </c>
      <c r="AI1054" t="str">
        <f t="shared" si="180"/>
        <v/>
      </c>
      <c r="AJ1054" t="str">
        <f t="shared" si="176"/>
        <v/>
      </c>
      <c r="AK1054" t="str">
        <f t="shared" si="176"/>
        <v/>
      </c>
      <c r="AL1054" t="str">
        <f t="shared" si="176"/>
        <v/>
      </c>
    </row>
    <row r="1055" spans="1:38" x14ac:dyDescent="0.2">
      <c r="A1055" s="1">
        <v>6297</v>
      </c>
      <c r="B1055" s="2" t="s">
        <v>18</v>
      </c>
      <c r="C1055" s="3">
        <v>42065</v>
      </c>
      <c r="D1055" s="2" t="s">
        <v>50</v>
      </c>
      <c r="E1055" s="2">
        <v>10</v>
      </c>
      <c r="F1055" s="2">
        <v>36.21</v>
      </c>
      <c r="G1055" s="2">
        <v>0.02</v>
      </c>
      <c r="H1055" s="2" t="s">
        <v>20</v>
      </c>
      <c r="I1055" s="2">
        <v>12.55</v>
      </c>
      <c r="J1055" s="2">
        <v>14.89</v>
      </c>
      <c r="K1055" s="2">
        <v>14.49</v>
      </c>
      <c r="L1055" s="2" t="s">
        <v>266</v>
      </c>
      <c r="M1055" s="2" t="s">
        <v>22</v>
      </c>
      <c r="N1055" s="2" t="s">
        <v>30</v>
      </c>
      <c r="O1055" s="2" t="s">
        <v>24</v>
      </c>
      <c r="P1055" s="2" t="s">
        <v>74</v>
      </c>
      <c r="Q1055" s="2" t="s">
        <v>26</v>
      </c>
      <c r="R1055" s="3">
        <v>42066</v>
      </c>
      <c r="S1055" s="10">
        <f t="shared" si="177"/>
        <v>2015</v>
      </c>
      <c r="T1055" t="str">
        <f t="shared" si="181"/>
        <v/>
      </c>
      <c r="U1055">
        <f t="shared" si="181"/>
        <v>12.55</v>
      </c>
      <c r="V1055" t="str">
        <f t="shared" si="181"/>
        <v/>
      </c>
      <c r="W1055" t="str">
        <f t="shared" si="181"/>
        <v/>
      </c>
      <c r="Z1055">
        <f t="shared" si="182"/>
        <v>12.55</v>
      </c>
      <c r="AA1055" t="str">
        <f t="shared" si="182"/>
        <v/>
      </c>
      <c r="AB1055" t="str">
        <f t="shared" si="182"/>
        <v/>
      </c>
      <c r="AE1055" t="str">
        <f t="shared" si="178"/>
        <v/>
      </c>
      <c r="AH1055" t="str">
        <f t="shared" si="179"/>
        <v/>
      </c>
      <c r="AI1055" t="str">
        <f t="shared" si="180"/>
        <v/>
      </c>
      <c r="AJ1055" t="str">
        <f t="shared" si="176"/>
        <v/>
      </c>
      <c r="AK1055" t="str">
        <f t="shared" si="176"/>
        <v/>
      </c>
      <c r="AL1055" t="str">
        <f t="shared" si="176"/>
        <v/>
      </c>
    </row>
    <row r="1056" spans="1:38" x14ac:dyDescent="0.2">
      <c r="A1056" s="1">
        <v>6298</v>
      </c>
      <c r="B1056" s="2" t="s">
        <v>18</v>
      </c>
      <c r="C1056" s="3">
        <v>42065</v>
      </c>
      <c r="D1056" s="2" t="s">
        <v>50</v>
      </c>
      <c r="E1056" s="2">
        <v>35</v>
      </c>
      <c r="F1056" s="2">
        <v>1453</v>
      </c>
      <c r="G1056" s="2">
        <v>0.08</v>
      </c>
      <c r="H1056" s="2" t="s">
        <v>20</v>
      </c>
      <c r="I1056" s="2">
        <v>131.43</v>
      </c>
      <c r="J1056" s="2">
        <v>53.32</v>
      </c>
      <c r="K1056" s="2">
        <v>22.66</v>
      </c>
      <c r="L1056" s="2" t="s">
        <v>266</v>
      </c>
      <c r="M1056" s="2" t="s">
        <v>22</v>
      </c>
      <c r="N1056" s="2" t="s">
        <v>30</v>
      </c>
      <c r="O1056" s="2" t="s">
        <v>45</v>
      </c>
      <c r="P1056" s="2" t="s">
        <v>55</v>
      </c>
      <c r="Q1056" s="2" t="s">
        <v>62</v>
      </c>
      <c r="R1056" s="3">
        <v>42068</v>
      </c>
      <c r="S1056" s="10">
        <f t="shared" si="177"/>
        <v>2015</v>
      </c>
      <c r="T1056" t="str">
        <f t="shared" si="181"/>
        <v/>
      </c>
      <c r="U1056">
        <f t="shared" si="181"/>
        <v>131.43</v>
      </c>
      <c r="V1056" t="str">
        <f t="shared" si="181"/>
        <v/>
      </c>
      <c r="W1056" t="str">
        <f t="shared" si="181"/>
        <v/>
      </c>
      <c r="Z1056" t="str">
        <f t="shared" si="182"/>
        <v/>
      </c>
      <c r="AA1056" t="str">
        <f t="shared" si="182"/>
        <v/>
      </c>
      <c r="AB1056">
        <f t="shared" si="182"/>
        <v>131.43</v>
      </c>
      <c r="AE1056" t="str">
        <f t="shared" si="178"/>
        <v/>
      </c>
      <c r="AH1056" t="str">
        <f t="shared" si="179"/>
        <v/>
      </c>
      <c r="AI1056" t="str">
        <f t="shared" si="180"/>
        <v/>
      </c>
      <c r="AJ1056" t="str">
        <f t="shared" si="176"/>
        <v/>
      </c>
      <c r="AK1056" t="str">
        <f t="shared" si="176"/>
        <v/>
      </c>
      <c r="AL1056" t="str">
        <f t="shared" si="176"/>
        <v/>
      </c>
    </row>
    <row r="1057" spans="1:38" x14ac:dyDescent="0.2">
      <c r="A1057" s="1">
        <v>6299</v>
      </c>
      <c r="B1057" s="2" t="s">
        <v>18</v>
      </c>
      <c r="C1057" s="3">
        <v>42065</v>
      </c>
      <c r="D1057" s="2" t="s">
        <v>50</v>
      </c>
      <c r="E1057" s="2">
        <v>13</v>
      </c>
      <c r="F1057" s="2">
        <v>126.43</v>
      </c>
      <c r="G1057" s="2">
        <v>0.06</v>
      </c>
      <c r="H1057" s="2" t="s">
        <v>20</v>
      </c>
      <c r="I1057" s="2">
        <v>35.020000000000003</v>
      </c>
      <c r="J1057" s="2">
        <v>20.95</v>
      </c>
      <c r="K1057" s="2">
        <v>16.010000000000002</v>
      </c>
      <c r="L1057" s="2" t="s">
        <v>266</v>
      </c>
      <c r="M1057" s="2" t="s">
        <v>22</v>
      </c>
      <c r="N1057" s="2" t="s">
        <v>30</v>
      </c>
      <c r="O1057" s="2" t="s">
        <v>24</v>
      </c>
      <c r="P1057" s="2" t="s">
        <v>35</v>
      </c>
      <c r="Q1057" s="2" t="s">
        <v>36</v>
      </c>
      <c r="R1057" s="3">
        <v>42066</v>
      </c>
      <c r="S1057" s="10">
        <f t="shared" si="177"/>
        <v>2015</v>
      </c>
      <c r="T1057" t="str">
        <f t="shared" si="181"/>
        <v/>
      </c>
      <c r="U1057">
        <f t="shared" si="181"/>
        <v>35.020000000000003</v>
      </c>
      <c r="V1057" t="str">
        <f t="shared" si="181"/>
        <v/>
      </c>
      <c r="W1057" t="str">
        <f t="shared" si="181"/>
        <v/>
      </c>
      <c r="Z1057">
        <f t="shared" si="182"/>
        <v>35.020000000000003</v>
      </c>
      <c r="AA1057" t="str">
        <f t="shared" si="182"/>
        <v/>
      </c>
      <c r="AB1057" t="str">
        <f t="shared" si="182"/>
        <v/>
      </c>
      <c r="AE1057" t="str">
        <f t="shared" si="178"/>
        <v/>
      </c>
      <c r="AH1057" t="str">
        <f t="shared" si="179"/>
        <v/>
      </c>
      <c r="AI1057" t="str">
        <f t="shared" si="180"/>
        <v/>
      </c>
      <c r="AJ1057" t="str">
        <f t="shared" si="176"/>
        <v/>
      </c>
      <c r="AK1057" t="str">
        <f t="shared" si="176"/>
        <v/>
      </c>
      <c r="AL1057" t="str">
        <f t="shared" si="176"/>
        <v/>
      </c>
    </row>
    <row r="1058" spans="1:38" x14ac:dyDescent="0.2">
      <c r="A1058" s="1">
        <v>6300</v>
      </c>
      <c r="B1058" s="2" t="s">
        <v>18</v>
      </c>
      <c r="C1058" s="3">
        <v>42066</v>
      </c>
      <c r="D1058" s="2" t="s">
        <v>50</v>
      </c>
      <c r="E1058" s="2">
        <v>43</v>
      </c>
      <c r="F1058" s="2">
        <v>475.88</v>
      </c>
      <c r="G1058" s="2">
        <v>7.0000000000000007E-2</v>
      </c>
      <c r="H1058" s="2" t="s">
        <v>49</v>
      </c>
      <c r="I1058" s="2">
        <v>-208.09</v>
      </c>
      <c r="J1058" s="2">
        <v>23.34</v>
      </c>
      <c r="K1058" s="2">
        <v>25.25</v>
      </c>
      <c r="L1058" s="2" t="s">
        <v>436</v>
      </c>
      <c r="M1058" s="2" t="s">
        <v>29</v>
      </c>
      <c r="N1058" s="2" t="s">
        <v>23</v>
      </c>
      <c r="O1058" s="2" t="s">
        <v>24</v>
      </c>
      <c r="P1058" s="2" t="s">
        <v>35</v>
      </c>
      <c r="Q1058" s="2" t="s">
        <v>26</v>
      </c>
      <c r="R1058" s="3">
        <v>42068</v>
      </c>
      <c r="S1058" s="10">
        <f t="shared" si="177"/>
        <v>2015</v>
      </c>
      <c r="T1058">
        <f t="shared" si="181"/>
        <v>-208.09</v>
      </c>
      <c r="U1058" t="str">
        <f t="shared" si="181"/>
        <v/>
      </c>
      <c r="V1058" t="str">
        <f t="shared" si="181"/>
        <v/>
      </c>
      <c r="W1058" t="str">
        <f t="shared" si="181"/>
        <v/>
      </c>
      <c r="Z1058">
        <f t="shared" si="182"/>
        <v>-208.09</v>
      </c>
      <c r="AA1058" t="str">
        <f t="shared" si="182"/>
        <v/>
      </c>
      <c r="AB1058" t="str">
        <f t="shared" si="182"/>
        <v/>
      </c>
      <c r="AE1058" t="str">
        <f t="shared" si="178"/>
        <v>Office Supplies</v>
      </c>
      <c r="AH1058" t="str">
        <f t="shared" si="179"/>
        <v/>
      </c>
      <c r="AI1058" t="str">
        <f t="shared" si="180"/>
        <v/>
      </c>
      <c r="AJ1058" t="str">
        <f t="shared" si="176"/>
        <v/>
      </c>
      <c r="AK1058" t="str">
        <f t="shared" si="176"/>
        <v/>
      </c>
      <c r="AL1058" t="str">
        <f t="shared" si="176"/>
        <v/>
      </c>
    </row>
    <row r="1059" spans="1:38" x14ac:dyDescent="0.2">
      <c r="A1059" s="1">
        <v>6301</v>
      </c>
      <c r="B1059" s="2" t="s">
        <v>18</v>
      </c>
      <c r="C1059" s="3">
        <v>42066</v>
      </c>
      <c r="D1059" s="2" t="s">
        <v>50</v>
      </c>
      <c r="E1059" s="2">
        <v>23</v>
      </c>
      <c r="F1059" s="2">
        <v>291.54000000000002</v>
      </c>
      <c r="G1059" s="2">
        <v>0.05</v>
      </c>
      <c r="H1059" s="2" t="s">
        <v>20</v>
      </c>
      <c r="I1059" s="2">
        <v>-98.78</v>
      </c>
      <c r="J1059" s="2">
        <v>23.66</v>
      </c>
      <c r="K1059" s="2">
        <v>22.99</v>
      </c>
      <c r="L1059" s="2" t="s">
        <v>436</v>
      </c>
      <c r="M1059" s="2" t="s">
        <v>29</v>
      </c>
      <c r="N1059" s="2" t="s">
        <v>23</v>
      </c>
      <c r="O1059" s="2" t="s">
        <v>24</v>
      </c>
      <c r="P1059" s="2" t="s">
        <v>64</v>
      </c>
      <c r="Q1059" s="2" t="s">
        <v>58</v>
      </c>
      <c r="R1059" s="3">
        <v>42069</v>
      </c>
      <c r="S1059" s="10">
        <f t="shared" si="177"/>
        <v>2015</v>
      </c>
      <c r="T1059">
        <f t="shared" si="181"/>
        <v>-98.78</v>
      </c>
      <c r="U1059" t="str">
        <f t="shared" si="181"/>
        <v/>
      </c>
      <c r="V1059" t="str">
        <f t="shared" si="181"/>
        <v/>
      </c>
      <c r="W1059" t="str">
        <f t="shared" si="181"/>
        <v/>
      </c>
      <c r="Z1059">
        <f t="shared" si="182"/>
        <v>-98.78</v>
      </c>
      <c r="AA1059" t="str">
        <f t="shared" si="182"/>
        <v/>
      </c>
      <c r="AB1059" t="str">
        <f t="shared" si="182"/>
        <v/>
      </c>
      <c r="AE1059" t="str">
        <f t="shared" si="178"/>
        <v>Office Supplies</v>
      </c>
      <c r="AH1059" t="str">
        <f t="shared" si="179"/>
        <v/>
      </c>
      <c r="AI1059" t="str">
        <f t="shared" si="180"/>
        <v/>
      </c>
      <c r="AJ1059" t="str">
        <f t="shared" si="176"/>
        <v/>
      </c>
      <c r="AK1059" t="str">
        <f t="shared" si="176"/>
        <v/>
      </c>
      <c r="AL1059" t="str">
        <f t="shared" si="176"/>
        <v/>
      </c>
    </row>
    <row r="1060" spans="1:38" x14ac:dyDescent="0.2">
      <c r="A1060" s="1">
        <v>6302</v>
      </c>
      <c r="B1060" s="2" t="s">
        <v>18</v>
      </c>
      <c r="C1060" s="3">
        <v>42067</v>
      </c>
      <c r="D1060" s="2" t="s">
        <v>50</v>
      </c>
      <c r="E1060" s="2">
        <v>35</v>
      </c>
      <c r="F1060" s="2">
        <v>3499.11</v>
      </c>
      <c r="G1060" s="2">
        <v>0.04</v>
      </c>
      <c r="H1060" s="2" t="s">
        <v>44</v>
      </c>
      <c r="I1060" s="2">
        <v>-1211.24</v>
      </c>
      <c r="J1060" s="2">
        <v>107.95</v>
      </c>
      <c r="K1060" s="2">
        <v>88.35</v>
      </c>
      <c r="L1060" s="2" t="s">
        <v>435</v>
      </c>
      <c r="M1060" s="2" t="s">
        <v>29</v>
      </c>
      <c r="N1060" s="2" t="s">
        <v>23</v>
      </c>
      <c r="O1060" s="2" t="s">
        <v>45</v>
      </c>
      <c r="P1060" s="2" t="s">
        <v>61</v>
      </c>
      <c r="Q1060" s="2" t="s">
        <v>56</v>
      </c>
      <c r="R1060" s="3">
        <v>42069</v>
      </c>
      <c r="S1060" s="10">
        <f t="shared" si="177"/>
        <v>2015</v>
      </c>
      <c r="T1060">
        <f t="shared" si="181"/>
        <v>-1211.24</v>
      </c>
      <c r="U1060" t="str">
        <f t="shared" si="181"/>
        <v/>
      </c>
      <c r="V1060" t="str">
        <f t="shared" si="181"/>
        <v/>
      </c>
      <c r="W1060" t="str">
        <f t="shared" si="181"/>
        <v/>
      </c>
      <c r="Z1060" t="str">
        <f t="shared" si="182"/>
        <v/>
      </c>
      <c r="AA1060" t="str">
        <f t="shared" si="182"/>
        <v/>
      </c>
      <c r="AB1060">
        <f t="shared" si="182"/>
        <v>-1211.24</v>
      </c>
      <c r="AE1060" t="str">
        <f t="shared" si="178"/>
        <v>Furniture</v>
      </c>
      <c r="AH1060" t="str">
        <f t="shared" si="179"/>
        <v/>
      </c>
      <c r="AI1060" t="str">
        <f t="shared" si="180"/>
        <v/>
      </c>
      <c r="AJ1060" t="str">
        <f t="shared" si="176"/>
        <v/>
      </c>
      <c r="AK1060" t="str">
        <f t="shared" si="176"/>
        <v/>
      </c>
      <c r="AL1060" t="str">
        <f t="shared" si="176"/>
        <v/>
      </c>
    </row>
    <row r="1061" spans="1:38" x14ac:dyDescent="0.2">
      <c r="A1061" s="1">
        <v>6303</v>
      </c>
      <c r="B1061" s="2" t="s">
        <v>18</v>
      </c>
      <c r="C1061" s="3">
        <v>42067</v>
      </c>
      <c r="D1061" s="2" t="s">
        <v>50</v>
      </c>
      <c r="E1061" s="2">
        <v>15</v>
      </c>
      <c r="F1061" s="2">
        <v>492.56</v>
      </c>
      <c r="G1061" s="2">
        <v>0.1</v>
      </c>
      <c r="H1061" s="2" t="s">
        <v>20</v>
      </c>
      <c r="I1061" s="2">
        <v>-3.92</v>
      </c>
      <c r="J1061" s="2">
        <v>46.58</v>
      </c>
      <c r="K1061" s="2">
        <v>22.99</v>
      </c>
      <c r="L1061" s="2" t="s">
        <v>435</v>
      </c>
      <c r="M1061" s="2" t="s">
        <v>29</v>
      </c>
      <c r="N1061" s="2" t="s">
        <v>23</v>
      </c>
      <c r="O1061" s="2" t="s">
        <v>24</v>
      </c>
      <c r="P1061" s="2" t="s">
        <v>64</v>
      </c>
      <c r="Q1061" s="2" t="s">
        <v>58</v>
      </c>
      <c r="R1061" s="3">
        <v>42069</v>
      </c>
      <c r="S1061" s="10">
        <f t="shared" si="177"/>
        <v>2015</v>
      </c>
      <c r="T1061">
        <f t="shared" si="181"/>
        <v>-3.92</v>
      </c>
      <c r="U1061" t="str">
        <f t="shared" si="181"/>
        <v/>
      </c>
      <c r="V1061" t="str">
        <f t="shared" si="181"/>
        <v/>
      </c>
      <c r="W1061" t="str">
        <f t="shared" si="181"/>
        <v/>
      </c>
      <c r="Z1061">
        <f t="shared" si="182"/>
        <v>-3.92</v>
      </c>
      <c r="AA1061" t="str">
        <f t="shared" si="182"/>
        <v/>
      </c>
      <c r="AB1061" t="str">
        <f t="shared" si="182"/>
        <v/>
      </c>
      <c r="AE1061" t="str">
        <f t="shared" si="178"/>
        <v>Office Supplies</v>
      </c>
      <c r="AH1061" t="str">
        <f t="shared" si="179"/>
        <v/>
      </c>
      <c r="AI1061" t="str">
        <f t="shared" si="180"/>
        <v/>
      </c>
      <c r="AJ1061" t="str">
        <f t="shared" si="176"/>
        <v/>
      </c>
      <c r="AK1061" t="str">
        <f t="shared" si="176"/>
        <v/>
      </c>
      <c r="AL1061" t="str">
        <f t="shared" si="176"/>
        <v/>
      </c>
    </row>
    <row r="1062" spans="1:38" x14ac:dyDescent="0.2">
      <c r="A1062" s="1">
        <v>6304</v>
      </c>
      <c r="B1062" s="2" t="s">
        <v>40</v>
      </c>
      <c r="C1062" s="3">
        <v>42067</v>
      </c>
      <c r="D1062" s="2" t="s">
        <v>27</v>
      </c>
      <c r="E1062" s="2">
        <v>20</v>
      </c>
      <c r="F1062" s="2">
        <v>254.03</v>
      </c>
      <c r="G1062" s="2">
        <v>0.08</v>
      </c>
      <c r="H1062" s="2" t="s">
        <v>20</v>
      </c>
      <c r="I1062" s="2">
        <v>36.94</v>
      </c>
      <c r="J1062" s="2">
        <v>24.28</v>
      </c>
      <c r="K1062" s="2">
        <v>18.86</v>
      </c>
      <c r="L1062" s="2" t="s">
        <v>437</v>
      </c>
      <c r="M1062" s="2" t="s">
        <v>29</v>
      </c>
      <c r="N1062" s="2" t="s">
        <v>30</v>
      </c>
      <c r="O1062" s="2" t="s">
        <v>24</v>
      </c>
      <c r="P1062" s="2" t="s">
        <v>35</v>
      </c>
      <c r="Q1062" s="2" t="s">
        <v>26</v>
      </c>
      <c r="R1062" s="3">
        <v>42074</v>
      </c>
      <c r="S1062" s="10">
        <f t="shared" si="177"/>
        <v>2015</v>
      </c>
      <c r="T1062" t="str">
        <f t="shared" ref="T1062:W1081" si="183">IF($N1062=T$1,$I1062,"")</f>
        <v/>
      </c>
      <c r="U1062">
        <f t="shared" si="183"/>
        <v>36.94</v>
      </c>
      <c r="V1062" t="str">
        <f t="shared" si="183"/>
        <v/>
      </c>
      <c r="W1062" t="str">
        <f t="shared" si="183"/>
        <v/>
      </c>
      <c r="Z1062">
        <f t="shared" ref="Z1062:AB1081" si="184">IF($O1062=Z$1,$I1062,"")</f>
        <v>36.94</v>
      </c>
      <c r="AA1062" t="str">
        <f t="shared" si="184"/>
        <v/>
      </c>
      <c r="AB1062" t="str">
        <f t="shared" si="184"/>
        <v/>
      </c>
      <c r="AE1062" t="str">
        <f t="shared" si="178"/>
        <v/>
      </c>
      <c r="AH1062" t="str">
        <f t="shared" si="179"/>
        <v/>
      </c>
      <c r="AI1062" t="str">
        <f t="shared" si="180"/>
        <v/>
      </c>
      <c r="AJ1062" t="str">
        <f t="shared" si="176"/>
        <v/>
      </c>
      <c r="AK1062" t="str">
        <f t="shared" si="176"/>
        <v/>
      </c>
      <c r="AL1062" t="str">
        <f t="shared" si="176"/>
        <v/>
      </c>
    </row>
    <row r="1063" spans="1:38" x14ac:dyDescent="0.2">
      <c r="A1063" s="1">
        <v>6305</v>
      </c>
      <c r="B1063" s="2" t="s">
        <v>18</v>
      </c>
      <c r="C1063" s="3">
        <v>42070</v>
      </c>
      <c r="D1063" s="2" t="s">
        <v>59</v>
      </c>
      <c r="E1063" s="2">
        <v>8</v>
      </c>
      <c r="F1063" s="2">
        <v>358.89</v>
      </c>
      <c r="G1063" s="2">
        <v>0.03</v>
      </c>
      <c r="H1063" s="2" t="s">
        <v>20</v>
      </c>
      <c r="I1063" s="2">
        <v>112.72</v>
      </c>
      <c r="J1063" s="2">
        <v>53.94</v>
      </c>
      <c r="K1063" s="2">
        <v>16.989999999999998</v>
      </c>
      <c r="L1063" s="2" t="s">
        <v>438</v>
      </c>
      <c r="M1063" s="2" t="s">
        <v>38</v>
      </c>
      <c r="N1063" s="2" t="s">
        <v>43</v>
      </c>
      <c r="O1063" s="2" t="s">
        <v>24</v>
      </c>
      <c r="P1063" s="2" t="s">
        <v>25</v>
      </c>
      <c r="Q1063" s="2" t="s">
        <v>26</v>
      </c>
      <c r="R1063" s="3">
        <v>42073</v>
      </c>
      <c r="S1063" s="10">
        <f t="shared" si="177"/>
        <v>2015</v>
      </c>
      <c r="T1063" t="str">
        <f t="shared" si="183"/>
        <v/>
      </c>
      <c r="U1063" t="str">
        <f t="shared" si="183"/>
        <v/>
      </c>
      <c r="V1063">
        <f t="shared" si="183"/>
        <v>112.72</v>
      </c>
      <c r="W1063" t="str">
        <f t="shared" si="183"/>
        <v/>
      </c>
      <c r="Z1063">
        <f t="shared" si="184"/>
        <v>112.72</v>
      </c>
      <c r="AA1063" t="str">
        <f t="shared" si="184"/>
        <v/>
      </c>
      <c r="AB1063" t="str">
        <f t="shared" si="184"/>
        <v/>
      </c>
      <c r="AE1063" t="str">
        <f t="shared" si="178"/>
        <v/>
      </c>
      <c r="AH1063" t="str">
        <f t="shared" si="179"/>
        <v/>
      </c>
      <c r="AI1063" t="str">
        <f t="shared" si="180"/>
        <v/>
      </c>
      <c r="AJ1063" t="str">
        <f t="shared" si="176"/>
        <v/>
      </c>
      <c r="AK1063" t="str">
        <f t="shared" si="176"/>
        <v/>
      </c>
      <c r="AL1063" t="str">
        <f t="shared" si="176"/>
        <v/>
      </c>
    </row>
    <row r="1064" spans="1:38" x14ac:dyDescent="0.2">
      <c r="A1064" s="1">
        <v>6306</v>
      </c>
      <c r="B1064" s="2" t="s">
        <v>18</v>
      </c>
      <c r="C1064" s="3">
        <v>42070</v>
      </c>
      <c r="D1064" s="2" t="s">
        <v>59</v>
      </c>
      <c r="E1064" s="2">
        <v>16</v>
      </c>
      <c r="F1064" s="2">
        <v>81.53</v>
      </c>
      <c r="G1064" s="2">
        <v>0.08</v>
      </c>
      <c r="H1064" s="2" t="s">
        <v>20</v>
      </c>
      <c r="I1064" s="2">
        <v>-63.94</v>
      </c>
      <c r="J1064" s="2">
        <v>16.28</v>
      </c>
      <c r="K1064" s="2">
        <v>20.72</v>
      </c>
      <c r="L1064" s="2" t="s">
        <v>438</v>
      </c>
      <c r="M1064" s="2" t="s">
        <v>38</v>
      </c>
      <c r="N1064" s="2" t="s">
        <v>43</v>
      </c>
      <c r="O1064" s="2" t="s">
        <v>24</v>
      </c>
      <c r="P1064" s="2" t="s">
        <v>35</v>
      </c>
      <c r="Q1064" s="2" t="s">
        <v>26</v>
      </c>
      <c r="R1064" s="3">
        <v>42071</v>
      </c>
      <c r="S1064" s="10">
        <f t="shared" si="177"/>
        <v>2015</v>
      </c>
      <c r="T1064" t="str">
        <f t="shared" si="183"/>
        <v/>
      </c>
      <c r="U1064" t="str">
        <f t="shared" si="183"/>
        <v/>
      </c>
      <c r="V1064">
        <f t="shared" si="183"/>
        <v>-63.94</v>
      </c>
      <c r="W1064" t="str">
        <f t="shared" si="183"/>
        <v/>
      </c>
      <c r="Z1064">
        <f t="shared" si="184"/>
        <v>-63.94</v>
      </c>
      <c r="AA1064" t="str">
        <f t="shared" si="184"/>
        <v/>
      </c>
      <c r="AB1064" t="str">
        <f t="shared" si="184"/>
        <v/>
      </c>
      <c r="AE1064" t="str">
        <f t="shared" si="178"/>
        <v>Office Supplies</v>
      </c>
      <c r="AH1064" t="str">
        <f t="shared" si="179"/>
        <v/>
      </c>
      <c r="AI1064" t="str">
        <f t="shared" si="180"/>
        <v/>
      </c>
      <c r="AJ1064" t="str">
        <f t="shared" si="176"/>
        <v/>
      </c>
      <c r="AK1064" t="str">
        <f t="shared" si="176"/>
        <v/>
      </c>
      <c r="AL1064" t="str">
        <f t="shared" si="176"/>
        <v/>
      </c>
    </row>
    <row r="1065" spans="1:38" x14ac:dyDescent="0.2">
      <c r="A1065" s="1">
        <v>6307</v>
      </c>
      <c r="B1065" s="2" t="s">
        <v>18</v>
      </c>
      <c r="C1065" s="3">
        <v>42070</v>
      </c>
      <c r="D1065" s="2" t="s">
        <v>59</v>
      </c>
      <c r="E1065" s="2">
        <v>45</v>
      </c>
      <c r="F1065" s="2">
        <v>202.43</v>
      </c>
      <c r="G1065" s="2">
        <v>0.09</v>
      </c>
      <c r="H1065" s="2" t="s">
        <v>20</v>
      </c>
      <c r="I1065" s="2">
        <v>-143.47</v>
      </c>
      <c r="J1065" s="2">
        <v>16.28</v>
      </c>
      <c r="K1065" s="2">
        <v>19.739999999999998</v>
      </c>
      <c r="L1065" s="2" t="s">
        <v>438</v>
      </c>
      <c r="M1065" s="2" t="s">
        <v>38</v>
      </c>
      <c r="N1065" s="2" t="s">
        <v>43</v>
      </c>
      <c r="O1065" s="2" t="s">
        <v>24</v>
      </c>
      <c r="P1065" s="2" t="s">
        <v>35</v>
      </c>
      <c r="Q1065" s="2" t="s">
        <v>26</v>
      </c>
      <c r="R1065" s="3">
        <v>42072</v>
      </c>
      <c r="S1065" s="10">
        <f t="shared" si="177"/>
        <v>2015</v>
      </c>
      <c r="T1065" t="str">
        <f t="shared" si="183"/>
        <v/>
      </c>
      <c r="U1065" t="str">
        <f t="shared" si="183"/>
        <v/>
      </c>
      <c r="V1065">
        <f t="shared" si="183"/>
        <v>-143.47</v>
      </c>
      <c r="W1065" t="str">
        <f t="shared" si="183"/>
        <v/>
      </c>
      <c r="Z1065">
        <f t="shared" si="184"/>
        <v>-143.47</v>
      </c>
      <c r="AA1065" t="str">
        <f t="shared" si="184"/>
        <v/>
      </c>
      <c r="AB1065" t="str">
        <f t="shared" si="184"/>
        <v/>
      </c>
      <c r="AE1065" t="str">
        <f t="shared" si="178"/>
        <v>Office Supplies</v>
      </c>
      <c r="AH1065" t="str">
        <f t="shared" si="179"/>
        <v/>
      </c>
      <c r="AI1065" t="str">
        <f t="shared" si="180"/>
        <v/>
      </c>
      <c r="AJ1065" t="str">
        <f t="shared" si="176"/>
        <v/>
      </c>
      <c r="AK1065" t="str">
        <f t="shared" si="176"/>
        <v/>
      </c>
      <c r="AL1065" t="str">
        <f t="shared" si="176"/>
        <v/>
      </c>
    </row>
    <row r="1066" spans="1:38" x14ac:dyDescent="0.2">
      <c r="A1066" s="1">
        <v>6308</v>
      </c>
      <c r="B1066" s="2" t="s">
        <v>18</v>
      </c>
      <c r="C1066" s="3">
        <v>42070</v>
      </c>
      <c r="D1066" s="2" t="s">
        <v>50</v>
      </c>
      <c r="E1066" s="2">
        <v>42</v>
      </c>
      <c r="F1066" s="2">
        <v>2483.23</v>
      </c>
      <c r="G1066" s="2">
        <v>0.09</v>
      </c>
      <c r="H1066" s="2" t="s">
        <v>20</v>
      </c>
      <c r="I1066" s="2">
        <v>757.77</v>
      </c>
      <c r="J1066" s="2">
        <v>71.98</v>
      </c>
      <c r="K1066" s="2">
        <v>17.989999999999998</v>
      </c>
      <c r="L1066" s="2" t="s">
        <v>418</v>
      </c>
      <c r="M1066" s="2" t="s">
        <v>66</v>
      </c>
      <c r="N1066" s="2" t="s">
        <v>30</v>
      </c>
      <c r="O1066" s="2" t="s">
        <v>24</v>
      </c>
      <c r="P1066" s="2" t="s">
        <v>71</v>
      </c>
      <c r="Q1066" s="2" t="s">
        <v>26</v>
      </c>
      <c r="R1066" s="3">
        <v>42073</v>
      </c>
      <c r="S1066" s="10">
        <f t="shared" si="177"/>
        <v>2015</v>
      </c>
      <c r="T1066" t="str">
        <f t="shared" si="183"/>
        <v/>
      </c>
      <c r="U1066">
        <f t="shared" si="183"/>
        <v>757.77</v>
      </c>
      <c r="V1066" t="str">
        <f t="shared" si="183"/>
        <v/>
      </c>
      <c r="W1066" t="str">
        <f t="shared" si="183"/>
        <v/>
      </c>
      <c r="Z1066">
        <f t="shared" si="184"/>
        <v>757.77</v>
      </c>
      <c r="AA1066" t="str">
        <f t="shared" si="184"/>
        <v/>
      </c>
      <c r="AB1066" t="str">
        <f t="shared" si="184"/>
        <v/>
      </c>
      <c r="AE1066" t="str">
        <f t="shared" si="178"/>
        <v/>
      </c>
      <c r="AH1066" t="str">
        <f t="shared" si="179"/>
        <v/>
      </c>
      <c r="AI1066" t="str">
        <f t="shared" si="180"/>
        <v/>
      </c>
      <c r="AJ1066" t="str">
        <f t="shared" si="176"/>
        <v/>
      </c>
      <c r="AK1066" t="str">
        <f t="shared" si="176"/>
        <v/>
      </c>
      <c r="AL1066" t="str">
        <f t="shared" si="176"/>
        <v/>
      </c>
    </row>
    <row r="1067" spans="1:38" x14ac:dyDescent="0.2">
      <c r="A1067" s="1">
        <v>6309</v>
      </c>
      <c r="B1067" s="2" t="s">
        <v>18</v>
      </c>
      <c r="C1067" s="3">
        <v>42071</v>
      </c>
      <c r="D1067" s="2" t="s">
        <v>19</v>
      </c>
      <c r="E1067" s="2">
        <v>50</v>
      </c>
      <c r="F1067" s="2">
        <v>1253.92</v>
      </c>
      <c r="G1067" s="2">
        <v>0.01</v>
      </c>
      <c r="H1067" s="2" t="s">
        <v>20</v>
      </c>
      <c r="I1067" s="2">
        <v>57.88</v>
      </c>
      <c r="J1067" s="2">
        <v>36.92</v>
      </c>
      <c r="K1067" s="2">
        <v>26.98</v>
      </c>
      <c r="L1067" s="2" t="s">
        <v>318</v>
      </c>
      <c r="M1067" s="2" t="s">
        <v>38</v>
      </c>
      <c r="N1067" s="2" t="s">
        <v>43</v>
      </c>
      <c r="O1067" s="2" t="s">
        <v>24</v>
      </c>
      <c r="P1067" s="2" t="s">
        <v>25</v>
      </c>
      <c r="Q1067" s="2" t="s">
        <v>26</v>
      </c>
      <c r="R1067" s="3">
        <v>42071</v>
      </c>
      <c r="S1067" s="10">
        <f t="shared" si="177"/>
        <v>2015</v>
      </c>
      <c r="T1067" t="str">
        <f t="shared" si="183"/>
        <v/>
      </c>
      <c r="U1067" t="str">
        <f t="shared" si="183"/>
        <v/>
      </c>
      <c r="V1067">
        <f t="shared" si="183"/>
        <v>57.88</v>
      </c>
      <c r="W1067" t="str">
        <f t="shared" si="183"/>
        <v/>
      </c>
      <c r="Z1067">
        <f t="shared" si="184"/>
        <v>57.88</v>
      </c>
      <c r="AA1067" t="str">
        <f t="shared" si="184"/>
        <v/>
      </c>
      <c r="AB1067" t="str">
        <f t="shared" si="184"/>
        <v/>
      </c>
      <c r="AE1067" t="str">
        <f t="shared" si="178"/>
        <v/>
      </c>
      <c r="AH1067" t="str">
        <f t="shared" si="179"/>
        <v/>
      </c>
      <c r="AI1067" t="str">
        <f t="shared" si="180"/>
        <v/>
      </c>
      <c r="AJ1067" t="str">
        <f t="shared" si="176"/>
        <v/>
      </c>
      <c r="AK1067" t="str">
        <f t="shared" si="176"/>
        <v/>
      </c>
      <c r="AL1067" t="str">
        <f t="shared" si="176"/>
        <v/>
      </c>
    </row>
    <row r="1068" spans="1:38" x14ac:dyDescent="0.2">
      <c r="A1068" s="1">
        <v>6310</v>
      </c>
      <c r="B1068" s="2" t="s">
        <v>18</v>
      </c>
      <c r="C1068" s="3">
        <v>42071</v>
      </c>
      <c r="D1068" s="2" t="s">
        <v>27</v>
      </c>
      <c r="E1068" s="2">
        <v>2</v>
      </c>
      <c r="F1068" s="2">
        <v>32.92</v>
      </c>
      <c r="G1068" s="2">
        <v>0.01</v>
      </c>
      <c r="H1068" s="2" t="s">
        <v>20</v>
      </c>
      <c r="I1068" s="2">
        <v>27.17</v>
      </c>
      <c r="J1068" s="2">
        <v>21.65</v>
      </c>
      <c r="K1068" s="2">
        <v>20.22</v>
      </c>
      <c r="L1068" s="2" t="s">
        <v>279</v>
      </c>
      <c r="M1068" s="2" t="s">
        <v>38</v>
      </c>
      <c r="N1068" s="2" t="s">
        <v>54</v>
      </c>
      <c r="O1068" s="2" t="s">
        <v>45</v>
      </c>
      <c r="P1068" s="2" t="s">
        <v>55</v>
      </c>
      <c r="Q1068" s="2" t="s">
        <v>26</v>
      </c>
      <c r="R1068" s="3">
        <v>42078</v>
      </c>
      <c r="S1068" s="10">
        <f t="shared" si="177"/>
        <v>2015</v>
      </c>
      <c r="T1068" t="str">
        <f t="shared" si="183"/>
        <v/>
      </c>
      <c r="U1068" t="str">
        <f t="shared" si="183"/>
        <v/>
      </c>
      <c r="V1068" t="str">
        <f t="shared" si="183"/>
        <v/>
      </c>
      <c r="W1068">
        <f t="shared" si="183"/>
        <v>27.17</v>
      </c>
      <c r="Z1068" t="str">
        <f t="shared" si="184"/>
        <v/>
      </c>
      <c r="AA1068" t="str">
        <f t="shared" si="184"/>
        <v/>
      </c>
      <c r="AB1068">
        <f t="shared" si="184"/>
        <v>27.17</v>
      </c>
      <c r="AE1068" t="str">
        <f t="shared" si="178"/>
        <v/>
      </c>
      <c r="AH1068" t="str">
        <f t="shared" si="179"/>
        <v/>
      </c>
      <c r="AI1068" t="str">
        <f t="shared" si="180"/>
        <v/>
      </c>
      <c r="AJ1068" t="str">
        <f t="shared" si="176"/>
        <v/>
      </c>
      <c r="AK1068" t="str">
        <f t="shared" si="176"/>
        <v/>
      </c>
      <c r="AL1068" t="str">
        <f t="shared" si="176"/>
        <v/>
      </c>
    </row>
    <row r="1069" spans="1:38" x14ac:dyDescent="0.2">
      <c r="A1069" s="1">
        <v>6311</v>
      </c>
      <c r="B1069" s="2" t="s">
        <v>40</v>
      </c>
      <c r="C1069" s="3">
        <v>42071</v>
      </c>
      <c r="D1069" s="2" t="s">
        <v>50</v>
      </c>
      <c r="E1069" s="2">
        <v>37</v>
      </c>
      <c r="F1069" s="2">
        <v>5618.24</v>
      </c>
      <c r="G1069" s="2">
        <v>7.0000000000000007E-2</v>
      </c>
      <c r="H1069" s="2" t="s">
        <v>20</v>
      </c>
      <c r="I1069" s="2">
        <v>2371.91</v>
      </c>
      <c r="J1069" s="2">
        <v>162.97999999999999</v>
      </c>
      <c r="K1069" s="2">
        <v>27.99</v>
      </c>
      <c r="L1069" s="2" t="s">
        <v>439</v>
      </c>
      <c r="M1069" s="2" t="s">
        <v>22</v>
      </c>
      <c r="N1069" s="2" t="s">
        <v>30</v>
      </c>
      <c r="O1069" s="2" t="s">
        <v>31</v>
      </c>
      <c r="P1069" s="2" t="s">
        <v>33</v>
      </c>
      <c r="Q1069" s="2" t="s">
        <v>62</v>
      </c>
      <c r="R1069" s="3">
        <v>42073</v>
      </c>
      <c r="S1069" s="10">
        <f t="shared" si="177"/>
        <v>2015</v>
      </c>
      <c r="T1069" t="str">
        <f t="shared" si="183"/>
        <v/>
      </c>
      <c r="U1069">
        <f t="shared" si="183"/>
        <v>2371.91</v>
      </c>
      <c r="V1069" t="str">
        <f t="shared" si="183"/>
        <v/>
      </c>
      <c r="W1069" t="str">
        <f t="shared" si="183"/>
        <v/>
      </c>
      <c r="Z1069" t="str">
        <f t="shared" si="184"/>
        <v/>
      </c>
      <c r="AA1069">
        <f t="shared" si="184"/>
        <v>2371.91</v>
      </c>
      <c r="AB1069" t="str">
        <f t="shared" si="184"/>
        <v/>
      </c>
      <c r="AE1069" t="str">
        <f t="shared" si="178"/>
        <v/>
      </c>
      <c r="AH1069" t="str">
        <f t="shared" si="179"/>
        <v/>
      </c>
      <c r="AI1069" t="str">
        <f t="shared" si="180"/>
        <v/>
      </c>
      <c r="AJ1069" t="str">
        <f t="shared" si="176"/>
        <v/>
      </c>
      <c r="AK1069" t="str">
        <f t="shared" si="176"/>
        <v/>
      </c>
      <c r="AL1069" t="str">
        <f t="shared" si="176"/>
        <v/>
      </c>
    </row>
    <row r="1070" spans="1:38" x14ac:dyDescent="0.2">
      <c r="A1070" s="1">
        <v>6312</v>
      </c>
      <c r="B1070" s="2" t="s">
        <v>40</v>
      </c>
      <c r="C1070" s="3">
        <v>42071</v>
      </c>
      <c r="D1070" s="2" t="s">
        <v>50</v>
      </c>
      <c r="E1070" s="2">
        <v>20</v>
      </c>
      <c r="F1070" s="2">
        <v>462.74</v>
      </c>
      <c r="G1070" s="2">
        <v>0.06</v>
      </c>
      <c r="H1070" s="2" t="s">
        <v>44</v>
      </c>
      <c r="I1070" s="2">
        <v>-927.15</v>
      </c>
      <c r="J1070" s="2">
        <v>32.979999999999997</v>
      </c>
      <c r="K1070" s="2">
        <v>67.03</v>
      </c>
      <c r="L1070" s="2" t="s">
        <v>439</v>
      </c>
      <c r="M1070" s="2" t="s">
        <v>22</v>
      </c>
      <c r="N1070" s="2" t="s">
        <v>30</v>
      </c>
      <c r="O1070" s="2" t="s">
        <v>24</v>
      </c>
      <c r="P1070" s="2" t="s">
        <v>52</v>
      </c>
      <c r="Q1070" s="2" t="s">
        <v>56</v>
      </c>
      <c r="R1070" s="3">
        <v>42073</v>
      </c>
      <c r="S1070" s="10">
        <f t="shared" si="177"/>
        <v>2015</v>
      </c>
      <c r="T1070" t="str">
        <f t="shared" si="183"/>
        <v/>
      </c>
      <c r="U1070">
        <f t="shared" si="183"/>
        <v>-927.15</v>
      </c>
      <c r="V1070" t="str">
        <f t="shared" si="183"/>
        <v/>
      </c>
      <c r="W1070" t="str">
        <f t="shared" si="183"/>
        <v/>
      </c>
      <c r="Z1070">
        <f t="shared" si="184"/>
        <v>-927.15</v>
      </c>
      <c r="AA1070" t="str">
        <f t="shared" si="184"/>
        <v/>
      </c>
      <c r="AB1070" t="str">
        <f t="shared" si="184"/>
        <v/>
      </c>
      <c r="AE1070" t="str">
        <f t="shared" si="178"/>
        <v>Office Supplies</v>
      </c>
      <c r="AH1070" t="str">
        <f t="shared" si="179"/>
        <v/>
      </c>
      <c r="AI1070" t="str">
        <f t="shared" si="180"/>
        <v/>
      </c>
      <c r="AJ1070" t="str">
        <f t="shared" si="176"/>
        <v/>
      </c>
      <c r="AK1070" t="str">
        <f t="shared" si="176"/>
        <v/>
      </c>
      <c r="AL1070" t="str">
        <f t="shared" si="176"/>
        <v/>
      </c>
    </row>
    <row r="1071" spans="1:38" x14ac:dyDescent="0.2">
      <c r="A1071" s="1">
        <v>6313</v>
      </c>
      <c r="B1071" s="2" t="s">
        <v>40</v>
      </c>
      <c r="C1071" s="3">
        <v>42071</v>
      </c>
      <c r="D1071" s="2" t="s">
        <v>50</v>
      </c>
      <c r="E1071" s="2">
        <v>35</v>
      </c>
      <c r="F1071" s="2">
        <v>2337.0459999999998</v>
      </c>
      <c r="G1071" s="2">
        <v>0.1</v>
      </c>
      <c r="H1071" s="2" t="s">
        <v>49</v>
      </c>
      <c r="I1071" s="2">
        <v>-304.83999999999997</v>
      </c>
      <c r="J1071" s="2">
        <v>97.99</v>
      </c>
      <c r="K1071" s="2">
        <v>14.99</v>
      </c>
      <c r="L1071" s="2" t="s">
        <v>439</v>
      </c>
      <c r="M1071" s="2" t="s">
        <v>22</v>
      </c>
      <c r="N1071" s="2" t="s">
        <v>30</v>
      </c>
      <c r="O1071" s="2" t="s">
        <v>31</v>
      </c>
      <c r="P1071" s="2" t="s">
        <v>39</v>
      </c>
      <c r="Q1071" s="2" t="s">
        <v>36</v>
      </c>
      <c r="R1071" s="3">
        <v>42073</v>
      </c>
      <c r="S1071" s="10">
        <f t="shared" si="177"/>
        <v>2015</v>
      </c>
      <c r="T1071" t="str">
        <f t="shared" si="183"/>
        <v/>
      </c>
      <c r="U1071">
        <f t="shared" si="183"/>
        <v>-304.83999999999997</v>
      </c>
      <c r="V1071" t="str">
        <f t="shared" si="183"/>
        <v/>
      </c>
      <c r="W1071" t="str">
        <f t="shared" si="183"/>
        <v/>
      </c>
      <c r="Z1071" t="str">
        <f t="shared" si="184"/>
        <v/>
      </c>
      <c r="AA1071">
        <f t="shared" si="184"/>
        <v>-304.83999999999997</v>
      </c>
      <c r="AB1071" t="str">
        <f t="shared" si="184"/>
        <v/>
      </c>
      <c r="AE1071" t="str">
        <f t="shared" si="178"/>
        <v>Technology</v>
      </c>
      <c r="AH1071" t="str">
        <f t="shared" si="179"/>
        <v/>
      </c>
      <c r="AI1071" t="str">
        <f t="shared" si="180"/>
        <v/>
      </c>
      <c r="AJ1071" t="str">
        <f t="shared" si="176"/>
        <v/>
      </c>
      <c r="AK1071" t="str">
        <f t="shared" si="176"/>
        <v/>
      </c>
      <c r="AL1071" t="str">
        <f t="shared" si="176"/>
        <v/>
      </c>
    </row>
    <row r="1072" spans="1:38" x14ac:dyDescent="0.2">
      <c r="A1072" s="1">
        <v>6314</v>
      </c>
      <c r="B1072" s="2" t="s">
        <v>18</v>
      </c>
      <c r="C1072" s="3">
        <v>42071</v>
      </c>
      <c r="D1072" s="2" t="s">
        <v>19</v>
      </c>
      <c r="E1072" s="2">
        <v>22</v>
      </c>
      <c r="F1072" s="2">
        <v>127.03</v>
      </c>
      <c r="G1072" s="2">
        <v>0.03</v>
      </c>
      <c r="H1072" s="2" t="s">
        <v>20</v>
      </c>
      <c r="I1072" s="2">
        <v>-21.99</v>
      </c>
      <c r="J1072" s="2">
        <v>17.079999999999998</v>
      </c>
      <c r="K1072" s="2">
        <v>17.63</v>
      </c>
      <c r="L1072" s="2" t="s">
        <v>440</v>
      </c>
      <c r="M1072" s="2" t="s">
        <v>38</v>
      </c>
      <c r="N1072" s="2" t="s">
        <v>43</v>
      </c>
      <c r="O1072" s="2" t="s">
        <v>45</v>
      </c>
      <c r="P1072" s="2" t="s">
        <v>55</v>
      </c>
      <c r="Q1072" s="2" t="s">
        <v>36</v>
      </c>
      <c r="R1072" s="3">
        <v>42073</v>
      </c>
      <c r="S1072" s="10">
        <f t="shared" si="177"/>
        <v>2015</v>
      </c>
      <c r="T1072" t="str">
        <f t="shared" si="183"/>
        <v/>
      </c>
      <c r="U1072" t="str">
        <f t="shared" si="183"/>
        <v/>
      </c>
      <c r="V1072">
        <f t="shared" si="183"/>
        <v>-21.99</v>
      </c>
      <c r="W1072" t="str">
        <f t="shared" si="183"/>
        <v/>
      </c>
      <c r="Z1072" t="str">
        <f t="shared" si="184"/>
        <v/>
      </c>
      <c r="AA1072" t="str">
        <f t="shared" si="184"/>
        <v/>
      </c>
      <c r="AB1072">
        <f t="shared" si="184"/>
        <v>-21.99</v>
      </c>
      <c r="AE1072" t="str">
        <f t="shared" si="178"/>
        <v>Furniture</v>
      </c>
      <c r="AH1072" t="str">
        <f t="shared" si="179"/>
        <v/>
      </c>
      <c r="AI1072" t="str">
        <f t="shared" si="180"/>
        <v/>
      </c>
      <c r="AJ1072" t="str">
        <f t="shared" si="176"/>
        <v/>
      </c>
      <c r="AK1072" t="str">
        <f t="shared" si="176"/>
        <v/>
      </c>
      <c r="AL1072" t="str">
        <f t="shared" si="176"/>
        <v/>
      </c>
    </row>
    <row r="1073" spans="1:38" x14ac:dyDescent="0.2">
      <c r="A1073" s="1">
        <v>6315</v>
      </c>
      <c r="B1073" s="2" t="s">
        <v>18</v>
      </c>
      <c r="C1073" s="3">
        <v>42071</v>
      </c>
      <c r="D1073" s="2" t="s">
        <v>19</v>
      </c>
      <c r="E1073" s="2">
        <v>40</v>
      </c>
      <c r="F1073" s="2">
        <v>185.32</v>
      </c>
      <c r="G1073" s="2">
        <v>0</v>
      </c>
      <c r="H1073" s="2" t="s">
        <v>20</v>
      </c>
      <c r="I1073" s="2">
        <v>-162.52000000000001</v>
      </c>
      <c r="J1073" s="2">
        <v>16.28</v>
      </c>
      <c r="K1073" s="2">
        <v>20.72</v>
      </c>
      <c r="L1073" s="2" t="s">
        <v>440</v>
      </c>
      <c r="M1073" s="2" t="s">
        <v>38</v>
      </c>
      <c r="N1073" s="2" t="s">
        <v>43</v>
      </c>
      <c r="O1073" s="2" t="s">
        <v>24</v>
      </c>
      <c r="P1073" s="2" t="s">
        <v>35</v>
      </c>
      <c r="Q1073" s="2" t="s">
        <v>26</v>
      </c>
      <c r="R1073" s="3">
        <v>42071</v>
      </c>
      <c r="S1073" s="10">
        <f t="shared" si="177"/>
        <v>2015</v>
      </c>
      <c r="T1073" t="str">
        <f t="shared" si="183"/>
        <v/>
      </c>
      <c r="U1073" t="str">
        <f t="shared" si="183"/>
        <v/>
      </c>
      <c r="V1073">
        <f t="shared" si="183"/>
        <v>-162.52000000000001</v>
      </c>
      <c r="W1073" t="str">
        <f t="shared" si="183"/>
        <v/>
      </c>
      <c r="Z1073">
        <f t="shared" si="184"/>
        <v>-162.52000000000001</v>
      </c>
      <c r="AA1073" t="str">
        <f t="shared" si="184"/>
        <v/>
      </c>
      <c r="AB1073" t="str">
        <f t="shared" si="184"/>
        <v/>
      </c>
      <c r="AE1073" t="str">
        <f t="shared" si="178"/>
        <v>Office Supplies</v>
      </c>
      <c r="AH1073" t="str">
        <f t="shared" si="179"/>
        <v/>
      </c>
      <c r="AI1073" t="str">
        <f t="shared" si="180"/>
        <v/>
      </c>
      <c r="AJ1073" t="str">
        <f t="shared" si="176"/>
        <v/>
      </c>
      <c r="AK1073" t="str">
        <f t="shared" si="176"/>
        <v/>
      </c>
      <c r="AL1073" t="str">
        <f t="shared" si="176"/>
        <v/>
      </c>
    </row>
    <row r="1074" spans="1:38" x14ac:dyDescent="0.2">
      <c r="A1074" s="1">
        <v>6316</v>
      </c>
      <c r="B1074" s="2" t="s">
        <v>40</v>
      </c>
      <c r="C1074" s="3">
        <v>42072</v>
      </c>
      <c r="D1074" s="2" t="s">
        <v>27</v>
      </c>
      <c r="E1074" s="2">
        <v>42</v>
      </c>
      <c r="F1074" s="2">
        <v>3194.17</v>
      </c>
      <c r="G1074" s="2">
        <v>0.09</v>
      </c>
      <c r="H1074" s="2" t="s">
        <v>20</v>
      </c>
      <c r="I1074" s="2">
        <v>460.82</v>
      </c>
      <c r="J1074" s="2">
        <v>88.72</v>
      </c>
      <c r="K1074" s="2">
        <v>33.950000000000003</v>
      </c>
      <c r="L1074" s="2" t="s">
        <v>246</v>
      </c>
      <c r="M1074" s="2" t="s">
        <v>22</v>
      </c>
      <c r="N1074" s="2" t="s">
        <v>30</v>
      </c>
      <c r="O1074" s="2" t="s">
        <v>24</v>
      </c>
      <c r="P1074" s="2" t="s">
        <v>71</v>
      </c>
      <c r="Q1074" s="2" t="s">
        <v>34</v>
      </c>
      <c r="R1074" s="3">
        <v>42081</v>
      </c>
      <c r="S1074" s="10">
        <f t="shared" si="177"/>
        <v>2015</v>
      </c>
      <c r="T1074" t="str">
        <f t="shared" si="183"/>
        <v/>
      </c>
      <c r="U1074">
        <f t="shared" si="183"/>
        <v>460.82</v>
      </c>
      <c r="V1074" t="str">
        <f t="shared" si="183"/>
        <v/>
      </c>
      <c r="W1074" t="str">
        <f t="shared" si="183"/>
        <v/>
      </c>
      <c r="Z1074">
        <f t="shared" si="184"/>
        <v>460.82</v>
      </c>
      <c r="AA1074" t="str">
        <f t="shared" si="184"/>
        <v/>
      </c>
      <c r="AB1074" t="str">
        <f t="shared" si="184"/>
        <v/>
      </c>
      <c r="AE1074" t="str">
        <f t="shared" si="178"/>
        <v/>
      </c>
      <c r="AH1074" t="str">
        <f t="shared" si="179"/>
        <v/>
      </c>
      <c r="AI1074" t="str">
        <f t="shared" si="180"/>
        <v/>
      </c>
      <c r="AJ1074" t="str">
        <f t="shared" si="176"/>
        <v/>
      </c>
      <c r="AK1074" t="str">
        <f t="shared" si="176"/>
        <v/>
      </c>
      <c r="AL1074" t="str">
        <f t="shared" si="176"/>
        <v/>
      </c>
    </row>
    <row r="1075" spans="1:38" x14ac:dyDescent="0.2">
      <c r="A1075" s="1">
        <v>6317</v>
      </c>
      <c r="B1075" s="2" t="s">
        <v>18</v>
      </c>
      <c r="C1075" s="3">
        <v>42072</v>
      </c>
      <c r="D1075" s="2" t="s">
        <v>19</v>
      </c>
      <c r="E1075" s="2">
        <v>3</v>
      </c>
      <c r="F1075" s="2">
        <v>30.78</v>
      </c>
      <c r="G1075" s="2">
        <v>0.08</v>
      </c>
      <c r="H1075" s="2" t="s">
        <v>20</v>
      </c>
      <c r="I1075" s="2">
        <v>-6.79</v>
      </c>
      <c r="J1075" s="2">
        <v>18.48</v>
      </c>
      <c r="K1075" s="2">
        <v>19.14</v>
      </c>
      <c r="L1075" s="2" t="s">
        <v>441</v>
      </c>
      <c r="M1075" s="2" t="s">
        <v>38</v>
      </c>
      <c r="N1075" s="2" t="s">
        <v>54</v>
      </c>
      <c r="O1075" s="2" t="s">
        <v>24</v>
      </c>
      <c r="P1075" s="2" t="s">
        <v>35</v>
      </c>
      <c r="Q1075" s="2" t="s">
        <v>26</v>
      </c>
      <c r="R1075" s="3">
        <v>42075</v>
      </c>
      <c r="S1075" s="10">
        <f t="shared" si="177"/>
        <v>2015</v>
      </c>
      <c r="T1075" t="str">
        <f t="shared" si="183"/>
        <v/>
      </c>
      <c r="U1075" t="str">
        <f t="shared" si="183"/>
        <v/>
      </c>
      <c r="V1075" t="str">
        <f t="shared" si="183"/>
        <v/>
      </c>
      <c r="W1075">
        <f t="shared" si="183"/>
        <v>-6.79</v>
      </c>
      <c r="Z1075">
        <f t="shared" si="184"/>
        <v>-6.79</v>
      </c>
      <c r="AA1075" t="str">
        <f t="shared" si="184"/>
        <v/>
      </c>
      <c r="AB1075" t="str">
        <f t="shared" si="184"/>
        <v/>
      </c>
      <c r="AE1075" t="str">
        <f t="shared" si="178"/>
        <v>Office Supplies</v>
      </c>
      <c r="AH1075" t="str">
        <f t="shared" si="179"/>
        <v/>
      </c>
      <c r="AI1075" t="str">
        <f t="shared" si="180"/>
        <v/>
      </c>
      <c r="AJ1075" t="str">
        <f t="shared" si="176"/>
        <v/>
      </c>
      <c r="AK1075" t="str">
        <f t="shared" si="176"/>
        <v/>
      </c>
      <c r="AL1075" t="str">
        <f t="shared" si="176"/>
        <v/>
      </c>
    </row>
    <row r="1076" spans="1:38" x14ac:dyDescent="0.2">
      <c r="A1076" s="1">
        <v>6318</v>
      </c>
      <c r="B1076" s="2" t="s">
        <v>18</v>
      </c>
      <c r="C1076" s="3">
        <v>42072</v>
      </c>
      <c r="D1076" s="2" t="s">
        <v>19</v>
      </c>
      <c r="E1076" s="2">
        <v>16</v>
      </c>
      <c r="F1076" s="2">
        <v>146.77000000000001</v>
      </c>
      <c r="G1076" s="2">
        <v>0.04</v>
      </c>
      <c r="H1076" s="2" t="s">
        <v>49</v>
      </c>
      <c r="I1076" s="2">
        <v>7.12</v>
      </c>
      <c r="J1076" s="2">
        <v>20.34</v>
      </c>
      <c r="K1076" s="2">
        <v>16.64</v>
      </c>
      <c r="L1076" s="2" t="s">
        <v>441</v>
      </c>
      <c r="M1076" s="2" t="s">
        <v>38</v>
      </c>
      <c r="N1076" s="2" t="s">
        <v>54</v>
      </c>
      <c r="O1076" s="2" t="s">
        <v>24</v>
      </c>
      <c r="P1076" s="2" t="s">
        <v>203</v>
      </c>
      <c r="Q1076" s="2" t="s">
        <v>58</v>
      </c>
      <c r="R1076" s="3">
        <v>42073</v>
      </c>
      <c r="S1076" s="10">
        <f t="shared" si="177"/>
        <v>2015</v>
      </c>
      <c r="T1076" t="str">
        <f t="shared" si="183"/>
        <v/>
      </c>
      <c r="U1076" t="str">
        <f t="shared" si="183"/>
        <v/>
      </c>
      <c r="V1076" t="str">
        <f t="shared" si="183"/>
        <v/>
      </c>
      <c r="W1076">
        <f t="shared" si="183"/>
        <v>7.12</v>
      </c>
      <c r="Z1076">
        <f t="shared" si="184"/>
        <v>7.12</v>
      </c>
      <c r="AA1076" t="str">
        <f t="shared" si="184"/>
        <v/>
      </c>
      <c r="AB1076" t="str">
        <f t="shared" si="184"/>
        <v/>
      </c>
      <c r="AE1076" t="str">
        <f t="shared" si="178"/>
        <v/>
      </c>
      <c r="AH1076" t="str">
        <f t="shared" si="179"/>
        <v/>
      </c>
      <c r="AI1076" t="str">
        <f t="shared" si="180"/>
        <v/>
      </c>
      <c r="AJ1076" t="str">
        <f t="shared" si="176"/>
        <v/>
      </c>
      <c r="AK1076" t="str">
        <f t="shared" si="176"/>
        <v/>
      </c>
      <c r="AL1076" t="str">
        <f t="shared" si="176"/>
        <v/>
      </c>
    </row>
    <row r="1077" spans="1:38" x14ac:dyDescent="0.2">
      <c r="A1077" s="1">
        <v>6319</v>
      </c>
      <c r="B1077" s="2" t="s">
        <v>18</v>
      </c>
      <c r="C1077" s="3">
        <v>42072</v>
      </c>
      <c r="D1077" s="2" t="s">
        <v>19</v>
      </c>
      <c r="E1077" s="2">
        <v>18</v>
      </c>
      <c r="F1077" s="2">
        <v>1229.02</v>
      </c>
      <c r="G1077" s="2">
        <v>0.01</v>
      </c>
      <c r="H1077" s="2" t="s">
        <v>20</v>
      </c>
      <c r="I1077" s="2">
        <v>-463.24</v>
      </c>
      <c r="J1077" s="2">
        <v>76.650000000000006</v>
      </c>
      <c r="K1077" s="2">
        <v>49</v>
      </c>
      <c r="L1077" s="2" t="s">
        <v>441</v>
      </c>
      <c r="M1077" s="2" t="s">
        <v>38</v>
      </c>
      <c r="N1077" s="2" t="s">
        <v>54</v>
      </c>
      <c r="O1077" s="2" t="s">
        <v>24</v>
      </c>
      <c r="P1077" s="2" t="s">
        <v>52</v>
      </c>
      <c r="Q1077" s="2" t="s">
        <v>34</v>
      </c>
      <c r="R1077" s="3">
        <v>42072</v>
      </c>
      <c r="S1077" s="10">
        <f t="shared" si="177"/>
        <v>2015</v>
      </c>
      <c r="T1077" t="str">
        <f t="shared" si="183"/>
        <v/>
      </c>
      <c r="U1077" t="str">
        <f t="shared" si="183"/>
        <v/>
      </c>
      <c r="V1077" t="str">
        <f t="shared" si="183"/>
        <v/>
      </c>
      <c r="W1077">
        <f t="shared" si="183"/>
        <v>-463.24</v>
      </c>
      <c r="Z1077">
        <f t="shared" si="184"/>
        <v>-463.24</v>
      </c>
      <c r="AA1077" t="str">
        <f t="shared" si="184"/>
        <v/>
      </c>
      <c r="AB1077" t="str">
        <f t="shared" si="184"/>
        <v/>
      </c>
      <c r="AE1077" t="str">
        <f t="shared" si="178"/>
        <v>Office Supplies</v>
      </c>
      <c r="AH1077" t="str">
        <f t="shared" si="179"/>
        <v/>
      </c>
      <c r="AI1077" t="str">
        <f t="shared" si="180"/>
        <v/>
      </c>
      <c r="AJ1077" t="str">
        <f t="shared" si="176"/>
        <v/>
      </c>
      <c r="AK1077" t="str">
        <f t="shared" si="176"/>
        <v/>
      </c>
      <c r="AL1077" t="str">
        <f t="shared" si="176"/>
        <v/>
      </c>
    </row>
    <row r="1078" spans="1:38" x14ac:dyDescent="0.2">
      <c r="A1078" s="1">
        <v>6320</v>
      </c>
      <c r="B1078" s="2" t="s">
        <v>18</v>
      </c>
      <c r="C1078" s="3">
        <v>42072</v>
      </c>
      <c r="D1078" s="2" t="s">
        <v>41</v>
      </c>
      <c r="E1078" s="2">
        <v>11</v>
      </c>
      <c r="F1078" s="2">
        <v>93.02</v>
      </c>
      <c r="G1078" s="2">
        <v>7.0000000000000007E-2</v>
      </c>
      <c r="H1078" s="2" t="s">
        <v>20</v>
      </c>
      <c r="I1078" s="2">
        <v>-75.819999999999993</v>
      </c>
      <c r="J1078" s="2">
        <v>19.28</v>
      </c>
      <c r="K1078" s="2">
        <v>25.15</v>
      </c>
      <c r="L1078" s="2" t="s">
        <v>442</v>
      </c>
      <c r="M1078" s="2" t="s">
        <v>29</v>
      </c>
      <c r="N1078" s="2" t="s">
        <v>23</v>
      </c>
      <c r="O1078" s="2" t="s">
        <v>24</v>
      </c>
      <c r="P1078" s="2" t="s">
        <v>35</v>
      </c>
      <c r="Q1078" s="2" t="s">
        <v>26</v>
      </c>
      <c r="R1078" s="3">
        <v>42074</v>
      </c>
      <c r="S1078" s="10">
        <f t="shared" si="177"/>
        <v>2015</v>
      </c>
      <c r="T1078">
        <f t="shared" si="183"/>
        <v>-75.819999999999993</v>
      </c>
      <c r="U1078" t="str">
        <f t="shared" si="183"/>
        <v/>
      </c>
      <c r="V1078" t="str">
        <f t="shared" si="183"/>
        <v/>
      </c>
      <c r="W1078" t="str">
        <f t="shared" si="183"/>
        <v/>
      </c>
      <c r="Z1078">
        <f t="shared" si="184"/>
        <v>-75.819999999999993</v>
      </c>
      <c r="AA1078" t="str">
        <f t="shared" si="184"/>
        <v/>
      </c>
      <c r="AB1078" t="str">
        <f t="shared" si="184"/>
        <v/>
      </c>
      <c r="AE1078" t="str">
        <f t="shared" si="178"/>
        <v>Office Supplies</v>
      </c>
      <c r="AH1078" t="str">
        <f t="shared" si="179"/>
        <v/>
      </c>
      <c r="AI1078" t="str">
        <f t="shared" si="180"/>
        <v/>
      </c>
      <c r="AJ1078" t="str">
        <f t="shared" si="176"/>
        <v/>
      </c>
      <c r="AK1078" t="str">
        <f t="shared" si="176"/>
        <v/>
      </c>
      <c r="AL1078" t="str">
        <f t="shared" si="176"/>
        <v/>
      </c>
    </row>
    <row r="1079" spans="1:38" x14ac:dyDescent="0.2">
      <c r="A1079" s="1">
        <v>6321</v>
      </c>
      <c r="B1079" s="2" t="s">
        <v>18</v>
      </c>
      <c r="C1079" s="3">
        <v>42073</v>
      </c>
      <c r="D1079" s="2" t="s">
        <v>59</v>
      </c>
      <c r="E1079" s="2">
        <v>49</v>
      </c>
      <c r="F1079" s="2">
        <v>321.61</v>
      </c>
      <c r="G1079" s="2">
        <v>0</v>
      </c>
      <c r="H1079" s="2" t="s">
        <v>20</v>
      </c>
      <c r="I1079" s="2">
        <v>55.17</v>
      </c>
      <c r="J1079" s="2">
        <v>17.88</v>
      </c>
      <c r="K1079" s="2">
        <v>17.04</v>
      </c>
      <c r="L1079" s="2" t="s">
        <v>215</v>
      </c>
      <c r="M1079" s="2" t="s">
        <v>29</v>
      </c>
      <c r="N1079" s="2" t="s">
        <v>30</v>
      </c>
      <c r="O1079" s="2" t="s">
        <v>24</v>
      </c>
      <c r="P1079" s="2" t="s">
        <v>35</v>
      </c>
      <c r="Q1079" s="2" t="s">
        <v>36</v>
      </c>
      <c r="R1079" s="3">
        <v>42074</v>
      </c>
      <c r="S1079" s="10">
        <f t="shared" si="177"/>
        <v>2015</v>
      </c>
      <c r="T1079" t="str">
        <f t="shared" si="183"/>
        <v/>
      </c>
      <c r="U1079">
        <f t="shared" si="183"/>
        <v>55.17</v>
      </c>
      <c r="V1079" t="str">
        <f t="shared" si="183"/>
        <v/>
      </c>
      <c r="W1079" t="str">
        <f t="shared" si="183"/>
        <v/>
      </c>
      <c r="Z1079">
        <f t="shared" si="184"/>
        <v>55.17</v>
      </c>
      <c r="AA1079" t="str">
        <f t="shared" si="184"/>
        <v/>
      </c>
      <c r="AB1079" t="str">
        <f t="shared" si="184"/>
        <v/>
      </c>
      <c r="AE1079" t="str">
        <f t="shared" si="178"/>
        <v/>
      </c>
      <c r="AH1079" t="str">
        <f t="shared" si="179"/>
        <v/>
      </c>
      <c r="AI1079" t="str">
        <f t="shared" si="180"/>
        <v/>
      </c>
      <c r="AJ1079" t="str">
        <f t="shared" si="176"/>
        <v/>
      </c>
      <c r="AK1079" t="str">
        <f t="shared" si="176"/>
        <v/>
      </c>
      <c r="AL1079" t="str">
        <f t="shared" si="176"/>
        <v/>
      </c>
    </row>
    <row r="1080" spans="1:38" x14ac:dyDescent="0.2">
      <c r="A1080" s="1">
        <v>6322</v>
      </c>
      <c r="B1080" s="2" t="s">
        <v>18</v>
      </c>
      <c r="C1080" s="3">
        <v>42074</v>
      </c>
      <c r="D1080" s="2" t="s">
        <v>41</v>
      </c>
      <c r="E1080" s="2">
        <v>36</v>
      </c>
      <c r="F1080" s="2">
        <v>1568.6205</v>
      </c>
      <c r="G1080" s="2">
        <v>0.09</v>
      </c>
      <c r="H1080" s="2" t="s">
        <v>20</v>
      </c>
      <c r="I1080" s="2">
        <v>-221.42</v>
      </c>
      <c r="J1080" s="2">
        <v>67.989999999999995</v>
      </c>
      <c r="K1080" s="2">
        <v>16.5</v>
      </c>
      <c r="L1080" s="2" t="s">
        <v>169</v>
      </c>
      <c r="M1080" s="2" t="s">
        <v>29</v>
      </c>
      <c r="N1080" s="2" t="s">
        <v>54</v>
      </c>
      <c r="O1080" s="2" t="s">
        <v>31</v>
      </c>
      <c r="P1080" s="2" t="s">
        <v>39</v>
      </c>
      <c r="Q1080" s="2" t="s">
        <v>58</v>
      </c>
      <c r="R1080" s="3">
        <v>42076</v>
      </c>
      <c r="S1080" s="10">
        <f t="shared" si="177"/>
        <v>2015</v>
      </c>
      <c r="T1080" t="str">
        <f t="shared" si="183"/>
        <v/>
      </c>
      <c r="U1080" t="str">
        <f t="shared" si="183"/>
        <v/>
      </c>
      <c r="V1080" t="str">
        <f t="shared" si="183"/>
        <v/>
      </c>
      <c r="W1080">
        <f t="shared" si="183"/>
        <v>-221.42</v>
      </c>
      <c r="Z1080" t="str">
        <f t="shared" si="184"/>
        <v/>
      </c>
      <c r="AA1080">
        <f t="shared" si="184"/>
        <v>-221.42</v>
      </c>
      <c r="AB1080" t="str">
        <f t="shared" si="184"/>
        <v/>
      </c>
      <c r="AE1080" t="str">
        <f t="shared" si="178"/>
        <v>Technology</v>
      </c>
      <c r="AH1080" t="str">
        <f t="shared" si="179"/>
        <v/>
      </c>
      <c r="AI1080" t="str">
        <f t="shared" si="180"/>
        <v/>
      </c>
      <c r="AJ1080" t="str">
        <f t="shared" si="176"/>
        <v/>
      </c>
      <c r="AK1080" t="str">
        <f t="shared" si="176"/>
        <v/>
      </c>
      <c r="AL1080" t="str">
        <f t="shared" si="176"/>
        <v/>
      </c>
    </row>
    <row r="1081" spans="1:38" x14ac:dyDescent="0.2">
      <c r="A1081" s="1">
        <v>6323</v>
      </c>
      <c r="B1081" s="2" t="s">
        <v>18</v>
      </c>
      <c r="C1081" s="3">
        <v>42075</v>
      </c>
      <c r="D1081" s="2" t="s">
        <v>27</v>
      </c>
      <c r="E1081" s="2">
        <v>4</v>
      </c>
      <c r="F1081" s="2">
        <v>50.96</v>
      </c>
      <c r="G1081" s="2">
        <v>0.01</v>
      </c>
      <c r="H1081" s="2" t="s">
        <v>20</v>
      </c>
      <c r="I1081" s="2">
        <v>26.61</v>
      </c>
      <c r="J1081" s="2">
        <v>21.38</v>
      </c>
      <c r="K1081" s="2">
        <v>18.93</v>
      </c>
      <c r="L1081" s="2" t="s">
        <v>443</v>
      </c>
      <c r="M1081" s="2" t="s">
        <v>22</v>
      </c>
      <c r="N1081" s="2" t="s">
        <v>23</v>
      </c>
      <c r="O1081" s="2" t="s">
        <v>45</v>
      </c>
      <c r="P1081" s="2" t="s">
        <v>55</v>
      </c>
      <c r="Q1081" s="2" t="s">
        <v>26</v>
      </c>
      <c r="R1081" s="3">
        <v>42079</v>
      </c>
      <c r="S1081" s="10">
        <f t="shared" si="177"/>
        <v>2015</v>
      </c>
      <c r="T1081">
        <f t="shared" si="183"/>
        <v>26.61</v>
      </c>
      <c r="U1081" t="str">
        <f t="shared" si="183"/>
        <v/>
      </c>
      <c r="V1081" t="str">
        <f t="shared" si="183"/>
        <v/>
      </c>
      <c r="W1081" t="str">
        <f t="shared" si="183"/>
        <v/>
      </c>
      <c r="Z1081" t="str">
        <f t="shared" si="184"/>
        <v/>
      </c>
      <c r="AA1081" t="str">
        <f t="shared" si="184"/>
        <v/>
      </c>
      <c r="AB1081">
        <f t="shared" si="184"/>
        <v>26.61</v>
      </c>
      <c r="AE1081" t="str">
        <f t="shared" si="178"/>
        <v/>
      </c>
      <c r="AH1081" t="str">
        <f t="shared" si="179"/>
        <v/>
      </c>
      <c r="AI1081" t="str">
        <f t="shared" si="180"/>
        <v/>
      </c>
      <c r="AJ1081" t="str">
        <f t="shared" si="176"/>
        <v/>
      </c>
      <c r="AK1081" t="str">
        <f t="shared" si="176"/>
        <v/>
      </c>
      <c r="AL1081" t="str">
        <f t="shared" si="176"/>
        <v/>
      </c>
    </row>
    <row r="1082" spans="1:38" x14ac:dyDescent="0.2">
      <c r="A1082" s="1">
        <v>6324</v>
      </c>
      <c r="B1082" s="2" t="s">
        <v>18</v>
      </c>
      <c r="C1082" s="3">
        <v>42075</v>
      </c>
      <c r="D1082" s="2" t="s">
        <v>59</v>
      </c>
      <c r="E1082" s="2">
        <v>21</v>
      </c>
      <c r="F1082" s="2">
        <v>2193.3535000000002</v>
      </c>
      <c r="G1082" s="2">
        <v>0.1</v>
      </c>
      <c r="H1082" s="2" t="s">
        <v>20</v>
      </c>
      <c r="I1082" s="2">
        <v>273.41000000000003</v>
      </c>
      <c r="J1082" s="2">
        <v>137.99</v>
      </c>
      <c r="K1082" s="2">
        <v>22.99</v>
      </c>
      <c r="L1082" s="2" t="s">
        <v>372</v>
      </c>
      <c r="M1082" s="2" t="s">
        <v>29</v>
      </c>
      <c r="N1082" s="2" t="s">
        <v>23</v>
      </c>
      <c r="O1082" s="2" t="s">
        <v>31</v>
      </c>
      <c r="P1082" s="2" t="s">
        <v>39</v>
      </c>
      <c r="Q1082" s="2" t="s">
        <v>26</v>
      </c>
      <c r="R1082" s="3">
        <v>42076</v>
      </c>
      <c r="S1082" s="10">
        <f t="shared" si="177"/>
        <v>2015</v>
      </c>
      <c r="T1082">
        <f t="shared" ref="T1082:W1101" si="185">IF($N1082=T$1,$I1082,"")</f>
        <v>273.41000000000003</v>
      </c>
      <c r="U1082" t="str">
        <f t="shared" si="185"/>
        <v/>
      </c>
      <c r="V1082" t="str">
        <f t="shared" si="185"/>
        <v/>
      </c>
      <c r="W1082" t="str">
        <f t="shared" si="185"/>
        <v/>
      </c>
      <c r="Z1082" t="str">
        <f t="shared" ref="Z1082:AB1101" si="186">IF($O1082=Z$1,$I1082,"")</f>
        <v/>
      </c>
      <c r="AA1082">
        <f t="shared" si="186"/>
        <v>273.41000000000003</v>
      </c>
      <c r="AB1082" t="str">
        <f t="shared" si="186"/>
        <v/>
      </c>
      <c r="AE1082" t="str">
        <f t="shared" si="178"/>
        <v/>
      </c>
      <c r="AH1082" t="str">
        <f t="shared" si="179"/>
        <v/>
      </c>
      <c r="AI1082" t="str">
        <f t="shared" si="180"/>
        <v/>
      </c>
      <c r="AJ1082" t="str">
        <f t="shared" si="176"/>
        <v/>
      </c>
      <c r="AK1082" t="str">
        <f t="shared" si="176"/>
        <v/>
      </c>
      <c r="AL1082" t="str">
        <f t="shared" si="176"/>
        <v/>
      </c>
    </row>
    <row r="1083" spans="1:38" x14ac:dyDescent="0.2">
      <c r="A1083" s="1">
        <v>6325</v>
      </c>
      <c r="B1083" s="2" t="s">
        <v>18</v>
      </c>
      <c r="C1083" s="3">
        <v>42075</v>
      </c>
      <c r="D1083" s="2" t="s">
        <v>59</v>
      </c>
      <c r="E1083" s="2">
        <v>12</v>
      </c>
      <c r="F1083" s="2">
        <v>1330.9435000000001</v>
      </c>
      <c r="G1083" s="2">
        <v>0</v>
      </c>
      <c r="H1083" s="2" t="s">
        <v>49</v>
      </c>
      <c r="I1083" s="2">
        <v>-29.33</v>
      </c>
      <c r="J1083" s="2">
        <v>137.99</v>
      </c>
      <c r="K1083" s="2">
        <v>22.08</v>
      </c>
      <c r="L1083" s="2" t="s">
        <v>372</v>
      </c>
      <c r="M1083" s="2" t="s">
        <v>29</v>
      </c>
      <c r="N1083" s="2" t="s">
        <v>23</v>
      </c>
      <c r="O1083" s="2" t="s">
        <v>31</v>
      </c>
      <c r="P1083" s="2" t="s">
        <v>39</v>
      </c>
      <c r="Q1083" s="2" t="s">
        <v>26</v>
      </c>
      <c r="R1083" s="3">
        <v>42076</v>
      </c>
      <c r="S1083" s="10">
        <f t="shared" si="177"/>
        <v>2015</v>
      </c>
      <c r="T1083">
        <f t="shared" si="185"/>
        <v>-29.33</v>
      </c>
      <c r="U1083" t="str">
        <f t="shared" si="185"/>
        <v/>
      </c>
      <c r="V1083" t="str">
        <f t="shared" si="185"/>
        <v/>
      </c>
      <c r="W1083" t="str">
        <f t="shared" si="185"/>
        <v/>
      </c>
      <c r="Z1083" t="str">
        <f t="shared" si="186"/>
        <v/>
      </c>
      <c r="AA1083">
        <f t="shared" si="186"/>
        <v>-29.33</v>
      </c>
      <c r="AB1083" t="str">
        <f t="shared" si="186"/>
        <v/>
      </c>
      <c r="AE1083" t="str">
        <f t="shared" si="178"/>
        <v>Technology</v>
      </c>
      <c r="AH1083" t="str">
        <f t="shared" si="179"/>
        <v/>
      </c>
      <c r="AI1083" t="str">
        <f t="shared" si="180"/>
        <v/>
      </c>
      <c r="AJ1083" t="str">
        <f t="shared" si="176"/>
        <v/>
      </c>
      <c r="AK1083" t="str">
        <f t="shared" si="176"/>
        <v/>
      </c>
      <c r="AL1083" t="str">
        <f t="shared" si="176"/>
        <v/>
      </c>
    </row>
    <row r="1084" spans="1:38" x14ac:dyDescent="0.2">
      <c r="A1084" s="1">
        <v>6326</v>
      </c>
      <c r="B1084" s="2" t="s">
        <v>18</v>
      </c>
      <c r="C1084" s="3">
        <v>42075</v>
      </c>
      <c r="D1084" s="2" t="s">
        <v>50</v>
      </c>
      <c r="E1084" s="2">
        <v>36</v>
      </c>
      <c r="F1084" s="2">
        <v>4281.2</v>
      </c>
      <c r="G1084" s="2">
        <v>0.06</v>
      </c>
      <c r="H1084" s="2" t="s">
        <v>44</v>
      </c>
      <c r="I1084" s="2">
        <v>-1770.43</v>
      </c>
      <c r="J1084" s="2">
        <v>134.99</v>
      </c>
      <c r="K1084" s="2">
        <v>84.2</v>
      </c>
      <c r="L1084" s="2" t="s">
        <v>444</v>
      </c>
      <c r="M1084" s="2" t="s">
        <v>66</v>
      </c>
      <c r="N1084" s="2" t="s">
        <v>23</v>
      </c>
      <c r="O1084" s="2" t="s">
        <v>45</v>
      </c>
      <c r="P1084" s="2" t="s">
        <v>61</v>
      </c>
      <c r="Q1084" s="2" t="s">
        <v>56</v>
      </c>
      <c r="R1084" s="3">
        <v>42077</v>
      </c>
      <c r="S1084" s="10">
        <f t="shared" si="177"/>
        <v>2015</v>
      </c>
      <c r="T1084">
        <f t="shared" si="185"/>
        <v>-1770.43</v>
      </c>
      <c r="U1084" t="str">
        <f t="shared" si="185"/>
        <v/>
      </c>
      <c r="V1084" t="str">
        <f t="shared" si="185"/>
        <v/>
      </c>
      <c r="W1084" t="str">
        <f t="shared" si="185"/>
        <v/>
      </c>
      <c r="Z1084" t="str">
        <f t="shared" si="186"/>
        <v/>
      </c>
      <c r="AA1084" t="str">
        <f t="shared" si="186"/>
        <v/>
      </c>
      <c r="AB1084">
        <f t="shared" si="186"/>
        <v>-1770.43</v>
      </c>
      <c r="AE1084" t="str">
        <f t="shared" si="178"/>
        <v>Furniture</v>
      </c>
      <c r="AH1084" t="str">
        <f t="shared" si="179"/>
        <v/>
      </c>
      <c r="AI1084" t="str">
        <f t="shared" si="180"/>
        <v/>
      </c>
      <c r="AJ1084" t="str">
        <f t="shared" si="176"/>
        <v/>
      </c>
      <c r="AK1084" t="str">
        <f t="shared" si="176"/>
        <v/>
      </c>
      <c r="AL1084" t="str">
        <f t="shared" si="176"/>
        <v/>
      </c>
    </row>
    <row r="1085" spans="1:38" x14ac:dyDescent="0.2">
      <c r="A1085" s="1">
        <v>6327</v>
      </c>
      <c r="B1085" s="2" t="s">
        <v>18</v>
      </c>
      <c r="C1085" s="3">
        <v>42075</v>
      </c>
      <c r="D1085" s="2" t="s">
        <v>59</v>
      </c>
      <c r="E1085" s="2">
        <v>29</v>
      </c>
      <c r="F1085" s="2">
        <v>12106.27</v>
      </c>
      <c r="G1085" s="2">
        <v>0.04</v>
      </c>
      <c r="H1085" s="2" t="s">
        <v>44</v>
      </c>
      <c r="I1085" s="2">
        <v>-963.65</v>
      </c>
      <c r="J1085" s="2">
        <v>412.98</v>
      </c>
      <c r="K1085" s="2">
        <v>56.52</v>
      </c>
      <c r="L1085" s="2" t="s">
        <v>445</v>
      </c>
      <c r="M1085" s="2" t="s">
        <v>22</v>
      </c>
      <c r="N1085" s="2" t="s">
        <v>23</v>
      </c>
      <c r="O1085" s="2" t="s">
        <v>45</v>
      </c>
      <c r="P1085" s="2" t="s">
        <v>46</v>
      </c>
      <c r="Q1085" s="2" t="s">
        <v>47</v>
      </c>
      <c r="R1085" s="3">
        <v>42075</v>
      </c>
      <c r="S1085" s="10">
        <f t="shared" si="177"/>
        <v>2015</v>
      </c>
      <c r="T1085">
        <f t="shared" si="185"/>
        <v>-963.65</v>
      </c>
      <c r="U1085" t="str">
        <f t="shared" si="185"/>
        <v/>
      </c>
      <c r="V1085" t="str">
        <f t="shared" si="185"/>
        <v/>
      </c>
      <c r="W1085" t="str">
        <f t="shared" si="185"/>
        <v/>
      </c>
      <c r="Z1085" t="str">
        <f t="shared" si="186"/>
        <v/>
      </c>
      <c r="AA1085" t="str">
        <f t="shared" si="186"/>
        <v/>
      </c>
      <c r="AB1085">
        <f t="shared" si="186"/>
        <v>-963.65</v>
      </c>
      <c r="AE1085" t="str">
        <f t="shared" si="178"/>
        <v>Furniture</v>
      </c>
      <c r="AH1085" t="str">
        <f t="shared" si="179"/>
        <v/>
      </c>
      <c r="AI1085" t="str">
        <f t="shared" si="180"/>
        <v/>
      </c>
      <c r="AJ1085" t="str">
        <f t="shared" si="176"/>
        <v/>
      </c>
      <c r="AK1085" t="str">
        <f t="shared" si="176"/>
        <v/>
      </c>
      <c r="AL1085" t="str">
        <f t="shared" si="176"/>
        <v/>
      </c>
    </row>
    <row r="1086" spans="1:38" x14ac:dyDescent="0.2">
      <c r="A1086" s="1">
        <v>6328</v>
      </c>
      <c r="B1086" s="2" t="s">
        <v>18</v>
      </c>
      <c r="C1086" s="3">
        <v>42076</v>
      </c>
      <c r="D1086" s="2" t="s">
        <v>50</v>
      </c>
      <c r="E1086" s="2">
        <v>34</v>
      </c>
      <c r="F1086" s="2">
        <v>342.06</v>
      </c>
      <c r="G1086" s="2">
        <v>0.05</v>
      </c>
      <c r="H1086" s="2" t="s">
        <v>20</v>
      </c>
      <c r="I1086" s="2">
        <v>137.96</v>
      </c>
      <c r="J1086" s="2">
        <v>21.93</v>
      </c>
      <c r="K1086" s="2">
        <v>15.09</v>
      </c>
      <c r="L1086" s="2" t="s">
        <v>246</v>
      </c>
      <c r="M1086" s="2" t="s">
        <v>22</v>
      </c>
      <c r="N1086" s="2" t="s">
        <v>30</v>
      </c>
      <c r="O1086" s="2" t="s">
        <v>24</v>
      </c>
      <c r="P1086" s="2" t="s">
        <v>64</v>
      </c>
      <c r="Q1086" s="2" t="s">
        <v>36</v>
      </c>
      <c r="R1086" s="3">
        <v>42077</v>
      </c>
      <c r="S1086" s="10">
        <f t="shared" si="177"/>
        <v>2015</v>
      </c>
      <c r="T1086" t="str">
        <f t="shared" si="185"/>
        <v/>
      </c>
      <c r="U1086">
        <f t="shared" si="185"/>
        <v>137.96</v>
      </c>
      <c r="V1086" t="str">
        <f t="shared" si="185"/>
        <v/>
      </c>
      <c r="W1086" t="str">
        <f t="shared" si="185"/>
        <v/>
      </c>
      <c r="Z1086">
        <f t="shared" si="186"/>
        <v>137.96</v>
      </c>
      <c r="AA1086" t="str">
        <f t="shared" si="186"/>
        <v/>
      </c>
      <c r="AB1086" t="str">
        <f t="shared" si="186"/>
        <v/>
      </c>
      <c r="AE1086" t="str">
        <f t="shared" si="178"/>
        <v/>
      </c>
      <c r="AH1086" t="str">
        <f t="shared" si="179"/>
        <v/>
      </c>
      <c r="AI1086" t="str">
        <f t="shared" si="180"/>
        <v/>
      </c>
      <c r="AJ1086" t="str">
        <f t="shared" si="176"/>
        <v/>
      </c>
      <c r="AK1086" t="str">
        <f t="shared" si="176"/>
        <v/>
      </c>
      <c r="AL1086" t="str">
        <f t="shared" si="176"/>
        <v/>
      </c>
    </row>
    <row r="1087" spans="1:38" x14ac:dyDescent="0.2">
      <c r="A1087" s="1">
        <v>6329</v>
      </c>
      <c r="B1087" s="2" t="s">
        <v>18</v>
      </c>
      <c r="C1087" s="3">
        <v>42076</v>
      </c>
      <c r="D1087" s="2" t="s">
        <v>50</v>
      </c>
      <c r="E1087" s="2">
        <v>16</v>
      </c>
      <c r="F1087" s="2">
        <v>2033.45</v>
      </c>
      <c r="G1087" s="2">
        <v>0.1</v>
      </c>
      <c r="H1087" s="2" t="s">
        <v>44</v>
      </c>
      <c r="I1087" s="2">
        <v>-352.25</v>
      </c>
      <c r="J1087" s="2">
        <v>147.99</v>
      </c>
      <c r="K1087" s="2">
        <v>42.63</v>
      </c>
      <c r="L1087" s="2" t="s">
        <v>246</v>
      </c>
      <c r="M1087" s="2" t="s">
        <v>29</v>
      </c>
      <c r="N1087" s="2" t="s">
        <v>30</v>
      </c>
      <c r="O1087" s="2" t="s">
        <v>45</v>
      </c>
      <c r="P1087" s="2" t="s">
        <v>61</v>
      </c>
      <c r="Q1087" s="2" t="s">
        <v>56</v>
      </c>
      <c r="R1087" s="3">
        <v>42078</v>
      </c>
      <c r="S1087" s="10">
        <f t="shared" si="177"/>
        <v>2015</v>
      </c>
      <c r="T1087" t="str">
        <f t="shared" si="185"/>
        <v/>
      </c>
      <c r="U1087">
        <f t="shared" si="185"/>
        <v>-352.25</v>
      </c>
      <c r="V1087" t="str">
        <f t="shared" si="185"/>
        <v/>
      </c>
      <c r="W1087" t="str">
        <f t="shared" si="185"/>
        <v/>
      </c>
      <c r="Z1087" t="str">
        <f t="shared" si="186"/>
        <v/>
      </c>
      <c r="AA1087" t="str">
        <f t="shared" si="186"/>
        <v/>
      </c>
      <c r="AB1087">
        <f t="shared" si="186"/>
        <v>-352.25</v>
      </c>
      <c r="AE1087" t="str">
        <f t="shared" si="178"/>
        <v>Furniture</v>
      </c>
      <c r="AH1087" t="str">
        <f t="shared" si="179"/>
        <v/>
      </c>
      <c r="AI1087" t="str">
        <f t="shared" si="180"/>
        <v/>
      </c>
      <c r="AJ1087" t="str">
        <f t="shared" si="176"/>
        <v/>
      </c>
      <c r="AK1087" t="str">
        <f t="shared" si="176"/>
        <v/>
      </c>
      <c r="AL1087" t="str">
        <f t="shared" si="176"/>
        <v/>
      </c>
    </row>
    <row r="1088" spans="1:38" x14ac:dyDescent="0.2">
      <c r="A1088" s="1">
        <v>6330</v>
      </c>
      <c r="B1088" s="2" t="s">
        <v>18</v>
      </c>
      <c r="C1088" s="3">
        <v>42076</v>
      </c>
      <c r="D1088" s="2" t="s">
        <v>19</v>
      </c>
      <c r="E1088" s="2">
        <v>28</v>
      </c>
      <c r="F1088" s="2">
        <v>2562.77</v>
      </c>
      <c r="G1088" s="2">
        <v>0.08</v>
      </c>
      <c r="H1088" s="2" t="s">
        <v>44</v>
      </c>
      <c r="I1088" s="2">
        <v>-819.51</v>
      </c>
      <c r="J1088" s="2">
        <v>107.98</v>
      </c>
      <c r="K1088" s="2">
        <v>72.2</v>
      </c>
      <c r="L1088" s="2" t="s">
        <v>248</v>
      </c>
      <c r="M1088" s="2" t="s">
        <v>29</v>
      </c>
      <c r="N1088" s="2" t="s">
        <v>30</v>
      </c>
      <c r="O1088" s="2" t="s">
        <v>45</v>
      </c>
      <c r="P1088" s="2" t="s">
        <v>61</v>
      </c>
      <c r="Q1088" s="2" t="s">
        <v>56</v>
      </c>
      <c r="R1088" s="3">
        <v>42077</v>
      </c>
      <c r="S1088" s="10">
        <f t="shared" si="177"/>
        <v>2015</v>
      </c>
      <c r="T1088" t="str">
        <f t="shared" si="185"/>
        <v/>
      </c>
      <c r="U1088">
        <f t="shared" si="185"/>
        <v>-819.51</v>
      </c>
      <c r="V1088" t="str">
        <f t="shared" si="185"/>
        <v/>
      </c>
      <c r="W1088" t="str">
        <f t="shared" si="185"/>
        <v/>
      </c>
      <c r="Z1088" t="str">
        <f t="shared" si="186"/>
        <v/>
      </c>
      <c r="AA1088" t="str">
        <f t="shared" si="186"/>
        <v/>
      </c>
      <c r="AB1088">
        <f t="shared" si="186"/>
        <v>-819.51</v>
      </c>
      <c r="AE1088" t="str">
        <f t="shared" si="178"/>
        <v>Furniture</v>
      </c>
      <c r="AH1088" t="str">
        <f t="shared" si="179"/>
        <v/>
      </c>
      <c r="AI1088" t="str">
        <f t="shared" si="180"/>
        <v/>
      </c>
      <c r="AJ1088" t="str">
        <f t="shared" si="176"/>
        <v/>
      </c>
      <c r="AK1088" t="str">
        <f t="shared" si="176"/>
        <v/>
      </c>
      <c r="AL1088" t="str">
        <f t="shared" si="176"/>
        <v/>
      </c>
    </row>
    <row r="1089" spans="1:38" x14ac:dyDescent="0.2">
      <c r="A1089" s="1">
        <v>6331</v>
      </c>
      <c r="B1089" s="2" t="s">
        <v>18</v>
      </c>
      <c r="C1089" s="3">
        <v>42076</v>
      </c>
      <c r="D1089" s="2" t="s">
        <v>19</v>
      </c>
      <c r="E1089" s="2">
        <v>42</v>
      </c>
      <c r="F1089" s="2">
        <v>678.05</v>
      </c>
      <c r="G1089" s="2">
        <v>0.08</v>
      </c>
      <c r="H1089" s="2" t="s">
        <v>20</v>
      </c>
      <c r="I1089" s="2">
        <v>47.06</v>
      </c>
      <c r="J1089" s="2">
        <v>27.94</v>
      </c>
      <c r="K1089" s="2">
        <v>19.45</v>
      </c>
      <c r="L1089" s="2" t="s">
        <v>159</v>
      </c>
      <c r="M1089" s="2" t="s">
        <v>29</v>
      </c>
      <c r="N1089" s="2" t="s">
        <v>23</v>
      </c>
      <c r="O1089" s="2" t="s">
        <v>24</v>
      </c>
      <c r="P1089" s="2" t="s">
        <v>64</v>
      </c>
      <c r="Q1089" s="2" t="s">
        <v>58</v>
      </c>
      <c r="R1089" s="3">
        <v>42077</v>
      </c>
      <c r="S1089" s="10">
        <f t="shared" si="177"/>
        <v>2015</v>
      </c>
      <c r="T1089">
        <f t="shared" si="185"/>
        <v>47.06</v>
      </c>
      <c r="U1089" t="str">
        <f t="shared" si="185"/>
        <v/>
      </c>
      <c r="V1089" t="str">
        <f t="shared" si="185"/>
        <v/>
      </c>
      <c r="W1089" t="str">
        <f t="shared" si="185"/>
        <v/>
      </c>
      <c r="Z1089">
        <f t="shared" si="186"/>
        <v>47.06</v>
      </c>
      <c r="AA1089" t="str">
        <f t="shared" si="186"/>
        <v/>
      </c>
      <c r="AB1089" t="str">
        <f t="shared" si="186"/>
        <v/>
      </c>
      <c r="AE1089" t="str">
        <f t="shared" si="178"/>
        <v/>
      </c>
      <c r="AH1089" t="str">
        <f t="shared" si="179"/>
        <v/>
      </c>
      <c r="AI1089" t="str">
        <f t="shared" si="180"/>
        <v/>
      </c>
      <c r="AJ1089" t="str">
        <f t="shared" si="176"/>
        <v/>
      </c>
      <c r="AK1089" t="str">
        <f t="shared" si="176"/>
        <v/>
      </c>
      <c r="AL1089" t="str">
        <f t="shared" si="176"/>
        <v/>
      </c>
    </row>
    <row r="1090" spans="1:38" x14ac:dyDescent="0.2">
      <c r="A1090" s="1">
        <v>6332</v>
      </c>
      <c r="B1090" s="2" t="s">
        <v>18</v>
      </c>
      <c r="C1090" s="3">
        <v>42077</v>
      </c>
      <c r="D1090" s="2" t="s">
        <v>50</v>
      </c>
      <c r="E1090" s="2">
        <v>41</v>
      </c>
      <c r="F1090" s="2">
        <v>485.78</v>
      </c>
      <c r="G1090" s="2">
        <v>0.09</v>
      </c>
      <c r="H1090" s="2" t="s">
        <v>20</v>
      </c>
      <c r="I1090" s="2">
        <v>-28.99</v>
      </c>
      <c r="J1090" s="2">
        <v>23.97</v>
      </c>
      <c r="K1090" s="2">
        <v>18.98</v>
      </c>
      <c r="L1090" s="2" t="s">
        <v>101</v>
      </c>
      <c r="M1090" s="2" t="s">
        <v>29</v>
      </c>
      <c r="N1090" s="2" t="s">
        <v>23</v>
      </c>
      <c r="O1090" s="2" t="s">
        <v>24</v>
      </c>
      <c r="P1090" s="2" t="s">
        <v>71</v>
      </c>
      <c r="Q1090" s="2" t="s">
        <v>26</v>
      </c>
      <c r="R1090" s="3">
        <v>42079</v>
      </c>
      <c r="S1090" s="10">
        <f t="shared" si="177"/>
        <v>2015</v>
      </c>
      <c r="T1090">
        <f t="shared" si="185"/>
        <v>-28.99</v>
      </c>
      <c r="U1090" t="str">
        <f t="shared" si="185"/>
        <v/>
      </c>
      <c r="V1090" t="str">
        <f t="shared" si="185"/>
        <v/>
      </c>
      <c r="W1090" t="str">
        <f t="shared" si="185"/>
        <v/>
      </c>
      <c r="Z1090">
        <f t="shared" si="186"/>
        <v>-28.99</v>
      </c>
      <c r="AA1090" t="str">
        <f t="shared" si="186"/>
        <v/>
      </c>
      <c r="AB1090" t="str">
        <f t="shared" si="186"/>
        <v/>
      </c>
      <c r="AE1090" t="str">
        <f t="shared" si="178"/>
        <v>Office Supplies</v>
      </c>
      <c r="AH1090" t="str">
        <f t="shared" si="179"/>
        <v/>
      </c>
      <c r="AI1090" t="str">
        <f t="shared" si="180"/>
        <v/>
      </c>
      <c r="AJ1090" t="str">
        <f t="shared" si="180"/>
        <v/>
      </c>
      <c r="AK1090" t="str">
        <f t="shared" si="180"/>
        <v/>
      </c>
      <c r="AL1090" t="str">
        <f t="shared" si="180"/>
        <v/>
      </c>
    </row>
    <row r="1091" spans="1:38" x14ac:dyDescent="0.2">
      <c r="A1091" s="1">
        <v>6333</v>
      </c>
      <c r="B1091" s="2" t="s">
        <v>18</v>
      </c>
      <c r="C1091" s="3">
        <v>42078</v>
      </c>
      <c r="D1091" s="2" t="s">
        <v>19</v>
      </c>
      <c r="E1091" s="2">
        <v>11</v>
      </c>
      <c r="F1091" s="2">
        <v>1620.33</v>
      </c>
      <c r="G1091" s="2">
        <v>0</v>
      </c>
      <c r="H1091" s="2" t="s">
        <v>20</v>
      </c>
      <c r="I1091" s="2">
        <v>326.64999999999998</v>
      </c>
      <c r="J1091" s="2">
        <v>152.99</v>
      </c>
      <c r="K1091" s="2">
        <v>27.99</v>
      </c>
      <c r="L1091" s="2" t="s">
        <v>446</v>
      </c>
      <c r="M1091" s="2" t="s">
        <v>38</v>
      </c>
      <c r="N1091" s="2" t="s">
        <v>54</v>
      </c>
      <c r="O1091" s="2" t="s">
        <v>31</v>
      </c>
      <c r="P1091" s="2" t="s">
        <v>33</v>
      </c>
      <c r="Q1091" s="2" t="s">
        <v>62</v>
      </c>
      <c r="R1091" s="3">
        <v>42080</v>
      </c>
      <c r="S1091" s="10">
        <f t="shared" ref="S1091:S1154" si="187">YEAR(C1091)</f>
        <v>2015</v>
      </c>
      <c r="T1091" t="str">
        <f t="shared" si="185"/>
        <v/>
      </c>
      <c r="U1091" t="str">
        <f t="shared" si="185"/>
        <v/>
      </c>
      <c r="V1091" t="str">
        <f t="shared" si="185"/>
        <v/>
      </c>
      <c r="W1091">
        <f t="shared" si="185"/>
        <v>326.64999999999998</v>
      </c>
      <c r="Z1091" t="str">
        <f t="shared" si="186"/>
        <v/>
      </c>
      <c r="AA1091">
        <f t="shared" si="186"/>
        <v>326.64999999999998</v>
      </c>
      <c r="AB1091" t="str">
        <f t="shared" si="186"/>
        <v/>
      </c>
      <c r="AE1091" t="str">
        <f t="shared" ref="AE1091:AE1154" si="188">IF(I1091&lt;0,O1091,"")</f>
        <v/>
      </c>
      <c r="AH1091" t="str">
        <f t="shared" ref="AH1091:AH1154" si="189">IF(E1091&lt;11,IF(O1091="Technology",I1091,""),"")</f>
        <v/>
      </c>
      <c r="AI1091" t="str">
        <f t="shared" ref="AI1091:AL1154" si="190">IF(AI$1=$S1091,$AH1091,"")</f>
        <v/>
      </c>
      <c r="AJ1091" t="str">
        <f t="shared" si="190"/>
        <v/>
      </c>
      <c r="AK1091" t="str">
        <f t="shared" si="190"/>
        <v/>
      </c>
      <c r="AL1091" t="str">
        <f t="shared" si="190"/>
        <v/>
      </c>
    </row>
    <row r="1092" spans="1:38" x14ac:dyDescent="0.2">
      <c r="A1092" s="1">
        <v>6334</v>
      </c>
      <c r="B1092" s="2" t="s">
        <v>18</v>
      </c>
      <c r="C1092" s="3">
        <v>42078</v>
      </c>
      <c r="D1092" s="2" t="s">
        <v>59</v>
      </c>
      <c r="E1092" s="2">
        <v>26</v>
      </c>
      <c r="F1092" s="2">
        <v>1469.5615</v>
      </c>
      <c r="G1092" s="2">
        <v>0.03</v>
      </c>
      <c r="H1092" s="2" t="s">
        <v>20</v>
      </c>
      <c r="I1092" s="2">
        <v>220.83</v>
      </c>
      <c r="J1092" s="2">
        <v>77.989999999999995</v>
      </c>
      <c r="K1092" s="2">
        <v>19.989999999999998</v>
      </c>
      <c r="L1092" s="2" t="s">
        <v>447</v>
      </c>
      <c r="M1092" s="2" t="s">
        <v>22</v>
      </c>
      <c r="N1092" s="2" t="s">
        <v>23</v>
      </c>
      <c r="O1092" s="2" t="s">
        <v>31</v>
      </c>
      <c r="P1092" s="2" t="s">
        <v>39</v>
      </c>
      <c r="Q1092" s="2" t="s">
        <v>26</v>
      </c>
      <c r="R1092" s="3">
        <v>42079</v>
      </c>
      <c r="S1092" s="10">
        <f t="shared" si="187"/>
        <v>2015</v>
      </c>
      <c r="T1092">
        <f t="shared" si="185"/>
        <v>220.83</v>
      </c>
      <c r="U1092" t="str">
        <f t="shared" si="185"/>
        <v/>
      </c>
      <c r="V1092" t="str">
        <f t="shared" si="185"/>
        <v/>
      </c>
      <c r="W1092" t="str">
        <f t="shared" si="185"/>
        <v/>
      </c>
      <c r="Z1092" t="str">
        <f t="shared" si="186"/>
        <v/>
      </c>
      <c r="AA1092">
        <f t="shared" si="186"/>
        <v>220.83</v>
      </c>
      <c r="AB1092" t="str">
        <f t="shared" si="186"/>
        <v/>
      </c>
      <c r="AE1092" t="str">
        <f t="shared" si="188"/>
        <v/>
      </c>
      <c r="AH1092" t="str">
        <f t="shared" si="189"/>
        <v/>
      </c>
      <c r="AI1092" t="str">
        <f t="shared" si="190"/>
        <v/>
      </c>
      <c r="AJ1092" t="str">
        <f t="shared" si="190"/>
        <v/>
      </c>
      <c r="AK1092" t="str">
        <f t="shared" si="190"/>
        <v/>
      </c>
      <c r="AL1092" t="str">
        <f t="shared" si="190"/>
        <v/>
      </c>
    </row>
    <row r="1093" spans="1:38" x14ac:dyDescent="0.2">
      <c r="A1093" s="1">
        <v>6335</v>
      </c>
      <c r="B1093" s="2" t="s">
        <v>18</v>
      </c>
      <c r="C1093" s="3">
        <v>42079</v>
      </c>
      <c r="D1093" s="2" t="s">
        <v>41</v>
      </c>
      <c r="E1093" s="2">
        <v>16</v>
      </c>
      <c r="F1093" s="2">
        <v>700.13</v>
      </c>
      <c r="G1093" s="2">
        <v>0.01</v>
      </c>
      <c r="H1093" s="2" t="s">
        <v>20</v>
      </c>
      <c r="I1093" s="2">
        <v>100.37</v>
      </c>
      <c r="J1093" s="2">
        <v>52.99</v>
      </c>
      <c r="K1093" s="2">
        <v>31.48</v>
      </c>
      <c r="L1093" s="2" t="s">
        <v>28</v>
      </c>
      <c r="M1093" s="2" t="s">
        <v>22</v>
      </c>
      <c r="N1093" s="2" t="s">
        <v>30</v>
      </c>
      <c r="O1093" s="2" t="s">
        <v>24</v>
      </c>
      <c r="P1093" s="2" t="s">
        <v>35</v>
      </c>
      <c r="Q1093" s="2" t="s">
        <v>26</v>
      </c>
      <c r="R1093" s="3">
        <v>42081</v>
      </c>
      <c r="S1093" s="10">
        <f t="shared" si="187"/>
        <v>2015</v>
      </c>
      <c r="T1093" t="str">
        <f t="shared" si="185"/>
        <v/>
      </c>
      <c r="U1093">
        <f t="shared" si="185"/>
        <v>100.37</v>
      </c>
      <c r="V1093" t="str">
        <f t="shared" si="185"/>
        <v/>
      </c>
      <c r="W1093" t="str">
        <f t="shared" si="185"/>
        <v/>
      </c>
      <c r="Z1093">
        <f t="shared" si="186"/>
        <v>100.37</v>
      </c>
      <c r="AA1093" t="str">
        <f t="shared" si="186"/>
        <v/>
      </c>
      <c r="AB1093" t="str">
        <f t="shared" si="186"/>
        <v/>
      </c>
      <c r="AE1093" t="str">
        <f t="shared" si="188"/>
        <v/>
      </c>
      <c r="AH1093" t="str">
        <f t="shared" si="189"/>
        <v/>
      </c>
      <c r="AI1093" t="str">
        <f t="shared" si="190"/>
        <v/>
      </c>
      <c r="AJ1093" t="str">
        <f t="shared" si="190"/>
        <v/>
      </c>
      <c r="AK1093" t="str">
        <f t="shared" si="190"/>
        <v/>
      </c>
      <c r="AL1093" t="str">
        <f t="shared" si="190"/>
        <v/>
      </c>
    </row>
    <row r="1094" spans="1:38" x14ac:dyDescent="0.2">
      <c r="A1094" s="1">
        <v>6336</v>
      </c>
      <c r="B1094" s="2" t="s">
        <v>18</v>
      </c>
      <c r="C1094" s="3">
        <v>42079</v>
      </c>
      <c r="D1094" s="2" t="s">
        <v>27</v>
      </c>
      <c r="E1094" s="2">
        <v>12</v>
      </c>
      <c r="F1094" s="2">
        <v>721.79100000000005</v>
      </c>
      <c r="G1094" s="2">
        <v>0</v>
      </c>
      <c r="H1094" s="2" t="s">
        <v>20</v>
      </c>
      <c r="I1094" s="2">
        <v>-56.93</v>
      </c>
      <c r="J1094" s="2">
        <v>77.989999999999995</v>
      </c>
      <c r="K1094" s="2">
        <v>22.99</v>
      </c>
      <c r="L1094" s="2" t="s">
        <v>102</v>
      </c>
      <c r="M1094" s="2" t="s">
        <v>22</v>
      </c>
      <c r="N1094" s="2" t="s">
        <v>23</v>
      </c>
      <c r="O1094" s="2" t="s">
        <v>31</v>
      </c>
      <c r="P1094" s="2" t="s">
        <v>39</v>
      </c>
      <c r="Q1094" s="2" t="s">
        <v>26</v>
      </c>
      <c r="R1094" s="3">
        <v>42081</v>
      </c>
      <c r="S1094" s="10">
        <f t="shared" si="187"/>
        <v>2015</v>
      </c>
      <c r="T1094">
        <f t="shared" si="185"/>
        <v>-56.93</v>
      </c>
      <c r="U1094" t="str">
        <f t="shared" si="185"/>
        <v/>
      </c>
      <c r="V1094" t="str">
        <f t="shared" si="185"/>
        <v/>
      </c>
      <c r="W1094" t="str">
        <f t="shared" si="185"/>
        <v/>
      </c>
      <c r="Z1094" t="str">
        <f t="shared" si="186"/>
        <v/>
      </c>
      <c r="AA1094">
        <f t="shared" si="186"/>
        <v>-56.93</v>
      </c>
      <c r="AB1094" t="str">
        <f t="shared" si="186"/>
        <v/>
      </c>
      <c r="AE1094" t="str">
        <f t="shared" si="188"/>
        <v>Technology</v>
      </c>
      <c r="AH1094" t="str">
        <f t="shared" si="189"/>
        <v/>
      </c>
      <c r="AI1094" t="str">
        <f t="shared" si="190"/>
        <v/>
      </c>
      <c r="AJ1094" t="str">
        <f t="shared" si="190"/>
        <v/>
      </c>
      <c r="AK1094" t="str">
        <f t="shared" si="190"/>
        <v/>
      </c>
      <c r="AL1094" t="str">
        <f t="shared" si="190"/>
        <v/>
      </c>
    </row>
    <row r="1095" spans="1:38" x14ac:dyDescent="0.2">
      <c r="A1095" s="1">
        <v>6337</v>
      </c>
      <c r="B1095" s="2" t="s">
        <v>18</v>
      </c>
      <c r="C1095" s="3">
        <v>42080</v>
      </c>
      <c r="D1095" s="2" t="s">
        <v>27</v>
      </c>
      <c r="E1095" s="2">
        <v>7</v>
      </c>
      <c r="F1095" s="2">
        <v>55.44</v>
      </c>
      <c r="G1095" s="2">
        <v>0.09</v>
      </c>
      <c r="H1095" s="2" t="s">
        <v>20</v>
      </c>
      <c r="I1095" s="2">
        <v>-17.88</v>
      </c>
      <c r="J1095" s="2">
        <v>18.48</v>
      </c>
      <c r="K1095" s="2">
        <v>19.940000000000001</v>
      </c>
      <c r="L1095" s="2" t="s">
        <v>448</v>
      </c>
      <c r="M1095" s="2" t="s">
        <v>29</v>
      </c>
      <c r="N1095" s="2" t="s">
        <v>30</v>
      </c>
      <c r="O1095" s="2" t="s">
        <v>24</v>
      </c>
      <c r="P1095" s="2" t="s">
        <v>35</v>
      </c>
      <c r="Q1095" s="2" t="s">
        <v>26</v>
      </c>
      <c r="R1095" s="3">
        <v>42082</v>
      </c>
      <c r="S1095" s="10">
        <f t="shared" si="187"/>
        <v>2015</v>
      </c>
      <c r="T1095" t="str">
        <f t="shared" si="185"/>
        <v/>
      </c>
      <c r="U1095">
        <f t="shared" si="185"/>
        <v>-17.88</v>
      </c>
      <c r="V1095" t="str">
        <f t="shared" si="185"/>
        <v/>
      </c>
      <c r="W1095" t="str">
        <f t="shared" si="185"/>
        <v/>
      </c>
      <c r="Z1095">
        <f t="shared" si="186"/>
        <v>-17.88</v>
      </c>
      <c r="AA1095" t="str">
        <f t="shared" si="186"/>
        <v/>
      </c>
      <c r="AB1095" t="str">
        <f t="shared" si="186"/>
        <v/>
      </c>
      <c r="AE1095" t="str">
        <f t="shared" si="188"/>
        <v>Office Supplies</v>
      </c>
      <c r="AH1095" t="str">
        <f t="shared" si="189"/>
        <v/>
      </c>
      <c r="AI1095" t="str">
        <f t="shared" si="190"/>
        <v/>
      </c>
      <c r="AJ1095" t="str">
        <f t="shared" si="190"/>
        <v/>
      </c>
      <c r="AK1095" t="str">
        <f t="shared" si="190"/>
        <v/>
      </c>
      <c r="AL1095" t="str">
        <f t="shared" si="190"/>
        <v/>
      </c>
    </row>
    <row r="1096" spans="1:38" x14ac:dyDescent="0.2">
      <c r="A1096" s="1">
        <v>6338</v>
      </c>
      <c r="B1096" s="2" t="s">
        <v>18</v>
      </c>
      <c r="C1096" s="3">
        <v>42084</v>
      </c>
      <c r="D1096" s="2" t="s">
        <v>50</v>
      </c>
      <c r="E1096" s="2">
        <v>15</v>
      </c>
      <c r="F1096" s="2">
        <v>37.78</v>
      </c>
      <c r="G1096" s="2">
        <v>0.08</v>
      </c>
      <c r="H1096" s="2" t="s">
        <v>20</v>
      </c>
      <c r="I1096" s="2">
        <v>-53.78</v>
      </c>
      <c r="J1096" s="2">
        <v>13.8</v>
      </c>
      <c r="K1096" s="2">
        <v>18.79</v>
      </c>
      <c r="L1096" s="2" t="s">
        <v>449</v>
      </c>
      <c r="M1096" s="2" t="s">
        <v>38</v>
      </c>
      <c r="N1096" s="2" t="s">
        <v>30</v>
      </c>
      <c r="O1096" s="2" t="s">
        <v>24</v>
      </c>
      <c r="P1096" s="2" t="s">
        <v>25</v>
      </c>
      <c r="Q1096" s="2" t="s">
        <v>26</v>
      </c>
      <c r="R1096" s="3">
        <v>42085</v>
      </c>
      <c r="S1096" s="10">
        <f t="shared" si="187"/>
        <v>2015</v>
      </c>
      <c r="T1096" t="str">
        <f t="shared" si="185"/>
        <v/>
      </c>
      <c r="U1096">
        <f t="shared" si="185"/>
        <v>-53.78</v>
      </c>
      <c r="V1096" t="str">
        <f t="shared" si="185"/>
        <v/>
      </c>
      <c r="W1096" t="str">
        <f t="shared" si="185"/>
        <v/>
      </c>
      <c r="Z1096">
        <f t="shared" si="186"/>
        <v>-53.78</v>
      </c>
      <c r="AA1096" t="str">
        <f t="shared" si="186"/>
        <v/>
      </c>
      <c r="AB1096" t="str">
        <f t="shared" si="186"/>
        <v/>
      </c>
      <c r="AE1096" t="str">
        <f t="shared" si="188"/>
        <v>Office Supplies</v>
      </c>
      <c r="AH1096" t="str">
        <f t="shared" si="189"/>
        <v/>
      </c>
      <c r="AI1096" t="str">
        <f t="shared" si="190"/>
        <v/>
      </c>
      <c r="AJ1096" t="str">
        <f t="shared" si="190"/>
        <v/>
      </c>
      <c r="AK1096" t="str">
        <f t="shared" si="190"/>
        <v/>
      </c>
      <c r="AL1096" t="str">
        <f t="shared" si="190"/>
        <v/>
      </c>
    </row>
    <row r="1097" spans="1:38" x14ac:dyDescent="0.2">
      <c r="A1097" s="1">
        <v>6339</v>
      </c>
      <c r="B1097" s="2" t="s">
        <v>18</v>
      </c>
      <c r="C1097" s="3">
        <v>42084</v>
      </c>
      <c r="D1097" s="2" t="s">
        <v>19</v>
      </c>
      <c r="E1097" s="2">
        <v>12</v>
      </c>
      <c r="F1097" s="2">
        <v>716.94</v>
      </c>
      <c r="G1097" s="2">
        <v>7.0000000000000007E-2</v>
      </c>
      <c r="H1097" s="2" t="s">
        <v>20</v>
      </c>
      <c r="I1097" s="2">
        <v>136.84</v>
      </c>
      <c r="J1097" s="2">
        <v>71.98</v>
      </c>
      <c r="K1097" s="2">
        <v>17.989999999999998</v>
      </c>
      <c r="L1097" s="2" t="s">
        <v>78</v>
      </c>
      <c r="M1097" s="2" t="s">
        <v>29</v>
      </c>
      <c r="N1097" s="2" t="s">
        <v>30</v>
      </c>
      <c r="O1097" s="2" t="s">
        <v>24</v>
      </c>
      <c r="P1097" s="2" t="s">
        <v>71</v>
      </c>
      <c r="Q1097" s="2" t="s">
        <v>26</v>
      </c>
      <c r="R1097" s="3">
        <v>42085</v>
      </c>
      <c r="S1097" s="10">
        <f t="shared" si="187"/>
        <v>2015</v>
      </c>
      <c r="T1097" t="str">
        <f t="shared" si="185"/>
        <v/>
      </c>
      <c r="U1097">
        <f t="shared" si="185"/>
        <v>136.84</v>
      </c>
      <c r="V1097" t="str">
        <f t="shared" si="185"/>
        <v/>
      </c>
      <c r="W1097" t="str">
        <f t="shared" si="185"/>
        <v/>
      </c>
      <c r="Z1097">
        <f t="shared" si="186"/>
        <v>136.84</v>
      </c>
      <c r="AA1097" t="str">
        <f t="shared" si="186"/>
        <v/>
      </c>
      <c r="AB1097" t="str">
        <f t="shared" si="186"/>
        <v/>
      </c>
      <c r="AE1097" t="str">
        <f t="shared" si="188"/>
        <v/>
      </c>
      <c r="AH1097" t="str">
        <f t="shared" si="189"/>
        <v/>
      </c>
      <c r="AI1097" t="str">
        <f t="shared" si="190"/>
        <v/>
      </c>
      <c r="AJ1097" t="str">
        <f t="shared" si="190"/>
        <v/>
      </c>
      <c r="AK1097" t="str">
        <f t="shared" si="190"/>
        <v/>
      </c>
      <c r="AL1097" t="str">
        <f t="shared" si="190"/>
        <v/>
      </c>
    </row>
    <row r="1098" spans="1:38" x14ac:dyDescent="0.2">
      <c r="A1098" s="1">
        <v>6340</v>
      </c>
      <c r="B1098" s="2" t="s">
        <v>18</v>
      </c>
      <c r="C1098" s="3">
        <v>42084</v>
      </c>
      <c r="D1098" s="2" t="s">
        <v>19</v>
      </c>
      <c r="E1098" s="2">
        <v>42</v>
      </c>
      <c r="F1098" s="2">
        <v>1227.48</v>
      </c>
      <c r="G1098" s="2">
        <v>0</v>
      </c>
      <c r="H1098" s="2" t="s">
        <v>20</v>
      </c>
      <c r="I1098" s="2">
        <v>521.04</v>
      </c>
      <c r="J1098" s="2">
        <v>40.479999999999997</v>
      </c>
      <c r="K1098" s="2">
        <v>15.99</v>
      </c>
      <c r="L1098" s="2" t="s">
        <v>78</v>
      </c>
      <c r="M1098" s="2" t="s">
        <v>29</v>
      </c>
      <c r="N1098" s="2" t="s">
        <v>30</v>
      </c>
      <c r="O1098" s="2" t="s">
        <v>31</v>
      </c>
      <c r="P1098" s="2" t="s">
        <v>32</v>
      </c>
      <c r="Q1098" s="2" t="s">
        <v>58</v>
      </c>
      <c r="R1098" s="3">
        <v>42085</v>
      </c>
      <c r="S1098" s="10">
        <f t="shared" si="187"/>
        <v>2015</v>
      </c>
      <c r="T1098" t="str">
        <f t="shared" si="185"/>
        <v/>
      </c>
      <c r="U1098">
        <f t="shared" si="185"/>
        <v>521.04</v>
      </c>
      <c r="V1098" t="str">
        <f t="shared" si="185"/>
        <v/>
      </c>
      <c r="W1098" t="str">
        <f t="shared" si="185"/>
        <v/>
      </c>
      <c r="Z1098" t="str">
        <f t="shared" si="186"/>
        <v/>
      </c>
      <c r="AA1098">
        <f t="shared" si="186"/>
        <v>521.04</v>
      </c>
      <c r="AB1098" t="str">
        <f t="shared" si="186"/>
        <v/>
      </c>
      <c r="AE1098" t="str">
        <f t="shared" si="188"/>
        <v/>
      </c>
      <c r="AH1098" t="str">
        <f t="shared" si="189"/>
        <v/>
      </c>
      <c r="AI1098" t="str">
        <f t="shared" si="190"/>
        <v/>
      </c>
      <c r="AJ1098" t="str">
        <f t="shared" si="190"/>
        <v/>
      </c>
      <c r="AK1098" t="str">
        <f t="shared" si="190"/>
        <v/>
      </c>
      <c r="AL1098" t="str">
        <f t="shared" si="190"/>
        <v/>
      </c>
    </row>
    <row r="1099" spans="1:38" x14ac:dyDescent="0.2">
      <c r="A1099" s="1">
        <v>6341</v>
      </c>
      <c r="B1099" s="2" t="s">
        <v>18</v>
      </c>
      <c r="C1099" s="3">
        <v>42084</v>
      </c>
      <c r="D1099" s="2" t="s">
        <v>50</v>
      </c>
      <c r="E1099" s="2">
        <v>49</v>
      </c>
      <c r="F1099" s="2">
        <v>515.78</v>
      </c>
      <c r="G1099" s="2">
        <v>0.06</v>
      </c>
      <c r="H1099" s="2" t="s">
        <v>20</v>
      </c>
      <c r="I1099" s="2">
        <v>10.08</v>
      </c>
      <c r="J1099" s="2">
        <v>22.4</v>
      </c>
      <c r="K1099" s="2">
        <v>19.399999999999999</v>
      </c>
      <c r="L1099" s="2" t="s">
        <v>225</v>
      </c>
      <c r="M1099" s="2" t="s">
        <v>29</v>
      </c>
      <c r="N1099" s="2" t="s">
        <v>30</v>
      </c>
      <c r="O1099" s="2" t="s">
        <v>45</v>
      </c>
      <c r="P1099" s="2" t="s">
        <v>55</v>
      </c>
      <c r="Q1099" s="2" t="s">
        <v>58</v>
      </c>
      <c r="R1099" s="3">
        <v>42086</v>
      </c>
      <c r="S1099" s="10">
        <f t="shared" si="187"/>
        <v>2015</v>
      </c>
      <c r="T1099" t="str">
        <f t="shared" si="185"/>
        <v/>
      </c>
      <c r="U1099">
        <f t="shared" si="185"/>
        <v>10.08</v>
      </c>
      <c r="V1099" t="str">
        <f t="shared" si="185"/>
        <v/>
      </c>
      <c r="W1099" t="str">
        <f t="shared" si="185"/>
        <v/>
      </c>
      <c r="Z1099" t="str">
        <f t="shared" si="186"/>
        <v/>
      </c>
      <c r="AA1099" t="str">
        <f t="shared" si="186"/>
        <v/>
      </c>
      <c r="AB1099">
        <f t="shared" si="186"/>
        <v>10.08</v>
      </c>
      <c r="AE1099" t="str">
        <f t="shared" si="188"/>
        <v/>
      </c>
      <c r="AH1099" t="str">
        <f t="shared" si="189"/>
        <v/>
      </c>
      <c r="AI1099" t="str">
        <f t="shared" si="190"/>
        <v/>
      </c>
      <c r="AJ1099" t="str">
        <f t="shared" si="190"/>
        <v/>
      </c>
      <c r="AK1099" t="str">
        <f t="shared" si="190"/>
        <v/>
      </c>
      <c r="AL1099" t="str">
        <f t="shared" si="190"/>
        <v/>
      </c>
    </row>
    <row r="1100" spans="1:38" x14ac:dyDescent="0.2">
      <c r="A1100" s="1">
        <v>6342</v>
      </c>
      <c r="B1100" s="2" t="s">
        <v>18</v>
      </c>
      <c r="C1100" s="3">
        <v>42084</v>
      </c>
      <c r="D1100" s="2" t="s">
        <v>50</v>
      </c>
      <c r="E1100" s="2">
        <v>28</v>
      </c>
      <c r="F1100" s="2">
        <v>288.49</v>
      </c>
      <c r="G1100" s="2">
        <v>0.01</v>
      </c>
      <c r="H1100" s="2" t="s">
        <v>20</v>
      </c>
      <c r="I1100" s="2">
        <v>-109.18</v>
      </c>
      <c r="J1100" s="2">
        <v>21.06</v>
      </c>
      <c r="K1100" s="2">
        <v>23.86</v>
      </c>
      <c r="L1100" s="2" t="s">
        <v>225</v>
      </c>
      <c r="M1100" s="2" t="s">
        <v>29</v>
      </c>
      <c r="N1100" s="2" t="s">
        <v>30</v>
      </c>
      <c r="O1100" s="2" t="s">
        <v>24</v>
      </c>
      <c r="P1100" s="2" t="s">
        <v>35</v>
      </c>
      <c r="Q1100" s="2" t="s">
        <v>26</v>
      </c>
      <c r="R1100" s="3">
        <v>42086</v>
      </c>
      <c r="S1100" s="10">
        <f t="shared" si="187"/>
        <v>2015</v>
      </c>
      <c r="T1100" t="str">
        <f t="shared" si="185"/>
        <v/>
      </c>
      <c r="U1100">
        <f t="shared" si="185"/>
        <v>-109.18</v>
      </c>
      <c r="V1100" t="str">
        <f t="shared" si="185"/>
        <v/>
      </c>
      <c r="W1100" t="str">
        <f t="shared" si="185"/>
        <v/>
      </c>
      <c r="Z1100">
        <f t="shared" si="186"/>
        <v>-109.18</v>
      </c>
      <c r="AA1100" t="str">
        <f t="shared" si="186"/>
        <v/>
      </c>
      <c r="AB1100" t="str">
        <f t="shared" si="186"/>
        <v/>
      </c>
      <c r="AE1100" t="str">
        <f t="shared" si="188"/>
        <v>Office Supplies</v>
      </c>
      <c r="AH1100" t="str">
        <f t="shared" si="189"/>
        <v/>
      </c>
      <c r="AI1100" t="str">
        <f t="shared" si="190"/>
        <v/>
      </c>
      <c r="AJ1100" t="str">
        <f t="shared" si="190"/>
        <v/>
      </c>
      <c r="AK1100" t="str">
        <f t="shared" si="190"/>
        <v/>
      </c>
      <c r="AL1100" t="str">
        <f t="shared" si="190"/>
        <v/>
      </c>
    </row>
    <row r="1101" spans="1:38" x14ac:dyDescent="0.2">
      <c r="A1101" s="1">
        <v>6343</v>
      </c>
      <c r="B1101" s="2" t="s">
        <v>18</v>
      </c>
      <c r="C1101" s="3">
        <v>42084</v>
      </c>
      <c r="D1101" s="2" t="s">
        <v>50</v>
      </c>
      <c r="E1101" s="2">
        <v>41</v>
      </c>
      <c r="F1101" s="2">
        <v>284.05</v>
      </c>
      <c r="G1101" s="2">
        <v>0.02</v>
      </c>
      <c r="H1101" s="2" t="s">
        <v>20</v>
      </c>
      <c r="I1101" s="2">
        <v>-69.88</v>
      </c>
      <c r="J1101" s="2">
        <v>18.48</v>
      </c>
      <c r="K1101" s="2">
        <v>19.87</v>
      </c>
      <c r="L1101" s="2" t="s">
        <v>225</v>
      </c>
      <c r="M1101" s="2" t="s">
        <v>29</v>
      </c>
      <c r="N1101" s="2" t="s">
        <v>30</v>
      </c>
      <c r="O1101" s="2" t="s">
        <v>24</v>
      </c>
      <c r="P1101" s="2" t="s">
        <v>35</v>
      </c>
      <c r="Q1101" s="2" t="s">
        <v>26</v>
      </c>
      <c r="R1101" s="3">
        <v>42086</v>
      </c>
      <c r="S1101" s="10">
        <f t="shared" si="187"/>
        <v>2015</v>
      </c>
      <c r="T1101" t="str">
        <f t="shared" si="185"/>
        <v/>
      </c>
      <c r="U1101">
        <f t="shared" si="185"/>
        <v>-69.88</v>
      </c>
      <c r="V1101" t="str">
        <f t="shared" si="185"/>
        <v/>
      </c>
      <c r="W1101" t="str">
        <f t="shared" si="185"/>
        <v/>
      </c>
      <c r="Z1101">
        <f t="shared" si="186"/>
        <v>-69.88</v>
      </c>
      <c r="AA1101" t="str">
        <f t="shared" si="186"/>
        <v/>
      </c>
      <c r="AB1101" t="str">
        <f t="shared" si="186"/>
        <v/>
      </c>
      <c r="AE1101" t="str">
        <f t="shared" si="188"/>
        <v>Office Supplies</v>
      </c>
      <c r="AH1101" t="str">
        <f t="shared" si="189"/>
        <v/>
      </c>
      <c r="AI1101" t="str">
        <f t="shared" si="190"/>
        <v/>
      </c>
      <c r="AJ1101" t="str">
        <f t="shared" si="190"/>
        <v/>
      </c>
      <c r="AK1101" t="str">
        <f t="shared" si="190"/>
        <v/>
      </c>
      <c r="AL1101" t="str">
        <f t="shared" si="190"/>
        <v/>
      </c>
    </row>
    <row r="1102" spans="1:38" x14ac:dyDescent="0.2">
      <c r="A1102" s="1">
        <v>6344</v>
      </c>
      <c r="B1102" s="2" t="s">
        <v>18</v>
      </c>
      <c r="C1102" s="3">
        <v>42085</v>
      </c>
      <c r="D1102" s="2" t="s">
        <v>19</v>
      </c>
      <c r="E1102" s="2">
        <v>43</v>
      </c>
      <c r="F1102" s="2">
        <v>1519.1</v>
      </c>
      <c r="G1102" s="2">
        <v>0.02</v>
      </c>
      <c r="H1102" s="2" t="s">
        <v>20</v>
      </c>
      <c r="I1102" s="2">
        <v>227.03</v>
      </c>
      <c r="J1102" s="2">
        <v>46.99</v>
      </c>
      <c r="K1102" s="2">
        <v>21.73</v>
      </c>
      <c r="L1102" s="2" t="s">
        <v>256</v>
      </c>
      <c r="M1102" s="2" t="s">
        <v>38</v>
      </c>
      <c r="N1102" s="2" t="s">
        <v>23</v>
      </c>
      <c r="O1102" s="2" t="s">
        <v>24</v>
      </c>
      <c r="P1102" s="2" t="s">
        <v>64</v>
      </c>
      <c r="Q1102" s="2" t="s">
        <v>26</v>
      </c>
      <c r="R1102" s="3">
        <v>42086</v>
      </c>
      <c r="S1102" s="10">
        <f t="shared" si="187"/>
        <v>2015</v>
      </c>
      <c r="T1102">
        <f t="shared" ref="T1102:W1121" si="191">IF($N1102=T$1,$I1102,"")</f>
        <v>227.03</v>
      </c>
      <c r="U1102" t="str">
        <f t="shared" si="191"/>
        <v/>
      </c>
      <c r="V1102" t="str">
        <f t="shared" si="191"/>
        <v/>
      </c>
      <c r="W1102" t="str">
        <f t="shared" si="191"/>
        <v/>
      </c>
      <c r="Z1102">
        <f t="shared" ref="Z1102:AB1121" si="192">IF($O1102=Z$1,$I1102,"")</f>
        <v>227.03</v>
      </c>
      <c r="AA1102" t="str">
        <f t="shared" si="192"/>
        <v/>
      </c>
      <c r="AB1102" t="str">
        <f t="shared" si="192"/>
        <v/>
      </c>
      <c r="AE1102" t="str">
        <f t="shared" si="188"/>
        <v/>
      </c>
      <c r="AH1102" t="str">
        <f t="shared" si="189"/>
        <v/>
      </c>
      <c r="AI1102" t="str">
        <f t="shared" si="190"/>
        <v/>
      </c>
      <c r="AJ1102" t="str">
        <f t="shared" si="190"/>
        <v/>
      </c>
      <c r="AK1102" t="str">
        <f t="shared" si="190"/>
        <v/>
      </c>
      <c r="AL1102" t="str">
        <f t="shared" si="190"/>
        <v/>
      </c>
    </row>
    <row r="1103" spans="1:38" x14ac:dyDescent="0.2">
      <c r="A1103" s="1">
        <v>6345</v>
      </c>
      <c r="B1103" s="2" t="s">
        <v>40</v>
      </c>
      <c r="C1103" s="3">
        <v>42086</v>
      </c>
      <c r="D1103" s="2" t="s">
        <v>41</v>
      </c>
      <c r="E1103" s="2">
        <v>27</v>
      </c>
      <c r="F1103" s="2">
        <v>195.47</v>
      </c>
      <c r="G1103" s="2">
        <v>0</v>
      </c>
      <c r="H1103" s="2" t="s">
        <v>20</v>
      </c>
      <c r="I1103" s="2">
        <v>-96.45</v>
      </c>
      <c r="J1103" s="2">
        <v>18.48</v>
      </c>
      <c r="K1103" s="2">
        <v>21.86</v>
      </c>
      <c r="L1103" s="2" t="s">
        <v>450</v>
      </c>
      <c r="M1103" s="2" t="s">
        <v>29</v>
      </c>
      <c r="N1103" s="2" t="s">
        <v>30</v>
      </c>
      <c r="O1103" s="2" t="s">
        <v>24</v>
      </c>
      <c r="P1103" s="2" t="s">
        <v>35</v>
      </c>
      <c r="Q1103" s="2" t="s">
        <v>26</v>
      </c>
      <c r="R1103" s="3">
        <v>42087</v>
      </c>
      <c r="S1103" s="10">
        <f t="shared" si="187"/>
        <v>2015</v>
      </c>
      <c r="T1103" t="str">
        <f t="shared" si="191"/>
        <v/>
      </c>
      <c r="U1103">
        <f t="shared" si="191"/>
        <v>-96.45</v>
      </c>
      <c r="V1103" t="str">
        <f t="shared" si="191"/>
        <v/>
      </c>
      <c r="W1103" t="str">
        <f t="shared" si="191"/>
        <v/>
      </c>
      <c r="Z1103">
        <f t="shared" si="192"/>
        <v>-96.45</v>
      </c>
      <c r="AA1103" t="str">
        <f t="shared" si="192"/>
        <v/>
      </c>
      <c r="AB1103" t="str">
        <f t="shared" si="192"/>
        <v/>
      </c>
      <c r="AE1103" t="str">
        <f t="shared" si="188"/>
        <v>Office Supplies</v>
      </c>
      <c r="AH1103" t="str">
        <f t="shared" si="189"/>
        <v/>
      </c>
      <c r="AI1103" t="str">
        <f t="shared" si="190"/>
        <v/>
      </c>
      <c r="AJ1103" t="str">
        <f t="shared" si="190"/>
        <v/>
      </c>
      <c r="AK1103" t="str">
        <f t="shared" si="190"/>
        <v/>
      </c>
      <c r="AL1103" t="str">
        <f t="shared" si="190"/>
        <v/>
      </c>
    </row>
    <row r="1104" spans="1:38" x14ac:dyDescent="0.2">
      <c r="A1104" s="1">
        <v>6346</v>
      </c>
      <c r="B1104" s="2" t="s">
        <v>18</v>
      </c>
      <c r="C1104" s="3">
        <v>42087</v>
      </c>
      <c r="D1104" s="2" t="s">
        <v>50</v>
      </c>
      <c r="E1104" s="2">
        <v>49</v>
      </c>
      <c r="F1104" s="2">
        <v>2019.54</v>
      </c>
      <c r="G1104" s="2">
        <v>7.0000000000000007E-2</v>
      </c>
      <c r="H1104" s="2" t="s">
        <v>20</v>
      </c>
      <c r="I1104" s="2">
        <v>247.14</v>
      </c>
      <c r="J1104" s="2">
        <v>52.97</v>
      </c>
      <c r="K1104" s="2">
        <v>28.45</v>
      </c>
      <c r="L1104" s="2" t="s">
        <v>300</v>
      </c>
      <c r="M1104" s="2" t="s">
        <v>22</v>
      </c>
      <c r="N1104" s="2" t="s">
        <v>30</v>
      </c>
      <c r="O1104" s="2" t="s">
        <v>45</v>
      </c>
      <c r="P1104" s="2" t="s">
        <v>55</v>
      </c>
      <c r="Q1104" s="2" t="s">
        <v>34</v>
      </c>
      <c r="R1104" s="3">
        <v>42088</v>
      </c>
      <c r="S1104" s="10">
        <f t="shared" si="187"/>
        <v>2015</v>
      </c>
      <c r="T1104" t="str">
        <f t="shared" si="191"/>
        <v/>
      </c>
      <c r="U1104">
        <f t="shared" si="191"/>
        <v>247.14</v>
      </c>
      <c r="V1104" t="str">
        <f t="shared" si="191"/>
        <v/>
      </c>
      <c r="W1104" t="str">
        <f t="shared" si="191"/>
        <v/>
      </c>
      <c r="Z1104" t="str">
        <f t="shared" si="192"/>
        <v/>
      </c>
      <c r="AA1104" t="str">
        <f t="shared" si="192"/>
        <v/>
      </c>
      <c r="AB1104">
        <f t="shared" si="192"/>
        <v>247.14</v>
      </c>
      <c r="AE1104" t="str">
        <f t="shared" si="188"/>
        <v/>
      </c>
      <c r="AH1104" t="str">
        <f t="shared" si="189"/>
        <v/>
      </c>
      <c r="AI1104" t="str">
        <f t="shared" si="190"/>
        <v/>
      </c>
      <c r="AJ1104" t="str">
        <f t="shared" si="190"/>
        <v/>
      </c>
      <c r="AK1104" t="str">
        <f t="shared" si="190"/>
        <v/>
      </c>
      <c r="AL1104" t="str">
        <f t="shared" si="190"/>
        <v/>
      </c>
    </row>
    <row r="1105" spans="1:38" x14ac:dyDescent="0.2">
      <c r="A1105" s="1">
        <v>6347</v>
      </c>
      <c r="B1105" s="2" t="s">
        <v>18</v>
      </c>
      <c r="C1105" s="3">
        <v>42087</v>
      </c>
      <c r="D1105" s="2" t="s">
        <v>27</v>
      </c>
      <c r="E1105" s="2">
        <v>32</v>
      </c>
      <c r="F1105" s="2">
        <v>6253.16</v>
      </c>
      <c r="G1105" s="2">
        <v>0.1</v>
      </c>
      <c r="H1105" s="2" t="s">
        <v>20</v>
      </c>
      <c r="I1105" s="2">
        <v>1467.82</v>
      </c>
      <c r="J1105" s="2">
        <v>222.55</v>
      </c>
      <c r="K1105" s="2">
        <v>23.99</v>
      </c>
      <c r="L1105" s="2" t="s">
        <v>86</v>
      </c>
      <c r="M1105" s="2" t="s">
        <v>38</v>
      </c>
      <c r="N1105" s="2" t="s">
        <v>23</v>
      </c>
      <c r="O1105" s="2" t="s">
        <v>24</v>
      </c>
      <c r="P1105" s="2" t="s">
        <v>52</v>
      </c>
      <c r="Q1105" s="2" t="s">
        <v>26</v>
      </c>
      <c r="R1105" s="3">
        <v>42089</v>
      </c>
      <c r="S1105" s="10">
        <f t="shared" si="187"/>
        <v>2015</v>
      </c>
      <c r="T1105">
        <f t="shared" si="191"/>
        <v>1467.82</v>
      </c>
      <c r="U1105" t="str">
        <f t="shared" si="191"/>
        <v/>
      </c>
      <c r="V1105" t="str">
        <f t="shared" si="191"/>
        <v/>
      </c>
      <c r="W1105" t="str">
        <f t="shared" si="191"/>
        <v/>
      </c>
      <c r="Z1105">
        <f t="shared" si="192"/>
        <v>1467.82</v>
      </c>
      <c r="AA1105" t="str">
        <f t="shared" si="192"/>
        <v/>
      </c>
      <c r="AB1105" t="str">
        <f t="shared" si="192"/>
        <v/>
      </c>
      <c r="AE1105" t="str">
        <f t="shared" si="188"/>
        <v/>
      </c>
      <c r="AH1105" t="str">
        <f t="shared" si="189"/>
        <v/>
      </c>
      <c r="AI1105" t="str">
        <f t="shared" si="190"/>
        <v/>
      </c>
      <c r="AJ1105" t="str">
        <f t="shared" si="190"/>
        <v/>
      </c>
      <c r="AK1105" t="str">
        <f t="shared" si="190"/>
        <v/>
      </c>
      <c r="AL1105" t="str">
        <f t="shared" si="190"/>
        <v/>
      </c>
    </row>
    <row r="1106" spans="1:38" x14ac:dyDescent="0.2">
      <c r="A1106" s="1">
        <v>6348</v>
      </c>
      <c r="B1106" s="2" t="s">
        <v>18</v>
      </c>
      <c r="C1106" s="3">
        <v>42088</v>
      </c>
      <c r="D1106" s="2" t="s">
        <v>59</v>
      </c>
      <c r="E1106" s="2">
        <v>33</v>
      </c>
      <c r="F1106" s="2">
        <v>174.47</v>
      </c>
      <c r="G1106" s="2">
        <v>0.03</v>
      </c>
      <c r="H1106" s="2" t="s">
        <v>20</v>
      </c>
      <c r="I1106" s="2">
        <v>-96.96</v>
      </c>
      <c r="J1106" s="2">
        <v>16.98</v>
      </c>
      <c r="K1106" s="2">
        <v>20.07</v>
      </c>
      <c r="L1106" s="2" t="s">
        <v>366</v>
      </c>
      <c r="M1106" s="2" t="s">
        <v>29</v>
      </c>
      <c r="N1106" s="2" t="s">
        <v>43</v>
      </c>
      <c r="O1106" s="2" t="s">
        <v>24</v>
      </c>
      <c r="P1106" s="2" t="s">
        <v>35</v>
      </c>
      <c r="Q1106" s="2" t="s">
        <v>26</v>
      </c>
      <c r="R1106" s="3">
        <v>42091</v>
      </c>
      <c r="S1106" s="10">
        <f t="shared" si="187"/>
        <v>2015</v>
      </c>
      <c r="T1106" t="str">
        <f t="shared" si="191"/>
        <v/>
      </c>
      <c r="U1106" t="str">
        <f t="shared" si="191"/>
        <v/>
      </c>
      <c r="V1106">
        <f t="shared" si="191"/>
        <v>-96.96</v>
      </c>
      <c r="W1106" t="str">
        <f t="shared" si="191"/>
        <v/>
      </c>
      <c r="Z1106">
        <f t="shared" si="192"/>
        <v>-96.96</v>
      </c>
      <c r="AA1106" t="str">
        <f t="shared" si="192"/>
        <v/>
      </c>
      <c r="AB1106" t="str">
        <f t="shared" si="192"/>
        <v/>
      </c>
      <c r="AE1106" t="str">
        <f t="shared" si="188"/>
        <v>Office Supplies</v>
      </c>
      <c r="AH1106" t="str">
        <f t="shared" si="189"/>
        <v/>
      </c>
      <c r="AI1106" t="str">
        <f t="shared" si="190"/>
        <v/>
      </c>
      <c r="AJ1106" t="str">
        <f t="shared" si="190"/>
        <v/>
      </c>
      <c r="AK1106" t="str">
        <f t="shared" si="190"/>
        <v/>
      </c>
      <c r="AL1106" t="str">
        <f t="shared" si="190"/>
        <v/>
      </c>
    </row>
    <row r="1107" spans="1:38" x14ac:dyDescent="0.2">
      <c r="A1107" s="1">
        <v>6349</v>
      </c>
      <c r="B1107" s="2" t="s">
        <v>18</v>
      </c>
      <c r="C1107" s="3">
        <v>42088</v>
      </c>
      <c r="D1107" s="2" t="s">
        <v>50</v>
      </c>
      <c r="E1107" s="2">
        <v>5</v>
      </c>
      <c r="F1107" s="2">
        <v>37.06</v>
      </c>
      <c r="G1107" s="2">
        <v>0.04</v>
      </c>
      <c r="H1107" s="2" t="s">
        <v>20</v>
      </c>
      <c r="I1107" s="2">
        <v>-27.38</v>
      </c>
      <c r="J1107" s="2">
        <v>16.98</v>
      </c>
      <c r="K1107" s="2">
        <v>18.32</v>
      </c>
      <c r="L1107" s="2" t="s">
        <v>182</v>
      </c>
      <c r="M1107" s="2" t="s">
        <v>38</v>
      </c>
      <c r="N1107" s="2" t="s">
        <v>30</v>
      </c>
      <c r="O1107" s="2" t="s">
        <v>31</v>
      </c>
      <c r="P1107" s="2" t="s">
        <v>32</v>
      </c>
      <c r="Q1107" s="2" t="s">
        <v>58</v>
      </c>
      <c r="R1107" s="3">
        <v>42090</v>
      </c>
      <c r="S1107" s="10">
        <f t="shared" si="187"/>
        <v>2015</v>
      </c>
      <c r="T1107" t="str">
        <f t="shared" si="191"/>
        <v/>
      </c>
      <c r="U1107">
        <f t="shared" si="191"/>
        <v>-27.38</v>
      </c>
      <c r="V1107" t="str">
        <f t="shared" si="191"/>
        <v/>
      </c>
      <c r="W1107" t="str">
        <f t="shared" si="191"/>
        <v/>
      </c>
      <c r="Z1107" t="str">
        <f t="shared" si="192"/>
        <v/>
      </c>
      <c r="AA1107">
        <f t="shared" si="192"/>
        <v>-27.38</v>
      </c>
      <c r="AB1107" t="str">
        <f t="shared" si="192"/>
        <v/>
      </c>
      <c r="AE1107" t="str">
        <f t="shared" si="188"/>
        <v>Technology</v>
      </c>
      <c r="AH1107">
        <f t="shared" si="189"/>
        <v>-27.38</v>
      </c>
      <c r="AI1107" t="str">
        <f t="shared" si="190"/>
        <v/>
      </c>
      <c r="AJ1107">
        <f t="shared" si="190"/>
        <v>-27.38</v>
      </c>
      <c r="AK1107" t="str">
        <f t="shared" si="190"/>
        <v/>
      </c>
      <c r="AL1107" t="str">
        <f t="shared" si="190"/>
        <v/>
      </c>
    </row>
    <row r="1108" spans="1:38" x14ac:dyDescent="0.2">
      <c r="A1108" s="1">
        <v>6350</v>
      </c>
      <c r="B1108" s="2" t="s">
        <v>18</v>
      </c>
      <c r="C1108" s="3">
        <v>42090</v>
      </c>
      <c r="D1108" s="2" t="s">
        <v>59</v>
      </c>
      <c r="E1108" s="2">
        <v>29</v>
      </c>
      <c r="F1108" s="2">
        <v>205.83</v>
      </c>
      <c r="G1108" s="2">
        <v>0.01</v>
      </c>
      <c r="H1108" s="2" t="s">
        <v>20</v>
      </c>
      <c r="I1108" s="2">
        <v>-74.27</v>
      </c>
      <c r="J1108" s="2">
        <v>18.48</v>
      </c>
      <c r="K1108" s="2">
        <v>20.81</v>
      </c>
      <c r="L1108" s="2" t="s">
        <v>451</v>
      </c>
      <c r="M1108" s="2" t="s">
        <v>29</v>
      </c>
      <c r="N1108" s="2" t="s">
        <v>30</v>
      </c>
      <c r="O1108" s="2" t="s">
        <v>24</v>
      </c>
      <c r="P1108" s="2" t="s">
        <v>35</v>
      </c>
      <c r="Q1108" s="2" t="s">
        <v>26</v>
      </c>
      <c r="R1108" s="3">
        <v>42091</v>
      </c>
      <c r="S1108" s="10">
        <f t="shared" si="187"/>
        <v>2015</v>
      </c>
      <c r="T1108" t="str">
        <f t="shared" si="191"/>
        <v/>
      </c>
      <c r="U1108">
        <f t="shared" si="191"/>
        <v>-74.27</v>
      </c>
      <c r="V1108" t="str">
        <f t="shared" si="191"/>
        <v/>
      </c>
      <c r="W1108" t="str">
        <f t="shared" si="191"/>
        <v/>
      </c>
      <c r="Z1108">
        <f t="shared" si="192"/>
        <v>-74.27</v>
      </c>
      <c r="AA1108" t="str">
        <f t="shared" si="192"/>
        <v/>
      </c>
      <c r="AB1108" t="str">
        <f t="shared" si="192"/>
        <v/>
      </c>
      <c r="AE1108" t="str">
        <f t="shared" si="188"/>
        <v>Office Supplies</v>
      </c>
      <c r="AH1108" t="str">
        <f t="shared" si="189"/>
        <v/>
      </c>
      <c r="AI1108" t="str">
        <f t="shared" si="190"/>
        <v/>
      </c>
      <c r="AJ1108" t="str">
        <f t="shared" si="190"/>
        <v/>
      </c>
      <c r="AK1108" t="str">
        <f t="shared" si="190"/>
        <v/>
      </c>
      <c r="AL1108" t="str">
        <f t="shared" si="190"/>
        <v/>
      </c>
    </row>
    <row r="1109" spans="1:38" x14ac:dyDescent="0.2">
      <c r="A1109" s="1">
        <v>6351</v>
      </c>
      <c r="B1109" s="2" t="s">
        <v>18</v>
      </c>
      <c r="C1109" s="3">
        <v>42091</v>
      </c>
      <c r="D1109" s="2" t="s">
        <v>59</v>
      </c>
      <c r="E1109" s="2">
        <v>2</v>
      </c>
      <c r="F1109" s="2">
        <v>86.98</v>
      </c>
      <c r="G1109" s="2">
        <v>0.06</v>
      </c>
      <c r="H1109" s="2" t="s">
        <v>20</v>
      </c>
      <c r="I1109" s="2">
        <v>-32.880000000000003</v>
      </c>
      <c r="J1109" s="2">
        <v>49.44</v>
      </c>
      <c r="K1109" s="2">
        <v>18.27</v>
      </c>
      <c r="L1109" s="2" t="s">
        <v>75</v>
      </c>
      <c r="M1109" s="2" t="s">
        <v>29</v>
      </c>
      <c r="N1109" s="2" t="s">
        <v>54</v>
      </c>
      <c r="O1109" s="2" t="s">
        <v>24</v>
      </c>
      <c r="P1109" s="2" t="s">
        <v>64</v>
      </c>
      <c r="Q1109" s="2" t="s">
        <v>36</v>
      </c>
      <c r="R1109" s="3">
        <v>42093</v>
      </c>
      <c r="S1109" s="10">
        <f t="shared" si="187"/>
        <v>2015</v>
      </c>
      <c r="T1109" t="str">
        <f t="shared" si="191"/>
        <v/>
      </c>
      <c r="U1109" t="str">
        <f t="shared" si="191"/>
        <v/>
      </c>
      <c r="V1109" t="str">
        <f t="shared" si="191"/>
        <v/>
      </c>
      <c r="W1109">
        <f t="shared" si="191"/>
        <v>-32.880000000000003</v>
      </c>
      <c r="Z1109">
        <f t="shared" si="192"/>
        <v>-32.880000000000003</v>
      </c>
      <c r="AA1109" t="str">
        <f t="shared" si="192"/>
        <v/>
      </c>
      <c r="AB1109" t="str">
        <f t="shared" si="192"/>
        <v/>
      </c>
      <c r="AE1109" t="str">
        <f t="shared" si="188"/>
        <v>Office Supplies</v>
      </c>
      <c r="AH1109" t="str">
        <f t="shared" si="189"/>
        <v/>
      </c>
      <c r="AI1109" t="str">
        <f t="shared" si="190"/>
        <v/>
      </c>
      <c r="AJ1109" t="str">
        <f t="shared" si="190"/>
        <v/>
      </c>
      <c r="AK1109" t="str">
        <f t="shared" si="190"/>
        <v/>
      </c>
      <c r="AL1109" t="str">
        <f t="shared" si="190"/>
        <v/>
      </c>
    </row>
    <row r="1110" spans="1:38" x14ac:dyDescent="0.2">
      <c r="A1110" s="1">
        <v>6352</v>
      </c>
      <c r="B1110" s="2" t="s">
        <v>18</v>
      </c>
      <c r="C1110" s="3">
        <v>42091</v>
      </c>
      <c r="D1110" s="2" t="s">
        <v>50</v>
      </c>
      <c r="E1110" s="2">
        <v>4</v>
      </c>
      <c r="F1110" s="2">
        <v>1344.59</v>
      </c>
      <c r="G1110" s="2">
        <v>0.06</v>
      </c>
      <c r="H1110" s="2" t="s">
        <v>44</v>
      </c>
      <c r="I1110" s="2">
        <v>-426.05</v>
      </c>
      <c r="J1110" s="2">
        <v>340.14</v>
      </c>
      <c r="K1110" s="2">
        <v>105.05</v>
      </c>
      <c r="L1110" s="2" t="s">
        <v>311</v>
      </c>
      <c r="M1110" s="2" t="s">
        <v>29</v>
      </c>
      <c r="N1110" s="2" t="s">
        <v>30</v>
      </c>
      <c r="O1110" s="2" t="s">
        <v>24</v>
      </c>
      <c r="P1110" s="2" t="s">
        <v>71</v>
      </c>
      <c r="Q1110" s="2" t="s">
        <v>56</v>
      </c>
      <c r="R1110" s="3">
        <v>42093</v>
      </c>
      <c r="S1110" s="10">
        <f t="shared" si="187"/>
        <v>2015</v>
      </c>
      <c r="T1110" t="str">
        <f t="shared" si="191"/>
        <v/>
      </c>
      <c r="U1110">
        <f t="shared" si="191"/>
        <v>-426.05</v>
      </c>
      <c r="V1110" t="str">
        <f t="shared" si="191"/>
        <v/>
      </c>
      <c r="W1110" t="str">
        <f t="shared" si="191"/>
        <v/>
      </c>
      <c r="Z1110">
        <f t="shared" si="192"/>
        <v>-426.05</v>
      </c>
      <c r="AA1110" t="str">
        <f t="shared" si="192"/>
        <v/>
      </c>
      <c r="AB1110" t="str">
        <f t="shared" si="192"/>
        <v/>
      </c>
      <c r="AE1110" t="str">
        <f t="shared" si="188"/>
        <v>Office Supplies</v>
      </c>
      <c r="AH1110" t="str">
        <f t="shared" si="189"/>
        <v/>
      </c>
      <c r="AI1110" t="str">
        <f t="shared" si="190"/>
        <v/>
      </c>
      <c r="AJ1110" t="str">
        <f t="shared" si="190"/>
        <v/>
      </c>
      <c r="AK1110" t="str">
        <f t="shared" si="190"/>
        <v/>
      </c>
      <c r="AL1110" t="str">
        <f t="shared" si="190"/>
        <v/>
      </c>
    </row>
    <row r="1111" spans="1:38" x14ac:dyDescent="0.2">
      <c r="A1111" s="1">
        <v>6353</v>
      </c>
      <c r="B1111" s="2" t="s">
        <v>18</v>
      </c>
      <c r="C1111" s="3">
        <v>42091</v>
      </c>
      <c r="D1111" s="2" t="s">
        <v>59</v>
      </c>
      <c r="E1111" s="2">
        <v>25</v>
      </c>
      <c r="F1111" s="2">
        <v>107.74</v>
      </c>
      <c r="G1111" s="2">
        <v>0</v>
      </c>
      <c r="H1111" s="2" t="s">
        <v>20</v>
      </c>
      <c r="I1111" s="2">
        <v>-82.79</v>
      </c>
      <c r="J1111" s="2">
        <v>15.58</v>
      </c>
      <c r="K1111" s="2">
        <v>19.47</v>
      </c>
      <c r="L1111" s="2" t="s">
        <v>205</v>
      </c>
      <c r="M1111" s="2" t="s">
        <v>29</v>
      </c>
      <c r="N1111" s="2" t="s">
        <v>43</v>
      </c>
      <c r="O1111" s="2" t="s">
        <v>24</v>
      </c>
      <c r="P1111" s="2" t="s">
        <v>25</v>
      </c>
      <c r="Q1111" s="2" t="s">
        <v>26</v>
      </c>
      <c r="R1111" s="3">
        <v>42093</v>
      </c>
      <c r="S1111" s="10">
        <f t="shared" si="187"/>
        <v>2015</v>
      </c>
      <c r="T1111" t="str">
        <f t="shared" si="191"/>
        <v/>
      </c>
      <c r="U1111" t="str">
        <f t="shared" si="191"/>
        <v/>
      </c>
      <c r="V1111">
        <f t="shared" si="191"/>
        <v>-82.79</v>
      </c>
      <c r="W1111" t="str">
        <f t="shared" si="191"/>
        <v/>
      </c>
      <c r="Z1111">
        <f t="shared" si="192"/>
        <v>-82.79</v>
      </c>
      <c r="AA1111" t="str">
        <f t="shared" si="192"/>
        <v/>
      </c>
      <c r="AB1111" t="str">
        <f t="shared" si="192"/>
        <v/>
      </c>
      <c r="AE1111" t="str">
        <f t="shared" si="188"/>
        <v>Office Supplies</v>
      </c>
      <c r="AH1111" t="str">
        <f t="shared" si="189"/>
        <v/>
      </c>
      <c r="AI1111" t="str">
        <f t="shared" si="190"/>
        <v/>
      </c>
      <c r="AJ1111" t="str">
        <f t="shared" si="190"/>
        <v/>
      </c>
      <c r="AK1111" t="str">
        <f t="shared" si="190"/>
        <v/>
      </c>
      <c r="AL1111" t="str">
        <f t="shared" si="190"/>
        <v/>
      </c>
    </row>
    <row r="1112" spans="1:38" x14ac:dyDescent="0.2">
      <c r="A1112" s="1">
        <v>6354</v>
      </c>
      <c r="B1112" s="2" t="s">
        <v>18</v>
      </c>
      <c r="C1112" s="3">
        <v>42091</v>
      </c>
      <c r="D1112" s="2" t="s">
        <v>59</v>
      </c>
      <c r="E1112" s="2">
        <v>45</v>
      </c>
      <c r="F1112" s="2">
        <v>83.08</v>
      </c>
      <c r="G1112" s="2">
        <v>0.08</v>
      </c>
      <c r="H1112" s="2" t="s">
        <v>20</v>
      </c>
      <c r="I1112" s="2">
        <v>1.36</v>
      </c>
      <c r="J1112" s="2">
        <v>13.81</v>
      </c>
      <c r="K1112" s="2">
        <v>14.75</v>
      </c>
      <c r="L1112" s="2" t="s">
        <v>205</v>
      </c>
      <c r="M1112" s="2" t="s">
        <v>29</v>
      </c>
      <c r="N1112" s="2" t="s">
        <v>43</v>
      </c>
      <c r="O1112" s="2" t="s">
        <v>24</v>
      </c>
      <c r="P1112" s="2" t="s">
        <v>95</v>
      </c>
      <c r="Q1112" s="2" t="s">
        <v>36</v>
      </c>
      <c r="R1112" s="3">
        <v>42093</v>
      </c>
      <c r="S1112" s="10">
        <f t="shared" si="187"/>
        <v>2015</v>
      </c>
      <c r="T1112" t="str">
        <f t="shared" si="191"/>
        <v/>
      </c>
      <c r="U1112" t="str">
        <f t="shared" si="191"/>
        <v/>
      </c>
      <c r="V1112">
        <f t="shared" si="191"/>
        <v>1.36</v>
      </c>
      <c r="W1112" t="str">
        <f t="shared" si="191"/>
        <v/>
      </c>
      <c r="Z1112">
        <f t="shared" si="192"/>
        <v>1.36</v>
      </c>
      <c r="AA1112" t="str">
        <f t="shared" si="192"/>
        <v/>
      </c>
      <c r="AB1112" t="str">
        <f t="shared" si="192"/>
        <v/>
      </c>
      <c r="AE1112" t="str">
        <f t="shared" si="188"/>
        <v/>
      </c>
      <c r="AH1112" t="str">
        <f t="shared" si="189"/>
        <v/>
      </c>
      <c r="AI1112" t="str">
        <f t="shared" si="190"/>
        <v/>
      </c>
      <c r="AJ1112" t="str">
        <f t="shared" si="190"/>
        <v/>
      </c>
      <c r="AK1112" t="str">
        <f t="shared" si="190"/>
        <v/>
      </c>
      <c r="AL1112" t="str">
        <f t="shared" si="190"/>
        <v/>
      </c>
    </row>
    <row r="1113" spans="1:38" x14ac:dyDescent="0.2">
      <c r="A1113" s="1">
        <v>6355</v>
      </c>
      <c r="B1113" s="2" t="s">
        <v>18</v>
      </c>
      <c r="C1113" s="3">
        <v>42092</v>
      </c>
      <c r="D1113" s="2" t="s">
        <v>41</v>
      </c>
      <c r="E1113" s="2">
        <v>22</v>
      </c>
      <c r="F1113" s="2">
        <v>454.63</v>
      </c>
      <c r="G1113" s="2">
        <v>0.03</v>
      </c>
      <c r="H1113" s="2" t="s">
        <v>20</v>
      </c>
      <c r="I1113" s="2">
        <v>128.18</v>
      </c>
      <c r="J1113" s="2">
        <v>32.24</v>
      </c>
      <c r="K1113" s="2">
        <v>20.67</v>
      </c>
      <c r="L1113" s="2" t="s">
        <v>356</v>
      </c>
      <c r="M1113" s="2" t="s">
        <v>22</v>
      </c>
      <c r="N1113" s="2" t="s">
        <v>54</v>
      </c>
      <c r="O1113" s="2" t="s">
        <v>45</v>
      </c>
      <c r="P1113" s="2" t="s">
        <v>55</v>
      </c>
      <c r="Q1113" s="2" t="s">
        <v>58</v>
      </c>
      <c r="R1113" s="3">
        <v>42093</v>
      </c>
      <c r="S1113" s="10">
        <f t="shared" si="187"/>
        <v>2015</v>
      </c>
      <c r="T1113" t="str">
        <f t="shared" si="191"/>
        <v/>
      </c>
      <c r="U1113" t="str">
        <f t="shared" si="191"/>
        <v/>
      </c>
      <c r="V1113" t="str">
        <f t="shared" si="191"/>
        <v/>
      </c>
      <c r="W1113">
        <f t="shared" si="191"/>
        <v>128.18</v>
      </c>
      <c r="Z1113" t="str">
        <f t="shared" si="192"/>
        <v/>
      </c>
      <c r="AA1113" t="str">
        <f t="shared" si="192"/>
        <v/>
      </c>
      <c r="AB1113">
        <f t="shared" si="192"/>
        <v>128.18</v>
      </c>
      <c r="AE1113" t="str">
        <f t="shared" si="188"/>
        <v/>
      </c>
      <c r="AH1113" t="str">
        <f t="shared" si="189"/>
        <v/>
      </c>
      <c r="AI1113" t="str">
        <f t="shared" si="190"/>
        <v/>
      </c>
      <c r="AJ1113" t="str">
        <f t="shared" si="190"/>
        <v/>
      </c>
      <c r="AK1113" t="str">
        <f t="shared" si="190"/>
        <v/>
      </c>
      <c r="AL1113" t="str">
        <f t="shared" si="190"/>
        <v/>
      </c>
    </row>
    <row r="1114" spans="1:38" x14ac:dyDescent="0.2">
      <c r="A1114" s="1">
        <v>6356</v>
      </c>
      <c r="B1114" s="2" t="s">
        <v>18</v>
      </c>
      <c r="C1114" s="3">
        <v>42092</v>
      </c>
      <c r="D1114" s="2" t="s">
        <v>41</v>
      </c>
      <c r="E1114" s="2">
        <v>5</v>
      </c>
      <c r="F1114" s="2">
        <v>331.95</v>
      </c>
      <c r="G1114" s="2">
        <v>0.08</v>
      </c>
      <c r="H1114" s="2" t="s">
        <v>20</v>
      </c>
      <c r="I1114" s="2">
        <v>-7.42</v>
      </c>
      <c r="J1114" s="2">
        <v>79.84</v>
      </c>
      <c r="K1114" s="2">
        <v>14.99</v>
      </c>
      <c r="L1114" s="2" t="s">
        <v>80</v>
      </c>
      <c r="M1114" s="2" t="s">
        <v>66</v>
      </c>
      <c r="N1114" s="2" t="s">
        <v>30</v>
      </c>
      <c r="O1114" s="2" t="s">
        <v>24</v>
      </c>
      <c r="P1114" s="2" t="s">
        <v>71</v>
      </c>
      <c r="Q1114" s="2" t="s">
        <v>26</v>
      </c>
      <c r="R1114" s="3">
        <v>42092</v>
      </c>
      <c r="S1114" s="10">
        <f t="shared" si="187"/>
        <v>2015</v>
      </c>
      <c r="T1114" t="str">
        <f t="shared" si="191"/>
        <v/>
      </c>
      <c r="U1114">
        <f t="shared" si="191"/>
        <v>-7.42</v>
      </c>
      <c r="V1114" t="str">
        <f t="shared" si="191"/>
        <v/>
      </c>
      <c r="W1114" t="str">
        <f t="shared" si="191"/>
        <v/>
      </c>
      <c r="Z1114">
        <f t="shared" si="192"/>
        <v>-7.42</v>
      </c>
      <c r="AA1114" t="str">
        <f t="shared" si="192"/>
        <v/>
      </c>
      <c r="AB1114" t="str">
        <f t="shared" si="192"/>
        <v/>
      </c>
      <c r="AE1114" t="str">
        <f t="shared" si="188"/>
        <v>Office Supplies</v>
      </c>
      <c r="AH1114" t="str">
        <f t="shared" si="189"/>
        <v/>
      </c>
      <c r="AI1114" t="str">
        <f t="shared" si="190"/>
        <v/>
      </c>
      <c r="AJ1114" t="str">
        <f t="shared" si="190"/>
        <v/>
      </c>
      <c r="AK1114" t="str">
        <f t="shared" si="190"/>
        <v/>
      </c>
      <c r="AL1114" t="str">
        <f t="shared" si="190"/>
        <v/>
      </c>
    </row>
    <row r="1115" spans="1:38" x14ac:dyDescent="0.2">
      <c r="A1115" s="1">
        <v>6357</v>
      </c>
      <c r="B1115" s="2" t="s">
        <v>18</v>
      </c>
      <c r="C1115" s="3">
        <v>42092</v>
      </c>
      <c r="D1115" s="2" t="s">
        <v>41</v>
      </c>
      <c r="E1115" s="2">
        <v>31</v>
      </c>
      <c r="F1115" s="2">
        <v>8909.18</v>
      </c>
      <c r="G1115" s="2">
        <v>0.04</v>
      </c>
      <c r="H1115" s="2" t="s">
        <v>20</v>
      </c>
      <c r="I1115" s="2">
        <v>2800.76</v>
      </c>
      <c r="J1115" s="2">
        <v>288.2</v>
      </c>
      <c r="K1115" s="2">
        <v>38.49</v>
      </c>
      <c r="L1115" s="2" t="s">
        <v>80</v>
      </c>
      <c r="M1115" s="2" t="s">
        <v>66</v>
      </c>
      <c r="N1115" s="2" t="s">
        <v>30</v>
      </c>
      <c r="O1115" s="2" t="s">
        <v>45</v>
      </c>
      <c r="P1115" s="2" t="s">
        <v>61</v>
      </c>
      <c r="Q1115" s="2" t="s">
        <v>34</v>
      </c>
      <c r="R1115" s="3">
        <v>42095</v>
      </c>
      <c r="S1115" s="10">
        <f t="shared" si="187"/>
        <v>2015</v>
      </c>
      <c r="T1115" t="str">
        <f t="shared" si="191"/>
        <v/>
      </c>
      <c r="U1115">
        <f t="shared" si="191"/>
        <v>2800.76</v>
      </c>
      <c r="V1115" t="str">
        <f t="shared" si="191"/>
        <v/>
      </c>
      <c r="W1115" t="str">
        <f t="shared" si="191"/>
        <v/>
      </c>
      <c r="Z1115" t="str">
        <f t="shared" si="192"/>
        <v/>
      </c>
      <c r="AA1115" t="str">
        <f t="shared" si="192"/>
        <v/>
      </c>
      <c r="AB1115">
        <f t="shared" si="192"/>
        <v>2800.76</v>
      </c>
      <c r="AE1115" t="str">
        <f t="shared" si="188"/>
        <v/>
      </c>
      <c r="AH1115" t="str">
        <f t="shared" si="189"/>
        <v/>
      </c>
      <c r="AI1115" t="str">
        <f t="shared" si="190"/>
        <v/>
      </c>
      <c r="AJ1115" t="str">
        <f t="shared" si="190"/>
        <v/>
      </c>
      <c r="AK1115" t="str">
        <f t="shared" si="190"/>
        <v/>
      </c>
      <c r="AL1115" t="str">
        <f t="shared" si="190"/>
        <v/>
      </c>
    </row>
    <row r="1116" spans="1:38" x14ac:dyDescent="0.2">
      <c r="A1116" s="1">
        <v>6358</v>
      </c>
      <c r="B1116" s="2" t="s">
        <v>18</v>
      </c>
      <c r="C1116" s="3">
        <v>42093</v>
      </c>
      <c r="D1116" s="2" t="s">
        <v>27</v>
      </c>
      <c r="E1116" s="2">
        <v>29</v>
      </c>
      <c r="F1116" s="2">
        <v>359.95</v>
      </c>
      <c r="G1116" s="2">
        <v>0.09</v>
      </c>
      <c r="H1116" s="2" t="s">
        <v>20</v>
      </c>
      <c r="I1116" s="2">
        <v>134.38999999999999</v>
      </c>
      <c r="J1116" s="2">
        <v>24.97</v>
      </c>
      <c r="K1116" s="2">
        <v>15.49</v>
      </c>
      <c r="L1116" s="2" t="s">
        <v>271</v>
      </c>
      <c r="M1116" s="2" t="s">
        <v>38</v>
      </c>
      <c r="N1116" s="2" t="s">
        <v>43</v>
      </c>
      <c r="O1116" s="2" t="s">
        <v>24</v>
      </c>
      <c r="P1116" s="2" t="s">
        <v>25</v>
      </c>
      <c r="Q1116" s="2" t="s">
        <v>26</v>
      </c>
      <c r="R1116" s="3">
        <v>42097</v>
      </c>
      <c r="S1116" s="10">
        <f t="shared" si="187"/>
        <v>2015</v>
      </c>
      <c r="T1116" t="str">
        <f t="shared" si="191"/>
        <v/>
      </c>
      <c r="U1116" t="str">
        <f t="shared" si="191"/>
        <v/>
      </c>
      <c r="V1116">
        <f t="shared" si="191"/>
        <v>134.38999999999999</v>
      </c>
      <c r="W1116" t="str">
        <f t="shared" si="191"/>
        <v/>
      </c>
      <c r="Z1116">
        <f t="shared" si="192"/>
        <v>134.38999999999999</v>
      </c>
      <c r="AA1116" t="str">
        <f t="shared" si="192"/>
        <v/>
      </c>
      <c r="AB1116" t="str">
        <f t="shared" si="192"/>
        <v/>
      </c>
      <c r="AE1116" t="str">
        <f t="shared" si="188"/>
        <v/>
      </c>
      <c r="AH1116" t="str">
        <f t="shared" si="189"/>
        <v/>
      </c>
      <c r="AI1116" t="str">
        <f t="shared" si="190"/>
        <v/>
      </c>
      <c r="AJ1116" t="str">
        <f t="shared" si="190"/>
        <v/>
      </c>
      <c r="AK1116" t="str">
        <f t="shared" si="190"/>
        <v/>
      </c>
      <c r="AL1116" t="str">
        <f t="shared" si="190"/>
        <v/>
      </c>
    </row>
    <row r="1117" spans="1:38" x14ac:dyDescent="0.2">
      <c r="A1117" s="1">
        <v>6359</v>
      </c>
      <c r="B1117" s="2" t="s">
        <v>18</v>
      </c>
      <c r="C1117" s="3">
        <v>42093</v>
      </c>
      <c r="D1117" s="2" t="s">
        <v>27</v>
      </c>
      <c r="E1117" s="2">
        <v>32</v>
      </c>
      <c r="F1117" s="2">
        <v>727.04</v>
      </c>
      <c r="G1117" s="2">
        <v>0.01</v>
      </c>
      <c r="H1117" s="2" t="s">
        <v>20</v>
      </c>
      <c r="I1117" s="2">
        <v>-240.22</v>
      </c>
      <c r="J1117" s="2">
        <v>32.89</v>
      </c>
      <c r="K1117" s="2">
        <v>25.52</v>
      </c>
      <c r="L1117" s="2" t="s">
        <v>271</v>
      </c>
      <c r="M1117" s="2" t="s">
        <v>38</v>
      </c>
      <c r="N1117" s="2" t="s">
        <v>43</v>
      </c>
      <c r="O1117" s="2" t="s">
        <v>24</v>
      </c>
      <c r="P1117" s="2" t="s">
        <v>52</v>
      </c>
      <c r="Q1117" s="2" t="s">
        <v>26</v>
      </c>
      <c r="R1117" s="3">
        <v>42100</v>
      </c>
      <c r="S1117" s="10">
        <f t="shared" si="187"/>
        <v>2015</v>
      </c>
      <c r="T1117" t="str">
        <f t="shared" si="191"/>
        <v/>
      </c>
      <c r="U1117" t="str">
        <f t="shared" si="191"/>
        <v/>
      </c>
      <c r="V1117">
        <f t="shared" si="191"/>
        <v>-240.22</v>
      </c>
      <c r="W1117" t="str">
        <f t="shared" si="191"/>
        <v/>
      </c>
      <c r="Z1117">
        <f t="shared" si="192"/>
        <v>-240.22</v>
      </c>
      <c r="AA1117" t="str">
        <f t="shared" si="192"/>
        <v/>
      </c>
      <c r="AB1117" t="str">
        <f t="shared" si="192"/>
        <v/>
      </c>
      <c r="AE1117" t="str">
        <f t="shared" si="188"/>
        <v>Office Supplies</v>
      </c>
      <c r="AH1117" t="str">
        <f t="shared" si="189"/>
        <v/>
      </c>
      <c r="AI1117" t="str">
        <f t="shared" si="190"/>
        <v/>
      </c>
      <c r="AJ1117" t="str">
        <f t="shared" si="190"/>
        <v/>
      </c>
      <c r="AK1117" t="str">
        <f t="shared" si="190"/>
        <v/>
      </c>
      <c r="AL1117" t="str">
        <f t="shared" si="190"/>
        <v/>
      </c>
    </row>
    <row r="1118" spans="1:38" x14ac:dyDescent="0.2">
      <c r="A1118" s="1">
        <v>6360</v>
      </c>
      <c r="B1118" s="2" t="s">
        <v>18</v>
      </c>
      <c r="C1118" s="3">
        <v>42093</v>
      </c>
      <c r="D1118" s="2" t="s">
        <v>27</v>
      </c>
      <c r="E1118" s="2">
        <v>40</v>
      </c>
      <c r="F1118" s="2">
        <v>95.42</v>
      </c>
      <c r="G1118" s="2">
        <v>0</v>
      </c>
      <c r="H1118" s="2" t="s">
        <v>20</v>
      </c>
      <c r="I1118" s="2">
        <v>-1.1399999999999999</v>
      </c>
      <c r="J1118" s="2">
        <v>14.08</v>
      </c>
      <c r="K1118" s="2">
        <v>15.49</v>
      </c>
      <c r="L1118" s="2" t="s">
        <v>78</v>
      </c>
      <c r="M1118" s="2" t="s">
        <v>29</v>
      </c>
      <c r="N1118" s="2" t="s">
        <v>30</v>
      </c>
      <c r="O1118" s="2" t="s">
        <v>24</v>
      </c>
      <c r="P1118" s="2" t="s">
        <v>25</v>
      </c>
      <c r="Q1118" s="2" t="s">
        <v>26</v>
      </c>
      <c r="R1118" s="3">
        <v>42097</v>
      </c>
      <c r="S1118" s="10">
        <f t="shared" si="187"/>
        <v>2015</v>
      </c>
      <c r="T1118" t="str">
        <f t="shared" si="191"/>
        <v/>
      </c>
      <c r="U1118">
        <f t="shared" si="191"/>
        <v>-1.1399999999999999</v>
      </c>
      <c r="V1118" t="str">
        <f t="shared" si="191"/>
        <v/>
      </c>
      <c r="W1118" t="str">
        <f t="shared" si="191"/>
        <v/>
      </c>
      <c r="Z1118">
        <f t="shared" si="192"/>
        <v>-1.1399999999999999</v>
      </c>
      <c r="AA1118" t="str">
        <f t="shared" si="192"/>
        <v/>
      </c>
      <c r="AB1118" t="str">
        <f t="shared" si="192"/>
        <v/>
      </c>
      <c r="AE1118" t="str">
        <f t="shared" si="188"/>
        <v>Office Supplies</v>
      </c>
      <c r="AH1118" t="str">
        <f t="shared" si="189"/>
        <v/>
      </c>
      <c r="AI1118" t="str">
        <f t="shared" si="190"/>
        <v/>
      </c>
      <c r="AJ1118" t="str">
        <f t="shared" si="190"/>
        <v/>
      </c>
      <c r="AK1118" t="str">
        <f t="shared" si="190"/>
        <v/>
      </c>
      <c r="AL1118" t="str">
        <f t="shared" si="190"/>
        <v/>
      </c>
    </row>
    <row r="1119" spans="1:38" x14ac:dyDescent="0.2">
      <c r="A1119" s="1">
        <v>6361</v>
      </c>
      <c r="B1119" s="2" t="s">
        <v>18</v>
      </c>
      <c r="C1119" s="3">
        <v>42093</v>
      </c>
      <c r="D1119" s="2" t="s">
        <v>27</v>
      </c>
      <c r="E1119" s="2">
        <v>32</v>
      </c>
      <c r="F1119" s="2">
        <v>807.4</v>
      </c>
      <c r="G1119" s="2">
        <v>0.1</v>
      </c>
      <c r="H1119" s="2" t="s">
        <v>44</v>
      </c>
      <c r="I1119" s="2">
        <v>-204.9</v>
      </c>
      <c r="J1119" s="2">
        <v>37.979999999999997</v>
      </c>
      <c r="K1119" s="2">
        <v>28.36</v>
      </c>
      <c r="L1119" s="2" t="s">
        <v>78</v>
      </c>
      <c r="M1119" s="2" t="s">
        <v>29</v>
      </c>
      <c r="N1119" s="2" t="s">
        <v>30</v>
      </c>
      <c r="O1119" s="2" t="s">
        <v>45</v>
      </c>
      <c r="P1119" s="2" t="s">
        <v>61</v>
      </c>
      <c r="Q1119" s="2" t="s">
        <v>56</v>
      </c>
      <c r="R1119" s="3">
        <v>42095</v>
      </c>
      <c r="S1119" s="10">
        <f t="shared" si="187"/>
        <v>2015</v>
      </c>
      <c r="T1119" t="str">
        <f t="shared" si="191"/>
        <v/>
      </c>
      <c r="U1119">
        <f t="shared" si="191"/>
        <v>-204.9</v>
      </c>
      <c r="V1119" t="str">
        <f t="shared" si="191"/>
        <v/>
      </c>
      <c r="W1119" t="str">
        <f t="shared" si="191"/>
        <v/>
      </c>
      <c r="Z1119" t="str">
        <f t="shared" si="192"/>
        <v/>
      </c>
      <c r="AA1119" t="str">
        <f t="shared" si="192"/>
        <v/>
      </c>
      <c r="AB1119">
        <f t="shared" si="192"/>
        <v>-204.9</v>
      </c>
      <c r="AE1119" t="str">
        <f t="shared" si="188"/>
        <v>Furniture</v>
      </c>
      <c r="AH1119" t="str">
        <f t="shared" si="189"/>
        <v/>
      </c>
      <c r="AI1119" t="str">
        <f t="shared" si="190"/>
        <v/>
      </c>
      <c r="AJ1119" t="str">
        <f t="shared" si="190"/>
        <v/>
      </c>
      <c r="AK1119" t="str">
        <f t="shared" si="190"/>
        <v/>
      </c>
      <c r="AL1119" t="str">
        <f t="shared" si="190"/>
        <v/>
      </c>
    </row>
    <row r="1120" spans="1:38" x14ac:dyDescent="0.2">
      <c r="A1120" s="1">
        <v>6362</v>
      </c>
      <c r="B1120" s="2" t="s">
        <v>18</v>
      </c>
      <c r="C1120" s="3">
        <v>42093</v>
      </c>
      <c r="D1120" s="2" t="s">
        <v>27</v>
      </c>
      <c r="E1120" s="2">
        <v>48</v>
      </c>
      <c r="F1120" s="2">
        <v>3989.82</v>
      </c>
      <c r="G1120" s="2">
        <v>0.04</v>
      </c>
      <c r="H1120" s="2" t="s">
        <v>20</v>
      </c>
      <c r="I1120" s="2">
        <v>1566.22</v>
      </c>
      <c r="J1120" s="2">
        <v>95.1</v>
      </c>
      <c r="K1120" s="2">
        <v>20.13</v>
      </c>
      <c r="L1120" s="2" t="s">
        <v>190</v>
      </c>
      <c r="M1120" s="2" t="s">
        <v>29</v>
      </c>
      <c r="N1120" s="2" t="s">
        <v>30</v>
      </c>
      <c r="O1120" s="2" t="s">
        <v>31</v>
      </c>
      <c r="P1120" s="2" t="s">
        <v>32</v>
      </c>
      <c r="Q1120" s="2" t="s">
        <v>26</v>
      </c>
      <c r="R1120" s="3">
        <v>42097</v>
      </c>
      <c r="S1120" s="10">
        <f t="shared" si="187"/>
        <v>2015</v>
      </c>
      <c r="T1120" t="str">
        <f t="shared" si="191"/>
        <v/>
      </c>
      <c r="U1120">
        <f t="shared" si="191"/>
        <v>1566.22</v>
      </c>
      <c r="V1120" t="str">
        <f t="shared" si="191"/>
        <v/>
      </c>
      <c r="W1120" t="str">
        <f t="shared" si="191"/>
        <v/>
      </c>
      <c r="Z1120" t="str">
        <f t="shared" si="192"/>
        <v/>
      </c>
      <c r="AA1120">
        <f t="shared" si="192"/>
        <v>1566.22</v>
      </c>
      <c r="AB1120" t="str">
        <f t="shared" si="192"/>
        <v/>
      </c>
      <c r="AE1120" t="str">
        <f t="shared" si="188"/>
        <v/>
      </c>
      <c r="AH1120" t="str">
        <f t="shared" si="189"/>
        <v/>
      </c>
      <c r="AI1120" t="str">
        <f t="shared" si="190"/>
        <v/>
      </c>
      <c r="AJ1120" t="str">
        <f t="shared" si="190"/>
        <v/>
      </c>
      <c r="AK1120" t="str">
        <f t="shared" si="190"/>
        <v/>
      </c>
      <c r="AL1120" t="str">
        <f t="shared" si="190"/>
        <v/>
      </c>
    </row>
    <row r="1121" spans="1:38" x14ac:dyDescent="0.2">
      <c r="A1121" s="1">
        <v>6363</v>
      </c>
      <c r="B1121" s="2" t="s">
        <v>18</v>
      </c>
      <c r="C1121" s="3">
        <v>42093</v>
      </c>
      <c r="D1121" s="2" t="s">
        <v>27</v>
      </c>
      <c r="E1121" s="2">
        <v>32</v>
      </c>
      <c r="F1121" s="2">
        <v>4033.06</v>
      </c>
      <c r="G1121" s="2">
        <v>0.05</v>
      </c>
      <c r="H1121" s="2" t="s">
        <v>44</v>
      </c>
      <c r="I1121" s="2">
        <v>-389.72</v>
      </c>
      <c r="J1121" s="2">
        <v>136.49</v>
      </c>
      <c r="K1121" s="2">
        <v>65.94</v>
      </c>
      <c r="L1121" s="2" t="s">
        <v>190</v>
      </c>
      <c r="M1121" s="2" t="s">
        <v>29</v>
      </c>
      <c r="N1121" s="2" t="s">
        <v>30</v>
      </c>
      <c r="O1121" s="2" t="s">
        <v>45</v>
      </c>
      <c r="P1121" s="2" t="s">
        <v>46</v>
      </c>
      <c r="Q1121" s="2" t="s">
        <v>47</v>
      </c>
      <c r="R1121" s="3">
        <v>42100</v>
      </c>
      <c r="S1121" s="10">
        <f t="shared" si="187"/>
        <v>2015</v>
      </c>
      <c r="T1121" t="str">
        <f t="shared" si="191"/>
        <v/>
      </c>
      <c r="U1121">
        <f t="shared" si="191"/>
        <v>-389.72</v>
      </c>
      <c r="V1121" t="str">
        <f t="shared" si="191"/>
        <v/>
      </c>
      <c r="W1121" t="str">
        <f t="shared" si="191"/>
        <v/>
      </c>
      <c r="Z1121" t="str">
        <f t="shared" si="192"/>
        <v/>
      </c>
      <c r="AA1121" t="str">
        <f t="shared" si="192"/>
        <v/>
      </c>
      <c r="AB1121">
        <f t="shared" si="192"/>
        <v>-389.72</v>
      </c>
      <c r="AE1121" t="str">
        <f t="shared" si="188"/>
        <v>Furniture</v>
      </c>
      <c r="AH1121" t="str">
        <f t="shared" si="189"/>
        <v/>
      </c>
      <c r="AI1121" t="str">
        <f t="shared" si="190"/>
        <v/>
      </c>
      <c r="AJ1121" t="str">
        <f t="shared" si="190"/>
        <v/>
      </c>
      <c r="AK1121" t="str">
        <f t="shared" si="190"/>
        <v/>
      </c>
      <c r="AL1121" t="str">
        <f t="shared" si="190"/>
        <v/>
      </c>
    </row>
    <row r="1122" spans="1:38" x14ac:dyDescent="0.2">
      <c r="A1122" s="1">
        <v>6364</v>
      </c>
      <c r="B1122" s="2" t="s">
        <v>18</v>
      </c>
      <c r="C1122" s="3">
        <v>42093</v>
      </c>
      <c r="D1122" s="2" t="s">
        <v>27</v>
      </c>
      <c r="E1122" s="2">
        <v>18</v>
      </c>
      <c r="F1122" s="2">
        <v>7564.01</v>
      </c>
      <c r="G1122" s="2">
        <v>0.08</v>
      </c>
      <c r="H1122" s="2" t="s">
        <v>44</v>
      </c>
      <c r="I1122" s="2">
        <v>-346.84</v>
      </c>
      <c r="J1122" s="2">
        <v>436.21</v>
      </c>
      <c r="K1122" s="2">
        <v>124.2</v>
      </c>
      <c r="L1122" s="2" t="s">
        <v>452</v>
      </c>
      <c r="M1122" s="2" t="s">
        <v>38</v>
      </c>
      <c r="N1122" s="2" t="s">
        <v>30</v>
      </c>
      <c r="O1122" s="2" t="s">
        <v>45</v>
      </c>
      <c r="P1122" s="2" t="s">
        <v>46</v>
      </c>
      <c r="Q1122" s="2" t="s">
        <v>47</v>
      </c>
      <c r="R1122" s="3">
        <v>42095</v>
      </c>
      <c r="S1122" s="10">
        <f t="shared" si="187"/>
        <v>2015</v>
      </c>
      <c r="T1122" t="str">
        <f t="shared" ref="T1122:W1141" si="193">IF($N1122=T$1,$I1122,"")</f>
        <v/>
      </c>
      <c r="U1122">
        <f t="shared" si="193"/>
        <v>-346.84</v>
      </c>
      <c r="V1122" t="str">
        <f t="shared" si="193"/>
        <v/>
      </c>
      <c r="W1122" t="str">
        <f t="shared" si="193"/>
        <v/>
      </c>
      <c r="Z1122" t="str">
        <f t="shared" ref="Z1122:AB1141" si="194">IF($O1122=Z$1,$I1122,"")</f>
        <v/>
      </c>
      <c r="AA1122" t="str">
        <f t="shared" si="194"/>
        <v/>
      </c>
      <c r="AB1122">
        <f t="shared" si="194"/>
        <v>-346.84</v>
      </c>
      <c r="AE1122" t="str">
        <f t="shared" si="188"/>
        <v>Furniture</v>
      </c>
      <c r="AH1122" t="str">
        <f t="shared" si="189"/>
        <v/>
      </c>
      <c r="AI1122" t="str">
        <f t="shared" si="190"/>
        <v/>
      </c>
      <c r="AJ1122" t="str">
        <f t="shared" si="190"/>
        <v/>
      </c>
      <c r="AK1122" t="str">
        <f t="shared" si="190"/>
        <v/>
      </c>
      <c r="AL1122" t="str">
        <f t="shared" si="190"/>
        <v/>
      </c>
    </row>
    <row r="1123" spans="1:38" x14ac:dyDescent="0.2">
      <c r="A1123" s="1">
        <v>6365</v>
      </c>
      <c r="B1123" s="2" t="s">
        <v>18</v>
      </c>
      <c r="C1123" s="3">
        <v>42093</v>
      </c>
      <c r="D1123" s="2" t="s">
        <v>27</v>
      </c>
      <c r="E1123" s="2">
        <v>33</v>
      </c>
      <c r="F1123" s="2">
        <v>54.88</v>
      </c>
      <c r="G1123" s="2">
        <v>7.0000000000000007E-2</v>
      </c>
      <c r="H1123" s="2" t="s">
        <v>20</v>
      </c>
      <c r="I1123" s="2">
        <v>8.75</v>
      </c>
      <c r="J1123" s="2">
        <v>13.48</v>
      </c>
      <c r="K1123" s="2">
        <v>14.7</v>
      </c>
      <c r="L1123" s="2" t="s">
        <v>452</v>
      </c>
      <c r="M1123" s="2" t="s">
        <v>38</v>
      </c>
      <c r="N1123" s="2" t="s">
        <v>30</v>
      </c>
      <c r="O1123" s="2" t="s">
        <v>24</v>
      </c>
      <c r="P1123" s="2" t="s">
        <v>95</v>
      </c>
      <c r="Q1123" s="2" t="s">
        <v>36</v>
      </c>
      <c r="R1123" s="3">
        <v>42098</v>
      </c>
      <c r="S1123" s="10">
        <f t="shared" si="187"/>
        <v>2015</v>
      </c>
      <c r="T1123" t="str">
        <f t="shared" si="193"/>
        <v/>
      </c>
      <c r="U1123">
        <f t="shared" si="193"/>
        <v>8.75</v>
      </c>
      <c r="V1123" t="str">
        <f t="shared" si="193"/>
        <v/>
      </c>
      <c r="W1123" t="str">
        <f t="shared" si="193"/>
        <v/>
      </c>
      <c r="Z1123">
        <f t="shared" si="194"/>
        <v>8.75</v>
      </c>
      <c r="AA1123" t="str">
        <f t="shared" si="194"/>
        <v/>
      </c>
      <c r="AB1123" t="str">
        <f t="shared" si="194"/>
        <v/>
      </c>
      <c r="AE1123" t="str">
        <f t="shared" si="188"/>
        <v/>
      </c>
      <c r="AH1123" t="str">
        <f t="shared" si="189"/>
        <v/>
      </c>
      <c r="AI1123" t="str">
        <f t="shared" si="190"/>
        <v/>
      </c>
      <c r="AJ1123" t="str">
        <f t="shared" si="190"/>
        <v/>
      </c>
      <c r="AK1123" t="str">
        <f t="shared" si="190"/>
        <v/>
      </c>
      <c r="AL1123" t="str">
        <f t="shared" si="190"/>
        <v/>
      </c>
    </row>
    <row r="1124" spans="1:38" x14ac:dyDescent="0.2">
      <c r="A1124" s="1">
        <v>6366</v>
      </c>
      <c r="B1124" s="2" t="s">
        <v>18</v>
      </c>
      <c r="C1124" s="3">
        <v>42094</v>
      </c>
      <c r="D1124" s="2" t="s">
        <v>59</v>
      </c>
      <c r="E1124" s="2">
        <v>25</v>
      </c>
      <c r="F1124" s="2">
        <v>2983.59</v>
      </c>
      <c r="G1124" s="2">
        <v>0.05</v>
      </c>
      <c r="H1124" s="2" t="s">
        <v>44</v>
      </c>
      <c r="I1124" s="2">
        <v>-39.119999999999997</v>
      </c>
      <c r="J1124" s="2">
        <v>127.99</v>
      </c>
      <c r="K1124" s="2">
        <v>70.14</v>
      </c>
      <c r="L1124" s="2" t="s">
        <v>82</v>
      </c>
      <c r="M1124" s="2" t="s">
        <v>29</v>
      </c>
      <c r="N1124" s="2" t="s">
        <v>54</v>
      </c>
      <c r="O1124" s="2" t="s">
        <v>31</v>
      </c>
      <c r="P1124" s="2" t="s">
        <v>33</v>
      </c>
      <c r="Q1124" s="2" t="s">
        <v>56</v>
      </c>
      <c r="R1124" s="3">
        <v>42096</v>
      </c>
      <c r="S1124" s="10">
        <f t="shared" si="187"/>
        <v>2015</v>
      </c>
      <c r="T1124" t="str">
        <f t="shared" si="193"/>
        <v/>
      </c>
      <c r="U1124" t="str">
        <f t="shared" si="193"/>
        <v/>
      </c>
      <c r="V1124" t="str">
        <f t="shared" si="193"/>
        <v/>
      </c>
      <c r="W1124">
        <f t="shared" si="193"/>
        <v>-39.119999999999997</v>
      </c>
      <c r="Z1124" t="str">
        <f t="shared" si="194"/>
        <v/>
      </c>
      <c r="AA1124">
        <f t="shared" si="194"/>
        <v>-39.119999999999997</v>
      </c>
      <c r="AB1124" t="str">
        <f t="shared" si="194"/>
        <v/>
      </c>
      <c r="AE1124" t="str">
        <f t="shared" si="188"/>
        <v>Technology</v>
      </c>
      <c r="AH1124" t="str">
        <f t="shared" si="189"/>
        <v/>
      </c>
      <c r="AI1124" t="str">
        <f t="shared" si="190"/>
        <v/>
      </c>
      <c r="AJ1124" t="str">
        <f t="shared" si="190"/>
        <v/>
      </c>
      <c r="AK1124" t="str">
        <f t="shared" si="190"/>
        <v/>
      </c>
      <c r="AL1124" t="str">
        <f t="shared" si="190"/>
        <v/>
      </c>
    </row>
    <row r="1125" spans="1:38" x14ac:dyDescent="0.2">
      <c r="A1125" s="1">
        <v>6367</v>
      </c>
      <c r="B1125" s="2" t="s">
        <v>18</v>
      </c>
      <c r="C1125" s="3">
        <v>42095</v>
      </c>
      <c r="D1125" s="2" t="s">
        <v>27</v>
      </c>
      <c r="E1125" s="2">
        <v>21</v>
      </c>
      <c r="F1125" s="2">
        <v>1057.19</v>
      </c>
      <c r="G1125" s="2">
        <v>0.08</v>
      </c>
      <c r="H1125" s="2" t="s">
        <v>20</v>
      </c>
      <c r="I1125" s="2">
        <v>141.19</v>
      </c>
      <c r="J1125" s="2">
        <v>63.75</v>
      </c>
      <c r="K1125" s="2">
        <v>33.99</v>
      </c>
      <c r="L1125" s="2" t="s">
        <v>453</v>
      </c>
      <c r="M1125" s="2" t="s">
        <v>66</v>
      </c>
      <c r="N1125" s="2" t="s">
        <v>23</v>
      </c>
      <c r="O1125" s="2" t="s">
        <v>45</v>
      </c>
      <c r="P1125" s="2" t="s">
        <v>55</v>
      </c>
      <c r="Q1125" s="2" t="s">
        <v>26</v>
      </c>
      <c r="R1125" s="3">
        <v>42102</v>
      </c>
      <c r="S1125" s="10">
        <f t="shared" si="187"/>
        <v>2015</v>
      </c>
      <c r="T1125">
        <f t="shared" si="193"/>
        <v>141.19</v>
      </c>
      <c r="U1125" t="str">
        <f t="shared" si="193"/>
        <v/>
      </c>
      <c r="V1125" t="str">
        <f t="shared" si="193"/>
        <v/>
      </c>
      <c r="W1125" t="str">
        <f t="shared" si="193"/>
        <v/>
      </c>
      <c r="Z1125" t="str">
        <f t="shared" si="194"/>
        <v/>
      </c>
      <c r="AA1125" t="str">
        <f t="shared" si="194"/>
        <v/>
      </c>
      <c r="AB1125">
        <f t="shared" si="194"/>
        <v>141.19</v>
      </c>
      <c r="AE1125" t="str">
        <f t="shared" si="188"/>
        <v/>
      </c>
      <c r="AH1125" t="str">
        <f t="shared" si="189"/>
        <v/>
      </c>
      <c r="AI1125" t="str">
        <f t="shared" si="190"/>
        <v/>
      </c>
      <c r="AJ1125" t="str">
        <f t="shared" si="190"/>
        <v/>
      </c>
      <c r="AK1125" t="str">
        <f t="shared" si="190"/>
        <v/>
      </c>
      <c r="AL1125" t="str">
        <f t="shared" si="190"/>
        <v/>
      </c>
    </row>
    <row r="1126" spans="1:38" x14ac:dyDescent="0.2">
      <c r="A1126" s="1">
        <v>6368</v>
      </c>
      <c r="B1126" s="2" t="s">
        <v>18</v>
      </c>
      <c r="C1126" s="3">
        <v>42095</v>
      </c>
      <c r="D1126" s="2" t="s">
        <v>27</v>
      </c>
      <c r="E1126" s="2">
        <v>16</v>
      </c>
      <c r="F1126" s="2">
        <v>824.58</v>
      </c>
      <c r="G1126" s="2">
        <v>0.1</v>
      </c>
      <c r="H1126" s="2" t="s">
        <v>20</v>
      </c>
      <c r="I1126" s="2">
        <v>108.78</v>
      </c>
      <c r="J1126" s="2">
        <v>67.290000000000006</v>
      </c>
      <c r="K1126" s="2">
        <v>19.079999999999998</v>
      </c>
      <c r="L1126" s="2" t="s">
        <v>453</v>
      </c>
      <c r="M1126" s="2" t="s">
        <v>66</v>
      </c>
      <c r="N1126" s="2" t="s">
        <v>23</v>
      </c>
      <c r="O1126" s="2" t="s">
        <v>24</v>
      </c>
      <c r="P1126" s="2" t="s">
        <v>52</v>
      </c>
      <c r="Q1126" s="2" t="s">
        <v>26</v>
      </c>
      <c r="R1126" s="3">
        <v>42097</v>
      </c>
      <c r="S1126" s="10">
        <f t="shared" si="187"/>
        <v>2015</v>
      </c>
      <c r="T1126">
        <f t="shared" si="193"/>
        <v>108.78</v>
      </c>
      <c r="U1126" t="str">
        <f t="shared" si="193"/>
        <v/>
      </c>
      <c r="V1126" t="str">
        <f t="shared" si="193"/>
        <v/>
      </c>
      <c r="W1126" t="str">
        <f t="shared" si="193"/>
        <v/>
      </c>
      <c r="Z1126">
        <f t="shared" si="194"/>
        <v>108.78</v>
      </c>
      <c r="AA1126" t="str">
        <f t="shared" si="194"/>
        <v/>
      </c>
      <c r="AB1126" t="str">
        <f t="shared" si="194"/>
        <v/>
      </c>
      <c r="AE1126" t="str">
        <f t="shared" si="188"/>
        <v/>
      </c>
      <c r="AH1126" t="str">
        <f t="shared" si="189"/>
        <v/>
      </c>
      <c r="AI1126" t="str">
        <f t="shared" si="190"/>
        <v/>
      </c>
      <c r="AJ1126" t="str">
        <f t="shared" si="190"/>
        <v/>
      </c>
      <c r="AK1126" t="str">
        <f t="shared" si="190"/>
        <v/>
      </c>
      <c r="AL1126" t="str">
        <f t="shared" si="190"/>
        <v/>
      </c>
    </row>
    <row r="1127" spans="1:38" x14ac:dyDescent="0.2">
      <c r="A1127" s="1">
        <v>6369</v>
      </c>
      <c r="B1127" s="2" t="s">
        <v>40</v>
      </c>
      <c r="C1127" s="3">
        <v>42096</v>
      </c>
      <c r="D1127" s="2" t="s">
        <v>50</v>
      </c>
      <c r="E1127" s="2">
        <v>20</v>
      </c>
      <c r="F1127" s="2">
        <v>201.1</v>
      </c>
      <c r="G1127" s="2">
        <v>0.06</v>
      </c>
      <c r="H1127" s="2" t="s">
        <v>20</v>
      </c>
      <c r="I1127" s="2">
        <v>-9.59</v>
      </c>
      <c r="J1127" s="2">
        <v>21.85</v>
      </c>
      <c r="K1127" s="2">
        <v>18.82</v>
      </c>
      <c r="L1127" s="2" t="s">
        <v>253</v>
      </c>
      <c r="M1127" s="2" t="s">
        <v>29</v>
      </c>
      <c r="N1127" s="2" t="s">
        <v>30</v>
      </c>
      <c r="O1127" s="2" t="s">
        <v>24</v>
      </c>
      <c r="P1127" s="2" t="s">
        <v>64</v>
      </c>
      <c r="Q1127" s="2" t="s">
        <v>36</v>
      </c>
      <c r="R1127" s="3">
        <v>42097</v>
      </c>
      <c r="S1127" s="10">
        <f t="shared" si="187"/>
        <v>2015</v>
      </c>
      <c r="T1127" t="str">
        <f t="shared" si="193"/>
        <v/>
      </c>
      <c r="U1127">
        <f t="shared" si="193"/>
        <v>-9.59</v>
      </c>
      <c r="V1127" t="str">
        <f t="shared" si="193"/>
        <v/>
      </c>
      <c r="W1127" t="str">
        <f t="shared" si="193"/>
        <v/>
      </c>
      <c r="Z1127">
        <f t="shared" si="194"/>
        <v>-9.59</v>
      </c>
      <c r="AA1127" t="str">
        <f t="shared" si="194"/>
        <v/>
      </c>
      <c r="AB1127" t="str">
        <f t="shared" si="194"/>
        <v/>
      </c>
      <c r="AE1127" t="str">
        <f t="shared" si="188"/>
        <v>Office Supplies</v>
      </c>
      <c r="AH1127" t="str">
        <f t="shared" si="189"/>
        <v/>
      </c>
      <c r="AI1127" t="str">
        <f t="shared" si="190"/>
        <v/>
      </c>
      <c r="AJ1127" t="str">
        <f t="shared" si="190"/>
        <v/>
      </c>
      <c r="AK1127" t="str">
        <f t="shared" si="190"/>
        <v/>
      </c>
      <c r="AL1127" t="str">
        <f t="shared" si="190"/>
        <v/>
      </c>
    </row>
    <row r="1128" spans="1:38" x14ac:dyDescent="0.2">
      <c r="A1128" s="1">
        <v>6370</v>
      </c>
      <c r="B1128" s="2" t="s">
        <v>18</v>
      </c>
      <c r="C1128" s="3">
        <v>42097</v>
      </c>
      <c r="D1128" s="2" t="s">
        <v>19</v>
      </c>
      <c r="E1128" s="2">
        <v>1</v>
      </c>
      <c r="F1128" s="2">
        <v>1417.26</v>
      </c>
      <c r="G1128" s="2">
        <v>7.0000000000000007E-2</v>
      </c>
      <c r="H1128" s="2" t="s">
        <v>44</v>
      </c>
      <c r="I1128" s="2">
        <v>-3455.72</v>
      </c>
      <c r="J1128" s="2">
        <v>1512.97</v>
      </c>
      <c r="K1128" s="2">
        <v>43.7</v>
      </c>
      <c r="L1128" s="2" t="s">
        <v>454</v>
      </c>
      <c r="M1128" s="2" t="s">
        <v>29</v>
      </c>
      <c r="N1128" s="2" t="s">
        <v>54</v>
      </c>
      <c r="O1128" s="2" t="s">
        <v>31</v>
      </c>
      <c r="P1128" s="2" t="s">
        <v>33</v>
      </c>
      <c r="Q1128" s="2" t="s">
        <v>56</v>
      </c>
      <c r="R1128" s="3">
        <v>42098</v>
      </c>
      <c r="S1128" s="10">
        <f t="shared" si="187"/>
        <v>2015</v>
      </c>
      <c r="T1128" t="str">
        <f t="shared" si="193"/>
        <v/>
      </c>
      <c r="U1128" t="str">
        <f t="shared" si="193"/>
        <v/>
      </c>
      <c r="V1128" t="str">
        <f t="shared" si="193"/>
        <v/>
      </c>
      <c r="W1128">
        <f t="shared" si="193"/>
        <v>-3455.72</v>
      </c>
      <c r="Z1128" t="str">
        <f t="shared" si="194"/>
        <v/>
      </c>
      <c r="AA1128">
        <f t="shared" si="194"/>
        <v>-3455.72</v>
      </c>
      <c r="AB1128" t="str">
        <f t="shared" si="194"/>
        <v/>
      </c>
      <c r="AE1128" t="str">
        <f t="shared" si="188"/>
        <v>Technology</v>
      </c>
      <c r="AH1128">
        <f t="shared" si="189"/>
        <v>-3455.72</v>
      </c>
      <c r="AI1128" t="str">
        <f t="shared" si="190"/>
        <v/>
      </c>
      <c r="AJ1128">
        <f t="shared" si="190"/>
        <v>-3455.72</v>
      </c>
      <c r="AK1128" t="str">
        <f t="shared" si="190"/>
        <v/>
      </c>
      <c r="AL1128" t="str">
        <f t="shared" si="190"/>
        <v/>
      </c>
    </row>
    <row r="1129" spans="1:38" x14ac:dyDescent="0.2">
      <c r="A1129" s="1">
        <v>6371</v>
      </c>
      <c r="B1129" s="2" t="s">
        <v>40</v>
      </c>
      <c r="C1129" s="3">
        <v>42097</v>
      </c>
      <c r="D1129" s="2" t="s">
        <v>27</v>
      </c>
      <c r="E1129" s="2">
        <v>33</v>
      </c>
      <c r="F1129" s="2">
        <v>1942</v>
      </c>
      <c r="G1129" s="2">
        <v>0.09</v>
      </c>
      <c r="H1129" s="2" t="s">
        <v>20</v>
      </c>
      <c r="I1129" s="2">
        <v>619.42999999999995</v>
      </c>
      <c r="J1129" s="2">
        <v>75.94</v>
      </c>
      <c r="K1129" s="2">
        <v>28.48</v>
      </c>
      <c r="L1129" s="2" t="s">
        <v>455</v>
      </c>
      <c r="M1129" s="2" t="s">
        <v>22</v>
      </c>
      <c r="N1129" s="2" t="s">
        <v>54</v>
      </c>
      <c r="O1129" s="2" t="s">
        <v>45</v>
      </c>
      <c r="P1129" s="2" t="s">
        <v>55</v>
      </c>
      <c r="Q1129" s="2" t="s">
        <v>26</v>
      </c>
      <c r="R1129" s="3">
        <v>42102</v>
      </c>
      <c r="S1129" s="10">
        <f t="shared" si="187"/>
        <v>2015</v>
      </c>
      <c r="T1129" t="str">
        <f t="shared" si="193"/>
        <v/>
      </c>
      <c r="U1129" t="str">
        <f t="shared" si="193"/>
        <v/>
      </c>
      <c r="V1129" t="str">
        <f t="shared" si="193"/>
        <v/>
      </c>
      <c r="W1129">
        <f t="shared" si="193"/>
        <v>619.42999999999995</v>
      </c>
      <c r="Z1129" t="str">
        <f t="shared" si="194"/>
        <v/>
      </c>
      <c r="AA1129" t="str">
        <f t="shared" si="194"/>
        <v/>
      </c>
      <c r="AB1129">
        <f t="shared" si="194"/>
        <v>619.42999999999995</v>
      </c>
      <c r="AE1129" t="str">
        <f t="shared" si="188"/>
        <v/>
      </c>
      <c r="AH1129" t="str">
        <f t="shared" si="189"/>
        <v/>
      </c>
      <c r="AI1129" t="str">
        <f t="shared" si="190"/>
        <v/>
      </c>
      <c r="AJ1129" t="str">
        <f t="shared" si="190"/>
        <v/>
      </c>
      <c r="AK1129" t="str">
        <f t="shared" si="190"/>
        <v/>
      </c>
      <c r="AL1129" t="str">
        <f t="shared" si="190"/>
        <v/>
      </c>
    </row>
    <row r="1130" spans="1:38" x14ac:dyDescent="0.2">
      <c r="A1130" s="1">
        <v>6372</v>
      </c>
      <c r="B1130" s="2" t="s">
        <v>40</v>
      </c>
      <c r="C1130" s="3">
        <v>42097</v>
      </c>
      <c r="D1130" s="2" t="s">
        <v>27</v>
      </c>
      <c r="E1130" s="2">
        <v>46</v>
      </c>
      <c r="F1130" s="2">
        <v>6810.4</v>
      </c>
      <c r="G1130" s="2">
        <v>0.03</v>
      </c>
      <c r="H1130" s="2" t="s">
        <v>44</v>
      </c>
      <c r="I1130" s="2">
        <v>-1056.28</v>
      </c>
      <c r="J1130" s="2">
        <v>162.97999999999999</v>
      </c>
      <c r="K1130" s="2">
        <v>80.27</v>
      </c>
      <c r="L1130" s="2" t="s">
        <v>455</v>
      </c>
      <c r="M1130" s="2" t="s">
        <v>29</v>
      </c>
      <c r="N1130" s="2" t="s">
        <v>54</v>
      </c>
      <c r="O1130" s="2" t="s">
        <v>45</v>
      </c>
      <c r="P1130" s="2" t="s">
        <v>67</v>
      </c>
      <c r="Q1130" s="2" t="s">
        <v>47</v>
      </c>
      <c r="R1130" s="3">
        <v>42097</v>
      </c>
      <c r="S1130" s="10">
        <f t="shared" si="187"/>
        <v>2015</v>
      </c>
      <c r="T1130" t="str">
        <f t="shared" si="193"/>
        <v/>
      </c>
      <c r="U1130" t="str">
        <f t="shared" si="193"/>
        <v/>
      </c>
      <c r="V1130" t="str">
        <f t="shared" si="193"/>
        <v/>
      </c>
      <c r="W1130">
        <f t="shared" si="193"/>
        <v>-1056.28</v>
      </c>
      <c r="Z1130" t="str">
        <f t="shared" si="194"/>
        <v/>
      </c>
      <c r="AA1130" t="str">
        <f t="shared" si="194"/>
        <v/>
      </c>
      <c r="AB1130">
        <f t="shared" si="194"/>
        <v>-1056.28</v>
      </c>
      <c r="AE1130" t="str">
        <f t="shared" si="188"/>
        <v>Furniture</v>
      </c>
      <c r="AH1130" t="str">
        <f t="shared" si="189"/>
        <v/>
      </c>
      <c r="AI1130" t="str">
        <f t="shared" si="190"/>
        <v/>
      </c>
      <c r="AJ1130" t="str">
        <f t="shared" si="190"/>
        <v/>
      </c>
      <c r="AK1130" t="str">
        <f t="shared" si="190"/>
        <v/>
      </c>
      <c r="AL1130" t="str">
        <f t="shared" si="190"/>
        <v/>
      </c>
    </row>
    <row r="1131" spans="1:38" x14ac:dyDescent="0.2">
      <c r="A1131" s="1">
        <v>6373</v>
      </c>
      <c r="B1131" s="2" t="s">
        <v>18</v>
      </c>
      <c r="C1131" s="3">
        <v>42098</v>
      </c>
      <c r="D1131" s="2" t="s">
        <v>27</v>
      </c>
      <c r="E1131" s="2">
        <v>17</v>
      </c>
      <c r="F1131" s="2">
        <v>176.88</v>
      </c>
      <c r="G1131" s="2">
        <v>0.03</v>
      </c>
      <c r="H1131" s="2" t="s">
        <v>20</v>
      </c>
      <c r="I1131" s="2">
        <v>53.95</v>
      </c>
      <c r="J1131" s="2">
        <v>22.14</v>
      </c>
      <c r="K1131" s="2">
        <v>16.27</v>
      </c>
      <c r="L1131" s="2" t="s">
        <v>194</v>
      </c>
      <c r="M1131" s="2" t="s">
        <v>29</v>
      </c>
      <c r="N1131" s="2" t="s">
        <v>43</v>
      </c>
      <c r="O1131" s="2" t="s">
        <v>24</v>
      </c>
      <c r="P1131" s="2" t="s">
        <v>35</v>
      </c>
      <c r="Q1131" s="2" t="s">
        <v>36</v>
      </c>
      <c r="R1131" s="3">
        <v>42105</v>
      </c>
      <c r="S1131" s="10">
        <f t="shared" si="187"/>
        <v>2015</v>
      </c>
      <c r="T1131" t="str">
        <f t="shared" si="193"/>
        <v/>
      </c>
      <c r="U1131" t="str">
        <f t="shared" si="193"/>
        <v/>
      </c>
      <c r="V1131">
        <f t="shared" si="193"/>
        <v>53.95</v>
      </c>
      <c r="W1131" t="str">
        <f t="shared" si="193"/>
        <v/>
      </c>
      <c r="Z1131">
        <f t="shared" si="194"/>
        <v>53.95</v>
      </c>
      <c r="AA1131" t="str">
        <f t="shared" si="194"/>
        <v/>
      </c>
      <c r="AB1131" t="str">
        <f t="shared" si="194"/>
        <v/>
      </c>
      <c r="AE1131" t="str">
        <f t="shared" si="188"/>
        <v/>
      </c>
      <c r="AH1131" t="str">
        <f t="shared" si="189"/>
        <v/>
      </c>
      <c r="AI1131" t="str">
        <f t="shared" si="190"/>
        <v/>
      </c>
      <c r="AJ1131" t="str">
        <f t="shared" si="190"/>
        <v/>
      </c>
      <c r="AK1131" t="str">
        <f t="shared" si="190"/>
        <v/>
      </c>
      <c r="AL1131" t="str">
        <f t="shared" si="190"/>
        <v/>
      </c>
    </row>
    <row r="1132" spans="1:38" x14ac:dyDescent="0.2">
      <c r="A1132" s="1">
        <v>6374</v>
      </c>
      <c r="B1132" s="2" t="s">
        <v>18</v>
      </c>
      <c r="C1132" s="3">
        <v>42100</v>
      </c>
      <c r="D1132" s="2" t="s">
        <v>50</v>
      </c>
      <c r="E1132" s="2">
        <v>33</v>
      </c>
      <c r="F1132" s="2">
        <v>483.46</v>
      </c>
      <c r="G1132" s="2">
        <v>0.04</v>
      </c>
      <c r="H1132" s="2" t="s">
        <v>20</v>
      </c>
      <c r="I1132" s="2">
        <v>-115.08</v>
      </c>
      <c r="J1132" s="2">
        <v>26.03</v>
      </c>
      <c r="K1132" s="2">
        <v>23.37</v>
      </c>
      <c r="L1132" s="2" t="s">
        <v>240</v>
      </c>
      <c r="M1132" s="2" t="s">
        <v>38</v>
      </c>
      <c r="N1132" s="2" t="s">
        <v>30</v>
      </c>
      <c r="O1132" s="2" t="s">
        <v>24</v>
      </c>
      <c r="P1132" s="2" t="s">
        <v>52</v>
      </c>
      <c r="Q1132" s="2" t="s">
        <v>26</v>
      </c>
      <c r="R1132" s="3">
        <v>42101</v>
      </c>
      <c r="S1132" s="10">
        <f t="shared" si="187"/>
        <v>2015</v>
      </c>
      <c r="T1132" t="str">
        <f t="shared" si="193"/>
        <v/>
      </c>
      <c r="U1132">
        <f t="shared" si="193"/>
        <v>-115.08</v>
      </c>
      <c r="V1132" t="str">
        <f t="shared" si="193"/>
        <v/>
      </c>
      <c r="W1132" t="str">
        <f t="shared" si="193"/>
        <v/>
      </c>
      <c r="Z1132">
        <f t="shared" si="194"/>
        <v>-115.08</v>
      </c>
      <c r="AA1132" t="str">
        <f t="shared" si="194"/>
        <v/>
      </c>
      <c r="AB1132" t="str">
        <f t="shared" si="194"/>
        <v/>
      </c>
      <c r="AE1132" t="str">
        <f t="shared" si="188"/>
        <v>Office Supplies</v>
      </c>
      <c r="AH1132" t="str">
        <f t="shared" si="189"/>
        <v/>
      </c>
      <c r="AI1132" t="str">
        <f t="shared" si="190"/>
        <v/>
      </c>
      <c r="AJ1132" t="str">
        <f t="shared" si="190"/>
        <v/>
      </c>
      <c r="AK1132" t="str">
        <f t="shared" si="190"/>
        <v/>
      </c>
      <c r="AL1132" t="str">
        <f t="shared" si="190"/>
        <v/>
      </c>
    </row>
    <row r="1133" spans="1:38" x14ac:dyDescent="0.2">
      <c r="A1133" s="1">
        <v>6375</v>
      </c>
      <c r="B1133" s="2" t="s">
        <v>18</v>
      </c>
      <c r="C1133" s="3">
        <v>42101</v>
      </c>
      <c r="D1133" s="2" t="s">
        <v>19</v>
      </c>
      <c r="E1133" s="2">
        <v>9</v>
      </c>
      <c r="F1133" s="2">
        <v>71.31</v>
      </c>
      <c r="G1133" s="2">
        <v>0.06</v>
      </c>
      <c r="H1133" s="2" t="s">
        <v>20</v>
      </c>
      <c r="I1133" s="2">
        <v>-22.38</v>
      </c>
      <c r="J1133" s="2">
        <v>18.48</v>
      </c>
      <c r="K1133" s="2">
        <v>20.350000000000001</v>
      </c>
      <c r="L1133" s="2" t="s">
        <v>456</v>
      </c>
      <c r="M1133" s="2" t="s">
        <v>29</v>
      </c>
      <c r="N1133" s="2" t="s">
        <v>43</v>
      </c>
      <c r="O1133" s="2" t="s">
        <v>24</v>
      </c>
      <c r="P1133" s="2" t="s">
        <v>35</v>
      </c>
      <c r="Q1133" s="2" t="s">
        <v>26</v>
      </c>
      <c r="R1133" s="3">
        <v>42102</v>
      </c>
      <c r="S1133" s="10">
        <f t="shared" si="187"/>
        <v>2015</v>
      </c>
      <c r="T1133" t="str">
        <f t="shared" si="193"/>
        <v/>
      </c>
      <c r="U1133" t="str">
        <f t="shared" si="193"/>
        <v/>
      </c>
      <c r="V1133">
        <f t="shared" si="193"/>
        <v>-22.38</v>
      </c>
      <c r="W1133" t="str">
        <f t="shared" si="193"/>
        <v/>
      </c>
      <c r="Z1133">
        <f t="shared" si="194"/>
        <v>-22.38</v>
      </c>
      <c r="AA1133" t="str">
        <f t="shared" si="194"/>
        <v/>
      </c>
      <c r="AB1133" t="str">
        <f t="shared" si="194"/>
        <v/>
      </c>
      <c r="AE1133" t="str">
        <f t="shared" si="188"/>
        <v>Office Supplies</v>
      </c>
      <c r="AH1133" t="str">
        <f t="shared" si="189"/>
        <v/>
      </c>
      <c r="AI1133" t="str">
        <f t="shared" si="190"/>
        <v/>
      </c>
      <c r="AJ1133" t="str">
        <f t="shared" si="190"/>
        <v/>
      </c>
      <c r="AK1133" t="str">
        <f t="shared" si="190"/>
        <v/>
      </c>
      <c r="AL1133" t="str">
        <f t="shared" si="190"/>
        <v/>
      </c>
    </row>
    <row r="1134" spans="1:38" x14ac:dyDescent="0.2">
      <c r="A1134" s="1">
        <v>6376</v>
      </c>
      <c r="B1134" s="2" t="s">
        <v>18</v>
      </c>
      <c r="C1134" s="3">
        <v>42101</v>
      </c>
      <c r="D1134" s="2" t="s">
        <v>50</v>
      </c>
      <c r="E1134" s="2">
        <v>29</v>
      </c>
      <c r="F1134" s="2">
        <v>304.33999999999997</v>
      </c>
      <c r="G1134" s="2">
        <v>0.08</v>
      </c>
      <c r="H1134" s="2" t="s">
        <v>20</v>
      </c>
      <c r="I1134" s="2">
        <v>-20.010000000000002</v>
      </c>
      <c r="J1134" s="2">
        <v>22.98</v>
      </c>
      <c r="K1134" s="2">
        <v>17.989999999999998</v>
      </c>
      <c r="L1134" s="2" t="s">
        <v>214</v>
      </c>
      <c r="M1134" s="2" t="s">
        <v>29</v>
      </c>
      <c r="N1134" s="2" t="s">
        <v>30</v>
      </c>
      <c r="O1134" s="2" t="s">
        <v>24</v>
      </c>
      <c r="P1134" s="2" t="s">
        <v>71</v>
      </c>
      <c r="Q1134" s="2" t="s">
        <v>26</v>
      </c>
      <c r="R1134" s="3">
        <v>42102</v>
      </c>
      <c r="S1134" s="10">
        <f t="shared" si="187"/>
        <v>2015</v>
      </c>
      <c r="T1134" t="str">
        <f t="shared" si="193"/>
        <v/>
      </c>
      <c r="U1134">
        <f t="shared" si="193"/>
        <v>-20.010000000000002</v>
      </c>
      <c r="V1134" t="str">
        <f t="shared" si="193"/>
        <v/>
      </c>
      <c r="W1134" t="str">
        <f t="shared" si="193"/>
        <v/>
      </c>
      <c r="Z1134">
        <f t="shared" si="194"/>
        <v>-20.010000000000002</v>
      </c>
      <c r="AA1134" t="str">
        <f t="shared" si="194"/>
        <v/>
      </c>
      <c r="AB1134" t="str">
        <f t="shared" si="194"/>
        <v/>
      </c>
      <c r="AE1134" t="str">
        <f t="shared" si="188"/>
        <v>Office Supplies</v>
      </c>
      <c r="AH1134" t="str">
        <f t="shared" si="189"/>
        <v/>
      </c>
      <c r="AI1134" t="str">
        <f t="shared" si="190"/>
        <v/>
      </c>
      <c r="AJ1134" t="str">
        <f t="shared" si="190"/>
        <v/>
      </c>
      <c r="AK1134" t="str">
        <f t="shared" si="190"/>
        <v/>
      </c>
      <c r="AL1134" t="str">
        <f t="shared" si="190"/>
        <v/>
      </c>
    </row>
    <row r="1135" spans="1:38" x14ac:dyDescent="0.2">
      <c r="A1135" s="1">
        <v>6377</v>
      </c>
      <c r="B1135" s="2" t="s">
        <v>18</v>
      </c>
      <c r="C1135" s="3">
        <v>42102</v>
      </c>
      <c r="D1135" s="2" t="s">
        <v>59</v>
      </c>
      <c r="E1135" s="2">
        <v>3</v>
      </c>
      <c r="F1135" s="2">
        <v>459.21</v>
      </c>
      <c r="G1135" s="2">
        <v>0.05</v>
      </c>
      <c r="H1135" s="2" t="s">
        <v>20</v>
      </c>
      <c r="I1135" s="2">
        <v>-313.19</v>
      </c>
      <c r="J1135" s="2">
        <v>162.97999999999999</v>
      </c>
      <c r="K1135" s="2">
        <v>27.99</v>
      </c>
      <c r="L1135" s="2" t="s">
        <v>293</v>
      </c>
      <c r="M1135" s="2" t="s">
        <v>29</v>
      </c>
      <c r="N1135" s="2" t="s">
        <v>43</v>
      </c>
      <c r="O1135" s="2" t="s">
        <v>31</v>
      </c>
      <c r="P1135" s="2" t="s">
        <v>33</v>
      </c>
      <c r="Q1135" s="2" t="s">
        <v>62</v>
      </c>
      <c r="R1135" s="3">
        <v>42103</v>
      </c>
      <c r="S1135" s="10">
        <f t="shared" si="187"/>
        <v>2015</v>
      </c>
      <c r="T1135" t="str">
        <f t="shared" si="193"/>
        <v/>
      </c>
      <c r="U1135" t="str">
        <f t="shared" si="193"/>
        <v/>
      </c>
      <c r="V1135">
        <f t="shared" si="193"/>
        <v>-313.19</v>
      </c>
      <c r="W1135" t="str">
        <f t="shared" si="193"/>
        <v/>
      </c>
      <c r="Z1135" t="str">
        <f t="shared" si="194"/>
        <v/>
      </c>
      <c r="AA1135">
        <f t="shared" si="194"/>
        <v>-313.19</v>
      </c>
      <c r="AB1135" t="str">
        <f t="shared" si="194"/>
        <v/>
      </c>
      <c r="AE1135" t="str">
        <f t="shared" si="188"/>
        <v>Technology</v>
      </c>
      <c r="AH1135">
        <f t="shared" si="189"/>
        <v>-313.19</v>
      </c>
      <c r="AI1135" t="str">
        <f t="shared" si="190"/>
        <v/>
      </c>
      <c r="AJ1135">
        <f t="shared" si="190"/>
        <v>-313.19</v>
      </c>
      <c r="AK1135" t="str">
        <f t="shared" si="190"/>
        <v/>
      </c>
      <c r="AL1135" t="str">
        <f t="shared" si="190"/>
        <v/>
      </c>
    </row>
    <row r="1136" spans="1:38" x14ac:dyDescent="0.2">
      <c r="A1136" s="1">
        <v>6378</v>
      </c>
      <c r="B1136" s="2" t="s">
        <v>18</v>
      </c>
      <c r="C1136" s="3">
        <v>42102</v>
      </c>
      <c r="D1136" s="2" t="s">
        <v>59</v>
      </c>
      <c r="E1136" s="2">
        <v>23</v>
      </c>
      <c r="F1136" s="2">
        <v>136.37</v>
      </c>
      <c r="G1136" s="2">
        <v>0.03</v>
      </c>
      <c r="H1136" s="2" t="s">
        <v>20</v>
      </c>
      <c r="I1136" s="2">
        <v>-1039.8499999999999</v>
      </c>
      <c r="J1136" s="2">
        <v>15.48</v>
      </c>
      <c r="K1136" s="2">
        <v>63</v>
      </c>
      <c r="L1136" s="2" t="s">
        <v>230</v>
      </c>
      <c r="M1136" s="2" t="s">
        <v>29</v>
      </c>
      <c r="N1136" s="2" t="s">
        <v>54</v>
      </c>
      <c r="O1136" s="2" t="s">
        <v>24</v>
      </c>
      <c r="P1136" s="2" t="s">
        <v>71</v>
      </c>
      <c r="Q1136" s="2" t="s">
        <v>34</v>
      </c>
      <c r="R1136" s="3">
        <v>42103</v>
      </c>
      <c r="S1136" s="10">
        <f t="shared" si="187"/>
        <v>2015</v>
      </c>
      <c r="T1136" t="str">
        <f t="shared" si="193"/>
        <v/>
      </c>
      <c r="U1136" t="str">
        <f t="shared" si="193"/>
        <v/>
      </c>
      <c r="V1136" t="str">
        <f t="shared" si="193"/>
        <v/>
      </c>
      <c r="W1136">
        <f t="shared" si="193"/>
        <v>-1039.8499999999999</v>
      </c>
      <c r="Z1136">
        <f t="shared" si="194"/>
        <v>-1039.8499999999999</v>
      </c>
      <c r="AA1136" t="str">
        <f t="shared" si="194"/>
        <v/>
      </c>
      <c r="AB1136" t="str">
        <f t="shared" si="194"/>
        <v/>
      </c>
      <c r="AE1136" t="str">
        <f t="shared" si="188"/>
        <v>Office Supplies</v>
      </c>
      <c r="AH1136" t="str">
        <f t="shared" si="189"/>
        <v/>
      </c>
      <c r="AI1136" t="str">
        <f t="shared" si="190"/>
        <v/>
      </c>
      <c r="AJ1136" t="str">
        <f t="shared" si="190"/>
        <v/>
      </c>
      <c r="AK1136" t="str">
        <f t="shared" si="190"/>
        <v/>
      </c>
      <c r="AL1136" t="str">
        <f t="shared" si="190"/>
        <v/>
      </c>
    </row>
    <row r="1137" spans="1:38" x14ac:dyDescent="0.2">
      <c r="A1137" s="1">
        <v>6379</v>
      </c>
      <c r="B1137" s="2" t="s">
        <v>18</v>
      </c>
      <c r="C1137" s="3">
        <v>42102</v>
      </c>
      <c r="D1137" s="2" t="s">
        <v>59</v>
      </c>
      <c r="E1137" s="2">
        <v>20</v>
      </c>
      <c r="F1137" s="2">
        <v>246.17</v>
      </c>
      <c r="G1137" s="2">
        <v>0.02</v>
      </c>
      <c r="H1137" s="2" t="s">
        <v>20</v>
      </c>
      <c r="I1137" s="2">
        <v>-73.41</v>
      </c>
      <c r="J1137" s="2">
        <v>23.66</v>
      </c>
      <c r="K1137" s="2">
        <v>21.95</v>
      </c>
      <c r="L1137" s="2" t="s">
        <v>230</v>
      </c>
      <c r="M1137" s="2" t="s">
        <v>29</v>
      </c>
      <c r="N1137" s="2" t="s">
        <v>54</v>
      </c>
      <c r="O1137" s="2" t="s">
        <v>24</v>
      </c>
      <c r="P1137" s="2" t="s">
        <v>64</v>
      </c>
      <c r="Q1137" s="2" t="s">
        <v>58</v>
      </c>
      <c r="R1137" s="3">
        <v>42103</v>
      </c>
      <c r="S1137" s="10">
        <f t="shared" si="187"/>
        <v>2015</v>
      </c>
      <c r="T1137" t="str">
        <f t="shared" si="193"/>
        <v/>
      </c>
      <c r="U1137" t="str">
        <f t="shared" si="193"/>
        <v/>
      </c>
      <c r="V1137" t="str">
        <f t="shared" si="193"/>
        <v/>
      </c>
      <c r="W1137">
        <f t="shared" si="193"/>
        <v>-73.41</v>
      </c>
      <c r="Z1137">
        <f t="shared" si="194"/>
        <v>-73.41</v>
      </c>
      <c r="AA1137" t="str">
        <f t="shared" si="194"/>
        <v/>
      </c>
      <c r="AB1137" t="str">
        <f t="shared" si="194"/>
        <v/>
      </c>
      <c r="AE1137" t="str">
        <f t="shared" si="188"/>
        <v>Office Supplies</v>
      </c>
      <c r="AH1137" t="str">
        <f t="shared" si="189"/>
        <v/>
      </c>
      <c r="AI1137" t="str">
        <f t="shared" si="190"/>
        <v/>
      </c>
      <c r="AJ1137" t="str">
        <f t="shared" si="190"/>
        <v/>
      </c>
      <c r="AK1137" t="str">
        <f t="shared" si="190"/>
        <v/>
      </c>
      <c r="AL1137" t="str">
        <f t="shared" si="190"/>
        <v/>
      </c>
    </row>
    <row r="1138" spans="1:38" x14ac:dyDescent="0.2">
      <c r="A1138" s="1">
        <v>6380</v>
      </c>
      <c r="B1138" s="2" t="s">
        <v>18</v>
      </c>
      <c r="C1138" s="3">
        <v>42102</v>
      </c>
      <c r="D1138" s="2" t="s">
        <v>59</v>
      </c>
      <c r="E1138" s="2">
        <v>20</v>
      </c>
      <c r="F1138" s="2">
        <v>264.74</v>
      </c>
      <c r="G1138" s="2">
        <v>0.04</v>
      </c>
      <c r="H1138" s="2" t="s">
        <v>20</v>
      </c>
      <c r="I1138" s="2">
        <v>18.22</v>
      </c>
      <c r="J1138" s="2">
        <v>24.98</v>
      </c>
      <c r="K1138" s="2">
        <v>17.14</v>
      </c>
      <c r="L1138" s="2" t="s">
        <v>230</v>
      </c>
      <c r="M1138" s="2" t="s">
        <v>29</v>
      </c>
      <c r="N1138" s="2" t="s">
        <v>54</v>
      </c>
      <c r="O1138" s="2" t="s">
        <v>24</v>
      </c>
      <c r="P1138" s="2" t="s">
        <v>203</v>
      </c>
      <c r="Q1138" s="2" t="s">
        <v>58</v>
      </c>
      <c r="R1138" s="3">
        <v>42103</v>
      </c>
      <c r="S1138" s="10">
        <f t="shared" si="187"/>
        <v>2015</v>
      </c>
      <c r="T1138" t="str">
        <f t="shared" si="193"/>
        <v/>
      </c>
      <c r="U1138" t="str">
        <f t="shared" si="193"/>
        <v/>
      </c>
      <c r="V1138" t="str">
        <f t="shared" si="193"/>
        <v/>
      </c>
      <c r="W1138">
        <f t="shared" si="193"/>
        <v>18.22</v>
      </c>
      <c r="Z1138">
        <f t="shared" si="194"/>
        <v>18.22</v>
      </c>
      <c r="AA1138" t="str">
        <f t="shared" si="194"/>
        <v/>
      </c>
      <c r="AB1138" t="str">
        <f t="shared" si="194"/>
        <v/>
      </c>
      <c r="AE1138" t="str">
        <f t="shared" si="188"/>
        <v/>
      </c>
      <c r="AH1138" t="str">
        <f t="shared" si="189"/>
        <v/>
      </c>
      <c r="AI1138" t="str">
        <f t="shared" si="190"/>
        <v/>
      </c>
      <c r="AJ1138" t="str">
        <f t="shared" si="190"/>
        <v/>
      </c>
      <c r="AK1138" t="str">
        <f t="shared" si="190"/>
        <v/>
      </c>
      <c r="AL1138" t="str">
        <f t="shared" si="190"/>
        <v/>
      </c>
    </row>
    <row r="1139" spans="1:38" x14ac:dyDescent="0.2">
      <c r="A1139" s="1">
        <v>6381</v>
      </c>
      <c r="B1139" s="2" t="s">
        <v>18</v>
      </c>
      <c r="C1139" s="3">
        <v>42103</v>
      </c>
      <c r="D1139" s="2" t="s">
        <v>41</v>
      </c>
      <c r="E1139" s="2">
        <v>8</v>
      </c>
      <c r="F1139" s="2">
        <v>45.96</v>
      </c>
      <c r="G1139" s="2">
        <v>0.03</v>
      </c>
      <c r="H1139" s="2" t="s">
        <v>20</v>
      </c>
      <c r="I1139" s="2">
        <v>9.48</v>
      </c>
      <c r="J1139" s="2">
        <v>16.55</v>
      </c>
      <c r="K1139" s="2">
        <v>15.49</v>
      </c>
      <c r="L1139" s="2" t="s">
        <v>68</v>
      </c>
      <c r="M1139" s="2" t="s">
        <v>38</v>
      </c>
      <c r="N1139" s="2" t="s">
        <v>23</v>
      </c>
      <c r="O1139" s="2" t="s">
        <v>24</v>
      </c>
      <c r="P1139" s="2" t="s">
        <v>25</v>
      </c>
      <c r="Q1139" s="2" t="s">
        <v>26</v>
      </c>
      <c r="R1139" s="3">
        <v>42104</v>
      </c>
      <c r="S1139" s="10">
        <f t="shared" si="187"/>
        <v>2015</v>
      </c>
      <c r="T1139">
        <f t="shared" si="193"/>
        <v>9.48</v>
      </c>
      <c r="U1139" t="str">
        <f t="shared" si="193"/>
        <v/>
      </c>
      <c r="V1139" t="str">
        <f t="shared" si="193"/>
        <v/>
      </c>
      <c r="W1139" t="str">
        <f t="shared" si="193"/>
        <v/>
      </c>
      <c r="Z1139">
        <f t="shared" si="194"/>
        <v>9.48</v>
      </c>
      <c r="AA1139" t="str">
        <f t="shared" si="194"/>
        <v/>
      </c>
      <c r="AB1139" t="str">
        <f t="shared" si="194"/>
        <v/>
      </c>
      <c r="AE1139" t="str">
        <f t="shared" si="188"/>
        <v/>
      </c>
      <c r="AH1139" t="str">
        <f t="shared" si="189"/>
        <v/>
      </c>
      <c r="AI1139" t="str">
        <f t="shared" si="190"/>
        <v/>
      </c>
      <c r="AJ1139" t="str">
        <f t="shared" si="190"/>
        <v/>
      </c>
      <c r="AK1139" t="str">
        <f t="shared" si="190"/>
        <v/>
      </c>
      <c r="AL1139" t="str">
        <f t="shared" si="190"/>
        <v/>
      </c>
    </row>
    <row r="1140" spans="1:38" x14ac:dyDescent="0.2">
      <c r="A1140" s="1">
        <v>6382</v>
      </c>
      <c r="B1140" s="2" t="s">
        <v>18</v>
      </c>
      <c r="C1140" s="3">
        <v>42103</v>
      </c>
      <c r="D1140" s="2" t="s">
        <v>41</v>
      </c>
      <c r="E1140" s="2">
        <v>15</v>
      </c>
      <c r="F1140" s="2">
        <v>280.29250000000002</v>
      </c>
      <c r="G1140" s="2">
        <v>0.01</v>
      </c>
      <c r="H1140" s="2" t="s">
        <v>20</v>
      </c>
      <c r="I1140" s="2">
        <v>25.01</v>
      </c>
      <c r="J1140" s="2">
        <v>32.99</v>
      </c>
      <c r="K1140" s="2">
        <v>14.99</v>
      </c>
      <c r="L1140" s="2" t="s">
        <v>457</v>
      </c>
      <c r="M1140" s="2" t="s">
        <v>29</v>
      </c>
      <c r="N1140" s="2" t="s">
        <v>23</v>
      </c>
      <c r="O1140" s="2" t="s">
        <v>31</v>
      </c>
      <c r="P1140" s="2" t="s">
        <v>39</v>
      </c>
      <c r="Q1140" s="2" t="s">
        <v>36</v>
      </c>
      <c r="R1140" s="3">
        <v>42106</v>
      </c>
      <c r="S1140" s="10">
        <f t="shared" si="187"/>
        <v>2015</v>
      </c>
      <c r="T1140">
        <f t="shared" si="193"/>
        <v>25.01</v>
      </c>
      <c r="U1140" t="str">
        <f t="shared" si="193"/>
        <v/>
      </c>
      <c r="V1140" t="str">
        <f t="shared" si="193"/>
        <v/>
      </c>
      <c r="W1140" t="str">
        <f t="shared" si="193"/>
        <v/>
      </c>
      <c r="Z1140" t="str">
        <f t="shared" si="194"/>
        <v/>
      </c>
      <c r="AA1140">
        <f t="shared" si="194"/>
        <v>25.01</v>
      </c>
      <c r="AB1140" t="str">
        <f t="shared" si="194"/>
        <v/>
      </c>
      <c r="AE1140" t="str">
        <f t="shared" si="188"/>
        <v/>
      </c>
      <c r="AH1140" t="str">
        <f t="shared" si="189"/>
        <v/>
      </c>
      <c r="AI1140" t="str">
        <f t="shared" si="190"/>
        <v/>
      </c>
      <c r="AJ1140" t="str">
        <f t="shared" si="190"/>
        <v/>
      </c>
      <c r="AK1140" t="str">
        <f t="shared" si="190"/>
        <v/>
      </c>
      <c r="AL1140" t="str">
        <f t="shared" si="190"/>
        <v/>
      </c>
    </row>
    <row r="1141" spans="1:38" x14ac:dyDescent="0.2">
      <c r="A1141" s="1">
        <v>6383</v>
      </c>
      <c r="B1141" s="2" t="s">
        <v>18</v>
      </c>
      <c r="C1141" s="3">
        <v>42104</v>
      </c>
      <c r="D1141" s="2" t="s">
        <v>27</v>
      </c>
      <c r="E1141" s="2">
        <v>32</v>
      </c>
      <c r="F1141" s="2">
        <v>223.48</v>
      </c>
      <c r="G1141" s="2">
        <v>0</v>
      </c>
      <c r="H1141" s="2" t="s">
        <v>20</v>
      </c>
      <c r="I1141" s="2">
        <v>-78.930000000000007</v>
      </c>
      <c r="J1141" s="2">
        <v>18.48</v>
      </c>
      <c r="K1141" s="2">
        <v>20.65</v>
      </c>
      <c r="L1141" s="2" t="s">
        <v>280</v>
      </c>
      <c r="M1141" s="2" t="s">
        <v>29</v>
      </c>
      <c r="N1141" s="2" t="s">
        <v>30</v>
      </c>
      <c r="O1141" s="2" t="s">
        <v>24</v>
      </c>
      <c r="P1141" s="2" t="s">
        <v>35</v>
      </c>
      <c r="Q1141" s="2" t="s">
        <v>26</v>
      </c>
      <c r="R1141" s="3">
        <v>42106</v>
      </c>
      <c r="S1141" s="10">
        <f t="shared" si="187"/>
        <v>2015</v>
      </c>
      <c r="T1141" t="str">
        <f t="shared" si="193"/>
        <v/>
      </c>
      <c r="U1141">
        <f t="shared" si="193"/>
        <v>-78.930000000000007</v>
      </c>
      <c r="V1141" t="str">
        <f t="shared" si="193"/>
        <v/>
      </c>
      <c r="W1141" t="str">
        <f t="shared" si="193"/>
        <v/>
      </c>
      <c r="Z1141">
        <f t="shared" si="194"/>
        <v>-78.930000000000007</v>
      </c>
      <c r="AA1141" t="str">
        <f t="shared" si="194"/>
        <v/>
      </c>
      <c r="AB1141" t="str">
        <f t="shared" si="194"/>
        <v/>
      </c>
      <c r="AE1141" t="str">
        <f t="shared" si="188"/>
        <v>Office Supplies</v>
      </c>
      <c r="AH1141" t="str">
        <f t="shared" si="189"/>
        <v/>
      </c>
      <c r="AI1141" t="str">
        <f t="shared" si="190"/>
        <v/>
      </c>
      <c r="AJ1141" t="str">
        <f t="shared" si="190"/>
        <v/>
      </c>
      <c r="AK1141" t="str">
        <f t="shared" si="190"/>
        <v/>
      </c>
      <c r="AL1141" t="str">
        <f t="shared" si="190"/>
        <v/>
      </c>
    </row>
    <row r="1142" spans="1:38" x14ac:dyDescent="0.2">
      <c r="A1142" s="1">
        <v>6384</v>
      </c>
      <c r="B1142" s="2" t="s">
        <v>18</v>
      </c>
      <c r="C1142" s="3">
        <v>42104</v>
      </c>
      <c r="D1142" s="2" t="s">
        <v>27</v>
      </c>
      <c r="E1142" s="2">
        <v>27</v>
      </c>
      <c r="F1142" s="2">
        <v>346.43</v>
      </c>
      <c r="G1142" s="2">
        <v>0.09</v>
      </c>
      <c r="H1142" s="2" t="s">
        <v>20</v>
      </c>
      <c r="I1142" s="2">
        <v>-19.04</v>
      </c>
      <c r="J1142" s="2">
        <v>25.48</v>
      </c>
      <c r="K1142" s="2">
        <v>18.510000000000002</v>
      </c>
      <c r="L1142" s="2" t="s">
        <v>280</v>
      </c>
      <c r="M1142" s="2" t="s">
        <v>29</v>
      </c>
      <c r="N1142" s="2" t="s">
        <v>30</v>
      </c>
      <c r="O1142" s="2" t="s">
        <v>24</v>
      </c>
      <c r="P1142" s="2" t="s">
        <v>52</v>
      </c>
      <c r="Q1142" s="2" t="s">
        <v>26</v>
      </c>
      <c r="R1142" s="3">
        <v>42108</v>
      </c>
      <c r="S1142" s="10">
        <f t="shared" si="187"/>
        <v>2015</v>
      </c>
      <c r="T1142" t="str">
        <f t="shared" ref="T1142:W1161" si="195">IF($N1142=T$1,$I1142,"")</f>
        <v/>
      </c>
      <c r="U1142">
        <f t="shared" si="195"/>
        <v>-19.04</v>
      </c>
      <c r="V1142" t="str">
        <f t="shared" si="195"/>
        <v/>
      </c>
      <c r="W1142" t="str">
        <f t="shared" si="195"/>
        <v/>
      </c>
      <c r="Z1142">
        <f t="shared" ref="Z1142:AB1161" si="196">IF($O1142=Z$1,$I1142,"")</f>
        <v>-19.04</v>
      </c>
      <c r="AA1142" t="str">
        <f t="shared" si="196"/>
        <v/>
      </c>
      <c r="AB1142" t="str">
        <f t="shared" si="196"/>
        <v/>
      </c>
      <c r="AE1142" t="str">
        <f t="shared" si="188"/>
        <v>Office Supplies</v>
      </c>
      <c r="AH1142" t="str">
        <f t="shared" si="189"/>
        <v/>
      </c>
      <c r="AI1142" t="str">
        <f t="shared" si="190"/>
        <v/>
      </c>
      <c r="AJ1142" t="str">
        <f t="shared" si="190"/>
        <v/>
      </c>
      <c r="AK1142" t="str">
        <f t="shared" si="190"/>
        <v/>
      </c>
      <c r="AL1142" t="str">
        <f t="shared" si="190"/>
        <v/>
      </c>
    </row>
    <row r="1143" spans="1:38" x14ac:dyDescent="0.2">
      <c r="A1143" s="1">
        <v>6385</v>
      </c>
      <c r="B1143" s="2" t="s">
        <v>18</v>
      </c>
      <c r="C1143" s="3">
        <v>42104</v>
      </c>
      <c r="D1143" s="2" t="s">
        <v>27</v>
      </c>
      <c r="E1143" s="2">
        <v>12</v>
      </c>
      <c r="F1143" s="2">
        <v>1105.549</v>
      </c>
      <c r="G1143" s="2">
        <v>0.09</v>
      </c>
      <c r="H1143" s="2" t="s">
        <v>20</v>
      </c>
      <c r="I1143" s="2">
        <v>-177.57</v>
      </c>
      <c r="J1143" s="2">
        <v>127.99</v>
      </c>
      <c r="K1143" s="2">
        <v>19.920000000000002</v>
      </c>
      <c r="L1143" s="2" t="s">
        <v>280</v>
      </c>
      <c r="M1143" s="2" t="s">
        <v>29</v>
      </c>
      <c r="N1143" s="2" t="s">
        <v>30</v>
      </c>
      <c r="O1143" s="2" t="s">
        <v>31</v>
      </c>
      <c r="P1143" s="2" t="s">
        <v>39</v>
      </c>
      <c r="Q1143" s="2" t="s">
        <v>26</v>
      </c>
      <c r="R1143" s="3">
        <v>42106</v>
      </c>
      <c r="S1143" s="10">
        <f t="shared" si="187"/>
        <v>2015</v>
      </c>
      <c r="T1143" t="str">
        <f t="shared" si="195"/>
        <v/>
      </c>
      <c r="U1143">
        <f t="shared" si="195"/>
        <v>-177.57</v>
      </c>
      <c r="V1143" t="str">
        <f t="shared" si="195"/>
        <v/>
      </c>
      <c r="W1143" t="str">
        <f t="shared" si="195"/>
        <v/>
      </c>
      <c r="Z1143" t="str">
        <f t="shared" si="196"/>
        <v/>
      </c>
      <c r="AA1143">
        <f t="shared" si="196"/>
        <v>-177.57</v>
      </c>
      <c r="AB1143" t="str">
        <f t="shared" si="196"/>
        <v/>
      </c>
      <c r="AE1143" t="str">
        <f t="shared" si="188"/>
        <v>Technology</v>
      </c>
      <c r="AH1143" t="str">
        <f t="shared" si="189"/>
        <v/>
      </c>
      <c r="AI1143" t="str">
        <f t="shared" si="190"/>
        <v/>
      </c>
      <c r="AJ1143" t="str">
        <f t="shared" si="190"/>
        <v/>
      </c>
      <c r="AK1143" t="str">
        <f t="shared" si="190"/>
        <v/>
      </c>
      <c r="AL1143" t="str">
        <f t="shared" si="190"/>
        <v/>
      </c>
    </row>
    <row r="1144" spans="1:38" x14ac:dyDescent="0.2">
      <c r="A1144" s="1">
        <v>6386</v>
      </c>
      <c r="B1144" s="2" t="s">
        <v>40</v>
      </c>
      <c r="C1144" s="3">
        <v>42104</v>
      </c>
      <c r="D1144" s="2" t="s">
        <v>50</v>
      </c>
      <c r="E1144" s="2">
        <v>3</v>
      </c>
      <c r="F1144" s="2">
        <v>23.04</v>
      </c>
      <c r="G1144" s="2">
        <v>0.08</v>
      </c>
      <c r="H1144" s="2" t="s">
        <v>20</v>
      </c>
      <c r="I1144" s="2">
        <v>-10.61</v>
      </c>
      <c r="J1144" s="2">
        <v>15.36</v>
      </c>
      <c r="K1144" s="2">
        <v>20.27</v>
      </c>
      <c r="L1144" s="2" t="s">
        <v>458</v>
      </c>
      <c r="M1144" s="2" t="s">
        <v>29</v>
      </c>
      <c r="N1144" s="2" t="s">
        <v>23</v>
      </c>
      <c r="O1144" s="2" t="s">
        <v>24</v>
      </c>
      <c r="P1144" s="2" t="s">
        <v>25</v>
      </c>
      <c r="Q1144" s="2" t="s">
        <v>26</v>
      </c>
      <c r="R1144" s="3">
        <v>42107</v>
      </c>
      <c r="S1144" s="10">
        <f t="shared" si="187"/>
        <v>2015</v>
      </c>
      <c r="T1144">
        <f t="shared" si="195"/>
        <v>-10.61</v>
      </c>
      <c r="U1144" t="str">
        <f t="shared" si="195"/>
        <v/>
      </c>
      <c r="V1144" t="str">
        <f t="shared" si="195"/>
        <v/>
      </c>
      <c r="W1144" t="str">
        <f t="shared" si="195"/>
        <v/>
      </c>
      <c r="Z1144">
        <f t="shared" si="196"/>
        <v>-10.61</v>
      </c>
      <c r="AA1144" t="str">
        <f t="shared" si="196"/>
        <v/>
      </c>
      <c r="AB1144" t="str">
        <f t="shared" si="196"/>
        <v/>
      </c>
      <c r="AE1144" t="str">
        <f t="shared" si="188"/>
        <v>Office Supplies</v>
      </c>
      <c r="AH1144" t="str">
        <f t="shared" si="189"/>
        <v/>
      </c>
      <c r="AI1144" t="str">
        <f t="shared" si="190"/>
        <v/>
      </c>
      <c r="AJ1144" t="str">
        <f t="shared" si="190"/>
        <v/>
      </c>
      <c r="AK1144" t="str">
        <f t="shared" si="190"/>
        <v/>
      </c>
      <c r="AL1144" t="str">
        <f t="shared" si="190"/>
        <v/>
      </c>
    </row>
    <row r="1145" spans="1:38" x14ac:dyDescent="0.2">
      <c r="A1145" s="1">
        <v>6387</v>
      </c>
      <c r="B1145" s="2" t="s">
        <v>40</v>
      </c>
      <c r="C1145" s="3">
        <v>42104</v>
      </c>
      <c r="D1145" s="2" t="s">
        <v>50</v>
      </c>
      <c r="E1145" s="2">
        <v>28</v>
      </c>
      <c r="F1145" s="2">
        <v>1758.48</v>
      </c>
      <c r="G1145" s="2">
        <v>0</v>
      </c>
      <c r="H1145" s="2" t="s">
        <v>20</v>
      </c>
      <c r="I1145" s="2">
        <v>592.41</v>
      </c>
      <c r="J1145" s="2">
        <v>71.78</v>
      </c>
      <c r="K1145" s="2">
        <v>24.29</v>
      </c>
      <c r="L1145" s="2" t="s">
        <v>458</v>
      </c>
      <c r="M1145" s="2" t="s">
        <v>29</v>
      </c>
      <c r="N1145" s="2" t="s">
        <v>23</v>
      </c>
      <c r="O1145" s="2" t="s">
        <v>24</v>
      </c>
      <c r="P1145" s="2" t="s">
        <v>25</v>
      </c>
      <c r="Q1145" s="2" t="s">
        <v>26</v>
      </c>
      <c r="R1145" s="3">
        <v>42105</v>
      </c>
      <c r="S1145" s="10">
        <f t="shared" si="187"/>
        <v>2015</v>
      </c>
      <c r="T1145">
        <f t="shared" si="195"/>
        <v>592.41</v>
      </c>
      <c r="U1145" t="str">
        <f t="shared" si="195"/>
        <v/>
      </c>
      <c r="V1145" t="str">
        <f t="shared" si="195"/>
        <v/>
      </c>
      <c r="W1145" t="str">
        <f t="shared" si="195"/>
        <v/>
      </c>
      <c r="Z1145">
        <f t="shared" si="196"/>
        <v>592.41</v>
      </c>
      <c r="AA1145" t="str">
        <f t="shared" si="196"/>
        <v/>
      </c>
      <c r="AB1145" t="str">
        <f t="shared" si="196"/>
        <v/>
      </c>
      <c r="AE1145" t="str">
        <f t="shared" si="188"/>
        <v/>
      </c>
      <c r="AH1145" t="str">
        <f t="shared" si="189"/>
        <v/>
      </c>
      <c r="AI1145" t="str">
        <f t="shared" si="190"/>
        <v/>
      </c>
      <c r="AJ1145" t="str">
        <f t="shared" si="190"/>
        <v/>
      </c>
      <c r="AK1145" t="str">
        <f t="shared" si="190"/>
        <v/>
      </c>
      <c r="AL1145" t="str">
        <f t="shared" si="190"/>
        <v/>
      </c>
    </row>
    <row r="1146" spans="1:38" x14ac:dyDescent="0.2">
      <c r="A1146" s="1">
        <v>6388</v>
      </c>
      <c r="B1146" s="2" t="s">
        <v>40</v>
      </c>
      <c r="C1146" s="3">
        <v>42104</v>
      </c>
      <c r="D1146" s="2" t="s">
        <v>50</v>
      </c>
      <c r="E1146" s="2">
        <v>18</v>
      </c>
      <c r="F1146" s="2">
        <v>232.77</v>
      </c>
      <c r="G1146" s="2">
        <v>0.04</v>
      </c>
      <c r="H1146" s="2" t="s">
        <v>49</v>
      </c>
      <c r="I1146" s="2">
        <v>82.93</v>
      </c>
      <c r="J1146" s="2">
        <v>24.22</v>
      </c>
      <c r="K1146" s="2">
        <v>16.850000000000001</v>
      </c>
      <c r="L1146" s="2" t="s">
        <v>458</v>
      </c>
      <c r="M1146" s="2" t="s">
        <v>29</v>
      </c>
      <c r="N1146" s="2" t="s">
        <v>23</v>
      </c>
      <c r="O1146" s="2" t="s">
        <v>45</v>
      </c>
      <c r="P1146" s="2" t="s">
        <v>55</v>
      </c>
      <c r="Q1146" s="2" t="s">
        <v>58</v>
      </c>
      <c r="R1146" s="3">
        <v>42105</v>
      </c>
      <c r="S1146" s="10">
        <f t="shared" si="187"/>
        <v>2015</v>
      </c>
      <c r="T1146">
        <f t="shared" si="195"/>
        <v>82.93</v>
      </c>
      <c r="U1146" t="str">
        <f t="shared" si="195"/>
        <v/>
      </c>
      <c r="V1146" t="str">
        <f t="shared" si="195"/>
        <v/>
      </c>
      <c r="W1146" t="str">
        <f t="shared" si="195"/>
        <v/>
      </c>
      <c r="Z1146" t="str">
        <f t="shared" si="196"/>
        <v/>
      </c>
      <c r="AA1146" t="str">
        <f t="shared" si="196"/>
        <v/>
      </c>
      <c r="AB1146">
        <f t="shared" si="196"/>
        <v>82.93</v>
      </c>
      <c r="AE1146" t="str">
        <f t="shared" si="188"/>
        <v/>
      </c>
      <c r="AH1146" t="str">
        <f t="shared" si="189"/>
        <v/>
      </c>
      <c r="AI1146" t="str">
        <f t="shared" si="190"/>
        <v/>
      </c>
      <c r="AJ1146" t="str">
        <f t="shared" si="190"/>
        <v/>
      </c>
      <c r="AK1146" t="str">
        <f t="shared" si="190"/>
        <v/>
      </c>
      <c r="AL1146" t="str">
        <f t="shared" si="190"/>
        <v/>
      </c>
    </row>
    <row r="1147" spans="1:38" x14ac:dyDescent="0.2">
      <c r="A1147" s="1">
        <v>6389</v>
      </c>
      <c r="B1147" s="2" t="s">
        <v>18</v>
      </c>
      <c r="C1147" s="3">
        <v>42104</v>
      </c>
      <c r="D1147" s="2" t="s">
        <v>41</v>
      </c>
      <c r="E1147" s="2">
        <v>43</v>
      </c>
      <c r="F1147" s="2">
        <v>83.13</v>
      </c>
      <c r="G1147" s="2">
        <v>0.04</v>
      </c>
      <c r="H1147" s="2" t="s">
        <v>49</v>
      </c>
      <c r="I1147" s="2">
        <v>-32.36</v>
      </c>
      <c r="J1147" s="2">
        <v>13.68</v>
      </c>
      <c r="K1147" s="2">
        <v>15.57</v>
      </c>
      <c r="L1147" s="2" t="s">
        <v>456</v>
      </c>
      <c r="M1147" s="2" t="s">
        <v>29</v>
      </c>
      <c r="N1147" s="2" t="s">
        <v>43</v>
      </c>
      <c r="O1147" s="2" t="s">
        <v>24</v>
      </c>
      <c r="P1147" s="2" t="s">
        <v>64</v>
      </c>
      <c r="Q1147" s="2" t="s">
        <v>36</v>
      </c>
      <c r="R1147" s="3">
        <v>42106</v>
      </c>
      <c r="S1147" s="10">
        <f t="shared" si="187"/>
        <v>2015</v>
      </c>
      <c r="T1147" t="str">
        <f t="shared" si="195"/>
        <v/>
      </c>
      <c r="U1147" t="str">
        <f t="shared" si="195"/>
        <v/>
      </c>
      <c r="V1147">
        <f t="shared" si="195"/>
        <v>-32.36</v>
      </c>
      <c r="W1147" t="str">
        <f t="shared" si="195"/>
        <v/>
      </c>
      <c r="Z1147">
        <f t="shared" si="196"/>
        <v>-32.36</v>
      </c>
      <c r="AA1147" t="str">
        <f t="shared" si="196"/>
        <v/>
      </c>
      <c r="AB1147" t="str">
        <f t="shared" si="196"/>
        <v/>
      </c>
      <c r="AE1147" t="str">
        <f t="shared" si="188"/>
        <v>Office Supplies</v>
      </c>
      <c r="AH1147" t="str">
        <f t="shared" si="189"/>
        <v/>
      </c>
      <c r="AI1147" t="str">
        <f t="shared" si="190"/>
        <v/>
      </c>
      <c r="AJ1147" t="str">
        <f t="shared" si="190"/>
        <v/>
      </c>
      <c r="AK1147" t="str">
        <f t="shared" si="190"/>
        <v/>
      </c>
      <c r="AL1147" t="str">
        <f t="shared" si="190"/>
        <v/>
      </c>
    </row>
    <row r="1148" spans="1:38" x14ac:dyDescent="0.2">
      <c r="A1148" s="1">
        <v>6390</v>
      </c>
      <c r="B1148" s="2" t="s">
        <v>18</v>
      </c>
      <c r="C1148" s="3">
        <v>42105</v>
      </c>
      <c r="D1148" s="2" t="s">
        <v>50</v>
      </c>
      <c r="E1148" s="2">
        <v>13</v>
      </c>
      <c r="F1148" s="2">
        <v>105.79</v>
      </c>
      <c r="G1148" s="2">
        <v>0.01</v>
      </c>
      <c r="H1148" s="2" t="s">
        <v>49</v>
      </c>
      <c r="I1148" s="2">
        <v>-26.14</v>
      </c>
      <c r="J1148" s="2">
        <v>18.48</v>
      </c>
      <c r="K1148" s="2">
        <v>20.6</v>
      </c>
      <c r="L1148" s="2" t="s">
        <v>459</v>
      </c>
      <c r="M1148" s="2" t="s">
        <v>29</v>
      </c>
      <c r="N1148" s="2" t="s">
        <v>23</v>
      </c>
      <c r="O1148" s="2" t="s">
        <v>24</v>
      </c>
      <c r="P1148" s="2" t="s">
        <v>35</v>
      </c>
      <c r="Q1148" s="2" t="s">
        <v>26</v>
      </c>
      <c r="R1148" s="3">
        <v>42106</v>
      </c>
      <c r="S1148" s="10">
        <f t="shared" si="187"/>
        <v>2015</v>
      </c>
      <c r="T1148">
        <f t="shared" si="195"/>
        <v>-26.14</v>
      </c>
      <c r="U1148" t="str">
        <f t="shared" si="195"/>
        <v/>
      </c>
      <c r="V1148" t="str">
        <f t="shared" si="195"/>
        <v/>
      </c>
      <c r="W1148" t="str">
        <f t="shared" si="195"/>
        <v/>
      </c>
      <c r="Z1148">
        <f t="shared" si="196"/>
        <v>-26.14</v>
      </c>
      <c r="AA1148" t="str">
        <f t="shared" si="196"/>
        <v/>
      </c>
      <c r="AB1148" t="str">
        <f t="shared" si="196"/>
        <v/>
      </c>
      <c r="AE1148" t="str">
        <f t="shared" si="188"/>
        <v>Office Supplies</v>
      </c>
      <c r="AH1148" t="str">
        <f t="shared" si="189"/>
        <v/>
      </c>
      <c r="AI1148" t="str">
        <f t="shared" si="190"/>
        <v/>
      </c>
      <c r="AJ1148" t="str">
        <f t="shared" si="190"/>
        <v/>
      </c>
      <c r="AK1148" t="str">
        <f t="shared" si="190"/>
        <v/>
      </c>
      <c r="AL1148" t="str">
        <f t="shared" si="190"/>
        <v/>
      </c>
    </row>
    <row r="1149" spans="1:38" x14ac:dyDescent="0.2">
      <c r="A1149" s="1">
        <v>6391</v>
      </c>
      <c r="B1149" s="2" t="s">
        <v>18</v>
      </c>
      <c r="C1149" s="3">
        <v>42105</v>
      </c>
      <c r="D1149" s="2" t="s">
        <v>27</v>
      </c>
      <c r="E1149" s="2">
        <v>40</v>
      </c>
      <c r="F1149" s="2">
        <v>320.02999999999997</v>
      </c>
      <c r="G1149" s="2">
        <v>0.01</v>
      </c>
      <c r="H1149" s="2" t="s">
        <v>20</v>
      </c>
      <c r="I1149" s="2">
        <v>172.7</v>
      </c>
      <c r="J1149" s="2">
        <v>19.309999999999999</v>
      </c>
      <c r="K1149" s="2">
        <v>14.49</v>
      </c>
      <c r="L1149" s="2" t="s">
        <v>160</v>
      </c>
      <c r="M1149" s="2" t="s">
        <v>29</v>
      </c>
      <c r="N1149" s="2" t="s">
        <v>43</v>
      </c>
      <c r="O1149" s="2" t="s">
        <v>24</v>
      </c>
      <c r="P1149" s="2" t="s">
        <v>74</v>
      </c>
      <c r="Q1149" s="2" t="s">
        <v>26</v>
      </c>
      <c r="R1149" s="3">
        <v>42109</v>
      </c>
      <c r="S1149" s="10">
        <f t="shared" si="187"/>
        <v>2015</v>
      </c>
      <c r="T1149" t="str">
        <f t="shared" si="195"/>
        <v/>
      </c>
      <c r="U1149" t="str">
        <f t="shared" si="195"/>
        <v/>
      </c>
      <c r="V1149">
        <f t="shared" si="195"/>
        <v>172.7</v>
      </c>
      <c r="W1149" t="str">
        <f t="shared" si="195"/>
        <v/>
      </c>
      <c r="Z1149">
        <f t="shared" si="196"/>
        <v>172.7</v>
      </c>
      <c r="AA1149" t="str">
        <f t="shared" si="196"/>
        <v/>
      </c>
      <c r="AB1149" t="str">
        <f t="shared" si="196"/>
        <v/>
      </c>
      <c r="AE1149" t="str">
        <f t="shared" si="188"/>
        <v/>
      </c>
      <c r="AH1149" t="str">
        <f t="shared" si="189"/>
        <v/>
      </c>
      <c r="AI1149" t="str">
        <f t="shared" si="190"/>
        <v/>
      </c>
      <c r="AJ1149" t="str">
        <f t="shared" si="190"/>
        <v/>
      </c>
      <c r="AK1149" t="str">
        <f t="shared" si="190"/>
        <v/>
      </c>
      <c r="AL1149" t="str">
        <f t="shared" si="190"/>
        <v/>
      </c>
    </row>
    <row r="1150" spans="1:38" x14ac:dyDescent="0.2">
      <c r="A1150" s="1">
        <v>6392</v>
      </c>
      <c r="B1150" s="2" t="s">
        <v>18</v>
      </c>
      <c r="C1150" s="3">
        <v>42105</v>
      </c>
      <c r="D1150" s="2" t="s">
        <v>27</v>
      </c>
      <c r="E1150" s="2">
        <v>46</v>
      </c>
      <c r="F1150" s="2">
        <v>448.8</v>
      </c>
      <c r="G1150" s="2">
        <v>0.06</v>
      </c>
      <c r="H1150" s="2" t="s">
        <v>20</v>
      </c>
      <c r="I1150" s="2">
        <v>151.44</v>
      </c>
      <c r="J1150" s="2">
        <v>22.06</v>
      </c>
      <c r="K1150" s="2">
        <v>16.059999999999999</v>
      </c>
      <c r="L1150" s="2" t="s">
        <v>160</v>
      </c>
      <c r="M1150" s="2" t="s">
        <v>29</v>
      </c>
      <c r="N1150" s="2" t="s">
        <v>43</v>
      </c>
      <c r="O1150" s="2" t="s">
        <v>24</v>
      </c>
      <c r="P1150" s="2" t="s">
        <v>35</v>
      </c>
      <c r="Q1150" s="2" t="s">
        <v>36</v>
      </c>
      <c r="R1150" s="3">
        <v>42109</v>
      </c>
      <c r="S1150" s="10">
        <f t="shared" si="187"/>
        <v>2015</v>
      </c>
      <c r="T1150" t="str">
        <f t="shared" si="195"/>
        <v/>
      </c>
      <c r="U1150" t="str">
        <f t="shared" si="195"/>
        <v/>
      </c>
      <c r="V1150">
        <f t="shared" si="195"/>
        <v>151.44</v>
      </c>
      <c r="W1150" t="str">
        <f t="shared" si="195"/>
        <v/>
      </c>
      <c r="Z1150">
        <f t="shared" si="196"/>
        <v>151.44</v>
      </c>
      <c r="AA1150" t="str">
        <f t="shared" si="196"/>
        <v/>
      </c>
      <c r="AB1150" t="str">
        <f t="shared" si="196"/>
        <v/>
      </c>
      <c r="AE1150" t="str">
        <f t="shared" si="188"/>
        <v/>
      </c>
      <c r="AH1150" t="str">
        <f t="shared" si="189"/>
        <v/>
      </c>
      <c r="AI1150" t="str">
        <f t="shared" si="190"/>
        <v/>
      </c>
      <c r="AJ1150" t="str">
        <f t="shared" si="190"/>
        <v/>
      </c>
      <c r="AK1150" t="str">
        <f t="shared" si="190"/>
        <v/>
      </c>
      <c r="AL1150" t="str">
        <f t="shared" si="190"/>
        <v/>
      </c>
    </row>
    <row r="1151" spans="1:38" x14ac:dyDescent="0.2">
      <c r="A1151" s="1">
        <v>6393</v>
      </c>
      <c r="B1151" s="2" t="s">
        <v>18</v>
      </c>
      <c r="C1151" s="3">
        <v>42105</v>
      </c>
      <c r="D1151" s="2" t="s">
        <v>50</v>
      </c>
      <c r="E1151" s="2">
        <v>31</v>
      </c>
      <c r="F1151" s="2">
        <v>3214.3649999999998</v>
      </c>
      <c r="G1151" s="2">
        <v>0.08</v>
      </c>
      <c r="H1151" s="2" t="s">
        <v>20</v>
      </c>
      <c r="I1151" s="2">
        <v>580.73</v>
      </c>
      <c r="J1151" s="2">
        <v>137.99</v>
      </c>
      <c r="K1151" s="2">
        <v>21.69</v>
      </c>
      <c r="L1151" s="2" t="s">
        <v>413</v>
      </c>
      <c r="M1151" s="2" t="s">
        <v>22</v>
      </c>
      <c r="N1151" s="2" t="s">
        <v>30</v>
      </c>
      <c r="O1151" s="2" t="s">
        <v>31</v>
      </c>
      <c r="P1151" s="2" t="s">
        <v>39</v>
      </c>
      <c r="Q1151" s="2" t="s">
        <v>26</v>
      </c>
      <c r="R1151" s="3">
        <v>42107</v>
      </c>
      <c r="S1151" s="10">
        <f t="shared" si="187"/>
        <v>2015</v>
      </c>
      <c r="T1151" t="str">
        <f t="shared" si="195"/>
        <v/>
      </c>
      <c r="U1151">
        <f t="shared" si="195"/>
        <v>580.73</v>
      </c>
      <c r="V1151" t="str">
        <f t="shared" si="195"/>
        <v/>
      </c>
      <c r="W1151" t="str">
        <f t="shared" si="195"/>
        <v/>
      </c>
      <c r="Z1151" t="str">
        <f t="shared" si="196"/>
        <v/>
      </c>
      <c r="AA1151">
        <f t="shared" si="196"/>
        <v>580.73</v>
      </c>
      <c r="AB1151" t="str">
        <f t="shared" si="196"/>
        <v/>
      </c>
      <c r="AE1151" t="str">
        <f t="shared" si="188"/>
        <v/>
      </c>
      <c r="AH1151" t="str">
        <f t="shared" si="189"/>
        <v/>
      </c>
      <c r="AI1151" t="str">
        <f t="shared" si="190"/>
        <v/>
      </c>
      <c r="AJ1151" t="str">
        <f t="shared" si="190"/>
        <v/>
      </c>
      <c r="AK1151" t="str">
        <f t="shared" si="190"/>
        <v/>
      </c>
      <c r="AL1151" t="str">
        <f t="shared" si="190"/>
        <v/>
      </c>
    </row>
    <row r="1152" spans="1:38" x14ac:dyDescent="0.2">
      <c r="A1152" s="1">
        <v>6394</v>
      </c>
      <c r="B1152" s="2" t="s">
        <v>18</v>
      </c>
      <c r="C1152" s="3">
        <v>42106</v>
      </c>
      <c r="D1152" s="2" t="s">
        <v>27</v>
      </c>
      <c r="E1152" s="2">
        <v>15</v>
      </c>
      <c r="F1152" s="2">
        <v>1527.3</v>
      </c>
      <c r="G1152" s="2">
        <v>0.09</v>
      </c>
      <c r="H1152" s="2" t="s">
        <v>20</v>
      </c>
      <c r="I1152" s="2">
        <v>404.77</v>
      </c>
      <c r="J1152" s="2">
        <v>117.34</v>
      </c>
      <c r="K1152" s="2">
        <v>38.49</v>
      </c>
      <c r="L1152" s="2" t="s">
        <v>418</v>
      </c>
      <c r="M1152" s="2" t="s">
        <v>66</v>
      </c>
      <c r="N1152" s="2" t="s">
        <v>30</v>
      </c>
      <c r="O1152" s="2" t="s">
        <v>45</v>
      </c>
      <c r="P1152" s="2" t="s">
        <v>55</v>
      </c>
      <c r="Q1152" s="2" t="s">
        <v>34</v>
      </c>
      <c r="R1152" s="3">
        <v>42113</v>
      </c>
      <c r="S1152" s="10">
        <f t="shared" si="187"/>
        <v>2015</v>
      </c>
      <c r="T1152" t="str">
        <f t="shared" si="195"/>
        <v/>
      </c>
      <c r="U1152">
        <f t="shared" si="195"/>
        <v>404.77</v>
      </c>
      <c r="V1152" t="str">
        <f t="shared" si="195"/>
        <v/>
      </c>
      <c r="W1152" t="str">
        <f t="shared" si="195"/>
        <v/>
      </c>
      <c r="Z1152" t="str">
        <f t="shared" si="196"/>
        <v/>
      </c>
      <c r="AA1152" t="str">
        <f t="shared" si="196"/>
        <v/>
      </c>
      <c r="AB1152">
        <f t="shared" si="196"/>
        <v>404.77</v>
      </c>
      <c r="AE1152" t="str">
        <f t="shared" si="188"/>
        <v/>
      </c>
      <c r="AH1152" t="str">
        <f t="shared" si="189"/>
        <v/>
      </c>
      <c r="AI1152" t="str">
        <f t="shared" si="190"/>
        <v/>
      </c>
      <c r="AJ1152" t="str">
        <f t="shared" si="190"/>
        <v/>
      </c>
      <c r="AK1152" t="str">
        <f t="shared" si="190"/>
        <v/>
      </c>
      <c r="AL1152" t="str">
        <f t="shared" si="190"/>
        <v/>
      </c>
    </row>
    <row r="1153" spans="1:38" x14ac:dyDescent="0.2">
      <c r="A1153" s="1">
        <v>6395</v>
      </c>
      <c r="B1153" s="2" t="s">
        <v>18</v>
      </c>
      <c r="C1153" s="3">
        <v>42109</v>
      </c>
      <c r="D1153" s="2" t="s">
        <v>19</v>
      </c>
      <c r="E1153" s="2">
        <v>25</v>
      </c>
      <c r="F1153" s="2">
        <v>152.24</v>
      </c>
      <c r="G1153" s="2">
        <v>0.09</v>
      </c>
      <c r="H1153" s="2" t="s">
        <v>20</v>
      </c>
      <c r="I1153" s="2">
        <v>-115.59</v>
      </c>
      <c r="J1153" s="2">
        <v>17.78</v>
      </c>
      <c r="K1153" s="2">
        <v>22.09</v>
      </c>
      <c r="L1153" s="2" t="s">
        <v>97</v>
      </c>
      <c r="M1153" s="2" t="s">
        <v>66</v>
      </c>
      <c r="N1153" s="2" t="s">
        <v>23</v>
      </c>
      <c r="O1153" s="2" t="s">
        <v>24</v>
      </c>
      <c r="P1153" s="2" t="s">
        <v>35</v>
      </c>
      <c r="Q1153" s="2" t="s">
        <v>26</v>
      </c>
      <c r="R1153" s="3">
        <v>42110</v>
      </c>
      <c r="S1153" s="10">
        <f t="shared" si="187"/>
        <v>2015</v>
      </c>
      <c r="T1153">
        <f t="shared" si="195"/>
        <v>-115.59</v>
      </c>
      <c r="U1153" t="str">
        <f t="shared" si="195"/>
        <v/>
      </c>
      <c r="V1153" t="str">
        <f t="shared" si="195"/>
        <v/>
      </c>
      <c r="W1153" t="str">
        <f t="shared" si="195"/>
        <v/>
      </c>
      <c r="Z1153">
        <f t="shared" si="196"/>
        <v>-115.59</v>
      </c>
      <c r="AA1153" t="str">
        <f t="shared" si="196"/>
        <v/>
      </c>
      <c r="AB1153" t="str">
        <f t="shared" si="196"/>
        <v/>
      </c>
      <c r="AE1153" t="str">
        <f t="shared" si="188"/>
        <v>Office Supplies</v>
      </c>
      <c r="AH1153" t="str">
        <f t="shared" si="189"/>
        <v/>
      </c>
      <c r="AI1153" t="str">
        <f t="shared" si="190"/>
        <v/>
      </c>
      <c r="AJ1153" t="str">
        <f t="shared" si="190"/>
        <v/>
      </c>
      <c r="AK1153" t="str">
        <f t="shared" si="190"/>
        <v/>
      </c>
      <c r="AL1153" t="str">
        <f t="shared" si="190"/>
        <v/>
      </c>
    </row>
    <row r="1154" spans="1:38" x14ac:dyDescent="0.2">
      <c r="A1154" s="1">
        <v>6396</v>
      </c>
      <c r="B1154" s="2" t="s">
        <v>18</v>
      </c>
      <c r="C1154" s="3">
        <v>42109</v>
      </c>
      <c r="D1154" s="2" t="s">
        <v>19</v>
      </c>
      <c r="E1154" s="2">
        <v>20</v>
      </c>
      <c r="F1154" s="2">
        <v>134.56</v>
      </c>
      <c r="G1154" s="2">
        <v>0.09</v>
      </c>
      <c r="H1154" s="2" t="s">
        <v>20</v>
      </c>
      <c r="I1154" s="2">
        <v>18.28</v>
      </c>
      <c r="J1154" s="2">
        <v>18.7</v>
      </c>
      <c r="K1154" s="2">
        <v>15.56</v>
      </c>
      <c r="L1154" s="2" t="s">
        <v>97</v>
      </c>
      <c r="M1154" s="2" t="s">
        <v>66</v>
      </c>
      <c r="N1154" s="2" t="s">
        <v>23</v>
      </c>
      <c r="O1154" s="2" t="s">
        <v>24</v>
      </c>
      <c r="P1154" s="2" t="s">
        <v>64</v>
      </c>
      <c r="Q1154" s="2" t="s">
        <v>36</v>
      </c>
      <c r="R1154" s="3">
        <v>42109</v>
      </c>
      <c r="S1154" s="10">
        <f t="shared" si="187"/>
        <v>2015</v>
      </c>
      <c r="T1154">
        <f t="shared" si="195"/>
        <v>18.28</v>
      </c>
      <c r="U1154" t="str">
        <f t="shared" si="195"/>
        <v/>
      </c>
      <c r="V1154" t="str">
        <f t="shared" si="195"/>
        <v/>
      </c>
      <c r="W1154" t="str">
        <f t="shared" si="195"/>
        <v/>
      </c>
      <c r="Z1154">
        <f t="shared" si="196"/>
        <v>18.28</v>
      </c>
      <c r="AA1154" t="str">
        <f t="shared" si="196"/>
        <v/>
      </c>
      <c r="AB1154" t="str">
        <f t="shared" si="196"/>
        <v/>
      </c>
      <c r="AE1154" t="str">
        <f t="shared" si="188"/>
        <v/>
      </c>
      <c r="AH1154" t="str">
        <f t="shared" si="189"/>
        <v/>
      </c>
      <c r="AI1154" t="str">
        <f t="shared" si="190"/>
        <v/>
      </c>
      <c r="AJ1154" t="str">
        <f t="shared" si="190"/>
        <v/>
      </c>
      <c r="AK1154" t="str">
        <f t="shared" si="190"/>
        <v/>
      </c>
      <c r="AL1154" t="str">
        <f t="shared" ref="AJ1154:AL1217" si="197">IF(AL$1=$S1154,$AH1154,"")</f>
        <v/>
      </c>
    </row>
    <row r="1155" spans="1:38" x14ac:dyDescent="0.2">
      <c r="A1155" s="1">
        <v>6397</v>
      </c>
      <c r="B1155" s="2" t="s">
        <v>18</v>
      </c>
      <c r="C1155" s="3">
        <v>42109</v>
      </c>
      <c r="D1155" s="2" t="s">
        <v>50</v>
      </c>
      <c r="E1155" s="2">
        <v>32</v>
      </c>
      <c r="F1155" s="2">
        <v>1038.6300000000001</v>
      </c>
      <c r="G1155" s="2">
        <v>7.0000000000000007E-2</v>
      </c>
      <c r="H1155" s="2" t="s">
        <v>20</v>
      </c>
      <c r="I1155" s="2">
        <v>-133.13999999999999</v>
      </c>
      <c r="J1155" s="2">
        <v>45.98</v>
      </c>
      <c r="K1155" s="2">
        <v>33.99</v>
      </c>
      <c r="L1155" s="2" t="s">
        <v>275</v>
      </c>
      <c r="M1155" s="2" t="s">
        <v>38</v>
      </c>
      <c r="N1155" s="2" t="s">
        <v>23</v>
      </c>
      <c r="O1155" s="2" t="s">
        <v>45</v>
      </c>
      <c r="P1155" s="2" t="s">
        <v>55</v>
      </c>
      <c r="Q1155" s="2" t="s">
        <v>26</v>
      </c>
      <c r="R1155" s="3">
        <v>42111</v>
      </c>
      <c r="S1155" s="10">
        <f t="shared" ref="S1155:S1218" si="198">YEAR(C1155)</f>
        <v>2015</v>
      </c>
      <c r="T1155">
        <f t="shared" si="195"/>
        <v>-133.13999999999999</v>
      </c>
      <c r="U1155" t="str">
        <f t="shared" si="195"/>
        <v/>
      </c>
      <c r="V1155" t="str">
        <f t="shared" si="195"/>
        <v/>
      </c>
      <c r="W1155" t="str">
        <f t="shared" si="195"/>
        <v/>
      </c>
      <c r="Z1155" t="str">
        <f t="shared" si="196"/>
        <v/>
      </c>
      <c r="AA1155" t="str">
        <f t="shared" si="196"/>
        <v/>
      </c>
      <c r="AB1155">
        <f t="shared" si="196"/>
        <v>-133.13999999999999</v>
      </c>
      <c r="AE1155" t="str">
        <f t="shared" ref="AE1155:AE1218" si="199">IF(I1155&lt;0,O1155,"")</f>
        <v>Furniture</v>
      </c>
      <c r="AH1155" t="str">
        <f t="shared" ref="AH1155:AH1218" si="200">IF(E1155&lt;11,IF(O1155="Technology",I1155,""),"")</f>
        <v/>
      </c>
      <c r="AI1155" t="str">
        <f t="shared" ref="AI1155:AL1218" si="201">IF(AI$1=$S1155,$AH1155,"")</f>
        <v/>
      </c>
      <c r="AJ1155" t="str">
        <f t="shared" si="197"/>
        <v/>
      </c>
      <c r="AK1155" t="str">
        <f t="shared" si="197"/>
        <v/>
      </c>
      <c r="AL1155" t="str">
        <f t="shared" si="197"/>
        <v/>
      </c>
    </row>
    <row r="1156" spans="1:38" x14ac:dyDescent="0.2">
      <c r="A1156" s="1">
        <v>6398</v>
      </c>
      <c r="B1156" s="2" t="s">
        <v>18</v>
      </c>
      <c r="C1156" s="3">
        <v>42109</v>
      </c>
      <c r="D1156" s="2" t="s">
        <v>59</v>
      </c>
      <c r="E1156" s="2">
        <v>50</v>
      </c>
      <c r="F1156" s="2">
        <v>2876.84</v>
      </c>
      <c r="G1156" s="2">
        <v>0.08</v>
      </c>
      <c r="H1156" s="2" t="s">
        <v>20</v>
      </c>
      <c r="I1156" s="2">
        <v>845.95</v>
      </c>
      <c r="J1156" s="2">
        <v>71.98</v>
      </c>
      <c r="K1156" s="2">
        <v>17.989999999999998</v>
      </c>
      <c r="L1156" s="2" t="s">
        <v>315</v>
      </c>
      <c r="M1156" s="2" t="s">
        <v>22</v>
      </c>
      <c r="N1156" s="2" t="s">
        <v>54</v>
      </c>
      <c r="O1156" s="2" t="s">
        <v>24</v>
      </c>
      <c r="P1156" s="2" t="s">
        <v>71</v>
      </c>
      <c r="Q1156" s="2" t="s">
        <v>26</v>
      </c>
      <c r="R1156" s="3">
        <v>42109</v>
      </c>
      <c r="S1156" s="10">
        <f t="shared" si="198"/>
        <v>2015</v>
      </c>
      <c r="T1156" t="str">
        <f t="shared" si="195"/>
        <v/>
      </c>
      <c r="U1156" t="str">
        <f t="shared" si="195"/>
        <v/>
      </c>
      <c r="V1156" t="str">
        <f t="shared" si="195"/>
        <v/>
      </c>
      <c r="W1156">
        <f t="shared" si="195"/>
        <v>845.95</v>
      </c>
      <c r="Z1156">
        <f t="shared" si="196"/>
        <v>845.95</v>
      </c>
      <c r="AA1156" t="str">
        <f t="shared" si="196"/>
        <v/>
      </c>
      <c r="AB1156" t="str">
        <f t="shared" si="196"/>
        <v/>
      </c>
      <c r="AE1156" t="str">
        <f t="shared" si="199"/>
        <v/>
      </c>
      <c r="AH1156" t="str">
        <f t="shared" si="200"/>
        <v/>
      </c>
      <c r="AI1156" t="str">
        <f t="shared" si="201"/>
        <v/>
      </c>
      <c r="AJ1156" t="str">
        <f t="shared" si="197"/>
        <v/>
      </c>
      <c r="AK1156" t="str">
        <f t="shared" si="197"/>
        <v/>
      </c>
      <c r="AL1156" t="str">
        <f t="shared" si="197"/>
        <v/>
      </c>
    </row>
    <row r="1157" spans="1:38" x14ac:dyDescent="0.2">
      <c r="A1157" s="1">
        <v>6399</v>
      </c>
      <c r="B1157" s="2" t="s">
        <v>18</v>
      </c>
      <c r="C1157" s="3">
        <v>42110</v>
      </c>
      <c r="D1157" s="2" t="s">
        <v>41</v>
      </c>
      <c r="E1157" s="2">
        <v>15</v>
      </c>
      <c r="F1157" s="2">
        <v>621.54999999999995</v>
      </c>
      <c r="G1157" s="2">
        <v>0.03</v>
      </c>
      <c r="H1157" s="2" t="s">
        <v>49</v>
      </c>
      <c r="I1157" s="2">
        <v>-48.97</v>
      </c>
      <c r="J1157" s="2">
        <v>51.98</v>
      </c>
      <c r="K1157" s="2">
        <v>21.12</v>
      </c>
      <c r="L1157" s="2" t="s">
        <v>460</v>
      </c>
      <c r="M1157" s="2" t="s">
        <v>29</v>
      </c>
      <c r="N1157" s="2" t="s">
        <v>43</v>
      </c>
      <c r="O1157" s="2" t="s">
        <v>31</v>
      </c>
      <c r="P1157" s="2" t="s">
        <v>32</v>
      </c>
      <c r="Q1157" s="2" t="s">
        <v>26</v>
      </c>
      <c r="R1157" s="3">
        <v>42111</v>
      </c>
      <c r="S1157" s="10">
        <f t="shared" si="198"/>
        <v>2015</v>
      </c>
      <c r="T1157" t="str">
        <f t="shared" si="195"/>
        <v/>
      </c>
      <c r="U1157" t="str">
        <f t="shared" si="195"/>
        <v/>
      </c>
      <c r="V1157">
        <f t="shared" si="195"/>
        <v>-48.97</v>
      </c>
      <c r="W1157" t="str">
        <f t="shared" si="195"/>
        <v/>
      </c>
      <c r="Z1157" t="str">
        <f t="shared" si="196"/>
        <v/>
      </c>
      <c r="AA1157">
        <f t="shared" si="196"/>
        <v>-48.97</v>
      </c>
      <c r="AB1157" t="str">
        <f t="shared" si="196"/>
        <v/>
      </c>
      <c r="AE1157" t="str">
        <f t="shared" si="199"/>
        <v>Technology</v>
      </c>
      <c r="AH1157" t="str">
        <f t="shared" si="200"/>
        <v/>
      </c>
      <c r="AI1157" t="str">
        <f t="shared" si="201"/>
        <v/>
      </c>
      <c r="AJ1157" t="str">
        <f t="shared" si="197"/>
        <v/>
      </c>
      <c r="AK1157" t="str">
        <f t="shared" si="197"/>
        <v/>
      </c>
      <c r="AL1157" t="str">
        <f t="shared" si="197"/>
        <v/>
      </c>
    </row>
    <row r="1158" spans="1:38" x14ac:dyDescent="0.2">
      <c r="A1158" s="1">
        <v>6400</v>
      </c>
      <c r="B1158" s="2" t="s">
        <v>18</v>
      </c>
      <c r="C1158" s="3">
        <v>42110</v>
      </c>
      <c r="D1158" s="2" t="s">
        <v>41</v>
      </c>
      <c r="E1158" s="2">
        <v>31</v>
      </c>
      <c r="F1158" s="2">
        <v>161.63999999999999</v>
      </c>
      <c r="G1158" s="2">
        <v>0.03</v>
      </c>
      <c r="H1158" s="2" t="s">
        <v>20</v>
      </c>
      <c r="I1158" s="2">
        <v>74.28</v>
      </c>
      <c r="J1158" s="2">
        <v>16.98</v>
      </c>
      <c r="K1158" s="2">
        <v>14.49</v>
      </c>
      <c r="L1158" s="2" t="s">
        <v>460</v>
      </c>
      <c r="M1158" s="2" t="s">
        <v>29</v>
      </c>
      <c r="N1158" s="2" t="s">
        <v>43</v>
      </c>
      <c r="O1158" s="2" t="s">
        <v>24</v>
      </c>
      <c r="P1158" s="2" t="s">
        <v>74</v>
      </c>
      <c r="Q1158" s="2" t="s">
        <v>26</v>
      </c>
      <c r="R1158" s="3">
        <v>42111</v>
      </c>
      <c r="S1158" s="10">
        <f t="shared" si="198"/>
        <v>2015</v>
      </c>
      <c r="T1158" t="str">
        <f t="shared" si="195"/>
        <v/>
      </c>
      <c r="U1158" t="str">
        <f t="shared" si="195"/>
        <v/>
      </c>
      <c r="V1158">
        <f t="shared" si="195"/>
        <v>74.28</v>
      </c>
      <c r="W1158" t="str">
        <f t="shared" si="195"/>
        <v/>
      </c>
      <c r="Z1158">
        <f t="shared" si="196"/>
        <v>74.28</v>
      </c>
      <c r="AA1158" t="str">
        <f t="shared" si="196"/>
        <v/>
      </c>
      <c r="AB1158" t="str">
        <f t="shared" si="196"/>
        <v/>
      </c>
      <c r="AE1158" t="str">
        <f t="shared" si="199"/>
        <v/>
      </c>
      <c r="AH1158" t="str">
        <f t="shared" si="200"/>
        <v/>
      </c>
      <c r="AI1158" t="str">
        <f t="shared" si="201"/>
        <v/>
      </c>
      <c r="AJ1158" t="str">
        <f t="shared" si="197"/>
        <v/>
      </c>
      <c r="AK1158" t="str">
        <f t="shared" si="197"/>
        <v/>
      </c>
      <c r="AL1158" t="str">
        <f t="shared" si="197"/>
        <v/>
      </c>
    </row>
    <row r="1159" spans="1:38" x14ac:dyDescent="0.2">
      <c r="A1159" s="1">
        <v>6401</v>
      </c>
      <c r="B1159" s="2" t="s">
        <v>18</v>
      </c>
      <c r="C1159" s="3">
        <v>42110</v>
      </c>
      <c r="D1159" s="2" t="s">
        <v>41</v>
      </c>
      <c r="E1159" s="2">
        <v>20</v>
      </c>
      <c r="F1159" s="2">
        <v>147.71</v>
      </c>
      <c r="G1159" s="2">
        <v>0.06</v>
      </c>
      <c r="H1159" s="2" t="s">
        <v>20</v>
      </c>
      <c r="I1159" s="2">
        <v>-88.71</v>
      </c>
      <c r="J1159" s="2">
        <v>18.48</v>
      </c>
      <c r="K1159" s="2">
        <v>22.74</v>
      </c>
      <c r="L1159" s="2" t="s">
        <v>460</v>
      </c>
      <c r="M1159" s="2" t="s">
        <v>29</v>
      </c>
      <c r="N1159" s="2" t="s">
        <v>43</v>
      </c>
      <c r="O1159" s="2" t="s">
        <v>24</v>
      </c>
      <c r="P1159" s="2" t="s">
        <v>35</v>
      </c>
      <c r="Q1159" s="2" t="s">
        <v>26</v>
      </c>
      <c r="R1159" s="3">
        <v>42110</v>
      </c>
      <c r="S1159" s="10">
        <f t="shared" si="198"/>
        <v>2015</v>
      </c>
      <c r="T1159" t="str">
        <f t="shared" si="195"/>
        <v/>
      </c>
      <c r="U1159" t="str">
        <f t="shared" si="195"/>
        <v/>
      </c>
      <c r="V1159">
        <f t="shared" si="195"/>
        <v>-88.71</v>
      </c>
      <c r="W1159" t="str">
        <f t="shared" si="195"/>
        <v/>
      </c>
      <c r="Z1159">
        <f t="shared" si="196"/>
        <v>-88.71</v>
      </c>
      <c r="AA1159" t="str">
        <f t="shared" si="196"/>
        <v/>
      </c>
      <c r="AB1159" t="str">
        <f t="shared" si="196"/>
        <v/>
      </c>
      <c r="AE1159" t="str">
        <f t="shared" si="199"/>
        <v>Office Supplies</v>
      </c>
      <c r="AH1159" t="str">
        <f t="shared" si="200"/>
        <v/>
      </c>
      <c r="AI1159" t="str">
        <f t="shared" si="201"/>
        <v/>
      </c>
      <c r="AJ1159" t="str">
        <f t="shared" si="197"/>
        <v/>
      </c>
      <c r="AK1159" t="str">
        <f t="shared" si="197"/>
        <v/>
      </c>
      <c r="AL1159" t="str">
        <f t="shared" si="197"/>
        <v/>
      </c>
    </row>
    <row r="1160" spans="1:38" x14ac:dyDescent="0.2">
      <c r="A1160" s="1">
        <v>6402</v>
      </c>
      <c r="B1160" s="2" t="s">
        <v>18</v>
      </c>
      <c r="C1160" s="3">
        <v>42113</v>
      </c>
      <c r="D1160" s="2" t="s">
        <v>50</v>
      </c>
      <c r="E1160" s="2">
        <v>4</v>
      </c>
      <c r="F1160" s="2">
        <v>134.27000000000001</v>
      </c>
      <c r="G1160" s="2">
        <v>0.08</v>
      </c>
      <c r="H1160" s="2" t="s">
        <v>20</v>
      </c>
      <c r="I1160" s="2">
        <v>-120.59</v>
      </c>
      <c r="J1160" s="2">
        <v>44.98</v>
      </c>
      <c r="K1160" s="2">
        <v>19.5</v>
      </c>
      <c r="L1160" s="2" t="s">
        <v>461</v>
      </c>
      <c r="M1160" s="2" t="s">
        <v>29</v>
      </c>
      <c r="N1160" s="2" t="s">
        <v>30</v>
      </c>
      <c r="O1160" s="2" t="s">
        <v>31</v>
      </c>
      <c r="P1160" s="2" t="s">
        <v>32</v>
      </c>
      <c r="Q1160" s="2" t="s">
        <v>26</v>
      </c>
      <c r="R1160" s="3">
        <v>42114</v>
      </c>
      <c r="S1160" s="10">
        <f t="shared" si="198"/>
        <v>2015</v>
      </c>
      <c r="T1160" t="str">
        <f t="shared" si="195"/>
        <v/>
      </c>
      <c r="U1160">
        <f t="shared" si="195"/>
        <v>-120.59</v>
      </c>
      <c r="V1160" t="str">
        <f t="shared" si="195"/>
        <v/>
      </c>
      <c r="W1160" t="str">
        <f t="shared" si="195"/>
        <v/>
      </c>
      <c r="Z1160" t="str">
        <f t="shared" si="196"/>
        <v/>
      </c>
      <c r="AA1160">
        <f t="shared" si="196"/>
        <v>-120.59</v>
      </c>
      <c r="AB1160" t="str">
        <f t="shared" si="196"/>
        <v/>
      </c>
      <c r="AE1160" t="str">
        <f t="shared" si="199"/>
        <v>Technology</v>
      </c>
      <c r="AH1160">
        <f t="shared" si="200"/>
        <v>-120.59</v>
      </c>
      <c r="AI1160" t="str">
        <f t="shared" si="201"/>
        <v/>
      </c>
      <c r="AJ1160">
        <f t="shared" si="197"/>
        <v>-120.59</v>
      </c>
      <c r="AK1160" t="str">
        <f t="shared" si="197"/>
        <v/>
      </c>
      <c r="AL1160" t="str">
        <f t="shared" si="197"/>
        <v/>
      </c>
    </row>
    <row r="1161" spans="1:38" x14ac:dyDescent="0.2">
      <c r="A1161" s="1">
        <v>6403</v>
      </c>
      <c r="B1161" s="2" t="s">
        <v>40</v>
      </c>
      <c r="C1161" s="3">
        <v>42113</v>
      </c>
      <c r="D1161" s="2" t="s">
        <v>27</v>
      </c>
      <c r="E1161" s="2">
        <v>26</v>
      </c>
      <c r="F1161" s="2">
        <v>3669.56</v>
      </c>
      <c r="G1161" s="2">
        <v>0.01</v>
      </c>
      <c r="H1161" s="2" t="s">
        <v>44</v>
      </c>
      <c r="I1161" s="2">
        <v>-367.42</v>
      </c>
      <c r="J1161" s="2">
        <v>142.97999999999999</v>
      </c>
      <c r="K1161" s="2">
        <v>68.739999999999995</v>
      </c>
      <c r="L1161" s="2" t="s">
        <v>283</v>
      </c>
      <c r="M1161" s="2" t="s">
        <v>29</v>
      </c>
      <c r="N1161" s="2" t="s">
        <v>54</v>
      </c>
      <c r="O1161" s="2" t="s">
        <v>45</v>
      </c>
      <c r="P1161" s="2" t="s">
        <v>67</v>
      </c>
      <c r="Q1161" s="2" t="s">
        <v>47</v>
      </c>
      <c r="R1161" s="3">
        <v>42115</v>
      </c>
      <c r="S1161" s="10">
        <f t="shared" si="198"/>
        <v>2015</v>
      </c>
      <c r="T1161" t="str">
        <f t="shared" si="195"/>
        <v/>
      </c>
      <c r="U1161" t="str">
        <f t="shared" si="195"/>
        <v/>
      </c>
      <c r="V1161" t="str">
        <f t="shared" si="195"/>
        <v/>
      </c>
      <c r="W1161">
        <f t="shared" si="195"/>
        <v>-367.42</v>
      </c>
      <c r="Z1161" t="str">
        <f t="shared" si="196"/>
        <v/>
      </c>
      <c r="AA1161" t="str">
        <f t="shared" si="196"/>
        <v/>
      </c>
      <c r="AB1161">
        <f t="shared" si="196"/>
        <v>-367.42</v>
      </c>
      <c r="AE1161" t="str">
        <f t="shared" si="199"/>
        <v>Furniture</v>
      </c>
      <c r="AH1161" t="str">
        <f t="shared" si="200"/>
        <v/>
      </c>
      <c r="AI1161" t="str">
        <f t="shared" si="201"/>
        <v/>
      </c>
      <c r="AJ1161" t="str">
        <f t="shared" si="197"/>
        <v/>
      </c>
      <c r="AK1161" t="str">
        <f t="shared" si="197"/>
        <v/>
      </c>
      <c r="AL1161" t="str">
        <f t="shared" si="197"/>
        <v/>
      </c>
    </row>
    <row r="1162" spans="1:38" x14ac:dyDescent="0.2">
      <c r="A1162" s="1">
        <v>6404</v>
      </c>
      <c r="B1162" s="2" t="s">
        <v>40</v>
      </c>
      <c r="C1162" s="3">
        <v>42113</v>
      </c>
      <c r="D1162" s="2" t="s">
        <v>27</v>
      </c>
      <c r="E1162" s="2">
        <v>21</v>
      </c>
      <c r="F1162" s="2">
        <v>336.77</v>
      </c>
      <c r="G1162" s="2">
        <v>0.04</v>
      </c>
      <c r="H1162" s="2" t="s">
        <v>49</v>
      </c>
      <c r="I1162" s="2">
        <v>-48.17</v>
      </c>
      <c r="J1162" s="2">
        <v>27.14</v>
      </c>
      <c r="K1162" s="2">
        <v>18.53</v>
      </c>
      <c r="L1162" s="2" t="s">
        <v>283</v>
      </c>
      <c r="M1162" s="2" t="s">
        <v>29</v>
      </c>
      <c r="N1162" s="2" t="s">
        <v>54</v>
      </c>
      <c r="O1162" s="2" t="s">
        <v>24</v>
      </c>
      <c r="P1162" s="2" t="s">
        <v>52</v>
      </c>
      <c r="Q1162" s="2" t="s">
        <v>26</v>
      </c>
      <c r="R1162" s="3">
        <v>42115</v>
      </c>
      <c r="S1162" s="10">
        <f t="shared" si="198"/>
        <v>2015</v>
      </c>
      <c r="T1162" t="str">
        <f t="shared" ref="T1162:W1181" si="202">IF($N1162=T$1,$I1162,"")</f>
        <v/>
      </c>
      <c r="U1162" t="str">
        <f t="shared" si="202"/>
        <v/>
      </c>
      <c r="V1162" t="str">
        <f t="shared" si="202"/>
        <v/>
      </c>
      <c r="W1162">
        <f t="shared" si="202"/>
        <v>-48.17</v>
      </c>
      <c r="Z1162">
        <f t="shared" ref="Z1162:AB1181" si="203">IF($O1162=Z$1,$I1162,"")</f>
        <v>-48.17</v>
      </c>
      <c r="AA1162" t="str">
        <f t="shared" si="203"/>
        <v/>
      </c>
      <c r="AB1162" t="str">
        <f t="shared" si="203"/>
        <v/>
      </c>
      <c r="AE1162" t="str">
        <f t="shared" si="199"/>
        <v>Office Supplies</v>
      </c>
      <c r="AH1162" t="str">
        <f t="shared" si="200"/>
        <v/>
      </c>
      <c r="AI1162" t="str">
        <f t="shared" si="201"/>
        <v/>
      </c>
      <c r="AJ1162" t="str">
        <f t="shared" si="197"/>
        <v/>
      </c>
      <c r="AK1162" t="str">
        <f t="shared" si="197"/>
        <v/>
      </c>
      <c r="AL1162" t="str">
        <f t="shared" si="197"/>
        <v/>
      </c>
    </row>
    <row r="1163" spans="1:38" x14ac:dyDescent="0.2">
      <c r="A1163" s="1">
        <v>6405</v>
      </c>
      <c r="B1163" s="2" t="s">
        <v>18</v>
      </c>
      <c r="C1163" s="3">
        <v>42114</v>
      </c>
      <c r="D1163" s="2" t="s">
        <v>50</v>
      </c>
      <c r="E1163" s="2">
        <v>44</v>
      </c>
      <c r="F1163" s="2">
        <v>2346.92</v>
      </c>
      <c r="G1163" s="2">
        <v>0.1</v>
      </c>
      <c r="H1163" s="2" t="s">
        <v>20</v>
      </c>
      <c r="I1163" s="2">
        <v>891.43</v>
      </c>
      <c r="J1163" s="2">
        <v>66.959999999999994</v>
      </c>
      <c r="K1163" s="2">
        <v>24.75</v>
      </c>
      <c r="L1163" s="2" t="s">
        <v>240</v>
      </c>
      <c r="M1163" s="2" t="s">
        <v>38</v>
      </c>
      <c r="N1163" s="2" t="s">
        <v>30</v>
      </c>
      <c r="O1163" s="2" t="s">
        <v>24</v>
      </c>
      <c r="P1163" s="2" t="s">
        <v>35</v>
      </c>
      <c r="Q1163" s="2" t="s">
        <v>26</v>
      </c>
      <c r="R1163" s="3">
        <v>42116</v>
      </c>
      <c r="S1163" s="10">
        <f t="shared" si="198"/>
        <v>2015</v>
      </c>
      <c r="T1163" t="str">
        <f t="shared" si="202"/>
        <v/>
      </c>
      <c r="U1163">
        <f t="shared" si="202"/>
        <v>891.43</v>
      </c>
      <c r="V1163" t="str">
        <f t="shared" si="202"/>
        <v/>
      </c>
      <c r="W1163" t="str">
        <f t="shared" si="202"/>
        <v/>
      </c>
      <c r="Z1163">
        <f t="shared" si="203"/>
        <v>891.43</v>
      </c>
      <c r="AA1163" t="str">
        <f t="shared" si="203"/>
        <v/>
      </c>
      <c r="AB1163" t="str">
        <f t="shared" si="203"/>
        <v/>
      </c>
      <c r="AE1163" t="str">
        <f t="shared" si="199"/>
        <v/>
      </c>
      <c r="AH1163" t="str">
        <f t="shared" si="200"/>
        <v/>
      </c>
      <c r="AI1163" t="str">
        <f t="shared" si="201"/>
        <v/>
      </c>
      <c r="AJ1163" t="str">
        <f t="shared" si="197"/>
        <v/>
      </c>
      <c r="AK1163" t="str">
        <f t="shared" si="197"/>
        <v/>
      </c>
      <c r="AL1163" t="str">
        <f t="shared" si="197"/>
        <v/>
      </c>
    </row>
    <row r="1164" spans="1:38" x14ac:dyDescent="0.2">
      <c r="A1164" s="1">
        <v>6406</v>
      </c>
      <c r="B1164" s="2" t="s">
        <v>18</v>
      </c>
      <c r="C1164" s="3">
        <v>42114</v>
      </c>
      <c r="D1164" s="2" t="s">
        <v>50</v>
      </c>
      <c r="E1164" s="2">
        <v>46</v>
      </c>
      <c r="F1164" s="2">
        <v>540.65</v>
      </c>
      <c r="G1164" s="2">
        <v>7.0000000000000007E-2</v>
      </c>
      <c r="H1164" s="2" t="s">
        <v>20</v>
      </c>
      <c r="I1164" s="2">
        <v>-82.92</v>
      </c>
      <c r="J1164" s="2">
        <v>23.97</v>
      </c>
      <c r="K1164" s="2">
        <v>19.809999999999999</v>
      </c>
      <c r="L1164" s="2" t="s">
        <v>240</v>
      </c>
      <c r="M1164" s="2" t="s">
        <v>38</v>
      </c>
      <c r="N1164" s="2" t="s">
        <v>30</v>
      </c>
      <c r="O1164" s="2" t="s">
        <v>24</v>
      </c>
      <c r="P1164" s="2" t="s">
        <v>64</v>
      </c>
      <c r="Q1164" s="2" t="s">
        <v>58</v>
      </c>
      <c r="R1164" s="3">
        <v>42114</v>
      </c>
      <c r="S1164" s="10">
        <f t="shared" si="198"/>
        <v>2015</v>
      </c>
      <c r="T1164" t="str">
        <f t="shared" si="202"/>
        <v/>
      </c>
      <c r="U1164">
        <f t="shared" si="202"/>
        <v>-82.92</v>
      </c>
      <c r="V1164" t="str">
        <f t="shared" si="202"/>
        <v/>
      </c>
      <c r="W1164" t="str">
        <f t="shared" si="202"/>
        <v/>
      </c>
      <c r="Z1164">
        <f t="shared" si="203"/>
        <v>-82.92</v>
      </c>
      <c r="AA1164" t="str">
        <f t="shared" si="203"/>
        <v/>
      </c>
      <c r="AB1164" t="str">
        <f t="shared" si="203"/>
        <v/>
      </c>
      <c r="AE1164" t="str">
        <f t="shared" si="199"/>
        <v>Office Supplies</v>
      </c>
      <c r="AH1164" t="str">
        <f t="shared" si="200"/>
        <v/>
      </c>
      <c r="AI1164" t="str">
        <f t="shared" si="201"/>
        <v/>
      </c>
      <c r="AJ1164" t="str">
        <f t="shared" si="197"/>
        <v/>
      </c>
      <c r="AK1164" t="str">
        <f t="shared" si="197"/>
        <v/>
      </c>
      <c r="AL1164" t="str">
        <f t="shared" si="197"/>
        <v/>
      </c>
    </row>
    <row r="1165" spans="1:38" x14ac:dyDescent="0.2">
      <c r="A1165" s="1">
        <v>6407</v>
      </c>
      <c r="B1165" s="2" t="s">
        <v>18</v>
      </c>
      <c r="C1165" s="3">
        <v>42116</v>
      </c>
      <c r="D1165" s="2" t="s">
        <v>50</v>
      </c>
      <c r="E1165" s="2">
        <v>38</v>
      </c>
      <c r="F1165" s="2">
        <v>258.7</v>
      </c>
      <c r="G1165" s="2">
        <v>0.1</v>
      </c>
      <c r="H1165" s="2" t="s">
        <v>20</v>
      </c>
      <c r="I1165" s="2">
        <v>-107.32</v>
      </c>
      <c r="J1165" s="2">
        <v>19.100000000000001</v>
      </c>
      <c r="K1165" s="2">
        <v>20.05</v>
      </c>
      <c r="L1165" s="2" t="s">
        <v>462</v>
      </c>
      <c r="M1165" s="2" t="s">
        <v>29</v>
      </c>
      <c r="N1165" s="2" t="s">
        <v>43</v>
      </c>
      <c r="O1165" s="2" t="s">
        <v>24</v>
      </c>
      <c r="P1165" s="2" t="s">
        <v>25</v>
      </c>
      <c r="Q1165" s="2" t="s">
        <v>26</v>
      </c>
      <c r="R1165" s="3">
        <v>42118</v>
      </c>
      <c r="S1165" s="10">
        <f t="shared" si="198"/>
        <v>2015</v>
      </c>
      <c r="T1165" t="str">
        <f t="shared" si="202"/>
        <v/>
      </c>
      <c r="U1165" t="str">
        <f t="shared" si="202"/>
        <v/>
      </c>
      <c r="V1165">
        <f t="shared" si="202"/>
        <v>-107.32</v>
      </c>
      <c r="W1165" t="str">
        <f t="shared" si="202"/>
        <v/>
      </c>
      <c r="Z1165">
        <f t="shared" si="203"/>
        <v>-107.32</v>
      </c>
      <c r="AA1165" t="str">
        <f t="shared" si="203"/>
        <v/>
      </c>
      <c r="AB1165" t="str">
        <f t="shared" si="203"/>
        <v/>
      </c>
      <c r="AE1165" t="str">
        <f t="shared" si="199"/>
        <v>Office Supplies</v>
      </c>
      <c r="AH1165" t="str">
        <f t="shared" si="200"/>
        <v/>
      </c>
      <c r="AI1165" t="str">
        <f t="shared" si="201"/>
        <v/>
      </c>
      <c r="AJ1165" t="str">
        <f t="shared" si="197"/>
        <v/>
      </c>
      <c r="AK1165" t="str">
        <f t="shared" si="197"/>
        <v/>
      </c>
      <c r="AL1165" t="str">
        <f t="shared" si="197"/>
        <v/>
      </c>
    </row>
    <row r="1166" spans="1:38" x14ac:dyDescent="0.2">
      <c r="A1166" s="1">
        <v>6408</v>
      </c>
      <c r="B1166" s="2" t="s">
        <v>18</v>
      </c>
      <c r="C1166" s="3">
        <v>42116</v>
      </c>
      <c r="D1166" s="2" t="s">
        <v>27</v>
      </c>
      <c r="E1166" s="2">
        <v>11</v>
      </c>
      <c r="F1166" s="2">
        <v>238.67</v>
      </c>
      <c r="G1166" s="2">
        <v>0.03</v>
      </c>
      <c r="H1166" s="2" t="s">
        <v>20</v>
      </c>
      <c r="I1166" s="2">
        <v>94.69</v>
      </c>
      <c r="J1166" s="2">
        <v>32.24</v>
      </c>
      <c r="K1166" s="2">
        <v>20.67</v>
      </c>
      <c r="L1166" s="2" t="s">
        <v>463</v>
      </c>
      <c r="M1166" s="2" t="s">
        <v>38</v>
      </c>
      <c r="N1166" s="2" t="s">
        <v>30</v>
      </c>
      <c r="O1166" s="2" t="s">
        <v>45</v>
      </c>
      <c r="P1166" s="2" t="s">
        <v>55</v>
      </c>
      <c r="Q1166" s="2" t="s">
        <v>58</v>
      </c>
      <c r="R1166" s="3">
        <v>42118</v>
      </c>
      <c r="S1166" s="10">
        <f t="shared" si="198"/>
        <v>2015</v>
      </c>
      <c r="T1166" t="str">
        <f t="shared" si="202"/>
        <v/>
      </c>
      <c r="U1166">
        <f t="shared" si="202"/>
        <v>94.69</v>
      </c>
      <c r="V1166" t="str">
        <f t="shared" si="202"/>
        <v/>
      </c>
      <c r="W1166" t="str">
        <f t="shared" si="202"/>
        <v/>
      </c>
      <c r="Z1166" t="str">
        <f t="shared" si="203"/>
        <v/>
      </c>
      <c r="AA1166" t="str">
        <f t="shared" si="203"/>
        <v/>
      </c>
      <c r="AB1166">
        <f t="shared" si="203"/>
        <v>94.69</v>
      </c>
      <c r="AE1166" t="str">
        <f t="shared" si="199"/>
        <v/>
      </c>
      <c r="AH1166" t="str">
        <f t="shared" si="200"/>
        <v/>
      </c>
      <c r="AI1166" t="str">
        <f t="shared" si="201"/>
        <v/>
      </c>
      <c r="AJ1166" t="str">
        <f t="shared" si="197"/>
        <v/>
      </c>
      <c r="AK1166" t="str">
        <f t="shared" si="197"/>
        <v/>
      </c>
      <c r="AL1166" t="str">
        <f t="shared" si="197"/>
        <v/>
      </c>
    </row>
    <row r="1167" spans="1:38" x14ac:dyDescent="0.2">
      <c r="A1167" s="1">
        <v>6409</v>
      </c>
      <c r="B1167" s="2" t="s">
        <v>18</v>
      </c>
      <c r="C1167" s="3">
        <v>42116</v>
      </c>
      <c r="D1167" s="2" t="s">
        <v>50</v>
      </c>
      <c r="E1167" s="2">
        <v>20</v>
      </c>
      <c r="F1167" s="2">
        <v>594.01900000000001</v>
      </c>
      <c r="G1167" s="2">
        <v>0.06</v>
      </c>
      <c r="H1167" s="2" t="s">
        <v>20</v>
      </c>
      <c r="I1167" s="2">
        <v>88.47</v>
      </c>
      <c r="J1167" s="2">
        <v>47.99</v>
      </c>
      <c r="K1167" s="2">
        <v>15.1</v>
      </c>
      <c r="L1167" s="2" t="s">
        <v>339</v>
      </c>
      <c r="M1167" s="2" t="s">
        <v>29</v>
      </c>
      <c r="N1167" s="2" t="s">
        <v>30</v>
      </c>
      <c r="O1167" s="2" t="s">
        <v>31</v>
      </c>
      <c r="P1167" s="2" t="s">
        <v>39</v>
      </c>
      <c r="Q1167" s="2" t="s">
        <v>26</v>
      </c>
      <c r="R1167" s="3">
        <v>42117</v>
      </c>
      <c r="S1167" s="10">
        <f t="shared" si="198"/>
        <v>2015</v>
      </c>
      <c r="T1167" t="str">
        <f t="shared" si="202"/>
        <v/>
      </c>
      <c r="U1167">
        <f t="shared" si="202"/>
        <v>88.47</v>
      </c>
      <c r="V1167" t="str">
        <f t="shared" si="202"/>
        <v/>
      </c>
      <c r="W1167" t="str">
        <f t="shared" si="202"/>
        <v/>
      </c>
      <c r="Z1167" t="str">
        <f t="shared" si="203"/>
        <v/>
      </c>
      <c r="AA1167">
        <f t="shared" si="203"/>
        <v>88.47</v>
      </c>
      <c r="AB1167" t="str">
        <f t="shared" si="203"/>
        <v/>
      </c>
      <c r="AE1167" t="str">
        <f t="shared" si="199"/>
        <v/>
      </c>
      <c r="AH1167" t="str">
        <f t="shared" si="200"/>
        <v/>
      </c>
      <c r="AI1167" t="str">
        <f t="shared" si="201"/>
        <v/>
      </c>
      <c r="AJ1167" t="str">
        <f t="shared" si="197"/>
        <v/>
      </c>
      <c r="AK1167" t="str">
        <f t="shared" si="197"/>
        <v/>
      </c>
      <c r="AL1167" t="str">
        <f t="shared" si="197"/>
        <v/>
      </c>
    </row>
    <row r="1168" spans="1:38" x14ac:dyDescent="0.2">
      <c r="A1168" s="1">
        <v>6410</v>
      </c>
      <c r="B1168" s="2" t="s">
        <v>18</v>
      </c>
      <c r="C1168" s="3">
        <v>42121</v>
      </c>
      <c r="D1168" s="2" t="s">
        <v>50</v>
      </c>
      <c r="E1168" s="2">
        <v>11</v>
      </c>
      <c r="F1168" s="2">
        <v>331.31</v>
      </c>
      <c r="G1168" s="2">
        <v>0.09</v>
      </c>
      <c r="H1168" s="2" t="s">
        <v>20</v>
      </c>
      <c r="I1168" s="2">
        <v>-91.13</v>
      </c>
      <c r="J1168" s="2">
        <v>42.73</v>
      </c>
      <c r="K1168" s="2">
        <v>18</v>
      </c>
      <c r="L1168" s="2" t="s">
        <v>464</v>
      </c>
      <c r="M1168" s="2" t="s">
        <v>29</v>
      </c>
      <c r="N1168" s="2" t="s">
        <v>30</v>
      </c>
      <c r="O1168" s="2" t="s">
        <v>31</v>
      </c>
      <c r="P1168" s="2" t="s">
        <v>32</v>
      </c>
      <c r="Q1168" s="2" t="s">
        <v>26</v>
      </c>
      <c r="R1168" s="3">
        <v>42122</v>
      </c>
      <c r="S1168" s="10">
        <f t="shared" si="198"/>
        <v>2015</v>
      </c>
      <c r="T1168" t="str">
        <f t="shared" si="202"/>
        <v/>
      </c>
      <c r="U1168">
        <f t="shared" si="202"/>
        <v>-91.13</v>
      </c>
      <c r="V1168" t="str">
        <f t="shared" si="202"/>
        <v/>
      </c>
      <c r="W1168" t="str">
        <f t="shared" si="202"/>
        <v/>
      </c>
      <c r="Z1168" t="str">
        <f t="shared" si="203"/>
        <v/>
      </c>
      <c r="AA1168">
        <f t="shared" si="203"/>
        <v>-91.13</v>
      </c>
      <c r="AB1168" t="str">
        <f t="shared" si="203"/>
        <v/>
      </c>
      <c r="AE1168" t="str">
        <f t="shared" si="199"/>
        <v>Technology</v>
      </c>
      <c r="AH1168" t="str">
        <f t="shared" si="200"/>
        <v/>
      </c>
      <c r="AI1168" t="str">
        <f t="shared" si="201"/>
        <v/>
      </c>
      <c r="AJ1168" t="str">
        <f t="shared" si="197"/>
        <v/>
      </c>
      <c r="AK1168" t="str">
        <f t="shared" si="197"/>
        <v/>
      </c>
      <c r="AL1168" t="str">
        <f t="shared" si="197"/>
        <v/>
      </c>
    </row>
    <row r="1169" spans="1:38" x14ac:dyDescent="0.2">
      <c r="A1169" s="1">
        <v>6411</v>
      </c>
      <c r="B1169" s="2" t="s">
        <v>18</v>
      </c>
      <c r="C1169" s="3">
        <v>42121</v>
      </c>
      <c r="D1169" s="2" t="s">
        <v>50</v>
      </c>
      <c r="E1169" s="2">
        <v>10</v>
      </c>
      <c r="F1169" s="2">
        <v>192.99</v>
      </c>
      <c r="G1169" s="2">
        <v>0.1</v>
      </c>
      <c r="H1169" s="2" t="s">
        <v>20</v>
      </c>
      <c r="I1169" s="2">
        <v>17.41</v>
      </c>
      <c r="J1169" s="2">
        <v>31.98</v>
      </c>
      <c r="K1169" s="2">
        <v>19.77</v>
      </c>
      <c r="L1169" s="2" t="s">
        <v>464</v>
      </c>
      <c r="M1169" s="2" t="s">
        <v>29</v>
      </c>
      <c r="N1169" s="2" t="s">
        <v>30</v>
      </c>
      <c r="O1169" s="2" t="s">
        <v>24</v>
      </c>
      <c r="P1169" s="2" t="s">
        <v>35</v>
      </c>
      <c r="Q1169" s="2" t="s">
        <v>26</v>
      </c>
      <c r="R1169" s="3">
        <v>42123</v>
      </c>
      <c r="S1169" s="10">
        <f t="shared" si="198"/>
        <v>2015</v>
      </c>
      <c r="T1169" t="str">
        <f t="shared" si="202"/>
        <v/>
      </c>
      <c r="U1169">
        <f t="shared" si="202"/>
        <v>17.41</v>
      </c>
      <c r="V1169" t="str">
        <f t="shared" si="202"/>
        <v/>
      </c>
      <c r="W1169" t="str">
        <f t="shared" si="202"/>
        <v/>
      </c>
      <c r="Z1169">
        <f t="shared" si="203"/>
        <v>17.41</v>
      </c>
      <c r="AA1169" t="str">
        <f t="shared" si="203"/>
        <v/>
      </c>
      <c r="AB1169" t="str">
        <f t="shared" si="203"/>
        <v/>
      </c>
      <c r="AE1169" t="str">
        <f t="shared" si="199"/>
        <v/>
      </c>
      <c r="AH1169" t="str">
        <f t="shared" si="200"/>
        <v/>
      </c>
      <c r="AI1169" t="str">
        <f t="shared" si="201"/>
        <v/>
      </c>
      <c r="AJ1169" t="str">
        <f t="shared" si="197"/>
        <v/>
      </c>
      <c r="AK1169" t="str">
        <f t="shared" si="197"/>
        <v/>
      </c>
      <c r="AL1169" t="str">
        <f t="shared" si="197"/>
        <v/>
      </c>
    </row>
    <row r="1170" spans="1:38" x14ac:dyDescent="0.2">
      <c r="A1170" s="1">
        <v>6412</v>
      </c>
      <c r="B1170" s="2" t="s">
        <v>18</v>
      </c>
      <c r="C1170" s="3">
        <v>42121</v>
      </c>
      <c r="D1170" s="2" t="s">
        <v>50</v>
      </c>
      <c r="E1170" s="2">
        <v>18</v>
      </c>
      <c r="F1170" s="2">
        <v>7175.55</v>
      </c>
      <c r="G1170" s="2">
        <v>0.05</v>
      </c>
      <c r="H1170" s="2" t="s">
        <v>20</v>
      </c>
      <c r="I1170" s="2">
        <v>1599.01</v>
      </c>
      <c r="J1170" s="2">
        <v>431.19</v>
      </c>
      <c r="K1170" s="2">
        <v>33.99</v>
      </c>
      <c r="L1170" s="2" t="s">
        <v>464</v>
      </c>
      <c r="M1170" s="2" t="s">
        <v>29</v>
      </c>
      <c r="N1170" s="2" t="s">
        <v>30</v>
      </c>
      <c r="O1170" s="2" t="s">
        <v>24</v>
      </c>
      <c r="P1170" s="2" t="s">
        <v>52</v>
      </c>
      <c r="Q1170" s="2" t="s">
        <v>26</v>
      </c>
      <c r="R1170" s="3">
        <v>42123</v>
      </c>
      <c r="S1170" s="10">
        <f t="shared" si="198"/>
        <v>2015</v>
      </c>
      <c r="T1170" t="str">
        <f t="shared" si="202"/>
        <v/>
      </c>
      <c r="U1170">
        <f t="shared" si="202"/>
        <v>1599.01</v>
      </c>
      <c r="V1170" t="str">
        <f t="shared" si="202"/>
        <v/>
      </c>
      <c r="W1170" t="str">
        <f t="shared" si="202"/>
        <v/>
      </c>
      <c r="Z1170">
        <f t="shared" si="203"/>
        <v>1599.01</v>
      </c>
      <c r="AA1170" t="str">
        <f t="shared" si="203"/>
        <v/>
      </c>
      <c r="AB1170" t="str">
        <f t="shared" si="203"/>
        <v/>
      </c>
      <c r="AE1170" t="str">
        <f t="shared" si="199"/>
        <v/>
      </c>
      <c r="AH1170" t="str">
        <f t="shared" si="200"/>
        <v/>
      </c>
      <c r="AI1170" t="str">
        <f t="shared" si="201"/>
        <v/>
      </c>
      <c r="AJ1170" t="str">
        <f t="shared" si="197"/>
        <v/>
      </c>
      <c r="AK1170" t="str">
        <f t="shared" si="197"/>
        <v/>
      </c>
      <c r="AL1170" t="str">
        <f t="shared" si="197"/>
        <v/>
      </c>
    </row>
    <row r="1171" spans="1:38" x14ac:dyDescent="0.2">
      <c r="A1171" s="1">
        <v>6413</v>
      </c>
      <c r="B1171" s="2" t="s">
        <v>18</v>
      </c>
      <c r="C1171" s="3">
        <v>42121</v>
      </c>
      <c r="D1171" s="2" t="s">
        <v>59</v>
      </c>
      <c r="E1171" s="2">
        <v>16</v>
      </c>
      <c r="F1171" s="2">
        <v>666.9</v>
      </c>
      <c r="G1171" s="2">
        <v>0.09</v>
      </c>
      <c r="H1171" s="2" t="s">
        <v>20</v>
      </c>
      <c r="I1171" s="2">
        <v>254.38</v>
      </c>
      <c r="J1171" s="2">
        <v>53.94</v>
      </c>
      <c r="K1171" s="2">
        <v>16.989999999999998</v>
      </c>
      <c r="L1171" s="2" t="s">
        <v>465</v>
      </c>
      <c r="M1171" s="2" t="s">
        <v>29</v>
      </c>
      <c r="N1171" s="2" t="s">
        <v>23</v>
      </c>
      <c r="O1171" s="2" t="s">
        <v>24</v>
      </c>
      <c r="P1171" s="2" t="s">
        <v>25</v>
      </c>
      <c r="Q1171" s="2" t="s">
        <v>26</v>
      </c>
      <c r="R1171" s="3">
        <v>42122</v>
      </c>
      <c r="S1171" s="10">
        <f t="shared" si="198"/>
        <v>2015</v>
      </c>
      <c r="T1171">
        <f t="shared" si="202"/>
        <v>254.38</v>
      </c>
      <c r="U1171" t="str">
        <f t="shared" si="202"/>
        <v/>
      </c>
      <c r="V1171" t="str">
        <f t="shared" si="202"/>
        <v/>
      </c>
      <c r="W1171" t="str">
        <f t="shared" si="202"/>
        <v/>
      </c>
      <c r="Z1171">
        <f t="shared" si="203"/>
        <v>254.38</v>
      </c>
      <c r="AA1171" t="str">
        <f t="shared" si="203"/>
        <v/>
      </c>
      <c r="AB1171" t="str">
        <f t="shared" si="203"/>
        <v/>
      </c>
      <c r="AE1171" t="str">
        <f t="shared" si="199"/>
        <v/>
      </c>
      <c r="AH1171" t="str">
        <f t="shared" si="200"/>
        <v/>
      </c>
      <c r="AI1171" t="str">
        <f t="shared" si="201"/>
        <v/>
      </c>
      <c r="AJ1171" t="str">
        <f t="shared" si="197"/>
        <v/>
      </c>
      <c r="AK1171" t="str">
        <f t="shared" si="197"/>
        <v/>
      </c>
      <c r="AL1171" t="str">
        <f t="shared" si="197"/>
        <v/>
      </c>
    </row>
    <row r="1172" spans="1:38" x14ac:dyDescent="0.2">
      <c r="A1172" s="1">
        <v>6414</v>
      </c>
      <c r="B1172" s="2" t="s">
        <v>18</v>
      </c>
      <c r="C1172" s="3">
        <v>42122</v>
      </c>
      <c r="D1172" s="2" t="s">
        <v>27</v>
      </c>
      <c r="E1172" s="2">
        <v>30</v>
      </c>
      <c r="F1172" s="2">
        <v>4184.92</v>
      </c>
      <c r="G1172" s="2">
        <v>0.04</v>
      </c>
      <c r="H1172" s="2" t="s">
        <v>44</v>
      </c>
      <c r="I1172" s="2">
        <v>-438.38</v>
      </c>
      <c r="J1172" s="2">
        <v>152.97999999999999</v>
      </c>
      <c r="K1172" s="2">
        <v>50.09</v>
      </c>
      <c r="L1172" s="2" t="s">
        <v>292</v>
      </c>
      <c r="M1172" s="2" t="s">
        <v>22</v>
      </c>
      <c r="N1172" s="2" t="s">
        <v>30</v>
      </c>
      <c r="O1172" s="2" t="s">
        <v>45</v>
      </c>
      <c r="P1172" s="2" t="s">
        <v>67</v>
      </c>
      <c r="Q1172" s="2" t="s">
        <v>47</v>
      </c>
      <c r="R1172" s="3">
        <v>42124</v>
      </c>
      <c r="S1172" s="10">
        <f t="shared" si="198"/>
        <v>2015</v>
      </c>
      <c r="T1172" t="str">
        <f t="shared" si="202"/>
        <v/>
      </c>
      <c r="U1172">
        <f t="shared" si="202"/>
        <v>-438.38</v>
      </c>
      <c r="V1172" t="str">
        <f t="shared" si="202"/>
        <v/>
      </c>
      <c r="W1172" t="str">
        <f t="shared" si="202"/>
        <v/>
      </c>
      <c r="Z1172" t="str">
        <f t="shared" si="203"/>
        <v/>
      </c>
      <c r="AA1172" t="str">
        <f t="shared" si="203"/>
        <v/>
      </c>
      <c r="AB1172">
        <f t="shared" si="203"/>
        <v>-438.38</v>
      </c>
      <c r="AE1172" t="str">
        <f t="shared" si="199"/>
        <v>Furniture</v>
      </c>
      <c r="AH1172" t="str">
        <f t="shared" si="200"/>
        <v/>
      </c>
      <c r="AI1172" t="str">
        <f t="shared" si="201"/>
        <v/>
      </c>
      <c r="AJ1172" t="str">
        <f t="shared" si="197"/>
        <v/>
      </c>
      <c r="AK1172" t="str">
        <f t="shared" si="197"/>
        <v/>
      </c>
      <c r="AL1172" t="str">
        <f t="shared" si="197"/>
        <v/>
      </c>
    </row>
    <row r="1173" spans="1:38" x14ac:dyDescent="0.2">
      <c r="A1173" s="1">
        <v>6415</v>
      </c>
      <c r="B1173" s="2" t="s">
        <v>18</v>
      </c>
      <c r="C1173" s="3">
        <v>42122</v>
      </c>
      <c r="D1173" s="2" t="s">
        <v>27</v>
      </c>
      <c r="E1173" s="2">
        <v>26</v>
      </c>
      <c r="F1173" s="2">
        <v>3358.48</v>
      </c>
      <c r="G1173" s="2">
        <v>0.05</v>
      </c>
      <c r="H1173" s="2" t="s">
        <v>44</v>
      </c>
      <c r="I1173" s="2">
        <v>-1081.03</v>
      </c>
      <c r="J1173" s="2">
        <v>134.99</v>
      </c>
      <c r="K1173" s="2">
        <v>84.2</v>
      </c>
      <c r="L1173" s="2" t="s">
        <v>292</v>
      </c>
      <c r="M1173" s="2" t="s">
        <v>22</v>
      </c>
      <c r="N1173" s="2" t="s">
        <v>30</v>
      </c>
      <c r="O1173" s="2" t="s">
        <v>45</v>
      </c>
      <c r="P1173" s="2" t="s">
        <v>61</v>
      </c>
      <c r="Q1173" s="2" t="s">
        <v>56</v>
      </c>
      <c r="R1173" s="3">
        <v>42127</v>
      </c>
      <c r="S1173" s="10">
        <f t="shared" si="198"/>
        <v>2015</v>
      </c>
      <c r="T1173" t="str">
        <f t="shared" si="202"/>
        <v/>
      </c>
      <c r="U1173">
        <f t="shared" si="202"/>
        <v>-1081.03</v>
      </c>
      <c r="V1173" t="str">
        <f t="shared" si="202"/>
        <v/>
      </c>
      <c r="W1173" t="str">
        <f t="shared" si="202"/>
        <v/>
      </c>
      <c r="Z1173" t="str">
        <f t="shared" si="203"/>
        <v/>
      </c>
      <c r="AA1173" t="str">
        <f t="shared" si="203"/>
        <v/>
      </c>
      <c r="AB1173">
        <f t="shared" si="203"/>
        <v>-1081.03</v>
      </c>
      <c r="AE1173" t="str">
        <f t="shared" si="199"/>
        <v>Furniture</v>
      </c>
      <c r="AH1173" t="str">
        <f t="shared" si="200"/>
        <v/>
      </c>
      <c r="AI1173" t="str">
        <f t="shared" si="201"/>
        <v/>
      </c>
      <c r="AJ1173" t="str">
        <f t="shared" si="197"/>
        <v/>
      </c>
      <c r="AK1173" t="str">
        <f t="shared" si="197"/>
        <v/>
      </c>
      <c r="AL1173" t="str">
        <f t="shared" si="197"/>
        <v/>
      </c>
    </row>
    <row r="1174" spans="1:38" x14ac:dyDescent="0.2">
      <c r="A1174" s="1">
        <v>6416</v>
      </c>
      <c r="B1174" s="2" t="s">
        <v>18</v>
      </c>
      <c r="C1174" s="3">
        <v>42123</v>
      </c>
      <c r="D1174" s="2" t="s">
        <v>50</v>
      </c>
      <c r="E1174" s="2">
        <v>5</v>
      </c>
      <c r="F1174" s="2">
        <v>2368.5</v>
      </c>
      <c r="G1174" s="2">
        <v>0.01</v>
      </c>
      <c r="H1174" s="2" t="s">
        <v>44</v>
      </c>
      <c r="I1174" s="2">
        <v>-1037.31</v>
      </c>
      <c r="J1174" s="2">
        <v>461.99</v>
      </c>
      <c r="K1174" s="2">
        <v>63</v>
      </c>
      <c r="L1174" s="2" t="s">
        <v>170</v>
      </c>
      <c r="M1174" s="2" t="s">
        <v>22</v>
      </c>
      <c r="N1174" s="2" t="s">
        <v>23</v>
      </c>
      <c r="O1174" s="2" t="s">
        <v>31</v>
      </c>
      <c r="P1174" s="2" t="s">
        <v>107</v>
      </c>
      <c r="Q1174" s="2" t="s">
        <v>56</v>
      </c>
      <c r="R1174" s="3">
        <v>42124</v>
      </c>
      <c r="S1174" s="10">
        <f t="shared" si="198"/>
        <v>2015</v>
      </c>
      <c r="T1174">
        <f t="shared" si="202"/>
        <v>-1037.31</v>
      </c>
      <c r="U1174" t="str">
        <f t="shared" si="202"/>
        <v/>
      </c>
      <c r="V1174" t="str">
        <f t="shared" si="202"/>
        <v/>
      </c>
      <c r="W1174" t="str">
        <f t="shared" si="202"/>
        <v/>
      </c>
      <c r="Z1174" t="str">
        <f t="shared" si="203"/>
        <v/>
      </c>
      <c r="AA1174">
        <f t="shared" si="203"/>
        <v>-1037.31</v>
      </c>
      <c r="AB1174" t="str">
        <f t="shared" si="203"/>
        <v/>
      </c>
      <c r="AE1174" t="str">
        <f t="shared" si="199"/>
        <v>Technology</v>
      </c>
      <c r="AH1174">
        <f t="shared" si="200"/>
        <v>-1037.31</v>
      </c>
      <c r="AI1174" t="str">
        <f t="shared" si="201"/>
        <v/>
      </c>
      <c r="AJ1174">
        <f t="shared" si="197"/>
        <v>-1037.31</v>
      </c>
      <c r="AK1174" t="str">
        <f t="shared" si="197"/>
        <v/>
      </c>
      <c r="AL1174" t="str">
        <f t="shared" si="197"/>
        <v/>
      </c>
    </row>
    <row r="1175" spans="1:38" x14ac:dyDescent="0.2">
      <c r="A1175" s="1">
        <v>6417</v>
      </c>
      <c r="B1175" s="2" t="s">
        <v>18</v>
      </c>
      <c r="C1175" s="3">
        <v>42123</v>
      </c>
      <c r="D1175" s="2" t="s">
        <v>50</v>
      </c>
      <c r="E1175" s="2">
        <v>11</v>
      </c>
      <c r="F1175" s="2">
        <v>174.93</v>
      </c>
      <c r="G1175" s="2">
        <v>0.03</v>
      </c>
      <c r="H1175" s="2" t="s">
        <v>20</v>
      </c>
      <c r="I1175" s="2">
        <v>-35.54</v>
      </c>
      <c r="J1175" s="2">
        <v>26.98</v>
      </c>
      <c r="K1175" s="2">
        <v>21.69</v>
      </c>
      <c r="L1175" s="2" t="s">
        <v>170</v>
      </c>
      <c r="M1175" s="2" t="s">
        <v>22</v>
      </c>
      <c r="N1175" s="2" t="s">
        <v>23</v>
      </c>
      <c r="O1175" s="2" t="s">
        <v>24</v>
      </c>
      <c r="P1175" s="2" t="s">
        <v>52</v>
      </c>
      <c r="Q1175" s="2" t="s">
        <v>26</v>
      </c>
      <c r="R1175" s="3">
        <v>42126</v>
      </c>
      <c r="S1175" s="10">
        <f t="shared" si="198"/>
        <v>2015</v>
      </c>
      <c r="T1175">
        <f t="shared" si="202"/>
        <v>-35.54</v>
      </c>
      <c r="U1175" t="str">
        <f t="shared" si="202"/>
        <v/>
      </c>
      <c r="V1175" t="str">
        <f t="shared" si="202"/>
        <v/>
      </c>
      <c r="W1175" t="str">
        <f t="shared" si="202"/>
        <v/>
      </c>
      <c r="Z1175">
        <f t="shared" si="203"/>
        <v>-35.54</v>
      </c>
      <c r="AA1175" t="str">
        <f t="shared" si="203"/>
        <v/>
      </c>
      <c r="AB1175" t="str">
        <f t="shared" si="203"/>
        <v/>
      </c>
      <c r="AE1175" t="str">
        <f t="shared" si="199"/>
        <v>Office Supplies</v>
      </c>
      <c r="AH1175" t="str">
        <f t="shared" si="200"/>
        <v/>
      </c>
      <c r="AI1175" t="str">
        <f t="shared" si="201"/>
        <v/>
      </c>
      <c r="AJ1175" t="str">
        <f t="shared" si="197"/>
        <v/>
      </c>
      <c r="AK1175" t="str">
        <f t="shared" si="197"/>
        <v/>
      </c>
      <c r="AL1175" t="str">
        <f t="shared" si="197"/>
        <v/>
      </c>
    </row>
    <row r="1176" spans="1:38" x14ac:dyDescent="0.2">
      <c r="A1176" s="1">
        <v>6418</v>
      </c>
      <c r="B1176" s="2" t="s">
        <v>18</v>
      </c>
      <c r="C1176" s="3">
        <v>42123</v>
      </c>
      <c r="D1176" s="2" t="s">
        <v>50</v>
      </c>
      <c r="E1176" s="2">
        <v>42</v>
      </c>
      <c r="F1176" s="2">
        <v>1067.74</v>
      </c>
      <c r="G1176" s="2">
        <v>0.04</v>
      </c>
      <c r="H1176" s="2" t="s">
        <v>44</v>
      </c>
      <c r="I1176" s="2">
        <v>-169.54</v>
      </c>
      <c r="J1176" s="2">
        <v>35.99</v>
      </c>
      <c r="K1176" s="2">
        <v>29.68</v>
      </c>
      <c r="L1176" s="2" t="s">
        <v>170</v>
      </c>
      <c r="M1176" s="2" t="s">
        <v>22</v>
      </c>
      <c r="N1176" s="2" t="s">
        <v>23</v>
      </c>
      <c r="O1176" s="2" t="s">
        <v>45</v>
      </c>
      <c r="P1176" s="2" t="s">
        <v>55</v>
      </c>
      <c r="Q1176" s="2" t="s">
        <v>56</v>
      </c>
      <c r="R1176" s="3">
        <v>42124</v>
      </c>
      <c r="S1176" s="10">
        <f t="shared" si="198"/>
        <v>2015</v>
      </c>
      <c r="T1176">
        <f t="shared" si="202"/>
        <v>-169.54</v>
      </c>
      <c r="U1176" t="str">
        <f t="shared" si="202"/>
        <v/>
      </c>
      <c r="V1176" t="str">
        <f t="shared" si="202"/>
        <v/>
      </c>
      <c r="W1176" t="str">
        <f t="shared" si="202"/>
        <v/>
      </c>
      <c r="Z1176" t="str">
        <f t="shared" si="203"/>
        <v/>
      </c>
      <c r="AA1176" t="str">
        <f t="shared" si="203"/>
        <v/>
      </c>
      <c r="AB1176">
        <f t="shared" si="203"/>
        <v>-169.54</v>
      </c>
      <c r="AE1176" t="str">
        <f t="shared" si="199"/>
        <v>Furniture</v>
      </c>
      <c r="AH1176" t="str">
        <f t="shared" si="200"/>
        <v/>
      </c>
      <c r="AI1176" t="str">
        <f t="shared" si="201"/>
        <v/>
      </c>
      <c r="AJ1176" t="str">
        <f t="shared" si="197"/>
        <v/>
      </c>
      <c r="AK1176" t="str">
        <f t="shared" si="197"/>
        <v/>
      </c>
      <c r="AL1176" t="str">
        <f t="shared" si="197"/>
        <v/>
      </c>
    </row>
    <row r="1177" spans="1:38" x14ac:dyDescent="0.2">
      <c r="A1177" s="1">
        <v>6419</v>
      </c>
      <c r="B1177" s="2" t="s">
        <v>18</v>
      </c>
      <c r="C1177" s="3">
        <v>42123</v>
      </c>
      <c r="D1177" s="2" t="s">
        <v>19</v>
      </c>
      <c r="E1177" s="2">
        <v>18</v>
      </c>
      <c r="F1177" s="2">
        <v>137.56</v>
      </c>
      <c r="G1177" s="2">
        <v>0</v>
      </c>
      <c r="H1177" s="2" t="s">
        <v>20</v>
      </c>
      <c r="I1177" s="2">
        <v>34.270000000000003</v>
      </c>
      <c r="J1177" s="2">
        <v>19.04</v>
      </c>
      <c r="K1177" s="2">
        <v>16.170000000000002</v>
      </c>
      <c r="L1177" s="2" t="s">
        <v>299</v>
      </c>
      <c r="M1177" s="2" t="s">
        <v>29</v>
      </c>
      <c r="N1177" s="2" t="s">
        <v>43</v>
      </c>
      <c r="O1177" s="2" t="s">
        <v>24</v>
      </c>
      <c r="P1177" s="2" t="s">
        <v>35</v>
      </c>
      <c r="Q1177" s="2" t="s">
        <v>36</v>
      </c>
      <c r="R1177" s="3">
        <v>42124</v>
      </c>
      <c r="S1177" s="10">
        <f t="shared" si="198"/>
        <v>2015</v>
      </c>
      <c r="T1177" t="str">
        <f t="shared" si="202"/>
        <v/>
      </c>
      <c r="U1177" t="str">
        <f t="shared" si="202"/>
        <v/>
      </c>
      <c r="V1177">
        <f t="shared" si="202"/>
        <v>34.270000000000003</v>
      </c>
      <c r="W1177" t="str">
        <f t="shared" si="202"/>
        <v/>
      </c>
      <c r="Z1177">
        <f t="shared" si="203"/>
        <v>34.270000000000003</v>
      </c>
      <c r="AA1177" t="str">
        <f t="shared" si="203"/>
        <v/>
      </c>
      <c r="AB1177" t="str">
        <f t="shared" si="203"/>
        <v/>
      </c>
      <c r="AE1177" t="str">
        <f t="shared" si="199"/>
        <v/>
      </c>
      <c r="AH1177" t="str">
        <f t="shared" si="200"/>
        <v/>
      </c>
      <c r="AI1177" t="str">
        <f t="shared" si="201"/>
        <v/>
      </c>
      <c r="AJ1177" t="str">
        <f t="shared" si="197"/>
        <v/>
      </c>
      <c r="AK1177" t="str">
        <f t="shared" si="197"/>
        <v/>
      </c>
      <c r="AL1177" t="str">
        <f t="shared" si="197"/>
        <v/>
      </c>
    </row>
    <row r="1178" spans="1:38" x14ac:dyDescent="0.2">
      <c r="A1178" s="1">
        <v>6420</v>
      </c>
      <c r="B1178" s="2" t="s">
        <v>18</v>
      </c>
      <c r="C1178" s="3">
        <v>42124</v>
      </c>
      <c r="D1178" s="2" t="s">
        <v>59</v>
      </c>
      <c r="E1178" s="2">
        <v>44</v>
      </c>
      <c r="F1178" s="2">
        <v>182.3</v>
      </c>
      <c r="G1178" s="2">
        <v>0.06</v>
      </c>
      <c r="H1178" s="2" t="s">
        <v>49</v>
      </c>
      <c r="I1178" s="2">
        <v>-145.5</v>
      </c>
      <c r="J1178" s="2">
        <v>15.58</v>
      </c>
      <c r="K1178" s="2">
        <v>19.47</v>
      </c>
      <c r="L1178" s="2" t="s">
        <v>98</v>
      </c>
      <c r="M1178" s="2" t="s">
        <v>29</v>
      </c>
      <c r="N1178" s="2" t="s">
        <v>30</v>
      </c>
      <c r="O1178" s="2" t="s">
        <v>24</v>
      </c>
      <c r="P1178" s="2" t="s">
        <v>25</v>
      </c>
      <c r="Q1178" s="2" t="s">
        <v>26</v>
      </c>
      <c r="R1178" s="3">
        <v>42126</v>
      </c>
      <c r="S1178" s="10">
        <f t="shared" si="198"/>
        <v>2015</v>
      </c>
      <c r="T1178" t="str">
        <f t="shared" si="202"/>
        <v/>
      </c>
      <c r="U1178">
        <f t="shared" si="202"/>
        <v>-145.5</v>
      </c>
      <c r="V1178" t="str">
        <f t="shared" si="202"/>
        <v/>
      </c>
      <c r="W1178" t="str">
        <f t="shared" si="202"/>
        <v/>
      </c>
      <c r="Z1178">
        <f t="shared" si="203"/>
        <v>-145.5</v>
      </c>
      <c r="AA1178" t="str">
        <f t="shared" si="203"/>
        <v/>
      </c>
      <c r="AB1178" t="str">
        <f t="shared" si="203"/>
        <v/>
      </c>
      <c r="AE1178" t="str">
        <f t="shared" si="199"/>
        <v>Office Supplies</v>
      </c>
      <c r="AH1178" t="str">
        <f t="shared" si="200"/>
        <v/>
      </c>
      <c r="AI1178" t="str">
        <f t="shared" si="201"/>
        <v/>
      </c>
      <c r="AJ1178" t="str">
        <f t="shared" si="197"/>
        <v/>
      </c>
      <c r="AK1178" t="str">
        <f t="shared" si="197"/>
        <v/>
      </c>
      <c r="AL1178" t="str">
        <f t="shared" si="197"/>
        <v/>
      </c>
    </row>
    <row r="1179" spans="1:38" x14ac:dyDescent="0.2">
      <c r="A1179" s="1">
        <v>6421</v>
      </c>
      <c r="B1179" s="2" t="s">
        <v>18</v>
      </c>
      <c r="C1179" s="3">
        <v>42124</v>
      </c>
      <c r="D1179" s="2" t="s">
        <v>59</v>
      </c>
      <c r="E1179" s="2">
        <v>48</v>
      </c>
      <c r="F1179" s="2">
        <v>111.2</v>
      </c>
      <c r="G1179" s="2">
        <v>0.1</v>
      </c>
      <c r="H1179" s="2" t="s">
        <v>20</v>
      </c>
      <c r="I1179" s="2">
        <v>-145.13</v>
      </c>
      <c r="J1179" s="2">
        <v>14.23</v>
      </c>
      <c r="K1179" s="2">
        <v>18.57</v>
      </c>
      <c r="L1179" s="2" t="s">
        <v>98</v>
      </c>
      <c r="M1179" s="2" t="s">
        <v>29</v>
      </c>
      <c r="N1179" s="2" t="s">
        <v>30</v>
      </c>
      <c r="O1179" s="2" t="s">
        <v>45</v>
      </c>
      <c r="P1179" s="2" t="s">
        <v>55</v>
      </c>
      <c r="Q1179" s="2" t="s">
        <v>58</v>
      </c>
      <c r="R1179" s="3">
        <v>42126</v>
      </c>
      <c r="S1179" s="10">
        <f t="shared" si="198"/>
        <v>2015</v>
      </c>
      <c r="T1179" t="str">
        <f t="shared" si="202"/>
        <v/>
      </c>
      <c r="U1179">
        <f t="shared" si="202"/>
        <v>-145.13</v>
      </c>
      <c r="V1179" t="str">
        <f t="shared" si="202"/>
        <v/>
      </c>
      <c r="W1179" t="str">
        <f t="shared" si="202"/>
        <v/>
      </c>
      <c r="Z1179" t="str">
        <f t="shared" si="203"/>
        <v/>
      </c>
      <c r="AA1179" t="str">
        <f t="shared" si="203"/>
        <v/>
      </c>
      <c r="AB1179">
        <f t="shared" si="203"/>
        <v>-145.13</v>
      </c>
      <c r="AE1179" t="str">
        <f t="shared" si="199"/>
        <v>Furniture</v>
      </c>
      <c r="AH1179" t="str">
        <f t="shared" si="200"/>
        <v/>
      </c>
      <c r="AI1179" t="str">
        <f t="shared" si="201"/>
        <v/>
      </c>
      <c r="AJ1179" t="str">
        <f t="shared" si="197"/>
        <v/>
      </c>
      <c r="AK1179" t="str">
        <f t="shared" si="197"/>
        <v/>
      </c>
      <c r="AL1179" t="str">
        <f t="shared" si="197"/>
        <v/>
      </c>
    </row>
    <row r="1180" spans="1:38" x14ac:dyDescent="0.2">
      <c r="A1180" s="1">
        <v>6422</v>
      </c>
      <c r="B1180" s="2" t="s">
        <v>18</v>
      </c>
      <c r="C1180" s="3">
        <v>42124</v>
      </c>
      <c r="D1180" s="2" t="s">
        <v>59</v>
      </c>
      <c r="E1180" s="2">
        <v>19</v>
      </c>
      <c r="F1180" s="2">
        <v>2564.91</v>
      </c>
      <c r="G1180" s="2">
        <v>0.01</v>
      </c>
      <c r="H1180" s="2" t="s">
        <v>44</v>
      </c>
      <c r="I1180" s="2">
        <v>-163.08000000000001</v>
      </c>
      <c r="J1180" s="2">
        <v>136.49</v>
      </c>
      <c r="K1180" s="2">
        <v>65.94</v>
      </c>
      <c r="L1180" s="2" t="s">
        <v>98</v>
      </c>
      <c r="M1180" s="2" t="s">
        <v>29</v>
      </c>
      <c r="N1180" s="2" t="s">
        <v>30</v>
      </c>
      <c r="O1180" s="2" t="s">
        <v>45</v>
      </c>
      <c r="P1180" s="2" t="s">
        <v>46</v>
      </c>
      <c r="Q1180" s="2" t="s">
        <v>47</v>
      </c>
      <c r="R1180" s="3">
        <v>42126</v>
      </c>
      <c r="S1180" s="10">
        <f t="shared" si="198"/>
        <v>2015</v>
      </c>
      <c r="T1180" t="str">
        <f t="shared" si="202"/>
        <v/>
      </c>
      <c r="U1180">
        <f t="shared" si="202"/>
        <v>-163.08000000000001</v>
      </c>
      <c r="V1180" t="str">
        <f t="shared" si="202"/>
        <v/>
      </c>
      <c r="W1180" t="str">
        <f t="shared" si="202"/>
        <v/>
      </c>
      <c r="Z1180" t="str">
        <f t="shared" si="203"/>
        <v/>
      </c>
      <c r="AA1180" t="str">
        <f t="shared" si="203"/>
        <v/>
      </c>
      <c r="AB1180">
        <f t="shared" si="203"/>
        <v>-163.08000000000001</v>
      </c>
      <c r="AE1180" t="str">
        <f t="shared" si="199"/>
        <v>Furniture</v>
      </c>
      <c r="AH1180" t="str">
        <f t="shared" si="200"/>
        <v/>
      </c>
      <c r="AI1180" t="str">
        <f t="shared" si="201"/>
        <v/>
      </c>
      <c r="AJ1180" t="str">
        <f t="shared" si="197"/>
        <v/>
      </c>
      <c r="AK1180" t="str">
        <f t="shared" si="197"/>
        <v/>
      </c>
      <c r="AL1180" t="str">
        <f t="shared" si="197"/>
        <v/>
      </c>
    </row>
    <row r="1181" spans="1:38" x14ac:dyDescent="0.2">
      <c r="A1181" s="1">
        <v>6423</v>
      </c>
      <c r="B1181" s="2" t="s">
        <v>18</v>
      </c>
      <c r="C1181" s="3">
        <v>42124</v>
      </c>
      <c r="D1181" s="2" t="s">
        <v>27</v>
      </c>
      <c r="E1181" s="2">
        <v>3</v>
      </c>
      <c r="F1181" s="2">
        <v>192.56</v>
      </c>
      <c r="G1181" s="2">
        <v>0.02</v>
      </c>
      <c r="H1181" s="2" t="s">
        <v>20</v>
      </c>
      <c r="I1181" s="2">
        <v>-43.94</v>
      </c>
      <c r="J1181" s="2">
        <v>71.98</v>
      </c>
      <c r="K1181" s="2">
        <v>17.989999999999998</v>
      </c>
      <c r="L1181" s="2" t="s">
        <v>210</v>
      </c>
      <c r="M1181" s="2" t="s">
        <v>29</v>
      </c>
      <c r="N1181" s="2" t="s">
        <v>30</v>
      </c>
      <c r="O1181" s="2" t="s">
        <v>24</v>
      </c>
      <c r="P1181" s="2" t="s">
        <v>71</v>
      </c>
      <c r="Q1181" s="2" t="s">
        <v>26</v>
      </c>
      <c r="R1181" s="3">
        <v>42126</v>
      </c>
      <c r="S1181" s="10">
        <f t="shared" si="198"/>
        <v>2015</v>
      </c>
      <c r="T1181" t="str">
        <f t="shared" si="202"/>
        <v/>
      </c>
      <c r="U1181">
        <f t="shared" si="202"/>
        <v>-43.94</v>
      </c>
      <c r="V1181" t="str">
        <f t="shared" si="202"/>
        <v/>
      </c>
      <c r="W1181" t="str">
        <f t="shared" si="202"/>
        <v/>
      </c>
      <c r="Z1181">
        <f t="shared" si="203"/>
        <v>-43.94</v>
      </c>
      <c r="AA1181" t="str">
        <f t="shared" si="203"/>
        <v/>
      </c>
      <c r="AB1181" t="str">
        <f t="shared" si="203"/>
        <v/>
      </c>
      <c r="AE1181" t="str">
        <f t="shared" si="199"/>
        <v>Office Supplies</v>
      </c>
      <c r="AH1181" t="str">
        <f t="shared" si="200"/>
        <v/>
      </c>
      <c r="AI1181" t="str">
        <f t="shared" si="201"/>
        <v/>
      </c>
      <c r="AJ1181" t="str">
        <f t="shared" si="197"/>
        <v/>
      </c>
      <c r="AK1181" t="str">
        <f t="shared" si="197"/>
        <v/>
      </c>
      <c r="AL1181" t="str">
        <f t="shared" si="197"/>
        <v/>
      </c>
    </row>
    <row r="1182" spans="1:38" x14ac:dyDescent="0.2">
      <c r="A1182" s="1">
        <v>6424</v>
      </c>
      <c r="B1182" s="2" t="s">
        <v>18</v>
      </c>
      <c r="C1182" s="3">
        <v>42124</v>
      </c>
      <c r="D1182" s="2" t="s">
        <v>27</v>
      </c>
      <c r="E1182" s="2">
        <v>22</v>
      </c>
      <c r="F1182" s="2">
        <v>5152.34</v>
      </c>
      <c r="G1182" s="2">
        <v>0.09</v>
      </c>
      <c r="H1182" s="2" t="s">
        <v>20</v>
      </c>
      <c r="I1182" s="2">
        <v>734.46</v>
      </c>
      <c r="J1182" s="2">
        <v>268.99</v>
      </c>
      <c r="K1182" s="2">
        <v>25.25</v>
      </c>
      <c r="L1182" s="2" t="s">
        <v>210</v>
      </c>
      <c r="M1182" s="2" t="s">
        <v>29</v>
      </c>
      <c r="N1182" s="2" t="s">
        <v>30</v>
      </c>
      <c r="O1182" s="2" t="s">
        <v>31</v>
      </c>
      <c r="P1182" s="2" t="s">
        <v>32</v>
      </c>
      <c r="Q1182" s="2" t="s">
        <v>26</v>
      </c>
      <c r="R1182" s="3">
        <v>42124</v>
      </c>
      <c r="S1182" s="10">
        <f t="shared" si="198"/>
        <v>2015</v>
      </c>
      <c r="T1182" t="str">
        <f t="shared" ref="T1182:W1201" si="204">IF($N1182=T$1,$I1182,"")</f>
        <v/>
      </c>
      <c r="U1182">
        <f t="shared" si="204"/>
        <v>734.46</v>
      </c>
      <c r="V1182" t="str">
        <f t="shared" si="204"/>
        <v/>
      </c>
      <c r="W1182" t="str">
        <f t="shared" si="204"/>
        <v/>
      </c>
      <c r="Z1182" t="str">
        <f t="shared" ref="Z1182:AB1201" si="205">IF($O1182=Z$1,$I1182,"")</f>
        <v/>
      </c>
      <c r="AA1182">
        <f t="shared" si="205"/>
        <v>734.46</v>
      </c>
      <c r="AB1182" t="str">
        <f t="shared" si="205"/>
        <v/>
      </c>
      <c r="AE1182" t="str">
        <f t="shared" si="199"/>
        <v/>
      </c>
      <c r="AH1182" t="str">
        <f t="shared" si="200"/>
        <v/>
      </c>
      <c r="AI1182" t="str">
        <f t="shared" si="201"/>
        <v/>
      </c>
      <c r="AJ1182" t="str">
        <f t="shared" si="197"/>
        <v/>
      </c>
      <c r="AK1182" t="str">
        <f t="shared" si="197"/>
        <v/>
      </c>
      <c r="AL1182" t="str">
        <f t="shared" si="197"/>
        <v/>
      </c>
    </row>
    <row r="1183" spans="1:38" x14ac:dyDescent="0.2">
      <c r="A1183" s="1">
        <v>6425</v>
      </c>
      <c r="B1183" s="2" t="s">
        <v>18</v>
      </c>
      <c r="C1183" s="3">
        <v>42124</v>
      </c>
      <c r="D1183" s="2" t="s">
        <v>27</v>
      </c>
      <c r="E1183" s="2">
        <v>46</v>
      </c>
      <c r="F1183" s="2">
        <v>1404.7829999999999</v>
      </c>
      <c r="G1183" s="2">
        <v>0.01</v>
      </c>
      <c r="H1183" s="2" t="s">
        <v>20</v>
      </c>
      <c r="I1183" s="2">
        <v>-130.46</v>
      </c>
      <c r="J1183" s="2">
        <v>47.99</v>
      </c>
      <c r="K1183" s="2">
        <v>19</v>
      </c>
      <c r="L1183" s="2" t="s">
        <v>210</v>
      </c>
      <c r="M1183" s="2" t="s">
        <v>29</v>
      </c>
      <c r="N1183" s="2" t="s">
        <v>30</v>
      </c>
      <c r="O1183" s="2" t="s">
        <v>31</v>
      </c>
      <c r="P1183" s="2" t="s">
        <v>39</v>
      </c>
      <c r="Q1183" s="2" t="s">
        <v>36</v>
      </c>
      <c r="R1183" s="3">
        <v>42126</v>
      </c>
      <c r="S1183" s="10">
        <f t="shared" si="198"/>
        <v>2015</v>
      </c>
      <c r="T1183" t="str">
        <f t="shared" si="204"/>
        <v/>
      </c>
      <c r="U1183">
        <f t="shared" si="204"/>
        <v>-130.46</v>
      </c>
      <c r="V1183" t="str">
        <f t="shared" si="204"/>
        <v/>
      </c>
      <c r="W1183" t="str">
        <f t="shared" si="204"/>
        <v/>
      </c>
      <c r="Z1183" t="str">
        <f t="shared" si="205"/>
        <v/>
      </c>
      <c r="AA1183">
        <f t="shared" si="205"/>
        <v>-130.46</v>
      </c>
      <c r="AB1183" t="str">
        <f t="shared" si="205"/>
        <v/>
      </c>
      <c r="AE1183" t="str">
        <f t="shared" si="199"/>
        <v>Technology</v>
      </c>
      <c r="AH1183" t="str">
        <f t="shared" si="200"/>
        <v/>
      </c>
      <c r="AI1183" t="str">
        <f t="shared" si="201"/>
        <v/>
      </c>
      <c r="AJ1183" t="str">
        <f t="shared" si="197"/>
        <v/>
      </c>
      <c r="AK1183" t="str">
        <f t="shared" si="197"/>
        <v/>
      </c>
      <c r="AL1183" t="str">
        <f t="shared" si="197"/>
        <v/>
      </c>
    </row>
    <row r="1184" spans="1:38" x14ac:dyDescent="0.2">
      <c r="A1184" s="1">
        <v>6426</v>
      </c>
      <c r="B1184" s="2" t="s">
        <v>18</v>
      </c>
      <c r="C1184" s="3">
        <v>42125</v>
      </c>
      <c r="D1184" s="2" t="s">
        <v>59</v>
      </c>
      <c r="E1184" s="2">
        <v>43</v>
      </c>
      <c r="F1184" s="2">
        <v>421.23</v>
      </c>
      <c r="G1184" s="2">
        <v>0.08</v>
      </c>
      <c r="H1184" s="2" t="s">
        <v>20</v>
      </c>
      <c r="I1184" s="2">
        <v>117.14</v>
      </c>
      <c r="J1184" s="2">
        <v>22.01</v>
      </c>
      <c r="K1184" s="2">
        <v>15.99</v>
      </c>
      <c r="L1184" s="2" t="s">
        <v>185</v>
      </c>
      <c r="M1184" s="2" t="s">
        <v>29</v>
      </c>
      <c r="N1184" s="2" t="s">
        <v>54</v>
      </c>
      <c r="O1184" s="2" t="s">
        <v>31</v>
      </c>
      <c r="P1184" s="2" t="s">
        <v>32</v>
      </c>
      <c r="Q1184" s="2" t="s">
        <v>58</v>
      </c>
      <c r="R1184" s="3">
        <v>42127</v>
      </c>
      <c r="S1184" s="10">
        <f t="shared" si="198"/>
        <v>2015</v>
      </c>
      <c r="T1184" t="str">
        <f t="shared" si="204"/>
        <v/>
      </c>
      <c r="U1184" t="str">
        <f t="shared" si="204"/>
        <v/>
      </c>
      <c r="V1184" t="str">
        <f t="shared" si="204"/>
        <v/>
      </c>
      <c r="W1184">
        <f t="shared" si="204"/>
        <v>117.14</v>
      </c>
      <c r="Z1184" t="str">
        <f t="shared" si="205"/>
        <v/>
      </c>
      <c r="AA1184">
        <f t="shared" si="205"/>
        <v>117.14</v>
      </c>
      <c r="AB1184" t="str">
        <f t="shared" si="205"/>
        <v/>
      </c>
      <c r="AE1184" t="str">
        <f t="shared" si="199"/>
        <v/>
      </c>
      <c r="AH1184" t="str">
        <f t="shared" si="200"/>
        <v/>
      </c>
      <c r="AI1184" t="str">
        <f t="shared" si="201"/>
        <v/>
      </c>
      <c r="AJ1184" t="str">
        <f t="shared" si="197"/>
        <v/>
      </c>
      <c r="AK1184" t="str">
        <f t="shared" si="197"/>
        <v/>
      </c>
      <c r="AL1184" t="str">
        <f t="shared" si="197"/>
        <v/>
      </c>
    </row>
    <row r="1185" spans="1:38" x14ac:dyDescent="0.2">
      <c r="A1185" s="1">
        <v>6427</v>
      </c>
      <c r="B1185" s="2" t="s">
        <v>18</v>
      </c>
      <c r="C1185" s="3">
        <v>42125</v>
      </c>
      <c r="D1185" s="2" t="s">
        <v>59</v>
      </c>
      <c r="E1185" s="2">
        <v>30</v>
      </c>
      <c r="F1185" s="2">
        <v>3347.05</v>
      </c>
      <c r="G1185" s="2">
        <v>0.01</v>
      </c>
      <c r="H1185" s="2" t="s">
        <v>20</v>
      </c>
      <c r="I1185" s="2">
        <v>793.91</v>
      </c>
      <c r="J1185" s="2">
        <v>137.99</v>
      </c>
      <c r="K1185" s="2">
        <v>21.69</v>
      </c>
      <c r="L1185" s="2" t="s">
        <v>185</v>
      </c>
      <c r="M1185" s="2" t="s">
        <v>29</v>
      </c>
      <c r="N1185" s="2" t="s">
        <v>54</v>
      </c>
      <c r="O1185" s="2" t="s">
        <v>31</v>
      </c>
      <c r="P1185" s="2" t="s">
        <v>39</v>
      </c>
      <c r="Q1185" s="2" t="s">
        <v>26</v>
      </c>
      <c r="R1185" s="3">
        <v>42126</v>
      </c>
      <c r="S1185" s="10">
        <f t="shared" si="198"/>
        <v>2015</v>
      </c>
      <c r="T1185" t="str">
        <f t="shared" si="204"/>
        <v/>
      </c>
      <c r="U1185" t="str">
        <f t="shared" si="204"/>
        <v/>
      </c>
      <c r="V1185" t="str">
        <f t="shared" si="204"/>
        <v/>
      </c>
      <c r="W1185">
        <f t="shared" si="204"/>
        <v>793.91</v>
      </c>
      <c r="Z1185" t="str">
        <f t="shared" si="205"/>
        <v/>
      </c>
      <c r="AA1185">
        <f t="shared" si="205"/>
        <v>793.91</v>
      </c>
      <c r="AB1185" t="str">
        <f t="shared" si="205"/>
        <v/>
      </c>
      <c r="AE1185" t="str">
        <f t="shared" si="199"/>
        <v/>
      </c>
      <c r="AH1185" t="str">
        <f t="shared" si="200"/>
        <v/>
      </c>
      <c r="AI1185" t="str">
        <f t="shared" si="201"/>
        <v/>
      </c>
      <c r="AJ1185" t="str">
        <f t="shared" si="197"/>
        <v/>
      </c>
      <c r="AK1185" t="str">
        <f t="shared" si="197"/>
        <v/>
      </c>
      <c r="AL1185" t="str">
        <f t="shared" si="197"/>
        <v/>
      </c>
    </row>
    <row r="1186" spans="1:38" x14ac:dyDescent="0.2">
      <c r="A1186" s="1">
        <v>6428</v>
      </c>
      <c r="B1186" s="2" t="s">
        <v>18</v>
      </c>
      <c r="C1186" s="3">
        <v>42126</v>
      </c>
      <c r="D1186" s="2" t="s">
        <v>41</v>
      </c>
      <c r="E1186" s="2">
        <v>38</v>
      </c>
      <c r="F1186" s="2">
        <v>3024.25</v>
      </c>
      <c r="G1186" s="2">
        <v>0.05</v>
      </c>
      <c r="H1186" s="2" t="s">
        <v>20</v>
      </c>
      <c r="I1186" s="2">
        <v>-962.27</v>
      </c>
      <c r="J1186" s="2">
        <v>92.98</v>
      </c>
      <c r="K1186" s="2">
        <v>49</v>
      </c>
      <c r="L1186" s="2" t="s">
        <v>235</v>
      </c>
      <c r="M1186" s="2" t="s">
        <v>29</v>
      </c>
      <c r="N1186" s="2" t="s">
        <v>30</v>
      </c>
      <c r="O1186" s="2" t="s">
        <v>24</v>
      </c>
      <c r="P1186" s="2" t="s">
        <v>52</v>
      </c>
      <c r="Q1186" s="2" t="s">
        <v>34</v>
      </c>
      <c r="R1186" s="3">
        <v>42128</v>
      </c>
      <c r="S1186" s="10">
        <f t="shared" si="198"/>
        <v>2015</v>
      </c>
      <c r="T1186" t="str">
        <f t="shared" si="204"/>
        <v/>
      </c>
      <c r="U1186">
        <f t="shared" si="204"/>
        <v>-962.27</v>
      </c>
      <c r="V1186" t="str">
        <f t="shared" si="204"/>
        <v/>
      </c>
      <c r="W1186" t="str">
        <f t="shared" si="204"/>
        <v/>
      </c>
      <c r="Z1186">
        <f t="shared" si="205"/>
        <v>-962.27</v>
      </c>
      <c r="AA1186" t="str">
        <f t="shared" si="205"/>
        <v/>
      </c>
      <c r="AB1186" t="str">
        <f t="shared" si="205"/>
        <v/>
      </c>
      <c r="AE1186" t="str">
        <f t="shared" si="199"/>
        <v>Office Supplies</v>
      </c>
      <c r="AH1186" t="str">
        <f t="shared" si="200"/>
        <v/>
      </c>
      <c r="AI1186" t="str">
        <f t="shared" si="201"/>
        <v/>
      </c>
      <c r="AJ1186" t="str">
        <f t="shared" si="197"/>
        <v/>
      </c>
      <c r="AK1186" t="str">
        <f t="shared" si="197"/>
        <v/>
      </c>
      <c r="AL1186" t="str">
        <f t="shared" si="197"/>
        <v/>
      </c>
    </row>
    <row r="1187" spans="1:38" x14ac:dyDescent="0.2">
      <c r="A1187" s="1">
        <v>6429</v>
      </c>
      <c r="B1187" s="2" t="s">
        <v>18</v>
      </c>
      <c r="C1187" s="3">
        <v>42126</v>
      </c>
      <c r="D1187" s="2" t="s">
        <v>41</v>
      </c>
      <c r="E1187" s="2">
        <v>11</v>
      </c>
      <c r="F1187" s="2">
        <v>55.9</v>
      </c>
      <c r="G1187" s="2">
        <v>7.0000000000000007E-2</v>
      </c>
      <c r="H1187" s="2" t="s">
        <v>49</v>
      </c>
      <c r="I1187" s="2">
        <v>29.28</v>
      </c>
      <c r="J1187" s="2">
        <v>15.15</v>
      </c>
      <c r="K1187" s="2">
        <v>14.5</v>
      </c>
      <c r="L1187" s="2" t="s">
        <v>235</v>
      </c>
      <c r="M1187" s="2" t="s">
        <v>29</v>
      </c>
      <c r="N1187" s="2" t="s">
        <v>30</v>
      </c>
      <c r="O1187" s="2" t="s">
        <v>24</v>
      </c>
      <c r="P1187" s="2" t="s">
        <v>74</v>
      </c>
      <c r="Q1187" s="2" t="s">
        <v>26</v>
      </c>
      <c r="R1187" s="3">
        <v>42129</v>
      </c>
      <c r="S1187" s="10">
        <f t="shared" si="198"/>
        <v>2015</v>
      </c>
      <c r="T1187" t="str">
        <f t="shared" si="204"/>
        <v/>
      </c>
      <c r="U1187">
        <f t="shared" si="204"/>
        <v>29.28</v>
      </c>
      <c r="V1187" t="str">
        <f t="shared" si="204"/>
        <v/>
      </c>
      <c r="W1187" t="str">
        <f t="shared" si="204"/>
        <v/>
      </c>
      <c r="Z1187">
        <f t="shared" si="205"/>
        <v>29.28</v>
      </c>
      <c r="AA1187" t="str">
        <f t="shared" si="205"/>
        <v/>
      </c>
      <c r="AB1187" t="str">
        <f t="shared" si="205"/>
        <v/>
      </c>
      <c r="AE1187" t="str">
        <f t="shared" si="199"/>
        <v/>
      </c>
      <c r="AH1187" t="str">
        <f t="shared" si="200"/>
        <v/>
      </c>
      <c r="AI1187" t="str">
        <f t="shared" si="201"/>
        <v/>
      </c>
      <c r="AJ1187" t="str">
        <f t="shared" si="197"/>
        <v/>
      </c>
      <c r="AK1187" t="str">
        <f t="shared" si="197"/>
        <v/>
      </c>
      <c r="AL1187" t="str">
        <f t="shared" si="197"/>
        <v/>
      </c>
    </row>
    <row r="1188" spans="1:38" x14ac:dyDescent="0.2">
      <c r="A1188" s="1">
        <v>6430</v>
      </c>
      <c r="B1188" s="2" t="s">
        <v>18</v>
      </c>
      <c r="C1188" s="3">
        <v>42127</v>
      </c>
      <c r="D1188" s="2" t="s">
        <v>19</v>
      </c>
      <c r="E1188" s="2">
        <v>3</v>
      </c>
      <c r="F1188" s="2">
        <v>530.51</v>
      </c>
      <c r="G1188" s="2">
        <v>0.05</v>
      </c>
      <c r="H1188" s="2" t="s">
        <v>44</v>
      </c>
      <c r="I1188" s="2">
        <v>-209.13</v>
      </c>
      <c r="J1188" s="2">
        <v>171.31</v>
      </c>
      <c r="K1188" s="2">
        <v>74</v>
      </c>
      <c r="L1188" s="2" t="s">
        <v>466</v>
      </c>
      <c r="M1188" s="2" t="s">
        <v>22</v>
      </c>
      <c r="N1188" s="2" t="s">
        <v>23</v>
      </c>
      <c r="O1188" s="2" t="s">
        <v>45</v>
      </c>
      <c r="P1188" s="2" t="s">
        <v>46</v>
      </c>
      <c r="Q1188" s="2" t="s">
        <v>56</v>
      </c>
      <c r="R1188" s="3">
        <v>42128</v>
      </c>
      <c r="S1188" s="10">
        <f t="shared" si="198"/>
        <v>2015</v>
      </c>
      <c r="T1188">
        <f t="shared" si="204"/>
        <v>-209.13</v>
      </c>
      <c r="U1188" t="str">
        <f t="shared" si="204"/>
        <v/>
      </c>
      <c r="V1188" t="str">
        <f t="shared" si="204"/>
        <v/>
      </c>
      <c r="W1188" t="str">
        <f t="shared" si="204"/>
        <v/>
      </c>
      <c r="Z1188" t="str">
        <f t="shared" si="205"/>
        <v/>
      </c>
      <c r="AA1188" t="str">
        <f t="shared" si="205"/>
        <v/>
      </c>
      <c r="AB1188">
        <f t="shared" si="205"/>
        <v>-209.13</v>
      </c>
      <c r="AE1188" t="str">
        <f t="shared" si="199"/>
        <v>Furniture</v>
      </c>
      <c r="AH1188" t="str">
        <f t="shared" si="200"/>
        <v/>
      </c>
      <c r="AI1188" t="str">
        <f t="shared" si="201"/>
        <v/>
      </c>
      <c r="AJ1188" t="str">
        <f t="shared" si="197"/>
        <v/>
      </c>
      <c r="AK1188" t="str">
        <f t="shared" si="197"/>
        <v/>
      </c>
      <c r="AL1188" t="str">
        <f t="shared" si="197"/>
        <v/>
      </c>
    </row>
    <row r="1189" spans="1:38" x14ac:dyDescent="0.2">
      <c r="A1189" s="1">
        <v>6431</v>
      </c>
      <c r="B1189" s="2" t="s">
        <v>18</v>
      </c>
      <c r="C1189" s="3">
        <v>42127</v>
      </c>
      <c r="D1189" s="2" t="s">
        <v>19</v>
      </c>
      <c r="E1189" s="2">
        <v>29</v>
      </c>
      <c r="F1189" s="2">
        <v>920.81</v>
      </c>
      <c r="G1189" s="2">
        <v>0.01</v>
      </c>
      <c r="H1189" s="2" t="s">
        <v>20</v>
      </c>
      <c r="I1189" s="2">
        <v>242.54</v>
      </c>
      <c r="J1189" s="2">
        <v>47.99</v>
      </c>
      <c r="K1189" s="2">
        <v>15.25</v>
      </c>
      <c r="L1189" s="2" t="s">
        <v>466</v>
      </c>
      <c r="M1189" s="2" t="s">
        <v>22</v>
      </c>
      <c r="N1189" s="2" t="s">
        <v>23</v>
      </c>
      <c r="O1189" s="2" t="s">
        <v>31</v>
      </c>
      <c r="P1189" s="2" t="s">
        <v>39</v>
      </c>
      <c r="Q1189" s="2" t="s">
        <v>58</v>
      </c>
      <c r="R1189" s="3">
        <v>42129</v>
      </c>
      <c r="S1189" s="10">
        <f t="shared" si="198"/>
        <v>2015</v>
      </c>
      <c r="T1189">
        <f t="shared" si="204"/>
        <v>242.54</v>
      </c>
      <c r="U1189" t="str">
        <f t="shared" si="204"/>
        <v/>
      </c>
      <c r="V1189" t="str">
        <f t="shared" si="204"/>
        <v/>
      </c>
      <c r="W1189" t="str">
        <f t="shared" si="204"/>
        <v/>
      </c>
      <c r="Z1189" t="str">
        <f t="shared" si="205"/>
        <v/>
      </c>
      <c r="AA1189">
        <f t="shared" si="205"/>
        <v>242.54</v>
      </c>
      <c r="AB1189" t="str">
        <f t="shared" si="205"/>
        <v/>
      </c>
      <c r="AE1189" t="str">
        <f t="shared" si="199"/>
        <v/>
      </c>
      <c r="AH1189" t="str">
        <f t="shared" si="200"/>
        <v/>
      </c>
      <c r="AI1189" t="str">
        <f t="shared" si="201"/>
        <v/>
      </c>
      <c r="AJ1189" t="str">
        <f t="shared" si="197"/>
        <v/>
      </c>
      <c r="AK1189" t="str">
        <f t="shared" si="197"/>
        <v/>
      </c>
      <c r="AL1189" t="str">
        <f t="shared" si="197"/>
        <v/>
      </c>
    </row>
    <row r="1190" spans="1:38" x14ac:dyDescent="0.2">
      <c r="A1190" s="1">
        <v>6432</v>
      </c>
      <c r="B1190" s="2" t="s">
        <v>18</v>
      </c>
      <c r="C1190" s="3">
        <v>42127</v>
      </c>
      <c r="D1190" s="2" t="s">
        <v>19</v>
      </c>
      <c r="E1190" s="2">
        <v>24</v>
      </c>
      <c r="F1190" s="2">
        <v>724.69</v>
      </c>
      <c r="G1190" s="2">
        <v>0.01</v>
      </c>
      <c r="H1190" s="2" t="s">
        <v>20</v>
      </c>
      <c r="I1190" s="2">
        <v>196.69</v>
      </c>
      <c r="J1190" s="2">
        <v>41.89</v>
      </c>
      <c r="K1190" s="2">
        <v>15.99</v>
      </c>
      <c r="L1190" s="2" t="s">
        <v>467</v>
      </c>
      <c r="M1190" s="2" t="s">
        <v>22</v>
      </c>
      <c r="N1190" s="2" t="s">
        <v>43</v>
      </c>
      <c r="O1190" s="2" t="s">
        <v>31</v>
      </c>
      <c r="P1190" s="2" t="s">
        <v>32</v>
      </c>
      <c r="Q1190" s="2" t="s">
        <v>58</v>
      </c>
      <c r="R1190" s="3">
        <v>42127</v>
      </c>
      <c r="S1190" s="10">
        <f t="shared" si="198"/>
        <v>2015</v>
      </c>
      <c r="T1190" t="str">
        <f t="shared" si="204"/>
        <v/>
      </c>
      <c r="U1190" t="str">
        <f t="shared" si="204"/>
        <v/>
      </c>
      <c r="V1190">
        <f t="shared" si="204"/>
        <v>196.69</v>
      </c>
      <c r="W1190" t="str">
        <f t="shared" si="204"/>
        <v/>
      </c>
      <c r="Z1190" t="str">
        <f t="shared" si="205"/>
        <v/>
      </c>
      <c r="AA1190">
        <f t="shared" si="205"/>
        <v>196.69</v>
      </c>
      <c r="AB1190" t="str">
        <f t="shared" si="205"/>
        <v/>
      </c>
      <c r="AE1190" t="str">
        <f t="shared" si="199"/>
        <v/>
      </c>
      <c r="AH1190" t="str">
        <f t="shared" si="200"/>
        <v/>
      </c>
      <c r="AI1190" t="str">
        <f t="shared" si="201"/>
        <v/>
      </c>
      <c r="AJ1190" t="str">
        <f t="shared" si="197"/>
        <v/>
      </c>
      <c r="AK1190" t="str">
        <f t="shared" si="197"/>
        <v/>
      </c>
      <c r="AL1190" t="str">
        <f t="shared" si="197"/>
        <v/>
      </c>
    </row>
    <row r="1191" spans="1:38" x14ac:dyDescent="0.2">
      <c r="A1191" s="1">
        <v>6433</v>
      </c>
      <c r="B1191" s="2" t="s">
        <v>18</v>
      </c>
      <c r="C1191" s="3">
        <v>42128</v>
      </c>
      <c r="D1191" s="2" t="s">
        <v>19</v>
      </c>
      <c r="E1191" s="2">
        <v>41</v>
      </c>
      <c r="F1191" s="2">
        <v>127.43</v>
      </c>
      <c r="G1191" s="2">
        <v>0</v>
      </c>
      <c r="H1191" s="2" t="s">
        <v>20</v>
      </c>
      <c r="I1191" s="2">
        <v>15.9</v>
      </c>
      <c r="J1191" s="2">
        <v>14.78</v>
      </c>
      <c r="K1191" s="2">
        <v>15.49</v>
      </c>
      <c r="L1191" s="2" t="s">
        <v>294</v>
      </c>
      <c r="M1191" s="2" t="s">
        <v>29</v>
      </c>
      <c r="N1191" s="2" t="s">
        <v>30</v>
      </c>
      <c r="O1191" s="2" t="s">
        <v>24</v>
      </c>
      <c r="P1191" s="2" t="s">
        <v>25</v>
      </c>
      <c r="Q1191" s="2" t="s">
        <v>26</v>
      </c>
      <c r="R1191" s="3">
        <v>42130</v>
      </c>
      <c r="S1191" s="10">
        <f t="shared" si="198"/>
        <v>2015</v>
      </c>
      <c r="T1191" t="str">
        <f t="shared" si="204"/>
        <v/>
      </c>
      <c r="U1191">
        <f t="shared" si="204"/>
        <v>15.9</v>
      </c>
      <c r="V1191" t="str">
        <f t="shared" si="204"/>
        <v/>
      </c>
      <c r="W1191" t="str">
        <f t="shared" si="204"/>
        <v/>
      </c>
      <c r="Z1191">
        <f t="shared" si="205"/>
        <v>15.9</v>
      </c>
      <c r="AA1191" t="str">
        <f t="shared" si="205"/>
        <v/>
      </c>
      <c r="AB1191" t="str">
        <f t="shared" si="205"/>
        <v/>
      </c>
      <c r="AE1191" t="str">
        <f t="shared" si="199"/>
        <v/>
      </c>
      <c r="AH1191" t="str">
        <f t="shared" si="200"/>
        <v/>
      </c>
      <c r="AI1191" t="str">
        <f t="shared" si="201"/>
        <v/>
      </c>
      <c r="AJ1191" t="str">
        <f t="shared" si="197"/>
        <v/>
      </c>
      <c r="AK1191" t="str">
        <f t="shared" si="197"/>
        <v/>
      </c>
      <c r="AL1191" t="str">
        <f t="shared" si="197"/>
        <v/>
      </c>
    </row>
    <row r="1192" spans="1:38" x14ac:dyDescent="0.2">
      <c r="A1192" s="1">
        <v>6434</v>
      </c>
      <c r="B1192" s="2" t="s">
        <v>18</v>
      </c>
      <c r="C1192" s="3">
        <v>42128</v>
      </c>
      <c r="D1192" s="2" t="s">
        <v>19</v>
      </c>
      <c r="E1192" s="2">
        <v>32</v>
      </c>
      <c r="F1192" s="2">
        <v>210.29</v>
      </c>
      <c r="G1192" s="2">
        <v>7.0000000000000007E-2</v>
      </c>
      <c r="H1192" s="2" t="s">
        <v>20</v>
      </c>
      <c r="I1192" s="2">
        <v>-196.51</v>
      </c>
      <c r="J1192" s="2">
        <v>18.48</v>
      </c>
      <c r="K1192" s="2">
        <v>24.05</v>
      </c>
      <c r="L1192" s="2" t="s">
        <v>128</v>
      </c>
      <c r="M1192" s="2" t="s">
        <v>29</v>
      </c>
      <c r="N1192" s="2" t="s">
        <v>43</v>
      </c>
      <c r="O1192" s="2" t="s">
        <v>24</v>
      </c>
      <c r="P1192" s="2" t="s">
        <v>35</v>
      </c>
      <c r="Q1192" s="2" t="s">
        <v>26</v>
      </c>
      <c r="R1192" s="3">
        <v>42128</v>
      </c>
      <c r="S1192" s="10">
        <f t="shared" si="198"/>
        <v>2015</v>
      </c>
      <c r="T1192" t="str">
        <f t="shared" si="204"/>
        <v/>
      </c>
      <c r="U1192" t="str">
        <f t="shared" si="204"/>
        <v/>
      </c>
      <c r="V1192">
        <f t="shared" si="204"/>
        <v>-196.51</v>
      </c>
      <c r="W1192" t="str">
        <f t="shared" si="204"/>
        <v/>
      </c>
      <c r="Z1192">
        <f t="shared" si="205"/>
        <v>-196.51</v>
      </c>
      <c r="AA1192" t="str">
        <f t="shared" si="205"/>
        <v/>
      </c>
      <c r="AB1192" t="str">
        <f t="shared" si="205"/>
        <v/>
      </c>
      <c r="AE1192" t="str">
        <f t="shared" si="199"/>
        <v>Office Supplies</v>
      </c>
      <c r="AH1192" t="str">
        <f t="shared" si="200"/>
        <v/>
      </c>
      <c r="AI1192" t="str">
        <f t="shared" si="201"/>
        <v/>
      </c>
      <c r="AJ1192" t="str">
        <f t="shared" si="197"/>
        <v/>
      </c>
      <c r="AK1192" t="str">
        <f t="shared" si="197"/>
        <v/>
      </c>
      <c r="AL1192" t="str">
        <f t="shared" si="197"/>
        <v/>
      </c>
    </row>
    <row r="1193" spans="1:38" x14ac:dyDescent="0.2">
      <c r="A1193" s="1">
        <v>6435</v>
      </c>
      <c r="B1193" s="2" t="s">
        <v>18</v>
      </c>
      <c r="C1193" s="3">
        <v>42128</v>
      </c>
      <c r="D1193" s="2" t="s">
        <v>27</v>
      </c>
      <c r="E1193" s="2">
        <v>41</v>
      </c>
      <c r="F1193" s="2">
        <v>234.08</v>
      </c>
      <c r="G1193" s="2">
        <v>0.04</v>
      </c>
      <c r="H1193" s="2" t="s">
        <v>49</v>
      </c>
      <c r="I1193" s="2">
        <v>-153.94999999999999</v>
      </c>
      <c r="J1193" s="2">
        <v>16.98</v>
      </c>
      <c r="K1193" s="2">
        <v>21.28</v>
      </c>
      <c r="L1193" s="2" t="s">
        <v>84</v>
      </c>
      <c r="M1193" s="2" t="s">
        <v>29</v>
      </c>
      <c r="N1193" s="2" t="s">
        <v>30</v>
      </c>
      <c r="O1193" s="2" t="s">
        <v>24</v>
      </c>
      <c r="P1193" s="2" t="s">
        <v>35</v>
      </c>
      <c r="Q1193" s="2" t="s">
        <v>26</v>
      </c>
      <c r="R1193" s="3">
        <v>42132</v>
      </c>
      <c r="S1193" s="10">
        <f t="shared" si="198"/>
        <v>2015</v>
      </c>
      <c r="T1193" t="str">
        <f t="shared" si="204"/>
        <v/>
      </c>
      <c r="U1193">
        <f t="shared" si="204"/>
        <v>-153.94999999999999</v>
      </c>
      <c r="V1193" t="str">
        <f t="shared" si="204"/>
        <v/>
      </c>
      <c r="W1193" t="str">
        <f t="shared" si="204"/>
        <v/>
      </c>
      <c r="Z1193">
        <f t="shared" si="205"/>
        <v>-153.94999999999999</v>
      </c>
      <c r="AA1193" t="str">
        <f t="shared" si="205"/>
        <v/>
      </c>
      <c r="AB1193" t="str">
        <f t="shared" si="205"/>
        <v/>
      </c>
      <c r="AE1193" t="str">
        <f t="shared" si="199"/>
        <v>Office Supplies</v>
      </c>
      <c r="AH1193" t="str">
        <f t="shared" si="200"/>
        <v/>
      </c>
      <c r="AI1193" t="str">
        <f t="shared" si="201"/>
        <v/>
      </c>
      <c r="AJ1193" t="str">
        <f t="shared" si="197"/>
        <v/>
      </c>
      <c r="AK1193" t="str">
        <f t="shared" si="197"/>
        <v/>
      </c>
      <c r="AL1193" t="str">
        <f t="shared" si="197"/>
        <v/>
      </c>
    </row>
    <row r="1194" spans="1:38" x14ac:dyDescent="0.2">
      <c r="A1194" s="1">
        <v>6436</v>
      </c>
      <c r="B1194" s="2" t="s">
        <v>40</v>
      </c>
      <c r="C1194" s="3">
        <v>42128</v>
      </c>
      <c r="D1194" s="2" t="s">
        <v>59</v>
      </c>
      <c r="E1194" s="2">
        <v>4</v>
      </c>
      <c r="F1194" s="2">
        <v>59.99</v>
      </c>
      <c r="G1194" s="2">
        <v>0.05</v>
      </c>
      <c r="H1194" s="2" t="s">
        <v>20</v>
      </c>
      <c r="I1194" s="2">
        <v>-24.99</v>
      </c>
      <c r="J1194" s="2">
        <v>23.35</v>
      </c>
      <c r="K1194" s="2">
        <v>22.6</v>
      </c>
      <c r="L1194" s="2" t="s">
        <v>376</v>
      </c>
      <c r="M1194" s="2" t="s">
        <v>29</v>
      </c>
      <c r="N1194" s="2" t="s">
        <v>54</v>
      </c>
      <c r="O1194" s="2" t="s">
        <v>24</v>
      </c>
      <c r="P1194" s="2" t="s">
        <v>52</v>
      </c>
      <c r="Q1194" s="2" t="s">
        <v>26</v>
      </c>
      <c r="R1194" s="3">
        <v>42130</v>
      </c>
      <c r="S1194" s="10">
        <f t="shared" si="198"/>
        <v>2015</v>
      </c>
      <c r="T1194" t="str">
        <f t="shared" si="204"/>
        <v/>
      </c>
      <c r="U1194" t="str">
        <f t="shared" si="204"/>
        <v/>
      </c>
      <c r="V1194" t="str">
        <f t="shared" si="204"/>
        <v/>
      </c>
      <c r="W1194">
        <f t="shared" si="204"/>
        <v>-24.99</v>
      </c>
      <c r="Z1194">
        <f t="shared" si="205"/>
        <v>-24.99</v>
      </c>
      <c r="AA1194" t="str">
        <f t="shared" si="205"/>
        <v/>
      </c>
      <c r="AB1194" t="str">
        <f t="shared" si="205"/>
        <v/>
      </c>
      <c r="AE1194" t="str">
        <f t="shared" si="199"/>
        <v>Office Supplies</v>
      </c>
      <c r="AH1194" t="str">
        <f t="shared" si="200"/>
        <v/>
      </c>
      <c r="AI1194" t="str">
        <f t="shared" si="201"/>
        <v/>
      </c>
      <c r="AJ1194" t="str">
        <f t="shared" si="197"/>
        <v/>
      </c>
      <c r="AK1194" t="str">
        <f t="shared" si="197"/>
        <v/>
      </c>
      <c r="AL1194" t="str">
        <f t="shared" si="197"/>
        <v/>
      </c>
    </row>
    <row r="1195" spans="1:38" x14ac:dyDescent="0.2">
      <c r="A1195" s="1">
        <v>6437</v>
      </c>
      <c r="B1195" s="2" t="s">
        <v>18</v>
      </c>
      <c r="C1195" s="3">
        <v>42129</v>
      </c>
      <c r="D1195" s="2" t="s">
        <v>50</v>
      </c>
      <c r="E1195" s="2">
        <v>14</v>
      </c>
      <c r="F1195" s="2">
        <v>91.27</v>
      </c>
      <c r="G1195" s="2">
        <v>0.06</v>
      </c>
      <c r="H1195" s="2" t="s">
        <v>20</v>
      </c>
      <c r="I1195" s="2">
        <v>-23.43</v>
      </c>
      <c r="J1195" s="2">
        <v>17.579999999999998</v>
      </c>
      <c r="K1195" s="2">
        <v>19.3</v>
      </c>
      <c r="L1195" s="2" t="s">
        <v>175</v>
      </c>
      <c r="M1195" s="2" t="s">
        <v>29</v>
      </c>
      <c r="N1195" s="2" t="s">
        <v>54</v>
      </c>
      <c r="O1195" s="2" t="s">
        <v>24</v>
      </c>
      <c r="P1195" s="2" t="s">
        <v>90</v>
      </c>
      <c r="Q1195" s="2" t="s">
        <v>26</v>
      </c>
      <c r="R1195" s="3">
        <v>42130</v>
      </c>
      <c r="S1195" s="10">
        <f t="shared" si="198"/>
        <v>2015</v>
      </c>
      <c r="T1195" t="str">
        <f t="shared" si="204"/>
        <v/>
      </c>
      <c r="U1195" t="str">
        <f t="shared" si="204"/>
        <v/>
      </c>
      <c r="V1195" t="str">
        <f t="shared" si="204"/>
        <v/>
      </c>
      <c r="W1195">
        <f t="shared" si="204"/>
        <v>-23.43</v>
      </c>
      <c r="Z1195">
        <f t="shared" si="205"/>
        <v>-23.43</v>
      </c>
      <c r="AA1195" t="str">
        <f t="shared" si="205"/>
        <v/>
      </c>
      <c r="AB1195" t="str">
        <f t="shared" si="205"/>
        <v/>
      </c>
      <c r="AE1195" t="str">
        <f t="shared" si="199"/>
        <v>Office Supplies</v>
      </c>
      <c r="AH1195" t="str">
        <f t="shared" si="200"/>
        <v/>
      </c>
      <c r="AI1195" t="str">
        <f t="shared" si="201"/>
        <v/>
      </c>
      <c r="AJ1195" t="str">
        <f t="shared" si="197"/>
        <v/>
      </c>
      <c r="AK1195" t="str">
        <f t="shared" si="197"/>
        <v/>
      </c>
      <c r="AL1195" t="str">
        <f t="shared" si="197"/>
        <v/>
      </c>
    </row>
    <row r="1196" spans="1:38" x14ac:dyDescent="0.2">
      <c r="A1196" s="1">
        <v>6438</v>
      </c>
      <c r="B1196" s="2" t="s">
        <v>18</v>
      </c>
      <c r="C1196" s="3">
        <v>42129</v>
      </c>
      <c r="D1196" s="2" t="s">
        <v>41</v>
      </c>
      <c r="E1196" s="2">
        <v>37</v>
      </c>
      <c r="F1196" s="2">
        <v>4943.12</v>
      </c>
      <c r="G1196" s="2">
        <v>7.0000000000000007E-2</v>
      </c>
      <c r="H1196" s="2" t="s">
        <v>44</v>
      </c>
      <c r="I1196" s="2">
        <v>-692.69</v>
      </c>
      <c r="J1196" s="2">
        <v>152.97999999999999</v>
      </c>
      <c r="K1196" s="2">
        <v>50.09</v>
      </c>
      <c r="L1196" s="2" t="s">
        <v>272</v>
      </c>
      <c r="M1196" s="2" t="s">
        <v>29</v>
      </c>
      <c r="N1196" s="2" t="s">
        <v>54</v>
      </c>
      <c r="O1196" s="2" t="s">
        <v>45</v>
      </c>
      <c r="P1196" s="2" t="s">
        <v>67</v>
      </c>
      <c r="Q1196" s="2" t="s">
        <v>47</v>
      </c>
      <c r="R1196" s="3">
        <v>42130</v>
      </c>
      <c r="S1196" s="10">
        <f t="shared" si="198"/>
        <v>2015</v>
      </c>
      <c r="T1196" t="str">
        <f t="shared" si="204"/>
        <v/>
      </c>
      <c r="U1196" t="str">
        <f t="shared" si="204"/>
        <v/>
      </c>
      <c r="V1196" t="str">
        <f t="shared" si="204"/>
        <v/>
      </c>
      <c r="W1196">
        <f t="shared" si="204"/>
        <v>-692.69</v>
      </c>
      <c r="Z1196" t="str">
        <f t="shared" si="205"/>
        <v/>
      </c>
      <c r="AA1196" t="str">
        <f t="shared" si="205"/>
        <v/>
      </c>
      <c r="AB1196">
        <f t="shared" si="205"/>
        <v>-692.69</v>
      </c>
      <c r="AE1196" t="str">
        <f t="shared" si="199"/>
        <v>Furniture</v>
      </c>
      <c r="AH1196" t="str">
        <f t="shared" si="200"/>
        <v/>
      </c>
      <c r="AI1196" t="str">
        <f t="shared" si="201"/>
        <v/>
      </c>
      <c r="AJ1196" t="str">
        <f t="shared" si="197"/>
        <v/>
      </c>
      <c r="AK1196" t="str">
        <f t="shared" si="197"/>
        <v/>
      </c>
      <c r="AL1196" t="str">
        <f t="shared" si="197"/>
        <v/>
      </c>
    </row>
    <row r="1197" spans="1:38" x14ac:dyDescent="0.2">
      <c r="A1197" s="1">
        <v>6439</v>
      </c>
      <c r="B1197" s="2" t="s">
        <v>18</v>
      </c>
      <c r="C1197" s="3">
        <v>42129</v>
      </c>
      <c r="D1197" s="2" t="s">
        <v>19</v>
      </c>
      <c r="E1197" s="2">
        <v>44</v>
      </c>
      <c r="F1197" s="2">
        <v>2442.7199999999998</v>
      </c>
      <c r="G1197" s="2">
        <v>0.09</v>
      </c>
      <c r="H1197" s="2" t="s">
        <v>20</v>
      </c>
      <c r="I1197" s="2">
        <v>655.96</v>
      </c>
      <c r="J1197" s="2">
        <v>72.22</v>
      </c>
      <c r="K1197" s="2">
        <v>17.5</v>
      </c>
      <c r="L1197" s="2" t="s">
        <v>412</v>
      </c>
      <c r="M1197" s="2" t="s">
        <v>22</v>
      </c>
      <c r="N1197" s="2" t="s">
        <v>30</v>
      </c>
      <c r="O1197" s="2" t="s">
        <v>24</v>
      </c>
      <c r="P1197" s="2" t="s">
        <v>71</v>
      </c>
      <c r="Q1197" s="2" t="s">
        <v>26</v>
      </c>
      <c r="R1197" s="3">
        <v>42131</v>
      </c>
      <c r="S1197" s="10">
        <f t="shared" si="198"/>
        <v>2015</v>
      </c>
      <c r="T1197" t="str">
        <f t="shared" si="204"/>
        <v/>
      </c>
      <c r="U1197">
        <f t="shared" si="204"/>
        <v>655.96</v>
      </c>
      <c r="V1197" t="str">
        <f t="shared" si="204"/>
        <v/>
      </c>
      <c r="W1197" t="str">
        <f t="shared" si="204"/>
        <v/>
      </c>
      <c r="Z1197">
        <f t="shared" si="205"/>
        <v>655.96</v>
      </c>
      <c r="AA1197" t="str">
        <f t="shared" si="205"/>
        <v/>
      </c>
      <c r="AB1197" t="str">
        <f t="shared" si="205"/>
        <v/>
      </c>
      <c r="AE1197" t="str">
        <f t="shared" si="199"/>
        <v/>
      </c>
      <c r="AH1197" t="str">
        <f t="shared" si="200"/>
        <v/>
      </c>
      <c r="AI1197" t="str">
        <f t="shared" si="201"/>
        <v/>
      </c>
      <c r="AJ1197" t="str">
        <f t="shared" si="197"/>
        <v/>
      </c>
      <c r="AK1197" t="str">
        <f t="shared" si="197"/>
        <v/>
      </c>
      <c r="AL1197" t="str">
        <f t="shared" si="197"/>
        <v/>
      </c>
    </row>
    <row r="1198" spans="1:38" x14ac:dyDescent="0.2">
      <c r="A1198" s="1">
        <v>6440</v>
      </c>
      <c r="B1198" s="2" t="s">
        <v>18</v>
      </c>
      <c r="C1198" s="3">
        <v>42129</v>
      </c>
      <c r="D1198" s="2" t="s">
        <v>19</v>
      </c>
      <c r="E1198" s="2">
        <v>21</v>
      </c>
      <c r="F1198" s="2">
        <v>4250.16</v>
      </c>
      <c r="G1198" s="2">
        <v>7.0000000000000007E-2</v>
      </c>
      <c r="H1198" s="2" t="s">
        <v>20</v>
      </c>
      <c r="I1198" s="2">
        <v>346.28</v>
      </c>
      <c r="J1198" s="2">
        <v>211.99</v>
      </c>
      <c r="K1198" s="2">
        <v>38.49</v>
      </c>
      <c r="L1198" s="2" t="s">
        <v>412</v>
      </c>
      <c r="M1198" s="2" t="s">
        <v>22</v>
      </c>
      <c r="N1198" s="2" t="s">
        <v>30</v>
      </c>
      <c r="O1198" s="2" t="s">
        <v>31</v>
      </c>
      <c r="P1198" s="2" t="s">
        <v>107</v>
      </c>
      <c r="Q1198" s="2" t="s">
        <v>34</v>
      </c>
      <c r="R1198" s="3">
        <v>42131</v>
      </c>
      <c r="S1198" s="10">
        <f t="shared" si="198"/>
        <v>2015</v>
      </c>
      <c r="T1198" t="str">
        <f t="shared" si="204"/>
        <v/>
      </c>
      <c r="U1198">
        <f t="shared" si="204"/>
        <v>346.28</v>
      </c>
      <c r="V1198" t="str">
        <f t="shared" si="204"/>
        <v/>
      </c>
      <c r="W1198" t="str">
        <f t="shared" si="204"/>
        <v/>
      </c>
      <c r="Z1198" t="str">
        <f t="shared" si="205"/>
        <v/>
      </c>
      <c r="AA1198">
        <f t="shared" si="205"/>
        <v>346.28</v>
      </c>
      <c r="AB1198" t="str">
        <f t="shared" si="205"/>
        <v/>
      </c>
      <c r="AE1198" t="str">
        <f t="shared" si="199"/>
        <v/>
      </c>
      <c r="AH1198" t="str">
        <f t="shared" si="200"/>
        <v/>
      </c>
      <c r="AI1198" t="str">
        <f t="shared" si="201"/>
        <v/>
      </c>
      <c r="AJ1198" t="str">
        <f t="shared" si="197"/>
        <v/>
      </c>
      <c r="AK1198" t="str">
        <f t="shared" si="197"/>
        <v/>
      </c>
      <c r="AL1198" t="str">
        <f t="shared" si="197"/>
        <v/>
      </c>
    </row>
    <row r="1199" spans="1:38" x14ac:dyDescent="0.2">
      <c r="A1199" s="1">
        <v>6441</v>
      </c>
      <c r="B1199" s="2" t="s">
        <v>18</v>
      </c>
      <c r="C1199" s="3">
        <v>42130</v>
      </c>
      <c r="D1199" s="2" t="s">
        <v>19</v>
      </c>
      <c r="E1199" s="2">
        <v>41</v>
      </c>
      <c r="F1199" s="2">
        <v>3058.67</v>
      </c>
      <c r="G1199" s="2">
        <v>0.1</v>
      </c>
      <c r="H1199" s="2" t="s">
        <v>44</v>
      </c>
      <c r="I1199" s="2">
        <v>126.88</v>
      </c>
      <c r="J1199" s="2">
        <v>92.97</v>
      </c>
      <c r="K1199" s="2">
        <v>47.6</v>
      </c>
      <c r="L1199" s="2" t="s">
        <v>116</v>
      </c>
      <c r="M1199" s="2" t="s">
        <v>66</v>
      </c>
      <c r="N1199" s="2" t="s">
        <v>43</v>
      </c>
      <c r="O1199" s="2" t="s">
        <v>31</v>
      </c>
      <c r="P1199" s="2" t="s">
        <v>33</v>
      </c>
      <c r="Q1199" s="2" t="s">
        <v>56</v>
      </c>
      <c r="R1199" s="3">
        <v>42132</v>
      </c>
      <c r="S1199" s="10">
        <f t="shared" si="198"/>
        <v>2015</v>
      </c>
      <c r="T1199" t="str">
        <f t="shared" si="204"/>
        <v/>
      </c>
      <c r="U1199" t="str">
        <f t="shared" si="204"/>
        <v/>
      </c>
      <c r="V1199">
        <f t="shared" si="204"/>
        <v>126.88</v>
      </c>
      <c r="W1199" t="str">
        <f t="shared" si="204"/>
        <v/>
      </c>
      <c r="Z1199" t="str">
        <f t="shared" si="205"/>
        <v/>
      </c>
      <c r="AA1199">
        <f t="shared" si="205"/>
        <v>126.88</v>
      </c>
      <c r="AB1199" t="str">
        <f t="shared" si="205"/>
        <v/>
      </c>
      <c r="AE1199" t="str">
        <f t="shared" si="199"/>
        <v/>
      </c>
      <c r="AH1199" t="str">
        <f t="shared" si="200"/>
        <v/>
      </c>
      <c r="AI1199" t="str">
        <f t="shared" si="201"/>
        <v/>
      </c>
      <c r="AJ1199" t="str">
        <f t="shared" si="197"/>
        <v/>
      </c>
      <c r="AK1199" t="str">
        <f t="shared" si="197"/>
        <v/>
      </c>
      <c r="AL1199" t="str">
        <f t="shared" si="197"/>
        <v/>
      </c>
    </row>
    <row r="1200" spans="1:38" x14ac:dyDescent="0.2">
      <c r="A1200" s="1">
        <v>6442</v>
      </c>
      <c r="B1200" s="2" t="s">
        <v>18</v>
      </c>
      <c r="C1200" s="3">
        <v>42130</v>
      </c>
      <c r="D1200" s="2" t="s">
        <v>27</v>
      </c>
      <c r="E1200" s="2">
        <v>21</v>
      </c>
      <c r="F1200" s="2">
        <v>136.26</v>
      </c>
      <c r="G1200" s="2">
        <v>0.1</v>
      </c>
      <c r="H1200" s="2" t="s">
        <v>20</v>
      </c>
      <c r="I1200" s="2">
        <v>-37.409999999999997</v>
      </c>
      <c r="J1200" s="2">
        <v>18.48</v>
      </c>
      <c r="K1200" s="2">
        <v>19.16</v>
      </c>
      <c r="L1200" s="2" t="s">
        <v>468</v>
      </c>
      <c r="M1200" s="2" t="s">
        <v>22</v>
      </c>
      <c r="N1200" s="2" t="s">
        <v>43</v>
      </c>
      <c r="O1200" s="2" t="s">
        <v>24</v>
      </c>
      <c r="P1200" s="2" t="s">
        <v>35</v>
      </c>
      <c r="Q1200" s="2" t="s">
        <v>26</v>
      </c>
      <c r="R1200" s="3">
        <v>42137</v>
      </c>
      <c r="S1200" s="10">
        <f t="shared" si="198"/>
        <v>2015</v>
      </c>
      <c r="T1200" t="str">
        <f t="shared" si="204"/>
        <v/>
      </c>
      <c r="U1200" t="str">
        <f t="shared" si="204"/>
        <v/>
      </c>
      <c r="V1200">
        <f t="shared" si="204"/>
        <v>-37.409999999999997</v>
      </c>
      <c r="W1200" t="str">
        <f t="shared" si="204"/>
        <v/>
      </c>
      <c r="Z1200">
        <f t="shared" si="205"/>
        <v>-37.409999999999997</v>
      </c>
      <c r="AA1200" t="str">
        <f t="shared" si="205"/>
        <v/>
      </c>
      <c r="AB1200" t="str">
        <f t="shared" si="205"/>
        <v/>
      </c>
      <c r="AE1200" t="str">
        <f t="shared" si="199"/>
        <v>Office Supplies</v>
      </c>
      <c r="AH1200" t="str">
        <f t="shared" si="200"/>
        <v/>
      </c>
      <c r="AI1200" t="str">
        <f t="shared" si="201"/>
        <v/>
      </c>
      <c r="AJ1200" t="str">
        <f t="shared" si="197"/>
        <v/>
      </c>
      <c r="AK1200" t="str">
        <f t="shared" si="197"/>
        <v/>
      </c>
      <c r="AL1200" t="str">
        <f t="shared" si="197"/>
        <v/>
      </c>
    </row>
    <row r="1201" spans="1:38" x14ac:dyDescent="0.2">
      <c r="A1201" s="1">
        <v>6443</v>
      </c>
      <c r="B1201" s="2" t="s">
        <v>18</v>
      </c>
      <c r="C1201" s="3">
        <v>42131</v>
      </c>
      <c r="D1201" s="2" t="s">
        <v>19</v>
      </c>
      <c r="E1201" s="2">
        <v>19</v>
      </c>
      <c r="F1201" s="2">
        <v>3556.07</v>
      </c>
      <c r="G1201" s="2">
        <v>0.01</v>
      </c>
      <c r="H1201" s="2" t="s">
        <v>20</v>
      </c>
      <c r="I1201" s="2">
        <v>1285.5899999999999</v>
      </c>
      <c r="J1201" s="2">
        <v>189.98</v>
      </c>
      <c r="K1201" s="2">
        <v>14.99</v>
      </c>
      <c r="L1201" s="2" t="s">
        <v>274</v>
      </c>
      <c r="M1201" s="2" t="s">
        <v>66</v>
      </c>
      <c r="N1201" s="2" t="s">
        <v>30</v>
      </c>
      <c r="O1201" s="2" t="s">
        <v>24</v>
      </c>
      <c r="P1201" s="2" t="s">
        <v>71</v>
      </c>
      <c r="Q1201" s="2" t="s">
        <v>26</v>
      </c>
      <c r="R1201" s="3">
        <v>42133</v>
      </c>
      <c r="S1201" s="10">
        <f t="shared" si="198"/>
        <v>2015</v>
      </c>
      <c r="T1201" t="str">
        <f t="shared" si="204"/>
        <v/>
      </c>
      <c r="U1201">
        <f t="shared" si="204"/>
        <v>1285.5899999999999</v>
      </c>
      <c r="V1201" t="str">
        <f t="shared" si="204"/>
        <v/>
      </c>
      <c r="W1201" t="str">
        <f t="shared" si="204"/>
        <v/>
      </c>
      <c r="Z1201">
        <f t="shared" si="205"/>
        <v>1285.5899999999999</v>
      </c>
      <c r="AA1201" t="str">
        <f t="shared" si="205"/>
        <v/>
      </c>
      <c r="AB1201" t="str">
        <f t="shared" si="205"/>
        <v/>
      </c>
      <c r="AE1201" t="str">
        <f t="shared" si="199"/>
        <v/>
      </c>
      <c r="AH1201" t="str">
        <f t="shared" si="200"/>
        <v/>
      </c>
      <c r="AI1201" t="str">
        <f t="shared" si="201"/>
        <v/>
      </c>
      <c r="AJ1201" t="str">
        <f t="shared" si="197"/>
        <v/>
      </c>
      <c r="AK1201" t="str">
        <f t="shared" si="197"/>
        <v/>
      </c>
      <c r="AL1201" t="str">
        <f t="shared" si="197"/>
        <v/>
      </c>
    </row>
    <row r="1202" spans="1:38" x14ac:dyDescent="0.2">
      <c r="A1202" s="1">
        <v>6444</v>
      </c>
      <c r="B1202" s="2" t="s">
        <v>18</v>
      </c>
      <c r="C1202" s="3">
        <v>42131</v>
      </c>
      <c r="D1202" s="2" t="s">
        <v>19</v>
      </c>
      <c r="E1202" s="2">
        <v>47</v>
      </c>
      <c r="F1202" s="2">
        <v>205.48</v>
      </c>
      <c r="G1202" s="2">
        <v>0.02</v>
      </c>
      <c r="H1202" s="2" t="s">
        <v>20</v>
      </c>
      <c r="I1202" s="2">
        <v>38.090000000000003</v>
      </c>
      <c r="J1202" s="2">
        <v>16.28</v>
      </c>
      <c r="K1202" s="2">
        <v>14.94</v>
      </c>
      <c r="L1202" s="2" t="s">
        <v>469</v>
      </c>
      <c r="M1202" s="2" t="s">
        <v>38</v>
      </c>
      <c r="N1202" s="2" t="s">
        <v>30</v>
      </c>
      <c r="O1202" s="2" t="s">
        <v>24</v>
      </c>
      <c r="P1202" s="2" t="s">
        <v>64</v>
      </c>
      <c r="Q1202" s="2" t="s">
        <v>36</v>
      </c>
      <c r="R1202" s="3">
        <v>42132</v>
      </c>
      <c r="S1202" s="10">
        <f t="shared" si="198"/>
        <v>2015</v>
      </c>
      <c r="T1202" t="str">
        <f t="shared" ref="T1202:W1221" si="206">IF($N1202=T$1,$I1202,"")</f>
        <v/>
      </c>
      <c r="U1202">
        <f t="shared" si="206"/>
        <v>38.090000000000003</v>
      </c>
      <c r="V1202" t="str">
        <f t="shared" si="206"/>
        <v/>
      </c>
      <c r="W1202" t="str">
        <f t="shared" si="206"/>
        <v/>
      </c>
      <c r="Z1202">
        <f t="shared" ref="Z1202:AB1221" si="207">IF($O1202=Z$1,$I1202,"")</f>
        <v>38.090000000000003</v>
      </c>
      <c r="AA1202" t="str">
        <f t="shared" si="207"/>
        <v/>
      </c>
      <c r="AB1202" t="str">
        <f t="shared" si="207"/>
        <v/>
      </c>
      <c r="AE1202" t="str">
        <f t="shared" si="199"/>
        <v/>
      </c>
      <c r="AH1202" t="str">
        <f t="shared" si="200"/>
        <v/>
      </c>
      <c r="AI1202" t="str">
        <f t="shared" si="201"/>
        <v/>
      </c>
      <c r="AJ1202" t="str">
        <f t="shared" si="197"/>
        <v/>
      </c>
      <c r="AK1202" t="str">
        <f t="shared" si="197"/>
        <v/>
      </c>
      <c r="AL1202" t="str">
        <f t="shared" si="197"/>
        <v/>
      </c>
    </row>
    <row r="1203" spans="1:38" x14ac:dyDescent="0.2">
      <c r="A1203" s="1">
        <v>6445</v>
      </c>
      <c r="B1203" s="2" t="s">
        <v>18</v>
      </c>
      <c r="C1203" s="3">
        <v>42131</v>
      </c>
      <c r="D1203" s="2" t="s">
        <v>41</v>
      </c>
      <c r="E1203" s="2">
        <v>37</v>
      </c>
      <c r="F1203" s="2">
        <v>2529.61</v>
      </c>
      <c r="G1203" s="2">
        <v>0</v>
      </c>
      <c r="H1203" s="2" t="s">
        <v>20</v>
      </c>
      <c r="I1203" s="2">
        <v>1031.47</v>
      </c>
      <c r="J1203" s="2">
        <v>75.94</v>
      </c>
      <c r="K1203" s="2">
        <v>28.48</v>
      </c>
      <c r="L1203" s="2" t="s">
        <v>284</v>
      </c>
      <c r="M1203" s="2" t="s">
        <v>66</v>
      </c>
      <c r="N1203" s="2" t="s">
        <v>43</v>
      </c>
      <c r="O1203" s="2" t="s">
        <v>45</v>
      </c>
      <c r="P1203" s="2" t="s">
        <v>55</v>
      </c>
      <c r="Q1203" s="2" t="s">
        <v>26</v>
      </c>
      <c r="R1203" s="3">
        <v>42133</v>
      </c>
      <c r="S1203" s="10">
        <f t="shared" si="198"/>
        <v>2015</v>
      </c>
      <c r="T1203" t="str">
        <f t="shared" si="206"/>
        <v/>
      </c>
      <c r="U1203" t="str">
        <f t="shared" si="206"/>
        <v/>
      </c>
      <c r="V1203">
        <f t="shared" si="206"/>
        <v>1031.47</v>
      </c>
      <c r="W1203" t="str">
        <f t="shared" si="206"/>
        <v/>
      </c>
      <c r="Z1203" t="str">
        <f t="shared" si="207"/>
        <v/>
      </c>
      <c r="AA1203" t="str">
        <f t="shared" si="207"/>
        <v/>
      </c>
      <c r="AB1203">
        <f t="shared" si="207"/>
        <v>1031.47</v>
      </c>
      <c r="AE1203" t="str">
        <f t="shared" si="199"/>
        <v/>
      </c>
      <c r="AH1203" t="str">
        <f t="shared" si="200"/>
        <v/>
      </c>
      <c r="AI1203" t="str">
        <f t="shared" si="201"/>
        <v/>
      </c>
      <c r="AJ1203" t="str">
        <f t="shared" si="197"/>
        <v/>
      </c>
      <c r="AK1203" t="str">
        <f t="shared" si="197"/>
        <v/>
      </c>
      <c r="AL1203" t="str">
        <f t="shared" si="197"/>
        <v/>
      </c>
    </row>
    <row r="1204" spans="1:38" x14ac:dyDescent="0.2">
      <c r="A1204" s="1">
        <v>6446</v>
      </c>
      <c r="B1204" s="2" t="s">
        <v>18</v>
      </c>
      <c r="C1204" s="3">
        <v>42131</v>
      </c>
      <c r="D1204" s="2" t="s">
        <v>41</v>
      </c>
      <c r="E1204" s="2">
        <v>28</v>
      </c>
      <c r="F1204" s="2">
        <v>4189.22</v>
      </c>
      <c r="G1204" s="2">
        <v>0.01</v>
      </c>
      <c r="H1204" s="2" t="s">
        <v>20</v>
      </c>
      <c r="I1204" s="2">
        <v>1770.88</v>
      </c>
      <c r="J1204" s="2">
        <v>152.99</v>
      </c>
      <c r="K1204" s="2">
        <v>27.99</v>
      </c>
      <c r="L1204" s="2" t="s">
        <v>284</v>
      </c>
      <c r="M1204" s="2" t="s">
        <v>66</v>
      </c>
      <c r="N1204" s="2" t="s">
        <v>43</v>
      </c>
      <c r="O1204" s="2" t="s">
        <v>31</v>
      </c>
      <c r="P1204" s="2" t="s">
        <v>33</v>
      </c>
      <c r="Q1204" s="2" t="s">
        <v>62</v>
      </c>
      <c r="R1204" s="3">
        <v>42132</v>
      </c>
      <c r="S1204" s="10">
        <f t="shared" si="198"/>
        <v>2015</v>
      </c>
      <c r="T1204" t="str">
        <f t="shared" si="206"/>
        <v/>
      </c>
      <c r="U1204" t="str">
        <f t="shared" si="206"/>
        <v/>
      </c>
      <c r="V1204">
        <f t="shared" si="206"/>
        <v>1770.88</v>
      </c>
      <c r="W1204" t="str">
        <f t="shared" si="206"/>
        <v/>
      </c>
      <c r="Z1204" t="str">
        <f t="shared" si="207"/>
        <v/>
      </c>
      <c r="AA1204">
        <f t="shared" si="207"/>
        <v>1770.88</v>
      </c>
      <c r="AB1204" t="str">
        <f t="shared" si="207"/>
        <v/>
      </c>
      <c r="AE1204" t="str">
        <f t="shared" si="199"/>
        <v/>
      </c>
      <c r="AH1204" t="str">
        <f t="shared" si="200"/>
        <v/>
      </c>
      <c r="AI1204" t="str">
        <f t="shared" si="201"/>
        <v/>
      </c>
      <c r="AJ1204" t="str">
        <f t="shared" si="197"/>
        <v/>
      </c>
      <c r="AK1204" t="str">
        <f t="shared" si="197"/>
        <v/>
      </c>
      <c r="AL1204" t="str">
        <f t="shared" si="197"/>
        <v/>
      </c>
    </row>
    <row r="1205" spans="1:38" x14ac:dyDescent="0.2">
      <c r="A1205" s="1">
        <v>6447</v>
      </c>
      <c r="B1205" s="2" t="s">
        <v>18</v>
      </c>
      <c r="C1205" s="3">
        <v>42133</v>
      </c>
      <c r="D1205" s="2" t="s">
        <v>59</v>
      </c>
      <c r="E1205" s="2">
        <v>10</v>
      </c>
      <c r="F1205" s="2">
        <v>58.37</v>
      </c>
      <c r="G1205" s="2">
        <v>0.09</v>
      </c>
      <c r="H1205" s="2" t="s">
        <v>20</v>
      </c>
      <c r="I1205" s="2">
        <v>9.85</v>
      </c>
      <c r="J1205" s="2">
        <v>17.16</v>
      </c>
      <c r="K1205" s="2">
        <v>14.73</v>
      </c>
      <c r="L1205" s="2" t="s">
        <v>97</v>
      </c>
      <c r="M1205" s="2" t="s">
        <v>66</v>
      </c>
      <c r="N1205" s="2" t="s">
        <v>54</v>
      </c>
      <c r="O1205" s="2" t="s">
        <v>24</v>
      </c>
      <c r="P1205" s="2" t="s">
        <v>64</v>
      </c>
      <c r="Q1205" s="2" t="s">
        <v>36</v>
      </c>
      <c r="R1205" s="3">
        <v>42135</v>
      </c>
      <c r="S1205" s="10">
        <f t="shared" si="198"/>
        <v>2015</v>
      </c>
      <c r="T1205" t="str">
        <f t="shared" si="206"/>
        <v/>
      </c>
      <c r="U1205" t="str">
        <f t="shared" si="206"/>
        <v/>
      </c>
      <c r="V1205" t="str">
        <f t="shared" si="206"/>
        <v/>
      </c>
      <c r="W1205">
        <f t="shared" si="206"/>
        <v>9.85</v>
      </c>
      <c r="Z1205">
        <f t="shared" si="207"/>
        <v>9.85</v>
      </c>
      <c r="AA1205" t="str">
        <f t="shared" si="207"/>
        <v/>
      </c>
      <c r="AB1205" t="str">
        <f t="shared" si="207"/>
        <v/>
      </c>
      <c r="AE1205" t="str">
        <f t="shared" si="199"/>
        <v/>
      </c>
      <c r="AH1205" t="str">
        <f t="shared" si="200"/>
        <v/>
      </c>
      <c r="AI1205" t="str">
        <f t="shared" si="201"/>
        <v/>
      </c>
      <c r="AJ1205" t="str">
        <f t="shared" si="197"/>
        <v/>
      </c>
      <c r="AK1205" t="str">
        <f t="shared" si="197"/>
        <v/>
      </c>
      <c r="AL1205" t="str">
        <f t="shared" si="197"/>
        <v/>
      </c>
    </row>
    <row r="1206" spans="1:38" x14ac:dyDescent="0.2">
      <c r="A1206" s="1">
        <v>6448</v>
      </c>
      <c r="B1206" s="2" t="s">
        <v>18</v>
      </c>
      <c r="C1206" s="3">
        <v>42133</v>
      </c>
      <c r="D1206" s="2" t="s">
        <v>59</v>
      </c>
      <c r="E1206" s="2">
        <v>1</v>
      </c>
      <c r="F1206" s="2">
        <v>12.39</v>
      </c>
      <c r="G1206" s="2">
        <v>0.04</v>
      </c>
      <c r="H1206" s="2" t="s">
        <v>20</v>
      </c>
      <c r="I1206" s="2">
        <v>2.34</v>
      </c>
      <c r="J1206" s="2">
        <v>15.68</v>
      </c>
      <c r="K1206" s="2">
        <v>15.32</v>
      </c>
      <c r="L1206" s="2" t="s">
        <v>97</v>
      </c>
      <c r="M1206" s="2" t="s">
        <v>66</v>
      </c>
      <c r="N1206" s="2" t="s">
        <v>54</v>
      </c>
      <c r="O1206" s="2" t="s">
        <v>24</v>
      </c>
      <c r="P1206" s="2" t="s">
        <v>203</v>
      </c>
      <c r="Q1206" s="2" t="s">
        <v>36</v>
      </c>
      <c r="R1206" s="3">
        <v>42135</v>
      </c>
      <c r="S1206" s="10">
        <f t="shared" si="198"/>
        <v>2015</v>
      </c>
      <c r="T1206" t="str">
        <f t="shared" si="206"/>
        <v/>
      </c>
      <c r="U1206" t="str">
        <f t="shared" si="206"/>
        <v/>
      </c>
      <c r="V1206" t="str">
        <f t="shared" si="206"/>
        <v/>
      </c>
      <c r="W1206">
        <f t="shared" si="206"/>
        <v>2.34</v>
      </c>
      <c r="Z1206">
        <f t="shared" si="207"/>
        <v>2.34</v>
      </c>
      <c r="AA1206" t="str">
        <f t="shared" si="207"/>
        <v/>
      </c>
      <c r="AB1206" t="str">
        <f t="shared" si="207"/>
        <v/>
      </c>
      <c r="AE1206" t="str">
        <f t="shared" si="199"/>
        <v/>
      </c>
      <c r="AH1206" t="str">
        <f t="shared" si="200"/>
        <v/>
      </c>
      <c r="AI1206" t="str">
        <f t="shared" si="201"/>
        <v/>
      </c>
      <c r="AJ1206" t="str">
        <f t="shared" si="197"/>
        <v/>
      </c>
      <c r="AK1206" t="str">
        <f t="shared" si="197"/>
        <v/>
      </c>
      <c r="AL1206" t="str">
        <f t="shared" si="197"/>
        <v/>
      </c>
    </row>
    <row r="1207" spans="1:38" x14ac:dyDescent="0.2">
      <c r="A1207" s="1">
        <v>6449</v>
      </c>
      <c r="B1207" s="2" t="s">
        <v>18</v>
      </c>
      <c r="C1207" s="3">
        <v>42133</v>
      </c>
      <c r="D1207" s="2" t="s">
        <v>50</v>
      </c>
      <c r="E1207" s="2">
        <v>19</v>
      </c>
      <c r="F1207" s="2">
        <v>43.77</v>
      </c>
      <c r="G1207" s="2">
        <v>7.0000000000000007E-2</v>
      </c>
      <c r="H1207" s="2" t="s">
        <v>20</v>
      </c>
      <c r="I1207" s="2">
        <v>-4.8600000000000003</v>
      </c>
      <c r="J1207" s="2">
        <v>13.88</v>
      </c>
      <c r="K1207" s="2">
        <v>15.49</v>
      </c>
      <c r="L1207" s="2" t="s">
        <v>133</v>
      </c>
      <c r="M1207" s="2" t="s">
        <v>38</v>
      </c>
      <c r="N1207" s="2" t="s">
        <v>43</v>
      </c>
      <c r="O1207" s="2" t="s">
        <v>24</v>
      </c>
      <c r="P1207" s="2" t="s">
        <v>25</v>
      </c>
      <c r="Q1207" s="2" t="s">
        <v>26</v>
      </c>
      <c r="R1207" s="3">
        <v>42134</v>
      </c>
      <c r="S1207" s="10">
        <f t="shared" si="198"/>
        <v>2015</v>
      </c>
      <c r="T1207" t="str">
        <f t="shared" si="206"/>
        <v/>
      </c>
      <c r="U1207" t="str">
        <f t="shared" si="206"/>
        <v/>
      </c>
      <c r="V1207">
        <f t="shared" si="206"/>
        <v>-4.8600000000000003</v>
      </c>
      <c r="W1207" t="str">
        <f t="shared" si="206"/>
        <v/>
      </c>
      <c r="Z1207">
        <f t="shared" si="207"/>
        <v>-4.8600000000000003</v>
      </c>
      <c r="AA1207" t="str">
        <f t="shared" si="207"/>
        <v/>
      </c>
      <c r="AB1207" t="str">
        <f t="shared" si="207"/>
        <v/>
      </c>
      <c r="AE1207" t="str">
        <f t="shared" si="199"/>
        <v>Office Supplies</v>
      </c>
      <c r="AH1207" t="str">
        <f t="shared" si="200"/>
        <v/>
      </c>
      <c r="AI1207" t="str">
        <f t="shared" si="201"/>
        <v/>
      </c>
      <c r="AJ1207" t="str">
        <f t="shared" si="197"/>
        <v/>
      </c>
      <c r="AK1207" t="str">
        <f t="shared" si="197"/>
        <v/>
      </c>
      <c r="AL1207" t="str">
        <f t="shared" si="197"/>
        <v/>
      </c>
    </row>
    <row r="1208" spans="1:38" x14ac:dyDescent="0.2">
      <c r="A1208" s="1">
        <v>6450</v>
      </c>
      <c r="B1208" s="2" t="s">
        <v>18</v>
      </c>
      <c r="C1208" s="3">
        <v>42134</v>
      </c>
      <c r="D1208" s="2" t="s">
        <v>19</v>
      </c>
      <c r="E1208" s="2">
        <v>38</v>
      </c>
      <c r="F1208" s="2">
        <v>975.18</v>
      </c>
      <c r="G1208" s="2">
        <v>0.04</v>
      </c>
      <c r="H1208" s="2" t="s">
        <v>20</v>
      </c>
      <c r="I1208" s="2">
        <v>374.73</v>
      </c>
      <c r="J1208" s="2">
        <v>36.950000000000003</v>
      </c>
      <c r="K1208" s="2">
        <v>16.989999999999998</v>
      </c>
      <c r="L1208" s="2" t="s">
        <v>470</v>
      </c>
      <c r="M1208" s="2" t="s">
        <v>29</v>
      </c>
      <c r="N1208" s="2" t="s">
        <v>23</v>
      </c>
      <c r="O1208" s="2" t="s">
        <v>24</v>
      </c>
      <c r="P1208" s="2" t="s">
        <v>25</v>
      </c>
      <c r="Q1208" s="2" t="s">
        <v>26</v>
      </c>
      <c r="R1208" s="3">
        <v>42136</v>
      </c>
      <c r="S1208" s="10">
        <f t="shared" si="198"/>
        <v>2015</v>
      </c>
      <c r="T1208">
        <f t="shared" si="206"/>
        <v>374.73</v>
      </c>
      <c r="U1208" t="str">
        <f t="shared" si="206"/>
        <v/>
      </c>
      <c r="V1208" t="str">
        <f t="shared" si="206"/>
        <v/>
      </c>
      <c r="W1208" t="str">
        <f t="shared" si="206"/>
        <v/>
      </c>
      <c r="Z1208">
        <f t="shared" si="207"/>
        <v>374.73</v>
      </c>
      <c r="AA1208" t="str">
        <f t="shared" si="207"/>
        <v/>
      </c>
      <c r="AB1208" t="str">
        <f t="shared" si="207"/>
        <v/>
      </c>
      <c r="AE1208" t="str">
        <f t="shared" si="199"/>
        <v/>
      </c>
      <c r="AH1208" t="str">
        <f t="shared" si="200"/>
        <v/>
      </c>
      <c r="AI1208" t="str">
        <f t="shared" si="201"/>
        <v/>
      </c>
      <c r="AJ1208" t="str">
        <f t="shared" si="197"/>
        <v/>
      </c>
      <c r="AK1208" t="str">
        <f t="shared" si="197"/>
        <v/>
      </c>
      <c r="AL1208" t="str">
        <f t="shared" si="197"/>
        <v/>
      </c>
    </row>
    <row r="1209" spans="1:38" x14ac:dyDescent="0.2">
      <c r="A1209" s="1">
        <v>6451</v>
      </c>
      <c r="B1209" s="2" t="s">
        <v>18</v>
      </c>
      <c r="C1209" s="3">
        <v>42134</v>
      </c>
      <c r="D1209" s="2" t="s">
        <v>41</v>
      </c>
      <c r="E1209" s="2">
        <v>39</v>
      </c>
      <c r="F1209" s="2">
        <v>1545.73</v>
      </c>
      <c r="G1209" s="2">
        <v>0.03</v>
      </c>
      <c r="H1209" s="2" t="s">
        <v>20</v>
      </c>
      <c r="I1209" s="2">
        <v>476.75</v>
      </c>
      <c r="J1209" s="2">
        <v>51.48</v>
      </c>
      <c r="K1209" s="2">
        <v>15.99</v>
      </c>
      <c r="L1209" s="2" t="s">
        <v>37</v>
      </c>
      <c r="M1209" s="2" t="s">
        <v>38</v>
      </c>
      <c r="N1209" s="2" t="s">
        <v>30</v>
      </c>
      <c r="O1209" s="2" t="s">
        <v>31</v>
      </c>
      <c r="P1209" s="2" t="s">
        <v>32</v>
      </c>
      <c r="Q1209" s="2" t="s">
        <v>58</v>
      </c>
      <c r="R1209" s="3">
        <v>42136</v>
      </c>
      <c r="S1209" s="10">
        <f t="shared" si="198"/>
        <v>2015</v>
      </c>
      <c r="T1209" t="str">
        <f t="shared" si="206"/>
        <v/>
      </c>
      <c r="U1209">
        <f t="shared" si="206"/>
        <v>476.75</v>
      </c>
      <c r="V1209" t="str">
        <f t="shared" si="206"/>
        <v/>
      </c>
      <c r="W1209" t="str">
        <f t="shared" si="206"/>
        <v/>
      </c>
      <c r="Z1209" t="str">
        <f t="shared" si="207"/>
        <v/>
      </c>
      <c r="AA1209">
        <f t="shared" si="207"/>
        <v>476.75</v>
      </c>
      <c r="AB1209" t="str">
        <f t="shared" si="207"/>
        <v/>
      </c>
      <c r="AE1209" t="str">
        <f t="shared" si="199"/>
        <v/>
      </c>
      <c r="AH1209" t="str">
        <f t="shared" si="200"/>
        <v/>
      </c>
      <c r="AI1209" t="str">
        <f t="shared" si="201"/>
        <v/>
      </c>
      <c r="AJ1209" t="str">
        <f t="shared" si="197"/>
        <v/>
      </c>
      <c r="AK1209" t="str">
        <f t="shared" si="197"/>
        <v/>
      </c>
      <c r="AL1209" t="str">
        <f t="shared" si="197"/>
        <v/>
      </c>
    </row>
    <row r="1210" spans="1:38" x14ac:dyDescent="0.2">
      <c r="A1210" s="1">
        <v>6452</v>
      </c>
      <c r="B1210" s="2" t="s">
        <v>18</v>
      </c>
      <c r="C1210" s="3">
        <v>42134</v>
      </c>
      <c r="D1210" s="2" t="s">
        <v>41</v>
      </c>
      <c r="E1210" s="2">
        <v>39</v>
      </c>
      <c r="F1210" s="2">
        <v>154.86000000000001</v>
      </c>
      <c r="G1210" s="2">
        <v>0.06</v>
      </c>
      <c r="H1210" s="2" t="s">
        <v>20</v>
      </c>
      <c r="I1210" s="2">
        <v>19.53</v>
      </c>
      <c r="J1210" s="2">
        <v>15.71</v>
      </c>
      <c r="K1210" s="2">
        <v>15.93</v>
      </c>
      <c r="L1210" s="2" t="s">
        <v>37</v>
      </c>
      <c r="M1210" s="2" t="s">
        <v>38</v>
      </c>
      <c r="N1210" s="2" t="s">
        <v>30</v>
      </c>
      <c r="O1210" s="2" t="s">
        <v>24</v>
      </c>
      <c r="P1210" s="2" t="s">
        <v>35</v>
      </c>
      <c r="Q1210" s="2" t="s">
        <v>36</v>
      </c>
      <c r="R1210" s="3">
        <v>42134</v>
      </c>
      <c r="S1210" s="10">
        <f t="shared" si="198"/>
        <v>2015</v>
      </c>
      <c r="T1210" t="str">
        <f t="shared" si="206"/>
        <v/>
      </c>
      <c r="U1210">
        <f t="shared" si="206"/>
        <v>19.53</v>
      </c>
      <c r="V1210" t="str">
        <f t="shared" si="206"/>
        <v/>
      </c>
      <c r="W1210" t="str">
        <f t="shared" si="206"/>
        <v/>
      </c>
      <c r="Z1210">
        <f t="shared" si="207"/>
        <v>19.53</v>
      </c>
      <c r="AA1210" t="str">
        <f t="shared" si="207"/>
        <v/>
      </c>
      <c r="AB1210" t="str">
        <f t="shared" si="207"/>
        <v/>
      </c>
      <c r="AE1210" t="str">
        <f t="shared" si="199"/>
        <v/>
      </c>
      <c r="AH1210" t="str">
        <f t="shared" si="200"/>
        <v/>
      </c>
      <c r="AI1210" t="str">
        <f t="shared" si="201"/>
        <v/>
      </c>
      <c r="AJ1210" t="str">
        <f t="shared" si="197"/>
        <v/>
      </c>
      <c r="AK1210" t="str">
        <f t="shared" si="197"/>
        <v/>
      </c>
      <c r="AL1210" t="str">
        <f t="shared" si="197"/>
        <v/>
      </c>
    </row>
    <row r="1211" spans="1:38" x14ac:dyDescent="0.2">
      <c r="A1211" s="1">
        <v>6453</v>
      </c>
      <c r="B1211" s="2" t="s">
        <v>40</v>
      </c>
      <c r="C1211" s="3">
        <v>42134</v>
      </c>
      <c r="D1211" s="2" t="s">
        <v>41</v>
      </c>
      <c r="E1211" s="2">
        <v>33</v>
      </c>
      <c r="F1211" s="2">
        <v>1216.568</v>
      </c>
      <c r="G1211" s="2">
        <v>0.03</v>
      </c>
      <c r="H1211" s="2" t="s">
        <v>44</v>
      </c>
      <c r="I1211" s="2">
        <v>-1047.3900000000001</v>
      </c>
      <c r="J1211" s="2">
        <v>56.43</v>
      </c>
      <c r="K1211" s="2">
        <v>60.59</v>
      </c>
      <c r="L1211" s="2" t="s">
        <v>471</v>
      </c>
      <c r="M1211" s="2" t="s">
        <v>29</v>
      </c>
      <c r="N1211" s="2" t="s">
        <v>43</v>
      </c>
      <c r="O1211" s="2" t="s">
        <v>45</v>
      </c>
      <c r="P1211" s="2" t="s">
        <v>46</v>
      </c>
      <c r="Q1211" s="2" t="s">
        <v>47</v>
      </c>
      <c r="R1211" s="3">
        <v>42135</v>
      </c>
      <c r="S1211" s="10">
        <f t="shared" si="198"/>
        <v>2015</v>
      </c>
      <c r="T1211" t="str">
        <f t="shared" si="206"/>
        <v/>
      </c>
      <c r="U1211" t="str">
        <f t="shared" si="206"/>
        <v/>
      </c>
      <c r="V1211">
        <f t="shared" si="206"/>
        <v>-1047.3900000000001</v>
      </c>
      <c r="W1211" t="str">
        <f t="shared" si="206"/>
        <v/>
      </c>
      <c r="Z1211" t="str">
        <f t="shared" si="207"/>
        <v/>
      </c>
      <c r="AA1211" t="str">
        <f t="shared" si="207"/>
        <v/>
      </c>
      <c r="AB1211">
        <f t="shared" si="207"/>
        <v>-1047.3900000000001</v>
      </c>
      <c r="AE1211" t="str">
        <f t="shared" si="199"/>
        <v>Furniture</v>
      </c>
      <c r="AH1211" t="str">
        <f t="shared" si="200"/>
        <v/>
      </c>
      <c r="AI1211" t="str">
        <f t="shared" si="201"/>
        <v/>
      </c>
      <c r="AJ1211" t="str">
        <f t="shared" si="197"/>
        <v/>
      </c>
      <c r="AK1211" t="str">
        <f t="shared" si="197"/>
        <v/>
      </c>
      <c r="AL1211" t="str">
        <f t="shared" si="197"/>
        <v/>
      </c>
    </row>
    <row r="1212" spans="1:38" x14ac:dyDescent="0.2">
      <c r="A1212" s="1">
        <v>6454</v>
      </c>
      <c r="B1212" s="2" t="s">
        <v>18</v>
      </c>
      <c r="C1212" s="3">
        <v>42134</v>
      </c>
      <c r="D1212" s="2" t="s">
        <v>19</v>
      </c>
      <c r="E1212" s="2">
        <v>32</v>
      </c>
      <c r="F1212" s="2">
        <v>110.88</v>
      </c>
      <c r="G1212" s="2">
        <v>0.03</v>
      </c>
      <c r="H1212" s="2" t="s">
        <v>20</v>
      </c>
      <c r="I1212" s="2">
        <v>25.93</v>
      </c>
      <c r="J1212" s="2">
        <v>15.14</v>
      </c>
      <c r="K1212" s="2">
        <v>15.14</v>
      </c>
      <c r="L1212" s="2" t="s">
        <v>89</v>
      </c>
      <c r="M1212" s="2" t="s">
        <v>29</v>
      </c>
      <c r="N1212" s="2" t="s">
        <v>54</v>
      </c>
      <c r="O1212" s="2" t="s">
        <v>24</v>
      </c>
      <c r="P1212" s="2" t="s">
        <v>35</v>
      </c>
      <c r="Q1212" s="2" t="s">
        <v>36</v>
      </c>
      <c r="R1212" s="3">
        <v>42134</v>
      </c>
      <c r="S1212" s="10">
        <f t="shared" si="198"/>
        <v>2015</v>
      </c>
      <c r="T1212" t="str">
        <f t="shared" si="206"/>
        <v/>
      </c>
      <c r="U1212" t="str">
        <f t="shared" si="206"/>
        <v/>
      </c>
      <c r="V1212" t="str">
        <f t="shared" si="206"/>
        <v/>
      </c>
      <c r="W1212">
        <f t="shared" si="206"/>
        <v>25.93</v>
      </c>
      <c r="Z1212">
        <f t="shared" si="207"/>
        <v>25.93</v>
      </c>
      <c r="AA1212" t="str">
        <f t="shared" si="207"/>
        <v/>
      </c>
      <c r="AB1212" t="str">
        <f t="shared" si="207"/>
        <v/>
      </c>
      <c r="AE1212" t="str">
        <f t="shared" si="199"/>
        <v/>
      </c>
      <c r="AH1212" t="str">
        <f t="shared" si="200"/>
        <v/>
      </c>
      <c r="AI1212" t="str">
        <f t="shared" si="201"/>
        <v/>
      </c>
      <c r="AJ1212" t="str">
        <f t="shared" si="197"/>
        <v/>
      </c>
      <c r="AK1212" t="str">
        <f t="shared" si="197"/>
        <v/>
      </c>
      <c r="AL1212" t="str">
        <f t="shared" si="197"/>
        <v/>
      </c>
    </row>
    <row r="1213" spans="1:38" x14ac:dyDescent="0.2">
      <c r="A1213" s="1">
        <v>6455</v>
      </c>
      <c r="B1213" s="2" t="s">
        <v>18</v>
      </c>
      <c r="C1213" s="3">
        <v>42134</v>
      </c>
      <c r="D1213" s="2" t="s">
        <v>59</v>
      </c>
      <c r="E1213" s="2">
        <v>50</v>
      </c>
      <c r="F1213" s="2">
        <v>449.71</v>
      </c>
      <c r="G1213" s="2">
        <v>0.02</v>
      </c>
      <c r="H1213" s="2" t="s">
        <v>20</v>
      </c>
      <c r="I1213" s="2">
        <v>237.08</v>
      </c>
      <c r="J1213" s="2">
        <v>20.34</v>
      </c>
      <c r="K1213" s="2">
        <v>14.96</v>
      </c>
      <c r="L1213" s="2" t="s">
        <v>207</v>
      </c>
      <c r="M1213" s="2" t="s">
        <v>38</v>
      </c>
      <c r="N1213" s="2" t="s">
        <v>54</v>
      </c>
      <c r="O1213" s="2" t="s">
        <v>45</v>
      </c>
      <c r="P1213" s="2" t="s">
        <v>55</v>
      </c>
      <c r="Q1213" s="2" t="s">
        <v>36</v>
      </c>
      <c r="R1213" s="3">
        <v>42135</v>
      </c>
      <c r="S1213" s="10">
        <f t="shared" si="198"/>
        <v>2015</v>
      </c>
      <c r="T1213" t="str">
        <f t="shared" si="206"/>
        <v/>
      </c>
      <c r="U1213" t="str">
        <f t="shared" si="206"/>
        <v/>
      </c>
      <c r="V1213" t="str">
        <f t="shared" si="206"/>
        <v/>
      </c>
      <c r="W1213">
        <f t="shared" si="206"/>
        <v>237.08</v>
      </c>
      <c r="Z1213" t="str">
        <f t="shared" si="207"/>
        <v/>
      </c>
      <c r="AA1213" t="str">
        <f t="shared" si="207"/>
        <v/>
      </c>
      <c r="AB1213">
        <f t="shared" si="207"/>
        <v>237.08</v>
      </c>
      <c r="AE1213" t="str">
        <f t="shared" si="199"/>
        <v/>
      </c>
      <c r="AH1213" t="str">
        <f t="shared" si="200"/>
        <v/>
      </c>
      <c r="AI1213" t="str">
        <f t="shared" si="201"/>
        <v/>
      </c>
      <c r="AJ1213" t="str">
        <f t="shared" si="197"/>
        <v/>
      </c>
      <c r="AK1213" t="str">
        <f t="shared" si="197"/>
        <v/>
      </c>
      <c r="AL1213" t="str">
        <f t="shared" si="197"/>
        <v/>
      </c>
    </row>
    <row r="1214" spans="1:38" x14ac:dyDescent="0.2">
      <c r="A1214" s="1">
        <v>6456</v>
      </c>
      <c r="B1214" s="2" t="s">
        <v>18</v>
      </c>
      <c r="C1214" s="3">
        <v>42135</v>
      </c>
      <c r="D1214" s="2" t="s">
        <v>41</v>
      </c>
      <c r="E1214" s="2">
        <v>50</v>
      </c>
      <c r="F1214" s="2">
        <v>3623.2404999999999</v>
      </c>
      <c r="G1214" s="2">
        <v>0.03</v>
      </c>
      <c r="H1214" s="2" t="s">
        <v>20</v>
      </c>
      <c r="I1214" s="2">
        <v>1866.75</v>
      </c>
      <c r="J1214" s="2">
        <v>97.99</v>
      </c>
      <c r="K1214" s="2">
        <v>17.3</v>
      </c>
      <c r="L1214" s="2" t="s">
        <v>264</v>
      </c>
      <c r="M1214" s="2" t="s">
        <v>29</v>
      </c>
      <c r="N1214" s="2" t="s">
        <v>43</v>
      </c>
      <c r="O1214" s="2" t="s">
        <v>31</v>
      </c>
      <c r="P1214" s="2" t="s">
        <v>39</v>
      </c>
      <c r="Q1214" s="2" t="s">
        <v>58</v>
      </c>
      <c r="R1214" s="3">
        <v>42137</v>
      </c>
      <c r="S1214" s="10">
        <f t="shared" si="198"/>
        <v>2015</v>
      </c>
      <c r="T1214" t="str">
        <f t="shared" si="206"/>
        <v/>
      </c>
      <c r="U1214" t="str">
        <f t="shared" si="206"/>
        <v/>
      </c>
      <c r="V1214">
        <f t="shared" si="206"/>
        <v>1866.75</v>
      </c>
      <c r="W1214" t="str">
        <f t="shared" si="206"/>
        <v/>
      </c>
      <c r="Z1214" t="str">
        <f t="shared" si="207"/>
        <v/>
      </c>
      <c r="AA1214">
        <f t="shared" si="207"/>
        <v>1866.75</v>
      </c>
      <c r="AB1214" t="str">
        <f t="shared" si="207"/>
        <v/>
      </c>
      <c r="AE1214" t="str">
        <f t="shared" si="199"/>
        <v/>
      </c>
      <c r="AH1214" t="str">
        <f t="shared" si="200"/>
        <v/>
      </c>
      <c r="AI1214" t="str">
        <f t="shared" si="201"/>
        <v/>
      </c>
      <c r="AJ1214" t="str">
        <f t="shared" si="197"/>
        <v/>
      </c>
      <c r="AK1214" t="str">
        <f t="shared" si="197"/>
        <v/>
      </c>
      <c r="AL1214" t="str">
        <f t="shared" si="197"/>
        <v/>
      </c>
    </row>
    <row r="1215" spans="1:38" x14ac:dyDescent="0.2">
      <c r="A1215" s="1">
        <v>6457</v>
      </c>
      <c r="B1215" s="2" t="s">
        <v>18</v>
      </c>
      <c r="C1215" s="3">
        <v>42136</v>
      </c>
      <c r="D1215" s="2" t="s">
        <v>41</v>
      </c>
      <c r="E1215" s="2">
        <v>9</v>
      </c>
      <c r="F1215" s="2">
        <v>305.92</v>
      </c>
      <c r="G1215" s="2">
        <v>0</v>
      </c>
      <c r="H1215" s="2" t="s">
        <v>20</v>
      </c>
      <c r="I1215" s="2">
        <v>78.59</v>
      </c>
      <c r="J1215" s="2">
        <v>42.98</v>
      </c>
      <c r="K1215" s="2">
        <v>19.760000000000002</v>
      </c>
      <c r="L1215" s="2" t="s">
        <v>412</v>
      </c>
      <c r="M1215" s="2" t="s">
        <v>22</v>
      </c>
      <c r="N1215" s="2" t="s">
        <v>30</v>
      </c>
      <c r="O1215" s="2" t="s">
        <v>24</v>
      </c>
      <c r="P1215" s="2" t="s">
        <v>35</v>
      </c>
      <c r="Q1215" s="2" t="s">
        <v>26</v>
      </c>
      <c r="R1215" s="3">
        <v>42137</v>
      </c>
      <c r="S1215" s="10">
        <f t="shared" si="198"/>
        <v>2015</v>
      </c>
      <c r="T1215" t="str">
        <f t="shared" si="206"/>
        <v/>
      </c>
      <c r="U1215">
        <f t="shared" si="206"/>
        <v>78.59</v>
      </c>
      <c r="V1215" t="str">
        <f t="shared" si="206"/>
        <v/>
      </c>
      <c r="W1215" t="str">
        <f t="shared" si="206"/>
        <v/>
      </c>
      <c r="Z1215">
        <f t="shared" si="207"/>
        <v>78.59</v>
      </c>
      <c r="AA1215" t="str">
        <f t="shared" si="207"/>
        <v/>
      </c>
      <c r="AB1215" t="str">
        <f t="shared" si="207"/>
        <v/>
      </c>
      <c r="AE1215" t="str">
        <f t="shared" si="199"/>
        <v/>
      </c>
      <c r="AH1215" t="str">
        <f t="shared" si="200"/>
        <v/>
      </c>
      <c r="AI1215" t="str">
        <f t="shared" si="201"/>
        <v/>
      </c>
      <c r="AJ1215" t="str">
        <f t="shared" si="197"/>
        <v/>
      </c>
      <c r="AK1215" t="str">
        <f t="shared" si="197"/>
        <v/>
      </c>
      <c r="AL1215" t="str">
        <f t="shared" si="197"/>
        <v/>
      </c>
    </row>
    <row r="1216" spans="1:38" x14ac:dyDescent="0.2">
      <c r="A1216" s="1">
        <v>6458</v>
      </c>
      <c r="B1216" s="2" t="s">
        <v>18</v>
      </c>
      <c r="C1216" s="3">
        <v>42136</v>
      </c>
      <c r="D1216" s="2" t="s">
        <v>41</v>
      </c>
      <c r="E1216" s="2">
        <v>34</v>
      </c>
      <c r="F1216" s="2">
        <v>674.75</v>
      </c>
      <c r="G1216" s="2">
        <v>0.04</v>
      </c>
      <c r="H1216" s="2" t="s">
        <v>20</v>
      </c>
      <c r="I1216" s="2">
        <v>86.32</v>
      </c>
      <c r="J1216" s="2">
        <v>31.98</v>
      </c>
      <c r="K1216" s="2">
        <v>22.68</v>
      </c>
      <c r="L1216" s="2" t="s">
        <v>412</v>
      </c>
      <c r="M1216" s="2" t="s">
        <v>22</v>
      </c>
      <c r="N1216" s="2" t="s">
        <v>30</v>
      </c>
      <c r="O1216" s="2" t="s">
        <v>24</v>
      </c>
      <c r="P1216" s="2" t="s">
        <v>35</v>
      </c>
      <c r="Q1216" s="2" t="s">
        <v>26</v>
      </c>
      <c r="R1216" s="3">
        <v>42137</v>
      </c>
      <c r="S1216" s="10">
        <f t="shared" si="198"/>
        <v>2015</v>
      </c>
      <c r="T1216" t="str">
        <f t="shared" si="206"/>
        <v/>
      </c>
      <c r="U1216">
        <f t="shared" si="206"/>
        <v>86.32</v>
      </c>
      <c r="V1216" t="str">
        <f t="shared" si="206"/>
        <v/>
      </c>
      <c r="W1216" t="str">
        <f t="shared" si="206"/>
        <v/>
      </c>
      <c r="Z1216">
        <f t="shared" si="207"/>
        <v>86.32</v>
      </c>
      <c r="AA1216" t="str">
        <f t="shared" si="207"/>
        <v/>
      </c>
      <c r="AB1216" t="str">
        <f t="shared" si="207"/>
        <v/>
      </c>
      <c r="AE1216" t="str">
        <f t="shared" si="199"/>
        <v/>
      </c>
      <c r="AH1216" t="str">
        <f t="shared" si="200"/>
        <v/>
      </c>
      <c r="AI1216" t="str">
        <f t="shared" si="201"/>
        <v/>
      </c>
      <c r="AJ1216" t="str">
        <f t="shared" si="197"/>
        <v/>
      </c>
      <c r="AK1216" t="str">
        <f t="shared" si="197"/>
        <v/>
      </c>
      <c r="AL1216" t="str">
        <f t="shared" si="197"/>
        <v/>
      </c>
    </row>
    <row r="1217" spans="1:38" x14ac:dyDescent="0.2">
      <c r="A1217" s="1">
        <v>6459</v>
      </c>
      <c r="B1217" s="2" t="s">
        <v>18</v>
      </c>
      <c r="C1217" s="3">
        <v>42136</v>
      </c>
      <c r="D1217" s="2" t="s">
        <v>27</v>
      </c>
      <c r="E1217" s="2">
        <v>36</v>
      </c>
      <c r="F1217" s="2">
        <v>1456.85</v>
      </c>
      <c r="G1217" s="2">
        <v>0.04</v>
      </c>
      <c r="H1217" s="2" t="s">
        <v>20</v>
      </c>
      <c r="I1217" s="2">
        <v>625.47</v>
      </c>
      <c r="J1217" s="2">
        <v>53.94</v>
      </c>
      <c r="K1217" s="2">
        <v>16.989999999999998</v>
      </c>
      <c r="L1217" s="2" t="s">
        <v>472</v>
      </c>
      <c r="M1217" s="2" t="s">
        <v>22</v>
      </c>
      <c r="N1217" s="2" t="s">
        <v>54</v>
      </c>
      <c r="O1217" s="2" t="s">
        <v>24</v>
      </c>
      <c r="P1217" s="2" t="s">
        <v>25</v>
      </c>
      <c r="Q1217" s="2" t="s">
        <v>26</v>
      </c>
      <c r="R1217" s="3">
        <v>42143</v>
      </c>
      <c r="S1217" s="10">
        <f t="shared" si="198"/>
        <v>2015</v>
      </c>
      <c r="T1217" t="str">
        <f t="shared" si="206"/>
        <v/>
      </c>
      <c r="U1217" t="str">
        <f t="shared" si="206"/>
        <v/>
      </c>
      <c r="V1217" t="str">
        <f t="shared" si="206"/>
        <v/>
      </c>
      <c r="W1217">
        <f t="shared" si="206"/>
        <v>625.47</v>
      </c>
      <c r="Z1217">
        <f t="shared" si="207"/>
        <v>625.47</v>
      </c>
      <c r="AA1217" t="str">
        <f t="shared" si="207"/>
        <v/>
      </c>
      <c r="AB1217" t="str">
        <f t="shared" si="207"/>
        <v/>
      </c>
      <c r="AE1217" t="str">
        <f t="shared" si="199"/>
        <v/>
      </c>
      <c r="AH1217" t="str">
        <f t="shared" si="200"/>
        <v/>
      </c>
      <c r="AI1217" t="str">
        <f t="shared" si="201"/>
        <v/>
      </c>
      <c r="AJ1217" t="str">
        <f t="shared" si="197"/>
        <v/>
      </c>
      <c r="AK1217" t="str">
        <f t="shared" si="197"/>
        <v/>
      </c>
      <c r="AL1217" t="str">
        <f t="shared" si="197"/>
        <v/>
      </c>
    </row>
    <row r="1218" spans="1:38" x14ac:dyDescent="0.2">
      <c r="A1218" s="1">
        <v>6460</v>
      </c>
      <c r="B1218" s="2" t="s">
        <v>18</v>
      </c>
      <c r="C1218" s="3">
        <v>42138</v>
      </c>
      <c r="D1218" s="2" t="s">
        <v>50</v>
      </c>
      <c r="E1218" s="2">
        <v>24</v>
      </c>
      <c r="F1218" s="2">
        <v>139.05000000000001</v>
      </c>
      <c r="G1218" s="2">
        <v>0.01</v>
      </c>
      <c r="H1218" s="2" t="s">
        <v>49</v>
      </c>
      <c r="I1218" s="2">
        <v>72.81</v>
      </c>
      <c r="J1218" s="2">
        <v>16.91</v>
      </c>
      <c r="K1218" s="2">
        <v>14.5</v>
      </c>
      <c r="L1218" s="2" t="s">
        <v>60</v>
      </c>
      <c r="M1218" s="2" t="s">
        <v>29</v>
      </c>
      <c r="N1218" s="2" t="s">
        <v>23</v>
      </c>
      <c r="O1218" s="2" t="s">
        <v>24</v>
      </c>
      <c r="P1218" s="2" t="s">
        <v>74</v>
      </c>
      <c r="Q1218" s="2" t="s">
        <v>26</v>
      </c>
      <c r="R1218" s="3">
        <v>42140</v>
      </c>
      <c r="S1218" s="10">
        <f t="shared" si="198"/>
        <v>2015</v>
      </c>
      <c r="T1218">
        <f t="shared" si="206"/>
        <v>72.81</v>
      </c>
      <c r="U1218" t="str">
        <f t="shared" si="206"/>
        <v/>
      </c>
      <c r="V1218" t="str">
        <f t="shared" si="206"/>
        <v/>
      </c>
      <c r="W1218" t="str">
        <f t="shared" si="206"/>
        <v/>
      </c>
      <c r="Z1218">
        <f t="shared" si="207"/>
        <v>72.81</v>
      </c>
      <c r="AA1218" t="str">
        <f t="shared" si="207"/>
        <v/>
      </c>
      <c r="AB1218" t="str">
        <f t="shared" si="207"/>
        <v/>
      </c>
      <c r="AE1218" t="str">
        <f t="shared" si="199"/>
        <v/>
      </c>
      <c r="AH1218" t="str">
        <f t="shared" si="200"/>
        <v/>
      </c>
      <c r="AI1218" t="str">
        <f t="shared" si="201"/>
        <v/>
      </c>
      <c r="AJ1218" t="str">
        <f t="shared" si="201"/>
        <v/>
      </c>
      <c r="AK1218" t="str">
        <f t="shared" si="201"/>
        <v/>
      </c>
      <c r="AL1218" t="str">
        <f t="shared" si="201"/>
        <v/>
      </c>
    </row>
    <row r="1219" spans="1:38" x14ac:dyDescent="0.2">
      <c r="A1219" s="1">
        <v>6461</v>
      </c>
      <c r="B1219" s="2" t="s">
        <v>18</v>
      </c>
      <c r="C1219" s="3">
        <v>42138</v>
      </c>
      <c r="D1219" s="2" t="s">
        <v>59</v>
      </c>
      <c r="E1219" s="2">
        <v>33</v>
      </c>
      <c r="F1219" s="2">
        <v>7876.62</v>
      </c>
      <c r="G1219" s="2">
        <v>0.1</v>
      </c>
      <c r="H1219" s="2" t="s">
        <v>44</v>
      </c>
      <c r="I1219" s="2">
        <v>1528.86</v>
      </c>
      <c r="J1219" s="2">
        <v>255.98</v>
      </c>
      <c r="K1219" s="2">
        <v>57.32</v>
      </c>
      <c r="L1219" s="2" t="s">
        <v>197</v>
      </c>
      <c r="M1219" s="2" t="s">
        <v>22</v>
      </c>
      <c r="N1219" s="2" t="s">
        <v>23</v>
      </c>
      <c r="O1219" s="2" t="s">
        <v>45</v>
      </c>
      <c r="P1219" s="2" t="s">
        <v>61</v>
      </c>
      <c r="Q1219" s="2" t="s">
        <v>56</v>
      </c>
      <c r="R1219" s="3">
        <v>42139</v>
      </c>
      <c r="S1219" s="10">
        <f t="shared" ref="S1219:S1282" si="208">YEAR(C1219)</f>
        <v>2015</v>
      </c>
      <c r="T1219">
        <f t="shared" si="206"/>
        <v>1528.86</v>
      </c>
      <c r="U1219" t="str">
        <f t="shared" si="206"/>
        <v/>
      </c>
      <c r="V1219" t="str">
        <f t="shared" si="206"/>
        <v/>
      </c>
      <c r="W1219" t="str">
        <f t="shared" si="206"/>
        <v/>
      </c>
      <c r="Z1219" t="str">
        <f t="shared" si="207"/>
        <v/>
      </c>
      <c r="AA1219" t="str">
        <f t="shared" si="207"/>
        <v/>
      </c>
      <c r="AB1219">
        <f t="shared" si="207"/>
        <v>1528.86</v>
      </c>
      <c r="AE1219" t="str">
        <f t="shared" ref="AE1219:AE1282" si="209">IF(I1219&lt;0,O1219,"")</f>
        <v/>
      </c>
      <c r="AH1219" t="str">
        <f t="shared" ref="AH1219:AH1282" si="210">IF(E1219&lt;11,IF(O1219="Technology",I1219,""),"")</f>
        <v/>
      </c>
      <c r="AI1219" t="str">
        <f t="shared" ref="AI1219:AL1282" si="211">IF(AI$1=$S1219,$AH1219,"")</f>
        <v/>
      </c>
      <c r="AJ1219" t="str">
        <f t="shared" si="211"/>
        <v/>
      </c>
      <c r="AK1219" t="str">
        <f t="shared" si="211"/>
        <v/>
      </c>
      <c r="AL1219" t="str">
        <f t="shared" si="211"/>
        <v/>
      </c>
    </row>
    <row r="1220" spans="1:38" x14ac:dyDescent="0.2">
      <c r="A1220" s="1">
        <v>6462</v>
      </c>
      <c r="B1220" s="2" t="s">
        <v>18</v>
      </c>
      <c r="C1220" s="3">
        <v>42138</v>
      </c>
      <c r="D1220" s="2" t="s">
        <v>59</v>
      </c>
      <c r="E1220" s="2">
        <v>36</v>
      </c>
      <c r="F1220" s="2">
        <v>919.84</v>
      </c>
      <c r="G1220" s="2">
        <v>0.04</v>
      </c>
      <c r="H1220" s="2" t="s">
        <v>20</v>
      </c>
      <c r="I1220" s="2">
        <v>188.12</v>
      </c>
      <c r="J1220" s="2">
        <v>37.380000000000003</v>
      </c>
      <c r="K1220" s="2">
        <v>22.99</v>
      </c>
      <c r="L1220" s="2" t="s">
        <v>197</v>
      </c>
      <c r="M1220" s="2" t="s">
        <v>22</v>
      </c>
      <c r="N1220" s="2" t="s">
        <v>23</v>
      </c>
      <c r="O1220" s="2" t="s">
        <v>45</v>
      </c>
      <c r="P1220" s="2" t="s">
        <v>55</v>
      </c>
      <c r="Q1220" s="2" t="s">
        <v>58</v>
      </c>
      <c r="R1220" s="3">
        <v>42140</v>
      </c>
      <c r="S1220" s="10">
        <f t="shared" si="208"/>
        <v>2015</v>
      </c>
      <c r="T1220">
        <f t="shared" si="206"/>
        <v>188.12</v>
      </c>
      <c r="U1220" t="str">
        <f t="shared" si="206"/>
        <v/>
      </c>
      <c r="V1220" t="str">
        <f t="shared" si="206"/>
        <v/>
      </c>
      <c r="W1220" t="str">
        <f t="shared" si="206"/>
        <v/>
      </c>
      <c r="Z1220" t="str">
        <f t="shared" si="207"/>
        <v/>
      </c>
      <c r="AA1220" t="str">
        <f t="shared" si="207"/>
        <v/>
      </c>
      <c r="AB1220">
        <f t="shared" si="207"/>
        <v>188.12</v>
      </c>
      <c r="AE1220" t="str">
        <f t="shared" si="209"/>
        <v/>
      </c>
      <c r="AH1220" t="str">
        <f t="shared" si="210"/>
        <v/>
      </c>
      <c r="AI1220" t="str">
        <f t="shared" si="211"/>
        <v/>
      </c>
      <c r="AJ1220" t="str">
        <f t="shared" si="211"/>
        <v/>
      </c>
      <c r="AK1220" t="str">
        <f t="shared" si="211"/>
        <v/>
      </c>
      <c r="AL1220" t="str">
        <f t="shared" si="211"/>
        <v/>
      </c>
    </row>
    <row r="1221" spans="1:38" x14ac:dyDescent="0.2">
      <c r="A1221" s="1">
        <v>6463</v>
      </c>
      <c r="B1221" s="2" t="s">
        <v>18</v>
      </c>
      <c r="C1221" s="3">
        <v>42138</v>
      </c>
      <c r="D1221" s="2" t="s">
        <v>50</v>
      </c>
      <c r="E1221" s="2">
        <v>36</v>
      </c>
      <c r="F1221" s="2">
        <v>207.48</v>
      </c>
      <c r="G1221" s="2">
        <v>0.05</v>
      </c>
      <c r="H1221" s="2" t="s">
        <v>20</v>
      </c>
      <c r="I1221" s="2">
        <v>-57.57</v>
      </c>
      <c r="J1221" s="2">
        <v>17.28</v>
      </c>
      <c r="K1221" s="2">
        <v>19.059999999999999</v>
      </c>
      <c r="L1221" s="2" t="s">
        <v>238</v>
      </c>
      <c r="M1221" s="2" t="s">
        <v>22</v>
      </c>
      <c r="N1221" s="2" t="s">
        <v>23</v>
      </c>
      <c r="O1221" s="2" t="s">
        <v>24</v>
      </c>
      <c r="P1221" s="2" t="s">
        <v>35</v>
      </c>
      <c r="Q1221" s="2" t="s">
        <v>26</v>
      </c>
      <c r="R1221" s="3">
        <v>42139</v>
      </c>
      <c r="S1221" s="10">
        <f t="shared" si="208"/>
        <v>2015</v>
      </c>
      <c r="T1221">
        <f t="shared" si="206"/>
        <v>-57.57</v>
      </c>
      <c r="U1221" t="str">
        <f t="shared" si="206"/>
        <v/>
      </c>
      <c r="V1221" t="str">
        <f t="shared" si="206"/>
        <v/>
      </c>
      <c r="W1221" t="str">
        <f t="shared" si="206"/>
        <v/>
      </c>
      <c r="Z1221">
        <f t="shared" si="207"/>
        <v>-57.57</v>
      </c>
      <c r="AA1221" t="str">
        <f t="shared" si="207"/>
        <v/>
      </c>
      <c r="AB1221" t="str">
        <f t="shared" si="207"/>
        <v/>
      </c>
      <c r="AE1221" t="str">
        <f t="shared" si="209"/>
        <v>Office Supplies</v>
      </c>
      <c r="AH1221" t="str">
        <f t="shared" si="210"/>
        <v/>
      </c>
      <c r="AI1221" t="str">
        <f t="shared" si="211"/>
        <v/>
      </c>
      <c r="AJ1221" t="str">
        <f t="shared" si="211"/>
        <v/>
      </c>
      <c r="AK1221" t="str">
        <f t="shared" si="211"/>
        <v/>
      </c>
      <c r="AL1221" t="str">
        <f t="shared" si="211"/>
        <v/>
      </c>
    </row>
    <row r="1222" spans="1:38" x14ac:dyDescent="0.2">
      <c r="A1222" s="1">
        <v>6464</v>
      </c>
      <c r="B1222" s="2" t="s">
        <v>18</v>
      </c>
      <c r="C1222" s="3">
        <v>42138</v>
      </c>
      <c r="D1222" s="2" t="s">
        <v>50</v>
      </c>
      <c r="E1222" s="2">
        <v>39</v>
      </c>
      <c r="F1222" s="2">
        <v>193.09</v>
      </c>
      <c r="G1222" s="2">
        <v>0.02</v>
      </c>
      <c r="H1222" s="2" t="s">
        <v>20</v>
      </c>
      <c r="I1222" s="2">
        <v>55.56</v>
      </c>
      <c r="J1222" s="2">
        <v>16.84</v>
      </c>
      <c r="K1222" s="2">
        <v>14.71</v>
      </c>
      <c r="L1222" s="2" t="s">
        <v>473</v>
      </c>
      <c r="M1222" s="2" t="s">
        <v>38</v>
      </c>
      <c r="N1222" s="2" t="s">
        <v>43</v>
      </c>
      <c r="O1222" s="2" t="s">
        <v>24</v>
      </c>
      <c r="P1222" s="2" t="s">
        <v>64</v>
      </c>
      <c r="Q1222" s="2" t="s">
        <v>36</v>
      </c>
      <c r="R1222" s="3">
        <v>42138</v>
      </c>
      <c r="S1222" s="10">
        <f t="shared" si="208"/>
        <v>2015</v>
      </c>
      <c r="T1222" t="str">
        <f t="shared" ref="T1222:W1241" si="212">IF($N1222=T$1,$I1222,"")</f>
        <v/>
      </c>
      <c r="U1222" t="str">
        <f t="shared" si="212"/>
        <v/>
      </c>
      <c r="V1222">
        <f t="shared" si="212"/>
        <v>55.56</v>
      </c>
      <c r="W1222" t="str">
        <f t="shared" si="212"/>
        <v/>
      </c>
      <c r="Z1222">
        <f t="shared" ref="Z1222:AB1241" si="213">IF($O1222=Z$1,$I1222,"")</f>
        <v>55.56</v>
      </c>
      <c r="AA1222" t="str">
        <f t="shared" si="213"/>
        <v/>
      </c>
      <c r="AB1222" t="str">
        <f t="shared" si="213"/>
        <v/>
      </c>
      <c r="AE1222" t="str">
        <f t="shared" si="209"/>
        <v/>
      </c>
      <c r="AH1222" t="str">
        <f t="shared" si="210"/>
        <v/>
      </c>
      <c r="AI1222" t="str">
        <f t="shared" si="211"/>
        <v/>
      </c>
      <c r="AJ1222" t="str">
        <f t="shared" si="211"/>
        <v/>
      </c>
      <c r="AK1222" t="str">
        <f t="shared" si="211"/>
        <v/>
      </c>
      <c r="AL1222" t="str">
        <f t="shared" si="211"/>
        <v/>
      </c>
    </row>
    <row r="1223" spans="1:38" x14ac:dyDescent="0.2">
      <c r="A1223" s="1">
        <v>6465</v>
      </c>
      <c r="B1223" s="2" t="s">
        <v>18</v>
      </c>
      <c r="C1223" s="3">
        <v>42139</v>
      </c>
      <c r="D1223" s="2" t="s">
        <v>50</v>
      </c>
      <c r="E1223" s="2">
        <v>29</v>
      </c>
      <c r="F1223" s="2">
        <v>365.36</v>
      </c>
      <c r="G1223" s="2">
        <v>0.06</v>
      </c>
      <c r="H1223" s="2" t="s">
        <v>20</v>
      </c>
      <c r="I1223" s="2">
        <v>15.84</v>
      </c>
      <c r="J1223" s="2">
        <v>24.28</v>
      </c>
      <c r="K1223" s="2">
        <v>20.47</v>
      </c>
      <c r="L1223" s="2" t="s">
        <v>73</v>
      </c>
      <c r="M1223" s="2" t="s">
        <v>38</v>
      </c>
      <c r="N1223" s="2" t="s">
        <v>23</v>
      </c>
      <c r="O1223" s="2" t="s">
        <v>24</v>
      </c>
      <c r="P1223" s="2" t="s">
        <v>35</v>
      </c>
      <c r="Q1223" s="2" t="s">
        <v>26</v>
      </c>
      <c r="R1223" s="3">
        <v>42140</v>
      </c>
      <c r="S1223" s="10">
        <f t="shared" si="208"/>
        <v>2015</v>
      </c>
      <c r="T1223">
        <f t="shared" si="212"/>
        <v>15.84</v>
      </c>
      <c r="U1223" t="str">
        <f t="shared" si="212"/>
        <v/>
      </c>
      <c r="V1223" t="str">
        <f t="shared" si="212"/>
        <v/>
      </c>
      <c r="W1223" t="str">
        <f t="shared" si="212"/>
        <v/>
      </c>
      <c r="Z1223">
        <f t="shared" si="213"/>
        <v>15.84</v>
      </c>
      <c r="AA1223" t="str">
        <f t="shared" si="213"/>
        <v/>
      </c>
      <c r="AB1223" t="str">
        <f t="shared" si="213"/>
        <v/>
      </c>
      <c r="AE1223" t="str">
        <f t="shared" si="209"/>
        <v/>
      </c>
      <c r="AH1223" t="str">
        <f t="shared" si="210"/>
        <v/>
      </c>
      <c r="AI1223" t="str">
        <f t="shared" si="211"/>
        <v/>
      </c>
      <c r="AJ1223" t="str">
        <f t="shared" si="211"/>
        <v/>
      </c>
      <c r="AK1223" t="str">
        <f t="shared" si="211"/>
        <v/>
      </c>
      <c r="AL1223" t="str">
        <f t="shared" si="211"/>
        <v/>
      </c>
    </row>
    <row r="1224" spans="1:38" x14ac:dyDescent="0.2">
      <c r="A1224" s="1">
        <v>6466</v>
      </c>
      <c r="B1224" s="2" t="s">
        <v>18</v>
      </c>
      <c r="C1224" s="3">
        <v>42139</v>
      </c>
      <c r="D1224" s="2" t="s">
        <v>41</v>
      </c>
      <c r="E1224" s="2">
        <v>33</v>
      </c>
      <c r="F1224" s="2">
        <v>318.39</v>
      </c>
      <c r="G1224" s="2">
        <v>7.0000000000000007E-2</v>
      </c>
      <c r="H1224" s="2" t="s">
        <v>20</v>
      </c>
      <c r="I1224" s="2">
        <v>111.85</v>
      </c>
      <c r="J1224" s="2">
        <v>21.68</v>
      </c>
      <c r="K1224" s="2">
        <v>16.03</v>
      </c>
      <c r="L1224" s="2" t="s">
        <v>474</v>
      </c>
      <c r="M1224" s="2" t="s">
        <v>22</v>
      </c>
      <c r="N1224" s="2" t="s">
        <v>23</v>
      </c>
      <c r="O1224" s="2" t="s">
        <v>24</v>
      </c>
      <c r="P1224" s="2" t="s">
        <v>35</v>
      </c>
      <c r="Q1224" s="2" t="s">
        <v>36</v>
      </c>
      <c r="R1224" s="3">
        <v>42140</v>
      </c>
      <c r="S1224" s="10">
        <f t="shared" si="208"/>
        <v>2015</v>
      </c>
      <c r="T1224">
        <f t="shared" si="212"/>
        <v>111.85</v>
      </c>
      <c r="U1224" t="str">
        <f t="shared" si="212"/>
        <v/>
      </c>
      <c r="V1224" t="str">
        <f t="shared" si="212"/>
        <v/>
      </c>
      <c r="W1224" t="str">
        <f t="shared" si="212"/>
        <v/>
      </c>
      <c r="Z1224">
        <f t="shared" si="213"/>
        <v>111.85</v>
      </c>
      <c r="AA1224" t="str">
        <f t="shared" si="213"/>
        <v/>
      </c>
      <c r="AB1224" t="str">
        <f t="shared" si="213"/>
        <v/>
      </c>
      <c r="AE1224" t="str">
        <f t="shared" si="209"/>
        <v/>
      </c>
      <c r="AH1224" t="str">
        <f t="shared" si="210"/>
        <v/>
      </c>
      <c r="AI1224" t="str">
        <f t="shared" si="211"/>
        <v/>
      </c>
      <c r="AJ1224" t="str">
        <f t="shared" si="211"/>
        <v/>
      </c>
      <c r="AK1224" t="str">
        <f t="shared" si="211"/>
        <v/>
      </c>
      <c r="AL1224" t="str">
        <f t="shared" si="211"/>
        <v/>
      </c>
    </row>
    <row r="1225" spans="1:38" x14ac:dyDescent="0.2">
      <c r="A1225" s="1">
        <v>6467</v>
      </c>
      <c r="B1225" s="2" t="s">
        <v>18</v>
      </c>
      <c r="C1225" s="3">
        <v>42140</v>
      </c>
      <c r="D1225" s="2" t="s">
        <v>59</v>
      </c>
      <c r="E1225" s="2">
        <v>7</v>
      </c>
      <c r="F1225" s="2">
        <v>83.12</v>
      </c>
      <c r="G1225" s="2">
        <v>0.02</v>
      </c>
      <c r="H1225" s="2" t="s">
        <v>20</v>
      </c>
      <c r="I1225" s="2">
        <v>25.69</v>
      </c>
      <c r="J1225" s="2">
        <v>21.77</v>
      </c>
      <c r="K1225" s="2">
        <v>20.02</v>
      </c>
      <c r="L1225" s="2" t="s">
        <v>475</v>
      </c>
      <c r="M1225" s="2" t="s">
        <v>38</v>
      </c>
      <c r="N1225" s="2" t="s">
        <v>30</v>
      </c>
      <c r="O1225" s="2" t="s">
        <v>45</v>
      </c>
      <c r="P1225" s="2" t="s">
        <v>55</v>
      </c>
      <c r="Q1225" s="2" t="s">
        <v>62</v>
      </c>
      <c r="R1225" s="3">
        <v>42140</v>
      </c>
      <c r="S1225" s="10">
        <f t="shared" si="208"/>
        <v>2015</v>
      </c>
      <c r="T1225" t="str">
        <f t="shared" si="212"/>
        <v/>
      </c>
      <c r="U1225">
        <f t="shared" si="212"/>
        <v>25.69</v>
      </c>
      <c r="V1225" t="str">
        <f t="shared" si="212"/>
        <v/>
      </c>
      <c r="W1225" t="str">
        <f t="shared" si="212"/>
        <v/>
      </c>
      <c r="Z1225" t="str">
        <f t="shared" si="213"/>
        <v/>
      </c>
      <c r="AA1225" t="str">
        <f t="shared" si="213"/>
        <v/>
      </c>
      <c r="AB1225">
        <f t="shared" si="213"/>
        <v>25.69</v>
      </c>
      <c r="AE1225" t="str">
        <f t="shared" si="209"/>
        <v/>
      </c>
      <c r="AH1225" t="str">
        <f t="shared" si="210"/>
        <v/>
      </c>
      <c r="AI1225" t="str">
        <f t="shared" si="211"/>
        <v/>
      </c>
      <c r="AJ1225" t="str">
        <f t="shared" si="211"/>
        <v/>
      </c>
      <c r="AK1225" t="str">
        <f t="shared" si="211"/>
        <v/>
      </c>
      <c r="AL1225" t="str">
        <f t="shared" si="211"/>
        <v/>
      </c>
    </row>
    <row r="1226" spans="1:38" x14ac:dyDescent="0.2">
      <c r="A1226" s="1">
        <v>6468</v>
      </c>
      <c r="B1226" s="2" t="s">
        <v>18</v>
      </c>
      <c r="C1226" s="3">
        <v>42140</v>
      </c>
      <c r="D1226" s="2" t="s">
        <v>59</v>
      </c>
      <c r="E1226" s="2">
        <v>38</v>
      </c>
      <c r="F1226" s="2">
        <v>232.61</v>
      </c>
      <c r="G1226" s="2">
        <v>0.06</v>
      </c>
      <c r="H1226" s="2" t="s">
        <v>20</v>
      </c>
      <c r="I1226" s="2">
        <v>-60.76</v>
      </c>
      <c r="J1226" s="2">
        <v>17.98</v>
      </c>
      <c r="K1226" s="2">
        <v>19.2</v>
      </c>
      <c r="L1226" s="2" t="s">
        <v>475</v>
      </c>
      <c r="M1226" s="2" t="s">
        <v>38</v>
      </c>
      <c r="N1226" s="2" t="s">
        <v>30</v>
      </c>
      <c r="O1226" s="2" t="s">
        <v>24</v>
      </c>
      <c r="P1226" s="2" t="s">
        <v>35</v>
      </c>
      <c r="Q1226" s="2" t="s">
        <v>26</v>
      </c>
      <c r="R1226" s="3">
        <v>42141</v>
      </c>
      <c r="S1226" s="10">
        <f t="shared" si="208"/>
        <v>2015</v>
      </c>
      <c r="T1226" t="str">
        <f t="shared" si="212"/>
        <v/>
      </c>
      <c r="U1226">
        <f t="shared" si="212"/>
        <v>-60.76</v>
      </c>
      <c r="V1226" t="str">
        <f t="shared" si="212"/>
        <v/>
      </c>
      <c r="W1226" t="str">
        <f t="shared" si="212"/>
        <v/>
      </c>
      <c r="Z1226">
        <f t="shared" si="213"/>
        <v>-60.76</v>
      </c>
      <c r="AA1226" t="str">
        <f t="shared" si="213"/>
        <v/>
      </c>
      <c r="AB1226" t="str">
        <f t="shared" si="213"/>
        <v/>
      </c>
      <c r="AE1226" t="str">
        <f t="shared" si="209"/>
        <v>Office Supplies</v>
      </c>
      <c r="AH1226" t="str">
        <f t="shared" si="210"/>
        <v/>
      </c>
      <c r="AI1226" t="str">
        <f t="shared" si="211"/>
        <v/>
      </c>
      <c r="AJ1226" t="str">
        <f t="shared" si="211"/>
        <v/>
      </c>
      <c r="AK1226" t="str">
        <f t="shared" si="211"/>
        <v/>
      </c>
      <c r="AL1226" t="str">
        <f t="shared" si="211"/>
        <v/>
      </c>
    </row>
    <row r="1227" spans="1:38" x14ac:dyDescent="0.2">
      <c r="A1227" s="1">
        <v>6469</v>
      </c>
      <c r="B1227" s="2" t="s">
        <v>18</v>
      </c>
      <c r="C1227" s="3">
        <v>42141</v>
      </c>
      <c r="D1227" s="2" t="s">
        <v>59</v>
      </c>
      <c r="E1227" s="2">
        <v>47</v>
      </c>
      <c r="F1227" s="2">
        <v>1844.55</v>
      </c>
      <c r="G1227" s="2">
        <v>0.06</v>
      </c>
      <c r="H1227" s="2" t="s">
        <v>20</v>
      </c>
      <c r="I1227" s="2">
        <v>201.98</v>
      </c>
      <c r="J1227" s="2">
        <v>52.97</v>
      </c>
      <c r="K1227" s="2">
        <v>22.99</v>
      </c>
      <c r="L1227" s="2" t="s">
        <v>193</v>
      </c>
      <c r="M1227" s="2" t="s">
        <v>29</v>
      </c>
      <c r="N1227" s="2" t="s">
        <v>54</v>
      </c>
      <c r="O1227" s="2" t="s">
        <v>24</v>
      </c>
      <c r="P1227" s="2" t="s">
        <v>64</v>
      </c>
      <c r="Q1227" s="2" t="s">
        <v>58</v>
      </c>
      <c r="R1227" s="3">
        <v>42141</v>
      </c>
      <c r="S1227" s="10">
        <f t="shared" si="208"/>
        <v>2015</v>
      </c>
      <c r="T1227" t="str">
        <f t="shared" si="212"/>
        <v/>
      </c>
      <c r="U1227" t="str">
        <f t="shared" si="212"/>
        <v/>
      </c>
      <c r="V1227" t="str">
        <f t="shared" si="212"/>
        <v/>
      </c>
      <c r="W1227">
        <f t="shared" si="212"/>
        <v>201.98</v>
      </c>
      <c r="Z1227">
        <f t="shared" si="213"/>
        <v>201.98</v>
      </c>
      <c r="AA1227" t="str">
        <f t="shared" si="213"/>
        <v/>
      </c>
      <c r="AB1227" t="str">
        <f t="shared" si="213"/>
        <v/>
      </c>
      <c r="AE1227" t="str">
        <f t="shared" si="209"/>
        <v/>
      </c>
      <c r="AH1227" t="str">
        <f t="shared" si="210"/>
        <v/>
      </c>
      <c r="AI1227" t="str">
        <f t="shared" si="211"/>
        <v/>
      </c>
      <c r="AJ1227" t="str">
        <f t="shared" si="211"/>
        <v/>
      </c>
      <c r="AK1227" t="str">
        <f t="shared" si="211"/>
        <v/>
      </c>
      <c r="AL1227" t="str">
        <f t="shared" si="211"/>
        <v/>
      </c>
    </row>
    <row r="1228" spans="1:38" x14ac:dyDescent="0.2">
      <c r="A1228" s="1">
        <v>6470</v>
      </c>
      <c r="B1228" s="2" t="s">
        <v>18</v>
      </c>
      <c r="C1228" s="3">
        <v>42141</v>
      </c>
      <c r="D1228" s="2" t="s">
        <v>59</v>
      </c>
      <c r="E1228" s="2">
        <v>5</v>
      </c>
      <c r="F1228" s="2">
        <v>547.62</v>
      </c>
      <c r="G1228" s="2">
        <v>0.06</v>
      </c>
      <c r="H1228" s="2" t="s">
        <v>20</v>
      </c>
      <c r="I1228" s="2">
        <v>-247.98</v>
      </c>
      <c r="J1228" s="2">
        <v>113.41</v>
      </c>
      <c r="K1228" s="2">
        <v>49</v>
      </c>
      <c r="L1228" s="2" t="s">
        <v>193</v>
      </c>
      <c r="M1228" s="2" t="s">
        <v>29</v>
      </c>
      <c r="N1228" s="2" t="s">
        <v>54</v>
      </c>
      <c r="O1228" s="2" t="s">
        <v>24</v>
      </c>
      <c r="P1228" s="2" t="s">
        <v>52</v>
      </c>
      <c r="Q1228" s="2" t="s">
        <v>34</v>
      </c>
      <c r="R1228" s="3">
        <v>42143</v>
      </c>
      <c r="S1228" s="10">
        <f t="shared" si="208"/>
        <v>2015</v>
      </c>
      <c r="T1228" t="str">
        <f t="shared" si="212"/>
        <v/>
      </c>
      <c r="U1228" t="str">
        <f t="shared" si="212"/>
        <v/>
      </c>
      <c r="V1228" t="str">
        <f t="shared" si="212"/>
        <v/>
      </c>
      <c r="W1228">
        <f t="shared" si="212"/>
        <v>-247.98</v>
      </c>
      <c r="Z1228">
        <f t="shared" si="213"/>
        <v>-247.98</v>
      </c>
      <c r="AA1228" t="str">
        <f t="shared" si="213"/>
        <v/>
      </c>
      <c r="AB1228" t="str">
        <f t="shared" si="213"/>
        <v/>
      </c>
      <c r="AE1228" t="str">
        <f t="shared" si="209"/>
        <v>Office Supplies</v>
      </c>
      <c r="AH1228" t="str">
        <f t="shared" si="210"/>
        <v/>
      </c>
      <c r="AI1228" t="str">
        <f t="shared" si="211"/>
        <v/>
      </c>
      <c r="AJ1228" t="str">
        <f t="shared" si="211"/>
        <v/>
      </c>
      <c r="AK1228" t="str">
        <f t="shared" si="211"/>
        <v/>
      </c>
      <c r="AL1228" t="str">
        <f t="shared" si="211"/>
        <v/>
      </c>
    </row>
    <row r="1229" spans="1:38" x14ac:dyDescent="0.2">
      <c r="A1229" s="1">
        <v>6471</v>
      </c>
      <c r="B1229" s="2" t="s">
        <v>18</v>
      </c>
      <c r="C1229" s="3">
        <v>42141</v>
      </c>
      <c r="D1229" s="2" t="s">
        <v>59</v>
      </c>
      <c r="E1229" s="2">
        <v>40</v>
      </c>
      <c r="F1229" s="2">
        <v>2042.7929999999999</v>
      </c>
      <c r="G1229" s="2">
        <v>0.01</v>
      </c>
      <c r="H1229" s="2" t="s">
        <v>20</v>
      </c>
      <c r="I1229" s="2">
        <v>1158.0899999999999</v>
      </c>
      <c r="J1229" s="2">
        <v>67.989999999999995</v>
      </c>
      <c r="K1229" s="2">
        <v>15.25</v>
      </c>
      <c r="L1229" s="2" t="s">
        <v>193</v>
      </c>
      <c r="M1229" s="2" t="s">
        <v>29</v>
      </c>
      <c r="N1229" s="2" t="s">
        <v>54</v>
      </c>
      <c r="O1229" s="2" t="s">
        <v>31</v>
      </c>
      <c r="P1229" s="2" t="s">
        <v>39</v>
      </c>
      <c r="Q1229" s="2" t="s">
        <v>58</v>
      </c>
      <c r="R1229" s="3">
        <v>42143</v>
      </c>
      <c r="S1229" s="10">
        <f t="shared" si="208"/>
        <v>2015</v>
      </c>
      <c r="T1229" t="str">
        <f t="shared" si="212"/>
        <v/>
      </c>
      <c r="U1229" t="str">
        <f t="shared" si="212"/>
        <v/>
      </c>
      <c r="V1229" t="str">
        <f t="shared" si="212"/>
        <v/>
      </c>
      <c r="W1229">
        <f t="shared" si="212"/>
        <v>1158.0899999999999</v>
      </c>
      <c r="Z1229" t="str">
        <f t="shared" si="213"/>
        <v/>
      </c>
      <c r="AA1229">
        <f t="shared" si="213"/>
        <v>1158.0899999999999</v>
      </c>
      <c r="AB1229" t="str">
        <f t="shared" si="213"/>
        <v/>
      </c>
      <c r="AE1229" t="str">
        <f t="shared" si="209"/>
        <v/>
      </c>
      <c r="AH1229" t="str">
        <f t="shared" si="210"/>
        <v/>
      </c>
      <c r="AI1229" t="str">
        <f t="shared" si="211"/>
        <v/>
      </c>
      <c r="AJ1229" t="str">
        <f t="shared" si="211"/>
        <v/>
      </c>
      <c r="AK1229" t="str">
        <f t="shared" si="211"/>
        <v/>
      </c>
      <c r="AL1229" t="str">
        <f t="shared" si="211"/>
        <v/>
      </c>
    </row>
    <row r="1230" spans="1:38" x14ac:dyDescent="0.2">
      <c r="A1230" s="1">
        <v>6472</v>
      </c>
      <c r="B1230" s="2" t="s">
        <v>18</v>
      </c>
      <c r="C1230" s="3">
        <v>42141</v>
      </c>
      <c r="D1230" s="2" t="s">
        <v>27</v>
      </c>
      <c r="E1230" s="2">
        <v>30</v>
      </c>
      <c r="F1230" s="2">
        <v>8727.09</v>
      </c>
      <c r="G1230" s="2">
        <v>0.01</v>
      </c>
      <c r="H1230" s="2" t="s">
        <v>44</v>
      </c>
      <c r="I1230" s="2">
        <v>2247.11</v>
      </c>
      <c r="J1230" s="2">
        <v>282.97000000000003</v>
      </c>
      <c r="K1230" s="2">
        <v>42.06</v>
      </c>
      <c r="L1230" s="2" t="s">
        <v>476</v>
      </c>
      <c r="M1230" s="2" t="s">
        <v>29</v>
      </c>
      <c r="N1230" s="2" t="s">
        <v>23</v>
      </c>
      <c r="O1230" s="2" t="s">
        <v>31</v>
      </c>
      <c r="P1230" s="2" t="s">
        <v>33</v>
      </c>
      <c r="Q1230" s="2" t="s">
        <v>56</v>
      </c>
      <c r="R1230" s="3">
        <v>42148</v>
      </c>
      <c r="S1230" s="10">
        <f t="shared" si="208"/>
        <v>2015</v>
      </c>
      <c r="T1230">
        <f t="shared" si="212"/>
        <v>2247.11</v>
      </c>
      <c r="U1230" t="str">
        <f t="shared" si="212"/>
        <v/>
      </c>
      <c r="V1230" t="str">
        <f t="shared" si="212"/>
        <v/>
      </c>
      <c r="W1230" t="str">
        <f t="shared" si="212"/>
        <v/>
      </c>
      <c r="Z1230" t="str">
        <f t="shared" si="213"/>
        <v/>
      </c>
      <c r="AA1230">
        <f t="shared" si="213"/>
        <v>2247.11</v>
      </c>
      <c r="AB1230" t="str">
        <f t="shared" si="213"/>
        <v/>
      </c>
      <c r="AE1230" t="str">
        <f t="shared" si="209"/>
        <v/>
      </c>
      <c r="AH1230" t="str">
        <f t="shared" si="210"/>
        <v/>
      </c>
      <c r="AI1230" t="str">
        <f t="shared" si="211"/>
        <v/>
      </c>
      <c r="AJ1230" t="str">
        <f t="shared" si="211"/>
        <v/>
      </c>
      <c r="AK1230" t="str">
        <f t="shared" si="211"/>
        <v/>
      </c>
      <c r="AL1230" t="str">
        <f t="shared" si="211"/>
        <v/>
      </c>
    </row>
    <row r="1231" spans="1:38" x14ac:dyDescent="0.2">
      <c r="A1231" s="1">
        <v>6473</v>
      </c>
      <c r="B1231" s="2" t="s">
        <v>18</v>
      </c>
      <c r="C1231" s="3">
        <v>42141</v>
      </c>
      <c r="D1231" s="2" t="s">
        <v>19</v>
      </c>
      <c r="E1231" s="2">
        <v>37</v>
      </c>
      <c r="F1231" s="2">
        <v>505.68</v>
      </c>
      <c r="G1231" s="2">
        <v>0.01</v>
      </c>
      <c r="H1231" s="2" t="s">
        <v>20</v>
      </c>
      <c r="I1231" s="2">
        <v>15.58</v>
      </c>
      <c r="J1231" s="2">
        <v>25.48</v>
      </c>
      <c r="K1231" s="2">
        <v>18.510000000000002</v>
      </c>
      <c r="L1231" s="2" t="s">
        <v>447</v>
      </c>
      <c r="M1231" s="2" t="s">
        <v>22</v>
      </c>
      <c r="N1231" s="2" t="s">
        <v>30</v>
      </c>
      <c r="O1231" s="2" t="s">
        <v>24</v>
      </c>
      <c r="P1231" s="2" t="s">
        <v>52</v>
      </c>
      <c r="Q1231" s="2" t="s">
        <v>26</v>
      </c>
      <c r="R1231" s="3">
        <v>42142</v>
      </c>
      <c r="S1231" s="10">
        <f t="shared" si="208"/>
        <v>2015</v>
      </c>
      <c r="T1231" t="str">
        <f t="shared" si="212"/>
        <v/>
      </c>
      <c r="U1231">
        <f t="shared" si="212"/>
        <v>15.58</v>
      </c>
      <c r="V1231" t="str">
        <f t="shared" si="212"/>
        <v/>
      </c>
      <c r="W1231" t="str">
        <f t="shared" si="212"/>
        <v/>
      </c>
      <c r="Z1231">
        <f t="shared" si="213"/>
        <v>15.58</v>
      </c>
      <c r="AA1231" t="str">
        <f t="shared" si="213"/>
        <v/>
      </c>
      <c r="AB1231" t="str">
        <f t="shared" si="213"/>
        <v/>
      </c>
      <c r="AE1231" t="str">
        <f t="shared" si="209"/>
        <v/>
      </c>
      <c r="AH1231" t="str">
        <f t="shared" si="210"/>
        <v/>
      </c>
      <c r="AI1231" t="str">
        <f t="shared" si="211"/>
        <v/>
      </c>
      <c r="AJ1231" t="str">
        <f t="shared" si="211"/>
        <v/>
      </c>
      <c r="AK1231" t="str">
        <f t="shared" si="211"/>
        <v/>
      </c>
      <c r="AL1231" t="str">
        <f t="shared" si="211"/>
        <v/>
      </c>
    </row>
    <row r="1232" spans="1:38" x14ac:dyDescent="0.2">
      <c r="A1232" s="1">
        <v>6474</v>
      </c>
      <c r="B1232" s="2" t="s">
        <v>18</v>
      </c>
      <c r="C1232" s="3">
        <v>42142</v>
      </c>
      <c r="D1232" s="2" t="s">
        <v>41</v>
      </c>
      <c r="E1232" s="2">
        <v>2</v>
      </c>
      <c r="F1232" s="2">
        <v>38.229999999999997</v>
      </c>
      <c r="G1232" s="2">
        <v>0.04</v>
      </c>
      <c r="H1232" s="2" t="s">
        <v>49</v>
      </c>
      <c r="I1232" s="2">
        <v>12.67</v>
      </c>
      <c r="J1232" s="2">
        <v>19.64</v>
      </c>
      <c r="K1232" s="2">
        <v>15.39</v>
      </c>
      <c r="L1232" s="2" t="s">
        <v>80</v>
      </c>
      <c r="M1232" s="2" t="s">
        <v>66</v>
      </c>
      <c r="N1232" s="2" t="s">
        <v>30</v>
      </c>
      <c r="O1232" s="2" t="s">
        <v>24</v>
      </c>
      <c r="P1232" s="2" t="s">
        <v>90</v>
      </c>
      <c r="Q1232" s="2" t="s">
        <v>26</v>
      </c>
      <c r="R1232" s="3">
        <v>42143</v>
      </c>
      <c r="S1232" s="10">
        <f t="shared" si="208"/>
        <v>2015</v>
      </c>
      <c r="T1232" t="str">
        <f t="shared" si="212"/>
        <v/>
      </c>
      <c r="U1232">
        <f t="shared" si="212"/>
        <v>12.67</v>
      </c>
      <c r="V1232" t="str">
        <f t="shared" si="212"/>
        <v/>
      </c>
      <c r="W1232" t="str">
        <f t="shared" si="212"/>
        <v/>
      </c>
      <c r="Z1232">
        <f t="shared" si="213"/>
        <v>12.67</v>
      </c>
      <c r="AA1232" t="str">
        <f t="shared" si="213"/>
        <v/>
      </c>
      <c r="AB1232" t="str">
        <f t="shared" si="213"/>
        <v/>
      </c>
      <c r="AE1232" t="str">
        <f t="shared" si="209"/>
        <v/>
      </c>
      <c r="AH1232" t="str">
        <f t="shared" si="210"/>
        <v/>
      </c>
      <c r="AI1232" t="str">
        <f t="shared" si="211"/>
        <v/>
      </c>
      <c r="AJ1232" t="str">
        <f t="shared" si="211"/>
        <v/>
      </c>
      <c r="AK1232" t="str">
        <f t="shared" si="211"/>
        <v/>
      </c>
      <c r="AL1232" t="str">
        <f t="shared" si="211"/>
        <v/>
      </c>
    </row>
    <row r="1233" spans="1:38" x14ac:dyDescent="0.2">
      <c r="A1233" s="1">
        <v>6475</v>
      </c>
      <c r="B1233" s="2" t="s">
        <v>18</v>
      </c>
      <c r="C1233" s="3">
        <v>42143</v>
      </c>
      <c r="D1233" s="2" t="s">
        <v>41</v>
      </c>
      <c r="E1233" s="2">
        <v>48</v>
      </c>
      <c r="F1233" s="2">
        <v>231.98</v>
      </c>
      <c r="G1233" s="2">
        <v>0.03</v>
      </c>
      <c r="H1233" s="2" t="s">
        <v>20</v>
      </c>
      <c r="I1233" s="2">
        <v>-139.36000000000001</v>
      </c>
      <c r="J1233" s="2">
        <v>16.57</v>
      </c>
      <c r="K1233" s="2">
        <v>19.420000000000002</v>
      </c>
      <c r="L1233" s="2" t="s">
        <v>196</v>
      </c>
      <c r="M1233" s="2" t="s">
        <v>66</v>
      </c>
      <c r="N1233" s="2" t="s">
        <v>30</v>
      </c>
      <c r="O1233" s="2" t="s">
        <v>24</v>
      </c>
      <c r="P1233" s="2" t="s">
        <v>25</v>
      </c>
      <c r="Q1233" s="2" t="s">
        <v>26</v>
      </c>
      <c r="R1233" s="3">
        <v>42144</v>
      </c>
      <c r="S1233" s="10">
        <f t="shared" si="208"/>
        <v>2015</v>
      </c>
      <c r="T1233" t="str">
        <f t="shared" si="212"/>
        <v/>
      </c>
      <c r="U1233">
        <f t="shared" si="212"/>
        <v>-139.36000000000001</v>
      </c>
      <c r="V1233" t="str">
        <f t="shared" si="212"/>
        <v/>
      </c>
      <c r="W1233" t="str">
        <f t="shared" si="212"/>
        <v/>
      </c>
      <c r="Z1233">
        <f t="shared" si="213"/>
        <v>-139.36000000000001</v>
      </c>
      <c r="AA1233" t="str">
        <f t="shared" si="213"/>
        <v/>
      </c>
      <c r="AB1233" t="str">
        <f t="shared" si="213"/>
        <v/>
      </c>
      <c r="AE1233" t="str">
        <f t="shared" si="209"/>
        <v>Office Supplies</v>
      </c>
      <c r="AH1233" t="str">
        <f t="shared" si="210"/>
        <v/>
      </c>
      <c r="AI1233" t="str">
        <f t="shared" si="211"/>
        <v/>
      </c>
      <c r="AJ1233" t="str">
        <f t="shared" si="211"/>
        <v/>
      </c>
      <c r="AK1233" t="str">
        <f t="shared" si="211"/>
        <v/>
      </c>
      <c r="AL1233" t="str">
        <f t="shared" si="211"/>
        <v/>
      </c>
    </row>
    <row r="1234" spans="1:38" x14ac:dyDescent="0.2">
      <c r="A1234" s="1">
        <v>6476</v>
      </c>
      <c r="B1234" s="2" t="s">
        <v>18</v>
      </c>
      <c r="C1234" s="3">
        <v>42143</v>
      </c>
      <c r="D1234" s="2" t="s">
        <v>41</v>
      </c>
      <c r="E1234" s="2">
        <v>34</v>
      </c>
      <c r="F1234" s="2">
        <v>373.17</v>
      </c>
      <c r="G1234" s="2">
        <v>7.0000000000000007E-2</v>
      </c>
      <c r="H1234" s="2" t="s">
        <v>20</v>
      </c>
      <c r="I1234" s="2">
        <v>161.09</v>
      </c>
      <c r="J1234" s="2">
        <v>22.67</v>
      </c>
      <c r="K1234" s="2">
        <v>15.39</v>
      </c>
      <c r="L1234" s="2" t="s">
        <v>196</v>
      </c>
      <c r="M1234" s="2" t="s">
        <v>66</v>
      </c>
      <c r="N1234" s="2" t="s">
        <v>30</v>
      </c>
      <c r="O1234" s="2" t="s">
        <v>24</v>
      </c>
      <c r="P1234" s="2" t="s">
        <v>90</v>
      </c>
      <c r="Q1234" s="2" t="s">
        <v>26</v>
      </c>
      <c r="R1234" s="3">
        <v>42144</v>
      </c>
      <c r="S1234" s="10">
        <f t="shared" si="208"/>
        <v>2015</v>
      </c>
      <c r="T1234" t="str">
        <f t="shared" si="212"/>
        <v/>
      </c>
      <c r="U1234">
        <f t="shared" si="212"/>
        <v>161.09</v>
      </c>
      <c r="V1234" t="str">
        <f t="shared" si="212"/>
        <v/>
      </c>
      <c r="W1234" t="str">
        <f t="shared" si="212"/>
        <v/>
      </c>
      <c r="Z1234">
        <f t="shared" si="213"/>
        <v>161.09</v>
      </c>
      <c r="AA1234" t="str">
        <f t="shared" si="213"/>
        <v/>
      </c>
      <c r="AB1234" t="str">
        <f t="shared" si="213"/>
        <v/>
      </c>
      <c r="AE1234" t="str">
        <f t="shared" si="209"/>
        <v/>
      </c>
      <c r="AH1234" t="str">
        <f t="shared" si="210"/>
        <v/>
      </c>
      <c r="AI1234" t="str">
        <f t="shared" si="211"/>
        <v/>
      </c>
      <c r="AJ1234" t="str">
        <f t="shared" si="211"/>
        <v/>
      </c>
      <c r="AK1234" t="str">
        <f t="shared" si="211"/>
        <v/>
      </c>
      <c r="AL1234" t="str">
        <f t="shared" si="211"/>
        <v/>
      </c>
    </row>
    <row r="1235" spans="1:38" x14ac:dyDescent="0.2">
      <c r="A1235" s="1">
        <v>6477</v>
      </c>
      <c r="B1235" s="2" t="s">
        <v>18</v>
      </c>
      <c r="C1235" s="3">
        <v>42143</v>
      </c>
      <c r="D1235" s="2" t="s">
        <v>41</v>
      </c>
      <c r="E1235" s="2">
        <v>34</v>
      </c>
      <c r="F1235" s="2">
        <v>16080.43</v>
      </c>
      <c r="G1235" s="2">
        <v>0.01</v>
      </c>
      <c r="H1235" s="2" t="s">
        <v>44</v>
      </c>
      <c r="I1235" s="2">
        <v>5391.72</v>
      </c>
      <c r="J1235" s="2">
        <v>454.14</v>
      </c>
      <c r="K1235" s="2">
        <v>28.7</v>
      </c>
      <c r="L1235" s="2" t="s">
        <v>196</v>
      </c>
      <c r="M1235" s="2" t="s">
        <v>66</v>
      </c>
      <c r="N1235" s="2" t="s">
        <v>30</v>
      </c>
      <c r="O1235" s="2" t="s">
        <v>31</v>
      </c>
      <c r="P1235" s="2" t="s">
        <v>33</v>
      </c>
      <c r="Q1235" s="2" t="s">
        <v>56</v>
      </c>
      <c r="R1235" s="3">
        <v>42144</v>
      </c>
      <c r="S1235" s="10">
        <f t="shared" si="208"/>
        <v>2015</v>
      </c>
      <c r="T1235" t="str">
        <f t="shared" si="212"/>
        <v/>
      </c>
      <c r="U1235">
        <f t="shared" si="212"/>
        <v>5391.72</v>
      </c>
      <c r="V1235" t="str">
        <f t="shared" si="212"/>
        <v/>
      </c>
      <c r="W1235" t="str">
        <f t="shared" si="212"/>
        <v/>
      </c>
      <c r="Z1235" t="str">
        <f t="shared" si="213"/>
        <v/>
      </c>
      <c r="AA1235">
        <f t="shared" si="213"/>
        <v>5391.72</v>
      </c>
      <c r="AB1235" t="str">
        <f t="shared" si="213"/>
        <v/>
      </c>
      <c r="AE1235" t="str">
        <f t="shared" si="209"/>
        <v/>
      </c>
      <c r="AH1235" t="str">
        <f t="shared" si="210"/>
        <v/>
      </c>
      <c r="AI1235" t="str">
        <f t="shared" si="211"/>
        <v/>
      </c>
      <c r="AJ1235" t="str">
        <f t="shared" si="211"/>
        <v/>
      </c>
      <c r="AK1235" t="str">
        <f t="shared" si="211"/>
        <v/>
      </c>
      <c r="AL1235" t="str">
        <f t="shared" si="211"/>
        <v/>
      </c>
    </row>
    <row r="1236" spans="1:38" x14ac:dyDescent="0.2">
      <c r="A1236" s="1">
        <v>6478</v>
      </c>
      <c r="B1236" s="2" t="s">
        <v>18</v>
      </c>
      <c r="C1236" s="3">
        <v>42144</v>
      </c>
      <c r="D1236" s="2" t="s">
        <v>41</v>
      </c>
      <c r="E1236" s="2">
        <v>31</v>
      </c>
      <c r="F1236" s="2">
        <v>160.68</v>
      </c>
      <c r="G1236" s="2">
        <v>0.05</v>
      </c>
      <c r="H1236" s="2" t="s">
        <v>20</v>
      </c>
      <c r="I1236" s="2">
        <v>78.56</v>
      </c>
      <c r="J1236" s="2">
        <v>16.91</v>
      </c>
      <c r="K1236" s="2">
        <v>14.5</v>
      </c>
      <c r="L1236" s="2" t="s">
        <v>229</v>
      </c>
      <c r="M1236" s="2" t="s">
        <v>29</v>
      </c>
      <c r="N1236" s="2" t="s">
        <v>30</v>
      </c>
      <c r="O1236" s="2" t="s">
        <v>24</v>
      </c>
      <c r="P1236" s="2" t="s">
        <v>74</v>
      </c>
      <c r="Q1236" s="2" t="s">
        <v>26</v>
      </c>
      <c r="R1236" s="3">
        <v>42145</v>
      </c>
      <c r="S1236" s="10">
        <f t="shared" si="208"/>
        <v>2015</v>
      </c>
      <c r="T1236" t="str">
        <f t="shared" si="212"/>
        <v/>
      </c>
      <c r="U1236">
        <f t="shared" si="212"/>
        <v>78.56</v>
      </c>
      <c r="V1236" t="str">
        <f t="shared" si="212"/>
        <v/>
      </c>
      <c r="W1236" t="str">
        <f t="shared" si="212"/>
        <v/>
      </c>
      <c r="Z1236">
        <f t="shared" si="213"/>
        <v>78.56</v>
      </c>
      <c r="AA1236" t="str">
        <f t="shared" si="213"/>
        <v/>
      </c>
      <c r="AB1236" t="str">
        <f t="shared" si="213"/>
        <v/>
      </c>
      <c r="AE1236" t="str">
        <f t="shared" si="209"/>
        <v/>
      </c>
      <c r="AH1236" t="str">
        <f t="shared" si="210"/>
        <v/>
      </c>
      <c r="AI1236" t="str">
        <f t="shared" si="211"/>
        <v/>
      </c>
      <c r="AJ1236" t="str">
        <f t="shared" si="211"/>
        <v/>
      </c>
      <c r="AK1236" t="str">
        <f t="shared" si="211"/>
        <v/>
      </c>
      <c r="AL1236" t="str">
        <f t="shared" si="211"/>
        <v/>
      </c>
    </row>
    <row r="1237" spans="1:38" x14ac:dyDescent="0.2">
      <c r="A1237" s="1">
        <v>6479</v>
      </c>
      <c r="B1237" s="2" t="s">
        <v>18</v>
      </c>
      <c r="C1237" s="3">
        <v>42144</v>
      </c>
      <c r="D1237" s="2" t="s">
        <v>59</v>
      </c>
      <c r="E1237" s="2">
        <v>36</v>
      </c>
      <c r="F1237" s="2">
        <v>468.8</v>
      </c>
      <c r="G1237" s="2">
        <v>0.03</v>
      </c>
      <c r="H1237" s="2" t="s">
        <v>20</v>
      </c>
      <c r="I1237" s="2">
        <v>41.79</v>
      </c>
      <c r="J1237" s="2">
        <v>24.07</v>
      </c>
      <c r="K1237" s="2">
        <v>20.2</v>
      </c>
      <c r="L1237" s="2" t="s">
        <v>124</v>
      </c>
      <c r="M1237" s="2" t="s">
        <v>29</v>
      </c>
      <c r="N1237" s="2" t="s">
        <v>23</v>
      </c>
      <c r="O1237" s="2" t="s">
        <v>45</v>
      </c>
      <c r="P1237" s="2" t="s">
        <v>55</v>
      </c>
      <c r="Q1237" s="2" t="s">
        <v>36</v>
      </c>
      <c r="R1237" s="3">
        <v>42145</v>
      </c>
      <c r="S1237" s="10">
        <f t="shared" si="208"/>
        <v>2015</v>
      </c>
      <c r="T1237">
        <f t="shared" si="212"/>
        <v>41.79</v>
      </c>
      <c r="U1237" t="str">
        <f t="shared" si="212"/>
        <v/>
      </c>
      <c r="V1237" t="str">
        <f t="shared" si="212"/>
        <v/>
      </c>
      <c r="W1237" t="str">
        <f t="shared" si="212"/>
        <v/>
      </c>
      <c r="Z1237" t="str">
        <f t="shared" si="213"/>
        <v/>
      </c>
      <c r="AA1237" t="str">
        <f t="shared" si="213"/>
        <v/>
      </c>
      <c r="AB1237">
        <f t="shared" si="213"/>
        <v>41.79</v>
      </c>
      <c r="AE1237" t="str">
        <f t="shared" si="209"/>
        <v/>
      </c>
      <c r="AH1237" t="str">
        <f t="shared" si="210"/>
        <v/>
      </c>
      <c r="AI1237" t="str">
        <f t="shared" si="211"/>
        <v/>
      </c>
      <c r="AJ1237" t="str">
        <f t="shared" si="211"/>
        <v/>
      </c>
      <c r="AK1237" t="str">
        <f t="shared" si="211"/>
        <v/>
      </c>
      <c r="AL1237" t="str">
        <f t="shared" si="211"/>
        <v/>
      </c>
    </row>
    <row r="1238" spans="1:38" x14ac:dyDescent="0.2">
      <c r="A1238" s="1">
        <v>6480</v>
      </c>
      <c r="B1238" s="2" t="s">
        <v>18</v>
      </c>
      <c r="C1238" s="3">
        <v>42145</v>
      </c>
      <c r="D1238" s="2" t="s">
        <v>19</v>
      </c>
      <c r="E1238" s="2">
        <v>5</v>
      </c>
      <c r="F1238" s="2">
        <v>2551.35</v>
      </c>
      <c r="G1238" s="2">
        <v>0.04</v>
      </c>
      <c r="H1238" s="2" t="s">
        <v>20</v>
      </c>
      <c r="I1238" s="2">
        <v>-1005.92</v>
      </c>
      <c r="J1238" s="2">
        <v>511.99</v>
      </c>
      <c r="K1238" s="2">
        <v>38.49</v>
      </c>
      <c r="L1238" s="2" t="s">
        <v>413</v>
      </c>
      <c r="M1238" s="2" t="s">
        <v>22</v>
      </c>
      <c r="N1238" s="2" t="s">
        <v>30</v>
      </c>
      <c r="O1238" s="2" t="s">
        <v>31</v>
      </c>
      <c r="P1238" s="2" t="s">
        <v>107</v>
      </c>
      <c r="Q1238" s="2" t="s">
        <v>34</v>
      </c>
      <c r="R1238" s="3">
        <v>42147</v>
      </c>
      <c r="S1238" s="10">
        <f t="shared" si="208"/>
        <v>2015</v>
      </c>
      <c r="T1238" t="str">
        <f t="shared" si="212"/>
        <v/>
      </c>
      <c r="U1238">
        <f t="shared" si="212"/>
        <v>-1005.92</v>
      </c>
      <c r="V1238" t="str">
        <f t="shared" si="212"/>
        <v/>
      </c>
      <c r="W1238" t="str">
        <f t="shared" si="212"/>
        <v/>
      </c>
      <c r="Z1238" t="str">
        <f t="shared" si="213"/>
        <v/>
      </c>
      <c r="AA1238">
        <f t="shared" si="213"/>
        <v>-1005.92</v>
      </c>
      <c r="AB1238" t="str">
        <f t="shared" si="213"/>
        <v/>
      </c>
      <c r="AE1238" t="str">
        <f t="shared" si="209"/>
        <v>Technology</v>
      </c>
      <c r="AH1238">
        <f t="shared" si="210"/>
        <v>-1005.92</v>
      </c>
      <c r="AI1238" t="str">
        <f t="shared" si="211"/>
        <v/>
      </c>
      <c r="AJ1238">
        <f t="shared" si="211"/>
        <v>-1005.92</v>
      </c>
      <c r="AK1238" t="str">
        <f t="shared" si="211"/>
        <v/>
      </c>
      <c r="AL1238" t="str">
        <f t="shared" si="211"/>
        <v/>
      </c>
    </row>
    <row r="1239" spans="1:38" x14ac:dyDescent="0.2">
      <c r="A1239" s="1">
        <v>6481</v>
      </c>
      <c r="B1239" s="2" t="s">
        <v>18</v>
      </c>
      <c r="C1239" s="3">
        <v>42147</v>
      </c>
      <c r="D1239" s="2" t="s">
        <v>59</v>
      </c>
      <c r="E1239" s="2">
        <v>19</v>
      </c>
      <c r="F1239" s="2">
        <v>803.54</v>
      </c>
      <c r="G1239" s="2">
        <v>0.03</v>
      </c>
      <c r="H1239" s="2" t="s">
        <v>20</v>
      </c>
      <c r="I1239" s="2">
        <v>325.47000000000003</v>
      </c>
      <c r="J1239" s="2">
        <v>53.94</v>
      </c>
      <c r="K1239" s="2">
        <v>16.989999999999998</v>
      </c>
      <c r="L1239" s="2" t="s">
        <v>434</v>
      </c>
      <c r="M1239" s="2" t="s">
        <v>22</v>
      </c>
      <c r="N1239" s="2" t="s">
        <v>23</v>
      </c>
      <c r="O1239" s="2" t="s">
        <v>24</v>
      </c>
      <c r="P1239" s="2" t="s">
        <v>25</v>
      </c>
      <c r="Q1239" s="2" t="s">
        <v>26</v>
      </c>
      <c r="R1239" s="3">
        <v>42148</v>
      </c>
      <c r="S1239" s="10">
        <f t="shared" si="208"/>
        <v>2015</v>
      </c>
      <c r="T1239">
        <f t="shared" si="212"/>
        <v>325.47000000000003</v>
      </c>
      <c r="U1239" t="str">
        <f t="shared" si="212"/>
        <v/>
      </c>
      <c r="V1239" t="str">
        <f t="shared" si="212"/>
        <v/>
      </c>
      <c r="W1239" t="str">
        <f t="shared" si="212"/>
        <v/>
      </c>
      <c r="Z1239">
        <f t="shared" si="213"/>
        <v>325.47000000000003</v>
      </c>
      <c r="AA1239" t="str">
        <f t="shared" si="213"/>
        <v/>
      </c>
      <c r="AB1239" t="str">
        <f t="shared" si="213"/>
        <v/>
      </c>
      <c r="AE1239" t="str">
        <f t="shared" si="209"/>
        <v/>
      </c>
      <c r="AH1239" t="str">
        <f t="shared" si="210"/>
        <v/>
      </c>
      <c r="AI1239" t="str">
        <f t="shared" si="211"/>
        <v/>
      </c>
      <c r="AJ1239" t="str">
        <f t="shared" si="211"/>
        <v/>
      </c>
      <c r="AK1239" t="str">
        <f t="shared" si="211"/>
        <v/>
      </c>
      <c r="AL1239" t="str">
        <f t="shared" si="211"/>
        <v/>
      </c>
    </row>
    <row r="1240" spans="1:38" x14ac:dyDescent="0.2">
      <c r="A1240" s="1">
        <v>6482</v>
      </c>
      <c r="B1240" s="2" t="s">
        <v>18</v>
      </c>
      <c r="C1240" s="3">
        <v>42147</v>
      </c>
      <c r="D1240" s="2" t="s">
        <v>59</v>
      </c>
      <c r="E1240" s="2">
        <v>31</v>
      </c>
      <c r="F1240" s="2">
        <v>150.36000000000001</v>
      </c>
      <c r="G1240" s="2">
        <v>0.09</v>
      </c>
      <c r="H1240" s="2" t="s">
        <v>20</v>
      </c>
      <c r="I1240" s="2">
        <v>38.99</v>
      </c>
      <c r="J1240" s="2">
        <v>16.73</v>
      </c>
      <c r="K1240" s="2">
        <v>15.52</v>
      </c>
      <c r="L1240" s="2" t="s">
        <v>434</v>
      </c>
      <c r="M1240" s="2" t="s">
        <v>22</v>
      </c>
      <c r="N1240" s="2" t="s">
        <v>23</v>
      </c>
      <c r="O1240" s="2" t="s">
        <v>24</v>
      </c>
      <c r="P1240" s="2" t="s">
        <v>35</v>
      </c>
      <c r="Q1240" s="2" t="s">
        <v>36</v>
      </c>
      <c r="R1240" s="3">
        <v>42149</v>
      </c>
      <c r="S1240" s="10">
        <f t="shared" si="208"/>
        <v>2015</v>
      </c>
      <c r="T1240">
        <f t="shared" si="212"/>
        <v>38.99</v>
      </c>
      <c r="U1240" t="str">
        <f t="shared" si="212"/>
        <v/>
      </c>
      <c r="V1240" t="str">
        <f t="shared" si="212"/>
        <v/>
      </c>
      <c r="W1240" t="str">
        <f t="shared" si="212"/>
        <v/>
      </c>
      <c r="Z1240">
        <f t="shared" si="213"/>
        <v>38.99</v>
      </c>
      <c r="AA1240" t="str">
        <f t="shared" si="213"/>
        <v/>
      </c>
      <c r="AB1240" t="str">
        <f t="shared" si="213"/>
        <v/>
      </c>
      <c r="AE1240" t="str">
        <f t="shared" si="209"/>
        <v/>
      </c>
      <c r="AH1240" t="str">
        <f t="shared" si="210"/>
        <v/>
      </c>
      <c r="AI1240" t="str">
        <f t="shared" si="211"/>
        <v/>
      </c>
      <c r="AJ1240" t="str">
        <f t="shared" si="211"/>
        <v/>
      </c>
      <c r="AK1240" t="str">
        <f t="shared" si="211"/>
        <v/>
      </c>
      <c r="AL1240" t="str">
        <f t="shared" si="211"/>
        <v/>
      </c>
    </row>
    <row r="1241" spans="1:38" x14ac:dyDescent="0.2">
      <c r="A1241" s="1">
        <v>6483</v>
      </c>
      <c r="B1241" s="2" t="s">
        <v>18</v>
      </c>
      <c r="C1241" s="3">
        <v>42147</v>
      </c>
      <c r="D1241" s="2" t="s">
        <v>41</v>
      </c>
      <c r="E1241" s="2">
        <v>31</v>
      </c>
      <c r="F1241" s="2">
        <v>266.99</v>
      </c>
      <c r="G1241" s="2">
        <v>0.06</v>
      </c>
      <c r="H1241" s="2" t="s">
        <v>20</v>
      </c>
      <c r="I1241" s="2">
        <v>40.19</v>
      </c>
      <c r="J1241" s="2">
        <v>20.5</v>
      </c>
      <c r="K1241" s="2">
        <v>15.99</v>
      </c>
      <c r="L1241" s="2" t="s">
        <v>436</v>
      </c>
      <c r="M1241" s="2" t="s">
        <v>29</v>
      </c>
      <c r="N1241" s="2" t="s">
        <v>23</v>
      </c>
      <c r="O1241" s="2" t="s">
        <v>31</v>
      </c>
      <c r="P1241" s="2" t="s">
        <v>32</v>
      </c>
      <c r="Q1241" s="2" t="s">
        <v>58</v>
      </c>
      <c r="R1241" s="3">
        <v>42147</v>
      </c>
      <c r="S1241" s="10">
        <f t="shared" si="208"/>
        <v>2015</v>
      </c>
      <c r="T1241">
        <f t="shared" si="212"/>
        <v>40.19</v>
      </c>
      <c r="U1241" t="str">
        <f t="shared" si="212"/>
        <v/>
      </c>
      <c r="V1241" t="str">
        <f t="shared" si="212"/>
        <v/>
      </c>
      <c r="W1241" t="str">
        <f t="shared" si="212"/>
        <v/>
      </c>
      <c r="Z1241" t="str">
        <f t="shared" si="213"/>
        <v/>
      </c>
      <c r="AA1241">
        <f t="shared" si="213"/>
        <v>40.19</v>
      </c>
      <c r="AB1241" t="str">
        <f t="shared" si="213"/>
        <v/>
      </c>
      <c r="AE1241" t="str">
        <f t="shared" si="209"/>
        <v/>
      </c>
      <c r="AH1241" t="str">
        <f t="shared" si="210"/>
        <v/>
      </c>
      <c r="AI1241" t="str">
        <f t="shared" si="211"/>
        <v/>
      </c>
      <c r="AJ1241" t="str">
        <f t="shared" si="211"/>
        <v/>
      </c>
      <c r="AK1241" t="str">
        <f t="shared" si="211"/>
        <v/>
      </c>
      <c r="AL1241" t="str">
        <f t="shared" si="211"/>
        <v/>
      </c>
    </row>
    <row r="1242" spans="1:38" x14ac:dyDescent="0.2">
      <c r="A1242" s="1">
        <v>6484</v>
      </c>
      <c r="B1242" s="2" t="s">
        <v>18</v>
      </c>
      <c r="C1242" s="3">
        <v>42147</v>
      </c>
      <c r="D1242" s="2" t="s">
        <v>41</v>
      </c>
      <c r="E1242" s="2">
        <v>16</v>
      </c>
      <c r="F1242" s="2">
        <v>42.33</v>
      </c>
      <c r="G1242" s="2">
        <v>0.04</v>
      </c>
      <c r="H1242" s="2" t="s">
        <v>20</v>
      </c>
      <c r="I1242" s="2">
        <v>5.35</v>
      </c>
      <c r="J1242" s="2">
        <v>14.18</v>
      </c>
      <c r="K1242" s="2">
        <v>14.78</v>
      </c>
      <c r="L1242" s="2" t="s">
        <v>436</v>
      </c>
      <c r="M1242" s="2" t="s">
        <v>29</v>
      </c>
      <c r="N1242" s="2" t="s">
        <v>23</v>
      </c>
      <c r="O1242" s="2" t="s">
        <v>24</v>
      </c>
      <c r="P1242" s="2" t="s">
        <v>95</v>
      </c>
      <c r="Q1242" s="2" t="s">
        <v>36</v>
      </c>
      <c r="R1242" s="3">
        <v>42147</v>
      </c>
      <c r="S1242" s="10">
        <f t="shared" si="208"/>
        <v>2015</v>
      </c>
      <c r="T1242">
        <f t="shared" ref="T1242:W1261" si="214">IF($N1242=T$1,$I1242,"")</f>
        <v>5.35</v>
      </c>
      <c r="U1242" t="str">
        <f t="shared" si="214"/>
        <v/>
      </c>
      <c r="V1242" t="str">
        <f t="shared" si="214"/>
        <v/>
      </c>
      <c r="W1242" t="str">
        <f t="shared" si="214"/>
        <v/>
      </c>
      <c r="Z1242">
        <f t="shared" ref="Z1242:AB1261" si="215">IF($O1242=Z$1,$I1242,"")</f>
        <v>5.35</v>
      </c>
      <c r="AA1242" t="str">
        <f t="shared" si="215"/>
        <v/>
      </c>
      <c r="AB1242" t="str">
        <f t="shared" si="215"/>
        <v/>
      </c>
      <c r="AE1242" t="str">
        <f t="shared" si="209"/>
        <v/>
      </c>
      <c r="AH1242" t="str">
        <f t="shared" si="210"/>
        <v/>
      </c>
      <c r="AI1242" t="str">
        <f t="shared" si="211"/>
        <v/>
      </c>
      <c r="AJ1242" t="str">
        <f t="shared" si="211"/>
        <v/>
      </c>
      <c r="AK1242" t="str">
        <f t="shared" si="211"/>
        <v/>
      </c>
      <c r="AL1242" t="str">
        <f t="shared" si="211"/>
        <v/>
      </c>
    </row>
    <row r="1243" spans="1:38" x14ac:dyDescent="0.2">
      <c r="A1243" s="1">
        <v>6485</v>
      </c>
      <c r="B1243" s="2" t="s">
        <v>18</v>
      </c>
      <c r="C1243" s="3">
        <v>42147</v>
      </c>
      <c r="D1243" s="2" t="s">
        <v>41</v>
      </c>
      <c r="E1243" s="2">
        <v>33</v>
      </c>
      <c r="F1243" s="2">
        <v>438.46</v>
      </c>
      <c r="G1243" s="2">
        <v>0.02</v>
      </c>
      <c r="H1243" s="2" t="s">
        <v>20</v>
      </c>
      <c r="I1243" s="2">
        <v>-21.38</v>
      </c>
      <c r="J1243" s="2">
        <v>24.28</v>
      </c>
      <c r="K1243" s="2">
        <v>20.13</v>
      </c>
      <c r="L1243" s="2" t="s">
        <v>436</v>
      </c>
      <c r="M1243" s="2" t="s">
        <v>29</v>
      </c>
      <c r="N1243" s="2" t="s">
        <v>23</v>
      </c>
      <c r="O1243" s="2" t="s">
        <v>24</v>
      </c>
      <c r="P1243" s="2" t="s">
        <v>52</v>
      </c>
      <c r="Q1243" s="2" t="s">
        <v>26</v>
      </c>
      <c r="R1243" s="3">
        <v>42147</v>
      </c>
      <c r="S1243" s="10">
        <f t="shared" si="208"/>
        <v>2015</v>
      </c>
      <c r="T1243">
        <f t="shared" si="214"/>
        <v>-21.38</v>
      </c>
      <c r="U1243" t="str">
        <f t="shared" si="214"/>
        <v/>
      </c>
      <c r="V1243" t="str">
        <f t="shared" si="214"/>
        <v/>
      </c>
      <c r="W1243" t="str">
        <f t="shared" si="214"/>
        <v/>
      </c>
      <c r="Z1243">
        <f t="shared" si="215"/>
        <v>-21.38</v>
      </c>
      <c r="AA1243" t="str">
        <f t="shared" si="215"/>
        <v/>
      </c>
      <c r="AB1243" t="str">
        <f t="shared" si="215"/>
        <v/>
      </c>
      <c r="AE1243" t="str">
        <f t="shared" si="209"/>
        <v>Office Supplies</v>
      </c>
      <c r="AH1243" t="str">
        <f t="shared" si="210"/>
        <v/>
      </c>
      <c r="AI1243" t="str">
        <f t="shared" si="211"/>
        <v/>
      </c>
      <c r="AJ1243" t="str">
        <f t="shared" si="211"/>
        <v/>
      </c>
      <c r="AK1243" t="str">
        <f t="shared" si="211"/>
        <v/>
      </c>
      <c r="AL1243" t="str">
        <f t="shared" si="211"/>
        <v/>
      </c>
    </row>
    <row r="1244" spans="1:38" x14ac:dyDescent="0.2">
      <c r="A1244" s="1">
        <v>6486</v>
      </c>
      <c r="B1244" s="2" t="s">
        <v>18</v>
      </c>
      <c r="C1244" s="3">
        <v>42148</v>
      </c>
      <c r="D1244" s="2" t="s">
        <v>27</v>
      </c>
      <c r="E1244" s="2">
        <v>6</v>
      </c>
      <c r="F1244" s="2">
        <v>90.12</v>
      </c>
      <c r="G1244" s="2">
        <v>0.08</v>
      </c>
      <c r="H1244" s="2" t="s">
        <v>20</v>
      </c>
      <c r="I1244" s="2">
        <v>-24.31</v>
      </c>
      <c r="J1244" s="2">
        <v>26.48</v>
      </c>
      <c r="K1244" s="2">
        <v>15.99</v>
      </c>
      <c r="L1244" s="2" t="s">
        <v>477</v>
      </c>
      <c r="M1244" s="2" t="s">
        <v>29</v>
      </c>
      <c r="N1244" s="2" t="s">
        <v>30</v>
      </c>
      <c r="O1244" s="2" t="s">
        <v>31</v>
      </c>
      <c r="P1244" s="2" t="s">
        <v>32</v>
      </c>
      <c r="Q1244" s="2" t="s">
        <v>58</v>
      </c>
      <c r="R1244" s="3">
        <v>42150</v>
      </c>
      <c r="S1244" s="10">
        <f t="shared" si="208"/>
        <v>2015</v>
      </c>
      <c r="T1244" t="str">
        <f t="shared" si="214"/>
        <v/>
      </c>
      <c r="U1244">
        <f t="shared" si="214"/>
        <v>-24.31</v>
      </c>
      <c r="V1244" t="str">
        <f t="shared" si="214"/>
        <v/>
      </c>
      <c r="W1244" t="str">
        <f t="shared" si="214"/>
        <v/>
      </c>
      <c r="Z1244" t="str">
        <f t="shared" si="215"/>
        <v/>
      </c>
      <c r="AA1244">
        <f t="shared" si="215"/>
        <v>-24.31</v>
      </c>
      <c r="AB1244" t="str">
        <f t="shared" si="215"/>
        <v/>
      </c>
      <c r="AE1244" t="str">
        <f t="shared" si="209"/>
        <v>Technology</v>
      </c>
      <c r="AH1244">
        <f t="shared" si="210"/>
        <v>-24.31</v>
      </c>
      <c r="AI1244" t="str">
        <f t="shared" si="211"/>
        <v/>
      </c>
      <c r="AJ1244">
        <f t="shared" si="211"/>
        <v>-24.31</v>
      </c>
      <c r="AK1244" t="str">
        <f t="shared" si="211"/>
        <v/>
      </c>
      <c r="AL1244" t="str">
        <f t="shared" si="211"/>
        <v/>
      </c>
    </row>
    <row r="1245" spans="1:38" x14ac:dyDescent="0.2">
      <c r="A1245" s="1">
        <v>6487</v>
      </c>
      <c r="B1245" s="2" t="s">
        <v>18</v>
      </c>
      <c r="C1245" s="3">
        <v>42148</v>
      </c>
      <c r="D1245" s="2" t="s">
        <v>19</v>
      </c>
      <c r="E1245" s="2">
        <v>25</v>
      </c>
      <c r="F1245" s="2">
        <v>8277.9699999999993</v>
      </c>
      <c r="G1245" s="2">
        <v>0.08</v>
      </c>
      <c r="H1245" s="2" t="s">
        <v>44</v>
      </c>
      <c r="I1245" s="2">
        <v>2856.86</v>
      </c>
      <c r="J1245" s="2">
        <v>412.97</v>
      </c>
      <c r="K1245" s="2">
        <v>62.26</v>
      </c>
      <c r="L1245" s="2" t="s">
        <v>478</v>
      </c>
      <c r="M1245" s="2" t="s">
        <v>29</v>
      </c>
      <c r="N1245" s="2" t="s">
        <v>30</v>
      </c>
      <c r="O1245" s="2" t="s">
        <v>31</v>
      </c>
      <c r="P1245" s="2" t="s">
        <v>33</v>
      </c>
      <c r="Q1245" s="2" t="s">
        <v>47</v>
      </c>
      <c r="R1245" s="3">
        <v>42151</v>
      </c>
      <c r="S1245" s="10">
        <f t="shared" si="208"/>
        <v>2015</v>
      </c>
      <c r="T1245" t="str">
        <f t="shared" si="214"/>
        <v/>
      </c>
      <c r="U1245">
        <f t="shared" si="214"/>
        <v>2856.86</v>
      </c>
      <c r="V1245" t="str">
        <f t="shared" si="214"/>
        <v/>
      </c>
      <c r="W1245" t="str">
        <f t="shared" si="214"/>
        <v/>
      </c>
      <c r="Z1245" t="str">
        <f t="shared" si="215"/>
        <v/>
      </c>
      <c r="AA1245">
        <f t="shared" si="215"/>
        <v>2856.86</v>
      </c>
      <c r="AB1245" t="str">
        <f t="shared" si="215"/>
        <v/>
      </c>
      <c r="AE1245" t="str">
        <f t="shared" si="209"/>
        <v/>
      </c>
      <c r="AH1245" t="str">
        <f t="shared" si="210"/>
        <v/>
      </c>
      <c r="AI1245" t="str">
        <f t="shared" si="211"/>
        <v/>
      </c>
      <c r="AJ1245" t="str">
        <f t="shared" si="211"/>
        <v/>
      </c>
      <c r="AK1245" t="str">
        <f t="shared" si="211"/>
        <v/>
      </c>
      <c r="AL1245" t="str">
        <f t="shared" si="211"/>
        <v/>
      </c>
    </row>
    <row r="1246" spans="1:38" x14ac:dyDescent="0.2">
      <c r="A1246" s="1">
        <v>6488</v>
      </c>
      <c r="B1246" s="2" t="s">
        <v>18</v>
      </c>
      <c r="C1246" s="3">
        <v>42149</v>
      </c>
      <c r="D1246" s="2" t="s">
        <v>59</v>
      </c>
      <c r="E1246" s="2">
        <v>5</v>
      </c>
      <c r="F1246" s="2">
        <v>1394</v>
      </c>
      <c r="G1246" s="2">
        <v>0.09</v>
      </c>
      <c r="H1246" s="2" t="s">
        <v>44</v>
      </c>
      <c r="I1246" s="2">
        <v>-550.78</v>
      </c>
      <c r="J1246" s="2">
        <v>292.98</v>
      </c>
      <c r="K1246" s="2">
        <v>71</v>
      </c>
      <c r="L1246" s="2" t="s">
        <v>119</v>
      </c>
      <c r="M1246" s="2" t="s">
        <v>29</v>
      </c>
      <c r="N1246" s="2" t="s">
        <v>30</v>
      </c>
      <c r="O1246" s="2" t="s">
        <v>45</v>
      </c>
      <c r="P1246" s="2" t="s">
        <v>61</v>
      </c>
      <c r="Q1246" s="2" t="s">
        <v>56</v>
      </c>
      <c r="R1246" s="3">
        <v>42151</v>
      </c>
      <c r="S1246" s="10">
        <f t="shared" si="208"/>
        <v>2015</v>
      </c>
      <c r="T1246" t="str">
        <f t="shared" si="214"/>
        <v/>
      </c>
      <c r="U1246">
        <f t="shared" si="214"/>
        <v>-550.78</v>
      </c>
      <c r="V1246" t="str">
        <f t="shared" si="214"/>
        <v/>
      </c>
      <c r="W1246" t="str">
        <f t="shared" si="214"/>
        <v/>
      </c>
      <c r="Z1246" t="str">
        <f t="shared" si="215"/>
        <v/>
      </c>
      <c r="AA1246" t="str">
        <f t="shared" si="215"/>
        <v/>
      </c>
      <c r="AB1246">
        <f t="shared" si="215"/>
        <v>-550.78</v>
      </c>
      <c r="AE1246" t="str">
        <f t="shared" si="209"/>
        <v>Furniture</v>
      </c>
      <c r="AH1246" t="str">
        <f t="shared" si="210"/>
        <v/>
      </c>
      <c r="AI1246" t="str">
        <f t="shared" si="211"/>
        <v/>
      </c>
      <c r="AJ1246" t="str">
        <f t="shared" si="211"/>
        <v/>
      </c>
      <c r="AK1246" t="str">
        <f t="shared" si="211"/>
        <v/>
      </c>
      <c r="AL1246" t="str">
        <f t="shared" si="211"/>
        <v/>
      </c>
    </row>
    <row r="1247" spans="1:38" x14ac:dyDescent="0.2">
      <c r="A1247" s="1">
        <v>6489</v>
      </c>
      <c r="B1247" s="2" t="s">
        <v>40</v>
      </c>
      <c r="C1247" s="3">
        <v>42149</v>
      </c>
      <c r="D1247" s="2" t="s">
        <v>59</v>
      </c>
      <c r="E1247" s="2">
        <v>24</v>
      </c>
      <c r="F1247" s="2">
        <v>552.78</v>
      </c>
      <c r="G1247" s="2">
        <v>0.02</v>
      </c>
      <c r="H1247" s="2" t="s">
        <v>20</v>
      </c>
      <c r="I1247" s="2">
        <v>95</v>
      </c>
      <c r="J1247" s="2">
        <v>34.840000000000003</v>
      </c>
      <c r="K1247" s="2">
        <v>22.18</v>
      </c>
      <c r="L1247" s="2" t="s">
        <v>255</v>
      </c>
      <c r="M1247" s="2" t="s">
        <v>29</v>
      </c>
      <c r="N1247" s="2" t="s">
        <v>30</v>
      </c>
      <c r="O1247" s="2" t="s">
        <v>24</v>
      </c>
      <c r="P1247" s="2" t="s">
        <v>35</v>
      </c>
      <c r="Q1247" s="2" t="s">
        <v>26</v>
      </c>
      <c r="R1247" s="3">
        <v>42151</v>
      </c>
      <c r="S1247" s="10">
        <f t="shared" si="208"/>
        <v>2015</v>
      </c>
      <c r="T1247" t="str">
        <f t="shared" si="214"/>
        <v/>
      </c>
      <c r="U1247">
        <f t="shared" si="214"/>
        <v>95</v>
      </c>
      <c r="V1247" t="str">
        <f t="shared" si="214"/>
        <v/>
      </c>
      <c r="W1247" t="str">
        <f t="shared" si="214"/>
        <v/>
      </c>
      <c r="Z1247">
        <f t="shared" si="215"/>
        <v>95</v>
      </c>
      <c r="AA1247" t="str">
        <f t="shared" si="215"/>
        <v/>
      </c>
      <c r="AB1247" t="str">
        <f t="shared" si="215"/>
        <v/>
      </c>
      <c r="AE1247" t="str">
        <f t="shared" si="209"/>
        <v/>
      </c>
      <c r="AH1247" t="str">
        <f t="shared" si="210"/>
        <v/>
      </c>
      <c r="AI1247" t="str">
        <f t="shared" si="211"/>
        <v/>
      </c>
      <c r="AJ1247" t="str">
        <f t="shared" si="211"/>
        <v/>
      </c>
      <c r="AK1247" t="str">
        <f t="shared" si="211"/>
        <v/>
      </c>
      <c r="AL1247" t="str">
        <f t="shared" si="211"/>
        <v/>
      </c>
    </row>
    <row r="1248" spans="1:38" x14ac:dyDescent="0.2">
      <c r="A1248" s="1">
        <v>6490</v>
      </c>
      <c r="B1248" s="2" t="s">
        <v>40</v>
      </c>
      <c r="C1248" s="3">
        <v>42149</v>
      </c>
      <c r="D1248" s="2" t="s">
        <v>41</v>
      </c>
      <c r="E1248" s="2">
        <v>30</v>
      </c>
      <c r="F1248" s="2">
        <v>137.11000000000001</v>
      </c>
      <c r="G1248" s="2">
        <v>0.08</v>
      </c>
      <c r="H1248" s="2" t="s">
        <v>20</v>
      </c>
      <c r="I1248" s="2">
        <v>-95.21</v>
      </c>
      <c r="J1248" s="2">
        <v>16.28</v>
      </c>
      <c r="K1248" s="2">
        <v>19.68</v>
      </c>
      <c r="L1248" s="2" t="s">
        <v>320</v>
      </c>
      <c r="M1248" s="2" t="s">
        <v>38</v>
      </c>
      <c r="N1248" s="2" t="s">
        <v>30</v>
      </c>
      <c r="O1248" s="2" t="s">
        <v>24</v>
      </c>
      <c r="P1248" s="2" t="s">
        <v>35</v>
      </c>
      <c r="Q1248" s="2" t="s">
        <v>26</v>
      </c>
      <c r="R1248" s="3">
        <v>42152</v>
      </c>
      <c r="S1248" s="10">
        <f t="shared" si="208"/>
        <v>2015</v>
      </c>
      <c r="T1248" t="str">
        <f t="shared" si="214"/>
        <v/>
      </c>
      <c r="U1248">
        <f t="shared" si="214"/>
        <v>-95.21</v>
      </c>
      <c r="V1248" t="str">
        <f t="shared" si="214"/>
        <v/>
      </c>
      <c r="W1248" t="str">
        <f t="shared" si="214"/>
        <v/>
      </c>
      <c r="Z1248">
        <f t="shared" si="215"/>
        <v>-95.21</v>
      </c>
      <c r="AA1248" t="str">
        <f t="shared" si="215"/>
        <v/>
      </c>
      <c r="AB1248" t="str">
        <f t="shared" si="215"/>
        <v/>
      </c>
      <c r="AE1248" t="str">
        <f t="shared" si="209"/>
        <v>Office Supplies</v>
      </c>
      <c r="AH1248" t="str">
        <f t="shared" si="210"/>
        <v/>
      </c>
      <c r="AI1248" t="str">
        <f t="shared" si="211"/>
        <v/>
      </c>
      <c r="AJ1248" t="str">
        <f t="shared" si="211"/>
        <v/>
      </c>
      <c r="AK1248" t="str">
        <f t="shared" si="211"/>
        <v/>
      </c>
      <c r="AL1248" t="str">
        <f t="shared" si="211"/>
        <v/>
      </c>
    </row>
    <row r="1249" spans="1:38" x14ac:dyDescent="0.2">
      <c r="A1249" s="1">
        <v>6491</v>
      </c>
      <c r="B1249" s="2" t="s">
        <v>18</v>
      </c>
      <c r="C1249" s="3">
        <v>42150</v>
      </c>
      <c r="D1249" s="2" t="s">
        <v>19</v>
      </c>
      <c r="E1249" s="2">
        <v>7</v>
      </c>
      <c r="F1249" s="2">
        <v>190.29</v>
      </c>
      <c r="G1249" s="2">
        <v>7.0000000000000007E-2</v>
      </c>
      <c r="H1249" s="2" t="s">
        <v>20</v>
      </c>
      <c r="I1249" s="2">
        <v>-93.9</v>
      </c>
      <c r="J1249" s="2">
        <v>39.479999999999997</v>
      </c>
      <c r="K1249" s="2">
        <v>18</v>
      </c>
      <c r="L1249" s="2" t="s">
        <v>291</v>
      </c>
      <c r="M1249" s="2" t="s">
        <v>29</v>
      </c>
      <c r="N1249" s="2" t="s">
        <v>23</v>
      </c>
      <c r="O1249" s="2" t="s">
        <v>31</v>
      </c>
      <c r="P1249" s="2" t="s">
        <v>32</v>
      </c>
      <c r="Q1249" s="2" t="s">
        <v>26</v>
      </c>
      <c r="R1249" s="3">
        <v>42152</v>
      </c>
      <c r="S1249" s="10">
        <f t="shared" si="208"/>
        <v>2015</v>
      </c>
      <c r="T1249">
        <f t="shared" si="214"/>
        <v>-93.9</v>
      </c>
      <c r="U1249" t="str">
        <f t="shared" si="214"/>
        <v/>
      </c>
      <c r="V1249" t="str">
        <f t="shared" si="214"/>
        <v/>
      </c>
      <c r="W1249" t="str">
        <f t="shared" si="214"/>
        <v/>
      </c>
      <c r="Z1249" t="str">
        <f t="shared" si="215"/>
        <v/>
      </c>
      <c r="AA1249">
        <f t="shared" si="215"/>
        <v>-93.9</v>
      </c>
      <c r="AB1249" t="str">
        <f t="shared" si="215"/>
        <v/>
      </c>
      <c r="AE1249" t="str">
        <f t="shared" si="209"/>
        <v>Technology</v>
      </c>
      <c r="AH1249">
        <f t="shared" si="210"/>
        <v>-93.9</v>
      </c>
      <c r="AI1249" t="str">
        <f t="shared" si="211"/>
        <v/>
      </c>
      <c r="AJ1249">
        <f t="shared" si="211"/>
        <v>-93.9</v>
      </c>
      <c r="AK1249" t="str">
        <f t="shared" si="211"/>
        <v/>
      </c>
      <c r="AL1249" t="str">
        <f t="shared" si="211"/>
        <v/>
      </c>
    </row>
    <row r="1250" spans="1:38" x14ac:dyDescent="0.2">
      <c r="A1250" s="1">
        <v>6492</v>
      </c>
      <c r="B1250" s="2" t="s">
        <v>40</v>
      </c>
      <c r="C1250" s="3">
        <v>42150</v>
      </c>
      <c r="D1250" s="2" t="s">
        <v>41</v>
      </c>
      <c r="E1250" s="2">
        <v>43</v>
      </c>
      <c r="F1250" s="2">
        <v>231.98</v>
      </c>
      <c r="G1250" s="2">
        <v>0.03</v>
      </c>
      <c r="H1250" s="2" t="s">
        <v>20</v>
      </c>
      <c r="I1250" s="2">
        <v>51.71</v>
      </c>
      <c r="J1250" s="2">
        <v>17.18</v>
      </c>
      <c r="K1250" s="2">
        <v>16.04</v>
      </c>
      <c r="L1250" s="2" t="s">
        <v>87</v>
      </c>
      <c r="M1250" s="2" t="s">
        <v>29</v>
      </c>
      <c r="N1250" s="2" t="s">
        <v>23</v>
      </c>
      <c r="O1250" s="2" t="s">
        <v>24</v>
      </c>
      <c r="P1250" s="2" t="s">
        <v>35</v>
      </c>
      <c r="Q1250" s="2" t="s">
        <v>36</v>
      </c>
      <c r="R1250" s="3">
        <v>42152</v>
      </c>
      <c r="S1250" s="10">
        <f t="shared" si="208"/>
        <v>2015</v>
      </c>
      <c r="T1250">
        <f t="shared" si="214"/>
        <v>51.71</v>
      </c>
      <c r="U1250" t="str">
        <f t="shared" si="214"/>
        <v/>
      </c>
      <c r="V1250" t="str">
        <f t="shared" si="214"/>
        <v/>
      </c>
      <c r="W1250" t="str">
        <f t="shared" si="214"/>
        <v/>
      </c>
      <c r="Z1250">
        <f t="shared" si="215"/>
        <v>51.71</v>
      </c>
      <c r="AA1250" t="str">
        <f t="shared" si="215"/>
        <v/>
      </c>
      <c r="AB1250" t="str">
        <f t="shared" si="215"/>
        <v/>
      </c>
      <c r="AE1250" t="str">
        <f t="shared" si="209"/>
        <v/>
      </c>
      <c r="AH1250" t="str">
        <f t="shared" si="210"/>
        <v/>
      </c>
      <c r="AI1250" t="str">
        <f t="shared" si="211"/>
        <v/>
      </c>
      <c r="AJ1250" t="str">
        <f t="shared" si="211"/>
        <v/>
      </c>
      <c r="AK1250" t="str">
        <f t="shared" si="211"/>
        <v/>
      </c>
      <c r="AL1250" t="str">
        <f t="shared" si="211"/>
        <v/>
      </c>
    </row>
    <row r="1251" spans="1:38" x14ac:dyDescent="0.2">
      <c r="A1251" s="1">
        <v>6493</v>
      </c>
      <c r="B1251" s="2" t="s">
        <v>18</v>
      </c>
      <c r="C1251" s="3">
        <v>42151</v>
      </c>
      <c r="D1251" s="2" t="s">
        <v>19</v>
      </c>
      <c r="E1251" s="2">
        <v>14</v>
      </c>
      <c r="F1251" s="2">
        <v>12051.28</v>
      </c>
      <c r="G1251" s="2">
        <v>7.0000000000000007E-2</v>
      </c>
      <c r="H1251" s="2" t="s">
        <v>44</v>
      </c>
      <c r="I1251" s="2">
        <v>2016.71</v>
      </c>
      <c r="J1251" s="2">
        <v>892.98</v>
      </c>
      <c r="K1251" s="2">
        <v>58.55</v>
      </c>
      <c r="L1251" s="2" t="s">
        <v>281</v>
      </c>
      <c r="M1251" s="2" t="s">
        <v>29</v>
      </c>
      <c r="N1251" s="2" t="s">
        <v>30</v>
      </c>
      <c r="O1251" s="2" t="s">
        <v>45</v>
      </c>
      <c r="P1251" s="2" t="s">
        <v>67</v>
      </c>
      <c r="Q1251" s="2" t="s">
        <v>47</v>
      </c>
      <c r="R1251" s="3">
        <v>42152</v>
      </c>
      <c r="S1251" s="10">
        <f t="shared" si="208"/>
        <v>2015</v>
      </c>
      <c r="T1251" t="str">
        <f t="shared" si="214"/>
        <v/>
      </c>
      <c r="U1251">
        <f t="shared" si="214"/>
        <v>2016.71</v>
      </c>
      <c r="V1251" t="str">
        <f t="shared" si="214"/>
        <v/>
      </c>
      <c r="W1251" t="str">
        <f t="shared" si="214"/>
        <v/>
      </c>
      <c r="Z1251" t="str">
        <f t="shared" si="215"/>
        <v/>
      </c>
      <c r="AA1251" t="str">
        <f t="shared" si="215"/>
        <v/>
      </c>
      <c r="AB1251">
        <f t="shared" si="215"/>
        <v>2016.71</v>
      </c>
      <c r="AE1251" t="str">
        <f t="shared" si="209"/>
        <v/>
      </c>
      <c r="AH1251" t="str">
        <f t="shared" si="210"/>
        <v/>
      </c>
      <c r="AI1251" t="str">
        <f t="shared" si="211"/>
        <v/>
      </c>
      <c r="AJ1251" t="str">
        <f t="shared" si="211"/>
        <v/>
      </c>
      <c r="AK1251" t="str">
        <f t="shared" si="211"/>
        <v/>
      </c>
      <c r="AL1251" t="str">
        <f t="shared" si="211"/>
        <v/>
      </c>
    </row>
    <row r="1252" spans="1:38" x14ac:dyDescent="0.2">
      <c r="A1252" s="1">
        <v>6494</v>
      </c>
      <c r="B1252" s="2" t="s">
        <v>18</v>
      </c>
      <c r="C1252" s="3">
        <v>42151</v>
      </c>
      <c r="D1252" s="2" t="s">
        <v>19</v>
      </c>
      <c r="E1252" s="2">
        <v>14</v>
      </c>
      <c r="F1252" s="2">
        <v>202.52</v>
      </c>
      <c r="G1252" s="2">
        <v>0</v>
      </c>
      <c r="H1252" s="2" t="s">
        <v>20</v>
      </c>
      <c r="I1252" s="2">
        <v>-0.92</v>
      </c>
      <c r="J1252" s="2">
        <v>25.48</v>
      </c>
      <c r="K1252" s="2">
        <v>18.510000000000002</v>
      </c>
      <c r="L1252" s="2" t="s">
        <v>281</v>
      </c>
      <c r="M1252" s="2" t="s">
        <v>29</v>
      </c>
      <c r="N1252" s="2" t="s">
        <v>30</v>
      </c>
      <c r="O1252" s="2" t="s">
        <v>24</v>
      </c>
      <c r="P1252" s="2" t="s">
        <v>52</v>
      </c>
      <c r="Q1252" s="2" t="s">
        <v>26</v>
      </c>
      <c r="R1252" s="3">
        <v>42152</v>
      </c>
      <c r="S1252" s="10">
        <f t="shared" si="208"/>
        <v>2015</v>
      </c>
      <c r="T1252" t="str">
        <f t="shared" si="214"/>
        <v/>
      </c>
      <c r="U1252">
        <f t="shared" si="214"/>
        <v>-0.92</v>
      </c>
      <c r="V1252" t="str">
        <f t="shared" si="214"/>
        <v/>
      </c>
      <c r="W1252" t="str">
        <f t="shared" si="214"/>
        <v/>
      </c>
      <c r="Z1252">
        <f t="shared" si="215"/>
        <v>-0.92</v>
      </c>
      <c r="AA1252" t="str">
        <f t="shared" si="215"/>
        <v/>
      </c>
      <c r="AB1252" t="str">
        <f t="shared" si="215"/>
        <v/>
      </c>
      <c r="AE1252" t="str">
        <f t="shared" si="209"/>
        <v>Office Supplies</v>
      </c>
      <c r="AH1252" t="str">
        <f t="shared" si="210"/>
        <v/>
      </c>
      <c r="AI1252" t="str">
        <f t="shared" si="211"/>
        <v/>
      </c>
      <c r="AJ1252" t="str">
        <f t="shared" si="211"/>
        <v/>
      </c>
      <c r="AK1252" t="str">
        <f t="shared" si="211"/>
        <v/>
      </c>
      <c r="AL1252" t="str">
        <f t="shared" si="211"/>
        <v/>
      </c>
    </row>
    <row r="1253" spans="1:38" x14ac:dyDescent="0.2">
      <c r="A1253" s="1">
        <v>6495</v>
      </c>
      <c r="B1253" s="2" t="s">
        <v>18</v>
      </c>
      <c r="C1253" s="3">
        <v>42153</v>
      </c>
      <c r="D1253" s="2" t="s">
        <v>27</v>
      </c>
      <c r="E1253" s="2">
        <v>29</v>
      </c>
      <c r="F1253" s="2">
        <v>164.89</v>
      </c>
      <c r="G1253" s="2">
        <v>0.09</v>
      </c>
      <c r="H1253" s="2" t="s">
        <v>20</v>
      </c>
      <c r="I1253" s="2">
        <v>-52.85</v>
      </c>
      <c r="J1253" s="2">
        <v>17.78</v>
      </c>
      <c r="K1253" s="2">
        <v>18.96</v>
      </c>
      <c r="L1253" s="2" t="s">
        <v>346</v>
      </c>
      <c r="M1253" s="2" t="s">
        <v>29</v>
      </c>
      <c r="N1253" s="2" t="s">
        <v>54</v>
      </c>
      <c r="O1253" s="2" t="s">
        <v>24</v>
      </c>
      <c r="P1253" s="2" t="s">
        <v>35</v>
      </c>
      <c r="Q1253" s="2" t="s">
        <v>26</v>
      </c>
      <c r="R1253" s="3">
        <v>42160</v>
      </c>
      <c r="S1253" s="10">
        <f t="shared" si="208"/>
        <v>2015</v>
      </c>
      <c r="T1253" t="str">
        <f t="shared" si="214"/>
        <v/>
      </c>
      <c r="U1253" t="str">
        <f t="shared" si="214"/>
        <v/>
      </c>
      <c r="V1253" t="str">
        <f t="shared" si="214"/>
        <v/>
      </c>
      <c r="W1253">
        <f t="shared" si="214"/>
        <v>-52.85</v>
      </c>
      <c r="Z1253">
        <f t="shared" si="215"/>
        <v>-52.85</v>
      </c>
      <c r="AA1253" t="str">
        <f t="shared" si="215"/>
        <v/>
      </c>
      <c r="AB1253" t="str">
        <f t="shared" si="215"/>
        <v/>
      </c>
      <c r="AE1253" t="str">
        <f t="shared" si="209"/>
        <v>Office Supplies</v>
      </c>
      <c r="AH1253" t="str">
        <f t="shared" si="210"/>
        <v/>
      </c>
      <c r="AI1253" t="str">
        <f t="shared" si="211"/>
        <v/>
      </c>
      <c r="AJ1253" t="str">
        <f t="shared" si="211"/>
        <v/>
      </c>
      <c r="AK1253" t="str">
        <f t="shared" si="211"/>
        <v/>
      </c>
      <c r="AL1253" t="str">
        <f t="shared" si="211"/>
        <v/>
      </c>
    </row>
    <row r="1254" spans="1:38" x14ac:dyDescent="0.2">
      <c r="A1254" s="1">
        <v>6496</v>
      </c>
      <c r="B1254" s="2" t="s">
        <v>18</v>
      </c>
      <c r="C1254" s="3">
        <v>42153</v>
      </c>
      <c r="D1254" s="2" t="s">
        <v>27</v>
      </c>
      <c r="E1254" s="2">
        <v>43</v>
      </c>
      <c r="F1254" s="2">
        <v>3689.1495</v>
      </c>
      <c r="G1254" s="2">
        <v>0.01</v>
      </c>
      <c r="H1254" s="2" t="s">
        <v>20</v>
      </c>
      <c r="I1254" s="2">
        <v>1201.8399999999999</v>
      </c>
      <c r="J1254" s="2">
        <v>107.99</v>
      </c>
      <c r="K1254" s="2">
        <v>18.899999999999999</v>
      </c>
      <c r="L1254" s="2" t="s">
        <v>479</v>
      </c>
      <c r="M1254" s="2" t="s">
        <v>29</v>
      </c>
      <c r="N1254" s="2" t="s">
        <v>30</v>
      </c>
      <c r="O1254" s="2" t="s">
        <v>31</v>
      </c>
      <c r="P1254" s="2" t="s">
        <v>39</v>
      </c>
      <c r="Q1254" s="2" t="s">
        <v>26</v>
      </c>
      <c r="R1254" s="3">
        <v>42158</v>
      </c>
      <c r="S1254" s="10">
        <f t="shared" si="208"/>
        <v>2015</v>
      </c>
      <c r="T1254" t="str">
        <f t="shared" si="214"/>
        <v/>
      </c>
      <c r="U1254">
        <f t="shared" si="214"/>
        <v>1201.8399999999999</v>
      </c>
      <c r="V1254" t="str">
        <f t="shared" si="214"/>
        <v/>
      </c>
      <c r="W1254" t="str">
        <f t="shared" si="214"/>
        <v/>
      </c>
      <c r="Z1254" t="str">
        <f t="shared" si="215"/>
        <v/>
      </c>
      <c r="AA1254">
        <f t="shared" si="215"/>
        <v>1201.8399999999999</v>
      </c>
      <c r="AB1254" t="str">
        <f t="shared" si="215"/>
        <v/>
      </c>
      <c r="AE1254" t="str">
        <f t="shared" si="209"/>
        <v/>
      </c>
      <c r="AH1254" t="str">
        <f t="shared" si="210"/>
        <v/>
      </c>
      <c r="AI1254" t="str">
        <f t="shared" si="211"/>
        <v/>
      </c>
      <c r="AJ1254" t="str">
        <f t="shared" si="211"/>
        <v/>
      </c>
      <c r="AK1254" t="str">
        <f t="shared" si="211"/>
        <v/>
      </c>
      <c r="AL1254" t="str">
        <f t="shared" si="211"/>
        <v/>
      </c>
    </row>
    <row r="1255" spans="1:38" x14ac:dyDescent="0.2">
      <c r="A1255" s="1">
        <v>6497</v>
      </c>
      <c r="B1255" s="2" t="s">
        <v>18</v>
      </c>
      <c r="C1255" s="3">
        <v>42153</v>
      </c>
      <c r="D1255" s="2" t="s">
        <v>41</v>
      </c>
      <c r="E1255" s="2">
        <v>36</v>
      </c>
      <c r="F1255" s="2">
        <v>180.48</v>
      </c>
      <c r="G1255" s="2">
        <v>0.04</v>
      </c>
      <c r="H1255" s="2" t="s">
        <v>20</v>
      </c>
      <c r="I1255" s="2">
        <v>87.03</v>
      </c>
      <c r="J1255" s="2">
        <v>16.91</v>
      </c>
      <c r="K1255" s="2">
        <v>14.5</v>
      </c>
      <c r="L1255" s="2" t="s">
        <v>194</v>
      </c>
      <c r="M1255" s="2" t="s">
        <v>29</v>
      </c>
      <c r="N1255" s="2" t="s">
        <v>43</v>
      </c>
      <c r="O1255" s="2" t="s">
        <v>24</v>
      </c>
      <c r="P1255" s="2" t="s">
        <v>74</v>
      </c>
      <c r="Q1255" s="2" t="s">
        <v>26</v>
      </c>
      <c r="R1255" s="3">
        <v>42154</v>
      </c>
      <c r="S1255" s="10">
        <f t="shared" si="208"/>
        <v>2015</v>
      </c>
      <c r="T1255" t="str">
        <f t="shared" si="214"/>
        <v/>
      </c>
      <c r="U1255" t="str">
        <f t="shared" si="214"/>
        <v/>
      </c>
      <c r="V1255">
        <f t="shared" si="214"/>
        <v>87.03</v>
      </c>
      <c r="W1255" t="str">
        <f t="shared" si="214"/>
        <v/>
      </c>
      <c r="Z1255">
        <f t="shared" si="215"/>
        <v>87.03</v>
      </c>
      <c r="AA1255" t="str">
        <f t="shared" si="215"/>
        <v/>
      </c>
      <c r="AB1255" t="str">
        <f t="shared" si="215"/>
        <v/>
      </c>
      <c r="AE1255" t="str">
        <f t="shared" si="209"/>
        <v/>
      </c>
      <c r="AH1255" t="str">
        <f t="shared" si="210"/>
        <v/>
      </c>
      <c r="AI1255" t="str">
        <f t="shared" si="211"/>
        <v/>
      </c>
      <c r="AJ1255" t="str">
        <f t="shared" si="211"/>
        <v/>
      </c>
      <c r="AK1255" t="str">
        <f t="shared" si="211"/>
        <v/>
      </c>
      <c r="AL1255" t="str">
        <f t="shared" si="211"/>
        <v/>
      </c>
    </row>
    <row r="1256" spans="1:38" x14ac:dyDescent="0.2">
      <c r="A1256" s="1">
        <v>6498</v>
      </c>
      <c r="B1256" s="2" t="s">
        <v>18</v>
      </c>
      <c r="C1256" s="3">
        <v>42153</v>
      </c>
      <c r="D1256" s="2" t="s">
        <v>41</v>
      </c>
      <c r="E1256" s="2">
        <v>49</v>
      </c>
      <c r="F1256" s="2">
        <v>3500.0585000000001</v>
      </c>
      <c r="G1256" s="2">
        <v>0.08</v>
      </c>
      <c r="H1256" s="2" t="s">
        <v>20</v>
      </c>
      <c r="I1256" s="2">
        <v>1187.21</v>
      </c>
      <c r="J1256" s="2">
        <v>97.99</v>
      </c>
      <c r="K1256" s="2">
        <v>14.99</v>
      </c>
      <c r="L1256" s="2" t="s">
        <v>194</v>
      </c>
      <c r="M1256" s="2" t="s">
        <v>29</v>
      </c>
      <c r="N1256" s="2" t="s">
        <v>43</v>
      </c>
      <c r="O1256" s="2" t="s">
        <v>31</v>
      </c>
      <c r="P1256" s="2" t="s">
        <v>39</v>
      </c>
      <c r="Q1256" s="2" t="s">
        <v>36</v>
      </c>
      <c r="R1256" s="3">
        <v>42155</v>
      </c>
      <c r="S1256" s="10">
        <f t="shared" si="208"/>
        <v>2015</v>
      </c>
      <c r="T1256" t="str">
        <f t="shared" si="214"/>
        <v/>
      </c>
      <c r="U1256" t="str">
        <f t="shared" si="214"/>
        <v/>
      </c>
      <c r="V1256">
        <f t="shared" si="214"/>
        <v>1187.21</v>
      </c>
      <c r="W1256" t="str">
        <f t="shared" si="214"/>
        <v/>
      </c>
      <c r="Z1256" t="str">
        <f t="shared" si="215"/>
        <v/>
      </c>
      <c r="AA1256">
        <f t="shared" si="215"/>
        <v>1187.21</v>
      </c>
      <c r="AB1256" t="str">
        <f t="shared" si="215"/>
        <v/>
      </c>
      <c r="AE1256" t="str">
        <f t="shared" si="209"/>
        <v/>
      </c>
      <c r="AH1256" t="str">
        <f t="shared" si="210"/>
        <v/>
      </c>
      <c r="AI1256" t="str">
        <f t="shared" si="211"/>
        <v/>
      </c>
      <c r="AJ1256" t="str">
        <f t="shared" si="211"/>
        <v/>
      </c>
      <c r="AK1256" t="str">
        <f t="shared" si="211"/>
        <v/>
      </c>
      <c r="AL1256" t="str">
        <f t="shared" si="211"/>
        <v/>
      </c>
    </row>
    <row r="1257" spans="1:38" x14ac:dyDescent="0.2">
      <c r="A1257" s="1">
        <v>6499</v>
      </c>
      <c r="B1257" s="2" t="s">
        <v>18</v>
      </c>
      <c r="C1257" s="3">
        <v>42154</v>
      </c>
      <c r="D1257" s="2" t="s">
        <v>59</v>
      </c>
      <c r="E1257" s="2">
        <v>6</v>
      </c>
      <c r="F1257" s="2">
        <v>329.11</v>
      </c>
      <c r="G1257" s="2">
        <v>0.1</v>
      </c>
      <c r="H1257" s="2" t="s">
        <v>20</v>
      </c>
      <c r="I1257" s="2">
        <v>2.67</v>
      </c>
      <c r="J1257" s="2">
        <v>64.400000000000006</v>
      </c>
      <c r="K1257" s="2">
        <v>30.11</v>
      </c>
      <c r="L1257" s="2" t="s">
        <v>79</v>
      </c>
      <c r="M1257" s="2" t="s">
        <v>29</v>
      </c>
      <c r="N1257" s="2" t="s">
        <v>43</v>
      </c>
      <c r="O1257" s="2" t="s">
        <v>24</v>
      </c>
      <c r="P1257" s="2" t="s">
        <v>25</v>
      </c>
      <c r="Q1257" s="2" t="s">
        <v>26</v>
      </c>
      <c r="R1257" s="3">
        <v>42156</v>
      </c>
      <c r="S1257" s="10">
        <f t="shared" si="208"/>
        <v>2015</v>
      </c>
      <c r="T1257" t="str">
        <f t="shared" si="214"/>
        <v/>
      </c>
      <c r="U1257" t="str">
        <f t="shared" si="214"/>
        <v/>
      </c>
      <c r="V1257">
        <f t="shared" si="214"/>
        <v>2.67</v>
      </c>
      <c r="W1257" t="str">
        <f t="shared" si="214"/>
        <v/>
      </c>
      <c r="Z1257">
        <f t="shared" si="215"/>
        <v>2.67</v>
      </c>
      <c r="AA1257" t="str">
        <f t="shared" si="215"/>
        <v/>
      </c>
      <c r="AB1257" t="str">
        <f t="shared" si="215"/>
        <v/>
      </c>
      <c r="AE1257" t="str">
        <f t="shared" si="209"/>
        <v/>
      </c>
      <c r="AH1257" t="str">
        <f t="shared" si="210"/>
        <v/>
      </c>
      <c r="AI1257" t="str">
        <f t="shared" si="211"/>
        <v/>
      </c>
      <c r="AJ1257" t="str">
        <f t="shared" si="211"/>
        <v/>
      </c>
      <c r="AK1257" t="str">
        <f t="shared" si="211"/>
        <v/>
      </c>
      <c r="AL1257" t="str">
        <f t="shared" si="211"/>
        <v/>
      </c>
    </row>
    <row r="1258" spans="1:38" x14ac:dyDescent="0.2">
      <c r="A1258" s="1">
        <v>6500</v>
      </c>
      <c r="B1258" s="2" t="s">
        <v>18</v>
      </c>
      <c r="C1258" s="3">
        <v>42154</v>
      </c>
      <c r="D1258" s="2" t="s">
        <v>50</v>
      </c>
      <c r="E1258" s="2">
        <v>13</v>
      </c>
      <c r="F1258" s="2">
        <v>32.36</v>
      </c>
      <c r="G1258" s="2">
        <v>0.01</v>
      </c>
      <c r="H1258" s="2" t="s">
        <v>20</v>
      </c>
      <c r="I1258" s="2">
        <v>-15.28</v>
      </c>
      <c r="J1258" s="2">
        <v>13.7</v>
      </c>
      <c r="K1258" s="2">
        <v>15.99</v>
      </c>
      <c r="L1258" s="2" t="s">
        <v>480</v>
      </c>
      <c r="M1258" s="2" t="s">
        <v>22</v>
      </c>
      <c r="N1258" s="2" t="s">
        <v>54</v>
      </c>
      <c r="O1258" s="2" t="s">
        <v>31</v>
      </c>
      <c r="P1258" s="2" t="s">
        <v>32</v>
      </c>
      <c r="Q1258" s="2" t="s">
        <v>58</v>
      </c>
      <c r="R1258" s="3">
        <v>42157</v>
      </c>
      <c r="S1258" s="10">
        <f t="shared" si="208"/>
        <v>2015</v>
      </c>
      <c r="T1258" t="str">
        <f t="shared" si="214"/>
        <v/>
      </c>
      <c r="U1258" t="str">
        <f t="shared" si="214"/>
        <v/>
      </c>
      <c r="V1258" t="str">
        <f t="shared" si="214"/>
        <v/>
      </c>
      <c r="W1258">
        <f t="shared" si="214"/>
        <v>-15.28</v>
      </c>
      <c r="Z1258" t="str">
        <f t="shared" si="215"/>
        <v/>
      </c>
      <c r="AA1258">
        <f t="shared" si="215"/>
        <v>-15.28</v>
      </c>
      <c r="AB1258" t="str">
        <f t="shared" si="215"/>
        <v/>
      </c>
      <c r="AE1258" t="str">
        <f t="shared" si="209"/>
        <v>Technology</v>
      </c>
      <c r="AH1258" t="str">
        <f t="shared" si="210"/>
        <v/>
      </c>
      <c r="AI1258" t="str">
        <f t="shared" si="211"/>
        <v/>
      </c>
      <c r="AJ1258" t="str">
        <f t="shared" si="211"/>
        <v/>
      </c>
      <c r="AK1258" t="str">
        <f t="shared" si="211"/>
        <v/>
      </c>
      <c r="AL1258" t="str">
        <f t="shared" si="211"/>
        <v/>
      </c>
    </row>
    <row r="1259" spans="1:38" x14ac:dyDescent="0.2">
      <c r="A1259" s="1">
        <v>6501</v>
      </c>
      <c r="B1259" s="2" t="s">
        <v>40</v>
      </c>
      <c r="C1259" s="3">
        <v>42154</v>
      </c>
      <c r="D1259" s="2" t="s">
        <v>50</v>
      </c>
      <c r="E1259" s="2">
        <v>12</v>
      </c>
      <c r="F1259" s="2">
        <v>261.52</v>
      </c>
      <c r="G1259" s="2">
        <v>0.06</v>
      </c>
      <c r="H1259" s="2" t="s">
        <v>20</v>
      </c>
      <c r="I1259" s="2">
        <v>-59.57</v>
      </c>
      <c r="J1259" s="2">
        <v>32.950000000000003</v>
      </c>
      <c r="K1259" s="2">
        <v>19.989999999999998</v>
      </c>
      <c r="L1259" s="2" t="s">
        <v>291</v>
      </c>
      <c r="M1259" s="2" t="s">
        <v>29</v>
      </c>
      <c r="N1259" s="2" t="s">
        <v>54</v>
      </c>
      <c r="O1259" s="2" t="s">
        <v>31</v>
      </c>
      <c r="P1259" s="2" t="s">
        <v>32</v>
      </c>
      <c r="Q1259" s="2" t="s">
        <v>26</v>
      </c>
      <c r="R1259" s="3">
        <v>42156</v>
      </c>
      <c r="S1259" s="10">
        <f t="shared" si="208"/>
        <v>2015</v>
      </c>
      <c r="T1259" t="str">
        <f t="shared" si="214"/>
        <v/>
      </c>
      <c r="U1259" t="str">
        <f t="shared" si="214"/>
        <v/>
      </c>
      <c r="V1259" t="str">
        <f t="shared" si="214"/>
        <v/>
      </c>
      <c r="W1259">
        <f t="shared" si="214"/>
        <v>-59.57</v>
      </c>
      <c r="Z1259" t="str">
        <f t="shared" si="215"/>
        <v/>
      </c>
      <c r="AA1259">
        <f t="shared" si="215"/>
        <v>-59.57</v>
      </c>
      <c r="AB1259" t="str">
        <f t="shared" si="215"/>
        <v/>
      </c>
      <c r="AE1259" t="str">
        <f t="shared" si="209"/>
        <v>Technology</v>
      </c>
      <c r="AH1259" t="str">
        <f t="shared" si="210"/>
        <v/>
      </c>
      <c r="AI1259" t="str">
        <f t="shared" si="211"/>
        <v/>
      </c>
      <c r="AJ1259" t="str">
        <f t="shared" si="211"/>
        <v/>
      </c>
      <c r="AK1259" t="str">
        <f t="shared" si="211"/>
        <v/>
      </c>
      <c r="AL1259" t="str">
        <f t="shared" si="211"/>
        <v/>
      </c>
    </row>
    <row r="1260" spans="1:38" x14ac:dyDescent="0.2">
      <c r="A1260" s="1">
        <v>6502</v>
      </c>
      <c r="B1260" s="2" t="s">
        <v>40</v>
      </c>
      <c r="C1260" s="3">
        <v>42154</v>
      </c>
      <c r="D1260" s="2" t="s">
        <v>50</v>
      </c>
      <c r="E1260" s="2">
        <v>37</v>
      </c>
      <c r="F1260" s="2">
        <v>774.44</v>
      </c>
      <c r="G1260" s="2">
        <v>0.02</v>
      </c>
      <c r="H1260" s="2" t="s">
        <v>20</v>
      </c>
      <c r="I1260" s="2">
        <v>244.24</v>
      </c>
      <c r="J1260" s="2">
        <v>32.89</v>
      </c>
      <c r="K1260" s="2">
        <v>15.99</v>
      </c>
      <c r="L1260" s="2" t="s">
        <v>291</v>
      </c>
      <c r="M1260" s="2" t="s">
        <v>29</v>
      </c>
      <c r="N1260" s="2" t="s">
        <v>54</v>
      </c>
      <c r="O1260" s="2" t="s">
        <v>31</v>
      </c>
      <c r="P1260" s="2" t="s">
        <v>32</v>
      </c>
      <c r="Q1260" s="2" t="s">
        <v>58</v>
      </c>
      <c r="R1260" s="3">
        <v>42155</v>
      </c>
      <c r="S1260" s="10">
        <f t="shared" si="208"/>
        <v>2015</v>
      </c>
      <c r="T1260" t="str">
        <f t="shared" si="214"/>
        <v/>
      </c>
      <c r="U1260" t="str">
        <f t="shared" si="214"/>
        <v/>
      </c>
      <c r="V1260" t="str">
        <f t="shared" si="214"/>
        <v/>
      </c>
      <c r="W1260">
        <f t="shared" si="214"/>
        <v>244.24</v>
      </c>
      <c r="Z1260" t="str">
        <f t="shared" si="215"/>
        <v/>
      </c>
      <c r="AA1260">
        <f t="shared" si="215"/>
        <v>244.24</v>
      </c>
      <c r="AB1260" t="str">
        <f t="shared" si="215"/>
        <v/>
      </c>
      <c r="AE1260" t="str">
        <f t="shared" si="209"/>
        <v/>
      </c>
      <c r="AH1260" t="str">
        <f t="shared" si="210"/>
        <v/>
      </c>
      <c r="AI1260" t="str">
        <f t="shared" si="211"/>
        <v/>
      </c>
      <c r="AJ1260" t="str">
        <f t="shared" si="211"/>
        <v/>
      </c>
      <c r="AK1260" t="str">
        <f t="shared" si="211"/>
        <v/>
      </c>
      <c r="AL1260" t="str">
        <f t="shared" si="211"/>
        <v/>
      </c>
    </row>
    <row r="1261" spans="1:38" x14ac:dyDescent="0.2">
      <c r="A1261" s="1">
        <v>6503</v>
      </c>
      <c r="B1261" s="2" t="s">
        <v>40</v>
      </c>
      <c r="C1261" s="3">
        <v>42155</v>
      </c>
      <c r="D1261" s="2" t="s">
        <v>27</v>
      </c>
      <c r="E1261" s="2">
        <v>20</v>
      </c>
      <c r="F1261" s="2">
        <v>5426.08</v>
      </c>
      <c r="G1261" s="2">
        <v>7.0000000000000007E-2</v>
      </c>
      <c r="H1261" s="2" t="s">
        <v>44</v>
      </c>
      <c r="I1261" s="2">
        <v>337.7</v>
      </c>
      <c r="J1261" s="2">
        <v>292.98</v>
      </c>
      <c r="K1261" s="2">
        <v>49.67</v>
      </c>
      <c r="L1261" s="2" t="s">
        <v>468</v>
      </c>
      <c r="M1261" s="2" t="s">
        <v>22</v>
      </c>
      <c r="N1261" s="2" t="s">
        <v>54</v>
      </c>
      <c r="O1261" s="2" t="s">
        <v>45</v>
      </c>
      <c r="P1261" s="2" t="s">
        <v>46</v>
      </c>
      <c r="Q1261" s="2" t="s">
        <v>47</v>
      </c>
      <c r="R1261" s="3">
        <v>42159</v>
      </c>
      <c r="S1261" s="10">
        <f t="shared" si="208"/>
        <v>2015</v>
      </c>
      <c r="T1261" t="str">
        <f t="shared" si="214"/>
        <v/>
      </c>
      <c r="U1261" t="str">
        <f t="shared" si="214"/>
        <v/>
      </c>
      <c r="V1261" t="str">
        <f t="shared" si="214"/>
        <v/>
      </c>
      <c r="W1261">
        <f t="shared" si="214"/>
        <v>337.7</v>
      </c>
      <c r="Z1261" t="str">
        <f t="shared" si="215"/>
        <v/>
      </c>
      <c r="AA1261" t="str">
        <f t="shared" si="215"/>
        <v/>
      </c>
      <c r="AB1261">
        <f t="shared" si="215"/>
        <v>337.7</v>
      </c>
      <c r="AE1261" t="str">
        <f t="shared" si="209"/>
        <v/>
      </c>
      <c r="AH1261" t="str">
        <f t="shared" si="210"/>
        <v/>
      </c>
      <c r="AI1261" t="str">
        <f t="shared" si="211"/>
        <v/>
      </c>
      <c r="AJ1261" t="str">
        <f t="shared" si="211"/>
        <v/>
      </c>
      <c r="AK1261" t="str">
        <f t="shared" si="211"/>
        <v/>
      </c>
      <c r="AL1261" t="str">
        <f t="shared" si="211"/>
        <v/>
      </c>
    </row>
    <row r="1262" spans="1:38" x14ac:dyDescent="0.2">
      <c r="A1262" s="1">
        <v>6504</v>
      </c>
      <c r="B1262" s="2" t="s">
        <v>18</v>
      </c>
      <c r="C1262" s="3">
        <v>42156</v>
      </c>
      <c r="D1262" s="2" t="s">
        <v>50</v>
      </c>
      <c r="E1262" s="2">
        <v>37</v>
      </c>
      <c r="F1262" s="2">
        <v>4269.34</v>
      </c>
      <c r="G1262" s="2">
        <v>0.02</v>
      </c>
      <c r="H1262" s="2" t="s">
        <v>44</v>
      </c>
      <c r="I1262" s="2">
        <v>9.5500000000000007</v>
      </c>
      <c r="J1262" s="2">
        <v>127.99</v>
      </c>
      <c r="K1262" s="2">
        <v>70.14</v>
      </c>
      <c r="L1262" s="2" t="s">
        <v>216</v>
      </c>
      <c r="M1262" s="2" t="s">
        <v>22</v>
      </c>
      <c r="N1262" s="2" t="s">
        <v>23</v>
      </c>
      <c r="O1262" s="2" t="s">
        <v>31</v>
      </c>
      <c r="P1262" s="2" t="s">
        <v>33</v>
      </c>
      <c r="Q1262" s="2" t="s">
        <v>56</v>
      </c>
      <c r="R1262" s="3">
        <v>42157</v>
      </c>
      <c r="S1262" s="10">
        <f t="shared" si="208"/>
        <v>2015</v>
      </c>
      <c r="T1262">
        <f t="shared" ref="T1262:W1281" si="216">IF($N1262=T$1,$I1262,"")</f>
        <v>9.5500000000000007</v>
      </c>
      <c r="U1262" t="str">
        <f t="shared" si="216"/>
        <v/>
      </c>
      <c r="V1262" t="str">
        <f t="shared" si="216"/>
        <v/>
      </c>
      <c r="W1262" t="str">
        <f t="shared" si="216"/>
        <v/>
      </c>
      <c r="Z1262" t="str">
        <f t="shared" ref="Z1262:AB1281" si="217">IF($O1262=Z$1,$I1262,"")</f>
        <v/>
      </c>
      <c r="AA1262">
        <f t="shared" si="217"/>
        <v>9.5500000000000007</v>
      </c>
      <c r="AB1262" t="str">
        <f t="shared" si="217"/>
        <v/>
      </c>
      <c r="AE1262" t="str">
        <f t="shared" si="209"/>
        <v/>
      </c>
      <c r="AH1262" t="str">
        <f t="shared" si="210"/>
        <v/>
      </c>
      <c r="AI1262" t="str">
        <f t="shared" si="211"/>
        <v/>
      </c>
      <c r="AJ1262" t="str">
        <f t="shared" si="211"/>
        <v/>
      </c>
      <c r="AK1262" t="str">
        <f t="shared" si="211"/>
        <v/>
      </c>
      <c r="AL1262" t="str">
        <f t="shared" si="211"/>
        <v/>
      </c>
    </row>
    <row r="1263" spans="1:38" x14ac:dyDescent="0.2">
      <c r="A1263" s="1">
        <v>6505</v>
      </c>
      <c r="B1263" s="2" t="s">
        <v>18</v>
      </c>
      <c r="C1263" s="3">
        <v>42156</v>
      </c>
      <c r="D1263" s="2" t="s">
        <v>27</v>
      </c>
      <c r="E1263" s="2">
        <v>38</v>
      </c>
      <c r="F1263" s="2">
        <v>19276.45</v>
      </c>
      <c r="G1263" s="2">
        <v>0</v>
      </c>
      <c r="H1263" s="2" t="s">
        <v>44</v>
      </c>
      <c r="I1263" s="2">
        <v>4133.1899999999996</v>
      </c>
      <c r="J1263" s="2">
        <v>512.98</v>
      </c>
      <c r="K1263" s="2">
        <v>55.44</v>
      </c>
      <c r="L1263" s="2" t="s">
        <v>238</v>
      </c>
      <c r="M1263" s="2" t="s">
        <v>22</v>
      </c>
      <c r="N1263" s="2" t="s">
        <v>23</v>
      </c>
      <c r="O1263" s="2" t="s">
        <v>45</v>
      </c>
      <c r="P1263" s="2" t="s">
        <v>67</v>
      </c>
      <c r="Q1263" s="2" t="s">
        <v>47</v>
      </c>
      <c r="R1263" s="3">
        <v>42163</v>
      </c>
      <c r="S1263" s="10">
        <f t="shared" si="208"/>
        <v>2015</v>
      </c>
      <c r="T1263">
        <f t="shared" si="216"/>
        <v>4133.1899999999996</v>
      </c>
      <c r="U1263" t="str">
        <f t="shared" si="216"/>
        <v/>
      </c>
      <c r="V1263" t="str">
        <f t="shared" si="216"/>
        <v/>
      </c>
      <c r="W1263" t="str">
        <f t="shared" si="216"/>
        <v/>
      </c>
      <c r="Z1263" t="str">
        <f t="shared" si="217"/>
        <v/>
      </c>
      <c r="AA1263" t="str">
        <f t="shared" si="217"/>
        <v/>
      </c>
      <c r="AB1263">
        <f t="shared" si="217"/>
        <v>4133.1899999999996</v>
      </c>
      <c r="AE1263" t="str">
        <f t="shared" si="209"/>
        <v/>
      </c>
      <c r="AH1263" t="str">
        <f t="shared" si="210"/>
        <v/>
      </c>
      <c r="AI1263" t="str">
        <f t="shared" si="211"/>
        <v/>
      </c>
      <c r="AJ1263" t="str">
        <f t="shared" si="211"/>
        <v/>
      </c>
      <c r="AK1263" t="str">
        <f t="shared" si="211"/>
        <v/>
      </c>
      <c r="AL1263" t="str">
        <f t="shared" si="211"/>
        <v/>
      </c>
    </row>
    <row r="1264" spans="1:38" x14ac:dyDescent="0.2">
      <c r="A1264" s="1">
        <v>6506</v>
      </c>
      <c r="B1264" s="2" t="s">
        <v>18</v>
      </c>
      <c r="C1264" s="3">
        <v>42156</v>
      </c>
      <c r="D1264" s="2" t="s">
        <v>41</v>
      </c>
      <c r="E1264" s="2">
        <v>2</v>
      </c>
      <c r="F1264" s="2">
        <v>20.9</v>
      </c>
      <c r="G1264" s="2">
        <v>0.04</v>
      </c>
      <c r="H1264" s="2" t="s">
        <v>20</v>
      </c>
      <c r="I1264" s="2">
        <v>-2.5</v>
      </c>
      <c r="J1264" s="2">
        <v>17.98</v>
      </c>
      <c r="K1264" s="2">
        <v>15.67</v>
      </c>
      <c r="L1264" s="2" t="s">
        <v>451</v>
      </c>
      <c r="M1264" s="2" t="s">
        <v>29</v>
      </c>
      <c r="N1264" s="2" t="s">
        <v>30</v>
      </c>
      <c r="O1264" s="2" t="s">
        <v>24</v>
      </c>
      <c r="P1264" s="2" t="s">
        <v>64</v>
      </c>
      <c r="Q1264" s="2" t="s">
        <v>36</v>
      </c>
      <c r="R1264" s="3">
        <v>42157</v>
      </c>
      <c r="S1264" s="10">
        <f t="shared" si="208"/>
        <v>2015</v>
      </c>
      <c r="T1264" t="str">
        <f t="shared" si="216"/>
        <v/>
      </c>
      <c r="U1264">
        <f t="shared" si="216"/>
        <v>-2.5</v>
      </c>
      <c r="V1264" t="str">
        <f t="shared" si="216"/>
        <v/>
      </c>
      <c r="W1264" t="str">
        <f t="shared" si="216"/>
        <v/>
      </c>
      <c r="Z1264">
        <f t="shared" si="217"/>
        <v>-2.5</v>
      </c>
      <c r="AA1264" t="str">
        <f t="shared" si="217"/>
        <v/>
      </c>
      <c r="AB1264" t="str">
        <f t="shared" si="217"/>
        <v/>
      </c>
      <c r="AE1264" t="str">
        <f t="shared" si="209"/>
        <v>Office Supplies</v>
      </c>
      <c r="AH1264" t="str">
        <f t="shared" si="210"/>
        <v/>
      </c>
      <c r="AI1264" t="str">
        <f t="shared" si="211"/>
        <v/>
      </c>
      <c r="AJ1264" t="str">
        <f t="shared" si="211"/>
        <v/>
      </c>
      <c r="AK1264" t="str">
        <f t="shared" si="211"/>
        <v/>
      </c>
      <c r="AL1264" t="str">
        <f t="shared" si="211"/>
        <v/>
      </c>
    </row>
    <row r="1265" spans="1:38" x14ac:dyDescent="0.2">
      <c r="A1265" s="1">
        <v>6507</v>
      </c>
      <c r="B1265" s="2" t="s">
        <v>18</v>
      </c>
      <c r="C1265" s="3">
        <v>42156</v>
      </c>
      <c r="D1265" s="2" t="s">
        <v>41</v>
      </c>
      <c r="E1265" s="2">
        <v>38</v>
      </c>
      <c r="F1265" s="2">
        <v>548.04</v>
      </c>
      <c r="G1265" s="2">
        <v>0.02</v>
      </c>
      <c r="H1265" s="2" t="s">
        <v>20</v>
      </c>
      <c r="I1265" s="2">
        <v>19.29</v>
      </c>
      <c r="J1265" s="2">
        <v>25.43</v>
      </c>
      <c r="K1265" s="2">
        <v>19.5</v>
      </c>
      <c r="L1265" s="2" t="s">
        <v>451</v>
      </c>
      <c r="M1265" s="2" t="s">
        <v>29</v>
      </c>
      <c r="N1265" s="2" t="s">
        <v>30</v>
      </c>
      <c r="O1265" s="2" t="s">
        <v>24</v>
      </c>
      <c r="P1265" s="2" t="s">
        <v>52</v>
      </c>
      <c r="Q1265" s="2" t="s">
        <v>26</v>
      </c>
      <c r="R1265" s="3">
        <v>42157</v>
      </c>
      <c r="S1265" s="10">
        <f t="shared" si="208"/>
        <v>2015</v>
      </c>
      <c r="T1265" t="str">
        <f t="shared" si="216"/>
        <v/>
      </c>
      <c r="U1265">
        <f t="shared" si="216"/>
        <v>19.29</v>
      </c>
      <c r="V1265" t="str">
        <f t="shared" si="216"/>
        <v/>
      </c>
      <c r="W1265" t="str">
        <f t="shared" si="216"/>
        <v/>
      </c>
      <c r="Z1265">
        <f t="shared" si="217"/>
        <v>19.29</v>
      </c>
      <c r="AA1265" t="str">
        <f t="shared" si="217"/>
        <v/>
      </c>
      <c r="AB1265" t="str">
        <f t="shared" si="217"/>
        <v/>
      </c>
      <c r="AE1265" t="str">
        <f t="shared" si="209"/>
        <v/>
      </c>
      <c r="AH1265" t="str">
        <f t="shared" si="210"/>
        <v/>
      </c>
      <c r="AI1265" t="str">
        <f t="shared" si="211"/>
        <v/>
      </c>
      <c r="AJ1265" t="str">
        <f t="shared" si="211"/>
        <v/>
      </c>
      <c r="AK1265" t="str">
        <f t="shared" si="211"/>
        <v/>
      </c>
      <c r="AL1265" t="str">
        <f t="shared" si="211"/>
        <v/>
      </c>
    </row>
    <row r="1266" spans="1:38" x14ac:dyDescent="0.2">
      <c r="A1266" s="1">
        <v>6508</v>
      </c>
      <c r="B1266" s="2" t="s">
        <v>18</v>
      </c>
      <c r="C1266" s="3">
        <v>42157</v>
      </c>
      <c r="D1266" s="2" t="s">
        <v>59</v>
      </c>
      <c r="E1266" s="2">
        <v>32</v>
      </c>
      <c r="F1266" s="2">
        <v>606.91999999999996</v>
      </c>
      <c r="G1266" s="2">
        <v>0.04</v>
      </c>
      <c r="H1266" s="2" t="s">
        <v>20</v>
      </c>
      <c r="I1266" s="2">
        <v>30.54</v>
      </c>
      <c r="J1266" s="2">
        <v>29.98</v>
      </c>
      <c r="K1266" s="2">
        <v>22.51</v>
      </c>
      <c r="L1266" s="2" t="s">
        <v>459</v>
      </c>
      <c r="M1266" s="2" t="s">
        <v>29</v>
      </c>
      <c r="N1266" s="2" t="s">
        <v>23</v>
      </c>
      <c r="O1266" s="2" t="s">
        <v>31</v>
      </c>
      <c r="P1266" s="2" t="s">
        <v>33</v>
      </c>
      <c r="Q1266" s="2" t="s">
        <v>62</v>
      </c>
      <c r="R1266" s="3">
        <v>42158</v>
      </c>
      <c r="S1266" s="10">
        <f t="shared" si="208"/>
        <v>2015</v>
      </c>
      <c r="T1266">
        <f t="shared" si="216"/>
        <v>30.54</v>
      </c>
      <c r="U1266" t="str">
        <f t="shared" si="216"/>
        <v/>
      </c>
      <c r="V1266" t="str">
        <f t="shared" si="216"/>
        <v/>
      </c>
      <c r="W1266" t="str">
        <f t="shared" si="216"/>
        <v/>
      </c>
      <c r="Z1266" t="str">
        <f t="shared" si="217"/>
        <v/>
      </c>
      <c r="AA1266">
        <f t="shared" si="217"/>
        <v>30.54</v>
      </c>
      <c r="AB1266" t="str">
        <f t="shared" si="217"/>
        <v/>
      </c>
      <c r="AE1266" t="str">
        <f t="shared" si="209"/>
        <v/>
      </c>
      <c r="AH1266" t="str">
        <f t="shared" si="210"/>
        <v/>
      </c>
      <c r="AI1266" t="str">
        <f t="shared" si="211"/>
        <v/>
      </c>
      <c r="AJ1266" t="str">
        <f t="shared" si="211"/>
        <v/>
      </c>
      <c r="AK1266" t="str">
        <f t="shared" si="211"/>
        <v/>
      </c>
      <c r="AL1266" t="str">
        <f t="shared" si="211"/>
        <v/>
      </c>
    </row>
    <row r="1267" spans="1:38" x14ac:dyDescent="0.2">
      <c r="A1267" s="1">
        <v>6509</v>
      </c>
      <c r="B1267" s="2" t="s">
        <v>18</v>
      </c>
      <c r="C1267" s="3">
        <v>42157</v>
      </c>
      <c r="D1267" s="2" t="s">
        <v>59</v>
      </c>
      <c r="E1267" s="2">
        <v>25</v>
      </c>
      <c r="F1267" s="2">
        <v>10338.34</v>
      </c>
      <c r="G1267" s="2">
        <v>7.0000000000000007E-2</v>
      </c>
      <c r="H1267" s="2" t="s">
        <v>20</v>
      </c>
      <c r="I1267" s="2">
        <v>2919.96</v>
      </c>
      <c r="J1267" s="2">
        <v>431.19</v>
      </c>
      <c r="K1267" s="2">
        <v>33.99</v>
      </c>
      <c r="L1267" s="2" t="s">
        <v>459</v>
      </c>
      <c r="M1267" s="2" t="s">
        <v>29</v>
      </c>
      <c r="N1267" s="2" t="s">
        <v>23</v>
      </c>
      <c r="O1267" s="2" t="s">
        <v>24</v>
      </c>
      <c r="P1267" s="2" t="s">
        <v>52</v>
      </c>
      <c r="Q1267" s="2" t="s">
        <v>26</v>
      </c>
      <c r="R1267" s="3">
        <v>42157</v>
      </c>
      <c r="S1267" s="10">
        <f t="shared" si="208"/>
        <v>2015</v>
      </c>
      <c r="T1267">
        <f t="shared" si="216"/>
        <v>2919.96</v>
      </c>
      <c r="U1267" t="str">
        <f t="shared" si="216"/>
        <v/>
      </c>
      <c r="V1267" t="str">
        <f t="shared" si="216"/>
        <v/>
      </c>
      <c r="W1267" t="str">
        <f t="shared" si="216"/>
        <v/>
      </c>
      <c r="Z1267">
        <f t="shared" si="217"/>
        <v>2919.96</v>
      </c>
      <c r="AA1267" t="str">
        <f t="shared" si="217"/>
        <v/>
      </c>
      <c r="AB1267" t="str">
        <f t="shared" si="217"/>
        <v/>
      </c>
      <c r="AE1267" t="str">
        <f t="shared" si="209"/>
        <v/>
      </c>
      <c r="AH1267" t="str">
        <f t="shared" si="210"/>
        <v/>
      </c>
      <c r="AI1267" t="str">
        <f t="shared" si="211"/>
        <v/>
      </c>
      <c r="AJ1267" t="str">
        <f t="shared" si="211"/>
        <v/>
      </c>
      <c r="AK1267" t="str">
        <f t="shared" si="211"/>
        <v/>
      </c>
      <c r="AL1267" t="str">
        <f t="shared" si="211"/>
        <v/>
      </c>
    </row>
    <row r="1268" spans="1:38" x14ac:dyDescent="0.2">
      <c r="A1268" s="1">
        <v>6510</v>
      </c>
      <c r="B1268" s="2" t="s">
        <v>18</v>
      </c>
      <c r="C1268" s="3">
        <v>42158</v>
      </c>
      <c r="D1268" s="2" t="s">
        <v>59</v>
      </c>
      <c r="E1268" s="2">
        <v>15</v>
      </c>
      <c r="F1268" s="2">
        <v>183.64</v>
      </c>
      <c r="G1268" s="2">
        <v>0.02</v>
      </c>
      <c r="H1268" s="2" t="s">
        <v>49</v>
      </c>
      <c r="I1268" s="2">
        <v>15.25</v>
      </c>
      <c r="J1268" s="2">
        <v>22.98</v>
      </c>
      <c r="K1268" s="2">
        <v>17.37</v>
      </c>
      <c r="L1268" s="2" t="s">
        <v>174</v>
      </c>
      <c r="M1268" s="2" t="s">
        <v>38</v>
      </c>
      <c r="N1268" s="2" t="s">
        <v>43</v>
      </c>
      <c r="O1268" s="2" t="s">
        <v>24</v>
      </c>
      <c r="P1268" s="2" t="s">
        <v>203</v>
      </c>
      <c r="Q1268" s="2" t="s">
        <v>58</v>
      </c>
      <c r="R1268" s="3">
        <v>42160</v>
      </c>
      <c r="S1268" s="10">
        <f t="shared" si="208"/>
        <v>2015</v>
      </c>
      <c r="T1268" t="str">
        <f t="shared" si="216"/>
        <v/>
      </c>
      <c r="U1268" t="str">
        <f t="shared" si="216"/>
        <v/>
      </c>
      <c r="V1268">
        <f t="shared" si="216"/>
        <v>15.25</v>
      </c>
      <c r="W1268" t="str">
        <f t="shared" si="216"/>
        <v/>
      </c>
      <c r="Z1268">
        <f t="shared" si="217"/>
        <v>15.25</v>
      </c>
      <c r="AA1268" t="str">
        <f t="shared" si="217"/>
        <v/>
      </c>
      <c r="AB1268" t="str">
        <f t="shared" si="217"/>
        <v/>
      </c>
      <c r="AE1268" t="str">
        <f t="shared" si="209"/>
        <v/>
      </c>
      <c r="AH1268" t="str">
        <f t="shared" si="210"/>
        <v/>
      </c>
      <c r="AI1268" t="str">
        <f t="shared" si="211"/>
        <v/>
      </c>
      <c r="AJ1268" t="str">
        <f t="shared" si="211"/>
        <v/>
      </c>
      <c r="AK1268" t="str">
        <f t="shared" si="211"/>
        <v/>
      </c>
      <c r="AL1268" t="str">
        <f t="shared" si="211"/>
        <v/>
      </c>
    </row>
    <row r="1269" spans="1:38" x14ac:dyDescent="0.2">
      <c r="A1269" s="1">
        <v>6511</v>
      </c>
      <c r="B1269" s="2" t="s">
        <v>18</v>
      </c>
      <c r="C1269" s="3">
        <v>42160</v>
      </c>
      <c r="D1269" s="2" t="s">
        <v>50</v>
      </c>
      <c r="E1269" s="2">
        <v>46</v>
      </c>
      <c r="F1269" s="2">
        <v>4342.74</v>
      </c>
      <c r="G1269" s="2">
        <v>7.0000000000000007E-2</v>
      </c>
      <c r="H1269" s="2" t="s">
        <v>49</v>
      </c>
      <c r="I1269" s="2">
        <v>529.49</v>
      </c>
      <c r="J1269" s="2">
        <v>111.99</v>
      </c>
      <c r="K1269" s="2">
        <v>33.99</v>
      </c>
      <c r="L1269" s="2" t="s">
        <v>481</v>
      </c>
      <c r="M1269" s="2" t="s">
        <v>38</v>
      </c>
      <c r="N1269" s="2" t="s">
        <v>54</v>
      </c>
      <c r="O1269" s="2" t="s">
        <v>31</v>
      </c>
      <c r="P1269" s="2" t="s">
        <v>32</v>
      </c>
      <c r="Q1269" s="2" t="s">
        <v>26</v>
      </c>
      <c r="R1269" s="3">
        <v>42162</v>
      </c>
      <c r="S1269" s="10">
        <f t="shared" si="208"/>
        <v>2015</v>
      </c>
      <c r="T1269" t="str">
        <f t="shared" si="216"/>
        <v/>
      </c>
      <c r="U1269" t="str">
        <f t="shared" si="216"/>
        <v/>
      </c>
      <c r="V1269" t="str">
        <f t="shared" si="216"/>
        <v/>
      </c>
      <c r="W1269">
        <f t="shared" si="216"/>
        <v>529.49</v>
      </c>
      <c r="Z1269" t="str">
        <f t="shared" si="217"/>
        <v/>
      </c>
      <c r="AA1269">
        <f t="shared" si="217"/>
        <v>529.49</v>
      </c>
      <c r="AB1269" t="str">
        <f t="shared" si="217"/>
        <v/>
      </c>
      <c r="AE1269" t="str">
        <f t="shared" si="209"/>
        <v/>
      </c>
      <c r="AH1269" t="str">
        <f t="shared" si="210"/>
        <v/>
      </c>
      <c r="AI1269" t="str">
        <f t="shared" si="211"/>
        <v/>
      </c>
      <c r="AJ1269" t="str">
        <f t="shared" si="211"/>
        <v/>
      </c>
      <c r="AK1269" t="str">
        <f t="shared" si="211"/>
        <v/>
      </c>
      <c r="AL1269" t="str">
        <f t="shared" si="211"/>
        <v/>
      </c>
    </row>
    <row r="1270" spans="1:38" x14ac:dyDescent="0.2">
      <c r="A1270" s="1">
        <v>6512</v>
      </c>
      <c r="B1270" s="2" t="s">
        <v>18</v>
      </c>
      <c r="C1270" s="3">
        <v>42160</v>
      </c>
      <c r="D1270" s="2" t="s">
        <v>50</v>
      </c>
      <c r="E1270" s="2">
        <v>15</v>
      </c>
      <c r="F1270" s="2">
        <v>1157.9345000000001</v>
      </c>
      <c r="G1270" s="2">
        <v>0.01</v>
      </c>
      <c r="H1270" s="2" t="s">
        <v>20</v>
      </c>
      <c r="I1270" s="2">
        <v>367.05</v>
      </c>
      <c r="J1270" s="2">
        <v>97.99</v>
      </c>
      <c r="K1270" s="2">
        <v>15.25</v>
      </c>
      <c r="L1270" s="2" t="s">
        <v>481</v>
      </c>
      <c r="M1270" s="2" t="s">
        <v>38</v>
      </c>
      <c r="N1270" s="2" t="s">
        <v>54</v>
      </c>
      <c r="O1270" s="2" t="s">
        <v>31</v>
      </c>
      <c r="P1270" s="2" t="s">
        <v>39</v>
      </c>
      <c r="Q1270" s="2" t="s">
        <v>58</v>
      </c>
      <c r="R1270" s="3">
        <v>42162</v>
      </c>
      <c r="S1270" s="10">
        <f t="shared" si="208"/>
        <v>2015</v>
      </c>
      <c r="T1270" t="str">
        <f t="shared" si="216"/>
        <v/>
      </c>
      <c r="U1270" t="str">
        <f t="shared" si="216"/>
        <v/>
      </c>
      <c r="V1270" t="str">
        <f t="shared" si="216"/>
        <v/>
      </c>
      <c r="W1270">
        <f t="shared" si="216"/>
        <v>367.05</v>
      </c>
      <c r="Z1270" t="str">
        <f t="shared" si="217"/>
        <v/>
      </c>
      <c r="AA1270">
        <f t="shared" si="217"/>
        <v>367.05</v>
      </c>
      <c r="AB1270" t="str">
        <f t="shared" si="217"/>
        <v/>
      </c>
      <c r="AE1270" t="str">
        <f t="shared" si="209"/>
        <v/>
      </c>
      <c r="AH1270" t="str">
        <f t="shared" si="210"/>
        <v/>
      </c>
      <c r="AI1270" t="str">
        <f t="shared" si="211"/>
        <v/>
      </c>
      <c r="AJ1270" t="str">
        <f t="shared" si="211"/>
        <v/>
      </c>
      <c r="AK1270" t="str">
        <f t="shared" si="211"/>
        <v/>
      </c>
      <c r="AL1270" t="str">
        <f t="shared" si="211"/>
        <v/>
      </c>
    </row>
    <row r="1271" spans="1:38" x14ac:dyDescent="0.2">
      <c r="A1271" s="1">
        <v>6513</v>
      </c>
      <c r="B1271" s="2" t="s">
        <v>18</v>
      </c>
      <c r="C1271" s="3">
        <v>42160</v>
      </c>
      <c r="D1271" s="2" t="s">
        <v>19</v>
      </c>
      <c r="E1271" s="2">
        <v>5</v>
      </c>
      <c r="F1271" s="2">
        <v>50.89</v>
      </c>
      <c r="G1271" s="2">
        <v>0.06</v>
      </c>
      <c r="H1271" s="2" t="s">
        <v>20</v>
      </c>
      <c r="I1271" s="2">
        <v>-16.04</v>
      </c>
      <c r="J1271" s="2">
        <v>20.329999999999998</v>
      </c>
      <c r="K1271" s="2">
        <v>15.99</v>
      </c>
      <c r="L1271" s="2" t="s">
        <v>323</v>
      </c>
      <c r="M1271" s="2" t="s">
        <v>29</v>
      </c>
      <c r="N1271" s="2" t="s">
        <v>30</v>
      </c>
      <c r="O1271" s="2" t="s">
        <v>31</v>
      </c>
      <c r="P1271" s="2" t="s">
        <v>32</v>
      </c>
      <c r="Q1271" s="2" t="s">
        <v>58</v>
      </c>
      <c r="R1271" s="3">
        <v>42161</v>
      </c>
      <c r="S1271" s="10">
        <f t="shared" si="208"/>
        <v>2015</v>
      </c>
      <c r="T1271" t="str">
        <f t="shared" si="216"/>
        <v/>
      </c>
      <c r="U1271">
        <f t="shared" si="216"/>
        <v>-16.04</v>
      </c>
      <c r="V1271" t="str">
        <f t="shared" si="216"/>
        <v/>
      </c>
      <c r="W1271" t="str">
        <f t="shared" si="216"/>
        <v/>
      </c>
      <c r="Z1271" t="str">
        <f t="shared" si="217"/>
        <v/>
      </c>
      <c r="AA1271">
        <f t="shared" si="217"/>
        <v>-16.04</v>
      </c>
      <c r="AB1271" t="str">
        <f t="shared" si="217"/>
        <v/>
      </c>
      <c r="AE1271" t="str">
        <f t="shared" si="209"/>
        <v>Technology</v>
      </c>
      <c r="AH1271">
        <f t="shared" si="210"/>
        <v>-16.04</v>
      </c>
      <c r="AI1271" t="str">
        <f t="shared" si="211"/>
        <v/>
      </c>
      <c r="AJ1271">
        <f t="shared" si="211"/>
        <v>-16.04</v>
      </c>
      <c r="AK1271" t="str">
        <f t="shared" si="211"/>
        <v/>
      </c>
      <c r="AL1271" t="str">
        <f t="shared" si="211"/>
        <v/>
      </c>
    </row>
    <row r="1272" spans="1:38" x14ac:dyDescent="0.2">
      <c r="A1272" s="1">
        <v>6514</v>
      </c>
      <c r="B1272" s="2" t="s">
        <v>18</v>
      </c>
      <c r="C1272" s="3">
        <v>42160</v>
      </c>
      <c r="D1272" s="2" t="s">
        <v>19</v>
      </c>
      <c r="E1272" s="2">
        <v>27</v>
      </c>
      <c r="F1272" s="2">
        <v>2862.16</v>
      </c>
      <c r="G1272" s="2">
        <v>0.06</v>
      </c>
      <c r="H1272" s="2" t="s">
        <v>20</v>
      </c>
      <c r="I1272" s="2">
        <v>66.53</v>
      </c>
      <c r="J1272" s="2">
        <v>123.03</v>
      </c>
      <c r="K1272" s="2">
        <v>22.64</v>
      </c>
      <c r="L1272" s="2" t="s">
        <v>323</v>
      </c>
      <c r="M1272" s="2" t="s">
        <v>29</v>
      </c>
      <c r="N1272" s="2" t="s">
        <v>30</v>
      </c>
      <c r="O1272" s="2" t="s">
        <v>24</v>
      </c>
      <c r="P1272" s="2" t="s">
        <v>52</v>
      </c>
      <c r="Q1272" s="2" t="s">
        <v>26</v>
      </c>
      <c r="R1272" s="3">
        <v>42162</v>
      </c>
      <c r="S1272" s="10">
        <f t="shared" si="208"/>
        <v>2015</v>
      </c>
      <c r="T1272" t="str">
        <f t="shared" si="216"/>
        <v/>
      </c>
      <c r="U1272">
        <f t="shared" si="216"/>
        <v>66.53</v>
      </c>
      <c r="V1272" t="str">
        <f t="shared" si="216"/>
        <v/>
      </c>
      <c r="W1272" t="str">
        <f t="shared" si="216"/>
        <v/>
      </c>
      <c r="Z1272">
        <f t="shared" si="217"/>
        <v>66.53</v>
      </c>
      <c r="AA1272" t="str">
        <f t="shared" si="217"/>
        <v/>
      </c>
      <c r="AB1272" t="str">
        <f t="shared" si="217"/>
        <v/>
      </c>
      <c r="AE1272" t="str">
        <f t="shared" si="209"/>
        <v/>
      </c>
      <c r="AH1272" t="str">
        <f t="shared" si="210"/>
        <v/>
      </c>
      <c r="AI1272" t="str">
        <f t="shared" si="211"/>
        <v/>
      </c>
      <c r="AJ1272" t="str">
        <f t="shared" si="211"/>
        <v/>
      </c>
      <c r="AK1272" t="str">
        <f t="shared" si="211"/>
        <v/>
      </c>
      <c r="AL1272" t="str">
        <f t="shared" si="211"/>
        <v/>
      </c>
    </row>
    <row r="1273" spans="1:38" x14ac:dyDescent="0.2">
      <c r="A1273" s="1">
        <v>6515</v>
      </c>
      <c r="B1273" s="2" t="s">
        <v>40</v>
      </c>
      <c r="C1273" s="3">
        <v>42161</v>
      </c>
      <c r="D1273" s="2" t="s">
        <v>59</v>
      </c>
      <c r="E1273" s="2">
        <v>4</v>
      </c>
      <c r="F1273" s="2">
        <v>41.04</v>
      </c>
      <c r="G1273" s="2">
        <v>7.0000000000000007E-2</v>
      </c>
      <c r="H1273" s="2" t="s">
        <v>20</v>
      </c>
      <c r="I1273" s="2">
        <v>-29.77</v>
      </c>
      <c r="J1273" s="2">
        <v>20.12</v>
      </c>
      <c r="K1273" s="2">
        <v>16.829999999999998</v>
      </c>
      <c r="L1273" s="2" t="s">
        <v>482</v>
      </c>
      <c r="M1273" s="2" t="s">
        <v>38</v>
      </c>
      <c r="N1273" s="2" t="s">
        <v>30</v>
      </c>
      <c r="O1273" s="2" t="s">
        <v>31</v>
      </c>
      <c r="P1273" s="2" t="s">
        <v>32</v>
      </c>
      <c r="Q1273" s="2" t="s">
        <v>58</v>
      </c>
      <c r="R1273" s="3">
        <v>42163</v>
      </c>
      <c r="S1273" s="10">
        <f t="shared" si="208"/>
        <v>2015</v>
      </c>
      <c r="T1273" t="str">
        <f t="shared" si="216"/>
        <v/>
      </c>
      <c r="U1273">
        <f t="shared" si="216"/>
        <v>-29.77</v>
      </c>
      <c r="V1273" t="str">
        <f t="shared" si="216"/>
        <v/>
      </c>
      <c r="W1273" t="str">
        <f t="shared" si="216"/>
        <v/>
      </c>
      <c r="Z1273" t="str">
        <f t="shared" si="217"/>
        <v/>
      </c>
      <c r="AA1273">
        <f t="shared" si="217"/>
        <v>-29.77</v>
      </c>
      <c r="AB1273" t="str">
        <f t="shared" si="217"/>
        <v/>
      </c>
      <c r="AE1273" t="str">
        <f t="shared" si="209"/>
        <v>Technology</v>
      </c>
      <c r="AH1273">
        <f t="shared" si="210"/>
        <v>-29.77</v>
      </c>
      <c r="AI1273" t="str">
        <f t="shared" si="211"/>
        <v/>
      </c>
      <c r="AJ1273">
        <f t="shared" si="211"/>
        <v>-29.77</v>
      </c>
      <c r="AK1273" t="str">
        <f t="shared" si="211"/>
        <v/>
      </c>
      <c r="AL1273" t="str">
        <f t="shared" si="211"/>
        <v/>
      </c>
    </row>
    <row r="1274" spans="1:38" x14ac:dyDescent="0.2">
      <c r="A1274" s="1">
        <v>6516</v>
      </c>
      <c r="B1274" s="2" t="s">
        <v>40</v>
      </c>
      <c r="C1274" s="3">
        <v>42161</v>
      </c>
      <c r="D1274" s="2" t="s">
        <v>59</v>
      </c>
      <c r="E1274" s="2">
        <v>29</v>
      </c>
      <c r="F1274" s="2">
        <v>709.34</v>
      </c>
      <c r="G1274" s="2">
        <v>0.01</v>
      </c>
      <c r="H1274" s="2" t="s">
        <v>20</v>
      </c>
      <c r="I1274" s="2">
        <v>164.31</v>
      </c>
      <c r="J1274" s="2">
        <v>35.99</v>
      </c>
      <c r="K1274" s="2">
        <v>20.3</v>
      </c>
      <c r="L1274" s="2" t="s">
        <v>482</v>
      </c>
      <c r="M1274" s="2" t="s">
        <v>38</v>
      </c>
      <c r="N1274" s="2" t="s">
        <v>30</v>
      </c>
      <c r="O1274" s="2" t="s">
        <v>31</v>
      </c>
      <c r="P1274" s="2" t="s">
        <v>33</v>
      </c>
      <c r="Q1274" s="2" t="s">
        <v>62</v>
      </c>
      <c r="R1274" s="3">
        <v>42162</v>
      </c>
      <c r="S1274" s="10">
        <f t="shared" si="208"/>
        <v>2015</v>
      </c>
      <c r="T1274" t="str">
        <f t="shared" si="216"/>
        <v/>
      </c>
      <c r="U1274">
        <f t="shared" si="216"/>
        <v>164.31</v>
      </c>
      <c r="V1274" t="str">
        <f t="shared" si="216"/>
        <v/>
      </c>
      <c r="W1274" t="str">
        <f t="shared" si="216"/>
        <v/>
      </c>
      <c r="Z1274" t="str">
        <f t="shared" si="217"/>
        <v/>
      </c>
      <c r="AA1274">
        <f t="shared" si="217"/>
        <v>164.31</v>
      </c>
      <c r="AB1274" t="str">
        <f t="shared" si="217"/>
        <v/>
      </c>
      <c r="AE1274" t="str">
        <f t="shared" si="209"/>
        <v/>
      </c>
      <c r="AH1274" t="str">
        <f t="shared" si="210"/>
        <v/>
      </c>
      <c r="AI1274" t="str">
        <f t="shared" si="211"/>
        <v/>
      </c>
      <c r="AJ1274" t="str">
        <f t="shared" si="211"/>
        <v/>
      </c>
      <c r="AK1274" t="str">
        <f t="shared" si="211"/>
        <v/>
      </c>
      <c r="AL1274" t="str">
        <f t="shared" si="211"/>
        <v/>
      </c>
    </row>
    <row r="1275" spans="1:38" x14ac:dyDescent="0.2">
      <c r="A1275" s="1">
        <v>6517</v>
      </c>
      <c r="B1275" s="2" t="s">
        <v>18</v>
      </c>
      <c r="C1275" s="3">
        <v>42161</v>
      </c>
      <c r="D1275" s="2" t="s">
        <v>59</v>
      </c>
      <c r="E1275" s="2">
        <v>43</v>
      </c>
      <c r="F1275" s="2">
        <v>374.51</v>
      </c>
      <c r="G1275" s="2">
        <v>0.01</v>
      </c>
      <c r="H1275" s="2" t="s">
        <v>20</v>
      </c>
      <c r="I1275" s="2">
        <v>168.82</v>
      </c>
      <c r="J1275" s="2">
        <v>20.34</v>
      </c>
      <c r="K1275" s="2">
        <v>15.43</v>
      </c>
      <c r="L1275" s="2" t="s">
        <v>483</v>
      </c>
      <c r="M1275" s="2" t="s">
        <v>22</v>
      </c>
      <c r="N1275" s="2" t="s">
        <v>30</v>
      </c>
      <c r="O1275" s="2" t="s">
        <v>24</v>
      </c>
      <c r="P1275" s="2" t="s">
        <v>35</v>
      </c>
      <c r="Q1275" s="2" t="s">
        <v>36</v>
      </c>
      <c r="R1275" s="3">
        <v>42163</v>
      </c>
      <c r="S1275" s="10">
        <f t="shared" si="208"/>
        <v>2015</v>
      </c>
      <c r="T1275" t="str">
        <f t="shared" si="216"/>
        <v/>
      </c>
      <c r="U1275">
        <f t="shared" si="216"/>
        <v>168.82</v>
      </c>
      <c r="V1275" t="str">
        <f t="shared" si="216"/>
        <v/>
      </c>
      <c r="W1275" t="str">
        <f t="shared" si="216"/>
        <v/>
      </c>
      <c r="Z1275">
        <f t="shared" si="217"/>
        <v>168.82</v>
      </c>
      <c r="AA1275" t="str">
        <f t="shared" si="217"/>
        <v/>
      </c>
      <c r="AB1275" t="str">
        <f t="shared" si="217"/>
        <v/>
      </c>
      <c r="AE1275" t="str">
        <f t="shared" si="209"/>
        <v/>
      </c>
      <c r="AH1275" t="str">
        <f t="shared" si="210"/>
        <v/>
      </c>
      <c r="AI1275" t="str">
        <f t="shared" si="211"/>
        <v/>
      </c>
      <c r="AJ1275" t="str">
        <f t="shared" si="211"/>
        <v/>
      </c>
      <c r="AK1275" t="str">
        <f t="shared" si="211"/>
        <v/>
      </c>
      <c r="AL1275" t="str">
        <f t="shared" si="211"/>
        <v/>
      </c>
    </row>
    <row r="1276" spans="1:38" x14ac:dyDescent="0.2">
      <c r="A1276" s="1">
        <v>6518</v>
      </c>
      <c r="B1276" s="2" t="s">
        <v>18</v>
      </c>
      <c r="C1276" s="3">
        <v>42162</v>
      </c>
      <c r="D1276" s="2" t="s">
        <v>59</v>
      </c>
      <c r="E1276" s="2">
        <v>10</v>
      </c>
      <c r="F1276" s="2">
        <v>575.7355</v>
      </c>
      <c r="G1276" s="2">
        <v>0.02</v>
      </c>
      <c r="H1276" s="2" t="s">
        <v>20</v>
      </c>
      <c r="I1276" s="2">
        <v>-141.96</v>
      </c>
      <c r="J1276" s="2">
        <v>77.989999999999995</v>
      </c>
      <c r="K1276" s="2">
        <v>22.99</v>
      </c>
      <c r="L1276" s="2" t="s">
        <v>166</v>
      </c>
      <c r="M1276" s="2" t="s">
        <v>66</v>
      </c>
      <c r="N1276" s="2" t="s">
        <v>43</v>
      </c>
      <c r="O1276" s="2" t="s">
        <v>31</v>
      </c>
      <c r="P1276" s="2" t="s">
        <v>39</v>
      </c>
      <c r="Q1276" s="2" t="s">
        <v>26</v>
      </c>
      <c r="R1276" s="3">
        <v>42163</v>
      </c>
      <c r="S1276" s="10">
        <f t="shared" si="208"/>
        <v>2015</v>
      </c>
      <c r="T1276" t="str">
        <f t="shared" si="216"/>
        <v/>
      </c>
      <c r="U1276" t="str">
        <f t="shared" si="216"/>
        <v/>
      </c>
      <c r="V1276">
        <f t="shared" si="216"/>
        <v>-141.96</v>
      </c>
      <c r="W1276" t="str">
        <f t="shared" si="216"/>
        <v/>
      </c>
      <c r="Z1276" t="str">
        <f t="shared" si="217"/>
        <v/>
      </c>
      <c r="AA1276">
        <f t="shared" si="217"/>
        <v>-141.96</v>
      </c>
      <c r="AB1276" t="str">
        <f t="shared" si="217"/>
        <v/>
      </c>
      <c r="AE1276" t="str">
        <f t="shared" si="209"/>
        <v>Technology</v>
      </c>
      <c r="AH1276">
        <f t="shared" si="210"/>
        <v>-141.96</v>
      </c>
      <c r="AI1276" t="str">
        <f t="shared" si="211"/>
        <v/>
      </c>
      <c r="AJ1276">
        <f t="shared" si="211"/>
        <v>-141.96</v>
      </c>
      <c r="AK1276" t="str">
        <f t="shared" si="211"/>
        <v/>
      </c>
      <c r="AL1276" t="str">
        <f t="shared" si="211"/>
        <v/>
      </c>
    </row>
    <row r="1277" spans="1:38" x14ac:dyDescent="0.2">
      <c r="A1277" s="1">
        <v>6519</v>
      </c>
      <c r="B1277" s="2" t="s">
        <v>18</v>
      </c>
      <c r="C1277" s="3">
        <v>42163</v>
      </c>
      <c r="D1277" s="2" t="s">
        <v>27</v>
      </c>
      <c r="E1277" s="2">
        <v>23</v>
      </c>
      <c r="F1277" s="2">
        <v>329.03</v>
      </c>
      <c r="G1277" s="2">
        <v>0.04</v>
      </c>
      <c r="H1277" s="2" t="s">
        <v>20</v>
      </c>
      <c r="I1277" s="2">
        <v>79.099999999999994</v>
      </c>
      <c r="J1277" s="2">
        <v>26.34</v>
      </c>
      <c r="K1277" s="2">
        <v>19</v>
      </c>
      <c r="L1277" s="2" t="s">
        <v>484</v>
      </c>
      <c r="M1277" s="2" t="s">
        <v>29</v>
      </c>
      <c r="N1277" s="2" t="s">
        <v>23</v>
      </c>
      <c r="O1277" s="2" t="s">
        <v>45</v>
      </c>
      <c r="P1277" s="2" t="s">
        <v>55</v>
      </c>
      <c r="Q1277" s="2" t="s">
        <v>58</v>
      </c>
      <c r="R1277" s="3">
        <v>42165</v>
      </c>
      <c r="S1277" s="10">
        <f t="shared" si="208"/>
        <v>2015</v>
      </c>
      <c r="T1277">
        <f t="shared" si="216"/>
        <v>79.099999999999994</v>
      </c>
      <c r="U1277" t="str">
        <f t="shared" si="216"/>
        <v/>
      </c>
      <c r="V1277" t="str">
        <f t="shared" si="216"/>
        <v/>
      </c>
      <c r="W1277" t="str">
        <f t="shared" si="216"/>
        <v/>
      </c>
      <c r="Z1277" t="str">
        <f t="shared" si="217"/>
        <v/>
      </c>
      <c r="AA1277" t="str">
        <f t="shared" si="217"/>
        <v/>
      </c>
      <c r="AB1277">
        <f t="shared" si="217"/>
        <v>79.099999999999994</v>
      </c>
      <c r="AE1277" t="str">
        <f t="shared" si="209"/>
        <v/>
      </c>
      <c r="AH1277" t="str">
        <f t="shared" si="210"/>
        <v/>
      </c>
      <c r="AI1277" t="str">
        <f t="shared" si="211"/>
        <v/>
      </c>
      <c r="AJ1277" t="str">
        <f t="shared" si="211"/>
        <v/>
      </c>
      <c r="AK1277" t="str">
        <f t="shared" si="211"/>
        <v/>
      </c>
      <c r="AL1277" t="str">
        <f t="shared" si="211"/>
        <v/>
      </c>
    </row>
    <row r="1278" spans="1:38" x14ac:dyDescent="0.2">
      <c r="A1278" s="1">
        <v>6520</v>
      </c>
      <c r="B1278" s="2" t="s">
        <v>18</v>
      </c>
      <c r="C1278" s="3">
        <v>42163</v>
      </c>
      <c r="D1278" s="2" t="s">
        <v>27</v>
      </c>
      <c r="E1278" s="2">
        <v>43</v>
      </c>
      <c r="F1278" s="2">
        <v>5685.27</v>
      </c>
      <c r="G1278" s="2">
        <v>0.04</v>
      </c>
      <c r="H1278" s="2" t="s">
        <v>44</v>
      </c>
      <c r="I1278" s="2">
        <v>-818.69</v>
      </c>
      <c r="J1278" s="2">
        <v>142.97999999999999</v>
      </c>
      <c r="K1278" s="2">
        <v>68.739999999999995</v>
      </c>
      <c r="L1278" s="2" t="s">
        <v>130</v>
      </c>
      <c r="M1278" s="2" t="s">
        <v>29</v>
      </c>
      <c r="N1278" s="2" t="s">
        <v>43</v>
      </c>
      <c r="O1278" s="2" t="s">
        <v>45</v>
      </c>
      <c r="P1278" s="2" t="s">
        <v>67</v>
      </c>
      <c r="Q1278" s="2" t="s">
        <v>47</v>
      </c>
      <c r="R1278" s="3">
        <v>42170</v>
      </c>
      <c r="S1278" s="10">
        <f t="shared" si="208"/>
        <v>2015</v>
      </c>
      <c r="T1278" t="str">
        <f t="shared" si="216"/>
        <v/>
      </c>
      <c r="U1278" t="str">
        <f t="shared" si="216"/>
        <v/>
      </c>
      <c r="V1278">
        <f t="shared" si="216"/>
        <v>-818.69</v>
      </c>
      <c r="W1278" t="str">
        <f t="shared" si="216"/>
        <v/>
      </c>
      <c r="Z1278" t="str">
        <f t="shared" si="217"/>
        <v/>
      </c>
      <c r="AA1278" t="str">
        <f t="shared" si="217"/>
        <v/>
      </c>
      <c r="AB1278">
        <f t="shared" si="217"/>
        <v>-818.69</v>
      </c>
      <c r="AE1278" t="str">
        <f t="shared" si="209"/>
        <v>Furniture</v>
      </c>
      <c r="AH1278" t="str">
        <f t="shared" si="210"/>
        <v/>
      </c>
      <c r="AI1278" t="str">
        <f t="shared" si="211"/>
        <v/>
      </c>
      <c r="AJ1278" t="str">
        <f t="shared" si="211"/>
        <v/>
      </c>
      <c r="AK1278" t="str">
        <f t="shared" si="211"/>
        <v/>
      </c>
      <c r="AL1278" t="str">
        <f t="shared" si="211"/>
        <v/>
      </c>
    </row>
    <row r="1279" spans="1:38" x14ac:dyDescent="0.2">
      <c r="A1279" s="1">
        <v>6521</v>
      </c>
      <c r="B1279" s="2" t="s">
        <v>18</v>
      </c>
      <c r="C1279" s="3">
        <v>42163</v>
      </c>
      <c r="D1279" s="2" t="s">
        <v>27</v>
      </c>
      <c r="E1279" s="2">
        <v>9</v>
      </c>
      <c r="F1279" s="2">
        <v>740.12</v>
      </c>
      <c r="G1279" s="2">
        <v>0.03</v>
      </c>
      <c r="H1279" s="2" t="s">
        <v>20</v>
      </c>
      <c r="I1279" s="2">
        <v>14</v>
      </c>
      <c r="J1279" s="2">
        <v>95.1</v>
      </c>
      <c r="K1279" s="2">
        <v>20.13</v>
      </c>
      <c r="L1279" s="2" t="s">
        <v>130</v>
      </c>
      <c r="M1279" s="2" t="s">
        <v>29</v>
      </c>
      <c r="N1279" s="2" t="s">
        <v>43</v>
      </c>
      <c r="O1279" s="2" t="s">
        <v>31</v>
      </c>
      <c r="P1279" s="2" t="s">
        <v>32</v>
      </c>
      <c r="Q1279" s="2" t="s">
        <v>26</v>
      </c>
      <c r="R1279" s="3">
        <v>42167</v>
      </c>
      <c r="S1279" s="10">
        <f t="shared" si="208"/>
        <v>2015</v>
      </c>
      <c r="T1279" t="str">
        <f t="shared" si="216"/>
        <v/>
      </c>
      <c r="U1279" t="str">
        <f t="shared" si="216"/>
        <v/>
      </c>
      <c r="V1279">
        <f t="shared" si="216"/>
        <v>14</v>
      </c>
      <c r="W1279" t="str">
        <f t="shared" si="216"/>
        <v/>
      </c>
      <c r="Z1279" t="str">
        <f t="shared" si="217"/>
        <v/>
      </c>
      <c r="AA1279">
        <f t="shared" si="217"/>
        <v>14</v>
      </c>
      <c r="AB1279" t="str">
        <f t="shared" si="217"/>
        <v/>
      </c>
      <c r="AE1279" t="str">
        <f t="shared" si="209"/>
        <v/>
      </c>
      <c r="AH1279">
        <f t="shared" si="210"/>
        <v>14</v>
      </c>
      <c r="AI1279" t="str">
        <f t="shared" si="211"/>
        <v/>
      </c>
      <c r="AJ1279">
        <f t="shared" si="211"/>
        <v>14</v>
      </c>
      <c r="AK1279" t="str">
        <f t="shared" si="211"/>
        <v/>
      </c>
      <c r="AL1279" t="str">
        <f t="shared" si="211"/>
        <v/>
      </c>
    </row>
    <row r="1280" spans="1:38" x14ac:dyDescent="0.2">
      <c r="A1280" s="1">
        <v>6522</v>
      </c>
      <c r="B1280" s="2" t="s">
        <v>18</v>
      </c>
      <c r="C1280" s="3">
        <v>42163</v>
      </c>
      <c r="D1280" s="2" t="s">
        <v>27</v>
      </c>
      <c r="E1280" s="2">
        <v>32</v>
      </c>
      <c r="F1280" s="2">
        <v>694.87</v>
      </c>
      <c r="G1280" s="2">
        <v>0.1</v>
      </c>
      <c r="H1280" s="2" t="s">
        <v>44</v>
      </c>
      <c r="I1280" s="2">
        <v>-1527.75</v>
      </c>
      <c r="J1280" s="2">
        <v>32.979999999999997</v>
      </c>
      <c r="K1280" s="2">
        <v>67.03</v>
      </c>
      <c r="L1280" s="2" t="s">
        <v>130</v>
      </c>
      <c r="M1280" s="2" t="s">
        <v>29</v>
      </c>
      <c r="N1280" s="2" t="s">
        <v>43</v>
      </c>
      <c r="O1280" s="2" t="s">
        <v>24</v>
      </c>
      <c r="P1280" s="2" t="s">
        <v>52</v>
      </c>
      <c r="Q1280" s="2" t="s">
        <v>56</v>
      </c>
      <c r="R1280" s="3">
        <v>42168</v>
      </c>
      <c r="S1280" s="10">
        <f t="shared" si="208"/>
        <v>2015</v>
      </c>
      <c r="T1280" t="str">
        <f t="shared" si="216"/>
        <v/>
      </c>
      <c r="U1280" t="str">
        <f t="shared" si="216"/>
        <v/>
      </c>
      <c r="V1280">
        <f t="shared" si="216"/>
        <v>-1527.75</v>
      </c>
      <c r="W1280" t="str">
        <f t="shared" si="216"/>
        <v/>
      </c>
      <c r="Z1280">
        <f t="shared" si="217"/>
        <v>-1527.75</v>
      </c>
      <c r="AA1280" t="str">
        <f t="shared" si="217"/>
        <v/>
      </c>
      <c r="AB1280" t="str">
        <f t="shared" si="217"/>
        <v/>
      </c>
      <c r="AE1280" t="str">
        <f t="shared" si="209"/>
        <v>Office Supplies</v>
      </c>
      <c r="AH1280" t="str">
        <f t="shared" si="210"/>
        <v/>
      </c>
      <c r="AI1280" t="str">
        <f t="shared" si="211"/>
        <v/>
      </c>
      <c r="AJ1280" t="str">
        <f t="shared" si="211"/>
        <v/>
      </c>
      <c r="AK1280" t="str">
        <f t="shared" si="211"/>
        <v/>
      </c>
      <c r="AL1280" t="str">
        <f t="shared" si="211"/>
        <v/>
      </c>
    </row>
    <row r="1281" spans="1:38" x14ac:dyDescent="0.2">
      <c r="A1281" s="1">
        <v>6523</v>
      </c>
      <c r="B1281" s="2" t="s">
        <v>18</v>
      </c>
      <c r="C1281" s="3">
        <v>42163</v>
      </c>
      <c r="D1281" s="2" t="s">
        <v>50</v>
      </c>
      <c r="E1281" s="2">
        <v>24</v>
      </c>
      <c r="F1281" s="2">
        <v>1175.55</v>
      </c>
      <c r="G1281" s="2">
        <v>0.04</v>
      </c>
      <c r="H1281" s="2" t="s">
        <v>49</v>
      </c>
      <c r="I1281" s="2">
        <v>-738.56</v>
      </c>
      <c r="J1281" s="2">
        <v>60.91</v>
      </c>
      <c r="K1281" s="2">
        <v>49</v>
      </c>
      <c r="L1281" s="2" t="s">
        <v>485</v>
      </c>
      <c r="M1281" s="2" t="s">
        <v>66</v>
      </c>
      <c r="N1281" s="2" t="s">
        <v>54</v>
      </c>
      <c r="O1281" s="2" t="s">
        <v>24</v>
      </c>
      <c r="P1281" s="2" t="s">
        <v>52</v>
      </c>
      <c r="Q1281" s="2" t="s">
        <v>34</v>
      </c>
      <c r="R1281" s="3">
        <v>42164</v>
      </c>
      <c r="S1281" s="10">
        <f t="shared" si="208"/>
        <v>2015</v>
      </c>
      <c r="T1281" t="str">
        <f t="shared" si="216"/>
        <v/>
      </c>
      <c r="U1281" t="str">
        <f t="shared" si="216"/>
        <v/>
      </c>
      <c r="V1281" t="str">
        <f t="shared" si="216"/>
        <v/>
      </c>
      <c r="W1281">
        <f t="shared" si="216"/>
        <v>-738.56</v>
      </c>
      <c r="Z1281">
        <f t="shared" si="217"/>
        <v>-738.56</v>
      </c>
      <c r="AA1281" t="str">
        <f t="shared" si="217"/>
        <v/>
      </c>
      <c r="AB1281" t="str">
        <f t="shared" si="217"/>
        <v/>
      </c>
      <c r="AE1281" t="str">
        <f t="shared" si="209"/>
        <v>Office Supplies</v>
      </c>
      <c r="AH1281" t="str">
        <f t="shared" si="210"/>
        <v/>
      </c>
      <c r="AI1281" t="str">
        <f t="shared" si="211"/>
        <v/>
      </c>
      <c r="AJ1281" t="str">
        <f t="shared" si="211"/>
        <v/>
      </c>
      <c r="AK1281" t="str">
        <f t="shared" si="211"/>
        <v/>
      </c>
      <c r="AL1281" t="str">
        <f t="shared" si="211"/>
        <v/>
      </c>
    </row>
    <row r="1282" spans="1:38" x14ac:dyDescent="0.2">
      <c r="A1282" s="1">
        <v>6524</v>
      </c>
      <c r="B1282" s="2" t="s">
        <v>18</v>
      </c>
      <c r="C1282" s="3">
        <v>42163</v>
      </c>
      <c r="D1282" s="2" t="s">
        <v>41</v>
      </c>
      <c r="E1282" s="2">
        <v>18</v>
      </c>
      <c r="F1282" s="2">
        <v>93.14</v>
      </c>
      <c r="G1282" s="2">
        <v>0.03</v>
      </c>
      <c r="H1282" s="2" t="s">
        <v>20</v>
      </c>
      <c r="I1282" s="2">
        <v>-68.17</v>
      </c>
      <c r="J1282" s="2">
        <v>16.38</v>
      </c>
      <c r="K1282" s="2">
        <v>20.21</v>
      </c>
      <c r="L1282" s="2" t="s">
        <v>175</v>
      </c>
      <c r="M1282" s="2" t="s">
        <v>29</v>
      </c>
      <c r="N1282" s="2" t="s">
        <v>54</v>
      </c>
      <c r="O1282" s="2" t="s">
        <v>24</v>
      </c>
      <c r="P1282" s="2" t="s">
        <v>25</v>
      </c>
      <c r="Q1282" s="2" t="s">
        <v>26</v>
      </c>
      <c r="R1282" s="3">
        <v>42164</v>
      </c>
      <c r="S1282" s="10">
        <f t="shared" si="208"/>
        <v>2015</v>
      </c>
      <c r="T1282" t="str">
        <f t="shared" ref="T1282:W1301" si="218">IF($N1282=T$1,$I1282,"")</f>
        <v/>
      </c>
      <c r="U1282" t="str">
        <f t="shared" si="218"/>
        <v/>
      </c>
      <c r="V1282" t="str">
        <f t="shared" si="218"/>
        <v/>
      </c>
      <c r="W1282">
        <f t="shared" si="218"/>
        <v>-68.17</v>
      </c>
      <c r="Z1282">
        <f t="shared" ref="Z1282:AB1301" si="219">IF($O1282=Z$1,$I1282,"")</f>
        <v>-68.17</v>
      </c>
      <c r="AA1282" t="str">
        <f t="shared" si="219"/>
        <v/>
      </c>
      <c r="AB1282" t="str">
        <f t="shared" si="219"/>
        <v/>
      </c>
      <c r="AE1282" t="str">
        <f t="shared" si="209"/>
        <v>Office Supplies</v>
      </c>
      <c r="AH1282" t="str">
        <f t="shared" si="210"/>
        <v/>
      </c>
      <c r="AI1282" t="str">
        <f t="shared" si="211"/>
        <v/>
      </c>
      <c r="AJ1282" t="str">
        <f t="shared" si="211"/>
        <v/>
      </c>
      <c r="AK1282" t="str">
        <f t="shared" si="211"/>
        <v/>
      </c>
      <c r="AL1282" t="str">
        <f t="shared" ref="AJ1282:AL1345" si="220">IF(AL$1=$S1282,$AH1282,"")</f>
        <v/>
      </c>
    </row>
    <row r="1283" spans="1:38" x14ac:dyDescent="0.2">
      <c r="A1283" s="1">
        <v>6525</v>
      </c>
      <c r="B1283" s="2" t="s">
        <v>18</v>
      </c>
      <c r="C1283" s="3">
        <v>42163</v>
      </c>
      <c r="D1283" s="2" t="s">
        <v>41</v>
      </c>
      <c r="E1283" s="2">
        <v>17</v>
      </c>
      <c r="F1283" s="2">
        <v>2039.38</v>
      </c>
      <c r="G1283" s="2">
        <v>0.05</v>
      </c>
      <c r="H1283" s="2" t="s">
        <v>20</v>
      </c>
      <c r="I1283" s="2">
        <v>784</v>
      </c>
      <c r="J1283" s="2">
        <v>132.97999999999999</v>
      </c>
      <c r="K1283" s="2">
        <v>23.07</v>
      </c>
      <c r="L1283" s="2" t="s">
        <v>175</v>
      </c>
      <c r="M1283" s="2" t="s">
        <v>29</v>
      </c>
      <c r="N1283" s="2" t="s">
        <v>54</v>
      </c>
      <c r="O1283" s="2" t="s">
        <v>24</v>
      </c>
      <c r="P1283" s="2" t="s">
        <v>25</v>
      </c>
      <c r="Q1283" s="2" t="s">
        <v>26</v>
      </c>
      <c r="R1283" s="3">
        <v>42164</v>
      </c>
      <c r="S1283" s="10">
        <f t="shared" ref="S1283:S1346" si="221">YEAR(C1283)</f>
        <v>2015</v>
      </c>
      <c r="T1283" t="str">
        <f t="shared" si="218"/>
        <v/>
      </c>
      <c r="U1283" t="str">
        <f t="shared" si="218"/>
        <v/>
      </c>
      <c r="V1283" t="str">
        <f t="shared" si="218"/>
        <v/>
      </c>
      <c r="W1283">
        <f t="shared" si="218"/>
        <v>784</v>
      </c>
      <c r="Z1283">
        <f t="shared" si="219"/>
        <v>784</v>
      </c>
      <c r="AA1283" t="str">
        <f t="shared" si="219"/>
        <v/>
      </c>
      <c r="AB1283" t="str">
        <f t="shared" si="219"/>
        <v/>
      </c>
      <c r="AE1283" t="str">
        <f t="shared" ref="AE1283:AE1346" si="222">IF(I1283&lt;0,O1283,"")</f>
        <v/>
      </c>
      <c r="AH1283" t="str">
        <f t="shared" ref="AH1283:AH1346" si="223">IF(E1283&lt;11,IF(O1283="Technology",I1283,""),"")</f>
        <v/>
      </c>
      <c r="AI1283" t="str">
        <f t="shared" ref="AI1283:AL1346" si="224">IF(AI$1=$S1283,$AH1283,"")</f>
        <v/>
      </c>
      <c r="AJ1283" t="str">
        <f t="shared" si="220"/>
        <v/>
      </c>
      <c r="AK1283" t="str">
        <f t="shared" si="220"/>
        <v/>
      </c>
      <c r="AL1283" t="str">
        <f t="shared" si="220"/>
        <v/>
      </c>
    </row>
    <row r="1284" spans="1:38" x14ac:dyDescent="0.2">
      <c r="A1284" s="1">
        <v>6526</v>
      </c>
      <c r="B1284" s="2" t="s">
        <v>18</v>
      </c>
      <c r="C1284" s="3">
        <v>42163</v>
      </c>
      <c r="D1284" s="2" t="s">
        <v>41</v>
      </c>
      <c r="E1284" s="2">
        <v>24</v>
      </c>
      <c r="F1284" s="2">
        <v>139.34</v>
      </c>
      <c r="G1284" s="2">
        <v>0.04</v>
      </c>
      <c r="H1284" s="2" t="s">
        <v>20</v>
      </c>
      <c r="I1284" s="2">
        <v>7.72</v>
      </c>
      <c r="J1284" s="2">
        <v>17.28</v>
      </c>
      <c r="K1284" s="2">
        <v>16.989999999999998</v>
      </c>
      <c r="L1284" s="2" t="s">
        <v>175</v>
      </c>
      <c r="M1284" s="2" t="s">
        <v>29</v>
      </c>
      <c r="N1284" s="2" t="s">
        <v>54</v>
      </c>
      <c r="O1284" s="2" t="s">
        <v>24</v>
      </c>
      <c r="P1284" s="2" t="s">
        <v>25</v>
      </c>
      <c r="Q1284" s="2" t="s">
        <v>26</v>
      </c>
      <c r="R1284" s="3">
        <v>42163</v>
      </c>
      <c r="S1284" s="10">
        <f t="shared" si="221"/>
        <v>2015</v>
      </c>
      <c r="T1284" t="str">
        <f t="shared" si="218"/>
        <v/>
      </c>
      <c r="U1284" t="str">
        <f t="shared" si="218"/>
        <v/>
      </c>
      <c r="V1284" t="str">
        <f t="shared" si="218"/>
        <v/>
      </c>
      <c r="W1284">
        <f t="shared" si="218"/>
        <v>7.72</v>
      </c>
      <c r="Z1284">
        <f t="shared" si="219"/>
        <v>7.72</v>
      </c>
      <c r="AA1284" t="str">
        <f t="shared" si="219"/>
        <v/>
      </c>
      <c r="AB1284" t="str">
        <f t="shared" si="219"/>
        <v/>
      </c>
      <c r="AE1284" t="str">
        <f t="shared" si="222"/>
        <v/>
      </c>
      <c r="AH1284" t="str">
        <f t="shared" si="223"/>
        <v/>
      </c>
      <c r="AI1284" t="str">
        <f t="shared" si="224"/>
        <v/>
      </c>
      <c r="AJ1284" t="str">
        <f t="shared" si="220"/>
        <v/>
      </c>
      <c r="AK1284" t="str">
        <f t="shared" si="220"/>
        <v/>
      </c>
      <c r="AL1284" t="str">
        <f t="shared" si="220"/>
        <v/>
      </c>
    </row>
    <row r="1285" spans="1:38" x14ac:dyDescent="0.2">
      <c r="A1285" s="1">
        <v>6527</v>
      </c>
      <c r="B1285" s="2" t="s">
        <v>18</v>
      </c>
      <c r="C1285" s="3">
        <v>42164</v>
      </c>
      <c r="D1285" s="2" t="s">
        <v>50</v>
      </c>
      <c r="E1285" s="2">
        <v>17</v>
      </c>
      <c r="F1285" s="2">
        <v>260.77999999999997</v>
      </c>
      <c r="G1285" s="2">
        <v>0</v>
      </c>
      <c r="H1285" s="2" t="s">
        <v>49</v>
      </c>
      <c r="I1285" s="2">
        <v>-30.38</v>
      </c>
      <c r="J1285" s="2">
        <v>25.9</v>
      </c>
      <c r="K1285" s="2">
        <v>21.59</v>
      </c>
      <c r="L1285" s="2" t="s">
        <v>258</v>
      </c>
      <c r="M1285" s="2" t="s">
        <v>38</v>
      </c>
      <c r="N1285" s="2" t="s">
        <v>43</v>
      </c>
      <c r="O1285" s="2" t="s">
        <v>24</v>
      </c>
      <c r="P1285" s="2" t="s">
        <v>203</v>
      </c>
      <c r="Q1285" s="2" t="s">
        <v>58</v>
      </c>
      <c r="R1285" s="3">
        <v>42164</v>
      </c>
      <c r="S1285" s="10">
        <f t="shared" si="221"/>
        <v>2015</v>
      </c>
      <c r="T1285" t="str">
        <f t="shared" si="218"/>
        <v/>
      </c>
      <c r="U1285" t="str">
        <f t="shared" si="218"/>
        <v/>
      </c>
      <c r="V1285">
        <f t="shared" si="218"/>
        <v>-30.38</v>
      </c>
      <c r="W1285" t="str">
        <f t="shared" si="218"/>
        <v/>
      </c>
      <c r="Z1285">
        <f t="shared" si="219"/>
        <v>-30.38</v>
      </c>
      <c r="AA1285" t="str">
        <f t="shared" si="219"/>
        <v/>
      </c>
      <c r="AB1285" t="str">
        <f t="shared" si="219"/>
        <v/>
      </c>
      <c r="AE1285" t="str">
        <f t="shared" si="222"/>
        <v>Office Supplies</v>
      </c>
      <c r="AH1285" t="str">
        <f t="shared" si="223"/>
        <v/>
      </c>
      <c r="AI1285" t="str">
        <f t="shared" si="224"/>
        <v/>
      </c>
      <c r="AJ1285" t="str">
        <f t="shared" si="220"/>
        <v/>
      </c>
      <c r="AK1285" t="str">
        <f t="shared" si="220"/>
        <v/>
      </c>
      <c r="AL1285" t="str">
        <f t="shared" si="220"/>
        <v/>
      </c>
    </row>
    <row r="1286" spans="1:38" x14ac:dyDescent="0.2">
      <c r="A1286" s="1">
        <v>6528</v>
      </c>
      <c r="B1286" s="2" t="s">
        <v>40</v>
      </c>
      <c r="C1286" s="3">
        <v>42164</v>
      </c>
      <c r="D1286" s="2" t="s">
        <v>50</v>
      </c>
      <c r="E1286" s="2">
        <v>31</v>
      </c>
      <c r="F1286" s="2">
        <v>155.57</v>
      </c>
      <c r="G1286" s="2">
        <v>0</v>
      </c>
      <c r="H1286" s="2" t="s">
        <v>20</v>
      </c>
      <c r="I1286" s="2">
        <v>-1.66</v>
      </c>
      <c r="J1286" s="2">
        <v>16.71</v>
      </c>
      <c r="K1286" s="2">
        <v>14.7</v>
      </c>
      <c r="L1286" s="2" t="s">
        <v>284</v>
      </c>
      <c r="M1286" s="2" t="s">
        <v>66</v>
      </c>
      <c r="N1286" s="2" t="s">
        <v>43</v>
      </c>
      <c r="O1286" s="2" t="s">
        <v>24</v>
      </c>
      <c r="P1286" s="2" t="s">
        <v>95</v>
      </c>
      <c r="Q1286" s="2" t="s">
        <v>36</v>
      </c>
      <c r="R1286" s="3">
        <v>42166</v>
      </c>
      <c r="S1286" s="10">
        <f t="shared" si="221"/>
        <v>2015</v>
      </c>
      <c r="T1286" t="str">
        <f t="shared" si="218"/>
        <v/>
      </c>
      <c r="U1286" t="str">
        <f t="shared" si="218"/>
        <v/>
      </c>
      <c r="V1286">
        <f t="shared" si="218"/>
        <v>-1.66</v>
      </c>
      <c r="W1286" t="str">
        <f t="shared" si="218"/>
        <v/>
      </c>
      <c r="Z1286">
        <f t="shared" si="219"/>
        <v>-1.66</v>
      </c>
      <c r="AA1286" t="str">
        <f t="shared" si="219"/>
        <v/>
      </c>
      <c r="AB1286" t="str">
        <f t="shared" si="219"/>
        <v/>
      </c>
      <c r="AE1286" t="str">
        <f t="shared" si="222"/>
        <v>Office Supplies</v>
      </c>
      <c r="AH1286" t="str">
        <f t="shared" si="223"/>
        <v/>
      </c>
      <c r="AI1286" t="str">
        <f t="shared" si="224"/>
        <v/>
      </c>
      <c r="AJ1286" t="str">
        <f t="shared" si="220"/>
        <v/>
      </c>
      <c r="AK1286" t="str">
        <f t="shared" si="220"/>
        <v/>
      </c>
      <c r="AL1286" t="str">
        <f t="shared" si="220"/>
        <v/>
      </c>
    </row>
    <row r="1287" spans="1:38" x14ac:dyDescent="0.2">
      <c r="A1287" s="1">
        <v>6529</v>
      </c>
      <c r="B1287" s="2" t="s">
        <v>18</v>
      </c>
      <c r="C1287" s="3">
        <v>42164</v>
      </c>
      <c r="D1287" s="2" t="s">
        <v>27</v>
      </c>
      <c r="E1287" s="2">
        <v>45</v>
      </c>
      <c r="F1287" s="2">
        <v>2215.3000000000002</v>
      </c>
      <c r="G1287" s="2">
        <v>0.02</v>
      </c>
      <c r="H1287" s="2" t="s">
        <v>20</v>
      </c>
      <c r="I1287" s="2">
        <v>585.16</v>
      </c>
      <c r="J1287" s="2">
        <v>61.34</v>
      </c>
      <c r="K1287" s="2">
        <v>24.25</v>
      </c>
      <c r="L1287" s="2" t="s">
        <v>308</v>
      </c>
      <c r="M1287" s="2" t="s">
        <v>29</v>
      </c>
      <c r="N1287" s="2" t="s">
        <v>23</v>
      </c>
      <c r="O1287" s="2" t="s">
        <v>45</v>
      </c>
      <c r="P1287" s="2" t="s">
        <v>55</v>
      </c>
      <c r="Q1287" s="2" t="s">
        <v>34</v>
      </c>
      <c r="R1287" s="3">
        <v>42168</v>
      </c>
      <c r="S1287" s="10">
        <f t="shared" si="221"/>
        <v>2015</v>
      </c>
      <c r="T1287">
        <f t="shared" si="218"/>
        <v>585.16</v>
      </c>
      <c r="U1287" t="str">
        <f t="shared" si="218"/>
        <v/>
      </c>
      <c r="V1287" t="str">
        <f t="shared" si="218"/>
        <v/>
      </c>
      <c r="W1287" t="str">
        <f t="shared" si="218"/>
        <v/>
      </c>
      <c r="Z1287" t="str">
        <f t="shared" si="219"/>
        <v/>
      </c>
      <c r="AA1287" t="str">
        <f t="shared" si="219"/>
        <v/>
      </c>
      <c r="AB1287">
        <f t="shared" si="219"/>
        <v>585.16</v>
      </c>
      <c r="AE1287" t="str">
        <f t="shared" si="222"/>
        <v/>
      </c>
      <c r="AH1287" t="str">
        <f t="shared" si="223"/>
        <v/>
      </c>
      <c r="AI1287" t="str">
        <f t="shared" si="224"/>
        <v/>
      </c>
      <c r="AJ1287" t="str">
        <f t="shared" si="220"/>
        <v/>
      </c>
      <c r="AK1287" t="str">
        <f t="shared" si="220"/>
        <v/>
      </c>
      <c r="AL1287" t="str">
        <f t="shared" si="220"/>
        <v/>
      </c>
    </row>
    <row r="1288" spans="1:38" x14ac:dyDescent="0.2">
      <c r="A1288" s="1">
        <v>6530</v>
      </c>
      <c r="B1288" s="2" t="s">
        <v>18</v>
      </c>
      <c r="C1288" s="3">
        <v>42164</v>
      </c>
      <c r="D1288" s="2" t="s">
        <v>27</v>
      </c>
      <c r="E1288" s="2">
        <v>41</v>
      </c>
      <c r="F1288" s="2">
        <v>147.33000000000001</v>
      </c>
      <c r="G1288" s="2">
        <v>0.05</v>
      </c>
      <c r="H1288" s="2" t="s">
        <v>20</v>
      </c>
      <c r="I1288" s="2">
        <v>2.34</v>
      </c>
      <c r="J1288" s="2">
        <v>15.28</v>
      </c>
      <c r="K1288" s="2">
        <v>15.95</v>
      </c>
      <c r="L1288" s="2" t="s">
        <v>308</v>
      </c>
      <c r="M1288" s="2" t="s">
        <v>29</v>
      </c>
      <c r="N1288" s="2" t="s">
        <v>23</v>
      </c>
      <c r="O1288" s="2" t="s">
        <v>24</v>
      </c>
      <c r="P1288" s="2" t="s">
        <v>64</v>
      </c>
      <c r="Q1288" s="2" t="s">
        <v>36</v>
      </c>
      <c r="R1288" s="3">
        <v>42171</v>
      </c>
      <c r="S1288" s="10">
        <f t="shared" si="221"/>
        <v>2015</v>
      </c>
      <c r="T1288">
        <f t="shared" si="218"/>
        <v>2.34</v>
      </c>
      <c r="U1288" t="str">
        <f t="shared" si="218"/>
        <v/>
      </c>
      <c r="V1288" t="str">
        <f t="shared" si="218"/>
        <v/>
      </c>
      <c r="W1288" t="str">
        <f t="shared" si="218"/>
        <v/>
      </c>
      <c r="Z1288">
        <f t="shared" si="219"/>
        <v>2.34</v>
      </c>
      <c r="AA1288" t="str">
        <f t="shared" si="219"/>
        <v/>
      </c>
      <c r="AB1288" t="str">
        <f t="shared" si="219"/>
        <v/>
      </c>
      <c r="AE1288" t="str">
        <f t="shared" si="222"/>
        <v/>
      </c>
      <c r="AH1288" t="str">
        <f t="shared" si="223"/>
        <v/>
      </c>
      <c r="AI1288" t="str">
        <f t="shared" si="224"/>
        <v/>
      </c>
      <c r="AJ1288" t="str">
        <f t="shared" si="220"/>
        <v/>
      </c>
      <c r="AK1288" t="str">
        <f t="shared" si="220"/>
        <v/>
      </c>
      <c r="AL1288" t="str">
        <f t="shared" si="220"/>
        <v/>
      </c>
    </row>
    <row r="1289" spans="1:38" x14ac:dyDescent="0.2">
      <c r="A1289" s="1">
        <v>6531</v>
      </c>
      <c r="B1289" s="2" t="s">
        <v>18</v>
      </c>
      <c r="C1289" s="3">
        <v>42164</v>
      </c>
      <c r="D1289" s="2" t="s">
        <v>27</v>
      </c>
      <c r="E1289" s="2">
        <v>8</v>
      </c>
      <c r="F1289" s="2">
        <v>22.85</v>
      </c>
      <c r="G1289" s="2">
        <v>0.05</v>
      </c>
      <c r="H1289" s="2" t="s">
        <v>20</v>
      </c>
      <c r="I1289" s="2">
        <v>-2.35</v>
      </c>
      <c r="J1289" s="2">
        <v>13.81</v>
      </c>
      <c r="K1289" s="2">
        <v>15.56</v>
      </c>
      <c r="L1289" s="2" t="s">
        <v>308</v>
      </c>
      <c r="M1289" s="2" t="s">
        <v>29</v>
      </c>
      <c r="N1289" s="2" t="s">
        <v>23</v>
      </c>
      <c r="O1289" s="2" t="s">
        <v>24</v>
      </c>
      <c r="P1289" s="2" t="s">
        <v>95</v>
      </c>
      <c r="Q1289" s="2" t="s">
        <v>36</v>
      </c>
      <c r="R1289" s="3">
        <v>42166</v>
      </c>
      <c r="S1289" s="10">
        <f t="shared" si="221"/>
        <v>2015</v>
      </c>
      <c r="T1289">
        <f t="shared" si="218"/>
        <v>-2.35</v>
      </c>
      <c r="U1289" t="str">
        <f t="shared" si="218"/>
        <v/>
      </c>
      <c r="V1289" t="str">
        <f t="shared" si="218"/>
        <v/>
      </c>
      <c r="W1289" t="str">
        <f t="shared" si="218"/>
        <v/>
      </c>
      <c r="Z1289">
        <f t="shared" si="219"/>
        <v>-2.35</v>
      </c>
      <c r="AA1289" t="str">
        <f t="shared" si="219"/>
        <v/>
      </c>
      <c r="AB1289" t="str">
        <f t="shared" si="219"/>
        <v/>
      </c>
      <c r="AE1289" t="str">
        <f t="shared" si="222"/>
        <v>Office Supplies</v>
      </c>
      <c r="AH1289" t="str">
        <f t="shared" si="223"/>
        <v/>
      </c>
      <c r="AI1289" t="str">
        <f t="shared" si="224"/>
        <v/>
      </c>
      <c r="AJ1289" t="str">
        <f t="shared" si="220"/>
        <v/>
      </c>
      <c r="AK1289" t="str">
        <f t="shared" si="220"/>
        <v/>
      </c>
      <c r="AL1289" t="str">
        <f t="shared" si="220"/>
        <v/>
      </c>
    </row>
    <row r="1290" spans="1:38" x14ac:dyDescent="0.2">
      <c r="A1290" s="1">
        <v>6532</v>
      </c>
      <c r="B1290" s="2" t="s">
        <v>18</v>
      </c>
      <c r="C1290" s="3">
        <v>42165</v>
      </c>
      <c r="D1290" s="2" t="s">
        <v>50</v>
      </c>
      <c r="E1290" s="2">
        <v>30</v>
      </c>
      <c r="F1290" s="2">
        <v>4019.05</v>
      </c>
      <c r="G1290" s="2">
        <v>0.05</v>
      </c>
      <c r="H1290" s="2" t="s">
        <v>44</v>
      </c>
      <c r="I1290" s="2">
        <v>-598.4</v>
      </c>
      <c r="J1290" s="2">
        <v>142.97999999999999</v>
      </c>
      <c r="K1290" s="2">
        <v>68.739999999999995</v>
      </c>
      <c r="L1290" s="2" t="s">
        <v>181</v>
      </c>
      <c r="M1290" s="2" t="s">
        <v>22</v>
      </c>
      <c r="N1290" s="2" t="s">
        <v>23</v>
      </c>
      <c r="O1290" s="2" t="s">
        <v>45</v>
      </c>
      <c r="P1290" s="2" t="s">
        <v>67</v>
      </c>
      <c r="Q1290" s="2" t="s">
        <v>47</v>
      </c>
      <c r="R1290" s="3">
        <v>42168</v>
      </c>
      <c r="S1290" s="10">
        <f t="shared" si="221"/>
        <v>2015</v>
      </c>
      <c r="T1290">
        <f t="shared" si="218"/>
        <v>-598.4</v>
      </c>
      <c r="U1290" t="str">
        <f t="shared" si="218"/>
        <v/>
      </c>
      <c r="V1290" t="str">
        <f t="shared" si="218"/>
        <v/>
      </c>
      <c r="W1290" t="str">
        <f t="shared" si="218"/>
        <v/>
      </c>
      <c r="Z1290" t="str">
        <f t="shared" si="219"/>
        <v/>
      </c>
      <c r="AA1290" t="str">
        <f t="shared" si="219"/>
        <v/>
      </c>
      <c r="AB1290">
        <f t="shared" si="219"/>
        <v>-598.4</v>
      </c>
      <c r="AE1290" t="str">
        <f t="shared" si="222"/>
        <v>Furniture</v>
      </c>
      <c r="AH1290" t="str">
        <f t="shared" si="223"/>
        <v/>
      </c>
      <c r="AI1290" t="str">
        <f t="shared" si="224"/>
        <v/>
      </c>
      <c r="AJ1290" t="str">
        <f t="shared" si="220"/>
        <v/>
      </c>
      <c r="AK1290" t="str">
        <f t="shared" si="220"/>
        <v/>
      </c>
      <c r="AL1290" t="str">
        <f t="shared" si="220"/>
        <v/>
      </c>
    </row>
    <row r="1291" spans="1:38" x14ac:dyDescent="0.2">
      <c r="A1291" s="1">
        <v>6533</v>
      </c>
      <c r="B1291" s="2" t="s">
        <v>18</v>
      </c>
      <c r="C1291" s="3">
        <v>42165</v>
      </c>
      <c r="D1291" s="2" t="s">
        <v>41</v>
      </c>
      <c r="E1291" s="2">
        <v>46</v>
      </c>
      <c r="F1291" s="2">
        <v>2533.94</v>
      </c>
      <c r="G1291" s="2">
        <v>0.04</v>
      </c>
      <c r="H1291" s="2" t="s">
        <v>20</v>
      </c>
      <c r="I1291" s="2">
        <v>777.51</v>
      </c>
      <c r="J1291" s="2">
        <v>77.989999999999995</v>
      </c>
      <c r="K1291" s="2">
        <v>16.5</v>
      </c>
      <c r="L1291" s="2" t="s">
        <v>286</v>
      </c>
      <c r="M1291" s="2" t="s">
        <v>22</v>
      </c>
      <c r="N1291" s="2" t="s">
        <v>54</v>
      </c>
      <c r="O1291" s="2" t="s">
        <v>31</v>
      </c>
      <c r="P1291" s="2" t="s">
        <v>39</v>
      </c>
      <c r="Q1291" s="2" t="s">
        <v>26</v>
      </c>
      <c r="R1291" s="3">
        <v>42167</v>
      </c>
      <c r="S1291" s="10">
        <f t="shared" si="221"/>
        <v>2015</v>
      </c>
      <c r="T1291" t="str">
        <f t="shared" si="218"/>
        <v/>
      </c>
      <c r="U1291" t="str">
        <f t="shared" si="218"/>
        <v/>
      </c>
      <c r="V1291" t="str">
        <f t="shared" si="218"/>
        <v/>
      </c>
      <c r="W1291">
        <f t="shared" si="218"/>
        <v>777.51</v>
      </c>
      <c r="Z1291" t="str">
        <f t="shared" si="219"/>
        <v/>
      </c>
      <c r="AA1291">
        <f t="shared" si="219"/>
        <v>777.51</v>
      </c>
      <c r="AB1291" t="str">
        <f t="shared" si="219"/>
        <v/>
      </c>
      <c r="AE1291" t="str">
        <f t="shared" si="222"/>
        <v/>
      </c>
      <c r="AH1291" t="str">
        <f t="shared" si="223"/>
        <v/>
      </c>
      <c r="AI1291" t="str">
        <f t="shared" si="224"/>
        <v/>
      </c>
      <c r="AJ1291" t="str">
        <f t="shared" si="220"/>
        <v/>
      </c>
      <c r="AK1291" t="str">
        <f t="shared" si="220"/>
        <v/>
      </c>
      <c r="AL1291" t="str">
        <f t="shared" si="220"/>
        <v/>
      </c>
    </row>
    <row r="1292" spans="1:38" x14ac:dyDescent="0.2">
      <c r="A1292" s="1">
        <v>6534</v>
      </c>
      <c r="B1292" s="2" t="s">
        <v>18</v>
      </c>
      <c r="C1292" s="3">
        <v>42169</v>
      </c>
      <c r="D1292" s="2" t="s">
        <v>19</v>
      </c>
      <c r="E1292" s="2">
        <v>14</v>
      </c>
      <c r="F1292" s="2">
        <v>148.06</v>
      </c>
      <c r="G1292" s="2">
        <v>0</v>
      </c>
      <c r="H1292" s="2" t="s">
        <v>20</v>
      </c>
      <c r="I1292" s="2">
        <v>16.739999999999998</v>
      </c>
      <c r="J1292" s="2">
        <v>21.27</v>
      </c>
      <c r="K1292" s="2">
        <v>18.39</v>
      </c>
      <c r="L1292" s="2" t="s">
        <v>418</v>
      </c>
      <c r="M1292" s="2" t="s">
        <v>66</v>
      </c>
      <c r="N1292" s="2" t="s">
        <v>30</v>
      </c>
      <c r="O1292" s="2" t="s">
        <v>24</v>
      </c>
      <c r="P1292" s="2" t="s">
        <v>35</v>
      </c>
      <c r="Q1292" s="2" t="s">
        <v>36</v>
      </c>
      <c r="R1292" s="3">
        <v>42172</v>
      </c>
      <c r="S1292" s="10">
        <f t="shared" si="221"/>
        <v>2015</v>
      </c>
      <c r="T1292" t="str">
        <f t="shared" si="218"/>
        <v/>
      </c>
      <c r="U1292">
        <f t="shared" si="218"/>
        <v>16.739999999999998</v>
      </c>
      <c r="V1292" t="str">
        <f t="shared" si="218"/>
        <v/>
      </c>
      <c r="W1292" t="str">
        <f t="shared" si="218"/>
        <v/>
      </c>
      <c r="Z1292">
        <f t="shared" si="219"/>
        <v>16.739999999999998</v>
      </c>
      <c r="AA1292" t="str">
        <f t="shared" si="219"/>
        <v/>
      </c>
      <c r="AB1292" t="str">
        <f t="shared" si="219"/>
        <v/>
      </c>
      <c r="AE1292" t="str">
        <f t="shared" si="222"/>
        <v/>
      </c>
      <c r="AH1292" t="str">
        <f t="shared" si="223"/>
        <v/>
      </c>
      <c r="AI1292" t="str">
        <f t="shared" si="224"/>
        <v/>
      </c>
      <c r="AJ1292" t="str">
        <f t="shared" si="220"/>
        <v/>
      </c>
      <c r="AK1292" t="str">
        <f t="shared" si="220"/>
        <v/>
      </c>
      <c r="AL1292" t="str">
        <f t="shared" si="220"/>
        <v/>
      </c>
    </row>
    <row r="1293" spans="1:38" x14ac:dyDescent="0.2">
      <c r="A1293" s="1">
        <v>6535</v>
      </c>
      <c r="B1293" s="2" t="s">
        <v>18</v>
      </c>
      <c r="C1293" s="3">
        <v>42169</v>
      </c>
      <c r="D1293" s="2" t="s">
        <v>19</v>
      </c>
      <c r="E1293" s="2">
        <v>5</v>
      </c>
      <c r="F1293" s="2">
        <v>50.29</v>
      </c>
      <c r="G1293" s="2">
        <v>0.02</v>
      </c>
      <c r="H1293" s="2" t="s">
        <v>20</v>
      </c>
      <c r="I1293" s="2">
        <v>-27.08</v>
      </c>
      <c r="J1293" s="2">
        <v>18.84</v>
      </c>
      <c r="K1293" s="2">
        <v>22.37</v>
      </c>
      <c r="L1293" s="2" t="s">
        <v>418</v>
      </c>
      <c r="M1293" s="2" t="s">
        <v>66</v>
      </c>
      <c r="N1293" s="2" t="s">
        <v>30</v>
      </c>
      <c r="O1293" s="2" t="s">
        <v>24</v>
      </c>
      <c r="P1293" s="2" t="s">
        <v>203</v>
      </c>
      <c r="Q1293" s="2" t="s">
        <v>58</v>
      </c>
      <c r="R1293" s="3">
        <v>42170</v>
      </c>
      <c r="S1293" s="10">
        <f t="shared" si="221"/>
        <v>2015</v>
      </c>
      <c r="T1293" t="str">
        <f t="shared" si="218"/>
        <v/>
      </c>
      <c r="U1293">
        <f t="shared" si="218"/>
        <v>-27.08</v>
      </c>
      <c r="V1293" t="str">
        <f t="shared" si="218"/>
        <v/>
      </c>
      <c r="W1293" t="str">
        <f t="shared" si="218"/>
        <v/>
      </c>
      <c r="Z1293">
        <f t="shared" si="219"/>
        <v>-27.08</v>
      </c>
      <c r="AA1293" t="str">
        <f t="shared" si="219"/>
        <v/>
      </c>
      <c r="AB1293" t="str">
        <f t="shared" si="219"/>
        <v/>
      </c>
      <c r="AE1293" t="str">
        <f t="shared" si="222"/>
        <v>Office Supplies</v>
      </c>
      <c r="AH1293" t="str">
        <f t="shared" si="223"/>
        <v/>
      </c>
      <c r="AI1293" t="str">
        <f t="shared" si="224"/>
        <v/>
      </c>
      <c r="AJ1293" t="str">
        <f t="shared" si="220"/>
        <v/>
      </c>
      <c r="AK1293" t="str">
        <f t="shared" si="220"/>
        <v/>
      </c>
      <c r="AL1293" t="str">
        <f t="shared" si="220"/>
        <v/>
      </c>
    </row>
    <row r="1294" spans="1:38" x14ac:dyDescent="0.2">
      <c r="A1294" s="1">
        <v>6536</v>
      </c>
      <c r="B1294" s="2" t="s">
        <v>18</v>
      </c>
      <c r="C1294" s="3">
        <v>42169</v>
      </c>
      <c r="D1294" s="2" t="s">
        <v>19</v>
      </c>
      <c r="E1294" s="2">
        <v>48</v>
      </c>
      <c r="F1294" s="2">
        <v>233.9</v>
      </c>
      <c r="G1294" s="2">
        <v>0.09</v>
      </c>
      <c r="H1294" s="2" t="s">
        <v>20</v>
      </c>
      <c r="I1294" s="2">
        <v>-167.75</v>
      </c>
      <c r="J1294" s="2">
        <v>16.98</v>
      </c>
      <c r="K1294" s="2">
        <v>18.62</v>
      </c>
      <c r="L1294" s="2" t="s">
        <v>418</v>
      </c>
      <c r="M1294" s="2" t="s">
        <v>66</v>
      </c>
      <c r="N1294" s="2" t="s">
        <v>30</v>
      </c>
      <c r="O1294" s="2" t="s">
        <v>31</v>
      </c>
      <c r="P1294" s="2" t="s">
        <v>32</v>
      </c>
      <c r="Q1294" s="2" t="s">
        <v>58</v>
      </c>
      <c r="R1294" s="3">
        <v>42171</v>
      </c>
      <c r="S1294" s="10">
        <f t="shared" si="221"/>
        <v>2015</v>
      </c>
      <c r="T1294" t="str">
        <f t="shared" si="218"/>
        <v/>
      </c>
      <c r="U1294">
        <f t="shared" si="218"/>
        <v>-167.75</v>
      </c>
      <c r="V1294" t="str">
        <f t="shared" si="218"/>
        <v/>
      </c>
      <c r="W1294" t="str">
        <f t="shared" si="218"/>
        <v/>
      </c>
      <c r="Z1294" t="str">
        <f t="shared" si="219"/>
        <v/>
      </c>
      <c r="AA1294">
        <f t="shared" si="219"/>
        <v>-167.75</v>
      </c>
      <c r="AB1294" t="str">
        <f t="shared" si="219"/>
        <v/>
      </c>
      <c r="AE1294" t="str">
        <f t="shared" si="222"/>
        <v>Technology</v>
      </c>
      <c r="AH1294" t="str">
        <f t="shared" si="223"/>
        <v/>
      </c>
      <c r="AI1294" t="str">
        <f t="shared" si="224"/>
        <v/>
      </c>
      <c r="AJ1294" t="str">
        <f t="shared" si="220"/>
        <v/>
      </c>
      <c r="AK1294" t="str">
        <f t="shared" si="220"/>
        <v/>
      </c>
      <c r="AL1294" t="str">
        <f t="shared" si="220"/>
        <v/>
      </c>
    </row>
    <row r="1295" spans="1:38" x14ac:dyDescent="0.2">
      <c r="A1295" s="1">
        <v>6537</v>
      </c>
      <c r="B1295" s="2" t="s">
        <v>18</v>
      </c>
      <c r="C1295" s="3">
        <v>42169</v>
      </c>
      <c r="D1295" s="2" t="s">
        <v>19</v>
      </c>
      <c r="E1295" s="2">
        <v>13</v>
      </c>
      <c r="F1295" s="2">
        <v>446.33</v>
      </c>
      <c r="G1295" s="2">
        <v>0.04</v>
      </c>
      <c r="H1295" s="2" t="s">
        <v>49</v>
      </c>
      <c r="I1295" s="2">
        <v>-113.62</v>
      </c>
      <c r="J1295" s="2">
        <v>44.98</v>
      </c>
      <c r="K1295" s="2">
        <v>19.5</v>
      </c>
      <c r="L1295" s="2" t="s">
        <v>418</v>
      </c>
      <c r="M1295" s="2" t="s">
        <v>66</v>
      </c>
      <c r="N1295" s="2" t="s">
        <v>30</v>
      </c>
      <c r="O1295" s="2" t="s">
        <v>31</v>
      </c>
      <c r="P1295" s="2" t="s">
        <v>32</v>
      </c>
      <c r="Q1295" s="2" t="s">
        <v>26</v>
      </c>
      <c r="R1295" s="3">
        <v>42171</v>
      </c>
      <c r="S1295" s="10">
        <f t="shared" si="221"/>
        <v>2015</v>
      </c>
      <c r="T1295" t="str">
        <f t="shared" si="218"/>
        <v/>
      </c>
      <c r="U1295">
        <f t="shared" si="218"/>
        <v>-113.62</v>
      </c>
      <c r="V1295" t="str">
        <f t="shared" si="218"/>
        <v/>
      </c>
      <c r="W1295" t="str">
        <f t="shared" si="218"/>
        <v/>
      </c>
      <c r="Z1295" t="str">
        <f t="shared" si="219"/>
        <v/>
      </c>
      <c r="AA1295">
        <f t="shared" si="219"/>
        <v>-113.62</v>
      </c>
      <c r="AB1295" t="str">
        <f t="shared" si="219"/>
        <v/>
      </c>
      <c r="AE1295" t="str">
        <f t="shared" si="222"/>
        <v>Technology</v>
      </c>
      <c r="AH1295" t="str">
        <f t="shared" si="223"/>
        <v/>
      </c>
      <c r="AI1295" t="str">
        <f t="shared" si="224"/>
        <v/>
      </c>
      <c r="AJ1295" t="str">
        <f t="shared" si="220"/>
        <v/>
      </c>
      <c r="AK1295" t="str">
        <f t="shared" si="220"/>
        <v/>
      </c>
      <c r="AL1295" t="str">
        <f t="shared" si="220"/>
        <v/>
      </c>
    </row>
    <row r="1296" spans="1:38" x14ac:dyDescent="0.2">
      <c r="A1296" s="1">
        <v>6538</v>
      </c>
      <c r="B1296" s="2" t="s">
        <v>18</v>
      </c>
      <c r="C1296" s="3">
        <v>42169</v>
      </c>
      <c r="D1296" s="2" t="s">
        <v>27</v>
      </c>
      <c r="E1296" s="2">
        <v>18</v>
      </c>
      <c r="F1296" s="2">
        <v>62.75</v>
      </c>
      <c r="G1296" s="2">
        <v>0</v>
      </c>
      <c r="H1296" s="2" t="s">
        <v>49</v>
      </c>
      <c r="I1296" s="2">
        <v>-51.23</v>
      </c>
      <c r="J1296" s="2">
        <v>14.22</v>
      </c>
      <c r="K1296" s="2">
        <v>19</v>
      </c>
      <c r="L1296" s="2" t="s">
        <v>449</v>
      </c>
      <c r="M1296" s="2" t="s">
        <v>38</v>
      </c>
      <c r="N1296" s="2" t="s">
        <v>30</v>
      </c>
      <c r="O1296" s="2" t="s">
        <v>24</v>
      </c>
      <c r="P1296" s="2" t="s">
        <v>71</v>
      </c>
      <c r="Q1296" s="2" t="s">
        <v>26</v>
      </c>
      <c r="R1296" s="3">
        <v>42173</v>
      </c>
      <c r="S1296" s="10">
        <f t="shared" si="221"/>
        <v>2015</v>
      </c>
      <c r="T1296" t="str">
        <f t="shared" si="218"/>
        <v/>
      </c>
      <c r="U1296">
        <f t="shared" si="218"/>
        <v>-51.23</v>
      </c>
      <c r="V1296" t="str">
        <f t="shared" si="218"/>
        <v/>
      </c>
      <c r="W1296" t="str">
        <f t="shared" si="218"/>
        <v/>
      </c>
      <c r="Z1296">
        <f t="shared" si="219"/>
        <v>-51.23</v>
      </c>
      <c r="AA1296" t="str">
        <f t="shared" si="219"/>
        <v/>
      </c>
      <c r="AB1296" t="str">
        <f t="shared" si="219"/>
        <v/>
      </c>
      <c r="AE1296" t="str">
        <f t="shared" si="222"/>
        <v>Office Supplies</v>
      </c>
      <c r="AH1296" t="str">
        <f t="shared" si="223"/>
        <v/>
      </c>
      <c r="AI1296" t="str">
        <f t="shared" si="224"/>
        <v/>
      </c>
      <c r="AJ1296" t="str">
        <f t="shared" si="220"/>
        <v/>
      </c>
      <c r="AK1296" t="str">
        <f t="shared" si="220"/>
        <v/>
      </c>
      <c r="AL1296" t="str">
        <f t="shared" si="220"/>
        <v/>
      </c>
    </row>
    <row r="1297" spans="1:38" x14ac:dyDescent="0.2">
      <c r="A1297" s="1">
        <v>6539</v>
      </c>
      <c r="B1297" s="2" t="s">
        <v>18</v>
      </c>
      <c r="C1297" s="3">
        <v>42169</v>
      </c>
      <c r="D1297" s="2" t="s">
        <v>27</v>
      </c>
      <c r="E1297" s="2">
        <v>27</v>
      </c>
      <c r="F1297" s="2">
        <v>707.75</v>
      </c>
      <c r="G1297" s="2">
        <v>0.06</v>
      </c>
      <c r="H1297" s="2" t="s">
        <v>20</v>
      </c>
      <c r="I1297" s="2">
        <v>-117.61</v>
      </c>
      <c r="J1297" s="2">
        <v>38.31</v>
      </c>
      <c r="K1297" s="2">
        <v>19.89</v>
      </c>
      <c r="L1297" s="2" t="s">
        <v>449</v>
      </c>
      <c r="M1297" s="2" t="s">
        <v>38</v>
      </c>
      <c r="N1297" s="2" t="s">
        <v>30</v>
      </c>
      <c r="O1297" s="2" t="s">
        <v>31</v>
      </c>
      <c r="P1297" s="2" t="s">
        <v>32</v>
      </c>
      <c r="Q1297" s="2" t="s">
        <v>26</v>
      </c>
      <c r="R1297" s="3">
        <v>42178</v>
      </c>
      <c r="S1297" s="10">
        <f t="shared" si="221"/>
        <v>2015</v>
      </c>
      <c r="T1297" t="str">
        <f t="shared" si="218"/>
        <v/>
      </c>
      <c r="U1297">
        <f t="shared" si="218"/>
        <v>-117.61</v>
      </c>
      <c r="V1297" t="str">
        <f t="shared" si="218"/>
        <v/>
      </c>
      <c r="W1297" t="str">
        <f t="shared" si="218"/>
        <v/>
      </c>
      <c r="Z1297" t="str">
        <f t="shared" si="219"/>
        <v/>
      </c>
      <c r="AA1297">
        <f t="shared" si="219"/>
        <v>-117.61</v>
      </c>
      <c r="AB1297" t="str">
        <f t="shared" si="219"/>
        <v/>
      </c>
      <c r="AE1297" t="str">
        <f t="shared" si="222"/>
        <v>Technology</v>
      </c>
      <c r="AH1297" t="str">
        <f t="shared" si="223"/>
        <v/>
      </c>
      <c r="AI1297" t="str">
        <f t="shared" si="224"/>
        <v/>
      </c>
      <c r="AJ1297" t="str">
        <f t="shared" si="220"/>
        <v/>
      </c>
      <c r="AK1297" t="str">
        <f t="shared" si="220"/>
        <v/>
      </c>
      <c r="AL1297" t="str">
        <f t="shared" si="220"/>
        <v/>
      </c>
    </row>
    <row r="1298" spans="1:38" x14ac:dyDescent="0.2">
      <c r="A1298" s="1">
        <v>6540</v>
      </c>
      <c r="B1298" s="2" t="s">
        <v>18</v>
      </c>
      <c r="C1298" s="3">
        <v>42170</v>
      </c>
      <c r="D1298" s="2" t="s">
        <v>27</v>
      </c>
      <c r="E1298" s="2">
        <v>5</v>
      </c>
      <c r="F1298" s="2">
        <v>759.34</v>
      </c>
      <c r="G1298" s="2">
        <v>0.02</v>
      </c>
      <c r="H1298" s="2" t="s">
        <v>44</v>
      </c>
      <c r="I1298" s="2">
        <v>-278.54000000000002</v>
      </c>
      <c r="J1298" s="2">
        <v>157.44999999999999</v>
      </c>
      <c r="K1298" s="2">
        <v>31.85</v>
      </c>
      <c r="L1298" s="2" t="s">
        <v>175</v>
      </c>
      <c r="M1298" s="2" t="s">
        <v>22</v>
      </c>
      <c r="N1298" s="2" t="s">
        <v>23</v>
      </c>
      <c r="O1298" s="2" t="s">
        <v>31</v>
      </c>
      <c r="P1298" s="2" t="s">
        <v>33</v>
      </c>
      <c r="Q1298" s="2" t="s">
        <v>56</v>
      </c>
      <c r="R1298" s="3">
        <v>42170</v>
      </c>
      <c r="S1298" s="10">
        <f t="shared" si="221"/>
        <v>2015</v>
      </c>
      <c r="T1298">
        <f t="shared" si="218"/>
        <v>-278.54000000000002</v>
      </c>
      <c r="U1298" t="str">
        <f t="shared" si="218"/>
        <v/>
      </c>
      <c r="V1298" t="str">
        <f t="shared" si="218"/>
        <v/>
      </c>
      <c r="W1298" t="str">
        <f t="shared" si="218"/>
        <v/>
      </c>
      <c r="Z1298" t="str">
        <f t="shared" si="219"/>
        <v/>
      </c>
      <c r="AA1298">
        <f t="shared" si="219"/>
        <v>-278.54000000000002</v>
      </c>
      <c r="AB1298" t="str">
        <f t="shared" si="219"/>
        <v/>
      </c>
      <c r="AE1298" t="str">
        <f t="shared" si="222"/>
        <v>Technology</v>
      </c>
      <c r="AH1298">
        <f t="shared" si="223"/>
        <v>-278.54000000000002</v>
      </c>
      <c r="AI1298" t="str">
        <f t="shared" si="224"/>
        <v/>
      </c>
      <c r="AJ1298">
        <f t="shared" si="220"/>
        <v>-278.54000000000002</v>
      </c>
      <c r="AK1298" t="str">
        <f t="shared" si="220"/>
        <v/>
      </c>
      <c r="AL1298" t="str">
        <f t="shared" si="220"/>
        <v/>
      </c>
    </row>
    <row r="1299" spans="1:38" x14ac:dyDescent="0.2">
      <c r="A1299" s="1">
        <v>6541</v>
      </c>
      <c r="B1299" s="2" t="s">
        <v>18</v>
      </c>
      <c r="C1299" s="3">
        <v>42171</v>
      </c>
      <c r="D1299" s="2" t="s">
        <v>27</v>
      </c>
      <c r="E1299" s="2">
        <v>46</v>
      </c>
      <c r="F1299" s="2">
        <v>142.21</v>
      </c>
      <c r="G1299" s="2">
        <v>0.1</v>
      </c>
      <c r="H1299" s="2" t="s">
        <v>20</v>
      </c>
      <c r="I1299" s="2">
        <v>57.76</v>
      </c>
      <c r="J1299" s="2">
        <v>15.15</v>
      </c>
      <c r="K1299" s="2">
        <v>14.49</v>
      </c>
      <c r="L1299" s="2" t="s">
        <v>192</v>
      </c>
      <c r="M1299" s="2" t="s">
        <v>38</v>
      </c>
      <c r="N1299" s="2" t="s">
        <v>43</v>
      </c>
      <c r="O1299" s="2" t="s">
        <v>24</v>
      </c>
      <c r="P1299" s="2" t="s">
        <v>74</v>
      </c>
      <c r="Q1299" s="2" t="s">
        <v>26</v>
      </c>
      <c r="R1299" s="3">
        <v>42173</v>
      </c>
      <c r="S1299" s="10">
        <f t="shared" si="221"/>
        <v>2015</v>
      </c>
      <c r="T1299" t="str">
        <f t="shared" si="218"/>
        <v/>
      </c>
      <c r="U1299" t="str">
        <f t="shared" si="218"/>
        <v/>
      </c>
      <c r="V1299">
        <f t="shared" si="218"/>
        <v>57.76</v>
      </c>
      <c r="W1299" t="str">
        <f t="shared" si="218"/>
        <v/>
      </c>
      <c r="Z1299">
        <f t="shared" si="219"/>
        <v>57.76</v>
      </c>
      <c r="AA1299" t="str">
        <f t="shared" si="219"/>
        <v/>
      </c>
      <c r="AB1299" t="str">
        <f t="shared" si="219"/>
        <v/>
      </c>
      <c r="AE1299" t="str">
        <f t="shared" si="222"/>
        <v/>
      </c>
      <c r="AH1299" t="str">
        <f t="shared" si="223"/>
        <v/>
      </c>
      <c r="AI1299" t="str">
        <f t="shared" si="224"/>
        <v/>
      </c>
      <c r="AJ1299" t="str">
        <f t="shared" si="220"/>
        <v/>
      </c>
      <c r="AK1299" t="str">
        <f t="shared" si="220"/>
        <v/>
      </c>
      <c r="AL1299" t="str">
        <f t="shared" si="220"/>
        <v/>
      </c>
    </row>
    <row r="1300" spans="1:38" x14ac:dyDescent="0.2">
      <c r="A1300" s="1">
        <v>6542</v>
      </c>
      <c r="B1300" s="2" t="s">
        <v>18</v>
      </c>
      <c r="C1300" s="3">
        <v>42171</v>
      </c>
      <c r="D1300" s="2" t="s">
        <v>27</v>
      </c>
      <c r="E1300" s="2">
        <v>34</v>
      </c>
      <c r="F1300" s="2">
        <v>5495.9264999999996</v>
      </c>
      <c r="G1300" s="2">
        <v>0.05</v>
      </c>
      <c r="H1300" s="2" t="s">
        <v>20</v>
      </c>
      <c r="I1300" s="2">
        <v>1387.85</v>
      </c>
      <c r="J1300" s="2">
        <v>207.99</v>
      </c>
      <c r="K1300" s="2">
        <v>18.2</v>
      </c>
      <c r="L1300" s="2" t="s">
        <v>192</v>
      </c>
      <c r="M1300" s="2" t="s">
        <v>38</v>
      </c>
      <c r="N1300" s="2" t="s">
        <v>43</v>
      </c>
      <c r="O1300" s="2" t="s">
        <v>31</v>
      </c>
      <c r="P1300" s="2" t="s">
        <v>39</v>
      </c>
      <c r="Q1300" s="2" t="s">
        <v>26</v>
      </c>
      <c r="R1300" s="3">
        <v>42178</v>
      </c>
      <c r="S1300" s="10">
        <f t="shared" si="221"/>
        <v>2015</v>
      </c>
      <c r="T1300" t="str">
        <f t="shared" si="218"/>
        <v/>
      </c>
      <c r="U1300" t="str">
        <f t="shared" si="218"/>
        <v/>
      </c>
      <c r="V1300">
        <f t="shared" si="218"/>
        <v>1387.85</v>
      </c>
      <c r="W1300" t="str">
        <f t="shared" si="218"/>
        <v/>
      </c>
      <c r="Z1300" t="str">
        <f t="shared" si="219"/>
        <v/>
      </c>
      <c r="AA1300">
        <f t="shared" si="219"/>
        <v>1387.85</v>
      </c>
      <c r="AB1300" t="str">
        <f t="shared" si="219"/>
        <v/>
      </c>
      <c r="AE1300" t="str">
        <f t="shared" si="222"/>
        <v/>
      </c>
      <c r="AH1300" t="str">
        <f t="shared" si="223"/>
        <v/>
      </c>
      <c r="AI1300" t="str">
        <f t="shared" si="224"/>
        <v/>
      </c>
      <c r="AJ1300" t="str">
        <f t="shared" si="220"/>
        <v/>
      </c>
      <c r="AK1300" t="str">
        <f t="shared" si="220"/>
        <v/>
      </c>
      <c r="AL1300" t="str">
        <f t="shared" si="220"/>
        <v/>
      </c>
    </row>
    <row r="1301" spans="1:38" x14ac:dyDescent="0.2">
      <c r="A1301" s="1">
        <v>6543</v>
      </c>
      <c r="B1301" s="2" t="s">
        <v>18</v>
      </c>
      <c r="C1301" s="3">
        <v>42171</v>
      </c>
      <c r="D1301" s="2" t="s">
        <v>41</v>
      </c>
      <c r="E1301" s="2">
        <v>13</v>
      </c>
      <c r="F1301" s="2">
        <v>2055.9679999999998</v>
      </c>
      <c r="G1301" s="2">
        <v>0.1</v>
      </c>
      <c r="H1301" s="2" t="s">
        <v>20</v>
      </c>
      <c r="I1301" s="2">
        <v>-254.59</v>
      </c>
      <c r="J1301" s="2">
        <v>217.99</v>
      </c>
      <c r="K1301" s="2">
        <v>22.99</v>
      </c>
      <c r="L1301" s="2" t="s">
        <v>246</v>
      </c>
      <c r="M1301" s="2" t="s">
        <v>29</v>
      </c>
      <c r="N1301" s="2" t="s">
        <v>30</v>
      </c>
      <c r="O1301" s="2" t="s">
        <v>31</v>
      </c>
      <c r="P1301" s="2" t="s">
        <v>39</v>
      </c>
      <c r="Q1301" s="2" t="s">
        <v>26</v>
      </c>
      <c r="R1301" s="3">
        <v>42173</v>
      </c>
      <c r="S1301" s="10">
        <f t="shared" si="221"/>
        <v>2015</v>
      </c>
      <c r="T1301" t="str">
        <f t="shared" si="218"/>
        <v/>
      </c>
      <c r="U1301">
        <f t="shared" si="218"/>
        <v>-254.59</v>
      </c>
      <c r="V1301" t="str">
        <f t="shared" si="218"/>
        <v/>
      </c>
      <c r="W1301" t="str">
        <f t="shared" si="218"/>
        <v/>
      </c>
      <c r="Z1301" t="str">
        <f t="shared" si="219"/>
        <v/>
      </c>
      <c r="AA1301">
        <f t="shared" si="219"/>
        <v>-254.59</v>
      </c>
      <c r="AB1301" t="str">
        <f t="shared" si="219"/>
        <v/>
      </c>
      <c r="AE1301" t="str">
        <f t="shared" si="222"/>
        <v>Technology</v>
      </c>
      <c r="AH1301" t="str">
        <f t="shared" si="223"/>
        <v/>
      </c>
      <c r="AI1301" t="str">
        <f t="shared" si="224"/>
        <v/>
      </c>
      <c r="AJ1301" t="str">
        <f t="shared" si="220"/>
        <v/>
      </c>
      <c r="AK1301" t="str">
        <f t="shared" si="220"/>
        <v/>
      </c>
      <c r="AL1301" t="str">
        <f t="shared" si="220"/>
        <v/>
      </c>
    </row>
    <row r="1302" spans="1:38" x14ac:dyDescent="0.2">
      <c r="A1302" s="1">
        <v>6544</v>
      </c>
      <c r="B1302" s="2" t="s">
        <v>18</v>
      </c>
      <c r="C1302" s="3">
        <v>42172</v>
      </c>
      <c r="D1302" s="2" t="s">
        <v>41</v>
      </c>
      <c r="E1302" s="2">
        <v>18</v>
      </c>
      <c r="F1302" s="2">
        <v>1045.8</v>
      </c>
      <c r="G1302" s="2">
        <v>0.01</v>
      </c>
      <c r="H1302" s="2" t="s">
        <v>20</v>
      </c>
      <c r="I1302" s="2">
        <v>117.76</v>
      </c>
      <c r="J1302" s="2">
        <v>68.959999999999994</v>
      </c>
      <c r="K1302" s="2">
        <v>27.22</v>
      </c>
      <c r="L1302" s="2" t="s">
        <v>413</v>
      </c>
      <c r="M1302" s="2" t="s">
        <v>22</v>
      </c>
      <c r="N1302" s="2" t="s">
        <v>30</v>
      </c>
      <c r="O1302" s="2" t="s">
        <v>24</v>
      </c>
      <c r="P1302" s="2" t="s">
        <v>71</v>
      </c>
      <c r="Q1302" s="2" t="s">
        <v>26</v>
      </c>
      <c r="R1302" s="3">
        <v>42173</v>
      </c>
      <c r="S1302" s="10">
        <f t="shared" si="221"/>
        <v>2015</v>
      </c>
      <c r="T1302" t="str">
        <f t="shared" ref="T1302:W1321" si="225">IF($N1302=T$1,$I1302,"")</f>
        <v/>
      </c>
      <c r="U1302">
        <f t="shared" si="225"/>
        <v>117.76</v>
      </c>
      <c r="V1302" t="str">
        <f t="shared" si="225"/>
        <v/>
      </c>
      <c r="W1302" t="str">
        <f t="shared" si="225"/>
        <v/>
      </c>
      <c r="Z1302">
        <f t="shared" ref="Z1302:AB1321" si="226">IF($O1302=Z$1,$I1302,"")</f>
        <v>117.76</v>
      </c>
      <c r="AA1302" t="str">
        <f t="shared" si="226"/>
        <v/>
      </c>
      <c r="AB1302" t="str">
        <f t="shared" si="226"/>
        <v/>
      </c>
      <c r="AE1302" t="str">
        <f t="shared" si="222"/>
        <v/>
      </c>
      <c r="AH1302" t="str">
        <f t="shared" si="223"/>
        <v/>
      </c>
      <c r="AI1302" t="str">
        <f t="shared" si="224"/>
        <v/>
      </c>
      <c r="AJ1302" t="str">
        <f t="shared" si="220"/>
        <v/>
      </c>
      <c r="AK1302" t="str">
        <f t="shared" si="220"/>
        <v/>
      </c>
      <c r="AL1302" t="str">
        <f t="shared" si="220"/>
        <v/>
      </c>
    </row>
    <row r="1303" spans="1:38" x14ac:dyDescent="0.2">
      <c r="A1303" s="1">
        <v>6545</v>
      </c>
      <c r="B1303" s="2" t="s">
        <v>18</v>
      </c>
      <c r="C1303" s="3">
        <v>42172</v>
      </c>
      <c r="D1303" s="2" t="s">
        <v>41</v>
      </c>
      <c r="E1303" s="2">
        <v>1</v>
      </c>
      <c r="F1303" s="2">
        <v>313.22000000000003</v>
      </c>
      <c r="G1303" s="2">
        <v>0.05</v>
      </c>
      <c r="H1303" s="2" t="s">
        <v>20</v>
      </c>
      <c r="I1303" s="2">
        <v>-226.84</v>
      </c>
      <c r="J1303" s="2">
        <v>291.48</v>
      </c>
      <c r="K1303" s="2">
        <v>49</v>
      </c>
      <c r="L1303" s="2" t="s">
        <v>413</v>
      </c>
      <c r="M1303" s="2" t="s">
        <v>22</v>
      </c>
      <c r="N1303" s="2" t="s">
        <v>30</v>
      </c>
      <c r="O1303" s="2" t="s">
        <v>24</v>
      </c>
      <c r="P1303" s="2" t="s">
        <v>52</v>
      </c>
      <c r="Q1303" s="2" t="s">
        <v>34</v>
      </c>
      <c r="R1303" s="3">
        <v>42173</v>
      </c>
      <c r="S1303" s="10">
        <f t="shared" si="221"/>
        <v>2015</v>
      </c>
      <c r="T1303" t="str">
        <f t="shared" si="225"/>
        <v/>
      </c>
      <c r="U1303">
        <f t="shared" si="225"/>
        <v>-226.84</v>
      </c>
      <c r="V1303" t="str">
        <f t="shared" si="225"/>
        <v/>
      </c>
      <c r="W1303" t="str">
        <f t="shared" si="225"/>
        <v/>
      </c>
      <c r="Z1303">
        <f t="shared" si="226"/>
        <v>-226.84</v>
      </c>
      <c r="AA1303" t="str">
        <f t="shared" si="226"/>
        <v/>
      </c>
      <c r="AB1303" t="str">
        <f t="shared" si="226"/>
        <v/>
      </c>
      <c r="AE1303" t="str">
        <f t="shared" si="222"/>
        <v>Office Supplies</v>
      </c>
      <c r="AH1303" t="str">
        <f t="shared" si="223"/>
        <v/>
      </c>
      <c r="AI1303" t="str">
        <f t="shared" si="224"/>
        <v/>
      </c>
      <c r="AJ1303" t="str">
        <f t="shared" si="220"/>
        <v/>
      </c>
      <c r="AK1303" t="str">
        <f t="shared" si="220"/>
        <v/>
      </c>
      <c r="AL1303" t="str">
        <f t="shared" si="220"/>
        <v/>
      </c>
    </row>
    <row r="1304" spans="1:38" x14ac:dyDescent="0.2">
      <c r="A1304" s="1">
        <v>6546</v>
      </c>
      <c r="B1304" s="2" t="s">
        <v>18</v>
      </c>
      <c r="C1304" s="3">
        <v>42172</v>
      </c>
      <c r="D1304" s="2" t="s">
        <v>27</v>
      </c>
      <c r="E1304" s="2">
        <v>25</v>
      </c>
      <c r="F1304" s="2">
        <v>194.95</v>
      </c>
      <c r="G1304" s="2">
        <v>0.1</v>
      </c>
      <c r="H1304" s="2" t="s">
        <v>20</v>
      </c>
      <c r="I1304" s="2">
        <v>-166.01</v>
      </c>
      <c r="J1304" s="2">
        <v>19.77</v>
      </c>
      <c r="K1304" s="2">
        <v>23.23</v>
      </c>
      <c r="L1304" s="2" t="s">
        <v>486</v>
      </c>
      <c r="M1304" s="2" t="s">
        <v>38</v>
      </c>
      <c r="N1304" s="2" t="s">
        <v>30</v>
      </c>
      <c r="O1304" s="2" t="s">
        <v>24</v>
      </c>
      <c r="P1304" s="2" t="s">
        <v>71</v>
      </c>
      <c r="Q1304" s="2" t="s">
        <v>26</v>
      </c>
      <c r="R1304" s="3">
        <v>42179</v>
      </c>
      <c r="S1304" s="10">
        <f t="shared" si="221"/>
        <v>2015</v>
      </c>
      <c r="T1304" t="str">
        <f t="shared" si="225"/>
        <v/>
      </c>
      <c r="U1304">
        <f t="shared" si="225"/>
        <v>-166.01</v>
      </c>
      <c r="V1304" t="str">
        <f t="shared" si="225"/>
        <v/>
      </c>
      <c r="W1304" t="str">
        <f t="shared" si="225"/>
        <v/>
      </c>
      <c r="Z1304">
        <f t="shared" si="226"/>
        <v>-166.01</v>
      </c>
      <c r="AA1304" t="str">
        <f t="shared" si="226"/>
        <v/>
      </c>
      <c r="AB1304" t="str">
        <f t="shared" si="226"/>
        <v/>
      </c>
      <c r="AE1304" t="str">
        <f t="shared" si="222"/>
        <v>Office Supplies</v>
      </c>
      <c r="AH1304" t="str">
        <f t="shared" si="223"/>
        <v/>
      </c>
      <c r="AI1304" t="str">
        <f t="shared" si="224"/>
        <v/>
      </c>
      <c r="AJ1304" t="str">
        <f t="shared" si="220"/>
        <v/>
      </c>
      <c r="AK1304" t="str">
        <f t="shared" si="220"/>
        <v/>
      </c>
      <c r="AL1304" t="str">
        <f t="shared" si="220"/>
        <v/>
      </c>
    </row>
    <row r="1305" spans="1:38" x14ac:dyDescent="0.2">
      <c r="A1305" s="1">
        <v>6547</v>
      </c>
      <c r="B1305" s="2" t="s">
        <v>18</v>
      </c>
      <c r="C1305" s="3">
        <v>42172</v>
      </c>
      <c r="D1305" s="2" t="s">
        <v>27</v>
      </c>
      <c r="E1305" s="2">
        <v>25</v>
      </c>
      <c r="F1305" s="2">
        <v>14654.66</v>
      </c>
      <c r="G1305" s="2">
        <v>7.0000000000000007E-2</v>
      </c>
      <c r="H1305" s="2" t="s">
        <v>20</v>
      </c>
      <c r="I1305" s="2">
        <v>5490.55</v>
      </c>
      <c r="J1305" s="2">
        <v>611.99</v>
      </c>
      <c r="K1305" s="2">
        <v>38.49</v>
      </c>
      <c r="L1305" s="2" t="s">
        <v>180</v>
      </c>
      <c r="M1305" s="2" t="s">
        <v>38</v>
      </c>
      <c r="N1305" s="2" t="s">
        <v>43</v>
      </c>
      <c r="O1305" s="2" t="s">
        <v>31</v>
      </c>
      <c r="P1305" s="2" t="s">
        <v>107</v>
      </c>
      <c r="Q1305" s="2" t="s">
        <v>34</v>
      </c>
      <c r="R1305" s="3">
        <v>42181</v>
      </c>
      <c r="S1305" s="10">
        <f t="shared" si="221"/>
        <v>2015</v>
      </c>
      <c r="T1305" t="str">
        <f t="shared" si="225"/>
        <v/>
      </c>
      <c r="U1305" t="str">
        <f t="shared" si="225"/>
        <v/>
      </c>
      <c r="V1305">
        <f t="shared" si="225"/>
        <v>5490.55</v>
      </c>
      <c r="W1305" t="str">
        <f t="shared" si="225"/>
        <v/>
      </c>
      <c r="Z1305" t="str">
        <f t="shared" si="226"/>
        <v/>
      </c>
      <c r="AA1305">
        <f t="shared" si="226"/>
        <v>5490.55</v>
      </c>
      <c r="AB1305" t="str">
        <f t="shared" si="226"/>
        <v/>
      </c>
      <c r="AE1305" t="str">
        <f t="shared" si="222"/>
        <v/>
      </c>
      <c r="AH1305" t="str">
        <f t="shared" si="223"/>
        <v/>
      </c>
      <c r="AI1305" t="str">
        <f t="shared" si="224"/>
        <v/>
      </c>
      <c r="AJ1305" t="str">
        <f t="shared" si="220"/>
        <v/>
      </c>
      <c r="AK1305" t="str">
        <f t="shared" si="220"/>
        <v/>
      </c>
      <c r="AL1305" t="str">
        <f t="shared" si="220"/>
        <v/>
      </c>
    </row>
    <row r="1306" spans="1:38" x14ac:dyDescent="0.2">
      <c r="A1306" s="1">
        <v>6548</v>
      </c>
      <c r="B1306" s="2" t="s">
        <v>18</v>
      </c>
      <c r="C1306" s="3">
        <v>42172</v>
      </c>
      <c r="D1306" s="2" t="s">
        <v>27</v>
      </c>
      <c r="E1306" s="2">
        <v>10</v>
      </c>
      <c r="F1306" s="2">
        <v>33.51</v>
      </c>
      <c r="G1306" s="2">
        <v>0.08</v>
      </c>
      <c r="H1306" s="2" t="s">
        <v>20</v>
      </c>
      <c r="I1306" s="2">
        <v>8.0500000000000007</v>
      </c>
      <c r="J1306" s="2">
        <v>14.62</v>
      </c>
      <c r="K1306" s="2">
        <v>14.8</v>
      </c>
      <c r="L1306" s="2" t="s">
        <v>180</v>
      </c>
      <c r="M1306" s="2" t="s">
        <v>38</v>
      </c>
      <c r="N1306" s="2" t="s">
        <v>43</v>
      </c>
      <c r="O1306" s="2" t="s">
        <v>24</v>
      </c>
      <c r="P1306" s="2" t="s">
        <v>95</v>
      </c>
      <c r="Q1306" s="2" t="s">
        <v>36</v>
      </c>
      <c r="R1306" s="3">
        <v>42179</v>
      </c>
      <c r="S1306" s="10">
        <f t="shared" si="221"/>
        <v>2015</v>
      </c>
      <c r="T1306" t="str">
        <f t="shared" si="225"/>
        <v/>
      </c>
      <c r="U1306" t="str">
        <f t="shared" si="225"/>
        <v/>
      </c>
      <c r="V1306">
        <f t="shared" si="225"/>
        <v>8.0500000000000007</v>
      </c>
      <c r="W1306" t="str">
        <f t="shared" si="225"/>
        <v/>
      </c>
      <c r="Z1306">
        <f t="shared" si="226"/>
        <v>8.0500000000000007</v>
      </c>
      <c r="AA1306" t="str">
        <f t="shared" si="226"/>
        <v/>
      </c>
      <c r="AB1306" t="str">
        <f t="shared" si="226"/>
        <v/>
      </c>
      <c r="AE1306" t="str">
        <f t="shared" si="222"/>
        <v/>
      </c>
      <c r="AH1306" t="str">
        <f t="shared" si="223"/>
        <v/>
      </c>
      <c r="AI1306" t="str">
        <f t="shared" si="224"/>
        <v/>
      </c>
      <c r="AJ1306" t="str">
        <f t="shared" si="220"/>
        <v/>
      </c>
      <c r="AK1306" t="str">
        <f t="shared" si="220"/>
        <v/>
      </c>
      <c r="AL1306" t="str">
        <f t="shared" si="220"/>
        <v/>
      </c>
    </row>
    <row r="1307" spans="1:38" x14ac:dyDescent="0.2">
      <c r="A1307" s="1">
        <v>6549</v>
      </c>
      <c r="B1307" s="2" t="s">
        <v>18</v>
      </c>
      <c r="C1307" s="3">
        <v>42173</v>
      </c>
      <c r="D1307" s="2" t="s">
        <v>27</v>
      </c>
      <c r="E1307" s="2">
        <v>30</v>
      </c>
      <c r="F1307" s="2">
        <v>11488.43</v>
      </c>
      <c r="G1307" s="2">
        <v>0.08</v>
      </c>
      <c r="H1307" s="2" t="s">
        <v>44</v>
      </c>
      <c r="I1307" s="2">
        <v>2805.05</v>
      </c>
      <c r="J1307" s="2">
        <v>411.98</v>
      </c>
      <c r="K1307" s="2">
        <v>26.06</v>
      </c>
      <c r="L1307" s="2" t="s">
        <v>160</v>
      </c>
      <c r="M1307" s="2" t="s">
        <v>29</v>
      </c>
      <c r="N1307" s="2" t="s">
        <v>43</v>
      </c>
      <c r="O1307" s="2" t="s">
        <v>31</v>
      </c>
      <c r="P1307" s="2" t="s">
        <v>33</v>
      </c>
      <c r="Q1307" s="2" t="s">
        <v>47</v>
      </c>
      <c r="R1307" s="3">
        <v>42175</v>
      </c>
      <c r="S1307" s="10">
        <f t="shared" si="221"/>
        <v>2015</v>
      </c>
      <c r="T1307" t="str">
        <f t="shared" si="225"/>
        <v/>
      </c>
      <c r="U1307" t="str">
        <f t="shared" si="225"/>
        <v/>
      </c>
      <c r="V1307">
        <f t="shared" si="225"/>
        <v>2805.05</v>
      </c>
      <c r="W1307" t="str">
        <f t="shared" si="225"/>
        <v/>
      </c>
      <c r="Z1307" t="str">
        <f t="shared" si="226"/>
        <v/>
      </c>
      <c r="AA1307">
        <f t="shared" si="226"/>
        <v>2805.05</v>
      </c>
      <c r="AB1307" t="str">
        <f t="shared" si="226"/>
        <v/>
      </c>
      <c r="AE1307" t="str">
        <f t="shared" si="222"/>
        <v/>
      </c>
      <c r="AH1307" t="str">
        <f t="shared" si="223"/>
        <v/>
      </c>
      <c r="AI1307" t="str">
        <f t="shared" si="224"/>
        <v/>
      </c>
      <c r="AJ1307" t="str">
        <f t="shared" si="220"/>
        <v/>
      </c>
      <c r="AK1307" t="str">
        <f t="shared" si="220"/>
        <v/>
      </c>
      <c r="AL1307" t="str">
        <f t="shared" si="220"/>
        <v/>
      </c>
    </row>
    <row r="1308" spans="1:38" x14ac:dyDescent="0.2">
      <c r="A1308" s="1">
        <v>6550</v>
      </c>
      <c r="B1308" s="2" t="s">
        <v>18</v>
      </c>
      <c r="C1308" s="3">
        <v>42174</v>
      </c>
      <c r="D1308" s="2" t="s">
        <v>59</v>
      </c>
      <c r="E1308" s="2">
        <v>23</v>
      </c>
      <c r="F1308" s="2">
        <v>1668.44</v>
      </c>
      <c r="G1308" s="2">
        <v>0.04</v>
      </c>
      <c r="H1308" s="2" t="s">
        <v>20</v>
      </c>
      <c r="I1308" s="2">
        <v>480.94</v>
      </c>
      <c r="J1308" s="2">
        <v>82.97</v>
      </c>
      <c r="K1308" s="2">
        <v>17.5</v>
      </c>
      <c r="L1308" s="2" t="s">
        <v>51</v>
      </c>
      <c r="M1308" s="2" t="s">
        <v>29</v>
      </c>
      <c r="N1308" s="2" t="s">
        <v>30</v>
      </c>
      <c r="O1308" s="2" t="s">
        <v>24</v>
      </c>
      <c r="P1308" s="2" t="s">
        <v>71</v>
      </c>
      <c r="Q1308" s="2" t="s">
        <v>26</v>
      </c>
      <c r="R1308" s="3">
        <v>42174</v>
      </c>
      <c r="S1308" s="10">
        <f t="shared" si="221"/>
        <v>2015</v>
      </c>
      <c r="T1308" t="str">
        <f t="shared" si="225"/>
        <v/>
      </c>
      <c r="U1308">
        <f t="shared" si="225"/>
        <v>480.94</v>
      </c>
      <c r="V1308" t="str">
        <f t="shared" si="225"/>
        <v/>
      </c>
      <c r="W1308" t="str">
        <f t="shared" si="225"/>
        <v/>
      </c>
      <c r="Z1308">
        <f t="shared" si="226"/>
        <v>480.94</v>
      </c>
      <c r="AA1308" t="str">
        <f t="shared" si="226"/>
        <v/>
      </c>
      <c r="AB1308" t="str">
        <f t="shared" si="226"/>
        <v/>
      </c>
      <c r="AE1308" t="str">
        <f t="shared" si="222"/>
        <v/>
      </c>
      <c r="AH1308" t="str">
        <f t="shared" si="223"/>
        <v/>
      </c>
      <c r="AI1308" t="str">
        <f t="shared" si="224"/>
        <v/>
      </c>
      <c r="AJ1308" t="str">
        <f t="shared" si="220"/>
        <v/>
      </c>
      <c r="AK1308" t="str">
        <f t="shared" si="220"/>
        <v/>
      </c>
      <c r="AL1308" t="str">
        <f t="shared" si="220"/>
        <v/>
      </c>
    </row>
    <row r="1309" spans="1:38" x14ac:dyDescent="0.2">
      <c r="A1309" s="1">
        <v>6551</v>
      </c>
      <c r="B1309" s="2" t="s">
        <v>18</v>
      </c>
      <c r="C1309" s="3">
        <v>42175</v>
      </c>
      <c r="D1309" s="2" t="s">
        <v>50</v>
      </c>
      <c r="E1309" s="2">
        <v>42</v>
      </c>
      <c r="F1309" s="2">
        <v>221.15</v>
      </c>
      <c r="G1309" s="2">
        <v>0.03</v>
      </c>
      <c r="H1309" s="2" t="s">
        <v>20</v>
      </c>
      <c r="I1309" s="2">
        <v>-183.37</v>
      </c>
      <c r="J1309" s="2">
        <v>17.02</v>
      </c>
      <c r="K1309" s="2">
        <v>19.14</v>
      </c>
      <c r="L1309" s="2" t="s">
        <v>233</v>
      </c>
      <c r="M1309" s="2" t="s">
        <v>38</v>
      </c>
      <c r="N1309" s="2" t="s">
        <v>43</v>
      </c>
      <c r="O1309" s="2" t="s">
        <v>31</v>
      </c>
      <c r="P1309" s="2" t="s">
        <v>32</v>
      </c>
      <c r="Q1309" s="2" t="s">
        <v>58</v>
      </c>
      <c r="R1309" s="3">
        <v>42177</v>
      </c>
      <c r="S1309" s="10">
        <f t="shared" si="221"/>
        <v>2015</v>
      </c>
      <c r="T1309" t="str">
        <f t="shared" si="225"/>
        <v/>
      </c>
      <c r="U1309" t="str">
        <f t="shared" si="225"/>
        <v/>
      </c>
      <c r="V1309">
        <f t="shared" si="225"/>
        <v>-183.37</v>
      </c>
      <c r="W1309" t="str">
        <f t="shared" si="225"/>
        <v/>
      </c>
      <c r="Z1309" t="str">
        <f t="shared" si="226"/>
        <v/>
      </c>
      <c r="AA1309">
        <f t="shared" si="226"/>
        <v>-183.37</v>
      </c>
      <c r="AB1309" t="str">
        <f t="shared" si="226"/>
        <v/>
      </c>
      <c r="AE1309" t="str">
        <f t="shared" si="222"/>
        <v>Technology</v>
      </c>
      <c r="AH1309" t="str">
        <f t="shared" si="223"/>
        <v/>
      </c>
      <c r="AI1309" t="str">
        <f t="shared" si="224"/>
        <v/>
      </c>
      <c r="AJ1309" t="str">
        <f t="shared" si="220"/>
        <v/>
      </c>
      <c r="AK1309" t="str">
        <f t="shared" si="220"/>
        <v/>
      </c>
      <c r="AL1309" t="str">
        <f t="shared" si="220"/>
        <v/>
      </c>
    </row>
    <row r="1310" spans="1:38" x14ac:dyDescent="0.2">
      <c r="A1310" s="1">
        <v>6552</v>
      </c>
      <c r="B1310" s="2" t="s">
        <v>18</v>
      </c>
      <c r="C1310" s="3">
        <v>42176</v>
      </c>
      <c r="D1310" s="2" t="s">
        <v>27</v>
      </c>
      <c r="E1310" s="2">
        <v>17</v>
      </c>
      <c r="F1310" s="2">
        <v>84.59</v>
      </c>
      <c r="G1310" s="2">
        <v>0.03</v>
      </c>
      <c r="H1310" s="2" t="s">
        <v>20</v>
      </c>
      <c r="I1310" s="2">
        <v>-75.95</v>
      </c>
      <c r="J1310" s="2">
        <v>16.059999999999999</v>
      </c>
      <c r="K1310" s="2">
        <v>20.89</v>
      </c>
      <c r="L1310" s="2" t="s">
        <v>144</v>
      </c>
      <c r="M1310" s="2" t="s">
        <v>29</v>
      </c>
      <c r="N1310" s="2" t="s">
        <v>30</v>
      </c>
      <c r="O1310" s="2" t="s">
        <v>24</v>
      </c>
      <c r="P1310" s="2" t="s">
        <v>71</v>
      </c>
      <c r="Q1310" s="2" t="s">
        <v>26</v>
      </c>
      <c r="R1310" s="3">
        <v>42183</v>
      </c>
      <c r="S1310" s="10">
        <f t="shared" si="221"/>
        <v>2015</v>
      </c>
      <c r="T1310" t="str">
        <f t="shared" si="225"/>
        <v/>
      </c>
      <c r="U1310">
        <f t="shared" si="225"/>
        <v>-75.95</v>
      </c>
      <c r="V1310" t="str">
        <f t="shared" si="225"/>
        <v/>
      </c>
      <c r="W1310" t="str">
        <f t="shared" si="225"/>
        <v/>
      </c>
      <c r="Z1310">
        <f t="shared" si="226"/>
        <v>-75.95</v>
      </c>
      <c r="AA1310" t="str">
        <f t="shared" si="226"/>
        <v/>
      </c>
      <c r="AB1310" t="str">
        <f t="shared" si="226"/>
        <v/>
      </c>
      <c r="AE1310" t="str">
        <f t="shared" si="222"/>
        <v>Office Supplies</v>
      </c>
      <c r="AH1310" t="str">
        <f t="shared" si="223"/>
        <v/>
      </c>
      <c r="AI1310" t="str">
        <f t="shared" si="224"/>
        <v/>
      </c>
      <c r="AJ1310" t="str">
        <f t="shared" si="220"/>
        <v/>
      </c>
      <c r="AK1310" t="str">
        <f t="shared" si="220"/>
        <v/>
      </c>
      <c r="AL1310" t="str">
        <f t="shared" si="220"/>
        <v/>
      </c>
    </row>
    <row r="1311" spans="1:38" x14ac:dyDescent="0.2">
      <c r="A1311" s="1">
        <v>6553</v>
      </c>
      <c r="B1311" s="2" t="s">
        <v>18</v>
      </c>
      <c r="C1311" s="3">
        <v>42176</v>
      </c>
      <c r="D1311" s="2" t="s">
        <v>50</v>
      </c>
      <c r="E1311" s="2">
        <v>8</v>
      </c>
      <c r="F1311" s="2">
        <v>62.4</v>
      </c>
      <c r="G1311" s="2">
        <v>0.05</v>
      </c>
      <c r="H1311" s="2" t="s">
        <v>20</v>
      </c>
      <c r="I1311" s="2">
        <v>-18.22</v>
      </c>
      <c r="J1311" s="2">
        <v>18.28</v>
      </c>
      <c r="K1311" s="2">
        <v>19.36</v>
      </c>
      <c r="L1311" s="2" t="s">
        <v>405</v>
      </c>
      <c r="M1311" s="2" t="s">
        <v>29</v>
      </c>
      <c r="N1311" s="2" t="s">
        <v>30</v>
      </c>
      <c r="O1311" s="2" t="s">
        <v>24</v>
      </c>
      <c r="P1311" s="2" t="s">
        <v>25</v>
      </c>
      <c r="Q1311" s="2" t="s">
        <v>26</v>
      </c>
      <c r="R1311" s="3">
        <v>42179</v>
      </c>
      <c r="S1311" s="10">
        <f t="shared" si="221"/>
        <v>2015</v>
      </c>
      <c r="T1311" t="str">
        <f t="shared" si="225"/>
        <v/>
      </c>
      <c r="U1311">
        <f t="shared" si="225"/>
        <v>-18.22</v>
      </c>
      <c r="V1311" t="str">
        <f t="shared" si="225"/>
        <v/>
      </c>
      <c r="W1311" t="str">
        <f t="shared" si="225"/>
        <v/>
      </c>
      <c r="Z1311">
        <f t="shared" si="226"/>
        <v>-18.22</v>
      </c>
      <c r="AA1311" t="str">
        <f t="shared" si="226"/>
        <v/>
      </c>
      <c r="AB1311" t="str">
        <f t="shared" si="226"/>
        <v/>
      </c>
      <c r="AE1311" t="str">
        <f t="shared" si="222"/>
        <v>Office Supplies</v>
      </c>
      <c r="AH1311" t="str">
        <f t="shared" si="223"/>
        <v/>
      </c>
      <c r="AI1311" t="str">
        <f t="shared" si="224"/>
        <v/>
      </c>
      <c r="AJ1311" t="str">
        <f t="shared" si="220"/>
        <v/>
      </c>
      <c r="AK1311" t="str">
        <f t="shared" si="220"/>
        <v/>
      </c>
      <c r="AL1311" t="str">
        <f t="shared" si="220"/>
        <v/>
      </c>
    </row>
    <row r="1312" spans="1:38" x14ac:dyDescent="0.2">
      <c r="A1312" s="1">
        <v>6554</v>
      </c>
      <c r="B1312" s="2" t="s">
        <v>18</v>
      </c>
      <c r="C1312" s="3">
        <v>42176</v>
      </c>
      <c r="D1312" s="2" t="s">
        <v>50</v>
      </c>
      <c r="E1312" s="2">
        <v>7</v>
      </c>
      <c r="F1312" s="2">
        <v>59.06</v>
      </c>
      <c r="G1312" s="2">
        <v>0.06</v>
      </c>
      <c r="H1312" s="2" t="s">
        <v>20</v>
      </c>
      <c r="I1312" s="2">
        <v>12.8</v>
      </c>
      <c r="J1312" s="2">
        <v>19.64</v>
      </c>
      <c r="K1312" s="2">
        <v>15.39</v>
      </c>
      <c r="L1312" s="2" t="s">
        <v>405</v>
      </c>
      <c r="M1312" s="2" t="s">
        <v>29</v>
      </c>
      <c r="N1312" s="2" t="s">
        <v>30</v>
      </c>
      <c r="O1312" s="2" t="s">
        <v>24</v>
      </c>
      <c r="P1312" s="2" t="s">
        <v>90</v>
      </c>
      <c r="Q1312" s="2" t="s">
        <v>26</v>
      </c>
      <c r="R1312" s="3">
        <v>42178</v>
      </c>
      <c r="S1312" s="10">
        <f t="shared" si="221"/>
        <v>2015</v>
      </c>
      <c r="T1312" t="str">
        <f t="shared" si="225"/>
        <v/>
      </c>
      <c r="U1312">
        <f t="shared" si="225"/>
        <v>12.8</v>
      </c>
      <c r="V1312" t="str">
        <f t="shared" si="225"/>
        <v/>
      </c>
      <c r="W1312" t="str">
        <f t="shared" si="225"/>
        <v/>
      </c>
      <c r="Z1312">
        <f t="shared" si="226"/>
        <v>12.8</v>
      </c>
      <c r="AA1312" t="str">
        <f t="shared" si="226"/>
        <v/>
      </c>
      <c r="AB1312" t="str">
        <f t="shared" si="226"/>
        <v/>
      </c>
      <c r="AE1312" t="str">
        <f t="shared" si="222"/>
        <v/>
      </c>
      <c r="AH1312" t="str">
        <f t="shared" si="223"/>
        <v/>
      </c>
      <c r="AI1312" t="str">
        <f t="shared" si="224"/>
        <v/>
      </c>
      <c r="AJ1312" t="str">
        <f t="shared" si="220"/>
        <v/>
      </c>
      <c r="AK1312" t="str">
        <f t="shared" si="220"/>
        <v/>
      </c>
      <c r="AL1312" t="str">
        <f t="shared" si="220"/>
        <v/>
      </c>
    </row>
    <row r="1313" spans="1:38" x14ac:dyDescent="0.2">
      <c r="A1313" s="1">
        <v>6555</v>
      </c>
      <c r="B1313" s="2" t="s">
        <v>18</v>
      </c>
      <c r="C1313" s="3">
        <v>42176</v>
      </c>
      <c r="D1313" s="2" t="s">
        <v>50</v>
      </c>
      <c r="E1313" s="2">
        <v>37</v>
      </c>
      <c r="F1313" s="2">
        <v>115.13</v>
      </c>
      <c r="G1313" s="2">
        <v>0.08</v>
      </c>
      <c r="H1313" s="2" t="s">
        <v>20</v>
      </c>
      <c r="I1313" s="2">
        <v>45.21</v>
      </c>
      <c r="J1313" s="2">
        <v>15.15</v>
      </c>
      <c r="K1313" s="2">
        <v>14.5</v>
      </c>
      <c r="L1313" s="2" t="s">
        <v>405</v>
      </c>
      <c r="M1313" s="2" t="s">
        <v>29</v>
      </c>
      <c r="N1313" s="2" t="s">
        <v>30</v>
      </c>
      <c r="O1313" s="2" t="s">
        <v>24</v>
      </c>
      <c r="P1313" s="2" t="s">
        <v>74</v>
      </c>
      <c r="Q1313" s="2" t="s">
        <v>26</v>
      </c>
      <c r="R1313" s="3">
        <v>42178</v>
      </c>
      <c r="S1313" s="10">
        <f t="shared" si="221"/>
        <v>2015</v>
      </c>
      <c r="T1313" t="str">
        <f t="shared" si="225"/>
        <v/>
      </c>
      <c r="U1313">
        <f t="shared" si="225"/>
        <v>45.21</v>
      </c>
      <c r="V1313" t="str">
        <f t="shared" si="225"/>
        <v/>
      </c>
      <c r="W1313" t="str">
        <f t="shared" si="225"/>
        <v/>
      </c>
      <c r="Z1313">
        <f t="shared" si="226"/>
        <v>45.21</v>
      </c>
      <c r="AA1313" t="str">
        <f t="shared" si="226"/>
        <v/>
      </c>
      <c r="AB1313" t="str">
        <f t="shared" si="226"/>
        <v/>
      </c>
      <c r="AE1313" t="str">
        <f t="shared" si="222"/>
        <v/>
      </c>
      <c r="AH1313" t="str">
        <f t="shared" si="223"/>
        <v/>
      </c>
      <c r="AI1313" t="str">
        <f t="shared" si="224"/>
        <v/>
      </c>
      <c r="AJ1313" t="str">
        <f t="shared" si="220"/>
        <v/>
      </c>
      <c r="AK1313" t="str">
        <f t="shared" si="220"/>
        <v/>
      </c>
      <c r="AL1313" t="str">
        <f t="shared" si="220"/>
        <v/>
      </c>
    </row>
    <row r="1314" spans="1:38" x14ac:dyDescent="0.2">
      <c r="A1314" s="1">
        <v>6556</v>
      </c>
      <c r="B1314" s="2" t="s">
        <v>18</v>
      </c>
      <c r="C1314" s="3">
        <v>42176</v>
      </c>
      <c r="D1314" s="2" t="s">
        <v>41</v>
      </c>
      <c r="E1314" s="2">
        <v>24</v>
      </c>
      <c r="F1314" s="2">
        <v>241.64</v>
      </c>
      <c r="G1314" s="2">
        <v>0.09</v>
      </c>
      <c r="H1314" s="2" t="s">
        <v>20</v>
      </c>
      <c r="I1314" s="2">
        <v>-146.4</v>
      </c>
      <c r="J1314" s="2">
        <v>21.71</v>
      </c>
      <c r="K1314" s="2">
        <v>23.45</v>
      </c>
      <c r="L1314" s="2" t="s">
        <v>250</v>
      </c>
      <c r="M1314" s="2" t="s">
        <v>29</v>
      </c>
      <c r="N1314" s="2" t="s">
        <v>30</v>
      </c>
      <c r="O1314" s="2" t="s">
        <v>24</v>
      </c>
      <c r="P1314" s="2" t="s">
        <v>52</v>
      </c>
      <c r="Q1314" s="2" t="s">
        <v>26</v>
      </c>
      <c r="R1314" s="3">
        <v>42177</v>
      </c>
      <c r="S1314" s="10">
        <f t="shared" si="221"/>
        <v>2015</v>
      </c>
      <c r="T1314" t="str">
        <f t="shared" si="225"/>
        <v/>
      </c>
      <c r="U1314">
        <f t="shared" si="225"/>
        <v>-146.4</v>
      </c>
      <c r="V1314" t="str">
        <f t="shared" si="225"/>
        <v/>
      </c>
      <c r="W1314" t="str">
        <f t="shared" si="225"/>
        <v/>
      </c>
      <c r="Z1314">
        <f t="shared" si="226"/>
        <v>-146.4</v>
      </c>
      <c r="AA1314" t="str">
        <f t="shared" si="226"/>
        <v/>
      </c>
      <c r="AB1314" t="str">
        <f t="shared" si="226"/>
        <v/>
      </c>
      <c r="AE1314" t="str">
        <f t="shared" si="222"/>
        <v>Office Supplies</v>
      </c>
      <c r="AH1314" t="str">
        <f t="shared" si="223"/>
        <v/>
      </c>
      <c r="AI1314" t="str">
        <f t="shared" si="224"/>
        <v/>
      </c>
      <c r="AJ1314" t="str">
        <f t="shared" si="220"/>
        <v/>
      </c>
      <c r="AK1314" t="str">
        <f t="shared" si="220"/>
        <v/>
      </c>
      <c r="AL1314" t="str">
        <f t="shared" si="220"/>
        <v/>
      </c>
    </row>
    <row r="1315" spans="1:38" x14ac:dyDescent="0.2">
      <c r="A1315" s="1">
        <v>6557</v>
      </c>
      <c r="B1315" s="2" t="s">
        <v>18</v>
      </c>
      <c r="C1315" s="3">
        <v>42176</v>
      </c>
      <c r="D1315" s="2" t="s">
        <v>41</v>
      </c>
      <c r="E1315" s="2">
        <v>11</v>
      </c>
      <c r="F1315" s="2">
        <v>45.64</v>
      </c>
      <c r="G1315" s="2">
        <v>0.02</v>
      </c>
      <c r="H1315" s="2" t="s">
        <v>20</v>
      </c>
      <c r="I1315" s="2">
        <v>-32.15</v>
      </c>
      <c r="J1315" s="2">
        <v>14.88</v>
      </c>
      <c r="K1315" s="2">
        <v>19.329999999999998</v>
      </c>
      <c r="L1315" s="2" t="s">
        <v>487</v>
      </c>
      <c r="M1315" s="2" t="s">
        <v>22</v>
      </c>
      <c r="N1315" s="2" t="s">
        <v>54</v>
      </c>
      <c r="O1315" s="2" t="s">
        <v>24</v>
      </c>
      <c r="P1315" s="2" t="s">
        <v>74</v>
      </c>
      <c r="Q1315" s="2" t="s">
        <v>26</v>
      </c>
      <c r="R1315" s="3">
        <v>42177</v>
      </c>
      <c r="S1315" s="10">
        <f t="shared" si="221"/>
        <v>2015</v>
      </c>
      <c r="T1315" t="str">
        <f t="shared" si="225"/>
        <v/>
      </c>
      <c r="U1315" t="str">
        <f t="shared" si="225"/>
        <v/>
      </c>
      <c r="V1315" t="str">
        <f t="shared" si="225"/>
        <v/>
      </c>
      <c r="W1315">
        <f t="shared" si="225"/>
        <v>-32.15</v>
      </c>
      <c r="Z1315">
        <f t="shared" si="226"/>
        <v>-32.15</v>
      </c>
      <c r="AA1315" t="str">
        <f t="shared" si="226"/>
        <v/>
      </c>
      <c r="AB1315" t="str">
        <f t="shared" si="226"/>
        <v/>
      </c>
      <c r="AE1315" t="str">
        <f t="shared" si="222"/>
        <v>Office Supplies</v>
      </c>
      <c r="AH1315" t="str">
        <f t="shared" si="223"/>
        <v/>
      </c>
      <c r="AI1315" t="str">
        <f t="shared" si="224"/>
        <v/>
      </c>
      <c r="AJ1315" t="str">
        <f t="shared" si="220"/>
        <v/>
      </c>
      <c r="AK1315" t="str">
        <f t="shared" si="220"/>
        <v/>
      </c>
      <c r="AL1315" t="str">
        <f t="shared" si="220"/>
        <v/>
      </c>
    </row>
    <row r="1316" spans="1:38" x14ac:dyDescent="0.2">
      <c r="A1316" s="1">
        <v>6558</v>
      </c>
      <c r="B1316" s="2" t="s">
        <v>18</v>
      </c>
      <c r="C1316" s="3">
        <v>42178</v>
      </c>
      <c r="D1316" s="2" t="s">
        <v>59</v>
      </c>
      <c r="E1316" s="2">
        <v>31</v>
      </c>
      <c r="F1316" s="2">
        <v>302.85000000000002</v>
      </c>
      <c r="G1316" s="2">
        <v>0.03</v>
      </c>
      <c r="H1316" s="2" t="s">
        <v>20</v>
      </c>
      <c r="I1316" s="2">
        <v>1.04</v>
      </c>
      <c r="J1316" s="2">
        <v>21.38</v>
      </c>
      <c r="K1316" s="2">
        <v>18.93</v>
      </c>
      <c r="L1316" s="2" t="s">
        <v>135</v>
      </c>
      <c r="M1316" s="2" t="s">
        <v>38</v>
      </c>
      <c r="N1316" s="2" t="s">
        <v>30</v>
      </c>
      <c r="O1316" s="2" t="s">
        <v>45</v>
      </c>
      <c r="P1316" s="2" t="s">
        <v>55</v>
      </c>
      <c r="Q1316" s="2" t="s">
        <v>26</v>
      </c>
      <c r="R1316" s="3">
        <v>42180</v>
      </c>
      <c r="S1316" s="10">
        <f t="shared" si="221"/>
        <v>2015</v>
      </c>
      <c r="T1316" t="str">
        <f t="shared" si="225"/>
        <v/>
      </c>
      <c r="U1316">
        <f t="shared" si="225"/>
        <v>1.04</v>
      </c>
      <c r="V1316" t="str">
        <f t="shared" si="225"/>
        <v/>
      </c>
      <c r="W1316" t="str">
        <f t="shared" si="225"/>
        <v/>
      </c>
      <c r="Z1316" t="str">
        <f t="shared" si="226"/>
        <v/>
      </c>
      <c r="AA1316" t="str">
        <f t="shared" si="226"/>
        <v/>
      </c>
      <c r="AB1316">
        <f t="shared" si="226"/>
        <v>1.04</v>
      </c>
      <c r="AE1316" t="str">
        <f t="shared" si="222"/>
        <v/>
      </c>
      <c r="AH1316" t="str">
        <f t="shared" si="223"/>
        <v/>
      </c>
      <c r="AI1316" t="str">
        <f t="shared" si="224"/>
        <v/>
      </c>
      <c r="AJ1316" t="str">
        <f t="shared" si="220"/>
        <v/>
      </c>
      <c r="AK1316" t="str">
        <f t="shared" si="220"/>
        <v/>
      </c>
      <c r="AL1316" t="str">
        <f t="shared" si="220"/>
        <v/>
      </c>
    </row>
    <row r="1317" spans="1:38" x14ac:dyDescent="0.2">
      <c r="A1317" s="1">
        <v>6559</v>
      </c>
      <c r="B1317" s="2" t="s">
        <v>18</v>
      </c>
      <c r="C1317" s="3">
        <v>42178</v>
      </c>
      <c r="D1317" s="2" t="s">
        <v>41</v>
      </c>
      <c r="E1317" s="2">
        <v>23</v>
      </c>
      <c r="F1317" s="2">
        <v>1491.89</v>
      </c>
      <c r="G1317" s="2">
        <v>0.09</v>
      </c>
      <c r="H1317" s="2" t="s">
        <v>20</v>
      </c>
      <c r="I1317" s="2">
        <v>235.9</v>
      </c>
      <c r="J1317" s="2">
        <v>79.28</v>
      </c>
      <c r="K1317" s="2">
        <v>33.99</v>
      </c>
      <c r="L1317" s="2" t="s">
        <v>81</v>
      </c>
      <c r="M1317" s="2" t="s">
        <v>29</v>
      </c>
      <c r="N1317" s="2" t="s">
        <v>23</v>
      </c>
      <c r="O1317" s="2" t="s">
        <v>24</v>
      </c>
      <c r="P1317" s="2" t="s">
        <v>25</v>
      </c>
      <c r="Q1317" s="2" t="s">
        <v>26</v>
      </c>
      <c r="R1317" s="3">
        <v>42180</v>
      </c>
      <c r="S1317" s="10">
        <f t="shared" si="221"/>
        <v>2015</v>
      </c>
      <c r="T1317">
        <f t="shared" si="225"/>
        <v>235.9</v>
      </c>
      <c r="U1317" t="str">
        <f t="shared" si="225"/>
        <v/>
      </c>
      <c r="V1317" t="str">
        <f t="shared" si="225"/>
        <v/>
      </c>
      <c r="W1317" t="str">
        <f t="shared" si="225"/>
        <v/>
      </c>
      <c r="Z1317">
        <f t="shared" si="226"/>
        <v>235.9</v>
      </c>
      <c r="AA1317" t="str">
        <f t="shared" si="226"/>
        <v/>
      </c>
      <c r="AB1317" t="str">
        <f t="shared" si="226"/>
        <v/>
      </c>
      <c r="AE1317" t="str">
        <f t="shared" si="222"/>
        <v/>
      </c>
      <c r="AH1317" t="str">
        <f t="shared" si="223"/>
        <v/>
      </c>
      <c r="AI1317" t="str">
        <f t="shared" si="224"/>
        <v/>
      </c>
      <c r="AJ1317" t="str">
        <f t="shared" si="220"/>
        <v/>
      </c>
      <c r="AK1317" t="str">
        <f t="shared" si="220"/>
        <v/>
      </c>
      <c r="AL1317" t="str">
        <f t="shared" si="220"/>
        <v/>
      </c>
    </row>
    <row r="1318" spans="1:38" x14ac:dyDescent="0.2">
      <c r="A1318" s="1">
        <v>6560</v>
      </c>
      <c r="B1318" s="2" t="s">
        <v>18</v>
      </c>
      <c r="C1318" s="3">
        <v>42178</v>
      </c>
      <c r="D1318" s="2" t="s">
        <v>41</v>
      </c>
      <c r="E1318" s="2">
        <v>18</v>
      </c>
      <c r="F1318" s="2">
        <v>747.89</v>
      </c>
      <c r="G1318" s="2">
        <v>0.1</v>
      </c>
      <c r="H1318" s="2" t="s">
        <v>20</v>
      </c>
      <c r="I1318" s="2">
        <v>94.3</v>
      </c>
      <c r="J1318" s="2">
        <v>54.76</v>
      </c>
      <c r="K1318" s="2">
        <v>20.22</v>
      </c>
      <c r="L1318" s="2" t="s">
        <v>81</v>
      </c>
      <c r="M1318" s="2" t="s">
        <v>29</v>
      </c>
      <c r="N1318" s="2" t="s">
        <v>23</v>
      </c>
      <c r="O1318" s="2" t="s">
        <v>24</v>
      </c>
      <c r="P1318" s="2" t="s">
        <v>52</v>
      </c>
      <c r="Q1318" s="2" t="s">
        <v>26</v>
      </c>
      <c r="R1318" s="3">
        <v>42179</v>
      </c>
      <c r="S1318" s="10">
        <f t="shared" si="221"/>
        <v>2015</v>
      </c>
      <c r="T1318">
        <f t="shared" si="225"/>
        <v>94.3</v>
      </c>
      <c r="U1318" t="str">
        <f t="shared" si="225"/>
        <v/>
      </c>
      <c r="V1318" t="str">
        <f t="shared" si="225"/>
        <v/>
      </c>
      <c r="W1318" t="str">
        <f t="shared" si="225"/>
        <v/>
      </c>
      <c r="Z1318">
        <f t="shared" si="226"/>
        <v>94.3</v>
      </c>
      <c r="AA1318" t="str">
        <f t="shared" si="226"/>
        <v/>
      </c>
      <c r="AB1318" t="str">
        <f t="shared" si="226"/>
        <v/>
      </c>
      <c r="AE1318" t="str">
        <f t="shared" si="222"/>
        <v/>
      </c>
      <c r="AH1318" t="str">
        <f t="shared" si="223"/>
        <v/>
      </c>
      <c r="AI1318" t="str">
        <f t="shared" si="224"/>
        <v/>
      </c>
      <c r="AJ1318" t="str">
        <f t="shared" si="220"/>
        <v/>
      </c>
      <c r="AK1318" t="str">
        <f t="shared" si="220"/>
        <v/>
      </c>
      <c r="AL1318" t="str">
        <f t="shared" si="220"/>
        <v/>
      </c>
    </row>
    <row r="1319" spans="1:38" x14ac:dyDescent="0.2">
      <c r="A1319" s="1">
        <v>6561</v>
      </c>
      <c r="B1319" s="2" t="s">
        <v>18</v>
      </c>
      <c r="C1319" s="3">
        <v>42179</v>
      </c>
      <c r="D1319" s="2" t="s">
        <v>19</v>
      </c>
      <c r="E1319" s="2">
        <v>4</v>
      </c>
      <c r="F1319" s="2">
        <v>80.47</v>
      </c>
      <c r="G1319" s="2">
        <v>0.08</v>
      </c>
      <c r="H1319" s="2" t="s">
        <v>20</v>
      </c>
      <c r="I1319" s="2">
        <v>-35.61</v>
      </c>
      <c r="J1319" s="2">
        <v>27.7</v>
      </c>
      <c r="K1319" s="2">
        <v>25.25</v>
      </c>
      <c r="L1319" s="2" t="s">
        <v>488</v>
      </c>
      <c r="M1319" s="2" t="s">
        <v>66</v>
      </c>
      <c r="N1319" s="2" t="s">
        <v>30</v>
      </c>
      <c r="O1319" s="2" t="s">
        <v>24</v>
      </c>
      <c r="P1319" s="2" t="s">
        <v>52</v>
      </c>
      <c r="Q1319" s="2" t="s">
        <v>26</v>
      </c>
      <c r="R1319" s="3">
        <v>42180</v>
      </c>
      <c r="S1319" s="10">
        <f t="shared" si="221"/>
        <v>2015</v>
      </c>
      <c r="T1319" t="str">
        <f t="shared" si="225"/>
        <v/>
      </c>
      <c r="U1319">
        <f t="shared" si="225"/>
        <v>-35.61</v>
      </c>
      <c r="V1319" t="str">
        <f t="shared" si="225"/>
        <v/>
      </c>
      <c r="W1319" t="str">
        <f t="shared" si="225"/>
        <v/>
      </c>
      <c r="Z1319">
        <f t="shared" si="226"/>
        <v>-35.61</v>
      </c>
      <c r="AA1319" t="str">
        <f t="shared" si="226"/>
        <v/>
      </c>
      <c r="AB1319" t="str">
        <f t="shared" si="226"/>
        <v/>
      </c>
      <c r="AE1319" t="str">
        <f t="shared" si="222"/>
        <v>Office Supplies</v>
      </c>
      <c r="AH1319" t="str">
        <f t="shared" si="223"/>
        <v/>
      </c>
      <c r="AI1319" t="str">
        <f t="shared" si="224"/>
        <v/>
      </c>
      <c r="AJ1319" t="str">
        <f t="shared" si="220"/>
        <v/>
      </c>
      <c r="AK1319" t="str">
        <f t="shared" si="220"/>
        <v/>
      </c>
      <c r="AL1319" t="str">
        <f t="shared" si="220"/>
        <v/>
      </c>
    </row>
    <row r="1320" spans="1:38" x14ac:dyDescent="0.2">
      <c r="A1320" s="1">
        <v>6562</v>
      </c>
      <c r="B1320" s="2" t="s">
        <v>18</v>
      </c>
      <c r="C1320" s="3">
        <v>42179</v>
      </c>
      <c r="D1320" s="2" t="s">
        <v>19</v>
      </c>
      <c r="E1320" s="2">
        <v>26</v>
      </c>
      <c r="F1320" s="2">
        <v>4686.5</v>
      </c>
      <c r="G1320" s="2">
        <v>0.05</v>
      </c>
      <c r="H1320" s="2" t="s">
        <v>44</v>
      </c>
      <c r="I1320" s="2">
        <v>116.92</v>
      </c>
      <c r="J1320" s="2">
        <v>191.29</v>
      </c>
      <c r="K1320" s="2">
        <v>43.21</v>
      </c>
      <c r="L1320" s="2" t="s">
        <v>488</v>
      </c>
      <c r="M1320" s="2" t="s">
        <v>66</v>
      </c>
      <c r="N1320" s="2" t="s">
        <v>30</v>
      </c>
      <c r="O1320" s="2" t="s">
        <v>45</v>
      </c>
      <c r="P1320" s="2" t="s">
        <v>46</v>
      </c>
      <c r="Q1320" s="2" t="s">
        <v>47</v>
      </c>
      <c r="R1320" s="3">
        <v>42180</v>
      </c>
      <c r="S1320" s="10">
        <f t="shared" si="221"/>
        <v>2015</v>
      </c>
      <c r="T1320" t="str">
        <f t="shared" si="225"/>
        <v/>
      </c>
      <c r="U1320">
        <f t="shared" si="225"/>
        <v>116.92</v>
      </c>
      <c r="V1320" t="str">
        <f t="shared" si="225"/>
        <v/>
      </c>
      <c r="W1320" t="str">
        <f t="shared" si="225"/>
        <v/>
      </c>
      <c r="Z1320" t="str">
        <f t="shared" si="226"/>
        <v/>
      </c>
      <c r="AA1320" t="str">
        <f t="shared" si="226"/>
        <v/>
      </c>
      <c r="AB1320">
        <f t="shared" si="226"/>
        <v>116.92</v>
      </c>
      <c r="AE1320" t="str">
        <f t="shared" si="222"/>
        <v/>
      </c>
      <c r="AH1320" t="str">
        <f t="shared" si="223"/>
        <v/>
      </c>
      <c r="AI1320" t="str">
        <f t="shared" si="224"/>
        <v/>
      </c>
      <c r="AJ1320" t="str">
        <f t="shared" si="220"/>
        <v/>
      </c>
      <c r="AK1320" t="str">
        <f t="shared" si="220"/>
        <v/>
      </c>
      <c r="AL1320" t="str">
        <f t="shared" si="220"/>
        <v/>
      </c>
    </row>
    <row r="1321" spans="1:38" x14ac:dyDescent="0.2">
      <c r="A1321" s="1">
        <v>6563</v>
      </c>
      <c r="B1321" s="2" t="s">
        <v>18</v>
      </c>
      <c r="C1321" s="3">
        <v>42179</v>
      </c>
      <c r="D1321" s="2" t="s">
        <v>19</v>
      </c>
      <c r="E1321" s="2">
        <v>19</v>
      </c>
      <c r="F1321" s="2">
        <v>115.61</v>
      </c>
      <c r="G1321" s="2">
        <v>0.08</v>
      </c>
      <c r="H1321" s="2" t="s">
        <v>49</v>
      </c>
      <c r="I1321" s="2">
        <v>-44.62</v>
      </c>
      <c r="J1321" s="2">
        <v>17.28</v>
      </c>
      <c r="K1321" s="2">
        <v>19.66</v>
      </c>
      <c r="L1321" s="2" t="s">
        <v>206</v>
      </c>
      <c r="M1321" s="2" t="s">
        <v>38</v>
      </c>
      <c r="N1321" s="2" t="s">
        <v>43</v>
      </c>
      <c r="O1321" s="2" t="s">
        <v>24</v>
      </c>
      <c r="P1321" s="2" t="s">
        <v>35</v>
      </c>
      <c r="Q1321" s="2" t="s">
        <v>26</v>
      </c>
      <c r="R1321" s="3">
        <v>42180</v>
      </c>
      <c r="S1321" s="10">
        <f t="shared" si="221"/>
        <v>2015</v>
      </c>
      <c r="T1321" t="str">
        <f t="shared" si="225"/>
        <v/>
      </c>
      <c r="U1321" t="str">
        <f t="shared" si="225"/>
        <v/>
      </c>
      <c r="V1321">
        <f t="shared" si="225"/>
        <v>-44.62</v>
      </c>
      <c r="W1321" t="str">
        <f t="shared" si="225"/>
        <v/>
      </c>
      <c r="Z1321">
        <f t="shared" si="226"/>
        <v>-44.62</v>
      </c>
      <c r="AA1321" t="str">
        <f t="shared" si="226"/>
        <v/>
      </c>
      <c r="AB1321" t="str">
        <f t="shared" si="226"/>
        <v/>
      </c>
      <c r="AE1321" t="str">
        <f t="shared" si="222"/>
        <v>Office Supplies</v>
      </c>
      <c r="AH1321" t="str">
        <f t="shared" si="223"/>
        <v/>
      </c>
      <c r="AI1321" t="str">
        <f t="shared" si="224"/>
        <v/>
      </c>
      <c r="AJ1321" t="str">
        <f t="shared" si="220"/>
        <v/>
      </c>
      <c r="AK1321" t="str">
        <f t="shared" si="220"/>
        <v/>
      </c>
      <c r="AL1321" t="str">
        <f t="shared" si="220"/>
        <v/>
      </c>
    </row>
    <row r="1322" spans="1:38" x14ac:dyDescent="0.2">
      <c r="A1322" s="1">
        <v>6564</v>
      </c>
      <c r="B1322" s="2" t="s">
        <v>18</v>
      </c>
      <c r="C1322" s="3">
        <v>42180</v>
      </c>
      <c r="D1322" s="2" t="s">
        <v>50</v>
      </c>
      <c r="E1322" s="2">
        <v>7</v>
      </c>
      <c r="F1322" s="2">
        <v>52.14</v>
      </c>
      <c r="G1322" s="2">
        <v>0.04</v>
      </c>
      <c r="H1322" s="2" t="s">
        <v>20</v>
      </c>
      <c r="I1322" s="2">
        <v>-14.7</v>
      </c>
      <c r="J1322" s="2">
        <v>17.739999999999998</v>
      </c>
      <c r="K1322" s="2">
        <v>19.010000000000002</v>
      </c>
      <c r="L1322" s="2" t="s">
        <v>300</v>
      </c>
      <c r="M1322" s="2" t="s">
        <v>29</v>
      </c>
      <c r="N1322" s="2" t="s">
        <v>30</v>
      </c>
      <c r="O1322" s="2" t="s">
        <v>24</v>
      </c>
      <c r="P1322" s="2" t="s">
        <v>25</v>
      </c>
      <c r="Q1322" s="2" t="s">
        <v>26</v>
      </c>
      <c r="R1322" s="3">
        <v>42181</v>
      </c>
      <c r="S1322" s="10">
        <f t="shared" si="221"/>
        <v>2015</v>
      </c>
      <c r="T1322" t="str">
        <f t="shared" ref="T1322:W1341" si="227">IF($N1322=T$1,$I1322,"")</f>
        <v/>
      </c>
      <c r="U1322">
        <f t="shared" si="227"/>
        <v>-14.7</v>
      </c>
      <c r="V1322" t="str">
        <f t="shared" si="227"/>
        <v/>
      </c>
      <c r="W1322" t="str">
        <f t="shared" si="227"/>
        <v/>
      </c>
      <c r="Z1322">
        <f t="shared" ref="Z1322:AB1341" si="228">IF($O1322=Z$1,$I1322,"")</f>
        <v>-14.7</v>
      </c>
      <c r="AA1322" t="str">
        <f t="shared" si="228"/>
        <v/>
      </c>
      <c r="AB1322" t="str">
        <f t="shared" si="228"/>
        <v/>
      </c>
      <c r="AE1322" t="str">
        <f t="shared" si="222"/>
        <v>Office Supplies</v>
      </c>
      <c r="AH1322" t="str">
        <f t="shared" si="223"/>
        <v/>
      </c>
      <c r="AI1322" t="str">
        <f t="shared" si="224"/>
        <v/>
      </c>
      <c r="AJ1322" t="str">
        <f t="shared" si="220"/>
        <v/>
      </c>
      <c r="AK1322" t="str">
        <f t="shared" si="220"/>
        <v/>
      </c>
      <c r="AL1322" t="str">
        <f t="shared" si="220"/>
        <v/>
      </c>
    </row>
    <row r="1323" spans="1:38" x14ac:dyDescent="0.2">
      <c r="A1323" s="1">
        <v>6565</v>
      </c>
      <c r="B1323" s="2" t="s">
        <v>18</v>
      </c>
      <c r="C1323" s="3">
        <v>42180</v>
      </c>
      <c r="D1323" s="2" t="s">
        <v>50</v>
      </c>
      <c r="E1323" s="2">
        <v>21</v>
      </c>
      <c r="F1323" s="2">
        <v>98.18</v>
      </c>
      <c r="G1323" s="2">
        <v>0.06</v>
      </c>
      <c r="H1323" s="2" t="s">
        <v>20</v>
      </c>
      <c r="I1323" s="2">
        <v>-66.44</v>
      </c>
      <c r="J1323" s="2">
        <v>16.239999999999998</v>
      </c>
      <c r="K1323" s="2">
        <v>19.41</v>
      </c>
      <c r="L1323" s="2" t="s">
        <v>300</v>
      </c>
      <c r="M1323" s="2" t="s">
        <v>29</v>
      </c>
      <c r="N1323" s="2" t="s">
        <v>30</v>
      </c>
      <c r="O1323" s="2" t="s">
        <v>24</v>
      </c>
      <c r="P1323" s="2" t="s">
        <v>25</v>
      </c>
      <c r="Q1323" s="2" t="s">
        <v>26</v>
      </c>
      <c r="R1323" s="3">
        <v>42181</v>
      </c>
      <c r="S1323" s="10">
        <f t="shared" si="221"/>
        <v>2015</v>
      </c>
      <c r="T1323" t="str">
        <f t="shared" si="227"/>
        <v/>
      </c>
      <c r="U1323">
        <f t="shared" si="227"/>
        <v>-66.44</v>
      </c>
      <c r="V1323" t="str">
        <f t="shared" si="227"/>
        <v/>
      </c>
      <c r="W1323" t="str">
        <f t="shared" si="227"/>
        <v/>
      </c>
      <c r="Z1323">
        <f t="shared" si="228"/>
        <v>-66.44</v>
      </c>
      <c r="AA1323" t="str">
        <f t="shared" si="228"/>
        <v/>
      </c>
      <c r="AB1323" t="str">
        <f t="shared" si="228"/>
        <v/>
      </c>
      <c r="AE1323" t="str">
        <f t="shared" si="222"/>
        <v>Office Supplies</v>
      </c>
      <c r="AH1323" t="str">
        <f t="shared" si="223"/>
        <v/>
      </c>
      <c r="AI1323" t="str">
        <f t="shared" si="224"/>
        <v/>
      </c>
      <c r="AJ1323" t="str">
        <f t="shared" si="220"/>
        <v/>
      </c>
      <c r="AK1323" t="str">
        <f t="shared" si="220"/>
        <v/>
      </c>
      <c r="AL1323" t="str">
        <f t="shared" si="220"/>
        <v/>
      </c>
    </row>
    <row r="1324" spans="1:38" x14ac:dyDescent="0.2">
      <c r="A1324" s="1">
        <v>6566</v>
      </c>
      <c r="B1324" s="2" t="s">
        <v>18</v>
      </c>
      <c r="C1324" s="3">
        <v>42180</v>
      </c>
      <c r="D1324" s="2" t="s">
        <v>19</v>
      </c>
      <c r="E1324" s="2">
        <v>32</v>
      </c>
      <c r="F1324" s="2">
        <v>184.17</v>
      </c>
      <c r="G1324" s="2">
        <v>0.06</v>
      </c>
      <c r="H1324" s="2" t="s">
        <v>49</v>
      </c>
      <c r="I1324" s="2">
        <v>-36.200000000000003</v>
      </c>
      <c r="J1324" s="2">
        <v>16.98</v>
      </c>
      <c r="K1324" s="2">
        <v>18.72</v>
      </c>
      <c r="L1324" s="2" t="s">
        <v>108</v>
      </c>
      <c r="M1324" s="2" t="s">
        <v>29</v>
      </c>
      <c r="N1324" s="2" t="s">
        <v>30</v>
      </c>
      <c r="O1324" s="2" t="s">
        <v>24</v>
      </c>
      <c r="P1324" s="2" t="s">
        <v>35</v>
      </c>
      <c r="Q1324" s="2" t="s">
        <v>26</v>
      </c>
      <c r="R1324" s="3">
        <v>42181</v>
      </c>
      <c r="S1324" s="10">
        <f t="shared" si="221"/>
        <v>2015</v>
      </c>
      <c r="T1324" t="str">
        <f t="shared" si="227"/>
        <v/>
      </c>
      <c r="U1324">
        <f t="shared" si="227"/>
        <v>-36.200000000000003</v>
      </c>
      <c r="V1324" t="str">
        <f t="shared" si="227"/>
        <v/>
      </c>
      <c r="W1324" t="str">
        <f t="shared" si="227"/>
        <v/>
      </c>
      <c r="Z1324">
        <f t="shared" si="228"/>
        <v>-36.200000000000003</v>
      </c>
      <c r="AA1324" t="str">
        <f t="shared" si="228"/>
        <v/>
      </c>
      <c r="AB1324" t="str">
        <f t="shared" si="228"/>
        <v/>
      </c>
      <c r="AE1324" t="str">
        <f t="shared" si="222"/>
        <v>Office Supplies</v>
      </c>
      <c r="AH1324" t="str">
        <f t="shared" si="223"/>
        <v/>
      </c>
      <c r="AI1324" t="str">
        <f t="shared" si="224"/>
        <v/>
      </c>
      <c r="AJ1324" t="str">
        <f t="shared" si="220"/>
        <v/>
      </c>
      <c r="AK1324" t="str">
        <f t="shared" si="220"/>
        <v/>
      </c>
      <c r="AL1324" t="str">
        <f t="shared" si="220"/>
        <v/>
      </c>
    </row>
    <row r="1325" spans="1:38" x14ac:dyDescent="0.2">
      <c r="A1325" s="1">
        <v>6567</v>
      </c>
      <c r="B1325" s="2" t="s">
        <v>18</v>
      </c>
      <c r="C1325" s="3">
        <v>42180</v>
      </c>
      <c r="D1325" s="2" t="s">
        <v>19</v>
      </c>
      <c r="E1325" s="2">
        <v>24</v>
      </c>
      <c r="F1325" s="2">
        <v>6575.424</v>
      </c>
      <c r="G1325" s="2">
        <v>0.06</v>
      </c>
      <c r="H1325" s="2" t="s">
        <v>44</v>
      </c>
      <c r="I1325" s="2">
        <v>1721.3</v>
      </c>
      <c r="J1325" s="2">
        <v>360.21</v>
      </c>
      <c r="K1325" s="2">
        <v>54.19</v>
      </c>
      <c r="L1325" s="2" t="s">
        <v>108</v>
      </c>
      <c r="M1325" s="2" t="s">
        <v>29</v>
      </c>
      <c r="N1325" s="2" t="s">
        <v>30</v>
      </c>
      <c r="O1325" s="2" t="s">
        <v>45</v>
      </c>
      <c r="P1325" s="2" t="s">
        <v>46</v>
      </c>
      <c r="Q1325" s="2" t="s">
        <v>47</v>
      </c>
      <c r="R1325" s="3">
        <v>42183</v>
      </c>
      <c r="S1325" s="10">
        <f t="shared" si="221"/>
        <v>2015</v>
      </c>
      <c r="T1325" t="str">
        <f t="shared" si="227"/>
        <v/>
      </c>
      <c r="U1325">
        <f t="shared" si="227"/>
        <v>1721.3</v>
      </c>
      <c r="V1325" t="str">
        <f t="shared" si="227"/>
        <v/>
      </c>
      <c r="W1325" t="str">
        <f t="shared" si="227"/>
        <v/>
      </c>
      <c r="Z1325" t="str">
        <f t="shared" si="228"/>
        <v/>
      </c>
      <c r="AA1325" t="str">
        <f t="shared" si="228"/>
        <v/>
      </c>
      <c r="AB1325">
        <f t="shared" si="228"/>
        <v>1721.3</v>
      </c>
      <c r="AE1325" t="str">
        <f t="shared" si="222"/>
        <v/>
      </c>
      <c r="AH1325" t="str">
        <f t="shared" si="223"/>
        <v/>
      </c>
      <c r="AI1325" t="str">
        <f t="shared" si="224"/>
        <v/>
      </c>
      <c r="AJ1325" t="str">
        <f t="shared" si="220"/>
        <v/>
      </c>
      <c r="AK1325" t="str">
        <f t="shared" si="220"/>
        <v/>
      </c>
      <c r="AL1325" t="str">
        <f t="shared" si="220"/>
        <v/>
      </c>
    </row>
    <row r="1326" spans="1:38" x14ac:dyDescent="0.2">
      <c r="A1326" s="1">
        <v>6568</v>
      </c>
      <c r="B1326" s="2" t="s">
        <v>18</v>
      </c>
      <c r="C1326" s="3">
        <v>42180</v>
      </c>
      <c r="D1326" s="2" t="s">
        <v>19</v>
      </c>
      <c r="E1326" s="2">
        <v>50</v>
      </c>
      <c r="F1326" s="2">
        <v>1586.4280000000001</v>
      </c>
      <c r="G1326" s="2">
        <v>0.02</v>
      </c>
      <c r="H1326" s="2" t="s">
        <v>20</v>
      </c>
      <c r="I1326" s="2">
        <v>630.38</v>
      </c>
      <c r="J1326" s="2">
        <v>47.99</v>
      </c>
      <c r="K1326" s="2">
        <v>19.989999999999998</v>
      </c>
      <c r="L1326" s="2" t="s">
        <v>108</v>
      </c>
      <c r="M1326" s="2" t="s">
        <v>29</v>
      </c>
      <c r="N1326" s="2" t="s">
        <v>30</v>
      </c>
      <c r="O1326" s="2" t="s">
        <v>31</v>
      </c>
      <c r="P1326" s="2" t="s">
        <v>39</v>
      </c>
      <c r="Q1326" s="2" t="s">
        <v>36</v>
      </c>
      <c r="R1326" s="3">
        <v>42181</v>
      </c>
      <c r="S1326" s="10">
        <f t="shared" si="221"/>
        <v>2015</v>
      </c>
      <c r="T1326" t="str">
        <f t="shared" si="227"/>
        <v/>
      </c>
      <c r="U1326">
        <f t="shared" si="227"/>
        <v>630.38</v>
      </c>
      <c r="V1326" t="str">
        <f t="shared" si="227"/>
        <v/>
      </c>
      <c r="W1326" t="str">
        <f t="shared" si="227"/>
        <v/>
      </c>
      <c r="Z1326" t="str">
        <f t="shared" si="228"/>
        <v/>
      </c>
      <c r="AA1326">
        <f t="shared" si="228"/>
        <v>630.38</v>
      </c>
      <c r="AB1326" t="str">
        <f t="shared" si="228"/>
        <v/>
      </c>
      <c r="AE1326" t="str">
        <f t="shared" si="222"/>
        <v/>
      </c>
      <c r="AH1326" t="str">
        <f t="shared" si="223"/>
        <v/>
      </c>
      <c r="AI1326" t="str">
        <f t="shared" si="224"/>
        <v/>
      </c>
      <c r="AJ1326" t="str">
        <f t="shared" si="220"/>
        <v/>
      </c>
      <c r="AK1326" t="str">
        <f t="shared" si="220"/>
        <v/>
      </c>
      <c r="AL1326" t="str">
        <f t="shared" si="220"/>
        <v/>
      </c>
    </row>
    <row r="1327" spans="1:38" x14ac:dyDescent="0.2">
      <c r="A1327" s="1">
        <v>6569</v>
      </c>
      <c r="B1327" s="2" t="s">
        <v>18</v>
      </c>
      <c r="C1327" s="3">
        <v>42180</v>
      </c>
      <c r="D1327" s="2" t="s">
        <v>27</v>
      </c>
      <c r="E1327" s="2">
        <v>38</v>
      </c>
      <c r="F1327" s="2">
        <v>9020.98</v>
      </c>
      <c r="G1327" s="2">
        <v>0.04</v>
      </c>
      <c r="H1327" s="2" t="s">
        <v>20</v>
      </c>
      <c r="I1327" s="2">
        <v>2579.7600000000002</v>
      </c>
      <c r="J1327" s="2">
        <v>244.58</v>
      </c>
      <c r="K1327" s="2">
        <v>33.99</v>
      </c>
      <c r="L1327" s="2" t="s">
        <v>260</v>
      </c>
      <c r="M1327" s="2" t="s">
        <v>38</v>
      </c>
      <c r="N1327" s="2" t="s">
        <v>43</v>
      </c>
      <c r="O1327" s="2" t="s">
        <v>24</v>
      </c>
      <c r="P1327" s="2" t="s">
        <v>71</v>
      </c>
      <c r="Q1327" s="2" t="s">
        <v>26</v>
      </c>
      <c r="R1327" s="3">
        <v>42187</v>
      </c>
      <c r="S1327" s="10">
        <f t="shared" si="221"/>
        <v>2015</v>
      </c>
      <c r="T1327" t="str">
        <f t="shared" si="227"/>
        <v/>
      </c>
      <c r="U1327" t="str">
        <f t="shared" si="227"/>
        <v/>
      </c>
      <c r="V1327">
        <f t="shared" si="227"/>
        <v>2579.7600000000002</v>
      </c>
      <c r="W1327" t="str">
        <f t="shared" si="227"/>
        <v/>
      </c>
      <c r="Z1327">
        <f t="shared" si="228"/>
        <v>2579.7600000000002</v>
      </c>
      <c r="AA1327" t="str">
        <f t="shared" si="228"/>
        <v/>
      </c>
      <c r="AB1327" t="str">
        <f t="shared" si="228"/>
        <v/>
      </c>
      <c r="AE1327" t="str">
        <f t="shared" si="222"/>
        <v/>
      </c>
      <c r="AH1327" t="str">
        <f t="shared" si="223"/>
        <v/>
      </c>
      <c r="AI1327" t="str">
        <f t="shared" si="224"/>
        <v/>
      </c>
      <c r="AJ1327" t="str">
        <f t="shared" si="220"/>
        <v/>
      </c>
      <c r="AK1327" t="str">
        <f t="shared" si="220"/>
        <v/>
      </c>
      <c r="AL1327" t="str">
        <f t="shared" si="220"/>
        <v/>
      </c>
    </row>
    <row r="1328" spans="1:38" x14ac:dyDescent="0.2">
      <c r="A1328" s="1">
        <v>6570</v>
      </c>
      <c r="B1328" s="2" t="s">
        <v>18</v>
      </c>
      <c r="C1328" s="3">
        <v>42180</v>
      </c>
      <c r="D1328" s="2" t="s">
        <v>27</v>
      </c>
      <c r="E1328" s="2">
        <v>26</v>
      </c>
      <c r="F1328" s="2">
        <v>182.82</v>
      </c>
      <c r="G1328" s="2">
        <v>0</v>
      </c>
      <c r="H1328" s="2" t="s">
        <v>20</v>
      </c>
      <c r="I1328" s="2">
        <v>-88.33</v>
      </c>
      <c r="J1328" s="2">
        <v>17.98</v>
      </c>
      <c r="K1328" s="2">
        <v>21.5</v>
      </c>
      <c r="L1328" s="2" t="s">
        <v>260</v>
      </c>
      <c r="M1328" s="2" t="s">
        <v>38</v>
      </c>
      <c r="N1328" s="2" t="s">
        <v>43</v>
      </c>
      <c r="O1328" s="2" t="s">
        <v>24</v>
      </c>
      <c r="P1328" s="2" t="s">
        <v>35</v>
      </c>
      <c r="Q1328" s="2" t="s">
        <v>26</v>
      </c>
      <c r="R1328" s="3">
        <v>42187</v>
      </c>
      <c r="S1328" s="10">
        <f t="shared" si="221"/>
        <v>2015</v>
      </c>
      <c r="T1328" t="str">
        <f t="shared" si="227"/>
        <v/>
      </c>
      <c r="U1328" t="str">
        <f t="shared" si="227"/>
        <v/>
      </c>
      <c r="V1328">
        <f t="shared" si="227"/>
        <v>-88.33</v>
      </c>
      <c r="W1328" t="str">
        <f t="shared" si="227"/>
        <v/>
      </c>
      <c r="Z1328">
        <f t="shared" si="228"/>
        <v>-88.33</v>
      </c>
      <c r="AA1328" t="str">
        <f t="shared" si="228"/>
        <v/>
      </c>
      <c r="AB1328" t="str">
        <f t="shared" si="228"/>
        <v/>
      </c>
      <c r="AE1328" t="str">
        <f t="shared" si="222"/>
        <v>Office Supplies</v>
      </c>
      <c r="AH1328" t="str">
        <f t="shared" si="223"/>
        <v/>
      </c>
      <c r="AI1328" t="str">
        <f t="shared" si="224"/>
        <v/>
      </c>
      <c r="AJ1328" t="str">
        <f t="shared" si="220"/>
        <v/>
      </c>
      <c r="AK1328" t="str">
        <f t="shared" si="220"/>
        <v/>
      </c>
      <c r="AL1328" t="str">
        <f t="shared" si="220"/>
        <v/>
      </c>
    </row>
    <row r="1329" spans="1:38" x14ac:dyDescent="0.2">
      <c r="A1329" s="1">
        <v>6571</v>
      </c>
      <c r="B1329" s="2" t="s">
        <v>18</v>
      </c>
      <c r="C1329" s="3">
        <v>42180</v>
      </c>
      <c r="D1329" s="2" t="s">
        <v>50</v>
      </c>
      <c r="E1329" s="2">
        <v>8</v>
      </c>
      <c r="F1329" s="2">
        <v>56.54</v>
      </c>
      <c r="G1329" s="2">
        <v>0.05</v>
      </c>
      <c r="H1329" s="2" t="s">
        <v>49</v>
      </c>
      <c r="I1329" s="2">
        <v>-17.16</v>
      </c>
      <c r="J1329" s="2">
        <v>16.28</v>
      </c>
      <c r="K1329" s="2">
        <v>20.18</v>
      </c>
      <c r="L1329" s="2" t="s">
        <v>347</v>
      </c>
      <c r="M1329" s="2" t="s">
        <v>29</v>
      </c>
      <c r="N1329" s="2" t="s">
        <v>30</v>
      </c>
      <c r="O1329" s="2" t="s">
        <v>24</v>
      </c>
      <c r="P1329" s="2" t="s">
        <v>35</v>
      </c>
      <c r="Q1329" s="2" t="s">
        <v>26</v>
      </c>
      <c r="R1329" s="3">
        <v>42182</v>
      </c>
      <c r="S1329" s="10">
        <f t="shared" si="221"/>
        <v>2015</v>
      </c>
      <c r="T1329" t="str">
        <f t="shared" si="227"/>
        <v/>
      </c>
      <c r="U1329">
        <f t="shared" si="227"/>
        <v>-17.16</v>
      </c>
      <c r="V1329" t="str">
        <f t="shared" si="227"/>
        <v/>
      </c>
      <c r="W1329" t="str">
        <f t="shared" si="227"/>
        <v/>
      </c>
      <c r="Z1329">
        <f t="shared" si="228"/>
        <v>-17.16</v>
      </c>
      <c r="AA1329" t="str">
        <f t="shared" si="228"/>
        <v/>
      </c>
      <c r="AB1329" t="str">
        <f t="shared" si="228"/>
        <v/>
      </c>
      <c r="AE1329" t="str">
        <f t="shared" si="222"/>
        <v>Office Supplies</v>
      </c>
      <c r="AH1329" t="str">
        <f t="shared" si="223"/>
        <v/>
      </c>
      <c r="AI1329" t="str">
        <f t="shared" si="224"/>
        <v/>
      </c>
      <c r="AJ1329" t="str">
        <f t="shared" si="220"/>
        <v/>
      </c>
      <c r="AK1329" t="str">
        <f t="shared" si="220"/>
        <v/>
      </c>
      <c r="AL1329" t="str">
        <f t="shared" si="220"/>
        <v/>
      </c>
    </row>
    <row r="1330" spans="1:38" x14ac:dyDescent="0.2">
      <c r="A1330" s="1">
        <v>6572</v>
      </c>
      <c r="B1330" s="2" t="s">
        <v>18</v>
      </c>
      <c r="C1330" s="3">
        <v>42181</v>
      </c>
      <c r="D1330" s="2" t="s">
        <v>41</v>
      </c>
      <c r="E1330" s="2">
        <v>50</v>
      </c>
      <c r="F1330" s="2">
        <v>749.45</v>
      </c>
      <c r="G1330" s="2">
        <v>0.05</v>
      </c>
      <c r="H1330" s="2" t="s">
        <v>20</v>
      </c>
      <c r="I1330" s="2">
        <v>-332.58</v>
      </c>
      <c r="J1330" s="2">
        <v>26.89</v>
      </c>
      <c r="K1330" s="2">
        <v>27.56</v>
      </c>
      <c r="L1330" s="2" t="s">
        <v>315</v>
      </c>
      <c r="M1330" s="2" t="s">
        <v>22</v>
      </c>
      <c r="N1330" s="2" t="s">
        <v>54</v>
      </c>
      <c r="O1330" s="2" t="s">
        <v>45</v>
      </c>
      <c r="P1330" s="2" t="s">
        <v>55</v>
      </c>
      <c r="Q1330" s="2" t="s">
        <v>34</v>
      </c>
      <c r="R1330" s="3">
        <v>42183</v>
      </c>
      <c r="S1330" s="10">
        <f t="shared" si="221"/>
        <v>2015</v>
      </c>
      <c r="T1330" t="str">
        <f t="shared" si="227"/>
        <v/>
      </c>
      <c r="U1330" t="str">
        <f t="shared" si="227"/>
        <v/>
      </c>
      <c r="V1330" t="str">
        <f t="shared" si="227"/>
        <v/>
      </c>
      <c r="W1330">
        <f t="shared" si="227"/>
        <v>-332.58</v>
      </c>
      <c r="Z1330" t="str">
        <f t="shared" si="228"/>
        <v/>
      </c>
      <c r="AA1330" t="str">
        <f t="shared" si="228"/>
        <v/>
      </c>
      <c r="AB1330">
        <f t="shared" si="228"/>
        <v>-332.58</v>
      </c>
      <c r="AE1330" t="str">
        <f t="shared" si="222"/>
        <v>Furniture</v>
      </c>
      <c r="AH1330" t="str">
        <f t="shared" si="223"/>
        <v/>
      </c>
      <c r="AI1330" t="str">
        <f t="shared" si="224"/>
        <v/>
      </c>
      <c r="AJ1330" t="str">
        <f t="shared" si="220"/>
        <v/>
      </c>
      <c r="AK1330" t="str">
        <f t="shared" si="220"/>
        <v/>
      </c>
      <c r="AL1330" t="str">
        <f t="shared" si="220"/>
        <v/>
      </c>
    </row>
    <row r="1331" spans="1:38" x14ac:dyDescent="0.2">
      <c r="A1331" s="1">
        <v>6573</v>
      </c>
      <c r="B1331" s="2" t="s">
        <v>18</v>
      </c>
      <c r="C1331" s="3">
        <v>42182</v>
      </c>
      <c r="D1331" s="2" t="s">
        <v>59</v>
      </c>
      <c r="E1331" s="2">
        <v>22</v>
      </c>
      <c r="F1331" s="2">
        <v>1567.1755000000001</v>
      </c>
      <c r="G1331" s="2">
        <v>0.03</v>
      </c>
      <c r="H1331" s="2" t="s">
        <v>20</v>
      </c>
      <c r="I1331" s="2">
        <v>-241.78</v>
      </c>
      <c r="J1331" s="2">
        <v>97.99</v>
      </c>
      <c r="K1331" s="2">
        <v>14.99</v>
      </c>
      <c r="L1331" s="2" t="s">
        <v>487</v>
      </c>
      <c r="M1331" s="2" t="s">
        <v>22</v>
      </c>
      <c r="N1331" s="2" t="s">
        <v>54</v>
      </c>
      <c r="O1331" s="2" t="s">
        <v>31</v>
      </c>
      <c r="P1331" s="2" t="s">
        <v>39</v>
      </c>
      <c r="Q1331" s="2" t="s">
        <v>36</v>
      </c>
      <c r="R1331" s="3">
        <v>42183</v>
      </c>
      <c r="S1331" s="10">
        <f t="shared" si="221"/>
        <v>2015</v>
      </c>
      <c r="T1331" t="str">
        <f t="shared" si="227"/>
        <v/>
      </c>
      <c r="U1331" t="str">
        <f t="shared" si="227"/>
        <v/>
      </c>
      <c r="V1331" t="str">
        <f t="shared" si="227"/>
        <v/>
      </c>
      <c r="W1331">
        <f t="shared" si="227"/>
        <v>-241.78</v>
      </c>
      <c r="Z1331" t="str">
        <f t="shared" si="228"/>
        <v/>
      </c>
      <c r="AA1331">
        <f t="shared" si="228"/>
        <v>-241.78</v>
      </c>
      <c r="AB1331" t="str">
        <f t="shared" si="228"/>
        <v/>
      </c>
      <c r="AE1331" t="str">
        <f t="shared" si="222"/>
        <v>Technology</v>
      </c>
      <c r="AH1331" t="str">
        <f t="shared" si="223"/>
        <v/>
      </c>
      <c r="AI1331" t="str">
        <f t="shared" si="224"/>
        <v/>
      </c>
      <c r="AJ1331" t="str">
        <f t="shared" si="220"/>
        <v/>
      </c>
      <c r="AK1331" t="str">
        <f t="shared" si="220"/>
        <v/>
      </c>
      <c r="AL1331" t="str">
        <f t="shared" si="220"/>
        <v/>
      </c>
    </row>
    <row r="1332" spans="1:38" x14ac:dyDescent="0.2">
      <c r="A1332" s="1">
        <v>6574</v>
      </c>
      <c r="B1332" s="2" t="s">
        <v>18</v>
      </c>
      <c r="C1332" s="3">
        <v>42182</v>
      </c>
      <c r="D1332" s="2" t="s">
        <v>59</v>
      </c>
      <c r="E1332" s="2">
        <v>11</v>
      </c>
      <c r="F1332" s="2">
        <v>232.54</v>
      </c>
      <c r="G1332" s="2">
        <v>0.08</v>
      </c>
      <c r="H1332" s="2" t="s">
        <v>20</v>
      </c>
      <c r="I1332" s="2">
        <v>-37.21</v>
      </c>
      <c r="J1332" s="2">
        <v>32.15</v>
      </c>
      <c r="K1332" s="2">
        <v>22.99</v>
      </c>
      <c r="L1332" s="2" t="s">
        <v>487</v>
      </c>
      <c r="M1332" s="2" t="s">
        <v>22</v>
      </c>
      <c r="N1332" s="2" t="s">
        <v>54</v>
      </c>
      <c r="O1332" s="2" t="s">
        <v>24</v>
      </c>
      <c r="P1332" s="2" t="s">
        <v>64</v>
      </c>
      <c r="Q1332" s="2" t="s">
        <v>58</v>
      </c>
      <c r="R1332" s="3">
        <v>42183</v>
      </c>
      <c r="S1332" s="10">
        <f t="shared" si="221"/>
        <v>2015</v>
      </c>
      <c r="T1332" t="str">
        <f t="shared" si="227"/>
        <v/>
      </c>
      <c r="U1332" t="str">
        <f t="shared" si="227"/>
        <v/>
      </c>
      <c r="V1332" t="str">
        <f t="shared" si="227"/>
        <v/>
      </c>
      <c r="W1332">
        <f t="shared" si="227"/>
        <v>-37.21</v>
      </c>
      <c r="Z1332">
        <f t="shared" si="228"/>
        <v>-37.21</v>
      </c>
      <c r="AA1332" t="str">
        <f t="shared" si="228"/>
        <v/>
      </c>
      <c r="AB1332" t="str">
        <f t="shared" si="228"/>
        <v/>
      </c>
      <c r="AE1332" t="str">
        <f t="shared" si="222"/>
        <v>Office Supplies</v>
      </c>
      <c r="AH1332" t="str">
        <f t="shared" si="223"/>
        <v/>
      </c>
      <c r="AI1332" t="str">
        <f t="shared" si="224"/>
        <v/>
      </c>
      <c r="AJ1332" t="str">
        <f t="shared" si="220"/>
        <v/>
      </c>
      <c r="AK1332" t="str">
        <f t="shared" si="220"/>
        <v/>
      </c>
      <c r="AL1332" t="str">
        <f t="shared" si="220"/>
        <v/>
      </c>
    </row>
    <row r="1333" spans="1:38" x14ac:dyDescent="0.2">
      <c r="A1333" s="1">
        <v>6575</v>
      </c>
      <c r="B1333" s="2" t="s">
        <v>18</v>
      </c>
      <c r="C1333" s="3">
        <v>42182</v>
      </c>
      <c r="D1333" s="2" t="s">
        <v>59</v>
      </c>
      <c r="E1333" s="2">
        <v>22</v>
      </c>
      <c r="F1333" s="2">
        <v>803.14</v>
      </c>
      <c r="G1333" s="2">
        <v>0</v>
      </c>
      <c r="H1333" s="2" t="s">
        <v>44</v>
      </c>
      <c r="I1333" s="2">
        <v>-121.99</v>
      </c>
      <c r="J1333" s="2">
        <v>45.94</v>
      </c>
      <c r="K1333" s="2">
        <v>33.19</v>
      </c>
      <c r="L1333" s="2" t="s">
        <v>489</v>
      </c>
      <c r="M1333" s="2" t="s">
        <v>66</v>
      </c>
      <c r="N1333" s="2" t="s">
        <v>43</v>
      </c>
      <c r="O1333" s="2" t="s">
        <v>45</v>
      </c>
      <c r="P1333" s="2" t="s">
        <v>61</v>
      </c>
      <c r="Q1333" s="2" t="s">
        <v>56</v>
      </c>
      <c r="R1333" s="3">
        <v>42184</v>
      </c>
      <c r="S1333" s="10">
        <f t="shared" si="221"/>
        <v>2015</v>
      </c>
      <c r="T1333" t="str">
        <f t="shared" si="227"/>
        <v/>
      </c>
      <c r="U1333" t="str">
        <f t="shared" si="227"/>
        <v/>
      </c>
      <c r="V1333">
        <f t="shared" si="227"/>
        <v>-121.99</v>
      </c>
      <c r="W1333" t="str">
        <f t="shared" si="227"/>
        <v/>
      </c>
      <c r="Z1333" t="str">
        <f t="shared" si="228"/>
        <v/>
      </c>
      <c r="AA1333" t="str">
        <f t="shared" si="228"/>
        <v/>
      </c>
      <c r="AB1333">
        <f t="shared" si="228"/>
        <v>-121.99</v>
      </c>
      <c r="AE1333" t="str">
        <f t="shared" si="222"/>
        <v>Furniture</v>
      </c>
      <c r="AH1333" t="str">
        <f t="shared" si="223"/>
        <v/>
      </c>
      <c r="AI1333" t="str">
        <f t="shared" si="224"/>
        <v/>
      </c>
      <c r="AJ1333" t="str">
        <f t="shared" si="220"/>
        <v/>
      </c>
      <c r="AK1333" t="str">
        <f t="shared" si="220"/>
        <v/>
      </c>
      <c r="AL1333" t="str">
        <f t="shared" si="220"/>
        <v/>
      </c>
    </row>
    <row r="1334" spans="1:38" x14ac:dyDescent="0.2">
      <c r="A1334" s="1">
        <v>6576</v>
      </c>
      <c r="B1334" s="2" t="s">
        <v>18</v>
      </c>
      <c r="C1334" s="3">
        <v>42182</v>
      </c>
      <c r="D1334" s="2" t="s">
        <v>59</v>
      </c>
      <c r="E1334" s="2">
        <v>31</v>
      </c>
      <c r="F1334" s="2">
        <v>259.14999999999998</v>
      </c>
      <c r="G1334" s="2">
        <v>7.0000000000000007E-2</v>
      </c>
      <c r="H1334" s="2" t="s">
        <v>20</v>
      </c>
      <c r="I1334" s="2">
        <v>27.86</v>
      </c>
      <c r="J1334" s="2">
        <v>20.329999999999998</v>
      </c>
      <c r="K1334" s="2">
        <v>15.99</v>
      </c>
      <c r="L1334" s="2" t="s">
        <v>489</v>
      </c>
      <c r="M1334" s="2" t="s">
        <v>66</v>
      </c>
      <c r="N1334" s="2" t="s">
        <v>43</v>
      </c>
      <c r="O1334" s="2" t="s">
        <v>31</v>
      </c>
      <c r="P1334" s="2" t="s">
        <v>32</v>
      </c>
      <c r="Q1334" s="2" t="s">
        <v>58</v>
      </c>
      <c r="R1334" s="3">
        <v>42183</v>
      </c>
      <c r="S1334" s="10">
        <f t="shared" si="221"/>
        <v>2015</v>
      </c>
      <c r="T1334" t="str">
        <f t="shared" si="227"/>
        <v/>
      </c>
      <c r="U1334" t="str">
        <f t="shared" si="227"/>
        <v/>
      </c>
      <c r="V1334">
        <f t="shared" si="227"/>
        <v>27.86</v>
      </c>
      <c r="W1334" t="str">
        <f t="shared" si="227"/>
        <v/>
      </c>
      <c r="Z1334" t="str">
        <f t="shared" si="228"/>
        <v/>
      </c>
      <c r="AA1334">
        <f t="shared" si="228"/>
        <v>27.86</v>
      </c>
      <c r="AB1334" t="str">
        <f t="shared" si="228"/>
        <v/>
      </c>
      <c r="AE1334" t="str">
        <f t="shared" si="222"/>
        <v/>
      </c>
      <c r="AH1334" t="str">
        <f t="shared" si="223"/>
        <v/>
      </c>
      <c r="AI1334" t="str">
        <f t="shared" si="224"/>
        <v/>
      </c>
      <c r="AJ1334" t="str">
        <f t="shared" si="220"/>
        <v/>
      </c>
      <c r="AK1334" t="str">
        <f t="shared" si="220"/>
        <v/>
      </c>
      <c r="AL1334" t="str">
        <f t="shared" si="220"/>
        <v/>
      </c>
    </row>
    <row r="1335" spans="1:38" x14ac:dyDescent="0.2">
      <c r="A1335" s="1">
        <v>6577</v>
      </c>
      <c r="B1335" s="2" t="s">
        <v>18</v>
      </c>
      <c r="C1335" s="3">
        <v>42182</v>
      </c>
      <c r="D1335" s="2" t="s">
        <v>41</v>
      </c>
      <c r="E1335" s="2">
        <v>14</v>
      </c>
      <c r="F1335" s="2">
        <v>132.71</v>
      </c>
      <c r="G1335" s="2">
        <v>0</v>
      </c>
      <c r="H1335" s="2" t="s">
        <v>20</v>
      </c>
      <c r="I1335" s="2">
        <v>31.64</v>
      </c>
      <c r="J1335" s="2">
        <v>19.96</v>
      </c>
      <c r="K1335" s="2">
        <v>18.95</v>
      </c>
      <c r="L1335" s="2" t="s">
        <v>340</v>
      </c>
      <c r="M1335" s="2" t="s">
        <v>38</v>
      </c>
      <c r="N1335" s="2" t="s">
        <v>23</v>
      </c>
      <c r="O1335" s="2" t="s">
        <v>45</v>
      </c>
      <c r="P1335" s="2" t="s">
        <v>55</v>
      </c>
      <c r="Q1335" s="2" t="s">
        <v>26</v>
      </c>
      <c r="R1335" s="3">
        <v>42184</v>
      </c>
      <c r="S1335" s="10">
        <f t="shared" si="221"/>
        <v>2015</v>
      </c>
      <c r="T1335">
        <f t="shared" si="227"/>
        <v>31.64</v>
      </c>
      <c r="U1335" t="str">
        <f t="shared" si="227"/>
        <v/>
      </c>
      <c r="V1335" t="str">
        <f t="shared" si="227"/>
        <v/>
      </c>
      <c r="W1335" t="str">
        <f t="shared" si="227"/>
        <v/>
      </c>
      <c r="Z1335" t="str">
        <f t="shared" si="228"/>
        <v/>
      </c>
      <c r="AA1335" t="str">
        <f t="shared" si="228"/>
        <v/>
      </c>
      <c r="AB1335">
        <f t="shared" si="228"/>
        <v>31.64</v>
      </c>
      <c r="AE1335" t="str">
        <f t="shared" si="222"/>
        <v/>
      </c>
      <c r="AH1335" t="str">
        <f t="shared" si="223"/>
        <v/>
      </c>
      <c r="AI1335" t="str">
        <f t="shared" si="224"/>
        <v/>
      </c>
      <c r="AJ1335" t="str">
        <f t="shared" si="220"/>
        <v/>
      </c>
      <c r="AK1335" t="str">
        <f t="shared" si="220"/>
        <v/>
      </c>
      <c r="AL1335" t="str">
        <f t="shared" si="220"/>
        <v/>
      </c>
    </row>
    <row r="1336" spans="1:38" x14ac:dyDescent="0.2">
      <c r="A1336" s="1">
        <v>6578</v>
      </c>
      <c r="B1336" s="2" t="s">
        <v>18</v>
      </c>
      <c r="C1336" s="3">
        <v>42182</v>
      </c>
      <c r="D1336" s="2" t="s">
        <v>41</v>
      </c>
      <c r="E1336" s="2">
        <v>45</v>
      </c>
      <c r="F1336" s="2">
        <v>11284.45</v>
      </c>
      <c r="G1336" s="2">
        <v>0.01</v>
      </c>
      <c r="H1336" s="2" t="s">
        <v>44</v>
      </c>
      <c r="I1336" s="2">
        <v>3502.85</v>
      </c>
      <c r="J1336" s="2">
        <v>276.98</v>
      </c>
      <c r="K1336" s="2">
        <v>31.86</v>
      </c>
      <c r="L1336" s="2" t="s">
        <v>340</v>
      </c>
      <c r="M1336" s="2" t="s">
        <v>38</v>
      </c>
      <c r="N1336" s="2" t="s">
        <v>23</v>
      </c>
      <c r="O1336" s="2" t="s">
        <v>31</v>
      </c>
      <c r="P1336" s="2" t="s">
        <v>33</v>
      </c>
      <c r="Q1336" s="2" t="s">
        <v>56</v>
      </c>
      <c r="R1336" s="3">
        <v>42184</v>
      </c>
      <c r="S1336" s="10">
        <f t="shared" si="221"/>
        <v>2015</v>
      </c>
      <c r="T1336">
        <f t="shared" si="227"/>
        <v>3502.85</v>
      </c>
      <c r="U1336" t="str">
        <f t="shared" si="227"/>
        <v/>
      </c>
      <c r="V1336" t="str">
        <f t="shared" si="227"/>
        <v/>
      </c>
      <c r="W1336" t="str">
        <f t="shared" si="227"/>
        <v/>
      </c>
      <c r="Z1336" t="str">
        <f t="shared" si="228"/>
        <v/>
      </c>
      <c r="AA1336">
        <f t="shared" si="228"/>
        <v>3502.85</v>
      </c>
      <c r="AB1336" t="str">
        <f t="shared" si="228"/>
        <v/>
      </c>
      <c r="AE1336" t="str">
        <f t="shared" si="222"/>
        <v/>
      </c>
      <c r="AH1336" t="str">
        <f t="shared" si="223"/>
        <v/>
      </c>
      <c r="AI1336" t="str">
        <f t="shared" si="224"/>
        <v/>
      </c>
      <c r="AJ1336" t="str">
        <f t="shared" si="220"/>
        <v/>
      </c>
      <c r="AK1336" t="str">
        <f t="shared" si="220"/>
        <v/>
      </c>
      <c r="AL1336" t="str">
        <f t="shared" si="220"/>
        <v/>
      </c>
    </row>
    <row r="1337" spans="1:38" x14ac:dyDescent="0.2">
      <c r="A1337" s="1">
        <v>6579</v>
      </c>
      <c r="B1337" s="2" t="s">
        <v>18</v>
      </c>
      <c r="C1337" s="3">
        <v>42182</v>
      </c>
      <c r="D1337" s="2" t="s">
        <v>41</v>
      </c>
      <c r="E1337" s="2">
        <v>43</v>
      </c>
      <c r="F1337" s="2">
        <v>118.04</v>
      </c>
      <c r="G1337" s="2">
        <v>0.06</v>
      </c>
      <c r="H1337" s="2" t="s">
        <v>20</v>
      </c>
      <c r="I1337" s="2">
        <v>-57.2</v>
      </c>
      <c r="J1337" s="2">
        <v>14.6</v>
      </c>
      <c r="K1337" s="2">
        <v>16.399999999999999</v>
      </c>
      <c r="L1337" s="2" t="s">
        <v>340</v>
      </c>
      <c r="M1337" s="2" t="s">
        <v>38</v>
      </c>
      <c r="N1337" s="2" t="s">
        <v>23</v>
      </c>
      <c r="O1337" s="2" t="s">
        <v>24</v>
      </c>
      <c r="P1337" s="2" t="s">
        <v>64</v>
      </c>
      <c r="Q1337" s="2" t="s">
        <v>36</v>
      </c>
      <c r="R1337" s="3">
        <v>42184</v>
      </c>
      <c r="S1337" s="10">
        <f t="shared" si="221"/>
        <v>2015</v>
      </c>
      <c r="T1337">
        <f t="shared" si="227"/>
        <v>-57.2</v>
      </c>
      <c r="U1337" t="str">
        <f t="shared" si="227"/>
        <v/>
      </c>
      <c r="V1337" t="str">
        <f t="shared" si="227"/>
        <v/>
      </c>
      <c r="W1337" t="str">
        <f t="shared" si="227"/>
        <v/>
      </c>
      <c r="Z1337">
        <f t="shared" si="228"/>
        <v>-57.2</v>
      </c>
      <c r="AA1337" t="str">
        <f t="shared" si="228"/>
        <v/>
      </c>
      <c r="AB1337" t="str">
        <f t="shared" si="228"/>
        <v/>
      </c>
      <c r="AE1337" t="str">
        <f t="shared" si="222"/>
        <v>Office Supplies</v>
      </c>
      <c r="AH1337" t="str">
        <f t="shared" si="223"/>
        <v/>
      </c>
      <c r="AI1337" t="str">
        <f t="shared" si="224"/>
        <v/>
      </c>
      <c r="AJ1337" t="str">
        <f t="shared" si="220"/>
        <v/>
      </c>
      <c r="AK1337" t="str">
        <f t="shared" si="220"/>
        <v/>
      </c>
      <c r="AL1337" t="str">
        <f t="shared" si="220"/>
        <v/>
      </c>
    </row>
    <row r="1338" spans="1:38" x14ac:dyDescent="0.2">
      <c r="A1338" s="1">
        <v>6580</v>
      </c>
      <c r="B1338" s="2" t="s">
        <v>18</v>
      </c>
      <c r="C1338" s="3">
        <v>42183</v>
      </c>
      <c r="D1338" s="2" t="s">
        <v>19</v>
      </c>
      <c r="E1338" s="2">
        <v>7</v>
      </c>
      <c r="F1338" s="2">
        <v>388.59949999999998</v>
      </c>
      <c r="G1338" s="2">
        <v>0.08</v>
      </c>
      <c r="H1338" s="2" t="s">
        <v>49</v>
      </c>
      <c r="I1338" s="2">
        <v>-228.16</v>
      </c>
      <c r="J1338" s="2">
        <v>77.989999999999995</v>
      </c>
      <c r="K1338" s="2">
        <v>22.99</v>
      </c>
      <c r="L1338" s="2" t="s">
        <v>490</v>
      </c>
      <c r="M1338" s="2" t="s">
        <v>22</v>
      </c>
      <c r="N1338" s="2" t="s">
        <v>30</v>
      </c>
      <c r="O1338" s="2" t="s">
        <v>31</v>
      </c>
      <c r="P1338" s="2" t="s">
        <v>39</v>
      </c>
      <c r="Q1338" s="2" t="s">
        <v>26</v>
      </c>
      <c r="R1338" s="3">
        <v>42184</v>
      </c>
      <c r="S1338" s="10">
        <f t="shared" si="221"/>
        <v>2015</v>
      </c>
      <c r="T1338" t="str">
        <f t="shared" si="227"/>
        <v/>
      </c>
      <c r="U1338">
        <f t="shared" si="227"/>
        <v>-228.16</v>
      </c>
      <c r="V1338" t="str">
        <f t="shared" si="227"/>
        <v/>
      </c>
      <c r="W1338" t="str">
        <f t="shared" si="227"/>
        <v/>
      </c>
      <c r="Z1338" t="str">
        <f t="shared" si="228"/>
        <v/>
      </c>
      <c r="AA1338">
        <f t="shared" si="228"/>
        <v>-228.16</v>
      </c>
      <c r="AB1338" t="str">
        <f t="shared" si="228"/>
        <v/>
      </c>
      <c r="AE1338" t="str">
        <f t="shared" si="222"/>
        <v>Technology</v>
      </c>
      <c r="AH1338">
        <f t="shared" si="223"/>
        <v>-228.16</v>
      </c>
      <c r="AI1338" t="str">
        <f t="shared" si="224"/>
        <v/>
      </c>
      <c r="AJ1338">
        <f t="shared" si="220"/>
        <v>-228.16</v>
      </c>
      <c r="AK1338" t="str">
        <f t="shared" si="220"/>
        <v/>
      </c>
      <c r="AL1338" t="str">
        <f t="shared" si="220"/>
        <v/>
      </c>
    </row>
    <row r="1339" spans="1:38" x14ac:dyDescent="0.2">
      <c r="A1339" s="1">
        <v>6581</v>
      </c>
      <c r="B1339" s="2" t="s">
        <v>18</v>
      </c>
      <c r="C1339" s="3">
        <v>42185</v>
      </c>
      <c r="D1339" s="2" t="s">
        <v>41</v>
      </c>
      <c r="E1339" s="2">
        <v>33</v>
      </c>
      <c r="F1339" s="2">
        <v>758.26</v>
      </c>
      <c r="G1339" s="2">
        <v>0</v>
      </c>
      <c r="H1339" s="2" t="s">
        <v>20</v>
      </c>
      <c r="I1339" s="2">
        <v>307.52</v>
      </c>
      <c r="J1339" s="2">
        <v>33.380000000000003</v>
      </c>
      <c r="K1339" s="2">
        <v>16.989999999999998</v>
      </c>
      <c r="L1339" s="2" t="s">
        <v>491</v>
      </c>
      <c r="M1339" s="2" t="s">
        <v>22</v>
      </c>
      <c r="N1339" s="2" t="s">
        <v>30</v>
      </c>
      <c r="O1339" s="2" t="s">
        <v>24</v>
      </c>
      <c r="P1339" s="2" t="s">
        <v>25</v>
      </c>
      <c r="Q1339" s="2" t="s">
        <v>26</v>
      </c>
      <c r="R1339" s="3">
        <v>42186</v>
      </c>
      <c r="S1339" s="10">
        <f t="shared" si="221"/>
        <v>2015</v>
      </c>
      <c r="T1339" t="str">
        <f t="shared" si="227"/>
        <v/>
      </c>
      <c r="U1339">
        <f t="shared" si="227"/>
        <v>307.52</v>
      </c>
      <c r="V1339" t="str">
        <f t="shared" si="227"/>
        <v/>
      </c>
      <c r="W1339" t="str">
        <f t="shared" si="227"/>
        <v/>
      </c>
      <c r="Z1339">
        <f t="shared" si="228"/>
        <v>307.52</v>
      </c>
      <c r="AA1339" t="str">
        <f t="shared" si="228"/>
        <v/>
      </c>
      <c r="AB1339" t="str">
        <f t="shared" si="228"/>
        <v/>
      </c>
      <c r="AE1339" t="str">
        <f t="shared" si="222"/>
        <v/>
      </c>
      <c r="AH1339" t="str">
        <f t="shared" si="223"/>
        <v/>
      </c>
      <c r="AI1339" t="str">
        <f t="shared" si="224"/>
        <v/>
      </c>
      <c r="AJ1339" t="str">
        <f t="shared" si="220"/>
        <v/>
      </c>
      <c r="AK1339" t="str">
        <f t="shared" si="220"/>
        <v/>
      </c>
      <c r="AL1339" t="str">
        <f t="shared" si="220"/>
        <v/>
      </c>
    </row>
    <row r="1340" spans="1:38" x14ac:dyDescent="0.2">
      <c r="A1340" s="1">
        <v>6582</v>
      </c>
      <c r="B1340" s="2" t="s">
        <v>18</v>
      </c>
      <c r="C1340" s="3">
        <v>42185</v>
      </c>
      <c r="D1340" s="2" t="s">
        <v>41</v>
      </c>
      <c r="E1340" s="2">
        <v>48</v>
      </c>
      <c r="F1340" s="2">
        <v>387.18</v>
      </c>
      <c r="G1340" s="2">
        <v>0.1</v>
      </c>
      <c r="H1340" s="2" t="s">
        <v>20</v>
      </c>
      <c r="I1340" s="2">
        <v>-66.19</v>
      </c>
      <c r="J1340" s="2">
        <v>20.32</v>
      </c>
      <c r="K1340" s="2">
        <v>16.38</v>
      </c>
      <c r="L1340" s="2" t="s">
        <v>491</v>
      </c>
      <c r="M1340" s="2" t="s">
        <v>22</v>
      </c>
      <c r="N1340" s="2" t="s">
        <v>30</v>
      </c>
      <c r="O1340" s="2" t="s">
        <v>31</v>
      </c>
      <c r="P1340" s="2" t="s">
        <v>32</v>
      </c>
      <c r="Q1340" s="2" t="s">
        <v>58</v>
      </c>
      <c r="R1340" s="3">
        <v>42187</v>
      </c>
      <c r="S1340" s="10">
        <f t="shared" si="221"/>
        <v>2015</v>
      </c>
      <c r="T1340" t="str">
        <f t="shared" si="227"/>
        <v/>
      </c>
      <c r="U1340">
        <f t="shared" si="227"/>
        <v>-66.19</v>
      </c>
      <c r="V1340" t="str">
        <f t="shared" si="227"/>
        <v/>
      </c>
      <c r="W1340" t="str">
        <f t="shared" si="227"/>
        <v/>
      </c>
      <c r="Z1340" t="str">
        <f t="shared" si="228"/>
        <v/>
      </c>
      <c r="AA1340">
        <f t="shared" si="228"/>
        <v>-66.19</v>
      </c>
      <c r="AB1340" t="str">
        <f t="shared" si="228"/>
        <v/>
      </c>
      <c r="AE1340" t="str">
        <f t="shared" si="222"/>
        <v>Technology</v>
      </c>
      <c r="AH1340" t="str">
        <f t="shared" si="223"/>
        <v/>
      </c>
      <c r="AI1340" t="str">
        <f t="shared" si="224"/>
        <v/>
      </c>
      <c r="AJ1340" t="str">
        <f t="shared" si="220"/>
        <v/>
      </c>
      <c r="AK1340" t="str">
        <f t="shared" si="220"/>
        <v/>
      </c>
      <c r="AL1340" t="str">
        <f t="shared" si="220"/>
        <v/>
      </c>
    </row>
    <row r="1341" spans="1:38" x14ac:dyDescent="0.2">
      <c r="A1341" s="1">
        <v>6583</v>
      </c>
      <c r="B1341" s="2" t="s">
        <v>18</v>
      </c>
      <c r="C1341" s="3">
        <v>42188</v>
      </c>
      <c r="D1341" s="2" t="s">
        <v>19</v>
      </c>
      <c r="E1341" s="2">
        <v>35</v>
      </c>
      <c r="F1341" s="2">
        <v>4050.69</v>
      </c>
      <c r="G1341" s="2">
        <v>0.06</v>
      </c>
      <c r="H1341" s="2" t="s">
        <v>44</v>
      </c>
      <c r="I1341" s="2">
        <v>-28.9</v>
      </c>
      <c r="J1341" s="2">
        <v>131.99</v>
      </c>
      <c r="K1341" s="2">
        <v>70.14</v>
      </c>
      <c r="L1341" s="2" t="s">
        <v>346</v>
      </c>
      <c r="M1341" s="2" t="s">
        <v>29</v>
      </c>
      <c r="N1341" s="2" t="s">
        <v>54</v>
      </c>
      <c r="O1341" s="2" t="s">
        <v>31</v>
      </c>
      <c r="P1341" s="2" t="s">
        <v>33</v>
      </c>
      <c r="Q1341" s="2" t="s">
        <v>47</v>
      </c>
      <c r="R1341" s="3">
        <v>42190</v>
      </c>
      <c r="S1341" s="10">
        <f t="shared" si="221"/>
        <v>2015</v>
      </c>
      <c r="T1341" t="str">
        <f t="shared" si="227"/>
        <v/>
      </c>
      <c r="U1341" t="str">
        <f t="shared" si="227"/>
        <v/>
      </c>
      <c r="V1341" t="str">
        <f t="shared" si="227"/>
        <v/>
      </c>
      <c r="W1341">
        <f t="shared" si="227"/>
        <v>-28.9</v>
      </c>
      <c r="Z1341" t="str">
        <f t="shared" si="228"/>
        <v/>
      </c>
      <c r="AA1341">
        <f t="shared" si="228"/>
        <v>-28.9</v>
      </c>
      <c r="AB1341" t="str">
        <f t="shared" si="228"/>
        <v/>
      </c>
      <c r="AE1341" t="str">
        <f t="shared" si="222"/>
        <v>Technology</v>
      </c>
      <c r="AH1341" t="str">
        <f t="shared" si="223"/>
        <v/>
      </c>
      <c r="AI1341" t="str">
        <f t="shared" si="224"/>
        <v/>
      </c>
      <c r="AJ1341" t="str">
        <f t="shared" si="220"/>
        <v/>
      </c>
      <c r="AK1341" t="str">
        <f t="shared" si="220"/>
        <v/>
      </c>
      <c r="AL1341" t="str">
        <f t="shared" si="220"/>
        <v/>
      </c>
    </row>
    <row r="1342" spans="1:38" x14ac:dyDescent="0.2">
      <c r="A1342" s="1">
        <v>6584</v>
      </c>
      <c r="B1342" s="2" t="s">
        <v>18</v>
      </c>
      <c r="C1342" s="3">
        <v>42188</v>
      </c>
      <c r="D1342" s="2" t="s">
        <v>19</v>
      </c>
      <c r="E1342" s="2">
        <v>24</v>
      </c>
      <c r="F1342" s="2">
        <v>877.88</v>
      </c>
      <c r="G1342" s="2">
        <v>7.0000000000000007E-2</v>
      </c>
      <c r="H1342" s="2" t="s">
        <v>20</v>
      </c>
      <c r="I1342" s="2">
        <v>109.77</v>
      </c>
      <c r="J1342" s="2">
        <v>48.55</v>
      </c>
      <c r="K1342" s="2">
        <v>27.89</v>
      </c>
      <c r="L1342" s="2" t="s">
        <v>346</v>
      </c>
      <c r="M1342" s="2" t="s">
        <v>29</v>
      </c>
      <c r="N1342" s="2" t="s">
        <v>54</v>
      </c>
      <c r="O1342" s="2" t="s">
        <v>24</v>
      </c>
      <c r="P1342" s="2" t="s">
        <v>64</v>
      </c>
      <c r="Q1342" s="2" t="s">
        <v>36</v>
      </c>
      <c r="R1342" s="3">
        <v>42191</v>
      </c>
      <c r="S1342" s="10">
        <f t="shared" si="221"/>
        <v>2015</v>
      </c>
      <c r="T1342" t="str">
        <f t="shared" ref="T1342:W1361" si="229">IF($N1342=T$1,$I1342,"")</f>
        <v/>
      </c>
      <c r="U1342" t="str">
        <f t="shared" si="229"/>
        <v/>
      </c>
      <c r="V1342" t="str">
        <f t="shared" si="229"/>
        <v/>
      </c>
      <c r="W1342">
        <f t="shared" si="229"/>
        <v>109.77</v>
      </c>
      <c r="Z1342">
        <f t="shared" ref="Z1342:AB1361" si="230">IF($O1342=Z$1,$I1342,"")</f>
        <v>109.77</v>
      </c>
      <c r="AA1342" t="str">
        <f t="shared" si="230"/>
        <v/>
      </c>
      <c r="AB1342" t="str">
        <f t="shared" si="230"/>
        <v/>
      </c>
      <c r="AE1342" t="str">
        <f t="shared" si="222"/>
        <v/>
      </c>
      <c r="AH1342" t="str">
        <f t="shared" si="223"/>
        <v/>
      </c>
      <c r="AI1342" t="str">
        <f t="shared" si="224"/>
        <v/>
      </c>
      <c r="AJ1342" t="str">
        <f t="shared" si="220"/>
        <v/>
      </c>
      <c r="AK1342" t="str">
        <f t="shared" si="220"/>
        <v/>
      </c>
      <c r="AL1342" t="str">
        <f t="shared" si="220"/>
        <v/>
      </c>
    </row>
    <row r="1343" spans="1:38" x14ac:dyDescent="0.2">
      <c r="A1343" s="1">
        <v>6585</v>
      </c>
      <c r="B1343" s="2" t="s">
        <v>18</v>
      </c>
      <c r="C1343" s="3">
        <v>42188</v>
      </c>
      <c r="D1343" s="2" t="s">
        <v>50</v>
      </c>
      <c r="E1343" s="2">
        <v>32</v>
      </c>
      <c r="F1343" s="2">
        <v>62.18</v>
      </c>
      <c r="G1343" s="2">
        <v>0.02</v>
      </c>
      <c r="H1343" s="2" t="s">
        <v>20</v>
      </c>
      <c r="I1343" s="2">
        <v>-25.14</v>
      </c>
      <c r="J1343" s="2">
        <v>13.68</v>
      </c>
      <c r="K1343" s="2">
        <v>15.57</v>
      </c>
      <c r="L1343" s="2" t="s">
        <v>492</v>
      </c>
      <c r="M1343" s="2" t="s">
        <v>66</v>
      </c>
      <c r="N1343" s="2" t="s">
        <v>30</v>
      </c>
      <c r="O1343" s="2" t="s">
        <v>24</v>
      </c>
      <c r="P1343" s="2" t="s">
        <v>64</v>
      </c>
      <c r="Q1343" s="2" t="s">
        <v>36</v>
      </c>
      <c r="R1343" s="3">
        <v>42189</v>
      </c>
      <c r="S1343" s="10">
        <f t="shared" si="221"/>
        <v>2015</v>
      </c>
      <c r="T1343" t="str">
        <f t="shared" si="229"/>
        <v/>
      </c>
      <c r="U1343">
        <f t="shared" si="229"/>
        <v>-25.14</v>
      </c>
      <c r="V1343" t="str">
        <f t="shared" si="229"/>
        <v/>
      </c>
      <c r="W1343" t="str">
        <f t="shared" si="229"/>
        <v/>
      </c>
      <c r="Z1343">
        <f t="shared" si="230"/>
        <v>-25.14</v>
      </c>
      <c r="AA1343" t="str">
        <f t="shared" si="230"/>
        <v/>
      </c>
      <c r="AB1343" t="str">
        <f t="shared" si="230"/>
        <v/>
      </c>
      <c r="AE1343" t="str">
        <f t="shared" si="222"/>
        <v>Office Supplies</v>
      </c>
      <c r="AH1343" t="str">
        <f t="shared" si="223"/>
        <v/>
      </c>
      <c r="AI1343" t="str">
        <f t="shared" si="224"/>
        <v/>
      </c>
      <c r="AJ1343" t="str">
        <f t="shared" si="220"/>
        <v/>
      </c>
      <c r="AK1343" t="str">
        <f t="shared" si="220"/>
        <v/>
      </c>
      <c r="AL1343" t="str">
        <f t="shared" si="220"/>
        <v/>
      </c>
    </row>
    <row r="1344" spans="1:38" x14ac:dyDescent="0.2">
      <c r="A1344" s="1">
        <v>6586</v>
      </c>
      <c r="B1344" s="2" t="s">
        <v>18</v>
      </c>
      <c r="C1344" s="3">
        <v>42188</v>
      </c>
      <c r="D1344" s="2" t="s">
        <v>50</v>
      </c>
      <c r="E1344" s="2">
        <v>47</v>
      </c>
      <c r="F1344" s="2">
        <v>312.23</v>
      </c>
      <c r="G1344" s="2">
        <v>0.1</v>
      </c>
      <c r="H1344" s="2" t="s">
        <v>20</v>
      </c>
      <c r="I1344" s="2">
        <v>29.22</v>
      </c>
      <c r="J1344" s="2">
        <v>19.079999999999998</v>
      </c>
      <c r="K1344" s="2">
        <v>16.350000000000001</v>
      </c>
      <c r="L1344" s="2" t="s">
        <v>492</v>
      </c>
      <c r="M1344" s="2" t="s">
        <v>66</v>
      </c>
      <c r="N1344" s="2" t="s">
        <v>30</v>
      </c>
      <c r="O1344" s="2" t="s">
        <v>24</v>
      </c>
      <c r="P1344" s="2" t="s">
        <v>64</v>
      </c>
      <c r="Q1344" s="2" t="s">
        <v>36</v>
      </c>
      <c r="R1344" s="3">
        <v>42190</v>
      </c>
      <c r="S1344" s="10">
        <f t="shared" si="221"/>
        <v>2015</v>
      </c>
      <c r="T1344" t="str">
        <f t="shared" si="229"/>
        <v/>
      </c>
      <c r="U1344">
        <f t="shared" si="229"/>
        <v>29.22</v>
      </c>
      <c r="V1344" t="str">
        <f t="shared" si="229"/>
        <v/>
      </c>
      <c r="W1344" t="str">
        <f t="shared" si="229"/>
        <v/>
      </c>
      <c r="Z1344">
        <f t="shared" si="230"/>
        <v>29.22</v>
      </c>
      <c r="AA1344" t="str">
        <f t="shared" si="230"/>
        <v/>
      </c>
      <c r="AB1344" t="str">
        <f t="shared" si="230"/>
        <v/>
      </c>
      <c r="AE1344" t="str">
        <f t="shared" si="222"/>
        <v/>
      </c>
      <c r="AH1344" t="str">
        <f t="shared" si="223"/>
        <v/>
      </c>
      <c r="AI1344" t="str">
        <f t="shared" si="224"/>
        <v/>
      </c>
      <c r="AJ1344" t="str">
        <f t="shared" si="220"/>
        <v/>
      </c>
      <c r="AK1344" t="str">
        <f t="shared" si="220"/>
        <v/>
      </c>
      <c r="AL1344" t="str">
        <f t="shared" si="220"/>
        <v/>
      </c>
    </row>
    <row r="1345" spans="1:38" x14ac:dyDescent="0.2">
      <c r="A1345" s="1">
        <v>6587</v>
      </c>
      <c r="B1345" s="2" t="s">
        <v>18</v>
      </c>
      <c r="C1345" s="3">
        <v>42188</v>
      </c>
      <c r="D1345" s="2" t="s">
        <v>19</v>
      </c>
      <c r="E1345" s="2">
        <v>2</v>
      </c>
      <c r="F1345" s="2">
        <v>10.63</v>
      </c>
      <c r="G1345" s="2">
        <v>0.06</v>
      </c>
      <c r="H1345" s="2" t="s">
        <v>20</v>
      </c>
      <c r="I1345" s="2">
        <v>2.67</v>
      </c>
      <c r="J1345" s="2">
        <v>13.26</v>
      </c>
      <c r="K1345" s="2">
        <v>14.7</v>
      </c>
      <c r="L1345" s="2" t="s">
        <v>391</v>
      </c>
      <c r="M1345" s="2" t="s">
        <v>29</v>
      </c>
      <c r="N1345" s="2" t="s">
        <v>30</v>
      </c>
      <c r="O1345" s="2" t="s">
        <v>24</v>
      </c>
      <c r="P1345" s="2" t="s">
        <v>95</v>
      </c>
      <c r="Q1345" s="2" t="s">
        <v>36</v>
      </c>
      <c r="R1345" s="3">
        <v>42189</v>
      </c>
      <c r="S1345" s="10">
        <f t="shared" si="221"/>
        <v>2015</v>
      </c>
      <c r="T1345" t="str">
        <f t="shared" si="229"/>
        <v/>
      </c>
      <c r="U1345">
        <f t="shared" si="229"/>
        <v>2.67</v>
      </c>
      <c r="V1345" t="str">
        <f t="shared" si="229"/>
        <v/>
      </c>
      <c r="W1345" t="str">
        <f t="shared" si="229"/>
        <v/>
      </c>
      <c r="Z1345">
        <f t="shared" si="230"/>
        <v>2.67</v>
      </c>
      <c r="AA1345" t="str">
        <f t="shared" si="230"/>
        <v/>
      </c>
      <c r="AB1345" t="str">
        <f t="shared" si="230"/>
        <v/>
      </c>
      <c r="AE1345" t="str">
        <f t="shared" si="222"/>
        <v/>
      </c>
      <c r="AH1345" t="str">
        <f t="shared" si="223"/>
        <v/>
      </c>
      <c r="AI1345" t="str">
        <f t="shared" si="224"/>
        <v/>
      </c>
      <c r="AJ1345" t="str">
        <f t="shared" si="220"/>
        <v/>
      </c>
      <c r="AK1345" t="str">
        <f t="shared" si="220"/>
        <v/>
      </c>
      <c r="AL1345" t="str">
        <f t="shared" si="220"/>
        <v/>
      </c>
    </row>
    <row r="1346" spans="1:38" x14ac:dyDescent="0.2">
      <c r="A1346" s="1">
        <v>6588</v>
      </c>
      <c r="B1346" s="2" t="s">
        <v>18</v>
      </c>
      <c r="C1346" s="3">
        <v>42188</v>
      </c>
      <c r="D1346" s="2" t="s">
        <v>19</v>
      </c>
      <c r="E1346" s="2">
        <v>36</v>
      </c>
      <c r="F1346" s="2">
        <v>2869.06</v>
      </c>
      <c r="G1346" s="2">
        <v>0.04</v>
      </c>
      <c r="H1346" s="2" t="s">
        <v>20</v>
      </c>
      <c r="I1346" s="2">
        <v>-916.28</v>
      </c>
      <c r="J1346" s="2">
        <v>92.98</v>
      </c>
      <c r="K1346" s="2">
        <v>49</v>
      </c>
      <c r="L1346" s="2" t="s">
        <v>391</v>
      </c>
      <c r="M1346" s="2" t="s">
        <v>29</v>
      </c>
      <c r="N1346" s="2" t="s">
        <v>30</v>
      </c>
      <c r="O1346" s="2" t="s">
        <v>24</v>
      </c>
      <c r="P1346" s="2" t="s">
        <v>52</v>
      </c>
      <c r="Q1346" s="2" t="s">
        <v>34</v>
      </c>
      <c r="R1346" s="3">
        <v>42189</v>
      </c>
      <c r="S1346" s="10">
        <f t="shared" si="221"/>
        <v>2015</v>
      </c>
      <c r="T1346" t="str">
        <f t="shared" si="229"/>
        <v/>
      </c>
      <c r="U1346">
        <f t="shared" si="229"/>
        <v>-916.28</v>
      </c>
      <c r="V1346" t="str">
        <f t="shared" si="229"/>
        <v/>
      </c>
      <c r="W1346" t="str">
        <f t="shared" si="229"/>
        <v/>
      </c>
      <c r="Z1346">
        <f t="shared" si="230"/>
        <v>-916.28</v>
      </c>
      <c r="AA1346" t="str">
        <f t="shared" si="230"/>
        <v/>
      </c>
      <c r="AB1346" t="str">
        <f t="shared" si="230"/>
        <v/>
      </c>
      <c r="AE1346" t="str">
        <f t="shared" si="222"/>
        <v>Office Supplies</v>
      </c>
      <c r="AH1346" t="str">
        <f t="shared" si="223"/>
        <v/>
      </c>
      <c r="AI1346" t="str">
        <f t="shared" si="224"/>
        <v/>
      </c>
      <c r="AJ1346" t="str">
        <f t="shared" si="224"/>
        <v/>
      </c>
      <c r="AK1346" t="str">
        <f t="shared" si="224"/>
        <v/>
      </c>
      <c r="AL1346" t="str">
        <f t="shared" si="224"/>
        <v/>
      </c>
    </row>
    <row r="1347" spans="1:38" x14ac:dyDescent="0.2">
      <c r="A1347" s="1">
        <v>6589</v>
      </c>
      <c r="B1347" s="2" t="s">
        <v>18</v>
      </c>
      <c r="C1347" s="3">
        <v>42188</v>
      </c>
      <c r="D1347" s="2" t="s">
        <v>19</v>
      </c>
      <c r="E1347" s="2">
        <v>7</v>
      </c>
      <c r="F1347" s="2">
        <v>380.67750000000001</v>
      </c>
      <c r="G1347" s="2">
        <v>7.0000000000000007E-2</v>
      </c>
      <c r="H1347" s="2" t="s">
        <v>20</v>
      </c>
      <c r="I1347" s="2">
        <v>-199.53</v>
      </c>
      <c r="J1347" s="2">
        <v>77.989999999999995</v>
      </c>
      <c r="K1347" s="2">
        <v>19.260000000000002</v>
      </c>
      <c r="L1347" s="2" t="s">
        <v>391</v>
      </c>
      <c r="M1347" s="2" t="s">
        <v>29</v>
      </c>
      <c r="N1347" s="2" t="s">
        <v>30</v>
      </c>
      <c r="O1347" s="2" t="s">
        <v>31</v>
      </c>
      <c r="P1347" s="2" t="s">
        <v>39</v>
      </c>
      <c r="Q1347" s="2" t="s">
        <v>26</v>
      </c>
      <c r="R1347" s="3">
        <v>42188</v>
      </c>
      <c r="S1347" s="10">
        <f t="shared" ref="S1347:S1410" si="231">YEAR(C1347)</f>
        <v>2015</v>
      </c>
      <c r="T1347" t="str">
        <f t="shared" si="229"/>
        <v/>
      </c>
      <c r="U1347">
        <f t="shared" si="229"/>
        <v>-199.53</v>
      </c>
      <c r="V1347" t="str">
        <f t="shared" si="229"/>
        <v/>
      </c>
      <c r="W1347" t="str">
        <f t="shared" si="229"/>
        <v/>
      </c>
      <c r="Z1347" t="str">
        <f t="shared" si="230"/>
        <v/>
      </c>
      <c r="AA1347">
        <f t="shared" si="230"/>
        <v>-199.53</v>
      </c>
      <c r="AB1347" t="str">
        <f t="shared" si="230"/>
        <v/>
      </c>
      <c r="AE1347" t="str">
        <f t="shared" ref="AE1347:AE1410" si="232">IF(I1347&lt;0,O1347,"")</f>
        <v>Technology</v>
      </c>
      <c r="AH1347">
        <f t="shared" ref="AH1347:AH1410" si="233">IF(E1347&lt;11,IF(O1347="Technology",I1347,""),"")</f>
        <v>-199.53</v>
      </c>
      <c r="AI1347" t="str">
        <f t="shared" ref="AI1347:AL1410" si="234">IF(AI$1=$S1347,$AH1347,"")</f>
        <v/>
      </c>
      <c r="AJ1347">
        <f t="shared" si="234"/>
        <v>-199.53</v>
      </c>
      <c r="AK1347" t="str">
        <f t="shared" si="234"/>
        <v/>
      </c>
      <c r="AL1347" t="str">
        <f t="shared" si="234"/>
        <v/>
      </c>
    </row>
    <row r="1348" spans="1:38" x14ac:dyDescent="0.2">
      <c r="A1348" s="1">
        <v>6590</v>
      </c>
      <c r="B1348" s="2" t="s">
        <v>18</v>
      </c>
      <c r="C1348" s="3">
        <v>42188</v>
      </c>
      <c r="D1348" s="2" t="s">
        <v>59</v>
      </c>
      <c r="E1348" s="2">
        <v>20</v>
      </c>
      <c r="F1348" s="2">
        <v>212.73</v>
      </c>
      <c r="G1348" s="2">
        <v>0</v>
      </c>
      <c r="H1348" s="2" t="s">
        <v>20</v>
      </c>
      <c r="I1348" s="2">
        <v>16.079999999999998</v>
      </c>
      <c r="J1348" s="2">
        <v>21.77</v>
      </c>
      <c r="K1348" s="2">
        <v>20.02</v>
      </c>
      <c r="L1348" s="2" t="s">
        <v>488</v>
      </c>
      <c r="M1348" s="2" t="s">
        <v>66</v>
      </c>
      <c r="N1348" s="2" t="s">
        <v>30</v>
      </c>
      <c r="O1348" s="2" t="s">
        <v>45</v>
      </c>
      <c r="P1348" s="2" t="s">
        <v>55</v>
      </c>
      <c r="Q1348" s="2" t="s">
        <v>62</v>
      </c>
      <c r="R1348" s="3">
        <v>42190</v>
      </c>
      <c r="S1348" s="10">
        <f t="shared" si="231"/>
        <v>2015</v>
      </c>
      <c r="T1348" t="str">
        <f t="shared" si="229"/>
        <v/>
      </c>
      <c r="U1348">
        <f t="shared" si="229"/>
        <v>16.079999999999998</v>
      </c>
      <c r="V1348" t="str">
        <f t="shared" si="229"/>
        <v/>
      </c>
      <c r="W1348" t="str">
        <f t="shared" si="229"/>
        <v/>
      </c>
      <c r="Z1348" t="str">
        <f t="shared" si="230"/>
        <v/>
      </c>
      <c r="AA1348" t="str">
        <f t="shared" si="230"/>
        <v/>
      </c>
      <c r="AB1348">
        <f t="shared" si="230"/>
        <v>16.079999999999998</v>
      </c>
      <c r="AE1348" t="str">
        <f t="shared" si="232"/>
        <v/>
      </c>
      <c r="AH1348" t="str">
        <f t="shared" si="233"/>
        <v/>
      </c>
      <c r="AI1348" t="str">
        <f t="shared" si="234"/>
        <v/>
      </c>
      <c r="AJ1348" t="str">
        <f t="shared" si="234"/>
        <v/>
      </c>
      <c r="AK1348" t="str">
        <f t="shared" si="234"/>
        <v/>
      </c>
      <c r="AL1348" t="str">
        <f t="shared" si="234"/>
        <v/>
      </c>
    </row>
    <row r="1349" spans="1:38" x14ac:dyDescent="0.2">
      <c r="A1349" s="1">
        <v>6591</v>
      </c>
      <c r="B1349" s="2" t="s">
        <v>40</v>
      </c>
      <c r="C1349" s="3">
        <v>42189</v>
      </c>
      <c r="D1349" s="2" t="s">
        <v>27</v>
      </c>
      <c r="E1349" s="2">
        <v>5</v>
      </c>
      <c r="F1349" s="2">
        <v>109.58</v>
      </c>
      <c r="G1349" s="2">
        <v>0.09</v>
      </c>
      <c r="H1349" s="2" t="s">
        <v>20</v>
      </c>
      <c r="I1349" s="2">
        <v>-60.27</v>
      </c>
      <c r="J1349" s="2">
        <v>31.98</v>
      </c>
      <c r="K1349" s="2">
        <v>18</v>
      </c>
      <c r="L1349" s="2" t="s">
        <v>217</v>
      </c>
      <c r="M1349" s="2" t="s">
        <v>29</v>
      </c>
      <c r="N1349" s="2" t="s">
        <v>43</v>
      </c>
      <c r="O1349" s="2" t="s">
        <v>31</v>
      </c>
      <c r="P1349" s="2" t="s">
        <v>32</v>
      </c>
      <c r="Q1349" s="2" t="s">
        <v>26</v>
      </c>
      <c r="R1349" s="3">
        <v>42196</v>
      </c>
      <c r="S1349" s="10">
        <f t="shared" si="231"/>
        <v>2015</v>
      </c>
      <c r="T1349" t="str">
        <f t="shared" si="229"/>
        <v/>
      </c>
      <c r="U1349" t="str">
        <f t="shared" si="229"/>
        <v/>
      </c>
      <c r="V1349">
        <f t="shared" si="229"/>
        <v>-60.27</v>
      </c>
      <c r="W1349" t="str">
        <f t="shared" si="229"/>
        <v/>
      </c>
      <c r="Z1349" t="str">
        <f t="shared" si="230"/>
        <v/>
      </c>
      <c r="AA1349">
        <f t="shared" si="230"/>
        <v>-60.27</v>
      </c>
      <c r="AB1349" t="str">
        <f t="shared" si="230"/>
        <v/>
      </c>
      <c r="AE1349" t="str">
        <f t="shared" si="232"/>
        <v>Technology</v>
      </c>
      <c r="AH1349">
        <f t="shared" si="233"/>
        <v>-60.27</v>
      </c>
      <c r="AI1349" t="str">
        <f t="shared" si="234"/>
        <v/>
      </c>
      <c r="AJ1349">
        <f t="shared" si="234"/>
        <v>-60.27</v>
      </c>
      <c r="AK1349" t="str">
        <f t="shared" si="234"/>
        <v/>
      </c>
      <c r="AL1349" t="str">
        <f t="shared" si="234"/>
        <v/>
      </c>
    </row>
    <row r="1350" spans="1:38" x14ac:dyDescent="0.2">
      <c r="A1350" s="1">
        <v>6592</v>
      </c>
      <c r="B1350" s="2" t="s">
        <v>18</v>
      </c>
      <c r="C1350" s="3">
        <v>42192</v>
      </c>
      <c r="D1350" s="2" t="s">
        <v>19</v>
      </c>
      <c r="E1350" s="2">
        <v>44</v>
      </c>
      <c r="F1350" s="2">
        <v>4364.5169999999998</v>
      </c>
      <c r="G1350" s="2">
        <v>7.0000000000000007E-2</v>
      </c>
      <c r="H1350" s="2" t="s">
        <v>20</v>
      </c>
      <c r="I1350" s="2">
        <v>1198.3800000000001</v>
      </c>
      <c r="J1350" s="2">
        <v>127.99</v>
      </c>
      <c r="K1350" s="2">
        <v>19.920000000000002</v>
      </c>
      <c r="L1350" s="2" t="s">
        <v>217</v>
      </c>
      <c r="M1350" s="2" t="s">
        <v>29</v>
      </c>
      <c r="N1350" s="2" t="s">
        <v>43</v>
      </c>
      <c r="O1350" s="2" t="s">
        <v>31</v>
      </c>
      <c r="P1350" s="2" t="s">
        <v>39</v>
      </c>
      <c r="Q1350" s="2" t="s">
        <v>26</v>
      </c>
      <c r="R1350" s="3">
        <v>42192</v>
      </c>
      <c r="S1350" s="10">
        <f t="shared" si="231"/>
        <v>2015</v>
      </c>
      <c r="T1350" t="str">
        <f t="shared" si="229"/>
        <v/>
      </c>
      <c r="U1350" t="str">
        <f t="shared" si="229"/>
        <v/>
      </c>
      <c r="V1350">
        <f t="shared" si="229"/>
        <v>1198.3800000000001</v>
      </c>
      <c r="W1350" t="str">
        <f t="shared" si="229"/>
        <v/>
      </c>
      <c r="Z1350" t="str">
        <f t="shared" si="230"/>
        <v/>
      </c>
      <c r="AA1350">
        <f t="shared" si="230"/>
        <v>1198.3800000000001</v>
      </c>
      <c r="AB1350" t="str">
        <f t="shared" si="230"/>
        <v/>
      </c>
      <c r="AE1350" t="str">
        <f t="shared" si="232"/>
        <v/>
      </c>
      <c r="AH1350" t="str">
        <f t="shared" si="233"/>
        <v/>
      </c>
      <c r="AI1350" t="str">
        <f t="shared" si="234"/>
        <v/>
      </c>
      <c r="AJ1350" t="str">
        <f t="shared" si="234"/>
        <v/>
      </c>
      <c r="AK1350" t="str">
        <f t="shared" si="234"/>
        <v/>
      </c>
      <c r="AL1350" t="str">
        <f t="shared" si="234"/>
        <v/>
      </c>
    </row>
    <row r="1351" spans="1:38" x14ac:dyDescent="0.2">
      <c r="A1351" s="1">
        <v>6593</v>
      </c>
      <c r="B1351" s="2" t="s">
        <v>40</v>
      </c>
      <c r="C1351" s="3">
        <v>42194</v>
      </c>
      <c r="D1351" s="2" t="s">
        <v>41</v>
      </c>
      <c r="E1351" s="2">
        <v>36</v>
      </c>
      <c r="F1351" s="2">
        <v>1348.33</v>
      </c>
      <c r="G1351" s="2">
        <v>0.09</v>
      </c>
      <c r="H1351" s="2" t="s">
        <v>49</v>
      </c>
      <c r="I1351" s="2">
        <v>159.56</v>
      </c>
      <c r="J1351" s="2">
        <v>51.98</v>
      </c>
      <c r="K1351" s="2">
        <v>23.2</v>
      </c>
      <c r="L1351" s="2" t="s">
        <v>476</v>
      </c>
      <c r="M1351" s="2" t="s">
        <v>29</v>
      </c>
      <c r="N1351" s="2" t="s">
        <v>23</v>
      </c>
      <c r="O1351" s="2" t="s">
        <v>45</v>
      </c>
      <c r="P1351" s="2" t="s">
        <v>55</v>
      </c>
      <c r="Q1351" s="2" t="s">
        <v>36</v>
      </c>
      <c r="R1351" s="3">
        <v>42196</v>
      </c>
      <c r="S1351" s="10">
        <f t="shared" si="231"/>
        <v>2015</v>
      </c>
      <c r="T1351">
        <f t="shared" si="229"/>
        <v>159.56</v>
      </c>
      <c r="U1351" t="str">
        <f t="shared" si="229"/>
        <v/>
      </c>
      <c r="V1351" t="str">
        <f t="shared" si="229"/>
        <v/>
      </c>
      <c r="W1351" t="str">
        <f t="shared" si="229"/>
        <v/>
      </c>
      <c r="Z1351" t="str">
        <f t="shared" si="230"/>
        <v/>
      </c>
      <c r="AA1351" t="str">
        <f t="shared" si="230"/>
        <v/>
      </c>
      <c r="AB1351">
        <f t="shared" si="230"/>
        <v>159.56</v>
      </c>
      <c r="AE1351" t="str">
        <f t="shared" si="232"/>
        <v/>
      </c>
      <c r="AH1351" t="str">
        <f t="shared" si="233"/>
        <v/>
      </c>
      <c r="AI1351" t="str">
        <f t="shared" si="234"/>
        <v/>
      </c>
      <c r="AJ1351" t="str">
        <f t="shared" si="234"/>
        <v/>
      </c>
      <c r="AK1351" t="str">
        <f t="shared" si="234"/>
        <v/>
      </c>
      <c r="AL1351" t="str">
        <f t="shared" si="234"/>
        <v/>
      </c>
    </row>
    <row r="1352" spans="1:38" x14ac:dyDescent="0.2">
      <c r="A1352" s="1">
        <v>6594</v>
      </c>
      <c r="B1352" s="2" t="s">
        <v>18</v>
      </c>
      <c r="C1352" s="3">
        <v>42194</v>
      </c>
      <c r="D1352" s="2" t="s">
        <v>50</v>
      </c>
      <c r="E1352" s="2">
        <v>18</v>
      </c>
      <c r="F1352" s="2">
        <v>395.53</v>
      </c>
      <c r="G1352" s="2">
        <v>0.04</v>
      </c>
      <c r="H1352" s="2" t="s">
        <v>20</v>
      </c>
      <c r="I1352" s="2">
        <v>45.51</v>
      </c>
      <c r="J1352" s="2">
        <v>33.979999999999997</v>
      </c>
      <c r="K1352" s="2">
        <v>22.32</v>
      </c>
      <c r="L1352" s="2" t="s">
        <v>317</v>
      </c>
      <c r="M1352" s="2" t="s">
        <v>29</v>
      </c>
      <c r="N1352" s="2" t="s">
        <v>23</v>
      </c>
      <c r="O1352" s="2" t="s">
        <v>24</v>
      </c>
      <c r="P1352" s="2" t="s">
        <v>35</v>
      </c>
      <c r="Q1352" s="2" t="s">
        <v>36</v>
      </c>
      <c r="R1352" s="3">
        <v>42195</v>
      </c>
      <c r="S1352" s="10">
        <f t="shared" si="231"/>
        <v>2015</v>
      </c>
      <c r="T1352">
        <f t="shared" si="229"/>
        <v>45.51</v>
      </c>
      <c r="U1352" t="str">
        <f t="shared" si="229"/>
        <v/>
      </c>
      <c r="V1352" t="str">
        <f t="shared" si="229"/>
        <v/>
      </c>
      <c r="W1352" t="str">
        <f t="shared" si="229"/>
        <v/>
      </c>
      <c r="Z1352">
        <f t="shared" si="230"/>
        <v>45.51</v>
      </c>
      <c r="AA1352" t="str">
        <f t="shared" si="230"/>
        <v/>
      </c>
      <c r="AB1352" t="str">
        <f t="shared" si="230"/>
        <v/>
      </c>
      <c r="AE1352" t="str">
        <f t="shared" si="232"/>
        <v/>
      </c>
      <c r="AH1352" t="str">
        <f t="shared" si="233"/>
        <v/>
      </c>
      <c r="AI1352" t="str">
        <f t="shared" si="234"/>
        <v/>
      </c>
      <c r="AJ1352" t="str">
        <f t="shared" si="234"/>
        <v/>
      </c>
      <c r="AK1352" t="str">
        <f t="shared" si="234"/>
        <v/>
      </c>
      <c r="AL1352" t="str">
        <f t="shared" si="234"/>
        <v/>
      </c>
    </row>
    <row r="1353" spans="1:38" x14ac:dyDescent="0.2">
      <c r="A1353" s="1">
        <v>6595</v>
      </c>
      <c r="B1353" s="2" t="s">
        <v>18</v>
      </c>
      <c r="C1353" s="3">
        <v>42194</v>
      </c>
      <c r="D1353" s="2" t="s">
        <v>50</v>
      </c>
      <c r="E1353" s="2">
        <v>39</v>
      </c>
      <c r="F1353" s="2">
        <v>2347.2399999999998</v>
      </c>
      <c r="G1353" s="2">
        <v>0.05</v>
      </c>
      <c r="H1353" s="2" t="s">
        <v>20</v>
      </c>
      <c r="I1353" s="2">
        <v>-1724.9</v>
      </c>
      <c r="J1353" s="2">
        <v>83.37</v>
      </c>
      <c r="K1353" s="2">
        <v>83</v>
      </c>
      <c r="L1353" s="2" t="s">
        <v>317</v>
      </c>
      <c r="M1353" s="2" t="s">
        <v>29</v>
      </c>
      <c r="N1353" s="2" t="s">
        <v>23</v>
      </c>
      <c r="O1353" s="2" t="s">
        <v>45</v>
      </c>
      <c r="P1353" s="2" t="s">
        <v>46</v>
      </c>
      <c r="Q1353" s="2" t="s">
        <v>34</v>
      </c>
      <c r="R1353" s="3">
        <v>42194</v>
      </c>
      <c r="S1353" s="10">
        <f t="shared" si="231"/>
        <v>2015</v>
      </c>
      <c r="T1353">
        <f t="shared" si="229"/>
        <v>-1724.9</v>
      </c>
      <c r="U1353" t="str">
        <f t="shared" si="229"/>
        <v/>
      </c>
      <c r="V1353" t="str">
        <f t="shared" si="229"/>
        <v/>
      </c>
      <c r="W1353" t="str">
        <f t="shared" si="229"/>
        <v/>
      </c>
      <c r="Z1353" t="str">
        <f t="shared" si="230"/>
        <v/>
      </c>
      <c r="AA1353" t="str">
        <f t="shared" si="230"/>
        <v/>
      </c>
      <c r="AB1353">
        <f t="shared" si="230"/>
        <v>-1724.9</v>
      </c>
      <c r="AE1353" t="str">
        <f t="shared" si="232"/>
        <v>Furniture</v>
      </c>
      <c r="AH1353" t="str">
        <f t="shared" si="233"/>
        <v/>
      </c>
      <c r="AI1353" t="str">
        <f t="shared" si="234"/>
        <v/>
      </c>
      <c r="AJ1353" t="str">
        <f t="shared" si="234"/>
        <v/>
      </c>
      <c r="AK1353" t="str">
        <f t="shared" si="234"/>
        <v/>
      </c>
      <c r="AL1353" t="str">
        <f t="shared" si="234"/>
        <v/>
      </c>
    </row>
    <row r="1354" spans="1:38" x14ac:dyDescent="0.2">
      <c r="A1354" s="1">
        <v>6596</v>
      </c>
      <c r="B1354" s="2" t="s">
        <v>18</v>
      </c>
      <c r="C1354" s="3">
        <v>42199</v>
      </c>
      <c r="D1354" s="2" t="s">
        <v>27</v>
      </c>
      <c r="E1354" s="2">
        <v>17</v>
      </c>
      <c r="F1354" s="2">
        <v>698.99</v>
      </c>
      <c r="G1354" s="2">
        <v>0.03</v>
      </c>
      <c r="H1354" s="2" t="s">
        <v>20</v>
      </c>
      <c r="I1354" s="2">
        <v>266.64</v>
      </c>
      <c r="J1354" s="2">
        <v>53.94</v>
      </c>
      <c r="K1354" s="2">
        <v>16.989999999999998</v>
      </c>
      <c r="L1354" s="2" t="s">
        <v>493</v>
      </c>
      <c r="M1354" s="2" t="s">
        <v>66</v>
      </c>
      <c r="N1354" s="2" t="s">
        <v>30</v>
      </c>
      <c r="O1354" s="2" t="s">
        <v>24</v>
      </c>
      <c r="P1354" s="2" t="s">
        <v>25</v>
      </c>
      <c r="Q1354" s="2" t="s">
        <v>26</v>
      </c>
      <c r="R1354" s="3">
        <v>42203</v>
      </c>
      <c r="S1354" s="10">
        <f t="shared" si="231"/>
        <v>2015</v>
      </c>
      <c r="T1354" t="str">
        <f t="shared" si="229"/>
        <v/>
      </c>
      <c r="U1354">
        <f t="shared" si="229"/>
        <v>266.64</v>
      </c>
      <c r="V1354" t="str">
        <f t="shared" si="229"/>
        <v/>
      </c>
      <c r="W1354" t="str">
        <f t="shared" si="229"/>
        <v/>
      </c>
      <c r="Z1354">
        <f t="shared" si="230"/>
        <v>266.64</v>
      </c>
      <c r="AA1354" t="str">
        <f t="shared" si="230"/>
        <v/>
      </c>
      <c r="AB1354" t="str">
        <f t="shared" si="230"/>
        <v/>
      </c>
      <c r="AE1354" t="str">
        <f t="shared" si="232"/>
        <v/>
      </c>
      <c r="AH1354" t="str">
        <f t="shared" si="233"/>
        <v/>
      </c>
      <c r="AI1354" t="str">
        <f t="shared" si="234"/>
        <v/>
      </c>
      <c r="AJ1354" t="str">
        <f t="shared" si="234"/>
        <v/>
      </c>
      <c r="AK1354" t="str">
        <f t="shared" si="234"/>
        <v/>
      </c>
      <c r="AL1354" t="str">
        <f t="shared" si="234"/>
        <v/>
      </c>
    </row>
    <row r="1355" spans="1:38" x14ac:dyDescent="0.2">
      <c r="A1355" s="1">
        <v>6597</v>
      </c>
      <c r="B1355" s="2" t="s">
        <v>18</v>
      </c>
      <c r="C1355" s="3">
        <v>42199</v>
      </c>
      <c r="D1355" s="2" t="s">
        <v>27</v>
      </c>
      <c r="E1355" s="2">
        <v>45</v>
      </c>
      <c r="F1355" s="2">
        <v>352.6</v>
      </c>
      <c r="G1355" s="2">
        <v>0.01</v>
      </c>
      <c r="H1355" s="2" t="s">
        <v>20</v>
      </c>
      <c r="I1355" s="2">
        <v>188.93</v>
      </c>
      <c r="J1355" s="2">
        <v>19.309999999999999</v>
      </c>
      <c r="K1355" s="2">
        <v>14.49</v>
      </c>
      <c r="L1355" s="2" t="s">
        <v>493</v>
      </c>
      <c r="M1355" s="2" t="s">
        <v>66</v>
      </c>
      <c r="N1355" s="2" t="s">
        <v>30</v>
      </c>
      <c r="O1355" s="2" t="s">
        <v>24</v>
      </c>
      <c r="P1355" s="2" t="s">
        <v>74</v>
      </c>
      <c r="Q1355" s="2" t="s">
        <v>26</v>
      </c>
      <c r="R1355" s="3">
        <v>42203</v>
      </c>
      <c r="S1355" s="10">
        <f t="shared" si="231"/>
        <v>2015</v>
      </c>
      <c r="T1355" t="str">
        <f t="shared" si="229"/>
        <v/>
      </c>
      <c r="U1355">
        <f t="shared" si="229"/>
        <v>188.93</v>
      </c>
      <c r="V1355" t="str">
        <f t="shared" si="229"/>
        <v/>
      </c>
      <c r="W1355" t="str">
        <f t="shared" si="229"/>
        <v/>
      </c>
      <c r="Z1355">
        <f t="shared" si="230"/>
        <v>188.93</v>
      </c>
      <c r="AA1355" t="str">
        <f t="shared" si="230"/>
        <v/>
      </c>
      <c r="AB1355" t="str">
        <f t="shared" si="230"/>
        <v/>
      </c>
      <c r="AE1355" t="str">
        <f t="shared" si="232"/>
        <v/>
      </c>
      <c r="AH1355" t="str">
        <f t="shared" si="233"/>
        <v/>
      </c>
      <c r="AI1355" t="str">
        <f t="shared" si="234"/>
        <v/>
      </c>
      <c r="AJ1355" t="str">
        <f t="shared" si="234"/>
        <v/>
      </c>
      <c r="AK1355" t="str">
        <f t="shared" si="234"/>
        <v/>
      </c>
      <c r="AL1355" t="str">
        <f t="shared" si="234"/>
        <v/>
      </c>
    </row>
    <row r="1356" spans="1:38" x14ac:dyDescent="0.2">
      <c r="A1356" s="1">
        <v>6598</v>
      </c>
      <c r="B1356" s="2" t="s">
        <v>18</v>
      </c>
      <c r="C1356" s="3">
        <v>42199</v>
      </c>
      <c r="D1356" s="2" t="s">
        <v>19</v>
      </c>
      <c r="E1356" s="2">
        <v>48</v>
      </c>
      <c r="F1356" s="2">
        <v>421.82</v>
      </c>
      <c r="G1356" s="2">
        <v>0.04</v>
      </c>
      <c r="H1356" s="2" t="s">
        <v>20</v>
      </c>
      <c r="I1356" s="2">
        <v>-374.8</v>
      </c>
      <c r="J1356" s="2">
        <v>20.46</v>
      </c>
      <c r="K1356" s="2">
        <v>22.99</v>
      </c>
      <c r="L1356" s="2" t="s">
        <v>28</v>
      </c>
      <c r="M1356" s="2" t="s">
        <v>38</v>
      </c>
      <c r="N1356" s="2" t="s">
        <v>30</v>
      </c>
      <c r="O1356" s="2" t="s">
        <v>31</v>
      </c>
      <c r="P1356" s="2" t="s">
        <v>32</v>
      </c>
      <c r="Q1356" s="2" t="s">
        <v>58</v>
      </c>
      <c r="R1356" s="3">
        <v>42201</v>
      </c>
      <c r="S1356" s="10">
        <f t="shared" si="231"/>
        <v>2015</v>
      </c>
      <c r="T1356" t="str">
        <f t="shared" si="229"/>
        <v/>
      </c>
      <c r="U1356">
        <f t="shared" si="229"/>
        <v>-374.8</v>
      </c>
      <c r="V1356" t="str">
        <f t="shared" si="229"/>
        <v/>
      </c>
      <c r="W1356" t="str">
        <f t="shared" si="229"/>
        <v/>
      </c>
      <c r="Z1356" t="str">
        <f t="shared" si="230"/>
        <v/>
      </c>
      <c r="AA1356">
        <f t="shared" si="230"/>
        <v>-374.8</v>
      </c>
      <c r="AB1356" t="str">
        <f t="shared" si="230"/>
        <v/>
      </c>
      <c r="AE1356" t="str">
        <f t="shared" si="232"/>
        <v>Technology</v>
      </c>
      <c r="AH1356" t="str">
        <f t="shared" si="233"/>
        <v/>
      </c>
      <c r="AI1356" t="str">
        <f t="shared" si="234"/>
        <v/>
      </c>
      <c r="AJ1356" t="str">
        <f t="shared" si="234"/>
        <v/>
      </c>
      <c r="AK1356" t="str">
        <f t="shared" si="234"/>
        <v/>
      </c>
      <c r="AL1356" t="str">
        <f t="shared" si="234"/>
        <v/>
      </c>
    </row>
    <row r="1357" spans="1:38" x14ac:dyDescent="0.2">
      <c r="A1357" s="1">
        <v>6599</v>
      </c>
      <c r="B1357" s="2" t="s">
        <v>18</v>
      </c>
      <c r="C1357" s="3">
        <v>42201</v>
      </c>
      <c r="D1357" s="2" t="s">
        <v>27</v>
      </c>
      <c r="E1357" s="2">
        <v>47</v>
      </c>
      <c r="F1357" s="2">
        <v>630.22</v>
      </c>
      <c r="G1357" s="2">
        <v>0</v>
      </c>
      <c r="H1357" s="2" t="s">
        <v>20</v>
      </c>
      <c r="I1357" s="2">
        <v>134.28</v>
      </c>
      <c r="J1357" s="2">
        <v>24.64</v>
      </c>
      <c r="K1357" s="2">
        <v>18.98</v>
      </c>
      <c r="L1357" s="2" t="s">
        <v>135</v>
      </c>
      <c r="M1357" s="2" t="s">
        <v>29</v>
      </c>
      <c r="N1357" s="2" t="s">
        <v>23</v>
      </c>
      <c r="O1357" s="2" t="s">
        <v>45</v>
      </c>
      <c r="P1357" s="2" t="s">
        <v>55</v>
      </c>
      <c r="Q1357" s="2" t="s">
        <v>58</v>
      </c>
      <c r="R1357" s="3">
        <v>42201</v>
      </c>
      <c r="S1357" s="10">
        <f t="shared" si="231"/>
        <v>2015</v>
      </c>
      <c r="T1357">
        <f t="shared" si="229"/>
        <v>134.28</v>
      </c>
      <c r="U1357" t="str">
        <f t="shared" si="229"/>
        <v/>
      </c>
      <c r="V1357" t="str">
        <f t="shared" si="229"/>
        <v/>
      </c>
      <c r="W1357" t="str">
        <f t="shared" si="229"/>
        <v/>
      </c>
      <c r="Z1357" t="str">
        <f t="shared" si="230"/>
        <v/>
      </c>
      <c r="AA1357" t="str">
        <f t="shared" si="230"/>
        <v/>
      </c>
      <c r="AB1357">
        <f t="shared" si="230"/>
        <v>134.28</v>
      </c>
      <c r="AE1357" t="str">
        <f t="shared" si="232"/>
        <v/>
      </c>
      <c r="AH1357" t="str">
        <f t="shared" si="233"/>
        <v/>
      </c>
      <c r="AI1357" t="str">
        <f t="shared" si="234"/>
        <v/>
      </c>
      <c r="AJ1357" t="str">
        <f t="shared" si="234"/>
        <v/>
      </c>
      <c r="AK1357" t="str">
        <f t="shared" si="234"/>
        <v/>
      </c>
      <c r="AL1357" t="str">
        <f t="shared" si="234"/>
        <v/>
      </c>
    </row>
    <row r="1358" spans="1:38" x14ac:dyDescent="0.2">
      <c r="A1358" s="1">
        <v>6600</v>
      </c>
      <c r="B1358" s="2" t="s">
        <v>18</v>
      </c>
      <c r="C1358" s="3">
        <v>42201</v>
      </c>
      <c r="D1358" s="2" t="s">
        <v>50</v>
      </c>
      <c r="E1358" s="2">
        <v>35</v>
      </c>
      <c r="F1358" s="2">
        <v>5319.3729999999996</v>
      </c>
      <c r="G1358" s="2">
        <v>0.02</v>
      </c>
      <c r="H1358" s="2" t="s">
        <v>20</v>
      </c>
      <c r="I1358" s="2">
        <v>1147.48</v>
      </c>
      <c r="J1358" s="2">
        <v>191.99</v>
      </c>
      <c r="K1358" s="2">
        <v>27.99</v>
      </c>
      <c r="L1358" s="2" t="s">
        <v>472</v>
      </c>
      <c r="M1358" s="2" t="s">
        <v>22</v>
      </c>
      <c r="N1358" s="2" t="s">
        <v>54</v>
      </c>
      <c r="O1358" s="2" t="s">
        <v>31</v>
      </c>
      <c r="P1358" s="2" t="s">
        <v>39</v>
      </c>
      <c r="Q1358" s="2" t="s">
        <v>62</v>
      </c>
      <c r="R1358" s="3">
        <v>42203</v>
      </c>
      <c r="S1358" s="10">
        <f t="shared" si="231"/>
        <v>2015</v>
      </c>
      <c r="T1358" t="str">
        <f t="shared" si="229"/>
        <v/>
      </c>
      <c r="U1358" t="str">
        <f t="shared" si="229"/>
        <v/>
      </c>
      <c r="V1358" t="str">
        <f t="shared" si="229"/>
        <v/>
      </c>
      <c r="W1358">
        <f t="shared" si="229"/>
        <v>1147.48</v>
      </c>
      <c r="Z1358" t="str">
        <f t="shared" si="230"/>
        <v/>
      </c>
      <c r="AA1358">
        <f t="shared" si="230"/>
        <v>1147.48</v>
      </c>
      <c r="AB1358" t="str">
        <f t="shared" si="230"/>
        <v/>
      </c>
      <c r="AE1358" t="str">
        <f t="shared" si="232"/>
        <v/>
      </c>
      <c r="AH1358" t="str">
        <f t="shared" si="233"/>
        <v/>
      </c>
      <c r="AI1358" t="str">
        <f t="shared" si="234"/>
        <v/>
      </c>
      <c r="AJ1358" t="str">
        <f t="shared" si="234"/>
        <v/>
      </c>
      <c r="AK1358" t="str">
        <f t="shared" si="234"/>
        <v/>
      </c>
      <c r="AL1358" t="str">
        <f t="shared" si="234"/>
        <v/>
      </c>
    </row>
    <row r="1359" spans="1:38" x14ac:dyDescent="0.2">
      <c r="A1359" s="1">
        <v>6601</v>
      </c>
      <c r="B1359" s="2" t="s">
        <v>18</v>
      </c>
      <c r="C1359" s="3">
        <v>42201</v>
      </c>
      <c r="D1359" s="2" t="s">
        <v>50</v>
      </c>
      <c r="E1359" s="2">
        <v>19</v>
      </c>
      <c r="F1359" s="2">
        <v>1069.3050000000001</v>
      </c>
      <c r="G1359" s="2">
        <v>0.06</v>
      </c>
      <c r="H1359" s="2" t="s">
        <v>20</v>
      </c>
      <c r="I1359" s="2">
        <v>158.15</v>
      </c>
      <c r="J1359" s="2">
        <v>77.989999999999995</v>
      </c>
      <c r="K1359" s="2">
        <v>16.5</v>
      </c>
      <c r="L1359" s="2" t="s">
        <v>472</v>
      </c>
      <c r="M1359" s="2" t="s">
        <v>22</v>
      </c>
      <c r="N1359" s="2" t="s">
        <v>54</v>
      </c>
      <c r="O1359" s="2" t="s">
        <v>31</v>
      </c>
      <c r="P1359" s="2" t="s">
        <v>39</v>
      </c>
      <c r="Q1359" s="2" t="s">
        <v>26</v>
      </c>
      <c r="R1359" s="3">
        <v>42202</v>
      </c>
      <c r="S1359" s="10">
        <f t="shared" si="231"/>
        <v>2015</v>
      </c>
      <c r="T1359" t="str">
        <f t="shared" si="229"/>
        <v/>
      </c>
      <c r="U1359" t="str">
        <f t="shared" si="229"/>
        <v/>
      </c>
      <c r="V1359" t="str">
        <f t="shared" si="229"/>
        <v/>
      </c>
      <c r="W1359">
        <f t="shared" si="229"/>
        <v>158.15</v>
      </c>
      <c r="Z1359" t="str">
        <f t="shared" si="230"/>
        <v/>
      </c>
      <c r="AA1359">
        <f t="shared" si="230"/>
        <v>158.15</v>
      </c>
      <c r="AB1359" t="str">
        <f t="shared" si="230"/>
        <v/>
      </c>
      <c r="AE1359" t="str">
        <f t="shared" si="232"/>
        <v/>
      </c>
      <c r="AH1359" t="str">
        <f t="shared" si="233"/>
        <v/>
      </c>
      <c r="AI1359" t="str">
        <f t="shared" si="234"/>
        <v/>
      </c>
      <c r="AJ1359" t="str">
        <f t="shared" si="234"/>
        <v/>
      </c>
      <c r="AK1359" t="str">
        <f t="shared" si="234"/>
        <v/>
      </c>
      <c r="AL1359" t="str">
        <f t="shared" si="234"/>
        <v/>
      </c>
    </row>
    <row r="1360" spans="1:38" x14ac:dyDescent="0.2">
      <c r="A1360" s="1">
        <v>6602</v>
      </c>
      <c r="B1360" s="2" t="s">
        <v>18</v>
      </c>
      <c r="C1360" s="3">
        <v>42201</v>
      </c>
      <c r="D1360" s="2" t="s">
        <v>50</v>
      </c>
      <c r="E1360" s="2">
        <v>48</v>
      </c>
      <c r="F1360" s="2">
        <v>1638.44</v>
      </c>
      <c r="G1360" s="2">
        <v>0</v>
      </c>
      <c r="H1360" s="2" t="s">
        <v>20</v>
      </c>
      <c r="I1360" s="2">
        <v>671.03</v>
      </c>
      <c r="J1360" s="2">
        <v>45.98</v>
      </c>
      <c r="K1360" s="2">
        <v>15.99</v>
      </c>
      <c r="L1360" s="2" t="s">
        <v>472</v>
      </c>
      <c r="M1360" s="2" t="s">
        <v>22</v>
      </c>
      <c r="N1360" s="2" t="s">
        <v>54</v>
      </c>
      <c r="O1360" s="2" t="s">
        <v>31</v>
      </c>
      <c r="P1360" s="2" t="s">
        <v>32</v>
      </c>
      <c r="Q1360" s="2" t="s">
        <v>58</v>
      </c>
      <c r="R1360" s="3">
        <v>42203</v>
      </c>
      <c r="S1360" s="10">
        <f t="shared" si="231"/>
        <v>2015</v>
      </c>
      <c r="T1360" t="str">
        <f t="shared" si="229"/>
        <v/>
      </c>
      <c r="U1360" t="str">
        <f t="shared" si="229"/>
        <v/>
      </c>
      <c r="V1360" t="str">
        <f t="shared" si="229"/>
        <v/>
      </c>
      <c r="W1360">
        <f t="shared" si="229"/>
        <v>671.03</v>
      </c>
      <c r="Z1360" t="str">
        <f t="shared" si="230"/>
        <v/>
      </c>
      <c r="AA1360">
        <f t="shared" si="230"/>
        <v>671.03</v>
      </c>
      <c r="AB1360" t="str">
        <f t="shared" si="230"/>
        <v/>
      </c>
      <c r="AE1360" t="str">
        <f t="shared" si="232"/>
        <v/>
      </c>
      <c r="AH1360" t="str">
        <f t="shared" si="233"/>
        <v/>
      </c>
      <c r="AI1360" t="str">
        <f t="shared" si="234"/>
        <v/>
      </c>
      <c r="AJ1360" t="str">
        <f t="shared" si="234"/>
        <v/>
      </c>
      <c r="AK1360" t="str">
        <f t="shared" si="234"/>
        <v/>
      </c>
      <c r="AL1360" t="str">
        <f t="shared" si="234"/>
        <v/>
      </c>
    </row>
    <row r="1361" spans="1:38" x14ac:dyDescent="0.2">
      <c r="A1361" s="1">
        <v>6603</v>
      </c>
      <c r="B1361" s="2" t="s">
        <v>18</v>
      </c>
      <c r="C1361" s="3">
        <v>42201</v>
      </c>
      <c r="D1361" s="2" t="s">
        <v>50</v>
      </c>
      <c r="E1361" s="2">
        <v>49</v>
      </c>
      <c r="F1361" s="2">
        <v>222.02</v>
      </c>
      <c r="G1361" s="2">
        <v>0.05</v>
      </c>
      <c r="H1361" s="2" t="s">
        <v>20</v>
      </c>
      <c r="I1361" s="2">
        <v>-146.02000000000001</v>
      </c>
      <c r="J1361" s="2">
        <v>16.239999999999998</v>
      </c>
      <c r="K1361" s="2">
        <v>19.41</v>
      </c>
      <c r="L1361" s="2" t="s">
        <v>472</v>
      </c>
      <c r="M1361" s="2" t="s">
        <v>22</v>
      </c>
      <c r="N1361" s="2" t="s">
        <v>54</v>
      </c>
      <c r="O1361" s="2" t="s">
        <v>24</v>
      </c>
      <c r="P1361" s="2" t="s">
        <v>25</v>
      </c>
      <c r="Q1361" s="2" t="s">
        <v>26</v>
      </c>
      <c r="R1361" s="3">
        <v>42203</v>
      </c>
      <c r="S1361" s="10">
        <f t="shared" si="231"/>
        <v>2015</v>
      </c>
      <c r="T1361" t="str">
        <f t="shared" si="229"/>
        <v/>
      </c>
      <c r="U1361" t="str">
        <f t="shared" si="229"/>
        <v/>
      </c>
      <c r="V1361" t="str">
        <f t="shared" si="229"/>
        <v/>
      </c>
      <c r="W1361">
        <f t="shared" si="229"/>
        <v>-146.02000000000001</v>
      </c>
      <c r="Z1361">
        <f t="shared" si="230"/>
        <v>-146.02000000000001</v>
      </c>
      <c r="AA1361" t="str">
        <f t="shared" si="230"/>
        <v/>
      </c>
      <c r="AB1361" t="str">
        <f t="shared" si="230"/>
        <v/>
      </c>
      <c r="AE1361" t="str">
        <f t="shared" si="232"/>
        <v>Office Supplies</v>
      </c>
      <c r="AH1361" t="str">
        <f t="shared" si="233"/>
        <v/>
      </c>
      <c r="AI1361" t="str">
        <f t="shared" si="234"/>
        <v/>
      </c>
      <c r="AJ1361" t="str">
        <f t="shared" si="234"/>
        <v/>
      </c>
      <c r="AK1361" t="str">
        <f t="shared" si="234"/>
        <v/>
      </c>
      <c r="AL1361" t="str">
        <f t="shared" si="234"/>
        <v/>
      </c>
    </row>
    <row r="1362" spans="1:38" x14ac:dyDescent="0.2">
      <c r="A1362" s="1">
        <v>6604</v>
      </c>
      <c r="B1362" s="2" t="s">
        <v>18</v>
      </c>
      <c r="C1362" s="3">
        <v>42201</v>
      </c>
      <c r="D1362" s="2" t="s">
        <v>50</v>
      </c>
      <c r="E1362" s="2">
        <v>9</v>
      </c>
      <c r="F1362" s="2">
        <v>164.66</v>
      </c>
      <c r="G1362" s="2">
        <v>0.06</v>
      </c>
      <c r="H1362" s="2" t="s">
        <v>20</v>
      </c>
      <c r="I1362" s="2">
        <v>-13.44</v>
      </c>
      <c r="J1362" s="2">
        <v>29.48</v>
      </c>
      <c r="K1362" s="2">
        <v>15.99</v>
      </c>
      <c r="L1362" s="2" t="s">
        <v>494</v>
      </c>
      <c r="M1362" s="2" t="s">
        <v>29</v>
      </c>
      <c r="N1362" s="2" t="s">
        <v>30</v>
      </c>
      <c r="O1362" s="2" t="s">
        <v>31</v>
      </c>
      <c r="P1362" s="2" t="s">
        <v>32</v>
      </c>
      <c r="Q1362" s="2" t="s">
        <v>58</v>
      </c>
      <c r="R1362" s="3">
        <v>42202</v>
      </c>
      <c r="S1362" s="10">
        <f t="shared" si="231"/>
        <v>2015</v>
      </c>
      <c r="T1362" t="str">
        <f t="shared" ref="T1362:W1381" si="235">IF($N1362=T$1,$I1362,"")</f>
        <v/>
      </c>
      <c r="U1362">
        <f t="shared" si="235"/>
        <v>-13.44</v>
      </c>
      <c r="V1362" t="str">
        <f t="shared" si="235"/>
        <v/>
      </c>
      <c r="W1362" t="str">
        <f t="shared" si="235"/>
        <v/>
      </c>
      <c r="Z1362" t="str">
        <f t="shared" ref="Z1362:AB1381" si="236">IF($O1362=Z$1,$I1362,"")</f>
        <v/>
      </c>
      <c r="AA1362">
        <f t="shared" si="236"/>
        <v>-13.44</v>
      </c>
      <c r="AB1362" t="str">
        <f t="shared" si="236"/>
        <v/>
      </c>
      <c r="AE1362" t="str">
        <f t="shared" si="232"/>
        <v>Technology</v>
      </c>
      <c r="AH1362">
        <f t="shared" si="233"/>
        <v>-13.44</v>
      </c>
      <c r="AI1362" t="str">
        <f t="shared" si="234"/>
        <v/>
      </c>
      <c r="AJ1362">
        <f t="shared" si="234"/>
        <v>-13.44</v>
      </c>
      <c r="AK1362" t="str">
        <f t="shared" si="234"/>
        <v/>
      </c>
      <c r="AL1362" t="str">
        <f t="shared" si="234"/>
        <v/>
      </c>
    </row>
    <row r="1363" spans="1:38" x14ac:dyDescent="0.2">
      <c r="A1363" s="1">
        <v>6605</v>
      </c>
      <c r="B1363" s="2" t="s">
        <v>18</v>
      </c>
      <c r="C1363" s="3">
        <v>42202</v>
      </c>
      <c r="D1363" s="2" t="s">
        <v>41</v>
      </c>
      <c r="E1363" s="2">
        <v>42</v>
      </c>
      <c r="F1363" s="2">
        <v>195.63</v>
      </c>
      <c r="G1363" s="2">
        <v>0.05</v>
      </c>
      <c r="H1363" s="2" t="s">
        <v>20</v>
      </c>
      <c r="I1363" s="2">
        <v>-139.69999999999999</v>
      </c>
      <c r="J1363" s="2">
        <v>16.37</v>
      </c>
      <c r="K1363" s="2">
        <v>19.149999999999999</v>
      </c>
      <c r="L1363" s="2" t="s">
        <v>495</v>
      </c>
      <c r="M1363" s="2" t="s">
        <v>29</v>
      </c>
      <c r="N1363" s="2" t="s">
        <v>43</v>
      </c>
      <c r="O1363" s="2" t="s">
        <v>24</v>
      </c>
      <c r="P1363" s="2" t="s">
        <v>71</v>
      </c>
      <c r="Q1363" s="2" t="s">
        <v>26</v>
      </c>
      <c r="R1363" s="3">
        <v>42204</v>
      </c>
      <c r="S1363" s="10">
        <f t="shared" si="231"/>
        <v>2015</v>
      </c>
      <c r="T1363" t="str">
        <f t="shared" si="235"/>
        <v/>
      </c>
      <c r="U1363" t="str">
        <f t="shared" si="235"/>
        <v/>
      </c>
      <c r="V1363">
        <f t="shared" si="235"/>
        <v>-139.69999999999999</v>
      </c>
      <c r="W1363" t="str">
        <f t="shared" si="235"/>
        <v/>
      </c>
      <c r="Z1363">
        <f t="shared" si="236"/>
        <v>-139.69999999999999</v>
      </c>
      <c r="AA1363" t="str">
        <f t="shared" si="236"/>
        <v/>
      </c>
      <c r="AB1363" t="str">
        <f t="shared" si="236"/>
        <v/>
      </c>
      <c r="AE1363" t="str">
        <f t="shared" si="232"/>
        <v>Office Supplies</v>
      </c>
      <c r="AH1363" t="str">
        <f t="shared" si="233"/>
        <v/>
      </c>
      <c r="AI1363" t="str">
        <f t="shared" si="234"/>
        <v/>
      </c>
      <c r="AJ1363" t="str">
        <f t="shared" si="234"/>
        <v/>
      </c>
      <c r="AK1363" t="str">
        <f t="shared" si="234"/>
        <v/>
      </c>
      <c r="AL1363" t="str">
        <f t="shared" si="234"/>
        <v/>
      </c>
    </row>
    <row r="1364" spans="1:38" x14ac:dyDescent="0.2">
      <c r="A1364" s="1">
        <v>6606</v>
      </c>
      <c r="B1364" s="2" t="s">
        <v>18</v>
      </c>
      <c r="C1364" s="3">
        <v>42202</v>
      </c>
      <c r="D1364" s="2" t="s">
        <v>41</v>
      </c>
      <c r="E1364" s="2">
        <v>28</v>
      </c>
      <c r="F1364" s="2">
        <v>549.35</v>
      </c>
      <c r="G1364" s="2">
        <v>0.06</v>
      </c>
      <c r="H1364" s="2" t="s">
        <v>20</v>
      </c>
      <c r="I1364" s="2">
        <v>148.44</v>
      </c>
      <c r="J1364" s="2">
        <v>31.84</v>
      </c>
      <c r="K1364" s="2">
        <v>18.100000000000001</v>
      </c>
      <c r="L1364" s="2" t="s">
        <v>495</v>
      </c>
      <c r="M1364" s="2" t="s">
        <v>29</v>
      </c>
      <c r="N1364" s="2" t="s">
        <v>43</v>
      </c>
      <c r="O1364" s="2" t="s">
        <v>24</v>
      </c>
      <c r="P1364" s="2" t="s">
        <v>64</v>
      </c>
      <c r="Q1364" s="2" t="s">
        <v>36</v>
      </c>
      <c r="R1364" s="3">
        <v>42204</v>
      </c>
      <c r="S1364" s="10">
        <f t="shared" si="231"/>
        <v>2015</v>
      </c>
      <c r="T1364" t="str">
        <f t="shared" si="235"/>
        <v/>
      </c>
      <c r="U1364" t="str">
        <f t="shared" si="235"/>
        <v/>
      </c>
      <c r="V1364">
        <f t="shared" si="235"/>
        <v>148.44</v>
      </c>
      <c r="W1364" t="str">
        <f t="shared" si="235"/>
        <v/>
      </c>
      <c r="Z1364">
        <f t="shared" si="236"/>
        <v>148.44</v>
      </c>
      <c r="AA1364" t="str">
        <f t="shared" si="236"/>
        <v/>
      </c>
      <c r="AB1364" t="str">
        <f t="shared" si="236"/>
        <v/>
      </c>
      <c r="AE1364" t="str">
        <f t="shared" si="232"/>
        <v/>
      </c>
      <c r="AH1364" t="str">
        <f t="shared" si="233"/>
        <v/>
      </c>
      <c r="AI1364" t="str">
        <f t="shared" si="234"/>
        <v/>
      </c>
      <c r="AJ1364" t="str">
        <f t="shared" si="234"/>
        <v/>
      </c>
      <c r="AK1364" t="str">
        <f t="shared" si="234"/>
        <v/>
      </c>
      <c r="AL1364" t="str">
        <f t="shared" si="234"/>
        <v/>
      </c>
    </row>
    <row r="1365" spans="1:38" x14ac:dyDescent="0.2">
      <c r="A1365" s="1">
        <v>6607</v>
      </c>
      <c r="B1365" s="2" t="s">
        <v>18</v>
      </c>
      <c r="C1365" s="3">
        <v>42202</v>
      </c>
      <c r="D1365" s="2" t="s">
        <v>41</v>
      </c>
      <c r="E1365" s="2">
        <v>37</v>
      </c>
      <c r="F1365" s="2">
        <v>434.04</v>
      </c>
      <c r="G1365" s="2">
        <v>0.09</v>
      </c>
      <c r="H1365" s="2" t="s">
        <v>20</v>
      </c>
      <c r="I1365" s="2">
        <v>102.35</v>
      </c>
      <c r="J1365" s="2">
        <v>24.22</v>
      </c>
      <c r="K1365" s="2">
        <v>16.850000000000001</v>
      </c>
      <c r="L1365" s="2" t="s">
        <v>98</v>
      </c>
      <c r="M1365" s="2" t="s">
        <v>22</v>
      </c>
      <c r="N1365" s="2" t="s">
        <v>30</v>
      </c>
      <c r="O1365" s="2" t="s">
        <v>45</v>
      </c>
      <c r="P1365" s="2" t="s">
        <v>55</v>
      </c>
      <c r="Q1365" s="2" t="s">
        <v>58</v>
      </c>
      <c r="R1365" s="3">
        <v>42204</v>
      </c>
      <c r="S1365" s="10">
        <f t="shared" si="231"/>
        <v>2015</v>
      </c>
      <c r="T1365" t="str">
        <f t="shared" si="235"/>
        <v/>
      </c>
      <c r="U1365">
        <f t="shared" si="235"/>
        <v>102.35</v>
      </c>
      <c r="V1365" t="str">
        <f t="shared" si="235"/>
        <v/>
      </c>
      <c r="W1365" t="str">
        <f t="shared" si="235"/>
        <v/>
      </c>
      <c r="Z1365" t="str">
        <f t="shared" si="236"/>
        <v/>
      </c>
      <c r="AA1365" t="str">
        <f t="shared" si="236"/>
        <v/>
      </c>
      <c r="AB1365">
        <f t="shared" si="236"/>
        <v>102.35</v>
      </c>
      <c r="AE1365" t="str">
        <f t="shared" si="232"/>
        <v/>
      </c>
      <c r="AH1365" t="str">
        <f t="shared" si="233"/>
        <v/>
      </c>
      <c r="AI1365" t="str">
        <f t="shared" si="234"/>
        <v/>
      </c>
      <c r="AJ1365" t="str">
        <f t="shared" si="234"/>
        <v/>
      </c>
      <c r="AK1365" t="str">
        <f t="shared" si="234"/>
        <v/>
      </c>
      <c r="AL1365" t="str">
        <f t="shared" si="234"/>
        <v/>
      </c>
    </row>
    <row r="1366" spans="1:38" x14ac:dyDescent="0.2">
      <c r="A1366" s="1">
        <v>6608</v>
      </c>
      <c r="B1366" s="2" t="s">
        <v>18</v>
      </c>
      <c r="C1366" s="3">
        <v>42202</v>
      </c>
      <c r="D1366" s="2" t="s">
        <v>41</v>
      </c>
      <c r="E1366" s="2">
        <v>49</v>
      </c>
      <c r="F1366" s="2">
        <v>5618.0119999999997</v>
      </c>
      <c r="G1366" s="2">
        <v>0.01</v>
      </c>
      <c r="H1366" s="2" t="s">
        <v>20</v>
      </c>
      <c r="I1366" s="2">
        <v>2046.27</v>
      </c>
      <c r="J1366" s="2">
        <v>137.99</v>
      </c>
      <c r="K1366" s="2">
        <v>16.5</v>
      </c>
      <c r="L1366" s="2" t="s">
        <v>98</v>
      </c>
      <c r="M1366" s="2" t="s">
        <v>29</v>
      </c>
      <c r="N1366" s="2" t="s">
        <v>30</v>
      </c>
      <c r="O1366" s="2" t="s">
        <v>31</v>
      </c>
      <c r="P1366" s="2" t="s">
        <v>39</v>
      </c>
      <c r="Q1366" s="2" t="s">
        <v>26</v>
      </c>
      <c r="R1366" s="3">
        <v>42204</v>
      </c>
      <c r="S1366" s="10">
        <f t="shared" si="231"/>
        <v>2015</v>
      </c>
      <c r="T1366" t="str">
        <f t="shared" si="235"/>
        <v/>
      </c>
      <c r="U1366">
        <f t="shared" si="235"/>
        <v>2046.27</v>
      </c>
      <c r="V1366" t="str">
        <f t="shared" si="235"/>
        <v/>
      </c>
      <c r="W1366" t="str">
        <f t="shared" si="235"/>
        <v/>
      </c>
      <c r="Z1366" t="str">
        <f t="shared" si="236"/>
        <v/>
      </c>
      <c r="AA1366">
        <f t="shared" si="236"/>
        <v>2046.27</v>
      </c>
      <c r="AB1366" t="str">
        <f t="shared" si="236"/>
        <v/>
      </c>
      <c r="AE1366" t="str">
        <f t="shared" si="232"/>
        <v/>
      </c>
      <c r="AH1366" t="str">
        <f t="shared" si="233"/>
        <v/>
      </c>
      <c r="AI1366" t="str">
        <f t="shared" si="234"/>
        <v/>
      </c>
      <c r="AJ1366" t="str">
        <f t="shared" si="234"/>
        <v/>
      </c>
      <c r="AK1366" t="str">
        <f t="shared" si="234"/>
        <v/>
      </c>
      <c r="AL1366" t="str">
        <f t="shared" si="234"/>
        <v/>
      </c>
    </row>
    <row r="1367" spans="1:38" x14ac:dyDescent="0.2">
      <c r="A1367" s="1">
        <v>6609</v>
      </c>
      <c r="B1367" s="2" t="s">
        <v>40</v>
      </c>
      <c r="C1367" s="3">
        <v>42202</v>
      </c>
      <c r="D1367" s="2" t="s">
        <v>41</v>
      </c>
      <c r="E1367" s="2">
        <v>41</v>
      </c>
      <c r="F1367" s="2">
        <v>232.46</v>
      </c>
      <c r="G1367" s="2">
        <v>0.05</v>
      </c>
      <c r="H1367" s="2" t="s">
        <v>49</v>
      </c>
      <c r="I1367" s="2">
        <v>12.7</v>
      </c>
      <c r="J1367" s="2">
        <v>17.34</v>
      </c>
      <c r="K1367" s="2">
        <v>16.989999999999998</v>
      </c>
      <c r="L1367" s="2" t="s">
        <v>496</v>
      </c>
      <c r="M1367" s="2" t="s">
        <v>29</v>
      </c>
      <c r="N1367" s="2" t="s">
        <v>43</v>
      </c>
      <c r="O1367" s="2" t="s">
        <v>24</v>
      </c>
      <c r="P1367" s="2" t="s">
        <v>25</v>
      </c>
      <c r="Q1367" s="2" t="s">
        <v>26</v>
      </c>
      <c r="R1367" s="3">
        <v>42204</v>
      </c>
      <c r="S1367" s="10">
        <f t="shared" si="231"/>
        <v>2015</v>
      </c>
      <c r="T1367" t="str">
        <f t="shared" si="235"/>
        <v/>
      </c>
      <c r="U1367" t="str">
        <f t="shared" si="235"/>
        <v/>
      </c>
      <c r="V1367">
        <f t="shared" si="235"/>
        <v>12.7</v>
      </c>
      <c r="W1367" t="str">
        <f t="shared" si="235"/>
        <v/>
      </c>
      <c r="Z1367">
        <f t="shared" si="236"/>
        <v>12.7</v>
      </c>
      <c r="AA1367" t="str">
        <f t="shared" si="236"/>
        <v/>
      </c>
      <c r="AB1367" t="str">
        <f t="shared" si="236"/>
        <v/>
      </c>
      <c r="AE1367" t="str">
        <f t="shared" si="232"/>
        <v/>
      </c>
      <c r="AH1367" t="str">
        <f t="shared" si="233"/>
        <v/>
      </c>
      <c r="AI1367" t="str">
        <f t="shared" si="234"/>
        <v/>
      </c>
      <c r="AJ1367" t="str">
        <f t="shared" si="234"/>
        <v/>
      </c>
      <c r="AK1367" t="str">
        <f t="shared" si="234"/>
        <v/>
      </c>
      <c r="AL1367" t="str">
        <f t="shared" si="234"/>
        <v/>
      </c>
    </row>
    <row r="1368" spans="1:38" x14ac:dyDescent="0.2">
      <c r="A1368" s="1">
        <v>6610</v>
      </c>
      <c r="B1368" s="2" t="s">
        <v>40</v>
      </c>
      <c r="C1368" s="3">
        <v>42202</v>
      </c>
      <c r="D1368" s="2" t="s">
        <v>41</v>
      </c>
      <c r="E1368" s="2">
        <v>47</v>
      </c>
      <c r="F1368" s="2">
        <v>1049.18</v>
      </c>
      <c r="G1368" s="2">
        <v>0.1</v>
      </c>
      <c r="H1368" s="2" t="s">
        <v>20</v>
      </c>
      <c r="I1368" s="2">
        <v>289.19</v>
      </c>
      <c r="J1368" s="2">
        <v>35.99</v>
      </c>
      <c r="K1368" s="2">
        <v>20.71</v>
      </c>
      <c r="L1368" s="2" t="s">
        <v>496</v>
      </c>
      <c r="M1368" s="2" t="s">
        <v>29</v>
      </c>
      <c r="N1368" s="2" t="s">
        <v>43</v>
      </c>
      <c r="O1368" s="2" t="s">
        <v>24</v>
      </c>
      <c r="P1368" s="2" t="s">
        <v>90</v>
      </c>
      <c r="Q1368" s="2" t="s">
        <v>26</v>
      </c>
      <c r="R1368" s="3">
        <v>42205</v>
      </c>
      <c r="S1368" s="10">
        <f t="shared" si="231"/>
        <v>2015</v>
      </c>
      <c r="T1368" t="str">
        <f t="shared" si="235"/>
        <v/>
      </c>
      <c r="U1368" t="str">
        <f t="shared" si="235"/>
        <v/>
      </c>
      <c r="V1368">
        <f t="shared" si="235"/>
        <v>289.19</v>
      </c>
      <c r="W1368" t="str">
        <f t="shared" si="235"/>
        <v/>
      </c>
      <c r="Z1368">
        <f t="shared" si="236"/>
        <v>289.19</v>
      </c>
      <c r="AA1368" t="str">
        <f t="shared" si="236"/>
        <v/>
      </c>
      <c r="AB1368" t="str">
        <f t="shared" si="236"/>
        <v/>
      </c>
      <c r="AE1368" t="str">
        <f t="shared" si="232"/>
        <v/>
      </c>
      <c r="AH1368" t="str">
        <f t="shared" si="233"/>
        <v/>
      </c>
      <c r="AI1368" t="str">
        <f t="shared" si="234"/>
        <v/>
      </c>
      <c r="AJ1368" t="str">
        <f t="shared" si="234"/>
        <v/>
      </c>
      <c r="AK1368" t="str">
        <f t="shared" si="234"/>
        <v/>
      </c>
      <c r="AL1368" t="str">
        <f t="shared" si="234"/>
        <v/>
      </c>
    </row>
    <row r="1369" spans="1:38" x14ac:dyDescent="0.2">
      <c r="A1369" s="1">
        <v>6611</v>
      </c>
      <c r="B1369" s="2" t="s">
        <v>18</v>
      </c>
      <c r="C1369" s="3">
        <v>42202</v>
      </c>
      <c r="D1369" s="2" t="s">
        <v>19</v>
      </c>
      <c r="E1369" s="2">
        <v>29</v>
      </c>
      <c r="F1369" s="2">
        <v>192.17</v>
      </c>
      <c r="G1369" s="2">
        <v>0</v>
      </c>
      <c r="H1369" s="2" t="s">
        <v>49</v>
      </c>
      <c r="I1369" s="2">
        <v>-66.56</v>
      </c>
      <c r="J1369" s="2">
        <v>17.739999999999998</v>
      </c>
      <c r="K1369" s="2">
        <v>19.3</v>
      </c>
      <c r="L1369" s="2" t="s">
        <v>497</v>
      </c>
      <c r="M1369" s="2" t="s">
        <v>38</v>
      </c>
      <c r="N1369" s="2" t="s">
        <v>30</v>
      </c>
      <c r="O1369" s="2" t="s">
        <v>24</v>
      </c>
      <c r="P1369" s="2" t="s">
        <v>203</v>
      </c>
      <c r="Q1369" s="2" t="s">
        <v>58</v>
      </c>
      <c r="R1369" s="3">
        <v>42203</v>
      </c>
      <c r="S1369" s="10">
        <f t="shared" si="231"/>
        <v>2015</v>
      </c>
      <c r="T1369" t="str">
        <f t="shared" si="235"/>
        <v/>
      </c>
      <c r="U1369">
        <f t="shared" si="235"/>
        <v>-66.56</v>
      </c>
      <c r="V1369" t="str">
        <f t="shared" si="235"/>
        <v/>
      </c>
      <c r="W1369" t="str">
        <f t="shared" si="235"/>
        <v/>
      </c>
      <c r="Z1369">
        <f t="shared" si="236"/>
        <v>-66.56</v>
      </c>
      <c r="AA1369" t="str">
        <f t="shared" si="236"/>
        <v/>
      </c>
      <c r="AB1369" t="str">
        <f t="shared" si="236"/>
        <v/>
      </c>
      <c r="AE1369" t="str">
        <f t="shared" si="232"/>
        <v>Office Supplies</v>
      </c>
      <c r="AH1369" t="str">
        <f t="shared" si="233"/>
        <v/>
      </c>
      <c r="AI1369" t="str">
        <f t="shared" si="234"/>
        <v/>
      </c>
      <c r="AJ1369" t="str">
        <f t="shared" si="234"/>
        <v/>
      </c>
      <c r="AK1369" t="str">
        <f t="shared" si="234"/>
        <v/>
      </c>
      <c r="AL1369" t="str">
        <f t="shared" si="234"/>
        <v/>
      </c>
    </row>
    <row r="1370" spans="1:38" x14ac:dyDescent="0.2">
      <c r="A1370" s="1">
        <v>6612</v>
      </c>
      <c r="B1370" s="2" t="s">
        <v>40</v>
      </c>
      <c r="C1370" s="3">
        <v>42203</v>
      </c>
      <c r="D1370" s="2" t="s">
        <v>50</v>
      </c>
      <c r="E1370" s="2">
        <v>46</v>
      </c>
      <c r="F1370" s="2">
        <v>753.39</v>
      </c>
      <c r="G1370" s="2">
        <v>0.02</v>
      </c>
      <c r="H1370" s="2" t="s">
        <v>20</v>
      </c>
      <c r="I1370" s="2">
        <v>231.49</v>
      </c>
      <c r="J1370" s="2">
        <v>27.98</v>
      </c>
      <c r="K1370" s="2">
        <v>18</v>
      </c>
      <c r="L1370" s="2" t="s">
        <v>51</v>
      </c>
      <c r="M1370" s="2" t="s">
        <v>29</v>
      </c>
      <c r="N1370" s="2" t="s">
        <v>30</v>
      </c>
      <c r="O1370" s="2" t="s">
        <v>31</v>
      </c>
      <c r="P1370" s="2" t="s">
        <v>32</v>
      </c>
      <c r="Q1370" s="2" t="s">
        <v>26</v>
      </c>
      <c r="R1370" s="3">
        <v>42203</v>
      </c>
      <c r="S1370" s="10">
        <f t="shared" si="231"/>
        <v>2015</v>
      </c>
      <c r="T1370" t="str">
        <f t="shared" si="235"/>
        <v/>
      </c>
      <c r="U1370">
        <f t="shared" si="235"/>
        <v>231.49</v>
      </c>
      <c r="V1370" t="str">
        <f t="shared" si="235"/>
        <v/>
      </c>
      <c r="W1370" t="str">
        <f t="shared" si="235"/>
        <v/>
      </c>
      <c r="Z1370" t="str">
        <f t="shared" si="236"/>
        <v/>
      </c>
      <c r="AA1370">
        <f t="shared" si="236"/>
        <v>231.49</v>
      </c>
      <c r="AB1370" t="str">
        <f t="shared" si="236"/>
        <v/>
      </c>
      <c r="AE1370" t="str">
        <f t="shared" si="232"/>
        <v/>
      </c>
      <c r="AH1370" t="str">
        <f t="shared" si="233"/>
        <v/>
      </c>
      <c r="AI1370" t="str">
        <f t="shared" si="234"/>
        <v/>
      </c>
      <c r="AJ1370" t="str">
        <f t="shared" si="234"/>
        <v/>
      </c>
      <c r="AK1370" t="str">
        <f t="shared" si="234"/>
        <v/>
      </c>
      <c r="AL1370" t="str">
        <f t="shared" si="234"/>
        <v/>
      </c>
    </row>
    <row r="1371" spans="1:38" x14ac:dyDescent="0.2">
      <c r="A1371" s="1">
        <v>6613</v>
      </c>
      <c r="B1371" s="2" t="s">
        <v>40</v>
      </c>
      <c r="C1371" s="3">
        <v>42203</v>
      </c>
      <c r="D1371" s="2" t="s">
        <v>27</v>
      </c>
      <c r="E1371" s="2">
        <v>14</v>
      </c>
      <c r="F1371" s="2">
        <v>433.07</v>
      </c>
      <c r="G1371" s="2">
        <v>0.03</v>
      </c>
      <c r="H1371" s="2" t="s">
        <v>49</v>
      </c>
      <c r="I1371" s="2">
        <v>171.97</v>
      </c>
      <c r="J1371" s="2">
        <v>40.53</v>
      </c>
      <c r="K1371" s="2">
        <v>15.49</v>
      </c>
      <c r="L1371" s="2" t="s">
        <v>104</v>
      </c>
      <c r="M1371" s="2" t="s">
        <v>29</v>
      </c>
      <c r="N1371" s="2" t="s">
        <v>43</v>
      </c>
      <c r="O1371" s="2" t="s">
        <v>24</v>
      </c>
      <c r="P1371" s="2" t="s">
        <v>25</v>
      </c>
      <c r="Q1371" s="2" t="s">
        <v>26</v>
      </c>
      <c r="R1371" s="3">
        <v>42210</v>
      </c>
      <c r="S1371" s="10">
        <f t="shared" si="231"/>
        <v>2015</v>
      </c>
      <c r="T1371" t="str">
        <f t="shared" si="235"/>
        <v/>
      </c>
      <c r="U1371" t="str">
        <f t="shared" si="235"/>
        <v/>
      </c>
      <c r="V1371">
        <f t="shared" si="235"/>
        <v>171.97</v>
      </c>
      <c r="W1371" t="str">
        <f t="shared" si="235"/>
        <v/>
      </c>
      <c r="Z1371">
        <f t="shared" si="236"/>
        <v>171.97</v>
      </c>
      <c r="AA1371" t="str">
        <f t="shared" si="236"/>
        <v/>
      </c>
      <c r="AB1371" t="str">
        <f t="shared" si="236"/>
        <v/>
      </c>
      <c r="AE1371" t="str">
        <f t="shared" si="232"/>
        <v/>
      </c>
      <c r="AH1371" t="str">
        <f t="shared" si="233"/>
        <v/>
      </c>
      <c r="AI1371" t="str">
        <f t="shared" si="234"/>
        <v/>
      </c>
      <c r="AJ1371" t="str">
        <f t="shared" si="234"/>
        <v/>
      </c>
      <c r="AK1371" t="str">
        <f t="shared" si="234"/>
        <v/>
      </c>
      <c r="AL1371" t="str">
        <f t="shared" si="234"/>
        <v/>
      </c>
    </row>
    <row r="1372" spans="1:38" x14ac:dyDescent="0.2">
      <c r="A1372" s="1">
        <v>6614</v>
      </c>
      <c r="B1372" s="2" t="s">
        <v>40</v>
      </c>
      <c r="C1372" s="3">
        <v>42203</v>
      </c>
      <c r="D1372" s="2" t="s">
        <v>27</v>
      </c>
      <c r="E1372" s="2">
        <v>9</v>
      </c>
      <c r="F1372" s="2">
        <v>180.84</v>
      </c>
      <c r="G1372" s="2">
        <v>0.02</v>
      </c>
      <c r="H1372" s="2" t="s">
        <v>20</v>
      </c>
      <c r="I1372" s="2">
        <v>-29.23</v>
      </c>
      <c r="J1372" s="2">
        <v>29.98</v>
      </c>
      <c r="K1372" s="2">
        <v>22.51</v>
      </c>
      <c r="L1372" s="2" t="s">
        <v>104</v>
      </c>
      <c r="M1372" s="2" t="s">
        <v>29</v>
      </c>
      <c r="N1372" s="2" t="s">
        <v>43</v>
      </c>
      <c r="O1372" s="2" t="s">
        <v>31</v>
      </c>
      <c r="P1372" s="2" t="s">
        <v>33</v>
      </c>
      <c r="Q1372" s="2" t="s">
        <v>62</v>
      </c>
      <c r="R1372" s="3">
        <v>42208</v>
      </c>
      <c r="S1372" s="10">
        <f t="shared" si="231"/>
        <v>2015</v>
      </c>
      <c r="T1372" t="str">
        <f t="shared" si="235"/>
        <v/>
      </c>
      <c r="U1372" t="str">
        <f t="shared" si="235"/>
        <v/>
      </c>
      <c r="V1372">
        <f t="shared" si="235"/>
        <v>-29.23</v>
      </c>
      <c r="W1372" t="str">
        <f t="shared" si="235"/>
        <v/>
      </c>
      <c r="Z1372" t="str">
        <f t="shared" si="236"/>
        <v/>
      </c>
      <c r="AA1372">
        <f t="shared" si="236"/>
        <v>-29.23</v>
      </c>
      <c r="AB1372" t="str">
        <f t="shared" si="236"/>
        <v/>
      </c>
      <c r="AE1372" t="str">
        <f t="shared" si="232"/>
        <v>Technology</v>
      </c>
      <c r="AH1372">
        <f t="shared" si="233"/>
        <v>-29.23</v>
      </c>
      <c r="AI1372" t="str">
        <f t="shared" si="234"/>
        <v/>
      </c>
      <c r="AJ1372">
        <f t="shared" si="234"/>
        <v>-29.23</v>
      </c>
      <c r="AK1372" t="str">
        <f t="shared" si="234"/>
        <v/>
      </c>
      <c r="AL1372" t="str">
        <f t="shared" si="234"/>
        <v/>
      </c>
    </row>
    <row r="1373" spans="1:38" x14ac:dyDescent="0.2">
      <c r="A1373" s="1">
        <v>6615</v>
      </c>
      <c r="B1373" s="2" t="s">
        <v>18</v>
      </c>
      <c r="C1373" s="3">
        <v>42203</v>
      </c>
      <c r="D1373" s="2" t="s">
        <v>50</v>
      </c>
      <c r="E1373" s="2">
        <v>2</v>
      </c>
      <c r="F1373" s="2">
        <v>563.08000000000004</v>
      </c>
      <c r="G1373" s="2">
        <v>0.01</v>
      </c>
      <c r="H1373" s="2" t="s">
        <v>44</v>
      </c>
      <c r="I1373" s="2">
        <v>-330.9</v>
      </c>
      <c r="J1373" s="2">
        <v>255.98</v>
      </c>
      <c r="K1373" s="2">
        <v>76.94</v>
      </c>
      <c r="L1373" s="2" t="s">
        <v>100</v>
      </c>
      <c r="M1373" s="2" t="s">
        <v>29</v>
      </c>
      <c r="N1373" s="2" t="s">
        <v>43</v>
      </c>
      <c r="O1373" s="2" t="s">
        <v>45</v>
      </c>
      <c r="P1373" s="2" t="s">
        <v>61</v>
      </c>
      <c r="Q1373" s="2" t="s">
        <v>56</v>
      </c>
      <c r="R1373" s="3">
        <v>42204</v>
      </c>
      <c r="S1373" s="10">
        <f t="shared" si="231"/>
        <v>2015</v>
      </c>
      <c r="T1373" t="str">
        <f t="shared" si="235"/>
        <v/>
      </c>
      <c r="U1373" t="str">
        <f t="shared" si="235"/>
        <v/>
      </c>
      <c r="V1373">
        <f t="shared" si="235"/>
        <v>-330.9</v>
      </c>
      <c r="W1373" t="str">
        <f t="shared" si="235"/>
        <v/>
      </c>
      <c r="Z1373" t="str">
        <f t="shared" si="236"/>
        <v/>
      </c>
      <c r="AA1373" t="str">
        <f t="shared" si="236"/>
        <v/>
      </c>
      <c r="AB1373">
        <f t="shared" si="236"/>
        <v>-330.9</v>
      </c>
      <c r="AE1373" t="str">
        <f t="shared" si="232"/>
        <v>Furniture</v>
      </c>
      <c r="AH1373" t="str">
        <f t="shared" si="233"/>
        <v/>
      </c>
      <c r="AI1373" t="str">
        <f t="shared" si="234"/>
        <v/>
      </c>
      <c r="AJ1373" t="str">
        <f t="shared" si="234"/>
        <v/>
      </c>
      <c r="AK1373" t="str">
        <f t="shared" si="234"/>
        <v/>
      </c>
      <c r="AL1373" t="str">
        <f t="shared" si="234"/>
        <v/>
      </c>
    </row>
    <row r="1374" spans="1:38" x14ac:dyDescent="0.2">
      <c r="A1374" s="1">
        <v>6616</v>
      </c>
      <c r="B1374" s="2" t="s">
        <v>18</v>
      </c>
      <c r="C1374" s="3">
        <v>42204</v>
      </c>
      <c r="D1374" s="2" t="s">
        <v>59</v>
      </c>
      <c r="E1374" s="2">
        <v>45</v>
      </c>
      <c r="F1374" s="2">
        <v>132.61000000000001</v>
      </c>
      <c r="G1374" s="2">
        <v>0.01</v>
      </c>
      <c r="H1374" s="2" t="s">
        <v>49</v>
      </c>
      <c r="I1374" s="2">
        <v>43.39</v>
      </c>
      <c r="J1374" s="2">
        <v>14.62</v>
      </c>
      <c r="K1374" s="2">
        <v>14.8</v>
      </c>
      <c r="L1374" s="2" t="s">
        <v>462</v>
      </c>
      <c r="M1374" s="2" t="s">
        <v>29</v>
      </c>
      <c r="N1374" s="2" t="s">
        <v>43</v>
      </c>
      <c r="O1374" s="2" t="s">
        <v>24</v>
      </c>
      <c r="P1374" s="2" t="s">
        <v>95</v>
      </c>
      <c r="Q1374" s="2" t="s">
        <v>36</v>
      </c>
      <c r="R1374" s="3">
        <v>42205</v>
      </c>
      <c r="S1374" s="10">
        <f t="shared" si="231"/>
        <v>2015</v>
      </c>
      <c r="T1374" t="str">
        <f t="shared" si="235"/>
        <v/>
      </c>
      <c r="U1374" t="str">
        <f t="shared" si="235"/>
        <v/>
      </c>
      <c r="V1374">
        <f t="shared" si="235"/>
        <v>43.39</v>
      </c>
      <c r="W1374" t="str">
        <f t="shared" si="235"/>
        <v/>
      </c>
      <c r="Z1374">
        <f t="shared" si="236"/>
        <v>43.39</v>
      </c>
      <c r="AA1374" t="str">
        <f t="shared" si="236"/>
        <v/>
      </c>
      <c r="AB1374" t="str">
        <f t="shared" si="236"/>
        <v/>
      </c>
      <c r="AE1374" t="str">
        <f t="shared" si="232"/>
        <v/>
      </c>
      <c r="AH1374" t="str">
        <f t="shared" si="233"/>
        <v/>
      </c>
      <c r="AI1374" t="str">
        <f t="shared" si="234"/>
        <v/>
      </c>
      <c r="AJ1374" t="str">
        <f t="shared" si="234"/>
        <v/>
      </c>
      <c r="AK1374" t="str">
        <f t="shared" si="234"/>
        <v/>
      </c>
      <c r="AL1374" t="str">
        <f t="shared" si="234"/>
        <v/>
      </c>
    </row>
    <row r="1375" spans="1:38" x14ac:dyDescent="0.2">
      <c r="A1375" s="1">
        <v>6617</v>
      </c>
      <c r="B1375" s="2" t="s">
        <v>18</v>
      </c>
      <c r="C1375" s="3">
        <v>42204</v>
      </c>
      <c r="D1375" s="2" t="s">
        <v>59</v>
      </c>
      <c r="E1375" s="2">
        <v>9</v>
      </c>
      <c r="F1375" s="2">
        <v>931.51149999999996</v>
      </c>
      <c r="G1375" s="2">
        <v>0.06</v>
      </c>
      <c r="H1375" s="2" t="s">
        <v>20</v>
      </c>
      <c r="I1375" s="2">
        <v>-282.58999999999997</v>
      </c>
      <c r="J1375" s="2">
        <v>137.99</v>
      </c>
      <c r="K1375" s="2">
        <v>22.08</v>
      </c>
      <c r="L1375" s="2" t="s">
        <v>462</v>
      </c>
      <c r="M1375" s="2" t="s">
        <v>29</v>
      </c>
      <c r="N1375" s="2" t="s">
        <v>43</v>
      </c>
      <c r="O1375" s="2" t="s">
        <v>31</v>
      </c>
      <c r="P1375" s="2" t="s">
        <v>39</v>
      </c>
      <c r="Q1375" s="2" t="s">
        <v>26</v>
      </c>
      <c r="R1375" s="3">
        <v>42205</v>
      </c>
      <c r="S1375" s="10">
        <f t="shared" si="231"/>
        <v>2015</v>
      </c>
      <c r="T1375" t="str">
        <f t="shared" si="235"/>
        <v/>
      </c>
      <c r="U1375" t="str">
        <f t="shared" si="235"/>
        <v/>
      </c>
      <c r="V1375">
        <f t="shared" si="235"/>
        <v>-282.58999999999997</v>
      </c>
      <c r="W1375" t="str">
        <f t="shared" si="235"/>
        <v/>
      </c>
      <c r="Z1375" t="str">
        <f t="shared" si="236"/>
        <v/>
      </c>
      <c r="AA1375">
        <f t="shared" si="236"/>
        <v>-282.58999999999997</v>
      </c>
      <c r="AB1375" t="str">
        <f t="shared" si="236"/>
        <v/>
      </c>
      <c r="AE1375" t="str">
        <f t="shared" si="232"/>
        <v>Technology</v>
      </c>
      <c r="AH1375">
        <f t="shared" si="233"/>
        <v>-282.58999999999997</v>
      </c>
      <c r="AI1375" t="str">
        <f t="shared" si="234"/>
        <v/>
      </c>
      <c r="AJ1375">
        <f t="shared" si="234"/>
        <v>-282.58999999999997</v>
      </c>
      <c r="AK1375" t="str">
        <f t="shared" si="234"/>
        <v/>
      </c>
      <c r="AL1375" t="str">
        <f t="shared" si="234"/>
        <v/>
      </c>
    </row>
    <row r="1376" spans="1:38" x14ac:dyDescent="0.2">
      <c r="A1376" s="1">
        <v>6618</v>
      </c>
      <c r="B1376" s="2" t="s">
        <v>18</v>
      </c>
      <c r="C1376" s="3">
        <v>42205</v>
      </c>
      <c r="D1376" s="2" t="s">
        <v>41</v>
      </c>
      <c r="E1376" s="2">
        <v>15</v>
      </c>
      <c r="F1376" s="2">
        <v>6940.85</v>
      </c>
      <c r="G1376" s="2">
        <v>0.04</v>
      </c>
      <c r="H1376" s="2" t="s">
        <v>44</v>
      </c>
      <c r="I1376" s="2">
        <v>1205.6099999999999</v>
      </c>
      <c r="J1376" s="2">
        <v>461.99</v>
      </c>
      <c r="K1376" s="2">
        <v>63</v>
      </c>
      <c r="L1376" s="2" t="s">
        <v>145</v>
      </c>
      <c r="M1376" s="2" t="s">
        <v>38</v>
      </c>
      <c r="N1376" s="2" t="s">
        <v>30</v>
      </c>
      <c r="O1376" s="2" t="s">
        <v>31</v>
      </c>
      <c r="P1376" s="2" t="s">
        <v>107</v>
      </c>
      <c r="Q1376" s="2" t="s">
        <v>56</v>
      </c>
      <c r="R1376" s="3">
        <v>42205</v>
      </c>
      <c r="S1376" s="10">
        <f t="shared" si="231"/>
        <v>2015</v>
      </c>
      <c r="T1376" t="str">
        <f t="shared" si="235"/>
        <v/>
      </c>
      <c r="U1376">
        <f t="shared" si="235"/>
        <v>1205.6099999999999</v>
      </c>
      <c r="V1376" t="str">
        <f t="shared" si="235"/>
        <v/>
      </c>
      <c r="W1376" t="str">
        <f t="shared" si="235"/>
        <v/>
      </c>
      <c r="Z1376" t="str">
        <f t="shared" si="236"/>
        <v/>
      </c>
      <c r="AA1376">
        <f t="shared" si="236"/>
        <v>1205.6099999999999</v>
      </c>
      <c r="AB1376" t="str">
        <f t="shared" si="236"/>
        <v/>
      </c>
      <c r="AE1376" t="str">
        <f t="shared" si="232"/>
        <v/>
      </c>
      <c r="AH1376" t="str">
        <f t="shared" si="233"/>
        <v/>
      </c>
      <c r="AI1376" t="str">
        <f t="shared" si="234"/>
        <v/>
      </c>
      <c r="AJ1376" t="str">
        <f t="shared" si="234"/>
        <v/>
      </c>
      <c r="AK1376" t="str">
        <f t="shared" si="234"/>
        <v/>
      </c>
      <c r="AL1376" t="str">
        <f t="shared" si="234"/>
        <v/>
      </c>
    </row>
    <row r="1377" spans="1:38" x14ac:dyDescent="0.2">
      <c r="A1377" s="1">
        <v>6619</v>
      </c>
      <c r="B1377" s="2" t="s">
        <v>18</v>
      </c>
      <c r="C1377" s="3">
        <v>42205</v>
      </c>
      <c r="D1377" s="2" t="s">
        <v>41</v>
      </c>
      <c r="E1377" s="2">
        <v>14</v>
      </c>
      <c r="F1377" s="2">
        <v>62.39</v>
      </c>
      <c r="G1377" s="2">
        <v>0.06</v>
      </c>
      <c r="H1377" s="2" t="s">
        <v>20</v>
      </c>
      <c r="I1377" s="2">
        <v>13.47</v>
      </c>
      <c r="J1377" s="2">
        <v>16</v>
      </c>
      <c r="K1377" s="2">
        <v>15.3</v>
      </c>
      <c r="L1377" s="2" t="s">
        <v>145</v>
      </c>
      <c r="M1377" s="2" t="s">
        <v>38</v>
      </c>
      <c r="N1377" s="2" t="s">
        <v>30</v>
      </c>
      <c r="O1377" s="2" t="s">
        <v>24</v>
      </c>
      <c r="P1377" s="2" t="s">
        <v>35</v>
      </c>
      <c r="Q1377" s="2" t="s">
        <v>36</v>
      </c>
      <c r="R1377" s="3">
        <v>42206</v>
      </c>
      <c r="S1377" s="10">
        <f t="shared" si="231"/>
        <v>2015</v>
      </c>
      <c r="T1377" t="str">
        <f t="shared" si="235"/>
        <v/>
      </c>
      <c r="U1377">
        <f t="shared" si="235"/>
        <v>13.47</v>
      </c>
      <c r="V1377" t="str">
        <f t="shared" si="235"/>
        <v/>
      </c>
      <c r="W1377" t="str">
        <f t="shared" si="235"/>
        <v/>
      </c>
      <c r="Z1377">
        <f t="shared" si="236"/>
        <v>13.47</v>
      </c>
      <c r="AA1377" t="str">
        <f t="shared" si="236"/>
        <v/>
      </c>
      <c r="AB1377" t="str">
        <f t="shared" si="236"/>
        <v/>
      </c>
      <c r="AE1377" t="str">
        <f t="shared" si="232"/>
        <v/>
      </c>
      <c r="AH1377" t="str">
        <f t="shared" si="233"/>
        <v/>
      </c>
      <c r="AI1377" t="str">
        <f t="shared" si="234"/>
        <v/>
      </c>
      <c r="AJ1377" t="str">
        <f t="shared" si="234"/>
        <v/>
      </c>
      <c r="AK1377" t="str">
        <f t="shared" si="234"/>
        <v/>
      </c>
      <c r="AL1377" t="str">
        <f t="shared" si="234"/>
        <v/>
      </c>
    </row>
    <row r="1378" spans="1:38" x14ac:dyDescent="0.2">
      <c r="A1378" s="1">
        <v>6620</v>
      </c>
      <c r="B1378" s="2" t="s">
        <v>18</v>
      </c>
      <c r="C1378" s="3">
        <v>42205</v>
      </c>
      <c r="D1378" s="2" t="s">
        <v>27</v>
      </c>
      <c r="E1378" s="2">
        <v>21</v>
      </c>
      <c r="F1378" s="2">
        <v>181.1</v>
      </c>
      <c r="G1378" s="2">
        <v>0.02</v>
      </c>
      <c r="H1378" s="2" t="s">
        <v>20</v>
      </c>
      <c r="I1378" s="2">
        <v>-26.19</v>
      </c>
      <c r="J1378" s="2">
        <v>19.68</v>
      </c>
      <c r="K1378" s="2">
        <v>20.16</v>
      </c>
      <c r="L1378" s="2" t="s">
        <v>459</v>
      </c>
      <c r="M1378" s="2" t="s">
        <v>29</v>
      </c>
      <c r="N1378" s="2" t="s">
        <v>23</v>
      </c>
      <c r="O1378" s="2" t="s">
        <v>24</v>
      </c>
      <c r="P1378" s="2" t="s">
        <v>25</v>
      </c>
      <c r="Q1378" s="2" t="s">
        <v>26</v>
      </c>
      <c r="R1378" s="3">
        <v>42212</v>
      </c>
      <c r="S1378" s="10">
        <f t="shared" si="231"/>
        <v>2015</v>
      </c>
      <c r="T1378">
        <f t="shared" si="235"/>
        <v>-26.19</v>
      </c>
      <c r="U1378" t="str">
        <f t="shared" si="235"/>
        <v/>
      </c>
      <c r="V1378" t="str">
        <f t="shared" si="235"/>
        <v/>
      </c>
      <c r="W1378" t="str">
        <f t="shared" si="235"/>
        <v/>
      </c>
      <c r="Z1378">
        <f t="shared" si="236"/>
        <v>-26.19</v>
      </c>
      <c r="AA1378" t="str">
        <f t="shared" si="236"/>
        <v/>
      </c>
      <c r="AB1378" t="str">
        <f t="shared" si="236"/>
        <v/>
      </c>
      <c r="AE1378" t="str">
        <f t="shared" si="232"/>
        <v>Office Supplies</v>
      </c>
      <c r="AH1378" t="str">
        <f t="shared" si="233"/>
        <v/>
      </c>
      <c r="AI1378" t="str">
        <f t="shared" si="234"/>
        <v/>
      </c>
      <c r="AJ1378" t="str">
        <f t="shared" si="234"/>
        <v/>
      </c>
      <c r="AK1378" t="str">
        <f t="shared" si="234"/>
        <v/>
      </c>
      <c r="AL1378" t="str">
        <f t="shared" si="234"/>
        <v/>
      </c>
    </row>
    <row r="1379" spans="1:38" x14ac:dyDescent="0.2">
      <c r="A1379" s="1">
        <v>6621</v>
      </c>
      <c r="B1379" s="2" t="s">
        <v>18</v>
      </c>
      <c r="C1379" s="3">
        <v>42205</v>
      </c>
      <c r="D1379" s="2" t="s">
        <v>27</v>
      </c>
      <c r="E1379" s="2">
        <v>5</v>
      </c>
      <c r="F1379" s="2">
        <v>1818.65</v>
      </c>
      <c r="G1379" s="2">
        <v>0.08</v>
      </c>
      <c r="H1379" s="2" t="s">
        <v>20</v>
      </c>
      <c r="I1379" s="2">
        <v>208.84</v>
      </c>
      <c r="J1379" s="2">
        <v>379.99</v>
      </c>
      <c r="K1379" s="2">
        <v>33.99</v>
      </c>
      <c r="L1379" s="2" t="s">
        <v>459</v>
      </c>
      <c r="M1379" s="2" t="s">
        <v>29</v>
      </c>
      <c r="N1379" s="2" t="s">
        <v>23</v>
      </c>
      <c r="O1379" s="2" t="s">
        <v>24</v>
      </c>
      <c r="P1379" s="2" t="s">
        <v>25</v>
      </c>
      <c r="Q1379" s="2" t="s">
        <v>26</v>
      </c>
      <c r="R1379" s="3">
        <v>42207</v>
      </c>
      <c r="S1379" s="10">
        <f t="shared" si="231"/>
        <v>2015</v>
      </c>
      <c r="T1379">
        <f t="shared" si="235"/>
        <v>208.84</v>
      </c>
      <c r="U1379" t="str">
        <f t="shared" si="235"/>
        <v/>
      </c>
      <c r="V1379" t="str">
        <f t="shared" si="235"/>
        <v/>
      </c>
      <c r="W1379" t="str">
        <f t="shared" si="235"/>
        <v/>
      </c>
      <c r="Z1379">
        <f t="shared" si="236"/>
        <v>208.84</v>
      </c>
      <c r="AA1379" t="str">
        <f t="shared" si="236"/>
        <v/>
      </c>
      <c r="AB1379" t="str">
        <f t="shared" si="236"/>
        <v/>
      </c>
      <c r="AE1379" t="str">
        <f t="shared" si="232"/>
        <v/>
      </c>
      <c r="AH1379" t="str">
        <f t="shared" si="233"/>
        <v/>
      </c>
      <c r="AI1379" t="str">
        <f t="shared" si="234"/>
        <v/>
      </c>
      <c r="AJ1379" t="str">
        <f t="shared" si="234"/>
        <v/>
      </c>
      <c r="AK1379" t="str">
        <f t="shared" si="234"/>
        <v/>
      </c>
      <c r="AL1379" t="str">
        <f t="shared" si="234"/>
        <v/>
      </c>
    </row>
    <row r="1380" spans="1:38" x14ac:dyDescent="0.2">
      <c r="A1380" s="1">
        <v>6622</v>
      </c>
      <c r="B1380" s="2" t="s">
        <v>18</v>
      </c>
      <c r="C1380" s="3">
        <v>42205</v>
      </c>
      <c r="D1380" s="2" t="s">
        <v>27</v>
      </c>
      <c r="E1380" s="2">
        <v>10</v>
      </c>
      <c r="F1380" s="2">
        <v>2650.35</v>
      </c>
      <c r="G1380" s="2">
        <v>0.08</v>
      </c>
      <c r="H1380" s="2" t="s">
        <v>44</v>
      </c>
      <c r="I1380" s="2">
        <v>-469.09</v>
      </c>
      <c r="J1380" s="2">
        <v>274.11</v>
      </c>
      <c r="K1380" s="2">
        <v>76.739999999999995</v>
      </c>
      <c r="L1380" s="2" t="s">
        <v>459</v>
      </c>
      <c r="M1380" s="2" t="s">
        <v>29</v>
      </c>
      <c r="N1380" s="2" t="s">
        <v>23</v>
      </c>
      <c r="O1380" s="2" t="s">
        <v>45</v>
      </c>
      <c r="P1380" s="2" t="s">
        <v>46</v>
      </c>
      <c r="Q1380" s="2" t="s">
        <v>47</v>
      </c>
      <c r="R1380" s="3">
        <v>42212</v>
      </c>
      <c r="S1380" s="10">
        <f t="shared" si="231"/>
        <v>2015</v>
      </c>
      <c r="T1380">
        <f t="shared" si="235"/>
        <v>-469.09</v>
      </c>
      <c r="U1380" t="str">
        <f t="shared" si="235"/>
        <v/>
      </c>
      <c r="V1380" t="str">
        <f t="shared" si="235"/>
        <v/>
      </c>
      <c r="W1380" t="str">
        <f t="shared" si="235"/>
        <v/>
      </c>
      <c r="Z1380" t="str">
        <f t="shared" si="236"/>
        <v/>
      </c>
      <c r="AA1380" t="str">
        <f t="shared" si="236"/>
        <v/>
      </c>
      <c r="AB1380">
        <f t="shared" si="236"/>
        <v>-469.09</v>
      </c>
      <c r="AE1380" t="str">
        <f t="shared" si="232"/>
        <v>Furniture</v>
      </c>
      <c r="AH1380" t="str">
        <f t="shared" si="233"/>
        <v/>
      </c>
      <c r="AI1380" t="str">
        <f t="shared" si="234"/>
        <v/>
      </c>
      <c r="AJ1380" t="str">
        <f t="shared" si="234"/>
        <v/>
      </c>
      <c r="AK1380" t="str">
        <f t="shared" si="234"/>
        <v/>
      </c>
      <c r="AL1380" t="str">
        <f t="shared" si="234"/>
        <v/>
      </c>
    </row>
    <row r="1381" spans="1:38" x14ac:dyDescent="0.2">
      <c r="A1381" s="1">
        <v>6623</v>
      </c>
      <c r="B1381" s="2" t="s">
        <v>18</v>
      </c>
      <c r="C1381" s="3">
        <v>42206</v>
      </c>
      <c r="D1381" s="2" t="s">
        <v>27</v>
      </c>
      <c r="E1381" s="2">
        <v>24</v>
      </c>
      <c r="F1381" s="2">
        <v>276.97000000000003</v>
      </c>
      <c r="G1381" s="2">
        <v>0</v>
      </c>
      <c r="H1381" s="2" t="s">
        <v>49</v>
      </c>
      <c r="I1381" s="2">
        <v>38.869999999999997</v>
      </c>
      <c r="J1381" s="2">
        <v>22.4</v>
      </c>
      <c r="K1381" s="2">
        <v>19.399999999999999</v>
      </c>
      <c r="L1381" s="2" t="s">
        <v>327</v>
      </c>
      <c r="M1381" s="2" t="s">
        <v>38</v>
      </c>
      <c r="N1381" s="2" t="s">
        <v>23</v>
      </c>
      <c r="O1381" s="2" t="s">
        <v>45</v>
      </c>
      <c r="P1381" s="2" t="s">
        <v>55</v>
      </c>
      <c r="Q1381" s="2" t="s">
        <v>58</v>
      </c>
      <c r="R1381" s="3">
        <v>42206</v>
      </c>
      <c r="S1381" s="10">
        <f t="shared" si="231"/>
        <v>2015</v>
      </c>
      <c r="T1381">
        <f t="shared" si="235"/>
        <v>38.869999999999997</v>
      </c>
      <c r="U1381" t="str">
        <f t="shared" si="235"/>
        <v/>
      </c>
      <c r="V1381" t="str">
        <f t="shared" si="235"/>
        <v/>
      </c>
      <c r="W1381" t="str">
        <f t="shared" si="235"/>
        <v/>
      </c>
      <c r="Z1381" t="str">
        <f t="shared" si="236"/>
        <v/>
      </c>
      <c r="AA1381" t="str">
        <f t="shared" si="236"/>
        <v/>
      </c>
      <c r="AB1381">
        <f t="shared" si="236"/>
        <v>38.869999999999997</v>
      </c>
      <c r="AE1381" t="str">
        <f t="shared" si="232"/>
        <v/>
      </c>
      <c r="AH1381" t="str">
        <f t="shared" si="233"/>
        <v/>
      </c>
      <c r="AI1381" t="str">
        <f t="shared" si="234"/>
        <v/>
      </c>
      <c r="AJ1381" t="str">
        <f t="shared" si="234"/>
        <v/>
      </c>
      <c r="AK1381" t="str">
        <f t="shared" si="234"/>
        <v/>
      </c>
      <c r="AL1381" t="str">
        <f t="shared" si="234"/>
        <v/>
      </c>
    </row>
    <row r="1382" spans="1:38" x14ac:dyDescent="0.2">
      <c r="A1382" s="1">
        <v>6624</v>
      </c>
      <c r="B1382" s="2" t="s">
        <v>18</v>
      </c>
      <c r="C1382" s="3">
        <v>42206</v>
      </c>
      <c r="D1382" s="2" t="s">
        <v>27</v>
      </c>
      <c r="E1382" s="2">
        <v>18</v>
      </c>
      <c r="F1382" s="2">
        <v>106.34</v>
      </c>
      <c r="G1382" s="2">
        <v>0.1</v>
      </c>
      <c r="H1382" s="2" t="s">
        <v>20</v>
      </c>
      <c r="I1382" s="2">
        <v>-7.19</v>
      </c>
      <c r="J1382" s="2">
        <v>17.850000000000001</v>
      </c>
      <c r="K1382" s="2">
        <v>16.27</v>
      </c>
      <c r="L1382" s="2" t="s">
        <v>327</v>
      </c>
      <c r="M1382" s="2" t="s">
        <v>38</v>
      </c>
      <c r="N1382" s="2" t="s">
        <v>23</v>
      </c>
      <c r="O1382" s="2" t="s">
        <v>24</v>
      </c>
      <c r="P1382" s="2" t="s">
        <v>64</v>
      </c>
      <c r="Q1382" s="2" t="s">
        <v>36</v>
      </c>
      <c r="R1382" s="3">
        <v>42213</v>
      </c>
      <c r="S1382" s="10">
        <f t="shared" si="231"/>
        <v>2015</v>
      </c>
      <c r="T1382">
        <f t="shared" ref="T1382:W1401" si="237">IF($N1382=T$1,$I1382,"")</f>
        <v>-7.19</v>
      </c>
      <c r="U1382" t="str">
        <f t="shared" si="237"/>
        <v/>
      </c>
      <c r="V1382" t="str">
        <f t="shared" si="237"/>
        <v/>
      </c>
      <c r="W1382" t="str">
        <f t="shared" si="237"/>
        <v/>
      </c>
      <c r="Z1382">
        <f t="shared" ref="Z1382:AB1401" si="238">IF($O1382=Z$1,$I1382,"")</f>
        <v>-7.19</v>
      </c>
      <c r="AA1382" t="str">
        <f t="shared" si="238"/>
        <v/>
      </c>
      <c r="AB1382" t="str">
        <f t="shared" si="238"/>
        <v/>
      </c>
      <c r="AE1382" t="str">
        <f t="shared" si="232"/>
        <v>Office Supplies</v>
      </c>
      <c r="AH1382" t="str">
        <f t="shared" si="233"/>
        <v/>
      </c>
      <c r="AI1382" t="str">
        <f t="shared" si="234"/>
        <v/>
      </c>
      <c r="AJ1382" t="str">
        <f t="shared" si="234"/>
        <v/>
      </c>
      <c r="AK1382" t="str">
        <f t="shared" si="234"/>
        <v/>
      </c>
      <c r="AL1382" t="str">
        <f t="shared" si="234"/>
        <v/>
      </c>
    </row>
    <row r="1383" spans="1:38" x14ac:dyDescent="0.2">
      <c r="A1383" s="1">
        <v>6625</v>
      </c>
      <c r="B1383" s="2" t="s">
        <v>18</v>
      </c>
      <c r="C1383" s="3">
        <v>42207</v>
      </c>
      <c r="D1383" s="2" t="s">
        <v>59</v>
      </c>
      <c r="E1383" s="2">
        <v>4</v>
      </c>
      <c r="F1383" s="2">
        <v>144.08000000000001</v>
      </c>
      <c r="G1383" s="2">
        <v>0.01</v>
      </c>
      <c r="H1383" s="2" t="s">
        <v>49</v>
      </c>
      <c r="I1383" s="2">
        <v>-119.76</v>
      </c>
      <c r="J1383" s="2">
        <v>42.73</v>
      </c>
      <c r="K1383" s="2">
        <v>18</v>
      </c>
      <c r="L1383" s="2" t="s">
        <v>454</v>
      </c>
      <c r="M1383" s="2" t="s">
        <v>29</v>
      </c>
      <c r="N1383" s="2" t="s">
        <v>54</v>
      </c>
      <c r="O1383" s="2" t="s">
        <v>31</v>
      </c>
      <c r="P1383" s="2" t="s">
        <v>32</v>
      </c>
      <c r="Q1383" s="2" t="s">
        <v>26</v>
      </c>
      <c r="R1383" s="3">
        <v>42209</v>
      </c>
      <c r="S1383" s="10">
        <f t="shared" si="231"/>
        <v>2015</v>
      </c>
      <c r="T1383" t="str">
        <f t="shared" si="237"/>
        <v/>
      </c>
      <c r="U1383" t="str">
        <f t="shared" si="237"/>
        <v/>
      </c>
      <c r="V1383" t="str">
        <f t="shared" si="237"/>
        <v/>
      </c>
      <c r="W1383">
        <f t="shared" si="237"/>
        <v>-119.76</v>
      </c>
      <c r="Z1383" t="str">
        <f t="shared" si="238"/>
        <v/>
      </c>
      <c r="AA1383">
        <f t="shared" si="238"/>
        <v>-119.76</v>
      </c>
      <c r="AB1383" t="str">
        <f t="shared" si="238"/>
        <v/>
      </c>
      <c r="AE1383" t="str">
        <f t="shared" si="232"/>
        <v>Technology</v>
      </c>
      <c r="AH1383">
        <f t="shared" si="233"/>
        <v>-119.76</v>
      </c>
      <c r="AI1383" t="str">
        <f t="shared" si="234"/>
        <v/>
      </c>
      <c r="AJ1383">
        <f t="shared" si="234"/>
        <v>-119.76</v>
      </c>
      <c r="AK1383" t="str">
        <f t="shared" si="234"/>
        <v/>
      </c>
      <c r="AL1383" t="str">
        <f t="shared" si="234"/>
        <v/>
      </c>
    </row>
    <row r="1384" spans="1:38" x14ac:dyDescent="0.2">
      <c r="A1384" s="1">
        <v>6626</v>
      </c>
      <c r="B1384" s="2" t="s">
        <v>18</v>
      </c>
      <c r="C1384" s="3">
        <v>42207</v>
      </c>
      <c r="D1384" s="2" t="s">
        <v>59</v>
      </c>
      <c r="E1384" s="2">
        <v>24</v>
      </c>
      <c r="F1384" s="2">
        <v>1459.88</v>
      </c>
      <c r="G1384" s="2">
        <v>7.0000000000000007E-2</v>
      </c>
      <c r="H1384" s="2" t="s">
        <v>49</v>
      </c>
      <c r="I1384" s="2">
        <v>381.92</v>
      </c>
      <c r="J1384" s="2">
        <v>74.180000000000007</v>
      </c>
      <c r="K1384" s="2">
        <v>24.84</v>
      </c>
      <c r="L1384" s="2" t="s">
        <v>454</v>
      </c>
      <c r="M1384" s="2" t="s">
        <v>29</v>
      </c>
      <c r="N1384" s="2" t="s">
        <v>54</v>
      </c>
      <c r="O1384" s="2" t="s">
        <v>45</v>
      </c>
      <c r="P1384" s="2" t="s">
        <v>55</v>
      </c>
      <c r="Q1384" s="2" t="s">
        <v>62</v>
      </c>
      <c r="R1384" s="3">
        <v>42208</v>
      </c>
      <c r="S1384" s="10">
        <f t="shared" si="231"/>
        <v>2015</v>
      </c>
      <c r="T1384" t="str">
        <f t="shared" si="237"/>
        <v/>
      </c>
      <c r="U1384" t="str">
        <f t="shared" si="237"/>
        <v/>
      </c>
      <c r="V1384" t="str">
        <f t="shared" si="237"/>
        <v/>
      </c>
      <c r="W1384">
        <f t="shared" si="237"/>
        <v>381.92</v>
      </c>
      <c r="Z1384" t="str">
        <f t="shared" si="238"/>
        <v/>
      </c>
      <c r="AA1384" t="str">
        <f t="shared" si="238"/>
        <v/>
      </c>
      <c r="AB1384">
        <f t="shared" si="238"/>
        <v>381.92</v>
      </c>
      <c r="AE1384" t="str">
        <f t="shared" si="232"/>
        <v/>
      </c>
      <c r="AH1384" t="str">
        <f t="shared" si="233"/>
        <v/>
      </c>
      <c r="AI1384" t="str">
        <f t="shared" si="234"/>
        <v/>
      </c>
      <c r="AJ1384" t="str">
        <f t="shared" si="234"/>
        <v/>
      </c>
      <c r="AK1384" t="str">
        <f t="shared" si="234"/>
        <v/>
      </c>
      <c r="AL1384" t="str">
        <f t="shared" si="234"/>
        <v/>
      </c>
    </row>
    <row r="1385" spans="1:38" x14ac:dyDescent="0.2">
      <c r="A1385" s="1">
        <v>6627</v>
      </c>
      <c r="B1385" s="2" t="s">
        <v>18</v>
      </c>
      <c r="C1385" s="3">
        <v>42207</v>
      </c>
      <c r="D1385" s="2" t="s">
        <v>59</v>
      </c>
      <c r="E1385" s="2">
        <v>19</v>
      </c>
      <c r="F1385" s="2">
        <v>3562.69</v>
      </c>
      <c r="G1385" s="2">
        <v>0.09</v>
      </c>
      <c r="H1385" s="2" t="s">
        <v>49</v>
      </c>
      <c r="I1385" s="2">
        <v>188.68</v>
      </c>
      <c r="J1385" s="2">
        <v>205.17</v>
      </c>
      <c r="K1385" s="2">
        <v>33.99</v>
      </c>
      <c r="L1385" s="2" t="s">
        <v>454</v>
      </c>
      <c r="M1385" s="2" t="s">
        <v>29</v>
      </c>
      <c r="N1385" s="2" t="s">
        <v>54</v>
      </c>
      <c r="O1385" s="2" t="s">
        <v>24</v>
      </c>
      <c r="P1385" s="2" t="s">
        <v>52</v>
      </c>
      <c r="Q1385" s="2" t="s">
        <v>26</v>
      </c>
      <c r="R1385" s="3">
        <v>42207</v>
      </c>
      <c r="S1385" s="10">
        <f t="shared" si="231"/>
        <v>2015</v>
      </c>
      <c r="T1385" t="str">
        <f t="shared" si="237"/>
        <v/>
      </c>
      <c r="U1385" t="str">
        <f t="shared" si="237"/>
        <v/>
      </c>
      <c r="V1385" t="str">
        <f t="shared" si="237"/>
        <v/>
      </c>
      <c r="W1385">
        <f t="shared" si="237"/>
        <v>188.68</v>
      </c>
      <c r="Z1385">
        <f t="shared" si="238"/>
        <v>188.68</v>
      </c>
      <c r="AA1385" t="str">
        <f t="shared" si="238"/>
        <v/>
      </c>
      <c r="AB1385" t="str">
        <f t="shared" si="238"/>
        <v/>
      </c>
      <c r="AE1385" t="str">
        <f t="shared" si="232"/>
        <v/>
      </c>
      <c r="AH1385" t="str">
        <f t="shared" si="233"/>
        <v/>
      </c>
      <c r="AI1385" t="str">
        <f t="shared" si="234"/>
        <v/>
      </c>
      <c r="AJ1385" t="str">
        <f t="shared" si="234"/>
        <v/>
      </c>
      <c r="AK1385" t="str">
        <f t="shared" si="234"/>
        <v/>
      </c>
      <c r="AL1385" t="str">
        <f t="shared" si="234"/>
        <v/>
      </c>
    </row>
    <row r="1386" spans="1:38" x14ac:dyDescent="0.2">
      <c r="A1386" s="1">
        <v>6628</v>
      </c>
      <c r="B1386" s="2" t="s">
        <v>18</v>
      </c>
      <c r="C1386" s="3">
        <v>42207</v>
      </c>
      <c r="D1386" s="2" t="s">
        <v>41</v>
      </c>
      <c r="E1386" s="2">
        <v>18</v>
      </c>
      <c r="F1386" s="2">
        <v>57.55</v>
      </c>
      <c r="G1386" s="2">
        <v>0.09</v>
      </c>
      <c r="H1386" s="2" t="s">
        <v>20</v>
      </c>
      <c r="I1386" s="2">
        <v>3.01</v>
      </c>
      <c r="J1386" s="2">
        <v>14.78</v>
      </c>
      <c r="K1386" s="2">
        <v>14.97</v>
      </c>
      <c r="L1386" s="2" t="s">
        <v>473</v>
      </c>
      <c r="M1386" s="2" t="s">
        <v>38</v>
      </c>
      <c r="N1386" s="2" t="s">
        <v>43</v>
      </c>
      <c r="O1386" s="2" t="s">
        <v>24</v>
      </c>
      <c r="P1386" s="2" t="s">
        <v>64</v>
      </c>
      <c r="Q1386" s="2" t="s">
        <v>36</v>
      </c>
      <c r="R1386" s="3">
        <v>42208</v>
      </c>
      <c r="S1386" s="10">
        <f t="shared" si="231"/>
        <v>2015</v>
      </c>
      <c r="T1386" t="str">
        <f t="shared" si="237"/>
        <v/>
      </c>
      <c r="U1386" t="str">
        <f t="shared" si="237"/>
        <v/>
      </c>
      <c r="V1386">
        <f t="shared" si="237"/>
        <v>3.01</v>
      </c>
      <c r="W1386" t="str">
        <f t="shared" si="237"/>
        <v/>
      </c>
      <c r="Z1386">
        <f t="shared" si="238"/>
        <v>3.01</v>
      </c>
      <c r="AA1386" t="str">
        <f t="shared" si="238"/>
        <v/>
      </c>
      <c r="AB1386" t="str">
        <f t="shared" si="238"/>
        <v/>
      </c>
      <c r="AE1386" t="str">
        <f t="shared" si="232"/>
        <v/>
      </c>
      <c r="AH1386" t="str">
        <f t="shared" si="233"/>
        <v/>
      </c>
      <c r="AI1386" t="str">
        <f t="shared" si="234"/>
        <v/>
      </c>
      <c r="AJ1386" t="str">
        <f t="shared" si="234"/>
        <v/>
      </c>
      <c r="AK1386" t="str">
        <f t="shared" si="234"/>
        <v/>
      </c>
      <c r="AL1386" t="str">
        <f t="shared" si="234"/>
        <v/>
      </c>
    </row>
    <row r="1387" spans="1:38" x14ac:dyDescent="0.2">
      <c r="A1387" s="1">
        <v>6629</v>
      </c>
      <c r="B1387" s="2" t="s">
        <v>18</v>
      </c>
      <c r="C1387" s="3">
        <v>42208</v>
      </c>
      <c r="D1387" s="2" t="s">
        <v>27</v>
      </c>
      <c r="E1387" s="2">
        <v>47</v>
      </c>
      <c r="F1387" s="2">
        <v>1013.14</v>
      </c>
      <c r="G1387" s="2">
        <v>0.1</v>
      </c>
      <c r="H1387" s="2" t="s">
        <v>20</v>
      </c>
      <c r="I1387" s="2">
        <v>204.7</v>
      </c>
      <c r="J1387" s="2">
        <v>34.229999999999997</v>
      </c>
      <c r="K1387" s="2">
        <v>22.99</v>
      </c>
      <c r="L1387" s="2" t="s">
        <v>114</v>
      </c>
      <c r="M1387" s="2" t="s">
        <v>38</v>
      </c>
      <c r="N1387" s="2" t="s">
        <v>30</v>
      </c>
      <c r="O1387" s="2" t="s">
        <v>45</v>
      </c>
      <c r="P1387" s="2" t="s">
        <v>55</v>
      </c>
      <c r="Q1387" s="2" t="s">
        <v>58</v>
      </c>
      <c r="R1387" s="3">
        <v>42215</v>
      </c>
      <c r="S1387" s="10">
        <f t="shared" si="231"/>
        <v>2015</v>
      </c>
      <c r="T1387" t="str">
        <f t="shared" si="237"/>
        <v/>
      </c>
      <c r="U1387">
        <f t="shared" si="237"/>
        <v>204.7</v>
      </c>
      <c r="V1387" t="str">
        <f t="shared" si="237"/>
        <v/>
      </c>
      <c r="W1387" t="str">
        <f t="shared" si="237"/>
        <v/>
      </c>
      <c r="Z1387" t="str">
        <f t="shared" si="238"/>
        <v/>
      </c>
      <c r="AA1387" t="str">
        <f t="shared" si="238"/>
        <v/>
      </c>
      <c r="AB1387">
        <f t="shared" si="238"/>
        <v>204.7</v>
      </c>
      <c r="AE1387" t="str">
        <f t="shared" si="232"/>
        <v/>
      </c>
      <c r="AH1387" t="str">
        <f t="shared" si="233"/>
        <v/>
      </c>
      <c r="AI1387" t="str">
        <f t="shared" si="234"/>
        <v/>
      </c>
      <c r="AJ1387" t="str">
        <f t="shared" si="234"/>
        <v/>
      </c>
      <c r="AK1387" t="str">
        <f t="shared" si="234"/>
        <v/>
      </c>
      <c r="AL1387" t="str">
        <f t="shared" si="234"/>
        <v/>
      </c>
    </row>
    <row r="1388" spans="1:38" x14ac:dyDescent="0.2">
      <c r="A1388" s="1">
        <v>6630</v>
      </c>
      <c r="B1388" s="2" t="s">
        <v>18</v>
      </c>
      <c r="C1388" s="3">
        <v>42208</v>
      </c>
      <c r="D1388" s="2" t="s">
        <v>27</v>
      </c>
      <c r="E1388" s="2">
        <v>37</v>
      </c>
      <c r="F1388" s="2">
        <v>6485.1395000000002</v>
      </c>
      <c r="G1388" s="2">
        <v>0.01</v>
      </c>
      <c r="H1388" s="2" t="s">
        <v>20</v>
      </c>
      <c r="I1388" s="2">
        <v>1659.37</v>
      </c>
      <c r="J1388" s="2">
        <v>217.99</v>
      </c>
      <c r="K1388" s="2">
        <v>22.99</v>
      </c>
      <c r="L1388" s="2" t="s">
        <v>114</v>
      </c>
      <c r="M1388" s="2" t="s">
        <v>38</v>
      </c>
      <c r="N1388" s="2" t="s">
        <v>30</v>
      </c>
      <c r="O1388" s="2" t="s">
        <v>31</v>
      </c>
      <c r="P1388" s="2" t="s">
        <v>39</v>
      </c>
      <c r="Q1388" s="2" t="s">
        <v>26</v>
      </c>
      <c r="R1388" s="3">
        <v>42215</v>
      </c>
      <c r="S1388" s="10">
        <f t="shared" si="231"/>
        <v>2015</v>
      </c>
      <c r="T1388" t="str">
        <f t="shared" si="237"/>
        <v/>
      </c>
      <c r="U1388">
        <f t="shared" si="237"/>
        <v>1659.37</v>
      </c>
      <c r="V1388" t="str">
        <f t="shared" si="237"/>
        <v/>
      </c>
      <c r="W1388" t="str">
        <f t="shared" si="237"/>
        <v/>
      </c>
      <c r="Z1388" t="str">
        <f t="shared" si="238"/>
        <v/>
      </c>
      <c r="AA1388">
        <f t="shared" si="238"/>
        <v>1659.37</v>
      </c>
      <c r="AB1388" t="str">
        <f t="shared" si="238"/>
        <v/>
      </c>
      <c r="AE1388" t="str">
        <f t="shared" si="232"/>
        <v/>
      </c>
      <c r="AH1388" t="str">
        <f t="shared" si="233"/>
        <v/>
      </c>
      <c r="AI1388" t="str">
        <f t="shared" si="234"/>
        <v/>
      </c>
      <c r="AJ1388" t="str">
        <f t="shared" si="234"/>
        <v/>
      </c>
      <c r="AK1388" t="str">
        <f t="shared" si="234"/>
        <v/>
      </c>
      <c r="AL1388" t="str">
        <f t="shared" si="234"/>
        <v/>
      </c>
    </row>
    <row r="1389" spans="1:38" x14ac:dyDescent="0.2">
      <c r="A1389" s="1">
        <v>6631</v>
      </c>
      <c r="B1389" s="2" t="s">
        <v>18</v>
      </c>
      <c r="C1389" s="3">
        <v>42209</v>
      </c>
      <c r="D1389" s="2" t="s">
        <v>27</v>
      </c>
      <c r="E1389" s="2">
        <v>48</v>
      </c>
      <c r="F1389" s="2">
        <v>300.7</v>
      </c>
      <c r="G1389" s="2">
        <v>0.04</v>
      </c>
      <c r="H1389" s="2" t="s">
        <v>49</v>
      </c>
      <c r="I1389" s="2">
        <v>-188.08</v>
      </c>
      <c r="J1389" s="2">
        <v>17.98</v>
      </c>
      <c r="K1389" s="2">
        <v>21.5</v>
      </c>
      <c r="L1389" s="2" t="s">
        <v>154</v>
      </c>
      <c r="M1389" s="2" t="s">
        <v>22</v>
      </c>
      <c r="N1389" s="2" t="s">
        <v>30</v>
      </c>
      <c r="O1389" s="2" t="s">
        <v>24</v>
      </c>
      <c r="P1389" s="2" t="s">
        <v>35</v>
      </c>
      <c r="Q1389" s="2" t="s">
        <v>26</v>
      </c>
      <c r="R1389" s="3">
        <v>42211</v>
      </c>
      <c r="S1389" s="10">
        <f t="shared" si="231"/>
        <v>2015</v>
      </c>
      <c r="T1389" t="str">
        <f t="shared" si="237"/>
        <v/>
      </c>
      <c r="U1389">
        <f t="shared" si="237"/>
        <v>-188.08</v>
      </c>
      <c r="V1389" t="str">
        <f t="shared" si="237"/>
        <v/>
      </c>
      <c r="W1389" t="str">
        <f t="shared" si="237"/>
        <v/>
      </c>
      <c r="Z1389">
        <f t="shared" si="238"/>
        <v>-188.08</v>
      </c>
      <c r="AA1389" t="str">
        <f t="shared" si="238"/>
        <v/>
      </c>
      <c r="AB1389" t="str">
        <f t="shared" si="238"/>
        <v/>
      </c>
      <c r="AE1389" t="str">
        <f t="shared" si="232"/>
        <v>Office Supplies</v>
      </c>
      <c r="AH1389" t="str">
        <f t="shared" si="233"/>
        <v/>
      </c>
      <c r="AI1389" t="str">
        <f t="shared" si="234"/>
        <v/>
      </c>
      <c r="AJ1389" t="str">
        <f t="shared" si="234"/>
        <v/>
      </c>
      <c r="AK1389" t="str">
        <f t="shared" si="234"/>
        <v/>
      </c>
      <c r="AL1389" t="str">
        <f t="shared" si="234"/>
        <v/>
      </c>
    </row>
    <row r="1390" spans="1:38" x14ac:dyDescent="0.2">
      <c r="A1390" s="1">
        <v>6632</v>
      </c>
      <c r="B1390" s="2" t="s">
        <v>18</v>
      </c>
      <c r="C1390" s="3">
        <v>42210</v>
      </c>
      <c r="D1390" s="2" t="s">
        <v>27</v>
      </c>
      <c r="E1390" s="2">
        <v>4</v>
      </c>
      <c r="F1390" s="2">
        <v>36.82</v>
      </c>
      <c r="G1390" s="2">
        <v>0.06</v>
      </c>
      <c r="H1390" s="2" t="s">
        <v>49</v>
      </c>
      <c r="I1390" s="2">
        <v>19.829999999999998</v>
      </c>
      <c r="J1390" s="2">
        <v>15.69</v>
      </c>
      <c r="K1390" s="2">
        <v>14.5</v>
      </c>
      <c r="L1390" s="2" t="s">
        <v>110</v>
      </c>
      <c r="M1390" s="2" t="s">
        <v>38</v>
      </c>
      <c r="N1390" s="2" t="s">
        <v>43</v>
      </c>
      <c r="O1390" s="2" t="s">
        <v>24</v>
      </c>
      <c r="P1390" s="2" t="s">
        <v>74</v>
      </c>
      <c r="Q1390" s="2" t="s">
        <v>26</v>
      </c>
      <c r="R1390" s="3">
        <v>42215</v>
      </c>
      <c r="S1390" s="10">
        <f t="shared" si="231"/>
        <v>2015</v>
      </c>
      <c r="T1390" t="str">
        <f t="shared" si="237"/>
        <v/>
      </c>
      <c r="U1390" t="str">
        <f t="shared" si="237"/>
        <v/>
      </c>
      <c r="V1390">
        <f t="shared" si="237"/>
        <v>19.829999999999998</v>
      </c>
      <c r="W1390" t="str">
        <f t="shared" si="237"/>
        <v/>
      </c>
      <c r="Z1390">
        <f t="shared" si="238"/>
        <v>19.829999999999998</v>
      </c>
      <c r="AA1390" t="str">
        <f t="shared" si="238"/>
        <v/>
      </c>
      <c r="AB1390" t="str">
        <f t="shared" si="238"/>
        <v/>
      </c>
      <c r="AE1390" t="str">
        <f t="shared" si="232"/>
        <v/>
      </c>
      <c r="AH1390" t="str">
        <f t="shared" si="233"/>
        <v/>
      </c>
      <c r="AI1390" t="str">
        <f t="shared" si="234"/>
        <v/>
      </c>
      <c r="AJ1390" t="str">
        <f t="shared" si="234"/>
        <v/>
      </c>
      <c r="AK1390" t="str">
        <f t="shared" si="234"/>
        <v/>
      </c>
      <c r="AL1390" t="str">
        <f t="shared" si="234"/>
        <v/>
      </c>
    </row>
    <row r="1391" spans="1:38" x14ac:dyDescent="0.2">
      <c r="A1391" s="1">
        <v>6633</v>
      </c>
      <c r="B1391" s="2" t="s">
        <v>18</v>
      </c>
      <c r="C1391" s="3">
        <v>42210</v>
      </c>
      <c r="D1391" s="2" t="s">
        <v>27</v>
      </c>
      <c r="E1391" s="2">
        <v>9</v>
      </c>
      <c r="F1391" s="2">
        <v>53.88</v>
      </c>
      <c r="G1391" s="2">
        <v>0.01</v>
      </c>
      <c r="H1391" s="2" t="s">
        <v>20</v>
      </c>
      <c r="I1391" s="2">
        <v>3.58</v>
      </c>
      <c r="J1391" s="2">
        <v>16.63</v>
      </c>
      <c r="K1391" s="2">
        <v>15.93</v>
      </c>
      <c r="L1391" s="2" t="s">
        <v>110</v>
      </c>
      <c r="M1391" s="2" t="s">
        <v>38</v>
      </c>
      <c r="N1391" s="2" t="s">
        <v>43</v>
      </c>
      <c r="O1391" s="2" t="s">
        <v>24</v>
      </c>
      <c r="P1391" s="2" t="s">
        <v>64</v>
      </c>
      <c r="Q1391" s="2" t="s">
        <v>36</v>
      </c>
      <c r="R1391" s="3">
        <v>42217</v>
      </c>
      <c r="S1391" s="10">
        <f t="shared" si="231"/>
        <v>2015</v>
      </c>
      <c r="T1391" t="str">
        <f t="shared" si="237"/>
        <v/>
      </c>
      <c r="U1391" t="str">
        <f t="shared" si="237"/>
        <v/>
      </c>
      <c r="V1391">
        <f t="shared" si="237"/>
        <v>3.58</v>
      </c>
      <c r="W1391" t="str">
        <f t="shared" si="237"/>
        <v/>
      </c>
      <c r="Z1391">
        <f t="shared" si="238"/>
        <v>3.58</v>
      </c>
      <c r="AA1391" t="str">
        <f t="shared" si="238"/>
        <v/>
      </c>
      <c r="AB1391" t="str">
        <f t="shared" si="238"/>
        <v/>
      </c>
      <c r="AE1391" t="str">
        <f t="shared" si="232"/>
        <v/>
      </c>
      <c r="AH1391" t="str">
        <f t="shared" si="233"/>
        <v/>
      </c>
      <c r="AI1391" t="str">
        <f t="shared" si="234"/>
        <v/>
      </c>
      <c r="AJ1391" t="str">
        <f t="shared" si="234"/>
        <v/>
      </c>
      <c r="AK1391" t="str">
        <f t="shared" si="234"/>
        <v/>
      </c>
      <c r="AL1391" t="str">
        <f t="shared" si="234"/>
        <v/>
      </c>
    </row>
    <row r="1392" spans="1:38" x14ac:dyDescent="0.2">
      <c r="A1392" s="1">
        <v>6634</v>
      </c>
      <c r="B1392" s="2" t="s">
        <v>18</v>
      </c>
      <c r="C1392" s="3">
        <v>42210</v>
      </c>
      <c r="D1392" s="2" t="s">
        <v>19</v>
      </c>
      <c r="E1392" s="2">
        <v>18</v>
      </c>
      <c r="F1392" s="2">
        <v>2396.6999999999998</v>
      </c>
      <c r="G1392" s="2">
        <v>0.01</v>
      </c>
      <c r="H1392" s="2" t="s">
        <v>20</v>
      </c>
      <c r="I1392" s="2">
        <v>594.78</v>
      </c>
      <c r="J1392" s="2">
        <v>140.24</v>
      </c>
      <c r="K1392" s="2">
        <v>26.65</v>
      </c>
      <c r="L1392" s="2" t="s">
        <v>270</v>
      </c>
      <c r="M1392" s="2" t="s">
        <v>22</v>
      </c>
      <c r="N1392" s="2" t="s">
        <v>23</v>
      </c>
      <c r="O1392" s="2" t="s">
        <v>45</v>
      </c>
      <c r="P1392" s="2" t="s">
        <v>61</v>
      </c>
      <c r="Q1392" s="2" t="s">
        <v>62</v>
      </c>
      <c r="R1392" s="3">
        <v>42210</v>
      </c>
      <c r="S1392" s="10">
        <f t="shared" si="231"/>
        <v>2015</v>
      </c>
      <c r="T1392">
        <f t="shared" si="237"/>
        <v>594.78</v>
      </c>
      <c r="U1392" t="str">
        <f t="shared" si="237"/>
        <v/>
      </c>
      <c r="V1392" t="str">
        <f t="shared" si="237"/>
        <v/>
      </c>
      <c r="W1392" t="str">
        <f t="shared" si="237"/>
        <v/>
      </c>
      <c r="Z1392" t="str">
        <f t="shared" si="238"/>
        <v/>
      </c>
      <c r="AA1392" t="str">
        <f t="shared" si="238"/>
        <v/>
      </c>
      <c r="AB1392">
        <f t="shared" si="238"/>
        <v>594.78</v>
      </c>
      <c r="AE1392" t="str">
        <f t="shared" si="232"/>
        <v/>
      </c>
      <c r="AH1392" t="str">
        <f t="shared" si="233"/>
        <v/>
      </c>
      <c r="AI1392" t="str">
        <f t="shared" si="234"/>
        <v/>
      </c>
      <c r="AJ1392" t="str">
        <f t="shared" si="234"/>
        <v/>
      </c>
      <c r="AK1392" t="str">
        <f t="shared" si="234"/>
        <v/>
      </c>
      <c r="AL1392" t="str">
        <f t="shared" si="234"/>
        <v/>
      </c>
    </row>
    <row r="1393" spans="1:38" x14ac:dyDescent="0.2">
      <c r="A1393" s="1">
        <v>6635</v>
      </c>
      <c r="B1393" s="2" t="s">
        <v>18</v>
      </c>
      <c r="C1393" s="3">
        <v>42210</v>
      </c>
      <c r="D1393" s="2" t="s">
        <v>19</v>
      </c>
      <c r="E1393" s="2">
        <v>7</v>
      </c>
      <c r="F1393" s="2">
        <v>229.65799999999999</v>
      </c>
      <c r="G1393" s="2">
        <v>0.03</v>
      </c>
      <c r="H1393" s="2" t="s">
        <v>20</v>
      </c>
      <c r="I1393" s="2">
        <v>-72.5</v>
      </c>
      <c r="J1393" s="2">
        <v>47.99</v>
      </c>
      <c r="K1393" s="2">
        <v>15.25</v>
      </c>
      <c r="L1393" s="2" t="s">
        <v>270</v>
      </c>
      <c r="M1393" s="2" t="s">
        <v>22</v>
      </c>
      <c r="N1393" s="2" t="s">
        <v>23</v>
      </c>
      <c r="O1393" s="2" t="s">
        <v>31</v>
      </c>
      <c r="P1393" s="2" t="s">
        <v>39</v>
      </c>
      <c r="Q1393" s="2" t="s">
        <v>58</v>
      </c>
      <c r="R1393" s="3">
        <v>42210</v>
      </c>
      <c r="S1393" s="10">
        <f t="shared" si="231"/>
        <v>2015</v>
      </c>
      <c r="T1393">
        <f t="shared" si="237"/>
        <v>-72.5</v>
      </c>
      <c r="U1393" t="str">
        <f t="shared" si="237"/>
        <v/>
      </c>
      <c r="V1393" t="str">
        <f t="shared" si="237"/>
        <v/>
      </c>
      <c r="W1393" t="str">
        <f t="shared" si="237"/>
        <v/>
      </c>
      <c r="Z1393" t="str">
        <f t="shared" si="238"/>
        <v/>
      </c>
      <c r="AA1393">
        <f t="shared" si="238"/>
        <v>-72.5</v>
      </c>
      <c r="AB1393" t="str">
        <f t="shared" si="238"/>
        <v/>
      </c>
      <c r="AE1393" t="str">
        <f t="shared" si="232"/>
        <v>Technology</v>
      </c>
      <c r="AH1393">
        <f t="shared" si="233"/>
        <v>-72.5</v>
      </c>
      <c r="AI1393" t="str">
        <f t="shared" si="234"/>
        <v/>
      </c>
      <c r="AJ1393">
        <f t="shared" si="234"/>
        <v>-72.5</v>
      </c>
      <c r="AK1393" t="str">
        <f t="shared" si="234"/>
        <v/>
      </c>
      <c r="AL1393" t="str">
        <f t="shared" si="234"/>
        <v/>
      </c>
    </row>
    <row r="1394" spans="1:38" x14ac:dyDescent="0.2">
      <c r="A1394" s="1">
        <v>6636</v>
      </c>
      <c r="B1394" s="2" t="s">
        <v>18</v>
      </c>
      <c r="C1394" s="3">
        <v>42210</v>
      </c>
      <c r="D1394" s="2" t="s">
        <v>19</v>
      </c>
      <c r="E1394" s="2">
        <v>17</v>
      </c>
      <c r="F1394" s="2">
        <v>130.13999999999999</v>
      </c>
      <c r="G1394" s="2">
        <v>0.08</v>
      </c>
      <c r="H1394" s="2" t="s">
        <v>20</v>
      </c>
      <c r="I1394" s="2">
        <v>-22.73</v>
      </c>
      <c r="J1394" s="2">
        <v>19.28</v>
      </c>
      <c r="K1394" s="2">
        <v>19.47</v>
      </c>
      <c r="L1394" s="2" t="s">
        <v>86</v>
      </c>
      <c r="M1394" s="2" t="s">
        <v>29</v>
      </c>
      <c r="N1394" s="2" t="s">
        <v>23</v>
      </c>
      <c r="O1394" s="2" t="s">
        <v>24</v>
      </c>
      <c r="P1394" s="2" t="s">
        <v>35</v>
      </c>
      <c r="Q1394" s="2" t="s">
        <v>26</v>
      </c>
      <c r="R1394" s="3">
        <v>42212</v>
      </c>
      <c r="S1394" s="10">
        <f t="shared" si="231"/>
        <v>2015</v>
      </c>
      <c r="T1394">
        <f t="shared" si="237"/>
        <v>-22.73</v>
      </c>
      <c r="U1394" t="str">
        <f t="shared" si="237"/>
        <v/>
      </c>
      <c r="V1394" t="str">
        <f t="shared" si="237"/>
        <v/>
      </c>
      <c r="W1394" t="str">
        <f t="shared" si="237"/>
        <v/>
      </c>
      <c r="Z1394">
        <f t="shared" si="238"/>
        <v>-22.73</v>
      </c>
      <c r="AA1394" t="str">
        <f t="shared" si="238"/>
        <v/>
      </c>
      <c r="AB1394" t="str">
        <f t="shared" si="238"/>
        <v/>
      </c>
      <c r="AE1394" t="str">
        <f t="shared" si="232"/>
        <v>Office Supplies</v>
      </c>
      <c r="AH1394" t="str">
        <f t="shared" si="233"/>
        <v/>
      </c>
      <c r="AI1394" t="str">
        <f t="shared" si="234"/>
        <v/>
      </c>
      <c r="AJ1394" t="str">
        <f t="shared" si="234"/>
        <v/>
      </c>
      <c r="AK1394" t="str">
        <f t="shared" si="234"/>
        <v/>
      </c>
      <c r="AL1394" t="str">
        <f t="shared" si="234"/>
        <v/>
      </c>
    </row>
    <row r="1395" spans="1:38" x14ac:dyDescent="0.2">
      <c r="A1395" s="1">
        <v>6637</v>
      </c>
      <c r="B1395" s="2" t="s">
        <v>18</v>
      </c>
      <c r="C1395" s="3">
        <v>42210</v>
      </c>
      <c r="D1395" s="2" t="s">
        <v>41</v>
      </c>
      <c r="E1395" s="2">
        <v>20</v>
      </c>
      <c r="F1395" s="2">
        <v>881.22</v>
      </c>
      <c r="G1395" s="2">
        <v>0.1</v>
      </c>
      <c r="H1395" s="2" t="s">
        <v>20</v>
      </c>
      <c r="I1395" s="2">
        <v>249.85</v>
      </c>
      <c r="J1395" s="2">
        <v>57.98</v>
      </c>
      <c r="K1395" s="2">
        <v>18.8</v>
      </c>
      <c r="L1395" s="2" t="s">
        <v>315</v>
      </c>
      <c r="M1395" s="2" t="s">
        <v>22</v>
      </c>
      <c r="N1395" s="2" t="s">
        <v>54</v>
      </c>
      <c r="O1395" s="2" t="s">
        <v>45</v>
      </c>
      <c r="P1395" s="2" t="s">
        <v>55</v>
      </c>
      <c r="Q1395" s="2" t="s">
        <v>36</v>
      </c>
      <c r="R1395" s="3">
        <v>42213</v>
      </c>
      <c r="S1395" s="10">
        <f t="shared" si="231"/>
        <v>2015</v>
      </c>
      <c r="T1395" t="str">
        <f t="shared" si="237"/>
        <v/>
      </c>
      <c r="U1395" t="str">
        <f t="shared" si="237"/>
        <v/>
      </c>
      <c r="V1395" t="str">
        <f t="shared" si="237"/>
        <v/>
      </c>
      <c r="W1395">
        <f t="shared" si="237"/>
        <v>249.85</v>
      </c>
      <c r="Z1395" t="str">
        <f t="shared" si="238"/>
        <v/>
      </c>
      <c r="AA1395" t="str">
        <f t="shared" si="238"/>
        <v/>
      </c>
      <c r="AB1395">
        <f t="shared" si="238"/>
        <v>249.85</v>
      </c>
      <c r="AE1395" t="str">
        <f t="shared" si="232"/>
        <v/>
      </c>
      <c r="AH1395" t="str">
        <f t="shared" si="233"/>
        <v/>
      </c>
      <c r="AI1395" t="str">
        <f t="shared" si="234"/>
        <v/>
      </c>
      <c r="AJ1395" t="str">
        <f t="shared" si="234"/>
        <v/>
      </c>
      <c r="AK1395" t="str">
        <f t="shared" si="234"/>
        <v/>
      </c>
      <c r="AL1395" t="str">
        <f t="shared" si="234"/>
        <v/>
      </c>
    </row>
    <row r="1396" spans="1:38" x14ac:dyDescent="0.2">
      <c r="A1396" s="1">
        <v>6638</v>
      </c>
      <c r="B1396" s="2" t="s">
        <v>18</v>
      </c>
      <c r="C1396" s="3">
        <v>42211</v>
      </c>
      <c r="D1396" s="2" t="s">
        <v>59</v>
      </c>
      <c r="E1396" s="2">
        <v>15</v>
      </c>
      <c r="F1396" s="2">
        <v>157.6</v>
      </c>
      <c r="G1396" s="2">
        <v>0.02</v>
      </c>
      <c r="H1396" s="2" t="s">
        <v>20</v>
      </c>
      <c r="I1396" s="2">
        <v>18.37</v>
      </c>
      <c r="J1396" s="2">
        <v>21.27</v>
      </c>
      <c r="K1396" s="2">
        <v>18.39</v>
      </c>
      <c r="L1396" s="2" t="s">
        <v>141</v>
      </c>
      <c r="M1396" s="2" t="s">
        <v>29</v>
      </c>
      <c r="N1396" s="2" t="s">
        <v>30</v>
      </c>
      <c r="O1396" s="2" t="s">
        <v>24</v>
      </c>
      <c r="P1396" s="2" t="s">
        <v>35</v>
      </c>
      <c r="Q1396" s="2" t="s">
        <v>36</v>
      </c>
      <c r="R1396" s="3">
        <v>42212</v>
      </c>
      <c r="S1396" s="10">
        <f t="shared" si="231"/>
        <v>2015</v>
      </c>
      <c r="T1396" t="str">
        <f t="shared" si="237"/>
        <v/>
      </c>
      <c r="U1396">
        <f t="shared" si="237"/>
        <v>18.37</v>
      </c>
      <c r="V1396" t="str">
        <f t="shared" si="237"/>
        <v/>
      </c>
      <c r="W1396" t="str">
        <f t="shared" si="237"/>
        <v/>
      </c>
      <c r="Z1396">
        <f t="shared" si="238"/>
        <v>18.37</v>
      </c>
      <c r="AA1396" t="str">
        <f t="shared" si="238"/>
        <v/>
      </c>
      <c r="AB1396" t="str">
        <f t="shared" si="238"/>
        <v/>
      </c>
      <c r="AE1396" t="str">
        <f t="shared" si="232"/>
        <v/>
      </c>
      <c r="AH1396" t="str">
        <f t="shared" si="233"/>
        <v/>
      </c>
      <c r="AI1396" t="str">
        <f t="shared" si="234"/>
        <v/>
      </c>
      <c r="AJ1396" t="str">
        <f t="shared" si="234"/>
        <v/>
      </c>
      <c r="AK1396" t="str">
        <f t="shared" si="234"/>
        <v/>
      </c>
      <c r="AL1396" t="str">
        <f t="shared" si="234"/>
        <v/>
      </c>
    </row>
    <row r="1397" spans="1:38" x14ac:dyDescent="0.2">
      <c r="A1397" s="1">
        <v>6639</v>
      </c>
      <c r="B1397" s="2" t="s">
        <v>18</v>
      </c>
      <c r="C1397" s="3">
        <v>42211</v>
      </c>
      <c r="D1397" s="2" t="s">
        <v>27</v>
      </c>
      <c r="E1397" s="2">
        <v>33</v>
      </c>
      <c r="F1397" s="2">
        <v>132.18</v>
      </c>
      <c r="G1397" s="2">
        <v>0.09</v>
      </c>
      <c r="H1397" s="2" t="s">
        <v>20</v>
      </c>
      <c r="I1397" s="2">
        <v>-117.27</v>
      </c>
      <c r="J1397" s="2">
        <v>15.98</v>
      </c>
      <c r="K1397" s="2">
        <v>19.260000000000002</v>
      </c>
      <c r="L1397" s="2" t="s">
        <v>498</v>
      </c>
      <c r="M1397" s="2" t="s">
        <v>29</v>
      </c>
      <c r="N1397" s="2" t="s">
        <v>30</v>
      </c>
      <c r="O1397" s="2" t="s">
        <v>24</v>
      </c>
      <c r="P1397" s="2" t="s">
        <v>25</v>
      </c>
      <c r="Q1397" s="2" t="s">
        <v>26</v>
      </c>
      <c r="R1397" s="3">
        <v>42218</v>
      </c>
      <c r="S1397" s="10">
        <f t="shared" si="231"/>
        <v>2015</v>
      </c>
      <c r="T1397" t="str">
        <f t="shared" si="237"/>
        <v/>
      </c>
      <c r="U1397">
        <f t="shared" si="237"/>
        <v>-117.27</v>
      </c>
      <c r="V1397" t="str">
        <f t="shared" si="237"/>
        <v/>
      </c>
      <c r="W1397" t="str">
        <f t="shared" si="237"/>
        <v/>
      </c>
      <c r="Z1397">
        <f t="shared" si="238"/>
        <v>-117.27</v>
      </c>
      <c r="AA1397" t="str">
        <f t="shared" si="238"/>
        <v/>
      </c>
      <c r="AB1397" t="str">
        <f t="shared" si="238"/>
        <v/>
      </c>
      <c r="AE1397" t="str">
        <f t="shared" si="232"/>
        <v>Office Supplies</v>
      </c>
      <c r="AH1397" t="str">
        <f t="shared" si="233"/>
        <v/>
      </c>
      <c r="AI1397" t="str">
        <f t="shared" si="234"/>
        <v/>
      </c>
      <c r="AJ1397" t="str">
        <f t="shared" si="234"/>
        <v/>
      </c>
      <c r="AK1397" t="str">
        <f t="shared" si="234"/>
        <v/>
      </c>
      <c r="AL1397" t="str">
        <f t="shared" si="234"/>
        <v/>
      </c>
    </row>
    <row r="1398" spans="1:38" x14ac:dyDescent="0.2">
      <c r="A1398" s="1">
        <v>6640</v>
      </c>
      <c r="B1398" s="2" t="s">
        <v>18</v>
      </c>
      <c r="C1398" s="3">
        <v>42211</v>
      </c>
      <c r="D1398" s="2" t="s">
        <v>27</v>
      </c>
      <c r="E1398" s="2">
        <v>22</v>
      </c>
      <c r="F1398" s="2">
        <v>130.80000000000001</v>
      </c>
      <c r="G1398" s="2">
        <v>0.1</v>
      </c>
      <c r="H1398" s="2" t="s">
        <v>20</v>
      </c>
      <c r="I1398" s="2">
        <v>35.9</v>
      </c>
      <c r="J1398" s="2">
        <v>17.84</v>
      </c>
      <c r="K1398" s="2">
        <v>14.83</v>
      </c>
      <c r="L1398" s="2" t="s">
        <v>498</v>
      </c>
      <c r="M1398" s="2" t="s">
        <v>29</v>
      </c>
      <c r="N1398" s="2" t="s">
        <v>30</v>
      </c>
      <c r="O1398" s="2" t="s">
        <v>24</v>
      </c>
      <c r="P1398" s="2" t="s">
        <v>64</v>
      </c>
      <c r="Q1398" s="2" t="s">
        <v>36</v>
      </c>
      <c r="R1398" s="3">
        <v>42218</v>
      </c>
      <c r="S1398" s="10">
        <f t="shared" si="231"/>
        <v>2015</v>
      </c>
      <c r="T1398" t="str">
        <f t="shared" si="237"/>
        <v/>
      </c>
      <c r="U1398">
        <f t="shared" si="237"/>
        <v>35.9</v>
      </c>
      <c r="V1398" t="str">
        <f t="shared" si="237"/>
        <v/>
      </c>
      <c r="W1398" t="str">
        <f t="shared" si="237"/>
        <v/>
      </c>
      <c r="Z1398">
        <f t="shared" si="238"/>
        <v>35.9</v>
      </c>
      <c r="AA1398" t="str">
        <f t="shared" si="238"/>
        <v/>
      </c>
      <c r="AB1398" t="str">
        <f t="shared" si="238"/>
        <v/>
      </c>
      <c r="AE1398" t="str">
        <f t="shared" si="232"/>
        <v/>
      </c>
      <c r="AH1398" t="str">
        <f t="shared" si="233"/>
        <v/>
      </c>
      <c r="AI1398" t="str">
        <f t="shared" si="234"/>
        <v/>
      </c>
      <c r="AJ1398" t="str">
        <f t="shared" si="234"/>
        <v/>
      </c>
      <c r="AK1398" t="str">
        <f t="shared" si="234"/>
        <v/>
      </c>
      <c r="AL1398" t="str">
        <f t="shared" si="234"/>
        <v/>
      </c>
    </row>
    <row r="1399" spans="1:38" x14ac:dyDescent="0.2">
      <c r="A1399" s="1">
        <v>6641</v>
      </c>
      <c r="B1399" s="2" t="s">
        <v>18</v>
      </c>
      <c r="C1399" s="3">
        <v>42211</v>
      </c>
      <c r="D1399" s="2" t="s">
        <v>41</v>
      </c>
      <c r="E1399" s="2">
        <v>19</v>
      </c>
      <c r="F1399" s="2">
        <v>1090.8015</v>
      </c>
      <c r="G1399" s="2">
        <v>0.02</v>
      </c>
      <c r="H1399" s="2" t="s">
        <v>20</v>
      </c>
      <c r="I1399" s="2">
        <v>69.930000000000007</v>
      </c>
      <c r="J1399" s="2">
        <v>77.989999999999995</v>
      </c>
      <c r="K1399" s="2">
        <v>22.99</v>
      </c>
      <c r="L1399" s="2" t="s">
        <v>474</v>
      </c>
      <c r="M1399" s="2" t="s">
        <v>22</v>
      </c>
      <c r="N1399" s="2" t="s">
        <v>43</v>
      </c>
      <c r="O1399" s="2" t="s">
        <v>31</v>
      </c>
      <c r="P1399" s="2" t="s">
        <v>39</v>
      </c>
      <c r="Q1399" s="2" t="s">
        <v>26</v>
      </c>
      <c r="R1399" s="3">
        <v>42212</v>
      </c>
      <c r="S1399" s="10">
        <f t="shared" si="231"/>
        <v>2015</v>
      </c>
      <c r="T1399" t="str">
        <f t="shared" si="237"/>
        <v/>
      </c>
      <c r="U1399" t="str">
        <f t="shared" si="237"/>
        <v/>
      </c>
      <c r="V1399">
        <f t="shared" si="237"/>
        <v>69.930000000000007</v>
      </c>
      <c r="W1399" t="str">
        <f t="shared" si="237"/>
        <v/>
      </c>
      <c r="Z1399" t="str">
        <f t="shared" si="238"/>
        <v/>
      </c>
      <c r="AA1399">
        <f t="shared" si="238"/>
        <v>69.930000000000007</v>
      </c>
      <c r="AB1399" t="str">
        <f t="shared" si="238"/>
        <v/>
      </c>
      <c r="AE1399" t="str">
        <f t="shared" si="232"/>
        <v/>
      </c>
      <c r="AH1399" t="str">
        <f t="shared" si="233"/>
        <v/>
      </c>
      <c r="AI1399" t="str">
        <f t="shared" si="234"/>
        <v/>
      </c>
      <c r="AJ1399" t="str">
        <f t="shared" si="234"/>
        <v/>
      </c>
      <c r="AK1399" t="str">
        <f t="shared" si="234"/>
        <v/>
      </c>
      <c r="AL1399" t="str">
        <f t="shared" si="234"/>
        <v/>
      </c>
    </row>
    <row r="1400" spans="1:38" x14ac:dyDescent="0.2">
      <c r="A1400" s="1">
        <v>6642</v>
      </c>
      <c r="B1400" s="2" t="s">
        <v>18</v>
      </c>
      <c r="C1400" s="3">
        <v>42214</v>
      </c>
      <c r="D1400" s="2" t="s">
        <v>50</v>
      </c>
      <c r="E1400" s="2">
        <v>32</v>
      </c>
      <c r="F1400" s="2">
        <v>224.19</v>
      </c>
      <c r="G1400" s="2">
        <v>7.0000000000000007E-2</v>
      </c>
      <c r="H1400" s="2" t="s">
        <v>20</v>
      </c>
      <c r="I1400" s="2">
        <v>62.95</v>
      </c>
      <c r="J1400" s="2">
        <v>18.98</v>
      </c>
      <c r="K1400" s="2">
        <v>16.829999999999998</v>
      </c>
      <c r="L1400" s="2" t="s">
        <v>499</v>
      </c>
      <c r="M1400" s="2" t="s">
        <v>38</v>
      </c>
      <c r="N1400" s="2" t="s">
        <v>30</v>
      </c>
      <c r="O1400" s="2" t="s">
        <v>45</v>
      </c>
      <c r="P1400" s="2" t="s">
        <v>55</v>
      </c>
      <c r="Q1400" s="2" t="s">
        <v>58</v>
      </c>
      <c r="R1400" s="3">
        <v>42216</v>
      </c>
      <c r="S1400" s="10">
        <f t="shared" si="231"/>
        <v>2015</v>
      </c>
      <c r="T1400" t="str">
        <f t="shared" si="237"/>
        <v/>
      </c>
      <c r="U1400">
        <f t="shared" si="237"/>
        <v>62.95</v>
      </c>
      <c r="V1400" t="str">
        <f t="shared" si="237"/>
        <v/>
      </c>
      <c r="W1400" t="str">
        <f t="shared" si="237"/>
        <v/>
      </c>
      <c r="Z1400" t="str">
        <f t="shared" si="238"/>
        <v/>
      </c>
      <c r="AA1400" t="str">
        <f t="shared" si="238"/>
        <v/>
      </c>
      <c r="AB1400">
        <f t="shared" si="238"/>
        <v>62.95</v>
      </c>
      <c r="AE1400" t="str">
        <f t="shared" si="232"/>
        <v/>
      </c>
      <c r="AH1400" t="str">
        <f t="shared" si="233"/>
        <v/>
      </c>
      <c r="AI1400" t="str">
        <f t="shared" si="234"/>
        <v/>
      </c>
      <c r="AJ1400" t="str">
        <f t="shared" si="234"/>
        <v/>
      </c>
      <c r="AK1400" t="str">
        <f t="shared" si="234"/>
        <v/>
      </c>
      <c r="AL1400" t="str">
        <f t="shared" si="234"/>
        <v/>
      </c>
    </row>
    <row r="1401" spans="1:38" x14ac:dyDescent="0.2">
      <c r="A1401" s="1">
        <v>6643</v>
      </c>
      <c r="B1401" s="2" t="s">
        <v>18</v>
      </c>
      <c r="C1401" s="3">
        <v>42214</v>
      </c>
      <c r="D1401" s="2" t="s">
        <v>59</v>
      </c>
      <c r="E1401" s="2">
        <v>29</v>
      </c>
      <c r="F1401" s="2">
        <v>600.72</v>
      </c>
      <c r="G1401" s="2">
        <v>0.03</v>
      </c>
      <c r="H1401" s="2" t="s">
        <v>20</v>
      </c>
      <c r="I1401" s="2">
        <v>34.39</v>
      </c>
      <c r="J1401" s="2">
        <v>32.950000000000003</v>
      </c>
      <c r="K1401" s="2">
        <v>18</v>
      </c>
      <c r="L1401" s="2" t="s">
        <v>500</v>
      </c>
      <c r="M1401" s="2" t="s">
        <v>66</v>
      </c>
      <c r="N1401" s="2" t="s">
        <v>30</v>
      </c>
      <c r="O1401" s="2" t="s">
        <v>31</v>
      </c>
      <c r="P1401" s="2" t="s">
        <v>32</v>
      </c>
      <c r="Q1401" s="2" t="s">
        <v>26</v>
      </c>
      <c r="R1401" s="3">
        <v>42217</v>
      </c>
      <c r="S1401" s="10">
        <f t="shared" si="231"/>
        <v>2015</v>
      </c>
      <c r="T1401" t="str">
        <f t="shared" si="237"/>
        <v/>
      </c>
      <c r="U1401">
        <f t="shared" si="237"/>
        <v>34.39</v>
      </c>
      <c r="V1401" t="str">
        <f t="shared" si="237"/>
        <v/>
      </c>
      <c r="W1401" t="str">
        <f t="shared" si="237"/>
        <v/>
      </c>
      <c r="Z1401" t="str">
        <f t="shared" si="238"/>
        <v/>
      </c>
      <c r="AA1401">
        <f t="shared" si="238"/>
        <v>34.39</v>
      </c>
      <c r="AB1401" t="str">
        <f t="shared" si="238"/>
        <v/>
      </c>
      <c r="AE1401" t="str">
        <f t="shared" si="232"/>
        <v/>
      </c>
      <c r="AH1401" t="str">
        <f t="shared" si="233"/>
        <v/>
      </c>
      <c r="AI1401" t="str">
        <f t="shared" si="234"/>
        <v/>
      </c>
      <c r="AJ1401" t="str">
        <f t="shared" si="234"/>
        <v/>
      </c>
      <c r="AK1401" t="str">
        <f t="shared" si="234"/>
        <v/>
      </c>
      <c r="AL1401" t="str">
        <f t="shared" si="234"/>
        <v/>
      </c>
    </row>
    <row r="1402" spans="1:38" x14ac:dyDescent="0.2">
      <c r="A1402" s="1">
        <v>6644</v>
      </c>
      <c r="B1402" s="2" t="s">
        <v>18</v>
      </c>
      <c r="C1402" s="3">
        <v>42214</v>
      </c>
      <c r="D1402" s="2" t="s">
        <v>59</v>
      </c>
      <c r="E1402" s="2">
        <v>26</v>
      </c>
      <c r="F1402" s="2">
        <v>633.47</v>
      </c>
      <c r="G1402" s="2">
        <v>0.03</v>
      </c>
      <c r="H1402" s="2" t="s">
        <v>49</v>
      </c>
      <c r="I1402" s="2">
        <v>190.72</v>
      </c>
      <c r="J1402" s="2">
        <v>35.99</v>
      </c>
      <c r="K1402" s="2">
        <v>20.71</v>
      </c>
      <c r="L1402" s="2" t="s">
        <v>500</v>
      </c>
      <c r="M1402" s="2" t="s">
        <v>66</v>
      </c>
      <c r="N1402" s="2" t="s">
        <v>30</v>
      </c>
      <c r="O1402" s="2" t="s">
        <v>24</v>
      </c>
      <c r="P1402" s="2" t="s">
        <v>90</v>
      </c>
      <c r="Q1402" s="2" t="s">
        <v>26</v>
      </c>
      <c r="R1402" s="3">
        <v>42215</v>
      </c>
      <c r="S1402" s="10">
        <f t="shared" si="231"/>
        <v>2015</v>
      </c>
      <c r="T1402" t="str">
        <f t="shared" ref="T1402:W1421" si="239">IF($N1402=T$1,$I1402,"")</f>
        <v/>
      </c>
      <c r="U1402">
        <f t="shared" si="239"/>
        <v>190.72</v>
      </c>
      <c r="V1402" t="str">
        <f t="shared" si="239"/>
        <v/>
      </c>
      <c r="W1402" t="str">
        <f t="shared" si="239"/>
        <v/>
      </c>
      <c r="Z1402">
        <f t="shared" ref="Z1402:AB1421" si="240">IF($O1402=Z$1,$I1402,"")</f>
        <v>190.72</v>
      </c>
      <c r="AA1402" t="str">
        <f t="shared" si="240"/>
        <v/>
      </c>
      <c r="AB1402" t="str">
        <f t="shared" si="240"/>
        <v/>
      </c>
      <c r="AE1402" t="str">
        <f t="shared" si="232"/>
        <v/>
      </c>
      <c r="AH1402" t="str">
        <f t="shared" si="233"/>
        <v/>
      </c>
      <c r="AI1402" t="str">
        <f t="shared" si="234"/>
        <v/>
      </c>
      <c r="AJ1402" t="str">
        <f t="shared" si="234"/>
        <v/>
      </c>
      <c r="AK1402" t="str">
        <f t="shared" si="234"/>
        <v/>
      </c>
      <c r="AL1402" t="str">
        <f t="shared" si="234"/>
        <v/>
      </c>
    </row>
    <row r="1403" spans="1:38" x14ac:dyDescent="0.2">
      <c r="A1403" s="1">
        <v>6645</v>
      </c>
      <c r="B1403" s="2" t="s">
        <v>18</v>
      </c>
      <c r="C1403" s="3">
        <v>42215</v>
      </c>
      <c r="D1403" s="2" t="s">
        <v>59</v>
      </c>
      <c r="E1403" s="2">
        <v>47</v>
      </c>
      <c r="F1403" s="2">
        <v>96.1</v>
      </c>
      <c r="G1403" s="2">
        <v>0.06</v>
      </c>
      <c r="H1403" s="2" t="s">
        <v>20</v>
      </c>
      <c r="I1403" s="2">
        <v>-15.05</v>
      </c>
      <c r="J1403" s="2">
        <v>13.88</v>
      </c>
      <c r="K1403" s="2">
        <v>15.49</v>
      </c>
      <c r="L1403" s="2" t="s">
        <v>501</v>
      </c>
      <c r="M1403" s="2" t="s">
        <v>29</v>
      </c>
      <c r="N1403" s="2" t="s">
        <v>43</v>
      </c>
      <c r="O1403" s="2" t="s">
        <v>24</v>
      </c>
      <c r="P1403" s="2" t="s">
        <v>25</v>
      </c>
      <c r="Q1403" s="2" t="s">
        <v>26</v>
      </c>
      <c r="R1403" s="3">
        <v>42215</v>
      </c>
      <c r="S1403" s="10">
        <f t="shared" si="231"/>
        <v>2015</v>
      </c>
      <c r="T1403" t="str">
        <f t="shared" si="239"/>
        <v/>
      </c>
      <c r="U1403" t="str">
        <f t="shared" si="239"/>
        <v/>
      </c>
      <c r="V1403">
        <f t="shared" si="239"/>
        <v>-15.05</v>
      </c>
      <c r="W1403" t="str">
        <f t="shared" si="239"/>
        <v/>
      </c>
      <c r="Z1403">
        <f t="shared" si="240"/>
        <v>-15.05</v>
      </c>
      <c r="AA1403" t="str">
        <f t="shared" si="240"/>
        <v/>
      </c>
      <c r="AB1403" t="str">
        <f t="shared" si="240"/>
        <v/>
      </c>
      <c r="AE1403" t="str">
        <f t="shared" si="232"/>
        <v>Office Supplies</v>
      </c>
      <c r="AH1403" t="str">
        <f t="shared" si="233"/>
        <v/>
      </c>
      <c r="AI1403" t="str">
        <f t="shared" si="234"/>
        <v/>
      </c>
      <c r="AJ1403" t="str">
        <f t="shared" si="234"/>
        <v/>
      </c>
      <c r="AK1403" t="str">
        <f t="shared" si="234"/>
        <v/>
      </c>
      <c r="AL1403" t="str">
        <f t="shared" si="234"/>
        <v/>
      </c>
    </row>
    <row r="1404" spans="1:38" x14ac:dyDescent="0.2">
      <c r="A1404" s="1">
        <v>6646</v>
      </c>
      <c r="B1404" s="2" t="s">
        <v>18</v>
      </c>
      <c r="C1404" s="3">
        <v>42215</v>
      </c>
      <c r="D1404" s="2" t="s">
        <v>59</v>
      </c>
      <c r="E1404" s="2">
        <v>39</v>
      </c>
      <c r="F1404" s="2">
        <v>113.29</v>
      </c>
      <c r="G1404" s="2">
        <v>0.08</v>
      </c>
      <c r="H1404" s="2" t="s">
        <v>20</v>
      </c>
      <c r="I1404" s="2">
        <v>9.5299999999999994</v>
      </c>
      <c r="J1404" s="2">
        <v>14.84</v>
      </c>
      <c r="K1404" s="2">
        <v>14.93</v>
      </c>
      <c r="L1404" s="2" t="s">
        <v>501</v>
      </c>
      <c r="M1404" s="2" t="s">
        <v>29</v>
      </c>
      <c r="N1404" s="2" t="s">
        <v>43</v>
      </c>
      <c r="O1404" s="2" t="s">
        <v>24</v>
      </c>
      <c r="P1404" s="2" t="s">
        <v>64</v>
      </c>
      <c r="Q1404" s="2" t="s">
        <v>36</v>
      </c>
      <c r="R1404" s="3">
        <v>42217</v>
      </c>
      <c r="S1404" s="10">
        <f t="shared" si="231"/>
        <v>2015</v>
      </c>
      <c r="T1404" t="str">
        <f t="shared" si="239"/>
        <v/>
      </c>
      <c r="U1404" t="str">
        <f t="shared" si="239"/>
        <v/>
      </c>
      <c r="V1404">
        <f t="shared" si="239"/>
        <v>9.5299999999999994</v>
      </c>
      <c r="W1404" t="str">
        <f t="shared" si="239"/>
        <v/>
      </c>
      <c r="Z1404">
        <f t="shared" si="240"/>
        <v>9.5299999999999994</v>
      </c>
      <c r="AA1404" t="str">
        <f t="shared" si="240"/>
        <v/>
      </c>
      <c r="AB1404" t="str">
        <f t="shared" si="240"/>
        <v/>
      </c>
      <c r="AE1404" t="str">
        <f t="shared" si="232"/>
        <v/>
      </c>
      <c r="AH1404" t="str">
        <f t="shared" si="233"/>
        <v/>
      </c>
      <c r="AI1404" t="str">
        <f t="shared" si="234"/>
        <v/>
      </c>
      <c r="AJ1404" t="str">
        <f t="shared" si="234"/>
        <v/>
      </c>
      <c r="AK1404" t="str">
        <f t="shared" si="234"/>
        <v/>
      </c>
      <c r="AL1404" t="str">
        <f t="shared" si="234"/>
        <v/>
      </c>
    </row>
    <row r="1405" spans="1:38" x14ac:dyDescent="0.2">
      <c r="A1405" s="1">
        <v>6647</v>
      </c>
      <c r="B1405" s="2" t="s">
        <v>18</v>
      </c>
      <c r="C1405" s="3">
        <v>42215</v>
      </c>
      <c r="D1405" s="2" t="s">
        <v>41</v>
      </c>
      <c r="E1405" s="2">
        <v>2</v>
      </c>
      <c r="F1405" s="2">
        <v>20.84</v>
      </c>
      <c r="G1405" s="2">
        <v>0.08</v>
      </c>
      <c r="H1405" s="2" t="s">
        <v>20</v>
      </c>
      <c r="I1405" s="2">
        <v>-3.48</v>
      </c>
      <c r="J1405" s="2">
        <v>16.28</v>
      </c>
      <c r="K1405" s="2">
        <v>19.170000000000002</v>
      </c>
      <c r="L1405" s="2" t="s">
        <v>184</v>
      </c>
      <c r="M1405" s="2" t="s">
        <v>38</v>
      </c>
      <c r="N1405" s="2" t="s">
        <v>43</v>
      </c>
      <c r="O1405" s="2" t="s">
        <v>24</v>
      </c>
      <c r="P1405" s="2" t="s">
        <v>35</v>
      </c>
      <c r="Q1405" s="2" t="s">
        <v>26</v>
      </c>
      <c r="R1405" s="3">
        <v>42216</v>
      </c>
      <c r="S1405" s="10">
        <f t="shared" si="231"/>
        <v>2015</v>
      </c>
      <c r="T1405" t="str">
        <f t="shared" si="239"/>
        <v/>
      </c>
      <c r="U1405" t="str">
        <f t="shared" si="239"/>
        <v/>
      </c>
      <c r="V1405">
        <f t="shared" si="239"/>
        <v>-3.48</v>
      </c>
      <c r="W1405" t="str">
        <f t="shared" si="239"/>
        <v/>
      </c>
      <c r="Z1405">
        <f t="shared" si="240"/>
        <v>-3.48</v>
      </c>
      <c r="AA1405" t="str">
        <f t="shared" si="240"/>
        <v/>
      </c>
      <c r="AB1405" t="str">
        <f t="shared" si="240"/>
        <v/>
      </c>
      <c r="AE1405" t="str">
        <f t="shared" si="232"/>
        <v>Office Supplies</v>
      </c>
      <c r="AH1405" t="str">
        <f t="shared" si="233"/>
        <v/>
      </c>
      <c r="AI1405" t="str">
        <f t="shared" si="234"/>
        <v/>
      </c>
      <c r="AJ1405" t="str">
        <f t="shared" si="234"/>
        <v/>
      </c>
      <c r="AK1405" t="str">
        <f t="shared" si="234"/>
        <v/>
      </c>
      <c r="AL1405" t="str">
        <f t="shared" si="234"/>
        <v/>
      </c>
    </row>
    <row r="1406" spans="1:38" x14ac:dyDescent="0.2">
      <c r="A1406" s="1">
        <v>6648</v>
      </c>
      <c r="B1406" s="2" t="s">
        <v>18</v>
      </c>
      <c r="C1406" s="3">
        <v>42215</v>
      </c>
      <c r="D1406" s="2" t="s">
        <v>41</v>
      </c>
      <c r="E1406" s="2">
        <v>24</v>
      </c>
      <c r="F1406" s="2">
        <v>1056.8900000000001</v>
      </c>
      <c r="G1406" s="2">
        <v>0.05</v>
      </c>
      <c r="H1406" s="2" t="s">
        <v>20</v>
      </c>
      <c r="I1406" s="2">
        <v>-0.01</v>
      </c>
      <c r="J1406" s="2">
        <v>55.57</v>
      </c>
      <c r="K1406" s="2">
        <v>30.36</v>
      </c>
      <c r="L1406" s="2" t="s">
        <v>184</v>
      </c>
      <c r="M1406" s="2" t="s">
        <v>38</v>
      </c>
      <c r="N1406" s="2" t="s">
        <v>43</v>
      </c>
      <c r="O1406" s="2" t="s">
        <v>24</v>
      </c>
      <c r="P1406" s="2" t="s">
        <v>52</v>
      </c>
      <c r="Q1406" s="2" t="s">
        <v>26</v>
      </c>
      <c r="R1406" s="3">
        <v>42217</v>
      </c>
      <c r="S1406" s="10">
        <f t="shared" si="231"/>
        <v>2015</v>
      </c>
      <c r="T1406" t="str">
        <f t="shared" si="239"/>
        <v/>
      </c>
      <c r="U1406" t="str">
        <f t="shared" si="239"/>
        <v/>
      </c>
      <c r="V1406">
        <f t="shared" si="239"/>
        <v>-0.01</v>
      </c>
      <c r="W1406" t="str">
        <f t="shared" si="239"/>
        <v/>
      </c>
      <c r="Z1406">
        <f t="shared" si="240"/>
        <v>-0.01</v>
      </c>
      <c r="AA1406" t="str">
        <f t="shared" si="240"/>
        <v/>
      </c>
      <c r="AB1406" t="str">
        <f t="shared" si="240"/>
        <v/>
      </c>
      <c r="AE1406" t="str">
        <f t="shared" si="232"/>
        <v>Office Supplies</v>
      </c>
      <c r="AH1406" t="str">
        <f t="shared" si="233"/>
        <v/>
      </c>
      <c r="AI1406" t="str">
        <f t="shared" si="234"/>
        <v/>
      </c>
      <c r="AJ1406" t="str">
        <f t="shared" si="234"/>
        <v/>
      </c>
      <c r="AK1406" t="str">
        <f t="shared" si="234"/>
        <v/>
      </c>
      <c r="AL1406" t="str">
        <f t="shared" si="234"/>
        <v/>
      </c>
    </row>
    <row r="1407" spans="1:38" x14ac:dyDescent="0.2">
      <c r="A1407" s="1">
        <v>6649</v>
      </c>
      <c r="B1407" s="2" t="s">
        <v>18</v>
      </c>
      <c r="C1407" s="3">
        <v>42216</v>
      </c>
      <c r="D1407" s="2" t="s">
        <v>50</v>
      </c>
      <c r="E1407" s="2">
        <v>13</v>
      </c>
      <c r="F1407" s="2">
        <v>958.71</v>
      </c>
      <c r="G1407" s="2">
        <v>0.06</v>
      </c>
      <c r="H1407" s="2" t="s">
        <v>44</v>
      </c>
      <c r="I1407" s="2">
        <v>-327.67</v>
      </c>
      <c r="J1407" s="2">
        <v>80.81</v>
      </c>
      <c r="K1407" s="2">
        <v>74</v>
      </c>
      <c r="L1407" s="2" t="s">
        <v>419</v>
      </c>
      <c r="M1407" s="2" t="s">
        <v>29</v>
      </c>
      <c r="N1407" s="2" t="s">
        <v>43</v>
      </c>
      <c r="O1407" s="2" t="s">
        <v>24</v>
      </c>
      <c r="P1407" s="2" t="s">
        <v>71</v>
      </c>
      <c r="Q1407" s="2" t="s">
        <v>56</v>
      </c>
      <c r="R1407" s="3">
        <v>42219</v>
      </c>
      <c r="S1407" s="10">
        <f t="shared" si="231"/>
        <v>2015</v>
      </c>
      <c r="T1407" t="str">
        <f t="shared" si="239"/>
        <v/>
      </c>
      <c r="U1407" t="str">
        <f t="shared" si="239"/>
        <v/>
      </c>
      <c r="V1407">
        <f t="shared" si="239"/>
        <v>-327.67</v>
      </c>
      <c r="W1407" t="str">
        <f t="shared" si="239"/>
        <v/>
      </c>
      <c r="Z1407">
        <f t="shared" si="240"/>
        <v>-327.67</v>
      </c>
      <c r="AA1407" t="str">
        <f t="shared" si="240"/>
        <v/>
      </c>
      <c r="AB1407" t="str">
        <f t="shared" si="240"/>
        <v/>
      </c>
      <c r="AE1407" t="str">
        <f t="shared" si="232"/>
        <v>Office Supplies</v>
      </c>
      <c r="AH1407" t="str">
        <f t="shared" si="233"/>
        <v/>
      </c>
      <c r="AI1407" t="str">
        <f t="shared" si="234"/>
        <v/>
      </c>
      <c r="AJ1407" t="str">
        <f t="shared" si="234"/>
        <v/>
      </c>
      <c r="AK1407" t="str">
        <f t="shared" si="234"/>
        <v/>
      </c>
      <c r="AL1407" t="str">
        <f t="shared" si="234"/>
        <v/>
      </c>
    </row>
    <row r="1408" spans="1:38" x14ac:dyDescent="0.2">
      <c r="A1408" s="1">
        <v>6650</v>
      </c>
      <c r="B1408" s="2" t="s">
        <v>18</v>
      </c>
      <c r="C1408" s="3">
        <v>42216</v>
      </c>
      <c r="D1408" s="2" t="s">
        <v>41</v>
      </c>
      <c r="E1408" s="2">
        <v>49</v>
      </c>
      <c r="F1408" s="2">
        <v>473.23</v>
      </c>
      <c r="G1408" s="2">
        <v>0.1</v>
      </c>
      <c r="H1408" s="2" t="s">
        <v>20</v>
      </c>
      <c r="I1408" s="2">
        <v>-74.319999999999993</v>
      </c>
      <c r="J1408" s="2">
        <v>21.65</v>
      </c>
      <c r="K1408" s="2">
        <v>20.22</v>
      </c>
      <c r="L1408" s="2" t="s">
        <v>236</v>
      </c>
      <c r="M1408" s="2" t="s">
        <v>66</v>
      </c>
      <c r="N1408" s="2" t="s">
        <v>30</v>
      </c>
      <c r="O1408" s="2" t="s">
        <v>45</v>
      </c>
      <c r="P1408" s="2" t="s">
        <v>55</v>
      </c>
      <c r="Q1408" s="2" t="s">
        <v>26</v>
      </c>
      <c r="R1408" s="3">
        <v>42216</v>
      </c>
      <c r="S1408" s="10">
        <f t="shared" si="231"/>
        <v>2015</v>
      </c>
      <c r="T1408" t="str">
        <f t="shared" si="239"/>
        <v/>
      </c>
      <c r="U1408">
        <f t="shared" si="239"/>
        <v>-74.319999999999993</v>
      </c>
      <c r="V1408" t="str">
        <f t="shared" si="239"/>
        <v/>
      </c>
      <c r="W1408" t="str">
        <f t="shared" si="239"/>
        <v/>
      </c>
      <c r="Z1408" t="str">
        <f t="shared" si="240"/>
        <v/>
      </c>
      <c r="AA1408" t="str">
        <f t="shared" si="240"/>
        <v/>
      </c>
      <c r="AB1408">
        <f t="shared" si="240"/>
        <v>-74.319999999999993</v>
      </c>
      <c r="AE1408" t="str">
        <f t="shared" si="232"/>
        <v>Furniture</v>
      </c>
      <c r="AH1408" t="str">
        <f t="shared" si="233"/>
        <v/>
      </c>
      <c r="AI1408" t="str">
        <f t="shared" si="234"/>
        <v/>
      </c>
      <c r="AJ1408" t="str">
        <f t="shared" si="234"/>
        <v/>
      </c>
      <c r="AK1408" t="str">
        <f t="shared" si="234"/>
        <v/>
      </c>
      <c r="AL1408" t="str">
        <f t="shared" si="234"/>
        <v/>
      </c>
    </row>
    <row r="1409" spans="1:38" x14ac:dyDescent="0.2">
      <c r="A1409" s="1">
        <v>6651</v>
      </c>
      <c r="B1409" s="2" t="s">
        <v>18</v>
      </c>
      <c r="C1409" s="3">
        <v>42216</v>
      </c>
      <c r="D1409" s="2" t="s">
        <v>27</v>
      </c>
      <c r="E1409" s="2">
        <v>41</v>
      </c>
      <c r="F1409" s="2">
        <v>1492.29</v>
      </c>
      <c r="G1409" s="2">
        <v>0.03</v>
      </c>
      <c r="H1409" s="2" t="s">
        <v>20</v>
      </c>
      <c r="I1409" s="2">
        <v>226.39</v>
      </c>
      <c r="J1409" s="2">
        <v>47.89</v>
      </c>
      <c r="K1409" s="2">
        <v>28.72</v>
      </c>
      <c r="L1409" s="2" t="s">
        <v>378</v>
      </c>
      <c r="M1409" s="2" t="s">
        <v>29</v>
      </c>
      <c r="N1409" s="2" t="s">
        <v>23</v>
      </c>
      <c r="O1409" s="2" t="s">
        <v>24</v>
      </c>
      <c r="P1409" s="2" t="s">
        <v>90</v>
      </c>
      <c r="Q1409" s="2" t="s">
        <v>26</v>
      </c>
      <c r="R1409" s="3">
        <v>42216</v>
      </c>
      <c r="S1409" s="10">
        <f t="shared" si="231"/>
        <v>2015</v>
      </c>
      <c r="T1409">
        <f t="shared" si="239"/>
        <v>226.39</v>
      </c>
      <c r="U1409" t="str">
        <f t="shared" si="239"/>
        <v/>
      </c>
      <c r="V1409" t="str">
        <f t="shared" si="239"/>
        <v/>
      </c>
      <c r="W1409" t="str">
        <f t="shared" si="239"/>
        <v/>
      </c>
      <c r="Z1409">
        <f t="shared" si="240"/>
        <v>226.39</v>
      </c>
      <c r="AA1409" t="str">
        <f t="shared" si="240"/>
        <v/>
      </c>
      <c r="AB1409" t="str">
        <f t="shared" si="240"/>
        <v/>
      </c>
      <c r="AE1409" t="str">
        <f t="shared" si="232"/>
        <v/>
      </c>
      <c r="AH1409" t="str">
        <f t="shared" si="233"/>
        <v/>
      </c>
      <c r="AI1409" t="str">
        <f t="shared" si="234"/>
        <v/>
      </c>
      <c r="AJ1409" t="str">
        <f t="shared" si="234"/>
        <v/>
      </c>
      <c r="AK1409" t="str">
        <f t="shared" si="234"/>
        <v/>
      </c>
      <c r="AL1409" t="str">
        <f t="shared" si="234"/>
        <v/>
      </c>
    </row>
    <row r="1410" spans="1:38" x14ac:dyDescent="0.2">
      <c r="A1410" s="1">
        <v>6652</v>
      </c>
      <c r="B1410" s="2" t="s">
        <v>18</v>
      </c>
      <c r="C1410" s="3">
        <v>42219</v>
      </c>
      <c r="D1410" s="2" t="s">
        <v>41</v>
      </c>
      <c r="E1410" s="2">
        <v>16</v>
      </c>
      <c r="F1410" s="2">
        <v>139.12</v>
      </c>
      <c r="G1410" s="2">
        <v>0.09</v>
      </c>
      <c r="H1410" s="2" t="s">
        <v>20</v>
      </c>
      <c r="I1410" s="2">
        <v>-37.21</v>
      </c>
      <c r="J1410" s="2">
        <v>20.46</v>
      </c>
      <c r="K1410" s="2">
        <v>17.62</v>
      </c>
      <c r="L1410" s="2" t="s">
        <v>110</v>
      </c>
      <c r="M1410" s="2" t="s">
        <v>38</v>
      </c>
      <c r="N1410" s="2" t="s">
        <v>43</v>
      </c>
      <c r="O1410" s="2" t="s">
        <v>31</v>
      </c>
      <c r="P1410" s="2" t="s">
        <v>32</v>
      </c>
      <c r="Q1410" s="2" t="s">
        <v>58</v>
      </c>
      <c r="R1410" s="3">
        <v>42221</v>
      </c>
      <c r="S1410" s="10">
        <f t="shared" si="231"/>
        <v>2015</v>
      </c>
      <c r="T1410" t="str">
        <f t="shared" si="239"/>
        <v/>
      </c>
      <c r="U1410" t="str">
        <f t="shared" si="239"/>
        <v/>
      </c>
      <c r="V1410">
        <f t="shared" si="239"/>
        <v>-37.21</v>
      </c>
      <c r="W1410" t="str">
        <f t="shared" si="239"/>
        <v/>
      </c>
      <c r="Z1410" t="str">
        <f t="shared" si="240"/>
        <v/>
      </c>
      <c r="AA1410">
        <f t="shared" si="240"/>
        <v>-37.21</v>
      </c>
      <c r="AB1410" t="str">
        <f t="shared" si="240"/>
        <v/>
      </c>
      <c r="AE1410" t="str">
        <f t="shared" si="232"/>
        <v>Technology</v>
      </c>
      <c r="AH1410" t="str">
        <f t="shared" si="233"/>
        <v/>
      </c>
      <c r="AI1410" t="str">
        <f t="shared" si="234"/>
        <v/>
      </c>
      <c r="AJ1410" t="str">
        <f t="shared" si="234"/>
        <v/>
      </c>
      <c r="AK1410" t="str">
        <f t="shared" si="234"/>
        <v/>
      </c>
      <c r="AL1410" t="str">
        <f t="shared" ref="AJ1410:AL1473" si="241">IF(AL$1=$S1410,$AH1410,"")</f>
        <v/>
      </c>
    </row>
    <row r="1411" spans="1:38" x14ac:dyDescent="0.2">
      <c r="A1411" s="1">
        <v>6653</v>
      </c>
      <c r="B1411" s="2" t="s">
        <v>40</v>
      </c>
      <c r="C1411" s="3">
        <v>42219</v>
      </c>
      <c r="D1411" s="2" t="s">
        <v>19</v>
      </c>
      <c r="E1411" s="2">
        <v>22</v>
      </c>
      <c r="F1411" s="2">
        <v>114.09</v>
      </c>
      <c r="G1411" s="2">
        <v>0.01</v>
      </c>
      <c r="H1411" s="2" t="s">
        <v>20</v>
      </c>
      <c r="I1411" s="2">
        <v>-71.2</v>
      </c>
      <c r="J1411" s="2">
        <v>16.54</v>
      </c>
      <c r="K1411" s="2">
        <v>19.829999999999998</v>
      </c>
      <c r="L1411" s="2" t="s">
        <v>358</v>
      </c>
      <c r="M1411" s="2" t="s">
        <v>29</v>
      </c>
      <c r="N1411" s="2" t="s">
        <v>30</v>
      </c>
      <c r="O1411" s="2" t="s">
        <v>24</v>
      </c>
      <c r="P1411" s="2" t="s">
        <v>25</v>
      </c>
      <c r="Q1411" s="2" t="s">
        <v>26</v>
      </c>
      <c r="R1411" s="3">
        <v>42220</v>
      </c>
      <c r="S1411" s="10">
        <f t="shared" ref="S1411:S1474" si="242">YEAR(C1411)</f>
        <v>2015</v>
      </c>
      <c r="T1411" t="str">
        <f t="shared" si="239"/>
        <v/>
      </c>
      <c r="U1411">
        <f t="shared" si="239"/>
        <v>-71.2</v>
      </c>
      <c r="V1411" t="str">
        <f t="shared" si="239"/>
        <v/>
      </c>
      <c r="W1411" t="str">
        <f t="shared" si="239"/>
        <v/>
      </c>
      <c r="Z1411">
        <f t="shared" si="240"/>
        <v>-71.2</v>
      </c>
      <c r="AA1411" t="str">
        <f t="shared" si="240"/>
        <v/>
      </c>
      <c r="AB1411" t="str">
        <f t="shared" si="240"/>
        <v/>
      </c>
      <c r="AE1411" t="str">
        <f t="shared" ref="AE1411:AE1474" si="243">IF(I1411&lt;0,O1411,"")</f>
        <v>Office Supplies</v>
      </c>
      <c r="AH1411" t="str">
        <f t="shared" ref="AH1411:AH1474" si="244">IF(E1411&lt;11,IF(O1411="Technology",I1411,""),"")</f>
        <v/>
      </c>
      <c r="AI1411" t="str">
        <f t="shared" ref="AI1411:AL1474" si="245">IF(AI$1=$S1411,$AH1411,"")</f>
        <v/>
      </c>
      <c r="AJ1411" t="str">
        <f t="shared" si="241"/>
        <v/>
      </c>
      <c r="AK1411" t="str">
        <f t="shared" si="241"/>
        <v/>
      </c>
      <c r="AL1411" t="str">
        <f t="shared" si="241"/>
        <v/>
      </c>
    </row>
    <row r="1412" spans="1:38" x14ac:dyDescent="0.2">
      <c r="A1412" s="1">
        <v>6654</v>
      </c>
      <c r="B1412" s="2" t="s">
        <v>18</v>
      </c>
      <c r="C1412" s="3">
        <v>42219</v>
      </c>
      <c r="D1412" s="2" t="s">
        <v>19</v>
      </c>
      <c r="E1412" s="2">
        <v>15</v>
      </c>
      <c r="F1412" s="2">
        <v>29.85</v>
      </c>
      <c r="G1412" s="2">
        <v>0.03</v>
      </c>
      <c r="H1412" s="2" t="s">
        <v>20</v>
      </c>
      <c r="I1412" s="2">
        <v>6.18</v>
      </c>
      <c r="J1412" s="2">
        <v>13.48</v>
      </c>
      <c r="K1412" s="2">
        <v>14.7</v>
      </c>
      <c r="L1412" s="2" t="s">
        <v>192</v>
      </c>
      <c r="M1412" s="2" t="s">
        <v>22</v>
      </c>
      <c r="N1412" s="2" t="s">
        <v>43</v>
      </c>
      <c r="O1412" s="2" t="s">
        <v>24</v>
      </c>
      <c r="P1412" s="2" t="s">
        <v>95</v>
      </c>
      <c r="Q1412" s="2" t="s">
        <v>36</v>
      </c>
      <c r="R1412" s="3">
        <v>42221</v>
      </c>
      <c r="S1412" s="10">
        <f t="shared" si="242"/>
        <v>2015</v>
      </c>
      <c r="T1412" t="str">
        <f t="shared" si="239"/>
        <v/>
      </c>
      <c r="U1412" t="str">
        <f t="shared" si="239"/>
        <v/>
      </c>
      <c r="V1412">
        <f t="shared" si="239"/>
        <v>6.18</v>
      </c>
      <c r="W1412" t="str">
        <f t="shared" si="239"/>
        <v/>
      </c>
      <c r="Z1412">
        <f t="shared" si="240"/>
        <v>6.18</v>
      </c>
      <c r="AA1412" t="str">
        <f t="shared" si="240"/>
        <v/>
      </c>
      <c r="AB1412" t="str">
        <f t="shared" si="240"/>
        <v/>
      </c>
      <c r="AE1412" t="str">
        <f t="shared" si="243"/>
        <v/>
      </c>
      <c r="AH1412" t="str">
        <f t="shared" si="244"/>
        <v/>
      </c>
      <c r="AI1412" t="str">
        <f t="shared" si="245"/>
        <v/>
      </c>
      <c r="AJ1412" t="str">
        <f t="shared" si="241"/>
        <v/>
      </c>
      <c r="AK1412" t="str">
        <f t="shared" si="241"/>
        <v/>
      </c>
      <c r="AL1412" t="str">
        <f t="shared" si="241"/>
        <v/>
      </c>
    </row>
    <row r="1413" spans="1:38" x14ac:dyDescent="0.2">
      <c r="A1413" s="1">
        <v>6655</v>
      </c>
      <c r="B1413" s="2" t="s">
        <v>18</v>
      </c>
      <c r="C1413" s="3">
        <v>42219</v>
      </c>
      <c r="D1413" s="2" t="s">
        <v>19</v>
      </c>
      <c r="E1413" s="2">
        <v>33</v>
      </c>
      <c r="F1413" s="2">
        <v>3275.96</v>
      </c>
      <c r="G1413" s="2">
        <v>0.03</v>
      </c>
      <c r="H1413" s="2" t="s">
        <v>44</v>
      </c>
      <c r="I1413" s="2">
        <v>-1176.31</v>
      </c>
      <c r="J1413" s="2">
        <v>107.95</v>
      </c>
      <c r="K1413" s="2">
        <v>88.35</v>
      </c>
      <c r="L1413" s="2" t="s">
        <v>192</v>
      </c>
      <c r="M1413" s="2" t="s">
        <v>38</v>
      </c>
      <c r="N1413" s="2" t="s">
        <v>43</v>
      </c>
      <c r="O1413" s="2" t="s">
        <v>45</v>
      </c>
      <c r="P1413" s="2" t="s">
        <v>61</v>
      </c>
      <c r="Q1413" s="2" t="s">
        <v>56</v>
      </c>
      <c r="R1413" s="3">
        <v>42220</v>
      </c>
      <c r="S1413" s="10">
        <f t="shared" si="242"/>
        <v>2015</v>
      </c>
      <c r="T1413" t="str">
        <f t="shared" si="239"/>
        <v/>
      </c>
      <c r="U1413" t="str">
        <f t="shared" si="239"/>
        <v/>
      </c>
      <c r="V1413">
        <f t="shared" si="239"/>
        <v>-1176.31</v>
      </c>
      <c r="W1413" t="str">
        <f t="shared" si="239"/>
        <v/>
      </c>
      <c r="Z1413" t="str">
        <f t="shared" si="240"/>
        <v/>
      </c>
      <c r="AA1413" t="str">
        <f t="shared" si="240"/>
        <v/>
      </c>
      <c r="AB1413">
        <f t="shared" si="240"/>
        <v>-1176.31</v>
      </c>
      <c r="AE1413" t="str">
        <f t="shared" si="243"/>
        <v>Furniture</v>
      </c>
      <c r="AH1413" t="str">
        <f t="shared" si="244"/>
        <v/>
      </c>
      <c r="AI1413" t="str">
        <f t="shared" si="245"/>
        <v/>
      </c>
      <c r="AJ1413" t="str">
        <f t="shared" si="241"/>
        <v/>
      </c>
      <c r="AK1413" t="str">
        <f t="shared" si="241"/>
        <v/>
      </c>
      <c r="AL1413" t="str">
        <f t="shared" si="241"/>
        <v/>
      </c>
    </row>
    <row r="1414" spans="1:38" x14ac:dyDescent="0.2">
      <c r="A1414" s="1">
        <v>6656</v>
      </c>
      <c r="B1414" s="2" t="s">
        <v>18</v>
      </c>
      <c r="C1414" s="3">
        <v>42220</v>
      </c>
      <c r="D1414" s="2" t="s">
        <v>19</v>
      </c>
      <c r="E1414" s="2">
        <v>36</v>
      </c>
      <c r="F1414" s="2">
        <v>72.790000000000006</v>
      </c>
      <c r="G1414" s="2">
        <v>0.09</v>
      </c>
      <c r="H1414" s="2" t="s">
        <v>20</v>
      </c>
      <c r="I1414" s="2">
        <v>4.9400000000000004</v>
      </c>
      <c r="J1414" s="2">
        <v>13.82</v>
      </c>
      <c r="K1414" s="2">
        <v>15</v>
      </c>
      <c r="L1414" s="2" t="s">
        <v>364</v>
      </c>
      <c r="M1414" s="2" t="s">
        <v>29</v>
      </c>
      <c r="N1414" s="2" t="s">
        <v>30</v>
      </c>
      <c r="O1414" s="2" t="s">
        <v>24</v>
      </c>
      <c r="P1414" s="2" t="s">
        <v>64</v>
      </c>
      <c r="Q1414" s="2" t="s">
        <v>36</v>
      </c>
      <c r="R1414" s="3">
        <v>42221</v>
      </c>
      <c r="S1414" s="10">
        <f t="shared" si="242"/>
        <v>2015</v>
      </c>
      <c r="T1414" t="str">
        <f t="shared" si="239"/>
        <v/>
      </c>
      <c r="U1414">
        <f t="shared" si="239"/>
        <v>4.9400000000000004</v>
      </c>
      <c r="V1414" t="str">
        <f t="shared" si="239"/>
        <v/>
      </c>
      <c r="W1414" t="str">
        <f t="shared" si="239"/>
        <v/>
      </c>
      <c r="Z1414">
        <f t="shared" si="240"/>
        <v>4.9400000000000004</v>
      </c>
      <c r="AA1414" t="str">
        <f t="shared" si="240"/>
        <v/>
      </c>
      <c r="AB1414" t="str">
        <f t="shared" si="240"/>
        <v/>
      </c>
      <c r="AE1414" t="str">
        <f t="shared" si="243"/>
        <v/>
      </c>
      <c r="AH1414" t="str">
        <f t="shared" si="244"/>
        <v/>
      </c>
      <c r="AI1414" t="str">
        <f t="shared" si="245"/>
        <v/>
      </c>
      <c r="AJ1414" t="str">
        <f t="shared" si="241"/>
        <v/>
      </c>
      <c r="AK1414" t="str">
        <f t="shared" si="241"/>
        <v/>
      </c>
      <c r="AL1414" t="str">
        <f t="shared" si="241"/>
        <v/>
      </c>
    </row>
    <row r="1415" spans="1:38" x14ac:dyDescent="0.2">
      <c r="A1415" s="1">
        <v>6657</v>
      </c>
      <c r="B1415" s="2" t="s">
        <v>40</v>
      </c>
      <c r="C1415" s="3">
        <v>42220</v>
      </c>
      <c r="D1415" s="2" t="s">
        <v>19</v>
      </c>
      <c r="E1415" s="2">
        <v>14</v>
      </c>
      <c r="F1415" s="2">
        <v>1683.84</v>
      </c>
      <c r="G1415" s="2">
        <v>0.02</v>
      </c>
      <c r="H1415" s="2" t="s">
        <v>20</v>
      </c>
      <c r="I1415" s="2">
        <v>612.9</v>
      </c>
      <c r="J1415" s="2">
        <v>132.97999999999999</v>
      </c>
      <c r="K1415" s="2">
        <v>23.07</v>
      </c>
      <c r="L1415" s="2" t="s">
        <v>335</v>
      </c>
      <c r="M1415" s="2" t="s">
        <v>29</v>
      </c>
      <c r="N1415" s="2" t="s">
        <v>43</v>
      </c>
      <c r="O1415" s="2" t="s">
        <v>24</v>
      </c>
      <c r="P1415" s="2" t="s">
        <v>25</v>
      </c>
      <c r="Q1415" s="2" t="s">
        <v>26</v>
      </c>
      <c r="R1415" s="3">
        <v>42220</v>
      </c>
      <c r="S1415" s="10">
        <f t="shared" si="242"/>
        <v>2015</v>
      </c>
      <c r="T1415" t="str">
        <f t="shared" si="239"/>
        <v/>
      </c>
      <c r="U1415" t="str">
        <f t="shared" si="239"/>
        <v/>
      </c>
      <c r="V1415">
        <f t="shared" si="239"/>
        <v>612.9</v>
      </c>
      <c r="W1415" t="str">
        <f t="shared" si="239"/>
        <v/>
      </c>
      <c r="Z1415">
        <f t="shared" si="240"/>
        <v>612.9</v>
      </c>
      <c r="AA1415" t="str">
        <f t="shared" si="240"/>
        <v/>
      </c>
      <c r="AB1415" t="str">
        <f t="shared" si="240"/>
        <v/>
      </c>
      <c r="AE1415" t="str">
        <f t="shared" si="243"/>
        <v/>
      </c>
      <c r="AH1415" t="str">
        <f t="shared" si="244"/>
        <v/>
      </c>
      <c r="AI1415" t="str">
        <f t="shared" si="245"/>
        <v/>
      </c>
      <c r="AJ1415" t="str">
        <f t="shared" si="241"/>
        <v/>
      </c>
      <c r="AK1415" t="str">
        <f t="shared" si="241"/>
        <v/>
      </c>
      <c r="AL1415" t="str">
        <f t="shared" si="241"/>
        <v/>
      </c>
    </row>
    <row r="1416" spans="1:38" x14ac:dyDescent="0.2">
      <c r="A1416" s="1">
        <v>6658</v>
      </c>
      <c r="B1416" s="2" t="s">
        <v>40</v>
      </c>
      <c r="C1416" s="3">
        <v>42220</v>
      </c>
      <c r="D1416" s="2" t="s">
        <v>19</v>
      </c>
      <c r="E1416" s="2">
        <v>14</v>
      </c>
      <c r="F1416" s="2">
        <v>1413.47</v>
      </c>
      <c r="G1416" s="2">
        <v>0.1</v>
      </c>
      <c r="H1416" s="2" t="s">
        <v>44</v>
      </c>
      <c r="I1416" s="2">
        <v>-696.51</v>
      </c>
      <c r="J1416" s="2">
        <v>112.98</v>
      </c>
      <c r="K1416" s="2">
        <v>71.38</v>
      </c>
      <c r="L1416" s="2" t="s">
        <v>335</v>
      </c>
      <c r="M1416" s="2" t="s">
        <v>29</v>
      </c>
      <c r="N1416" s="2" t="s">
        <v>43</v>
      </c>
      <c r="O1416" s="2" t="s">
        <v>45</v>
      </c>
      <c r="P1416" s="2" t="s">
        <v>67</v>
      </c>
      <c r="Q1416" s="2" t="s">
        <v>47</v>
      </c>
      <c r="R1416" s="3">
        <v>42222</v>
      </c>
      <c r="S1416" s="10">
        <f t="shared" si="242"/>
        <v>2015</v>
      </c>
      <c r="T1416" t="str">
        <f t="shared" si="239"/>
        <v/>
      </c>
      <c r="U1416" t="str">
        <f t="shared" si="239"/>
        <v/>
      </c>
      <c r="V1416">
        <f t="shared" si="239"/>
        <v>-696.51</v>
      </c>
      <c r="W1416" t="str">
        <f t="shared" si="239"/>
        <v/>
      </c>
      <c r="Z1416" t="str">
        <f t="shared" si="240"/>
        <v/>
      </c>
      <c r="AA1416" t="str">
        <f t="shared" si="240"/>
        <v/>
      </c>
      <c r="AB1416">
        <f t="shared" si="240"/>
        <v>-696.51</v>
      </c>
      <c r="AE1416" t="str">
        <f t="shared" si="243"/>
        <v>Furniture</v>
      </c>
      <c r="AH1416" t="str">
        <f t="shared" si="244"/>
        <v/>
      </c>
      <c r="AI1416" t="str">
        <f t="shared" si="245"/>
        <v/>
      </c>
      <c r="AJ1416" t="str">
        <f t="shared" si="241"/>
        <v/>
      </c>
      <c r="AK1416" t="str">
        <f t="shared" si="241"/>
        <v/>
      </c>
      <c r="AL1416" t="str">
        <f t="shared" si="241"/>
        <v/>
      </c>
    </row>
    <row r="1417" spans="1:38" x14ac:dyDescent="0.2">
      <c r="A1417" s="1">
        <v>6659</v>
      </c>
      <c r="B1417" s="2" t="s">
        <v>40</v>
      </c>
      <c r="C1417" s="3">
        <v>42220</v>
      </c>
      <c r="D1417" s="2" t="s">
        <v>19</v>
      </c>
      <c r="E1417" s="2">
        <v>30</v>
      </c>
      <c r="F1417" s="2">
        <v>1779.07</v>
      </c>
      <c r="G1417" s="2">
        <v>0.09</v>
      </c>
      <c r="H1417" s="2" t="s">
        <v>20</v>
      </c>
      <c r="I1417" s="2">
        <v>344.35</v>
      </c>
      <c r="J1417" s="2">
        <v>71.760000000000005</v>
      </c>
      <c r="K1417" s="2">
        <v>23.71</v>
      </c>
      <c r="L1417" s="2" t="s">
        <v>335</v>
      </c>
      <c r="M1417" s="2" t="s">
        <v>29</v>
      </c>
      <c r="N1417" s="2" t="s">
        <v>43</v>
      </c>
      <c r="O1417" s="2" t="s">
        <v>24</v>
      </c>
      <c r="P1417" s="2" t="s">
        <v>52</v>
      </c>
      <c r="Q1417" s="2" t="s">
        <v>26</v>
      </c>
      <c r="R1417" s="3">
        <v>42221</v>
      </c>
      <c r="S1417" s="10">
        <f t="shared" si="242"/>
        <v>2015</v>
      </c>
      <c r="T1417" t="str">
        <f t="shared" si="239"/>
        <v/>
      </c>
      <c r="U1417" t="str">
        <f t="shared" si="239"/>
        <v/>
      </c>
      <c r="V1417">
        <f t="shared" si="239"/>
        <v>344.35</v>
      </c>
      <c r="W1417" t="str">
        <f t="shared" si="239"/>
        <v/>
      </c>
      <c r="Z1417">
        <f t="shared" si="240"/>
        <v>344.35</v>
      </c>
      <c r="AA1417" t="str">
        <f t="shared" si="240"/>
        <v/>
      </c>
      <c r="AB1417" t="str">
        <f t="shared" si="240"/>
        <v/>
      </c>
      <c r="AE1417" t="str">
        <f t="shared" si="243"/>
        <v/>
      </c>
      <c r="AH1417" t="str">
        <f t="shared" si="244"/>
        <v/>
      </c>
      <c r="AI1417" t="str">
        <f t="shared" si="245"/>
        <v/>
      </c>
      <c r="AJ1417" t="str">
        <f t="shared" si="241"/>
        <v/>
      </c>
      <c r="AK1417" t="str">
        <f t="shared" si="241"/>
        <v/>
      </c>
      <c r="AL1417" t="str">
        <f t="shared" si="241"/>
        <v/>
      </c>
    </row>
    <row r="1418" spans="1:38" x14ac:dyDescent="0.2">
      <c r="A1418" s="1">
        <v>6660</v>
      </c>
      <c r="B1418" s="2" t="s">
        <v>18</v>
      </c>
      <c r="C1418" s="3">
        <v>42220</v>
      </c>
      <c r="D1418" s="2" t="s">
        <v>50</v>
      </c>
      <c r="E1418" s="2">
        <v>9</v>
      </c>
      <c r="F1418" s="2">
        <v>58.33</v>
      </c>
      <c r="G1418" s="2">
        <v>0.06</v>
      </c>
      <c r="H1418" s="2" t="s">
        <v>20</v>
      </c>
      <c r="I1418" s="2">
        <v>-29.58</v>
      </c>
      <c r="J1418" s="2">
        <v>17.28</v>
      </c>
      <c r="K1418" s="2">
        <v>20.260000000000002</v>
      </c>
      <c r="L1418" s="2" t="s">
        <v>120</v>
      </c>
      <c r="M1418" s="2" t="s">
        <v>22</v>
      </c>
      <c r="N1418" s="2" t="s">
        <v>23</v>
      </c>
      <c r="O1418" s="2" t="s">
        <v>24</v>
      </c>
      <c r="P1418" s="2" t="s">
        <v>35</v>
      </c>
      <c r="Q1418" s="2" t="s">
        <v>26</v>
      </c>
      <c r="R1418" s="3">
        <v>42223</v>
      </c>
      <c r="S1418" s="10">
        <f t="shared" si="242"/>
        <v>2015</v>
      </c>
      <c r="T1418">
        <f t="shared" si="239"/>
        <v>-29.58</v>
      </c>
      <c r="U1418" t="str">
        <f t="shared" si="239"/>
        <v/>
      </c>
      <c r="V1418" t="str">
        <f t="shared" si="239"/>
        <v/>
      </c>
      <c r="W1418" t="str">
        <f t="shared" si="239"/>
        <v/>
      </c>
      <c r="Z1418">
        <f t="shared" si="240"/>
        <v>-29.58</v>
      </c>
      <c r="AA1418" t="str">
        <f t="shared" si="240"/>
        <v/>
      </c>
      <c r="AB1418" t="str">
        <f t="shared" si="240"/>
        <v/>
      </c>
      <c r="AE1418" t="str">
        <f t="shared" si="243"/>
        <v>Office Supplies</v>
      </c>
      <c r="AH1418" t="str">
        <f t="shared" si="244"/>
        <v/>
      </c>
      <c r="AI1418" t="str">
        <f t="shared" si="245"/>
        <v/>
      </c>
      <c r="AJ1418" t="str">
        <f t="shared" si="241"/>
        <v/>
      </c>
      <c r="AK1418" t="str">
        <f t="shared" si="241"/>
        <v/>
      </c>
      <c r="AL1418" t="str">
        <f t="shared" si="241"/>
        <v/>
      </c>
    </row>
    <row r="1419" spans="1:38" x14ac:dyDescent="0.2">
      <c r="A1419" s="1">
        <v>6661</v>
      </c>
      <c r="B1419" s="2" t="s">
        <v>18</v>
      </c>
      <c r="C1419" s="3">
        <v>42220</v>
      </c>
      <c r="D1419" s="2" t="s">
        <v>50</v>
      </c>
      <c r="E1419" s="2">
        <v>44</v>
      </c>
      <c r="F1419" s="2">
        <v>800.2</v>
      </c>
      <c r="G1419" s="2">
        <v>0.08</v>
      </c>
      <c r="H1419" s="2" t="s">
        <v>20</v>
      </c>
      <c r="I1419" s="2">
        <v>31.67</v>
      </c>
      <c r="J1419" s="2">
        <v>30.97</v>
      </c>
      <c r="K1419" s="2">
        <v>23.54</v>
      </c>
      <c r="L1419" s="2" t="s">
        <v>120</v>
      </c>
      <c r="M1419" s="2" t="s">
        <v>22</v>
      </c>
      <c r="N1419" s="2" t="s">
        <v>23</v>
      </c>
      <c r="O1419" s="2" t="s">
        <v>24</v>
      </c>
      <c r="P1419" s="2" t="s">
        <v>35</v>
      </c>
      <c r="Q1419" s="2" t="s">
        <v>26</v>
      </c>
      <c r="R1419" s="3">
        <v>42222</v>
      </c>
      <c r="S1419" s="10">
        <f t="shared" si="242"/>
        <v>2015</v>
      </c>
      <c r="T1419">
        <f t="shared" si="239"/>
        <v>31.67</v>
      </c>
      <c r="U1419" t="str">
        <f t="shared" si="239"/>
        <v/>
      </c>
      <c r="V1419" t="str">
        <f t="shared" si="239"/>
        <v/>
      </c>
      <c r="W1419" t="str">
        <f t="shared" si="239"/>
        <v/>
      </c>
      <c r="Z1419">
        <f t="shared" si="240"/>
        <v>31.67</v>
      </c>
      <c r="AA1419" t="str">
        <f t="shared" si="240"/>
        <v/>
      </c>
      <c r="AB1419" t="str">
        <f t="shared" si="240"/>
        <v/>
      </c>
      <c r="AE1419" t="str">
        <f t="shared" si="243"/>
        <v/>
      </c>
      <c r="AH1419" t="str">
        <f t="shared" si="244"/>
        <v/>
      </c>
      <c r="AI1419" t="str">
        <f t="shared" si="245"/>
        <v/>
      </c>
      <c r="AJ1419" t="str">
        <f t="shared" si="241"/>
        <v/>
      </c>
      <c r="AK1419" t="str">
        <f t="shared" si="241"/>
        <v/>
      </c>
      <c r="AL1419" t="str">
        <f t="shared" si="241"/>
        <v/>
      </c>
    </row>
    <row r="1420" spans="1:38" x14ac:dyDescent="0.2">
      <c r="A1420" s="1">
        <v>6662</v>
      </c>
      <c r="B1420" s="2" t="s">
        <v>18</v>
      </c>
      <c r="C1420" s="3">
        <v>42220</v>
      </c>
      <c r="D1420" s="2" t="s">
        <v>50</v>
      </c>
      <c r="E1420" s="2">
        <v>14</v>
      </c>
      <c r="F1420" s="2">
        <v>789.85050000000001</v>
      </c>
      <c r="G1420" s="2">
        <v>0.06</v>
      </c>
      <c r="H1420" s="2" t="s">
        <v>20</v>
      </c>
      <c r="I1420" s="2">
        <v>-6</v>
      </c>
      <c r="J1420" s="2">
        <v>77.989999999999995</v>
      </c>
      <c r="K1420" s="2">
        <v>17.989999999999998</v>
      </c>
      <c r="L1420" s="2" t="s">
        <v>120</v>
      </c>
      <c r="M1420" s="2" t="s">
        <v>22</v>
      </c>
      <c r="N1420" s="2" t="s">
        <v>23</v>
      </c>
      <c r="O1420" s="2" t="s">
        <v>31</v>
      </c>
      <c r="P1420" s="2" t="s">
        <v>39</v>
      </c>
      <c r="Q1420" s="2" t="s">
        <v>26</v>
      </c>
      <c r="R1420" s="3">
        <v>42222</v>
      </c>
      <c r="S1420" s="10">
        <f t="shared" si="242"/>
        <v>2015</v>
      </c>
      <c r="T1420">
        <f t="shared" si="239"/>
        <v>-6</v>
      </c>
      <c r="U1420" t="str">
        <f t="shared" si="239"/>
        <v/>
      </c>
      <c r="V1420" t="str">
        <f t="shared" si="239"/>
        <v/>
      </c>
      <c r="W1420" t="str">
        <f t="shared" si="239"/>
        <v/>
      </c>
      <c r="Z1420" t="str">
        <f t="shared" si="240"/>
        <v/>
      </c>
      <c r="AA1420">
        <f t="shared" si="240"/>
        <v>-6</v>
      </c>
      <c r="AB1420" t="str">
        <f t="shared" si="240"/>
        <v/>
      </c>
      <c r="AE1420" t="str">
        <f t="shared" si="243"/>
        <v>Technology</v>
      </c>
      <c r="AH1420" t="str">
        <f t="shared" si="244"/>
        <v/>
      </c>
      <c r="AI1420" t="str">
        <f t="shared" si="245"/>
        <v/>
      </c>
      <c r="AJ1420" t="str">
        <f t="shared" si="241"/>
        <v/>
      </c>
      <c r="AK1420" t="str">
        <f t="shared" si="241"/>
        <v/>
      </c>
      <c r="AL1420" t="str">
        <f t="shared" si="241"/>
        <v/>
      </c>
    </row>
    <row r="1421" spans="1:38" x14ac:dyDescent="0.2">
      <c r="A1421" s="1">
        <v>6663</v>
      </c>
      <c r="B1421" s="2" t="s">
        <v>18</v>
      </c>
      <c r="C1421" s="3">
        <v>42220</v>
      </c>
      <c r="D1421" s="2" t="s">
        <v>59</v>
      </c>
      <c r="E1421" s="2">
        <v>44</v>
      </c>
      <c r="F1421" s="2">
        <v>1380.3454999999999</v>
      </c>
      <c r="G1421" s="2">
        <v>0</v>
      </c>
      <c r="H1421" s="2" t="s">
        <v>20</v>
      </c>
      <c r="I1421" s="2">
        <v>435.29</v>
      </c>
      <c r="J1421" s="2">
        <v>47.99</v>
      </c>
      <c r="K1421" s="2">
        <v>15.25</v>
      </c>
      <c r="L1421" s="2" t="s">
        <v>78</v>
      </c>
      <c r="M1421" s="2" t="s">
        <v>29</v>
      </c>
      <c r="N1421" s="2" t="s">
        <v>30</v>
      </c>
      <c r="O1421" s="2" t="s">
        <v>31</v>
      </c>
      <c r="P1421" s="2" t="s">
        <v>39</v>
      </c>
      <c r="Q1421" s="2" t="s">
        <v>58</v>
      </c>
      <c r="R1421" s="3">
        <v>42222</v>
      </c>
      <c r="S1421" s="10">
        <f t="shared" si="242"/>
        <v>2015</v>
      </c>
      <c r="T1421" t="str">
        <f t="shared" si="239"/>
        <v/>
      </c>
      <c r="U1421">
        <f t="shared" si="239"/>
        <v>435.29</v>
      </c>
      <c r="V1421" t="str">
        <f t="shared" si="239"/>
        <v/>
      </c>
      <c r="W1421" t="str">
        <f t="shared" si="239"/>
        <v/>
      </c>
      <c r="Z1421" t="str">
        <f t="shared" si="240"/>
        <v/>
      </c>
      <c r="AA1421">
        <f t="shared" si="240"/>
        <v>435.29</v>
      </c>
      <c r="AB1421" t="str">
        <f t="shared" si="240"/>
        <v/>
      </c>
      <c r="AE1421" t="str">
        <f t="shared" si="243"/>
        <v/>
      </c>
      <c r="AH1421" t="str">
        <f t="shared" si="244"/>
        <v/>
      </c>
      <c r="AI1421" t="str">
        <f t="shared" si="245"/>
        <v/>
      </c>
      <c r="AJ1421" t="str">
        <f t="shared" si="241"/>
        <v/>
      </c>
      <c r="AK1421" t="str">
        <f t="shared" si="241"/>
        <v/>
      </c>
      <c r="AL1421" t="str">
        <f t="shared" si="241"/>
        <v/>
      </c>
    </row>
    <row r="1422" spans="1:38" x14ac:dyDescent="0.2">
      <c r="A1422" s="1">
        <v>6664</v>
      </c>
      <c r="B1422" s="2" t="s">
        <v>18</v>
      </c>
      <c r="C1422" s="3">
        <v>42220</v>
      </c>
      <c r="D1422" s="2" t="s">
        <v>59</v>
      </c>
      <c r="E1422" s="2">
        <v>6</v>
      </c>
      <c r="F1422" s="2">
        <v>132.05000000000001</v>
      </c>
      <c r="G1422" s="2">
        <v>0.01</v>
      </c>
      <c r="H1422" s="2" t="s">
        <v>20</v>
      </c>
      <c r="I1422" s="2">
        <v>18.739999999999998</v>
      </c>
      <c r="J1422" s="2">
        <v>30.97</v>
      </c>
      <c r="K1422" s="2">
        <v>19.21</v>
      </c>
      <c r="L1422" s="2" t="s">
        <v>294</v>
      </c>
      <c r="M1422" s="2" t="s">
        <v>29</v>
      </c>
      <c r="N1422" s="2" t="s">
        <v>30</v>
      </c>
      <c r="O1422" s="2" t="s">
        <v>24</v>
      </c>
      <c r="P1422" s="2" t="s">
        <v>35</v>
      </c>
      <c r="Q1422" s="2" t="s">
        <v>26</v>
      </c>
      <c r="R1422" s="3">
        <v>42221</v>
      </c>
      <c r="S1422" s="10">
        <f t="shared" si="242"/>
        <v>2015</v>
      </c>
      <c r="T1422" t="str">
        <f t="shared" ref="T1422:W1441" si="246">IF($N1422=T$1,$I1422,"")</f>
        <v/>
      </c>
      <c r="U1422">
        <f t="shared" si="246"/>
        <v>18.739999999999998</v>
      </c>
      <c r="V1422" t="str">
        <f t="shared" si="246"/>
        <v/>
      </c>
      <c r="W1422" t="str">
        <f t="shared" si="246"/>
        <v/>
      </c>
      <c r="Z1422">
        <f t="shared" ref="Z1422:AB1441" si="247">IF($O1422=Z$1,$I1422,"")</f>
        <v>18.739999999999998</v>
      </c>
      <c r="AA1422" t="str">
        <f t="shared" si="247"/>
        <v/>
      </c>
      <c r="AB1422" t="str">
        <f t="shared" si="247"/>
        <v/>
      </c>
      <c r="AE1422" t="str">
        <f t="shared" si="243"/>
        <v/>
      </c>
      <c r="AH1422" t="str">
        <f t="shared" si="244"/>
        <v/>
      </c>
      <c r="AI1422" t="str">
        <f t="shared" si="245"/>
        <v/>
      </c>
      <c r="AJ1422" t="str">
        <f t="shared" si="241"/>
        <v/>
      </c>
      <c r="AK1422" t="str">
        <f t="shared" si="241"/>
        <v/>
      </c>
      <c r="AL1422" t="str">
        <f t="shared" si="241"/>
        <v/>
      </c>
    </row>
    <row r="1423" spans="1:38" x14ac:dyDescent="0.2">
      <c r="A1423" s="1">
        <v>6665</v>
      </c>
      <c r="B1423" s="2" t="s">
        <v>18</v>
      </c>
      <c r="C1423" s="3">
        <v>42220</v>
      </c>
      <c r="D1423" s="2" t="s">
        <v>41</v>
      </c>
      <c r="E1423" s="2">
        <v>1</v>
      </c>
      <c r="F1423" s="2">
        <v>24.59</v>
      </c>
      <c r="G1423" s="2">
        <v>0</v>
      </c>
      <c r="H1423" s="2" t="s">
        <v>20</v>
      </c>
      <c r="I1423" s="2">
        <v>-29.94</v>
      </c>
      <c r="J1423" s="2">
        <v>26.48</v>
      </c>
      <c r="K1423" s="2">
        <v>15.99</v>
      </c>
      <c r="L1423" s="2" t="s">
        <v>502</v>
      </c>
      <c r="M1423" s="2" t="s">
        <v>66</v>
      </c>
      <c r="N1423" s="2" t="s">
        <v>54</v>
      </c>
      <c r="O1423" s="2" t="s">
        <v>31</v>
      </c>
      <c r="P1423" s="2" t="s">
        <v>32</v>
      </c>
      <c r="Q1423" s="2" t="s">
        <v>58</v>
      </c>
      <c r="R1423" s="3">
        <v>42220</v>
      </c>
      <c r="S1423" s="10">
        <f t="shared" si="242"/>
        <v>2015</v>
      </c>
      <c r="T1423" t="str">
        <f t="shared" si="246"/>
        <v/>
      </c>
      <c r="U1423" t="str">
        <f t="shared" si="246"/>
        <v/>
      </c>
      <c r="V1423" t="str">
        <f t="shared" si="246"/>
        <v/>
      </c>
      <c r="W1423">
        <f t="shared" si="246"/>
        <v>-29.94</v>
      </c>
      <c r="Z1423" t="str">
        <f t="shared" si="247"/>
        <v/>
      </c>
      <c r="AA1423">
        <f t="shared" si="247"/>
        <v>-29.94</v>
      </c>
      <c r="AB1423" t="str">
        <f t="shared" si="247"/>
        <v/>
      </c>
      <c r="AE1423" t="str">
        <f t="shared" si="243"/>
        <v>Technology</v>
      </c>
      <c r="AH1423">
        <f t="shared" si="244"/>
        <v>-29.94</v>
      </c>
      <c r="AI1423" t="str">
        <f t="shared" si="245"/>
        <v/>
      </c>
      <c r="AJ1423">
        <f t="shared" si="241"/>
        <v>-29.94</v>
      </c>
      <c r="AK1423" t="str">
        <f t="shared" si="241"/>
        <v/>
      </c>
      <c r="AL1423" t="str">
        <f t="shared" si="241"/>
        <v/>
      </c>
    </row>
    <row r="1424" spans="1:38" x14ac:dyDescent="0.2">
      <c r="A1424" s="1">
        <v>6666</v>
      </c>
      <c r="B1424" s="2" t="s">
        <v>18</v>
      </c>
      <c r="C1424" s="3">
        <v>42220</v>
      </c>
      <c r="D1424" s="2" t="s">
        <v>41</v>
      </c>
      <c r="E1424" s="2">
        <v>27</v>
      </c>
      <c r="F1424" s="2">
        <v>2696.88</v>
      </c>
      <c r="G1424" s="2">
        <v>0.04</v>
      </c>
      <c r="H1424" s="2" t="s">
        <v>20</v>
      </c>
      <c r="I1424" s="2">
        <v>405.33</v>
      </c>
      <c r="J1424" s="2">
        <v>111.99</v>
      </c>
      <c r="K1424" s="2">
        <v>33.99</v>
      </c>
      <c r="L1424" s="2" t="s">
        <v>502</v>
      </c>
      <c r="M1424" s="2" t="s">
        <v>66</v>
      </c>
      <c r="N1424" s="2" t="s">
        <v>54</v>
      </c>
      <c r="O1424" s="2" t="s">
        <v>31</v>
      </c>
      <c r="P1424" s="2" t="s">
        <v>32</v>
      </c>
      <c r="Q1424" s="2" t="s">
        <v>26</v>
      </c>
      <c r="R1424" s="3">
        <v>42222</v>
      </c>
      <c r="S1424" s="10">
        <f t="shared" si="242"/>
        <v>2015</v>
      </c>
      <c r="T1424" t="str">
        <f t="shared" si="246"/>
        <v/>
      </c>
      <c r="U1424" t="str">
        <f t="shared" si="246"/>
        <v/>
      </c>
      <c r="V1424" t="str">
        <f t="shared" si="246"/>
        <v/>
      </c>
      <c r="W1424">
        <f t="shared" si="246"/>
        <v>405.33</v>
      </c>
      <c r="Z1424" t="str">
        <f t="shared" si="247"/>
        <v/>
      </c>
      <c r="AA1424">
        <f t="shared" si="247"/>
        <v>405.33</v>
      </c>
      <c r="AB1424" t="str">
        <f t="shared" si="247"/>
        <v/>
      </c>
      <c r="AE1424" t="str">
        <f t="shared" si="243"/>
        <v/>
      </c>
      <c r="AH1424" t="str">
        <f t="shared" si="244"/>
        <v/>
      </c>
      <c r="AI1424" t="str">
        <f t="shared" si="245"/>
        <v/>
      </c>
      <c r="AJ1424" t="str">
        <f t="shared" si="241"/>
        <v/>
      </c>
      <c r="AK1424" t="str">
        <f t="shared" si="241"/>
        <v/>
      </c>
      <c r="AL1424" t="str">
        <f t="shared" si="241"/>
        <v/>
      </c>
    </row>
    <row r="1425" spans="1:38" x14ac:dyDescent="0.2">
      <c r="A1425" s="1">
        <v>6667</v>
      </c>
      <c r="B1425" s="2" t="s">
        <v>18</v>
      </c>
      <c r="C1425" s="3">
        <v>42220</v>
      </c>
      <c r="D1425" s="2" t="s">
        <v>41</v>
      </c>
      <c r="E1425" s="2">
        <v>2</v>
      </c>
      <c r="F1425" s="2">
        <v>22.71</v>
      </c>
      <c r="G1425" s="2">
        <v>0.01</v>
      </c>
      <c r="H1425" s="2" t="s">
        <v>20</v>
      </c>
      <c r="I1425" s="2">
        <v>-2.75</v>
      </c>
      <c r="J1425" s="2">
        <v>16.98</v>
      </c>
      <c r="K1425" s="2">
        <v>18.86</v>
      </c>
      <c r="L1425" s="2" t="s">
        <v>502</v>
      </c>
      <c r="M1425" s="2" t="s">
        <v>66</v>
      </c>
      <c r="N1425" s="2" t="s">
        <v>54</v>
      </c>
      <c r="O1425" s="2" t="s">
        <v>24</v>
      </c>
      <c r="P1425" s="2" t="s">
        <v>35</v>
      </c>
      <c r="Q1425" s="2" t="s">
        <v>26</v>
      </c>
      <c r="R1425" s="3">
        <v>42222</v>
      </c>
      <c r="S1425" s="10">
        <f t="shared" si="242"/>
        <v>2015</v>
      </c>
      <c r="T1425" t="str">
        <f t="shared" si="246"/>
        <v/>
      </c>
      <c r="U1425" t="str">
        <f t="shared" si="246"/>
        <v/>
      </c>
      <c r="V1425" t="str">
        <f t="shared" si="246"/>
        <v/>
      </c>
      <c r="W1425">
        <f t="shared" si="246"/>
        <v>-2.75</v>
      </c>
      <c r="Z1425">
        <f t="shared" si="247"/>
        <v>-2.75</v>
      </c>
      <c r="AA1425" t="str">
        <f t="shared" si="247"/>
        <v/>
      </c>
      <c r="AB1425" t="str">
        <f t="shared" si="247"/>
        <v/>
      </c>
      <c r="AE1425" t="str">
        <f t="shared" si="243"/>
        <v>Office Supplies</v>
      </c>
      <c r="AH1425" t="str">
        <f t="shared" si="244"/>
        <v/>
      </c>
      <c r="AI1425" t="str">
        <f t="shared" si="245"/>
        <v/>
      </c>
      <c r="AJ1425" t="str">
        <f t="shared" si="241"/>
        <v/>
      </c>
      <c r="AK1425" t="str">
        <f t="shared" si="241"/>
        <v/>
      </c>
      <c r="AL1425" t="str">
        <f t="shared" si="241"/>
        <v/>
      </c>
    </row>
    <row r="1426" spans="1:38" x14ac:dyDescent="0.2">
      <c r="A1426" s="1">
        <v>6668</v>
      </c>
      <c r="B1426" s="2" t="s">
        <v>18</v>
      </c>
      <c r="C1426" s="3">
        <v>42220</v>
      </c>
      <c r="D1426" s="2" t="s">
        <v>27</v>
      </c>
      <c r="E1426" s="2">
        <v>20</v>
      </c>
      <c r="F1426" s="2">
        <v>198.83</v>
      </c>
      <c r="G1426" s="2">
        <v>0.06</v>
      </c>
      <c r="H1426" s="2" t="s">
        <v>49</v>
      </c>
      <c r="I1426" s="2">
        <v>44.9</v>
      </c>
      <c r="J1426" s="2">
        <v>20.69</v>
      </c>
      <c r="K1426" s="2">
        <v>16.989999999999998</v>
      </c>
      <c r="L1426" s="2" t="s">
        <v>503</v>
      </c>
      <c r="M1426" s="2" t="s">
        <v>38</v>
      </c>
      <c r="N1426" s="2" t="s">
        <v>23</v>
      </c>
      <c r="O1426" s="2" t="s">
        <v>24</v>
      </c>
      <c r="P1426" s="2" t="s">
        <v>25</v>
      </c>
      <c r="Q1426" s="2" t="s">
        <v>26</v>
      </c>
      <c r="R1426" s="3">
        <v>42224</v>
      </c>
      <c r="S1426" s="10">
        <f t="shared" si="242"/>
        <v>2015</v>
      </c>
      <c r="T1426">
        <f t="shared" si="246"/>
        <v>44.9</v>
      </c>
      <c r="U1426" t="str">
        <f t="shared" si="246"/>
        <v/>
      </c>
      <c r="V1426" t="str">
        <f t="shared" si="246"/>
        <v/>
      </c>
      <c r="W1426" t="str">
        <f t="shared" si="246"/>
        <v/>
      </c>
      <c r="Z1426">
        <f t="shared" si="247"/>
        <v>44.9</v>
      </c>
      <c r="AA1426" t="str">
        <f t="shared" si="247"/>
        <v/>
      </c>
      <c r="AB1426" t="str">
        <f t="shared" si="247"/>
        <v/>
      </c>
      <c r="AE1426" t="str">
        <f t="shared" si="243"/>
        <v/>
      </c>
      <c r="AH1426" t="str">
        <f t="shared" si="244"/>
        <v/>
      </c>
      <c r="AI1426" t="str">
        <f t="shared" si="245"/>
        <v/>
      </c>
      <c r="AJ1426" t="str">
        <f t="shared" si="241"/>
        <v/>
      </c>
      <c r="AK1426" t="str">
        <f t="shared" si="241"/>
        <v/>
      </c>
      <c r="AL1426" t="str">
        <f t="shared" si="241"/>
        <v/>
      </c>
    </row>
    <row r="1427" spans="1:38" x14ac:dyDescent="0.2">
      <c r="A1427" s="1">
        <v>6669</v>
      </c>
      <c r="B1427" s="2" t="s">
        <v>18</v>
      </c>
      <c r="C1427" s="3">
        <v>42220</v>
      </c>
      <c r="D1427" s="2" t="s">
        <v>27</v>
      </c>
      <c r="E1427" s="2">
        <v>34</v>
      </c>
      <c r="F1427" s="2">
        <v>1242.25</v>
      </c>
      <c r="G1427" s="2">
        <v>0.03</v>
      </c>
      <c r="H1427" s="2" t="s">
        <v>20</v>
      </c>
      <c r="I1427" s="2">
        <v>217.6</v>
      </c>
      <c r="J1427" s="2">
        <v>46.76</v>
      </c>
      <c r="K1427" s="2">
        <v>22.22</v>
      </c>
      <c r="L1427" s="2" t="s">
        <v>503</v>
      </c>
      <c r="M1427" s="2" t="s">
        <v>38</v>
      </c>
      <c r="N1427" s="2" t="s">
        <v>23</v>
      </c>
      <c r="O1427" s="2" t="s">
        <v>24</v>
      </c>
      <c r="P1427" s="2" t="s">
        <v>52</v>
      </c>
      <c r="Q1427" s="2" t="s">
        <v>26</v>
      </c>
      <c r="R1427" s="3">
        <v>42227</v>
      </c>
      <c r="S1427" s="10">
        <f t="shared" si="242"/>
        <v>2015</v>
      </c>
      <c r="T1427">
        <f t="shared" si="246"/>
        <v>217.6</v>
      </c>
      <c r="U1427" t="str">
        <f t="shared" si="246"/>
        <v/>
      </c>
      <c r="V1427" t="str">
        <f t="shared" si="246"/>
        <v/>
      </c>
      <c r="W1427" t="str">
        <f t="shared" si="246"/>
        <v/>
      </c>
      <c r="Z1427">
        <f t="shared" si="247"/>
        <v>217.6</v>
      </c>
      <c r="AA1427" t="str">
        <f t="shared" si="247"/>
        <v/>
      </c>
      <c r="AB1427" t="str">
        <f t="shared" si="247"/>
        <v/>
      </c>
      <c r="AE1427" t="str">
        <f t="shared" si="243"/>
        <v/>
      </c>
      <c r="AH1427" t="str">
        <f t="shared" si="244"/>
        <v/>
      </c>
      <c r="AI1427" t="str">
        <f t="shared" si="245"/>
        <v/>
      </c>
      <c r="AJ1427" t="str">
        <f t="shared" si="241"/>
        <v/>
      </c>
      <c r="AK1427" t="str">
        <f t="shared" si="241"/>
        <v/>
      </c>
      <c r="AL1427" t="str">
        <f t="shared" si="241"/>
        <v/>
      </c>
    </row>
    <row r="1428" spans="1:38" x14ac:dyDescent="0.2">
      <c r="A1428" s="1">
        <v>6670</v>
      </c>
      <c r="B1428" s="2" t="s">
        <v>18</v>
      </c>
      <c r="C1428" s="3">
        <v>42221</v>
      </c>
      <c r="D1428" s="2" t="s">
        <v>19</v>
      </c>
      <c r="E1428" s="2">
        <v>40</v>
      </c>
      <c r="F1428" s="2">
        <v>1574.91</v>
      </c>
      <c r="G1428" s="2">
        <v>0.01</v>
      </c>
      <c r="H1428" s="2" t="s">
        <v>49</v>
      </c>
      <c r="I1428" s="2">
        <v>717.14</v>
      </c>
      <c r="J1428" s="2">
        <v>49.94</v>
      </c>
      <c r="K1428" s="2">
        <v>19.079999999999998</v>
      </c>
      <c r="L1428" s="2" t="s">
        <v>212</v>
      </c>
      <c r="M1428" s="2" t="s">
        <v>38</v>
      </c>
      <c r="N1428" s="2" t="s">
        <v>30</v>
      </c>
      <c r="O1428" s="2" t="s">
        <v>24</v>
      </c>
      <c r="P1428" s="2" t="s">
        <v>35</v>
      </c>
      <c r="Q1428" s="2" t="s">
        <v>36</v>
      </c>
      <c r="R1428" s="3">
        <v>42224</v>
      </c>
      <c r="S1428" s="10">
        <f t="shared" si="242"/>
        <v>2015</v>
      </c>
      <c r="T1428" t="str">
        <f t="shared" si="246"/>
        <v/>
      </c>
      <c r="U1428">
        <f t="shared" si="246"/>
        <v>717.14</v>
      </c>
      <c r="V1428" t="str">
        <f t="shared" si="246"/>
        <v/>
      </c>
      <c r="W1428" t="str">
        <f t="shared" si="246"/>
        <v/>
      </c>
      <c r="Z1428">
        <f t="shared" si="247"/>
        <v>717.14</v>
      </c>
      <c r="AA1428" t="str">
        <f t="shared" si="247"/>
        <v/>
      </c>
      <c r="AB1428" t="str">
        <f t="shared" si="247"/>
        <v/>
      </c>
      <c r="AE1428" t="str">
        <f t="shared" si="243"/>
        <v/>
      </c>
      <c r="AH1428" t="str">
        <f t="shared" si="244"/>
        <v/>
      </c>
      <c r="AI1428" t="str">
        <f t="shared" si="245"/>
        <v/>
      </c>
      <c r="AJ1428" t="str">
        <f t="shared" si="241"/>
        <v/>
      </c>
      <c r="AK1428" t="str">
        <f t="shared" si="241"/>
        <v/>
      </c>
      <c r="AL1428" t="str">
        <f t="shared" si="241"/>
        <v/>
      </c>
    </row>
    <row r="1429" spans="1:38" x14ac:dyDescent="0.2">
      <c r="A1429" s="1">
        <v>6671</v>
      </c>
      <c r="B1429" s="2" t="s">
        <v>18</v>
      </c>
      <c r="C1429" s="3">
        <v>42221</v>
      </c>
      <c r="D1429" s="2" t="s">
        <v>19</v>
      </c>
      <c r="E1429" s="2">
        <v>17</v>
      </c>
      <c r="F1429" s="2">
        <v>1922.05</v>
      </c>
      <c r="G1429" s="2">
        <v>0.01</v>
      </c>
      <c r="H1429" s="2" t="s">
        <v>20</v>
      </c>
      <c r="I1429" s="2">
        <v>78.849999999999994</v>
      </c>
      <c r="J1429" s="2">
        <v>123.03</v>
      </c>
      <c r="K1429" s="2">
        <v>22.64</v>
      </c>
      <c r="L1429" s="2" t="s">
        <v>212</v>
      </c>
      <c r="M1429" s="2" t="s">
        <v>38</v>
      </c>
      <c r="N1429" s="2" t="s">
        <v>30</v>
      </c>
      <c r="O1429" s="2" t="s">
        <v>24</v>
      </c>
      <c r="P1429" s="2" t="s">
        <v>52</v>
      </c>
      <c r="Q1429" s="2" t="s">
        <v>26</v>
      </c>
      <c r="R1429" s="3">
        <v>42222</v>
      </c>
      <c r="S1429" s="10">
        <f t="shared" si="242"/>
        <v>2015</v>
      </c>
      <c r="T1429" t="str">
        <f t="shared" si="246"/>
        <v/>
      </c>
      <c r="U1429">
        <f t="shared" si="246"/>
        <v>78.849999999999994</v>
      </c>
      <c r="V1429" t="str">
        <f t="shared" si="246"/>
        <v/>
      </c>
      <c r="W1429" t="str">
        <f t="shared" si="246"/>
        <v/>
      </c>
      <c r="Z1429">
        <f t="shared" si="247"/>
        <v>78.849999999999994</v>
      </c>
      <c r="AA1429" t="str">
        <f t="shared" si="247"/>
        <v/>
      </c>
      <c r="AB1429" t="str">
        <f t="shared" si="247"/>
        <v/>
      </c>
      <c r="AE1429" t="str">
        <f t="shared" si="243"/>
        <v/>
      </c>
      <c r="AH1429" t="str">
        <f t="shared" si="244"/>
        <v/>
      </c>
      <c r="AI1429" t="str">
        <f t="shared" si="245"/>
        <v/>
      </c>
      <c r="AJ1429" t="str">
        <f t="shared" si="241"/>
        <v/>
      </c>
      <c r="AK1429" t="str">
        <f t="shared" si="241"/>
        <v/>
      </c>
      <c r="AL1429" t="str">
        <f t="shared" si="241"/>
        <v/>
      </c>
    </row>
    <row r="1430" spans="1:38" x14ac:dyDescent="0.2">
      <c r="A1430" s="1">
        <v>6672</v>
      </c>
      <c r="B1430" s="2" t="s">
        <v>18</v>
      </c>
      <c r="C1430" s="3">
        <v>42221</v>
      </c>
      <c r="D1430" s="2" t="s">
        <v>19</v>
      </c>
      <c r="E1430" s="2">
        <v>44</v>
      </c>
      <c r="F1430" s="2">
        <v>793.66</v>
      </c>
      <c r="G1430" s="2">
        <v>0.01</v>
      </c>
      <c r="H1430" s="2" t="s">
        <v>20</v>
      </c>
      <c r="I1430" s="2">
        <v>280.38</v>
      </c>
      <c r="J1430" s="2">
        <v>29.48</v>
      </c>
      <c r="K1430" s="2">
        <v>15.99</v>
      </c>
      <c r="L1430" s="2" t="s">
        <v>504</v>
      </c>
      <c r="M1430" s="2" t="s">
        <v>38</v>
      </c>
      <c r="N1430" s="2" t="s">
        <v>43</v>
      </c>
      <c r="O1430" s="2" t="s">
        <v>31</v>
      </c>
      <c r="P1430" s="2" t="s">
        <v>32</v>
      </c>
      <c r="Q1430" s="2" t="s">
        <v>58</v>
      </c>
      <c r="R1430" s="3">
        <v>42222</v>
      </c>
      <c r="S1430" s="10">
        <f t="shared" si="242"/>
        <v>2015</v>
      </c>
      <c r="T1430" t="str">
        <f t="shared" si="246"/>
        <v/>
      </c>
      <c r="U1430" t="str">
        <f t="shared" si="246"/>
        <v/>
      </c>
      <c r="V1430">
        <f t="shared" si="246"/>
        <v>280.38</v>
      </c>
      <c r="W1430" t="str">
        <f t="shared" si="246"/>
        <v/>
      </c>
      <c r="Z1430" t="str">
        <f t="shared" si="247"/>
        <v/>
      </c>
      <c r="AA1430">
        <f t="shared" si="247"/>
        <v>280.38</v>
      </c>
      <c r="AB1430" t="str">
        <f t="shared" si="247"/>
        <v/>
      </c>
      <c r="AE1430" t="str">
        <f t="shared" si="243"/>
        <v/>
      </c>
      <c r="AH1430" t="str">
        <f t="shared" si="244"/>
        <v/>
      </c>
      <c r="AI1430" t="str">
        <f t="shared" si="245"/>
        <v/>
      </c>
      <c r="AJ1430" t="str">
        <f t="shared" si="241"/>
        <v/>
      </c>
      <c r="AK1430" t="str">
        <f t="shared" si="241"/>
        <v/>
      </c>
      <c r="AL1430" t="str">
        <f t="shared" si="241"/>
        <v/>
      </c>
    </row>
    <row r="1431" spans="1:38" x14ac:dyDescent="0.2">
      <c r="A1431" s="1">
        <v>6673</v>
      </c>
      <c r="B1431" s="2" t="s">
        <v>18</v>
      </c>
      <c r="C1431" s="3">
        <v>42222</v>
      </c>
      <c r="D1431" s="2" t="s">
        <v>27</v>
      </c>
      <c r="E1431" s="2">
        <v>2</v>
      </c>
      <c r="F1431" s="2">
        <v>29.47</v>
      </c>
      <c r="G1431" s="2">
        <v>7.0000000000000007E-2</v>
      </c>
      <c r="H1431" s="2" t="s">
        <v>20</v>
      </c>
      <c r="I1431" s="2">
        <v>-10.050000000000001</v>
      </c>
      <c r="J1431" s="2">
        <v>17.98</v>
      </c>
      <c r="K1431" s="2">
        <v>24.39</v>
      </c>
      <c r="L1431" s="2" t="s">
        <v>505</v>
      </c>
      <c r="M1431" s="2" t="s">
        <v>29</v>
      </c>
      <c r="N1431" s="2" t="s">
        <v>54</v>
      </c>
      <c r="O1431" s="2" t="s">
        <v>24</v>
      </c>
      <c r="P1431" s="2" t="s">
        <v>35</v>
      </c>
      <c r="Q1431" s="2" t="s">
        <v>26</v>
      </c>
      <c r="R1431" s="3">
        <v>42226</v>
      </c>
      <c r="S1431" s="10">
        <f t="shared" si="242"/>
        <v>2015</v>
      </c>
      <c r="T1431" t="str">
        <f t="shared" si="246"/>
        <v/>
      </c>
      <c r="U1431" t="str">
        <f t="shared" si="246"/>
        <v/>
      </c>
      <c r="V1431" t="str">
        <f t="shared" si="246"/>
        <v/>
      </c>
      <c r="W1431">
        <f t="shared" si="246"/>
        <v>-10.050000000000001</v>
      </c>
      <c r="Z1431">
        <f t="shared" si="247"/>
        <v>-10.050000000000001</v>
      </c>
      <c r="AA1431" t="str">
        <f t="shared" si="247"/>
        <v/>
      </c>
      <c r="AB1431" t="str">
        <f t="shared" si="247"/>
        <v/>
      </c>
      <c r="AE1431" t="str">
        <f t="shared" si="243"/>
        <v>Office Supplies</v>
      </c>
      <c r="AH1431" t="str">
        <f t="shared" si="244"/>
        <v/>
      </c>
      <c r="AI1431" t="str">
        <f t="shared" si="245"/>
        <v/>
      </c>
      <c r="AJ1431" t="str">
        <f t="shared" si="241"/>
        <v/>
      </c>
      <c r="AK1431" t="str">
        <f t="shared" si="241"/>
        <v/>
      </c>
      <c r="AL1431" t="str">
        <f t="shared" si="241"/>
        <v/>
      </c>
    </row>
    <row r="1432" spans="1:38" x14ac:dyDescent="0.2">
      <c r="A1432" s="1">
        <v>6674</v>
      </c>
      <c r="B1432" s="2" t="s">
        <v>18</v>
      </c>
      <c r="C1432" s="3">
        <v>42222</v>
      </c>
      <c r="D1432" s="2" t="s">
        <v>59</v>
      </c>
      <c r="E1432" s="2">
        <v>27</v>
      </c>
      <c r="F1432" s="2">
        <v>9301.2199999999993</v>
      </c>
      <c r="G1432" s="2">
        <v>0.08</v>
      </c>
      <c r="H1432" s="2" t="s">
        <v>20</v>
      </c>
      <c r="I1432" s="2">
        <v>2442.5700000000002</v>
      </c>
      <c r="J1432" s="2">
        <v>375.25</v>
      </c>
      <c r="K1432" s="2">
        <v>33.99</v>
      </c>
      <c r="L1432" s="2" t="s">
        <v>292</v>
      </c>
      <c r="M1432" s="2" t="s">
        <v>22</v>
      </c>
      <c r="N1432" s="2" t="s">
        <v>54</v>
      </c>
      <c r="O1432" s="2" t="s">
        <v>24</v>
      </c>
      <c r="P1432" s="2" t="s">
        <v>71</v>
      </c>
      <c r="Q1432" s="2" t="s">
        <v>26</v>
      </c>
      <c r="R1432" s="3">
        <v>42223</v>
      </c>
      <c r="S1432" s="10">
        <f t="shared" si="242"/>
        <v>2015</v>
      </c>
      <c r="T1432" t="str">
        <f t="shared" si="246"/>
        <v/>
      </c>
      <c r="U1432" t="str">
        <f t="shared" si="246"/>
        <v/>
      </c>
      <c r="V1432" t="str">
        <f t="shared" si="246"/>
        <v/>
      </c>
      <c r="W1432">
        <f t="shared" si="246"/>
        <v>2442.5700000000002</v>
      </c>
      <c r="Z1432">
        <f t="shared" si="247"/>
        <v>2442.5700000000002</v>
      </c>
      <c r="AA1432" t="str">
        <f t="shared" si="247"/>
        <v/>
      </c>
      <c r="AB1432" t="str">
        <f t="shared" si="247"/>
        <v/>
      </c>
      <c r="AE1432" t="str">
        <f t="shared" si="243"/>
        <v/>
      </c>
      <c r="AH1432" t="str">
        <f t="shared" si="244"/>
        <v/>
      </c>
      <c r="AI1432" t="str">
        <f t="shared" si="245"/>
        <v/>
      </c>
      <c r="AJ1432" t="str">
        <f t="shared" si="241"/>
        <v/>
      </c>
      <c r="AK1432" t="str">
        <f t="shared" si="241"/>
        <v/>
      </c>
      <c r="AL1432" t="str">
        <f t="shared" si="241"/>
        <v/>
      </c>
    </row>
    <row r="1433" spans="1:38" x14ac:dyDescent="0.2">
      <c r="A1433" s="1">
        <v>6675</v>
      </c>
      <c r="B1433" s="2" t="s">
        <v>18</v>
      </c>
      <c r="C1433" s="3">
        <v>42222</v>
      </c>
      <c r="D1433" s="2" t="s">
        <v>59</v>
      </c>
      <c r="E1433" s="2">
        <v>27</v>
      </c>
      <c r="F1433" s="2">
        <v>88.19</v>
      </c>
      <c r="G1433" s="2">
        <v>0</v>
      </c>
      <c r="H1433" s="2" t="s">
        <v>20</v>
      </c>
      <c r="I1433" s="2">
        <v>17.98</v>
      </c>
      <c r="J1433" s="2">
        <v>14.88</v>
      </c>
      <c r="K1433" s="2">
        <v>14.7</v>
      </c>
      <c r="L1433" s="2" t="s">
        <v>292</v>
      </c>
      <c r="M1433" s="2" t="s">
        <v>22</v>
      </c>
      <c r="N1433" s="2" t="s">
        <v>54</v>
      </c>
      <c r="O1433" s="2" t="s">
        <v>24</v>
      </c>
      <c r="P1433" s="2" t="s">
        <v>64</v>
      </c>
      <c r="Q1433" s="2" t="s">
        <v>36</v>
      </c>
      <c r="R1433" s="3">
        <v>42223</v>
      </c>
      <c r="S1433" s="10">
        <f t="shared" si="242"/>
        <v>2015</v>
      </c>
      <c r="T1433" t="str">
        <f t="shared" si="246"/>
        <v/>
      </c>
      <c r="U1433" t="str">
        <f t="shared" si="246"/>
        <v/>
      </c>
      <c r="V1433" t="str">
        <f t="shared" si="246"/>
        <v/>
      </c>
      <c r="W1433">
        <f t="shared" si="246"/>
        <v>17.98</v>
      </c>
      <c r="Z1433">
        <f t="shared" si="247"/>
        <v>17.98</v>
      </c>
      <c r="AA1433" t="str">
        <f t="shared" si="247"/>
        <v/>
      </c>
      <c r="AB1433" t="str">
        <f t="shared" si="247"/>
        <v/>
      </c>
      <c r="AE1433" t="str">
        <f t="shared" si="243"/>
        <v/>
      </c>
      <c r="AH1433" t="str">
        <f t="shared" si="244"/>
        <v/>
      </c>
      <c r="AI1433" t="str">
        <f t="shared" si="245"/>
        <v/>
      </c>
      <c r="AJ1433" t="str">
        <f t="shared" si="241"/>
        <v/>
      </c>
      <c r="AK1433" t="str">
        <f t="shared" si="241"/>
        <v/>
      </c>
      <c r="AL1433" t="str">
        <f t="shared" si="241"/>
        <v/>
      </c>
    </row>
    <row r="1434" spans="1:38" x14ac:dyDescent="0.2">
      <c r="A1434" s="1">
        <v>6676</v>
      </c>
      <c r="B1434" s="2" t="s">
        <v>18</v>
      </c>
      <c r="C1434" s="3">
        <v>42223</v>
      </c>
      <c r="D1434" s="2" t="s">
        <v>59</v>
      </c>
      <c r="E1434" s="2">
        <v>49</v>
      </c>
      <c r="F1434" s="2">
        <v>1065.83</v>
      </c>
      <c r="G1434" s="2">
        <v>0.02</v>
      </c>
      <c r="H1434" s="2" t="s">
        <v>20</v>
      </c>
      <c r="I1434" s="2">
        <v>250.4</v>
      </c>
      <c r="J1434" s="2">
        <v>32.28</v>
      </c>
      <c r="K1434" s="2">
        <v>20.68</v>
      </c>
      <c r="L1434" s="2" t="s">
        <v>506</v>
      </c>
      <c r="M1434" s="2" t="s">
        <v>29</v>
      </c>
      <c r="N1434" s="2" t="s">
        <v>43</v>
      </c>
      <c r="O1434" s="2" t="s">
        <v>45</v>
      </c>
      <c r="P1434" s="2" t="s">
        <v>55</v>
      </c>
      <c r="Q1434" s="2" t="s">
        <v>26</v>
      </c>
      <c r="R1434" s="3">
        <v>42224</v>
      </c>
      <c r="S1434" s="10">
        <f t="shared" si="242"/>
        <v>2015</v>
      </c>
      <c r="T1434" t="str">
        <f t="shared" si="246"/>
        <v/>
      </c>
      <c r="U1434" t="str">
        <f t="shared" si="246"/>
        <v/>
      </c>
      <c r="V1434">
        <f t="shared" si="246"/>
        <v>250.4</v>
      </c>
      <c r="W1434" t="str">
        <f t="shared" si="246"/>
        <v/>
      </c>
      <c r="Z1434" t="str">
        <f t="shared" si="247"/>
        <v/>
      </c>
      <c r="AA1434" t="str">
        <f t="shared" si="247"/>
        <v/>
      </c>
      <c r="AB1434">
        <f t="shared" si="247"/>
        <v>250.4</v>
      </c>
      <c r="AE1434" t="str">
        <f t="shared" si="243"/>
        <v/>
      </c>
      <c r="AH1434" t="str">
        <f t="shared" si="244"/>
        <v/>
      </c>
      <c r="AI1434" t="str">
        <f t="shared" si="245"/>
        <v/>
      </c>
      <c r="AJ1434" t="str">
        <f t="shared" si="241"/>
        <v/>
      </c>
      <c r="AK1434" t="str">
        <f t="shared" si="241"/>
        <v/>
      </c>
      <c r="AL1434" t="str">
        <f t="shared" si="241"/>
        <v/>
      </c>
    </row>
    <row r="1435" spans="1:38" x14ac:dyDescent="0.2">
      <c r="A1435" s="1">
        <v>6677</v>
      </c>
      <c r="B1435" s="2" t="s">
        <v>18</v>
      </c>
      <c r="C1435" s="3">
        <v>42223</v>
      </c>
      <c r="D1435" s="2" t="s">
        <v>19</v>
      </c>
      <c r="E1435" s="2">
        <v>24</v>
      </c>
      <c r="F1435" s="2">
        <v>5414.71</v>
      </c>
      <c r="G1435" s="2">
        <v>0.04</v>
      </c>
      <c r="H1435" s="2" t="s">
        <v>44</v>
      </c>
      <c r="I1435" s="2">
        <v>1073.8800000000001</v>
      </c>
      <c r="J1435" s="2">
        <v>238.67</v>
      </c>
      <c r="K1435" s="2">
        <v>42.16</v>
      </c>
      <c r="L1435" s="2" t="s">
        <v>116</v>
      </c>
      <c r="M1435" s="2" t="s">
        <v>66</v>
      </c>
      <c r="N1435" s="2" t="s">
        <v>43</v>
      </c>
      <c r="O1435" s="2" t="s">
        <v>45</v>
      </c>
      <c r="P1435" s="2" t="s">
        <v>61</v>
      </c>
      <c r="Q1435" s="2" t="s">
        <v>56</v>
      </c>
      <c r="R1435" s="3">
        <v>42224</v>
      </c>
      <c r="S1435" s="10">
        <f t="shared" si="242"/>
        <v>2015</v>
      </c>
      <c r="T1435" t="str">
        <f t="shared" si="246"/>
        <v/>
      </c>
      <c r="U1435" t="str">
        <f t="shared" si="246"/>
        <v/>
      </c>
      <c r="V1435">
        <f t="shared" si="246"/>
        <v>1073.8800000000001</v>
      </c>
      <c r="W1435" t="str">
        <f t="shared" si="246"/>
        <v/>
      </c>
      <c r="Z1435" t="str">
        <f t="shared" si="247"/>
        <v/>
      </c>
      <c r="AA1435" t="str">
        <f t="shared" si="247"/>
        <v/>
      </c>
      <c r="AB1435">
        <f t="shared" si="247"/>
        <v>1073.8800000000001</v>
      </c>
      <c r="AE1435" t="str">
        <f t="shared" si="243"/>
        <v/>
      </c>
      <c r="AH1435" t="str">
        <f t="shared" si="244"/>
        <v/>
      </c>
      <c r="AI1435" t="str">
        <f t="shared" si="245"/>
        <v/>
      </c>
      <c r="AJ1435" t="str">
        <f t="shared" si="241"/>
        <v/>
      </c>
      <c r="AK1435" t="str">
        <f t="shared" si="241"/>
        <v/>
      </c>
      <c r="AL1435" t="str">
        <f t="shared" si="241"/>
        <v/>
      </c>
    </row>
    <row r="1436" spans="1:38" x14ac:dyDescent="0.2">
      <c r="A1436" s="1">
        <v>6678</v>
      </c>
      <c r="B1436" s="2" t="s">
        <v>18</v>
      </c>
      <c r="C1436" s="3">
        <v>42225</v>
      </c>
      <c r="D1436" s="2" t="s">
        <v>19</v>
      </c>
      <c r="E1436" s="2">
        <v>11</v>
      </c>
      <c r="F1436" s="2">
        <v>116.77</v>
      </c>
      <c r="G1436" s="2">
        <v>7.0000000000000007E-2</v>
      </c>
      <c r="H1436" s="2" t="s">
        <v>20</v>
      </c>
      <c r="I1436" s="2">
        <v>31.36</v>
      </c>
      <c r="J1436" s="2">
        <v>22.31</v>
      </c>
      <c r="K1436" s="2">
        <v>15.79</v>
      </c>
      <c r="L1436" s="2" t="s">
        <v>482</v>
      </c>
      <c r="M1436" s="2" t="s">
        <v>38</v>
      </c>
      <c r="N1436" s="2" t="s">
        <v>30</v>
      </c>
      <c r="O1436" s="2" t="s">
        <v>24</v>
      </c>
      <c r="P1436" s="2" t="s">
        <v>35</v>
      </c>
      <c r="Q1436" s="2" t="s">
        <v>36</v>
      </c>
      <c r="R1436" s="3">
        <v>42227</v>
      </c>
      <c r="S1436" s="10">
        <f t="shared" si="242"/>
        <v>2015</v>
      </c>
      <c r="T1436" t="str">
        <f t="shared" si="246"/>
        <v/>
      </c>
      <c r="U1436">
        <f t="shared" si="246"/>
        <v>31.36</v>
      </c>
      <c r="V1436" t="str">
        <f t="shared" si="246"/>
        <v/>
      </c>
      <c r="W1436" t="str">
        <f t="shared" si="246"/>
        <v/>
      </c>
      <c r="Z1436">
        <f t="shared" si="247"/>
        <v>31.36</v>
      </c>
      <c r="AA1436" t="str">
        <f t="shared" si="247"/>
        <v/>
      </c>
      <c r="AB1436" t="str">
        <f t="shared" si="247"/>
        <v/>
      </c>
      <c r="AE1436" t="str">
        <f t="shared" si="243"/>
        <v/>
      </c>
      <c r="AH1436" t="str">
        <f t="shared" si="244"/>
        <v/>
      </c>
      <c r="AI1436" t="str">
        <f t="shared" si="245"/>
        <v/>
      </c>
      <c r="AJ1436" t="str">
        <f t="shared" si="241"/>
        <v/>
      </c>
      <c r="AK1436" t="str">
        <f t="shared" si="241"/>
        <v/>
      </c>
      <c r="AL1436" t="str">
        <f t="shared" si="241"/>
        <v/>
      </c>
    </row>
    <row r="1437" spans="1:38" x14ac:dyDescent="0.2">
      <c r="A1437" s="1">
        <v>6679</v>
      </c>
      <c r="B1437" s="2" t="s">
        <v>18</v>
      </c>
      <c r="C1437" s="3">
        <v>42225</v>
      </c>
      <c r="D1437" s="2" t="s">
        <v>41</v>
      </c>
      <c r="E1437" s="2">
        <v>32</v>
      </c>
      <c r="F1437" s="2">
        <v>206.1</v>
      </c>
      <c r="G1437" s="2">
        <v>0.1</v>
      </c>
      <c r="H1437" s="2" t="s">
        <v>20</v>
      </c>
      <c r="I1437" s="2">
        <v>-56.73</v>
      </c>
      <c r="J1437" s="2">
        <v>18.48</v>
      </c>
      <c r="K1437" s="2">
        <v>16.739999999999998</v>
      </c>
      <c r="L1437" s="2" t="s">
        <v>101</v>
      </c>
      <c r="M1437" s="2" t="s">
        <v>29</v>
      </c>
      <c r="N1437" s="2" t="s">
        <v>30</v>
      </c>
      <c r="O1437" s="2" t="s">
        <v>31</v>
      </c>
      <c r="P1437" s="2" t="s">
        <v>32</v>
      </c>
      <c r="Q1437" s="2" t="s">
        <v>58</v>
      </c>
      <c r="R1437" s="3">
        <v>42226</v>
      </c>
      <c r="S1437" s="10">
        <f t="shared" si="242"/>
        <v>2015</v>
      </c>
      <c r="T1437" t="str">
        <f t="shared" si="246"/>
        <v/>
      </c>
      <c r="U1437">
        <f t="shared" si="246"/>
        <v>-56.73</v>
      </c>
      <c r="V1437" t="str">
        <f t="shared" si="246"/>
        <v/>
      </c>
      <c r="W1437" t="str">
        <f t="shared" si="246"/>
        <v/>
      </c>
      <c r="Z1437" t="str">
        <f t="shared" si="247"/>
        <v/>
      </c>
      <c r="AA1437">
        <f t="shared" si="247"/>
        <v>-56.73</v>
      </c>
      <c r="AB1437" t="str">
        <f t="shared" si="247"/>
        <v/>
      </c>
      <c r="AE1437" t="str">
        <f t="shared" si="243"/>
        <v>Technology</v>
      </c>
      <c r="AH1437" t="str">
        <f t="shared" si="244"/>
        <v/>
      </c>
      <c r="AI1437" t="str">
        <f t="shared" si="245"/>
        <v/>
      </c>
      <c r="AJ1437" t="str">
        <f t="shared" si="241"/>
        <v/>
      </c>
      <c r="AK1437" t="str">
        <f t="shared" si="241"/>
        <v/>
      </c>
      <c r="AL1437" t="str">
        <f t="shared" si="241"/>
        <v/>
      </c>
    </row>
    <row r="1438" spans="1:38" x14ac:dyDescent="0.2">
      <c r="A1438" s="1">
        <v>6680</v>
      </c>
      <c r="B1438" s="2" t="s">
        <v>18</v>
      </c>
      <c r="C1438" s="3">
        <v>42225</v>
      </c>
      <c r="D1438" s="2" t="s">
        <v>19</v>
      </c>
      <c r="E1438" s="2">
        <v>19</v>
      </c>
      <c r="F1438" s="2">
        <v>84.97</v>
      </c>
      <c r="G1438" s="2">
        <v>0</v>
      </c>
      <c r="H1438" s="2" t="s">
        <v>20</v>
      </c>
      <c r="I1438" s="2">
        <v>-62.09</v>
      </c>
      <c r="J1438" s="2">
        <v>15.58</v>
      </c>
      <c r="K1438" s="2">
        <v>19.47</v>
      </c>
      <c r="L1438" s="2" t="s">
        <v>507</v>
      </c>
      <c r="M1438" s="2" t="s">
        <v>29</v>
      </c>
      <c r="N1438" s="2" t="s">
        <v>30</v>
      </c>
      <c r="O1438" s="2" t="s">
        <v>24</v>
      </c>
      <c r="P1438" s="2" t="s">
        <v>25</v>
      </c>
      <c r="Q1438" s="2" t="s">
        <v>26</v>
      </c>
      <c r="R1438" s="3">
        <v>42226</v>
      </c>
      <c r="S1438" s="10">
        <f t="shared" si="242"/>
        <v>2015</v>
      </c>
      <c r="T1438" t="str">
        <f t="shared" si="246"/>
        <v/>
      </c>
      <c r="U1438">
        <f t="shared" si="246"/>
        <v>-62.09</v>
      </c>
      <c r="V1438" t="str">
        <f t="shared" si="246"/>
        <v/>
      </c>
      <c r="W1438" t="str">
        <f t="shared" si="246"/>
        <v/>
      </c>
      <c r="Z1438">
        <f t="shared" si="247"/>
        <v>-62.09</v>
      </c>
      <c r="AA1438" t="str">
        <f t="shared" si="247"/>
        <v/>
      </c>
      <c r="AB1438" t="str">
        <f t="shared" si="247"/>
        <v/>
      </c>
      <c r="AE1438" t="str">
        <f t="shared" si="243"/>
        <v>Office Supplies</v>
      </c>
      <c r="AH1438" t="str">
        <f t="shared" si="244"/>
        <v/>
      </c>
      <c r="AI1438" t="str">
        <f t="shared" si="245"/>
        <v/>
      </c>
      <c r="AJ1438" t="str">
        <f t="shared" si="241"/>
        <v/>
      </c>
      <c r="AK1438" t="str">
        <f t="shared" si="241"/>
        <v/>
      </c>
      <c r="AL1438" t="str">
        <f t="shared" si="241"/>
        <v/>
      </c>
    </row>
    <row r="1439" spans="1:38" x14ac:dyDescent="0.2">
      <c r="A1439" s="1">
        <v>6681</v>
      </c>
      <c r="B1439" s="2" t="s">
        <v>18</v>
      </c>
      <c r="C1439" s="3">
        <v>42226</v>
      </c>
      <c r="D1439" s="2" t="s">
        <v>50</v>
      </c>
      <c r="E1439" s="2">
        <v>38</v>
      </c>
      <c r="F1439" s="2">
        <v>878.65</v>
      </c>
      <c r="G1439" s="2">
        <v>0.06</v>
      </c>
      <c r="H1439" s="2" t="s">
        <v>20</v>
      </c>
      <c r="I1439" s="2">
        <v>-8.91</v>
      </c>
      <c r="J1439" s="2">
        <v>34.99</v>
      </c>
      <c r="K1439" s="2">
        <v>22.99</v>
      </c>
      <c r="L1439" s="2" t="s">
        <v>154</v>
      </c>
      <c r="M1439" s="2" t="s">
        <v>22</v>
      </c>
      <c r="N1439" s="2" t="s">
        <v>30</v>
      </c>
      <c r="O1439" s="2" t="s">
        <v>24</v>
      </c>
      <c r="P1439" s="2" t="s">
        <v>64</v>
      </c>
      <c r="Q1439" s="2" t="s">
        <v>58</v>
      </c>
      <c r="R1439" s="3">
        <v>42228</v>
      </c>
      <c r="S1439" s="10">
        <f t="shared" si="242"/>
        <v>2015</v>
      </c>
      <c r="T1439" t="str">
        <f t="shared" si="246"/>
        <v/>
      </c>
      <c r="U1439">
        <f t="shared" si="246"/>
        <v>-8.91</v>
      </c>
      <c r="V1439" t="str">
        <f t="shared" si="246"/>
        <v/>
      </c>
      <c r="W1439" t="str">
        <f t="shared" si="246"/>
        <v/>
      </c>
      <c r="Z1439">
        <f t="shared" si="247"/>
        <v>-8.91</v>
      </c>
      <c r="AA1439" t="str">
        <f t="shared" si="247"/>
        <v/>
      </c>
      <c r="AB1439" t="str">
        <f t="shared" si="247"/>
        <v/>
      </c>
      <c r="AE1439" t="str">
        <f t="shared" si="243"/>
        <v>Office Supplies</v>
      </c>
      <c r="AH1439" t="str">
        <f t="shared" si="244"/>
        <v/>
      </c>
      <c r="AI1439" t="str">
        <f t="shared" si="245"/>
        <v/>
      </c>
      <c r="AJ1439" t="str">
        <f t="shared" si="241"/>
        <v/>
      </c>
      <c r="AK1439" t="str">
        <f t="shared" si="241"/>
        <v/>
      </c>
      <c r="AL1439" t="str">
        <f t="shared" si="241"/>
        <v/>
      </c>
    </row>
    <row r="1440" spans="1:38" x14ac:dyDescent="0.2">
      <c r="A1440" s="1">
        <v>6682</v>
      </c>
      <c r="B1440" s="2" t="s">
        <v>18</v>
      </c>
      <c r="C1440" s="3">
        <v>42226</v>
      </c>
      <c r="D1440" s="2" t="s">
        <v>50</v>
      </c>
      <c r="E1440" s="2">
        <v>46</v>
      </c>
      <c r="F1440" s="2">
        <v>545.27</v>
      </c>
      <c r="G1440" s="2">
        <v>0.05</v>
      </c>
      <c r="H1440" s="2" t="s">
        <v>20</v>
      </c>
      <c r="I1440" s="2">
        <v>-156.84</v>
      </c>
      <c r="J1440" s="2">
        <v>23.66</v>
      </c>
      <c r="K1440" s="2">
        <v>21.95</v>
      </c>
      <c r="L1440" s="2" t="s">
        <v>154</v>
      </c>
      <c r="M1440" s="2" t="s">
        <v>22</v>
      </c>
      <c r="N1440" s="2" t="s">
        <v>30</v>
      </c>
      <c r="O1440" s="2" t="s">
        <v>24</v>
      </c>
      <c r="P1440" s="2" t="s">
        <v>64</v>
      </c>
      <c r="Q1440" s="2" t="s">
        <v>58</v>
      </c>
      <c r="R1440" s="3">
        <v>42227</v>
      </c>
      <c r="S1440" s="10">
        <f t="shared" si="242"/>
        <v>2015</v>
      </c>
      <c r="T1440" t="str">
        <f t="shared" si="246"/>
        <v/>
      </c>
      <c r="U1440">
        <f t="shared" si="246"/>
        <v>-156.84</v>
      </c>
      <c r="V1440" t="str">
        <f t="shared" si="246"/>
        <v/>
      </c>
      <c r="W1440" t="str">
        <f t="shared" si="246"/>
        <v/>
      </c>
      <c r="Z1440">
        <f t="shared" si="247"/>
        <v>-156.84</v>
      </c>
      <c r="AA1440" t="str">
        <f t="shared" si="247"/>
        <v/>
      </c>
      <c r="AB1440" t="str">
        <f t="shared" si="247"/>
        <v/>
      </c>
      <c r="AE1440" t="str">
        <f t="shared" si="243"/>
        <v>Office Supplies</v>
      </c>
      <c r="AH1440" t="str">
        <f t="shared" si="244"/>
        <v/>
      </c>
      <c r="AI1440" t="str">
        <f t="shared" si="245"/>
        <v/>
      </c>
      <c r="AJ1440" t="str">
        <f t="shared" si="241"/>
        <v/>
      </c>
      <c r="AK1440" t="str">
        <f t="shared" si="241"/>
        <v/>
      </c>
      <c r="AL1440" t="str">
        <f t="shared" si="241"/>
        <v/>
      </c>
    </row>
    <row r="1441" spans="1:38" x14ac:dyDescent="0.2">
      <c r="A1441" s="1">
        <v>6683</v>
      </c>
      <c r="B1441" s="2" t="s">
        <v>18</v>
      </c>
      <c r="C1441" s="3">
        <v>42226</v>
      </c>
      <c r="D1441" s="2" t="s">
        <v>41</v>
      </c>
      <c r="E1441" s="2">
        <v>48</v>
      </c>
      <c r="F1441" s="2">
        <v>5093.3069999999998</v>
      </c>
      <c r="G1441" s="2">
        <v>0.03</v>
      </c>
      <c r="H1441" s="2" t="s">
        <v>20</v>
      </c>
      <c r="I1441" s="2">
        <v>1372.09</v>
      </c>
      <c r="J1441" s="2">
        <v>137.99</v>
      </c>
      <c r="K1441" s="2">
        <v>22.08</v>
      </c>
      <c r="L1441" s="2" t="s">
        <v>160</v>
      </c>
      <c r="M1441" s="2" t="s">
        <v>29</v>
      </c>
      <c r="N1441" s="2" t="s">
        <v>54</v>
      </c>
      <c r="O1441" s="2" t="s">
        <v>31</v>
      </c>
      <c r="P1441" s="2" t="s">
        <v>39</v>
      </c>
      <c r="Q1441" s="2" t="s">
        <v>26</v>
      </c>
      <c r="R1441" s="3">
        <v>42228</v>
      </c>
      <c r="S1441" s="10">
        <f t="shared" si="242"/>
        <v>2015</v>
      </c>
      <c r="T1441" t="str">
        <f t="shared" si="246"/>
        <v/>
      </c>
      <c r="U1441" t="str">
        <f t="shared" si="246"/>
        <v/>
      </c>
      <c r="V1441" t="str">
        <f t="shared" si="246"/>
        <v/>
      </c>
      <c r="W1441">
        <f t="shared" si="246"/>
        <v>1372.09</v>
      </c>
      <c r="Z1441" t="str">
        <f t="shared" si="247"/>
        <v/>
      </c>
      <c r="AA1441">
        <f t="shared" si="247"/>
        <v>1372.09</v>
      </c>
      <c r="AB1441" t="str">
        <f t="shared" si="247"/>
        <v/>
      </c>
      <c r="AE1441" t="str">
        <f t="shared" si="243"/>
        <v/>
      </c>
      <c r="AH1441" t="str">
        <f t="shared" si="244"/>
        <v/>
      </c>
      <c r="AI1441" t="str">
        <f t="shared" si="245"/>
        <v/>
      </c>
      <c r="AJ1441" t="str">
        <f t="shared" si="241"/>
        <v/>
      </c>
      <c r="AK1441" t="str">
        <f t="shared" si="241"/>
        <v/>
      </c>
      <c r="AL1441" t="str">
        <f t="shared" si="241"/>
        <v/>
      </c>
    </row>
    <row r="1442" spans="1:38" x14ac:dyDescent="0.2">
      <c r="A1442" s="1">
        <v>6684</v>
      </c>
      <c r="B1442" s="2" t="s">
        <v>18</v>
      </c>
      <c r="C1442" s="3">
        <v>42227</v>
      </c>
      <c r="D1442" s="2" t="s">
        <v>41</v>
      </c>
      <c r="E1442" s="2">
        <v>7</v>
      </c>
      <c r="F1442" s="2">
        <v>44.7</v>
      </c>
      <c r="G1442" s="2">
        <v>0</v>
      </c>
      <c r="H1442" s="2" t="s">
        <v>20</v>
      </c>
      <c r="I1442" s="2">
        <v>10.43</v>
      </c>
      <c r="J1442" s="2">
        <v>16.84</v>
      </c>
      <c r="K1442" s="2">
        <v>14.71</v>
      </c>
      <c r="L1442" s="2" t="s">
        <v>497</v>
      </c>
      <c r="M1442" s="2" t="s">
        <v>38</v>
      </c>
      <c r="N1442" s="2" t="s">
        <v>30</v>
      </c>
      <c r="O1442" s="2" t="s">
        <v>24</v>
      </c>
      <c r="P1442" s="2" t="s">
        <v>64</v>
      </c>
      <c r="Q1442" s="2" t="s">
        <v>36</v>
      </c>
      <c r="R1442" s="3">
        <v>42227</v>
      </c>
      <c r="S1442" s="10">
        <f t="shared" si="242"/>
        <v>2015</v>
      </c>
      <c r="T1442" t="str">
        <f t="shared" ref="T1442:W1461" si="248">IF($N1442=T$1,$I1442,"")</f>
        <v/>
      </c>
      <c r="U1442">
        <f t="shared" si="248"/>
        <v>10.43</v>
      </c>
      <c r="V1442" t="str">
        <f t="shared" si="248"/>
        <v/>
      </c>
      <c r="W1442" t="str">
        <f t="shared" si="248"/>
        <v/>
      </c>
      <c r="Z1442">
        <f t="shared" ref="Z1442:AB1461" si="249">IF($O1442=Z$1,$I1442,"")</f>
        <v>10.43</v>
      </c>
      <c r="AA1442" t="str">
        <f t="shared" si="249"/>
        <v/>
      </c>
      <c r="AB1442" t="str">
        <f t="shared" si="249"/>
        <v/>
      </c>
      <c r="AE1442" t="str">
        <f t="shared" si="243"/>
        <v/>
      </c>
      <c r="AH1442" t="str">
        <f t="shared" si="244"/>
        <v/>
      </c>
      <c r="AI1442" t="str">
        <f t="shared" si="245"/>
        <v/>
      </c>
      <c r="AJ1442" t="str">
        <f t="shared" si="241"/>
        <v/>
      </c>
      <c r="AK1442" t="str">
        <f t="shared" si="241"/>
        <v/>
      </c>
      <c r="AL1442" t="str">
        <f t="shared" si="241"/>
        <v/>
      </c>
    </row>
    <row r="1443" spans="1:38" x14ac:dyDescent="0.2">
      <c r="A1443" s="1">
        <v>6685</v>
      </c>
      <c r="B1443" s="2" t="s">
        <v>18</v>
      </c>
      <c r="C1443" s="3">
        <v>42228</v>
      </c>
      <c r="D1443" s="2" t="s">
        <v>19</v>
      </c>
      <c r="E1443" s="2">
        <v>16</v>
      </c>
      <c r="F1443" s="2">
        <v>588.91999999999996</v>
      </c>
      <c r="G1443" s="2">
        <v>0.03</v>
      </c>
      <c r="H1443" s="2" t="s">
        <v>49</v>
      </c>
      <c r="I1443" s="2">
        <v>180.56</v>
      </c>
      <c r="J1443" s="2">
        <v>47.44</v>
      </c>
      <c r="K1443" s="2">
        <v>21.5</v>
      </c>
      <c r="L1443" s="2" t="s">
        <v>350</v>
      </c>
      <c r="M1443" s="2" t="s">
        <v>29</v>
      </c>
      <c r="N1443" s="2" t="s">
        <v>43</v>
      </c>
      <c r="O1443" s="2" t="s">
        <v>24</v>
      </c>
      <c r="P1443" s="2" t="s">
        <v>35</v>
      </c>
      <c r="Q1443" s="2" t="s">
        <v>26</v>
      </c>
      <c r="R1443" s="3">
        <v>42229</v>
      </c>
      <c r="S1443" s="10">
        <f t="shared" si="242"/>
        <v>2015</v>
      </c>
      <c r="T1443" t="str">
        <f t="shared" si="248"/>
        <v/>
      </c>
      <c r="U1443" t="str">
        <f t="shared" si="248"/>
        <v/>
      </c>
      <c r="V1443">
        <f t="shared" si="248"/>
        <v>180.56</v>
      </c>
      <c r="W1443" t="str">
        <f t="shared" si="248"/>
        <v/>
      </c>
      <c r="Z1443">
        <f t="shared" si="249"/>
        <v>180.56</v>
      </c>
      <c r="AA1443" t="str">
        <f t="shared" si="249"/>
        <v/>
      </c>
      <c r="AB1443" t="str">
        <f t="shared" si="249"/>
        <v/>
      </c>
      <c r="AE1443" t="str">
        <f t="shared" si="243"/>
        <v/>
      </c>
      <c r="AH1443" t="str">
        <f t="shared" si="244"/>
        <v/>
      </c>
      <c r="AI1443" t="str">
        <f t="shared" si="245"/>
        <v/>
      </c>
      <c r="AJ1443" t="str">
        <f t="shared" si="241"/>
        <v/>
      </c>
      <c r="AK1443" t="str">
        <f t="shared" si="241"/>
        <v/>
      </c>
      <c r="AL1443" t="str">
        <f t="shared" si="241"/>
        <v/>
      </c>
    </row>
    <row r="1444" spans="1:38" x14ac:dyDescent="0.2">
      <c r="A1444" s="1">
        <v>6686</v>
      </c>
      <c r="B1444" s="2" t="s">
        <v>18</v>
      </c>
      <c r="C1444" s="3">
        <v>42228</v>
      </c>
      <c r="D1444" s="2" t="s">
        <v>19</v>
      </c>
      <c r="E1444" s="2">
        <v>5</v>
      </c>
      <c r="F1444" s="2">
        <v>26.57</v>
      </c>
      <c r="G1444" s="2">
        <v>0.1</v>
      </c>
      <c r="H1444" s="2" t="s">
        <v>20</v>
      </c>
      <c r="I1444" s="2">
        <v>-11.02</v>
      </c>
      <c r="J1444" s="2">
        <v>15.28</v>
      </c>
      <c r="K1444" s="2">
        <v>17.97</v>
      </c>
      <c r="L1444" s="2" t="s">
        <v>350</v>
      </c>
      <c r="M1444" s="2" t="s">
        <v>29</v>
      </c>
      <c r="N1444" s="2" t="s">
        <v>43</v>
      </c>
      <c r="O1444" s="2" t="s">
        <v>24</v>
      </c>
      <c r="P1444" s="2" t="s">
        <v>64</v>
      </c>
      <c r="Q1444" s="2" t="s">
        <v>36</v>
      </c>
      <c r="R1444" s="3">
        <v>42231</v>
      </c>
      <c r="S1444" s="10">
        <f t="shared" si="242"/>
        <v>2015</v>
      </c>
      <c r="T1444" t="str">
        <f t="shared" si="248"/>
        <v/>
      </c>
      <c r="U1444" t="str">
        <f t="shared" si="248"/>
        <v/>
      </c>
      <c r="V1444">
        <f t="shared" si="248"/>
        <v>-11.02</v>
      </c>
      <c r="W1444" t="str">
        <f t="shared" si="248"/>
        <v/>
      </c>
      <c r="Z1444">
        <f t="shared" si="249"/>
        <v>-11.02</v>
      </c>
      <c r="AA1444" t="str">
        <f t="shared" si="249"/>
        <v/>
      </c>
      <c r="AB1444" t="str">
        <f t="shared" si="249"/>
        <v/>
      </c>
      <c r="AE1444" t="str">
        <f t="shared" si="243"/>
        <v>Office Supplies</v>
      </c>
      <c r="AH1444" t="str">
        <f t="shared" si="244"/>
        <v/>
      </c>
      <c r="AI1444" t="str">
        <f t="shared" si="245"/>
        <v/>
      </c>
      <c r="AJ1444" t="str">
        <f t="shared" si="241"/>
        <v/>
      </c>
      <c r="AK1444" t="str">
        <f t="shared" si="241"/>
        <v/>
      </c>
      <c r="AL1444" t="str">
        <f t="shared" si="241"/>
        <v/>
      </c>
    </row>
    <row r="1445" spans="1:38" x14ac:dyDescent="0.2">
      <c r="A1445" s="1">
        <v>6687</v>
      </c>
      <c r="B1445" s="2" t="s">
        <v>40</v>
      </c>
      <c r="C1445" s="3">
        <v>42229</v>
      </c>
      <c r="D1445" s="2" t="s">
        <v>19</v>
      </c>
      <c r="E1445" s="2">
        <v>4</v>
      </c>
      <c r="F1445" s="2">
        <v>20.2</v>
      </c>
      <c r="G1445" s="2">
        <v>0</v>
      </c>
      <c r="H1445" s="2" t="s">
        <v>20</v>
      </c>
      <c r="I1445" s="2">
        <v>3.19</v>
      </c>
      <c r="J1445" s="2">
        <v>14.88</v>
      </c>
      <c r="K1445" s="2">
        <v>14.7</v>
      </c>
      <c r="L1445" s="2" t="s">
        <v>508</v>
      </c>
      <c r="M1445" s="2" t="s">
        <v>22</v>
      </c>
      <c r="N1445" s="2" t="s">
        <v>30</v>
      </c>
      <c r="O1445" s="2" t="s">
        <v>24</v>
      </c>
      <c r="P1445" s="2" t="s">
        <v>64</v>
      </c>
      <c r="Q1445" s="2" t="s">
        <v>36</v>
      </c>
      <c r="R1445" s="3">
        <v>42231</v>
      </c>
      <c r="S1445" s="10">
        <f t="shared" si="242"/>
        <v>2015</v>
      </c>
      <c r="T1445" t="str">
        <f t="shared" si="248"/>
        <v/>
      </c>
      <c r="U1445">
        <f t="shared" si="248"/>
        <v>3.19</v>
      </c>
      <c r="V1445" t="str">
        <f t="shared" si="248"/>
        <v/>
      </c>
      <c r="W1445" t="str">
        <f t="shared" si="248"/>
        <v/>
      </c>
      <c r="Z1445">
        <f t="shared" si="249"/>
        <v>3.19</v>
      </c>
      <c r="AA1445" t="str">
        <f t="shared" si="249"/>
        <v/>
      </c>
      <c r="AB1445" t="str">
        <f t="shared" si="249"/>
        <v/>
      </c>
      <c r="AE1445" t="str">
        <f t="shared" si="243"/>
        <v/>
      </c>
      <c r="AH1445" t="str">
        <f t="shared" si="244"/>
        <v/>
      </c>
      <c r="AI1445" t="str">
        <f t="shared" si="245"/>
        <v/>
      </c>
      <c r="AJ1445" t="str">
        <f t="shared" si="241"/>
        <v/>
      </c>
      <c r="AK1445" t="str">
        <f t="shared" si="241"/>
        <v/>
      </c>
      <c r="AL1445" t="str">
        <f t="shared" si="241"/>
        <v/>
      </c>
    </row>
    <row r="1446" spans="1:38" x14ac:dyDescent="0.2">
      <c r="A1446" s="1">
        <v>6688</v>
      </c>
      <c r="B1446" s="2" t="s">
        <v>18</v>
      </c>
      <c r="C1446" s="3">
        <v>42229</v>
      </c>
      <c r="D1446" s="2" t="s">
        <v>50</v>
      </c>
      <c r="E1446" s="2">
        <v>33</v>
      </c>
      <c r="F1446" s="2">
        <v>55.39</v>
      </c>
      <c r="G1446" s="2">
        <v>0.06</v>
      </c>
      <c r="H1446" s="2" t="s">
        <v>20</v>
      </c>
      <c r="I1446" s="2">
        <v>9.26</v>
      </c>
      <c r="J1446" s="2">
        <v>13.48</v>
      </c>
      <c r="K1446" s="2">
        <v>14.7</v>
      </c>
      <c r="L1446" s="2" t="s">
        <v>68</v>
      </c>
      <c r="M1446" s="2" t="s">
        <v>38</v>
      </c>
      <c r="N1446" s="2" t="s">
        <v>23</v>
      </c>
      <c r="O1446" s="2" t="s">
        <v>24</v>
      </c>
      <c r="P1446" s="2" t="s">
        <v>95</v>
      </c>
      <c r="Q1446" s="2" t="s">
        <v>36</v>
      </c>
      <c r="R1446" s="3">
        <v>42230</v>
      </c>
      <c r="S1446" s="10">
        <f t="shared" si="242"/>
        <v>2015</v>
      </c>
      <c r="T1446">
        <f t="shared" si="248"/>
        <v>9.26</v>
      </c>
      <c r="U1446" t="str">
        <f t="shared" si="248"/>
        <v/>
      </c>
      <c r="V1446" t="str">
        <f t="shared" si="248"/>
        <v/>
      </c>
      <c r="W1446" t="str">
        <f t="shared" si="248"/>
        <v/>
      </c>
      <c r="Z1446">
        <f t="shared" si="249"/>
        <v>9.26</v>
      </c>
      <c r="AA1446" t="str">
        <f t="shared" si="249"/>
        <v/>
      </c>
      <c r="AB1446" t="str">
        <f t="shared" si="249"/>
        <v/>
      </c>
      <c r="AE1446" t="str">
        <f t="shared" si="243"/>
        <v/>
      </c>
      <c r="AH1446" t="str">
        <f t="shared" si="244"/>
        <v/>
      </c>
      <c r="AI1446" t="str">
        <f t="shared" si="245"/>
        <v/>
      </c>
      <c r="AJ1446" t="str">
        <f t="shared" si="241"/>
        <v/>
      </c>
      <c r="AK1446" t="str">
        <f t="shared" si="241"/>
        <v/>
      </c>
      <c r="AL1446" t="str">
        <f t="shared" si="241"/>
        <v/>
      </c>
    </row>
    <row r="1447" spans="1:38" x14ac:dyDescent="0.2">
      <c r="A1447" s="1">
        <v>6689</v>
      </c>
      <c r="B1447" s="2" t="s">
        <v>18</v>
      </c>
      <c r="C1447" s="3">
        <v>42229</v>
      </c>
      <c r="D1447" s="2" t="s">
        <v>50</v>
      </c>
      <c r="E1447" s="2">
        <v>23</v>
      </c>
      <c r="F1447" s="2">
        <v>837.01700000000005</v>
      </c>
      <c r="G1447" s="2">
        <v>0.1</v>
      </c>
      <c r="H1447" s="2" t="s">
        <v>20</v>
      </c>
      <c r="I1447" s="2">
        <v>30.93</v>
      </c>
      <c r="J1447" s="2">
        <v>57.99</v>
      </c>
      <c r="K1447" s="2">
        <v>18.989999999999998</v>
      </c>
      <c r="L1447" s="2" t="s">
        <v>68</v>
      </c>
      <c r="M1447" s="2" t="s">
        <v>38</v>
      </c>
      <c r="N1447" s="2" t="s">
        <v>23</v>
      </c>
      <c r="O1447" s="2" t="s">
        <v>31</v>
      </c>
      <c r="P1447" s="2" t="s">
        <v>39</v>
      </c>
      <c r="Q1447" s="2" t="s">
        <v>26</v>
      </c>
      <c r="R1447" s="3">
        <v>42231</v>
      </c>
      <c r="S1447" s="10">
        <f t="shared" si="242"/>
        <v>2015</v>
      </c>
      <c r="T1447">
        <f t="shared" si="248"/>
        <v>30.93</v>
      </c>
      <c r="U1447" t="str">
        <f t="shared" si="248"/>
        <v/>
      </c>
      <c r="V1447" t="str">
        <f t="shared" si="248"/>
        <v/>
      </c>
      <c r="W1447" t="str">
        <f t="shared" si="248"/>
        <v/>
      </c>
      <c r="Z1447" t="str">
        <f t="shared" si="249"/>
        <v/>
      </c>
      <c r="AA1447">
        <f t="shared" si="249"/>
        <v>30.93</v>
      </c>
      <c r="AB1447" t="str">
        <f t="shared" si="249"/>
        <v/>
      </c>
      <c r="AE1447" t="str">
        <f t="shared" si="243"/>
        <v/>
      </c>
      <c r="AH1447" t="str">
        <f t="shared" si="244"/>
        <v/>
      </c>
      <c r="AI1447" t="str">
        <f t="shared" si="245"/>
        <v/>
      </c>
      <c r="AJ1447" t="str">
        <f t="shared" si="241"/>
        <v/>
      </c>
      <c r="AK1447" t="str">
        <f t="shared" si="241"/>
        <v/>
      </c>
      <c r="AL1447" t="str">
        <f t="shared" si="241"/>
        <v/>
      </c>
    </row>
    <row r="1448" spans="1:38" x14ac:dyDescent="0.2">
      <c r="A1448" s="1">
        <v>6690</v>
      </c>
      <c r="B1448" s="2" t="s">
        <v>18</v>
      </c>
      <c r="C1448" s="3">
        <v>42229</v>
      </c>
      <c r="D1448" s="2" t="s">
        <v>50</v>
      </c>
      <c r="E1448" s="2">
        <v>26</v>
      </c>
      <c r="F1448" s="2">
        <v>52.78</v>
      </c>
      <c r="G1448" s="2">
        <v>7.0000000000000007E-2</v>
      </c>
      <c r="H1448" s="2" t="s">
        <v>20</v>
      </c>
      <c r="I1448" s="2">
        <v>3.43</v>
      </c>
      <c r="J1448" s="2">
        <v>13.76</v>
      </c>
      <c r="K1448" s="2">
        <v>14.7</v>
      </c>
      <c r="L1448" s="2" t="s">
        <v>126</v>
      </c>
      <c r="M1448" s="2" t="s">
        <v>29</v>
      </c>
      <c r="N1448" s="2" t="s">
        <v>30</v>
      </c>
      <c r="O1448" s="2" t="s">
        <v>24</v>
      </c>
      <c r="P1448" s="2" t="s">
        <v>64</v>
      </c>
      <c r="Q1448" s="2" t="s">
        <v>36</v>
      </c>
      <c r="R1448" s="3">
        <v>42231</v>
      </c>
      <c r="S1448" s="10">
        <f t="shared" si="242"/>
        <v>2015</v>
      </c>
      <c r="T1448" t="str">
        <f t="shared" si="248"/>
        <v/>
      </c>
      <c r="U1448">
        <f t="shared" si="248"/>
        <v>3.43</v>
      </c>
      <c r="V1448" t="str">
        <f t="shared" si="248"/>
        <v/>
      </c>
      <c r="W1448" t="str">
        <f t="shared" si="248"/>
        <v/>
      </c>
      <c r="Z1448">
        <f t="shared" si="249"/>
        <v>3.43</v>
      </c>
      <c r="AA1448" t="str">
        <f t="shared" si="249"/>
        <v/>
      </c>
      <c r="AB1448" t="str">
        <f t="shared" si="249"/>
        <v/>
      </c>
      <c r="AE1448" t="str">
        <f t="shared" si="243"/>
        <v/>
      </c>
      <c r="AH1448" t="str">
        <f t="shared" si="244"/>
        <v/>
      </c>
      <c r="AI1448" t="str">
        <f t="shared" si="245"/>
        <v/>
      </c>
      <c r="AJ1448" t="str">
        <f t="shared" si="241"/>
        <v/>
      </c>
      <c r="AK1448" t="str">
        <f t="shared" si="241"/>
        <v/>
      </c>
      <c r="AL1448" t="str">
        <f t="shared" si="241"/>
        <v/>
      </c>
    </row>
    <row r="1449" spans="1:38" x14ac:dyDescent="0.2">
      <c r="A1449" s="1">
        <v>6691</v>
      </c>
      <c r="B1449" s="2" t="s">
        <v>18</v>
      </c>
      <c r="C1449" s="3">
        <v>42229</v>
      </c>
      <c r="D1449" s="2" t="s">
        <v>50</v>
      </c>
      <c r="E1449" s="2">
        <v>9</v>
      </c>
      <c r="F1449" s="2">
        <v>170.7105</v>
      </c>
      <c r="G1449" s="2">
        <v>0.02</v>
      </c>
      <c r="H1449" s="2" t="s">
        <v>20</v>
      </c>
      <c r="I1449" s="2">
        <v>-99.69</v>
      </c>
      <c r="J1449" s="2">
        <v>32.99</v>
      </c>
      <c r="K1449" s="2">
        <v>17.3</v>
      </c>
      <c r="L1449" s="2" t="s">
        <v>126</v>
      </c>
      <c r="M1449" s="2" t="s">
        <v>29</v>
      </c>
      <c r="N1449" s="2" t="s">
        <v>30</v>
      </c>
      <c r="O1449" s="2" t="s">
        <v>31</v>
      </c>
      <c r="P1449" s="2" t="s">
        <v>39</v>
      </c>
      <c r="Q1449" s="2" t="s">
        <v>58</v>
      </c>
      <c r="R1449" s="3">
        <v>42230</v>
      </c>
      <c r="S1449" s="10">
        <f t="shared" si="242"/>
        <v>2015</v>
      </c>
      <c r="T1449" t="str">
        <f t="shared" si="248"/>
        <v/>
      </c>
      <c r="U1449">
        <f t="shared" si="248"/>
        <v>-99.69</v>
      </c>
      <c r="V1449" t="str">
        <f t="shared" si="248"/>
        <v/>
      </c>
      <c r="W1449" t="str">
        <f t="shared" si="248"/>
        <v/>
      </c>
      <c r="Z1449" t="str">
        <f t="shared" si="249"/>
        <v/>
      </c>
      <c r="AA1449">
        <f t="shared" si="249"/>
        <v>-99.69</v>
      </c>
      <c r="AB1449" t="str">
        <f t="shared" si="249"/>
        <v/>
      </c>
      <c r="AE1449" t="str">
        <f t="shared" si="243"/>
        <v>Technology</v>
      </c>
      <c r="AH1449">
        <f t="shared" si="244"/>
        <v>-99.69</v>
      </c>
      <c r="AI1449" t="str">
        <f t="shared" si="245"/>
        <v/>
      </c>
      <c r="AJ1449">
        <f t="shared" si="241"/>
        <v>-99.69</v>
      </c>
      <c r="AK1449" t="str">
        <f t="shared" si="241"/>
        <v/>
      </c>
      <c r="AL1449" t="str">
        <f t="shared" si="241"/>
        <v/>
      </c>
    </row>
    <row r="1450" spans="1:38" x14ac:dyDescent="0.2">
      <c r="A1450" s="1">
        <v>6692</v>
      </c>
      <c r="B1450" s="2" t="s">
        <v>18</v>
      </c>
      <c r="C1450" s="3">
        <v>42229</v>
      </c>
      <c r="D1450" s="2" t="s">
        <v>50</v>
      </c>
      <c r="E1450" s="2">
        <v>45</v>
      </c>
      <c r="F1450" s="2">
        <v>169.07</v>
      </c>
      <c r="G1450" s="2">
        <v>0.08</v>
      </c>
      <c r="H1450" s="2" t="s">
        <v>20</v>
      </c>
      <c r="I1450" s="2">
        <v>-2.31</v>
      </c>
      <c r="J1450" s="2">
        <v>15.6</v>
      </c>
      <c r="K1450" s="2">
        <v>16.2</v>
      </c>
      <c r="L1450" s="2" t="s">
        <v>319</v>
      </c>
      <c r="M1450" s="2" t="s">
        <v>38</v>
      </c>
      <c r="N1450" s="2" t="s">
        <v>30</v>
      </c>
      <c r="O1450" s="2" t="s">
        <v>24</v>
      </c>
      <c r="P1450" s="2" t="s">
        <v>35</v>
      </c>
      <c r="Q1450" s="2" t="s">
        <v>36</v>
      </c>
      <c r="R1450" s="3">
        <v>42231</v>
      </c>
      <c r="S1450" s="10">
        <f t="shared" si="242"/>
        <v>2015</v>
      </c>
      <c r="T1450" t="str">
        <f t="shared" si="248"/>
        <v/>
      </c>
      <c r="U1450">
        <f t="shared" si="248"/>
        <v>-2.31</v>
      </c>
      <c r="V1450" t="str">
        <f t="shared" si="248"/>
        <v/>
      </c>
      <c r="W1450" t="str">
        <f t="shared" si="248"/>
        <v/>
      </c>
      <c r="Z1450">
        <f t="shared" si="249"/>
        <v>-2.31</v>
      </c>
      <c r="AA1450" t="str">
        <f t="shared" si="249"/>
        <v/>
      </c>
      <c r="AB1450" t="str">
        <f t="shared" si="249"/>
        <v/>
      </c>
      <c r="AE1450" t="str">
        <f t="shared" si="243"/>
        <v>Office Supplies</v>
      </c>
      <c r="AH1450" t="str">
        <f t="shared" si="244"/>
        <v/>
      </c>
      <c r="AI1450" t="str">
        <f t="shared" si="245"/>
        <v/>
      </c>
      <c r="AJ1450" t="str">
        <f t="shared" si="241"/>
        <v/>
      </c>
      <c r="AK1450" t="str">
        <f t="shared" si="241"/>
        <v/>
      </c>
      <c r="AL1450" t="str">
        <f t="shared" si="241"/>
        <v/>
      </c>
    </row>
    <row r="1451" spans="1:38" x14ac:dyDescent="0.2">
      <c r="A1451" s="1">
        <v>6693</v>
      </c>
      <c r="B1451" s="2" t="s">
        <v>18</v>
      </c>
      <c r="C1451" s="3">
        <v>42230</v>
      </c>
      <c r="D1451" s="2" t="s">
        <v>41</v>
      </c>
      <c r="E1451" s="2">
        <v>28</v>
      </c>
      <c r="F1451" s="2">
        <v>108.65</v>
      </c>
      <c r="G1451" s="2">
        <v>0.05</v>
      </c>
      <c r="H1451" s="2" t="s">
        <v>20</v>
      </c>
      <c r="I1451" s="2">
        <v>46.3</v>
      </c>
      <c r="J1451" s="2">
        <v>15.75</v>
      </c>
      <c r="K1451" s="2">
        <v>14.5</v>
      </c>
      <c r="L1451" s="2" t="s">
        <v>135</v>
      </c>
      <c r="M1451" s="2" t="s">
        <v>29</v>
      </c>
      <c r="N1451" s="2" t="s">
        <v>30</v>
      </c>
      <c r="O1451" s="2" t="s">
        <v>24</v>
      </c>
      <c r="P1451" s="2" t="s">
        <v>74</v>
      </c>
      <c r="Q1451" s="2" t="s">
        <v>26</v>
      </c>
      <c r="R1451" s="3">
        <v>42231</v>
      </c>
      <c r="S1451" s="10">
        <f t="shared" si="242"/>
        <v>2015</v>
      </c>
      <c r="T1451" t="str">
        <f t="shared" si="248"/>
        <v/>
      </c>
      <c r="U1451">
        <f t="shared" si="248"/>
        <v>46.3</v>
      </c>
      <c r="V1451" t="str">
        <f t="shared" si="248"/>
        <v/>
      </c>
      <c r="W1451" t="str">
        <f t="shared" si="248"/>
        <v/>
      </c>
      <c r="Z1451">
        <f t="shared" si="249"/>
        <v>46.3</v>
      </c>
      <c r="AA1451" t="str">
        <f t="shared" si="249"/>
        <v/>
      </c>
      <c r="AB1451" t="str">
        <f t="shared" si="249"/>
        <v/>
      </c>
      <c r="AE1451" t="str">
        <f t="shared" si="243"/>
        <v/>
      </c>
      <c r="AH1451" t="str">
        <f t="shared" si="244"/>
        <v/>
      </c>
      <c r="AI1451" t="str">
        <f t="shared" si="245"/>
        <v/>
      </c>
      <c r="AJ1451" t="str">
        <f t="shared" si="241"/>
        <v/>
      </c>
      <c r="AK1451" t="str">
        <f t="shared" si="241"/>
        <v/>
      </c>
      <c r="AL1451" t="str">
        <f t="shared" si="241"/>
        <v/>
      </c>
    </row>
    <row r="1452" spans="1:38" x14ac:dyDescent="0.2">
      <c r="A1452" s="1">
        <v>6694</v>
      </c>
      <c r="B1452" s="2" t="s">
        <v>18</v>
      </c>
      <c r="C1452" s="3">
        <v>42230</v>
      </c>
      <c r="D1452" s="2" t="s">
        <v>50</v>
      </c>
      <c r="E1452" s="2">
        <v>32</v>
      </c>
      <c r="F1452" s="2">
        <v>4984</v>
      </c>
      <c r="G1452" s="2">
        <v>0.06</v>
      </c>
      <c r="H1452" s="2" t="s">
        <v>20</v>
      </c>
      <c r="I1452" s="2">
        <v>607.28</v>
      </c>
      <c r="J1452" s="2">
        <v>173.55</v>
      </c>
      <c r="K1452" s="2">
        <v>33.99</v>
      </c>
      <c r="L1452" s="2" t="s">
        <v>263</v>
      </c>
      <c r="M1452" s="2" t="s">
        <v>29</v>
      </c>
      <c r="N1452" s="2" t="s">
        <v>54</v>
      </c>
      <c r="O1452" s="2" t="s">
        <v>24</v>
      </c>
      <c r="P1452" s="2" t="s">
        <v>52</v>
      </c>
      <c r="Q1452" s="2" t="s">
        <v>26</v>
      </c>
      <c r="R1452" s="3">
        <v>42230</v>
      </c>
      <c r="S1452" s="10">
        <f t="shared" si="242"/>
        <v>2015</v>
      </c>
      <c r="T1452" t="str">
        <f t="shared" si="248"/>
        <v/>
      </c>
      <c r="U1452" t="str">
        <f t="shared" si="248"/>
        <v/>
      </c>
      <c r="V1452" t="str">
        <f t="shared" si="248"/>
        <v/>
      </c>
      <c r="W1452">
        <f t="shared" si="248"/>
        <v>607.28</v>
      </c>
      <c r="Z1452">
        <f t="shared" si="249"/>
        <v>607.28</v>
      </c>
      <c r="AA1452" t="str">
        <f t="shared" si="249"/>
        <v/>
      </c>
      <c r="AB1452" t="str">
        <f t="shared" si="249"/>
        <v/>
      </c>
      <c r="AE1452" t="str">
        <f t="shared" si="243"/>
        <v/>
      </c>
      <c r="AH1452" t="str">
        <f t="shared" si="244"/>
        <v/>
      </c>
      <c r="AI1452" t="str">
        <f t="shared" si="245"/>
        <v/>
      </c>
      <c r="AJ1452" t="str">
        <f t="shared" si="241"/>
        <v/>
      </c>
      <c r="AK1452" t="str">
        <f t="shared" si="241"/>
        <v/>
      </c>
      <c r="AL1452" t="str">
        <f t="shared" si="241"/>
        <v/>
      </c>
    </row>
    <row r="1453" spans="1:38" x14ac:dyDescent="0.2">
      <c r="A1453" s="1">
        <v>6695</v>
      </c>
      <c r="B1453" s="2" t="s">
        <v>18</v>
      </c>
      <c r="C1453" s="3">
        <v>42230</v>
      </c>
      <c r="D1453" s="2" t="s">
        <v>41</v>
      </c>
      <c r="E1453" s="2">
        <v>13</v>
      </c>
      <c r="F1453" s="2">
        <v>78.97</v>
      </c>
      <c r="G1453" s="2">
        <v>0.02</v>
      </c>
      <c r="H1453" s="2" t="s">
        <v>20</v>
      </c>
      <c r="I1453" s="2">
        <v>-25.29</v>
      </c>
      <c r="J1453" s="2">
        <v>16.98</v>
      </c>
      <c r="K1453" s="2">
        <v>18.95</v>
      </c>
      <c r="L1453" s="2" t="s">
        <v>390</v>
      </c>
      <c r="M1453" s="2" t="s">
        <v>38</v>
      </c>
      <c r="N1453" s="2" t="s">
        <v>23</v>
      </c>
      <c r="O1453" s="2" t="s">
        <v>45</v>
      </c>
      <c r="P1453" s="2" t="s">
        <v>67</v>
      </c>
      <c r="Q1453" s="2" t="s">
        <v>47</v>
      </c>
      <c r="R1453" s="3">
        <v>42232</v>
      </c>
      <c r="S1453" s="10">
        <f t="shared" si="242"/>
        <v>2015</v>
      </c>
      <c r="T1453">
        <f t="shared" si="248"/>
        <v>-25.29</v>
      </c>
      <c r="U1453" t="str">
        <f t="shared" si="248"/>
        <v/>
      </c>
      <c r="V1453" t="str">
        <f t="shared" si="248"/>
        <v/>
      </c>
      <c r="W1453" t="str">
        <f t="shared" si="248"/>
        <v/>
      </c>
      <c r="Z1453" t="str">
        <f t="shared" si="249"/>
        <v/>
      </c>
      <c r="AA1453" t="str">
        <f t="shared" si="249"/>
        <v/>
      </c>
      <c r="AB1453">
        <f t="shared" si="249"/>
        <v>-25.29</v>
      </c>
      <c r="AE1453" t="str">
        <f t="shared" si="243"/>
        <v>Furniture</v>
      </c>
      <c r="AH1453" t="str">
        <f t="shared" si="244"/>
        <v/>
      </c>
      <c r="AI1453" t="str">
        <f t="shared" si="245"/>
        <v/>
      </c>
      <c r="AJ1453" t="str">
        <f t="shared" si="241"/>
        <v/>
      </c>
      <c r="AK1453" t="str">
        <f t="shared" si="241"/>
        <v/>
      </c>
      <c r="AL1453" t="str">
        <f t="shared" si="241"/>
        <v/>
      </c>
    </row>
    <row r="1454" spans="1:38" x14ac:dyDescent="0.2">
      <c r="A1454" s="1">
        <v>6696</v>
      </c>
      <c r="B1454" s="2" t="s">
        <v>18</v>
      </c>
      <c r="C1454" s="3">
        <v>42230</v>
      </c>
      <c r="D1454" s="2" t="s">
        <v>41</v>
      </c>
      <c r="E1454" s="2">
        <v>32</v>
      </c>
      <c r="F1454" s="2">
        <v>2070.15</v>
      </c>
      <c r="G1454" s="2">
        <v>0.01</v>
      </c>
      <c r="H1454" s="2" t="s">
        <v>49</v>
      </c>
      <c r="I1454" s="2">
        <v>564.99</v>
      </c>
      <c r="J1454" s="2">
        <v>72.98</v>
      </c>
      <c r="K1454" s="2">
        <v>33.99</v>
      </c>
      <c r="L1454" s="2" t="s">
        <v>390</v>
      </c>
      <c r="M1454" s="2" t="s">
        <v>38</v>
      </c>
      <c r="N1454" s="2" t="s">
        <v>23</v>
      </c>
      <c r="O1454" s="2" t="s">
        <v>45</v>
      </c>
      <c r="P1454" s="2" t="s">
        <v>46</v>
      </c>
      <c r="Q1454" s="2" t="s">
        <v>34</v>
      </c>
      <c r="R1454" s="3">
        <v>42232</v>
      </c>
      <c r="S1454" s="10">
        <f t="shared" si="242"/>
        <v>2015</v>
      </c>
      <c r="T1454">
        <f t="shared" si="248"/>
        <v>564.99</v>
      </c>
      <c r="U1454" t="str">
        <f t="shared" si="248"/>
        <v/>
      </c>
      <c r="V1454" t="str">
        <f t="shared" si="248"/>
        <v/>
      </c>
      <c r="W1454" t="str">
        <f t="shared" si="248"/>
        <v/>
      </c>
      <c r="Z1454" t="str">
        <f t="shared" si="249"/>
        <v/>
      </c>
      <c r="AA1454" t="str">
        <f t="shared" si="249"/>
        <v/>
      </c>
      <c r="AB1454">
        <f t="shared" si="249"/>
        <v>564.99</v>
      </c>
      <c r="AE1454" t="str">
        <f t="shared" si="243"/>
        <v/>
      </c>
      <c r="AH1454" t="str">
        <f t="shared" si="244"/>
        <v/>
      </c>
      <c r="AI1454" t="str">
        <f t="shared" si="245"/>
        <v/>
      </c>
      <c r="AJ1454" t="str">
        <f t="shared" si="241"/>
        <v/>
      </c>
      <c r="AK1454" t="str">
        <f t="shared" si="241"/>
        <v/>
      </c>
      <c r="AL1454" t="str">
        <f t="shared" si="241"/>
        <v/>
      </c>
    </row>
    <row r="1455" spans="1:38" x14ac:dyDescent="0.2">
      <c r="A1455" s="1">
        <v>6697</v>
      </c>
      <c r="B1455" s="2" t="s">
        <v>18</v>
      </c>
      <c r="C1455" s="3">
        <v>42231</v>
      </c>
      <c r="D1455" s="2" t="s">
        <v>41</v>
      </c>
      <c r="E1455" s="2">
        <v>23</v>
      </c>
      <c r="F1455" s="2">
        <v>21070.31</v>
      </c>
      <c r="G1455" s="2">
        <v>0.01</v>
      </c>
      <c r="H1455" s="2" t="s">
        <v>44</v>
      </c>
      <c r="I1455" s="2">
        <v>5718.93</v>
      </c>
      <c r="J1455" s="2">
        <v>892.98</v>
      </c>
      <c r="K1455" s="2">
        <v>58.55</v>
      </c>
      <c r="L1455" s="2" t="s">
        <v>252</v>
      </c>
      <c r="M1455" s="2" t="s">
        <v>29</v>
      </c>
      <c r="N1455" s="2" t="s">
        <v>30</v>
      </c>
      <c r="O1455" s="2" t="s">
        <v>45</v>
      </c>
      <c r="P1455" s="2" t="s">
        <v>67</v>
      </c>
      <c r="Q1455" s="2" t="s">
        <v>47</v>
      </c>
      <c r="R1455" s="3">
        <v>42233</v>
      </c>
      <c r="S1455" s="10">
        <f t="shared" si="242"/>
        <v>2015</v>
      </c>
      <c r="T1455" t="str">
        <f t="shared" si="248"/>
        <v/>
      </c>
      <c r="U1455">
        <f t="shared" si="248"/>
        <v>5718.93</v>
      </c>
      <c r="V1455" t="str">
        <f t="shared" si="248"/>
        <v/>
      </c>
      <c r="W1455" t="str">
        <f t="shared" si="248"/>
        <v/>
      </c>
      <c r="Z1455" t="str">
        <f t="shared" si="249"/>
        <v/>
      </c>
      <c r="AA1455" t="str">
        <f t="shared" si="249"/>
        <v/>
      </c>
      <c r="AB1455">
        <f t="shared" si="249"/>
        <v>5718.93</v>
      </c>
      <c r="AE1455" t="str">
        <f t="shared" si="243"/>
        <v/>
      </c>
      <c r="AH1455" t="str">
        <f t="shared" si="244"/>
        <v/>
      </c>
      <c r="AI1455" t="str">
        <f t="shared" si="245"/>
        <v/>
      </c>
      <c r="AJ1455" t="str">
        <f t="shared" si="241"/>
        <v/>
      </c>
      <c r="AK1455" t="str">
        <f t="shared" si="241"/>
        <v/>
      </c>
      <c r="AL1455" t="str">
        <f t="shared" si="241"/>
        <v/>
      </c>
    </row>
    <row r="1456" spans="1:38" x14ac:dyDescent="0.2">
      <c r="A1456" s="1">
        <v>6698</v>
      </c>
      <c r="B1456" s="2" t="s">
        <v>18</v>
      </c>
      <c r="C1456" s="3">
        <v>42231</v>
      </c>
      <c r="D1456" s="2" t="s">
        <v>50</v>
      </c>
      <c r="E1456" s="2">
        <v>2</v>
      </c>
      <c r="F1456" s="2">
        <v>49.71</v>
      </c>
      <c r="G1456" s="2">
        <v>0.06</v>
      </c>
      <c r="H1456" s="2" t="s">
        <v>20</v>
      </c>
      <c r="I1456" s="2">
        <v>-47.68</v>
      </c>
      <c r="J1456" s="2">
        <v>29.98</v>
      </c>
      <c r="K1456" s="2">
        <v>22.51</v>
      </c>
      <c r="L1456" s="2" t="s">
        <v>80</v>
      </c>
      <c r="M1456" s="2" t="s">
        <v>66</v>
      </c>
      <c r="N1456" s="2" t="s">
        <v>30</v>
      </c>
      <c r="O1456" s="2" t="s">
        <v>31</v>
      </c>
      <c r="P1456" s="2" t="s">
        <v>33</v>
      </c>
      <c r="Q1456" s="2" t="s">
        <v>62</v>
      </c>
      <c r="R1456" s="3">
        <v>42231</v>
      </c>
      <c r="S1456" s="10">
        <f t="shared" si="242"/>
        <v>2015</v>
      </c>
      <c r="T1456" t="str">
        <f t="shared" si="248"/>
        <v/>
      </c>
      <c r="U1456">
        <f t="shared" si="248"/>
        <v>-47.68</v>
      </c>
      <c r="V1456" t="str">
        <f t="shared" si="248"/>
        <v/>
      </c>
      <c r="W1456" t="str">
        <f t="shared" si="248"/>
        <v/>
      </c>
      <c r="Z1456" t="str">
        <f t="shared" si="249"/>
        <v/>
      </c>
      <c r="AA1456">
        <f t="shared" si="249"/>
        <v>-47.68</v>
      </c>
      <c r="AB1456" t="str">
        <f t="shared" si="249"/>
        <v/>
      </c>
      <c r="AE1456" t="str">
        <f t="shared" si="243"/>
        <v>Technology</v>
      </c>
      <c r="AH1456">
        <f t="shared" si="244"/>
        <v>-47.68</v>
      </c>
      <c r="AI1456" t="str">
        <f t="shared" si="245"/>
        <v/>
      </c>
      <c r="AJ1456">
        <f t="shared" si="241"/>
        <v>-47.68</v>
      </c>
      <c r="AK1456" t="str">
        <f t="shared" si="241"/>
        <v/>
      </c>
      <c r="AL1456" t="str">
        <f t="shared" si="241"/>
        <v/>
      </c>
    </row>
    <row r="1457" spans="1:38" x14ac:dyDescent="0.2">
      <c r="A1457" s="1">
        <v>6699</v>
      </c>
      <c r="B1457" s="2" t="s">
        <v>18</v>
      </c>
      <c r="C1457" s="3">
        <v>42231</v>
      </c>
      <c r="D1457" s="2" t="s">
        <v>50</v>
      </c>
      <c r="E1457" s="2">
        <v>11</v>
      </c>
      <c r="F1457" s="2">
        <v>160.07</v>
      </c>
      <c r="G1457" s="2">
        <v>0.04</v>
      </c>
      <c r="H1457" s="2" t="s">
        <v>20</v>
      </c>
      <c r="I1457" s="2">
        <v>18.16</v>
      </c>
      <c r="J1457" s="2">
        <v>24.95</v>
      </c>
      <c r="K1457" s="2">
        <v>18.98</v>
      </c>
      <c r="L1457" s="2" t="s">
        <v>80</v>
      </c>
      <c r="M1457" s="2" t="s">
        <v>66</v>
      </c>
      <c r="N1457" s="2" t="s">
        <v>30</v>
      </c>
      <c r="O1457" s="2" t="s">
        <v>24</v>
      </c>
      <c r="P1457" s="2" t="s">
        <v>25</v>
      </c>
      <c r="Q1457" s="2" t="s">
        <v>26</v>
      </c>
      <c r="R1457" s="3">
        <v>42233</v>
      </c>
      <c r="S1457" s="10">
        <f t="shared" si="242"/>
        <v>2015</v>
      </c>
      <c r="T1457" t="str">
        <f t="shared" si="248"/>
        <v/>
      </c>
      <c r="U1457">
        <f t="shared" si="248"/>
        <v>18.16</v>
      </c>
      <c r="V1457" t="str">
        <f t="shared" si="248"/>
        <v/>
      </c>
      <c r="W1457" t="str">
        <f t="shared" si="248"/>
        <v/>
      </c>
      <c r="Z1457">
        <f t="shared" si="249"/>
        <v>18.16</v>
      </c>
      <c r="AA1457" t="str">
        <f t="shared" si="249"/>
        <v/>
      </c>
      <c r="AB1457" t="str">
        <f t="shared" si="249"/>
        <v/>
      </c>
      <c r="AE1457" t="str">
        <f t="shared" si="243"/>
        <v/>
      </c>
      <c r="AH1457" t="str">
        <f t="shared" si="244"/>
        <v/>
      </c>
      <c r="AI1457" t="str">
        <f t="shared" si="245"/>
        <v/>
      </c>
      <c r="AJ1457" t="str">
        <f t="shared" si="241"/>
        <v/>
      </c>
      <c r="AK1457" t="str">
        <f t="shared" si="241"/>
        <v/>
      </c>
      <c r="AL1457" t="str">
        <f t="shared" si="241"/>
        <v/>
      </c>
    </row>
    <row r="1458" spans="1:38" x14ac:dyDescent="0.2">
      <c r="A1458" s="1">
        <v>6700</v>
      </c>
      <c r="B1458" s="2" t="s">
        <v>18</v>
      </c>
      <c r="C1458" s="3">
        <v>42231</v>
      </c>
      <c r="D1458" s="2" t="s">
        <v>41</v>
      </c>
      <c r="E1458" s="2">
        <v>39</v>
      </c>
      <c r="F1458" s="2">
        <v>238.48</v>
      </c>
      <c r="G1458" s="2">
        <v>0.01</v>
      </c>
      <c r="H1458" s="2" t="s">
        <v>49</v>
      </c>
      <c r="I1458" s="2">
        <v>-73.680000000000007</v>
      </c>
      <c r="J1458" s="2">
        <v>17.28</v>
      </c>
      <c r="K1458" s="2">
        <v>19.57</v>
      </c>
      <c r="L1458" s="2" t="s">
        <v>156</v>
      </c>
      <c r="M1458" s="2" t="s">
        <v>22</v>
      </c>
      <c r="N1458" s="2" t="s">
        <v>30</v>
      </c>
      <c r="O1458" s="2" t="s">
        <v>24</v>
      </c>
      <c r="P1458" s="2" t="s">
        <v>35</v>
      </c>
      <c r="Q1458" s="2" t="s">
        <v>26</v>
      </c>
      <c r="R1458" s="3">
        <v>42232</v>
      </c>
      <c r="S1458" s="10">
        <f t="shared" si="242"/>
        <v>2015</v>
      </c>
      <c r="T1458" t="str">
        <f t="shared" si="248"/>
        <v/>
      </c>
      <c r="U1458">
        <f t="shared" si="248"/>
        <v>-73.680000000000007</v>
      </c>
      <c r="V1458" t="str">
        <f t="shared" si="248"/>
        <v/>
      </c>
      <c r="W1458" t="str">
        <f t="shared" si="248"/>
        <v/>
      </c>
      <c r="Z1458">
        <f t="shared" si="249"/>
        <v>-73.680000000000007</v>
      </c>
      <c r="AA1458" t="str">
        <f t="shared" si="249"/>
        <v/>
      </c>
      <c r="AB1458" t="str">
        <f t="shared" si="249"/>
        <v/>
      </c>
      <c r="AE1458" t="str">
        <f t="shared" si="243"/>
        <v>Office Supplies</v>
      </c>
      <c r="AH1458" t="str">
        <f t="shared" si="244"/>
        <v/>
      </c>
      <c r="AI1458" t="str">
        <f t="shared" si="245"/>
        <v/>
      </c>
      <c r="AJ1458" t="str">
        <f t="shared" si="241"/>
        <v/>
      </c>
      <c r="AK1458" t="str">
        <f t="shared" si="241"/>
        <v/>
      </c>
      <c r="AL1458" t="str">
        <f t="shared" si="241"/>
        <v/>
      </c>
    </row>
    <row r="1459" spans="1:38" x14ac:dyDescent="0.2">
      <c r="A1459" s="1">
        <v>6701</v>
      </c>
      <c r="B1459" s="2" t="s">
        <v>18</v>
      </c>
      <c r="C1459" s="3">
        <v>42231</v>
      </c>
      <c r="D1459" s="2" t="s">
        <v>41</v>
      </c>
      <c r="E1459" s="2">
        <v>48</v>
      </c>
      <c r="F1459" s="2">
        <v>435.76</v>
      </c>
      <c r="G1459" s="2">
        <v>0.06</v>
      </c>
      <c r="H1459" s="2" t="s">
        <v>49</v>
      </c>
      <c r="I1459" s="2">
        <v>80.150000000000006</v>
      </c>
      <c r="J1459" s="2">
        <v>21.11</v>
      </c>
      <c r="K1459" s="2">
        <v>16.25</v>
      </c>
      <c r="L1459" s="2" t="s">
        <v>156</v>
      </c>
      <c r="M1459" s="2" t="s">
        <v>22</v>
      </c>
      <c r="N1459" s="2" t="s">
        <v>30</v>
      </c>
      <c r="O1459" s="2" t="s">
        <v>24</v>
      </c>
      <c r="P1459" s="2" t="s">
        <v>64</v>
      </c>
      <c r="Q1459" s="2" t="s">
        <v>36</v>
      </c>
      <c r="R1459" s="3">
        <v>42233</v>
      </c>
      <c r="S1459" s="10">
        <f t="shared" si="242"/>
        <v>2015</v>
      </c>
      <c r="T1459" t="str">
        <f t="shared" si="248"/>
        <v/>
      </c>
      <c r="U1459">
        <f t="shared" si="248"/>
        <v>80.150000000000006</v>
      </c>
      <c r="V1459" t="str">
        <f t="shared" si="248"/>
        <v/>
      </c>
      <c r="W1459" t="str">
        <f t="shared" si="248"/>
        <v/>
      </c>
      <c r="Z1459">
        <f t="shared" si="249"/>
        <v>80.150000000000006</v>
      </c>
      <c r="AA1459" t="str">
        <f t="shared" si="249"/>
        <v/>
      </c>
      <c r="AB1459" t="str">
        <f t="shared" si="249"/>
        <v/>
      </c>
      <c r="AE1459" t="str">
        <f t="shared" si="243"/>
        <v/>
      </c>
      <c r="AH1459" t="str">
        <f t="shared" si="244"/>
        <v/>
      </c>
      <c r="AI1459" t="str">
        <f t="shared" si="245"/>
        <v/>
      </c>
      <c r="AJ1459" t="str">
        <f t="shared" si="241"/>
        <v/>
      </c>
      <c r="AK1459" t="str">
        <f t="shared" si="241"/>
        <v/>
      </c>
      <c r="AL1459" t="str">
        <f t="shared" si="241"/>
        <v/>
      </c>
    </row>
    <row r="1460" spans="1:38" x14ac:dyDescent="0.2">
      <c r="A1460" s="1">
        <v>6702</v>
      </c>
      <c r="B1460" s="2" t="s">
        <v>40</v>
      </c>
      <c r="C1460" s="3">
        <v>42232</v>
      </c>
      <c r="D1460" s="2" t="s">
        <v>27</v>
      </c>
      <c r="E1460" s="2">
        <v>5</v>
      </c>
      <c r="F1460" s="2">
        <v>96.734999999999999</v>
      </c>
      <c r="G1460" s="2">
        <v>0.06</v>
      </c>
      <c r="H1460" s="2" t="s">
        <v>20</v>
      </c>
      <c r="I1460" s="2">
        <v>-101.7</v>
      </c>
      <c r="J1460" s="2">
        <v>32.99</v>
      </c>
      <c r="K1460" s="2">
        <v>16.5</v>
      </c>
      <c r="L1460" s="2" t="s">
        <v>509</v>
      </c>
      <c r="M1460" s="2" t="s">
        <v>22</v>
      </c>
      <c r="N1460" s="2" t="s">
        <v>43</v>
      </c>
      <c r="O1460" s="2" t="s">
        <v>31</v>
      </c>
      <c r="P1460" s="2" t="s">
        <v>39</v>
      </c>
      <c r="Q1460" s="2" t="s">
        <v>36</v>
      </c>
      <c r="R1460" s="3">
        <v>42236</v>
      </c>
      <c r="S1460" s="10">
        <f t="shared" si="242"/>
        <v>2015</v>
      </c>
      <c r="T1460" t="str">
        <f t="shared" si="248"/>
        <v/>
      </c>
      <c r="U1460" t="str">
        <f t="shared" si="248"/>
        <v/>
      </c>
      <c r="V1460">
        <f t="shared" si="248"/>
        <v>-101.7</v>
      </c>
      <c r="W1460" t="str">
        <f t="shared" si="248"/>
        <v/>
      </c>
      <c r="Z1460" t="str">
        <f t="shared" si="249"/>
        <v/>
      </c>
      <c r="AA1460">
        <f t="shared" si="249"/>
        <v>-101.7</v>
      </c>
      <c r="AB1460" t="str">
        <f t="shared" si="249"/>
        <v/>
      </c>
      <c r="AE1460" t="str">
        <f t="shared" si="243"/>
        <v>Technology</v>
      </c>
      <c r="AH1460">
        <f t="shared" si="244"/>
        <v>-101.7</v>
      </c>
      <c r="AI1460" t="str">
        <f t="shared" si="245"/>
        <v/>
      </c>
      <c r="AJ1460">
        <f t="shared" si="241"/>
        <v>-101.7</v>
      </c>
      <c r="AK1460" t="str">
        <f t="shared" si="241"/>
        <v/>
      </c>
      <c r="AL1460" t="str">
        <f t="shared" si="241"/>
        <v/>
      </c>
    </row>
    <row r="1461" spans="1:38" x14ac:dyDescent="0.2">
      <c r="A1461" s="1">
        <v>6703</v>
      </c>
      <c r="B1461" s="2" t="s">
        <v>40</v>
      </c>
      <c r="C1461" s="3">
        <v>42232</v>
      </c>
      <c r="D1461" s="2" t="s">
        <v>27</v>
      </c>
      <c r="E1461" s="2">
        <v>39</v>
      </c>
      <c r="F1461" s="2">
        <v>165.86</v>
      </c>
      <c r="G1461" s="2">
        <v>0.06</v>
      </c>
      <c r="H1461" s="2" t="s">
        <v>20</v>
      </c>
      <c r="I1461" s="2">
        <v>-125.26</v>
      </c>
      <c r="J1461" s="2">
        <v>15.98</v>
      </c>
      <c r="K1461" s="2">
        <v>19.260000000000002</v>
      </c>
      <c r="L1461" s="2" t="s">
        <v>509</v>
      </c>
      <c r="M1461" s="2" t="s">
        <v>22</v>
      </c>
      <c r="N1461" s="2" t="s">
        <v>43</v>
      </c>
      <c r="O1461" s="2" t="s">
        <v>24</v>
      </c>
      <c r="P1461" s="2" t="s">
        <v>25</v>
      </c>
      <c r="Q1461" s="2" t="s">
        <v>26</v>
      </c>
      <c r="R1461" s="3">
        <v>42239</v>
      </c>
      <c r="S1461" s="10">
        <f t="shared" si="242"/>
        <v>2015</v>
      </c>
      <c r="T1461" t="str">
        <f t="shared" si="248"/>
        <v/>
      </c>
      <c r="U1461" t="str">
        <f t="shared" si="248"/>
        <v/>
      </c>
      <c r="V1461">
        <f t="shared" si="248"/>
        <v>-125.26</v>
      </c>
      <c r="W1461" t="str">
        <f t="shared" si="248"/>
        <v/>
      </c>
      <c r="Z1461">
        <f t="shared" si="249"/>
        <v>-125.26</v>
      </c>
      <c r="AA1461" t="str">
        <f t="shared" si="249"/>
        <v/>
      </c>
      <c r="AB1461" t="str">
        <f t="shared" si="249"/>
        <v/>
      </c>
      <c r="AE1461" t="str">
        <f t="shared" si="243"/>
        <v>Office Supplies</v>
      </c>
      <c r="AH1461" t="str">
        <f t="shared" si="244"/>
        <v/>
      </c>
      <c r="AI1461" t="str">
        <f t="shared" si="245"/>
        <v/>
      </c>
      <c r="AJ1461" t="str">
        <f t="shared" si="241"/>
        <v/>
      </c>
      <c r="AK1461" t="str">
        <f t="shared" si="241"/>
        <v/>
      </c>
      <c r="AL1461" t="str">
        <f t="shared" si="241"/>
        <v/>
      </c>
    </row>
    <row r="1462" spans="1:38" x14ac:dyDescent="0.2">
      <c r="A1462" s="1">
        <v>6704</v>
      </c>
      <c r="B1462" s="2" t="s">
        <v>40</v>
      </c>
      <c r="C1462" s="3">
        <v>42232</v>
      </c>
      <c r="D1462" s="2" t="s">
        <v>27</v>
      </c>
      <c r="E1462" s="2">
        <v>31</v>
      </c>
      <c r="F1462" s="2">
        <v>7188.23</v>
      </c>
      <c r="G1462" s="2">
        <v>0.02</v>
      </c>
      <c r="H1462" s="2" t="s">
        <v>44</v>
      </c>
      <c r="I1462" s="2">
        <v>492.57</v>
      </c>
      <c r="J1462" s="2">
        <v>232.98</v>
      </c>
      <c r="K1462" s="2">
        <v>78.66</v>
      </c>
      <c r="L1462" s="2" t="s">
        <v>509</v>
      </c>
      <c r="M1462" s="2" t="s">
        <v>22</v>
      </c>
      <c r="N1462" s="2" t="s">
        <v>43</v>
      </c>
      <c r="O1462" s="2" t="s">
        <v>45</v>
      </c>
      <c r="P1462" s="2" t="s">
        <v>67</v>
      </c>
      <c r="Q1462" s="2" t="s">
        <v>47</v>
      </c>
      <c r="R1462" s="3">
        <v>42239</v>
      </c>
      <c r="S1462" s="10">
        <f t="shared" si="242"/>
        <v>2015</v>
      </c>
      <c r="T1462" t="str">
        <f t="shared" ref="T1462:W1481" si="250">IF($N1462=T$1,$I1462,"")</f>
        <v/>
      </c>
      <c r="U1462" t="str">
        <f t="shared" si="250"/>
        <v/>
      </c>
      <c r="V1462">
        <f t="shared" si="250"/>
        <v>492.57</v>
      </c>
      <c r="W1462" t="str">
        <f t="shared" si="250"/>
        <v/>
      </c>
      <c r="Z1462" t="str">
        <f t="shared" ref="Z1462:AB1481" si="251">IF($O1462=Z$1,$I1462,"")</f>
        <v/>
      </c>
      <c r="AA1462" t="str">
        <f t="shared" si="251"/>
        <v/>
      </c>
      <c r="AB1462">
        <f t="shared" si="251"/>
        <v>492.57</v>
      </c>
      <c r="AE1462" t="str">
        <f t="shared" si="243"/>
        <v/>
      </c>
      <c r="AH1462" t="str">
        <f t="shared" si="244"/>
        <v/>
      </c>
      <c r="AI1462" t="str">
        <f t="shared" si="245"/>
        <v/>
      </c>
      <c r="AJ1462" t="str">
        <f t="shared" si="241"/>
        <v/>
      </c>
      <c r="AK1462" t="str">
        <f t="shared" si="241"/>
        <v/>
      </c>
      <c r="AL1462" t="str">
        <f t="shared" si="241"/>
        <v/>
      </c>
    </row>
    <row r="1463" spans="1:38" x14ac:dyDescent="0.2">
      <c r="A1463" s="1">
        <v>6705</v>
      </c>
      <c r="B1463" s="2" t="s">
        <v>18</v>
      </c>
      <c r="C1463" s="3">
        <v>42232</v>
      </c>
      <c r="D1463" s="2" t="s">
        <v>50</v>
      </c>
      <c r="E1463" s="2">
        <v>24</v>
      </c>
      <c r="F1463" s="2">
        <v>1848.2535</v>
      </c>
      <c r="G1463" s="2">
        <v>0.01</v>
      </c>
      <c r="H1463" s="2" t="s">
        <v>20</v>
      </c>
      <c r="I1463" s="2">
        <v>430.04</v>
      </c>
      <c r="J1463" s="2">
        <v>97.99</v>
      </c>
      <c r="K1463" s="2">
        <v>16.79</v>
      </c>
      <c r="L1463" s="2" t="s">
        <v>197</v>
      </c>
      <c r="M1463" s="2" t="s">
        <v>22</v>
      </c>
      <c r="N1463" s="2" t="s">
        <v>23</v>
      </c>
      <c r="O1463" s="2" t="s">
        <v>31</v>
      </c>
      <c r="P1463" s="2" t="s">
        <v>39</v>
      </c>
      <c r="Q1463" s="2" t="s">
        <v>26</v>
      </c>
      <c r="R1463" s="3">
        <v>42234</v>
      </c>
      <c r="S1463" s="10">
        <f t="shared" si="242"/>
        <v>2015</v>
      </c>
      <c r="T1463">
        <f t="shared" si="250"/>
        <v>430.04</v>
      </c>
      <c r="U1463" t="str">
        <f t="shared" si="250"/>
        <v/>
      </c>
      <c r="V1463" t="str">
        <f t="shared" si="250"/>
        <v/>
      </c>
      <c r="W1463" t="str">
        <f t="shared" si="250"/>
        <v/>
      </c>
      <c r="Z1463" t="str">
        <f t="shared" si="251"/>
        <v/>
      </c>
      <c r="AA1463">
        <f t="shared" si="251"/>
        <v>430.04</v>
      </c>
      <c r="AB1463" t="str">
        <f t="shared" si="251"/>
        <v/>
      </c>
      <c r="AE1463" t="str">
        <f t="shared" si="243"/>
        <v/>
      </c>
      <c r="AH1463" t="str">
        <f t="shared" si="244"/>
        <v/>
      </c>
      <c r="AI1463" t="str">
        <f t="shared" si="245"/>
        <v/>
      </c>
      <c r="AJ1463" t="str">
        <f t="shared" si="241"/>
        <v/>
      </c>
      <c r="AK1463" t="str">
        <f t="shared" si="241"/>
        <v/>
      </c>
      <c r="AL1463" t="str">
        <f t="shared" si="241"/>
        <v/>
      </c>
    </row>
    <row r="1464" spans="1:38" x14ac:dyDescent="0.2">
      <c r="A1464" s="1">
        <v>6706</v>
      </c>
      <c r="B1464" s="2" t="s">
        <v>18</v>
      </c>
      <c r="C1464" s="3">
        <v>42233</v>
      </c>
      <c r="D1464" s="2" t="s">
        <v>19</v>
      </c>
      <c r="E1464" s="2">
        <v>43</v>
      </c>
      <c r="F1464" s="2">
        <v>272.14999999999998</v>
      </c>
      <c r="G1464" s="2">
        <v>0.08</v>
      </c>
      <c r="H1464" s="2" t="s">
        <v>20</v>
      </c>
      <c r="I1464" s="2">
        <v>-207.11</v>
      </c>
      <c r="J1464" s="2">
        <v>18.48</v>
      </c>
      <c r="K1464" s="2">
        <v>22.4</v>
      </c>
      <c r="L1464" s="2" t="s">
        <v>308</v>
      </c>
      <c r="M1464" s="2" t="s">
        <v>29</v>
      </c>
      <c r="N1464" s="2" t="s">
        <v>23</v>
      </c>
      <c r="O1464" s="2" t="s">
        <v>24</v>
      </c>
      <c r="P1464" s="2" t="s">
        <v>35</v>
      </c>
      <c r="Q1464" s="2" t="s">
        <v>26</v>
      </c>
      <c r="R1464" s="3">
        <v>42234</v>
      </c>
      <c r="S1464" s="10">
        <f t="shared" si="242"/>
        <v>2015</v>
      </c>
      <c r="T1464">
        <f t="shared" si="250"/>
        <v>-207.11</v>
      </c>
      <c r="U1464" t="str">
        <f t="shared" si="250"/>
        <v/>
      </c>
      <c r="V1464" t="str">
        <f t="shared" si="250"/>
        <v/>
      </c>
      <c r="W1464" t="str">
        <f t="shared" si="250"/>
        <v/>
      </c>
      <c r="Z1464">
        <f t="shared" si="251"/>
        <v>-207.11</v>
      </c>
      <c r="AA1464" t="str">
        <f t="shared" si="251"/>
        <v/>
      </c>
      <c r="AB1464" t="str">
        <f t="shared" si="251"/>
        <v/>
      </c>
      <c r="AE1464" t="str">
        <f t="shared" si="243"/>
        <v>Office Supplies</v>
      </c>
      <c r="AH1464" t="str">
        <f t="shared" si="244"/>
        <v/>
      </c>
      <c r="AI1464" t="str">
        <f t="shared" si="245"/>
        <v/>
      </c>
      <c r="AJ1464" t="str">
        <f t="shared" si="241"/>
        <v/>
      </c>
      <c r="AK1464" t="str">
        <f t="shared" si="241"/>
        <v/>
      </c>
      <c r="AL1464" t="str">
        <f t="shared" si="241"/>
        <v/>
      </c>
    </row>
    <row r="1465" spans="1:38" x14ac:dyDescent="0.2">
      <c r="A1465" s="1">
        <v>6707</v>
      </c>
      <c r="B1465" s="2" t="s">
        <v>18</v>
      </c>
      <c r="C1465" s="3">
        <v>42233</v>
      </c>
      <c r="D1465" s="2" t="s">
        <v>27</v>
      </c>
      <c r="E1465" s="2">
        <v>26</v>
      </c>
      <c r="F1465" s="2">
        <v>172.77</v>
      </c>
      <c r="G1465" s="2">
        <v>0.06</v>
      </c>
      <c r="H1465" s="2" t="s">
        <v>20</v>
      </c>
      <c r="I1465" s="2">
        <v>-74.709999999999994</v>
      </c>
      <c r="J1465" s="2">
        <v>18.600000000000001</v>
      </c>
      <c r="K1465" s="2">
        <v>18.07</v>
      </c>
      <c r="L1465" s="2" t="s">
        <v>390</v>
      </c>
      <c r="M1465" s="2" t="s">
        <v>38</v>
      </c>
      <c r="N1465" s="2" t="s">
        <v>43</v>
      </c>
      <c r="O1465" s="2" t="s">
        <v>31</v>
      </c>
      <c r="P1465" s="2" t="s">
        <v>32</v>
      </c>
      <c r="Q1465" s="2" t="s">
        <v>58</v>
      </c>
      <c r="R1465" s="3">
        <v>42242</v>
      </c>
      <c r="S1465" s="10">
        <f t="shared" si="242"/>
        <v>2015</v>
      </c>
      <c r="T1465" t="str">
        <f t="shared" si="250"/>
        <v/>
      </c>
      <c r="U1465" t="str">
        <f t="shared" si="250"/>
        <v/>
      </c>
      <c r="V1465">
        <f t="shared" si="250"/>
        <v>-74.709999999999994</v>
      </c>
      <c r="W1465" t="str">
        <f t="shared" si="250"/>
        <v/>
      </c>
      <c r="Z1465" t="str">
        <f t="shared" si="251"/>
        <v/>
      </c>
      <c r="AA1465">
        <f t="shared" si="251"/>
        <v>-74.709999999999994</v>
      </c>
      <c r="AB1465" t="str">
        <f t="shared" si="251"/>
        <v/>
      </c>
      <c r="AE1465" t="str">
        <f t="shared" si="243"/>
        <v>Technology</v>
      </c>
      <c r="AH1465" t="str">
        <f t="shared" si="244"/>
        <v/>
      </c>
      <c r="AI1465" t="str">
        <f t="shared" si="245"/>
        <v/>
      </c>
      <c r="AJ1465" t="str">
        <f t="shared" si="241"/>
        <v/>
      </c>
      <c r="AK1465" t="str">
        <f t="shared" si="241"/>
        <v/>
      </c>
      <c r="AL1465" t="str">
        <f t="shared" si="241"/>
        <v/>
      </c>
    </row>
    <row r="1466" spans="1:38" x14ac:dyDescent="0.2">
      <c r="A1466" s="1">
        <v>6708</v>
      </c>
      <c r="B1466" s="2" t="s">
        <v>18</v>
      </c>
      <c r="C1466" s="3">
        <v>42233</v>
      </c>
      <c r="D1466" s="2" t="s">
        <v>27</v>
      </c>
      <c r="E1466" s="2">
        <v>38</v>
      </c>
      <c r="F1466" s="2">
        <v>1793.14</v>
      </c>
      <c r="G1466" s="2">
        <v>0.03</v>
      </c>
      <c r="H1466" s="2" t="s">
        <v>49</v>
      </c>
      <c r="I1466" s="2">
        <v>744.88</v>
      </c>
      <c r="J1466" s="2">
        <v>60.04</v>
      </c>
      <c r="K1466" s="2">
        <v>21.23</v>
      </c>
      <c r="L1466" s="2" t="s">
        <v>390</v>
      </c>
      <c r="M1466" s="2" t="s">
        <v>38</v>
      </c>
      <c r="N1466" s="2" t="s">
        <v>43</v>
      </c>
      <c r="O1466" s="2" t="s">
        <v>45</v>
      </c>
      <c r="P1466" s="2" t="s">
        <v>55</v>
      </c>
      <c r="Q1466" s="2" t="s">
        <v>26</v>
      </c>
      <c r="R1466" s="3">
        <v>42235</v>
      </c>
      <c r="S1466" s="10">
        <f t="shared" si="242"/>
        <v>2015</v>
      </c>
      <c r="T1466" t="str">
        <f t="shared" si="250"/>
        <v/>
      </c>
      <c r="U1466" t="str">
        <f t="shared" si="250"/>
        <v/>
      </c>
      <c r="V1466">
        <f t="shared" si="250"/>
        <v>744.88</v>
      </c>
      <c r="W1466" t="str">
        <f t="shared" si="250"/>
        <v/>
      </c>
      <c r="Z1466" t="str">
        <f t="shared" si="251"/>
        <v/>
      </c>
      <c r="AA1466" t="str">
        <f t="shared" si="251"/>
        <v/>
      </c>
      <c r="AB1466">
        <f t="shared" si="251"/>
        <v>744.88</v>
      </c>
      <c r="AE1466" t="str">
        <f t="shared" si="243"/>
        <v/>
      </c>
      <c r="AH1466" t="str">
        <f t="shared" si="244"/>
        <v/>
      </c>
      <c r="AI1466" t="str">
        <f t="shared" si="245"/>
        <v/>
      </c>
      <c r="AJ1466" t="str">
        <f t="shared" si="241"/>
        <v/>
      </c>
      <c r="AK1466" t="str">
        <f t="shared" si="241"/>
        <v/>
      </c>
      <c r="AL1466" t="str">
        <f t="shared" si="241"/>
        <v/>
      </c>
    </row>
    <row r="1467" spans="1:38" x14ac:dyDescent="0.2">
      <c r="A1467" s="1">
        <v>6709</v>
      </c>
      <c r="B1467" s="2" t="s">
        <v>40</v>
      </c>
      <c r="C1467" s="3">
        <v>42233</v>
      </c>
      <c r="D1467" s="2" t="s">
        <v>19</v>
      </c>
      <c r="E1467" s="2">
        <v>37</v>
      </c>
      <c r="F1467" s="2">
        <v>2124.02</v>
      </c>
      <c r="G1467" s="2">
        <v>0.06</v>
      </c>
      <c r="H1467" s="2" t="s">
        <v>20</v>
      </c>
      <c r="I1467" s="2">
        <v>750.85</v>
      </c>
      <c r="J1467" s="2">
        <v>67.98</v>
      </c>
      <c r="K1467" s="2">
        <v>27.88</v>
      </c>
      <c r="L1467" s="2" t="s">
        <v>510</v>
      </c>
      <c r="M1467" s="2" t="s">
        <v>22</v>
      </c>
      <c r="N1467" s="2" t="s">
        <v>54</v>
      </c>
      <c r="O1467" s="2" t="s">
        <v>24</v>
      </c>
      <c r="P1467" s="2" t="s">
        <v>35</v>
      </c>
      <c r="Q1467" s="2" t="s">
        <v>26</v>
      </c>
      <c r="R1467" s="3">
        <v>42233</v>
      </c>
      <c r="S1467" s="10">
        <f t="shared" si="242"/>
        <v>2015</v>
      </c>
      <c r="T1467" t="str">
        <f t="shared" si="250"/>
        <v/>
      </c>
      <c r="U1467" t="str">
        <f t="shared" si="250"/>
        <v/>
      </c>
      <c r="V1467" t="str">
        <f t="shared" si="250"/>
        <v/>
      </c>
      <c r="W1467">
        <f t="shared" si="250"/>
        <v>750.85</v>
      </c>
      <c r="Z1467">
        <f t="shared" si="251"/>
        <v>750.85</v>
      </c>
      <c r="AA1467" t="str">
        <f t="shared" si="251"/>
        <v/>
      </c>
      <c r="AB1467" t="str">
        <f t="shared" si="251"/>
        <v/>
      </c>
      <c r="AE1467" t="str">
        <f t="shared" si="243"/>
        <v/>
      </c>
      <c r="AH1467" t="str">
        <f t="shared" si="244"/>
        <v/>
      </c>
      <c r="AI1467" t="str">
        <f t="shared" si="245"/>
        <v/>
      </c>
      <c r="AJ1467" t="str">
        <f t="shared" si="241"/>
        <v/>
      </c>
      <c r="AK1467" t="str">
        <f t="shared" si="241"/>
        <v/>
      </c>
      <c r="AL1467" t="str">
        <f t="shared" si="241"/>
        <v/>
      </c>
    </row>
    <row r="1468" spans="1:38" x14ac:dyDescent="0.2">
      <c r="A1468" s="1">
        <v>6710</v>
      </c>
      <c r="B1468" s="2" t="s">
        <v>18</v>
      </c>
      <c r="C1468" s="3">
        <v>42233</v>
      </c>
      <c r="D1468" s="2" t="s">
        <v>59</v>
      </c>
      <c r="E1468" s="2">
        <v>31</v>
      </c>
      <c r="F1468" s="2">
        <v>640.96</v>
      </c>
      <c r="G1468" s="2">
        <v>0.09</v>
      </c>
      <c r="H1468" s="2" t="s">
        <v>20</v>
      </c>
      <c r="I1468" s="2">
        <v>-153.47</v>
      </c>
      <c r="J1468" s="2">
        <v>32.97</v>
      </c>
      <c r="K1468" s="2">
        <v>20.5</v>
      </c>
      <c r="L1468" s="2" t="s">
        <v>485</v>
      </c>
      <c r="M1468" s="2" t="s">
        <v>66</v>
      </c>
      <c r="N1468" s="2" t="s">
        <v>54</v>
      </c>
      <c r="O1468" s="2" t="s">
        <v>31</v>
      </c>
      <c r="P1468" s="2" t="s">
        <v>32</v>
      </c>
      <c r="Q1468" s="2" t="s">
        <v>26</v>
      </c>
      <c r="R1468" s="3">
        <v>42235</v>
      </c>
      <c r="S1468" s="10">
        <f t="shared" si="242"/>
        <v>2015</v>
      </c>
      <c r="T1468" t="str">
        <f t="shared" si="250"/>
        <v/>
      </c>
      <c r="U1468" t="str">
        <f t="shared" si="250"/>
        <v/>
      </c>
      <c r="V1468" t="str">
        <f t="shared" si="250"/>
        <v/>
      </c>
      <c r="W1468">
        <f t="shared" si="250"/>
        <v>-153.47</v>
      </c>
      <c r="Z1468" t="str">
        <f t="shared" si="251"/>
        <v/>
      </c>
      <c r="AA1468">
        <f t="shared" si="251"/>
        <v>-153.47</v>
      </c>
      <c r="AB1468" t="str">
        <f t="shared" si="251"/>
        <v/>
      </c>
      <c r="AE1468" t="str">
        <f t="shared" si="243"/>
        <v>Technology</v>
      </c>
      <c r="AH1468" t="str">
        <f t="shared" si="244"/>
        <v/>
      </c>
      <c r="AI1468" t="str">
        <f t="shared" si="245"/>
        <v/>
      </c>
      <c r="AJ1468" t="str">
        <f t="shared" si="241"/>
        <v/>
      </c>
      <c r="AK1468" t="str">
        <f t="shared" si="241"/>
        <v/>
      </c>
      <c r="AL1468" t="str">
        <f t="shared" si="241"/>
        <v/>
      </c>
    </row>
    <row r="1469" spans="1:38" x14ac:dyDescent="0.2">
      <c r="A1469" s="1">
        <v>6711</v>
      </c>
      <c r="B1469" s="2" t="s">
        <v>40</v>
      </c>
      <c r="C1469" s="3">
        <v>42233</v>
      </c>
      <c r="D1469" s="2" t="s">
        <v>41</v>
      </c>
      <c r="E1469" s="2">
        <v>18</v>
      </c>
      <c r="F1469" s="2">
        <v>152.24</v>
      </c>
      <c r="G1469" s="2">
        <v>0</v>
      </c>
      <c r="H1469" s="2" t="s">
        <v>20</v>
      </c>
      <c r="I1469" s="2">
        <v>26.89</v>
      </c>
      <c r="J1469" s="2">
        <v>19.89</v>
      </c>
      <c r="K1469" s="2">
        <v>16.82</v>
      </c>
      <c r="L1469" s="2" t="s">
        <v>423</v>
      </c>
      <c r="M1469" s="2" t="s">
        <v>22</v>
      </c>
      <c r="N1469" s="2" t="s">
        <v>23</v>
      </c>
      <c r="O1469" s="2" t="s">
        <v>24</v>
      </c>
      <c r="P1469" s="2" t="s">
        <v>95</v>
      </c>
      <c r="Q1469" s="2" t="s">
        <v>36</v>
      </c>
      <c r="R1469" s="3">
        <v>42236</v>
      </c>
      <c r="S1469" s="10">
        <f t="shared" si="242"/>
        <v>2015</v>
      </c>
      <c r="T1469">
        <f t="shared" si="250"/>
        <v>26.89</v>
      </c>
      <c r="U1469" t="str">
        <f t="shared" si="250"/>
        <v/>
      </c>
      <c r="V1469" t="str">
        <f t="shared" si="250"/>
        <v/>
      </c>
      <c r="W1469" t="str">
        <f t="shared" si="250"/>
        <v/>
      </c>
      <c r="Z1469">
        <f t="shared" si="251"/>
        <v>26.89</v>
      </c>
      <c r="AA1469" t="str">
        <f t="shared" si="251"/>
        <v/>
      </c>
      <c r="AB1469" t="str">
        <f t="shared" si="251"/>
        <v/>
      </c>
      <c r="AE1469" t="str">
        <f t="shared" si="243"/>
        <v/>
      </c>
      <c r="AH1469" t="str">
        <f t="shared" si="244"/>
        <v/>
      </c>
      <c r="AI1469" t="str">
        <f t="shared" si="245"/>
        <v/>
      </c>
      <c r="AJ1469" t="str">
        <f t="shared" si="241"/>
        <v/>
      </c>
      <c r="AK1469" t="str">
        <f t="shared" si="241"/>
        <v/>
      </c>
      <c r="AL1469" t="str">
        <f t="shared" si="241"/>
        <v/>
      </c>
    </row>
    <row r="1470" spans="1:38" x14ac:dyDescent="0.2">
      <c r="A1470" s="1">
        <v>6712</v>
      </c>
      <c r="B1470" s="2" t="s">
        <v>18</v>
      </c>
      <c r="C1470" s="3">
        <v>42234</v>
      </c>
      <c r="D1470" s="2" t="s">
        <v>59</v>
      </c>
      <c r="E1470" s="2">
        <v>7</v>
      </c>
      <c r="F1470" s="2">
        <v>290.97000000000003</v>
      </c>
      <c r="G1470" s="2">
        <v>0.02</v>
      </c>
      <c r="H1470" s="2" t="s">
        <v>20</v>
      </c>
      <c r="I1470" s="2">
        <v>76.61</v>
      </c>
      <c r="J1470" s="2">
        <v>49.94</v>
      </c>
      <c r="K1470" s="2">
        <v>19.079999999999998</v>
      </c>
      <c r="L1470" s="2" t="s">
        <v>60</v>
      </c>
      <c r="M1470" s="2" t="s">
        <v>29</v>
      </c>
      <c r="N1470" s="2" t="s">
        <v>23</v>
      </c>
      <c r="O1470" s="2" t="s">
        <v>24</v>
      </c>
      <c r="P1470" s="2" t="s">
        <v>35</v>
      </c>
      <c r="Q1470" s="2" t="s">
        <v>36</v>
      </c>
      <c r="R1470" s="3">
        <v>42235</v>
      </c>
      <c r="S1470" s="10">
        <f t="shared" si="242"/>
        <v>2015</v>
      </c>
      <c r="T1470">
        <f t="shared" si="250"/>
        <v>76.61</v>
      </c>
      <c r="U1470" t="str">
        <f t="shared" si="250"/>
        <v/>
      </c>
      <c r="V1470" t="str">
        <f t="shared" si="250"/>
        <v/>
      </c>
      <c r="W1470" t="str">
        <f t="shared" si="250"/>
        <v/>
      </c>
      <c r="Z1470">
        <f t="shared" si="251"/>
        <v>76.61</v>
      </c>
      <c r="AA1470" t="str">
        <f t="shared" si="251"/>
        <v/>
      </c>
      <c r="AB1470" t="str">
        <f t="shared" si="251"/>
        <v/>
      </c>
      <c r="AE1470" t="str">
        <f t="shared" si="243"/>
        <v/>
      </c>
      <c r="AH1470" t="str">
        <f t="shared" si="244"/>
        <v/>
      </c>
      <c r="AI1470" t="str">
        <f t="shared" si="245"/>
        <v/>
      </c>
      <c r="AJ1470" t="str">
        <f t="shared" si="241"/>
        <v/>
      </c>
      <c r="AK1470" t="str">
        <f t="shared" si="241"/>
        <v/>
      </c>
      <c r="AL1470" t="str">
        <f t="shared" si="241"/>
        <v/>
      </c>
    </row>
    <row r="1471" spans="1:38" x14ac:dyDescent="0.2">
      <c r="A1471" s="1">
        <v>6713</v>
      </c>
      <c r="B1471" s="2" t="s">
        <v>40</v>
      </c>
      <c r="C1471" s="3">
        <v>42236</v>
      </c>
      <c r="D1471" s="2" t="s">
        <v>59</v>
      </c>
      <c r="E1471" s="2">
        <v>43</v>
      </c>
      <c r="F1471" s="2">
        <v>300.20800000000003</v>
      </c>
      <c r="G1471" s="2">
        <v>0.05</v>
      </c>
      <c r="H1471" s="2" t="s">
        <v>20</v>
      </c>
      <c r="I1471" s="2">
        <v>-124.29</v>
      </c>
      <c r="J1471" s="2">
        <v>19.989999999999998</v>
      </c>
      <c r="K1471" s="2">
        <v>19.03</v>
      </c>
      <c r="L1471" s="2" t="s">
        <v>511</v>
      </c>
      <c r="M1471" s="2" t="s">
        <v>29</v>
      </c>
      <c r="N1471" s="2" t="s">
        <v>43</v>
      </c>
      <c r="O1471" s="2" t="s">
        <v>31</v>
      </c>
      <c r="P1471" s="2" t="s">
        <v>39</v>
      </c>
      <c r="Q1471" s="2" t="s">
        <v>62</v>
      </c>
      <c r="R1471" s="3">
        <v>42236</v>
      </c>
      <c r="S1471" s="10">
        <f t="shared" si="242"/>
        <v>2015</v>
      </c>
      <c r="T1471" t="str">
        <f t="shared" si="250"/>
        <v/>
      </c>
      <c r="U1471" t="str">
        <f t="shared" si="250"/>
        <v/>
      </c>
      <c r="V1471">
        <f t="shared" si="250"/>
        <v>-124.29</v>
      </c>
      <c r="W1471" t="str">
        <f t="shared" si="250"/>
        <v/>
      </c>
      <c r="Z1471" t="str">
        <f t="shared" si="251"/>
        <v/>
      </c>
      <c r="AA1471">
        <f t="shared" si="251"/>
        <v>-124.29</v>
      </c>
      <c r="AB1471" t="str">
        <f t="shared" si="251"/>
        <v/>
      </c>
      <c r="AE1471" t="str">
        <f t="shared" si="243"/>
        <v>Technology</v>
      </c>
      <c r="AH1471" t="str">
        <f t="shared" si="244"/>
        <v/>
      </c>
      <c r="AI1471" t="str">
        <f t="shared" si="245"/>
        <v/>
      </c>
      <c r="AJ1471" t="str">
        <f t="shared" si="241"/>
        <v/>
      </c>
      <c r="AK1471" t="str">
        <f t="shared" si="241"/>
        <v/>
      </c>
      <c r="AL1471" t="str">
        <f t="shared" si="241"/>
        <v/>
      </c>
    </row>
    <row r="1472" spans="1:38" x14ac:dyDescent="0.2">
      <c r="A1472" s="1">
        <v>6714</v>
      </c>
      <c r="B1472" s="2" t="s">
        <v>18</v>
      </c>
      <c r="C1472" s="3">
        <v>42236</v>
      </c>
      <c r="D1472" s="2" t="s">
        <v>59</v>
      </c>
      <c r="E1472" s="2">
        <v>11</v>
      </c>
      <c r="F1472" s="2">
        <v>1386.12</v>
      </c>
      <c r="G1472" s="2">
        <v>7.0000000000000007E-2</v>
      </c>
      <c r="H1472" s="2" t="s">
        <v>44</v>
      </c>
      <c r="I1472" s="2">
        <v>-635.20000000000005</v>
      </c>
      <c r="J1472" s="2">
        <v>134.99</v>
      </c>
      <c r="K1472" s="2">
        <v>84.2</v>
      </c>
      <c r="L1472" s="2" t="s">
        <v>512</v>
      </c>
      <c r="M1472" s="2" t="s">
        <v>29</v>
      </c>
      <c r="N1472" s="2" t="s">
        <v>54</v>
      </c>
      <c r="O1472" s="2" t="s">
        <v>45</v>
      </c>
      <c r="P1472" s="2" t="s">
        <v>61</v>
      </c>
      <c r="Q1472" s="2" t="s">
        <v>56</v>
      </c>
      <c r="R1472" s="3">
        <v>42238</v>
      </c>
      <c r="S1472" s="10">
        <f t="shared" si="242"/>
        <v>2015</v>
      </c>
      <c r="T1472" t="str">
        <f t="shared" si="250"/>
        <v/>
      </c>
      <c r="U1472" t="str">
        <f t="shared" si="250"/>
        <v/>
      </c>
      <c r="V1472" t="str">
        <f t="shared" si="250"/>
        <v/>
      </c>
      <c r="W1472">
        <f t="shared" si="250"/>
        <v>-635.20000000000005</v>
      </c>
      <c r="Z1472" t="str">
        <f t="shared" si="251"/>
        <v/>
      </c>
      <c r="AA1472" t="str">
        <f t="shared" si="251"/>
        <v/>
      </c>
      <c r="AB1472">
        <f t="shared" si="251"/>
        <v>-635.20000000000005</v>
      </c>
      <c r="AE1472" t="str">
        <f t="shared" si="243"/>
        <v>Furniture</v>
      </c>
      <c r="AH1472" t="str">
        <f t="shared" si="244"/>
        <v/>
      </c>
      <c r="AI1472" t="str">
        <f t="shared" si="245"/>
        <v/>
      </c>
      <c r="AJ1472" t="str">
        <f t="shared" si="241"/>
        <v/>
      </c>
      <c r="AK1472" t="str">
        <f t="shared" si="241"/>
        <v/>
      </c>
      <c r="AL1472" t="str">
        <f t="shared" si="241"/>
        <v/>
      </c>
    </row>
    <row r="1473" spans="1:38" x14ac:dyDescent="0.2">
      <c r="A1473" s="1">
        <v>6715</v>
      </c>
      <c r="B1473" s="2" t="s">
        <v>18</v>
      </c>
      <c r="C1473" s="3">
        <v>42236</v>
      </c>
      <c r="D1473" s="2" t="s">
        <v>41</v>
      </c>
      <c r="E1473" s="2">
        <v>16</v>
      </c>
      <c r="F1473" s="2">
        <v>109.9</v>
      </c>
      <c r="G1473" s="2">
        <v>0.1</v>
      </c>
      <c r="H1473" s="2" t="s">
        <v>20</v>
      </c>
      <c r="I1473" s="2">
        <v>19.239999999999998</v>
      </c>
      <c r="J1473" s="2">
        <v>18.68</v>
      </c>
      <c r="K1473" s="2">
        <v>15.5</v>
      </c>
      <c r="L1473" s="2" t="s">
        <v>513</v>
      </c>
      <c r="M1473" s="2" t="s">
        <v>22</v>
      </c>
      <c r="N1473" s="2" t="s">
        <v>43</v>
      </c>
      <c r="O1473" s="2" t="s">
        <v>24</v>
      </c>
      <c r="P1473" s="2" t="s">
        <v>64</v>
      </c>
      <c r="Q1473" s="2" t="s">
        <v>36</v>
      </c>
      <c r="R1473" s="3">
        <v>42237</v>
      </c>
      <c r="S1473" s="10">
        <f t="shared" si="242"/>
        <v>2015</v>
      </c>
      <c r="T1473" t="str">
        <f t="shared" si="250"/>
        <v/>
      </c>
      <c r="U1473" t="str">
        <f t="shared" si="250"/>
        <v/>
      </c>
      <c r="V1473">
        <f t="shared" si="250"/>
        <v>19.239999999999998</v>
      </c>
      <c r="W1473" t="str">
        <f t="shared" si="250"/>
        <v/>
      </c>
      <c r="Z1473">
        <f t="shared" si="251"/>
        <v>19.239999999999998</v>
      </c>
      <c r="AA1473" t="str">
        <f t="shared" si="251"/>
        <v/>
      </c>
      <c r="AB1473" t="str">
        <f t="shared" si="251"/>
        <v/>
      </c>
      <c r="AE1473" t="str">
        <f t="shared" si="243"/>
        <v/>
      </c>
      <c r="AH1473" t="str">
        <f t="shared" si="244"/>
        <v/>
      </c>
      <c r="AI1473" t="str">
        <f t="shared" si="245"/>
        <v/>
      </c>
      <c r="AJ1473" t="str">
        <f t="shared" si="241"/>
        <v/>
      </c>
      <c r="AK1473" t="str">
        <f t="shared" si="241"/>
        <v/>
      </c>
      <c r="AL1473" t="str">
        <f t="shared" si="241"/>
        <v/>
      </c>
    </row>
    <row r="1474" spans="1:38" x14ac:dyDescent="0.2">
      <c r="A1474" s="1">
        <v>6716</v>
      </c>
      <c r="B1474" s="2" t="s">
        <v>18</v>
      </c>
      <c r="C1474" s="3">
        <v>42236</v>
      </c>
      <c r="D1474" s="2" t="s">
        <v>41</v>
      </c>
      <c r="E1474" s="2">
        <v>49</v>
      </c>
      <c r="F1474" s="2">
        <v>128.16999999999999</v>
      </c>
      <c r="G1474" s="2">
        <v>0.03</v>
      </c>
      <c r="H1474" s="2" t="s">
        <v>20</v>
      </c>
      <c r="I1474" s="2">
        <v>25.26</v>
      </c>
      <c r="J1474" s="2">
        <v>14.47</v>
      </c>
      <c r="K1474" s="2">
        <v>15.02</v>
      </c>
      <c r="L1474" s="2" t="s">
        <v>493</v>
      </c>
      <c r="M1474" s="2" t="s">
        <v>66</v>
      </c>
      <c r="N1474" s="2" t="s">
        <v>30</v>
      </c>
      <c r="O1474" s="2" t="s">
        <v>24</v>
      </c>
      <c r="P1474" s="2" t="s">
        <v>95</v>
      </c>
      <c r="Q1474" s="2" t="s">
        <v>36</v>
      </c>
      <c r="R1474" s="3">
        <v>42237</v>
      </c>
      <c r="S1474" s="10">
        <f t="shared" si="242"/>
        <v>2015</v>
      </c>
      <c r="T1474" t="str">
        <f t="shared" si="250"/>
        <v/>
      </c>
      <c r="U1474">
        <f t="shared" si="250"/>
        <v>25.26</v>
      </c>
      <c r="V1474" t="str">
        <f t="shared" si="250"/>
        <v/>
      </c>
      <c r="W1474" t="str">
        <f t="shared" si="250"/>
        <v/>
      </c>
      <c r="Z1474">
        <f t="shared" si="251"/>
        <v>25.26</v>
      </c>
      <c r="AA1474" t="str">
        <f t="shared" si="251"/>
        <v/>
      </c>
      <c r="AB1474" t="str">
        <f t="shared" si="251"/>
        <v/>
      </c>
      <c r="AE1474" t="str">
        <f t="shared" si="243"/>
        <v/>
      </c>
      <c r="AH1474" t="str">
        <f t="shared" si="244"/>
        <v/>
      </c>
      <c r="AI1474" t="str">
        <f t="shared" si="245"/>
        <v/>
      </c>
      <c r="AJ1474" t="str">
        <f t="shared" si="245"/>
        <v/>
      </c>
      <c r="AK1474" t="str">
        <f t="shared" si="245"/>
        <v/>
      </c>
      <c r="AL1474" t="str">
        <f t="shared" si="245"/>
        <v/>
      </c>
    </row>
    <row r="1475" spans="1:38" x14ac:dyDescent="0.2">
      <c r="A1475" s="1">
        <v>6717</v>
      </c>
      <c r="B1475" s="2" t="s">
        <v>18</v>
      </c>
      <c r="C1475" s="3">
        <v>42237</v>
      </c>
      <c r="D1475" s="2" t="s">
        <v>19</v>
      </c>
      <c r="E1475" s="2">
        <v>32</v>
      </c>
      <c r="F1475" s="2">
        <v>570.48</v>
      </c>
      <c r="G1475" s="2">
        <v>0.1</v>
      </c>
      <c r="H1475" s="2" t="s">
        <v>20</v>
      </c>
      <c r="I1475" s="2">
        <v>118.37</v>
      </c>
      <c r="J1475" s="2">
        <v>30.99</v>
      </c>
      <c r="K1475" s="2">
        <v>19.23</v>
      </c>
      <c r="L1475" s="2" t="s">
        <v>508</v>
      </c>
      <c r="M1475" s="2" t="s">
        <v>22</v>
      </c>
      <c r="N1475" s="2" t="s">
        <v>30</v>
      </c>
      <c r="O1475" s="2" t="s">
        <v>24</v>
      </c>
      <c r="P1475" s="2" t="s">
        <v>25</v>
      </c>
      <c r="Q1475" s="2" t="s">
        <v>26</v>
      </c>
      <c r="R1475" s="3">
        <v>42239</v>
      </c>
      <c r="S1475" s="10">
        <f t="shared" ref="S1475:S1538" si="252">YEAR(C1475)</f>
        <v>2015</v>
      </c>
      <c r="T1475" t="str">
        <f t="shared" si="250"/>
        <v/>
      </c>
      <c r="U1475">
        <f t="shared" si="250"/>
        <v>118.37</v>
      </c>
      <c r="V1475" t="str">
        <f t="shared" si="250"/>
        <v/>
      </c>
      <c r="W1475" t="str">
        <f t="shared" si="250"/>
        <v/>
      </c>
      <c r="Z1475">
        <f t="shared" si="251"/>
        <v>118.37</v>
      </c>
      <c r="AA1475" t="str">
        <f t="shared" si="251"/>
        <v/>
      </c>
      <c r="AB1475" t="str">
        <f t="shared" si="251"/>
        <v/>
      </c>
      <c r="AE1475" t="str">
        <f t="shared" ref="AE1475:AE1538" si="253">IF(I1475&lt;0,O1475,"")</f>
        <v/>
      </c>
      <c r="AH1475" t="str">
        <f t="shared" ref="AH1475:AH1538" si="254">IF(E1475&lt;11,IF(O1475="Technology",I1475,""),"")</f>
        <v/>
      </c>
      <c r="AI1475" t="str">
        <f t="shared" ref="AI1475:AL1538" si="255">IF(AI$1=$S1475,$AH1475,"")</f>
        <v/>
      </c>
      <c r="AJ1475" t="str">
        <f t="shared" si="255"/>
        <v/>
      </c>
      <c r="AK1475" t="str">
        <f t="shared" si="255"/>
        <v/>
      </c>
      <c r="AL1475" t="str">
        <f t="shared" si="255"/>
        <v/>
      </c>
    </row>
    <row r="1476" spans="1:38" x14ac:dyDescent="0.2">
      <c r="A1476" s="1">
        <v>6718</v>
      </c>
      <c r="B1476" s="2" t="s">
        <v>18</v>
      </c>
      <c r="C1476" s="3">
        <v>42237</v>
      </c>
      <c r="D1476" s="2" t="s">
        <v>50</v>
      </c>
      <c r="E1476" s="2">
        <v>44</v>
      </c>
      <c r="F1476" s="2">
        <v>2102.3780000000002</v>
      </c>
      <c r="G1476" s="2">
        <v>0.06</v>
      </c>
      <c r="H1476" s="2" t="s">
        <v>49</v>
      </c>
      <c r="I1476" s="2">
        <v>702.69</v>
      </c>
      <c r="J1476" s="2">
        <v>67.989999999999995</v>
      </c>
      <c r="K1476" s="2">
        <v>15.25</v>
      </c>
      <c r="L1476" s="2" t="s">
        <v>183</v>
      </c>
      <c r="M1476" s="2" t="s">
        <v>29</v>
      </c>
      <c r="N1476" s="2" t="s">
        <v>30</v>
      </c>
      <c r="O1476" s="2" t="s">
        <v>31</v>
      </c>
      <c r="P1476" s="2" t="s">
        <v>39</v>
      </c>
      <c r="Q1476" s="2" t="s">
        <v>58</v>
      </c>
      <c r="R1476" s="3">
        <v>42239</v>
      </c>
      <c r="S1476" s="10">
        <f t="shared" si="252"/>
        <v>2015</v>
      </c>
      <c r="T1476" t="str">
        <f t="shared" si="250"/>
        <v/>
      </c>
      <c r="U1476">
        <f t="shared" si="250"/>
        <v>702.69</v>
      </c>
      <c r="V1476" t="str">
        <f t="shared" si="250"/>
        <v/>
      </c>
      <c r="W1476" t="str">
        <f t="shared" si="250"/>
        <v/>
      </c>
      <c r="Z1476" t="str">
        <f t="shared" si="251"/>
        <v/>
      </c>
      <c r="AA1476">
        <f t="shared" si="251"/>
        <v>702.69</v>
      </c>
      <c r="AB1476" t="str">
        <f t="shared" si="251"/>
        <v/>
      </c>
      <c r="AE1476" t="str">
        <f t="shared" si="253"/>
        <v/>
      </c>
      <c r="AH1476" t="str">
        <f t="shared" si="254"/>
        <v/>
      </c>
      <c r="AI1476" t="str">
        <f t="shared" si="255"/>
        <v/>
      </c>
      <c r="AJ1476" t="str">
        <f t="shared" si="255"/>
        <v/>
      </c>
      <c r="AK1476" t="str">
        <f t="shared" si="255"/>
        <v/>
      </c>
      <c r="AL1476" t="str">
        <f t="shared" si="255"/>
        <v/>
      </c>
    </row>
    <row r="1477" spans="1:38" x14ac:dyDescent="0.2">
      <c r="A1477" s="1">
        <v>6719</v>
      </c>
      <c r="B1477" s="2" t="s">
        <v>18</v>
      </c>
      <c r="C1477" s="3">
        <v>42237</v>
      </c>
      <c r="D1477" s="2" t="s">
        <v>59</v>
      </c>
      <c r="E1477" s="2">
        <v>24</v>
      </c>
      <c r="F1477" s="2">
        <v>3208.56</v>
      </c>
      <c r="G1477" s="2">
        <v>0.06</v>
      </c>
      <c r="H1477" s="2" t="s">
        <v>20</v>
      </c>
      <c r="I1477" s="2">
        <v>410.9</v>
      </c>
      <c r="J1477" s="2">
        <v>152.81</v>
      </c>
      <c r="K1477" s="2">
        <v>38.49</v>
      </c>
      <c r="L1477" s="2" t="s">
        <v>306</v>
      </c>
      <c r="M1477" s="2" t="s">
        <v>29</v>
      </c>
      <c r="N1477" s="2" t="s">
        <v>23</v>
      </c>
      <c r="O1477" s="2" t="s">
        <v>45</v>
      </c>
      <c r="P1477" s="2" t="s">
        <v>61</v>
      </c>
      <c r="Q1477" s="2" t="s">
        <v>34</v>
      </c>
      <c r="R1477" s="3">
        <v>42238</v>
      </c>
      <c r="S1477" s="10">
        <f t="shared" si="252"/>
        <v>2015</v>
      </c>
      <c r="T1477">
        <f t="shared" si="250"/>
        <v>410.9</v>
      </c>
      <c r="U1477" t="str">
        <f t="shared" si="250"/>
        <v/>
      </c>
      <c r="V1477" t="str">
        <f t="shared" si="250"/>
        <v/>
      </c>
      <c r="W1477" t="str">
        <f t="shared" si="250"/>
        <v/>
      </c>
      <c r="Z1477" t="str">
        <f t="shared" si="251"/>
        <v/>
      </c>
      <c r="AA1477" t="str">
        <f t="shared" si="251"/>
        <v/>
      </c>
      <c r="AB1477">
        <f t="shared" si="251"/>
        <v>410.9</v>
      </c>
      <c r="AE1477" t="str">
        <f t="shared" si="253"/>
        <v/>
      </c>
      <c r="AH1477" t="str">
        <f t="shared" si="254"/>
        <v/>
      </c>
      <c r="AI1477" t="str">
        <f t="shared" si="255"/>
        <v/>
      </c>
      <c r="AJ1477" t="str">
        <f t="shared" si="255"/>
        <v/>
      </c>
      <c r="AK1477" t="str">
        <f t="shared" si="255"/>
        <v/>
      </c>
      <c r="AL1477" t="str">
        <f t="shared" si="255"/>
        <v/>
      </c>
    </row>
    <row r="1478" spans="1:38" x14ac:dyDescent="0.2">
      <c r="A1478" s="1">
        <v>6720</v>
      </c>
      <c r="B1478" s="2" t="s">
        <v>18</v>
      </c>
      <c r="C1478" s="3">
        <v>42238</v>
      </c>
      <c r="D1478" s="2" t="s">
        <v>50</v>
      </c>
      <c r="E1478" s="2">
        <v>21</v>
      </c>
      <c r="F1478" s="2">
        <v>7519.43</v>
      </c>
      <c r="G1478" s="2">
        <v>0.09</v>
      </c>
      <c r="H1478" s="2" t="s">
        <v>49</v>
      </c>
      <c r="I1478" s="2">
        <v>2023.04</v>
      </c>
      <c r="J1478" s="2">
        <v>375.25</v>
      </c>
      <c r="K1478" s="2">
        <v>33.99</v>
      </c>
      <c r="L1478" s="2" t="s">
        <v>514</v>
      </c>
      <c r="M1478" s="2" t="s">
        <v>38</v>
      </c>
      <c r="N1478" s="2" t="s">
        <v>30</v>
      </c>
      <c r="O1478" s="2" t="s">
        <v>24</v>
      </c>
      <c r="P1478" s="2" t="s">
        <v>71</v>
      </c>
      <c r="Q1478" s="2" t="s">
        <v>26</v>
      </c>
      <c r="R1478" s="3">
        <v>42240</v>
      </c>
      <c r="S1478" s="10">
        <f t="shared" si="252"/>
        <v>2015</v>
      </c>
      <c r="T1478" t="str">
        <f t="shared" si="250"/>
        <v/>
      </c>
      <c r="U1478">
        <f t="shared" si="250"/>
        <v>2023.04</v>
      </c>
      <c r="V1478" t="str">
        <f t="shared" si="250"/>
        <v/>
      </c>
      <c r="W1478" t="str">
        <f t="shared" si="250"/>
        <v/>
      </c>
      <c r="Z1478">
        <f t="shared" si="251"/>
        <v>2023.04</v>
      </c>
      <c r="AA1478" t="str">
        <f t="shared" si="251"/>
        <v/>
      </c>
      <c r="AB1478" t="str">
        <f t="shared" si="251"/>
        <v/>
      </c>
      <c r="AE1478" t="str">
        <f t="shared" si="253"/>
        <v/>
      </c>
      <c r="AH1478" t="str">
        <f t="shared" si="254"/>
        <v/>
      </c>
      <c r="AI1478" t="str">
        <f t="shared" si="255"/>
        <v/>
      </c>
      <c r="AJ1478" t="str">
        <f t="shared" si="255"/>
        <v/>
      </c>
      <c r="AK1478" t="str">
        <f t="shared" si="255"/>
        <v/>
      </c>
      <c r="AL1478" t="str">
        <f t="shared" si="255"/>
        <v/>
      </c>
    </row>
    <row r="1479" spans="1:38" x14ac:dyDescent="0.2">
      <c r="A1479" s="1">
        <v>6721</v>
      </c>
      <c r="B1479" s="2" t="s">
        <v>18</v>
      </c>
      <c r="C1479" s="3">
        <v>42239</v>
      </c>
      <c r="D1479" s="2" t="s">
        <v>41</v>
      </c>
      <c r="E1479" s="2">
        <v>48</v>
      </c>
      <c r="F1479" s="2">
        <v>7525.52</v>
      </c>
      <c r="G1479" s="2">
        <v>0.04</v>
      </c>
      <c r="H1479" s="2" t="s">
        <v>20</v>
      </c>
      <c r="I1479" s="2">
        <v>1033.03</v>
      </c>
      <c r="J1479" s="2">
        <v>164.48</v>
      </c>
      <c r="K1479" s="2">
        <v>20.5</v>
      </c>
      <c r="L1479" s="2" t="s">
        <v>42</v>
      </c>
      <c r="M1479" s="2" t="s">
        <v>22</v>
      </c>
      <c r="N1479" s="2" t="s">
        <v>43</v>
      </c>
      <c r="O1479" s="2" t="s">
        <v>31</v>
      </c>
      <c r="P1479" s="2" t="s">
        <v>32</v>
      </c>
      <c r="Q1479" s="2" t="s">
        <v>26</v>
      </c>
      <c r="R1479" s="3">
        <v>42241</v>
      </c>
      <c r="S1479" s="10">
        <f t="shared" si="252"/>
        <v>2015</v>
      </c>
      <c r="T1479" t="str">
        <f t="shared" si="250"/>
        <v/>
      </c>
      <c r="U1479" t="str">
        <f t="shared" si="250"/>
        <v/>
      </c>
      <c r="V1479">
        <f t="shared" si="250"/>
        <v>1033.03</v>
      </c>
      <c r="W1479" t="str">
        <f t="shared" si="250"/>
        <v/>
      </c>
      <c r="Z1479" t="str">
        <f t="shared" si="251"/>
        <v/>
      </c>
      <c r="AA1479">
        <f t="shared" si="251"/>
        <v>1033.03</v>
      </c>
      <c r="AB1479" t="str">
        <f t="shared" si="251"/>
        <v/>
      </c>
      <c r="AE1479" t="str">
        <f t="shared" si="253"/>
        <v/>
      </c>
      <c r="AH1479" t="str">
        <f t="shared" si="254"/>
        <v/>
      </c>
      <c r="AI1479" t="str">
        <f t="shared" si="255"/>
        <v/>
      </c>
      <c r="AJ1479" t="str">
        <f t="shared" si="255"/>
        <v/>
      </c>
      <c r="AK1479" t="str">
        <f t="shared" si="255"/>
        <v/>
      </c>
      <c r="AL1479" t="str">
        <f t="shared" si="255"/>
        <v/>
      </c>
    </row>
    <row r="1480" spans="1:38" x14ac:dyDescent="0.2">
      <c r="A1480" s="1">
        <v>6722</v>
      </c>
      <c r="B1480" s="2" t="s">
        <v>18</v>
      </c>
      <c r="C1480" s="3">
        <v>42239</v>
      </c>
      <c r="D1480" s="2" t="s">
        <v>59</v>
      </c>
      <c r="E1480" s="2">
        <v>15</v>
      </c>
      <c r="F1480" s="2">
        <v>315.94</v>
      </c>
      <c r="G1480" s="2">
        <v>0</v>
      </c>
      <c r="H1480" s="2" t="s">
        <v>49</v>
      </c>
      <c r="I1480" s="2">
        <v>81.819999999999993</v>
      </c>
      <c r="J1480" s="2">
        <v>31.84</v>
      </c>
      <c r="K1480" s="2">
        <v>18.100000000000001</v>
      </c>
      <c r="L1480" s="2" t="s">
        <v>488</v>
      </c>
      <c r="M1480" s="2" t="s">
        <v>66</v>
      </c>
      <c r="N1480" s="2" t="s">
        <v>30</v>
      </c>
      <c r="O1480" s="2" t="s">
        <v>24</v>
      </c>
      <c r="P1480" s="2" t="s">
        <v>64</v>
      </c>
      <c r="Q1480" s="2" t="s">
        <v>36</v>
      </c>
      <c r="R1480" s="3">
        <v>42240</v>
      </c>
      <c r="S1480" s="10">
        <f t="shared" si="252"/>
        <v>2015</v>
      </c>
      <c r="T1480" t="str">
        <f t="shared" si="250"/>
        <v/>
      </c>
      <c r="U1480">
        <f t="shared" si="250"/>
        <v>81.819999999999993</v>
      </c>
      <c r="V1480" t="str">
        <f t="shared" si="250"/>
        <v/>
      </c>
      <c r="W1480" t="str">
        <f t="shared" si="250"/>
        <v/>
      </c>
      <c r="Z1480">
        <f t="shared" si="251"/>
        <v>81.819999999999993</v>
      </c>
      <c r="AA1480" t="str">
        <f t="shared" si="251"/>
        <v/>
      </c>
      <c r="AB1480" t="str">
        <f t="shared" si="251"/>
        <v/>
      </c>
      <c r="AE1480" t="str">
        <f t="shared" si="253"/>
        <v/>
      </c>
      <c r="AH1480" t="str">
        <f t="shared" si="254"/>
        <v/>
      </c>
      <c r="AI1480" t="str">
        <f t="shared" si="255"/>
        <v/>
      </c>
      <c r="AJ1480" t="str">
        <f t="shared" si="255"/>
        <v/>
      </c>
      <c r="AK1480" t="str">
        <f t="shared" si="255"/>
        <v/>
      </c>
      <c r="AL1480" t="str">
        <f t="shared" si="255"/>
        <v/>
      </c>
    </row>
    <row r="1481" spans="1:38" x14ac:dyDescent="0.2">
      <c r="A1481" s="1">
        <v>6723</v>
      </c>
      <c r="B1481" s="2" t="s">
        <v>18</v>
      </c>
      <c r="C1481" s="3">
        <v>42240</v>
      </c>
      <c r="D1481" s="2" t="s">
        <v>41</v>
      </c>
      <c r="E1481" s="2">
        <v>30</v>
      </c>
      <c r="F1481" s="2">
        <v>109.64</v>
      </c>
      <c r="G1481" s="2">
        <v>0.09</v>
      </c>
      <c r="H1481" s="2" t="s">
        <v>20</v>
      </c>
      <c r="I1481" s="2">
        <v>43.19</v>
      </c>
      <c r="J1481" s="2">
        <v>15.69</v>
      </c>
      <c r="K1481" s="2">
        <v>14.5</v>
      </c>
      <c r="L1481" s="2" t="s">
        <v>421</v>
      </c>
      <c r="M1481" s="2" t="s">
        <v>66</v>
      </c>
      <c r="N1481" s="2" t="s">
        <v>43</v>
      </c>
      <c r="O1481" s="2" t="s">
        <v>24</v>
      </c>
      <c r="P1481" s="2" t="s">
        <v>74</v>
      </c>
      <c r="Q1481" s="2" t="s">
        <v>26</v>
      </c>
      <c r="R1481" s="3">
        <v>42242</v>
      </c>
      <c r="S1481" s="10">
        <f t="shared" si="252"/>
        <v>2015</v>
      </c>
      <c r="T1481" t="str">
        <f t="shared" si="250"/>
        <v/>
      </c>
      <c r="U1481" t="str">
        <f t="shared" si="250"/>
        <v/>
      </c>
      <c r="V1481">
        <f t="shared" si="250"/>
        <v>43.19</v>
      </c>
      <c r="W1481" t="str">
        <f t="shared" si="250"/>
        <v/>
      </c>
      <c r="Z1481">
        <f t="shared" si="251"/>
        <v>43.19</v>
      </c>
      <c r="AA1481" t="str">
        <f t="shared" si="251"/>
        <v/>
      </c>
      <c r="AB1481" t="str">
        <f t="shared" si="251"/>
        <v/>
      </c>
      <c r="AE1481" t="str">
        <f t="shared" si="253"/>
        <v/>
      </c>
      <c r="AH1481" t="str">
        <f t="shared" si="254"/>
        <v/>
      </c>
      <c r="AI1481" t="str">
        <f t="shared" si="255"/>
        <v/>
      </c>
      <c r="AJ1481" t="str">
        <f t="shared" si="255"/>
        <v/>
      </c>
      <c r="AK1481" t="str">
        <f t="shared" si="255"/>
        <v/>
      </c>
      <c r="AL1481" t="str">
        <f t="shared" si="255"/>
        <v/>
      </c>
    </row>
    <row r="1482" spans="1:38" x14ac:dyDescent="0.2">
      <c r="A1482" s="1">
        <v>6724</v>
      </c>
      <c r="B1482" s="2" t="s">
        <v>40</v>
      </c>
      <c r="C1482" s="3">
        <v>42240</v>
      </c>
      <c r="D1482" s="2" t="s">
        <v>41</v>
      </c>
      <c r="E1482" s="2">
        <v>48</v>
      </c>
      <c r="F1482" s="2">
        <v>712.84</v>
      </c>
      <c r="G1482" s="2">
        <v>0.04</v>
      </c>
      <c r="H1482" s="2" t="s">
        <v>20</v>
      </c>
      <c r="I1482" s="2">
        <v>171.3</v>
      </c>
      <c r="J1482" s="2">
        <v>26.2</v>
      </c>
      <c r="K1482" s="2">
        <v>19.3</v>
      </c>
      <c r="L1482" s="2" t="s">
        <v>452</v>
      </c>
      <c r="M1482" s="2" t="s">
        <v>38</v>
      </c>
      <c r="N1482" s="2" t="s">
        <v>30</v>
      </c>
      <c r="O1482" s="2" t="s">
        <v>45</v>
      </c>
      <c r="P1482" s="2" t="s">
        <v>55</v>
      </c>
      <c r="Q1482" s="2" t="s">
        <v>36</v>
      </c>
      <c r="R1482" s="3">
        <v>42242</v>
      </c>
      <c r="S1482" s="10">
        <f t="shared" si="252"/>
        <v>2015</v>
      </c>
      <c r="T1482" t="str">
        <f t="shared" ref="T1482:W1501" si="256">IF($N1482=T$1,$I1482,"")</f>
        <v/>
      </c>
      <c r="U1482">
        <f t="shared" si="256"/>
        <v>171.3</v>
      </c>
      <c r="V1482" t="str">
        <f t="shared" si="256"/>
        <v/>
      </c>
      <c r="W1482" t="str">
        <f t="shared" si="256"/>
        <v/>
      </c>
      <c r="Z1482" t="str">
        <f t="shared" ref="Z1482:AB1501" si="257">IF($O1482=Z$1,$I1482,"")</f>
        <v/>
      </c>
      <c r="AA1482" t="str">
        <f t="shared" si="257"/>
        <v/>
      </c>
      <c r="AB1482">
        <f t="shared" si="257"/>
        <v>171.3</v>
      </c>
      <c r="AE1482" t="str">
        <f t="shared" si="253"/>
        <v/>
      </c>
      <c r="AH1482" t="str">
        <f t="shared" si="254"/>
        <v/>
      </c>
      <c r="AI1482" t="str">
        <f t="shared" si="255"/>
        <v/>
      </c>
      <c r="AJ1482" t="str">
        <f t="shared" si="255"/>
        <v/>
      </c>
      <c r="AK1482" t="str">
        <f t="shared" si="255"/>
        <v/>
      </c>
      <c r="AL1482" t="str">
        <f t="shared" si="255"/>
        <v/>
      </c>
    </row>
    <row r="1483" spans="1:38" x14ac:dyDescent="0.2">
      <c r="A1483" s="1">
        <v>6725</v>
      </c>
      <c r="B1483" s="2" t="s">
        <v>40</v>
      </c>
      <c r="C1483" s="3">
        <v>42240</v>
      </c>
      <c r="D1483" s="2" t="s">
        <v>41</v>
      </c>
      <c r="E1483" s="2">
        <v>29</v>
      </c>
      <c r="F1483" s="2">
        <v>1049.1199999999999</v>
      </c>
      <c r="G1483" s="2">
        <v>0.03</v>
      </c>
      <c r="H1483" s="2" t="s">
        <v>20</v>
      </c>
      <c r="I1483" s="2">
        <v>443.01</v>
      </c>
      <c r="J1483" s="2">
        <v>47.44</v>
      </c>
      <c r="K1483" s="2">
        <v>18.920000000000002</v>
      </c>
      <c r="L1483" s="2" t="s">
        <v>452</v>
      </c>
      <c r="M1483" s="2" t="s">
        <v>38</v>
      </c>
      <c r="N1483" s="2" t="s">
        <v>30</v>
      </c>
      <c r="O1483" s="2" t="s">
        <v>24</v>
      </c>
      <c r="P1483" s="2" t="s">
        <v>35</v>
      </c>
      <c r="Q1483" s="2" t="s">
        <v>26</v>
      </c>
      <c r="R1483" s="3">
        <v>42242</v>
      </c>
      <c r="S1483" s="10">
        <f t="shared" si="252"/>
        <v>2015</v>
      </c>
      <c r="T1483" t="str">
        <f t="shared" si="256"/>
        <v/>
      </c>
      <c r="U1483">
        <f t="shared" si="256"/>
        <v>443.01</v>
      </c>
      <c r="V1483" t="str">
        <f t="shared" si="256"/>
        <v/>
      </c>
      <c r="W1483" t="str">
        <f t="shared" si="256"/>
        <v/>
      </c>
      <c r="Z1483">
        <f t="shared" si="257"/>
        <v>443.01</v>
      </c>
      <c r="AA1483" t="str">
        <f t="shared" si="257"/>
        <v/>
      </c>
      <c r="AB1483" t="str">
        <f t="shared" si="257"/>
        <v/>
      </c>
      <c r="AE1483" t="str">
        <f t="shared" si="253"/>
        <v/>
      </c>
      <c r="AH1483" t="str">
        <f t="shared" si="254"/>
        <v/>
      </c>
      <c r="AI1483" t="str">
        <f t="shared" si="255"/>
        <v/>
      </c>
      <c r="AJ1483" t="str">
        <f t="shared" si="255"/>
        <v/>
      </c>
      <c r="AK1483" t="str">
        <f t="shared" si="255"/>
        <v/>
      </c>
      <c r="AL1483" t="str">
        <f t="shared" si="255"/>
        <v/>
      </c>
    </row>
    <row r="1484" spans="1:38" x14ac:dyDescent="0.2">
      <c r="A1484" s="1">
        <v>6726</v>
      </c>
      <c r="B1484" s="2" t="s">
        <v>18</v>
      </c>
      <c r="C1484" s="3">
        <v>42240</v>
      </c>
      <c r="D1484" s="2" t="s">
        <v>19</v>
      </c>
      <c r="E1484" s="2">
        <v>31</v>
      </c>
      <c r="F1484" s="2">
        <v>349.11</v>
      </c>
      <c r="G1484" s="2">
        <v>0.04</v>
      </c>
      <c r="H1484" s="2" t="s">
        <v>20</v>
      </c>
      <c r="I1484" s="2">
        <v>37.590000000000003</v>
      </c>
      <c r="J1484" s="2">
        <v>22.98</v>
      </c>
      <c r="K1484" s="2">
        <v>19.14</v>
      </c>
      <c r="L1484" s="2" t="s">
        <v>515</v>
      </c>
      <c r="M1484" s="2" t="s">
        <v>22</v>
      </c>
      <c r="N1484" s="2" t="s">
        <v>30</v>
      </c>
      <c r="O1484" s="2" t="s">
        <v>24</v>
      </c>
      <c r="P1484" s="2" t="s">
        <v>25</v>
      </c>
      <c r="Q1484" s="2" t="s">
        <v>26</v>
      </c>
      <c r="R1484" s="3">
        <v>42241</v>
      </c>
      <c r="S1484" s="10">
        <f t="shared" si="252"/>
        <v>2015</v>
      </c>
      <c r="T1484" t="str">
        <f t="shared" si="256"/>
        <v/>
      </c>
      <c r="U1484">
        <f t="shared" si="256"/>
        <v>37.590000000000003</v>
      </c>
      <c r="V1484" t="str">
        <f t="shared" si="256"/>
        <v/>
      </c>
      <c r="W1484" t="str">
        <f t="shared" si="256"/>
        <v/>
      </c>
      <c r="Z1484">
        <f t="shared" si="257"/>
        <v>37.590000000000003</v>
      </c>
      <c r="AA1484" t="str">
        <f t="shared" si="257"/>
        <v/>
      </c>
      <c r="AB1484" t="str">
        <f t="shared" si="257"/>
        <v/>
      </c>
      <c r="AE1484" t="str">
        <f t="shared" si="253"/>
        <v/>
      </c>
      <c r="AH1484" t="str">
        <f t="shared" si="254"/>
        <v/>
      </c>
      <c r="AI1484" t="str">
        <f t="shared" si="255"/>
        <v/>
      </c>
      <c r="AJ1484" t="str">
        <f t="shared" si="255"/>
        <v/>
      </c>
      <c r="AK1484" t="str">
        <f t="shared" si="255"/>
        <v/>
      </c>
      <c r="AL1484" t="str">
        <f t="shared" si="255"/>
        <v/>
      </c>
    </row>
    <row r="1485" spans="1:38" x14ac:dyDescent="0.2">
      <c r="A1485" s="1">
        <v>6727</v>
      </c>
      <c r="B1485" s="2" t="s">
        <v>18</v>
      </c>
      <c r="C1485" s="3">
        <v>42241</v>
      </c>
      <c r="D1485" s="2" t="s">
        <v>59</v>
      </c>
      <c r="E1485" s="2">
        <v>4</v>
      </c>
      <c r="F1485" s="2">
        <v>12.71</v>
      </c>
      <c r="G1485" s="2">
        <v>0</v>
      </c>
      <c r="H1485" s="2" t="s">
        <v>20</v>
      </c>
      <c r="I1485" s="2">
        <v>3.9</v>
      </c>
      <c r="J1485" s="2">
        <v>13.14</v>
      </c>
      <c r="K1485" s="2">
        <v>14.7</v>
      </c>
      <c r="L1485" s="2" t="s">
        <v>156</v>
      </c>
      <c r="M1485" s="2" t="s">
        <v>22</v>
      </c>
      <c r="N1485" s="2" t="s">
        <v>30</v>
      </c>
      <c r="O1485" s="2" t="s">
        <v>24</v>
      </c>
      <c r="P1485" s="2" t="s">
        <v>95</v>
      </c>
      <c r="Q1485" s="2" t="s">
        <v>36</v>
      </c>
      <c r="R1485" s="3">
        <v>42243</v>
      </c>
      <c r="S1485" s="10">
        <f t="shared" si="252"/>
        <v>2015</v>
      </c>
      <c r="T1485" t="str">
        <f t="shared" si="256"/>
        <v/>
      </c>
      <c r="U1485">
        <f t="shared" si="256"/>
        <v>3.9</v>
      </c>
      <c r="V1485" t="str">
        <f t="shared" si="256"/>
        <v/>
      </c>
      <c r="W1485" t="str">
        <f t="shared" si="256"/>
        <v/>
      </c>
      <c r="Z1485">
        <f t="shared" si="257"/>
        <v>3.9</v>
      </c>
      <c r="AA1485" t="str">
        <f t="shared" si="257"/>
        <v/>
      </c>
      <c r="AB1485" t="str">
        <f t="shared" si="257"/>
        <v/>
      </c>
      <c r="AE1485" t="str">
        <f t="shared" si="253"/>
        <v/>
      </c>
      <c r="AH1485" t="str">
        <f t="shared" si="254"/>
        <v/>
      </c>
      <c r="AI1485" t="str">
        <f t="shared" si="255"/>
        <v/>
      </c>
      <c r="AJ1485" t="str">
        <f t="shared" si="255"/>
        <v/>
      </c>
      <c r="AK1485" t="str">
        <f t="shared" si="255"/>
        <v/>
      </c>
      <c r="AL1485" t="str">
        <f t="shared" si="255"/>
        <v/>
      </c>
    </row>
    <row r="1486" spans="1:38" x14ac:dyDescent="0.2">
      <c r="A1486" s="1">
        <v>6728</v>
      </c>
      <c r="B1486" s="2" t="s">
        <v>18</v>
      </c>
      <c r="C1486" s="3">
        <v>42242</v>
      </c>
      <c r="D1486" s="2" t="s">
        <v>41</v>
      </c>
      <c r="E1486" s="2">
        <v>12</v>
      </c>
      <c r="F1486" s="2">
        <v>2058.1120000000001</v>
      </c>
      <c r="G1486" s="2">
        <v>0.05</v>
      </c>
      <c r="H1486" s="2" t="s">
        <v>44</v>
      </c>
      <c r="I1486" s="2">
        <v>-375.64</v>
      </c>
      <c r="J1486" s="2">
        <v>230.75</v>
      </c>
      <c r="K1486" s="2">
        <v>83.64</v>
      </c>
      <c r="L1486" s="2" t="s">
        <v>388</v>
      </c>
      <c r="M1486" s="2" t="s">
        <v>22</v>
      </c>
      <c r="N1486" s="2" t="s">
        <v>30</v>
      </c>
      <c r="O1486" s="2" t="s">
        <v>45</v>
      </c>
      <c r="P1486" s="2" t="s">
        <v>46</v>
      </c>
      <c r="Q1486" s="2" t="s">
        <v>47</v>
      </c>
      <c r="R1486" s="3">
        <v>42244</v>
      </c>
      <c r="S1486" s="10">
        <f t="shared" si="252"/>
        <v>2015</v>
      </c>
      <c r="T1486" t="str">
        <f t="shared" si="256"/>
        <v/>
      </c>
      <c r="U1486">
        <f t="shared" si="256"/>
        <v>-375.64</v>
      </c>
      <c r="V1486" t="str">
        <f t="shared" si="256"/>
        <v/>
      </c>
      <c r="W1486" t="str">
        <f t="shared" si="256"/>
        <v/>
      </c>
      <c r="Z1486" t="str">
        <f t="shared" si="257"/>
        <v/>
      </c>
      <c r="AA1486" t="str">
        <f t="shared" si="257"/>
        <v/>
      </c>
      <c r="AB1486">
        <f t="shared" si="257"/>
        <v>-375.64</v>
      </c>
      <c r="AE1486" t="str">
        <f t="shared" si="253"/>
        <v>Furniture</v>
      </c>
      <c r="AH1486" t="str">
        <f t="shared" si="254"/>
        <v/>
      </c>
      <c r="AI1486" t="str">
        <f t="shared" si="255"/>
        <v/>
      </c>
      <c r="AJ1486" t="str">
        <f t="shared" si="255"/>
        <v/>
      </c>
      <c r="AK1486" t="str">
        <f t="shared" si="255"/>
        <v/>
      </c>
      <c r="AL1486" t="str">
        <f t="shared" si="255"/>
        <v/>
      </c>
    </row>
    <row r="1487" spans="1:38" x14ac:dyDescent="0.2">
      <c r="A1487" s="1">
        <v>6729</v>
      </c>
      <c r="B1487" s="2" t="s">
        <v>18</v>
      </c>
      <c r="C1487" s="3">
        <v>42242</v>
      </c>
      <c r="D1487" s="2" t="s">
        <v>41</v>
      </c>
      <c r="E1487" s="2">
        <v>29</v>
      </c>
      <c r="F1487" s="2">
        <v>605.05999999999995</v>
      </c>
      <c r="G1487" s="2">
        <v>0.08</v>
      </c>
      <c r="H1487" s="2" t="s">
        <v>20</v>
      </c>
      <c r="I1487" s="2">
        <v>-172.6</v>
      </c>
      <c r="J1487" s="2">
        <v>33.659999999999997</v>
      </c>
      <c r="K1487" s="2">
        <v>27.99</v>
      </c>
      <c r="L1487" s="2" t="s">
        <v>388</v>
      </c>
      <c r="M1487" s="2" t="s">
        <v>29</v>
      </c>
      <c r="N1487" s="2" t="s">
        <v>30</v>
      </c>
      <c r="O1487" s="2" t="s">
        <v>24</v>
      </c>
      <c r="P1487" s="2" t="s">
        <v>71</v>
      </c>
      <c r="Q1487" s="2" t="s">
        <v>62</v>
      </c>
      <c r="R1487" s="3">
        <v>42244</v>
      </c>
      <c r="S1487" s="10">
        <f t="shared" si="252"/>
        <v>2015</v>
      </c>
      <c r="T1487" t="str">
        <f t="shared" si="256"/>
        <v/>
      </c>
      <c r="U1487">
        <f t="shared" si="256"/>
        <v>-172.6</v>
      </c>
      <c r="V1487" t="str">
        <f t="shared" si="256"/>
        <v/>
      </c>
      <c r="W1487" t="str">
        <f t="shared" si="256"/>
        <v/>
      </c>
      <c r="Z1487">
        <f t="shared" si="257"/>
        <v>-172.6</v>
      </c>
      <c r="AA1487" t="str">
        <f t="shared" si="257"/>
        <v/>
      </c>
      <c r="AB1487" t="str">
        <f t="shared" si="257"/>
        <v/>
      </c>
      <c r="AE1487" t="str">
        <f t="shared" si="253"/>
        <v>Office Supplies</v>
      </c>
      <c r="AH1487" t="str">
        <f t="shared" si="254"/>
        <v/>
      </c>
      <c r="AI1487" t="str">
        <f t="shared" si="255"/>
        <v/>
      </c>
      <c r="AJ1487" t="str">
        <f t="shared" si="255"/>
        <v/>
      </c>
      <c r="AK1487" t="str">
        <f t="shared" si="255"/>
        <v/>
      </c>
      <c r="AL1487" t="str">
        <f t="shared" si="255"/>
        <v/>
      </c>
    </row>
    <row r="1488" spans="1:38" x14ac:dyDescent="0.2">
      <c r="A1488" s="1">
        <v>6730</v>
      </c>
      <c r="B1488" s="2" t="s">
        <v>18</v>
      </c>
      <c r="C1488" s="3">
        <v>42242</v>
      </c>
      <c r="D1488" s="2" t="s">
        <v>41</v>
      </c>
      <c r="E1488" s="2">
        <v>45</v>
      </c>
      <c r="F1488" s="2">
        <v>1411.1410000000001</v>
      </c>
      <c r="G1488" s="2">
        <v>0.01</v>
      </c>
      <c r="H1488" s="2" t="s">
        <v>20</v>
      </c>
      <c r="I1488" s="2">
        <v>627.65</v>
      </c>
      <c r="J1488" s="2">
        <v>47.99</v>
      </c>
      <c r="K1488" s="2">
        <v>17.3</v>
      </c>
      <c r="L1488" s="2" t="s">
        <v>388</v>
      </c>
      <c r="M1488" s="2" t="s">
        <v>29</v>
      </c>
      <c r="N1488" s="2" t="s">
        <v>30</v>
      </c>
      <c r="O1488" s="2" t="s">
        <v>31</v>
      </c>
      <c r="P1488" s="2" t="s">
        <v>39</v>
      </c>
      <c r="Q1488" s="2" t="s">
        <v>58</v>
      </c>
      <c r="R1488" s="3">
        <v>42244</v>
      </c>
      <c r="S1488" s="10">
        <f t="shared" si="252"/>
        <v>2015</v>
      </c>
      <c r="T1488" t="str">
        <f t="shared" si="256"/>
        <v/>
      </c>
      <c r="U1488">
        <f t="shared" si="256"/>
        <v>627.65</v>
      </c>
      <c r="V1488" t="str">
        <f t="shared" si="256"/>
        <v/>
      </c>
      <c r="W1488" t="str">
        <f t="shared" si="256"/>
        <v/>
      </c>
      <c r="Z1488" t="str">
        <f t="shared" si="257"/>
        <v/>
      </c>
      <c r="AA1488">
        <f t="shared" si="257"/>
        <v>627.65</v>
      </c>
      <c r="AB1488" t="str">
        <f t="shared" si="257"/>
        <v/>
      </c>
      <c r="AE1488" t="str">
        <f t="shared" si="253"/>
        <v/>
      </c>
      <c r="AH1488" t="str">
        <f t="shared" si="254"/>
        <v/>
      </c>
      <c r="AI1488" t="str">
        <f t="shared" si="255"/>
        <v/>
      </c>
      <c r="AJ1488" t="str">
        <f t="shared" si="255"/>
        <v/>
      </c>
      <c r="AK1488" t="str">
        <f t="shared" si="255"/>
        <v/>
      </c>
      <c r="AL1488" t="str">
        <f t="shared" si="255"/>
        <v/>
      </c>
    </row>
    <row r="1489" spans="1:38" x14ac:dyDescent="0.2">
      <c r="A1489" s="1">
        <v>6731</v>
      </c>
      <c r="B1489" s="2" t="s">
        <v>18</v>
      </c>
      <c r="C1489" s="3">
        <v>42242</v>
      </c>
      <c r="D1489" s="2" t="s">
        <v>41</v>
      </c>
      <c r="E1489" s="2">
        <v>10</v>
      </c>
      <c r="F1489" s="2">
        <v>1253.7635</v>
      </c>
      <c r="G1489" s="2">
        <v>0.06</v>
      </c>
      <c r="H1489" s="2" t="s">
        <v>20</v>
      </c>
      <c r="I1489" s="2">
        <v>-333.71</v>
      </c>
      <c r="J1489" s="2">
        <v>167.99</v>
      </c>
      <c r="K1489" s="2">
        <v>22.99</v>
      </c>
      <c r="L1489" s="2" t="s">
        <v>388</v>
      </c>
      <c r="M1489" s="2" t="s">
        <v>29</v>
      </c>
      <c r="N1489" s="2" t="s">
        <v>30</v>
      </c>
      <c r="O1489" s="2" t="s">
        <v>31</v>
      </c>
      <c r="P1489" s="2" t="s">
        <v>39</v>
      </c>
      <c r="Q1489" s="2" t="s">
        <v>26</v>
      </c>
      <c r="R1489" s="3">
        <v>42243</v>
      </c>
      <c r="S1489" s="10">
        <f t="shared" si="252"/>
        <v>2015</v>
      </c>
      <c r="T1489" t="str">
        <f t="shared" si="256"/>
        <v/>
      </c>
      <c r="U1489">
        <f t="shared" si="256"/>
        <v>-333.71</v>
      </c>
      <c r="V1489" t="str">
        <f t="shared" si="256"/>
        <v/>
      </c>
      <c r="W1489" t="str">
        <f t="shared" si="256"/>
        <v/>
      </c>
      <c r="Z1489" t="str">
        <f t="shared" si="257"/>
        <v/>
      </c>
      <c r="AA1489">
        <f t="shared" si="257"/>
        <v>-333.71</v>
      </c>
      <c r="AB1489" t="str">
        <f t="shared" si="257"/>
        <v/>
      </c>
      <c r="AE1489" t="str">
        <f t="shared" si="253"/>
        <v>Technology</v>
      </c>
      <c r="AH1489">
        <f t="shared" si="254"/>
        <v>-333.71</v>
      </c>
      <c r="AI1489" t="str">
        <f t="shared" si="255"/>
        <v/>
      </c>
      <c r="AJ1489">
        <f t="shared" si="255"/>
        <v>-333.71</v>
      </c>
      <c r="AK1489" t="str">
        <f t="shared" si="255"/>
        <v/>
      </c>
      <c r="AL1489" t="str">
        <f t="shared" si="255"/>
        <v/>
      </c>
    </row>
    <row r="1490" spans="1:38" x14ac:dyDescent="0.2">
      <c r="A1490" s="1">
        <v>6732</v>
      </c>
      <c r="B1490" s="2" t="s">
        <v>18</v>
      </c>
      <c r="C1490" s="3">
        <v>42242</v>
      </c>
      <c r="D1490" s="2" t="s">
        <v>27</v>
      </c>
      <c r="E1490" s="2">
        <v>26</v>
      </c>
      <c r="F1490" s="2">
        <v>539.05999999999995</v>
      </c>
      <c r="G1490" s="2">
        <v>0.08</v>
      </c>
      <c r="H1490" s="2" t="s">
        <v>20</v>
      </c>
      <c r="I1490" s="2">
        <v>141.05000000000001</v>
      </c>
      <c r="J1490" s="2">
        <v>32.89</v>
      </c>
      <c r="K1490" s="2">
        <v>15.99</v>
      </c>
      <c r="L1490" s="2" t="s">
        <v>516</v>
      </c>
      <c r="M1490" s="2" t="s">
        <v>66</v>
      </c>
      <c r="N1490" s="2" t="s">
        <v>43</v>
      </c>
      <c r="O1490" s="2" t="s">
        <v>31</v>
      </c>
      <c r="P1490" s="2" t="s">
        <v>32</v>
      </c>
      <c r="Q1490" s="2" t="s">
        <v>58</v>
      </c>
      <c r="R1490" s="3">
        <v>42249</v>
      </c>
      <c r="S1490" s="10">
        <f t="shared" si="252"/>
        <v>2015</v>
      </c>
      <c r="T1490" t="str">
        <f t="shared" si="256"/>
        <v/>
      </c>
      <c r="U1490" t="str">
        <f t="shared" si="256"/>
        <v/>
      </c>
      <c r="V1490">
        <f t="shared" si="256"/>
        <v>141.05000000000001</v>
      </c>
      <c r="W1490" t="str">
        <f t="shared" si="256"/>
        <v/>
      </c>
      <c r="Z1490" t="str">
        <f t="shared" si="257"/>
        <v/>
      </c>
      <c r="AA1490">
        <f t="shared" si="257"/>
        <v>141.05000000000001</v>
      </c>
      <c r="AB1490" t="str">
        <f t="shared" si="257"/>
        <v/>
      </c>
      <c r="AE1490" t="str">
        <f t="shared" si="253"/>
        <v/>
      </c>
      <c r="AH1490" t="str">
        <f t="shared" si="254"/>
        <v/>
      </c>
      <c r="AI1490" t="str">
        <f t="shared" si="255"/>
        <v/>
      </c>
      <c r="AJ1490" t="str">
        <f t="shared" si="255"/>
        <v/>
      </c>
      <c r="AK1490" t="str">
        <f t="shared" si="255"/>
        <v/>
      </c>
      <c r="AL1490" t="str">
        <f t="shared" si="255"/>
        <v/>
      </c>
    </row>
    <row r="1491" spans="1:38" x14ac:dyDescent="0.2">
      <c r="A1491" s="1">
        <v>6733</v>
      </c>
      <c r="B1491" s="2" t="s">
        <v>18</v>
      </c>
      <c r="C1491" s="3">
        <v>42242</v>
      </c>
      <c r="D1491" s="2" t="s">
        <v>27</v>
      </c>
      <c r="E1491" s="2">
        <v>28</v>
      </c>
      <c r="F1491" s="2">
        <v>325.25</v>
      </c>
      <c r="G1491" s="2">
        <v>0.06</v>
      </c>
      <c r="H1491" s="2" t="s">
        <v>20</v>
      </c>
      <c r="I1491" s="2">
        <v>-8.5500000000000007</v>
      </c>
      <c r="J1491" s="2">
        <v>23.58</v>
      </c>
      <c r="K1491" s="2">
        <v>20.97</v>
      </c>
      <c r="L1491" s="2" t="s">
        <v>516</v>
      </c>
      <c r="M1491" s="2" t="s">
        <v>66</v>
      </c>
      <c r="N1491" s="2" t="s">
        <v>43</v>
      </c>
      <c r="O1491" s="2" t="s">
        <v>24</v>
      </c>
      <c r="P1491" s="2" t="s">
        <v>90</v>
      </c>
      <c r="Q1491" s="2" t="s">
        <v>26</v>
      </c>
      <c r="R1491" s="3">
        <v>42249</v>
      </c>
      <c r="S1491" s="10">
        <f t="shared" si="252"/>
        <v>2015</v>
      </c>
      <c r="T1491" t="str">
        <f t="shared" si="256"/>
        <v/>
      </c>
      <c r="U1491" t="str">
        <f t="shared" si="256"/>
        <v/>
      </c>
      <c r="V1491">
        <f t="shared" si="256"/>
        <v>-8.5500000000000007</v>
      </c>
      <c r="W1491" t="str">
        <f t="shared" si="256"/>
        <v/>
      </c>
      <c r="Z1491">
        <f t="shared" si="257"/>
        <v>-8.5500000000000007</v>
      </c>
      <c r="AA1491" t="str">
        <f t="shared" si="257"/>
        <v/>
      </c>
      <c r="AB1491" t="str">
        <f t="shared" si="257"/>
        <v/>
      </c>
      <c r="AE1491" t="str">
        <f t="shared" si="253"/>
        <v>Office Supplies</v>
      </c>
      <c r="AH1491" t="str">
        <f t="shared" si="254"/>
        <v/>
      </c>
      <c r="AI1491" t="str">
        <f t="shared" si="255"/>
        <v/>
      </c>
      <c r="AJ1491" t="str">
        <f t="shared" si="255"/>
        <v/>
      </c>
      <c r="AK1491" t="str">
        <f t="shared" si="255"/>
        <v/>
      </c>
      <c r="AL1491" t="str">
        <f t="shared" si="255"/>
        <v/>
      </c>
    </row>
    <row r="1492" spans="1:38" x14ac:dyDescent="0.2">
      <c r="A1492" s="1">
        <v>6734</v>
      </c>
      <c r="B1492" s="2" t="s">
        <v>18</v>
      </c>
      <c r="C1492" s="3">
        <v>42242</v>
      </c>
      <c r="D1492" s="2" t="s">
        <v>27</v>
      </c>
      <c r="E1492" s="2">
        <v>42</v>
      </c>
      <c r="F1492" s="2">
        <v>170.48</v>
      </c>
      <c r="G1492" s="2">
        <v>0.09</v>
      </c>
      <c r="H1492" s="2" t="s">
        <v>20</v>
      </c>
      <c r="I1492" s="2">
        <v>71.569999999999993</v>
      </c>
      <c r="J1492" s="2">
        <v>16.13</v>
      </c>
      <c r="K1492" s="2">
        <v>14.5</v>
      </c>
      <c r="L1492" s="2" t="s">
        <v>516</v>
      </c>
      <c r="M1492" s="2" t="s">
        <v>66</v>
      </c>
      <c r="N1492" s="2" t="s">
        <v>43</v>
      </c>
      <c r="O1492" s="2" t="s">
        <v>24</v>
      </c>
      <c r="P1492" s="2" t="s">
        <v>74</v>
      </c>
      <c r="Q1492" s="2" t="s">
        <v>26</v>
      </c>
      <c r="R1492" s="3">
        <v>42246</v>
      </c>
      <c r="S1492" s="10">
        <f t="shared" si="252"/>
        <v>2015</v>
      </c>
      <c r="T1492" t="str">
        <f t="shared" si="256"/>
        <v/>
      </c>
      <c r="U1492" t="str">
        <f t="shared" si="256"/>
        <v/>
      </c>
      <c r="V1492">
        <f t="shared" si="256"/>
        <v>71.569999999999993</v>
      </c>
      <c r="W1492" t="str">
        <f t="shared" si="256"/>
        <v/>
      </c>
      <c r="Z1492">
        <f t="shared" si="257"/>
        <v>71.569999999999993</v>
      </c>
      <c r="AA1492" t="str">
        <f t="shared" si="257"/>
        <v/>
      </c>
      <c r="AB1492" t="str">
        <f t="shared" si="257"/>
        <v/>
      </c>
      <c r="AE1492" t="str">
        <f t="shared" si="253"/>
        <v/>
      </c>
      <c r="AH1492" t="str">
        <f t="shared" si="254"/>
        <v/>
      </c>
      <c r="AI1492" t="str">
        <f t="shared" si="255"/>
        <v/>
      </c>
      <c r="AJ1492" t="str">
        <f t="shared" si="255"/>
        <v/>
      </c>
      <c r="AK1492" t="str">
        <f t="shared" si="255"/>
        <v/>
      </c>
      <c r="AL1492" t="str">
        <f t="shared" si="255"/>
        <v/>
      </c>
    </row>
    <row r="1493" spans="1:38" x14ac:dyDescent="0.2">
      <c r="A1493" s="1">
        <v>6735</v>
      </c>
      <c r="B1493" s="2" t="s">
        <v>18</v>
      </c>
      <c r="C1493" s="3">
        <v>42243</v>
      </c>
      <c r="D1493" s="2" t="s">
        <v>50</v>
      </c>
      <c r="E1493" s="2">
        <v>45</v>
      </c>
      <c r="F1493" s="2">
        <v>859.45</v>
      </c>
      <c r="G1493" s="2">
        <v>0.1</v>
      </c>
      <c r="H1493" s="2" t="s">
        <v>20</v>
      </c>
      <c r="I1493" s="2">
        <v>-15.2</v>
      </c>
      <c r="J1493" s="2">
        <v>31.98</v>
      </c>
      <c r="K1493" s="2">
        <v>24.49</v>
      </c>
      <c r="L1493" s="2" t="s">
        <v>281</v>
      </c>
      <c r="M1493" s="2" t="s">
        <v>29</v>
      </c>
      <c r="N1493" s="2" t="s">
        <v>54</v>
      </c>
      <c r="O1493" s="2" t="s">
        <v>45</v>
      </c>
      <c r="P1493" s="2" t="s">
        <v>55</v>
      </c>
      <c r="Q1493" s="2" t="s">
        <v>26</v>
      </c>
      <c r="R1493" s="3">
        <v>42245</v>
      </c>
      <c r="S1493" s="10">
        <f t="shared" si="252"/>
        <v>2015</v>
      </c>
      <c r="T1493" t="str">
        <f t="shared" si="256"/>
        <v/>
      </c>
      <c r="U1493" t="str">
        <f t="shared" si="256"/>
        <v/>
      </c>
      <c r="V1493" t="str">
        <f t="shared" si="256"/>
        <v/>
      </c>
      <c r="W1493">
        <f t="shared" si="256"/>
        <v>-15.2</v>
      </c>
      <c r="Z1493" t="str">
        <f t="shared" si="257"/>
        <v/>
      </c>
      <c r="AA1493" t="str">
        <f t="shared" si="257"/>
        <v/>
      </c>
      <c r="AB1493">
        <f t="shared" si="257"/>
        <v>-15.2</v>
      </c>
      <c r="AE1493" t="str">
        <f t="shared" si="253"/>
        <v>Furniture</v>
      </c>
      <c r="AH1493" t="str">
        <f t="shared" si="254"/>
        <v/>
      </c>
      <c r="AI1493" t="str">
        <f t="shared" si="255"/>
        <v/>
      </c>
      <c r="AJ1493" t="str">
        <f t="shared" si="255"/>
        <v/>
      </c>
      <c r="AK1493" t="str">
        <f t="shared" si="255"/>
        <v/>
      </c>
      <c r="AL1493" t="str">
        <f t="shared" si="255"/>
        <v/>
      </c>
    </row>
    <row r="1494" spans="1:38" x14ac:dyDescent="0.2">
      <c r="A1494" s="1">
        <v>6736</v>
      </c>
      <c r="B1494" s="2" t="s">
        <v>18</v>
      </c>
      <c r="C1494" s="3">
        <v>42243</v>
      </c>
      <c r="D1494" s="2" t="s">
        <v>19</v>
      </c>
      <c r="E1494" s="2">
        <v>39</v>
      </c>
      <c r="F1494" s="2">
        <v>3467.9625000000001</v>
      </c>
      <c r="G1494" s="2">
        <v>0.1</v>
      </c>
      <c r="H1494" s="2" t="s">
        <v>20</v>
      </c>
      <c r="I1494" s="2">
        <v>578.46</v>
      </c>
      <c r="J1494" s="2">
        <v>127.99</v>
      </c>
      <c r="K1494" s="2">
        <v>19.920000000000002</v>
      </c>
      <c r="L1494" s="2" t="s">
        <v>517</v>
      </c>
      <c r="M1494" s="2" t="s">
        <v>38</v>
      </c>
      <c r="N1494" s="2" t="s">
        <v>43</v>
      </c>
      <c r="O1494" s="2" t="s">
        <v>31</v>
      </c>
      <c r="P1494" s="2" t="s">
        <v>39</v>
      </c>
      <c r="Q1494" s="2" t="s">
        <v>26</v>
      </c>
      <c r="R1494" s="3">
        <v>42244</v>
      </c>
      <c r="S1494" s="10">
        <f t="shared" si="252"/>
        <v>2015</v>
      </c>
      <c r="T1494" t="str">
        <f t="shared" si="256"/>
        <v/>
      </c>
      <c r="U1494" t="str">
        <f t="shared" si="256"/>
        <v/>
      </c>
      <c r="V1494">
        <f t="shared" si="256"/>
        <v>578.46</v>
      </c>
      <c r="W1494" t="str">
        <f t="shared" si="256"/>
        <v/>
      </c>
      <c r="Z1494" t="str">
        <f t="shared" si="257"/>
        <v/>
      </c>
      <c r="AA1494">
        <f t="shared" si="257"/>
        <v>578.46</v>
      </c>
      <c r="AB1494" t="str">
        <f t="shared" si="257"/>
        <v/>
      </c>
      <c r="AE1494" t="str">
        <f t="shared" si="253"/>
        <v/>
      </c>
      <c r="AH1494" t="str">
        <f t="shared" si="254"/>
        <v/>
      </c>
      <c r="AI1494" t="str">
        <f t="shared" si="255"/>
        <v/>
      </c>
      <c r="AJ1494" t="str">
        <f t="shared" si="255"/>
        <v/>
      </c>
      <c r="AK1494" t="str">
        <f t="shared" si="255"/>
        <v/>
      </c>
      <c r="AL1494" t="str">
        <f t="shared" si="255"/>
        <v/>
      </c>
    </row>
    <row r="1495" spans="1:38" x14ac:dyDescent="0.2">
      <c r="A1495" s="1">
        <v>6737</v>
      </c>
      <c r="B1495" s="2" t="s">
        <v>40</v>
      </c>
      <c r="C1495" s="3">
        <v>42243</v>
      </c>
      <c r="D1495" s="2" t="s">
        <v>50</v>
      </c>
      <c r="E1495" s="2">
        <v>1</v>
      </c>
      <c r="F1495" s="2">
        <v>112.25</v>
      </c>
      <c r="G1495" s="2">
        <v>7.0000000000000007E-2</v>
      </c>
      <c r="H1495" s="2" t="s">
        <v>20</v>
      </c>
      <c r="I1495" s="2">
        <v>-92.91</v>
      </c>
      <c r="J1495" s="2">
        <v>67.5</v>
      </c>
      <c r="K1495" s="2">
        <v>66.2</v>
      </c>
      <c r="L1495" s="2" t="s">
        <v>500</v>
      </c>
      <c r="M1495" s="2" t="s">
        <v>66</v>
      </c>
      <c r="N1495" s="2" t="s">
        <v>30</v>
      </c>
      <c r="O1495" s="2" t="s">
        <v>45</v>
      </c>
      <c r="P1495" s="2" t="s">
        <v>55</v>
      </c>
      <c r="Q1495" s="2" t="s">
        <v>62</v>
      </c>
      <c r="R1495" s="3">
        <v>42245</v>
      </c>
      <c r="S1495" s="10">
        <f t="shared" si="252"/>
        <v>2015</v>
      </c>
      <c r="T1495" t="str">
        <f t="shared" si="256"/>
        <v/>
      </c>
      <c r="U1495">
        <f t="shared" si="256"/>
        <v>-92.91</v>
      </c>
      <c r="V1495" t="str">
        <f t="shared" si="256"/>
        <v/>
      </c>
      <c r="W1495" t="str">
        <f t="shared" si="256"/>
        <v/>
      </c>
      <c r="Z1495" t="str">
        <f t="shared" si="257"/>
        <v/>
      </c>
      <c r="AA1495" t="str">
        <f t="shared" si="257"/>
        <v/>
      </c>
      <c r="AB1495">
        <f t="shared" si="257"/>
        <v>-92.91</v>
      </c>
      <c r="AE1495" t="str">
        <f t="shared" si="253"/>
        <v>Furniture</v>
      </c>
      <c r="AH1495" t="str">
        <f t="shared" si="254"/>
        <v/>
      </c>
      <c r="AI1495" t="str">
        <f t="shared" si="255"/>
        <v/>
      </c>
      <c r="AJ1495" t="str">
        <f t="shared" si="255"/>
        <v/>
      </c>
      <c r="AK1495" t="str">
        <f t="shared" si="255"/>
        <v/>
      </c>
      <c r="AL1495" t="str">
        <f t="shared" si="255"/>
        <v/>
      </c>
    </row>
    <row r="1496" spans="1:38" x14ac:dyDescent="0.2">
      <c r="A1496" s="1">
        <v>6738</v>
      </c>
      <c r="B1496" s="2" t="s">
        <v>18</v>
      </c>
      <c r="C1496" s="3">
        <v>42244</v>
      </c>
      <c r="D1496" s="2" t="s">
        <v>27</v>
      </c>
      <c r="E1496" s="2">
        <v>6</v>
      </c>
      <c r="F1496" s="2">
        <v>203.15</v>
      </c>
      <c r="G1496" s="2">
        <v>0.02</v>
      </c>
      <c r="H1496" s="2" t="s">
        <v>20</v>
      </c>
      <c r="I1496" s="2">
        <v>-25.84</v>
      </c>
      <c r="J1496" s="2">
        <v>45.29</v>
      </c>
      <c r="K1496" s="2">
        <v>15.99</v>
      </c>
      <c r="L1496" s="2" t="s">
        <v>87</v>
      </c>
      <c r="M1496" s="2" t="s">
        <v>29</v>
      </c>
      <c r="N1496" s="2" t="s">
        <v>23</v>
      </c>
      <c r="O1496" s="2" t="s">
        <v>31</v>
      </c>
      <c r="P1496" s="2" t="s">
        <v>32</v>
      </c>
      <c r="Q1496" s="2" t="s">
        <v>58</v>
      </c>
      <c r="R1496" s="3">
        <v>42244</v>
      </c>
      <c r="S1496" s="10">
        <f t="shared" si="252"/>
        <v>2015</v>
      </c>
      <c r="T1496">
        <f t="shared" si="256"/>
        <v>-25.84</v>
      </c>
      <c r="U1496" t="str">
        <f t="shared" si="256"/>
        <v/>
      </c>
      <c r="V1496" t="str">
        <f t="shared" si="256"/>
        <v/>
      </c>
      <c r="W1496" t="str">
        <f t="shared" si="256"/>
        <v/>
      </c>
      <c r="Z1496" t="str">
        <f t="shared" si="257"/>
        <v/>
      </c>
      <c r="AA1496">
        <f t="shared" si="257"/>
        <v>-25.84</v>
      </c>
      <c r="AB1496" t="str">
        <f t="shared" si="257"/>
        <v/>
      </c>
      <c r="AE1496" t="str">
        <f t="shared" si="253"/>
        <v>Technology</v>
      </c>
      <c r="AH1496">
        <f t="shared" si="254"/>
        <v>-25.84</v>
      </c>
      <c r="AI1496" t="str">
        <f t="shared" si="255"/>
        <v/>
      </c>
      <c r="AJ1496">
        <f t="shared" si="255"/>
        <v>-25.84</v>
      </c>
      <c r="AK1496" t="str">
        <f t="shared" si="255"/>
        <v/>
      </c>
      <c r="AL1496" t="str">
        <f t="shared" si="255"/>
        <v/>
      </c>
    </row>
    <row r="1497" spans="1:38" x14ac:dyDescent="0.2">
      <c r="A1497" s="1">
        <v>6739</v>
      </c>
      <c r="B1497" s="2" t="s">
        <v>18</v>
      </c>
      <c r="C1497" s="3">
        <v>42245</v>
      </c>
      <c r="D1497" s="2" t="s">
        <v>50</v>
      </c>
      <c r="E1497" s="2">
        <v>38</v>
      </c>
      <c r="F1497" s="2">
        <v>3640</v>
      </c>
      <c r="G1497" s="2">
        <v>0</v>
      </c>
      <c r="H1497" s="2" t="s">
        <v>44</v>
      </c>
      <c r="I1497" s="2">
        <v>-394.93</v>
      </c>
      <c r="J1497" s="2">
        <v>101.99</v>
      </c>
      <c r="K1497" s="2">
        <v>56</v>
      </c>
      <c r="L1497" s="2" t="s">
        <v>108</v>
      </c>
      <c r="M1497" s="2" t="s">
        <v>29</v>
      </c>
      <c r="N1497" s="2" t="s">
        <v>30</v>
      </c>
      <c r="O1497" s="2" t="s">
        <v>45</v>
      </c>
      <c r="P1497" s="2" t="s">
        <v>61</v>
      </c>
      <c r="Q1497" s="2" t="s">
        <v>56</v>
      </c>
      <c r="R1497" s="3">
        <v>42247</v>
      </c>
      <c r="S1497" s="10">
        <f t="shared" si="252"/>
        <v>2015</v>
      </c>
      <c r="T1497" t="str">
        <f t="shared" si="256"/>
        <v/>
      </c>
      <c r="U1497">
        <f t="shared" si="256"/>
        <v>-394.93</v>
      </c>
      <c r="V1497" t="str">
        <f t="shared" si="256"/>
        <v/>
      </c>
      <c r="W1497" t="str">
        <f t="shared" si="256"/>
        <v/>
      </c>
      <c r="Z1497" t="str">
        <f t="shared" si="257"/>
        <v/>
      </c>
      <c r="AA1497" t="str">
        <f t="shared" si="257"/>
        <v/>
      </c>
      <c r="AB1497">
        <f t="shared" si="257"/>
        <v>-394.93</v>
      </c>
      <c r="AE1497" t="str">
        <f t="shared" si="253"/>
        <v>Furniture</v>
      </c>
      <c r="AH1497" t="str">
        <f t="shared" si="254"/>
        <v/>
      </c>
      <c r="AI1497" t="str">
        <f t="shared" si="255"/>
        <v/>
      </c>
      <c r="AJ1497" t="str">
        <f t="shared" si="255"/>
        <v/>
      </c>
      <c r="AK1497" t="str">
        <f t="shared" si="255"/>
        <v/>
      </c>
      <c r="AL1497" t="str">
        <f t="shared" si="255"/>
        <v/>
      </c>
    </row>
    <row r="1498" spans="1:38" x14ac:dyDescent="0.2">
      <c r="A1498" s="1">
        <v>6740</v>
      </c>
      <c r="B1498" s="2" t="s">
        <v>18</v>
      </c>
      <c r="C1498" s="3">
        <v>42246</v>
      </c>
      <c r="D1498" s="2" t="s">
        <v>19</v>
      </c>
      <c r="E1498" s="2">
        <v>19</v>
      </c>
      <c r="F1498" s="2">
        <v>5304.87</v>
      </c>
      <c r="G1498" s="2">
        <v>0.02</v>
      </c>
      <c r="H1498" s="2" t="s">
        <v>44</v>
      </c>
      <c r="I1498" s="2">
        <v>-153.53</v>
      </c>
      <c r="J1498" s="2">
        <v>282.98</v>
      </c>
      <c r="K1498" s="2">
        <v>64</v>
      </c>
      <c r="L1498" s="2" t="s">
        <v>157</v>
      </c>
      <c r="M1498" s="2" t="s">
        <v>66</v>
      </c>
      <c r="N1498" s="2" t="s">
        <v>30</v>
      </c>
      <c r="O1498" s="2" t="s">
        <v>45</v>
      </c>
      <c r="P1498" s="2" t="s">
        <v>61</v>
      </c>
      <c r="Q1498" s="2" t="s">
        <v>56</v>
      </c>
      <c r="R1498" s="3">
        <v>42247</v>
      </c>
      <c r="S1498" s="10">
        <f t="shared" si="252"/>
        <v>2015</v>
      </c>
      <c r="T1498" t="str">
        <f t="shared" si="256"/>
        <v/>
      </c>
      <c r="U1498">
        <f t="shared" si="256"/>
        <v>-153.53</v>
      </c>
      <c r="V1498" t="str">
        <f t="shared" si="256"/>
        <v/>
      </c>
      <c r="W1498" t="str">
        <f t="shared" si="256"/>
        <v/>
      </c>
      <c r="Z1498" t="str">
        <f t="shared" si="257"/>
        <v/>
      </c>
      <c r="AA1498" t="str">
        <f t="shared" si="257"/>
        <v/>
      </c>
      <c r="AB1498">
        <f t="shared" si="257"/>
        <v>-153.53</v>
      </c>
      <c r="AE1498" t="str">
        <f t="shared" si="253"/>
        <v>Furniture</v>
      </c>
      <c r="AH1498" t="str">
        <f t="shared" si="254"/>
        <v/>
      </c>
      <c r="AI1498" t="str">
        <f t="shared" si="255"/>
        <v/>
      </c>
      <c r="AJ1498" t="str">
        <f t="shared" si="255"/>
        <v/>
      </c>
      <c r="AK1498" t="str">
        <f t="shared" si="255"/>
        <v/>
      </c>
      <c r="AL1498" t="str">
        <f t="shared" si="255"/>
        <v/>
      </c>
    </row>
    <row r="1499" spans="1:38" x14ac:dyDescent="0.2">
      <c r="A1499" s="1">
        <v>6741</v>
      </c>
      <c r="B1499" s="2" t="s">
        <v>18</v>
      </c>
      <c r="C1499" s="3">
        <v>42246</v>
      </c>
      <c r="D1499" s="2" t="s">
        <v>19</v>
      </c>
      <c r="E1499" s="2">
        <v>20</v>
      </c>
      <c r="F1499" s="2">
        <v>102.7</v>
      </c>
      <c r="G1499" s="2">
        <v>0</v>
      </c>
      <c r="H1499" s="2" t="s">
        <v>20</v>
      </c>
      <c r="I1499" s="2">
        <v>35.08</v>
      </c>
      <c r="J1499" s="2">
        <v>16.48</v>
      </c>
      <c r="K1499" s="2">
        <v>15.22</v>
      </c>
      <c r="L1499" s="2" t="s">
        <v>157</v>
      </c>
      <c r="M1499" s="2" t="s">
        <v>66</v>
      </c>
      <c r="N1499" s="2" t="s">
        <v>30</v>
      </c>
      <c r="O1499" s="2" t="s">
        <v>24</v>
      </c>
      <c r="P1499" s="2" t="s">
        <v>35</v>
      </c>
      <c r="Q1499" s="2" t="s">
        <v>36</v>
      </c>
      <c r="R1499" s="3">
        <v>42247</v>
      </c>
      <c r="S1499" s="10">
        <f t="shared" si="252"/>
        <v>2015</v>
      </c>
      <c r="T1499" t="str">
        <f t="shared" si="256"/>
        <v/>
      </c>
      <c r="U1499">
        <f t="shared" si="256"/>
        <v>35.08</v>
      </c>
      <c r="V1499" t="str">
        <f t="shared" si="256"/>
        <v/>
      </c>
      <c r="W1499" t="str">
        <f t="shared" si="256"/>
        <v/>
      </c>
      <c r="Z1499">
        <f t="shared" si="257"/>
        <v>35.08</v>
      </c>
      <c r="AA1499" t="str">
        <f t="shared" si="257"/>
        <v/>
      </c>
      <c r="AB1499" t="str">
        <f t="shared" si="257"/>
        <v/>
      </c>
      <c r="AE1499" t="str">
        <f t="shared" si="253"/>
        <v/>
      </c>
      <c r="AH1499" t="str">
        <f t="shared" si="254"/>
        <v/>
      </c>
      <c r="AI1499" t="str">
        <f t="shared" si="255"/>
        <v/>
      </c>
      <c r="AJ1499" t="str">
        <f t="shared" si="255"/>
        <v/>
      </c>
      <c r="AK1499" t="str">
        <f t="shared" si="255"/>
        <v/>
      </c>
      <c r="AL1499" t="str">
        <f t="shared" si="255"/>
        <v/>
      </c>
    </row>
    <row r="1500" spans="1:38" x14ac:dyDescent="0.2">
      <c r="A1500" s="1">
        <v>6742</v>
      </c>
      <c r="B1500" s="2" t="s">
        <v>18</v>
      </c>
      <c r="C1500" s="3">
        <v>42246</v>
      </c>
      <c r="D1500" s="2" t="s">
        <v>41</v>
      </c>
      <c r="E1500" s="2">
        <v>1</v>
      </c>
      <c r="F1500" s="2">
        <v>21.8</v>
      </c>
      <c r="G1500" s="2">
        <v>0.1</v>
      </c>
      <c r="H1500" s="2" t="s">
        <v>20</v>
      </c>
      <c r="I1500" s="2">
        <v>-1.99</v>
      </c>
      <c r="J1500" s="2">
        <v>24.22</v>
      </c>
      <c r="K1500" s="2">
        <v>16.850000000000001</v>
      </c>
      <c r="L1500" s="2" t="s">
        <v>189</v>
      </c>
      <c r="M1500" s="2" t="s">
        <v>22</v>
      </c>
      <c r="N1500" s="2" t="s">
        <v>30</v>
      </c>
      <c r="O1500" s="2" t="s">
        <v>45</v>
      </c>
      <c r="P1500" s="2" t="s">
        <v>55</v>
      </c>
      <c r="Q1500" s="2" t="s">
        <v>58</v>
      </c>
      <c r="R1500" s="3">
        <v>42248</v>
      </c>
      <c r="S1500" s="10">
        <f t="shared" si="252"/>
        <v>2015</v>
      </c>
      <c r="T1500" t="str">
        <f t="shared" si="256"/>
        <v/>
      </c>
      <c r="U1500">
        <f t="shared" si="256"/>
        <v>-1.99</v>
      </c>
      <c r="V1500" t="str">
        <f t="shared" si="256"/>
        <v/>
      </c>
      <c r="W1500" t="str">
        <f t="shared" si="256"/>
        <v/>
      </c>
      <c r="Z1500" t="str">
        <f t="shared" si="257"/>
        <v/>
      </c>
      <c r="AA1500" t="str">
        <f t="shared" si="257"/>
        <v/>
      </c>
      <c r="AB1500">
        <f t="shared" si="257"/>
        <v>-1.99</v>
      </c>
      <c r="AE1500" t="str">
        <f t="shared" si="253"/>
        <v>Furniture</v>
      </c>
      <c r="AH1500" t="str">
        <f t="shared" si="254"/>
        <v/>
      </c>
      <c r="AI1500" t="str">
        <f t="shared" si="255"/>
        <v/>
      </c>
      <c r="AJ1500" t="str">
        <f t="shared" si="255"/>
        <v/>
      </c>
      <c r="AK1500" t="str">
        <f t="shared" si="255"/>
        <v/>
      </c>
      <c r="AL1500" t="str">
        <f t="shared" si="255"/>
        <v/>
      </c>
    </row>
    <row r="1501" spans="1:38" x14ac:dyDescent="0.2">
      <c r="A1501" s="1">
        <v>6743</v>
      </c>
      <c r="B1501" s="2" t="s">
        <v>18</v>
      </c>
      <c r="C1501" s="3">
        <v>42246</v>
      </c>
      <c r="D1501" s="2" t="s">
        <v>41</v>
      </c>
      <c r="E1501" s="2">
        <v>8</v>
      </c>
      <c r="F1501" s="2">
        <v>1226.5899999999999</v>
      </c>
      <c r="G1501" s="2">
        <v>0.02</v>
      </c>
      <c r="H1501" s="2" t="s">
        <v>20</v>
      </c>
      <c r="I1501" s="2">
        <v>49.77</v>
      </c>
      <c r="J1501" s="2">
        <v>162.97999999999999</v>
      </c>
      <c r="K1501" s="2">
        <v>27.99</v>
      </c>
      <c r="L1501" s="2" t="s">
        <v>168</v>
      </c>
      <c r="M1501" s="2" t="s">
        <v>66</v>
      </c>
      <c r="N1501" s="2" t="s">
        <v>30</v>
      </c>
      <c r="O1501" s="2" t="s">
        <v>31</v>
      </c>
      <c r="P1501" s="2" t="s">
        <v>33</v>
      </c>
      <c r="Q1501" s="2" t="s">
        <v>62</v>
      </c>
      <c r="R1501" s="3">
        <v>42246</v>
      </c>
      <c r="S1501" s="10">
        <f t="shared" si="252"/>
        <v>2015</v>
      </c>
      <c r="T1501" t="str">
        <f t="shared" si="256"/>
        <v/>
      </c>
      <c r="U1501">
        <f t="shared" si="256"/>
        <v>49.77</v>
      </c>
      <c r="V1501" t="str">
        <f t="shared" si="256"/>
        <v/>
      </c>
      <c r="W1501" t="str">
        <f t="shared" si="256"/>
        <v/>
      </c>
      <c r="Z1501" t="str">
        <f t="shared" si="257"/>
        <v/>
      </c>
      <c r="AA1501">
        <f t="shared" si="257"/>
        <v>49.77</v>
      </c>
      <c r="AB1501" t="str">
        <f t="shared" si="257"/>
        <v/>
      </c>
      <c r="AE1501" t="str">
        <f t="shared" si="253"/>
        <v/>
      </c>
      <c r="AH1501">
        <f t="shared" si="254"/>
        <v>49.77</v>
      </c>
      <c r="AI1501" t="str">
        <f t="shared" si="255"/>
        <v/>
      </c>
      <c r="AJ1501">
        <f t="shared" si="255"/>
        <v>49.77</v>
      </c>
      <c r="AK1501" t="str">
        <f t="shared" si="255"/>
        <v/>
      </c>
      <c r="AL1501" t="str">
        <f t="shared" si="255"/>
        <v/>
      </c>
    </row>
    <row r="1502" spans="1:38" x14ac:dyDescent="0.2">
      <c r="A1502" s="1">
        <v>6744</v>
      </c>
      <c r="B1502" s="2" t="s">
        <v>18</v>
      </c>
      <c r="C1502" s="3">
        <v>42246</v>
      </c>
      <c r="D1502" s="2" t="s">
        <v>41</v>
      </c>
      <c r="E1502" s="2">
        <v>15</v>
      </c>
      <c r="F1502" s="2">
        <v>36.08</v>
      </c>
      <c r="G1502" s="2">
        <v>0</v>
      </c>
      <c r="H1502" s="2" t="s">
        <v>20</v>
      </c>
      <c r="I1502" s="2">
        <v>5.28</v>
      </c>
      <c r="J1502" s="2">
        <v>13.76</v>
      </c>
      <c r="K1502" s="2">
        <v>14.7</v>
      </c>
      <c r="L1502" s="2" t="s">
        <v>168</v>
      </c>
      <c r="M1502" s="2" t="s">
        <v>66</v>
      </c>
      <c r="N1502" s="2" t="s">
        <v>30</v>
      </c>
      <c r="O1502" s="2" t="s">
        <v>24</v>
      </c>
      <c r="P1502" s="2" t="s">
        <v>64</v>
      </c>
      <c r="Q1502" s="2" t="s">
        <v>36</v>
      </c>
      <c r="R1502" s="3">
        <v>42247</v>
      </c>
      <c r="S1502" s="10">
        <f t="shared" si="252"/>
        <v>2015</v>
      </c>
      <c r="T1502" t="str">
        <f t="shared" ref="T1502:W1521" si="258">IF($N1502=T$1,$I1502,"")</f>
        <v/>
      </c>
      <c r="U1502">
        <f t="shared" si="258"/>
        <v>5.28</v>
      </c>
      <c r="V1502" t="str">
        <f t="shared" si="258"/>
        <v/>
      </c>
      <c r="W1502" t="str">
        <f t="shared" si="258"/>
        <v/>
      </c>
      <c r="Z1502">
        <f t="shared" ref="Z1502:AB1521" si="259">IF($O1502=Z$1,$I1502,"")</f>
        <v>5.28</v>
      </c>
      <c r="AA1502" t="str">
        <f t="shared" si="259"/>
        <v/>
      </c>
      <c r="AB1502" t="str">
        <f t="shared" si="259"/>
        <v/>
      </c>
      <c r="AE1502" t="str">
        <f t="shared" si="253"/>
        <v/>
      </c>
      <c r="AH1502" t="str">
        <f t="shared" si="254"/>
        <v/>
      </c>
      <c r="AI1502" t="str">
        <f t="shared" si="255"/>
        <v/>
      </c>
      <c r="AJ1502" t="str">
        <f t="shared" si="255"/>
        <v/>
      </c>
      <c r="AK1502" t="str">
        <f t="shared" si="255"/>
        <v/>
      </c>
      <c r="AL1502" t="str">
        <f t="shared" si="255"/>
        <v/>
      </c>
    </row>
    <row r="1503" spans="1:38" x14ac:dyDescent="0.2">
      <c r="A1503" s="1">
        <v>6745</v>
      </c>
      <c r="B1503" s="2" t="s">
        <v>18</v>
      </c>
      <c r="C1503" s="3">
        <v>42246</v>
      </c>
      <c r="D1503" s="2" t="s">
        <v>41</v>
      </c>
      <c r="E1503" s="2">
        <v>34</v>
      </c>
      <c r="F1503" s="2">
        <v>1919.09</v>
      </c>
      <c r="G1503" s="2">
        <v>7.0000000000000007E-2</v>
      </c>
      <c r="H1503" s="2" t="s">
        <v>20</v>
      </c>
      <c r="I1503" s="2">
        <v>944.83</v>
      </c>
      <c r="J1503" s="2">
        <v>67.98</v>
      </c>
      <c r="K1503" s="2">
        <v>19.149999999999999</v>
      </c>
      <c r="L1503" s="2" t="s">
        <v>518</v>
      </c>
      <c r="M1503" s="2" t="s">
        <v>29</v>
      </c>
      <c r="N1503" s="2" t="s">
        <v>54</v>
      </c>
      <c r="O1503" s="2" t="s">
        <v>24</v>
      </c>
      <c r="P1503" s="2" t="s">
        <v>35</v>
      </c>
      <c r="Q1503" s="2" t="s">
        <v>26</v>
      </c>
      <c r="R1503" s="3">
        <v>42247</v>
      </c>
      <c r="S1503" s="10">
        <f t="shared" si="252"/>
        <v>2015</v>
      </c>
      <c r="T1503" t="str">
        <f t="shared" si="258"/>
        <v/>
      </c>
      <c r="U1503" t="str">
        <f t="shared" si="258"/>
        <v/>
      </c>
      <c r="V1503" t="str">
        <f t="shared" si="258"/>
        <v/>
      </c>
      <c r="W1503">
        <f t="shared" si="258"/>
        <v>944.83</v>
      </c>
      <c r="Z1503">
        <f t="shared" si="259"/>
        <v>944.83</v>
      </c>
      <c r="AA1503" t="str">
        <f t="shared" si="259"/>
        <v/>
      </c>
      <c r="AB1503" t="str">
        <f t="shared" si="259"/>
        <v/>
      </c>
      <c r="AE1503" t="str">
        <f t="shared" si="253"/>
        <v/>
      </c>
      <c r="AH1503" t="str">
        <f t="shared" si="254"/>
        <v/>
      </c>
      <c r="AI1503" t="str">
        <f t="shared" si="255"/>
        <v/>
      </c>
      <c r="AJ1503" t="str">
        <f t="shared" si="255"/>
        <v/>
      </c>
      <c r="AK1503" t="str">
        <f t="shared" si="255"/>
        <v/>
      </c>
      <c r="AL1503" t="str">
        <f t="shared" si="255"/>
        <v/>
      </c>
    </row>
    <row r="1504" spans="1:38" x14ac:dyDescent="0.2">
      <c r="A1504" s="1">
        <v>6746</v>
      </c>
      <c r="B1504" s="2" t="s">
        <v>18</v>
      </c>
      <c r="C1504" s="3">
        <v>42246</v>
      </c>
      <c r="D1504" s="2" t="s">
        <v>41</v>
      </c>
      <c r="E1504" s="2">
        <v>17</v>
      </c>
      <c r="F1504" s="2">
        <v>128.15100000000001</v>
      </c>
      <c r="G1504" s="2">
        <v>0.03</v>
      </c>
      <c r="H1504" s="2" t="s">
        <v>20</v>
      </c>
      <c r="I1504" s="2">
        <v>-65.989999999999995</v>
      </c>
      <c r="J1504" s="2">
        <v>19.989999999999998</v>
      </c>
      <c r="K1504" s="2">
        <v>19.03</v>
      </c>
      <c r="L1504" s="2" t="s">
        <v>518</v>
      </c>
      <c r="M1504" s="2" t="s">
        <v>29</v>
      </c>
      <c r="N1504" s="2" t="s">
        <v>54</v>
      </c>
      <c r="O1504" s="2" t="s">
        <v>31</v>
      </c>
      <c r="P1504" s="2" t="s">
        <v>39</v>
      </c>
      <c r="Q1504" s="2" t="s">
        <v>62</v>
      </c>
      <c r="R1504" s="3">
        <v>42247</v>
      </c>
      <c r="S1504" s="10">
        <f t="shared" si="252"/>
        <v>2015</v>
      </c>
      <c r="T1504" t="str">
        <f t="shared" si="258"/>
        <v/>
      </c>
      <c r="U1504" t="str">
        <f t="shared" si="258"/>
        <v/>
      </c>
      <c r="V1504" t="str">
        <f t="shared" si="258"/>
        <v/>
      </c>
      <c r="W1504">
        <f t="shared" si="258"/>
        <v>-65.989999999999995</v>
      </c>
      <c r="Z1504" t="str">
        <f t="shared" si="259"/>
        <v/>
      </c>
      <c r="AA1504">
        <f t="shared" si="259"/>
        <v>-65.989999999999995</v>
      </c>
      <c r="AB1504" t="str">
        <f t="shared" si="259"/>
        <v/>
      </c>
      <c r="AE1504" t="str">
        <f t="shared" si="253"/>
        <v>Technology</v>
      </c>
      <c r="AH1504" t="str">
        <f t="shared" si="254"/>
        <v/>
      </c>
      <c r="AI1504" t="str">
        <f t="shared" si="255"/>
        <v/>
      </c>
      <c r="AJ1504" t="str">
        <f t="shared" si="255"/>
        <v/>
      </c>
      <c r="AK1504" t="str">
        <f t="shared" si="255"/>
        <v/>
      </c>
      <c r="AL1504" t="str">
        <f t="shared" si="255"/>
        <v/>
      </c>
    </row>
    <row r="1505" spans="1:38" x14ac:dyDescent="0.2">
      <c r="A1505" s="1">
        <v>6747</v>
      </c>
      <c r="B1505" s="2" t="s">
        <v>18</v>
      </c>
      <c r="C1505" s="3">
        <v>42246</v>
      </c>
      <c r="D1505" s="2" t="s">
        <v>41</v>
      </c>
      <c r="E1505" s="2">
        <v>45</v>
      </c>
      <c r="F1505" s="2">
        <v>252.95</v>
      </c>
      <c r="G1505" s="2">
        <v>0.03</v>
      </c>
      <c r="H1505" s="2" t="s">
        <v>20</v>
      </c>
      <c r="I1505" s="2">
        <v>-221.85</v>
      </c>
      <c r="J1505" s="2">
        <v>17.28</v>
      </c>
      <c r="K1505" s="2">
        <v>22.16</v>
      </c>
      <c r="L1505" s="2" t="s">
        <v>518</v>
      </c>
      <c r="M1505" s="2" t="s">
        <v>29</v>
      </c>
      <c r="N1505" s="2" t="s">
        <v>54</v>
      </c>
      <c r="O1505" s="2" t="s">
        <v>24</v>
      </c>
      <c r="P1505" s="2" t="s">
        <v>35</v>
      </c>
      <c r="Q1505" s="2" t="s">
        <v>26</v>
      </c>
      <c r="R1505" s="3">
        <v>42247</v>
      </c>
      <c r="S1505" s="10">
        <f t="shared" si="252"/>
        <v>2015</v>
      </c>
      <c r="T1505" t="str">
        <f t="shared" si="258"/>
        <v/>
      </c>
      <c r="U1505" t="str">
        <f t="shared" si="258"/>
        <v/>
      </c>
      <c r="V1505" t="str">
        <f t="shared" si="258"/>
        <v/>
      </c>
      <c r="W1505">
        <f t="shared" si="258"/>
        <v>-221.85</v>
      </c>
      <c r="Z1505">
        <f t="shared" si="259"/>
        <v>-221.85</v>
      </c>
      <c r="AA1505" t="str">
        <f t="shared" si="259"/>
        <v/>
      </c>
      <c r="AB1505" t="str">
        <f t="shared" si="259"/>
        <v/>
      </c>
      <c r="AE1505" t="str">
        <f t="shared" si="253"/>
        <v>Office Supplies</v>
      </c>
      <c r="AH1505" t="str">
        <f t="shared" si="254"/>
        <v/>
      </c>
      <c r="AI1505" t="str">
        <f t="shared" si="255"/>
        <v/>
      </c>
      <c r="AJ1505" t="str">
        <f t="shared" si="255"/>
        <v/>
      </c>
      <c r="AK1505" t="str">
        <f t="shared" si="255"/>
        <v/>
      </c>
      <c r="AL1505" t="str">
        <f t="shared" si="255"/>
        <v/>
      </c>
    </row>
    <row r="1506" spans="1:38" x14ac:dyDescent="0.2">
      <c r="A1506" s="1">
        <v>6748</v>
      </c>
      <c r="B1506" s="2" t="s">
        <v>18</v>
      </c>
      <c r="C1506" s="3">
        <v>42247</v>
      </c>
      <c r="D1506" s="2" t="s">
        <v>27</v>
      </c>
      <c r="E1506" s="2">
        <v>37</v>
      </c>
      <c r="F1506" s="2">
        <v>113.39</v>
      </c>
      <c r="G1506" s="2">
        <v>0.01</v>
      </c>
      <c r="H1506" s="2" t="s">
        <v>20</v>
      </c>
      <c r="I1506" s="2">
        <v>48.77</v>
      </c>
      <c r="J1506" s="2">
        <v>14.88</v>
      </c>
      <c r="K1506" s="2">
        <v>14.5</v>
      </c>
      <c r="L1506" s="2" t="s">
        <v>179</v>
      </c>
      <c r="M1506" s="2" t="s">
        <v>29</v>
      </c>
      <c r="N1506" s="2" t="s">
        <v>23</v>
      </c>
      <c r="O1506" s="2" t="s">
        <v>24</v>
      </c>
      <c r="P1506" s="2" t="s">
        <v>74</v>
      </c>
      <c r="Q1506" s="2" t="s">
        <v>26</v>
      </c>
      <c r="R1506" s="3">
        <v>42249</v>
      </c>
      <c r="S1506" s="10">
        <f t="shared" si="252"/>
        <v>2015</v>
      </c>
      <c r="T1506">
        <f t="shared" si="258"/>
        <v>48.77</v>
      </c>
      <c r="U1506" t="str">
        <f t="shared" si="258"/>
        <v/>
      </c>
      <c r="V1506" t="str">
        <f t="shared" si="258"/>
        <v/>
      </c>
      <c r="W1506" t="str">
        <f t="shared" si="258"/>
        <v/>
      </c>
      <c r="Z1506">
        <f t="shared" si="259"/>
        <v>48.77</v>
      </c>
      <c r="AA1506" t="str">
        <f t="shared" si="259"/>
        <v/>
      </c>
      <c r="AB1506" t="str">
        <f t="shared" si="259"/>
        <v/>
      </c>
      <c r="AE1506" t="str">
        <f t="shared" si="253"/>
        <v/>
      </c>
      <c r="AH1506" t="str">
        <f t="shared" si="254"/>
        <v/>
      </c>
      <c r="AI1506" t="str">
        <f t="shared" si="255"/>
        <v/>
      </c>
      <c r="AJ1506" t="str">
        <f t="shared" si="255"/>
        <v/>
      </c>
      <c r="AK1506" t="str">
        <f t="shared" si="255"/>
        <v/>
      </c>
      <c r="AL1506" t="str">
        <f t="shared" si="255"/>
        <v/>
      </c>
    </row>
    <row r="1507" spans="1:38" x14ac:dyDescent="0.2">
      <c r="A1507" s="1">
        <v>6749</v>
      </c>
      <c r="B1507" s="2" t="s">
        <v>18</v>
      </c>
      <c r="C1507" s="3">
        <v>42248</v>
      </c>
      <c r="D1507" s="2" t="s">
        <v>27</v>
      </c>
      <c r="E1507" s="2">
        <v>5</v>
      </c>
      <c r="F1507" s="2">
        <v>292.07350000000002</v>
      </c>
      <c r="G1507" s="2">
        <v>0.04</v>
      </c>
      <c r="H1507" s="2" t="s">
        <v>49</v>
      </c>
      <c r="I1507" s="2">
        <v>-241.84</v>
      </c>
      <c r="J1507" s="2">
        <v>77.989999999999995</v>
      </c>
      <c r="K1507" s="2">
        <v>22.99</v>
      </c>
      <c r="L1507" s="2" t="s">
        <v>239</v>
      </c>
      <c r="M1507" s="2" t="s">
        <v>22</v>
      </c>
      <c r="N1507" s="2" t="s">
        <v>43</v>
      </c>
      <c r="O1507" s="2" t="s">
        <v>31</v>
      </c>
      <c r="P1507" s="2" t="s">
        <v>39</v>
      </c>
      <c r="Q1507" s="2" t="s">
        <v>26</v>
      </c>
      <c r="R1507" s="3">
        <v>42253</v>
      </c>
      <c r="S1507" s="10">
        <f t="shared" si="252"/>
        <v>2015</v>
      </c>
      <c r="T1507" t="str">
        <f t="shared" si="258"/>
        <v/>
      </c>
      <c r="U1507" t="str">
        <f t="shared" si="258"/>
        <v/>
      </c>
      <c r="V1507">
        <f t="shared" si="258"/>
        <v>-241.84</v>
      </c>
      <c r="W1507" t="str">
        <f t="shared" si="258"/>
        <v/>
      </c>
      <c r="Z1507" t="str">
        <f t="shared" si="259"/>
        <v/>
      </c>
      <c r="AA1507">
        <f t="shared" si="259"/>
        <v>-241.84</v>
      </c>
      <c r="AB1507" t="str">
        <f t="shared" si="259"/>
        <v/>
      </c>
      <c r="AE1507" t="str">
        <f t="shared" si="253"/>
        <v>Technology</v>
      </c>
      <c r="AH1507">
        <f t="shared" si="254"/>
        <v>-241.84</v>
      </c>
      <c r="AI1507" t="str">
        <f t="shared" si="255"/>
        <v/>
      </c>
      <c r="AJ1507">
        <f t="shared" si="255"/>
        <v>-241.84</v>
      </c>
      <c r="AK1507" t="str">
        <f t="shared" si="255"/>
        <v/>
      </c>
      <c r="AL1507" t="str">
        <f t="shared" si="255"/>
        <v/>
      </c>
    </row>
    <row r="1508" spans="1:38" x14ac:dyDescent="0.2">
      <c r="A1508" s="1">
        <v>6750</v>
      </c>
      <c r="B1508" s="2" t="s">
        <v>18</v>
      </c>
      <c r="C1508" s="3">
        <v>42248</v>
      </c>
      <c r="D1508" s="2" t="s">
        <v>59</v>
      </c>
      <c r="E1508" s="2">
        <v>40</v>
      </c>
      <c r="F1508" s="2">
        <v>6797.3275000000003</v>
      </c>
      <c r="G1508" s="2">
        <v>0.08</v>
      </c>
      <c r="H1508" s="2" t="s">
        <v>20</v>
      </c>
      <c r="I1508" s="2">
        <v>1870.06</v>
      </c>
      <c r="J1508" s="2">
        <v>212.99</v>
      </c>
      <c r="K1508" s="2">
        <v>18.2</v>
      </c>
      <c r="L1508" s="2" t="s">
        <v>348</v>
      </c>
      <c r="M1508" s="2" t="s">
        <v>66</v>
      </c>
      <c r="N1508" s="2" t="s">
        <v>23</v>
      </c>
      <c r="O1508" s="2" t="s">
        <v>31</v>
      </c>
      <c r="P1508" s="2" t="s">
        <v>39</v>
      </c>
      <c r="Q1508" s="2" t="s">
        <v>26</v>
      </c>
      <c r="R1508" s="3">
        <v>42249</v>
      </c>
      <c r="S1508" s="10">
        <f t="shared" si="252"/>
        <v>2015</v>
      </c>
      <c r="T1508">
        <f t="shared" si="258"/>
        <v>1870.06</v>
      </c>
      <c r="U1508" t="str">
        <f t="shared" si="258"/>
        <v/>
      </c>
      <c r="V1508" t="str">
        <f t="shared" si="258"/>
        <v/>
      </c>
      <c r="W1508" t="str">
        <f t="shared" si="258"/>
        <v/>
      </c>
      <c r="Z1508" t="str">
        <f t="shared" si="259"/>
        <v/>
      </c>
      <c r="AA1508">
        <f t="shared" si="259"/>
        <v>1870.06</v>
      </c>
      <c r="AB1508" t="str">
        <f t="shared" si="259"/>
        <v/>
      </c>
      <c r="AE1508" t="str">
        <f t="shared" si="253"/>
        <v/>
      </c>
      <c r="AH1508" t="str">
        <f t="shared" si="254"/>
        <v/>
      </c>
      <c r="AI1508" t="str">
        <f t="shared" si="255"/>
        <v/>
      </c>
      <c r="AJ1508" t="str">
        <f t="shared" si="255"/>
        <v/>
      </c>
      <c r="AK1508" t="str">
        <f t="shared" si="255"/>
        <v/>
      </c>
      <c r="AL1508" t="str">
        <f t="shared" si="255"/>
        <v/>
      </c>
    </row>
    <row r="1509" spans="1:38" x14ac:dyDescent="0.2">
      <c r="A1509" s="1">
        <v>6751</v>
      </c>
      <c r="B1509" s="2" t="s">
        <v>40</v>
      </c>
      <c r="C1509" s="3">
        <v>42250</v>
      </c>
      <c r="D1509" s="2" t="s">
        <v>19</v>
      </c>
      <c r="E1509" s="2">
        <v>7</v>
      </c>
      <c r="F1509" s="2">
        <v>73.81</v>
      </c>
      <c r="G1509" s="2">
        <v>0.05</v>
      </c>
      <c r="H1509" s="2" t="s">
        <v>20</v>
      </c>
      <c r="I1509" s="2">
        <v>-26.95</v>
      </c>
      <c r="J1509" s="2">
        <v>20.74</v>
      </c>
      <c r="K1509" s="2">
        <v>22.29</v>
      </c>
      <c r="L1509" s="2" t="s">
        <v>193</v>
      </c>
      <c r="M1509" s="2" t="s">
        <v>29</v>
      </c>
      <c r="N1509" s="2" t="s">
        <v>54</v>
      </c>
      <c r="O1509" s="2" t="s">
        <v>24</v>
      </c>
      <c r="P1509" s="2" t="s">
        <v>90</v>
      </c>
      <c r="Q1509" s="2" t="s">
        <v>26</v>
      </c>
      <c r="R1509" s="3">
        <v>42252</v>
      </c>
      <c r="S1509" s="10">
        <f t="shared" si="252"/>
        <v>2015</v>
      </c>
      <c r="T1509" t="str">
        <f t="shared" si="258"/>
        <v/>
      </c>
      <c r="U1509" t="str">
        <f t="shared" si="258"/>
        <v/>
      </c>
      <c r="V1509" t="str">
        <f t="shared" si="258"/>
        <v/>
      </c>
      <c r="W1509">
        <f t="shared" si="258"/>
        <v>-26.95</v>
      </c>
      <c r="Z1509">
        <f t="shared" si="259"/>
        <v>-26.95</v>
      </c>
      <c r="AA1509" t="str">
        <f t="shared" si="259"/>
        <v/>
      </c>
      <c r="AB1509" t="str">
        <f t="shared" si="259"/>
        <v/>
      </c>
      <c r="AE1509" t="str">
        <f t="shared" si="253"/>
        <v>Office Supplies</v>
      </c>
      <c r="AH1509" t="str">
        <f t="shared" si="254"/>
        <v/>
      </c>
      <c r="AI1509" t="str">
        <f t="shared" si="255"/>
        <v/>
      </c>
      <c r="AJ1509" t="str">
        <f t="shared" si="255"/>
        <v/>
      </c>
      <c r="AK1509" t="str">
        <f t="shared" si="255"/>
        <v/>
      </c>
      <c r="AL1509" t="str">
        <f t="shared" si="255"/>
        <v/>
      </c>
    </row>
    <row r="1510" spans="1:38" x14ac:dyDescent="0.2">
      <c r="A1510" s="1">
        <v>6752</v>
      </c>
      <c r="B1510" s="2" t="s">
        <v>18</v>
      </c>
      <c r="C1510" s="3">
        <v>42250</v>
      </c>
      <c r="D1510" s="2" t="s">
        <v>41</v>
      </c>
      <c r="E1510" s="2">
        <v>5</v>
      </c>
      <c r="F1510" s="2">
        <v>2011.52</v>
      </c>
      <c r="G1510" s="2">
        <v>0.1</v>
      </c>
      <c r="H1510" s="2" t="s">
        <v>49</v>
      </c>
      <c r="I1510" s="2">
        <v>282.08</v>
      </c>
      <c r="J1510" s="2">
        <v>432.98</v>
      </c>
      <c r="K1510" s="2">
        <v>33.99</v>
      </c>
      <c r="L1510" s="2" t="s">
        <v>172</v>
      </c>
      <c r="M1510" s="2" t="s">
        <v>29</v>
      </c>
      <c r="N1510" s="2" t="s">
        <v>30</v>
      </c>
      <c r="O1510" s="2" t="s">
        <v>24</v>
      </c>
      <c r="P1510" s="2" t="s">
        <v>25</v>
      </c>
      <c r="Q1510" s="2" t="s">
        <v>26</v>
      </c>
      <c r="R1510" s="3">
        <v>42252</v>
      </c>
      <c r="S1510" s="10">
        <f t="shared" si="252"/>
        <v>2015</v>
      </c>
      <c r="T1510" t="str">
        <f t="shared" si="258"/>
        <v/>
      </c>
      <c r="U1510">
        <f t="shared" si="258"/>
        <v>282.08</v>
      </c>
      <c r="V1510" t="str">
        <f t="shared" si="258"/>
        <v/>
      </c>
      <c r="W1510" t="str">
        <f t="shared" si="258"/>
        <v/>
      </c>
      <c r="Z1510">
        <f t="shared" si="259"/>
        <v>282.08</v>
      </c>
      <c r="AA1510" t="str">
        <f t="shared" si="259"/>
        <v/>
      </c>
      <c r="AB1510" t="str">
        <f t="shared" si="259"/>
        <v/>
      </c>
      <c r="AE1510" t="str">
        <f t="shared" si="253"/>
        <v/>
      </c>
      <c r="AH1510" t="str">
        <f t="shared" si="254"/>
        <v/>
      </c>
      <c r="AI1510" t="str">
        <f t="shared" si="255"/>
        <v/>
      </c>
      <c r="AJ1510" t="str">
        <f t="shared" si="255"/>
        <v/>
      </c>
      <c r="AK1510" t="str">
        <f t="shared" si="255"/>
        <v/>
      </c>
      <c r="AL1510" t="str">
        <f t="shared" si="255"/>
        <v/>
      </c>
    </row>
    <row r="1511" spans="1:38" x14ac:dyDescent="0.2">
      <c r="A1511" s="1">
        <v>6753</v>
      </c>
      <c r="B1511" s="2" t="s">
        <v>18</v>
      </c>
      <c r="C1511" s="3">
        <v>42250</v>
      </c>
      <c r="D1511" s="2" t="s">
        <v>41</v>
      </c>
      <c r="E1511" s="2">
        <v>15</v>
      </c>
      <c r="F1511" s="2">
        <v>3849.12</v>
      </c>
      <c r="G1511" s="2">
        <v>0.03</v>
      </c>
      <c r="H1511" s="2" t="s">
        <v>44</v>
      </c>
      <c r="I1511" s="2">
        <v>696.53</v>
      </c>
      <c r="J1511" s="2">
        <v>255.98</v>
      </c>
      <c r="K1511" s="2">
        <v>57.32</v>
      </c>
      <c r="L1511" s="2" t="s">
        <v>172</v>
      </c>
      <c r="M1511" s="2" t="s">
        <v>29</v>
      </c>
      <c r="N1511" s="2" t="s">
        <v>30</v>
      </c>
      <c r="O1511" s="2" t="s">
        <v>45</v>
      </c>
      <c r="P1511" s="2" t="s">
        <v>61</v>
      </c>
      <c r="Q1511" s="2" t="s">
        <v>56</v>
      </c>
      <c r="R1511" s="3">
        <v>42251</v>
      </c>
      <c r="S1511" s="10">
        <f t="shared" si="252"/>
        <v>2015</v>
      </c>
      <c r="T1511" t="str">
        <f t="shared" si="258"/>
        <v/>
      </c>
      <c r="U1511">
        <f t="shared" si="258"/>
        <v>696.53</v>
      </c>
      <c r="V1511" t="str">
        <f t="shared" si="258"/>
        <v/>
      </c>
      <c r="W1511" t="str">
        <f t="shared" si="258"/>
        <v/>
      </c>
      <c r="Z1511" t="str">
        <f t="shared" si="259"/>
        <v/>
      </c>
      <c r="AA1511" t="str">
        <f t="shared" si="259"/>
        <v/>
      </c>
      <c r="AB1511">
        <f t="shared" si="259"/>
        <v>696.53</v>
      </c>
      <c r="AE1511" t="str">
        <f t="shared" si="253"/>
        <v/>
      </c>
      <c r="AH1511" t="str">
        <f t="shared" si="254"/>
        <v/>
      </c>
      <c r="AI1511" t="str">
        <f t="shared" si="255"/>
        <v/>
      </c>
      <c r="AJ1511" t="str">
        <f t="shared" si="255"/>
        <v/>
      </c>
      <c r="AK1511" t="str">
        <f t="shared" si="255"/>
        <v/>
      </c>
      <c r="AL1511" t="str">
        <f t="shared" si="255"/>
        <v/>
      </c>
    </row>
    <row r="1512" spans="1:38" x14ac:dyDescent="0.2">
      <c r="A1512" s="1">
        <v>6754</v>
      </c>
      <c r="B1512" s="2" t="s">
        <v>40</v>
      </c>
      <c r="C1512" s="3">
        <v>42251</v>
      </c>
      <c r="D1512" s="2" t="s">
        <v>41</v>
      </c>
      <c r="E1512" s="2">
        <v>50</v>
      </c>
      <c r="F1512" s="2">
        <v>2871.5005000000001</v>
      </c>
      <c r="G1512" s="2">
        <v>0.03</v>
      </c>
      <c r="H1512" s="2" t="s">
        <v>20</v>
      </c>
      <c r="I1512" s="2">
        <v>703.22</v>
      </c>
      <c r="J1512" s="2">
        <v>77.989999999999995</v>
      </c>
      <c r="K1512" s="2">
        <v>22.99</v>
      </c>
      <c r="L1512" s="2" t="s">
        <v>130</v>
      </c>
      <c r="M1512" s="2" t="s">
        <v>29</v>
      </c>
      <c r="N1512" s="2" t="s">
        <v>43</v>
      </c>
      <c r="O1512" s="2" t="s">
        <v>31</v>
      </c>
      <c r="P1512" s="2" t="s">
        <v>39</v>
      </c>
      <c r="Q1512" s="2" t="s">
        <v>26</v>
      </c>
      <c r="R1512" s="3">
        <v>42252</v>
      </c>
      <c r="S1512" s="10">
        <f t="shared" si="252"/>
        <v>2015</v>
      </c>
      <c r="T1512" t="str">
        <f t="shared" si="258"/>
        <v/>
      </c>
      <c r="U1512" t="str">
        <f t="shared" si="258"/>
        <v/>
      </c>
      <c r="V1512">
        <f t="shared" si="258"/>
        <v>703.22</v>
      </c>
      <c r="W1512" t="str">
        <f t="shared" si="258"/>
        <v/>
      </c>
      <c r="Z1512" t="str">
        <f t="shared" si="259"/>
        <v/>
      </c>
      <c r="AA1512">
        <f t="shared" si="259"/>
        <v>703.22</v>
      </c>
      <c r="AB1512" t="str">
        <f t="shared" si="259"/>
        <v/>
      </c>
      <c r="AE1512" t="str">
        <f t="shared" si="253"/>
        <v/>
      </c>
      <c r="AH1512" t="str">
        <f t="shared" si="254"/>
        <v/>
      </c>
      <c r="AI1512" t="str">
        <f t="shared" si="255"/>
        <v/>
      </c>
      <c r="AJ1512" t="str">
        <f t="shared" si="255"/>
        <v/>
      </c>
      <c r="AK1512" t="str">
        <f t="shared" si="255"/>
        <v/>
      </c>
      <c r="AL1512" t="str">
        <f t="shared" si="255"/>
        <v/>
      </c>
    </row>
    <row r="1513" spans="1:38" x14ac:dyDescent="0.2">
      <c r="A1513" s="1">
        <v>6755</v>
      </c>
      <c r="B1513" s="2" t="s">
        <v>18</v>
      </c>
      <c r="C1513" s="3">
        <v>42251</v>
      </c>
      <c r="D1513" s="2" t="s">
        <v>50</v>
      </c>
      <c r="E1513" s="2">
        <v>10</v>
      </c>
      <c r="F1513" s="2">
        <v>285.5</v>
      </c>
      <c r="G1513" s="2">
        <v>0.09</v>
      </c>
      <c r="H1513" s="2" t="s">
        <v>20</v>
      </c>
      <c r="I1513" s="2">
        <v>73.5</v>
      </c>
      <c r="J1513" s="2">
        <v>42.56</v>
      </c>
      <c r="K1513" s="2">
        <v>16.989999999999998</v>
      </c>
      <c r="L1513" s="2" t="s">
        <v>210</v>
      </c>
      <c r="M1513" s="2" t="s">
        <v>29</v>
      </c>
      <c r="N1513" s="2" t="s">
        <v>30</v>
      </c>
      <c r="O1513" s="2" t="s">
        <v>24</v>
      </c>
      <c r="P1513" s="2" t="s">
        <v>25</v>
      </c>
      <c r="Q1513" s="2" t="s">
        <v>26</v>
      </c>
      <c r="R1513" s="3">
        <v>42253</v>
      </c>
      <c r="S1513" s="10">
        <f t="shared" si="252"/>
        <v>2015</v>
      </c>
      <c r="T1513" t="str">
        <f t="shared" si="258"/>
        <v/>
      </c>
      <c r="U1513">
        <f t="shared" si="258"/>
        <v>73.5</v>
      </c>
      <c r="V1513" t="str">
        <f t="shared" si="258"/>
        <v/>
      </c>
      <c r="W1513" t="str">
        <f t="shared" si="258"/>
        <v/>
      </c>
      <c r="Z1513">
        <f t="shared" si="259"/>
        <v>73.5</v>
      </c>
      <c r="AA1513" t="str">
        <f t="shared" si="259"/>
        <v/>
      </c>
      <c r="AB1513" t="str">
        <f t="shared" si="259"/>
        <v/>
      </c>
      <c r="AE1513" t="str">
        <f t="shared" si="253"/>
        <v/>
      </c>
      <c r="AH1513" t="str">
        <f t="shared" si="254"/>
        <v/>
      </c>
      <c r="AI1513" t="str">
        <f t="shared" si="255"/>
        <v/>
      </c>
      <c r="AJ1513" t="str">
        <f t="shared" si="255"/>
        <v/>
      </c>
      <c r="AK1513" t="str">
        <f t="shared" si="255"/>
        <v/>
      </c>
      <c r="AL1513" t="str">
        <f t="shared" si="255"/>
        <v/>
      </c>
    </row>
    <row r="1514" spans="1:38" x14ac:dyDescent="0.2">
      <c r="A1514" s="1">
        <v>6756</v>
      </c>
      <c r="B1514" s="2" t="s">
        <v>40</v>
      </c>
      <c r="C1514" s="3">
        <v>42252</v>
      </c>
      <c r="D1514" s="2" t="s">
        <v>59</v>
      </c>
      <c r="E1514" s="2">
        <v>6</v>
      </c>
      <c r="F1514" s="2">
        <v>98.15</v>
      </c>
      <c r="G1514" s="2">
        <v>0.02</v>
      </c>
      <c r="H1514" s="2" t="s">
        <v>20</v>
      </c>
      <c r="I1514" s="2">
        <v>-20.99</v>
      </c>
      <c r="J1514" s="2">
        <v>24.99</v>
      </c>
      <c r="K1514" s="2">
        <v>28.37</v>
      </c>
      <c r="L1514" s="2" t="s">
        <v>450</v>
      </c>
      <c r="M1514" s="2" t="s">
        <v>38</v>
      </c>
      <c r="N1514" s="2" t="s">
        <v>30</v>
      </c>
      <c r="O1514" s="2" t="s">
        <v>45</v>
      </c>
      <c r="P1514" s="2" t="s">
        <v>55</v>
      </c>
      <c r="Q1514" s="2" t="s">
        <v>34</v>
      </c>
      <c r="R1514" s="3">
        <v>42252</v>
      </c>
      <c r="S1514" s="10">
        <f t="shared" si="252"/>
        <v>2015</v>
      </c>
      <c r="T1514" t="str">
        <f t="shared" si="258"/>
        <v/>
      </c>
      <c r="U1514">
        <f t="shared" si="258"/>
        <v>-20.99</v>
      </c>
      <c r="V1514" t="str">
        <f t="shared" si="258"/>
        <v/>
      </c>
      <c r="W1514" t="str">
        <f t="shared" si="258"/>
        <v/>
      </c>
      <c r="Z1514" t="str">
        <f t="shared" si="259"/>
        <v/>
      </c>
      <c r="AA1514" t="str">
        <f t="shared" si="259"/>
        <v/>
      </c>
      <c r="AB1514">
        <f t="shared" si="259"/>
        <v>-20.99</v>
      </c>
      <c r="AE1514" t="str">
        <f t="shared" si="253"/>
        <v>Furniture</v>
      </c>
      <c r="AH1514" t="str">
        <f t="shared" si="254"/>
        <v/>
      </c>
      <c r="AI1514" t="str">
        <f t="shared" si="255"/>
        <v/>
      </c>
      <c r="AJ1514" t="str">
        <f t="shared" si="255"/>
        <v/>
      </c>
      <c r="AK1514" t="str">
        <f t="shared" si="255"/>
        <v/>
      </c>
      <c r="AL1514" t="str">
        <f t="shared" si="255"/>
        <v/>
      </c>
    </row>
    <row r="1515" spans="1:38" x14ac:dyDescent="0.2">
      <c r="A1515" s="1">
        <v>6757</v>
      </c>
      <c r="B1515" s="2" t="s">
        <v>18</v>
      </c>
      <c r="C1515" s="3">
        <v>42253</v>
      </c>
      <c r="D1515" s="2" t="s">
        <v>59</v>
      </c>
      <c r="E1515" s="2">
        <v>20</v>
      </c>
      <c r="F1515" s="2">
        <v>2046.79</v>
      </c>
      <c r="G1515" s="2">
        <v>0.01</v>
      </c>
      <c r="H1515" s="2" t="s">
        <v>20</v>
      </c>
      <c r="I1515" s="2">
        <v>205.13</v>
      </c>
      <c r="J1515" s="2">
        <v>111.99</v>
      </c>
      <c r="K1515" s="2">
        <v>33.99</v>
      </c>
      <c r="L1515" s="2" t="s">
        <v>209</v>
      </c>
      <c r="M1515" s="2" t="s">
        <v>29</v>
      </c>
      <c r="N1515" s="2" t="s">
        <v>30</v>
      </c>
      <c r="O1515" s="2" t="s">
        <v>31</v>
      </c>
      <c r="P1515" s="2" t="s">
        <v>32</v>
      </c>
      <c r="Q1515" s="2" t="s">
        <v>26</v>
      </c>
      <c r="R1515" s="3">
        <v>42255</v>
      </c>
      <c r="S1515" s="10">
        <f t="shared" si="252"/>
        <v>2015</v>
      </c>
      <c r="T1515" t="str">
        <f t="shared" si="258"/>
        <v/>
      </c>
      <c r="U1515">
        <f t="shared" si="258"/>
        <v>205.13</v>
      </c>
      <c r="V1515" t="str">
        <f t="shared" si="258"/>
        <v/>
      </c>
      <c r="W1515" t="str">
        <f t="shared" si="258"/>
        <v/>
      </c>
      <c r="Z1515" t="str">
        <f t="shared" si="259"/>
        <v/>
      </c>
      <c r="AA1515">
        <f t="shared" si="259"/>
        <v>205.13</v>
      </c>
      <c r="AB1515" t="str">
        <f t="shared" si="259"/>
        <v/>
      </c>
      <c r="AE1515" t="str">
        <f t="shared" si="253"/>
        <v/>
      </c>
      <c r="AH1515" t="str">
        <f t="shared" si="254"/>
        <v/>
      </c>
      <c r="AI1515" t="str">
        <f t="shared" si="255"/>
        <v/>
      </c>
      <c r="AJ1515" t="str">
        <f t="shared" si="255"/>
        <v/>
      </c>
      <c r="AK1515" t="str">
        <f t="shared" si="255"/>
        <v/>
      </c>
      <c r="AL1515" t="str">
        <f t="shared" si="255"/>
        <v/>
      </c>
    </row>
    <row r="1516" spans="1:38" x14ac:dyDescent="0.2">
      <c r="A1516" s="1">
        <v>6758</v>
      </c>
      <c r="B1516" s="2" t="s">
        <v>18</v>
      </c>
      <c r="C1516" s="3">
        <v>42253</v>
      </c>
      <c r="D1516" s="2" t="s">
        <v>59</v>
      </c>
      <c r="E1516" s="2">
        <v>20</v>
      </c>
      <c r="F1516" s="2">
        <v>119.43</v>
      </c>
      <c r="G1516" s="2">
        <v>0.05</v>
      </c>
      <c r="H1516" s="2" t="s">
        <v>20</v>
      </c>
      <c r="I1516" s="2">
        <v>-52.59</v>
      </c>
      <c r="J1516" s="2">
        <v>17.18</v>
      </c>
      <c r="K1516" s="2">
        <v>19.739999999999998</v>
      </c>
      <c r="L1516" s="2" t="s">
        <v>106</v>
      </c>
      <c r="M1516" s="2" t="s">
        <v>22</v>
      </c>
      <c r="N1516" s="2" t="s">
        <v>54</v>
      </c>
      <c r="O1516" s="2" t="s">
        <v>24</v>
      </c>
      <c r="P1516" s="2" t="s">
        <v>25</v>
      </c>
      <c r="Q1516" s="2" t="s">
        <v>26</v>
      </c>
      <c r="R1516" s="3">
        <v>42255</v>
      </c>
      <c r="S1516" s="10">
        <f t="shared" si="252"/>
        <v>2015</v>
      </c>
      <c r="T1516" t="str">
        <f t="shared" si="258"/>
        <v/>
      </c>
      <c r="U1516" t="str">
        <f t="shared" si="258"/>
        <v/>
      </c>
      <c r="V1516" t="str">
        <f t="shared" si="258"/>
        <v/>
      </c>
      <c r="W1516">
        <f t="shared" si="258"/>
        <v>-52.59</v>
      </c>
      <c r="Z1516">
        <f t="shared" si="259"/>
        <v>-52.59</v>
      </c>
      <c r="AA1516" t="str">
        <f t="shared" si="259"/>
        <v/>
      </c>
      <c r="AB1516" t="str">
        <f t="shared" si="259"/>
        <v/>
      </c>
      <c r="AE1516" t="str">
        <f t="shared" si="253"/>
        <v>Office Supplies</v>
      </c>
      <c r="AH1516" t="str">
        <f t="shared" si="254"/>
        <v/>
      </c>
      <c r="AI1516" t="str">
        <f t="shared" si="255"/>
        <v/>
      </c>
      <c r="AJ1516" t="str">
        <f t="shared" si="255"/>
        <v/>
      </c>
      <c r="AK1516" t="str">
        <f t="shared" si="255"/>
        <v/>
      </c>
      <c r="AL1516" t="str">
        <f t="shared" si="255"/>
        <v/>
      </c>
    </row>
    <row r="1517" spans="1:38" x14ac:dyDescent="0.2">
      <c r="A1517" s="1">
        <v>6759</v>
      </c>
      <c r="B1517" s="2" t="s">
        <v>18</v>
      </c>
      <c r="C1517" s="3">
        <v>42254</v>
      </c>
      <c r="D1517" s="2" t="s">
        <v>41</v>
      </c>
      <c r="E1517" s="2">
        <v>13</v>
      </c>
      <c r="F1517" s="2">
        <v>166.19</v>
      </c>
      <c r="G1517" s="2">
        <v>0.05</v>
      </c>
      <c r="H1517" s="2" t="s">
        <v>20</v>
      </c>
      <c r="I1517" s="2">
        <v>6.56</v>
      </c>
      <c r="J1517" s="2">
        <v>23.7</v>
      </c>
      <c r="K1517" s="2">
        <v>19.63</v>
      </c>
      <c r="L1517" s="2" t="s">
        <v>250</v>
      </c>
      <c r="M1517" s="2" t="s">
        <v>29</v>
      </c>
      <c r="N1517" s="2" t="s">
        <v>30</v>
      </c>
      <c r="O1517" s="2" t="s">
        <v>24</v>
      </c>
      <c r="P1517" s="2" t="s">
        <v>25</v>
      </c>
      <c r="Q1517" s="2" t="s">
        <v>26</v>
      </c>
      <c r="R1517" s="3">
        <v>42256</v>
      </c>
      <c r="S1517" s="10">
        <f t="shared" si="252"/>
        <v>2015</v>
      </c>
      <c r="T1517" t="str">
        <f t="shared" si="258"/>
        <v/>
      </c>
      <c r="U1517">
        <f t="shared" si="258"/>
        <v>6.56</v>
      </c>
      <c r="V1517" t="str">
        <f t="shared" si="258"/>
        <v/>
      </c>
      <c r="W1517" t="str">
        <f t="shared" si="258"/>
        <v/>
      </c>
      <c r="Z1517">
        <f t="shared" si="259"/>
        <v>6.56</v>
      </c>
      <c r="AA1517" t="str">
        <f t="shared" si="259"/>
        <v/>
      </c>
      <c r="AB1517" t="str">
        <f t="shared" si="259"/>
        <v/>
      </c>
      <c r="AE1517" t="str">
        <f t="shared" si="253"/>
        <v/>
      </c>
      <c r="AH1517" t="str">
        <f t="shared" si="254"/>
        <v/>
      </c>
      <c r="AI1517" t="str">
        <f t="shared" si="255"/>
        <v/>
      </c>
      <c r="AJ1517" t="str">
        <f t="shared" si="255"/>
        <v/>
      </c>
      <c r="AK1517" t="str">
        <f t="shared" si="255"/>
        <v/>
      </c>
      <c r="AL1517" t="str">
        <f t="shared" si="255"/>
        <v/>
      </c>
    </row>
    <row r="1518" spans="1:38" x14ac:dyDescent="0.2">
      <c r="A1518" s="1">
        <v>6760</v>
      </c>
      <c r="B1518" s="2" t="s">
        <v>18</v>
      </c>
      <c r="C1518" s="3">
        <v>42255</v>
      </c>
      <c r="D1518" s="2" t="s">
        <v>50</v>
      </c>
      <c r="E1518" s="2">
        <v>19</v>
      </c>
      <c r="F1518" s="2">
        <v>89.96</v>
      </c>
      <c r="G1518" s="2">
        <v>0.01</v>
      </c>
      <c r="H1518" s="2" t="s">
        <v>20</v>
      </c>
      <c r="I1518" s="2">
        <v>27.14</v>
      </c>
      <c r="J1518" s="2">
        <v>16</v>
      </c>
      <c r="K1518" s="2">
        <v>15.3</v>
      </c>
      <c r="L1518" s="2" t="s">
        <v>419</v>
      </c>
      <c r="M1518" s="2" t="s">
        <v>29</v>
      </c>
      <c r="N1518" s="2" t="s">
        <v>43</v>
      </c>
      <c r="O1518" s="2" t="s">
        <v>24</v>
      </c>
      <c r="P1518" s="2" t="s">
        <v>35</v>
      </c>
      <c r="Q1518" s="2" t="s">
        <v>36</v>
      </c>
      <c r="R1518" s="3">
        <v>42257</v>
      </c>
      <c r="S1518" s="10">
        <f t="shared" si="252"/>
        <v>2015</v>
      </c>
      <c r="T1518" t="str">
        <f t="shared" si="258"/>
        <v/>
      </c>
      <c r="U1518" t="str">
        <f t="shared" si="258"/>
        <v/>
      </c>
      <c r="V1518">
        <f t="shared" si="258"/>
        <v>27.14</v>
      </c>
      <c r="W1518" t="str">
        <f t="shared" si="258"/>
        <v/>
      </c>
      <c r="Z1518">
        <f t="shared" si="259"/>
        <v>27.14</v>
      </c>
      <c r="AA1518" t="str">
        <f t="shared" si="259"/>
        <v/>
      </c>
      <c r="AB1518" t="str">
        <f t="shared" si="259"/>
        <v/>
      </c>
      <c r="AE1518" t="str">
        <f t="shared" si="253"/>
        <v/>
      </c>
      <c r="AH1518" t="str">
        <f t="shared" si="254"/>
        <v/>
      </c>
      <c r="AI1518" t="str">
        <f t="shared" si="255"/>
        <v/>
      </c>
      <c r="AJ1518" t="str">
        <f t="shared" si="255"/>
        <v/>
      </c>
      <c r="AK1518" t="str">
        <f t="shared" si="255"/>
        <v/>
      </c>
      <c r="AL1518" t="str">
        <f t="shared" si="255"/>
        <v/>
      </c>
    </row>
    <row r="1519" spans="1:38" x14ac:dyDescent="0.2">
      <c r="A1519" s="1">
        <v>6761</v>
      </c>
      <c r="B1519" s="2" t="s">
        <v>18</v>
      </c>
      <c r="C1519" s="3">
        <v>42255</v>
      </c>
      <c r="D1519" s="2" t="s">
        <v>50</v>
      </c>
      <c r="E1519" s="2">
        <v>11</v>
      </c>
      <c r="F1519" s="2">
        <v>148.47</v>
      </c>
      <c r="G1519" s="2">
        <v>0.08</v>
      </c>
      <c r="H1519" s="2" t="s">
        <v>20</v>
      </c>
      <c r="I1519" s="2">
        <v>0.3</v>
      </c>
      <c r="J1519" s="2">
        <v>24.98</v>
      </c>
      <c r="K1519" s="2">
        <v>17.14</v>
      </c>
      <c r="L1519" s="2" t="s">
        <v>419</v>
      </c>
      <c r="M1519" s="2" t="s">
        <v>29</v>
      </c>
      <c r="N1519" s="2" t="s">
        <v>43</v>
      </c>
      <c r="O1519" s="2" t="s">
        <v>24</v>
      </c>
      <c r="P1519" s="2" t="s">
        <v>203</v>
      </c>
      <c r="Q1519" s="2" t="s">
        <v>58</v>
      </c>
      <c r="R1519" s="3">
        <v>42255</v>
      </c>
      <c r="S1519" s="10">
        <f t="shared" si="252"/>
        <v>2015</v>
      </c>
      <c r="T1519" t="str">
        <f t="shared" si="258"/>
        <v/>
      </c>
      <c r="U1519" t="str">
        <f t="shared" si="258"/>
        <v/>
      </c>
      <c r="V1519">
        <f t="shared" si="258"/>
        <v>0.3</v>
      </c>
      <c r="W1519" t="str">
        <f t="shared" si="258"/>
        <v/>
      </c>
      <c r="Z1519">
        <f t="shared" si="259"/>
        <v>0.3</v>
      </c>
      <c r="AA1519" t="str">
        <f t="shared" si="259"/>
        <v/>
      </c>
      <c r="AB1519" t="str">
        <f t="shared" si="259"/>
        <v/>
      </c>
      <c r="AE1519" t="str">
        <f t="shared" si="253"/>
        <v/>
      </c>
      <c r="AH1519" t="str">
        <f t="shared" si="254"/>
        <v/>
      </c>
      <c r="AI1519" t="str">
        <f t="shared" si="255"/>
        <v/>
      </c>
      <c r="AJ1519" t="str">
        <f t="shared" si="255"/>
        <v/>
      </c>
      <c r="AK1519" t="str">
        <f t="shared" si="255"/>
        <v/>
      </c>
      <c r="AL1519" t="str">
        <f t="shared" si="255"/>
        <v/>
      </c>
    </row>
    <row r="1520" spans="1:38" x14ac:dyDescent="0.2">
      <c r="A1520" s="1">
        <v>6762</v>
      </c>
      <c r="B1520" s="2" t="s">
        <v>18</v>
      </c>
      <c r="C1520" s="3">
        <v>42255</v>
      </c>
      <c r="D1520" s="2" t="s">
        <v>19</v>
      </c>
      <c r="E1520" s="2">
        <v>35</v>
      </c>
      <c r="F1520" s="2">
        <v>144.12</v>
      </c>
      <c r="G1520" s="2">
        <v>0.09</v>
      </c>
      <c r="H1520" s="2" t="s">
        <v>20</v>
      </c>
      <c r="I1520" s="2">
        <v>11.31</v>
      </c>
      <c r="J1520" s="2">
        <v>16.13</v>
      </c>
      <c r="K1520" s="2">
        <v>15.23</v>
      </c>
      <c r="L1520" s="2" t="s">
        <v>519</v>
      </c>
      <c r="M1520" s="2" t="s">
        <v>22</v>
      </c>
      <c r="N1520" s="2" t="s">
        <v>43</v>
      </c>
      <c r="O1520" s="2" t="s">
        <v>24</v>
      </c>
      <c r="P1520" s="2" t="s">
        <v>64</v>
      </c>
      <c r="Q1520" s="2" t="s">
        <v>36</v>
      </c>
      <c r="R1520" s="3">
        <v>42257</v>
      </c>
      <c r="S1520" s="10">
        <f t="shared" si="252"/>
        <v>2015</v>
      </c>
      <c r="T1520" t="str">
        <f t="shared" si="258"/>
        <v/>
      </c>
      <c r="U1520" t="str">
        <f t="shared" si="258"/>
        <v/>
      </c>
      <c r="V1520">
        <f t="shared" si="258"/>
        <v>11.31</v>
      </c>
      <c r="W1520" t="str">
        <f t="shared" si="258"/>
        <v/>
      </c>
      <c r="Z1520">
        <f t="shared" si="259"/>
        <v>11.31</v>
      </c>
      <c r="AA1520" t="str">
        <f t="shared" si="259"/>
        <v/>
      </c>
      <c r="AB1520" t="str">
        <f t="shared" si="259"/>
        <v/>
      </c>
      <c r="AE1520" t="str">
        <f t="shared" si="253"/>
        <v/>
      </c>
      <c r="AH1520" t="str">
        <f t="shared" si="254"/>
        <v/>
      </c>
      <c r="AI1520" t="str">
        <f t="shared" si="255"/>
        <v/>
      </c>
      <c r="AJ1520" t="str">
        <f t="shared" si="255"/>
        <v/>
      </c>
      <c r="AK1520" t="str">
        <f t="shared" si="255"/>
        <v/>
      </c>
      <c r="AL1520" t="str">
        <f t="shared" si="255"/>
        <v/>
      </c>
    </row>
    <row r="1521" spans="1:38" x14ac:dyDescent="0.2">
      <c r="A1521" s="1">
        <v>6763</v>
      </c>
      <c r="B1521" s="2" t="s">
        <v>18</v>
      </c>
      <c r="C1521" s="3">
        <v>42256</v>
      </c>
      <c r="D1521" s="2" t="s">
        <v>59</v>
      </c>
      <c r="E1521" s="2">
        <v>31</v>
      </c>
      <c r="F1521" s="2">
        <v>172.02</v>
      </c>
      <c r="G1521" s="2">
        <v>0.03</v>
      </c>
      <c r="H1521" s="2" t="s">
        <v>20</v>
      </c>
      <c r="I1521" s="2">
        <v>-88.31</v>
      </c>
      <c r="J1521" s="2">
        <v>17.18</v>
      </c>
      <c r="K1521" s="2">
        <v>19.739999999999998</v>
      </c>
      <c r="L1521" s="2" t="s">
        <v>42</v>
      </c>
      <c r="M1521" s="2" t="s">
        <v>22</v>
      </c>
      <c r="N1521" s="2" t="s">
        <v>43</v>
      </c>
      <c r="O1521" s="2" t="s">
        <v>24</v>
      </c>
      <c r="P1521" s="2" t="s">
        <v>25</v>
      </c>
      <c r="Q1521" s="2" t="s">
        <v>26</v>
      </c>
      <c r="R1521" s="3">
        <v>42257</v>
      </c>
      <c r="S1521" s="10">
        <f t="shared" si="252"/>
        <v>2015</v>
      </c>
      <c r="T1521" t="str">
        <f t="shared" si="258"/>
        <v/>
      </c>
      <c r="U1521" t="str">
        <f t="shared" si="258"/>
        <v/>
      </c>
      <c r="V1521">
        <f t="shared" si="258"/>
        <v>-88.31</v>
      </c>
      <c r="W1521" t="str">
        <f t="shared" si="258"/>
        <v/>
      </c>
      <c r="Z1521">
        <f t="shared" si="259"/>
        <v>-88.31</v>
      </c>
      <c r="AA1521" t="str">
        <f t="shared" si="259"/>
        <v/>
      </c>
      <c r="AB1521" t="str">
        <f t="shared" si="259"/>
        <v/>
      </c>
      <c r="AE1521" t="str">
        <f t="shared" si="253"/>
        <v>Office Supplies</v>
      </c>
      <c r="AH1521" t="str">
        <f t="shared" si="254"/>
        <v/>
      </c>
      <c r="AI1521" t="str">
        <f t="shared" si="255"/>
        <v/>
      </c>
      <c r="AJ1521" t="str">
        <f t="shared" si="255"/>
        <v/>
      </c>
      <c r="AK1521" t="str">
        <f t="shared" si="255"/>
        <v/>
      </c>
      <c r="AL1521" t="str">
        <f t="shared" si="255"/>
        <v/>
      </c>
    </row>
    <row r="1522" spans="1:38" x14ac:dyDescent="0.2">
      <c r="A1522" s="1">
        <v>6764</v>
      </c>
      <c r="B1522" s="2" t="s">
        <v>18</v>
      </c>
      <c r="C1522" s="3">
        <v>42256</v>
      </c>
      <c r="D1522" s="2" t="s">
        <v>59</v>
      </c>
      <c r="E1522" s="2">
        <v>36</v>
      </c>
      <c r="F1522" s="2">
        <v>4233.17</v>
      </c>
      <c r="G1522" s="2">
        <v>0.08</v>
      </c>
      <c r="H1522" s="2" t="s">
        <v>44</v>
      </c>
      <c r="I1522" s="2">
        <v>-1388.29</v>
      </c>
      <c r="J1522" s="2">
        <v>132.97999999999999</v>
      </c>
      <c r="K1522" s="2">
        <v>72.64</v>
      </c>
      <c r="L1522" s="2" t="s">
        <v>42</v>
      </c>
      <c r="M1522" s="2" t="s">
        <v>22</v>
      </c>
      <c r="N1522" s="2" t="s">
        <v>43</v>
      </c>
      <c r="O1522" s="2" t="s">
        <v>45</v>
      </c>
      <c r="P1522" s="2" t="s">
        <v>67</v>
      </c>
      <c r="Q1522" s="2" t="s">
        <v>47</v>
      </c>
      <c r="R1522" s="3">
        <v>42259</v>
      </c>
      <c r="S1522" s="10">
        <f t="shared" si="252"/>
        <v>2015</v>
      </c>
      <c r="T1522" t="str">
        <f t="shared" ref="T1522:W1541" si="260">IF($N1522=T$1,$I1522,"")</f>
        <v/>
      </c>
      <c r="U1522" t="str">
        <f t="shared" si="260"/>
        <v/>
      </c>
      <c r="V1522">
        <f t="shared" si="260"/>
        <v>-1388.29</v>
      </c>
      <c r="W1522" t="str">
        <f t="shared" si="260"/>
        <v/>
      </c>
      <c r="Z1522" t="str">
        <f t="shared" ref="Z1522:AB1541" si="261">IF($O1522=Z$1,$I1522,"")</f>
        <v/>
      </c>
      <c r="AA1522" t="str">
        <f t="shared" si="261"/>
        <v/>
      </c>
      <c r="AB1522">
        <f t="shared" si="261"/>
        <v>-1388.29</v>
      </c>
      <c r="AE1522" t="str">
        <f t="shared" si="253"/>
        <v>Furniture</v>
      </c>
      <c r="AH1522" t="str">
        <f t="shared" si="254"/>
        <v/>
      </c>
      <c r="AI1522" t="str">
        <f t="shared" si="255"/>
        <v/>
      </c>
      <c r="AJ1522" t="str">
        <f t="shared" si="255"/>
        <v/>
      </c>
      <c r="AK1522" t="str">
        <f t="shared" si="255"/>
        <v/>
      </c>
      <c r="AL1522" t="str">
        <f t="shared" si="255"/>
        <v/>
      </c>
    </row>
    <row r="1523" spans="1:38" x14ac:dyDescent="0.2">
      <c r="A1523" s="1">
        <v>6765</v>
      </c>
      <c r="B1523" s="2" t="s">
        <v>18</v>
      </c>
      <c r="C1523" s="3">
        <v>42256</v>
      </c>
      <c r="D1523" s="2" t="s">
        <v>59</v>
      </c>
      <c r="E1523" s="2">
        <v>8</v>
      </c>
      <c r="F1523" s="2">
        <v>61.29</v>
      </c>
      <c r="G1523" s="2">
        <v>0.01</v>
      </c>
      <c r="H1523" s="2" t="s">
        <v>20</v>
      </c>
      <c r="I1523" s="2">
        <v>23.03</v>
      </c>
      <c r="J1523" s="2">
        <v>18.3</v>
      </c>
      <c r="K1523" s="2">
        <v>14.5</v>
      </c>
      <c r="L1523" s="2" t="s">
        <v>42</v>
      </c>
      <c r="M1523" s="2" t="s">
        <v>22</v>
      </c>
      <c r="N1523" s="2" t="s">
        <v>43</v>
      </c>
      <c r="O1523" s="2" t="s">
        <v>24</v>
      </c>
      <c r="P1523" s="2" t="s">
        <v>74</v>
      </c>
      <c r="Q1523" s="2" t="s">
        <v>26</v>
      </c>
      <c r="R1523" s="3">
        <v>42258</v>
      </c>
      <c r="S1523" s="10">
        <f t="shared" si="252"/>
        <v>2015</v>
      </c>
      <c r="T1523" t="str">
        <f t="shared" si="260"/>
        <v/>
      </c>
      <c r="U1523" t="str">
        <f t="shared" si="260"/>
        <v/>
      </c>
      <c r="V1523">
        <f t="shared" si="260"/>
        <v>23.03</v>
      </c>
      <c r="W1523" t="str">
        <f t="shared" si="260"/>
        <v/>
      </c>
      <c r="Z1523">
        <f t="shared" si="261"/>
        <v>23.03</v>
      </c>
      <c r="AA1523" t="str">
        <f t="shared" si="261"/>
        <v/>
      </c>
      <c r="AB1523" t="str">
        <f t="shared" si="261"/>
        <v/>
      </c>
      <c r="AE1523" t="str">
        <f t="shared" si="253"/>
        <v/>
      </c>
      <c r="AH1523" t="str">
        <f t="shared" si="254"/>
        <v/>
      </c>
      <c r="AI1523" t="str">
        <f t="shared" si="255"/>
        <v/>
      </c>
      <c r="AJ1523" t="str">
        <f t="shared" si="255"/>
        <v/>
      </c>
      <c r="AK1523" t="str">
        <f t="shared" si="255"/>
        <v/>
      </c>
      <c r="AL1523" t="str">
        <f t="shared" si="255"/>
        <v/>
      </c>
    </row>
    <row r="1524" spans="1:38" x14ac:dyDescent="0.2">
      <c r="A1524" s="1">
        <v>6766</v>
      </c>
      <c r="B1524" s="2" t="s">
        <v>18</v>
      </c>
      <c r="C1524" s="3">
        <v>42257</v>
      </c>
      <c r="D1524" s="2" t="s">
        <v>50</v>
      </c>
      <c r="E1524" s="2">
        <v>6</v>
      </c>
      <c r="F1524" s="2">
        <v>44.05</v>
      </c>
      <c r="G1524" s="2">
        <v>0.03</v>
      </c>
      <c r="H1524" s="2" t="s">
        <v>20</v>
      </c>
      <c r="I1524" s="2">
        <v>5.83</v>
      </c>
      <c r="J1524" s="2">
        <v>18.079999999999998</v>
      </c>
      <c r="K1524" s="2">
        <v>14.91</v>
      </c>
      <c r="L1524" s="2" t="s">
        <v>520</v>
      </c>
      <c r="M1524" s="2" t="s">
        <v>38</v>
      </c>
      <c r="N1524" s="2" t="s">
        <v>23</v>
      </c>
      <c r="O1524" s="2" t="s">
        <v>24</v>
      </c>
      <c r="P1524" s="2" t="s">
        <v>64</v>
      </c>
      <c r="Q1524" s="2" t="s">
        <v>36</v>
      </c>
      <c r="R1524" s="3">
        <v>42257</v>
      </c>
      <c r="S1524" s="10">
        <f t="shared" si="252"/>
        <v>2015</v>
      </c>
      <c r="T1524">
        <f t="shared" si="260"/>
        <v>5.83</v>
      </c>
      <c r="U1524" t="str">
        <f t="shared" si="260"/>
        <v/>
      </c>
      <c r="V1524" t="str">
        <f t="shared" si="260"/>
        <v/>
      </c>
      <c r="W1524" t="str">
        <f t="shared" si="260"/>
        <v/>
      </c>
      <c r="Z1524">
        <f t="shared" si="261"/>
        <v>5.83</v>
      </c>
      <c r="AA1524" t="str">
        <f t="shared" si="261"/>
        <v/>
      </c>
      <c r="AB1524" t="str">
        <f t="shared" si="261"/>
        <v/>
      </c>
      <c r="AE1524" t="str">
        <f t="shared" si="253"/>
        <v/>
      </c>
      <c r="AH1524" t="str">
        <f t="shared" si="254"/>
        <v/>
      </c>
      <c r="AI1524" t="str">
        <f t="shared" si="255"/>
        <v/>
      </c>
      <c r="AJ1524" t="str">
        <f t="shared" si="255"/>
        <v/>
      </c>
      <c r="AK1524" t="str">
        <f t="shared" si="255"/>
        <v/>
      </c>
      <c r="AL1524" t="str">
        <f t="shared" si="255"/>
        <v/>
      </c>
    </row>
    <row r="1525" spans="1:38" x14ac:dyDescent="0.2">
      <c r="A1525" s="1">
        <v>6767</v>
      </c>
      <c r="B1525" s="2" t="s">
        <v>18</v>
      </c>
      <c r="C1525" s="3">
        <v>42257</v>
      </c>
      <c r="D1525" s="2" t="s">
        <v>50</v>
      </c>
      <c r="E1525" s="2">
        <v>44</v>
      </c>
      <c r="F1525" s="2">
        <v>971.49</v>
      </c>
      <c r="G1525" s="2">
        <v>0.02</v>
      </c>
      <c r="H1525" s="2" t="s">
        <v>20</v>
      </c>
      <c r="I1525" s="2">
        <v>110.77</v>
      </c>
      <c r="J1525" s="2">
        <v>34.01</v>
      </c>
      <c r="K1525" s="2">
        <v>19.53</v>
      </c>
      <c r="L1525" s="2" t="s">
        <v>520</v>
      </c>
      <c r="M1525" s="2" t="s">
        <v>38</v>
      </c>
      <c r="N1525" s="2" t="s">
        <v>23</v>
      </c>
      <c r="O1525" s="2" t="s">
        <v>24</v>
      </c>
      <c r="P1525" s="2" t="s">
        <v>64</v>
      </c>
      <c r="Q1525" s="2" t="s">
        <v>58</v>
      </c>
      <c r="R1525" s="3">
        <v>42258</v>
      </c>
      <c r="S1525" s="10">
        <f t="shared" si="252"/>
        <v>2015</v>
      </c>
      <c r="T1525">
        <f t="shared" si="260"/>
        <v>110.77</v>
      </c>
      <c r="U1525" t="str">
        <f t="shared" si="260"/>
        <v/>
      </c>
      <c r="V1525" t="str">
        <f t="shared" si="260"/>
        <v/>
      </c>
      <c r="W1525" t="str">
        <f t="shared" si="260"/>
        <v/>
      </c>
      <c r="Z1525">
        <f t="shared" si="261"/>
        <v>110.77</v>
      </c>
      <c r="AA1525" t="str">
        <f t="shared" si="261"/>
        <v/>
      </c>
      <c r="AB1525" t="str">
        <f t="shared" si="261"/>
        <v/>
      </c>
      <c r="AE1525" t="str">
        <f t="shared" si="253"/>
        <v/>
      </c>
      <c r="AH1525" t="str">
        <f t="shared" si="254"/>
        <v/>
      </c>
      <c r="AI1525" t="str">
        <f t="shared" si="255"/>
        <v/>
      </c>
      <c r="AJ1525" t="str">
        <f t="shared" si="255"/>
        <v/>
      </c>
      <c r="AK1525" t="str">
        <f t="shared" si="255"/>
        <v/>
      </c>
      <c r="AL1525" t="str">
        <f t="shared" si="255"/>
        <v/>
      </c>
    </row>
    <row r="1526" spans="1:38" x14ac:dyDescent="0.2">
      <c r="A1526" s="1">
        <v>6768</v>
      </c>
      <c r="B1526" s="2" t="s">
        <v>18</v>
      </c>
      <c r="C1526" s="3">
        <v>42257</v>
      </c>
      <c r="D1526" s="2" t="s">
        <v>41</v>
      </c>
      <c r="E1526" s="2">
        <v>4</v>
      </c>
      <c r="F1526" s="2">
        <v>65.84</v>
      </c>
      <c r="G1526" s="2">
        <v>0.05</v>
      </c>
      <c r="H1526" s="2" t="s">
        <v>49</v>
      </c>
      <c r="I1526" s="2">
        <v>-1.64</v>
      </c>
      <c r="J1526" s="2">
        <v>22.89</v>
      </c>
      <c r="K1526" s="2">
        <v>18.5</v>
      </c>
      <c r="L1526" s="2" t="s">
        <v>409</v>
      </c>
      <c r="M1526" s="2" t="s">
        <v>22</v>
      </c>
      <c r="N1526" s="2" t="s">
        <v>30</v>
      </c>
      <c r="O1526" s="2" t="s">
        <v>24</v>
      </c>
      <c r="P1526" s="2" t="s">
        <v>71</v>
      </c>
      <c r="Q1526" s="2" t="s">
        <v>26</v>
      </c>
      <c r="R1526" s="3">
        <v>42258</v>
      </c>
      <c r="S1526" s="10">
        <f t="shared" si="252"/>
        <v>2015</v>
      </c>
      <c r="T1526" t="str">
        <f t="shared" si="260"/>
        <v/>
      </c>
      <c r="U1526">
        <f t="shared" si="260"/>
        <v>-1.64</v>
      </c>
      <c r="V1526" t="str">
        <f t="shared" si="260"/>
        <v/>
      </c>
      <c r="W1526" t="str">
        <f t="shared" si="260"/>
        <v/>
      </c>
      <c r="Z1526">
        <f t="shared" si="261"/>
        <v>-1.64</v>
      </c>
      <c r="AA1526" t="str">
        <f t="shared" si="261"/>
        <v/>
      </c>
      <c r="AB1526" t="str">
        <f t="shared" si="261"/>
        <v/>
      </c>
      <c r="AE1526" t="str">
        <f t="shared" si="253"/>
        <v>Office Supplies</v>
      </c>
      <c r="AH1526" t="str">
        <f t="shared" si="254"/>
        <v/>
      </c>
      <c r="AI1526" t="str">
        <f t="shared" si="255"/>
        <v/>
      </c>
      <c r="AJ1526" t="str">
        <f t="shared" si="255"/>
        <v/>
      </c>
      <c r="AK1526" t="str">
        <f t="shared" si="255"/>
        <v/>
      </c>
      <c r="AL1526" t="str">
        <f t="shared" si="255"/>
        <v/>
      </c>
    </row>
    <row r="1527" spans="1:38" x14ac:dyDescent="0.2">
      <c r="A1527" s="1">
        <v>6769</v>
      </c>
      <c r="B1527" s="2" t="s">
        <v>18</v>
      </c>
      <c r="C1527" s="3">
        <v>42258</v>
      </c>
      <c r="D1527" s="2" t="s">
        <v>59</v>
      </c>
      <c r="E1527" s="2">
        <v>38</v>
      </c>
      <c r="F1527" s="2">
        <v>560.41999999999996</v>
      </c>
      <c r="G1527" s="2">
        <v>0.1</v>
      </c>
      <c r="H1527" s="2" t="s">
        <v>20</v>
      </c>
      <c r="I1527" s="2">
        <v>-43.98</v>
      </c>
      <c r="J1527" s="2">
        <v>27.98</v>
      </c>
      <c r="K1527" s="2">
        <v>20.5</v>
      </c>
      <c r="L1527" s="2" t="s">
        <v>68</v>
      </c>
      <c r="M1527" s="2" t="s">
        <v>38</v>
      </c>
      <c r="N1527" s="2" t="s">
        <v>54</v>
      </c>
      <c r="O1527" s="2" t="s">
        <v>31</v>
      </c>
      <c r="P1527" s="2" t="s">
        <v>32</v>
      </c>
      <c r="Q1527" s="2" t="s">
        <v>26</v>
      </c>
      <c r="R1527" s="3">
        <v>42260</v>
      </c>
      <c r="S1527" s="10">
        <f t="shared" si="252"/>
        <v>2015</v>
      </c>
      <c r="T1527" t="str">
        <f t="shared" si="260"/>
        <v/>
      </c>
      <c r="U1527" t="str">
        <f t="shared" si="260"/>
        <v/>
      </c>
      <c r="V1527" t="str">
        <f t="shared" si="260"/>
        <v/>
      </c>
      <c r="W1527">
        <f t="shared" si="260"/>
        <v>-43.98</v>
      </c>
      <c r="Z1527" t="str">
        <f t="shared" si="261"/>
        <v/>
      </c>
      <c r="AA1527">
        <f t="shared" si="261"/>
        <v>-43.98</v>
      </c>
      <c r="AB1527" t="str">
        <f t="shared" si="261"/>
        <v/>
      </c>
      <c r="AE1527" t="str">
        <f t="shared" si="253"/>
        <v>Technology</v>
      </c>
      <c r="AH1527" t="str">
        <f t="shared" si="254"/>
        <v/>
      </c>
      <c r="AI1527" t="str">
        <f t="shared" si="255"/>
        <v/>
      </c>
      <c r="AJ1527" t="str">
        <f t="shared" si="255"/>
        <v/>
      </c>
      <c r="AK1527" t="str">
        <f t="shared" si="255"/>
        <v/>
      </c>
      <c r="AL1527" t="str">
        <f t="shared" si="255"/>
        <v/>
      </c>
    </row>
    <row r="1528" spans="1:38" x14ac:dyDescent="0.2">
      <c r="A1528" s="1">
        <v>6770</v>
      </c>
      <c r="B1528" s="2" t="s">
        <v>18</v>
      </c>
      <c r="C1528" s="3">
        <v>42258</v>
      </c>
      <c r="D1528" s="2" t="s">
        <v>50</v>
      </c>
      <c r="E1528" s="2">
        <v>29</v>
      </c>
      <c r="F1528" s="2">
        <v>2054.21</v>
      </c>
      <c r="G1528" s="2">
        <v>0.02</v>
      </c>
      <c r="H1528" s="2" t="s">
        <v>20</v>
      </c>
      <c r="I1528" s="2">
        <v>474.68</v>
      </c>
      <c r="J1528" s="2">
        <v>79.28</v>
      </c>
      <c r="K1528" s="2">
        <v>33.99</v>
      </c>
      <c r="L1528" s="2" t="s">
        <v>392</v>
      </c>
      <c r="M1528" s="2" t="s">
        <v>22</v>
      </c>
      <c r="N1528" s="2" t="s">
        <v>54</v>
      </c>
      <c r="O1528" s="2" t="s">
        <v>24</v>
      </c>
      <c r="P1528" s="2" t="s">
        <v>25</v>
      </c>
      <c r="Q1528" s="2" t="s">
        <v>26</v>
      </c>
      <c r="R1528" s="3">
        <v>42259</v>
      </c>
      <c r="S1528" s="10">
        <f t="shared" si="252"/>
        <v>2015</v>
      </c>
      <c r="T1528" t="str">
        <f t="shared" si="260"/>
        <v/>
      </c>
      <c r="U1528" t="str">
        <f t="shared" si="260"/>
        <v/>
      </c>
      <c r="V1528" t="str">
        <f t="shared" si="260"/>
        <v/>
      </c>
      <c r="W1528">
        <f t="shared" si="260"/>
        <v>474.68</v>
      </c>
      <c r="Z1528">
        <f t="shared" si="261"/>
        <v>474.68</v>
      </c>
      <c r="AA1528" t="str">
        <f t="shared" si="261"/>
        <v/>
      </c>
      <c r="AB1528" t="str">
        <f t="shared" si="261"/>
        <v/>
      </c>
      <c r="AE1528" t="str">
        <f t="shared" si="253"/>
        <v/>
      </c>
      <c r="AH1528" t="str">
        <f t="shared" si="254"/>
        <v/>
      </c>
      <c r="AI1528" t="str">
        <f t="shared" si="255"/>
        <v/>
      </c>
      <c r="AJ1528" t="str">
        <f t="shared" si="255"/>
        <v/>
      </c>
      <c r="AK1528" t="str">
        <f t="shared" si="255"/>
        <v/>
      </c>
      <c r="AL1528" t="str">
        <f t="shared" si="255"/>
        <v/>
      </c>
    </row>
    <row r="1529" spans="1:38" x14ac:dyDescent="0.2">
      <c r="A1529" s="1">
        <v>6771</v>
      </c>
      <c r="B1529" s="2" t="s">
        <v>18</v>
      </c>
      <c r="C1529" s="3">
        <v>42259</v>
      </c>
      <c r="D1529" s="2" t="s">
        <v>27</v>
      </c>
      <c r="E1529" s="2">
        <v>21</v>
      </c>
      <c r="F1529" s="2">
        <v>3692.78</v>
      </c>
      <c r="G1529" s="2">
        <v>0</v>
      </c>
      <c r="H1529" s="2" t="s">
        <v>49</v>
      </c>
      <c r="I1529" s="2">
        <v>1046.02</v>
      </c>
      <c r="J1529" s="2">
        <v>182.98</v>
      </c>
      <c r="K1529" s="2">
        <v>27.99</v>
      </c>
      <c r="L1529" s="2" t="s">
        <v>334</v>
      </c>
      <c r="M1529" s="2" t="s">
        <v>22</v>
      </c>
      <c r="N1529" s="2" t="s">
        <v>30</v>
      </c>
      <c r="O1529" s="2" t="s">
        <v>45</v>
      </c>
      <c r="P1529" s="2" t="s">
        <v>55</v>
      </c>
      <c r="Q1529" s="2" t="s">
        <v>62</v>
      </c>
      <c r="R1529" s="3">
        <v>42266</v>
      </c>
      <c r="S1529" s="10">
        <f t="shared" si="252"/>
        <v>2015</v>
      </c>
      <c r="T1529" t="str">
        <f t="shared" si="260"/>
        <v/>
      </c>
      <c r="U1529">
        <f t="shared" si="260"/>
        <v>1046.02</v>
      </c>
      <c r="V1529" t="str">
        <f t="shared" si="260"/>
        <v/>
      </c>
      <c r="W1529" t="str">
        <f t="shared" si="260"/>
        <v/>
      </c>
      <c r="Z1529" t="str">
        <f t="shared" si="261"/>
        <v/>
      </c>
      <c r="AA1529" t="str">
        <f t="shared" si="261"/>
        <v/>
      </c>
      <c r="AB1529">
        <f t="shared" si="261"/>
        <v>1046.02</v>
      </c>
      <c r="AE1529" t="str">
        <f t="shared" si="253"/>
        <v/>
      </c>
      <c r="AH1529" t="str">
        <f t="shared" si="254"/>
        <v/>
      </c>
      <c r="AI1529" t="str">
        <f t="shared" si="255"/>
        <v/>
      </c>
      <c r="AJ1529" t="str">
        <f t="shared" si="255"/>
        <v/>
      </c>
      <c r="AK1529" t="str">
        <f t="shared" si="255"/>
        <v/>
      </c>
      <c r="AL1529" t="str">
        <f t="shared" si="255"/>
        <v/>
      </c>
    </row>
    <row r="1530" spans="1:38" x14ac:dyDescent="0.2">
      <c r="A1530" s="1">
        <v>6772</v>
      </c>
      <c r="B1530" s="2" t="s">
        <v>18</v>
      </c>
      <c r="C1530" s="3">
        <v>42260</v>
      </c>
      <c r="D1530" s="2" t="s">
        <v>41</v>
      </c>
      <c r="E1530" s="2">
        <v>22</v>
      </c>
      <c r="F1530" s="2">
        <v>124.24</v>
      </c>
      <c r="G1530" s="2">
        <v>0.1</v>
      </c>
      <c r="H1530" s="2" t="s">
        <v>20</v>
      </c>
      <c r="I1530" s="2">
        <v>-120.04</v>
      </c>
      <c r="J1530" s="2">
        <v>17.399999999999999</v>
      </c>
      <c r="K1530" s="2">
        <v>21.78</v>
      </c>
      <c r="L1530" s="2" t="s">
        <v>442</v>
      </c>
      <c r="M1530" s="2" t="s">
        <v>29</v>
      </c>
      <c r="N1530" s="2" t="s">
        <v>23</v>
      </c>
      <c r="O1530" s="2" t="s">
        <v>24</v>
      </c>
      <c r="P1530" s="2" t="s">
        <v>25</v>
      </c>
      <c r="Q1530" s="2" t="s">
        <v>26</v>
      </c>
      <c r="R1530" s="3">
        <v>42261</v>
      </c>
      <c r="S1530" s="10">
        <f t="shared" si="252"/>
        <v>2015</v>
      </c>
      <c r="T1530">
        <f t="shared" si="260"/>
        <v>-120.04</v>
      </c>
      <c r="U1530" t="str">
        <f t="shared" si="260"/>
        <v/>
      </c>
      <c r="V1530" t="str">
        <f t="shared" si="260"/>
        <v/>
      </c>
      <c r="W1530" t="str">
        <f t="shared" si="260"/>
        <v/>
      </c>
      <c r="Z1530">
        <f t="shared" si="261"/>
        <v>-120.04</v>
      </c>
      <c r="AA1530" t="str">
        <f t="shared" si="261"/>
        <v/>
      </c>
      <c r="AB1530" t="str">
        <f t="shared" si="261"/>
        <v/>
      </c>
      <c r="AE1530" t="str">
        <f t="shared" si="253"/>
        <v>Office Supplies</v>
      </c>
      <c r="AH1530" t="str">
        <f t="shared" si="254"/>
        <v/>
      </c>
      <c r="AI1530" t="str">
        <f t="shared" si="255"/>
        <v/>
      </c>
      <c r="AJ1530" t="str">
        <f t="shared" si="255"/>
        <v/>
      </c>
      <c r="AK1530" t="str">
        <f t="shared" si="255"/>
        <v/>
      </c>
      <c r="AL1530" t="str">
        <f t="shared" si="255"/>
        <v/>
      </c>
    </row>
    <row r="1531" spans="1:38" x14ac:dyDescent="0.2">
      <c r="A1531" s="1">
        <v>6773</v>
      </c>
      <c r="B1531" s="2" t="s">
        <v>18</v>
      </c>
      <c r="C1531" s="3">
        <v>42260</v>
      </c>
      <c r="D1531" s="2" t="s">
        <v>19</v>
      </c>
      <c r="E1531" s="2">
        <v>10</v>
      </c>
      <c r="F1531" s="2">
        <v>78.64</v>
      </c>
      <c r="G1531" s="2">
        <v>0.03</v>
      </c>
      <c r="H1531" s="2" t="s">
        <v>20</v>
      </c>
      <c r="I1531" s="2">
        <v>8.18</v>
      </c>
      <c r="J1531" s="2">
        <v>18.690000000000001</v>
      </c>
      <c r="K1531" s="2">
        <v>17.100000000000001</v>
      </c>
      <c r="L1531" s="2" t="s">
        <v>70</v>
      </c>
      <c r="M1531" s="2" t="s">
        <v>29</v>
      </c>
      <c r="N1531" s="2" t="s">
        <v>43</v>
      </c>
      <c r="O1531" s="2" t="s">
        <v>24</v>
      </c>
      <c r="P1531" s="2" t="s">
        <v>35</v>
      </c>
      <c r="Q1531" s="2" t="s">
        <v>36</v>
      </c>
      <c r="R1531" s="3">
        <v>42262</v>
      </c>
      <c r="S1531" s="10">
        <f t="shared" si="252"/>
        <v>2015</v>
      </c>
      <c r="T1531" t="str">
        <f t="shared" si="260"/>
        <v/>
      </c>
      <c r="U1531" t="str">
        <f t="shared" si="260"/>
        <v/>
      </c>
      <c r="V1531">
        <f t="shared" si="260"/>
        <v>8.18</v>
      </c>
      <c r="W1531" t="str">
        <f t="shared" si="260"/>
        <v/>
      </c>
      <c r="Z1531">
        <f t="shared" si="261"/>
        <v>8.18</v>
      </c>
      <c r="AA1531" t="str">
        <f t="shared" si="261"/>
        <v/>
      </c>
      <c r="AB1531" t="str">
        <f t="shared" si="261"/>
        <v/>
      </c>
      <c r="AE1531" t="str">
        <f t="shared" si="253"/>
        <v/>
      </c>
      <c r="AH1531" t="str">
        <f t="shared" si="254"/>
        <v/>
      </c>
      <c r="AI1531" t="str">
        <f t="shared" si="255"/>
        <v/>
      </c>
      <c r="AJ1531" t="str">
        <f t="shared" si="255"/>
        <v/>
      </c>
      <c r="AK1531" t="str">
        <f t="shared" si="255"/>
        <v/>
      </c>
      <c r="AL1531" t="str">
        <f t="shared" si="255"/>
        <v/>
      </c>
    </row>
    <row r="1532" spans="1:38" x14ac:dyDescent="0.2">
      <c r="A1532" s="1">
        <v>6774</v>
      </c>
      <c r="B1532" s="2" t="s">
        <v>18</v>
      </c>
      <c r="C1532" s="3">
        <v>42261</v>
      </c>
      <c r="D1532" s="2" t="s">
        <v>50</v>
      </c>
      <c r="E1532" s="2">
        <v>47</v>
      </c>
      <c r="F1532" s="2">
        <v>2157.65</v>
      </c>
      <c r="G1532" s="2">
        <v>0.06</v>
      </c>
      <c r="H1532" s="2" t="s">
        <v>20</v>
      </c>
      <c r="I1532" s="2">
        <v>592.33000000000004</v>
      </c>
      <c r="J1532" s="2">
        <v>60.58</v>
      </c>
      <c r="K1532" s="2">
        <v>17.989999999999998</v>
      </c>
      <c r="L1532" s="2" t="s">
        <v>415</v>
      </c>
      <c r="M1532" s="2" t="s">
        <v>29</v>
      </c>
      <c r="N1532" s="2" t="s">
        <v>23</v>
      </c>
      <c r="O1532" s="2" t="s">
        <v>24</v>
      </c>
      <c r="P1532" s="2" t="s">
        <v>71</v>
      </c>
      <c r="Q1532" s="2" t="s">
        <v>26</v>
      </c>
      <c r="R1532" s="3">
        <v>42263</v>
      </c>
      <c r="S1532" s="10">
        <f t="shared" si="252"/>
        <v>2015</v>
      </c>
      <c r="T1532">
        <f t="shared" si="260"/>
        <v>592.33000000000004</v>
      </c>
      <c r="U1532" t="str">
        <f t="shared" si="260"/>
        <v/>
      </c>
      <c r="V1532" t="str">
        <f t="shared" si="260"/>
        <v/>
      </c>
      <c r="W1532" t="str">
        <f t="shared" si="260"/>
        <v/>
      </c>
      <c r="Z1532">
        <f t="shared" si="261"/>
        <v>592.33000000000004</v>
      </c>
      <c r="AA1532" t="str">
        <f t="shared" si="261"/>
        <v/>
      </c>
      <c r="AB1532" t="str">
        <f t="shared" si="261"/>
        <v/>
      </c>
      <c r="AE1532" t="str">
        <f t="shared" si="253"/>
        <v/>
      </c>
      <c r="AH1532" t="str">
        <f t="shared" si="254"/>
        <v/>
      </c>
      <c r="AI1532" t="str">
        <f t="shared" si="255"/>
        <v/>
      </c>
      <c r="AJ1532" t="str">
        <f t="shared" si="255"/>
        <v/>
      </c>
      <c r="AK1532" t="str">
        <f t="shared" si="255"/>
        <v/>
      </c>
      <c r="AL1532" t="str">
        <f t="shared" si="255"/>
        <v/>
      </c>
    </row>
    <row r="1533" spans="1:38" x14ac:dyDescent="0.2">
      <c r="A1533" s="1">
        <v>6775</v>
      </c>
      <c r="B1533" s="2" t="s">
        <v>18</v>
      </c>
      <c r="C1533" s="3">
        <v>42261</v>
      </c>
      <c r="D1533" s="2" t="s">
        <v>50</v>
      </c>
      <c r="E1533" s="2">
        <v>13</v>
      </c>
      <c r="F1533" s="2">
        <v>455.4</v>
      </c>
      <c r="G1533" s="2">
        <v>0.08</v>
      </c>
      <c r="H1533" s="2" t="s">
        <v>20</v>
      </c>
      <c r="I1533" s="2">
        <v>32.6</v>
      </c>
      <c r="J1533" s="2">
        <v>47.51</v>
      </c>
      <c r="K1533" s="2">
        <v>20.309999999999999</v>
      </c>
      <c r="L1533" s="2" t="s">
        <v>415</v>
      </c>
      <c r="M1533" s="2" t="s">
        <v>29</v>
      </c>
      <c r="N1533" s="2" t="s">
        <v>23</v>
      </c>
      <c r="O1533" s="2" t="s">
        <v>24</v>
      </c>
      <c r="P1533" s="2" t="s">
        <v>52</v>
      </c>
      <c r="Q1533" s="2" t="s">
        <v>26</v>
      </c>
      <c r="R1533" s="3">
        <v>42263</v>
      </c>
      <c r="S1533" s="10">
        <f t="shared" si="252"/>
        <v>2015</v>
      </c>
      <c r="T1533">
        <f t="shared" si="260"/>
        <v>32.6</v>
      </c>
      <c r="U1533" t="str">
        <f t="shared" si="260"/>
        <v/>
      </c>
      <c r="V1533" t="str">
        <f t="shared" si="260"/>
        <v/>
      </c>
      <c r="W1533" t="str">
        <f t="shared" si="260"/>
        <v/>
      </c>
      <c r="Z1533">
        <f t="shared" si="261"/>
        <v>32.6</v>
      </c>
      <c r="AA1533" t="str">
        <f t="shared" si="261"/>
        <v/>
      </c>
      <c r="AB1533" t="str">
        <f t="shared" si="261"/>
        <v/>
      </c>
      <c r="AE1533" t="str">
        <f t="shared" si="253"/>
        <v/>
      </c>
      <c r="AH1533" t="str">
        <f t="shared" si="254"/>
        <v/>
      </c>
      <c r="AI1533" t="str">
        <f t="shared" si="255"/>
        <v/>
      </c>
      <c r="AJ1533" t="str">
        <f t="shared" si="255"/>
        <v/>
      </c>
      <c r="AK1533" t="str">
        <f t="shared" si="255"/>
        <v/>
      </c>
      <c r="AL1533" t="str">
        <f t="shared" si="255"/>
        <v/>
      </c>
    </row>
    <row r="1534" spans="1:38" x14ac:dyDescent="0.2">
      <c r="A1534" s="1">
        <v>6776</v>
      </c>
      <c r="B1534" s="2" t="s">
        <v>18</v>
      </c>
      <c r="C1534" s="3">
        <v>42261</v>
      </c>
      <c r="D1534" s="2" t="s">
        <v>41</v>
      </c>
      <c r="E1534" s="2">
        <v>16</v>
      </c>
      <c r="F1534" s="2">
        <v>2834.3</v>
      </c>
      <c r="G1534" s="2">
        <v>7.0000000000000007E-2</v>
      </c>
      <c r="H1534" s="2" t="s">
        <v>44</v>
      </c>
      <c r="I1534" s="2">
        <v>342.69</v>
      </c>
      <c r="J1534" s="2">
        <v>192.98</v>
      </c>
      <c r="K1534" s="2">
        <v>40.200000000000003</v>
      </c>
      <c r="L1534" s="2" t="s">
        <v>365</v>
      </c>
      <c r="M1534" s="2" t="s">
        <v>38</v>
      </c>
      <c r="N1534" s="2" t="s">
        <v>30</v>
      </c>
      <c r="O1534" s="2" t="s">
        <v>45</v>
      </c>
      <c r="P1534" s="2" t="s">
        <v>61</v>
      </c>
      <c r="Q1534" s="2" t="s">
        <v>56</v>
      </c>
      <c r="R1534" s="3">
        <v>42263</v>
      </c>
      <c r="S1534" s="10">
        <f t="shared" si="252"/>
        <v>2015</v>
      </c>
      <c r="T1534" t="str">
        <f t="shared" si="260"/>
        <v/>
      </c>
      <c r="U1534">
        <f t="shared" si="260"/>
        <v>342.69</v>
      </c>
      <c r="V1534" t="str">
        <f t="shared" si="260"/>
        <v/>
      </c>
      <c r="W1534" t="str">
        <f t="shared" si="260"/>
        <v/>
      </c>
      <c r="Z1534" t="str">
        <f t="shared" si="261"/>
        <v/>
      </c>
      <c r="AA1534" t="str">
        <f t="shared" si="261"/>
        <v/>
      </c>
      <c r="AB1534">
        <f t="shared" si="261"/>
        <v>342.69</v>
      </c>
      <c r="AE1534" t="str">
        <f t="shared" si="253"/>
        <v/>
      </c>
      <c r="AH1534" t="str">
        <f t="shared" si="254"/>
        <v/>
      </c>
      <c r="AI1534" t="str">
        <f t="shared" si="255"/>
        <v/>
      </c>
      <c r="AJ1534" t="str">
        <f t="shared" si="255"/>
        <v/>
      </c>
      <c r="AK1534" t="str">
        <f t="shared" si="255"/>
        <v/>
      </c>
      <c r="AL1534" t="str">
        <f t="shared" si="255"/>
        <v/>
      </c>
    </row>
    <row r="1535" spans="1:38" x14ac:dyDescent="0.2">
      <c r="A1535" s="1">
        <v>6777</v>
      </c>
      <c r="B1535" s="2" t="s">
        <v>18</v>
      </c>
      <c r="C1535" s="3">
        <v>42261</v>
      </c>
      <c r="D1535" s="2" t="s">
        <v>41</v>
      </c>
      <c r="E1535" s="2">
        <v>37</v>
      </c>
      <c r="F1535" s="2">
        <v>7842.17</v>
      </c>
      <c r="G1535" s="2">
        <v>0.04</v>
      </c>
      <c r="H1535" s="2" t="s">
        <v>44</v>
      </c>
      <c r="I1535" s="2">
        <v>303.19</v>
      </c>
      <c r="J1535" s="2">
        <v>228.6</v>
      </c>
      <c r="K1535" s="2">
        <v>78.2</v>
      </c>
      <c r="L1535" s="2" t="s">
        <v>365</v>
      </c>
      <c r="M1535" s="2" t="s">
        <v>38</v>
      </c>
      <c r="N1535" s="2" t="s">
        <v>30</v>
      </c>
      <c r="O1535" s="2" t="s">
        <v>45</v>
      </c>
      <c r="P1535" s="2" t="s">
        <v>61</v>
      </c>
      <c r="Q1535" s="2" t="s">
        <v>56</v>
      </c>
      <c r="R1535" s="3">
        <v>42263</v>
      </c>
      <c r="S1535" s="10">
        <f t="shared" si="252"/>
        <v>2015</v>
      </c>
      <c r="T1535" t="str">
        <f t="shared" si="260"/>
        <v/>
      </c>
      <c r="U1535">
        <f t="shared" si="260"/>
        <v>303.19</v>
      </c>
      <c r="V1535" t="str">
        <f t="shared" si="260"/>
        <v/>
      </c>
      <c r="W1535" t="str">
        <f t="shared" si="260"/>
        <v/>
      </c>
      <c r="Z1535" t="str">
        <f t="shared" si="261"/>
        <v/>
      </c>
      <c r="AA1535" t="str">
        <f t="shared" si="261"/>
        <v/>
      </c>
      <c r="AB1535">
        <f t="shared" si="261"/>
        <v>303.19</v>
      </c>
      <c r="AE1535" t="str">
        <f t="shared" si="253"/>
        <v/>
      </c>
      <c r="AH1535" t="str">
        <f t="shared" si="254"/>
        <v/>
      </c>
      <c r="AI1535" t="str">
        <f t="shared" si="255"/>
        <v/>
      </c>
      <c r="AJ1535" t="str">
        <f t="shared" si="255"/>
        <v/>
      </c>
      <c r="AK1535" t="str">
        <f t="shared" si="255"/>
        <v/>
      </c>
      <c r="AL1535" t="str">
        <f t="shared" si="255"/>
        <v/>
      </c>
    </row>
    <row r="1536" spans="1:38" x14ac:dyDescent="0.2">
      <c r="A1536" s="1">
        <v>6778</v>
      </c>
      <c r="B1536" s="2" t="s">
        <v>18</v>
      </c>
      <c r="C1536" s="3">
        <v>42261</v>
      </c>
      <c r="D1536" s="2" t="s">
        <v>41</v>
      </c>
      <c r="E1536" s="2">
        <v>18</v>
      </c>
      <c r="F1536" s="2">
        <v>134.96</v>
      </c>
      <c r="G1536" s="2">
        <v>0.01</v>
      </c>
      <c r="H1536" s="2" t="s">
        <v>20</v>
      </c>
      <c r="I1536" s="2">
        <v>-51.71</v>
      </c>
      <c r="J1536" s="2">
        <v>18.600000000000001</v>
      </c>
      <c r="K1536" s="2">
        <v>18.07</v>
      </c>
      <c r="L1536" s="2" t="s">
        <v>365</v>
      </c>
      <c r="M1536" s="2" t="s">
        <v>38</v>
      </c>
      <c r="N1536" s="2" t="s">
        <v>30</v>
      </c>
      <c r="O1536" s="2" t="s">
        <v>31</v>
      </c>
      <c r="P1536" s="2" t="s">
        <v>32</v>
      </c>
      <c r="Q1536" s="2" t="s">
        <v>58</v>
      </c>
      <c r="R1536" s="3">
        <v>42264</v>
      </c>
      <c r="S1536" s="10">
        <f t="shared" si="252"/>
        <v>2015</v>
      </c>
      <c r="T1536" t="str">
        <f t="shared" si="260"/>
        <v/>
      </c>
      <c r="U1536">
        <f t="shared" si="260"/>
        <v>-51.71</v>
      </c>
      <c r="V1536" t="str">
        <f t="shared" si="260"/>
        <v/>
      </c>
      <c r="W1536" t="str">
        <f t="shared" si="260"/>
        <v/>
      </c>
      <c r="Z1536" t="str">
        <f t="shared" si="261"/>
        <v/>
      </c>
      <c r="AA1536">
        <f t="shared" si="261"/>
        <v>-51.71</v>
      </c>
      <c r="AB1536" t="str">
        <f t="shared" si="261"/>
        <v/>
      </c>
      <c r="AE1536" t="str">
        <f t="shared" si="253"/>
        <v>Technology</v>
      </c>
      <c r="AH1536" t="str">
        <f t="shared" si="254"/>
        <v/>
      </c>
      <c r="AI1536" t="str">
        <f t="shared" si="255"/>
        <v/>
      </c>
      <c r="AJ1536" t="str">
        <f t="shared" si="255"/>
        <v/>
      </c>
      <c r="AK1536" t="str">
        <f t="shared" si="255"/>
        <v/>
      </c>
      <c r="AL1536" t="str">
        <f t="shared" si="255"/>
        <v/>
      </c>
    </row>
    <row r="1537" spans="1:38" x14ac:dyDescent="0.2">
      <c r="A1537" s="1">
        <v>6779</v>
      </c>
      <c r="B1537" s="2" t="s">
        <v>40</v>
      </c>
      <c r="C1537" s="3">
        <v>42261</v>
      </c>
      <c r="D1537" s="2" t="s">
        <v>50</v>
      </c>
      <c r="E1537" s="2">
        <v>26</v>
      </c>
      <c r="F1537" s="2">
        <v>370.56</v>
      </c>
      <c r="G1537" s="2">
        <v>0.08</v>
      </c>
      <c r="H1537" s="2" t="s">
        <v>49</v>
      </c>
      <c r="I1537" s="2">
        <v>9.32</v>
      </c>
      <c r="J1537" s="2">
        <v>26.27</v>
      </c>
      <c r="K1537" s="2">
        <v>21.27</v>
      </c>
      <c r="L1537" s="2" t="s">
        <v>400</v>
      </c>
      <c r="M1537" s="2" t="s">
        <v>38</v>
      </c>
      <c r="N1537" s="2" t="s">
        <v>30</v>
      </c>
      <c r="O1537" s="2" t="s">
        <v>24</v>
      </c>
      <c r="P1537" s="2" t="s">
        <v>25</v>
      </c>
      <c r="Q1537" s="2" t="s">
        <v>26</v>
      </c>
      <c r="R1537" s="3">
        <v>42261</v>
      </c>
      <c r="S1537" s="10">
        <f t="shared" si="252"/>
        <v>2015</v>
      </c>
      <c r="T1537" t="str">
        <f t="shared" si="260"/>
        <v/>
      </c>
      <c r="U1537">
        <f t="shared" si="260"/>
        <v>9.32</v>
      </c>
      <c r="V1537" t="str">
        <f t="shared" si="260"/>
        <v/>
      </c>
      <c r="W1537" t="str">
        <f t="shared" si="260"/>
        <v/>
      </c>
      <c r="Z1537">
        <f t="shared" si="261"/>
        <v>9.32</v>
      </c>
      <c r="AA1537" t="str">
        <f t="shared" si="261"/>
        <v/>
      </c>
      <c r="AB1537" t="str">
        <f t="shared" si="261"/>
        <v/>
      </c>
      <c r="AE1537" t="str">
        <f t="shared" si="253"/>
        <v/>
      </c>
      <c r="AH1537" t="str">
        <f t="shared" si="254"/>
        <v/>
      </c>
      <c r="AI1537" t="str">
        <f t="shared" si="255"/>
        <v/>
      </c>
      <c r="AJ1537" t="str">
        <f t="shared" si="255"/>
        <v/>
      </c>
      <c r="AK1537" t="str">
        <f t="shared" si="255"/>
        <v/>
      </c>
      <c r="AL1537" t="str">
        <f t="shared" si="255"/>
        <v/>
      </c>
    </row>
    <row r="1538" spans="1:38" x14ac:dyDescent="0.2">
      <c r="A1538" s="1">
        <v>6780</v>
      </c>
      <c r="B1538" s="2" t="s">
        <v>40</v>
      </c>
      <c r="C1538" s="3">
        <v>42261</v>
      </c>
      <c r="D1538" s="2" t="s">
        <v>50</v>
      </c>
      <c r="E1538" s="2">
        <v>45</v>
      </c>
      <c r="F1538" s="2">
        <v>12579.03</v>
      </c>
      <c r="G1538" s="2">
        <v>0.09</v>
      </c>
      <c r="H1538" s="2" t="s">
        <v>20</v>
      </c>
      <c r="I1538" s="2">
        <v>5461.36</v>
      </c>
      <c r="J1538" s="2">
        <v>312.98</v>
      </c>
      <c r="K1538" s="2">
        <v>27.99</v>
      </c>
      <c r="L1538" s="2" t="s">
        <v>400</v>
      </c>
      <c r="M1538" s="2" t="s">
        <v>38</v>
      </c>
      <c r="N1538" s="2" t="s">
        <v>30</v>
      </c>
      <c r="O1538" s="2" t="s">
        <v>31</v>
      </c>
      <c r="P1538" s="2" t="s">
        <v>33</v>
      </c>
      <c r="Q1538" s="2" t="s">
        <v>62</v>
      </c>
      <c r="R1538" s="3">
        <v>42262</v>
      </c>
      <c r="S1538" s="10">
        <f t="shared" si="252"/>
        <v>2015</v>
      </c>
      <c r="T1538" t="str">
        <f t="shared" si="260"/>
        <v/>
      </c>
      <c r="U1538">
        <f t="shared" si="260"/>
        <v>5461.36</v>
      </c>
      <c r="V1538" t="str">
        <f t="shared" si="260"/>
        <v/>
      </c>
      <c r="W1538" t="str">
        <f t="shared" si="260"/>
        <v/>
      </c>
      <c r="Z1538" t="str">
        <f t="shared" si="261"/>
        <v/>
      </c>
      <c r="AA1538">
        <f t="shared" si="261"/>
        <v>5461.36</v>
      </c>
      <c r="AB1538" t="str">
        <f t="shared" si="261"/>
        <v/>
      </c>
      <c r="AE1538" t="str">
        <f t="shared" si="253"/>
        <v/>
      </c>
      <c r="AH1538" t="str">
        <f t="shared" si="254"/>
        <v/>
      </c>
      <c r="AI1538" t="str">
        <f t="shared" si="255"/>
        <v/>
      </c>
      <c r="AJ1538" t="str">
        <f t="shared" si="255"/>
        <v/>
      </c>
      <c r="AK1538" t="str">
        <f t="shared" si="255"/>
        <v/>
      </c>
      <c r="AL1538" t="str">
        <f t="shared" ref="AJ1538:AL1601" si="262">IF(AL$1=$S1538,$AH1538,"")</f>
        <v/>
      </c>
    </row>
    <row r="1539" spans="1:38" x14ac:dyDescent="0.2">
      <c r="A1539" s="1">
        <v>6781</v>
      </c>
      <c r="B1539" s="2" t="s">
        <v>40</v>
      </c>
      <c r="C1539" s="3">
        <v>42261</v>
      </c>
      <c r="D1539" s="2" t="s">
        <v>50</v>
      </c>
      <c r="E1539" s="2">
        <v>21</v>
      </c>
      <c r="F1539" s="2">
        <v>136.26</v>
      </c>
      <c r="G1539" s="2">
        <v>0</v>
      </c>
      <c r="H1539" s="2" t="s">
        <v>49</v>
      </c>
      <c r="I1539" s="2">
        <v>29.93</v>
      </c>
      <c r="J1539" s="2">
        <v>17.84</v>
      </c>
      <c r="K1539" s="2">
        <v>15.2</v>
      </c>
      <c r="L1539" s="2" t="s">
        <v>400</v>
      </c>
      <c r="M1539" s="2" t="s">
        <v>38</v>
      </c>
      <c r="N1539" s="2" t="s">
        <v>30</v>
      </c>
      <c r="O1539" s="2" t="s">
        <v>24</v>
      </c>
      <c r="P1539" s="2" t="s">
        <v>64</v>
      </c>
      <c r="Q1539" s="2" t="s">
        <v>36</v>
      </c>
      <c r="R1539" s="3">
        <v>42263</v>
      </c>
      <c r="S1539" s="10">
        <f t="shared" ref="S1539:S1602" si="263">YEAR(C1539)</f>
        <v>2015</v>
      </c>
      <c r="T1539" t="str">
        <f t="shared" si="260"/>
        <v/>
      </c>
      <c r="U1539">
        <f t="shared" si="260"/>
        <v>29.93</v>
      </c>
      <c r="V1539" t="str">
        <f t="shared" si="260"/>
        <v/>
      </c>
      <c r="W1539" t="str">
        <f t="shared" si="260"/>
        <v/>
      </c>
      <c r="Z1539">
        <f t="shared" si="261"/>
        <v>29.93</v>
      </c>
      <c r="AA1539" t="str">
        <f t="shared" si="261"/>
        <v/>
      </c>
      <c r="AB1539" t="str">
        <f t="shared" si="261"/>
        <v/>
      </c>
      <c r="AE1539" t="str">
        <f t="shared" ref="AE1539:AE1602" si="264">IF(I1539&lt;0,O1539,"")</f>
        <v/>
      </c>
      <c r="AH1539" t="str">
        <f t="shared" ref="AH1539:AH1602" si="265">IF(E1539&lt;11,IF(O1539="Technology",I1539,""),"")</f>
        <v/>
      </c>
      <c r="AI1539" t="str">
        <f t="shared" ref="AI1539:AL1602" si="266">IF(AI$1=$S1539,$AH1539,"")</f>
        <v/>
      </c>
      <c r="AJ1539" t="str">
        <f t="shared" si="262"/>
        <v/>
      </c>
      <c r="AK1539" t="str">
        <f t="shared" si="262"/>
        <v/>
      </c>
      <c r="AL1539" t="str">
        <f t="shared" si="262"/>
        <v/>
      </c>
    </row>
    <row r="1540" spans="1:38" x14ac:dyDescent="0.2">
      <c r="A1540" s="1">
        <v>6782</v>
      </c>
      <c r="B1540" s="2" t="s">
        <v>40</v>
      </c>
      <c r="C1540" s="3">
        <v>42261</v>
      </c>
      <c r="D1540" s="2" t="s">
        <v>50</v>
      </c>
      <c r="E1540" s="2">
        <v>45</v>
      </c>
      <c r="F1540" s="2">
        <v>17891.93</v>
      </c>
      <c r="G1540" s="2">
        <v>0.04</v>
      </c>
      <c r="H1540" s="2" t="s">
        <v>44</v>
      </c>
      <c r="I1540" s="2">
        <v>2363.2600000000002</v>
      </c>
      <c r="J1540" s="2">
        <v>412.98</v>
      </c>
      <c r="K1540" s="2">
        <v>56.52</v>
      </c>
      <c r="L1540" s="2" t="s">
        <v>400</v>
      </c>
      <c r="M1540" s="2" t="s">
        <v>38</v>
      </c>
      <c r="N1540" s="2" t="s">
        <v>30</v>
      </c>
      <c r="O1540" s="2" t="s">
        <v>45</v>
      </c>
      <c r="P1540" s="2" t="s">
        <v>46</v>
      </c>
      <c r="Q1540" s="2" t="s">
        <v>47</v>
      </c>
      <c r="R1540" s="3">
        <v>42262</v>
      </c>
      <c r="S1540" s="10">
        <f t="shared" si="263"/>
        <v>2015</v>
      </c>
      <c r="T1540" t="str">
        <f t="shared" si="260"/>
        <v/>
      </c>
      <c r="U1540">
        <f t="shared" si="260"/>
        <v>2363.2600000000002</v>
      </c>
      <c r="V1540" t="str">
        <f t="shared" si="260"/>
        <v/>
      </c>
      <c r="W1540" t="str">
        <f t="shared" si="260"/>
        <v/>
      </c>
      <c r="Z1540" t="str">
        <f t="shared" si="261"/>
        <v/>
      </c>
      <c r="AA1540" t="str">
        <f t="shared" si="261"/>
        <v/>
      </c>
      <c r="AB1540">
        <f t="shared" si="261"/>
        <v>2363.2600000000002</v>
      </c>
      <c r="AE1540" t="str">
        <f t="shared" si="264"/>
        <v/>
      </c>
      <c r="AH1540" t="str">
        <f t="shared" si="265"/>
        <v/>
      </c>
      <c r="AI1540" t="str">
        <f t="shared" si="266"/>
        <v/>
      </c>
      <c r="AJ1540" t="str">
        <f t="shared" si="262"/>
        <v/>
      </c>
      <c r="AK1540" t="str">
        <f t="shared" si="262"/>
        <v/>
      </c>
      <c r="AL1540" t="str">
        <f t="shared" si="262"/>
        <v/>
      </c>
    </row>
    <row r="1541" spans="1:38" x14ac:dyDescent="0.2">
      <c r="A1541" s="1">
        <v>6783</v>
      </c>
      <c r="B1541" s="2" t="s">
        <v>18</v>
      </c>
      <c r="C1541" s="3">
        <v>42262</v>
      </c>
      <c r="D1541" s="2" t="s">
        <v>50</v>
      </c>
      <c r="E1541" s="2">
        <v>50</v>
      </c>
      <c r="F1541" s="2">
        <v>343.46</v>
      </c>
      <c r="G1541" s="2">
        <v>0.01</v>
      </c>
      <c r="H1541" s="2" t="s">
        <v>20</v>
      </c>
      <c r="I1541" s="2">
        <v>-235.38</v>
      </c>
      <c r="J1541" s="2">
        <v>18.48</v>
      </c>
      <c r="K1541" s="2">
        <v>22.88</v>
      </c>
      <c r="L1541" s="2" t="s">
        <v>434</v>
      </c>
      <c r="M1541" s="2" t="s">
        <v>22</v>
      </c>
      <c r="N1541" s="2" t="s">
        <v>23</v>
      </c>
      <c r="O1541" s="2" t="s">
        <v>24</v>
      </c>
      <c r="P1541" s="2" t="s">
        <v>35</v>
      </c>
      <c r="Q1541" s="2" t="s">
        <v>26</v>
      </c>
      <c r="R1541" s="3">
        <v>42264</v>
      </c>
      <c r="S1541" s="10">
        <f t="shared" si="263"/>
        <v>2015</v>
      </c>
      <c r="T1541">
        <f t="shared" si="260"/>
        <v>-235.38</v>
      </c>
      <c r="U1541" t="str">
        <f t="shared" si="260"/>
        <v/>
      </c>
      <c r="V1541" t="str">
        <f t="shared" si="260"/>
        <v/>
      </c>
      <c r="W1541" t="str">
        <f t="shared" si="260"/>
        <v/>
      </c>
      <c r="Z1541">
        <f t="shared" si="261"/>
        <v>-235.38</v>
      </c>
      <c r="AA1541" t="str">
        <f t="shared" si="261"/>
        <v/>
      </c>
      <c r="AB1541" t="str">
        <f t="shared" si="261"/>
        <v/>
      </c>
      <c r="AE1541" t="str">
        <f t="shared" si="264"/>
        <v>Office Supplies</v>
      </c>
      <c r="AH1541" t="str">
        <f t="shared" si="265"/>
        <v/>
      </c>
      <c r="AI1541" t="str">
        <f t="shared" si="266"/>
        <v/>
      </c>
      <c r="AJ1541" t="str">
        <f t="shared" si="262"/>
        <v/>
      </c>
      <c r="AK1541" t="str">
        <f t="shared" si="262"/>
        <v/>
      </c>
      <c r="AL1541" t="str">
        <f t="shared" si="262"/>
        <v/>
      </c>
    </row>
    <row r="1542" spans="1:38" x14ac:dyDescent="0.2">
      <c r="A1542" s="1">
        <v>6784</v>
      </c>
      <c r="B1542" s="2" t="s">
        <v>18</v>
      </c>
      <c r="C1542" s="3">
        <v>42262</v>
      </c>
      <c r="D1542" s="2" t="s">
        <v>50</v>
      </c>
      <c r="E1542" s="2">
        <v>24</v>
      </c>
      <c r="F1542" s="2">
        <v>387.78</v>
      </c>
      <c r="G1542" s="2">
        <v>0.06</v>
      </c>
      <c r="H1542" s="2" t="s">
        <v>49</v>
      </c>
      <c r="I1542" s="2">
        <v>12.69</v>
      </c>
      <c r="J1542" s="2">
        <v>27.94</v>
      </c>
      <c r="K1542" s="2">
        <v>19.45</v>
      </c>
      <c r="L1542" s="2" t="s">
        <v>434</v>
      </c>
      <c r="M1542" s="2" t="s">
        <v>22</v>
      </c>
      <c r="N1542" s="2" t="s">
        <v>23</v>
      </c>
      <c r="O1542" s="2" t="s">
        <v>24</v>
      </c>
      <c r="P1542" s="2" t="s">
        <v>64</v>
      </c>
      <c r="Q1542" s="2" t="s">
        <v>58</v>
      </c>
      <c r="R1542" s="3">
        <v>42262</v>
      </c>
      <c r="S1542" s="10">
        <f t="shared" si="263"/>
        <v>2015</v>
      </c>
      <c r="T1542">
        <f t="shared" ref="T1542:W1561" si="267">IF($N1542=T$1,$I1542,"")</f>
        <v>12.69</v>
      </c>
      <c r="U1542" t="str">
        <f t="shared" si="267"/>
        <v/>
      </c>
      <c r="V1542" t="str">
        <f t="shared" si="267"/>
        <v/>
      </c>
      <c r="W1542" t="str">
        <f t="shared" si="267"/>
        <v/>
      </c>
      <c r="Z1542">
        <f t="shared" ref="Z1542:AB1561" si="268">IF($O1542=Z$1,$I1542,"")</f>
        <v>12.69</v>
      </c>
      <c r="AA1542" t="str">
        <f t="shared" si="268"/>
        <v/>
      </c>
      <c r="AB1542" t="str">
        <f t="shared" si="268"/>
        <v/>
      </c>
      <c r="AE1542" t="str">
        <f t="shared" si="264"/>
        <v/>
      </c>
      <c r="AH1542" t="str">
        <f t="shared" si="265"/>
        <v/>
      </c>
      <c r="AI1542" t="str">
        <f t="shared" si="266"/>
        <v/>
      </c>
      <c r="AJ1542" t="str">
        <f t="shared" si="262"/>
        <v/>
      </c>
      <c r="AK1542" t="str">
        <f t="shared" si="262"/>
        <v/>
      </c>
      <c r="AL1542" t="str">
        <f t="shared" si="262"/>
        <v/>
      </c>
    </row>
    <row r="1543" spans="1:38" x14ac:dyDescent="0.2">
      <c r="A1543" s="1">
        <v>6785</v>
      </c>
      <c r="B1543" s="2" t="s">
        <v>18</v>
      </c>
      <c r="C1543" s="3">
        <v>42262</v>
      </c>
      <c r="D1543" s="2" t="s">
        <v>27</v>
      </c>
      <c r="E1543" s="2">
        <v>39</v>
      </c>
      <c r="F1543" s="2">
        <v>124.03</v>
      </c>
      <c r="G1543" s="2">
        <v>0.03</v>
      </c>
      <c r="H1543" s="2" t="s">
        <v>20</v>
      </c>
      <c r="I1543" s="2">
        <v>12.21</v>
      </c>
      <c r="J1543" s="2">
        <v>14.94</v>
      </c>
      <c r="K1543" s="2">
        <v>14.96</v>
      </c>
      <c r="L1543" s="2" t="s">
        <v>374</v>
      </c>
      <c r="M1543" s="2" t="s">
        <v>29</v>
      </c>
      <c r="N1543" s="2" t="s">
        <v>54</v>
      </c>
      <c r="O1543" s="2" t="s">
        <v>24</v>
      </c>
      <c r="P1543" s="2" t="s">
        <v>64</v>
      </c>
      <c r="Q1543" s="2" t="s">
        <v>36</v>
      </c>
      <c r="R1543" s="3">
        <v>42264</v>
      </c>
      <c r="S1543" s="10">
        <f t="shared" si="263"/>
        <v>2015</v>
      </c>
      <c r="T1543" t="str">
        <f t="shared" si="267"/>
        <v/>
      </c>
      <c r="U1543" t="str">
        <f t="shared" si="267"/>
        <v/>
      </c>
      <c r="V1543" t="str">
        <f t="shared" si="267"/>
        <v/>
      </c>
      <c r="W1543">
        <f t="shared" si="267"/>
        <v>12.21</v>
      </c>
      <c r="Z1543">
        <f t="shared" si="268"/>
        <v>12.21</v>
      </c>
      <c r="AA1543" t="str">
        <f t="shared" si="268"/>
        <v/>
      </c>
      <c r="AB1543" t="str">
        <f t="shared" si="268"/>
        <v/>
      </c>
      <c r="AE1543" t="str">
        <f t="shared" si="264"/>
        <v/>
      </c>
      <c r="AH1543" t="str">
        <f t="shared" si="265"/>
        <v/>
      </c>
      <c r="AI1543" t="str">
        <f t="shared" si="266"/>
        <v/>
      </c>
      <c r="AJ1543" t="str">
        <f t="shared" si="262"/>
        <v/>
      </c>
      <c r="AK1543" t="str">
        <f t="shared" si="262"/>
        <v/>
      </c>
      <c r="AL1543" t="str">
        <f t="shared" si="262"/>
        <v/>
      </c>
    </row>
    <row r="1544" spans="1:38" x14ac:dyDescent="0.2">
      <c r="A1544" s="1">
        <v>6786</v>
      </c>
      <c r="B1544" s="2" t="s">
        <v>40</v>
      </c>
      <c r="C1544" s="3">
        <v>42262</v>
      </c>
      <c r="D1544" s="2" t="s">
        <v>27</v>
      </c>
      <c r="E1544" s="2">
        <v>46</v>
      </c>
      <c r="F1544" s="2">
        <v>23956.91</v>
      </c>
      <c r="G1544" s="2">
        <v>0</v>
      </c>
      <c r="H1544" s="2" t="s">
        <v>49</v>
      </c>
      <c r="I1544" s="2">
        <v>-1307.44</v>
      </c>
      <c r="J1544" s="2">
        <v>511.99</v>
      </c>
      <c r="K1544" s="2">
        <v>38.49</v>
      </c>
      <c r="L1544" s="2" t="s">
        <v>390</v>
      </c>
      <c r="M1544" s="2" t="s">
        <v>29</v>
      </c>
      <c r="N1544" s="2" t="s">
        <v>43</v>
      </c>
      <c r="O1544" s="2" t="s">
        <v>31</v>
      </c>
      <c r="P1544" s="2" t="s">
        <v>107</v>
      </c>
      <c r="Q1544" s="2" t="s">
        <v>34</v>
      </c>
      <c r="R1544" s="3">
        <v>42269</v>
      </c>
      <c r="S1544" s="10">
        <f t="shared" si="263"/>
        <v>2015</v>
      </c>
      <c r="T1544" t="str">
        <f t="shared" si="267"/>
        <v/>
      </c>
      <c r="U1544" t="str">
        <f t="shared" si="267"/>
        <v/>
      </c>
      <c r="V1544">
        <f t="shared" si="267"/>
        <v>-1307.44</v>
      </c>
      <c r="W1544" t="str">
        <f t="shared" si="267"/>
        <v/>
      </c>
      <c r="Z1544" t="str">
        <f t="shared" si="268"/>
        <v/>
      </c>
      <c r="AA1544">
        <f t="shared" si="268"/>
        <v>-1307.44</v>
      </c>
      <c r="AB1544" t="str">
        <f t="shared" si="268"/>
        <v/>
      </c>
      <c r="AE1544" t="str">
        <f t="shared" si="264"/>
        <v>Technology</v>
      </c>
      <c r="AH1544" t="str">
        <f t="shared" si="265"/>
        <v/>
      </c>
      <c r="AI1544" t="str">
        <f t="shared" si="266"/>
        <v/>
      </c>
      <c r="AJ1544" t="str">
        <f t="shared" si="262"/>
        <v/>
      </c>
      <c r="AK1544" t="str">
        <f t="shared" si="262"/>
        <v/>
      </c>
      <c r="AL1544" t="str">
        <f t="shared" si="262"/>
        <v/>
      </c>
    </row>
    <row r="1545" spans="1:38" x14ac:dyDescent="0.2">
      <c r="A1545" s="1">
        <v>6787</v>
      </c>
      <c r="B1545" s="2" t="s">
        <v>18</v>
      </c>
      <c r="C1545" s="3">
        <v>42264</v>
      </c>
      <c r="D1545" s="2" t="s">
        <v>50</v>
      </c>
      <c r="E1545" s="2">
        <v>26</v>
      </c>
      <c r="F1545" s="2">
        <v>773.36</v>
      </c>
      <c r="G1545" s="2">
        <v>0.1</v>
      </c>
      <c r="H1545" s="2" t="s">
        <v>20</v>
      </c>
      <c r="I1545" s="2">
        <v>245.46</v>
      </c>
      <c r="J1545" s="2">
        <v>43.78</v>
      </c>
      <c r="K1545" s="2">
        <v>15.99</v>
      </c>
      <c r="L1545" s="2" t="s">
        <v>195</v>
      </c>
      <c r="M1545" s="2" t="s">
        <v>29</v>
      </c>
      <c r="N1545" s="2" t="s">
        <v>23</v>
      </c>
      <c r="O1545" s="2" t="s">
        <v>31</v>
      </c>
      <c r="P1545" s="2" t="s">
        <v>32</v>
      </c>
      <c r="Q1545" s="2" t="s">
        <v>58</v>
      </c>
      <c r="R1545" s="3">
        <v>42266</v>
      </c>
      <c r="S1545" s="10">
        <f t="shared" si="263"/>
        <v>2015</v>
      </c>
      <c r="T1545">
        <f t="shared" si="267"/>
        <v>245.46</v>
      </c>
      <c r="U1545" t="str">
        <f t="shared" si="267"/>
        <v/>
      </c>
      <c r="V1545" t="str">
        <f t="shared" si="267"/>
        <v/>
      </c>
      <c r="W1545" t="str">
        <f t="shared" si="267"/>
        <v/>
      </c>
      <c r="Z1545" t="str">
        <f t="shared" si="268"/>
        <v/>
      </c>
      <c r="AA1545">
        <f t="shared" si="268"/>
        <v>245.46</v>
      </c>
      <c r="AB1545" t="str">
        <f t="shared" si="268"/>
        <v/>
      </c>
      <c r="AE1545" t="str">
        <f t="shared" si="264"/>
        <v/>
      </c>
      <c r="AH1545" t="str">
        <f t="shared" si="265"/>
        <v/>
      </c>
      <c r="AI1545" t="str">
        <f t="shared" si="266"/>
        <v/>
      </c>
      <c r="AJ1545" t="str">
        <f t="shared" si="262"/>
        <v/>
      </c>
      <c r="AK1545" t="str">
        <f t="shared" si="262"/>
        <v/>
      </c>
      <c r="AL1545" t="str">
        <f t="shared" si="262"/>
        <v/>
      </c>
    </row>
    <row r="1546" spans="1:38" x14ac:dyDescent="0.2">
      <c r="A1546" s="1">
        <v>6788</v>
      </c>
      <c r="B1546" s="2" t="s">
        <v>18</v>
      </c>
      <c r="C1546" s="3">
        <v>42264</v>
      </c>
      <c r="D1546" s="2" t="s">
        <v>19</v>
      </c>
      <c r="E1546" s="2">
        <v>35</v>
      </c>
      <c r="F1546" s="2">
        <v>307.08</v>
      </c>
      <c r="G1546" s="2">
        <v>0.06</v>
      </c>
      <c r="H1546" s="2" t="s">
        <v>20</v>
      </c>
      <c r="I1546" s="2">
        <v>-23.96</v>
      </c>
      <c r="J1546" s="2">
        <v>20.85</v>
      </c>
      <c r="K1546" s="2">
        <v>19.600000000000001</v>
      </c>
      <c r="L1546" s="2" t="s">
        <v>481</v>
      </c>
      <c r="M1546" s="2" t="s">
        <v>38</v>
      </c>
      <c r="N1546" s="2" t="s">
        <v>54</v>
      </c>
      <c r="O1546" s="2" t="s">
        <v>24</v>
      </c>
      <c r="P1546" s="2" t="s">
        <v>25</v>
      </c>
      <c r="Q1546" s="2" t="s">
        <v>26</v>
      </c>
      <c r="R1546" s="3">
        <v>42266</v>
      </c>
      <c r="S1546" s="10">
        <f t="shared" si="263"/>
        <v>2015</v>
      </c>
      <c r="T1546" t="str">
        <f t="shared" si="267"/>
        <v/>
      </c>
      <c r="U1546" t="str">
        <f t="shared" si="267"/>
        <v/>
      </c>
      <c r="V1546" t="str">
        <f t="shared" si="267"/>
        <v/>
      </c>
      <c r="W1546">
        <f t="shared" si="267"/>
        <v>-23.96</v>
      </c>
      <c r="Z1546">
        <f t="shared" si="268"/>
        <v>-23.96</v>
      </c>
      <c r="AA1546" t="str">
        <f t="shared" si="268"/>
        <v/>
      </c>
      <c r="AB1546" t="str">
        <f t="shared" si="268"/>
        <v/>
      </c>
      <c r="AE1546" t="str">
        <f t="shared" si="264"/>
        <v>Office Supplies</v>
      </c>
      <c r="AH1546" t="str">
        <f t="shared" si="265"/>
        <v/>
      </c>
      <c r="AI1546" t="str">
        <f t="shared" si="266"/>
        <v/>
      </c>
      <c r="AJ1546" t="str">
        <f t="shared" si="262"/>
        <v/>
      </c>
      <c r="AK1546" t="str">
        <f t="shared" si="262"/>
        <v/>
      </c>
      <c r="AL1546" t="str">
        <f t="shared" si="262"/>
        <v/>
      </c>
    </row>
    <row r="1547" spans="1:38" x14ac:dyDescent="0.2">
      <c r="A1547" s="1">
        <v>6789</v>
      </c>
      <c r="B1547" s="2" t="s">
        <v>18</v>
      </c>
      <c r="C1547" s="3">
        <v>42264</v>
      </c>
      <c r="D1547" s="2" t="s">
        <v>27</v>
      </c>
      <c r="E1547" s="2">
        <v>1</v>
      </c>
      <c r="F1547" s="2">
        <v>37.049999999999997</v>
      </c>
      <c r="G1547" s="2">
        <v>0.05</v>
      </c>
      <c r="H1547" s="2" t="s">
        <v>49</v>
      </c>
      <c r="I1547" s="2">
        <v>-11.14</v>
      </c>
      <c r="J1547" s="2">
        <v>26.98</v>
      </c>
      <c r="K1547" s="2">
        <v>21.69</v>
      </c>
      <c r="L1547" s="2" t="s">
        <v>472</v>
      </c>
      <c r="M1547" s="2" t="s">
        <v>22</v>
      </c>
      <c r="N1547" s="2" t="s">
        <v>54</v>
      </c>
      <c r="O1547" s="2" t="s">
        <v>24</v>
      </c>
      <c r="P1547" s="2" t="s">
        <v>52</v>
      </c>
      <c r="Q1547" s="2" t="s">
        <v>26</v>
      </c>
      <c r="R1547" s="3">
        <v>42268</v>
      </c>
      <c r="S1547" s="10">
        <f t="shared" si="263"/>
        <v>2015</v>
      </c>
      <c r="T1547" t="str">
        <f t="shared" si="267"/>
        <v/>
      </c>
      <c r="U1547" t="str">
        <f t="shared" si="267"/>
        <v/>
      </c>
      <c r="V1547" t="str">
        <f t="shared" si="267"/>
        <v/>
      </c>
      <c r="W1547">
        <f t="shared" si="267"/>
        <v>-11.14</v>
      </c>
      <c r="Z1547">
        <f t="shared" si="268"/>
        <v>-11.14</v>
      </c>
      <c r="AA1547" t="str">
        <f t="shared" si="268"/>
        <v/>
      </c>
      <c r="AB1547" t="str">
        <f t="shared" si="268"/>
        <v/>
      </c>
      <c r="AE1547" t="str">
        <f t="shared" si="264"/>
        <v>Office Supplies</v>
      </c>
      <c r="AH1547" t="str">
        <f t="shared" si="265"/>
        <v/>
      </c>
      <c r="AI1547" t="str">
        <f t="shared" si="266"/>
        <v/>
      </c>
      <c r="AJ1547" t="str">
        <f t="shared" si="262"/>
        <v/>
      </c>
      <c r="AK1547" t="str">
        <f t="shared" si="262"/>
        <v/>
      </c>
      <c r="AL1547" t="str">
        <f t="shared" si="262"/>
        <v/>
      </c>
    </row>
    <row r="1548" spans="1:38" x14ac:dyDescent="0.2">
      <c r="A1548" s="1">
        <v>6790</v>
      </c>
      <c r="B1548" s="2" t="s">
        <v>18</v>
      </c>
      <c r="C1548" s="3">
        <v>42264</v>
      </c>
      <c r="D1548" s="2" t="s">
        <v>50</v>
      </c>
      <c r="E1548" s="2">
        <v>41</v>
      </c>
      <c r="F1548" s="2">
        <v>413.23</v>
      </c>
      <c r="G1548" s="2">
        <v>0.06</v>
      </c>
      <c r="H1548" s="2" t="s">
        <v>20</v>
      </c>
      <c r="I1548" s="2">
        <v>184.26</v>
      </c>
      <c r="J1548" s="2">
        <v>21.9</v>
      </c>
      <c r="K1548" s="2">
        <v>15.39</v>
      </c>
      <c r="L1548" s="2" t="s">
        <v>521</v>
      </c>
      <c r="M1548" s="2" t="s">
        <v>29</v>
      </c>
      <c r="N1548" s="2" t="s">
        <v>43</v>
      </c>
      <c r="O1548" s="2" t="s">
        <v>24</v>
      </c>
      <c r="P1548" s="2" t="s">
        <v>90</v>
      </c>
      <c r="Q1548" s="2" t="s">
        <v>26</v>
      </c>
      <c r="R1548" s="3">
        <v>42265</v>
      </c>
      <c r="S1548" s="10">
        <f t="shared" si="263"/>
        <v>2015</v>
      </c>
      <c r="T1548" t="str">
        <f t="shared" si="267"/>
        <v/>
      </c>
      <c r="U1548" t="str">
        <f t="shared" si="267"/>
        <v/>
      </c>
      <c r="V1548">
        <f t="shared" si="267"/>
        <v>184.26</v>
      </c>
      <c r="W1548" t="str">
        <f t="shared" si="267"/>
        <v/>
      </c>
      <c r="Z1548">
        <f t="shared" si="268"/>
        <v>184.26</v>
      </c>
      <c r="AA1548" t="str">
        <f t="shared" si="268"/>
        <v/>
      </c>
      <c r="AB1548" t="str">
        <f t="shared" si="268"/>
        <v/>
      </c>
      <c r="AE1548" t="str">
        <f t="shared" si="264"/>
        <v/>
      </c>
      <c r="AH1548" t="str">
        <f t="shared" si="265"/>
        <v/>
      </c>
      <c r="AI1548" t="str">
        <f t="shared" si="266"/>
        <v/>
      </c>
      <c r="AJ1548" t="str">
        <f t="shared" si="262"/>
        <v/>
      </c>
      <c r="AK1548" t="str">
        <f t="shared" si="262"/>
        <v/>
      </c>
      <c r="AL1548" t="str">
        <f t="shared" si="262"/>
        <v/>
      </c>
    </row>
    <row r="1549" spans="1:38" x14ac:dyDescent="0.2">
      <c r="A1549" s="1">
        <v>6791</v>
      </c>
      <c r="B1549" s="2" t="s">
        <v>18</v>
      </c>
      <c r="C1549" s="3">
        <v>42265</v>
      </c>
      <c r="D1549" s="2" t="s">
        <v>27</v>
      </c>
      <c r="E1549" s="2">
        <v>10</v>
      </c>
      <c r="F1549" s="2">
        <v>46.82</v>
      </c>
      <c r="G1549" s="2">
        <v>0.06</v>
      </c>
      <c r="H1549" s="2" t="s">
        <v>20</v>
      </c>
      <c r="I1549" s="2">
        <v>13.18</v>
      </c>
      <c r="J1549" s="2">
        <v>15.85</v>
      </c>
      <c r="K1549" s="2">
        <v>14.7</v>
      </c>
      <c r="L1549" s="2" t="s">
        <v>87</v>
      </c>
      <c r="M1549" s="2" t="s">
        <v>29</v>
      </c>
      <c r="N1549" s="2" t="s">
        <v>23</v>
      </c>
      <c r="O1549" s="2" t="s">
        <v>24</v>
      </c>
      <c r="P1549" s="2" t="s">
        <v>64</v>
      </c>
      <c r="Q1549" s="2" t="s">
        <v>36</v>
      </c>
      <c r="R1549" s="3">
        <v>42269</v>
      </c>
      <c r="S1549" s="10">
        <f t="shared" si="263"/>
        <v>2015</v>
      </c>
      <c r="T1549">
        <f t="shared" si="267"/>
        <v>13.18</v>
      </c>
      <c r="U1549" t="str">
        <f t="shared" si="267"/>
        <v/>
      </c>
      <c r="V1549" t="str">
        <f t="shared" si="267"/>
        <v/>
      </c>
      <c r="W1549" t="str">
        <f t="shared" si="267"/>
        <v/>
      </c>
      <c r="Z1549">
        <f t="shared" si="268"/>
        <v>13.18</v>
      </c>
      <c r="AA1549" t="str">
        <f t="shared" si="268"/>
        <v/>
      </c>
      <c r="AB1549" t="str">
        <f t="shared" si="268"/>
        <v/>
      </c>
      <c r="AE1549" t="str">
        <f t="shared" si="264"/>
        <v/>
      </c>
      <c r="AH1549" t="str">
        <f t="shared" si="265"/>
        <v/>
      </c>
      <c r="AI1549" t="str">
        <f t="shared" si="266"/>
        <v/>
      </c>
      <c r="AJ1549" t="str">
        <f t="shared" si="262"/>
        <v/>
      </c>
      <c r="AK1549" t="str">
        <f t="shared" si="262"/>
        <v/>
      </c>
      <c r="AL1549" t="str">
        <f t="shared" si="262"/>
        <v/>
      </c>
    </row>
    <row r="1550" spans="1:38" x14ac:dyDescent="0.2">
      <c r="A1550" s="1">
        <v>6792</v>
      </c>
      <c r="B1550" s="2" t="s">
        <v>18</v>
      </c>
      <c r="C1550" s="3">
        <v>42265</v>
      </c>
      <c r="D1550" s="2" t="s">
        <v>27</v>
      </c>
      <c r="E1550" s="2">
        <v>35</v>
      </c>
      <c r="F1550" s="2">
        <v>808.84</v>
      </c>
      <c r="G1550" s="2">
        <v>0.01</v>
      </c>
      <c r="H1550" s="2" t="s">
        <v>20</v>
      </c>
      <c r="I1550" s="2">
        <v>313.52</v>
      </c>
      <c r="J1550" s="2">
        <v>34.24</v>
      </c>
      <c r="K1550" s="2">
        <v>15.99</v>
      </c>
      <c r="L1550" s="2" t="s">
        <v>87</v>
      </c>
      <c r="M1550" s="2" t="s">
        <v>29</v>
      </c>
      <c r="N1550" s="2" t="s">
        <v>23</v>
      </c>
      <c r="O1550" s="2" t="s">
        <v>31</v>
      </c>
      <c r="P1550" s="2" t="s">
        <v>32</v>
      </c>
      <c r="Q1550" s="2" t="s">
        <v>58</v>
      </c>
      <c r="R1550" s="3">
        <v>42269</v>
      </c>
      <c r="S1550" s="10">
        <f t="shared" si="263"/>
        <v>2015</v>
      </c>
      <c r="T1550">
        <f t="shared" si="267"/>
        <v>313.52</v>
      </c>
      <c r="U1550" t="str">
        <f t="shared" si="267"/>
        <v/>
      </c>
      <c r="V1550" t="str">
        <f t="shared" si="267"/>
        <v/>
      </c>
      <c r="W1550" t="str">
        <f t="shared" si="267"/>
        <v/>
      </c>
      <c r="Z1550" t="str">
        <f t="shared" si="268"/>
        <v/>
      </c>
      <c r="AA1550">
        <f t="shared" si="268"/>
        <v>313.52</v>
      </c>
      <c r="AB1550" t="str">
        <f t="shared" si="268"/>
        <v/>
      </c>
      <c r="AE1550" t="str">
        <f t="shared" si="264"/>
        <v/>
      </c>
      <c r="AH1550" t="str">
        <f t="shared" si="265"/>
        <v/>
      </c>
      <c r="AI1550" t="str">
        <f t="shared" si="266"/>
        <v/>
      </c>
      <c r="AJ1550" t="str">
        <f t="shared" si="262"/>
        <v/>
      </c>
      <c r="AK1550" t="str">
        <f t="shared" si="262"/>
        <v/>
      </c>
      <c r="AL1550" t="str">
        <f t="shared" si="262"/>
        <v/>
      </c>
    </row>
    <row r="1551" spans="1:38" x14ac:dyDescent="0.2">
      <c r="A1551" s="1">
        <v>6793</v>
      </c>
      <c r="B1551" s="2" t="s">
        <v>18</v>
      </c>
      <c r="C1551" s="3">
        <v>42265</v>
      </c>
      <c r="D1551" s="2" t="s">
        <v>27</v>
      </c>
      <c r="E1551" s="2">
        <v>22</v>
      </c>
      <c r="F1551" s="2">
        <v>1201.46</v>
      </c>
      <c r="G1551" s="2">
        <v>0.04</v>
      </c>
      <c r="H1551" s="2" t="s">
        <v>20</v>
      </c>
      <c r="I1551" s="2">
        <v>332.37</v>
      </c>
      <c r="J1551" s="2">
        <v>66.739999999999995</v>
      </c>
      <c r="K1551" s="2">
        <v>28.83</v>
      </c>
      <c r="L1551" s="2" t="s">
        <v>87</v>
      </c>
      <c r="M1551" s="2" t="s">
        <v>29</v>
      </c>
      <c r="N1551" s="2" t="s">
        <v>23</v>
      </c>
      <c r="O1551" s="2" t="s">
        <v>45</v>
      </c>
      <c r="P1551" s="2" t="s">
        <v>55</v>
      </c>
      <c r="Q1551" s="2" t="s">
        <v>26</v>
      </c>
      <c r="R1551" s="3">
        <v>42272</v>
      </c>
      <c r="S1551" s="10">
        <f t="shared" si="263"/>
        <v>2015</v>
      </c>
      <c r="T1551">
        <f t="shared" si="267"/>
        <v>332.37</v>
      </c>
      <c r="U1551" t="str">
        <f t="shared" si="267"/>
        <v/>
      </c>
      <c r="V1551" t="str">
        <f t="shared" si="267"/>
        <v/>
      </c>
      <c r="W1551" t="str">
        <f t="shared" si="267"/>
        <v/>
      </c>
      <c r="Z1551" t="str">
        <f t="shared" si="268"/>
        <v/>
      </c>
      <c r="AA1551" t="str">
        <f t="shared" si="268"/>
        <v/>
      </c>
      <c r="AB1551">
        <f t="shared" si="268"/>
        <v>332.37</v>
      </c>
      <c r="AE1551" t="str">
        <f t="shared" si="264"/>
        <v/>
      </c>
      <c r="AH1551" t="str">
        <f t="shared" si="265"/>
        <v/>
      </c>
      <c r="AI1551" t="str">
        <f t="shared" si="266"/>
        <v/>
      </c>
      <c r="AJ1551" t="str">
        <f t="shared" si="262"/>
        <v/>
      </c>
      <c r="AK1551" t="str">
        <f t="shared" si="262"/>
        <v/>
      </c>
      <c r="AL1551" t="str">
        <f t="shared" si="262"/>
        <v/>
      </c>
    </row>
    <row r="1552" spans="1:38" x14ac:dyDescent="0.2">
      <c r="A1552" s="1">
        <v>6794</v>
      </c>
      <c r="B1552" s="2" t="s">
        <v>18</v>
      </c>
      <c r="C1552" s="3">
        <v>42266</v>
      </c>
      <c r="D1552" s="2" t="s">
        <v>27</v>
      </c>
      <c r="E1552" s="2">
        <v>5</v>
      </c>
      <c r="F1552" s="2">
        <v>853.01400000000001</v>
      </c>
      <c r="G1552" s="2">
        <v>0.01</v>
      </c>
      <c r="H1552" s="2" t="s">
        <v>49</v>
      </c>
      <c r="I1552" s="2">
        <v>-648.09</v>
      </c>
      <c r="J1552" s="2">
        <v>207.99</v>
      </c>
      <c r="K1552" s="2">
        <v>18.2</v>
      </c>
      <c r="L1552" s="2" t="s">
        <v>42</v>
      </c>
      <c r="M1552" s="2" t="s">
        <v>22</v>
      </c>
      <c r="N1552" s="2" t="s">
        <v>43</v>
      </c>
      <c r="O1552" s="2" t="s">
        <v>31</v>
      </c>
      <c r="P1552" s="2" t="s">
        <v>39</v>
      </c>
      <c r="Q1552" s="2" t="s">
        <v>26</v>
      </c>
      <c r="R1552" s="3">
        <v>42270</v>
      </c>
      <c r="S1552" s="10">
        <f t="shared" si="263"/>
        <v>2015</v>
      </c>
      <c r="T1552" t="str">
        <f t="shared" si="267"/>
        <v/>
      </c>
      <c r="U1552" t="str">
        <f t="shared" si="267"/>
        <v/>
      </c>
      <c r="V1552">
        <f t="shared" si="267"/>
        <v>-648.09</v>
      </c>
      <c r="W1552" t="str">
        <f t="shared" si="267"/>
        <v/>
      </c>
      <c r="Z1552" t="str">
        <f t="shared" si="268"/>
        <v/>
      </c>
      <c r="AA1552">
        <f t="shared" si="268"/>
        <v>-648.09</v>
      </c>
      <c r="AB1552" t="str">
        <f t="shared" si="268"/>
        <v/>
      </c>
      <c r="AE1552" t="str">
        <f t="shared" si="264"/>
        <v>Technology</v>
      </c>
      <c r="AH1552">
        <f t="shared" si="265"/>
        <v>-648.09</v>
      </c>
      <c r="AI1552" t="str">
        <f t="shared" si="266"/>
        <v/>
      </c>
      <c r="AJ1552">
        <f t="shared" si="262"/>
        <v>-648.09</v>
      </c>
      <c r="AK1552" t="str">
        <f t="shared" si="262"/>
        <v/>
      </c>
      <c r="AL1552" t="str">
        <f t="shared" si="262"/>
        <v/>
      </c>
    </row>
    <row r="1553" spans="1:38" x14ac:dyDescent="0.2">
      <c r="A1553" s="1">
        <v>6795</v>
      </c>
      <c r="B1553" s="2" t="s">
        <v>18</v>
      </c>
      <c r="C1553" s="3">
        <v>42267</v>
      </c>
      <c r="D1553" s="2" t="s">
        <v>27</v>
      </c>
      <c r="E1553" s="2">
        <v>41</v>
      </c>
      <c r="F1553" s="2">
        <v>6134.33</v>
      </c>
      <c r="G1553" s="2">
        <v>0.01</v>
      </c>
      <c r="H1553" s="2" t="s">
        <v>44</v>
      </c>
      <c r="I1553" s="2">
        <v>-1699.49</v>
      </c>
      <c r="J1553" s="2">
        <v>158.05000000000001</v>
      </c>
      <c r="K1553" s="2">
        <v>94.2</v>
      </c>
      <c r="L1553" s="2" t="s">
        <v>217</v>
      </c>
      <c r="M1553" s="2" t="s">
        <v>29</v>
      </c>
      <c r="N1553" s="2" t="s">
        <v>43</v>
      </c>
      <c r="O1553" s="2" t="s">
        <v>45</v>
      </c>
      <c r="P1553" s="2" t="s">
        <v>46</v>
      </c>
      <c r="Q1553" s="2" t="s">
        <v>47</v>
      </c>
      <c r="R1553" s="3">
        <v>42271</v>
      </c>
      <c r="S1553" s="10">
        <f t="shared" si="263"/>
        <v>2015</v>
      </c>
      <c r="T1553" t="str">
        <f t="shared" si="267"/>
        <v/>
      </c>
      <c r="U1553" t="str">
        <f t="shared" si="267"/>
        <v/>
      </c>
      <c r="V1553">
        <f t="shared" si="267"/>
        <v>-1699.49</v>
      </c>
      <c r="W1553" t="str">
        <f t="shared" si="267"/>
        <v/>
      </c>
      <c r="Z1553" t="str">
        <f t="shared" si="268"/>
        <v/>
      </c>
      <c r="AA1553" t="str">
        <f t="shared" si="268"/>
        <v/>
      </c>
      <c r="AB1553">
        <f t="shared" si="268"/>
        <v>-1699.49</v>
      </c>
      <c r="AE1553" t="str">
        <f t="shared" si="264"/>
        <v>Furniture</v>
      </c>
      <c r="AH1553" t="str">
        <f t="shared" si="265"/>
        <v/>
      </c>
      <c r="AI1553" t="str">
        <f t="shared" si="266"/>
        <v/>
      </c>
      <c r="AJ1553" t="str">
        <f t="shared" si="262"/>
        <v/>
      </c>
      <c r="AK1553" t="str">
        <f t="shared" si="262"/>
        <v/>
      </c>
      <c r="AL1553" t="str">
        <f t="shared" si="262"/>
        <v/>
      </c>
    </row>
    <row r="1554" spans="1:38" x14ac:dyDescent="0.2">
      <c r="A1554" s="1">
        <v>6796</v>
      </c>
      <c r="B1554" s="2" t="s">
        <v>18</v>
      </c>
      <c r="C1554" s="3">
        <v>42268</v>
      </c>
      <c r="D1554" s="2" t="s">
        <v>19</v>
      </c>
      <c r="E1554" s="2">
        <v>7</v>
      </c>
      <c r="F1554" s="2">
        <v>61.63</v>
      </c>
      <c r="G1554" s="2">
        <v>0.08</v>
      </c>
      <c r="H1554" s="2" t="s">
        <v>20</v>
      </c>
      <c r="I1554" s="2">
        <v>-11.06</v>
      </c>
      <c r="J1554" s="2">
        <v>19.28</v>
      </c>
      <c r="K1554" s="2">
        <v>19.47</v>
      </c>
      <c r="L1554" s="2" t="s">
        <v>276</v>
      </c>
      <c r="M1554" s="2" t="s">
        <v>29</v>
      </c>
      <c r="N1554" s="2" t="s">
        <v>54</v>
      </c>
      <c r="O1554" s="2" t="s">
        <v>24</v>
      </c>
      <c r="P1554" s="2" t="s">
        <v>35</v>
      </c>
      <c r="Q1554" s="2" t="s">
        <v>26</v>
      </c>
      <c r="R1554" s="3">
        <v>42269</v>
      </c>
      <c r="S1554" s="10">
        <f t="shared" si="263"/>
        <v>2015</v>
      </c>
      <c r="T1554" t="str">
        <f t="shared" si="267"/>
        <v/>
      </c>
      <c r="U1554" t="str">
        <f t="shared" si="267"/>
        <v/>
      </c>
      <c r="V1554" t="str">
        <f t="shared" si="267"/>
        <v/>
      </c>
      <c r="W1554">
        <f t="shared" si="267"/>
        <v>-11.06</v>
      </c>
      <c r="Z1554">
        <f t="shared" si="268"/>
        <v>-11.06</v>
      </c>
      <c r="AA1554" t="str">
        <f t="shared" si="268"/>
        <v/>
      </c>
      <c r="AB1554" t="str">
        <f t="shared" si="268"/>
        <v/>
      </c>
      <c r="AE1554" t="str">
        <f t="shared" si="264"/>
        <v>Office Supplies</v>
      </c>
      <c r="AH1554" t="str">
        <f t="shared" si="265"/>
        <v/>
      </c>
      <c r="AI1554" t="str">
        <f t="shared" si="266"/>
        <v/>
      </c>
      <c r="AJ1554" t="str">
        <f t="shared" si="262"/>
        <v/>
      </c>
      <c r="AK1554" t="str">
        <f t="shared" si="262"/>
        <v/>
      </c>
      <c r="AL1554" t="str">
        <f t="shared" si="262"/>
        <v/>
      </c>
    </row>
    <row r="1555" spans="1:38" x14ac:dyDescent="0.2">
      <c r="A1555" s="1">
        <v>6797</v>
      </c>
      <c r="B1555" s="2" t="s">
        <v>18</v>
      </c>
      <c r="C1555" s="3">
        <v>42268</v>
      </c>
      <c r="D1555" s="2" t="s">
        <v>41</v>
      </c>
      <c r="E1555" s="2">
        <v>7</v>
      </c>
      <c r="F1555" s="2">
        <v>1818.07</v>
      </c>
      <c r="G1555" s="2">
        <v>0.09</v>
      </c>
      <c r="H1555" s="2" t="s">
        <v>44</v>
      </c>
      <c r="I1555" s="2">
        <v>-536.47</v>
      </c>
      <c r="J1555" s="2">
        <v>282.98</v>
      </c>
      <c r="K1555" s="2">
        <v>64</v>
      </c>
      <c r="L1555" s="2" t="s">
        <v>485</v>
      </c>
      <c r="M1555" s="2" t="s">
        <v>66</v>
      </c>
      <c r="N1555" s="2" t="s">
        <v>54</v>
      </c>
      <c r="O1555" s="2" t="s">
        <v>45</v>
      </c>
      <c r="P1555" s="2" t="s">
        <v>61</v>
      </c>
      <c r="Q1555" s="2" t="s">
        <v>56</v>
      </c>
      <c r="R1555" s="3">
        <v>42269</v>
      </c>
      <c r="S1555" s="10">
        <f t="shared" si="263"/>
        <v>2015</v>
      </c>
      <c r="T1555" t="str">
        <f t="shared" si="267"/>
        <v/>
      </c>
      <c r="U1555" t="str">
        <f t="shared" si="267"/>
        <v/>
      </c>
      <c r="V1555" t="str">
        <f t="shared" si="267"/>
        <v/>
      </c>
      <c r="W1555">
        <f t="shared" si="267"/>
        <v>-536.47</v>
      </c>
      <c r="Z1555" t="str">
        <f t="shared" si="268"/>
        <v/>
      </c>
      <c r="AA1555" t="str">
        <f t="shared" si="268"/>
        <v/>
      </c>
      <c r="AB1555">
        <f t="shared" si="268"/>
        <v>-536.47</v>
      </c>
      <c r="AE1555" t="str">
        <f t="shared" si="264"/>
        <v>Furniture</v>
      </c>
      <c r="AH1555" t="str">
        <f t="shared" si="265"/>
        <v/>
      </c>
      <c r="AI1555" t="str">
        <f t="shared" si="266"/>
        <v/>
      </c>
      <c r="AJ1555" t="str">
        <f t="shared" si="262"/>
        <v/>
      </c>
      <c r="AK1555" t="str">
        <f t="shared" si="262"/>
        <v/>
      </c>
      <c r="AL1555" t="str">
        <f t="shared" si="262"/>
        <v/>
      </c>
    </row>
    <row r="1556" spans="1:38" x14ac:dyDescent="0.2">
      <c r="A1556" s="1">
        <v>6798</v>
      </c>
      <c r="B1556" s="2" t="s">
        <v>18</v>
      </c>
      <c r="C1556" s="3">
        <v>42268</v>
      </c>
      <c r="D1556" s="2" t="s">
        <v>59</v>
      </c>
      <c r="E1556" s="2">
        <v>41</v>
      </c>
      <c r="F1556" s="2">
        <v>302.52</v>
      </c>
      <c r="G1556" s="2">
        <v>0</v>
      </c>
      <c r="H1556" s="2" t="s">
        <v>20</v>
      </c>
      <c r="I1556" s="2">
        <v>-146.53</v>
      </c>
      <c r="J1556" s="2">
        <v>18.48</v>
      </c>
      <c r="K1556" s="2">
        <v>22.19</v>
      </c>
      <c r="L1556" s="2" t="s">
        <v>522</v>
      </c>
      <c r="M1556" s="2" t="s">
        <v>38</v>
      </c>
      <c r="N1556" s="2" t="s">
        <v>30</v>
      </c>
      <c r="O1556" s="2" t="s">
        <v>24</v>
      </c>
      <c r="P1556" s="2" t="s">
        <v>35</v>
      </c>
      <c r="Q1556" s="2" t="s">
        <v>26</v>
      </c>
      <c r="R1556" s="3">
        <v>42270</v>
      </c>
      <c r="S1556" s="10">
        <f t="shared" si="263"/>
        <v>2015</v>
      </c>
      <c r="T1556" t="str">
        <f t="shared" si="267"/>
        <v/>
      </c>
      <c r="U1556">
        <f t="shared" si="267"/>
        <v>-146.53</v>
      </c>
      <c r="V1556" t="str">
        <f t="shared" si="267"/>
        <v/>
      </c>
      <c r="W1556" t="str">
        <f t="shared" si="267"/>
        <v/>
      </c>
      <c r="Z1556">
        <f t="shared" si="268"/>
        <v>-146.53</v>
      </c>
      <c r="AA1556" t="str">
        <f t="shared" si="268"/>
        <v/>
      </c>
      <c r="AB1556" t="str">
        <f t="shared" si="268"/>
        <v/>
      </c>
      <c r="AE1556" t="str">
        <f t="shared" si="264"/>
        <v>Office Supplies</v>
      </c>
      <c r="AH1556" t="str">
        <f t="shared" si="265"/>
        <v/>
      </c>
      <c r="AI1556" t="str">
        <f t="shared" si="266"/>
        <v/>
      </c>
      <c r="AJ1556" t="str">
        <f t="shared" si="262"/>
        <v/>
      </c>
      <c r="AK1556" t="str">
        <f t="shared" si="262"/>
        <v/>
      </c>
      <c r="AL1556" t="str">
        <f t="shared" si="262"/>
        <v/>
      </c>
    </row>
    <row r="1557" spans="1:38" x14ac:dyDescent="0.2">
      <c r="A1557" s="1">
        <v>6799</v>
      </c>
      <c r="B1557" s="2" t="s">
        <v>18</v>
      </c>
      <c r="C1557" s="3">
        <v>42268</v>
      </c>
      <c r="D1557" s="2" t="s">
        <v>27</v>
      </c>
      <c r="E1557" s="2">
        <v>16</v>
      </c>
      <c r="F1557" s="2">
        <v>343.69</v>
      </c>
      <c r="G1557" s="2">
        <v>0.08</v>
      </c>
      <c r="H1557" s="2" t="s">
        <v>20</v>
      </c>
      <c r="I1557" s="2">
        <v>-46.74</v>
      </c>
      <c r="J1557" s="2">
        <v>33.380000000000003</v>
      </c>
      <c r="K1557" s="2">
        <v>22.99</v>
      </c>
      <c r="L1557" s="2" t="s">
        <v>181</v>
      </c>
      <c r="M1557" s="2" t="s">
        <v>22</v>
      </c>
      <c r="N1557" s="2" t="s">
        <v>23</v>
      </c>
      <c r="O1557" s="2" t="s">
        <v>24</v>
      </c>
      <c r="P1557" s="2" t="s">
        <v>64</v>
      </c>
      <c r="Q1557" s="2" t="s">
        <v>58</v>
      </c>
      <c r="R1557" s="3">
        <v>42272</v>
      </c>
      <c r="S1557" s="10">
        <f t="shared" si="263"/>
        <v>2015</v>
      </c>
      <c r="T1557">
        <f t="shared" si="267"/>
        <v>-46.74</v>
      </c>
      <c r="U1557" t="str">
        <f t="shared" si="267"/>
        <v/>
      </c>
      <c r="V1557" t="str">
        <f t="shared" si="267"/>
        <v/>
      </c>
      <c r="W1557" t="str">
        <f t="shared" si="267"/>
        <v/>
      </c>
      <c r="Z1557">
        <f t="shared" si="268"/>
        <v>-46.74</v>
      </c>
      <c r="AA1557" t="str">
        <f t="shared" si="268"/>
        <v/>
      </c>
      <c r="AB1557" t="str">
        <f t="shared" si="268"/>
        <v/>
      </c>
      <c r="AE1557" t="str">
        <f t="shared" si="264"/>
        <v>Office Supplies</v>
      </c>
      <c r="AH1557" t="str">
        <f t="shared" si="265"/>
        <v/>
      </c>
      <c r="AI1557" t="str">
        <f t="shared" si="266"/>
        <v/>
      </c>
      <c r="AJ1557" t="str">
        <f t="shared" si="262"/>
        <v/>
      </c>
      <c r="AK1557" t="str">
        <f t="shared" si="262"/>
        <v/>
      </c>
      <c r="AL1557" t="str">
        <f t="shared" si="262"/>
        <v/>
      </c>
    </row>
    <row r="1558" spans="1:38" x14ac:dyDescent="0.2">
      <c r="A1558" s="1">
        <v>6800</v>
      </c>
      <c r="B1558" s="2" t="s">
        <v>40</v>
      </c>
      <c r="C1558" s="3">
        <v>42269</v>
      </c>
      <c r="D1558" s="2" t="s">
        <v>27</v>
      </c>
      <c r="E1558" s="2">
        <v>46</v>
      </c>
      <c r="F1558" s="2">
        <v>2668.0104999999999</v>
      </c>
      <c r="G1558" s="2">
        <v>0.03</v>
      </c>
      <c r="H1558" s="2" t="s">
        <v>20</v>
      </c>
      <c r="I1558" s="2">
        <v>623.47</v>
      </c>
      <c r="J1558" s="2">
        <v>77.989999999999995</v>
      </c>
      <c r="K1558" s="2">
        <v>22.99</v>
      </c>
      <c r="L1558" s="2" t="s">
        <v>198</v>
      </c>
      <c r="M1558" s="2" t="s">
        <v>29</v>
      </c>
      <c r="N1558" s="2" t="s">
        <v>54</v>
      </c>
      <c r="O1558" s="2" t="s">
        <v>31</v>
      </c>
      <c r="P1558" s="2" t="s">
        <v>39</v>
      </c>
      <c r="Q1558" s="2" t="s">
        <v>26</v>
      </c>
      <c r="R1558" s="3">
        <v>42271</v>
      </c>
      <c r="S1558" s="10">
        <f t="shared" si="263"/>
        <v>2015</v>
      </c>
      <c r="T1558" t="str">
        <f t="shared" si="267"/>
        <v/>
      </c>
      <c r="U1558" t="str">
        <f t="shared" si="267"/>
        <v/>
      </c>
      <c r="V1558" t="str">
        <f t="shared" si="267"/>
        <v/>
      </c>
      <c r="W1558">
        <f t="shared" si="267"/>
        <v>623.47</v>
      </c>
      <c r="Z1558" t="str">
        <f t="shared" si="268"/>
        <v/>
      </c>
      <c r="AA1558">
        <f t="shared" si="268"/>
        <v>623.47</v>
      </c>
      <c r="AB1558" t="str">
        <f t="shared" si="268"/>
        <v/>
      </c>
      <c r="AE1558" t="str">
        <f t="shared" si="264"/>
        <v/>
      </c>
      <c r="AH1558" t="str">
        <f t="shared" si="265"/>
        <v/>
      </c>
      <c r="AI1558" t="str">
        <f t="shared" si="266"/>
        <v/>
      </c>
      <c r="AJ1558" t="str">
        <f t="shared" si="262"/>
        <v/>
      </c>
      <c r="AK1558" t="str">
        <f t="shared" si="262"/>
        <v/>
      </c>
      <c r="AL1558" t="str">
        <f t="shared" si="262"/>
        <v/>
      </c>
    </row>
    <row r="1559" spans="1:38" x14ac:dyDescent="0.2">
      <c r="A1559" s="1">
        <v>6801</v>
      </c>
      <c r="B1559" s="2" t="s">
        <v>18</v>
      </c>
      <c r="C1559" s="3">
        <v>42269</v>
      </c>
      <c r="D1559" s="2" t="s">
        <v>27</v>
      </c>
      <c r="E1559" s="2">
        <v>33</v>
      </c>
      <c r="F1559" s="2">
        <v>291.2</v>
      </c>
      <c r="G1559" s="2">
        <v>0.04</v>
      </c>
      <c r="H1559" s="2" t="s">
        <v>20</v>
      </c>
      <c r="I1559" s="2">
        <v>52.92</v>
      </c>
      <c r="J1559" s="2">
        <v>20.69</v>
      </c>
      <c r="K1559" s="2">
        <v>16.989999999999998</v>
      </c>
      <c r="L1559" s="2" t="s">
        <v>496</v>
      </c>
      <c r="M1559" s="2" t="s">
        <v>29</v>
      </c>
      <c r="N1559" s="2" t="s">
        <v>43</v>
      </c>
      <c r="O1559" s="2" t="s">
        <v>24</v>
      </c>
      <c r="P1559" s="2" t="s">
        <v>25</v>
      </c>
      <c r="Q1559" s="2" t="s">
        <v>26</v>
      </c>
      <c r="R1559" s="3">
        <v>42276</v>
      </c>
      <c r="S1559" s="10">
        <f t="shared" si="263"/>
        <v>2015</v>
      </c>
      <c r="T1559" t="str">
        <f t="shared" si="267"/>
        <v/>
      </c>
      <c r="U1559" t="str">
        <f t="shared" si="267"/>
        <v/>
      </c>
      <c r="V1559">
        <f t="shared" si="267"/>
        <v>52.92</v>
      </c>
      <c r="W1559" t="str">
        <f t="shared" si="267"/>
        <v/>
      </c>
      <c r="Z1559">
        <f t="shared" si="268"/>
        <v>52.92</v>
      </c>
      <c r="AA1559" t="str">
        <f t="shared" si="268"/>
        <v/>
      </c>
      <c r="AB1559" t="str">
        <f t="shared" si="268"/>
        <v/>
      </c>
      <c r="AE1559" t="str">
        <f t="shared" si="264"/>
        <v/>
      </c>
      <c r="AH1559" t="str">
        <f t="shared" si="265"/>
        <v/>
      </c>
      <c r="AI1559" t="str">
        <f t="shared" si="266"/>
        <v/>
      </c>
      <c r="AJ1559" t="str">
        <f t="shared" si="262"/>
        <v/>
      </c>
      <c r="AK1559" t="str">
        <f t="shared" si="262"/>
        <v/>
      </c>
      <c r="AL1559" t="str">
        <f t="shared" si="262"/>
        <v/>
      </c>
    </row>
    <row r="1560" spans="1:38" x14ac:dyDescent="0.2">
      <c r="A1560" s="1">
        <v>6802</v>
      </c>
      <c r="B1560" s="2" t="s">
        <v>18</v>
      </c>
      <c r="C1560" s="3">
        <v>42270</v>
      </c>
      <c r="D1560" s="2" t="s">
        <v>41</v>
      </c>
      <c r="E1560" s="2">
        <v>43</v>
      </c>
      <c r="F1560" s="2">
        <v>4627.93</v>
      </c>
      <c r="G1560" s="2">
        <v>0</v>
      </c>
      <c r="H1560" s="2" t="s">
        <v>20</v>
      </c>
      <c r="I1560" s="2">
        <v>1030.6300000000001</v>
      </c>
      <c r="J1560" s="2">
        <v>111.99</v>
      </c>
      <c r="K1560" s="2">
        <v>33.99</v>
      </c>
      <c r="L1560" s="2" t="s">
        <v>225</v>
      </c>
      <c r="M1560" s="2" t="s">
        <v>29</v>
      </c>
      <c r="N1560" s="2" t="s">
        <v>30</v>
      </c>
      <c r="O1560" s="2" t="s">
        <v>31</v>
      </c>
      <c r="P1560" s="2" t="s">
        <v>32</v>
      </c>
      <c r="Q1560" s="2" t="s">
        <v>26</v>
      </c>
      <c r="R1560" s="3">
        <v>42271</v>
      </c>
      <c r="S1560" s="10">
        <f t="shared" si="263"/>
        <v>2015</v>
      </c>
      <c r="T1560" t="str">
        <f t="shared" si="267"/>
        <v/>
      </c>
      <c r="U1560">
        <f t="shared" si="267"/>
        <v>1030.6300000000001</v>
      </c>
      <c r="V1560" t="str">
        <f t="shared" si="267"/>
        <v/>
      </c>
      <c r="W1560" t="str">
        <f t="shared" si="267"/>
        <v/>
      </c>
      <c r="Z1560" t="str">
        <f t="shared" si="268"/>
        <v/>
      </c>
      <c r="AA1560">
        <f t="shared" si="268"/>
        <v>1030.6300000000001</v>
      </c>
      <c r="AB1560" t="str">
        <f t="shared" si="268"/>
        <v/>
      </c>
      <c r="AE1560" t="str">
        <f t="shared" si="264"/>
        <v/>
      </c>
      <c r="AH1560" t="str">
        <f t="shared" si="265"/>
        <v/>
      </c>
      <c r="AI1560" t="str">
        <f t="shared" si="266"/>
        <v/>
      </c>
      <c r="AJ1560" t="str">
        <f t="shared" si="262"/>
        <v/>
      </c>
      <c r="AK1560" t="str">
        <f t="shared" si="262"/>
        <v/>
      </c>
      <c r="AL1560" t="str">
        <f t="shared" si="262"/>
        <v/>
      </c>
    </row>
    <row r="1561" spans="1:38" x14ac:dyDescent="0.2">
      <c r="A1561" s="1">
        <v>6803</v>
      </c>
      <c r="B1561" s="2" t="s">
        <v>18</v>
      </c>
      <c r="C1561" s="3">
        <v>42270</v>
      </c>
      <c r="D1561" s="2" t="s">
        <v>59</v>
      </c>
      <c r="E1561" s="2">
        <v>23</v>
      </c>
      <c r="F1561" s="2">
        <v>10798.78</v>
      </c>
      <c r="G1561" s="2">
        <v>0.08</v>
      </c>
      <c r="H1561" s="2" t="s">
        <v>20</v>
      </c>
      <c r="I1561" s="2">
        <v>-229.39</v>
      </c>
      <c r="J1561" s="2">
        <v>511.99</v>
      </c>
      <c r="K1561" s="2">
        <v>38.49</v>
      </c>
      <c r="L1561" s="2" t="s">
        <v>154</v>
      </c>
      <c r="M1561" s="2" t="s">
        <v>22</v>
      </c>
      <c r="N1561" s="2" t="s">
        <v>30</v>
      </c>
      <c r="O1561" s="2" t="s">
        <v>31</v>
      </c>
      <c r="P1561" s="2" t="s">
        <v>107</v>
      </c>
      <c r="Q1561" s="2" t="s">
        <v>34</v>
      </c>
      <c r="R1561" s="3">
        <v>42272</v>
      </c>
      <c r="S1561" s="10">
        <f t="shared" si="263"/>
        <v>2015</v>
      </c>
      <c r="T1561" t="str">
        <f t="shared" si="267"/>
        <v/>
      </c>
      <c r="U1561">
        <f t="shared" si="267"/>
        <v>-229.39</v>
      </c>
      <c r="V1561" t="str">
        <f t="shared" si="267"/>
        <v/>
      </c>
      <c r="W1561" t="str">
        <f t="shared" si="267"/>
        <v/>
      </c>
      <c r="Z1561" t="str">
        <f t="shared" si="268"/>
        <v/>
      </c>
      <c r="AA1561">
        <f t="shared" si="268"/>
        <v>-229.39</v>
      </c>
      <c r="AB1561" t="str">
        <f t="shared" si="268"/>
        <v/>
      </c>
      <c r="AE1561" t="str">
        <f t="shared" si="264"/>
        <v>Technology</v>
      </c>
      <c r="AH1561" t="str">
        <f t="shared" si="265"/>
        <v/>
      </c>
      <c r="AI1561" t="str">
        <f t="shared" si="266"/>
        <v/>
      </c>
      <c r="AJ1561" t="str">
        <f t="shared" si="262"/>
        <v/>
      </c>
      <c r="AK1561" t="str">
        <f t="shared" si="262"/>
        <v/>
      </c>
      <c r="AL1561" t="str">
        <f t="shared" si="262"/>
        <v/>
      </c>
    </row>
    <row r="1562" spans="1:38" x14ac:dyDescent="0.2">
      <c r="A1562" s="1">
        <v>6804</v>
      </c>
      <c r="B1562" s="2" t="s">
        <v>18</v>
      </c>
      <c r="C1562" s="3">
        <v>42271</v>
      </c>
      <c r="D1562" s="2" t="s">
        <v>50</v>
      </c>
      <c r="E1562" s="2">
        <v>46</v>
      </c>
      <c r="F1562" s="2">
        <v>1508.24</v>
      </c>
      <c r="G1562" s="2">
        <v>0.1</v>
      </c>
      <c r="H1562" s="2" t="s">
        <v>49</v>
      </c>
      <c r="I1562" s="2">
        <v>96.96</v>
      </c>
      <c r="J1562" s="2">
        <v>47.89</v>
      </c>
      <c r="K1562" s="2">
        <v>28.72</v>
      </c>
      <c r="L1562" s="2" t="s">
        <v>188</v>
      </c>
      <c r="M1562" s="2" t="s">
        <v>29</v>
      </c>
      <c r="N1562" s="2" t="s">
        <v>30</v>
      </c>
      <c r="O1562" s="2" t="s">
        <v>24</v>
      </c>
      <c r="P1562" s="2" t="s">
        <v>90</v>
      </c>
      <c r="Q1562" s="2" t="s">
        <v>26</v>
      </c>
      <c r="R1562" s="3">
        <v>42272</v>
      </c>
      <c r="S1562" s="10">
        <f t="shared" si="263"/>
        <v>2015</v>
      </c>
      <c r="T1562" t="str">
        <f t="shared" ref="T1562:W1581" si="269">IF($N1562=T$1,$I1562,"")</f>
        <v/>
      </c>
      <c r="U1562">
        <f t="shared" si="269"/>
        <v>96.96</v>
      </c>
      <c r="V1562" t="str">
        <f t="shared" si="269"/>
        <v/>
      </c>
      <c r="W1562" t="str">
        <f t="shared" si="269"/>
        <v/>
      </c>
      <c r="Z1562">
        <f t="shared" ref="Z1562:AB1581" si="270">IF($O1562=Z$1,$I1562,"")</f>
        <v>96.96</v>
      </c>
      <c r="AA1562" t="str">
        <f t="shared" si="270"/>
        <v/>
      </c>
      <c r="AB1562" t="str">
        <f t="shared" si="270"/>
        <v/>
      </c>
      <c r="AE1562" t="str">
        <f t="shared" si="264"/>
        <v/>
      </c>
      <c r="AH1562" t="str">
        <f t="shared" si="265"/>
        <v/>
      </c>
      <c r="AI1562" t="str">
        <f t="shared" si="266"/>
        <v/>
      </c>
      <c r="AJ1562" t="str">
        <f t="shared" si="262"/>
        <v/>
      </c>
      <c r="AK1562" t="str">
        <f t="shared" si="262"/>
        <v/>
      </c>
      <c r="AL1562" t="str">
        <f t="shared" si="262"/>
        <v/>
      </c>
    </row>
    <row r="1563" spans="1:38" x14ac:dyDescent="0.2">
      <c r="A1563" s="1">
        <v>6805</v>
      </c>
      <c r="B1563" s="2" t="s">
        <v>18</v>
      </c>
      <c r="C1563" s="3">
        <v>42271</v>
      </c>
      <c r="D1563" s="2" t="s">
        <v>50</v>
      </c>
      <c r="E1563" s="2">
        <v>45</v>
      </c>
      <c r="F1563" s="2">
        <v>106.04</v>
      </c>
      <c r="G1563" s="2">
        <v>0.03</v>
      </c>
      <c r="H1563" s="2" t="s">
        <v>20</v>
      </c>
      <c r="I1563" s="2">
        <v>-3.96</v>
      </c>
      <c r="J1563" s="2">
        <v>14.08</v>
      </c>
      <c r="K1563" s="2">
        <v>15.49</v>
      </c>
      <c r="L1563" s="2" t="s">
        <v>188</v>
      </c>
      <c r="M1563" s="2" t="s">
        <v>29</v>
      </c>
      <c r="N1563" s="2" t="s">
        <v>30</v>
      </c>
      <c r="O1563" s="2" t="s">
        <v>24</v>
      </c>
      <c r="P1563" s="2" t="s">
        <v>25</v>
      </c>
      <c r="Q1563" s="2" t="s">
        <v>26</v>
      </c>
      <c r="R1563" s="3">
        <v>42273</v>
      </c>
      <c r="S1563" s="10">
        <f t="shared" si="263"/>
        <v>2015</v>
      </c>
      <c r="T1563" t="str">
        <f t="shared" si="269"/>
        <v/>
      </c>
      <c r="U1563">
        <f t="shared" si="269"/>
        <v>-3.96</v>
      </c>
      <c r="V1563" t="str">
        <f t="shared" si="269"/>
        <v/>
      </c>
      <c r="W1563" t="str">
        <f t="shared" si="269"/>
        <v/>
      </c>
      <c r="Z1563">
        <f t="shared" si="270"/>
        <v>-3.96</v>
      </c>
      <c r="AA1563" t="str">
        <f t="shared" si="270"/>
        <v/>
      </c>
      <c r="AB1563" t="str">
        <f t="shared" si="270"/>
        <v/>
      </c>
      <c r="AE1563" t="str">
        <f t="shared" si="264"/>
        <v>Office Supplies</v>
      </c>
      <c r="AH1563" t="str">
        <f t="shared" si="265"/>
        <v/>
      </c>
      <c r="AI1563" t="str">
        <f t="shared" si="266"/>
        <v/>
      </c>
      <c r="AJ1563" t="str">
        <f t="shared" si="262"/>
        <v/>
      </c>
      <c r="AK1563" t="str">
        <f t="shared" si="262"/>
        <v/>
      </c>
      <c r="AL1563" t="str">
        <f t="shared" si="262"/>
        <v/>
      </c>
    </row>
    <row r="1564" spans="1:38" x14ac:dyDescent="0.2">
      <c r="A1564" s="1">
        <v>6806</v>
      </c>
      <c r="B1564" s="2" t="s">
        <v>18</v>
      </c>
      <c r="C1564" s="3">
        <v>42272</v>
      </c>
      <c r="D1564" s="2" t="s">
        <v>50</v>
      </c>
      <c r="E1564" s="2">
        <v>38</v>
      </c>
      <c r="F1564" s="2">
        <v>2078.7395000000001</v>
      </c>
      <c r="G1564" s="2">
        <v>0.06</v>
      </c>
      <c r="H1564" s="2" t="s">
        <v>20</v>
      </c>
      <c r="I1564" s="2">
        <v>330.33</v>
      </c>
      <c r="J1564" s="2">
        <v>77.989999999999995</v>
      </c>
      <c r="K1564" s="2">
        <v>22.99</v>
      </c>
      <c r="L1564" s="2" t="s">
        <v>467</v>
      </c>
      <c r="M1564" s="2" t="s">
        <v>22</v>
      </c>
      <c r="N1564" s="2" t="s">
        <v>43</v>
      </c>
      <c r="O1564" s="2" t="s">
        <v>31</v>
      </c>
      <c r="P1564" s="2" t="s">
        <v>39</v>
      </c>
      <c r="Q1564" s="2" t="s">
        <v>26</v>
      </c>
      <c r="R1564" s="3">
        <v>42273</v>
      </c>
      <c r="S1564" s="10">
        <f t="shared" si="263"/>
        <v>2015</v>
      </c>
      <c r="T1564" t="str">
        <f t="shared" si="269"/>
        <v/>
      </c>
      <c r="U1564" t="str">
        <f t="shared" si="269"/>
        <v/>
      </c>
      <c r="V1564">
        <f t="shared" si="269"/>
        <v>330.33</v>
      </c>
      <c r="W1564" t="str">
        <f t="shared" si="269"/>
        <v/>
      </c>
      <c r="Z1564" t="str">
        <f t="shared" si="270"/>
        <v/>
      </c>
      <c r="AA1564">
        <f t="shared" si="270"/>
        <v>330.33</v>
      </c>
      <c r="AB1564" t="str">
        <f t="shared" si="270"/>
        <v/>
      </c>
      <c r="AE1564" t="str">
        <f t="shared" si="264"/>
        <v/>
      </c>
      <c r="AH1564" t="str">
        <f t="shared" si="265"/>
        <v/>
      </c>
      <c r="AI1564" t="str">
        <f t="shared" si="266"/>
        <v/>
      </c>
      <c r="AJ1564" t="str">
        <f t="shared" si="262"/>
        <v/>
      </c>
      <c r="AK1564" t="str">
        <f t="shared" si="262"/>
        <v/>
      </c>
      <c r="AL1564" t="str">
        <f t="shared" si="262"/>
        <v/>
      </c>
    </row>
    <row r="1565" spans="1:38" x14ac:dyDescent="0.2">
      <c r="A1565" s="1">
        <v>6807</v>
      </c>
      <c r="B1565" s="2" t="s">
        <v>40</v>
      </c>
      <c r="C1565" s="3">
        <v>42272</v>
      </c>
      <c r="D1565" s="2" t="s">
        <v>50</v>
      </c>
      <c r="E1565" s="2">
        <v>21</v>
      </c>
      <c r="F1565" s="2">
        <v>194.54</v>
      </c>
      <c r="G1565" s="2">
        <v>0.02</v>
      </c>
      <c r="H1565" s="2" t="s">
        <v>20</v>
      </c>
      <c r="I1565" s="2">
        <v>26.47</v>
      </c>
      <c r="J1565" s="2">
        <v>20.329999999999998</v>
      </c>
      <c r="K1565" s="2">
        <v>15.99</v>
      </c>
      <c r="L1565" s="2" t="s">
        <v>453</v>
      </c>
      <c r="M1565" s="2" t="s">
        <v>38</v>
      </c>
      <c r="N1565" s="2" t="s">
        <v>23</v>
      </c>
      <c r="O1565" s="2" t="s">
        <v>31</v>
      </c>
      <c r="P1565" s="2" t="s">
        <v>32</v>
      </c>
      <c r="Q1565" s="2" t="s">
        <v>58</v>
      </c>
      <c r="R1565" s="3">
        <v>42274</v>
      </c>
      <c r="S1565" s="10">
        <f t="shared" si="263"/>
        <v>2015</v>
      </c>
      <c r="T1565">
        <f t="shared" si="269"/>
        <v>26.47</v>
      </c>
      <c r="U1565" t="str">
        <f t="shared" si="269"/>
        <v/>
      </c>
      <c r="V1565" t="str">
        <f t="shared" si="269"/>
        <v/>
      </c>
      <c r="W1565" t="str">
        <f t="shared" si="269"/>
        <v/>
      </c>
      <c r="Z1565" t="str">
        <f t="shared" si="270"/>
        <v/>
      </c>
      <c r="AA1565">
        <f t="shared" si="270"/>
        <v>26.47</v>
      </c>
      <c r="AB1565" t="str">
        <f t="shared" si="270"/>
        <v/>
      </c>
      <c r="AE1565" t="str">
        <f t="shared" si="264"/>
        <v/>
      </c>
      <c r="AH1565" t="str">
        <f t="shared" si="265"/>
        <v/>
      </c>
      <c r="AI1565" t="str">
        <f t="shared" si="266"/>
        <v/>
      </c>
      <c r="AJ1565" t="str">
        <f t="shared" si="262"/>
        <v/>
      </c>
      <c r="AK1565" t="str">
        <f t="shared" si="262"/>
        <v/>
      </c>
      <c r="AL1565" t="str">
        <f t="shared" si="262"/>
        <v/>
      </c>
    </row>
    <row r="1566" spans="1:38" x14ac:dyDescent="0.2">
      <c r="A1566" s="1">
        <v>6808</v>
      </c>
      <c r="B1566" s="2" t="s">
        <v>40</v>
      </c>
      <c r="C1566" s="3">
        <v>42272</v>
      </c>
      <c r="D1566" s="2" t="s">
        <v>50</v>
      </c>
      <c r="E1566" s="2">
        <v>12</v>
      </c>
      <c r="F1566" s="2">
        <v>393.1</v>
      </c>
      <c r="G1566" s="2">
        <v>0</v>
      </c>
      <c r="H1566" s="2" t="s">
        <v>20</v>
      </c>
      <c r="I1566" s="2">
        <v>-104.51</v>
      </c>
      <c r="J1566" s="2">
        <v>42.98</v>
      </c>
      <c r="K1566" s="2">
        <v>20.5</v>
      </c>
      <c r="L1566" s="2" t="s">
        <v>453</v>
      </c>
      <c r="M1566" s="2" t="s">
        <v>38</v>
      </c>
      <c r="N1566" s="2" t="s">
        <v>23</v>
      </c>
      <c r="O1566" s="2" t="s">
        <v>31</v>
      </c>
      <c r="P1566" s="2" t="s">
        <v>32</v>
      </c>
      <c r="Q1566" s="2" t="s">
        <v>26</v>
      </c>
      <c r="R1566" s="3">
        <v>42273</v>
      </c>
      <c r="S1566" s="10">
        <f t="shared" si="263"/>
        <v>2015</v>
      </c>
      <c r="T1566">
        <f t="shared" si="269"/>
        <v>-104.51</v>
      </c>
      <c r="U1566" t="str">
        <f t="shared" si="269"/>
        <v/>
      </c>
      <c r="V1566" t="str">
        <f t="shared" si="269"/>
        <v/>
      </c>
      <c r="W1566" t="str">
        <f t="shared" si="269"/>
        <v/>
      </c>
      <c r="Z1566" t="str">
        <f t="shared" si="270"/>
        <v/>
      </c>
      <c r="AA1566">
        <f t="shared" si="270"/>
        <v>-104.51</v>
      </c>
      <c r="AB1566" t="str">
        <f t="shared" si="270"/>
        <v/>
      </c>
      <c r="AE1566" t="str">
        <f t="shared" si="264"/>
        <v>Technology</v>
      </c>
      <c r="AH1566" t="str">
        <f t="shared" si="265"/>
        <v/>
      </c>
      <c r="AI1566" t="str">
        <f t="shared" si="266"/>
        <v/>
      </c>
      <c r="AJ1566" t="str">
        <f t="shared" si="262"/>
        <v/>
      </c>
      <c r="AK1566" t="str">
        <f t="shared" si="262"/>
        <v/>
      </c>
      <c r="AL1566" t="str">
        <f t="shared" si="262"/>
        <v/>
      </c>
    </row>
    <row r="1567" spans="1:38" x14ac:dyDescent="0.2">
      <c r="A1567" s="1">
        <v>6809</v>
      </c>
      <c r="B1567" s="2" t="s">
        <v>40</v>
      </c>
      <c r="C1567" s="3">
        <v>42272</v>
      </c>
      <c r="D1567" s="2" t="s">
        <v>50</v>
      </c>
      <c r="E1567" s="2">
        <v>46</v>
      </c>
      <c r="F1567" s="2">
        <v>1055.79</v>
      </c>
      <c r="G1567" s="2">
        <v>0.06</v>
      </c>
      <c r="H1567" s="2" t="s">
        <v>49</v>
      </c>
      <c r="I1567" s="2">
        <v>211.96</v>
      </c>
      <c r="J1567" s="2">
        <v>34.979999999999997</v>
      </c>
      <c r="K1567" s="2">
        <v>21.58</v>
      </c>
      <c r="L1567" s="2" t="s">
        <v>453</v>
      </c>
      <c r="M1567" s="2" t="s">
        <v>38</v>
      </c>
      <c r="N1567" s="2" t="s">
        <v>23</v>
      </c>
      <c r="O1567" s="2" t="s">
        <v>45</v>
      </c>
      <c r="P1567" s="2" t="s">
        <v>55</v>
      </c>
      <c r="Q1567" s="2" t="s">
        <v>26</v>
      </c>
      <c r="R1567" s="3">
        <v>42273</v>
      </c>
      <c r="S1567" s="10">
        <f t="shared" si="263"/>
        <v>2015</v>
      </c>
      <c r="T1567">
        <f t="shared" si="269"/>
        <v>211.96</v>
      </c>
      <c r="U1567" t="str">
        <f t="shared" si="269"/>
        <v/>
      </c>
      <c r="V1567" t="str">
        <f t="shared" si="269"/>
        <v/>
      </c>
      <c r="W1567" t="str">
        <f t="shared" si="269"/>
        <v/>
      </c>
      <c r="Z1567" t="str">
        <f t="shared" si="270"/>
        <v/>
      </c>
      <c r="AA1567" t="str">
        <f t="shared" si="270"/>
        <v/>
      </c>
      <c r="AB1567">
        <f t="shared" si="270"/>
        <v>211.96</v>
      </c>
      <c r="AE1567" t="str">
        <f t="shared" si="264"/>
        <v/>
      </c>
      <c r="AH1567" t="str">
        <f t="shared" si="265"/>
        <v/>
      </c>
      <c r="AI1567" t="str">
        <f t="shared" si="266"/>
        <v/>
      </c>
      <c r="AJ1567" t="str">
        <f t="shared" si="262"/>
        <v/>
      </c>
      <c r="AK1567" t="str">
        <f t="shared" si="262"/>
        <v/>
      </c>
      <c r="AL1567" t="str">
        <f t="shared" si="262"/>
        <v/>
      </c>
    </row>
    <row r="1568" spans="1:38" x14ac:dyDescent="0.2">
      <c r="A1568" s="1">
        <v>6810</v>
      </c>
      <c r="B1568" s="2" t="s">
        <v>18</v>
      </c>
      <c r="C1568" s="3">
        <v>42272</v>
      </c>
      <c r="D1568" s="2" t="s">
        <v>27</v>
      </c>
      <c r="E1568" s="2">
        <v>32</v>
      </c>
      <c r="F1568" s="2">
        <v>125.18</v>
      </c>
      <c r="G1568" s="2">
        <v>0.09</v>
      </c>
      <c r="H1568" s="2" t="s">
        <v>20</v>
      </c>
      <c r="I1568" s="2">
        <v>26.22</v>
      </c>
      <c r="J1568" s="2">
        <v>16</v>
      </c>
      <c r="K1568" s="2">
        <v>15.3</v>
      </c>
      <c r="L1568" s="2" t="s">
        <v>523</v>
      </c>
      <c r="M1568" s="2" t="s">
        <v>38</v>
      </c>
      <c r="N1568" s="2" t="s">
        <v>23</v>
      </c>
      <c r="O1568" s="2" t="s">
        <v>24</v>
      </c>
      <c r="P1568" s="2" t="s">
        <v>35</v>
      </c>
      <c r="Q1568" s="2" t="s">
        <v>36</v>
      </c>
      <c r="R1568" s="3">
        <v>42276</v>
      </c>
      <c r="S1568" s="10">
        <f t="shared" si="263"/>
        <v>2015</v>
      </c>
      <c r="T1568">
        <f t="shared" si="269"/>
        <v>26.22</v>
      </c>
      <c r="U1568" t="str">
        <f t="shared" si="269"/>
        <v/>
      </c>
      <c r="V1568" t="str">
        <f t="shared" si="269"/>
        <v/>
      </c>
      <c r="W1568" t="str">
        <f t="shared" si="269"/>
        <v/>
      </c>
      <c r="Z1568">
        <f t="shared" si="270"/>
        <v>26.22</v>
      </c>
      <c r="AA1568" t="str">
        <f t="shared" si="270"/>
        <v/>
      </c>
      <c r="AB1568" t="str">
        <f t="shared" si="270"/>
        <v/>
      </c>
      <c r="AE1568" t="str">
        <f t="shared" si="264"/>
        <v/>
      </c>
      <c r="AH1568" t="str">
        <f t="shared" si="265"/>
        <v/>
      </c>
      <c r="AI1568" t="str">
        <f t="shared" si="266"/>
        <v/>
      </c>
      <c r="AJ1568" t="str">
        <f t="shared" si="262"/>
        <v/>
      </c>
      <c r="AK1568" t="str">
        <f t="shared" si="262"/>
        <v/>
      </c>
      <c r="AL1568" t="str">
        <f t="shared" si="262"/>
        <v/>
      </c>
    </row>
    <row r="1569" spans="1:38" x14ac:dyDescent="0.2">
      <c r="A1569" s="1">
        <v>6811</v>
      </c>
      <c r="B1569" s="2" t="s">
        <v>18</v>
      </c>
      <c r="C1569" s="3">
        <v>42272</v>
      </c>
      <c r="D1569" s="2" t="s">
        <v>27</v>
      </c>
      <c r="E1569" s="2">
        <v>35</v>
      </c>
      <c r="F1569" s="2">
        <v>2470.6405</v>
      </c>
      <c r="G1569" s="2">
        <v>7.0000000000000007E-2</v>
      </c>
      <c r="H1569" s="2" t="s">
        <v>49</v>
      </c>
      <c r="I1569" s="2">
        <v>315.97000000000003</v>
      </c>
      <c r="J1569" s="2">
        <v>97.99</v>
      </c>
      <c r="K1569" s="2">
        <v>24.78</v>
      </c>
      <c r="L1569" s="2" t="s">
        <v>523</v>
      </c>
      <c r="M1569" s="2" t="s">
        <v>38</v>
      </c>
      <c r="N1569" s="2" t="s">
        <v>23</v>
      </c>
      <c r="O1569" s="2" t="s">
        <v>31</v>
      </c>
      <c r="P1569" s="2" t="s">
        <v>39</v>
      </c>
      <c r="Q1569" s="2" t="s">
        <v>26</v>
      </c>
      <c r="R1569" s="3">
        <v>42272</v>
      </c>
      <c r="S1569" s="10">
        <f t="shared" si="263"/>
        <v>2015</v>
      </c>
      <c r="T1569">
        <f t="shared" si="269"/>
        <v>315.97000000000003</v>
      </c>
      <c r="U1569" t="str">
        <f t="shared" si="269"/>
        <v/>
      </c>
      <c r="V1569" t="str">
        <f t="shared" si="269"/>
        <v/>
      </c>
      <c r="W1569" t="str">
        <f t="shared" si="269"/>
        <v/>
      </c>
      <c r="Z1569" t="str">
        <f t="shared" si="270"/>
        <v/>
      </c>
      <c r="AA1569">
        <f t="shared" si="270"/>
        <v>315.97000000000003</v>
      </c>
      <c r="AB1569" t="str">
        <f t="shared" si="270"/>
        <v/>
      </c>
      <c r="AE1569" t="str">
        <f t="shared" si="264"/>
        <v/>
      </c>
      <c r="AH1569" t="str">
        <f t="shared" si="265"/>
        <v/>
      </c>
      <c r="AI1569" t="str">
        <f t="shared" si="266"/>
        <v/>
      </c>
      <c r="AJ1569" t="str">
        <f t="shared" si="262"/>
        <v/>
      </c>
      <c r="AK1569" t="str">
        <f t="shared" si="262"/>
        <v/>
      </c>
      <c r="AL1569" t="str">
        <f t="shared" si="262"/>
        <v/>
      </c>
    </row>
    <row r="1570" spans="1:38" x14ac:dyDescent="0.2">
      <c r="A1570" s="1">
        <v>6812</v>
      </c>
      <c r="B1570" s="2" t="s">
        <v>18</v>
      </c>
      <c r="C1570" s="3">
        <v>42273</v>
      </c>
      <c r="D1570" s="2" t="s">
        <v>27</v>
      </c>
      <c r="E1570" s="2">
        <v>7</v>
      </c>
      <c r="F1570" s="2">
        <v>60.54</v>
      </c>
      <c r="G1570" s="2">
        <v>0.04</v>
      </c>
      <c r="H1570" s="2" t="s">
        <v>20</v>
      </c>
      <c r="I1570" s="2">
        <v>19.97</v>
      </c>
      <c r="J1570" s="2">
        <v>18.64</v>
      </c>
      <c r="K1570" s="2">
        <v>18.95</v>
      </c>
      <c r="L1570" s="2" t="s">
        <v>125</v>
      </c>
      <c r="M1570" s="2" t="s">
        <v>29</v>
      </c>
      <c r="N1570" s="2" t="s">
        <v>54</v>
      </c>
      <c r="O1570" s="2" t="s">
        <v>45</v>
      </c>
      <c r="P1570" s="2" t="s">
        <v>55</v>
      </c>
      <c r="Q1570" s="2" t="s">
        <v>58</v>
      </c>
      <c r="R1570" s="3">
        <v>42275</v>
      </c>
      <c r="S1570" s="10">
        <f t="shared" si="263"/>
        <v>2015</v>
      </c>
      <c r="T1570" t="str">
        <f t="shared" si="269"/>
        <v/>
      </c>
      <c r="U1570" t="str">
        <f t="shared" si="269"/>
        <v/>
      </c>
      <c r="V1570" t="str">
        <f t="shared" si="269"/>
        <v/>
      </c>
      <c r="W1570">
        <f t="shared" si="269"/>
        <v>19.97</v>
      </c>
      <c r="Z1570" t="str">
        <f t="shared" si="270"/>
        <v/>
      </c>
      <c r="AA1570" t="str">
        <f t="shared" si="270"/>
        <v/>
      </c>
      <c r="AB1570">
        <f t="shared" si="270"/>
        <v>19.97</v>
      </c>
      <c r="AE1570" t="str">
        <f t="shared" si="264"/>
        <v/>
      </c>
      <c r="AH1570" t="str">
        <f t="shared" si="265"/>
        <v/>
      </c>
      <c r="AI1570" t="str">
        <f t="shared" si="266"/>
        <v/>
      </c>
      <c r="AJ1570" t="str">
        <f t="shared" si="262"/>
        <v/>
      </c>
      <c r="AK1570" t="str">
        <f t="shared" si="262"/>
        <v/>
      </c>
      <c r="AL1570" t="str">
        <f t="shared" si="262"/>
        <v/>
      </c>
    </row>
    <row r="1571" spans="1:38" x14ac:dyDescent="0.2">
      <c r="A1571" s="1">
        <v>6813</v>
      </c>
      <c r="B1571" s="2" t="s">
        <v>18</v>
      </c>
      <c r="C1571" s="3">
        <v>42273</v>
      </c>
      <c r="D1571" s="2" t="s">
        <v>27</v>
      </c>
      <c r="E1571" s="2">
        <v>48</v>
      </c>
      <c r="F1571" s="2">
        <v>532.4</v>
      </c>
      <c r="G1571" s="2">
        <v>0.03</v>
      </c>
      <c r="H1571" s="2" t="s">
        <v>20</v>
      </c>
      <c r="I1571" s="2">
        <v>68.900000000000006</v>
      </c>
      <c r="J1571" s="2">
        <v>22.48</v>
      </c>
      <c r="K1571" s="2">
        <v>16.89</v>
      </c>
      <c r="L1571" s="2" t="s">
        <v>108</v>
      </c>
      <c r="M1571" s="2" t="s">
        <v>29</v>
      </c>
      <c r="N1571" s="2" t="s">
        <v>54</v>
      </c>
      <c r="O1571" s="2" t="s">
        <v>24</v>
      </c>
      <c r="P1571" s="2" t="s">
        <v>64</v>
      </c>
      <c r="Q1571" s="2" t="s">
        <v>58</v>
      </c>
      <c r="R1571" s="3">
        <v>42273</v>
      </c>
      <c r="S1571" s="10">
        <f t="shared" si="263"/>
        <v>2015</v>
      </c>
      <c r="T1571" t="str">
        <f t="shared" si="269"/>
        <v/>
      </c>
      <c r="U1571" t="str">
        <f t="shared" si="269"/>
        <v/>
      </c>
      <c r="V1571" t="str">
        <f t="shared" si="269"/>
        <v/>
      </c>
      <c r="W1571">
        <f t="shared" si="269"/>
        <v>68.900000000000006</v>
      </c>
      <c r="Z1571">
        <f t="shared" si="270"/>
        <v>68.900000000000006</v>
      </c>
      <c r="AA1571" t="str">
        <f t="shared" si="270"/>
        <v/>
      </c>
      <c r="AB1571" t="str">
        <f t="shared" si="270"/>
        <v/>
      </c>
      <c r="AE1571" t="str">
        <f t="shared" si="264"/>
        <v/>
      </c>
      <c r="AH1571" t="str">
        <f t="shared" si="265"/>
        <v/>
      </c>
      <c r="AI1571" t="str">
        <f t="shared" si="266"/>
        <v/>
      </c>
      <c r="AJ1571" t="str">
        <f t="shared" si="262"/>
        <v/>
      </c>
      <c r="AK1571" t="str">
        <f t="shared" si="262"/>
        <v/>
      </c>
      <c r="AL1571" t="str">
        <f t="shared" si="262"/>
        <v/>
      </c>
    </row>
    <row r="1572" spans="1:38" x14ac:dyDescent="0.2">
      <c r="A1572" s="1">
        <v>6814</v>
      </c>
      <c r="B1572" s="2" t="s">
        <v>18</v>
      </c>
      <c r="C1572" s="3">
        <v>42273</v>
      </c>
      <c r="D1572" s="2" t="s">
        <v>50</v>
      </c>
      <c r="E1572" s="2">
        <v>37</v>
      </c>
      <c r="F1572" s="2">
        <v>108.6</v>
      </c>
      <c r="G1572" s="2">
        <v>0.1</v>
      </c>
      <c r="H1572" s="2" t="s">
        <v>20</v>
      </c>
      <c r="I1572" s="2">
        <v>43.98</v>
      </c>
      <c r="J1572" s="2">
        <v>14.88</v>
      </c>
      <c r="K1572" s="2">
        <v>14.5</v>
      </c>
      <c r="L1572" s="2" t="s">
        <v>81</v>
      </c>
      <c r="M1572" s="2" t="s">
        <v>29</v>
      </c>
      <c r="N1572" s="2" t="s">
        <v>23</v>
      </c>
      <c r="O1572" s="2" t="s">
        <v>24</v>
      </c>
      <c r="P1572" s="2" t="s">
        <v>74</v>
      </c>
      <c r="Q1572" s="2" t="s">
        <v>26</v>
      </c>
      <c r="R1572" s="3">
        <v>42274</v>
      </c>
      <c r="S1572" s="10">
        <f t="shared" si="263"/>
        <v>2015</v>
      </c>
      <c r="T1572">
        <f t="shared" si="269"/>
        <v>43.98</v>
      </c>
      <c r="U1572" t="str">
        <f t="shared" si="269"/>
        <v/>
      </c>
      <c r="V1572" t="str">
        <f t="shared" si="269"/>
        <v/>
      </c>
      <c r="W1572" t="str">
        <f t="shared" si="269"/>
        <v/>
      </c>
      <c r="Z1572">
        <f t="shared" si="270"/>
        <v>43.98</v>
      </c>
      <c r="AA1572" t="str">
        <f t="shared" si="270"/>
        <v/>
      </c>
      <c r="AB1572" t="str">
        <f t="shared" si="270"/>
        <v/>
      </c>
      <c r="AE1572" t="str">
        <f t="shared" si="264"/>
        <v/>
      </c>
      <c r="AH1572" t="str">
        <f t="shared" si="265"/>
        <v/>
      </c>
      <c r="AI1572" t="str">
        <f t="shared" si="266"/>
        <v/>
      </c>
      <c r="AJ1572" t="str">
        <f t="shared" si="262"/>
        <v/>
      </c>
      <c r="AK1572" t="str">
        <f t="shared" si="262"/>
        <v/>
      </c>
      <c r="AL1572" t="str">
        <f t="shared" si="262"/>
        <v/>
      </c>
    </row>
    <row r="1573" spans="1:38" x14ac:dyDescent="0.2">
      <c r="A1573" s="1">
        <v>6815</v>
      </c>
      <c r="B1573" s="2" t="s">
        <v>40</v>
      </c>
      <c r="C1573" s="3">
        <v>42273</v>
      </c>
      <c r="D1573" s="2" t="s">
        <v>59</v>
      </c>
      <c r="E1573" s="2">
        <v>11</v>
      </c>
      <c r="F1573" s="2">
        <v>25.66</v>
      </c>
      <c r="G1573" s="2">
        <v>0.05</v>
      </c>
      <c r="H1573" s="2" t="s">
        <v>20</v>
      </c>
      <c r="I1573" s="2">
        <v>1.51</v>
      </c>
      <c r="J1573" s="2">
        <v>13.68</v>
      </c>
      <c r="K1573" s="2">
        <v>14.7</v>
      </c>
      <c r="L1573" s="2" t="s">
        <v>478</v>
      </c>
      <c r="M1573" s="2" t="s">
        <v>29</v>
      </c>
      <c r="N1573" s="2" t="s">
        <v>30</v>
      </c>
      <c r="O1573" s="2" t="s">
        <v>24</v>
      </c>
      <c r="P1573" s="2" t="s">
        <v>64</v>
      </c>
      <c r="Q1573" s="2" t="s">
        <v>36</v>
      </c>
      <c r="R1573" s="3">
        <v>42276</v>
      </c>
      <c r="S1573" s="10">
        <f t="shared" si="263"/>
        <v>2015</v>
      </c>
      <c r="T1573" t="str">
        <f t="shared" si="269"/>
        <v/>
      </c>
      <c r="U1573">
        <f t="shared" si="269"/>
        <v>1.51</v>
      </c>
      <c r="V1573" t="str">
        <f t="shared" si="269"/>
        <v/>
      </c>
      <c r="W1573" t="str">
        <f t="shared" si="269"/>
        <v/>
      </c>
      <c r="Z1573">
        <f t="shared" si="270"/>
        <v>1.51</v>
      </c>
      <c r="AA1573" t="str">
        <f t="shared" si="270"/>
        <v/>
      </c>
      <c r="AB1573" t="str">
        <f t="shared" si="270"/>
        <v/>
      </c>
      <c r="AE1573" t="str">
        <f t="shared" si="264"/>
        <v/>
      </c>
      <c r="AH1573" t="str">
        <f t="shared" si="265"/>
        <v/>
      </c>
      <c r="AI1573" t="str">
        <f t="shared" si="266"/>
        <v/>
      </c>
      <c r="AJ1573" t="str">
        <f t="shared" si="262"/>
        <v/>
      </c>
      <c r="AK1573" t="str">
        <f t="shared" si="262"/>
        <v/>
      </c>
      <c r="AL1573" t="str">
        <f t="shared" si="262"/>
        <v/>
      </c>
    </row>
    <row r="1574" spans="1:38" x14ac:dyDescent="0.2">
      <c r="A1574" s="1">
        <v>6816</v>
      </c>
      <c r="B1574" s="2" t="s">
        <v>18</v>
      </c>
      <c r="C1574" s="3">
        <v>42273</v>
      </c>
      <c r="D1574" s="2" t="s">
        <v>27</v>
      </c>
      <c r="E1574" s="2">
        <v>6</v>
      </c>
      <c r="F1574" s="2">
        <v>770.84799999999996</v>
      </c>
      <c r="G1574" s="2">
        <v>0.05</v>
      </c>
      <c r="H1574" s="2" t="s">
        <v>44</v>
      </c>
      <c r="I1574" s="2">
        <v>-347.56</v>
      </c>
      <c r="J1574" s="2">
        <v>158.05000000000001</v>
      </c>
      <c r="K1574" s="2">
        <v>94.2</v>
      </c>
      <c r="L1574" s="2" t="s">
        <v>246</v>
      </c>
      <c r="M1574" s="2" t="s">
        <v>22</v>
      </c>
      <c r="N1574" s="2" t="s">
        <v>30</v>
      </c>
      <c r="O1574" s="2" t="s">
        <v>45</v>
      </c>
      <c r="P1574" s="2" t="s">
        <v>46</v>
      </c>
      <c r="Q1574" s="2" t="s">
        <v>47</v>
      </c>
      <c r="R1574" s="3">
        <v>42278</v>
      </c>
      <c r="S1574" s="10">
        <f t="shared" si="263"/>
        <v>2015</v>
      </c>
      <c r="T1574" t="str">
        <f t="shared" si="269"/>
        <v/>
      </c>
      <c r="U1574">
        <f t="shared" si="269"/>
        <v>-347.56</v>
      </c>
      <c r="V1574" t="str">
        <f t="shared" si="269"/>
        <v/>
      </c>
      <c r="W1574" t="str">
        <f t="shared" si="269"/>
        <v/>
      </c>
      <c r="Z1574" t="str">
        <f t="shared" si="270"/>
        <v/>
      </c>
      <c r="AA1574" t="str">
        <f t="shared" si="270"/>
        <v/>
      </c>
      <c r="AB1574">
        <f t="shared" si="270"/>
        <v>-347.56</v>
      </c>
      <c r="AE1574" t="str">
        <f t="shared" si="264"/>
        <v>Furniture</v>
      </c>
      <c r="AH1574" t="str">
        <f t="shared" si="265"/>
        <v/>
      </c>
      <c r="AI1574" t="str">
        <f t="shared" si="266"/>
        <v/>
      </c>
      <c r="AJ1574" t="str">
        <f t="shared" si="262"/>
        <v/>
      </c>
      <c r="AK1574" t="str">
        <f t="shared" si="262"/>
        <v/>
      </c>
      <c r="AL1574" t="str">
        <f t="shared" si="262"/>
        <v/>
      </c>
    </row>
    <row r="1575" spans="1:38" x14ac:dyDescent="0.2">
      <c r="A1575" s="1">
        <v>6817</v>
      </c>
      <c r="B1575" s="2" t="s">
        <v>18</v>
      </c>
      <c r="C1575" s="3">
        <v>42274</v>
      </c>
      <c r="D1575" s="2" t="s">
        <v>27</v>
      </c>
      <c r="E1575" s="2">
        <v>8</v>
      </c>
      <c r="F1575" s="2">
        <v>2182.36</v>
      </c>
      <c r="G1575" s="2">
        <v>0.05</v>
      </c>
      <c r="H1575" s="2" t="s">
        <v>44</v>
      </c>
      <c r="I1575" s="2">
        <v>-218.49</v>
      </c>
      <c r="J1575" s="2">
        <v>276.98</v>
      </c>
      <c r="K1575" s="2">
        <v>31.86</v>
      </c>
      <c r="L1575" s="2" t="s">
        <v>359</v>
      </c>
      <c r="M1575" s="2" t="s">
        <v>29</v>
      </c>
      <c r="N1575" s="2" t="s">
        <v>30</v>
      </c>
      <c r="O1575" s="2" t="s">
        <v>31</v>
      </c>
      <c r="P1575" s="2" t="s">
        <v>33</v>
      </c>
      <c r="Q1575" s="2" t="s">
        <v>56</v>
      </c>
      <c r="R1575" s="3">
        <v>42276</v>
      </c>
      <c r="S1575" s="10">
        <f t="shared" si="263"/>
        <v>2015</v>
      </c>
      <c r="T1575" t="str">
        <f t="shared" si="269"/>
        <v/>
      </c>
      <c r="U1575">
        <f t="shared" si="269"/>
        <v>-218.49</v>
      </c>
      <c r="V1575" t="str">
        <f t="shared" si="269"/>
        <v/>
      </c>
      <c r="W1575" t="str">
        <f t="shared" si="269"/>
        <v/>
      </c>
      <c r="Z1575" t="str">
        <f t="shared" si="270"/>
        <v/>
      </c>
      <c r="AA1575">
        <f t="shared" si="270"/>
        <v>-218.49</v>
      </c>
      <c r="AB1575" t="str">
        <f t="shared" si="270"/>
        <v/>
      </c>
      <c r="AE1575" t="str">
        <f t="shared" si="264"/>
        <v>Technology</v>
      </c>
      <c r="AH1575">
        <f t="shared" si="265"/>
        <v>-218.49</v>
      </c>
      <c r="AI1575" t="str">
        <f t="shared" si="266"/>
        <v/>
      </c>
      <c r="AJ1575">
        <f t="shared" si="262"/>
        <v>-218.49</v>
      </c>
      <c r="AK1575" t="str">
        <f t="shared" si="262"/>
        <v/>
      </c>
      <c r="AL1575" t="str">
        <f t="shared" si="262"/>
        <v/>
      </c>
    </row>
    <row r="1576" spans="1:38" x14ac:dyDescent="0.2">
      <c r="A1576" s="1">
        <v>6818</v>
      </c>
      <c r="B1576" s="2" t="s">
        <v>18</v>
      </c>
      <c r="C1576" s="3">
        <v>42275</v>
      </c>
      <c r="D1576" s="2" t="s">
        <v>27</v>
      </c>
      <c r="E1576" s="2">
        <v>38</v>
      </c>
      <c r="F1576" s="2">
        <v>1150.75</v>
      </c>
      <c r="G1576" s="2">
        <v>0.04</v>
      </c>
      <c r="H1576" s="2" t="s">
        <v>49</v>
      </c>
      <c r="I1576" s="2">
        <v>416.5</v>
      </c>
      <c r="J1576" s="2">
        <v>41.18</v>
      </c>
      <c r="K1576" s="2">
        <v>22.55</v>
      </c>
      <c r="L1576" s="2" t="s">
        <v>473</v>
      </c>
      <c r="M1576" s="2" t="s">
        <v>38</v>
      </c>
      <c r="N1576" s="2" t="s">
        <v>43</v>
      </c>
      <c r="O1576" s="2" t="s">
        <v>45</v>
      </c>
      <c r="P1576" s="2" t="s">
        <v>55</v>
      </c>
      <c r="Q1576" s="2" t="s">
        <v>26</v>
      </c>
      <c r="R1576" s="3">
        <v>42277</v>
      </c>
      <c r="S1576" s="10">
        <f t="shared" si="263"/>
        <v>2015</v>
      </c>
      <c r="T1576" t="str">
        <f t="shared" si="269"/>
        <v/>
      </c>
      <c r="U1576" t="str">
        <f t="shared" si="269"/>
        <v/>
      </c>
      <c r="V1576">
        <f t="shared" si="269"/>
        <v>416.5</v>
      </c>
      <c r="W1576" t="str">
        <f t="shared" si="269"/>
        <v/>
      </c>
      <c r="Z1576" t="str">
        <f t="shared" si="270"/>
        <v/>
      </c>
      <c r="AA1576" t="str">
        <f t="shared" si="270"/>
        <v/>
      </c>
      <c r="AB1576">
        <f t="shared" si="270"/>
        <v>416.5</v>
      </c>
      <c r="AE1576" t="str">
        <f t="shared" si="264"/>
        <v/>
      </c>
      <c r="AH1576" t="str">
        <f t="shared" si="265"/>
        <v/>
      </c>
      <c r="AI1576" t="str">
        <f t="shared" si="266"/>
        <v/>
      </c>
      <c r="AJ1576" t="str">
        <f t="shared" si="262"/>
        <v/>
      </c>
      <c r="AK1576" t="str">
        <f t="shared" si="262"/>
        <v/>
      </c>
      <c r="AL1576" t="str">
        <f t="shared" si="262"/>
        <v/>
      </c>
    </row>
    <row r="1577" spans="1:38" x14ac:dyDescent="0.2">
      <c r="A1577" s="1">
        <v>6819</v>
      </c>
      <c r="B1577" s="2" t="s">
        <v>18</v>
      </c>
      <c r="C1577" s="3">
        <v>42275</v>
      </c>
      <c r="D1577" s="2" t="s">
        <v>27</v>
      </c>
      <c r="E1577" s="2">
        <v>44</v>
      </c>
      <c r="F1577" s="2">
        <v>18704.64</v>
      </c>
      <c r="G1577" s="2">
        <v>0.02</v>
      </c>
      <c r="H1577" s="2" t="s">
        <v>20</v>
      </c>
      <c r="I1577" s="2">
        <v>8924.14</v>
      </c>
      <c r="J1577" s="2">
        <v>432.98</v>
      </c>
      <c r="K1577" s="2">
        <v>33.99</v>
      </c>
      <c r="L1577" s="2" t="s">
        <v>76</v>
      </c>
      <c r="M1577" s="2" t="s">
        <v>38</v>
      </c>
      <c r="N1577" s="2" t="s">
        <v>43</v>
      </c>
      <c r="O1577" s="2" t="s">
        <v>24</v>
      </c>
      <c r="P1577" s="2" t="s">
        <v>25</v>
      </c>
      <c r="Q1577" s="2" t="s">
        <v>26</v>
      </c>
      <c r="R1577" s="3">
        <v>42279</v>
      </c>
      <c r="S1577" s="10">
        <f t="shared" si="263"/>
        <v>2015</v>
      </c>
      <c r="T1577" t="str">
        <f t="shared" si="269"/>
        <v/>
      </c>
      <c r="U1577" t="str">
        <f t="shared" si="269"/>
        <v/>
      </c>
      <c r="V1577">
        <f t="shared" si="269"/>
        <v>8924.14</v>
      </c>
      <c r="W1577" t="str">
        <f t="shared" si="269"/>
        <v/>
      </c>
      <c r="Z1577">
        <f t="shared" si="270"/>
        <v>8924.14</v>
      </c>
      <c r="AA1577" t="str">
        <f t="shared" si="270"/>
        <v/>
      </c>
      <c r="AB1577" t="str">
        <f t="shared" si="270"/>
        <v/>
      </c>
      <c r="AE1577" t="str">
        <f t="shared" si="264"/>
        <v/>
      </c>
      <c r="AH1577" t="str">
        <f t="shared" si="265"/>
        <v/>
      </c>
      <c r="AI1577" t="str">
        <f t="shared" si="266"/>
        <v/>
      </c>
      <c r="AJ1577" t="str">
        <f t="shared" si="262"/>
        <v/>
      </c>
      <c r="AK1577" t="str">
        <f t="shared" si="262"/>
        <v/>
      </c>
      <c r="AL1577" t="str">
        <f t="shared" si="262"/>
        <v/>
      </c>
    </row>
    <row r="1578" spans="1:38" x14ac:dyDescent="0.2">
      <c r="A1578" s="1">
        <v>6820</v>
      </c>
      <c r="B1578" s="2" t="s">
        <v>18</v>
      </c>
      <c r="C1578" s="3">
        <v>42275</v>
      </c>
      <c r="D1578" s="2" t="s">
        <v>27</v>
      </c>
      <c r="E1578" s="2">
        <v>48</v>
      </c>
      <c r="F1578" s="2">
        <v>793.53</v>
      </c>
      <c r="G1578" s="2">
        <v>0.04</v>
      </c>
      <c r="H1578" s="2" t="s">
        <v>20</v>
      </c>
      <c r="I1578" s="2">
        <v>-230.72</v>
      </c>
      <c r="J1578" s="2">
        <v>28.74</v>
      </c>
      <c r="K1578" s="2">
        <v>21.04</v>
      </c>
      <c r="L1578" s="2" t="s">
        <v>76</v>
      </c>
      <c r="M1578" s="2" t="s">
        <v>38</v>
      </c>
      <c r="N1578" s="2" t="s">
        <v>43</v>
      </c>
      <c r="O1578" s="2" t="s">
        <v>24</v>
      </c>
      <c r="P1578" s="2" t="s">
        <v>52</v>
      </c>
      <c r="Q1578" s="2" t="s">
        <v>26</v>
      </c>
      <c r="R1578" s="3">
        <v>42279</v>
      </c>
      <c r="S1578" s="10">
        <f t="shared" si="263"/>
        <v>2015</v>
      </c>
      <c r="T1578" t="str">
        <f t="shared" si="269"/>
        <v/>
      </c>
      <c r="U1578" t="str">
        <f t="shared" si="269"/>
        <v/>
      </c>
      <c r="V1578">
        <f t="shared" si="269"/>
        <v>-230.72</v>
      </c>
      <c r="W1578" t="str">
        <f t="shared" si="269"/>
        <v/>
      </c>
      <c r="Z1578">
        <f t="shared" si="270"/>
        <v>-230.72</v>
      </c>
      <c r="AA1578" t="str">
        <f t="shared" si="270"/>
        <v/>
      </c>
      <c r="AB1578" t="str">
        <f t="shared" si="270"/>
        <v/>
      </c>
      <c r="AE1578" t="str">
        <f t="shared" si="264"/>
        <v>Office Supplies</v>
      </c>
      <c r="AH1578" t="str">
        <f t="shared" si="265"/>
        <v/>
      </c>
      <c r="AI1578" t="str">
        <f t="shared" si="266"/>
        <v/>
      </c>
      <c r="AJ1578" t="str">
        <f t="shared" si="262"/>
        <v/>
      </c>
      <c r="AK1578" t="str">
        <f t="shared" si="262"/>
        <v/>
      </c>
      <c r="AL1578" t="str">
        <f t="shared" si="262"/>
        <v/>
      </c>
    </row>
    <row r="1579" spans="1:38" x14ac:dyDescent="0.2">
      <c r="A1579" s="1">
        <v>6821</v>
      </c>
      <c r="B1579" s="2" t="s">
        <v>18</v>
      </c>
      <c r="C1579" s="3">
        <v>42276</v>
      </c>
      <c r="D1579" s="2" t="s">
        <v>19</v>
      </c>
      <c r="E1579" s="2">
        <v>38</v>
      </c>
      <c r="F1579" s="2">
        <v>10230.59</v>
      </c>
      <c r="G1579" s="2">
        <v>0.08</v>
      </c>
      <c r="H1579" s="2" t="s">
        <v>20</v>
      </c>
      <c r="I1579" s="2">
        <v>2728.71</v>
      </c>
      <c r="J1579" s="2">
        <v>301.52999999999997</v>
      </c>
      <c r="K1579" s="2">
        <v>33.99</v>
      </c>
      <c r="L1579" s="2" t="s">
        <v>63</v>
      </c>
      <c r="M1579" s="2" t="s">
        <v>29</v>
      </c>
      <c r="N1579" s="2" t="s">
        <v>30</v>
      </c>
      <c r="O1579" s="2" t="s">
        <v>24</v>
      </c>
      <c r="P1579" s="2" t="s">
        <v>71</v>
      </c>
      <c r="Q1579" s="2" t="s">
        <v>26</v>
      </c>
      <c r="R1579" s="3">
        <v>42277</v>
      </c>
      <c r="S1579" s="10">
        <f t="shared" si="263"/>
        <v>2015</v>
      </c>
      <c r="T1579" t="str">
        <f t="shared" si="269"/>
        <v/>
      </c>
      <c r="U1579">
        <f t="shared" si="269"/>
        <v>2728.71</v>
      </c>
      <c r="V1579" t="str">
        <f t="shared" si="269"/>
        <v/>
      </c>
      <c r="W1579" t="str">
        <f t="shared" si="269"/>
        <v/>
      </c>
      <c r="Z1579">
        <f t="shared" si="270"/>
        <v>2728.71</v>
      </c>
      <c r="AA1579" t="str">
        <f t="shared" si="270"/>
        <v/>
      </c>
      <c r="AB1579" t="str">
        <f t="shared" si="270"/>
        <v/>
      </c>
      <c r="AE1579" t="str">
        <f t="shared" si="264"/>
        <v/>
      </c>
      <c r="AH1579" t="str">
        <f t="shared" si="265"/>
        <v/>
      </c>
      <c r="AI1579" t="str">
        <f t="shared" si="266"/>
        <v/>
      </c>
      <c r="AJ1579" t="str">
        <f t="shared" si="262"/>
        <v/>
      </c>
      <c r="AK1579" t="str">
        <f t="shared" si="262"/>
        <v/>
      </c>
      <c r="AL1579" t="str">
        <f t="shared" si="262"/>
        <v/>
      </c>
    </row>
    <row r="1580" spans="1:38" x14ac:dyDescent="0.2">
      <c r="A1580" s="1">
        <v>6822</v>
      </c>
      <c r="B1580" s="2" t="s">
        <v>18</v>
      </c>
      <c r="C1580" s="3">
        <v>42276</v>
      </c>
      <c r="D1580" s="2" t="s">
        <v>19</v>
      </c>
      <c r="E1580" s="2">
        <v>50</v>
      </c>
      <c r="F1580" s="2">
        <v>319.82</v>
      </c>
      <c r="G1580" s="2">
        <v>0.08</v>
      </c>
      <c r="H1580" s="2" t="s">
        <v>20</v>
      </c>
      <c r="I1580" s="2">
        <v>-85.02</v>
      </c>
      <c r="J1580" s="2">
        <v>18.48</v>
      </c>
      <c r="K1580" s="2">
        <v>19.399999999999999</v>
      </c>
      <c r="L1580" s="2" t="s">
        <v>63</v>
      </c>
      <c r="M1580" s="2" t="s">
        <v>29</v>
      </c>
      <c r="N1580" s="2" t="s">
        <v>30</v>
      </c>
      <c r="O1580" s="2" t="s">
        <v>24</v>
      </c>
      <c r="P1580" s="2" t="s">
        <v>35</v>
      </c>
      <c r="Q1580" s="2" t="s">
        <v>26</v>
      </c>
      <c r="R1580" s="3">
        <v>42278</v>
      </c>
      <c r="S1580" s="10">
        <f t="shared" si="263"/>
        <v>2015</v>
      </c>
      <c r="T1580" t="str">
        <f t="shared" si="269"/>
        <v/>
      </c>
      <c r="U1580">
        <f t="shared" si="269"/>
        <v>-85.02</v>
      </c>
      <c r="V1580" t="str">
        <f t="shared" si="269"/>
        <v/>
      </c>
      <c r="W1580" t="str">
        <f t="shared" si="269"/>
        <v/>
      </c>
      <c r="Z1580">
        <f t="shared" si="270"/>
        <v>-85.02</v>
      </c>
      <c r="AA1580" t="str">
        <f t="shared" si="270"/>
        <v/>
      </c>
      <c r="AB1580" t="str">
        <f t="shared" si="270"/>
        <v/>
      </c>
      <c r="AE1580" t="str">
        <f t="shared" si="264"/>
        <v>Office Supplies</v>
      </c>
      <c r="AH1580" t="str">
        <f t="shared" si="265"/>
        <v/>
      </c>
      <c r="AI1580" t="str">
        <f t="shared" si="266"/>
        <v/>
      </c>
      <c r="AJ1580" t="str">
        <f t="shared" si="262"/>
        <v/>
      </c>
      <c r="AK1580" t="str">
        <f t="shared" si="262"/>
        <v/>
      </c>
      <c r="AL1580" t="str">
        <f t="shared" si="262"/>
        <v/>
      </c>
    </row>
    <row r="1581" spans="1:38" x14ac:dyDescent="0.2">
      <c r="A1581" s="1">
        <v>6823</v>
      </c>
      <c r="B1581" s="2" t="s">
        <v>18</v>
      </c>
      <c r="C1581" s="3">
        <v>42276</v>
      </c>
      <c r="D1581" s="2" t="s">
        <v>41</v>
      </c>
      <c r="E1581" s="2">
        <v>28</v>
      </c>
      <c r="F1581" s="2">
        <v>2538.75</v>
      </c>
      <c r="G1581" s="2">
        <v>0.09</v>
      </c>
      <c r="H1581" s="2" t="s">
        <v>44</v>
      </c>
      <c r="I1581" s="2">
        <v>420.95</v>
      </c>
      <c r="J1581" s="2">
        <v>102.97</v>
      </c>
      <c r="K1581" s="2">
        <v>42</v>
      </c>
      <c r="L1581" s="2" t="s">
        <v>398</v>
      </c>
      <c r="M1581" s="2" t="s">
        <v>22</v>
      </c>
      <c r="N1581" s="2" t="s">
        <v>23</v>
      </c>
      <c r="O1581" s="2" t="s">
        <v>31</v>
      </c>
      <c r="P1581" s="2" t="s">
        <v>33</v>
      </c>
      <c r="Q1581" s="2" t="s">
        <v>56</v>
      </c>
      <c r="R1581" s="3">
        <v>42278</v>
      </c>
      <c r="S1581" s="10">
        <f t="shared" si="263"/>
        <v>2015</v>
      </c>
      <c r="T1581">
        <f t="shared" si="269"/>
        <v>420.95</v>
      </c>
      <c r="U1581" t="str">
        <f t="shared" si="269"/>
        <v/>
      </c>
      <c r="V1581" t="str">
        <f t="shared" si="269"/>
        <v/>
      </c>
      <c r="W1581" t="str">
        <f t="shared" si="269"/>
        <v/>
      </c>
      <c r="Z1581" t="str">
        <f t="shared" si="270"/>
        <v/>
      </c>
      <c r="AA1581">
        <f t="shared" si="270"/>
        <v>420.95</v>
      </c>
      <c r="AB1581" t="str">
        <f t="shared" si="270"/>
        <v/>
      </c>
      <c r="AE1581" t="str">
        <f t="shared" si="264"/>
        <v/>
      </c>
      <c r="AH1581" t="str">
        <f t="shared" si="265"/>
        <v/>
      </c>
      <c r="AI1581" t="str">
        <f t="shared" si="266"/>
        <v/>
      </c>
      <c r="AJ1581" t="str">
        <f t="shared" si="262"/>
        <v/>
      </c>
      <c r="AK1581" t="str">
        <f t="shared" si="262"/>
        <v/>
      </c>
      <c r="AL1581" t="str">
        <f t="shared" si="262"/>
        <v/>
      </c>
    </row>
    <row r="1582" spans="1:38" x14ac:dyDescent="0.2">
      <c r="A1582" s="1">
        <v>6824</v>
      </c>
      <c r="B1582" s="2" t="s">
        <v>40</v>
      </c>
      <c r="C1582" s="3">
        <v>42276</v>
      </c>
      <c r="D1582" s="2" t="s">
        <v>59</v>
      </c>
      <c r="E1582" s="2">
        <v>13</v>
      </c>
      <c r="F1582" s="2">
        <v>1671.23</v>
      </c>
      <c r="G1582" s="2">
        <v>0.1</v>
      </c>
      <c r="H1582" s="2" t="s">
        <v>44</v>
      </c>
      <c r="I1582" s="2">
        <v>-479.24</v>
      </c>
      <c r="J1582" s="2">
        <v>142.97999999999999</v>
      </c>
      <c r="K1582" s="2">
        <v>68.739999999999995</v>
      </c>
      <c r="L1582" s="2" t="s">
        <v>85</v>
      </c>
      <c r="M1582" s="2" t="s">
        <v>38</v>
      </c>
      <c r="N1582" s="2" t="s">
        <v>30</v>
      </c>
      <c r="O1582" s="2" t="s">
        <v>45</v>
      </c>
      <c r="P1582" s="2" t="s">
        <v>67</v>
      </c>
      <c r="Q1582" s="2" t="s">
        <v>47</v>
      </c>
      <c r="R1582" s="3">
        <v>42277</v>
      </c>
      <c r="S1582" s="10">
        <f t="shared" si="263"/>
        <v>2015</v>
      </c>
      <c r="T1582" t="str">
        <f t="shared" ref="T1582:W1601" si="271">IF($N1582=T$1,$I1582,"")</f>
        <v/>
      </c>
      <c r="U1582">
        <f t="shared" si="271"/>
        <v>-479.24</v>
      </c>
      <c r="V1582" t="str">
        <f t="shared" si="271"/>
        <v/>
      </c>
      <c r="W1582" t="str">
        <f t="shared" si="271"/>
        <v/>
      </c>
      <c r="Z1582" t="str">
        <f t="shared" ref="Z1582:AB1601" si="272">IF($O1582=Z$1,$I1582,"")</f>
        <v/>
      </c>
      <c r="AA1582" t="str">
        <f t="shared" si="272"/>
        <v/>
      </c>
      <c r="AB1582">
        <f t="shared" si="272"/>
        <v>-479.24</v>
      </c>
      <c r="AE1582" t="str">
        <f t="shared" si="264"/>
        <v>Furniture</v>
      </c>
      <c r="AH1582" t="str">
        <f t="shared" si="265"/>
        <v/>
      </c>
      <c r="AI1582" t="str">
        <f t="shared" si="266"/>
        <v/>
      </c>
      <c r="AJ1582" t="str">
        <f t="shared" si="262"/>
        <v/>
      </c>
      <c r="AK1582" t="str">
        <f t="shared" si="262"/>
        <v/>
      </c>
      <c r="AL1582" t="str">
        <f t="shared" si="262"/>
        <v/>
      </c>
    </row>
    <row r="1583" spans="1:38" x14ac:dyDescent="0.2">
      <c r="A1583" s="1">
        <v>6825</v>
      </c>
      <c r="B1583" s="2" t="s">
        <v>18</v>
      </c>
      <c r="C1583" s="3">
        <v>42276</v>
      </c>
      <c r="D1583" s="2" t="s">
        <v>27</v>
      </c>
      <c r="E1583" s="2">
        <v>25</v>
      </c>
      <c r="F1583" s="2">
        <v>212.7</v>
      </c>
      <c r="G1583" s="2">
        <v>0</v>
      </c>
      <c r="H1583" s="2" t="s">
        <v>49</v>
      </c>
      <c r="I1583" s="2">
        <v>-84.16</v>
      </c>
      <c r="J1583" s="2">
        <v>19.37</v>
      </c>
      <c r="K1583" s="2">
        <v>19.53</v>
      </c>
      <c r="L1583" s="2" t="s">
        <v>256</v>
      </c>
      <c r="M1583" s="2" t="s">
        <v>38</v>
      </c>
      <c r="N1583" s="2" t="s">
        <v>23</v>
      </c>
      <c r="O1583" s="2" t="s">
        <v>31</v>
      </c>
      <c r="P1583" s="2" t="s">
        <v>32</v>
      </c>
      <c r="Q1583" s="2" t="s">
        <v>58</v>
      </c>
      <c r="R1583" s="3">
        <v>42285</v>
      </c>
      <c r="S1583" s="10">
        <f t="shared" si="263"/>
        <v>2015</v>
      </c>
      <c r="T1583">
        <f t="shared" si="271"/>
        <v>-84.16</v>
      </c>
      <c r="U1583" t="str">
        <f t="shared" si="271"/>
        <v/>
      </c>
      <c r="V1583" t="str">
        <f t="shared" si="271"/>
        <v/>
      </c>
      <c r="W1583" t="str">
        <f t="shared" si="271"/>
        <v/>
      </c>
      <c r="Z1583" t="str">
        <f t="shared" si="272"/>
        <v/>
      </c>
      <c r="AA1583">
        <f t="shared" si="272"/>
        <v>-84.16</v>
      </c>
      <c r="AB1583" t="str">
        <f t="shared" si="272"/>
        <v/>
      </c>
      <c r="AE1583" t="str">
        <f t="shared" si="264"/>
        <v>Technology</v>
      </c>
      <c r="AH1583" t="str">
        <f t="shared" si="265"/>
        <v/>
      </c>
      <c r="AI1583" t="str">
        <f t="shared" si="266"/>
        <v/>
      </c>
      <c r="AJ1583" t="str">
        <f t="shared" si="262"/>
        <v/>
      </c>
      <c r="AK1583" t="str">
        <f t="shared" si="262"/>
        <v/>
      </c>
      <c r="AL1583" t="str">
        <f t="shared" si="262"/>
        <v/>
      </c>
    </row>
    <row r="1584" spans="1:38" x14ac:dyDescent="0.2">
      <c r="A1584" s="1">
        <v>6826</v>
      </c>
      <c r="B1584" s="2" t="s">
        <v>18</v>
      </c>
      <c r="C1584" s="3">
        <v>42276</v>
      </c>
      <c r="D1584" s="2" t="s">
        <v>27</v>
      </c>
      <c r="E1584" s="2">
        <v>4</v>
      </c>
      <c r="F1584" s="2">
        <v>133.1</v>
      </c>
      <c r="G1584" s="2">
        <v>0.04</v>
      </c>
      <c r="H1584" s="2" t="s">
        <v>20</v>
      </c>
      <c r="I1584" s="2">
        <v>-57.37</v>
      </c>
      <c r="J1584" s="2">
        <v>43.78</v>
      </c>
      <c r="K1584" s="2">
        <v>15.99</v>
      </c>
      <c r="L1584" s="2" t="s">
        <v>256</v>
      </c>
      <c r="M1584" s="2" t="s">
        <v>38</v>
      </c>
      <c r="N1584" s="2" t="s">
        <v>23</v>
      </c>
      <c r="O1584" s="2" t="s">
        <v>31</v>
      </c>
      <c r="P1584" s="2" t="s">
        <v>32</v>
      </c>
      <c r="Q1584" s="2" t="s">
        <v>58</v>
      </c>
      <c r="R1584" s="3">
        <v>42278</v>
      </c>
      <c r="S1584" s="10">
        <f t="shared" si="263"/>
        <v>2015</v>
      </c>
      <c r="T1584">
        <f t="shared" si="271"/>
        <v>-57.37</v>
      </c>
      <c r="U1584" t="str">
        <f t="shared" si="271"/>
        <v/>
      </c>
      <c r="V1584" t="str">
        <f t="shared" si="271"/>
        <v/>
      </c>
      <c r="W1584" t="str">
        <f t="shared" si="271"/>
        <v/>
      </c>
      <c r="Z1584" t="str">
        <f t="shared" si="272"/>
        <v/>
      </c>
      <c r="AA1584">
        <f t="shared" si="272"/>
        <v>-57.37</v>
      </c>
      <c r="AB1584" t="str">
        <f t="shared" si="272"/>
        <v/>
      </c>
      <c r="AE1584" t="str">
        <f t="shared" si="264"/>
        <v>Technology</v>
      </c>
      <c r="AH1584">
        <f t="shared" si="265"/>
        <v>-57.37</v>
      </c>
      <c r="AI1584" t="str">
        <f t="shared" si="266"/>
        <v/>
      </c>
      <c r="AJ1584">
        <f t="shared" si="262"/>
        <v>-57.37</v>
      </c>
      <c r="AK1584" t="str">
        <f t="shared" si="262"/>
        <v/>
      </c>
      <c r="AL1584" t="str">
        <f t="shared" si="262"/>
        <v/>
      </c>
    </row>
    <row r="1585" spans="1:38" x14ac:dyDescent="0.2">
      <c r="A1585" s="1">
        <v>6827</v>
      </c>
      <c r="B1585" s="2" t="s">
        <v>18</v>
      </c>
      <c r="C1585" s="3">
        <v>42276</v>
      </c>
      <c r="D1585" s="2" t="s">
        <v>59</v>
      </c>
      <c r="E1585" s="2">
        <v>28</v>
      </c>
      <c r="F1585" s="2">
        <v>265.3</v>
      </c>
      <c r="G1585" s="2">
        <v>0</v>
      </c>
      <c r="H1585" s="2" t="s">
        <v>20</v>
      </c>
      <c r="I1585" s="2">
        <v>-79.290000000000006</v>
      </c>
      <c r="J1585" s="2">
        <v>20.74</v>
      </c>
      <c r="K1585" s="2">
        <v>22.29</v>
      </c>
      <c r="L1585" s="2" t="s">
        <v>524</v>
      </c>
      <c r="M1585" s="2" t="s">
        <v>22</v>
      </c>
      <c r="N1585" s="2" t="s">
        <v>30</v>
      </c>
      <c r="O1585" s="2" t="s">
        <v>24</v>
      </c>
      <c r="P1585" s="2" t="s">
        <v>90</v>
      </c>
      <c r="Q1585" s="2" t="s">
        <v>26</v>
      </c>
      <c r="R1585" s="3">
        <v>42278</v>
      </c>
      <c r="S1585" s="10">
        <f t="shared" si="263"/>
        <v>2015</v>
      </c>
      <c r="T1585" t="str">
        <f t="shared" si="271"/>
        <v/>
      </c>
      <c r="U1585">
        <f t="shared" si="271"/>
        <v>-79.290000000000006</v>
      </c>
      <c r="V1585" t="str">
        <f t="shared" si="271"/>
        <v/>
      </c>
      <c r="W1585" t="str">
        <f t="shared" si="271"/>
        <v/>
      </c>
      <c r="Z1585">
        <f t="shared" si="272"/>
        <v>-79.290000000000006</v>
      </c>
      <c r="AA1585" t="str">
        <f t="shared" si="272"/>
        <v/>
      </c>
      <c r="AB1585" t="str">
        <f t="shared" si="272"/>
        <v/>
      </c>
      <c r="AE1585" t="str">
        <f t="shared" si="264"/>
        <v>Office Supplies</v>
      </c>
      <c r="AH1585" t="str">
        <f t="shared" si="265"/>
        <v/>
      </c>
      <c r="AI1585" t="str">
        <f t="shared" si="266"/>
        <v/>
      </c>
      <c r="AJ1585" t="str">
        <f t="shared" si="262"/>
        <v/>
      </c>
      <c r="AK1585" t="str">
        <f t="shared" si="262"/>
        <v/>
      </c>
      <c r="AL1585" t="str">
        <f t="shared" si="262"/>
        <v/>
      </c>
    </row>
    <row r="1586" spans="1:38" x14ac:dyDescent="0.2">
      <c r="A1586" s="1">
        <v>6828</v>
      </c>
      <c r="B1586" s="2" t="s">
        <v>18</v>
      </c>
      <c r="C1586" s="3">
        <v>42276</v>
      </c>
      <c r="D1586" s="2" t="s">
        <v>50</v>
      </c>
      <c r="E1586" s="2">
        <v>10</v>
      </c>
      <c r="F1586" s="2">
        <v>8711.48</v>
      </c>
      <c r="G1586" s="2">
        <v>0.05</v>
      </c>
      <c r="H1586" s="2" t="s">
        <v>44</v>
      </c>
      <c r="I1586" s="2">
        <v>1039.94</v>
      </c>
      <c r="J1586" s="2">
        <v>892.98</v>
      </c>
      <c r="K1586" s="2">
        <v>58.55</v>
      </c>
      <c r="L1586" s="2" t="s">
        <v>452</v>
      </c>
      <c r="M1586" s="2" t="s">
        <v>38</v>
      </c>
      <c r="N1586" s="2" t="s">
        <v>30</v>
      </c>
      <c r="O1586" s="2" t="s">
        <v>45</v>
      </c>
      <c r="P1586" s="2" t="s">
        <v>67</v>
      </c>
      <c r="Q1586" s="2" t="s">
        <v>47</v>
      </c>
      <c r="R1586" s="3">
        <v>42277</v>
      </c>
      <c r="S1586" s="10">
        <f t="shared" si="263"/>
        <v>2015</v>
      </c>
      <c r="T1586" t="str">
        <f t="shared" si="271"/>
        <v/>
      </c>
      <c r="U1586">
        <f t="shared" si="271"/>
        <v>1039.94</v>
      </c>
      <c r="V1586" t="str">
        <f t="shared" si="271"/>
        <v/>
      </c>
      <c r="W1586" t="str">
        <f t="shared" si="271"/>
        <v/>
      </c>
      <c r="Z1586" t="str">
        <f t="shared" si="272"/>
        <v/>
      </c>
      <c r="AA1586" t="str">
        <f t="shared" si="272"/>
        <v/>
      </c>
      <c r="AB1586">
        <f t="shared" si="272"/>
        <v>1039.94</v>
      </c>
      <c r="AE1586" t="str">
        <f t="shared" si="264"/>
        <v/>
      </c>
      <c r="AH1586" t="str">
        <f t="shared" si="265"/>
        <v/>
      </c>
      <c r="AI1586" t="str">
        <f t="shared" si="266"/>
        <v/>
      </c>
      <c r="AJ1586" t="str">
        <f t="shared" si="262"/>
        <v/>
      </c>
      <c r="AK1586" t="str">
        <f t="shared" si="262"/>
        <v/>
      </c>
      <c r="AL1586" t="str">
        <f t="shared" si="262"/>
        <v/>
      </c>
    </row>
    <row r="1587" spans="1:38" x14ac:dyDescent="0.2">
      <c r="A1587" s="1">
        <v>6829</v>
      </c>
      <c r="B1587" s="2" t="s">
        <v>18</v>
      </c>
      <c r="C1587" s="3">
        <v>42276</v>
      </c>
      <c r="D1587" s="2" t="s">
        <v>50</v>
      </c>
      <c r="E1587" s="2">
        <v>41</v>
      </c>
      <c r="F1587" s="2">
        <v>24058.89</v>
      </c>
      <c r="G1587" s="2">
        <v>7.0000000000000007E-2</v>
      </c>
      <c r="H1587" s="2" t="s">
        <v>49</v>
      </c>
      <c r="I1587" s="2">
        <v>9796.44</v>
      </c>
      <c r="J1587" s="2">
        <v>611.99</v>
      </c>
      <c r="K1587" s="2">
        <v>38.49</v>
      </c>
      <c r="L1587" s="2" t="s">
        <v>452</v>
      </c>
      <c r="M1587" s="2" t="s">
        <v>38</v>
      </c>
      <c r="N1587" s="2" t="s">
        <v>30</v>
      </c>
      <c r="O1587" s="2" t="s">
        <v>31</v>
      </c>
      <c r="P1587" s="2" t="s">
        <v>107</v>
      </c>
      <c r="Q1587" s="2" t="s">
        <v>34</v>
      </c>
      <c r="R1587" s="3">
        <v>42278</v>
      </c>
      <c r="S1587" s="10">
        <f t="shared" si="263"/>
        <v>2015</v>
      </c>
      <c r="T1587" t="str">
        <f t="shared" si="271"/>
        <v/>
      </c>
      <c r="U1587">
        <f t="shared" si="271"/>
        <v>9796.44</v>
      </c>
      <c r="V1587" t="str">
        <f t="shared" si="271"/>
        <v/>
      </c>
      <c r="W1587" t="str">
        <f t="shared" si="271"/>
        <v/>
      </c>
      <c r="Z1587" t="str">
        <f t="shared" si="272"/>
        <v/>
      </c>
      <c r="AA1587">
        <f t="shared" si="272"/>
        <v>9796.44</v>
      </c>
      <c r="AB1587" t="str">
        <f t="shared" si="272"/>
        <v/>
      </c>
      <c r="AE1587" t="str">
        <f t="shared" si="264"/>
        <v/>
      </c>
      <c r="AH1587" t="str">
        <f t="shared" si="265"/>
        <v/>
      </c>
      <c r="AI1587" t="str">
        <f t="shared" si="266"/>
        <v/>
      </c>
      <c r="AJ1587" t="str">
        <f t="shared" si="262"/>
        <v/>
      </c>
      <c r="AK1587" t="str">
        <f t="shared" si="262"/>
        <v/>
      </c>
      <c r="AL1587" t="str">
        <f t="shared" si="262"/>
        <v/>
      </c>
    </row>
    <row r="1588" spans="1:38" x14ac:dyDescent="0.2">
      <c r="A1588" s="1">
        <v>6830</v>
      </c>
      <c r="B1588" s="2" t="s">
        <v>18</v>
      </c>
      <c r="C1588" s="3">
        <v>42277</v>
      </c>
      <c r="D1588" s="2" t="s">
        <v>59</v>
      </c>
      <c r="E1588" s="2">
        <v>36</v>
      </c>
      <c r="F1588" s="2">
        <v>2307.85</v>
      </c>
      <c r="G1588" s="2">
        <v>0.02</v>
      </c>
      <c r="H1588" s="2" t="s">
        <v>20</v>
      </c>
      <c r="I1588" s="2">
        <v>630.04</v>
      </c>
      <c r="J1588" s="2">
        <v>72.98</v>
      </c>
      <c r="K1588" s="2">
        <v>33.99</v>
      </c>
      <c r="L1588" s="2" t="s">
        <v>416</v>
      </c>
      <c r="M1588" s="2" t="s">
        <v>29</v>
      </c>
      <c r="N1588" s="2" t="s">
        <v>54</v>
      </c>
      <c r="O1588" s="2" t="s">
        <v>24</v>
      </c>
      <c r="P1588" s="2" t="s">
        <v>90</v>
      </c>
      <c r="Q1588" s="2" t="s">
        <v>26</v>
      </c>
      <c r="R1588" s="3">
        <v>42280</v>
      </c>
      <c r="S1588" s="10">
        <f t="shared" si="263"/>
        <v>2015</v>
      </c>
      <c r="T1588" t="str">
        <f t="shared" si="271"/>
        <v/>
      </c>
      <c r="U1588" t="str">
        <f t="shared" si="271"/>
        <v/>
      </c>
      <c r="V1588" t="str">
        <f t="shared" si="271"/>
        <v/>
      </c>
      <c r="W1588">
        <f t="shared" si="271"/>
        <v>630.04</v>
      </c>
      <c r="Z1588">
        <f t="shared" si="272"/>
        <v>630.04</v>
      </c>
      <c r="AA1588" t="str">
        <f t="shared" si="272"/>
        <v/>
      </c>
      <c r="AB1588" t="str">
        <f t="shared" si="272"/>
        <v/>
      </c>
      <c r="AE1588" t="str">
        <f t="shared" si="264"/>
        <v/>
      </c>
      <c r="AH1588" t="str">
        <f t="shared" si="265"/>
        <v/>
      </c>
      <c r="AI1588" t="str">
        <f t="shared" si="266"/>
        <v/>
      </c>
      <c r="AJ1588" t="str">
        <f t="shared" si="262"/>
        <v/>
      </c>
      <c r="AK1588" t="str">
        <f t="shared" si="262"/>
        <v/>
      </c>
      <c r="AL1588" t="str">
        <f t="shared" si="262"/>
        <v/>
      </c>
    </row>
    <row r="1589" spans="1:38" x14ac:dyDescent="0.2">
      <c r="A1589" s="1">
        <v>6831</v>
      </c>
      <c r="B1589" s="2" t="s">
        <v>18</v>
      </c>
      <c r="C1589" s="3">
        <v>42277</v>
      </c>
      <c r="D1589" s="2" t="s">
        <v>59</v>
      </c>
      <c r="E1589" s="2">
        <v>46</v>
      </c>
      <c r="F1589" s="2">
        <v>555.51</v>
      </c>
      <c r="G1589" s="2">
        <v>0.04</v>
      </c>
      <c r="H1589" s="2" t="s">
        <v>20</v>
      </c>
      <c r="I1589" s="2">
        <v>129.63999999999999</v>
      </c>
      <c r="J1589" s="2">
        <v>23.55</v>
      </c>
      <c r="K1589" s="2">
        <v>16.36</v>
      </c>
      <c r="L1589" s="2" t="s">
        <v>416</v>
      </c>
      <c r="M1589" s="2" t="s">
        <v>29</v>
      </c>
      <c r="N1589" s="2" t="s">
        <v>54</v>
      </c>
      <c r="O1589" s="2" t="s">
        <v>24</v>
      </c>
      <c r="P1589" s="2" t="s">
        <v>64</v>
      </c>
      <c r="Q1589" s="2" t="s">
        <v>36</v>
      </c>
      <c r="R1589" s="3">
        <v>42279</v>
      </c>
      <c r="S1589" s="10">
        <f t="shared" si="263"/>
        <v>2015</v>
      </c>
      <c r="T1589" t="str">
        <f t="shared" si="271"/>
        <v/>
      </c>
      <c r="U1589" t="str">
        <f t="shared" si="271"/>
        <v/>
      </c>
      <c r="V1589" t="str">
        <f t="shared" si="271"/>
        <v/>
      </c>
      <c r="W1589">
        <f t="shared" si="271"/>
        <v>129.63999999999999</v>
      </c>
      <c r="Z1589">
        <f t="shared" si="272"/>
        <v>129.63999999999999</v>
      </c>
      <c r="AA1589" t="str">
        <f t="shared" si="272"/>
        <v/>
      </c>
      <c r="AB1589" t="str">
        <f t="shared" si="272"/>
        <v/>
      </c>
      <c r="AE1589" t="str">
        <f t="shared" si="264"/>
        <v/>
      </c>
      <c r="AH1589" t="str">
        <f t="shared" si="265"/>
        <v/>
      </c>
      <c r="AI1589" t="str">
        <f t="shared" si="266"/>
        <v/>
      </c>
      <c r="AJ1589" t="str">
        <f t="shared" si="262"/>
        <v/>
      </c>
      <c r="AK1589" t="str">
        <f t="shared" si="262"/>
        <v/>
      </c>
      <c r="AL1589" t="str">
        <f t="shared" si="262"/>
        <v/>
      </c>
    </row>
    <row r="1590" spans="1:38" x14ac:dyDescent="0.2">
      <c r="A1590" s="1">
        <v>6832</v>
      </c>
      <c r="B1590" s="2" t="s">
        <v>18</v>
      </c>
      <c r="C1590" s="3">
        <v>42277</v>
      </c>
      <c r="D1590" s="2" t="s">
        <v>50</v>
      </c>
      <c r="E1590" s="2">
        <v>6</v>
      </c>
      <c r="F1590" s="2">
        <v>165.37</v>
      </c>
      <c r="G1590" s="2">
        <v>0.01</v>
      </c>
      <c r="H1590" s="2" t="s">
        <v>20</v>
      </c>
      <c r="I1590" s="2">
        <v>-36.979999999999997</v>
      </c>
      <c r="J1590" s="2">
        <v>34.840000000000003</v>
      </c>
      <c r="K1590" s="2">
        <v>30.87</v>
      </c>
      <c r="L1590" s="2" t="s">
        <v>142</v>
      </c>
      <c r="M1590" s="2" t="s">
        <v>66</v>
      </c>
      <c r="N1590" s="2" t="s">
        <v>54</v>
      </c>
      <c r="O1590" s="2" t="s">
        <v>24</v>
      </c>
      <c r="P1590" s="2" t="s">
        <v>35</v>
      </c>
      <c r="Q1590" s="2" t="s">
        <v>26</v>
      </c>
      <c r="R1590" s="3">
        <v>42278</v>
      </c>
      <c r="S1590" s="10">
        <f t="shared" si="263"/>
        <v>2015</v>
      </c>
      <c r="T1590" t="str">
        <f t="shared" si="271"/>
        <v/>
      </c>
      <c r="U1590" t="str">
        <f t="shared" si="271"/>
        <v/>
      </c>
      <c r="V1590" t="str">
        <f t="shared" si="271"/>
        <v/>
      </c>
      <c r="W1590">
        <f t="shared" si="271"/>
        <v>-36.979999999999997</v>
      </c>
      <c r="Z1590">
        <f t="shared" si="272"/>
        <v>-36.979999999999997</v>
      </c>
      <c r="AA1590" t="str">
        <f t="shared" si="272"/>
        <v/>
      </c>
      <c r="AB1590" t="str">
        <f t="shared" si="272"/>
        <v/>
      </c>
      <c r="AE1590" t="str">
        <f t="shared" si="264"/>
        <v>Office Supplies</v>
      </c>
      <c r="AH1590" t="str">
        <f t="shared" si="265"/>
        <v/>
      </c>
      <c r="AI1590" t="str">
        <f t="shared" si="266"/>
        <v/>
      </c>
      <c r="AJ1590" t="str">
        <f t="shared" si="262"/>
        <v/>
      </c>
      <c r="AK1590" t="str">
        <f t="shared" si="262"/>
        <v/>
      </c>
      <c r="AL1590" t="str">
        <f t="shared" si="262"/>
        <v/>
      </c>
    </row>
    <row r="1591" spans="1:38" x14ac:dyDescent="0.2">
      <c r="A1591" s="1">
        <v>6833</v>
      </c>
      <c r="B1591" s="2" t="s">
        <v>18</v>
      </c>
      <c r="C1591" s="3">
        <v>42277</v>
      </c>
      <c r="D1591" s="2" t="s">
        <v>27</v>
      </c>
      <c r="E1591" s="2">
        <v>3</v>
      </c>
      <c r="F1591" s="2">
        <v>29.46</v>
      </c>
      <c r="G1591" s="2">
        <v>0.05</v>
      </c>
      <c r="H1591" s="2" t="s">
        <v>20</v>
      </c>
      <c r="I1591" s="2">
        <v>-10.199999999999999</v>
      </c>
      <c r="J1591" s="2">
        <v>16.98</v>
      </c>
      <c r="K1591" s="2">
        <v>21.44</v>
      </c>
      <c r="L1591" s="2" t="s">
        <v>328</v>
      </c>
      <c r="M1591" s="2" t="s">
        <v>38</v>
      </c>
      <c r="N1591" s="2" t="s">
        <v>23</v>
      </c>
      <c r="O1591" s="2" t="s">
        <v>24</v>
      </c>
      <c r="P1591" s="2" t="s">
        <v>35</v>
      </c>
      <c r="Q1591" s="2" t="s">
        <v>26</v>
      </c>
      <c r="R1591" s="3">
        <v>42281</v>
      </c>
      <c r="S1591" s="10">
        <f t="shared" si="263"/>
        <v>2015</v>
      </c>
      <c r="T1591">
        <f t="shared" si="271"/>
        <v>-10.199999999999999</v>
      </c>
      <c r="U1591" t="str">
        <f t="shared" si="271"/>
        <v/>
      </c>
      <c r="V1591" t="str">
        <f t="shared" si="271"/>
        <v/>
      </c>
      <c r="W1591" t="str">
        <f t="shared" si="271"/>
        <v/>
      </c>
      <c r="Z1591">
        <f t="shared" si="272"/>
        <v>-10.199999999999999</v>
      </c>
      <c r="AA1591" t="str">
        <f t="shared" si="272"/>
        <v/>
      </c>
      <c r="AB1591" t="str">
        <f t="shared" si="272"/>
        <v/>
      </c>
      <c r="AE1591" t="str">
        <f t="shared" si="264"/>
        <v>Office Supplies</v>
      </c>
      <c r="AH1591" t="str">
        <f t="shared" si="265"/>
        <v/>
      </c>
      <c r="AI1591" t="str">
        <f t="shared" si="266"/>
        <v/>
      </c>
      <c r="AJ1591" t="str">
        <f t="shared" si="262"/>
        <v/>
      </c>
      <c r="AK1591" t="str">
        <f t="shared" si="262"/>
        <v/>
      </c>
      <c r="AL1591" t="str">
        <f t="shared" si="262"/>
        <v/>
      </c>
    </row>
    <row r="1592" spans="1:38" x14ac:dyDescent="0.2">
      <c r="A1592" s="1">
        <v>6834</v>
      </c>
      <c r="B1592" s="2" t="s">
        <v>18</v>
      </c>
      <c r="C1592" s="3">
        <v>42277</v>
      </c>
      <c r="D1592" s="2" t="s">
        <v>27</v>
      </c>
      <c r="E1592" s="2">
        <v>9</v>
      </c>
      <c r="F1592" s="2">
        <v>60.33</v>
      </c>
      <c r="G1592" s="2">
        <v>0</v>
      </c>
      <c r="H1592" s="2" t="s">
        <v>20</v>
      </c>
      <c r="I1592" s="2">
        <v>10.74</v>
      </c>
      <c r="J1592" s="2">
        <v>17.579999999999998</v>
      </c>
      <c r="K1592" s="2">
        <v>14.7</v>
      </c>
      <c r="L1592" s="2" t="s">
        <v>318</v>
      </c>
      <c r="M1592" s="2" t="s">
        <v>38</v>
      </c>
      <c r="N1592" s="2" t="s">
        <v>54</v>
      </c>
      <c r="O1592" s="2" t="s">
        <v>24</v>
      </c>
      <c r="P1592" s="2" t="s">
        <v>64</v>
      </c>
      <c r="Q1592" s="2" t="s">
        <v>36</v>
      </c>
      <c r="R1592" s="3">
        <v>42277</v>
      </c>
      <c r="S1592" s="10">
        <f t="shared" si="263"/>
        <v>2015</v>
      </c>
      <c r="T1592" t="str">
        <f t="shared" si="271"/>
        <v/>
      </c>
      <c r="U1592" t="str">
        <f t="shared" si="271"/>
        <v/>
      </c>
      <c r="V1592" t="str">
        <f t="shared" si="271"/>
        <v/>
      </c>
      <c r="W1592">
        <f t="shared" si="271"/>
        <v>10.74</v>
      </c>
      <c r="Z1592">
        <f t="shared" si="272"/>
        <v>10.74</v>
      </c>
      <c r="AA1592" t="str">
        <f t="shared" si="272"/>
        <v/>
      </c>
      <c r="AB1592" t="str">
        <f t="shared" si="272"/>
        <v/>
      </c>
      <c r="AE1592" t="str">
        <f t="shared" si="264"/>
        <v/>
      </c>
      <c r="AH1592" t="str">
        <f t="shared" si="265"/>
        <v/>
      </c>
      <c r="AI1592" t="str">
        <f t="shared" si="266"/>
        <v/>
      </c>
      <c r="AJ1592" t="str">
        <f t="shared" si="262"/>
        <v/>
      </c>
      <c r="AK1592" t="str">
        <f t="shared" si="262"/>
        <v/>
      </c>
      <c r="AL1592" t="str">
        <f t="shared" si="262"/>
        <v/>
      </c>
    </row>
    <row r="1593" spans="1:38" x14ac:dyDescent="0.2">
      <c r="A1593" s="1">
        <v>6835</v>
      </c>
      <c r="B1593" s="2" t="s">
        <v>18</v>
      </c>
      <c r="C1593" s="3">
        <v>42277</v>
      </c>
      <c r="D1593" s="2" t="s">
        <v>27</v>
      </c>
      <c r="E1593" s="2">
        <v>25</v>
      </c>
      <c r="F1593" s="2">
        <v>152.53</v>
      </c>
      <c r="G1593" s="2">
        <v>0.03</v>
      </c>
      <c r="H1593" s="2" t="s">
        <v>20</v>
      </c>
      <c r="I1593" s="2">
        <v>-37.049999999999997</v>
      </c>
      <c r="J1593" s="2">
        <v>17.78</v>
      </c>
      <c r="K1593" s="2">
        <v>18.96</v>
      </c>
      <c r="L1593" s="2" t="s">
        <v>318</v>
      </c>
      <c r="M1593" s="2" t="s">
        <v>38</v>
      </c>
      <c r="N1593" s="2" t="s">
        <v>54</v>
      </c>
      <c r="O1593" s="2" t="s">
        <v>24</v>
      </c>
      <c r="P1593" s="2" t="s">
        <v>35</v>
      </c>
      <c r="Q1593" s="2" t="s">
        <v>26</v>
      </c>
      <c r="R1593" s="3">
        <v>42281</v>
      </c>
      <c r="S1593" s="10">
        <f t="shared" si="263"/>
        <v>2015</v>
      </c>
      <c r="T1593" t="str">
        <f t="shared" si="271"/>
        <v/>
      </c>
      <c r="U1593" t="str">
        <f t="shared" si="271"/>
        <v/>
      </c>
      <c r="V1593" t="str">
        <f t="shared" si="271"/>
        <v/>
      </c>
      <c r="W1593">
        <f t="shared" si="271"/>
        <v>-37.049999999999997</v>
      </c>
      <c r="Z1593">
        <f t="shared" si="272"/>
        <v>-37.049999999999997</v>
      </c>
      <c r="AA1593" t="str">
        <f t="shared" si="272"/>
        <v/>
      </c>
      <c r="AB1593" t="str">
        <f t="shared" si="272"/>
        <v/>
      </c>
      <c r="AE1593" t="str">
        <f t="shared" si="264"/>
        <v>Office Supplies</v>
      </c>
      <c r="AH1593" t="str">
        <f t="shared" si="265"/>
        <v/>
      </c>
      <c r="AI1593" t="str">
        <f t="shared" si="266"/>
        <v/>
      </c>
      <c r="AJ1593" t="str">
        <f t="shared" si="262"/>
        <v/>
      </c>
      <c r="AK1593" t="str">
        <f t="shared" si="262"/>
        <v/>
      </c>
      <c r="AL1593" t="str">
        <f t="shared" si="262"/>
        <v/>
      </c>
    </row>
    <row r="1594" spans="1:38" x14ac:dyDescent="0.2">
      <c r="A1594" s="1">
        <v>6836</v>
      </c>
      <c r="B1594" s="2" t="s">
        <v>18</v>
      </c>
      <c r="C1594" s="3">
        <v>42279</v>
      </c>
      <c r="D1594" s="2" t="s">
        <v>41</v>
      </c>
      <c r="E1594" s="2">
        <v>19</v>
      </c>
      <c r="F1594" s="2">
        <v>185.84</v>
      </c>
      <c r="G1594" s="2">
        <v>0.03</v>
      </c>
      <c r="H1594" s="2" t="s">
        <v>20</v>
      </c>
      <c r="I1594" s="2">
        <v>55.53</v>
      </c>
      <c r="J1594" s="2">
        <v>21.11</v>
      </c>
      <c r="K1594" s="2">
        <v>16.149999999999999</v>
      </c>
      <c r="L1594" s="2" t="s">
        <v>172</v>
      </c>
      <c r="M1594" s="2" t="s">
        <v>29</v>
      </c>
      <c r="N1594" s="2" t="s">
        <v>30</v>
      </c>
      <c r="O1594" s="2" t="s">
        <v>24</v>
      </c>
      <c r="P1594" s="2" t="s">
        <v>35</v>
      </c>
      <c r="Q1594" s="2" t="s">
        <v>36</v>
      </c>
      <c r="R1594" s="3">
        <v>42280</v>
      </c>
      <c r="S1594" s="10">
        <f t="shared" si="263"/>
        <v>2015</v>
      </c>
      <c r="T1594" t="str">
        <f t="shared" si="271"/>
        <v/>
      </c>
      <c r="U1594">
        <f t="shared" si="271"/>
        <v>55.53</v>
      </c>
      <c r="V1594" t="str">
        <f t="shared" si="271"/>
        <v/>
      </c>
      <c r="W1594" t="str">
        <f t="shared" si="271"/>
        <v/>
      </c>
      <c r="Z1594">
        <f t="shared" si="272"/>
        <v>55.53</v>
      </c>
      <c r="AA1594" t="str">
        <f t="shared" si="272"/>
        <v/>
      </c>
      <c r="AB1594" t="str">
        <f t="shared" si="272"/>
        <v/>
      </c>
      <c r="AE1594" t="str">
        <f t="shared" si="264"/>
        <v/>
      </c>
      <c r="AH1594" t="str">
        <f t="shared" si="265"/>
        <v/>
      </c>
      <c r="AI1594" t="str">
        <f t="shared" si="266"/>
        <v/>
      </c>
      <c r="AJ1594" t="str">
        <f t="shared" si="262"/>
        <v/>
      </c>
      <c r="AK1594" t="str">
        <f t="shared" si="262"/>
        <v/>
      </c>
      <c r="AL1594" t="str">
        <f t="shared" si="262"/>
        <v/>
      </c>
    </row>
    <row r="1595" spans="1:38" x14ac:dyDescent="0.2">
      <c r="A1595" s="1">
        <v>6837</v>
      </c>
      <c r="B1595" s="2" t="s">
        <v>18</v>
      </c>
      <c r="C1595" s="3">
        <v>42283</v>
      </c>
      <c r="D1595" s="2" t="s">
        <v>27</v>
      </c>
      <c r="E1595" s="2">
        <v>35</v>
      </c>
      <c r="F1595" s="2">
        <v>1632.07</v>
      </c>
      <c r="G1595" s="2">
        <v>0.04</v>
      </c>
      <c r="H1595" s="2" t="s">
        <v>20</v>
      </c>
      <c r="I1595" s="2">
        <v>509.75</v>
      </c>
      <c r="J1595" s="2">
        <v>57.19</v>
      </c>
      <c r="K1595" s="2">
        <v>15.99</v>
      </c>
      <c r="L1595" s="2" t="s">
        <v>121</v>
      </c>
      <c r="M1595" s="2" t="s">
        <v>29</v>
      </c>
      <c r="N1595" s="2" t="s">
        <v>43</v>
      </c>
      <c r="O1595" s="2" t="s">
        <v>31</v>
      </c>
      <c r="P1595" s="2" t="s">
        <v>32</v>
      </c>
      <c r="Q1595" s="2" t="s">
        <v>58</v>
      </c>
      <c r="R1595" s="3">
        <v>42290</v>
      </c>
      <c r="S1595" s="10">
        <f t="shared" si="263"/>
        <v>2015</v>
      </c>
      <c r="T1595" t="str">
        <f t="shared" si="271"/>
        <v/>
      </c>
      <c r="U1595" t="str">
        <f t="shared" si="271"/>
        <v/>
      </c>
      <c r="V1595">
        <f t="shared" si="271"/>
        <v>509.75</v>
      </c>
      <c r="W1595" t="str">
        <f t="shared" si="271"/>
        <v/>
      </c>
      <c r="Z1595" t="str">
        <f t="shared" si="272"/>
        <v/>
      </c>
      <c r="AA1595">
        <f t="shared" si="272"/>
        <v>509.75</v>
      </c>
      <c r="AB1595" t="str">
        <f t="shared" si="272"/>
        <v/>
      </c>
      <c r="AE1595" t="str">
        <f t="shared" si="264"/>
        <v/>
      </c>
      <c r="AH1595" t="str">
        <f t="shared" si="265"/>
        <v/>
      </c>
      <c r="AI1595" t="str">
        <f t="shared" si="266"/>
        <v/>
      </c>
      <c r="AJ1595" t="str">
        <f t="shared" si="262"/>
        <v/>
      </c>
      <c r="AK1595" t="str">
        <f t="shared" si="262"/>
        <v/>
      </c>
      <c r="AL1595" t="str">
        <f t="shared" si="262"/>
        <v/>
      </c>
    </row>
    <row r="1596" spans="1:38" x14ac:dyDescent="0.2">
      <c r="A1596" s="1">
        <v>6838</v>
      </c>
      <c r="B1596" s="2" t="s">
        <v>18</v>
      </c>
      <c r="C1596" s="3">
        <v>42284</v>
      </c>
      <c r="D1596" s="2" t="s">
        <v>41</v>
      </c>
      <c r="E1596" s="2">
        <v>37</v>
      </c>
      <c r="F1596" s="2">
        <v>1527.66</v>
      </c>
      <c r="G1596" s="2">
        <v>0.04</v>
      </c>
      <c r="H1596" s="2" t="s">
        <v>20</v>
      </c>
      <c r="I1596" s="2">
        <v>646.24</v>
      </c>
      <c r="J1596" s="2">
        <v>54.8</v>
      </c>
      <c r="K1596" s="2">
        <v>16.989999999999998</v>
      </c>
      <c r="L1596" s="2" t="s">
        <v>443</v>
      </c>
      <c r="M1596" s="2" t="s">
        <v>22</v>
      </c>
      <c r="N1596" s="2" t="s">
        <v>23</v>
      </c>
      <c r="O1596" s="2" t="s">
        <v>24</v>
      </c>
      <c r="P1596" s="2" t="s">
        <v>25</v>
      </c>
      <c r="Q1596" s="2" t="s">
        <v>26</v>
      </c>
      <c r="R1596" s="3">
        <v>42285</v>
      </c>
      <c r="S1596" s="10">
        <f t="shared" si="263"/>
        <v>2015</v>
      </c>
      <c r="T1596">
        <f t="shared" si="271"/>
        <v>646.24</v>
      </c>
      <c r="U1596" t="str">
        <f t="shared" si="271"/>
        <v/>
      </c>
      <c r="V1596" t="str">
        <f t="shared" si="271"/>
        <v/>
      </c>
      <c r="W1596" t="str">
        <f t="shared" si="271"/>
        <v/>
      </c>
      <c r="Z1596">
        <f t="shared" si="272"/>
        <v>646.24</v>
      </c>
      <c r="AA1596" t="str">
        <f t="shared" si="272"/>
        <v/>
      </c>
      <c r="AB1596" t="str">
        <f t="shared" si="272"/>
        <v/>
      </c>
      <c r="AE1596" t="str">
        <f t="shared" si="264"/>
        <v/>
      </c>
      <c r="AH1596" t="str">
        <f t="shared" si="265"/>
        <v/>
      </c>
      <c r="AI1596" t="str">
        <f t="shared" si="266"/>
        <v/>
      </c>
      <c r="AJ1596" t="str">
        <f t="shared" si="262"/>
        <v/>
      </c>
      <c r="AK1596" t="str">
        <f t="shared" si="262"/>
        <v/>
      </c>
      <c r="AL1596" t="str">
        <f t="shared" si="262"/>
        <v/>
      </c>
    </row>
    <row r="1597" spans="1:38" x14ac:dyDescent="0.2">
      <c r="A1597" s="1">
        <v>6839</v>
      </c>
      <c r="B1597" s="2" t="s">
        <v>18</v>
      </c>
      <c r="C1597" s="3">
        <v>42284</v>
      </c>
      <c r="D1597" s="2" t="s">
        <v>41</v>
      </c>
      <c r="E1597" s="2">
        <v>30</v>
      </c>
      <c r="F1597" s="2">
        <v>695.42</v>
      </c>
      <c r="G1597" s="2">
        <v>0.06</v>
      </c>
      <c r="H1597" s="2" t="s">
        <v>20</v>
      </c>
      <c r="I1597" s="2">
        <v>160.38999999999999</v>
      </c>
      <c r="J1597" s="2">
        <v>34.979999999999997</v>
      </c>
      <c r="K1597" s="2">
        <v>21.58</v>
      </c>
      <c r="L1597" s="2" t="s">
        <v>443</v>
      </c>
      <c r="M1597" s="2" t="s">
        <v>22</v>
      </c>
      <c r="N1597" s="2" t="s">
        <v>23</v>
      </c>
      <c r="O1597" s="2" t="s">
        <v>45</v>
      </c>
      <c r="P1597" s="2" t="s">
        <v>55</v>
      </c>
      <c r="Q1597" s="2" t="s">
        <v>26</v>
      </c>
      <c r="R1597" s="3">
        <v>42286</v>
      </c>
      <c r="S1597" s="10">
        <f t="shared" si="263"/>
        <v>2015</v>
      </c>
      <c r="T1597">
        <f t="shared" si="271"/>
        <v>160.38999999999999</v>
      </c>
      <c r="U1597" t="str">
        <f t="shared" si="271"/>
        <v/>
      </c>
      <c r="V1597" t="str">
        <f t="shared" si="271"/>
        <v/>
      </c>
      <c r="W1597" t="str">
        <f t="shared" si="271"/>
        <v/>
      </c>
      <c r="Z1597" t="str">
        <f t="shared" si="272"/>
        <v/>
      </c>
      <c r="AA1597" t="str">
        <f t="shared" si="272"/>
        <v/>
      </c>
      <c r="AB1597">
        <f t="shared" si="272"/>
        <v>160.38999999999999</v>
      </c>
      <c r="AE1597" t="str">
        <f t="shared" si="264"/>
        <v/>
      </c>
      <c r="AH1597" t="str">
        <f t="shared" si="265"/>
        <v/>
      </c>
      <c r="AI1597" t="str">
        <f t="shared" si="266"/>
        <v/>
      </c>
      <c r="AJ1597" t="str">
        <f t="shared" si="262"/>
        <v/>
      </c>
      <c r="AK1597" t="str">
        <f t="shared" si="262"/>
        <v/>
      </c>
      <c r="AL1597" t="str">
        <f t="shared" si="262"/>
        <v/>
      </c>
    </row>
    <row r="1598" spans="1:38" x14ac:dyDescent="0.2">
      <c r="A1598" s="1">
        <v>6840</v>
      </c>
      <c r="B1598" s="2" t="s">
        <v>18</v>
      </c>
      <c r="C1598" s="3">
        <v>42284</v>
      </c>
      <c r="D1598" s="2" t="s">
        <v>59</v>
      </c>
      <c r="E1598" s="2">
        <v>24</v>
      </c>
      <c r="F1598" s="2">
        <v>2442.9135000000001</v>
      </c>
      <c r="G1598" s="2">
        <v>0.08</v>
      </c>
      <c r="H1598" s="2" t="s">
        <v>20</v>
      </c>
      <c r="I1598" s="2">
        <v>320.89</v>
      </c>
      <c r="J1598" s="2">
        <v>137.99</v>
      </c>
      <c r="K1598" s="2">
        <v>18.2</v>
      </c>
      <c r="L1598" s="2" t="s">
        <v>525</v>
      </c>
      <c r="M1598" s="2" t="s">
        <v>22</v>
      </c>
      <c r="N1598" s="2" t="s">
        <v>54</v>
      </c>
      <c r="O1598" s="2" t="s">
        <v>31</v>
      </c>
      <c r="P1598" s="2" t="s">
        <v>39</v>
      </c>
      <c r="Q1598" s="2" t="s">
        <v>26</v>
      </c>
      <c r="R1598" s="3">
        <v>42286</v>
      </c>
      <c r="S1598" s="10">
        <f t="shared" si="263"/>
        <v>2015</v>
      </c>
      <c r="T1598" t="str">
        <f t="shared" si="271"/>
        <v/>
      </c>
      <c r="U1598" t="str">
        <f t="shared" si="271"/>
        <v/>
      </c>
      <c r="V1598" t="str">
        <f t="shared" si="271"/>
        <v/>
      </c>
      <c r="W1598">
        <f t="shared" si="271"/>
        <v>320.89</v>
      </c>
      <c r="Z1598" t="str">
        <f t="shared" si="272"/>
        <v/>
      </c>
      <c r="AA1598">
        <f t="shared" si="272"/>
        <v>320.89</v>
      </c>
      <c r="AB1598" t="str">
        <f t="shared" si="272"/>
        <v/>
      </c>
      <c r="AE1598" t="str">
        <f t="shared" si="264"/>
        <v/>
      </c>
      <c r="AH1598" t="str">
        <f t="shared" si="265"/>
        <v/>
      </c>
      <c r="AI1598" t="str">
        <f t="shared" si="266"/>
        <v/>
      </c>
      <c r="AJ1598" t="str">
        <f t="shared" si="262"/>
        <v/>
      </c>
      <c r="AK1598" t="str">
        <f t="shared" si="262"/>
        <v/>
      </c>
      <c r="AL1598" t="str">
        <f t="shared" si="262"/>
        <v/>
      </c>
    </row>
    <row r="1599" spans="1:38" x14ac:dyDescent="0.2">
      <c r="A1599" s="1">
        <v>6841</v>
      </c>
      <c r="B1599" s="2" t="s">
        <v>18</v>
      </c>
      <c r="C1599" s="3">
        <v>42284</v>
      </c>
      <c r="D1599" s="2" t="s">
        <v>19</v>
      </c>
      <c r="E1599" s="2">
        <v>49</v>
      </c>
      <c r="F1599" s="2">
        <v>207.26</v>
      </c>
      <c r="G1599" s="2">
        <v>0.03</v>
      </c>
      <c r="H1599" s="2" t="s">
        <v>20</v>
      </c>
      <c r="I1599" s="2">
        <v>-251.71</v>
      </c>
      <c r="J1599" s="2">
        <v>16.059999999999999</v>
      </c>
      <c r="K1599" s="2">
        <v>20.89</v>
      </c>
      <c r="L1599" s="2" t="s">
        <v>322</v>
      </c>
      <c r="M1599" s="2" t="s">
        <v>66</v>
      </c>
      <c r="N1599" s="2" t="s">
        <v>43</v>
      </c>
      <c r="O1599" s="2" t="s">
        <v>24</v>
      </c>
      <c r="P1599" s="2" t="s">
        <v>71</v>
      </c>
      <c r="Q1599" s="2" t="s">
        <v>26</v>
      </c>
      <c r="R1599" s="3">
        <v>42285</v>
      </c>
      <c r="S1599" s="10">
        <f t="shared" si="263"/>
        <v>2015</v>
      </c>
      <c r="T1599" t="str">
        <f t="shared" si="271"/>
        <v/>
      </c>
      <c r="U1599" t="str">
        <f t="shared" si="271"/>
        <v/>
      </c>
      <c r="V1599">
        <f t="shared" si="271"/>
        <v>-251.71</v>
      </c>
      <c r="W1599" t="str">
        <f t="shared" si="271"/>
        <v/>
      </c>
      <c r="Z1599">
        <f t="shared" si="272"/>
        <v>-251.71</v>
      </c>
      <c r="AA1599" t="str">
        <f t="shared" si="272"/>
        <v/>
      </c>
      <c r="AB1599" t="str">
        <f t="shared" si="272"/>
        <v/>
      </c>
      <c r="AE1599" t="str">
        <f t="shared" si="264"/>
        <v>Office Supplies</v>
      </c>
      <c r="AH1599" t="str">
        <f t="shared" si="265"/>
        <v/>
      </c>
      <c r="AI1599" t="str">
        <f t="shared" si="266"/>
        <v/>
      </c>
      <c r="AJ1599" t="str">
        <f t="shared" si="262"/>
        <v/>
      </c>
      <c r="AK1599" t="str">
        <f t="shared" si="262"/>
        <v/>
      </c>
      <c r="AL1599" t="str">
        <f t="shared" si="262"/>
        <v/>
      </c>
    </row>
    <row r="1600" spans="1:38" x14ac:dyDescent="0.2">
      <c r="A1600" s="1">
        <v>6842</v>
      </c>
      <c r="B1600" s="2" t="s">
        <v>18</v>
      </c>
      <c r="C1600" s="3">
        <v>42284</v>
      </c>
      <c r="D1600" s="2" t="s">
        <v>19</v>
      </c>
      <c r="E1600" s="2">
        <v>18</v>
      </c>
      <c r="F1600" s="2">
        <v>1895.42</v>
      </c>
      <c r="G1600" s="2">
        <v>0.03</v>
      </c>
      <c r="H1600" s="2" t="s">
        <v>20</v>
      </c>
      <c r="I1600" s="2">
        <v>197.73</v>
      </c>
      <c r="J1600" s="2">
        <v>111.99</v>
      </c>
      <c r="K1600" s="2">
        <v>33.99</v>
      </c>
      <c r="L1600" s="2" t="s">
        <v>322</v>
      </c>
      <c r="M1600" s="2" t="s">
        <v>66</v>
      </c>
      <c r="N1600" s="2" t="s">
        <v>43</v>
      </c>
      <c r="O1600" s="2" t="s">
        <v>31</v>
      </c>
      <c r="P1600" s="2" t="s">
        <v>33</v>
      </c>
      <c r="Q1600" s="2" t="s">
        <v>26</v>
      </c>
      <c r="R1600" s="3">
        <v>42285</v>
      </c>
      <c r="S1600" s="10">
        <f t="shared" si="263"/>
        <v>2015</v>
      </c>
      <c r="T1600" t="str">
        <f t="shared" si="271"/>
        <v/>
      </c>
      <c r="U1600" t="str">
        <f t="shared" si="271"/>
        <v/>
      </c>
      <c r="V1600">
        <f t="shared" si="271"/>
        <v>197.73</v>
      </c>
      <c r="W1600" t="str">
        <f t="shared" si="271"/>
        <v/>
      </c>
      <c r="Z1600" t="str">
        <f t="shared" si="272"/>
        <v/>
      </c>
      <c r="AA1600">
        <f t="shared" si="272"/>
        <v>197.73</v>
      </c>
      <c r="AB1600" t="str">
        <f t="shared" si="272"/>
        <v/>
      </c>
      <c r="AE1600" t="str">
        <f t="shared" si="264"/>
        <v/>
      </c>
      <c r="AH1600" t="str">
        <f t="shared" si="265"/>
        <v/>
      </c>
      <c r="AI1600" t="str">
        <f t="shared" si="266"/>
        <v/>
      </c>
      <c r="AJ1600" t="str">
        <f t="shared" si="262"/>
        <v/>
      </c>
      <c r="AK1600" t="str">
        <f t="shared" si="262"/>
        <v/>
      </c>
      <c r="AL1600" t="str">
        <f t="shared" si="262"/>
        <v/>
      </c>
    </row>
    <row r="1601" spans="1:38" x14ac:dyDescent="0.2">
      <c r="A1601" s="1">
        <v>6843</v>
      </c>
      <c r="B1601" s="2" t="s">
        <v>18</v>
      </c>
      <c r="C1601" s="3">
        <v>42284</v>
      </c>
      <c r="D1601" s="2" t="s">
        <v>19</v>
      </c>
      <c r="E1601" s="2">
        <v>27</v>
      </c>
      <c r="F1601" s="2">
        <v>330.09</v>
      </c>
      <c r="G1601" s="2">
        <v>0.01</v>
      </c>
      <c r="H1601" s="2" t="s">
        <v>20</v>
      </c>
      <c r="I1601" s="2">
        <v>7.31</v>
      </c>
      <c r="J1601" s="2">
        <v>23.58</v>
      </c>
      <c r="K1601" s="2">
        <v>20.97</v>
      </c>
      <c r="L1601" s="2" t="s">
        <v>322</v>
      </c>
      <c r="M1601" s="2" t="s">
        <v>66</v>
      </c>
      <c r="N1601" s="2" t="s">
        <v>43</v>
      </c>
      <c r="O1601" s="2" t="s">
        <v>24</v>
      </c>
      <c r="P1601" s="2" t="s">
        <v>90</v>
      </c>
      <c r="Q1601" s="2" t="s">
        <v>26</v>
      </c>
      <c r="R1601" s="3">
        <v>42286</v>
      </c>
      <c r="S1601" s="10">
        <f t="shared" si="263"/>
        <v>2015</v>
      </c>
      <c r="T1601" t="str">
        <f t="shared" si="271"/>
        <v/>
      </c>
      <c r="U1601" t="str">
        <f t="shared" si="271"/>
        <v/>
      </c>
      <c r="V1601">
        <f t="shared" si="271"/>
        <v>7.31</v>
      </c>
      <c r="W1601" t="str">
        <f t="shared" si="271"/>
        <v/>
      </c>
      <c r="Z1601">
        <f t="shared" si="272"/>
        <v>7.31</v>
      </c>
      <c r="AA1601" t="str">
        <f t="shared" si="272"/>
        <v/>
      </c>
      <c r="AB1601" t="str">
        <f t="shared" si="272"/>
        <v/>
      </c>
      <c r="AE1601" t="str">
        <f t="shared" si="264"/>
        <v/>
      </c>
      <c r="AH1601" t="str">
        <f t="shared" si="265"/>
        <v/>
      </c>
      <c r="AI1601" t="str">
        <f t="shared" si="266"/>
        <v/>
      </c>
      <c r="AJ1601" t="str">
        <f t="shared" si="262"/>
        <v/>
      </c>
      <c r="AK1601" t="str">
        <f t="shared" si="262"/>
        <v/>
      </c>
      <c r="AL1601" t="str">
        <f t="shared" si="262"/>
        <v/>
      </c>
    </row>
    <row r="1602" spans="1:38" x14ac:dyDescent="0.2">
      <c r="A1602" s="1">
        <v>6844</v>
      </c>
      <c r="B1602" s="2" t="s">
        <v>18</v>
      </c>
      <c r="C1602" s="3">
        <v>42285</v>
      </c>
      <c r="D1602" s="2" t="s">
        <v>59</v>
      </c>
      <c r="E1602" s="2">
        <v>31</v>
      </c>
      <c r="F1602" s="2">
        <v>520.27</v>
      </c>
      <c r="G1602" s="2">
        <v>0</v>
      </c>
      <c r="H1602" s="2" t="s">
        <v>20</v>
      </c>
      <c r="I1602" s="2">
        <v>176.09</v>
      </c>
      <c r="J1602" s="2">
        <v>28.48</v>
      </c>
      <c r="K1602" s="2">
        <v>15.99</v>
      </c>
      <c r="L1602" s="2" t="s">
        <v>217</v>
      </c>
      <c r="M1602" s="2" t="s">
        <v>29</v>
      </c>
      <c r="N1602" s="2" t="s">
        <v>43</v>
      </c>
      <c r="O1602" s="2" t="s">
        <v>31</v>
      </c>
      <c r="P1602" s="2" t="s">
        <v>32</v>
      </c>
      <c r="Q1602" s="2" t="s">
        <v>58</v>
      </c>
      <c r="R1602" s="3">
        <v>42286</v>
      </c>
      <c r="S1602" s="10">
        <f t="shared" si="263"/>
        <v>2015</v>
      </c>
      <c r="T1602" t="str">
        <f t="shared" ref="T1602:W1621" si="273">IF($N1602=T$1,$I1602,"")</f>
        <v/>
      </c>
      <c r="U1602" t="str">
        <f t="shared" si="273"/>
        <v/>
      </c>
      <c r="V1602">
        <f t="shared" si="273"/>
        <v>176.09</v>
      </c>
      <c r="W1602" t="str">
        <f t="shared" si="273"/>
        <v/>
      </c>
      <c r="Z1602" t="str">
        <f t="shared" ref="Z1602:AB1621" si="274">IF($O1602=Z$1,$I1602,"")</f>
        <v/>
      </c>
      <c r="AA1602">
        <f t="shared" si="274"/>
        <v>176.09</v>
      </c>
      <c r="AB1602" t="str">
        <f t="shared" si="274"/>
        <v/>
      </c>
      <c r="AE1602" t="str">
        <f t="shared" si="264"/>
        <v/>
      </c>
      <c r="AH1602" t="str">
        <f t="shared" si="265"/>
        <v/>
      </c>
      <c r="AI1602" t="str">
        <f t="shared" si="266"/>
        <v/>
      </c>
      <c r="AJ1602" t="str">
        <f t="shared" si="266"/>
        <v/>
      </c>
      <c r="AK1602" t="str">
        <f t="shared" si="266"/>
        <v/>
      </c>
      <c r="AL1602" t="str">
        <f t="shared" si="266"/>
        <v/>
      </c>
    </row>
    <row r="1603" spans="1:38" x14ac:dyDescent="0.2">
      <c r="A1603" s="1">
        <v>6845</v>
      </c>
      <c r="B1603" s="2" t="s">
        <v>18</v>
      </c>
      <c r="C1603" s="3">
        <v>42285</v>
      </c>
      <c r="D1603" s="2" t="s">
        <v>27</v>
      </c>
      <c r="E1603" s="2">
        <v>8</v>
      </c>
      <c r="F1603" s="2">
        <v>92.76</v>
      </c>
      <c r="G1603" s="2">
        <v>0.09</v>
      </c>
      <c r="H1603" s="2" t="s">
        <v>20</v>
      </c>
      <c r="I1603" s="2">
        <v>-18.420000000000002</v>
      </c>
      <c r="J1603" s="2">
        <v>22.89</v>
      </c>
      <c r="K1603" s="2">
        <v>18.5</v>
      </c>
      <c r="L1603" s="2" t="s">
        <v>526</v>
      </c>
      <c r="M1603" s="2" t="s">
        <v>29</v>
      </c>
      <c r="N1603" s="2" t="s">
        <v>23</v>
      </c>
      <c r="O1603" s="2" t="s">
        <v>24</v>
      </c>
      <c r="P1603" s="2" t="s">
        <v>71</v>
      </c>
      <c r="Q1603" s="2" t="s">
        <v>26</v>
      </c>
      <c r="R1603" s="3">
        <v>42290</v>
      </c>
      <c r="S1603" s="10">
        <f t="shared" ref="S1603:S1666" si="275">YEAR(C1603)</f>
        <v>2015</v>
      </c>
      <c r="T1603">
        <f t="shared" si="273"/>
        <v>-18.420000000000002</v>
      </c>
      <c r="U1603" t="str">
        <f t="shared" si="273"/>
        <v/>
      </c>
      <c r="V1603" t="str">
        <f t="shared" si="273"/>
        <v/>
      </c>
      <c r="W1603" t="str">
        <f t="shared" si="273"/>
        <v/>
      </c>
      <c r="Z1603">
        <f t="shared" si="274"/>
        <v>-18.420000000000002</v>
      </c>
      <c r="AA1603" t="str">
        <f t="shared" si="274"/>
        <v/>
      </c>
      <c r="AB1603" t="str">
        <f t="shared" si="274"/>
        <v/>
      </c>
      <c r="AE1603" t="str">
        <f t="shared" ref="AE1603:AE1666" si="276">IF(I1603&lt;0,O1603,"")</f>
        <v>Office Supplies</v>
      </c>
      <c r="AH1603" t="str">
        <f t="shared" ref="AH1603:AH1666" si="277">IF(E1603&lt;11,IF(O1603="Technology",I1603,""),"")</f>
        <v/>
      </c>
      <c r="AI1603" t="str">
        <f t="shared" ref="AI1603:AL1666" si="278">IF(AI$1=$S1603,$AH1603,"")</f>
        <v/>
      </c>
      <c r="AJ1603" t="str">
        <f t="shared" si="278"/>
        <v/>
      </c>
      <c r="AK1603" t="str">
        <f t="shared" si="278"/>
        <v/>
      </c>
      <c r="AL1603" t="str">
        <f t="shared" si="278"/>
        <v/>
      </c>
    </row>
    <row r="1604" spans="1:38" x14ac:dyDescent="0.2">
      <c r="A1604" s="1">
        <v>6846</v>
      </c>
      <c r="B1604" s="2" t="s">
        <v>18</v>
      </c>
      <c r="C1604" s="3">
        <v>42286</v>
      </c>
      <c r="D1604" s="2" t="s">
        <v>27</v>
      </c>
      <c r="E1604" s="2">
        <v>50</v>
      </c>
      <c r="F1604" s="2">
        <v>7024.82</v>
      </c>
      <c r="G1604" s="2">
        <v>0.08</v>
      </c>
      <c r="H1604" s="2" t="s">
        <v>20</v>
      </c>
      <c r="I1604" s="2">
        <v>600.6</v>
      </c>
      <c r="J1604" s="2">
        <v>152.85</v>
      </c>
      <c r="K1604" s="2">
        <v>33.99</v>
      </c>
      <c r="L1604" s="2" t="s">
        <v>159</v>
      </c>
      <c r="M1604" s="2" t="s">
        <v>29</v>
      </c>
      <c r="N1604" s="2" t="s">
        <v>23</v>
      </c>
      <c r="O1604" s="2" t="s">
        <v>24</v>
      </c>
      <c r="P1604" s="2" t="s">
        <v>52</v>
      </c>
      <c r="Q1604" s="2" t="s">
        <v>26</v>
      </c>
      <c r="R1604" s="3">
        <v>42293</v>
      </c>
      <c r="S1604" s="10">
        <f t="shared" si="275"/>
        <v>2015</v>
      </c>
      <c r="T1604">
        <f t="shared" si="273"/>
        <v>600.6</v>
      </c>
      <c r="U1604" t="str">
        <f t="shared" si="273"/>
        <v/>
      </c>
      <c r="V1604" t="str">
        <f t="shared" si="273"/>
        <v/>
      </c>
      <c r="W1604" t="str">
        <f t="shared" si="273"/>
        <v/>
      </c>
      <c r="Z1604">
        <f t="shared" si="274"/>
        <v>600.6</v>
      </c>
      <c r="AA1604" t="str">
        <f t="shared" si="274"/>
        <v/>
      </c>
      <c r="AB1604" t="str">
        <f t="shared" si="274"/>
        <v/>
      </c>
      <c r="AE1604" t="str">
        <f t="shared" si="276"/>
        <v/>
      </c>
      <c r="AH1604" t="str">
        <f t="shared" si="277"/>
        <v/>
      </c>
      <c r="AI1604" t="str">
        <f t="shared" si="278"/>
        <v/>
      </c>
      <c r="AJ1604" t="str">
        <f t="shared" si="278"/>
        <v/>
      </c>
      <c r="AK1604" t="str">
        <f t="shared" si="278"/>
        <v/>
      </c>
      <c r="AL1604" t="str">
        <f t="shared" si="278"/>
        <v/>
      </c>
    </row>
    <row r="1605" spans="1:38" x14ac:dyDescent="0.2">
      <c r="A1605" s="1">
        <v>6847</v>
      </c>
      <c r="B1605" s="2" t="s">
        <v>18</v>
      </c>
      <c r="C1605" s="3">
        <v>42286</v>
      </c>
      <c r="D1605" s="2" t="s">
        <v>41</v>
      </c>
      <c r="E1605" s="2">
        <v>22</v>
      </c>
      <c r="F1605" s="2">
        <v>104.15</v>
      </c>
      <c r="G1605" s="2">
        <v>0.04</v>
      </c>
      <c r="H1605" s="2" t="s">
        <v>20</v>
      </c>
      <c r="I1605" s="2">
        <v>-67.510000000000005</v>
      </c>
      <c r="J1605" s="2">
        <v>16.239999999999998</v>
      </c>
      <c r="K1605" s="2">
        <v>19.41</v>
      </c>
      <c r="L1605" s="2" t="s">
        <v>440</v>
      </c>
      <c r="M1605" s="2" t="s">
        <v>38</v>
      </c>
      <c r="N1605" s="2" t="s">
        <v>43</v>
      </c>
      <c r="O1605" s="2" t="s">
        <v>24</v>
      </c>
      <c r="P1605" s="2" t="s">
        <v>25</v>
      </c>
      <c r="Q1605" s="2" t="s">
        <v>26</v>
      </c>
      <c r="R1605" s="3">
        <v>42287</v>
      </c>
      <c r="S1605" s="10">
        <f t="shared" si="275"/>
        <v>2015</v>
      </c>
      <c r="T1605" t="str">
        <f t="shared" si="273"/>
        <v/>
      </c>
      <c r="U1605" t="str">
        <f t="shared" si="273"/>
        <v/>
      </c>
      <c r="V1605">
        <f t="shared" si="273"/>
        <v>-67.510000000000005</v>
      </c>
      <c r="W1605" t="str">
        <f t="shared" si="273"/>
        <v/>
      </c>
      <c r="Z1605">
        <f t="shared" si="274"/>
        <v>-67.510000000000005</v>
      </c>
      <c r="AA1605" t="str">
        <f t="shared" si="274"/>
        <v/>
      </c>
      <c r="AB1605" t="str">
        <f t="shared" si="274"/>
        <v/>
      </c>
      <c r="AE1605" t="str">
        <f t="shared" si="276"/>
        <v>Office Supplies</v>
      </c>
      <c r="AH1605" t="str">
        <f t="shared" si="277"/>
        <v/>
      </c>
      <c r="AI1605" t="str">
        <f t="shared" si="278"/>
        <v/>
      </c>
      <c r="AJ1605" t="str">
        <f t="shared" si="278"/>
        <v/>
      </c>
      <c r="AK1605" t="str">
        <f t="shared" si="278"/>
        <v/>
      </c>
      <c r="AL1605" t="str">
        <f t="shared" si="278"/>
        <v/>
      </c>
    </row>
    <row r="1606" spans="1:38" x14ac:dyDescent="0.2">
      <c r="A1606" s="1">
        <v>6848</v>
      </c>
      <c r="B1606" s="2" t="s">
        <v>18</v>
      </c>
      <c r="C1606" s="3">
        <v>42286</v>
      </c>
      <c r="D1606" s="2" t="s">
        <v>59</v>
      </c>
      <c r="E1606" s="2">
        <v>1</v>
      </c>
      <c r="F1606" s="2">
        <v>369.34</v>
      </c>
      <c r="G1606" s="2">
        <v>0.05</v>
      </c>
      <c r="H1606" s="2" t="s">
        <v>44</v>
      </c>
      <c r="I1606" s="2">
        <v>-158.18</v>
      </c>
      <c r="J1606" s="2">
        <v>296.98</v>
      </c>
      <c r="K1606" s="2">
        <v>83.55</v>
      </c>
      <c r="L1606" s="2" t="s">
        <v>387</v>
      </c>
      <c r="M1606" s="2" t="s">
        <v>38</v>
      </c>
      <c r="N1606" s="2" t="s">
        <v>54</v>
      </c>
      <c r="O1606" s="2" t="s">
        <v>45</v>
      </c>
      <c r="P1606" s="2" t="s">
        <v>61</v>
      </c>
      <c r="Q1606" s="2" t="s">
        <v>56</v>
      </c>
      <c r="R1606" s="3">
        <v>42287</v>
      </c>
      <c r="S1606" s="10">
        <f t="shared" si="275"/>
        <v>2015</v>
      </c>
      <c r="T1606" t="str">
        <f t="shared" si="273"/>
        <v/>
      </c>
      <c r="U1606" t="str">
        <f t="shared" si="273"/>
        <v/>
      </c>
      <c r="V1606" t="str">
        <f t="shared" si="273"/>
        <v/>
      </c>
      <c r="W1606">
        <f t="shared" si="273"/>
        <v>-158.18</v>
      </c>
      <c r="Z1606" t="str">
        <f t="shared" si="274"/>
        <v/>
      </c>
      <c r="AA1606" t="str">
        <f t="shared" si="274"/>
        <v/>
      </c>
      <c r="AB1606">
        <f t="shared" si="274"/>
        <v>-158.18</v>
      </c>
      <c r="AE1606" t="str">
        <f t="shared" si="276"/>
        <v>Furniture</v>
      </c>
      <c r="AH1606" t="str">
        <f t="shared" si="277"/>
        <v/>
      </c>
      <c r="AI1606" t="str">
        <f t="shared" si="278"/>
        <v/>
      </c>
      <c r="AJ1606" t="str">
        <f t="shared" si="278"/>
        <v/>
      </c>
      <c r="AK1606" t="str">
        <f t="shared" si="278"/>
        <v/>
      </c>
      <c r="AL1606" t="str">
        <f t="shared" si="278"/>
        <v/>
      </c>
    </row>
    <row r="1607" spans="1:38" x14ac:dyDescent="0.2">
      <c r="A1607" s="1">
        <v>6849</v>
      </c>
      <c r="B1607" s="2" t="s">
        <v>18</v>
      </c>
      <c r="C1607" s="3">
        <v>42286</v>
      </c>
      <c r="D1607" s="2" t="s">
        <v>59</v>
      </c>
      <c r="E1607" s="2">
        <v>31</v>
      </c>
      <c r="F1607" s="2">
        <v>1283.44</v>
      </c>
      <c r="G1607" s="2">
        <v>0.02</v>
      </c>
      <c r="H1607" s="2" t="s">
        <v>20</v>
      </c>
      <c r="I1607" s="2">
        <v>560.35</v>
      </c>
      <c r="J1607" s="2">
        <v>52.99</v>
      </c>
      <c r="K1607" s="2">
        <v>19.86</v>
      </c>
      <c r="L1607" s="2" t="s">
        <v>387</v>
      </c>
      <c r="M1607" s="2" t="s">
        <v>38</v>
      </c>
      <c r="N1607" s="2" t="s">
        <v>54</v>
      </c>
      <c r="O1607" s="2" t="s">
        <v>24</v>
      </c>
      <c r="P1607" s="2" t="s">
        <v>35</v>
      </c>
      <c r="Q1607" s="2" t="s">
        <v>26</v>
      </c>
      <c r="R1607" s="3">
        <v>42288</v>
      </c>
      <c r="S1607" s="10">
        <f t="shared" si="275"/>
        <v>2015</v>
      </c>
      <c r="T1607" t="str">
        <f t="shared" si="273"/>
        <v/>
      </c>
      <c r="U1607" t="str">
        <f t="shared" si="273"/>
        <v/>
      </c>
      <c r="V1607" t="str">
        <f t="shared" si="273"/>
        <v/>
      </c>
      <c r="W1607">
        <f t="shared" si="273"/>
        <v>560.35</v>
      </c>
      <c r="Z1607">
        <f t="shared" si="274"/>
        <v>560.35</v>
      </c>
      <c r="AA1607" t="str">
        <f t="shared" si="274"/>
        <v/>
      </c>
      <c r="AB1607" t="str">
        <f t="shared" si="274"/>
        <v/>
      </c>
      <c r="AE1607" t="str">
        <f t="shared" si="276"/>
        <v/>
      </c>
      <c r="AH1607" t="str">
        <f t="shared" si="277"/>
        <v/>
      </c>
      <c r="AI1607" t="str">
        <f t="shared" si="278"/>
        <v/>
      </c>
      <c r="AJ1607" t="str">
        <f t="shared" si="278"/>
        <v/>
      </c>
      <c r="AK1607" t="str">
        <f t="shared" si="278"/>
        <v/>
      </c>
      <c r="AL1607" t="str">
        <f t="shared" si="278"/>
        <v/>
      </c>
    </row>
    <row r="1608" spans="1:38" x14ac:dyDescent="0.2">
      <c r="A1608" s="1">
        <v>6850</v>
      </c>
      <c r="B1608" s="2" t="s">
        <v>18</v>
      </c>
      <c r="C1608" s="3">
        <v>42286</v>
      </c>
      <c r="D1608" s="2" t="s">
        <v>59</v>
      </c>
      <c r="E1608" s="2">
        <v>40</v>
      </c>
      <c r="F1608" s="2">
        <v>2902.08</v>
      </c>
      <c r="G1608" s="2">
        <v>0.02</v>
      </c>
      <c r="H1608" s="2" t="s">
        <v>20</v>
      </c>
      <c r="I1608" s="2">
        <v>-1748.99</v>
      </c>
      <c r="J1608" s="2">
        <v>83.37</v>
      </c>
      <c r="K1608" s="2">
        <v>83</v>
      </c>
      <c r="L1608" s="2" t="s">
        <v>387</v>
      </c>
      <c r="M1608" s="2" t="s">
        <v>38</v>
      </c>
      <c r="N1608" s="2" t="s">
        <v>54</v>
      </c>
      <c r="O1608" s="2" t="s">
        <v>45</v>
      </c>
      <c r="P1608" s="2" t="s">
        <v>46</v>
      </c>
      <c r="Q1608" s="2" t="s">
        <v>34</v>
      </c>
      <c r="R1608" s="3">
        <v>42288</v>
      </c>
      <c r="S1608" s="10">
        <f t="shared" si="275"/>
        <v>2015</v>
      </c>
      <c r="T1608" t="str">
        <f t="shared" si="273"/>
        <v/>
      </c>
      <c r="U1608" t="str">
        <f t="shared" si="273"/>
        <v/>
      </c>
      <c r="V1608" t="str">
        <f t="shared" si="273"/>
        <v/>
      </c>
      <c r="W1608">
        <f t="shared" si="273"/>
        <v>-1748.99</v>
      </c>
      <c r="Z1608" t="str">
        <f t="shared" si="274"/>
        <v/>
      </c>
      <c r="AA1608" t="str">
        <f t="shared" si="274"/>
        <v/>
      </c>
      <c r="AB1608">
        <f t="shared" si="274"/>
        <v>-1748.99</v>
      </c>
      <c r="AE1608" t="str">
        <f t="shared" si="276"/>
        <v>Furniture</v>
      </c>
      <c r="AH1608" t="str">
        <f t="shared" si="277"/>
        <v/>
      </c>
      <c r="AI1608" t="str">
        <f t="shared" si="278"/>
        <v/>
      </c>
      <c r="AJ1608" t="str">
        <f t="shared" si="278"/>
        <v/>
      </c>
      <c r="AK1608" t="str">
        <f t="shared" si="278"/>
        <v/>
      </c>
      <c r="AL1608" t="str">
        <f t="shared" si="278"/>
        <v/>
      </c>
    </row>
    <row r="1609" spans="1:38" x14ac:dyDescent="0.2">
      <c r="A1609" s="1">
        <v>6851</v>
      </c>
      <c r="B1609" s="2" t="s">
        <v>18</v>
      </c>
      <c r="C1609" s="3">
        <v>42286</v>
      </c>
      <c r="D1609" s="2" t="s">
        <v>27</v>
      </c>
      <c r="E1609" s="2">
        <v>9</v>
      </c>
      <c r="F1609" s="2">
        <v>1616.59</v>
      </c>
      <c r="G1609" s="2">
        <v>0.03</v>
      </c>
      <c r="H1609" s="2" t="s">
        <v>20</v>
      </c>
      <c r="I1609" s="2">
        <v>194.31</v>
      </c>
      <c r="J1609" s="2">
        <v>190.47</v>
      </c>
      <c r="K1609" s="2">
        <v>33.99</v>
      </c>
      <c r="L1609" s="2" t="s">
        <v>289</v>
      </c>
      <c r="M1609" s="2" t="s">
        <v>29</v>
      </c>
      <c r="N1609" s="2" t="s">
        <v>43</v>
      </c>
      <c r="O1609" s="2" t="s">
        <v>24</v>
      </c>
      <c r="P1609" s="2" t="s">
        <v>52</v>
      </c>
      <c r="Q1609" s="2" t="s">
        <v>26</v>
      </c>
      <c r="R1609" s="3">
        <v>42293</v>
      </c>
      <c r="S1609" s="10">
        <f t="shared" si="275"/>
        <v>2015</v>
      </c>
      <c r="T1609" t="str">
        <f t="shared" si="273"/>
        <v/>
      </c>
      <c r="U1609" t="str">
        <f t="shared" si="273"/>
        <v/>
      </c>
      <c r="V1609">
        <f t="shared" si="273"/>
        <v>194.31</v>
      </c>
      <c r="W1609" t="str">
        <f t="shared" si="273"/>
        <v/>
      </c>
      <c r="Z1609">
        <f t="shared" si="274"/>
        <v>194.31</v>
      </c>
      <c r="AA1609" t="str">
        <f t="shared" si="274"/>
        <v/>
      </c>
      <c r="AB1609" t="str">
        <f t="shared" si="274"/>
        <v/>
      </c>
      <c r="AE1609" t="str">
        <f t="shared" si="276"/>
        <v/>
      </c>
      <c r="AH1609" t="str">
        <f t="shared" si="277"/>
        <v/>
      </c>
      <c r="AI1609" t="str">
        <f t="shared" si="278"/>
        <v/>
      </c>
      <c r="AJ1609" t="str">
        <f t="shared" si="278"/>
        <v/>
      </c>
      <c r="AK1609" t="str">
        <f t="shared" si="278"/>
        <v/>
      </c>
      <c r="AL1609" t="str">
        <f t="shared" si="278"/>
        <v/>
      </c>
    </row>
    <row r="1610" spans="1:38" x14ac:dyDescent="0.2">
      <c r="A1610" s="1">
        <v>6852</v>
      </c>
      <c r="B1610" s="2" t="s">
        <v>18</v>
      </c>
      <c r="C1610" s="3">
        <v>42288</v>
      </c>
      <c r="D1610" s="2" t="s">
        <v>41</v>
      </c>
      <c r="E1610" s="2">
        <v>44</v>
      </c>
      <c r="F1610" s="2">
        <v>283.31</v>
      </c>
      <c r="G1610" s="2">
        <v>0.1</v>
      </c>
      <c r="H1610" s="2" t="s">
        <v>20</v>
      </c>
      <c r="I1610" s="2">
        <v>-156.97</v>
      </c>
      <c r="J1610" s="2">
        <v>19.989999999999998</v>
      </c>
      <c r="K1610" s="2">
        <v>19.03</v>
      </c>
      <c r="L1610" s="2" t="s">
        <v>413</v>
      </c>
      <c r="M1610" s="2" t="s">
        <v>66</v>
      </c>
      <c r="N1610" s="2" t="s">
        <v>30</v>
      </c>
      <c r="O1610" s="2" t="s">
        <v>31</v>
      </c>
      <c r="P1610" s="2" t="s">
        <v>39</v>
      </c>
      <c r="Q1610" s="2" t="s">
        <v>62</v>
      </c>
      <c r="R1610" s="3">
        <v>42290</v>
      </c>
      <c r="S1610" s="10">
        <f t="shared" si="275"/>
        <v>2015</v>
      </c>
      <c r="T1610" t="str">
        <f t="shared" si="273"/>
        <v/>
      </c>
      <c r="U1610">
        <f t="shared" si="273"/>
        <v>-156.97</v>
      </c>
      <c r="V1610" t="str">
        <f t="shared" si="273"/>
        <v/>
      </c>
      <c r="W1610" t="str">
        <f t="shared" si="273"/>
        <v/>
      </c>
      <c r="Z1610" t="str">
        <f t="shared" si="274"/>
        <v/>
      </c>
      <c r="AA1610">
        <f t="shared" si="274"/>
        <v>-156.97</v>
      </c>
      <c r="AB1610" t="str">
        <f t="shared" si="274"/>
        <v/>
      </c>
      <c r="AE1610" t="str">
        <f t="shared" si="276"/>
        <v>Technology</v>
      </c>
      <c r="AH1610" t="str">
        <f t="shared" si="277"/>
        <v/>
      </c>
      <c r="AI1610" t="str">
        <f t="shared" si="278"/>
        <v/>
      </c>
      <c r="AJ1610" t="str">
        <f t="shared" si="278"/>
        <v/>
      </c>
      <c r="AK1610" t="str">
        <f t="shared" si="278"/>
        <v/>
      </c>
      <c r="AL1610" t="str">
        <f t="shared" si="278"/>
        <v/>
      </c>
    </row>
    <row r="1611" spans="1:38" x14ac:dyDescent="0.2">
      <c r="A1611" s="1">
        <v>6853</v>
      </c>
      <c r="B1611" s="2" t="s">
        <v>18</v>
      </c>
      <c r="C1611" s="3">
        <v>42288</v>
      </c>
      <c r="D1611" s="2" t="s">
        <v>41</v>
      </c>
      <c r="E1611" s="2">
        <v>24</v>
      </c>
      <c r="F1611" s="2">
        <v>1490.21</v>
      </c>
      <c r="G1611" s="2">
        <v>0.03</v>
      </c>
      <c r="H1611" s="2" t="s">
        <v>20</v>
      </c>
      <c r="I1611" s="2">
        <v>-673.23</v>
      </c>
      <c r="J1611" s="2">
        <v>72.98</v>
      </c>
      <c r="K1611" s="2">
        <v>63</v>
      </c>
      <c r="L1611" s="2" t="s">
        <v>413</v>
      </c>
      <c r="M1611" s="2" t="s">
        <v>22</v>
      </c>
      <c r="N1611" s="2" t="s">
        <v>30</v>
      </c>
      <c r="O1611" s="2" t="s">
        <v>24</v>
      </c>
      <c r="P1611" s="2" t="s">
        <v>71</v>
      </c>
      <c r="Q1611" s="2" t="s">
        <v>34</v>
      </c>
      <c r="R1611" s="3">
        <v>42290</v>
      </c>
      <c r="S1611" s="10">
        <f t="shared" si="275"/>
        <v>2015</v>
      </c>
      <c r="T1611" t="str">
        <f t="shared" si="273"/>
        <v/>
      </c>
      <c r="U1611">
        <f t="shared" si="273"/>
        <v>-673.23</v>
      </c>
      <c r="V1611" t="str">
        <f t="shared" si="273"/>
        <v/>
      </c>
      <c r="W1611" t="str">
        <f t="shared" si="273"/>
        <v/>
      </c>
      <c r="Z1611">
        <f t="shared" si="274"/>
        <v>-673.23</v>
      </c>
      <c r="AA1611" t="str">
        <f t="shared" si="274"/>
        <v/>
      </c>
      <c r="AB1611" t="str">
        <f t="shared" si="274"/>
        <v/>
      </c>
      <c r="AE1611" t="str">
        <f t="shared" si="276"/>
        <v>Office Supplies</v>
      </c>
      <c r="AH1611" t="str">
        <f t="shared" si="277"/>
        <v/>
      </c>
      <c r="AI1611" t="str">
        <f t="shared" si="278"/>
        <v/>
      </c>
      <c r="AJ1611" t="str">
        <f t="shared" si="278"/>
        <v/>
      </c>
      <c r="AK1611" t="str">
        <f t="shared" si="278"/>
        <v/>
      </c>
      <c r="AL1611" t="str">
        <f t="shared" si="278"/>
        <v/>
      </c>
    </row>
    <row r="1612" spans="1:38" x14ac:dyDescent="0.2">
      <c r="A1612" s="1">
        <v>6854</v>
      </c>
      <c r="B1612" s="2" t="s">
        <v>18</v>
      </c>
      <c r="C1612" s="3">
        <v>42288</v>
      </c>
      <c r="D1612" s="2" t="s">
        <v>41</v>
      </c>
      <c r="E1612" s="2">
        <v>23</v>
      </c>
      <c r="F1612" s="2">
        <v>6700.68</v>
      </c>
      <c r="G1612" s="2">
        <v>0.02</v>
      </c>
      <c r="H1612" s="2" t="s">
        <v>20</v>
      </c>
      <c r="I1612" s="2">
        <v>45.72</v>
      </c>
      <c r="J1612" s="2">
        <v>302.98</v>
      </c>
      <c r="K1612" s="2">
        <v>83</v>
      </c>
      <c r="L1612" s="2" t="s">
        <v>413</v>
      </c>
      <c r="M1612" s="2" t="s">
        <v>22</v>
      </c>
      <c r="N1612" s="2" t="s">
        <v>30</v>
      </c>
      <c r="O1612" s="2" t="s">
        <v>45</v>
      </c>
      <c r="P1612" s="2" t="s">
        <v>46</v>
      </c>
      <c r="Q1612" s="2" t="s">
        <v>34</v>
      </c>
      <c r="R1612" s="3">
        <v>42290</v>
      </c>
      <c r="S1612" s="10">
        <f t="shared" si="275"/>
        <v>2015</v>
      </c>
      <c r="T1612" t="str">
        <f t="shared" si="273"/>
        <v/>
      </c>
      <c r="U1612">
        <f t="shared" si="273"/>
        <v>45.72</v>
      </c>
      <c r="V1612" t="str">
        <f t="shared" si="273"/>
        <v/>
      </c>
      <c r="W1612" t="str">
        <f t="shared" si="273"/>
        <v/>
      </c>
      <c r="Z1612" t="str">
        <f t="shared" si="274"/>
        <v/>
      </c>
      <c r="AA1612" t="str">
        <f t="shared" si="274"/>
        <v/>
      </c>
      <c r="AB1612">
        <f t="shared" si="274"/>
        <v>45.72</v>
      </c>
      <c r="AE1612" t="str">
        <f t="shared" si="276"/>
        <v/>
      </c>
      <c r="AH1612" t="str">
        <f t="shared" si="277"/>
        <v/>
      </c>
      <c r="AI1612" t="str">
        <f t="shared" si="278"/>
        <v/>
      </c>
      <c r="AJ1612" t="str">
        <f t="shared" si="278"/>
        <v/>
      </c>
      <c r="AK1612" t="str">
        <f t="shared" si="278"/>
        <v/>
      </c>
      <c r="AL1612" t="str">
        <f t="shared" si="278"/>
        <v/>
      </c>
    </row>
    <row r="1613" spans="1:38" x14ac:dyDescent="0.2">
      <c r="A1613" s="1">
        <v>6855</v>
      </c>
      <c r="B1613" s="2" t="s">
        <v>18</v>
      </c>
      <c r="C1613" s="3">
        <v>42289</v>
      </c>
      <c r="D1613" s="2" t="s">
        <v>59</v>
      </c>
      <c r="E1613" s="2">
        <v>47</v>
      </c>
      <c r="F1613" s="2">
        <v>1888.2</v>
      </c>
      <c r="G1613" s="2">
        <v>7.0000000000000007E-2</v>
      </c>
      <c r="H1613" s="2" t="s">
        <v>20</v>
      </c>
      <c r="I1613" s="2">
        <v>781.28</v>
      </c>
      <c r="J1613" s="2">
        <v>52.98</v>
      </c>
      <c r="K1613" s="2">
        <v>15.99</v>
      </c>
      <c r="L1613" s="2" t="s">
        <v>326</v>
      </c>
      <c r="M1613" s="2" t="s">
        <v>22</v>
      </c>
      <c r="N1613" s="2" t="s">
        <v>43</v>
      </c>
      <c r="O1613" s="2" t="s">
        <v>31</v>
      </c>
      <c r="P1613" s="2" t="s">
        <v>32</v>
      </c>
      <c r="Q1613" s="2" t="s">
        <v>58</v>
      </c>
      <c r="R1613" s="3">
        <v>42291</v>
      </c>
      <c r="S1613" s="10">
        <f t="shared" si="275"/>
        <v>2015</v>
      </c>
      <c r="T1613" t="str">
        <f t="shared" si="273"/>
        <v/>
      </c>
      <c r="U1613" t="str">
        <f t="shared" si="273"/>
        <v/>
      </c>
      <c r="V1613">
        <f t="shared" si="273"/>
        <v>781.28</v>
      </c>
      <c r="W1613" t="str">
        <f t="shared" si="273"/>
        <v/>
      </c>
      <c r="Z1613" t="str">
        <f t="shared" si="274"/>
        <v/>
      </c>
      <c r="AA1613">
        <f t="shared" si="274"/>
        <v>781.28</v>
      </c>
      <c r="AB1613" t="str">
        <f t="shared" si="274"/>
        <v/>
      </c>
      <c r="AE1613" t="str">
        <f t="shared" si="276"/>
        <v/>
      </c>
      <c r="AH1613" t="str">
        <f t="shared" si="277"/>
        <v/>
      </c>
      <c r="AI1613" t="str">
        <f t="shared" si="278"/>
        <v/>
      </c>
      <c r="AJ1613" t="str">
        <f t="shared" si="278"/>
        <v/>
      </c>
      <c r="AK1613" t="str">
        <f t="shared" si="278"/>
        <v/>
      </c>
      <c r="AL1613" t="str">
        <f t="shared" si="278"/>
        <v/>
      </c>
    </row>
    <row r="1614" spans="1:38" x14ac:dyDescent="0.2">
      <c r="A1614" s="1">
        <v>6856</v>
      </c>
      <c r="B1614" s="2" t="s">
        <v>18</v>
      </c>
      <c r="C1614" s="3">
        <v>42289</v>
      </c>
      <c r="D1614" s="2" t="s">
        <v>59</v>
      </c>
      <c r="E1614" s="2">
        <v>42</v>
      </c>
      <c r="F1614" s="2">
        <v>7151.3270000000002</v>
      </c>
      <c r="G1614" s="2">
        <v>0.02</v>
      </c>
      <c r="H1614" s="2" t="s">
        <v>49</v>
      </c>
      <c r="I1614" s="2">
        <v>2380.13</v>
      </c>
      <c r="J1614" s="2">
        <v>207.99</v>
      </c>
      <c r="K1614" s="2">
        <v>18.2</v>
      </c>
      <c r="L1614" s="2" t="s">
        <v>326</v>
      </c>
      <c r="M1614" s="2" t="s">
        <v>22</v>
      </c>
      <c r="N1614" s="2" t="s">
        <v>43</v>
      </c>
      <c r="O1614" s="2" t="s">
        <v>31</v>
      </c>
      <c r="P1614" s="2" t="s">
        <v>39</v>
      </c>
      <c r="Q1614" s="2" t="s">
        <v>26</v>
      </c>
      <c r="R1614" s="3">
        <v>42290</v>
      </c>
      <c r="S1614" s="10">
        <f t="shared" si="275"/>
        <v>2015</v>
      </c>
      <c r="T1614" t="str">
        <f t="shared" si="273"/>
        <v/>
      </c>
      <c r="U1614" t="str">
        <f t="shared" si="273"/>
        <v/>
      </c>
      <c r="V1614">
        <f t="shared" si="273"/>
        <v>2380.13</v>
      </c>
      <c r="W1614" t="str">
        <f t="shared" si="273"/>
        <v/>
      </c>
      <c r="Z1614" t="str">
        <f t="shared" si="274"/>
        <v/>
      </c>
      <c r="AA1614">
        <f t="shared" si="274"/>
        <v>2380.13</v>
      </c>
      <c r="AB1614" t="str">
        <f t="shared" si="274"/>
        <v/>
      </c>
      <c r="AE1614" t="str">
        <f t="shared" si="276"/>
        <v/>
      </c>
      <c r="AH1614" t="str">
        <f t="shared" si="277"/>
        <v/>
      </c>
      <c r="AI1614" t="str">
        <f t="shared" si="278"/>
        <v/>
      </c>
      <c r="AJ1614" t="str">
        <f t="shared" si="278"/>
        <v/>
      </c>
      <c r="AK1614" t="str">
        <f t="shared" si="278"/>
        <v/>
      </c>
      <c r="AL1614" t="str">
        <f t="shared" si="278"/>
        <v/>
      </c>
    </row>
    <row r="1615" spans="1:38" x14ac:dyDescent="0.2">
      <c r="A1615" s="1">
        <v>6857</v>
      </c>
      <c r="B1615" s="2" t="s">
        <v>18</v>
      </c>
      <c r="C1615" s="3">
        <v>42289</v>
      </c>
      <c r="D1615" s="2" t="s">
        <v>19</v>
      </c>
      <c r="E1615" s="2">
        <v>9</v>
      </c>
      <c r="F1615" s="2">
        <v>97.77</v>
      </c>
      <c r="G1615" s="2">
        <v>0.05</v>
      </c>
      <c r="H1615" s="2" t="s">
        <v>20</v>
      </c>
      <c r="I1615" s="2">
        <v>-369.42</v>
      </c>
      <c r="J1615" s="2">
        <v>16.48</v>
      </c>
      <c r="K1615" s="2">
        <v>63</v>
      </c>
      <c r="L1615" s="2" t="s">
        <v>224</v>
      </c>
      <c r="M1615" s="2" t="s">
        <v>29</v>
      </c>
      <c r="N1615" s="2" t="s">
        <v>30</v>
      </c>
      <c r="O1615" s="2" t="s">
        <v>24</v>
      </c>
      <c r="P1615" s="2" t="s">
        <v>71</v>
      </c>
      <c r="Q1615" s="2" t="s">
        <v>34</v>
      </c>
      <c r="R1615" s="3">
        <v>42291</v>
      </c>
      <c r="S1615" s="10">
        <f t="shared" si="275"/>
        <v>2015</v>
      </c>
      <c r="T1615" t="str">
        <f t="shared" si="273"/>
        <v/>
      </c>
      <c r="U1615">
        <f t="shared" si="273"/>
        <v>-369.42</v>
      </c>
      <c r="V1615" t="str">
        <f t="shared" si="273"/>
        <v/>
      </c>
      <c r="W1615" t="str">
        <f t="shared" si="273"/>
        <v/>
      </c>
      <c r="Z1615">
        <f t="shared" si="274"/>
        <v>-369.42</v>
      </c>
      <c r="AA1615" t="str">
        <f t="shared" si="274"/>
        <v/>
      </c>
      <c r="AB1615" t="str">
        <f t="shared" si="274"/>
        <v/>
      </c>
      <c r="AE1615" t="str">
        <f t="shared" si="276"/>
        <v>Office Supplies</v>
      </c>
      <c r="AH1615" t="str">
        <f t="shared" si="277"/>
        <v/>
      </c>
      <c r="AI1615" t="str">
        <f t="shared" si="278"/>
        <v/>
      </c>
      <c r="AJ1615" t="str">
        <f t="shared" si="278"/>
        <v/>
      </c>
      <c r="AK1615" t="str">
        <f t="shared" si="278"/>
        <v/>
      </c>
      <c r="AL1615" t="str">
        <f t="shared" si="278"/>
        <v/>
      </c>
    </row>
    <row r="1616" spans="1:38" x14ac:dyDescent="0.2">
      <c r="A1616" s="1">
        <v>6858</v>
      </c>
      <c r="B1616" s="2" t="s">
        <v>18</v>
      </c>
      <c r="C1616" s="3">
        <v>42289</v>
      </c>
      <c r="D1616" s="2" t="s">
        <v>19</v>
      </c>
      <c r="E1616" s="2">
        <v>39</v>
      </c>
      <c r="F1616" s="2">
        <v>813.45</v>
      </c>
      <c r="G1616" s="2">
        <v>0.04</v>
      </c>
      <c r="H1616" s="2" t="s">
        <v>20</v>
      </c>
      <c r="I1616" s="2">
        <v>-57.99</v>
      </c>
      <c r="J1616" s="2">
        <v>32.950000000000003</v>
      </c>
      <c r="K1616" s="2">
        <v>19.989999999999998</v>
      </c>
      <c r="L1616" s="2" t="s">
        <v>224</v>
      </c>
      <c r="M1616" s="2" t="s">
        <v>29</v>
      </c>
      <c r="N1616" s="2" t="s">
        <v>30</v>
      </c>
      <c r="O1616" s="2" t="s">
        <v>31</v>
      </c>
      <c r="P1616" s="2" t="s">
        <v>32</v>
      </c>
      <c r="Q1616" s="2" t="s">
        <v>26</v>
      </c>
      <c r="R1616" s="3">
        <v>42290</v>
      </c>
      <c r="S1616" s="10">
        <f t="shared" si="275"/>
        <v>2015</v>
      </c>
      <c r="T1616" t="str">
        <f t="shared" si="273"/>
        <v/>
      </c>
      <c r="U1616">
        <f t="shared" si="273"/>
        <v>-57.99</v>
      </c>
      <c r="V1616" t="str">
        <f t="shared" si="273"/>
        <v/>
      </c>
      <c r="W1616" t="str">
        <f t="shared" si="273"/>
        <v/>
      </c>
      <c r="Z1616" t="str">
        <f t="shared" si="274"/>
        <v/>
      </c>
      <c r="AA1616">
        <f t="shared" si="274"/>
        <v>-57.99</v>
      </c>
      <c r="AB1616" t="str">
        <f t="shared" si="274"/>
        <v/>
      </c>
      <c r="AE1616" t="str">
        <f t="shared" si="276"/>
        <v>Technology</v>
      </c>
      <c r="AH1616" t="str">
        <f t="shared" si="277"/>
        <v/>
      </c>
      <c r="AI1616" t="str">
        <f t="shared" si="278"/>
        <v/>
      </c>
      <c r="AJ1616" t="str">
        <f t="shared" si="278"/>
        <v/>
      </c>
      <c r="AK1616" t="str">
        <f t="shared" si="278"/>
        <v/>
      </c>
      <c r="AL1616" t="str">
        <f t="shared" si="278"/>
        <v/>
      </c>
    </row>
    <row r="1617" spans="1:38" x14ac:dyDescent="0.2">
      <c r="A1617" s="1">
        <v>6859</v>
      </c>
      <c r="B1617" s="2" t="s">
        <v>18</v>
      </c>
      <c r="C1617" s="3">
        <v>42289</v>
      </c>
      <c r="D1617" s="2" t="s">
        <v>19</v>
      </c>
      <c r="E1617" s="2">
        <v>3</v>
      </c>
      <c r="F1617" s="2">
        <v>19.16</v>
      </c>
      <c r="G1617" s="2">
        <v>0.1</v>
      </c>
      <c r="H1617" s="2" t="s">
        <v>20</v>
      </c>
      <c r="I1617" s="2">
        <v>2.57</v>
      </c>
      <c r="J1617" s="2">
        <v>16.13</v>
      </c>
      <c r="K1617" s="2">
        <v>14.5</v>
      </c>
      <c r="L1617" s="2" t="s">
        <v>400</v>
      </c>
      <c r="M1617" s="2" t="s">
        <v>29</v>
      </c>
      <c r="N1617" s="2" t="s">
        <v>43</v>
      </c>
      <c r="O1617" s="2" t="s">
        <v>24</v>
      </c>
      <c r="P1617" s="2" t="s">
        <v>74</v>
      </c>
      <c r="Q1617" s="2" t="s">
        <v>26</v>
      </c>
      <c r="R1617" s="3">
        <v>42291</v>
      </c>
      <c r="S1617" s="10">
        <f t="shared" si="275"/>
        <v>2015</v>
      </c>
      <c r="T1617" t="str">
        <f t="shared" si="273"/>
        <v/>
      </c>
      <c r="U1617" t="str">
        <f t="shared" si="273"/>
        <v/>
      </c>
      <c r="V1617">
        <f t="shared" si="273"/>
        <v>2.57</v>
      </c>
      <c r="W1617" t="str">
        <f t="shared" si="273"/>
        <v/>
      </c>
      <c r="Z1617">
        <f t="shared" si="274"/>
        <v>2.57</v>
      </c>
      <c r="AA1617" t="str">
        <f t="shared" si="274"/>
        <v/>
      </c>
      <c r="AB1617" t="str">
        <f t="shared" si="274"/>
        <v/>
      </c>
      <c r="AE1617" t="str">
        <f t="shared" si="276"/>
        <v/>
      </c>
      <c r="AH1617" t="str">
        <f t="shared" si="277"/>
        <v/>
      </c>
      <c r="AI1617" t="str">
        <f t="shared" si="278"/>
        <v/>
      </c>
      <c r="AJ1617" t="str">
        <f t="shared" si="278"/>
        <v/>
      </c>
      <c r="AK1617" t="str">
        <f t="shared" si="278"/>
        <v/>
      </c>
      <c r="AL1617" t="str">
        <f t="shared" si="278"/>
        <v/>
      </c>
    </row>
    <row r="1618" spans="1:38" x14ac:dyDescent="0.2">
      <c r="A1618" s="1">
        <v>6860</v>
      </c>
      <c r="B1618" s="2" t="s">
        <v>18</v>
      </c>
      <c r="C1618" s="3">
        <v>42289</v>
      </c>
      <c r="D1618" s="2" t="s">
        <v>19</v>
      </c>
      <c r="E1618" s="2">
        <v>22</v>
      </c>
      <c r="F1618" s="2">
        <v>107.53</v>
      </c>
      <c r="G1618" s="2">
        <v>0.08</v>
      </c>
      <c r="H1618" s="2" t="s">
        <v>20</v>
      </c>
      <c r="I1618" s="2">
        <v>25.17</v>
      </c>
      <c r="J1618" s="2">
        <v>16.73</v>
      </c>
      <c r="K1618" s="2">
        <v>15.52</v>
      </c>
      <c r="L1618" s="2" t="s">
        <v>400</v>
      </c>
      <c r="M1618" s="2" t="s">
        <v>29</v>
      </c>
      <c r="N1618" s="2" t="s">
        <v>43</v>
      </c>
      <c r="O1618" s="2" t="s">
        <v>24</v>
      </c>
      <c r="P1618" s="2" t="s">
        <v>35</v>
      </c>
      <c r="Q1618" s="2" t="s">
        <v>36</v>
      </c>
      <c r="R1618" s="3">
        <v>42290</v>
      </c>
      <c r="S1618" s="10">
        <f t="shared" si="275"/>
        <v>2015</v>
      </c>
      <c r="T1618" t="str">
        <f t="shared" si="273"/>
        <v/>
      </c>
      <c r="U1618" t="str">
        <f t="shared" si="273"/>
        <v/>
      </c>
      <c r="V1618">
        <f t="shared" si="273"/>
        <v>25.17</v>
      </c>
      <c r="W1618" t="str">
        <f t="shared" si="273"/>
        <v/>
      </c>
      <c r="Z1618">
        <f t="shared" si="274"/>
        <v>25.17</v>
      </c>
      <c r="AA1618" t="str">
        <f t="shared" si="274"/>
        <v/>
      </c>
      <c r="AB1618" t="str">
        <f t="shared" si="274"/>
        <v/>
      </c>
      <c r="AE1618" t="str">
        <f t="shared" si="276"/>
        <v/>
      </c>
      <c r="AH1618" t="str">
        <f t="shared" si="277"/>
        <v/>
      </c>
      <c r="AI1618" t="str">
        <f t="shared" si="278"/>
        <v/>
      </c>
      <c r="AJ1618" t="str">
        <f t="shared" si="278"/>
        <v/>
      </c>
      <c r="AK1618" t="str">
        <f t="shared" si="278"/>
        <v/>
      </c>
      <c r="AL1618" t="str">
        <f t="shared" si="278"/>
        <v/>
      </c>
    </row>
    <row r="1619" spans="1:38" x14ac:dyDescent="0.2">
      <c r="A1619" s="1">
        <v>6861</v>
      </c>
      <c r="B1619" s="2" t="s">
        <v>18</v>
      </c>
      <c r="C1619" s="3">
        <v>42289</v>
      </c>
      <c r="D1619" s="2" t="s">
        <v>19</v>
      </c>
      <c r="E1619" s="2">
        <v>3</v>
      </c>
      <c r="F1619" s="2">
        <v>1200.33</v>
      </c>
      <c r="G1619" s="2">
        <v>7.0000000000000007E-2</v>
      </c>
      <c r="H1619" s="2" t="s">
        <v>20</v>
      </c>
      <c r="I1619" s="2">
        <v>-429.41</v>
      </c>
      <c r="J1619" s="2">
        <v>431.19</v>
      </c>
      <c r="K1619" s="2">
        <v>33.99</v>
      </c>
      <c r="L1619" s="2" t="s">
        <v>400</v>
      </c>
      <c r="M1619" s="2" t="s">
        <v>29</v>
      </c>
      <c r="N1619" s="2" t="s">
        <v>43</v>
      </c>
      <c r="O1619" s="2" t="s">
        <v>24</v>
      </c>
      <c r="P1619" s="2" t="s">
        <v>52</v>
      </c>
      <c r="Q1619" s="2" t="s">
        <v>26</v>
      </c>
      <c r="R1619" s="3">
        <v>42290</v>
      </c>
      <c r="S1619" s="10">
        <f t="shared" si="275"/>
        <v>2015</v>
      </c>
      <c r="T1619" t="str">
        <f t="shared" si="273"/>
        <v/>
      </c>
      <c r="U1619" t="str">
        <f t="shared" si="273"/>
        <v/>
      </c>
      <c r="V1619">
        <f t="shared" si="273"/>
        <v>-429.41</v>
      </c>
      <c r="W1619" t="str">
        <f t="shared" si="273"/>
        <v/>
      </c>
      <c r="Z1619">
        <f t="shared" si="274"/>
        <v>-429.41</v>
      </c>
      <c r="AA1619" t="str">
        <f t="shared" si="274"/>
        <v/>
      </c>
      <c r="AB1619" t="str">
        <f t="shared" si="274"/>
        <v/>
      </c>
      <c r="AE1619" t="str">
        <f t="shared" si="276"/>
        <v>Office Supplies</v>
      </c>
      <c r="AH1619" t="str">
        <f t="shared" si="277"/>
        <v/>
      </c>
      <c r="AI1619" t="str">
        <f t="shared" si="278"/>
        <v/>
      </c>
      <c r="AJ1619" t="str">
        <f t="shared" si="278"/>
        <v/>
      </c>
      <c r="AK1619" t="str">
        <f t="shared" si="278"/>
        <v/>
      </c>
      <c r="AL1619" t="str">
        <f t="shared" si="278"/>
        <v/>
      </c>
    </row>
    <row r="1620" spans="1:38" x14ac:dyDescent="0.2">
      <c r="A1620" s="1">
        <v>6862</v>
      </c>
      <c r="B1620" s="2" t="s">
        <v>18</v>
      </c>
      <c r="C1620" s="3">
        <v>42290</v>
      </c>
      <c r="D1620" s="2" t="s">
        <v>59</v>
      </c>
      <c r="E1620" s="2">
        <v>22</v>
      </c>
      <c r="F1620" s="2">
        <v>979.22</v>
      </c>
      <c r="G1620" s="2">
        <v>7.0000000000000007E-2</v>
      </c>
      <c r="H1620" s="2" t="s">
        <v>20</v>
      </c>
      <c r="I1620" s="2">
        <v>331.79</v>
      </c>
      <c r="J1620" s="2">
        <v>55.98</v>
      </c>
      <c r="K1620" s="2">
        <v>15.99</v>
      </c>
      <c r="L1620" s="2" t="s">
        <v>329</v>
      </c>
      <c r="M1620" s="2" t="s">
        <v>38</v>
      </c>
      <c r="N1620" s="2" t="s">
        <v>23</v>
      </c>
      <c r="O1620" s="2" t="s">
        <v>31</v>
      </c>
      <c r="P1620" s="2" t="s">
        <v>32</v>
      </c>
      <c r="Q1620" s="2" t="s">
        <v>58</v>
      </c>
      <c r="R1620" s="3">
        <v>42292</v>
      </c>
      <c r="S1620" s="10">
        <f t="shared" si="275"/>
        <v>2015</v>
      </c>
      <c r="T1620">
        <f t="shared" si="273"/>
        <v>331.79</v>
      </c>
      <c r="U1620" t="str">
        <f t="shared" si="273"/>
        <v/>
      </c>
      <c r="V1620" t="str">
        <f t="shared" si="273"/>
        <v/>
      </c>
      <c r="W1620" t="str">
        <f t="shared" si="273"/>
        <v/>
      </c>
      <c r="Z1620" t="str">
        <f t="shared" si="274"/>
        <v/>
      </c>
      <c r="AA1620">
        <f t="shared" si="274"/>
        <v>331.79</v>
      </c>
      <c r="AB1620" t="str">
        <f t="shared" si="274"/>
        <v/>
      </c>
      <c r="AE1620" t="str">
        <f t="shared" si="276"/>
        <v/>
      </c>
      <c r="AH1620" t="str">
        <f t="shared" si="277"/>
        <v/>
      </c>
      <c r="AI1620" t="str">
        <f t="shared" si="278"/>
        <v/>
      </c>
      <c r="AJ1620" t="str">
        <f t="shared" si="278"/>
        <v/>
      </c>
      <c r="AK1620" t="str">
        <f t="shared" si="278"/>
        <v/>
      </c>
      <c r="AL1620" t="str">
        <f t="shared" si="278"/>
        <v/>
      </c>
    </row>
    <row r="1621" spans="1:38" x14ac:dyDescent="0.2">
      <c r="A1621" s="1">
        <v>6863</v>
      </c>
      <c r="B1621" s="2" t="s">
        <v>18</v>
      </c>
      <c r="C1621" s="3">
        <v>42290</v>
      </c>
      <c r="D1621" s="2" t="s">
        <v>50</v>
      </c>
      <c r="E1621" s="2">
        <v>1</v>
      </c>
      <c r="F1621" s="2">
        <v>422.4</v>
      </c>
      <c r="G1621" s="2">
        <v>7.0000000000000007E-2</v>
      </c>
      <c r="H1621" s="2" t="s">
        <v>20</v>
      </c>
      <c r="I1621" s="2">
        <v>-193.91</v>
      </c>
      <c r="J1621" s="2">
        <v>432.98</v>
      </c>
      <c r="K1621" s="2">
        <v>33.99</v>
      </c>
      <c r="L1621" s="2" t="s">
        <v>204</v>
      </c>
      <c r="M1621" s="2" t="s">
        <v>22</v>
      </c>
      <c r="N1621" s="2" t="s">
        <v>54</v>
      </c>
      <c r="O1621" s="2" t="s">
        <v>24</v>
      </c>
      <c r="P1621" s="2" t="s">
        <v>25</v>
      </c>
      <c r="Q1621" s="2" t="s">
        <v>26</v>
      </c>
      <c r="R1621" s="3">
        <v>42292</v>
      </c>
      <c r="S1621" s="10">
        <f t="shared" si="275"/>
        <v>2015</v>
      </c>
      <c r="T1621" t="str">
        <f t="shared" si="273"/>
        <v/>
      </c>
      <c r="U1621" t="str">
        <f t="shared" si="273"/>
        <v/>
      </c>
      <c r="V1621" t="str">
        <f t="shared" si="273"/>
        <v/>
      </c>
      <c r="W1621">
        <f t="shared" si="273"/>
        <v>-193.91</v>
      </c>
      <c r="Z1621">
        <f t="shared" si="274"/>
        <v>-193.91</v>
      </c>
      <c r="AA1621" t="str">
        <f t="shared" si="274"/>
        <v/>
      </c>
      <c r="AB1621" t="str">
        <f t="shared" si="274"/>
        <v/>
      </c>
      <c r="AE1621" t="str">
        <f t="shared" si="276"/>
        <v>Office Supplies</v>
      </c>
      <c r="AH1621" t="str">
        <f t="shared" si="277"/>
        <v/>
      </c>
      <c r="AI1621" t="str">
        <f t="shared" si="278"/>
        <v/>
      </c>
      <c r="AJ1621" t="str">
        <f t="shared" si="278"/>
        <v/>
      </c>
      <c r="AK1621" t="str">
        <f t="shared" si="278"/>
        <v/>
      </c>
      <c r="AL1621" t="str">
        <f t="shared" si="278"/>
        <v/>
      </c>
    </row>
    <row r="1622" spans="1:38" x14ac:dyDescent="0.2">
      <c r="A1622" s="1">
        <v>6864</v>
      </c>
      <c r="B1622" s="2" t="s">
        <v>18</v>
      </c>
      <c r="C1622" s="3">
        <v>42292</v>
      </c>
      <c r="D1622" s="2" t="s">
        <v>27</v>
      </c>
      <c r="E1622" s="2">
        <v>14</v>
      </c>
      <c r="F1622" s="2">
        <v>164.73</v>
      </c>
      <c r="G1622" s="2">
        <v>0.1</v>
      </c>
      <c r="H1622" s="2" t="s">
        <v>20</v>
      </c>
      <c r="I1622" s="2">
        <v>-70.94</v>
      </c>
      <c r="J1622" s="2">
        <v>23.35</v>
      </c>
      <c r="K1622" s="2">
        <v>22.6</v>
      </c>
      <c r="L1622" s="2" t="s">
        <v>108</v>
      </c>
      <c r="M1622" s="2" t="s">
        <v>22</v>
      </c>
      <c r="N1622" s="2" t="s">
        <v>23</v>
      </c>
      <c r="O1622" s="2" t="s">
        <v>24</v>
      </c>
      <c r="P1622" s="2" t="s">
        <v>52</v>
      </c>
      <c r="Q1622" s="2" t="s">
        <v>26</v>
      </c>
      <c r="R1622" s="3">
        <v>42301</v>
      </c>
      <c r="S1622" s="10">
        <f t="shared" si="275"/>
        <v>2015</v>
      </c>
      <c r="T1622">
        <f t="shared" ref="T1622:W1641" si="279">IF($N1622=T$1,$I1622,"")</f>
        <v>-70.94</v>
      </c>
      <c r="U1622" t="str">
        <f t="shared" si="279"/>
        <v/>
      </c>
      <c r="V1622" t="str">
        <f t="shared" si="279"/>
        <v/>
      </c>
      <c r="W1622" t="str">
        <f t="shared" si="279"/>
        <v/>
      </c>
      <c r="Z1622">
        <f t="shared" ref="Z1622:AB1641" si="280">IF($O1622=Z$1,$I1622,"")</f>
        <v>-70.94</v>
      </c>
      <c r="AA1622" t="str">
        <f t="shared" si="280"/>
        <v/>
      </c>
      <c r="AB1622" t="str">
        <f t="shared" si="280"/>
        <v/>
      </c>
      <c r="AE1622" t="str">
        <f t="shared" si="276"/>
        <v>Office Supplies</v>
      </c>
      <c r="AH1622" t="str">
        <f t="shared" si="277"/>
        <v/>
      </c>
      <c r="AI1622" t="str">
        <f t="shared" si="278"/>
        <v/>
      </c>
      <c r="AJ1622" t="str">
        <f t="shared" si="278"/>
        <v/>
      </c>
      <c r="AK1622" t="str">
        <f t="shared" si="278"/>
        <v/>
      </c>
      <c r="AL1622" t="str">
        <f t="shared" si="278"/>
        <v/>
      </c>
    </row>
    <row r="1623" spans="1:38" x14ac:dyDescent="0.2">
      <c r="A1623" s="1">
        <v>6865</v>
      </c>
      <c r="B1623" s="2" t="s">
        <v>18</v>
      </c>
      <c r="C1623" s="3">
        <v>42292</v>
      </c>
      <c r="D1623" s="2" t="s">
        <v>27</v>
      </c>
      <c r="E1623" s="2">
        <v>28</v>
      </c>
      <c r="F1623" s="2">
        <v>10261.15</v>
      </c>
      <c r="G1623" s="2">
        <v>0.1</v>
      </c>
      <c r="H1623" s="2" t="s">
        <v>44</v>
      </c>
      <c r="I1623" s="2">
        <v>3262.21</v>
      </c>
      <c r="J1623" s="2">
        <v>412.97</v>
      </c>
      <c r="K1623" s="2">
        <v>62.26</v>
      </c>
      <c r="L1623" s="2" t="s">
        <v>108</v>
      </c>
      <c r="M1623" s="2" t="s">
        <v>22</v>
      </c>
      <c r="N1623" s="2" t="s">
        <v>23</v>
      </c>
      <c r="O1623" s="2" t="s">
        <v>31</v>
      </c>
      <c r="P1623" s="2" t="s">
        <v>33</v>
      </c>
      <c r="Q1623" s="2" t="s">
        <v>47</v>
      </c>
      <c r="R1623" s="3">
        <v>42294</v>
      </c>
      <c r="S1623" s="10">
        <f t="shared" si="275"/>
        <v>2015</v>
      </c>
      <c r="T1623">
        <f t="shared" si="279"/>
        <v>3262.21</v>
      </c>
      <c r="U1623" t="str">
        <f t="shared" si="279"/>
        <v/>
      </c>
      <c r="V1623" t="str">
        <f t="shared" si="279"/>
        <v/>
      </c>
      <c r="W1623" t="str">
        <f t="shared" si="279"/>
        <v/>
      </c>
      <c r="Z1623" t="str">
        <f t="shared" si="280"/>
        <v/>
      </c>
      <c r="AA1623">
        <f t="shared" si="280"/>
        <v>3262.21</v>
      </c>
      <c r="AB1623" t="str">
        <f t="shared" si="280"/>
        <v/>
      </c>
      <c r="AE1623" t="str">
        <f t="shared" si="276"/>
        <v/>
      </c>
      <c r="AH1623" t="str">
        <f t="shared" si="277"/>
        <v/>
      </c>
      <c r="AI1623" t="str">
        <f t="shared" si="278"/>
        <v/>
      </c>
      <c r="AJ1623" t="str">
        <f t="shared" si="278"/>
        <v/>
      </c>
      <c r="AK1623" t="str">
        <f t="shared" si="278"/>
        <v/>
      </c>
      <c r="AL1623" t="str">
        <f t="shared" si="278"/>
        <v/>
      </c>
    </row>
    <row r="1624" spans="1:38" x14ac:dyDescent="0.2">
      <c r="A1624" s="1">
        <v>6866</v>
      </c>
      <c r="B1624" s="2" t="s">
        <v>18</v>
      </c>
      <c r="C1624" s="3">
        <v>42292</v>
      </c>
      <c r="D1624" s="2" t="s">
        <v>27</v>
      </c>
      <c r="E1624" s="2">
        <v>36</v>
      </c>
      <c r="F1624" s="2">
        <v>847.64</v>
      </c>
      <c r="G1624" s="2">
        <v>0</v>
      </c>
      <c r="H1624" s="2" t="s">
        <v>20</v>
      </c>
      <c r="I1624" s="2">
        <v>25.13</v>
      </c>
      <c r="J1624" s="2">
        <v>33.380000000000003</v>
      </c>
      <c r="K1624" s="2">
        <v>22.99</v>
      </c>
      <c r="L1624" s="2" t="s">
        <v>108</v>
      </c>
      <c r="M1624" s="2" t="s">
        <v>22</v>
      </c>
      <c r="N1624" s="2" t="s">
        <v>23</v>
      </c>
      <c r="O1624" s="2" t="s">
        <v>24</v>
      </c>
      <c r="P1624" s="2" t="s">
        <v>64</v>
      </c>
      <c r="Q1624" s="2" t="s">
        <v>58</v>
      </c>
      <c r="R1624" s="3">
        <v>42292</v>
      </c>
      <c r="S1624" s="10">
        <f t="shared" si="275"/>
        <v>2015</v>
      </c>
      <c r="T1624">
        <f t="shared" si="279"/>
        <v>25.13</v>
      </c>
      <c r="U1624" t="str">
        <f t="shared" si="279"/>
        <v/>
      </c>
      <c r="V1624" t="str">
        <f t="shared" si="279"/>
        <v/>
      </c>
      <c r="W1624" t="str">
        <f t="shared" si="279"/>
        <v/>
      </c>
      <c r="Z1624">
        <f t="shared" si="280"/>
        <v>25.13</v>
      </c>
      <c r="AA1624" t="str">
        <f t="shared" si="280"/>
        <v/>
      </c>
      <c r="AB1624" t="str">
        <f t="shared" si="280"/>
        <v/>
      </c>
      <c r="AE1624" t="str">
        <f t="shared" si="276"/>
        <v/>
      </c>
      <c r="AH1624" t="str">
        <f t="shared" si="277"/>
        <v/>
      </c>
      <c r="AI1624" t="str">
        <f t="shared" si="278"/>
        <v/>
      </c>
      <c r="AJ1624" t="str">
        <f t="shared" si="278"/>
        <v/>
      </c>
      <c r="AK1624" t="str">
        <f t="shared" si="278"/>
        <v/>
      </c>
      <c r="AL1624" t="str">
        <f t="shared" si="278"/>
        <v/>
      </c>
    </row>
    <row r="1625" spans="1:38" x14ac:dyDescent="0.2">
      <c r="A1625" s="1">
        <v>6867</v>
      </c>
      <c r="B1625" s="2" t="s">
        <v>18</v>
      </c>
      <c r="C1625" s="3">
        <v>42292</v>
      </c>
      <c r="D1625" s="2" t="s">
        <v>19</v>
      </c>
      <c r="E1625" s="2">
        <v>26</v>
      </c>
      <c r="F1625" s="2">
        <v>329.08</v>
      </c>
      <c r="G1625" s="2">
        <v>0.04</v>
      </c>
      <c r="H1625" s="2" t="s">
        <v>20</v>
      </c>
      <c r="I1625" s="2">
        <v>-6.85</v>
      </c>
      <c r="J1625" s="2">
        <v>23.97</v>
      </c>
      <c r="K1625" s="2">
        <v>18.98</v>
      </c>
      <c r="L1625" s="2" t="s">
        <v>142</v>
      </c>
      <c r="M1625" s="2" t="s">
        <v>66</v>
      </c>
      <c r="N1625" s="2" t="s">
        <v>54</v>
      </c>
      <c r="O1625" s="2" t="s">
        <v>24</v>
      </c>
      <c r="P1625" s="2" t="s">
        <v>71</v>
      </c>
      <c r="Q1625" s="2" t="s">
        <v>26</v>
      </c>
      <c r="R1625" s="3">
        <v>42294</v>
      </c>
      <c r="S1625" s="10">
        <f t="shared" si="275"/>
        <v>2015</v>
      </c>
      <c r="T1625" t="str">
        <f t="shared" si="279"/>
        <v/>
      </c>
      <c r="U1625" t="str">
        <f t="shared" si="279"/>
        <v/>
      </c>
      <c r="V1625" t="str">
        <f t="shared" si="279"/>
        <v/>
      </c>
      <c r="W1625">
        <f t="shared" si="279"/>
        <v>-6.85</v>
      </c>
      <c r="Z1625">
        <f t="shared" si="280"/>
        <v>-6.85</v>
      </c>
      <c r="AA1625" t="str">
        <f t="shared" si="280"/>
        <v/>
      </c>
      <c r="AB1625" t="str">
        <f t="shared" si="280"/>
        <v/>
      </c>
      <c r="AE1625" t="str">
        <f t="shared" si="276"/>
        <v>Office Supplies</v>
      </c>
      <c r="AH1625" t="str">
        <f t="shared" si="277"/>
        <v/>
      </c>
      <c r="AI1625" t="str">
        <f t="shared" si="278"/>
        <v/>
      </c>
      <c r="AJ1625" t="str">
        <f t="shared" si="278"/>
        <v/>
      </c>
      <c r="AK1625" t="str">
        <f t="shared" si="278"/>
        <v/>
      </c>
      <c r="AL1625" t="str">
        <f t="shared" si="278"/>
        <v/>
      </c>
    </row>
    <row r="1626" spans="1:38" x14ac:dyDescent="0.2">
      <c r="A1626" s="1">
        <v>6868</v>
      </c>
      <c r="B1626" s="2" t="s">
        <v>18</v>
      </c>
      <c r="C1626" s="3">
        <v>42292</v>
      </c>
      <c r="D1626" s="2" t="s">
        <v>19</v>
      </c>
      <c r="E1626" s="2">
        <v>34</v>
      </c>
      <c r="F1626" s="2">
        <v>979.35</v>
      </c>
      <c r="G1626" s="2">
        <v>0.09</v>
      </c>
      <c r="H1626" s="2" t="s">
        <v>49</v>
      </c>
      <c r="I1626" s="2">
        <v>-15.7</v>
      </c>
      <c r="J1626" s="2">
        <v>41.74</v>
      </c>
      <c r="K1626" s="2">
        <v>20.64</v>
      </c>
      <c r="L1626" s="2" t="s">
        <v>142</v>
      </c>
      <c r="M1626" s="2" t="s">
        <v>66</v>
      </c>
      <c r="N1626" s="2" t="s">
        <v>54</v>
      </c>
      <c r="O1626" s="2" t="s">
        <v>24</v>
      </c>
      <c r="P1626" s="2" t="s">
        <v>52</v>
      </c>
      <c r="Q1626" s="2" t="s">
        <v>26</v>
      </c>
      <c r="R1626" s="3">
        <v>42295</v>
      </c>
      <c r="S1626" s="10">
        <f t="shared" si="275"/>
        <v>2015</v>
      </c>
      <c r="T1626" t="str">
        <f t="shared" si="279"/>
        <v/>
      </c>
      <c r="U1626" t="str">
        <f t="shared" si="279"/>
        <v/>
      </c>
      <c r="V1626" t="str">
        <f t="shared" si="279"/>
        <v/>
      </c>
      <c r="W1626">
        <f t="shared" si="279"/>
        <v>-15.7</v>
      </c>
      <c r="Z1626">
        <f t="shared" si="280"/>
        <v>-15.7</v>
      </c>
      <c r="AA1626" t="str">
        <f t="shared" si="280"/>
        <v/>
      </c>
      <c r="AB1626" t="str">
        <f t="shared" si="280"/>
        <v/>
      </c>
      <c r="AE1626" t="str">
        <f t="shared" si="276"/>
        <v>Office Supplies</v>
      </c>
      <c r="AH1626" t="str">
        <f t="shared" si="277"/>
        <v/>
      </c>
      <c r="AI1626" t="str">
        <f t="shared" si="278"/>
        <v/>
      </c>
      <c r="AJ1626" t="str">
        <f t="shared" si="278"/>
        <v/>
      </c>
      <c r="AK1626" t="str">
        <f t="shared" si="278"/>
        <v/>
      </c>
      <c r="AL1626" t="str">
        <f t="shared" si="278"/>
        <v/>
      </c>
    </row>
    <row r="1627" spans="1:38" x14ac:dyDescent="0.2">
      <c r="A1627" s="1">
        <v>6869</v>
      </c>
      <c r="B1627" s="2" t="s">
        <v>18</v>
      </c>
      <c r="C1627" s="3">
        <v>42292</v>
      </c>
      <c r="D1627" s="2" t="s">
        <v>19</v>
      </c>
      <c r="E1627" s="2">
        <v>23</v>
      </c>
      <c r="F1627" s="2">
        <v>2156.4299999999998</v>
      </c>
      <c r="G1627" s="2">
        <v>0.03</v>
      </c>
      <c r="H1627" s="2" t="s">
        <v>20</v>
      </c>
      <c r="I1627" s="2">
        <v>-230.16</v>
      </c>
      <c r="J1627" s="2">
        <v>107.43</v>
      </c>
      <c r="K1627" s="2">
        <v>33.99</v>
      </c>
      <c r="L1627" s="2" t="s">
        <v>142</v>
      </c>
      <c r="M1627" s="2" t="s">
        <v>66</v>
      </c>
      <c r="N1627" s="2" t="s">
        <v>54</v>
      </c>
      <c r="O1627" s="2" t="s">
        <v>24</v>
      </c>
      <c r="P1627" s="2" t="s">
        <v>52</v>
      </c>
      <c r="Q1627" s="2" t="s">
        <v>26</v>
      </c>
      <c r="R1627" s="3">
        <v>42293</v>
      </c>
      <c r="S1627" s="10">
        <f t="shared" si="275"/>
        <v>2015</v>
      </c>
      <c r="T1627" t="str">
        <f t="shared" si="279"/>
        <v/>
      </c>
      <c r="U1627" t="str">
        <f t="shared" si="279"/>
        <v/>
      </c>
      <c r="V1627" t="str">
        <f t="shared" si="279"/>
        <v/>
      </c>
      <c r="W1627">
        <f t="shared" si="279"/>
        <v>-230.16</v>
      </c>
      <c r="Z1627">
        <f t="shared" si="280"/>
        <v>-230.16</v>
      </c>
      <c r="AA1627" t="str">
        <f t="shared" si="280"/>
        <v/>
      </c>
      <c r="AB1627" t="str">
        <f t="shared" si="280"/>
        <v/>
      </c>
      <c r="AE1627" t="str">
        <f t="shared" si="276"/>
        <v>Office Supplies</v>
      </c>
      <c r="AH1627" t="str">
        <f t="shared" si="277"/>
        <v/>
      </c>
      <c r="AI1627" t="str">
        <f t="shared" si="278"/>
        <v/>
      </c>
      <c r="AJ1627" t="str">
        <f t="shared" si="278"/>
        <v/>
      </c>
      <c r="AK1627" t="str">
        <f t="shared" si="278"/>
        <v/>
      </c>
      <c r="AL1627" t="str">
        <f t="shared" si="278"/>
        <v/>
      </c>
    </row>
    <row r="1628" spans="1:38" x14ac:dyDescent="0.2">
      <c r="A1628" s="1">
        <v>6870</v>
      </c>
      <c r="B1628" s="2" t="s">
        <v>18</v>
      </c>
      <c r="C1628" s="3">
        <v>42293</v>
      </c>
      <c r="D1628" s="2" t="s">
        <v>27</v>
      </c>
      <c r="E1628" s="2">
        <v>9</v>
      </c>
      <c r="F1628" s="2">
        <v>891.52750000000003</v>
      </c>
      <c r="G1628" s="2">
        <v>0.06</v>
      </c>
      <c r="H1628" s="2" t="s">
        <v>20</v>
      </c>
      <c r="I1628" s="2">
        <v>-173.31</v>
      </c>
      <c r="J1628" s="2">
        <v>127.99</v>
      </c>
      <c r="K1628" s="2">
        <v>18.23</v>
      </c>
      <c r="L1628" s="2" t="s">
        <v>423</v>
      </c>
      <c r="M1628" s="2" t="s">
        <v>22</v>
      </c>
      <c r="N1628" s="2" t="s">
        <v>30</v>
      </c>
      <c r="O1628" s="2" t="s">
        <v>31</v>
      </c>
      <c r="P1628" s="2" t="s">
        <v>39</v>
      </c>
      <c r="Q1628" s="2" t="s">
        <v>26</v>
      </c>
      <c r="R1628" s="3">
        <v>42297</v>
      </c>
      <c r="S1628" s="10">
        <f t="shared" si="275"/>
        <v>2015</v>
      </c>
      <c r="T1628" t="str">
        <f t="shared" si="279"/>
        <v/>
      </c>
      <c r="U1628">
        <f t="shared" si="279"/>
        <v>-173.31</v>
      </c>
      <c r="V1628" t="str">
        <f t="shared" si="279"/>
        <v/>
      </c>
      <c r="W1628" t="str">
        <f t="shared" si="279"/>
        <v/>
      </c>
      <c r="Z1628" t="str">
        <f t="shared" si="280"/>
        <v/>
      </c>
      <c r="AA1628">
        <f t="shared" si="280"/>
        <v>-173.31</v>
      </c>
      <c r="AB1628" t="str">
        <f t="shared" si="280"/>
        <v/>
      </c>
      <c r="AE1628" t="str">
        <f t="shared" si="276"/>
        <v>Technology</v>
      </c>
      <c r="AH1628">
        <f t="shared" si="277"/>
        <v>-173.31</v>
      </c>
      <c r="AI1628" t="str">
        <f t="shared" si="278"/>
        <v/>
      </c>
      <c r="AJ1628">
        <f t="shared" si="278"/>
        <v>-173.31</v>
      </c>
      <c r="AK1628" t="str">
        <f t="shared" si="278"/>
        <v/>
      </c>
      <c r="AL1628" t="str">
        <f t="shared" si="278"/>
        <v/>
      </c>
    </row>
    <row r="1629" spans="1:38" x14ac:dyDescent="0.2">
      <c r="A1629" s="1">
        <v>6871</v>
      </c>
      <c r="B1629" s="2" t="s">
        <v>18</v>
      </c>
      <c r="C1629" s="3">
        <v>42293</v>
      </c>
      <c r="D1629" s="2" t="s">
        <v>59</v>
      </c>
      <c r="E1629" s="2">
        <v>3</v>
      </c>
      <c r="F1629" s="2">
        <v>180.73</v>
      </c>
      <c r="G1629" s="2">
        <v>0.09</v>
      </c>
      <c r="H1629" s="2" t="s">
        <v>20</v>
      </c>
      <c r="I1629" s="2">
        <v>-115.99</v>
      </c>
      <c r="J1629" s="2">
        <v>64.989999999999995</v>
      </c>
      <c r="K1629" s="2">
        <v>33.99</v>
      </c>
      <c r="L1629" s="2" t="s">
        <v>239</v>
      </c>
      <c r="M1629" s="2" t="s">
        <v>22</v>
      </c>
      <c r="N1629" s="2" t="s">
        <v>43</v>
      </c>
      <c r="O1629" s="2" t="s">
        <v>24</v>
      </c>
      <c r="P1629" s="2" t="s">
        <v>52</v>
      </c>
      <c r="Q1629" s="2" t="s">
        <v>26</v>
      </c>
      <c r="R1629" s="3">
        <v>42294</v>
      </c>
      <c r="S1629" s="10">
        <f t="shared" si="275"/>
        <v>2015</v>
      </c>
      <c r="T1629" t="str">
        <f t="shared" si="279"/>
        <v/>
      </c>
      <c r="U1629" t="str">
        <f t="shared" si="279"/>
        <v/>
      </c>
      <c r="V1629">
        <f t="shared" si="279"/>
        <v>-115.99</v>
      </c>
      <c r="W1629" t="str">
        <f t="shared" si="279"/>
        <v/>
      </c>
      <c r="Z1629">
        <f t="shared" si="280"/>
        <v>-115.99</v>
      </c>
      <c r="AA1629" t="str">
        <f t="shared" si="280"/>
        <v/>
      </c>
      <c r="AB1629" t="str">
        <f t="shared" si="280"/>
        <v/>
      </c>
      <c r="AE1629" t="str">
        <f t="shared" si="276"/>
        <v>Office Supplies</v>
      </c>
      <c r="AH1629" t="str">
        <f t="shared" si="277"/>
        <v/>
      </c>
      <c r="AI1629" t="str">
        <f t="shared" si="278"/>
        <v/>
      </c>
      <c r="AJ1629" t="str">
        <f t="shared" si="278"/>
        <v/>
      </c>
      <c r="AK1629" t="str">
        <f t="shared" si="278"/>
        <v/>
      </c>
      <c r="AL1629" t="str">
        <f t="shared" si="278"/>
        <v/>
      </c>
    </row>
    <row r="1630" spans="1:38" x14ac:dyDescent="0.2">
      <c r="A1630" s="1">
        <v>6872</v>
      </c>
      <c r="B1630" s="2" t="s">
        <v>18</v>
      </c>
      <c r="C1630" s="3">
        <v>42293</v>
      </c>
      <c r="D1630" s="2" t="s">
        <v>27</v>
      </c>
      <c r="E1630" s="2">
        <v>33</v>
      </c>
      <c r="F1630" s="2">
        <v>10175.629999999999</v>
      </c>
      <c r="G1630" s="2">
        <v>0.03</v>
      </c>
      <c r="H1630" s="2" t="s">
        <v>49</v>
      </c>
      <c r="I1630" s="2">
        <v>4147.2</v>
      </c>
      <c r="J1630" s="2">
        <v>316.99</v>
      </c>
      <c r="K1630" s="2">
        <v>33.99</v>
      </c>
      <c r="L1630" s="2" t="s">
        <v>407</v>
      </c>
      <c r="M1630" s="2" t="s">
        <v>29</v>
      </c>
      <c r="N1630" s="2" t="s">
        <v>30</v>
      </c>
      <c r="O1630" s="2" t="s">
        <v>24</v>
      </c>
      <c r="P1630" s="2" t="s">
        <v>25</v>
      </c>
      <c r="Q1630" s="2" t="s">
        <v>26</v>
      </c>
      <c r="R1630" s="3">
        <v>42297</v>
      </c>
      <c r="S1630" s="10">
        <f t="shared" si="275"/>
        <v>2015</v>
      </c>
      <c r="T1630" t="str">
        <f t="shared" si="279"/>
        <v/>
      </c>
      <c r="U1630">
        <f t="shared" si="279"/>
        <v>4147.2</v>
      </c>
      <c r="V1630" t="str">
        <f t="shared" si="279"/>
        <v/>
      </c>
      <c r="W1630" t="str">
        <f t="shared" si="279"/>
        <v/>
      </c>
      <c r="Z1630">
        <f t="shared" si="280"/>
        <v>4147.2</v>
      </c>
      <c r="AA1630" t="str">
        <f t="shared" si="280"/>
        <v/>
      </c>
      <c r="AB1630" t="str">
        <f t="shared" si="280"/>
        <v/>
      </c>
      <c r="AE1630" t="str">
        <f t="shared" si="276"/>
        <v/>
      </c>
      <c r="AH1630" t="str">
        <f t="shared" si="277"/>
        <v/>
      </c>
      <c r="AI1630" t="str">
        <f t="shared" si="278"/>
        <v/>
      </c>
      <c r="AJ1630" t="str">
        <f t="shared" si="278"/>
        <v/>
      </c>
      <c r="AK1630" t="str">
        <f t="shared" si="278"/>
        <v/>
      </c>
      <c r="AL1630" t="str">
        <f t="shared" si="278"/>
        <v/>
      </c>
    </row>
    <row r="1631" spans="1:38" x14ac:dyDescent="0.2">
      <c r="A1631" s="1">
        <v>6873</v>
      </c>
      <c r="B1631" s="2" t="s">
        <v>18</v>
      </c>
      <c r="C1631" s="3">
        <v>42293</v>
      </c>
      <c r="D1631" s="2" t="s">
        <v>50</v>
      </c>
      <c r="E1631" s="2">
        <v>4</v>
      </c>
      <c r="F1631" s="2">
        <v>71.33</v>
      </c>
      <c r="G1631" s="2">
        <v>0.03</v>
      </c>
      <c r="H1631" s="2" t="s">
        <v>49</v>
      </c>
      <c r="I1631" s="2">
        <v>46.03</v>
      </c>
      <c r="J1631" s="2">
        <v>21.77</v>
      </c>
      <c r="K1631" s="2">
        <v>20.02</v>
      </c>
      <c r="L1631" s="2" t="s">
        <v>170</v>
      </c>
      <c r="M1631" s="2" t="s">
        <v>22</v>
      </c>
      <c r="N1631" s="2" t="s">
        <v>23</v>
      </c>
      <c r="O1631" s="2" t="s">
        <v>45</v>
      </c>
      <c r="P1631" s="2" t="s">
        <v>55</v>
      </c>
      <c r="Q1631" s="2" t="s">
        <v>62</v>
      </c>
      <c r="R1631" s="3">
        <v>42295</v>
      </c>
      <c r="S1631" s="10">
        <f t="shared" si="275"/>
        <v>2015</v>
      </c>
      <c r="T1631">
        <f t="shared" si="279"/>
        <v>46.03</v>
      </c>
      <c r="U1631" t="str">
        <f t="shared" si="279"/>
        <v/>
      </c>
      <c r="V1631" t="str">
        <f t="shared" si="279"/>
        <v/>
      </c>
      <c r="W1631" t="str">
        <f t="shared" si="279"/>
        <v/>
      </c>
      <c r="Z1631" t="str">
        <f t="shared" si="280"/>
        <v/>
      </c>
      <c r="AA1631" t="str">
        <f t="shared" si="280"/>
        <v/>
      </c>
      <c r="AB1631">
        <f t="shared" si="280"/>
        <v>46.03</v>
      </c>
      <c r="AE1631" t="str">
        <f t="shared" si="276"/>
        <v/>
      </c>
      <c r="AH1631" t="str">
        <f t="shared" si="277"/>
        <v/>
      </c>
      <c r="AI1631" t="str">
        <f t="shared" si="278"/>
        <v/>
      </c>
      <c r="AJ1631" t="str">
        <f t="shared" si="278"/>
        <v/>
      </c>
      <c r="AK1631" t="str">
        <f t="shared" si="278"/>
        <v/>
      </c>
      <c r="AL1631" t="str">
        <f t="shared" si="278"/>
        <v/>
      </c>
    </row>
    <row r="1632" spans="1:38" x14ac:dyDescent="0.2">
      <c r="A1632" s="1">
        <v>6874</v>
      </c>
      <c r="B1632" s="2" t="s">
        <v>18</v>
      </c>
      <c r="C1632" s="3">
        <v>42295</v>
      </c>
      <c r="D1632" s="2" t="s">
        <v>27</v>
      </c>
      <c r="E1632" s="2">
        <v>31</v>
      </c>
      <c r="F1632" s="2">
        <v>117.18</v>
      </c>
      <c r="G1632" s="2">
        <v>0.06</v>
      </c>
      <c r="H1632" s="2" t="s">
        <v>20</v>
      </c>
      <c r="I1632" s="2">
        <v>49.17</v>
      </c>
      <c r="J1632" s="2">
        <v>15.75</v>
      </c>
      <c r="K1632" s="2">
        <v>14.5</v>
      </c>
      <c r="L1632" s="2" t="s">
        <v>256</v>
      </c>
      <c r="M1632" s="2" t="s">
        <v>38</v>
      </c>
      <c r="N1632" s="2" t="s">
        <v>23</v>
      </c>
      <c r="O1632" s="2" t="s">
        <v>24</v>
      </c>
      <c r="P1632" s="2" t="s">
        <v>74</v>
      </c>
      <c r="Q1632" s="2" t="s">
        <v>26</v>
      </c>
      <c r="R1632" s="3">
        <v>42297</v>
      </c>
      <c r="S1632" s="10">
        <f t="shared" si="275"/>
        <v>2015</v>
      </c>
      <c r="T1632">
        <f t="shared" si="279"/>
        <v>49.17</v>
      </c>
      <c r="U1632" t="str">
        <f t="shared" si="279"/>
        <v/>
      </c>
      <c r="V1632" t="str">
        <f t="shared" si="279"/>
        <v/>
      </c>
      <c r="W1632" t="str">
        <f t="shared" si="279"/>
        <v/>
      </c>
      <c r="Z1632">
        <f t="shared" si="280"/>
        <v>49.17</v>
      </c>
      <c r="AA1632" t="str">
        <f t="shared" si="280"/>
        <v/>
      </c>
      <c r="AB1632" t="str">
        <f t="shared" si="280"/>
        <v/>
      </c>
      <c r="AE1632" t="str">
        <f t="shared" si="276"/>
        <v/>
      </c>
      <c r="AH1632" t="str">
        <f t="shared" si="277"/>
        <v/>
      </c>
      <c r="AI1632" t="str">
        <f t="shared" si="278"/>
        <v/>
      </c>
      <c r="AJ1632" t="str">
        <f t="shared" si="278"/>
        <v/>
      </c>
      <c r="AK1632" t="str">
        <f t="shared" si="278"/>
        <v/>
      </c>
      <c r="AL1632" t="str">
        <f t="shared" si="278"/>
        <v/>
      </c>
    </row>
    <row r="1633" spans="1:38" x14ac:dyDescent="0.2">
      <c r="A1633" s="1">
        <v>6875</v>
      </c>
      <c r="B1633" s="2" t="s">
        <v>18</v>
      </c>
      <c r="C1633" s="3">
        <v>42295</v>
      </c>
      <c r="D1633" s="2" t="s">
        <v>41</v>
      </c>
      <c r="E1633" s="2">
        <v>5</v>
      </c>
      <c r="F1633" s="2">
        <v>93.29</v>
      </c>
      <c r="G1633" s="2">
        <v>0.08</v>
      </c>
      <c r="H1633" s="2" t="s">
        <v>20</v>
      </c>
      <c r="I1633" s="2">
        <v>-43.48</v>
      </c>
      <c r="J1633" s="2">
        <v>27.98</v>
      </c>
      <c r="K1633" s="2">
        <v>20.5</v>
      </c>
      <c r="L1633" s="2" t="s">
        <v>201</v>
      </c>
      <c r="M1633" s="2" t="s">
        <v>29</v>
      </c>
      <c r="N1633" s="2" t="s">
        <v>30</v>
      </c>
      <c r="O1633" s="2" t="s">
        <v>31</v>
      </c>
      <c r="P1633" s="2" t="s">
        <v>32</v>
      </c>
      <c r="Q1633" s="2" t="s">
        <v>26</v>
      </c>
      <c r="R1633" s="3">
        <v>42297</v>
      </c>
      <c r="S1633" s="10">
        <f t="shared" si="275"/>
        <v>2015</v>
      </c>
      <c r="T1633" t="str">
        <f t="shared" si="279"/>
        <v/>
      </c>
      <c r="U1633">
        <f t="shared" si="279"/>
        <v>-43.48</v>
      </c>
      <c r="V1633" t="str">
        <f t="shared" si="279"/>
        <v/>
      </c>
      <c r="W1633" t="str">
        <f t="shared" si="279"/>
        <v/>
      </c>
      <c r="Z1633" t="str">
        <f t="shared" si="280"/>
        <v/>
      </c>
      <c r="AA1633">
        <f t="shared" si="280"/>
        <v>-43.48</v>
      </c>
      <c r="AB1633" t="str">
        <f t="shared" si="280"/>
        <v/>
      </c>
      <c r="AE1633" t="str">
        <f t="shared" si="276"/>
        <v>Technology</v>
      </c>
      <c r="AH1633">
        <f t="shared" si="277"/>
        <v>-43.48</v>
      </c>
      <c r="AI1633" t="str">
        <f t="shared" si="278"/>
        <v/>
      </c>
      <c r="AJ1633">
        <f t="shared" si="278"/>
        <v>-43.48</v>
      </c>
      <c r="AK1633" t="str">
        <f t="shared" si="278"/>
        <v/>
      </c>
      <c r="AL1633" t="str">
        <f t="shared" si="278"/>
        <v/>
      </c>
    </row>
    <row r="1634" spans="1:38" x14ac:dyDescent="0.2">
      <c r="A1634" s="1">
        <v>6876</v>
      </c>
      <c r="B1634" s="2" t="s">
        <v>18</v>
      </c>
      <c r="C1634" s="3">
        <v>42296</v>
      </c>
      <c r="D1634" s="2" t="s">
        <v>27</v>
      </c>
      <c r="E1634" s="2">
        <v>33</v>
      </c>
      <c r="F1634" s="2">
        <v>1653.87</v>
      </c>
      <c r="G1634" s="2">
        <v>0.05</v>
      </c>
      <c r="H1634" s="2" t="s">
        <v>20</v>
      </c>
      <c r="I1634" s="2">
        <v>748.99</v>
      </c>
      <c r="J1634" s="2">
        <v>60.91</v>
      </c>
      <c r="K1634" s="2">
        <v>19.809999999999999</v>
      </c>
      <c r="L1634" s="2" t="s">
        <v>182</v>
      </c>
      <c r="M1634" s="2" t="s">
        <v>38</v>
      </c>
      <c r="N1634" s="2" t="s">
        <v>30</v>
      </c>
      <c r="O1634" s="2" t="s">
        <v>24</v>
      </c>
      <c r="P1634" s="2" t="s">
        <v>35</v>
      </c>
      <c r="Q1634" s="2" t="s">
        <v>26</v>
      </c>
      <c r="R1634" s="3">
        <v>42303</v>
      </c>
      <c r="S1634" s="10">
        <f t="shared" si="275"/>
        <v>2015</v>
      </c>
      <c r="T1634" t="str">
        <f t="shared" si="279"/>
        <v/>
      </c>
      <c r="U1634">
        <f t="shared" si="279"/>
        <v>748.99</v>
      </c>
      <c r="V1634" t="str">
        <f t="shared" si="279"/>
        <v/>
      </c>
      <c r="W1634" t="str">
        <f t="shared" si="279"/>
        <v/>
      </c>
      <c r="Z1634">
        <f t="shared" si="280"/>
        <v>748.99</v>
      </c>
      <c r="AA1634" t="str">
        <f t="shared" si="280"/>
        <v/>
      </c>
      <c r="AB1634" t="str">
        <f t="shared" si="280"/>
        <v/>
      </c>
      <c r="AE1634" t="str">
        <f t="shared" si="276"/>
        <v/>
      </c>
      <c r="AH1634" t="str">
        <f t="shared" si="277"/>
        <v/>
      </c>
      <c r="AI1634" t="str">
        <f t="shared" si="278"/>
        <v/>
      </c>
      <c r="AJ1634" t="str">
        <f t="shared" si="278"/>
        <v/>
      </c>
      <c r="AK1634" t="str">
        <f t="shared" si="278"/>
        <v/>
      </c>
      <c r="AL1634" t="str">
        <f t="shared" si="278"/>
        <v/>
      </c>
    </row>
    <row r="1635" spans="1:38" x14ac:dyDescent="0.2">
      <c r="A1635" s="1">
        <v>6877</v>
      </c>
      <c r="B1635" s="2" t="s">
        <v>18</v>
      </c>
      <c r="C1635" s="3">
        <v>42297</v>
      </c>
      <c r="D1635" s="2" t="s">
        <v>27</v>
      </c>
      <c r="E1635" s="2">
        <v>14</v>
      </c>
      <c r="F1635" s="2">
        <v>1076.19</v>
      </c>
      <c r="G1635" s="2">
        <v>7.0000000000000007E-2</v>
      </c>
      <c r="H1635" s="2" t="s">
        <v>20</v>
      </c>
      <c r="I1635" s="2">
        <v>61.45</v>
      </c>
      <c r="J1635" s="2">
        <v>88.72</v>
      </c>
      <c r="K1635" s="2">
        <v>33.950000000000003</v>
      </c>
      <c r="L1635" s="2" t="s">
        <v>249</v>
      </c>
      <c r="M1635" s="2" t="s">
        <v>22</v>
      </c>
      <c r="N1635" s="2" t="s">
        <v>30</v>
      </c>
      <c r="O1635" s="2" t="s">
        <v>24</v>
      </c>
      <c r="P1635" s="2" t="s">
        <v>71</v>
      </c>
      <c r="Q1635" s="2" t="s">
        <v>34</v>
      </c>
      <c r="R1635" s="3">
        <v>42297</v>
      </c>
      <c r="S1635" s="10">
        <f t="shared" si="275"/>
        <v>2015</v>
      </c>
      <c r="T1635" t="str">
        <f t="shared" si="279"/>
        <v/>
      </c>
      <c r="U1635">
        <f t="shared" si="279"/>
        <v>61.45</v>
      </c>
      <c r="V1635" t="str">
        <f t="shared" si="279"/>
        <v/>
      </c>
      <c r="W1635" t="str">
        <f t="shared" si="279"/>
        <v/>
      </c>
      <c r="Z1635">
        <f t="shared" si="280"/>
        <v>61.45</v>
      </c>
      <c r="AA1635" t="str">
        <f t="shared" si="280"/>
        <v/>
      </c>
      <c r="AB1635" t="str">
        <f t="shared" si="280"/>
        <v/>
      </c>
      <c r="AE1635" t="str">
        <f t="shared" si="276"/>
        <v/>
      </c>
      <c r="AH1635" t="str">
        <f t="shared" si="277"/>
        <v/>
      </c>
      <c r="AI1635" t="str">
        <f t="shared" si="278"/>
        <v/>
      </c>
      <c r="AJ1635" t="str">
        <f t="shared" si="278"/>
        <v/>
      </c>
      <c r="AK1635" t="str">
        <f t="shared" si="278"/>
        <v/>
      </c>
      <c r="AL1635" t="str">
        <f t="shared" si="278"/>
        <v/>
      </c>
    </row>
    <row r="1636" spans="1:38" x14ac:dyDescent="0.2">
      <c r="A1636" s="1">
        <v>6878</v>
      </c>
      <c r="B1636" s="2" t="s">
        <v>18</v>
      </c>
      <c r="C1636" s="3">
        <v>42297</v>
      </c>
      <c r="D1636" s="2" t="s">
        <v>50</v>
      </c>
      <c r="E1636" s="2">
        <v>43</v>
      </c>
      <c r="F1636" s="2">
        <v>7294.05</v>
      </c>
      <c r="G1636" s="2">
        <v>0.03</v>
      </c>
      <c r="H1636" s="2" t="s">
        <v>44</v>
      </c>
      <c r="I1636" s="2">
        <v>480.29</v>
      </c>
      <c r="J1636" s="2">
        <v>172.98</v>
      </c>
      <c r="K1636" s="2">
        <v>49.02</v>
      </c>
      <c r="L1636" s="2" t="s">
        <v>438</v>
      </c>
      <c r="M1636" s="2" t="s">
        <v>38</v>
      </c>
      <c r="N1636" s="2" t="s">
        <v>43</v>
      </c>
      <c r="O1636" s="2" t="s">
        <v>45</v>
      </c>
      <c r="P1636" s="2" t="s">
        <v>67</v>
      </c>
      <c r="Q1636" s="2" t="s">
        <v>47</v>
      </c>
      <c r="R1636" s="3">
        <v>42298</v>
      </c>
      <c r="S1636" s="10">
        <f t="shared" si="275"/>
        <v>2015</v>
      </c>
      <c r="T1636" t="str">
        <f t="shared" si="279"/>
        <v/>
      </c>
      <c r="U1636" t="str">
        <f t="shared" si="279"/>
        <v/>
      </c>
      <c r="V1636">
        <f t="shared" si="279"/>
        <v>480.29</v>
      </c>
      <c r="W1636" t="str">
        <f t="shared" si="279"/>
        <v/>
      </c>
      <c r="Z1636" t="str">
        <f t="shared" si="280"/>
        <v/>
      </c>
      <c r="AA1636" t="str">
        <f t="shared" si="280"/>
        <v/>
      </c>
      <c r="AB1636">
        <f t="shared" si="280"/>
        <v>480.29</v>
      </c>
      <c r="AE1636" t="str">
        <f t="shared" si="276"/>
        <v/>
      </c>
      <c r="AH1636" t="str">
        <f t="shared" si="277"/>
        <v/>
      </c>
      <c r="AI1636" t="str">
        <f t="shared" si="278"/>
        <v/>
      </c>
      <c r="AJ1636" t="str">
        <f t="shared" si="278"/>
        <v/>
      </c>
      <c r="AK1636" t="str">
        <f t="shared" si="278"/>
        <v/>
      </c>
      <c r="AL1636" t="str">
        <f t="shared" si="278"/>
        <v/>
      </c>
    </row>
    <row r="1637" spans="1:38" x14ac:dyDescent="0.2">
      <c r="A1637" s="1">
        <v>6879</v>
      </c>
      <c r="B1637" s="2" t="s">
        <v>18</v>
      </c>
      <c r="C1637" s="3">
        <v>42297</v>
      </c>
      <c r="D1637" s="2" t="s">
        <v>27</v>
      </c>
      <c r="E1637" s="2">
        <v>4</v>
      </c>
      <c r="F1637" s="2">
        <v>48.12</v>
      </c>
      <c r="G1637" s="2">
        <v>0.1</v>
      </c>
      <c r="H1637" s="2" t="s">
        <v>49</v>
      </c>
      <c r="I1637" s="2">
        <v>-4.8499999999999996</v>
      </c>
      <c r="J1637" s="2">
        <v>18.68</v>
      </c>
      <c r="K1637" s="2">
        <v>20.93</v>
      </c>
      <c r="L1637" s="2" t="s">
        <v>527</v>
      </c>
      <c r="M1637" s="2" t="s">
        <v>66</v>
      </c>
      <c r="N1637" s="2" t="s">
        <v>54</v>
      </c>
      <c r="O1637" s="2" t="s">
        <v>24</v>
      </c>
      <c r="P1637" s="2" t="s">
        <v>35</v>
      </c>
      <c r="Q1637" s="2" t="s">
        <v>26</v>
      </c>
      <c r="R1637" s="3">
        <v>42299</v>
      </c>
      <c r="S1637" s="10">
        <f t="shared" si="275"/>
        <v>2015</v>
      </c>
      <c r="T1637" t="str">
        <f t="shared" si="279"/>
        <v/>
      </c>
      <c r="U1637" t="str">
        <f t="shared" si="279"/>
        <v/>
      </c>
      <c r="V1637" t="str">
        <f t="shared" si="279"/>
        <v/>
      </c>
      <c r="W1637">
        <f t="shared" si="279"/>
        <v>-4.8499999999999996</v>
      </c>
      <c r="Z1637">
        <f t="shared" si="280"/>
        <v>-4.8499999999999996</v>
      </c>
      <c r="AA1637" t="str">
        <f t="shared" si="280"/>
        <v/>
      </c>
      <c r="AB1637" t="str">
        <f t="shared" si="280"/>
        <v/>
      </c>
      <c r="AE1637" t="str">
        <f t="shared" si="276"/>
        <v>Office Supplies</v>
      </c>
      <c r="AH1637" t="str">
        <f t="shared" si="277"/>
        <v/>
      </c>
      <c r="AI1637" t="str">
        <f t="shared" si="278"/>
        <v/>
      </c>
      <c r="AJ1637" t="str">
        <f t="shared" si="278"/>
        <v/>
      </c>
      <c r="AK1637" t="str">
        <f t="shared" si="278"/>
        <v/>
      </c>
      <c r="AL1637" t="str">
        <f t="shared" si="278"/>
        <v/>
      </c>
    </row>
    <row r="1638" spans="1:38" x14ac:dyDescent="0.2">
      <c r="A1638" s="1">
        <v>6880</v>
      </c>
      <c r="B1638" s="2" t="s">
        <v>18</v>
      </c>
      <c r="C1638" s="3">
        <v>42297</v>
      </c>
      <c r="D1638" s="2" t="s">
        <v>27</v>
      </c>
      <c r="E1638" s="2">
        <v>27</v>
      </c>
      <c r="F1638" s="2">
        <v>120.7</v>
      </c>
      <c r="G1638" s="2">
        <v>0.02</v>
      </c>
      <c r="H1638" s="2" t="s">
        <v>20</v>
      </c>
      <c r="I1638" s="2">
        <v>42.73</v>
      </c>
      <c r="J1638" s="2">
        <v>15.93</v>
      </c>
      <c r="K1638" s="2">
        <v>14.99</v>
      </c>
      <c r="L1638" s="2" t="s">
        <v>527</v>
      </c>
      <c r="M1638" s="2" t="s">
        <v>66</v>
      </c>
      <c r="N1638" s="2" t="s">
        <v>54</v>
      </c>
      <c r="O1638" s="2" t="s">
        <v>24</v>
      </c>
      <c r="P1638" s="2" t="s">
        <v>95</v>
      </c>
      <c r="Q1638" s="2" t="s">
        <v>36</v>
      </c>
      <c r="R1638" s="3">
        <v>42302</v>
      </c>
      <c r="S1638" s="10">
        <f t="shared" si="275"/>
        <v>2015</v>
      </c>
      <c r="T1638" t="str">
        <f t="shared" si="279"/>
        <v/>
      </c>
      <c r="U1638" t="str">
        <f t="shared" si="279"/>
        <v/>
      </c>
      <c r="V1638" t="str">
        <f t="shared" si="279"/>
        <v/>
      </c>
      <c r="W1638">
        <f t="shared" si="279"/>
        <v>42.73</v>
      </c>
      <c r="Z1638">
        <f t="shared" si="280"/>
        <v>42.73</v>
      </c>
      <c r="AA1638" t="str">
        <f t="shared" si="280"/>
        <v/>
      </c>
      <c r="AB1638" t="str">
        <f t="shared" si="280"/>
        <v/>
      </c>
      <c r="AE1638" t="str">
        <f t="shared" si="276"/>
        <v/>
      </c>
      <c r="AH1638" t="str">
        <f t="shared" si="277"/>
        <v/>
      </c>
      <c r="AI1638" t="str">
        <f t="shared" si="278"/>
        <v/>
      </c>
      <c r="AJ1638" t="str">
        <f t="shared" si="278"/>
        <v/>
      </c>
      <c r="AK1638" t="str">
        <f t="shared" si="278"/>
        <v/>
      </c>
      <c r="AL1638" t="str">
        <f t="shared" si="278"/>
        <v/>
      </c>
    </row>
    <row r="1639" spans="1:38" x14ac:dyDescent="0.2">
      <c r="A1639" s="1">
        <v>6881</v>
      </c>
      <c r="B1639" s="2" t="s">
        <v>18</v>
      </c>
      <c r="C1639" s="3">
        <v>42298</v>
      </c>
      <c r="D1639" s="2" t="s">
        <v>27</v>
      </c>
      <c r="E1639" s="2">
        <v>14</v>
      </c>
      <c r="F1639" s="2">
        <v>41.99</v>
      </c>
      <c r="G1639" s="2">
        <v>0.04</v>
      </c>
      <c r="H1639" s="2" t="s">
        <v>20</v>
      </c>
      <c r="I1639" s="2">
        <v>-54.73</v>
      </c>
      <c r="J1639" s="2">
        <v>14.18</v>
      </c>
      <c r="K1639" s="2">
        <v>19</v>
      </c>
      <c r="L1639" s="2" t="s">
        <v>297</v>
      </c>
      <c r="M1639" s="2" t="s">
        <v>38</v>
      </c>
      <c r="N1639" s="2" t="s">
        <v>23</v>
      </c>
      <c r="O1639" s="2" t="s">
        <v>24</v>
      </c>
      <c r="P1639" s="2" t="s">
        <v>203</v>
      </c>
      <c r="Q1639" s="2" t="s">
        <v>36</v>
      </c>
      <c r="R1639" s="3">
        <v>42303</v>
      </c>
      <c r="S1639" s="10">
        <f t="shared" si="275"/>
        <v>2015</v>
      </c>
      <c r="T1639">
        <f t="shared" si="279"/>
        <v>-54.73</v>
      </c>
      <c r="U1639" t="str">
        <f t="shared" si="279"/>
        <v/>
      </c>
      <c r="V1639" t="str">
        <f t="shared" si="279"/>
        <v/>
      </c>
      <c r="W1639" t="str">
        <f t="shared" si="279"/>
        <v/>
      </c>
      <c r="Z1639">
        <f t="shared" si="280"/>
        <v>-54.73</v>
      </c>
      <c r="AA1639" t="str">
        <f t="shared" si="280"/>
        <v/>
      </c>
      <c r="AB1639" t="str">
        <f t="shared" si="280"/>
        <v/>
      </c>
      <c r="AE1639" t="str">
        <f t="shared" si="276"/>
        <v>Office Supplies</v>
      </c>
      <c r="AH1639" t="str">
        <f t="shared" si="277"/>
        <v/>
      </c>
      <c r="AI1639" t="str">
        <f t="shared" si="278"/>
        <v/>
      </c>
      <c r="AJ1639" t="str">
        <f t="shared" si="278"/>
        <v/>
      </c>
      <c r="AK1639" t="str">
        <f t="shared" si="278"/>
        <v/>
      </c>
      <c r="AL1639" t="str">
        <f t="shared" si="278"/>
        <v/>
      </c>
    </row>
    <row r="1640" spans="1:38" x14ac:dyDescent="0.2">
      <c r="A1640" s="1">
        <v>6882</v>
      </c>
      <c r="B1640" s="2" t="s">
        <v>18</v>
      </c>
      <c r="C1640" s="3">
        <v>42298</v>
      </c>
      <c r="D1640" s="2" t="s">
        <v>27</v>
      </c>
      <c r="E1640" s="2">
        <v>29</v>
      </c>
      <c r="F1640" s="2">
        <v>5036.616</v>
      </c>
      <c r="G1640" s="2">
        <v>0.02</v>
      </c>
      <c r="H1640" s="2" t="s">
        <v>44</v>
      </c>
      <c r="I1640" s="2">
        <v>-747.43</v>
      </c>
      <c r="J1640" s="2">
        <v>230.75</v>
      </c>
      <c r="K1640" s="2">
        <v>83.64</v>
      </c>
      <c r="L1640" s="2" t="s">
        <v>297</v>
      </c>
      <c r="M1640" s="2" t="s">
        <v>38</v>
      </c>
      <c r="N1640" s="2" t="s">
        <v>23</v>
      </c>
      <c r="O1640" s="2" t="s">
        <v>45</v>
      </c>
      <c r="P1640" s="2" t="s">
        <v>46</v>
      </c>
      <c r="Q1640" s="2" t="s">
        <v>47</v>
      </c>
      <c r="R1640" s="3">
        <v>42307</v>
      </c>
      <c r="S1640" s="10">
        <f t="shared" si="275"/>
        <v>2015</v>
      </c>
      <c r="T1640">
        <f t="shared" si="279"/>
        <v>-747.43</v>
      </c>
      <c r="U1640" t="str">
        <f t="shared" si="279"/>
        <v/>
      </c>
      <c r="V1640" t="str">
        <f t="shared" si="279"/>
        <v/>
      </c>
      <c r="W1640" t="str">
        <f t="shared" si="279"/>
        <v/>
      </c>
      <c r="Z1640" t="str">
        <f t="shared" si="280"/>
        <v/>
      </c>
      <c r="AA1640" t="str">
        <f t="shared" si="280"/>
        <v/>
      </c>
      <c r="AB1640">
        <f t="shared" si="280"/>
        <v>-747.43</v>
      </c>
      <c r="AE1640" t="str">
        <f t="shared" si="276"/>
        <v>Furniture</v>
      </c>
      <c r="AH1640" t="str">
        <f t="shared" si="277"/>
        <v/>
      </c>
      <c r="AI1640" t="str">
        <f t="shared" si="278"/>
        <v/>
      </c>
      <c r="AJ1640" t="str">
        <f t="shared" si="278"/>
        <v/>
      </c>
      <c r="AK1640" t="str">
        <f t="shared" si="278"/>
        <v/>
      </c>
      <c r="AL1640" t="str">
        <f t="shared" si="278"/>
        <v/>
      </c>
    </row>
    <row r="1641" spans="1:38" x14ac:dyDescent="0.2">
      <c r="A1641" s="1">
        <v>6883</v>
      </c>
      <c r="B1641" s="2" t="s">
        <v>18</v>
      </c>
      <c r="C1641" s="3">
        <v>42298</v>
      </c>
      <c r="D1641" s="2" t="s">
        <v>50</v>
      </c>
      <c r="E1641" s="2">
        <v>14</v>
      </c>
      <c r="F1641" s="2">
        <v>285.67</v>
      </c>
      <c r="G1641" s="2">
        <v>0.02</v>
      </c>
      <c r="H1641" s="2" t="s">
        <v>20</v>
      </c>
      <c r="I1641" s="2">
        <v>-46.51</v>
      </c>
      <c r="J1641" s="2">
        <v>31.35</v>
      </c>
      <c r="K1641" s="2">
        <v>26.79</v>
      </c>
      <c r="L1641" s="2" t="s">
        <v>119</v>
      </c>
      <c r="M1641" s="2" t="s">
        <v>29</v>
      </c>
      <c r="N1641" s="2" t="s">
        <v>23</v>
      </c>
      <c r="O1641" s="2" t="s">
        <v>24</v>
      </c>
      <c r="P1641" s="2" t="s">
        <v>25</v>
      </c>
      <c r="Q1641" s="2" t="s">
        <v>26</v>
      </c>
      <c r="R1641" s="3">
        <v>42299</v>
      </c>
      <c r="S1641" s="10">
        <f t="shared" si="275"/>
        <v>2015</v>
      </c>
      <c r="T1641">
        <f t="shared" si="279"/>
        <v>-46.51</v>
      </c>
      <c r="U1641" t="str">
        <f t="shared" si="279"/>
        <v/>
      </c>
      <c r="V1641" t="str">
        <f t="shared" si="279"/>
        <v/>
      </c>
      <c r="W1641" t="str">
        <f t="shared" si="279"/>
        <v/>
      </c>
      <c r="Z1641">
        <f t="shared" si="280"/>
        <v>-46.51</v>
      </c>
      <c r="AA1641" t="str">
        <f t="shared" si="280"/>
        <v/>
      </c>
      <c r="AB1641" t="str">
        <f t="shared" si="280"/>
        <v/>
      </c>
      <c r="AE1641" t="str">
        <f t="shared" si="276"/>
        <v>Office Supplies</v>
      </c>
      <c r="AH1641" t="str">
        <f t="shared" si="277"/>
        <v/>
      </c>
      <c r="AI1641" t="str">
        <f t="shared" si="278"/>
        <v/>
      </c>
      <c r="AJ1641" t="str">
        <f t="shared" si="278"/>
        <v/>
      </c>
      <c r="AK1641" t="str">
        <f t="shared" si="278"/>
        <v/>
      </c>
      <c r="AL1641" t="str">
        <f t="shared" si="278"/>
        <v/>
      </c>
    </row>
    <row r="1642" spans="1:38" x14ac:dyDescent="0.2">
      <c r="A1642" s="1">
        <v>6884</v>
      </c>
      <c r="B1642" s="2" t="s">
        <v>40</v>
      </c>
      <c r="C1642" s="3">
        <v>42300</v>
      </c>
      <c r="D1642" s="2" t="s">
        <v>27</v>
      </c>
      <c r="E1642" s="2">
        <v>47</v>
      </c>
      <c r="F1642" s="2">
        <v>1975.87</v>
      </c>
      <c r="G1642" s="2">
        <v>0.04</v>
      </c>
      <c r="H1642" s="2" t="s">
        <v>20</v>
      </c>
      <c r="I1642" s="2">
        <v>333.3</v>
      </c>
      <c r="J1642" s="2">
        <v>52.97</v>
      </c>
      <c r="K1642" s="2">
        <v>22.99</v>
      </c>
      <c r="L1642" s="2" t="s">
        <v>433</v>
      </c>
      <c r="M1642" s="2" t="s">
        <v>38</v>
      </c>
      <c r="N1642" s="2" t="s">
        <v>54</v>
      </c>
      <c r="O1642" s="2" t="s">
        <v>24</v>
      </c>
      <c r="P1642" s="2" t="s">
        <v>64</v>
      </c>
      <c r="Q1642" s="2" t="s">
        <v>58</v>
      </c>
      <c r="R1642" s="3">
        <v>42307</v>
      </c>
      <c r="S1642" s="10">
        <f t="shared" si="275"/>
        <v>2015</v>
      </c>
      <c r="T1642" t="str">
        <f t="shared" ref="T1642:W1661" si="281">IF($N1642=T$1,$I1642,"")</f>
        <v/>
      </c>
      <c r="U1642" t="str">
        <f t="shared" si="281"/>
        <v/>
      </c>
      <c r="V1642" t="str">
        <f t="shared" si="281"/>
        <v/>
      </c>
      <c r="W1642">
        <f t="shared" si="281"/>
        <v>333.3</v>
      </c>
      <c r="Z1642">
        <f t="shared" ref="Z1642:AB1661" si="282">IF($O1642=Z$1,$I1642,"")</f>
        <v>333.3</v>
      </c>
      <c r="AA1642" t="str">
        <f t="shared" si="282"/>
        <v/>
      </c>
      <c r="AB1642" t="str">
        <f t="shared" si="282"/>
        <v/>
      </c>
      <c r="AE1642" t="str">
        <f t="shared" si="276"/>
        <v/>
      </c>
      <c r="AH1642" t="str">
        <f t="shared" si="277"/>
        <v/>
      </c>
      <c r="AI1642" t="str">
        <f t="shared" si="278"/>
        <v/>
      </c>
      <c r="AJ1642" t="str">
        <f t="shared" si="278"/>
        <v/>
      </c>
      <c r="AK1642" t="str">
        <f t="shared" si="278"/>
        <v/>
      </c>
      <c r="AL1642" t="str">
        <f t="shared" si="278"/>
        <v/>
      </c>
    </row>
    <row r="1643" spans="1:38" x14ac:dyDescent="0.2">
      <c r="A1643" s="1">
        <v>6885</v>
      </c>
      <c r="B1643" s="2" t="s">
        <v>18</v>
      </c>
      <c r="C1643" s="3">
        <v>42300</v>
      </c>
      <c r="D1643" s="2" t="s">
        <v>27</v>
      </c>
      <c r="E1643" s="2">
        <v>12</v>
      </c>
      <c r="F1643" s="2">
        <v>2245.16</v>
      </c>
      <c r="G1643" s="2">
        <v>0.1</v>
      </c>
      <c r="H1643" s="2" t="s">
        <v>44</v>
      </c>
      <c r="I1643" s="2">
        <v>157.26</v>
      </c>
      <c r="J1643" s="2">
        <v>212.98</v>
      </c>
      <c r="K1643" s="2">
        <v>37.76</v>
      </c>
      <c r="L1643" s="2" t="s">
        <v>452</v>
      </c>
      <c r="M1643" s="2" t="s">
        <v>38</v>
      </c>
      <c r="N1643" s="2" t="s">
        <v>30</v>
      </c>
      <c r="O1643" s="2" t="s">
        <v>45</v>
      </c>
      <c r="P1643" s="2" t="s">
        <v>61</v>
      </c>
      <c r="Q1643" s="2" t="s">
        <v>56</v>
      </c>
      <c r="R1643" s="3">
        <v>42305</v>
      </c>
      <c r="S1643" s="10">
        <f t="shared" si="275"/>
        <v>2015</v>
      </c>
      <c r="T1643" t="str">
        <f t="shared" si="281"/>
        <v/>
      </c>
      <c r="U1643">
        <f t="shared" si="281"/>
        <v>157.26</v>
      </c>
      <c r="V1643" t="str">
        <f t="shared" si="281"/>
        <v/>
      </c>
      <c r="W1643" t="str">
        <f t="shared" si="281"/>
        <v/>
      </c>
      <c r="Z1643" t="str">
        <f t="shared" si="282"/>
        <v/>
      </c>
      <c r="AA1643" t="str">
        <f t="shared" si="282"/>
        <v/>
      </c>
      <c r="AB1643">
        <f t="shared" si="282"/>
        <v>157.26</v>
      </c>
      <c r="AE1643" t="str">
        <f t="shared" si="276"/>
        <v/>
      </c>
      <c r="AH1643" t="str">
        <f t="shared" si="277"/>
        <v/>
      </c>
      <c r="AI1643" t="str">
        <f t="shared" si="278"/>
        <v/>
      </c>
      <c r="AJ1643" t="str">
        <f t="shared" si="278"/>
        <v/>
      </c>
      <c r="AK1643" t="str">
        <f t="shared" si="278"/>
        <v/>
      </c>
      <c r="AL1643" t="str">
        <f t="shared" si="278"/>
        <v/>
      </c>
    </row>
    <row r="1644" spans="1:38" x14ac:dyDescent="0.2">
      <c r="A1644" s="1">
        <v>6886</v>
      </c>
      <c r="B1644" s="2" t="s">
        <v>18</v>
      </c>
      <c r="C1644" s="3">
        <v>42300</v>
      </c>
      <c r="D1644" s="2" t="s">
        <v>27</v>
      </c>
      <c r="E1644" s="2">
        <v>4</v>
      </c>
      <c r="F1644" s="2">
        <v>27.99</v>
      </c>
      <c r="G1644" s="2">
        <v>0.02</v>
      </c>
      <c r="H1644" s="2" t="s">
        <v>49</v>
      </c>
      <c r="I1644" s="2">
        <v>6.59</v>
      </c>
      <c r="J1644" s="2">
        <v>15.98</v>
      </c>
      <c r="K1644" s="2">
        <v>14.83</v>
      </c>
      <c r="L1644" s="2" t="s">
        <v>452</v>
      </c>
      <c r="M1644" s="2" t="s">
        <v>38</v>
      </c>
      <c r="N1644" s="2" t="s">
        <v>30</v>
      </c>
      <c r="O1644" s="2" t="s">
        <v>24</v>
      </c>
      <c r="P1644" s="2" t="s">
        <v>64</v>
      </c>
      <c r="Q1644" s="2" t="s">
        <v>36</v>
      </c>
      <c r="R1644" s="3">
        <v>42304</v>
      </c>
      <c r="S1644" s="10">
        <f t="shared" si="275"/>
        <v>2015</v>
      </c>
      <c r="T1644" t="str">
        <f t="shared" si="281"/>
        <v/>
      </c>
      <c r="U1644">
        <f t="shared" si="281"/>
        <v>6.59</v>
      </c>
      <c r="V1644" t="str">
        <f t="shared" si="281"/>
        <v/>
      </c>
      <c r="W1644" t="str">
        <f t="shared" si="281"/>
        <v/>
      </c>
      <c r="Z1644">
        <f t="shared" si="282"/>
        <v>6.59</v>
      </c>
      <c r="AA1644" t="str">
        <f t="shared" si="282"/>
        <v/>
      </c>
      <c r="AB1644" t="str">
        <f t="shared" si="282"/>
        <v/>
      </c>
      <c r="AE1644" t="str">
        <f t="shared" si="276"/>
        <v/>
      </c>
      <c r="AH1644" t="str">
        <f t="shared" si="277"/>
        <v/>
      </c>
      <c r="AI1644" t="str">
        <f t="shared" si="278"/>
        <v/>
      </c>
      <c r="AJ1644" t="str">
        <f t="shared" si="278"/>
        <v/>
      </c>
      <c r="AK1644" t="str">
        <f t="shared" si="278"/>
        <v/>
      </c>
      <c r="AL1644" t="str">
        <f t="shared" si="278"/>
        <v/>
      </c>
    </row>
    <row r="1645" spans="1:38" x14ac:dyDescent="0.2">
      <c r="A1645" s="1">
        <v>6887</v>
      </c>
      <c r="B1645" s="2" t="s">
        <v>18</v>
      </c>
      <c r="C1645" s="3">
        <v>42300</v>
      </c>
      <c r="D1645" s="2" t="s">
        <v>27</v>
      </c>
      <c r="E1645" s="2">
        <v>19</v>
      </c>
      <c r="F1645" s="2">
        <v>289.14</v>
      </c>
      <c r="G1645" s="2">
        <v>0.06</v>
      </c>
      <c r="H1645" s="2" t="s">
        <v>20</v>
      </c>
      <c r="I1645" s="2">
        <v>31.07</v>
      </c>
      <c r="J1645" s="2">
        <v>26.56</v>
      </c>
      <c r="K1645" s="2">
        <v>17.5</v>
      </c>
      <c r="L1645" s="2" t="s">
        <v>452</v>
      </c>
      <c r="M1645" s="2" t="s">
        <v>38</v>
      </c>
      <c r="N1645" s="2" t="s">
        <v>30</v>
      </c>
      <c r="O1645" s="2" t="s">
        <v>24</v>
      </c>
      <c r="P1645" s="2" t="s">
        <v>71</v>
      </c>
      <c r="Q1645" s="2" t="s">
        <v>26</v>
      </c>
      <c r="R1645" s="3">
        <v>42305</v>
      </c>
      <c r="S1645" s="10">
        <f t="shared" si="275"/>
        <v>2015</v>
      </c>
      <c r="T1645" t="str">
        <f t="shared" si="281"/>
        <v/>
      </c>
      <c r="U1645">
        <f t="shared" si="281"/>
        <v>31.07</v>
      </c>
      <c r="V1645" t="str">
        <f t="shared" si="281"/>
        <v/>
      </c>
      <c r="W1645" t="str">
        <f t="shared" si="281"/>
        <v/>
      </c>
      <c r="Z1645">
        <f t="shared" si="282"/>
        <v>31.07</v>
      </c>
      <c r="AA1645" t="str">
        <f t="shared" si="282"/>
        <v/>
      </c>
      <c r="AB1645" t="str">
        <f t="shared" si="282"/>
        <v/>
      </c>
      <c r="AE1645" t="str">
        <f t="shared" si="276"/>
        <v/>
      </c>
      <c r="AH1645" t="str">
        <f t="shared" si="277"/>
        <v/>
      </c>
      <c r="AI1645" t="str">
        <f t="shared" si="278"/>
        <v/>
      </c>
      <c r="AJ1645" t="str">
        <f t="shared" si="278"/>
        <v/>
      </c>
      <c r="AK1645" t="str">
        <f t="shared" si="278"/>
        <v/>
      </c>
      <c r="AL1645" t="str">
        <f t="shared" si="278"/>
        <v/>
      </c>
    </row>
    <row r="1646" spans="1:38" x14ac:dyDescent="0.2">
      <c r="A1646" s="1">
        <v>6888</v>
      </c>
      <c r="B1646" s="2" t="s">
        <v>18</v>
      </c>
      <c r="C1646" s="3">
        <v>42300</v>
      </c>
      <c r="D1646" s="2" t="s">
        <v>27</v>
      </c>
      <c r="E1646" s="2">
        <v>23</v>
      </c>
      <c r="F1646" s="2">
        <v>224.75</v>
      </c>
      <c r="G1646" s="2">
        <v>0</v>
      </c>
      <c r="H1646" s="2" t="s">
        <v>20</v>
      </c>
      <c r="I1646" s="2">
        <v>-61.79</v>
      </c>
      <c r="J1646" s="2">
        <v>20.74</v>
      </c>
      <c r="K1646" s="2">
        <v>22.29</v>
      </c>
      <c r="L1646" s="2" t="s">
        <v>452</v>
      </c>
      <c r="M1646" s="2" t="s">
        <v>38</v>
      </c>
      <c r="N1646" s="2" t="s">
        <v>30</v>
      </c>
      <c r="O1646" s="2" t="s">
        <v>24</v>
      </c>
      <c r="P1646" s="2" t="s">
        <v>90</v>
      </c>
      <c r="Q1646" s="2" t="s">
        <v>26</v>
      </c>
      <c r="R1646" s="3">
        <v>42307</v>
      </c>
      <c r="S1646" s="10">
        <f t="shared" si="275"/>
        <v>2015</v>
      </c>
      <c r="T1646" t="str">
        <f t="shared" si="281"/>
        <v/>
      </c>
      <c r="U1646">
        <f t="shared" si="281"/>
        <v>-61.79</v>
      </c>
      <c r="V1646" t="str">
        <f t="shared" si="281"/>
        <v/>
      </c>
      <c r="W1646" t="str">
        <f t="shared" si="281"/>
        <v/>
      </c>
      <c r="Z1646">
        <f t="shared" si="282"/>
        <v>-61.79</v>
      </c>
      <c r="AA1646" t="str">
        <f t="shared" si="282"/>
        <v/>
      </c>
      <c r="AB1646" t="str">
        <f t="shared" si="282"/>
        <v/>
      </c>
      <c r="AE1646" t="str">
        <f t="shared" si="276"/>
        <v>Office Supplies</v>
      </c>
      <c r="AH1646" t="str">
        <f t="shared" si="277"/>
        <v/>
      </c>
      <c r="AI1646" t="str">
        <f t="shared" si="278"/>
        <v/>
      </c>
      <c r="AJ1646" t="str">
        <f t="shared" si="278"/>
        <v/>
      </c>
      <c r="AK1646" t="str">
        <f t="shared" si="278"/>
        <v/>
      </c>
      <c r="AL1646" t="str">
        <f t="shared" si="278"/>
        <v/>
      </c>
    </row>
    <row r="1647" spans="1:38" x14ac:dyDescent="0.2">
      <c r="A1647" s="1">
        <v>6889</v>
      </c>
      <c r="B1647" s="2" t="s">
        <v>18</v>
      </c>
      <c r="C1647" s="3">
        <v>42300</v>
      </c>
      <c r="D1647" s="2" t="s">
        <v>27</v>
      </c>
      <c r="E1647" s="2">
        <v>15</v>
      </c>
      <c r="F1647" s="2">
        <v>2753.97</v>
      </c>
      <c r="G1647" s="2">
        <v>0.03</v>
      </c>
      <c r="H1647" s="2" t="s">
        <v>20</v>
      </c>
      <c r="I1647" s="2">
        <v>622.79999999999995</v>
      </c>
      <c r="J1647" s="2">
        <v>190.47</v>
      </c>
      <c r="K1647" s="2">
        <v>33.99</v>
      </c>
      <c r="L1647" s="2" t="s">
        <v>452</v>
      </c>
      <c r="M1647" s="2" t="s">
        <v>38</v>
      </c>
      <c r="N1647" s="2" t="s">
        <v>30</v>
      </c>
      <c r="O1647" s="2" t="s">
        <v>24</v>
      </c>
      <c r="P1647" s="2" t="s">
        <v>52</v>
      </c>
      <c r="Q1647" s="2" t="s">
        <v>26</v>
      </c>
      <c r="R1647" s="3">
        <v>42305</v>
      </c>
      <c r="S1647" s="10">
        <f t="shared" si="275"/>
        <v>2015</v>
      </c>
      <c r="T1647" t="str">
        <f t="shared" si="281"/>
        <v/>
      </c>
      <c r="U1647">
        <f t="shared" si="281"/>
        <v>622.79999999999995</v>
      </c>
      <c r="V1647" t="str">
        <f t="shared" si="281"/>
        <v/>
      </c>
      <c r="W1647" t="str">
        <f t="shared" si="281"/>
        <v/>
      </c>
      <c r="Z1647">
        <f t="shared" si="282"/>
        <v>622.79999999999995</v>
      </c>
      <c r="AA1647" t="str">
        <f t="shared" si="282"/>
        <v/>
      </c>
      <c r="AB1647" t="str">
        <f t="shared" si="282"/>
        <v/>
      </c>
      <c r="AE1647" t="str">
        <f t="shared" si="276"/>
        <v/>
      </c>
      <c r="AH1647" t="str">
        <f t="shared" si="277"/>
        <v/>
      </c>
      <c r="AI1647" t="str">
        <f t="shared" si="278"/>
        <v/>
      </c>
      <c r="AJ1647" t="str">
        <f t="shared" si="278"/>
        <v/>
      </c>
      <c r="AK1647" t="str">
        <f t="shared" si="278"/>
        <v/>
      </c>
      <c r="AL1647" t="str">
        <f t="shared" si="278"/>
        <v/>
      </c>
    </row>
    <row r="1648" spans="1:38" x14ac:dyDescent="0.2">
      <c r="A1648" s="1">
        <v>6890</v>
      </c>
      <c r="B1648" s="2" t="s">
        <v>18</v>
      </c>
      <c r="C1648" s="3">
        <v>42300</v>
      </c>
      <c r="D1648" s="2" t="s">
        <v>27</v>
      </c>
      <c r="E1648" s="2">
        <v>33</v>
      </c>
      <c r="F1648" s="2">
        <v>470.82</v>
      </c>
      <c r="G1648" s="2">
        <v>0.08</v>
      </c>
      <c r="H1648" s="2" t="s">
        <v>20</v>
      </c>
      <c r="I1648" s="2">
        <v>19.600000000000001</v>
      </c>
      <c r="J1648" s="2">
        <v>26.45</v>
      </c>
      <c r="K1648" s="2">
        <v>21.17</v>
      </c>
      <c r="L1648" s="2" t="s">
        <v>361</v>
      </c>
      <c r="M1648" s="2" t="s">
        <v>29</v>
      </c>
      <c r="N1648" s="2" t="s">
        <v>23</v>
      </c>
      <c r="O1648" s="2" t="s">
        <v>24</v>
      </c>
      <c r="P1648" s="2" t="s">
        <v>25</v>
      </c>
      <c r="Q1648" s="2" t="s">
        <v>26</v>
      </c>
      <c r="R1648" s="3">
        <v>42302</v>
      </c>
      <c r="S1648" s="10">
        <f t="shared" si="275"/>
        <v>2015</v>
      </c>
      <c r="T1648">
        <f t="shared" si="281"/>
        <v>19.600000000000001</v>
      </c>
      <c r="U1648" t="str">
        <f t="shared" si="281"/>
        <v/>
      </c>
      <c r="V1648" t="str">
        <f t="shared" si="281"/>
        <v/>
      </c>
      <c r="W1648" t="str">
        <f t="shared" si="281"/>
        <v/>
      </c>
      <c r="Z1648">
        <f t="shared" si="282"/>
        <v>19.600000000000001</v>
      </c>
      <c r="AA1648" t="str">
        <f t="shared" si="282"/>
        <v/>
      </c>
      <c r="AB1648" t="str">
        <f t="shared" si="282"/>
        <v/>
      </c>
      <c r="AE1648" t="str">
        <f t="shared" si="276"/>
        <v/>
      </c>
      <c r="AH1648" t="str">
        <f t="shared" si="277"/>
        <v/>
      </c>
      <c r="AI1648" t="str">
        <f t="shared" si="278"/>
        <v/>
      </c>
      <c r="AJ1648" t="str">
        <f t="shared" si="278"/>
        <v/>
      </c>
      <c r="AK1648" t="str">
        <f t="shared" si="278"/>
        <v/>
      </c>
      <c r="AL1648" t="str">
        <f t="shared" si="278"/>
        <v/>
      </c>
    </row>
    <row r="1649" spans="1:38" x14ac:dyDescent="0.2">
      <c r="A1649" s="1">
        <v>6891</v>
      </c>
      <c r="B1649" s="2" t="s">
        <v>18</v>
      </c>
      <c r="C1649" s="3">
        <v>42300</v>
      </c>
      <c r="D1649" s="2" t="s">
        <v>59</v>
      </c>
      <c r="E1649" s="2">
        <v>36</v>
      </c>
      <c r="F1649" s="2">
        <v>1962.4765</v>
      </c>
      <c r="G1649" s="2">
        <v>0.06</v>
      </c>
      <c r="H1649" s="2" t="s">
        <v>20</v>
      </c>
      <c r="I1649" s="2">
        <v>476.23</v>
      </c>
      <c r="J1649" s="2">
        <v>77.989999999999995</v>
      </c>
      <c r="K1649" s="2">
        <v>17.899999999999999</v>
      </c>
      <c r="L1649" s="2" t="s">
        <v>302</v>
      </c>
      <c r="M1649" s="2" t="s">
        <v>66</v>
      </c>
      <c r="N1649" s="2" t="s">
        <v>54</v>
      </c>
      <c r="O1649" s="2" t="s">
        <v>31</v>
      </c>
      <c r="P1649" s="2" t="s">
        <v>39</v>
      </c>
      <c r="Q1649" s="2" t="s">
        <v>26</v>
      </c>
      <c r="R1649" s="3">
        <v>42302</v>
      </c>
      <c r="S1649" s="10">
        <f t="shared" si="275"/>
        <v>2015</v>
      </c>
      <c r="T1649" t="str">
        <f t="shared" si="281"/>
        <v/>
      </c>
      <c r="U1649" t="str">
        <f t="shared" si="281"/>
        <v/>
      </c>
      <c r="V1649" t="str">
        <f t="shared" si="281"/>
        <v/>
      </c>
      <c r="W1649">
        <f t="shared" si="281"/>
        <v>476.23</v>
      </c>
      <c r="Z1649" t="str">
        <f t="shared" si="282"/>
        <v/>
      </c>
      <c r="AA1649">
        <f t="shared" si="282"/>
        <v>476.23</v>
      </c>
      <c r="AB1649" t="str">
        <f t="shared" si="282"/>
        <v/>
      </c>
      <c r="AE1649" t="str">
        <f t="shared" si="276"/>
        <v/>
      </c>
      <c r="AH1649" t="str">
        <f t="shared" si="277"/>
        <v/>
      </c>
      <c r="AI1649" t="str">
        <f t="shared" si="278"/>
        <v/>
      </c>
      <c r="AJ1649" t="str">
        <f t="shared" si="278"/>
        <v/>
      </c>
      <c r="AK1649" t="str">
        <f t="shared" si="278"/>
        <v/>
      </c>
      <c r="AL1649" t="str">
        <f t="shared" si="278"/>
        <v/>
      </c>
    </row>
    <row r="1650" spans="1:38" x14ac:dyDescent="0.2">
      <c r="A1650" s="1">
        <v>6892</v>
      </c>
      <c r="B1650" s="2" t="s">
        <v>18</v>
      </c>
      <c r="C1650" s="3">
        <v>42301</v>
      </c>
      <c r="D1650" s="2" t="s">
        <v>41</v>
      </c>
      <c r="E1650" s="2">
        <v>50</v>
      </c>
      <c r="F1650" s="2">
        <v>8228.6934999999994</v>
      </c>
      <c r="G1650" s="2">
        <v>0.06</v>
      </c>
      <c r="H1650" s="2" t="s">
        <v>20</v>
      </c>
      <c r="I1650" s="2">
        <v>2347.61</v>
      </c>
      <c r="J1650" s="2">
        <v>207.99</v>
      </c>
      <c r="K1650" s="2">
        <v>18.2</v>
      </c>
      <c r="L1650" s="2" t="s">
        <v>118</v>
      </c>
      <c r="M1650" s="2" t="s">
        <v>22</v>
      </c>
      <c r="N1650" s="2" t="s">
        <v>30</v>
      </c>
      <c r="O1650" s="2" t="s">
        <v>31</v>
      </c>
      <c r="P1650" s="2" t="s">
        <v>39</v>
      </c>
      <c r="Q1650" s="2" t="s">
        <v>26</v>
      </c>
      <c r="R1650" s="3">
        <v>42302</v>
      </c>
      <c r="S1650" s="10">
        <f t="shared" si="275"/>
        <v>2015</v>
      </c>
      <c r="T1650" t="str">
        <f t="shared" si="281"/>
        <v/>
      </c>
      <c r="U1650">
        <f t="shared" si="281"/>
        <v>2347.61</v>
      </c>
      <c r="V1650" t="str">
        <f t="shared" si="281"/>
        <v/>
      </c>
      <c r="W1650" t="str">
        <f t="shared" si="281"/>
        <v/>
      </c>
      <c r="Z1650" t="str">
        <f t="shared" si="282"/>
        <v/>
      </c>
      <c r="AA1650">
        <f t="shared" si="282"/>
        <v>2347.61</v>
      </c>
      <c r="AB1650" t="str">
        <f t="shared" si="282"/>
        <v/>
      </c>
      <c r="AE1650" t="str">
        <f t="shared" si="276"/>
        <v/>
      </c>
      <c r="AH1650" t="str">
        <f t="shared" si="277"/>
        <v/>
      </c>
      <c r="AI1650" t="str">
        <f t="shared" si="278"/>
        <v/>
      </c>
      <c r="AJ1650" t="str">
        <f t="shared" si="278"/>
        <v/>
      </c>
      <c r="AK1650" t="str">
        <f t="shared" si="278"/>
        <v/>
      </c>
      <c r="AL1650" t="str">
        <f t="shared" si="278"/>
        <v/>
      </c>
    </row>
    <row r="1651" spans="1:38" x14ac:dyDescent="0.2">
      <c r="A1651" s="1">
        <v>6893</v>
      </c>
      <c r="B1651" s="2" t="s">
        <v>18</v>
      </c>
      <c r="C1651" s="3">
        <v>42301</v>
      </c>
      <c r="D1651" s="2" t="s">
        <v>41</v>
      </c>
      <c r="E1651" s="2">
        <v>7</v>
      </c>
      <c r="F1651" s="2">
        <v>1165.6600000000001</v>
      </c>
      <c r="G1651" s="2">
        <v>0.06</v>
      </c>
      <c r="H1651" s="2" t="s">
        <v>20</v>
      </c>
      <c r="I1651" s="2">
        <v>175.48</v>
      </c>
      <c r="J1651" s="2">
        <v>184.99</v>
      </c>
      <c r="K1651" s="2">
        <v>33.99</v>
      </c>
      <c r="L1651" s="2" t="s">
        <v>118</v>
      </c>
      <c r="M1651" s="2" t="s">
        <v>22</v>
      </c>
      <c r="N1651" s="2" t="s">
        <v>30</v>
      </c>
      <c r="O1651" s="2" t="s">
        <v>24</v>
      </c>
      <c r="P1651" s="2" t="s">
        <v>25</v>
      </c>
      <c r="Q1651" s="2" t="s">
        <v>26</v>
      </c>
      <c r="R1651" s="3">
        <v>42303</v>
      </c>
      <c r="S1651" s="10">
        <f t="shared" si="275"/>
        <v>2015</v>
      </c>
      <c r="T1651" t="str">
        <f t="shared" si="281"/>
        <v/>
      </c>
      <c r="U1651">
        <f t="shared" si="281"/>
        <v>175.48</v>
      </c>
      <c r="V1651" t="str">
        <f t="shared" si="281"/>
        <v/>
      </c>
      <c r="W1651" t="str">
        <f t="shared" si="281"/>
        <v/>
      </c>
      <c r="Z1651">
        <f t="shared" si="282"/>
        <v>175.48</v>
      </c>
      <c r="AA1651" t="str">
        <f t="shared" si="282"/>
        <v/>
      </c>
      <c r="AB1651" t="str">
        <f t="shared" si="282"/>
        <v/>
      </c>
      <c r="AE1651" t="str">
        <f t="shared" si="276"/>
        <v/>
      </c>
      <c r="AH1651" t="str">
        <f t="shared" si="277"/>
        <v/>
      </c>
      <c r="AI1651" t="str">
        <f t="shared" si="278"/>
        <v/>
      </c>
      <c r="AJ1651" t="str">
        <f t="shared" si="278"/>
        <v/>
      </c>
      <c r="AK1651" t="str">
        <f t="shared" si="278"/>
        <v/>
      </c>
      <c r="AL1651" t="str">
        <f t="shared" si="278"/>
        <v/>
      </c>
    </row>
    <row r="1652" spans="1:38" x14ac:dyDescent="0.2">
      <c r="A1652" s="1">
        <v>6894</v>
      </c>
      <c r="B1652" s="2" t="s">
        <v>40</v>
      </c>
      <c r="C1652" s="3">
        <v>42303</v>
      </c>
      <c r="D1652" s="2" t="s">
        <v>19</v>
      </c>
      <c r="E1652" s="2">
        <v>47</v>
      </c>
      <c r="F1652" s="2">
        <v>2037.15</v>
      </c>
      <c r="G1652" s="2">
        <v>0.06</v>
      </c>
      <c r="H1652" s="2" t="s">
        <v>20</v>
      </c>
      <c r="I1652" s="2">
        <v>325.77</v>
      </c>
      <c r="J1652" s="2">
        <v>55.98</v>
      </c>
      <c r="K1652" s="2">
        <v>22.99</v>
      </c>
      <c r="L1652" s="2" t="s">
        <v>320</v>
      </c>
      <c r="M1652" s="2" t="s">
        <v>38</v>
      </c>
      <c r="N1652" s="2" t="s">
        <v>30</v>
      </c>
      <c r="O1652" s="2" t="s">
        <v>24</v>
      </c>
      <c r="P1652" s="2" t="s">
        <v>64</v>
      </c>
      <c r="Q1652" s="2" t="s">
        <v>58</v>
      </c>
      <c r="R1652" s="3">
        <v>42305</v>
      </c>
      <c r="S1652" s="10">
        <f t="shared" si="275"/>
        <v>2015</v>
      </c>
      <c r="T1652" t="str">
        <f t="shared" si="281"/>
        <v/>
      </c>
      <c r="U1652">
        <f t="shared" si="281"/>
        <v>325.77</v>
      </c>
      <c r="V1652" t="str">
        <f t="shared" si="281"/>
        <v/>
      </c>
      <c r="W1652" t="str">
        <f t="shared" si="281"/>
        <v/>
      </c>
      <c r="Z1652">
        <f t="shared" si="282"/>
        <v>325.77</v>
      </c>
      <c r="AA1652" t="str">
        <f t="shared" si="282"/>
        <v/>
      </c>
      <c r="AB1652" t="str">
        <f t="shared" si="282"/>
        <v/>
      </c>
      <c r="AE1652" t="str">
        <f t="shared" si="276"/>
        <v/>
      </c>
      <c r="AH1652" t="str">
        <f t="shared" si="277"/>
        <v/>
      </c>
      <c r="AI1652" t="str">
        <f t="shared" si="278"/>
        <v/>
      </c>
      <c r="AJ1652" t="str">
        <f t="shared" si="278"/>
        <v/>
      </c>
      <c r="AK1652" t="str">
        <f t="shared" si="278"/>
        <v/>
      </c>
      <c r="AL1652" t="str">
        <f t="shared" si="278"/>
        <v/>
      </c>
    </row>
    <row r="1653" spans="1:38" x14ac:dyDescent="0.2">
      <c r="A1653" s="1">
        <v>6895</v>
      </c>
      <c r="B1653" s="2" t="s">
        <v>40</v>
      </c>
      <c r="C1653" s="3">
        <v>42303</v>
      </c>
      <c r="D1653" s="2" t="s">
        <v>19</v>
      </c>
      <c r="E1653" s="2">
        <v>11</v>
      </c>
      <c r="F1653" s="2">
        <v>1125.796</v>
      </c>
      <c r="G1653" s="2">
        <v>0.06</v>
      </c>
      <c r="H1653" s="2" t="s">
        <v>20</v>
      </c>
      <c r="I1653" s="2">
        <v>-206.93</v>
      </c>
      <c r="J1653" s="2">
        <v>137.99</v>
      </c>
      <c r="K1653" s="2">
        <v>22.08</v>
      </c>
      <c r="L1653" s="2" t="s">
        <v>320</v>
      </c>
      <c r="M1653" s="2" t="s">
        <v>38</v>
      </c>
      <c r="N1653" s="2" t="s">
        <v>30</v>
      </c>
      <c r="O1653" s="2" t="s">
        <v>31</v>
      </c>
      <c r="P1653" s="2" t="s">
        <v>39</v>
      </c>
      <c r="Q1653" s="2" t="s">
        <v>26</v>
      </c>
      <c r="R1653" s="3">
        <v>42305</v>
      </c>
      <c r="S1653" s="10">
        <f t="shared" si="275"/>
        <v>2015</v>
      </c>
      <c r="T1653" t="str">
        <f t="shared" si="281"/>
        <v/>
      </c>
      <c r="U1653">
        <f t="shared" si="281"/>
        <v>-206.93</v>
      </c>
      <c r="V1653" t="str">
        <f t="shared" si="281"/>
        <v/>
      </c>
      <c r="W1653" t="str">
        <f t="shared" si="281"/>
        <v/>
      </c>
      <c r="Z1653" t="str">
        <f t="shared" si="282"/>
        <v/>
      </c>
      <c r="AA1653">
        <f t="shared" si="282"/>
        <v>-206.93</v>
      </c>
      <c r="AB1653" t="str">
        <f t="shared" si="282"/>
        <v/>
      </c>
      <c r="AE1653" t="str">
        <f t="shared" si="276"/>
        <v>Technology</v>
      </c>
      <c r="AH1653" t="str">
        <f t="shared" si="277"/>
        <v/>
      </c>
      <c r="AI1653" t="str">
        <f t="shared" si="278"/>
        <v/>
      </c>
      <c r="AJ1653" t="str">
        <f t="shared" si="278"/>
        <v/>
      </c>
      <c r="AK1653" t="str">
        <f t="shared" si="278"/>
        <v/>
      </c>
      <c r="AL1653" t="str">
        <f t="shared" si="278"/>
        <v/>
      </c>
    </row>
    <row r="1654" spans="1:38" x14ac:dyDescent="0.2">
      <c r="A1654" s="1">
        <v>6896</v>
      </c>
      <c r="B1654" s="2" t="s">
        <v>18</v>
      </c>
      <c r="C1654" s="3">
        <v>42303</v>
      </c>
      <c r="D1654" s="2" t="s">
        <v>41</v>
      </c>
      <c r="E1654" s="2">
        <v>17</v>
      </c>
      <c r="F1654" s="2">
        <v>293.24</v>
      </c>
      <c r="G1654" s="2">
        <v>0.02</v>
      </c>
      <c r="H1654" s="2" t="s">
        <v>20</v>
      </c>
      <c r="I1654" s="2">
        <v>-21.86</v>
      </c>
      <c r="J1654" s="2">
        <v>27.28</v>
      </c>
      <c r="K1654" s="2">
        <v>24.91</v>
      </c>
      <c r="L1654" s="2" t="s">
        <v>398</v>
      </c>
      <c r="M1654" s="2" t="s">
        <v>22</v>
      </c>
      <c r="N1654" s="2" t="s">
        <v>43</v>
      </c>
      <c r="O1654" s="2" t="s">
        <v>24</v>
      </c>
      <c r="P1654" s="2" t="s">
        <v>25</v>
      </c>
      <c r="Q1654" s="2" t="s">
        <v>26</v>
      </c>
      <c r="R1654" s="3">
        <v>42305</v>
      </c>
      <c r="S1654" s="10">
        <f t="shared" si="275"/>
        <v>2015</v>
      </c>
      <c r="T1654" t="str">
        <f t="shared" si="281"/>
        <v/>
      </c>
      <c r="U1654" t="str">
        <f t="shared" si="281"/>
        <v/>
      </c>
      <c r="V1654">
        <f t="shared" si="281"/>
        <v>-21.86</v>
      </c>
      <c r="W1654" t="str">
        <f t="shared" si="281"/>
        <v/>
      </c>
      <c r="Z1654">
        <f t="shared" si="282"/>
        <v>-21.86</v>
      </c>
      <c r="AA1654" t="str">
        <f t="shared" si="282"/>
        <v/>
      </c>
      <c r="AB1654" t="str">
        <f t="shared" si="282"/>
        <v/>
      </c>
      <c r="AE1654" t="str">
        <f t="shared" si="276"/>
        <v>Office Supplies</v>
      </c>
      <c r="AH1654" t="str">
        <f t="shared" si="277"/>
        <v/>
      </c>
      <c r="AI1654" t="str">
        <f t="shared" si="278"/>
        <v/>
      </c>
      <c r="AJ1654" t="str">
        <f t="shared" si="278"/>
        <v/>
      </c>
      <c r="AK1654" t="str">
        <f t="shared" si="278"/>
        <v/>
      </c>
      <c r="AL1654" t="str">
        <f t="shared" si="278"/>
        <v/>
      </c>
    </row>
    <row r="1655" spans="1:38" x14ac:dyDescent="0.2">
      <c r="A1655" s="1">
        <v>6897</v>
      </c>
      <c r="B1655" s="2" t="s">
        <v>18</v>
      </c>
      <c r="C1655" s="3">
        <v>42303</v>
      </c>
      <c r="D1655" s="2" t="s">
        <v>41</v>
      </c>
      <c r="E1655" s="2">
        <v>40</v>
      </c>
      <c r="F1655" s="2">
        <v>12457.88</v>
      </c>
      <c r="G1655" s="2">
        <v>0.01</v>
      </c>
      <c r="H1655" s="2" t="s">
        <v>44</v>
      </c>
      <c r="I1655" s="2">
        <v>3035.56</v>
      </c>
      <c r="J1655" s="2">
        <v>312.98</v>
      </c>
      <c r="K1655" s="2">
        <v>68.92</v>
      </c>
      <c r="L1655" s="2" t="s">
        <v>398</v>
      </c>
      <c r="M1655" s="2" t="s">
        <v>22</v>
      </c>
      <c r="N1655" s="2" t="s">
        <v>43</v>
      </c>
      <c r="O1655" s="2" t="s">
        <v>45</v>
      </c>
      <c r="P1655" s="2" t="s">
        <v>67</v>
      </c>
      <c r="Q1655" s="2" t="s">
        <v>47</v>
      </c>
      <c r="R1655" s="3">
        <v>42304</v>
      </c>
      <c r="S1655" s="10">
        <f t="shared" si="275"/>
        <v>2015</v>
      </c>
      <c r="T1655" t="str">
        <f t="shared" si="281"/>
        <v/>
      </c>
      <c r="U1655" t="str">
        <f t="shared" si="281"/>
        <v/>
      </c>
      <c r="V1655">
        <f t="shared" si="281"/>
        <v>3035.56</v>
      </c>
      <c r="W1655" t="str">
        <f t="shared" si="281"/>
        <v/>
      </c>
      <c r="Z1655" t="str">
        <f t="shared" si="282"/>
        <v/>
      </c>
      <c r="AA1655" t="str">
        <f t="shared" si="282"/>
        <v/>
      </c>
      <c r="AB1655">
        <f t="shared" si="282"/>
        <v>3035.56</v>
      </c>
      <c r="AE1655" t="str">
        <f t="shared" si="276"/>
        <v/>
      </c>
      <c r="AH1655" t="str">
        <f t="shared" si="277"/>
        <v/>
      </c>
      <c r="AI1655" t="str">
        <f t="shared" si="278"/>
        <v/>
      </c>
      <c r="AJ1655" t="str">
        <f t="shared" si="278"/>
        <v/>
      </c>
      <c r="AK1655" t="str">
        <f t="shared" si="278"/>
        <v/>
      </c>
      <c r="AL1655" t="str">
        <f t="shared" si="278"/>
        <v/>
      </c>
    </row>
    <row r="1656" spans="1:38" x14ac:dyDescent="0.2">
      <c r="A1656" s="1">
        <v>6898</v>
      </c>
      <c r="B1656" s="2" t="s">
        <v>18</v>
      </c>
      <c r="C1656" s="3">
        <v>42303</v>
      </c>
      <c r="D1656" s="2" t="s">
        <v>50</v>
      </c>
      <c r="E1656" s="2">
        <v>8</v>
      </c>
      <c r="F1656" s="2">
        <v>287.17</v>
      </c>
      <c r="G1656" s="2">
        <v>7.0000000000000007E-2</v>
      </c>
      <c r="H1656" s="2" t="s">
        <v>20</v>
      </c>
      <c r="I1656" s="2">
        <v>-8.6199999999999992</v>
      </c>
      <c r="J1656" s="2">
        <v>46.76</v>
      </c>
      <c r="K1656" s="2">
        <v>22.22</v>
      </c>
      <c r="L1656" s="2" t="s">
        <v>130</v>
      </c>
      <c r="M1656" s="2" t="s">
        <v>29</v>
      </c>
      <c r="N1656" s="2" t="s">
        <v>43</v>
      </c>
      <c r="O1656" s="2" t="s">
        <v>24</v>
      </c>
      <c r="P1656" s="2" t="s">
        <v>52</v>
      </c>
      <c r="Q1656" s="2" t="s">
        <v>26</v>
      </c>
      <c r="R1656" s="3">
        <v>42304</v>
      </c>
      <c r="S1656" s="10">
        <f t="shared" si="275"/>
        <v>2015</v>
      </c>
      <c r="T1656" t="str">
        <f t="shared" si="281"/>
        <v/>
      </c>
      <c r="U1656" t="str">
        <f t="shared" si="281"/>
        <v/>
      </c>
      <c r="V1656">
        <f t="shared" si="281"/>
        <v>-8.6199999999999992</v>
      </c>
      <c r="W1656" t="str">
        <f t="shared" si="281"/>
        <v/>
      </c>
      <c r="Z1656">
        <f t="shared" si="282"/>
        <v>-8.6199999999999992</v>
      </c>
      <c r="AA1656" t="str">
        <f t="shared" si="282"/>
        <v/>
      </c>
      <c r="AB1656" t="str">
        <f t="shared" si="282"/>
        <v/>
      </c>
      <c r="AE1656" t="str">
        <f t="shared" si="276"/>
        <v>Office Supplies</v>
      </c>
      <c r="AH1656" t="str">
        <f t="shared" si="277"/>
        <v/>
      </c>
      <c r="AI1656" t="str">
        <f t="shared" si="278"/>
        <v/>
      </c>
      <c r="AJ1656" t="str">
        <f t="shared" si="278"/>
        <v/>
      </c>
      <c r="AK1656" t="str">
        <f t="shared" si="278"/>
        <v/>
      </c>
      <c r="AL1656" t="str">
        <f t="shared" si="278"/>
        <v/>
      </c>
    </row>
    <row r="1657" spans="1:38" x14ac:dyDescent="0.2">
      <c r="A1657" s="1">
        <v>6899</v>
      </c>
      <c r="B1657" s="2" t="s">
        <v>18</v>
      </c>
      <c r="C1657" s="3">
        <v>42303</v>
      </c>
      <c r="D1657" s="2" t="s">
        <v>50</v>
      </c>
      <c r="E1657" s="2">
        <v>8</v>
      </c>
      <c r="F1657" s="2">
        <v>161.61000000000001</v>
      </c>
      <c r="G1657" s="2">
        <v>0.03</v>
      </c>
      <c r="H1657" s="2" t="s">
        <v>44</v>
      </c>
      <c r="I1657" s="2">
        <v>-154.99</v>
      </c>
      <c r="J1657" s="2">
        <v>27.23</v>
      </c>
      <c r="K1657" s="2">
        <v>41.75</v>
      </c>
      <c r="L1657" s="2" t="s">
        <v>130</v>
      </c>
      <c r="M1657" s="2" t="s">
        <v>29</v>
      </c>
      <c r="N1657" s="2" t="s">
        <v>43</v>
      </c>
      <c r="O1657" s="2" t="s">
        <v>45</v>
      </c>
      <c r="P1657" s="2" t="s">
        <v>46</v>
      </c>
      <c r="Q1657" s="2" t="s">
        <v>47</v>
      </c>
      <c r="R1657" s="3">
        <v>42305</v>
      </c>
      <c r="S1657" s="10">
        <f t="shared" si="275"/>
        <v>2015</v>
      </c>
      <c r="T1657" t="str">
        <f t="shared" si="281"/>
        <v/>
      </c>
      <c r="U1657" t="str">
        <f t="shared" si="281"/>
        <v/>
      </c>
      <c r="V1657">
        <f t="shared" si="281"/>
        <v>-154.99</v>
      </c>
      <c r="W1657" t="str">
        <f t="shared" si="281"/>
        <v/>
      </c>
      <c r="Z1657" t="str">
        <f t="shared" si="282"/>
        <v/>
      </c>
      <c r="AA1657" t="str">
        <f t="shared" si="282"/>
        <v/>
      </c>
      <c r="AB1657">
        <f t="shared" si="282"/>
        <v>-154.99</v>
      </c>
      <c r="AE1657" t="str">
        <f t="shared" si="276"/>
        <v>Furniture</v>
      </c>
      <c r="AH1657" t="str">
        <f t="shared" si="277"/>
        <v/>
      </c>
      <c r="AI1657" t="str">
        <f t="shared" si="278"/>
        <v/>
      </c>
      <c r="AJ1657" t="str">
        <f t="shared" si="278"/>
        <v/>
      </c>
      <c r="AK1657" t="str">
        <f t="shared" si="278"/>
        <v/>
      </c>
      <c r="AL1657" t="str">
        <f t="shared" si="278"/>
        <v/>
      </c>
    </row>
    <row r="1658" spans="1:38" x14ac:dyDescent="0.2">
      <c r="A1658" s="1">
        <v>6900</v>
      </c>
      <c r="B1658" s="2" t="s">
        <v>40</v>
      </c>
      <c r="C1658" s="3">
        <v>42303</v>
      </c>
      <c r="D1658" s="2" t="s">
        <v>59</v>
      </c>
      <c r="E1658" s="2">
        <v>31</v>
      </c>
      <c r="F1658" s="2">
        <v>194.58</v>
      </c>
      <c r="G1658" s="2">
        <v>0.09</v>
      </c>
      <c r="H1658" s="2" t="s">
        <v>49</v>
      </c>
      <c r="I1658" s="2">
        <v>34.31</v>
      </c>
      <c r="J1658" s="2">
        <v>17.98</v>
      </c>
      <c r="K1658" s="2">
        <v>15.67</v>
      </c>
      <c r="L1658" s="2" t="s">
        <v>70</v>
      </c>
      <c r="M1658" s="2" t="s">
        <v>29</v>
      </c>
      <c r="N1658" s="2" t="s">
        <v>43</v>
      </c>
      <c r="O1658" s="2" t="s">
        <v>24</v>
      </c>
      <c r="P1658" s="2" t="s">
        <v>64</v>
      </c>
      <c r="Q1658" s="2" t="s">
        <v>36</v>
      </c>
      <c r="R1658" s="3">
        <v>42304</v>
      </c>
      <c r="S1658" s="10">
        <f t="shared" si="275"/>
        <v>2015</v>
      </c>
      <c r="T1658" t="str">
        <f t="shared" si="281"/>
        <v/>
      </c>
      <c r="U1658" t="str">
        <f t="shared" si="281"/>
        <v/>
      </c>
      <c r="V1658">
        <f t="shared" si="281"/>
        <v>34.31</v>
      </c>
      <c r="W1658" t="str">
        <f t="shared" si="281"/>
        <v/>
      </c>
      <c r="Z1658">
        <f t="shared" si="282"/>
        <v>34.31</v>
      </c>
      <c r="AA1658" t="str">
        <f t="shared" si="282"/>
        <v/>
      </c>
      <c r="AB1658" t="str">
        <f t="shared" si="282"/>
        <v/>
      </c>
      <c r="AE1658" t="str">
        <f t="shared" si="276"/>
        <v/>
      </c>
      <c r="AH1658" t="str">
        <f t="shared" si="277"/>
        <v/>
      </c>
      <c r="AI1658" t="str">
        <f t="shared" si="278"/>
        <v/>
      </c>
      <c r="AJ1658" t="str">
        <f t="shared" si="278"/>
        <v/>
      </c>
      <c r="AK1658" t="str">
        <f t="shared" si="278"/>
        <v/>
      </c>
      <c r="AL1658" t="str">
        <f t="shared" si="278"/>
        <v/>
      </c>
    </row>
    <row r="1659" spans="1:38" x14ac:dyDescent="0.2">
      <c r="A1659" s="1">
        <v>6901</v>
      </c>
      <c r="B1659" s="2" t="s">
        <v>40</v>
      </c>
      <c r="C1659" s="3">
        <v>42303</v>
      </c>
      <c r="D1659" s="2" t="s">
        <v>59</v>
      </c>
      <c r="E1659" s="2">
        <v>36</v>
      </c>
      <c r="F1659" s="2">
        <v>111.61</v>
      </c>
      <c r="G1659" s="2">
        <v>0.04</v>
      </c>
      <c r="H1659" s="2" t="s">
        <v>20</v>
      </c>
      <c r="I1659" s="2">
        <v>20.59</v>
      </c>
      <c r="J1659" s="2">
        <v>14.88</v>
      </c>
      <c r="K1659" s="2">
        <v>14.7</v>
      </c>
      <c r="L1659" s="2" t="s">
        <v>70</v>
      </c>
      <c r="M1659" s="2" t="s">
        <v>29</v>
      </c>
      <c r="N1659" s="2" t="s">
        <v>43</v>
      </c>
      <c r="O1659" s="2" t="s">
        <v>24</v>
      </c>
      <c r="P1659" s="2" t="s">
        <v>64</v>
      </c>
      <c r="Q1659" s="2" t="s">
        <v>36</v>
      </c>
      <c r="R1659" s="3">
        <v>42305</v>
      </c>
      <c r="S1659" s="10">
        <f t="shared" si="275"/>
        <v>2015</v>
      </c>
      <c r="T1659" t="str">
        <f t="shared" si="281"/>
        <v/>
      </c>
      <c r="U1659" t="str">
        <f t="shared" si="281"/>
        <v/>
      </c>
      <c r="V1659">
        <f t="shared" si="281"/>
        <v>20.59</v>
      </c>
      <c r="W1659" t="str">
        <f t="shared" si="281"/>
        <v/>
      </c>
      <c r="Z1659">
        <f t="shared" si="282"/>
        <v>20.59</v>
      </c>
      <c r="AA1659" t="str">
        <f t="shared" si="282"/>
        <v/>
      </c>
      <c r="AB1659" t="str">
        <f t="shared" si="282"/>
        <v/>
      </c>
      <c r="AE1659" t="str">
        <f t="shared" si="276"/>
        <v/>
      </c>
      <c r="AH1659" t="str">
        <f t="shared" si="277"/>
        <v/>
      </c>
      <c r="AI1659" t="str">
        <f t="shared" si="278"/>
        <v/>
      </c>
      <c r="AJ1659" t="str">
        <f t="shared" si="278"/>
        <v/>
      </c>
      <c r="AK1659" t="str">
        <f t="shared" si="278"/>
        <v/>
      </c>
      <c r="AL1659" t="str">
        <f t="shared" si="278"/>
        <v/>
      </c>
    </row>
    <row r="1660" spans="1:38" x14ac:dyDescent="0.2">
      <c r="A1660" s="1">
        <v>6902</v>
      </c>
      <c r="B1660" s="2" t="s">
        <v>40</v>
      </c>
      <c r="C1660" s="3">
        <v>42303</v>
      </c>
      <c r="D1660" s="2" t="s">
        <v>59</v>
      </c>
      <c r="E1660" s="2">
        <v>14</v>
      </c>
      <c r="F1660" s="2">
        <v>1338.624</v>
      </c>
      <c r="G1660" s="2">
        <v>0.04</v>
      </c>
      <c r="H1660" s="2" t="s">
        <v>20</v>
      </c>
      <c r="I1660" s="2">
        <v>-396.02</v>
      </c>
      <c r="J1660" s="2">
        <v>123.96</v>
      </c>
      <c r="K1660" s="2">
        <v>83</v>
      </c>
      <c r="L1660" s="2" t="s">
        <v>70</v>
      </c>
      <c r="M1660" s="2" t="s">
        <v>29</v>
      </c>
      <c r="N1660" s="2" t="s">
        <v>43</v>
      </c>
      <c r="O1660" s="2" t="s">
        <v>45</v>
      </c>
      <c r="P1660" s="2" t="s">
        <v>46</v>
      </c>
      <c r="Q1660" s="2" t="s">
        <v>34</v>
      </c>
      <c r="R1660" s="3">
        <v>42305</v>
      </c>
      <c r="S1660" s="10">
        <f t="shared" si="275"/>
        <v>2015</v>
      </c>
      <c r="T1660" t="str">
        <f t="shared" si="281"/>
        <v/>
      </c>
      <c r="U1660" t="str">
        <f t="shared" si="281"/>
        <v/>
      </c>
      <c r="V1660">
        <f t="shared" si="281"/>
        <v>-396.02</v>
      </c>
      <c r="W1660" t="str">
        <f t="shared" si="281"/>
        <v/>
      </c>
      <c r="Z1660" t="str">
        <f t="shared" si="282"/>
        <v/>
      </c>
      <c r="AA1660" t="str">
        <f t="shared" si="282"/>
        <v/>
      </c>
      <c r="AB1660">
        <f t="shared" si="282"/>
        <v>-396.02</v>
      </c>
      <c r="AE1660" t="str">
        <f t="shared" si="276"/>
        <v>Furniture</v>
      </c>
      <c r="AH1660" t="str">
        <f t="shared" si="277"/>
        <v/>
      </c>
      <c r="AI1660" t="str">
        <f t="shared" si="278"/>
        <v/>
      </c>
      <c r="AJ1660" t="str">
        <f t="shared" si="278"/>
        <v/>
      </c>
      <c r="AK1660" t="str">
        <f t="shared" si="278"/>
        <v/>
      </c>
      <c r="AL1660" t="str">
        <f t="shared" si="278"/>
        <v/>
      </c>
    </row>
    <row r="1661" spans="1:38" x14ac:dyDescent="0.2">
      <c r="A1661" s="1">
        <v>6903</v>
      </c>
      <c r="B1661" s="2" t="s">
        <v>18</v>
      </c>
      <c r="C1661" s="3">
        <v>42307</v>
      </c>
      <c r="D1661" s="2" t="s">
        <v>59</v>
      </c>
      <c r="E1661" s="2">
        <v>38</v>
      </c>
      <c r="F1661" s="2">
        <v>1271.8599999999999</v>
      </c>
      <c r="G1661" s="2">
        <v>0</v>
      </c>
      <c r="H1661" s="2" t="s">
        <v>44</v>
      </c>
      <c r="I1661" s="2">
        <v>-1243.99</v>
      </c>
      <c r="J1661" s="2">
        <v>43.76</v>
      </c>
      <c r="K1661" s="2">
        <v>59.51</v>
      </c>
      <c r="L1661" s="2" t="s">
        <v>498</v>
      </c>
      <c r="M1661" s="2" t="s">
        <v>29</v>
      </c>
      <c r="N1661" s="2" t="s">
        <v>30</v>
      </c>
      <c r="O1661" s="2" t="s">
        <v>45</v>
      </c>
      <c r="P1661" s="2" t="s">
        <v>46</v>
      </c>
      <c r="Q1661" s="2" t="s">
        <v>47</v>
      </c>
      <c r="R1661" s="3">
        <v>42307</v>
      </c>
      <c r="S1661" s="10">
        <f t="shared" si="275"/>
        <v>2015</v>
      </c>
      <c r="T1661" t="str">
        <f t="shared" si="281"/>
        <v/>
      </c>
      <c r="U1661">
        <f t="shared" si="281"/>
        <v>-1243.99</v>
      </c>
      <c r="V1661" t="str">
        <f t="shared" si="281"/>
        <v/>
      </c>
      <c r="W1661" t="str">
        <f t="shared" si="281"/>
        <v/>
      </c>
      <c r="Z1661" t="str">
        <f t="shared" si="282"/>
        <v/>
      </c>
      <c r="AA1661" t="str">
        <f t="shared" si="282"/>
        <v/>
      </c>
      <c r="AB1661">
        <f t="shared" si="282"/>
        <v>-1243.99</v>
      </c>
      <c r="AE1661" t="str">
        <f t="shared" si="276"/>
        <v>Furniture</v>
      </c>
      <c r="AH1661" t="str">
        <f t="shared" si="277"/>
        <v/>
      </c>
      <c r="AI1661" t="str">
        <f t="shared" si="278"/>
        <v/>
      </c>
      <c r="AJ1661" t="str">
        <f t="shared" si="278"/>
        <v/>
      </c>
      <c r="AK1661" t="str">
        <f t="shared" si="278"/>
        <v/>
      </c>
      <c r="AL1661" t="str">
        <f t="shared" si="278"/>
        <v/>
      </c>
    </row>
    <row r="1662" spans="1:38" x14ac:dyDescent="0.2">
      <c r="A1662" s="1">
        <v>6904</v>
      </c>
      <c r="B1662" s="2" t="s">
        <v>18</v>
      </c>
      <c r="C1662" s="3">
        <v>42307</v>
      </c>
      <c r="D1662" s="2" t="s">
        <v>59</v>
      </c>
      <c r="E1662" s="2">
        <v>35</v>
      </c>
      <c r="F1662" s="2">
        <v>165.65</v>
      </c>
      <c r="G1662" s="2">
        <v>0.09</v>
      </c>
      <c r="H1662" s="2" t="s">
        <v>20</v>
      </c>
      <c r="I1662" s="2">
        <v>-109.34</v>
      </c>
      <c r="J1662" s="2">
        <v>16.57</v>
      </c>
      <c r="K1662" s="2">
        <v>19.420000000000002</v>
      </c>
      <c r="L1662" s="2" t="s">
        <v>498</v>
      </c>
      <c r="M1662" s="2" t="s">
        <v>29</v>
      </c>
      <c r="N1662" s="2" t="s">
        <v>30</v>
      </c>
      <c r="O1662" s="2" t="s">
        <v>24</v>
      </c>
      <c r="P1662" s="2" t="s">
        <v>25</v>
      </c>
      <c r="Q1662" s="2" t="s">
        <v>26</v>
      </c>
      <c r="R1662" s="3">
        <v>42308</v>
      </c>
      <c r="S1662" s="10">
        <f t="shared" si="275"/>
        <v>2015</v>
      </c>
      <c r="T1662" t="str">
        <f t="shared" ref="T1662:W1681" si="283">IF($N1662=T$1,$I1662,"")</f>
        <v/>
      </c>
      <c r="U1662">
        <f t="shared" si="283"/>
        <v>-109.34</v>
      </c>
      <c r="V1662" t="str">
        <f t="shared" si="283"/>
        <v/>
      </c>
      <c r="W1662" t="str">
        <f t="shared" si="283"/>
        <v/>
      </c>
      <c r="Z1662">
        <f t="shared" ref="Z1662:AB1681" si="284">IF($O1662=Z$1,$I1662,"")</f>
        <v>-109.34</v>
      </c>
      <c r="AA1662" t="str">
        <f t="shared" si="284"/>
        <v/>
      </c>
      <c r="AB1662" t="str">
        <f t="shared" si="284"/>
        <v/>
      </c>
      <c r="AE1662" t="str">
        <f t="shared" si="276"/>
        <v>Office Supplies</v>
      </c>
      <c r="AH1662" t="str">
        <f t="shared" si="277"/>
        <v/>
      </c>
      <c r="AI1662" t="str">
        <f t="shared" si="278"/>
        <v/>
      </c>
      <c r="AJ1662" t="str">
        <f t="shared" si="278"/>
        <v/>
      </c>
      <c r="AK1662" t="str">
        <f t="shared" si="278"/>
        <v/>
      </c>
      <c r="AL1662" t="str">
        <f t="shared" si="278"/>
        <v/>
      </c>
    </row>
    <row r="1663" spans="1:38" x14ac:dyDescent="0.2">
      <c r="A1663" s="1">
        <v>6905</v>
      </c>
      <c r="B1663" s="2" t="s">
        <v>18</v>
      </c>
      <c r="C1663" s="3">
        <v>42307</v>
      </c>
      <c r="D1663" s="2" t="s">
        <v>41</v>
      </c>
      <c r="E1663" s="2">
        <v>45</v>
      </c>
      <c r="F1663" s="2">
        <v>305.97000000000003</v>
      </c>
      <c r="G1663" s="2">
        <v>7.0000000000000007E-2</v>
      </c>
      <c r="H1663" s="2" t="s">
        <v>20</v>
      </c>
      <c r="I1663" s="2">
        <v>79.47</v>
      </c>
      <c r="J1663" s="2">
        <v>18.88</v>
      </c>
      <c r="K1663" s="2">
        <v>16</v>
      </c>
      <c r="L1663" s="2" t="s">
        <v>125</v>
      </c>
      <c r="M1663" s="2" t="s">
        <v>29</v>
      </c>
      <c r="N1663" s="2" t="s">
        <v>54</v>
      </c>
      <c r="O1663" s="2" t="s">
        <v>24</v>
      </c>
      <c r="P1663" s="2" t="s">
        <v>35</v>
      </c>
      <c r="Q1663" s="2" t="s">
        <v>36</v>
      </c>
      <c r="R1663" s="3">
        <v>42307</v>
      </c>
      <c r="S1663" s="10">
        <f t="shared" si="275"/>
        <v>2015</v>
      </c>
      <c r="T1663" t="str">
        <f t="shared" si="283"/>
        <v/>
      </c>
      <c r="U1663" t="str">
        <f t="shared" si="283"/>
        <v/>
      </c>
      <c r="V1663" t="str">
        <f t="shared" si="283"/>
        <v/>
      </c>
      <c r="W1663">
        <f t="shared" si="283"/>
        <v>79.47</v>
      </c>
      <c r="Z1663">
        <f t="shared" si="284"/>
        <v>79.47</v>
      </c>
      <c r="AA1663" t="str">
        <f t="shared" si="284"/>
        <v/>
      </c>
      <c r="AB1663" t="str">
        <f t="shared" si="284"/>
        <v/>
      </c>
      <c r="AE1663" t="str">
        <f t="shared" si="276"/>
        <v/>
      </c>
      <c r="AH1663" t="str">
        <f t="shared" si="277"/>
        <v/>
      </c>
      <c r="AI1663" t="str">
        <f t="shared" si="278"/>
        <v/>
      </c>
      <c r="AJ1663" t="str">
        <f t="shared" si="278"/>
        <v/>
      </c>
      <c r="AK1663" t="str">
        <f t="shared" si="278"/>
        <v/>
      </c>
      <c r="AL1663" t="str">
        <f t="shared" si="278"/>
        <v/>
      </c>
    </row>
    <row r="1664" spans="1:38" x14ac:dyDescent="0.2">
      <c r="A1664" s="1">
        <v>6906</v>
      </c>
      <c r="B1664" s="2" t="s">
        <v>18</v>
      </c>
      <c r="C1664" s="3">
        <v>42307</v>
      </c>
      <c r="D1664" s="2" t="s">
        <v>41</v>
      </c>
      <c r="E1664" s="2">
        <v>15</v>
      </c>
      <c r="F1664" s="2">
        <v>51.72</v>
      </c>
      <c r="G1664" s="2">
        <v>0.01</v>
      </c>
      <c r="H1664" s="2" t="s">
        <v>20</v>
      </c>
      <c r="I1664" s="2">
        <v>-36.15</v>
      </c>
      <c r="J1664" s="2">
        <v>14.52</v>
      </c>
      <c r="K1664" s="2">
        <v>18.28</v>
      </c>
      <c r="L1664" s="2" t="s">
        <v>125</v>
      </c>
      <c r="M1664" s="2" t="s">
        <v>29</v>
      </c>
      <c r="N1664" s="2" t="s">
        <v>54</v>
      </c>
      <c r="O1664" s="2" t="s">
        <v>24</v>
      </c>
      <c r="P1664" s="2" t="s">
        <v>64</v>
      </c>
      <c r="Q1664" s="2" t="s">
        <v>36</v>
      </c>
      <c r="R1664" s="3">
        <v>42307</v>
      </c>
      <c r="S1664" s="10">
        <f t="shared" si="275"/>
        <v>2015</v>
      </c>
      <c r="T1664" t="str">
        <f t="shared" si="283"/>
        <v/>
      </c>
      <c r="U1664" t="str">
        <f t="shared" si="283"/>
        <v/>
      </c>
      <c r="V1664" t="str">
        <f t="shared" si="283"/>
        <v/>
      </c>
      <c r="W1664">
        <f t="shared" si="283"/>
        <v>-36.15</v>
      </c>
      <c r="Z1664">
        <f t="shared" si="284"/>
        <v>-36.15</v>
      </c>
      <c r="AA1664" t="str">
        <f t="shared" si="284"/>
        <v/>
      </c>
      <c r="AB1664" t="str">
        <f t="shared" si="284"/>
        <v/>
      </c>
      <c r="AE1664" t="str">
        <f t="shared" si="276"/>
        <v>Office Supplies</v>
      </c>
      <c r="AH1664" t="str">
        <f t="shared" si="277"/>
        <v/>
      </c>
      <c r="AI1664" t="str">
        <f t="shared" si="278"/>
        <v/>
      </c>
      <c r="AJ1664" t="str">
        <f t="shared" si="278"/>
        <v/>
      </c>
      <c r="AK1664" t="str">
        <f t="shared" si="278"/>
        <v/>
      </c>
      <c r="AL1664" t="str">
        <f t="shared" si="278"/>
        <v/>
      </c>
    </row>
    <row r="1665" spans="1:38" x14ac:dyDescent="0.2">
      <c r="A1665" s="1">
        <v>6907</v>
      </c>
      <c r="B1665" s="2" t="s">
        <v>18</v>
      </c>
      <c r="C1665" s="3">
        <v>42308</v>
      </c>
      <c r="D1665" s="2" t="s">
        <v>50</v>
      </c>
      <c r="E1665" s="2">
        <v>23</v>
      </c>
      <c r="F1665" s="2">
        <v>941.47</v>
      </c>
      <c r="G1665" s="2">
        <v>7.0000000000000007E-2</v>
      </c>
      <c r="H1665" s="2" t="s">
        <v>20</v>
      </c>
      <c r="I1665" s="2">
        <v>-2.1</v>
      </c>
      <c r="J1665" s="2">
        <v>51.99</v>
      </c>
      <c r="K1665" s="2">
        <v>24.25</v>
      </c>
      <c r="L1665" s="2" t="s">
        <v>204</v>
      </c>
      <c r="M1665" s="2" t="s">
        <v>22</v>
      </c>
      <c r="N1665" s="2" t="s">
        <v>54</v>
      </c>
      <c r="O1665" s="2" t="s">
        <v>31</v>
      </c>
      <c r="P1665" s="2" t="s">
        <v>32</v>
      </c>
      <c r="Q1665" s="2" t="s">
        <v>26</v>
      </c>
      <c r="R1665" s="3">
        <v>42310</v>
      </c>
      <c r="S1665" s="10">
        <f t="shared" si="275"/>
        <v>2015</v>
      </c>
      <c r="T1665" t="str">
        <f t="shared" si="283"/>
        <v/>
      </c>
      <c r="U1665" t="str">
        <f t="shared" si="283"/>
        <v/>
      </c>
      <c r="V1665" t="str">
        <f t="shared" si="283"/>
        <v/>
      </c>
      <c r="W1665">
        <f t="shared" si="283"/>
        <v>-2.1</v>
      </c>
      <c r="Z1665" t="str">
        <f t="shared" si="284"/>
        <v/>
      </c>
      <c r="AA1665">
        <f t="shared" si="284"/>
        <v>-2.1</v>
      </c>
      <c r="AB1665" t="str">
        <f t="shared" si="284"/>
        <v/>
      </c>
      <c r="AE1665" t="str">
        <f t="shared" si="276"/>
        <v>Technology</v>
      </c>
      <c r="AH1665" t="str">
        <f t="shared" si="277"/>
        <v/>
      </c>
      <c r="AI1665" t="str">
        <f t="shared" si="278"/>
        <v/>
      </c>
      <c r="AJ1665" t="str">
        <f t="shared" si="278"/>
        <v/>
      </c>
      <c r="AK1665" t="str">
        <f t="shared" si="278"/>
        <v/>
      </c>
      <c r="AL1665" t="str">
        <f t="shared" si="278"/>
        <v/>
      </c>
    </row>
    <row r="1666" spans="1:38" x14ac:dyDescent="0.2">
      <c r="A1666" s="1">
        <v>6908</v>
      </c>
      <c r="B1666" s="2" t="s">
        <v>18</v>
      </c>
      <c r="C1666" s="3">
        <v>42308</v>
      </c>
      <c r="D1666" s="2" t="s">
        <v>50</v>
      </c>
      <c r="E1666" s="2">
        <v>40</v>
      </c>
      <c r="F1666" s="2">
        <v>214.82</v>
      </c>
      <c r="G1666" s="2">
        <v>0.04</v>
      </c>
      <c r="H1666" s="2" t="s">
        <v>20</v>
      </c>
      <c r="I1666" s="2">
        <v>-109.95</v>
      </c>
      <c r="J1666" s="2">
        <v>16.91</v>
      </c>
      <c r="K1666" s="2">
        <v>19.68</v>
      </c>
      <c r="L1666" s="2" t="s">
        <v>415</v>
      </c>
      <c r="M1666" s="2" t="s">
        <v>29</v>
      </c>
      <c r="N1666" s="2" t="s">
        <v>23</v>
      </c>
      <c r="O1666" s="2" t="s">
        <v>24</v>
      </c>
      <c r="P1666" s="2" t="s">
        <v>25</v>
      </c>
      <c r="Q1666" s="2" t="s">
        <v>26</v>
      </c>
      <c r="R1666" s="3">
        <v>42310</v>
      </c>
      <c r="S1666" s="10">
        <f t="shared" si="275"/>
        <v>2015</v>
      </c>
      <c r="T1666">
        <f t="shared" si="283"/>
        <v>-109.95</v>
      </c>
      <c r="U1666" t="str">
        <f t="shared" si="283"/>
        <v/>
      </c>
      <c r="V1666" t="str">
        <f t="shared" si="283"/>
        <v/>
      </c>
      <c r="W1666" t="str">
        <f t="shared" si="283"/>
        <v/>
      </c>
      <c r="Z1666">
        <f t="shared" si="284"/>
        <v>-109.95</v>
      </c>
      <c r="AA1666" t="str">
        <f t="shared" si="284"/>
        <v/>
      </c>
      <c r="AB1666" t="str">
        <f t="shared" si="284"/>
        <v/>
      </c>
      <c r="AE1666" t="str">
        <f t="shared" si="276"/>
        <v>Office Supplies</v>
      </c>
      <c r="AH1666" t="str">
        <f t="shared" si="277"/>
        <v/>
      </c>
      <c r="AI1666" t="str">
        <f t="shared" si="278"/>
        <v/>
      </c>
      <c r="AJ1666" t="str">
        <f t="shared" si="278"/>
        <v/>
      </c>
      <c r="AK1666" t="str">
        <f t="shared" si="278"/>
        <v/>
      </c>
      <c r="AL1666" t="str">
        <f t="shared" ref="AJ1666:AL1729" si="285">IF(AL$1=$S1666,$AH1666,"")</f>
        <v/>
      </c>
    </row>
    <row r="1667" spans="1:38" x14ac:dyDescent="0.2">
      <c r="A1667" s="1">
        <v>6909</v>
      </c>
      <c r="B1667" s="2" t="s">
        <v>18</v>
      </c>
      <c r="C1667" s="3">
        <v>42308</v>
      </c>
      <c r="D1667" s="2" t="s">
        <v>50</v>
      </c>
      <c r="E1667" s="2">
        <v>48</v>
      </c>
      <c r="F1667" s="2">
        <v>1038.58</v>
      </c>
      <c r="G1667" s="2">
        <v>0.01</v>
      </c>
      <c r="H1667" s="2" t="s">
        <v>20</v>
      </c>
      <c r="I1667" s="2">
        <v>355.22</v>
      </c>
      <c r="J1667" s="2">
        <v>31.98</v>
      </c>
      <c r="K1667" s="2">
        <v>19.77</v>
      </c>
      <c r="L1667" s="2" t="s">
        <v>415</v>
      </c>
      <c r="M1667" s="2" t="s">
        <v>29</v>
      </c>
      <c r="N1667" s="2" t="s">
        <v>23</v>
      </c>
      <c r="O1667" s="2" t="s">
        <v>24</v>
      </c>
      <c r="P1667" s="2" t="s">
        <v>35</v>
      </c>
      <c r="Q1667" s="2" t="s">
        <v>26</v>
      </c>
      <c r="R1667" s="3">
        <v>42310</v>
      </c>
      <c r="S1667" s="10">
        <f t="shared" ref="S1667:S1730" si="286">YEAR(C1667)</f>
        <v>2015</v>
      </c>
      <c r="T1667">
        <f t="shared" si="283"/>
        <v>355.22</v>
      </c>
      <c r="U1667" t="str">
        <f t="shared" si="283"/>
        <v/>
      </c>
      <c r="V1667" t="str">
        <f t="shared" si="283"/>
        <v/>
      </c>
      <c r="W1667" t="str">
        <f t="shared" si="283"/>
        <v/>
      </c>
      <c r="Z1667">
        <f t="shared" si="284"/>
        <v>355.22</v>
      </c>
      <c r="AA1667" t="str">
        <f t="shared" si="284"/>
        <v/>
      </c>
      <c r="AB1667" t="str">
        <f t="shared" si="284"/>
        <v/>
      </c>
      <c r="AE1667" t="str">
        <f t="shared" ref="AE1667:AE1730" si="287">IF(I1667&lt;0,O1667,"")</f>
        <v/>
      </c>
      <c r="AH1667" t="str">
        <f t="shared" ref="AH1667:AH1730" si="288">IF(E1667&lt;11,IF(O1667="Technology",I1667,""),"")</f>
        <v/>
      </c>
      <c r="AI1667" t="str">
        <f t="shared" ref="AI1667:AL1730" si="289">IF(AI$1=$S1667,$AH1667,"")</f>
        <v/>
      </c>
      <c r="AJ1667" t="str">
        <f t="shared" si="285"/>
        <v/>
      </c>
      <c r="AK1667" t="str">
        <f t="shared" si="285"/>
        <v/>
      </c>
      <c r="AL1667" t="str">
        <f t="shared" si="285"/>
        <v/>
      </c>
    </row>
    <row r="1668" spans="1:38" x14ac:dyDescent="0.2">
      <c r="A1668" s="1">
        <v>6910</v>
      </c>
      <c r="B1668" s="2" t="s">
        <v>18</v>
      </c>
      <c r="C1668" s="3">
        <v>42309</v>
      </c>
      <c r="D1668" s="2" t="s">
        <v>19</v>
      </c>
      <c r="E1668" s="2">
        <v>37</v>
      </c>
      <c r="F1668" s="2">
        <v>239.05</v>
      </c>
      <c r="G1668" s="2">
        <v>0</v>
      </c>
      <c r="H1668" s="2" t="s">
        <v>20</v>
      </c>
      <c r="I1668" s="2">
        <v>-235.88</v>
      </c>
      <c r="J1668" s="2">
        <v>17.98</v>
      </c>
      <c r="K1668" s="2">
        <v>24.39</v>
      </c>
      <c r="L1668" s="2" t="s">
        <v>311</v>
      </c>
      <c r="M1668" s="2" t="s">
        <v>29</v>
      </c>
      <c r="N1668" s="2" t="s">
        <v>30</v>
      </c>
      <c r="O1668" s="2" t="s">
        <v>24</v>
      </c>
      <c r="P1668" s="2" t="s">
        <v>35</v>
      </c>
      <c r="Q1668" s="2" t="s">
        <v>26</v>
      </c>
      <c r="R1668" s="3">
        <v>42309</v>
      </c>
      <c r="S1668" s="10">
        <f t="shared" si="286"/>
        <v>2015</v>
      </c>
      <c r="T1668" t="str">
        <f t="shared" si="283"/>
        <v/>
      </c>
      <c r="U1668">
        <f t="shared" si="283"/>
        <v>-235.88</v>
      </c>
      <c r="V1668" t="str">
        <f t="shared" si="283"/>
        <v/>
      </c>
      <c r="W1668" t="str">
        <f t="shared" si="283"/>
        <v/>
      </c>
      <c r="Z1668">
        <f t="shared" si="284"/>
        <v>-235.88</v>
      </c>
      <c r="AA1668" t="str">
        <f t="shared" si="284"/>
        <v/>
      </c>
      <c r="AB1668" t="str">
        <f t="shared" si="284"/>
        <v/>
      </c>
      <c r="AE1668" t="str">
        <f t="shared" si="287"/>
        <v>Office Supplies</v>
      </c>
      <c r="AH1668" t="str">
        <f t="shared" si="288"/>
        <v/>
      </c>
      <c r="AI1668" t="str">
        <f t="shared" si="289"/>
        <v/>
      </c>
      <c r="AJ1668" t="str">
        <f t="shared" si="285"/>
        <v/>
      </c>
      <c r="AK1668" t="str">
        <f t="shared" si="285"/>
        <v/>
      </c>
      <c r="AL1668" t="str">
        <f t="shared" si="285"/>
        <v/>
      </c>
    </row>
    <row r="1669" spans="1:38" x14ac:dyDescent="0.2">
      <c r="A1669" s="1">
        <v>6911</v>
      </c>
      <c r="B1669" s="2" t="s">
        <v>18</v>
      </c>
      <c r="C1669" s="3">
        <v>42309</v>
      </c>
      <c r="D1669" s="2" t="s">
        <v>27</v>
      </c>
      <c r="E1669" s="2">
        <v>11</v>
      </c>
      <c r="F1669" s="2">
        <v>94.19</v>
      </c>
      <c r="G1669" s="2">
        <v>0.06</v>
      </c>
      <c r="H1669" s="2" t="s">
        <v>20</v>
      </c>
      <c r="I1669" s="2">
        <v>-40.200000000000003</v>
      </c>
      <c r="J1669" s="2">
        <v>20.12</v>
      </c>
      <c r="K1669" s="2">
        <v>16.829999999999998</v>
      </c>
      <c r="L1669" s="2" t="s">
        <v>119</v>
      </c>
      <c r="M1669" s="2" t="s">
        <v>29</v>
      </c>
      <c r="N1669" s="2" t="s">
        <v>30</v>
      </c>
      <c r="O1669" s="2" t="s">
        <v>31</v>
      </c>
      <c r="P1669" s="2" t="s">
        <v>32</v>
      </c>
      <c r="Q1669" s="2" t="s">
        <v>58</v>
      </c>
      <c r="R1669" s="3">
        <v>42311</v>
      </c>
      <c r="S1669" s="10">
        <f t="shared" si="286"/>
        <v>2015</v>
      </c>
      <c r="T1669" t="str">
        <f t="shared" si="283"/>
        <v/>
      </c>
      <c r="U1669">
        <f t="shared" si="283"/>
        <v>-40.200000000000003</v>
      </c>
      <c r="V1669" t="str">
        <f t="shared" si="283"/>
        <v/>
      </c>
      <c r="W1669" t="str">
        <f t="shared" si="283"/>
        <v/>
      </c>
      <c r="Z1669" t="str">
        <f t="shared" si="284"/>
        <v/>
      </c>
      <c r="AA1669">
        <f t="shared" si="284"/>
        <v>-40.200000000000003</v>
      </c>
      <c r="AB1669" t="str">
        <f t="shared" si="284"/>
        <v/>
      </c>
      <c r="AE1669" t="str">
        <f t="shared" si="287"/>
        <v>Technology</v>
      </c>
      <c r="AH1669" t="str">
        <f t="shared" si="288"/>
        <v/>
      </c>
      <c r="AI1669" t="str">
        <f t="shared" si="289"/>
        <v/>
      </c>
      <c r="AJ1669" t="str">
        <f t="shared" si="285"/>
        <v/>
      </c>
      <c r="AK1669" t="str">
        <f t="shared" si="285"/>
        <v/>
      </c>
      <c r="AL1669" t="str">
        <f t="shared" si="285"/>
        <v/>
      </c>
    </row>
    <row r="1670" spans="1:38" x14ac:dyDescent="0.2">
      <c r="A1670" s="1">
        <v>6912</v>
      </c>
      <c r="B1670" s="2" t="s">
        <v>18</v>
      </c>
      <c r="C1670" s="3">
        <v>42309</v>
      </c>
      <c r="D1670" s="2" t="s">
        <v>27</v>
      </c>
      <c r="E1670" s="2">
        <v>8</v>
      </c>
      <c r="F1670" s="2">
        <v>761.2</v>
      </c>
      <c r="G1670" s="2">
        <v>0.06</v>
      </c>
      <c r="H1670" s="2" t="s">
        <v>20</v>
      </c>
      <c r="I1670" s="2">
        <v>-26.9</v>
      </c>
      <c r="J1670" s="2">
        <v>108.45</v>
      </c>
      <c r="K1670" s="2">
        <v>27.99</v>
      </c>
      <c r="L1670" s="2" t="s">
        <v>119</v>
      </c>
      <c r="M1670" s="2" t="s">
        <v>29</v>
      </c>
      <c r="N1670" s="2" t="s">
        <v>30</v>
      </c>
      <c r="O1670" s="2" t="s">
        <v>31</v>
      </c>
      <c r="P1670" s="2" t="s">
        <v>33</v>
      </c>
      <c r="Q1670" s="2" t="s">
        <v>62</v>
      </c>
      <c r="R1670" s="3">
        <v>42313</v>
      </c>
      <c r="S1670" s="10">
        <f t="shared" si="286"/>
        <v>2015</v>
      </c>
      <c r="T1670" t="str">
        <f t="shared" si="283"/>
        <v/>
      </c>
      <c r="U1670">
        <f t="shared" si="283"/>
        <v>-26.9</v>
      </c>
      <c r="V1670" t="str">
        <f t="shared" si="283"/>
        <v/>
      </c>
      <c r="W1670" t="str">
        <f t="shared" si="283"/>
        <v/>
      </c>
      <c r="Z1670" t="str">
        <f t="shared" si="284"/>
        <v/>
      </c>
      <c r="AA1670">
        <f t="shared" si="284"/>
        <v>-26.9</v>
      </c>
      <c r="AB1670" t="str">
        <f t="shared" si="284"/>
        <v/>
      </c>
      <c r="AE1670" t="str">
        <f t="shared" si="287"/>
        <v>Technology</v>
      </c>
      <c r="AH1670">
        <f t="shared" si="288"/>
        <v>-26.9</v>
      </c>
      <c r="AI1670" t="str">
        <f t="shared" si="289"/>
        <v/>
      </c>
      <c r="AJ1670">
        <f t="shared" si="285"/>
        <v>-26.9</v>
      </c>
      <c r="AK1670" t="str">
        <f t="shared" si="285"/>
        <v/>
      </c>
      <c r="AL1670" t="str">
        <f t="shared" si="285"/>
        <v/>
      </c>
    </row>
    <row r="1671" spans="1:38" x14ac:dyDescent="0.2">
      <c r="A1671" s="1">
        <v>6913</v>
      </c>
      <c r="B1671" s="2" t="s">
        <v>18</v>
      </c>
      <c r="C1671" s="3">
        <v>42311</v>
      </c>
      <c r="D1671" s="2" t="s">
        <v>41</v>
      </c>
      <c r="E1671" s="2">
        <v>14</v>
      </c>
      <c r="F1671" s="2">
        <v>3838.24</v>
      </c>
      <c r="G1671" s="2">
        <v>0.1</v>
      </c>
      <c r="H1671" s="2" t="s">
        <v>44</v>
      </c>
      <c r="I1671" s="2">
        <v>640.73</v>
      </c>
      <c r="J1671" s="2">
        <v>291.81</v>
      </c>
      <c r="K1671" s="2">
        <v>37.19</v>
      </c>
      <c r="L1671" s="2" t="s">
        <v>135</v>
      </c>
      <c r="M1671" s="2" t="s">
        <v>29</v>
      </c>
      <c r="N1671" s="2" t="s">
        <v>30</v>
      </c>
      <c r="O1671" s="2" t="s">
        <v>24</v>
      </c>
      <c r="P1671" s="2" t="s">
        <v>71</v>
      </c>
      <c r="Q1671" s="2" t="s">
        <v>56</v>
      </c>
      <c r="R1671" s="3">
        <v>42313</v>
      </c>
      <c r="S1671" s="10">
        <f t="shared" si="286"/>
        <v>2015</v>
      </c>
      <c r="T1671" t="str">
        <f t="shared" si="283"/>
        <v/>
      </c>
      <c r="U1671">
        <f t="shared" si="283"/>
        <v>640.73</v>
      </c>
      <c r="V1671" t="str">
        <f t="shared" si="283"/>
        <v/>
      </c>
      <c r="W1671" t="str">
        <f t="shared" si="283"/>
        <v/>
      </c>
      <c r="Z1671">
        <f t="shared" si="284"/>
        <v>640.73</v>
      </c>
      <c r="AA1671" t="str">
        <f t="shared" si="284"/>
        <v/>
      </c>
      <c r="AB1671" t="str">
        <f t="shared" si="284"/>
        <v/>
      </c>
      <c r="AE1671" t="str">
        <f t="shared" si="287"/>
        <v/>
      </c>
      <c r="AH1671" t="str">
        <f t="shared" si="288"/>
        <v/>
      </c>
      <c r="AI1671" t="str">
        <f t="shared" si="289"/>
        <v/>
      </c>
      <c r="AJ1671" t="str">
        <f t="shared" si="285"/>
        <v/>
      </c>
      <c r="AK1671" t="str">
        <f t="shared" si="285"/>
        <v/>
      </c>
      <c r="AL1671" t="str">
        <f t="shared" si="285"/>
        <v/>
      </c>
    </row>
    <row r="1672" spans="1:38" x14ac:dyDescent="0.2">
      <c r="A1672" s="1">
        <v>6914</v>
      </c>
      <c r="B1672" s="2" t="s">
        <v>18</v>
      </c>
      <c r="C1672" s="3">
        <v>42311</v>
      </c>
      <c r="D1672" s="2" t="s">
        <v>41</v>
      </c>
      <c r="E1672" s="2">
        <v>22</v>
      </c>
      <c r="F1672" s="2">
        <v>274.83</v>
      </c>
      <c r="G1672" s="2">
        <v>7.0000000000000007E-2</v>
      </c>
      <c r="H1672" s="2" t="s">
        <v>20</v>
      </c>
      <c r="I1672" s="2">
        <v>-40.58</v>
      </c>
      <c r="J1672" s="2">
        <v>24.28</v>
      </c>
      <c r="K1672" s="2">
        <v>20.13</v>
      </c>
      <c r="L1672" s="2" t="s">
        <v>135</v>
      </c>
      <c r="M1672" s="2" t="s">
        <v>29</v>
      </c>
      <c r="N1672" s="2" t="s">
        <v>30</v>
      </c>
      <c r="O1672" s="2" t="s">
        <v>24</v>
      </c>
      <c r="P1672" s="2" t="s">
        <v>52</v>
      </c>
      <c r="Q1672" s="2" t="s">
        <v>26</v>
      </c>
      <c r="R1672" s="3">
        <v>42313</v>
      </c>
      <c r="S1672" s="10">
        <f t="shared" si="286"/>
        <v>2015</v>
      </c>
      <c r="T1672" t="str">
        <f t="shared" si="283"/>
        <v/>
      </c>
      <c r="U1672">
        <f t="shared" si="283"/>
        <v>-40.58</v>
      </c>
      <c r="V1672" t="str">
        <f t="shared" si="283"/>
        <v/>
      </c>
      <c r="W1672" t="str">
        <f t="shared" si="283"/>
        <v/>
      </c>
      <c r="Z1672">
        <f t="shared" si="284"/>
        <v>-40.58</v>
      </c>
      <c r="AA1672" t="str">
        <f t="shared" si="284"/>
        <v/>
      </c>
      <c r="AB1672" t="str">
        <f t="shared" si="284"/>
        <v/>
      </c>
      <c r="AE1672" t="str">
        <f t="shared" si="287"/>
        <v>Office Supplies</v>
      </c>
      <c r="AH1672" t="str">
        <f t="shared" si="288"/>
        <v/>
      </c>
      <c r="AI1672" t="str">
        <f t="shared" si="289"/>
        <v/>
      </c>
      <c r="AJ1672" t="str">
        <f t="shared" si="285"/>
        <v/>
      </c>
      <c r="AK1672" t="str">
        <f t="shared" si="285"/>
        <v/>
      </c>
      <c r="AL1672" t="str">
        <f t="shared" si="285"/>
        <v/>
      </c>
    </row>
    <row r="1673" spans="1:38" x14ac:dyDescent="0.2">
      <c r="A1673" s="1">
        <v>6915</v>
      </c>
      <c r="B1673" s="2" t="s">
        <v>18</v>
      </c>
      <c r="C1673" s="3">
        <v>42311</v>
      </c>
      <c r="D1673" s="2" t="s">
        <v>41</v>
      </c>
      <c r="E1673" s="2">
        <v>1</v>
      </c>
      <c r="F1673" s="2">
        <v>801.98</v>
      </c>
      <c r="G1673" s="2">
        <v>0.09</v>
      </c>
      <c r="H1673" s="2" t="s">
        <v>44</v>
      </c>
      <c r="I1673" s="2">
        <v>-1742.94</v>
      </c>
      <c r="J1673" s="2">
        <v>820.49</v>
      </c>
      <c r="K1673" s="2">
        <v>69.3</v>
      </c>
      <c r="L1673" s="2" t="s">
        <v>143</v>
      </c>
      <c r="M1673" s="2" t="s">
        <v>22</v>
      </c>
      <c r="N1673" s="2" t="s">
        <v>54</v>
      </c>
      <c r="O1673" s="2" t="s">
        <v>31</v>
      </c>
      <c r="P1673" s="2" t="s">
        <v>33</v>
      </c>
      <c r="Q1673" s="2" t="s">
        <v>56</v>
      </c>
      <c r="R1673" s="3">
        <v>42312</v>
      </c>
      <c r="S1673" s="10">
        <f t="shared" si="286"/>
        <v>2015</v>
      </c>
      <c r="T1673" t="str">
        <f t="shared" si="283"/>
        <v/>
      </c>
      <c r="U1673" t="str">
        <f t="shared" si="283"/>
        <v/>
      </c>
      <c r="V1673" t="str">
        <f t="shared" si="283"/>
        <v/>
      </c>
      <c r="W1673">
        <f t="shared" si="283"/>
        <v>-1742.94</v>
      </c>
      <c r="Z1673" t="str">
        <f t="shared" si="284"/>
        <v/>
      </c>
      <c r="AA1673">
        <f t="shared" si="284"/>
        <v>-1742.94</v>
      </c>
      <c r="AB1673" t="str">
        <f t="shared" si="284"/>
        <v/>
      </c>
      <c r="AE1673" t="str">
        <f t="shared" si="287"/>
        <v>Technology</v>
      </c>
      <c r="AH1673">
        <f t="shared" si="288"/>
        <v>-1742.94</v>
      </c>
      <c r="AI1673" t="str">
        <f t="shared" si="289"/>
        <v/>
      </c>
      <c r="AJ1673">
        <f t="shared" si="285"/>
        <v>-1742.94</v>
      </c>
      <c r="AK1673" t="str">
        <f t="shared" si="285"/>
        <v/>
      </c>
      <c r="AL1673" t="str">
        <f t="shared" si="285"/>
        <v/>
      </c>
    </row>
    <row r="1674" spans="1:38" x14ac:dyDescent="0.2">
      <c r="A1674" s="1">
        <v>6916</v>
      </c>
      <c r="B1674" s="2" t="s">
        <v>40</v>
      </c>
      <c r="C1674" s="3">
        <v>42312</v>
      </c>
      <c r="D1674" s="2" t="s">
        <v>27</v>
      </c>
      <c r="E1674" s="2">
        <v>35</v>
      </c>
      <c r="F1674" s="2">
        <v>5294.56</v>
      </c>
      <c r="G1674" s="2">
        <v>0.05</v>
      </c>
      <c r="H1674" s="2" t="s">
        <v>44</v>
      </c>
      <c r="I1674" s="2">
        <v>-763.65</v>
      </c>
      <c r="J1674" s="2">
        <v>162.97999999999999</v>
      </c>
      <c r="K1674" s="2">
        <v>80.27</v>
      </c>
      <c r="L1674" s="2" t="s">
        <v>528</v>
      </c>
      <c r="M1674" s="2" t="s">
        <v>29</v>
      </c>
      <c r="N1674" s="2" t="s">
        <v>54</v>
      </c>
      <c r="O1674" s="2" t="s">
        <v>45</v>
      </c>
      <c r="P1674" s="2" t="s">
        <v>67</v>
      </c>
      <c r="Q1674" s="2" t="s">
        <v>47</v>
      </c>
      <c r="R1674" s="3">
        <v>42317</v>
      </c>
      <c r="S1674" s="10">
        <f t="shared" si="286"/>
        <v>2015</v>
      </c>
      <c r="T1674" t="str">
        <f t="shared" si="283"/>
        <v/>
      </c>
      <c r="U1674" t="str">
        <f t="shared" si="283"/>
        <v/>
      </c>
      <c r="V1674" t="str">
        <f t="shared" si="283"/>
        <v/>
      </c>
      <c r="W1674">
        <f t="shared" si="283"/>
        <v>-763.65</v>
      </c>
      <c r="Z1674" t="str">
        <f t="shared" si="284"/>
        <v/>
      </c>
      <c r="AA1674" t="str">
        <f t="shared" si="284"/>
        <v/>
      </c>
      <c r="AB1674">
        <f t="shared" si="284"/>
        <v>-763.65</v>
      </c>
      <c r="AE1674" t="str">
        <f t="shared" si="287"/>
        <v>Furniture</v>
      </c>
      <c r="AH1674" t="str">
        <f t="shared" si="288"/>
        <v/>
      </c>
      <c r="AI1674" t="str">
        <f t="shared" si="289"/>
        <v/>
      </c>
      <c r="AJ1674" t="str">
        <f t="shared" si="285"/>
        <v/>
      </c>
      <c r="AK1674" t="str">
        <f t="shared" si="285"/>
        <v/>
      </c>
      <c r="AL1674" t="str">
        <f t="shared" si="285"/>
        <v/>
      </c>
    </row>
    <row r="1675" spans="1:38" x14ac:dyDescent="0.2">
      <c r="A1675" s="1">
        <v>6917</v>
      </c>
      <c r="B1675" s="2" t="s">
        <v>18</v>
      </c>
      <c r="C1675" s="3">
        <v>42312</v>
      </c>
      <c r="D1675" s="2" t="s">
        <v>41</v>
      </c>
      <c r="E1675" s="2">
        <v>36</v>
      </c>
      <c r="F1675" s="2">
        <v>282.45999999999998</v>
      </c>
      <c r="G1675" s="2">
        <v>0.05</v>
      </c>
      <c r="H1675" s="2" t="s">
        <v>20</v>
      </c>
      <c r="I1675" s="2">
        <v>-232.47</v>
      </c>
      <c r="J1675" s="2">
        <v>19.28</v>
      </c>
      <c r="K1675" s="2">
        <v>25.15</v>
      </c>
      <c r="L1675" s="2" t="s">
        <v>425</v>
      </c>
      <c r="M1675" s="2" t="s">
        <v>22</v>
      </c>
      <c r="N1675" s="2" t="s">
        <v>30</v>
      </c>
      <c r="O1675" s="2" t="s">
        <v>24</v>
      </c>
      <c r="P1675" s="2" t="s">
        <v>35</v>
      </c>
      <c r="Q1675" s="2" t="s">
        <v>26</v>
      </c>
      <c r="R1675" s="3">
        <v>42314</v>
      </c>
      <c r="S1675" s="10">
        <f t="shared" si="286"/>
        <v>2015</v>
      </c>
      <c r="T1675" t="str">
        <f t="shared" si="283"/>
        <v/>
      </c>
      <c r="U1675">
        <f t="shared" si="283"/>
        <v>-232.47</v>
      </c>
      <c r="V1675" t="str">
        <f t="shared" si="283"/>
        <v/>
      </c>
      <c r="W1675" t="str">
        <f t="shared" si="283"/>
        <v/>
      </c>
      <c r="Z1675">
        <f t="shared" si="284"/>
        <v>-232.47</v>
      </c>
      <c r="AA1675" t="str">
        <f t="shared" si="284"/>
        <v/>
      </c>
      <c r="AB1675" t="str">
        <f t="shared" si="284"/>
        <v/>
      </c>
      <c r="AE1675" t="str">
        <f t="shared" si="287"/>
        <v>Office Supplies</v>
      </c>
      <c r="AH1675" t="str">
        <f t="shared" si="288"/>
        <v/>
      </c>
      <c r="AI1675" t="str">
        <f t="shared" si="289"/>
        <v/>
      </c>
      <c r="AJ1675" t="str">
        <f t="shared" si="285"/>
        <v/>
      </c>
      <c r="AK1675" t="str">
        <f t="shared" si="285"/>
        <v/>
      </c>
      <c r="AL1675" t="str">
        <f t="shared" si="285"/>
        <v/>
      </c>
    </row>
    <row r="1676" spans="1:38" x14ac:dyDescent="0.2">
      <c r="A1676" s="1">
        <v>6918</v>
      </c>
      <c r="B1676" s="2" t="s">
        <v>18</v>
      </c>
      <c r="C1676" s="3">
        <v>42314</v>
      </c>
      <c r="D1676" s="2" t="s">
        <v>59</v>
      </c>
      <c r="E1676" s="2">
        <v>8</v>
      </c>
      <c r="F1676" s="2">
        <v>2036.896</v>
      </c>
      <c r="G1676" s="2">
        <v>0.1</v>
      </c>
      <c r="H1676" s="2" t="s">
        <v>44</v>
      </c>
      <c r="I1676" s="2">
        <v>257.04000000000002</v>
      </c>
      <c r="J1676" s="2">
        <v>332.64</v>
      </c>
      <c r="K1676" s="2">
        <v>57.57</v>
      </c>
      <c r="L1676" s="2" t="s">
        <v>529</v>
      </c>
      <c r="M1676" s="2" t="s">
        <v>29</v>
      </c>
      <c r="N1676" s="2" t="s">
        <v>23</v>
      </c>
      <c r="O1676" s="2" t="s">
        <v>45</v>
      </c>
      <c r="P1676" s="2" t="s">
        <v>46</v>
      </c>
      <c r="Q1676" s="2" t="s">
        <v>47</v>
      </c>
      <c r="R1676" s="3">
        <v>42315</v>
      </c>
      <c r="S1676" s="10">
        <f t="shared" si="286"/>
        <v>2015</v>
      </c>
      <c r="T1676">
        <f t="shared" si="283"/>
        <v>257.04000000000002</v>
      </c>
      <c r="U1676" t="str">
        <f t="shared" si="283"/>
        <v/>
      </c>
      <c r="V1676" t="str">
        <f t="shared" si="283"/>
        <v/>
      </c>
      <c r="W1676" t="str">
        <f t="shared" si="283"/>
        <v/>
      </c>
      <c r="Z1676" t="str">
        <f t="shared" si="284"/>
        <v/>
      </c>
      <c r="AA1676" t="str">
        <f t="shared" si="284"/>
        <v/>
      </c>
      <c r="AB1676">
        <f t="shared" si="284"/>
        <v>257.04000000000002</v>
      </c>
      <c r="AE1676" t="str">
        <f t="shared" si="287"/>
        <v/>
      </c>
      <c r="AH1676" t="str">
        <f t="shared" si="288"/>
        <v/>
      </c>
      <c r="AI1676" t="str">
        <f t="shared" si="289"/>
        <v/>
      </c>
      <c r="AJ1676" t="str">
        <f t="shared" si="285"/>
        <v/>
      </c>
      <c r="AK1676" t="str">
        <f t="shared" si="285"/>
        <v/>
      </c>
      <c r="AL1676" t="str">
        <f t="shared" si="285"/>
        <v/>
      </c>
    </row>
    <row r="1677" spans="1:38" x14ac:dyDescent="0.2">
      <c r="A1677" s="1">
        <v>6919</v>
      </c>
      <c r="B1677" s="2" t="s">
        <v>18</v>
      </c>
      <c r="C1677" s="3">
        <v>42314</v>
      </c>
      <c r="D1677" s="2" t="s">
        <v>27</v>
      </c>
      <c r="E1677" s="2">
        <v>23</v>
      </c>
      <c r="F1677" s="2">
        <v>74.87</v>
      </c>
      <c r="G1677" s="2">
        <v>0.03</v>
      </c>
      <c r="H1677" s="2" t="s">
        <v>20</v>
      </c>
      <c r="I1677" s="2">
        <v>-95.2</v>
      </c>
      <c r="J1677" s="2">
        <v>14.66</v>
      </c>
      <c r="K1677" s="2">
        <v>20.350000000000001</v>
      </c>
      <c r="L1677" s="2" t="s">
        <v>280</v>
      </c>
      <c r="M1677" s="2" t="s">
        <v>22</v>
      </c>
      <c r="N1677" s="2" t="s">
        <v>30</v>
      </c>
      <c r="O1677" s="2" t="s">
        <v>24</v>
      </c>
      <c r="P1677" s="2" t="s">
        <v>90</v>
      </c>
      <c r="Q1677" s="2" t="s">
        <v>26</v>
      </c>
      <c r="R1677" s="3">
        <v>42314</v>
      </c>
      <c r="S1677" s="10">
        <f t="shared" si="286"/>
        <v>2015</v>
      </c>
      <c r="T1677" t="str">
        <f t="shared" si="283"/>
        <v/>
      </c>
      <c r="U1677">
        <f t="shared" si="283"/>
        <v>-95.2</v>
      </c>
      <c r="V1677" t="str">
        <f t="shared" si="283"/>
        <v/>
      </c>
      <c r="W1677" t="str">
        <f t="shared" si="283"/>
        <v/>
      </c>
      <c r="Z1677">
        <f t="shared" si="284"/>
        <v>-95.2</v>
      </c>
      <c r="AA1677" t="str">
        <f t="shared" si="284"/>
        <v/>
      </c>
      <c r="AB1677" t="str">
        <f t="shared" si="284"/>
        <v/>
      </c>
      <c r="AE1677" t="str">
        <f t="shared" si="287"/>
        <v>Office Supplies</v>
      </c>
      <c r="AH1677" t="str">
        <f t="shared" si="288"/>
        <v/>
      </c>
      <c r="AI1677" t="str">
        <f t="shared" si="289"/>
        <v/>
      </c>
      <c r="AJ1677" t="str">
        <f t="shared" si="285"/>
        <v/>
      </c>
      <c r="AK1677" t="str">
        <f t="shared" si="285"/>
        <v/>
      </c>
      <c r="AL1677" t="str">
        <f t="shared" si="285"/>
        <v/>
      </c>
    </row>
    <row r="1678" spans="1:38" x14ac:dyDescent="0.2">
      <c r="A1678" s="1">
        <v>6920</v>
      </c>
      <c r="B1678" s="2" t="s">
        <v>18</v>
      </c>
      <c r="C1678" s="3">
        <v>42314</v>
      </c>
      <c r="D1678" s="2" t="s">
        <v>27</v>
      </c>
      <c r="E1678" s="2">
        <v>46</v>
      </c>
      <c r="F1678" s="2">
        <v>9053.73</v>
      </c>
      <c r="G1678" s="2">
        <v>0</v>
      </c>
      <c r="H1678" s="2" t="s">
        <v>44</v>
      </c>
      <c r="I1678" s="2">
        <v>1403.43</v>
      </c>
      <c r="J1678" s="2">
        <v>192.98</v>
      </c>
      <c r="K1678" s="2">
        <v>69.239999999999995</v>
      </c>
      <c r="L1678" s="2" t="s">
        <v>530</v>
      </c>
      <c r="M1678" s="2" t="s">
        <v>38</v>
      </c>
      <c r="N1678" s="2" t="s">
        <v>54</v>
      </c>
      <c r="O1678" s="2" t="s">
        <v>24</v>
      </c>
      <c r="P1678" s="2" t="s">
        <v>71</v>
      </c>
      <c r="Q1678" s="2" t="s">
        <v>56</v>
      </c>
      <c r="R1678" s="3">
        <v>42319</v>
      </c>
      <c r="S1678" s="10">
        <f t="shared" si="286"/>
        <v>2015</v>
      </c>
      <c r="T1678" t="str">
        <f t="shared" si="283"/>
        <v/>
      </c>
      <c r="U1678" t="str">
        <f t="shared" si="283"/>
        <v/>
      </c>
      <c r="V1678" t="str">
        <f t="shared" si="283"/>
        <v/>
      </c>
      <c r="W1678">
        <f t="shared" si="283"/>
        <v>1403.43</v>
      </c>
      <c r="Z1678">
        <f t="shared" si="284"/>
        <v>1403.43</v>
      </c>
      <c r="AA1678" t="str">
        <f t="shared" si="284"/>
        <v/>
      </c>
      <c r="AB1678" t="str">
        <f t="shared" si="284"/>
        <v/>
      </c>
      <c r="AE1678" t="str">
        <f t="shared" si="287"/>
        <v/>
      </c>
      <c r="AH1678" t="str">
        <f t="shared" si="288"/>
        <v/>
      </c>
      <c r="AI1678" t="str">
        <f t="shared" si="289"/>
        <v/>
      </c>
      <c r="AJ1678" t="str">
        <f t="shared" si="285"/>
        <v/>
      </c>
      <c r="AK1678" t="str">
        <f t="shared" si="285"/>
        <v/>
      </c>
      <c r="AL1678" t="str">
        <f t="shared" si="285"/>
        <v/>
      </c>
    </row>
    <row r="1679" spans="1:38" x14ac:dyDescent="0.2">
      <c r="A1679" s="1">
        <v>6921</v>
      </c>
      <c r="B1679" s="2" t="s">
        <v>18</v>
      </c>
      <c r="C1679" s="3">
        <v>42314</v>
      </c>
      <c r="D1679" s="2" t="s">
        <v>27</v>
      </c>
      <c r="E1679" s="2">
        <v>43</v>
      </c>
      <c r="F1679" s="2">
        <v>375.36</v>
      </c>
      <c r="G1679" s="2">
        <v>0.06</v>
      </c>
      <c r="H1679" s="2" t="s">
        <v>20</v>
      </c>
      <c r="I1679" s="2">
        <v>-10.71</v>
      </c>
      <c r="J1679" s="2">
        <v>20.67</v>
      </c>
      <c r="K1679" s="2">
        <v>17.5</v>
      </c>
      <c r="L1679" s="2" t="s">
        <v>530</v>
      </c>
      <c r="M1679" s="2" t="s">
        <v>38</v>
      </c>
      <c r="N1679" s="2" t="s">
        <v>54</v>
      </c>
      <c r="O1679" s="2" t="s">
        <v>24</v>
      </c>
      <c r="P1679" s="2" t="s">
        <v>71</v>
      </c>
      <c r="Q1679" s="2" t="s">
        <v>26</v>
      </c>
      <c r="R1679" s="3">
        <v>42321</v>
      </c>
      <c r="S1679" s="10">
        <f t="shared" si="286"/>
        <v>2015</v>
      </c>
      <c r="T1679" t="str">
        <f t="shared" si="283"/>
        <v/>
      </c>
      <c r="U1679" t="str">
        <f t="shared" si="283"/>
        <v/>
      </c>
      <c r="V1679" t="str">
        <f t="shared" si="283"/>
        <v/>
      </c>
      <c r="W1679">
        <f t="shared" si="283"/>
        <v>-10.71</v>
      </c>
      <c r="Z1679">
        <f t="shared" si="284"/>
        <v>-10.71</v>
      </c>
      <c r="AA1679" t="str">
        <f t="shared" si="284"/>
        <v/>
      </c>
      <c r="AB1679" t="str">
        <f t="shared" si="284"/>
        <v/>
      </c>
      <c r="AE1679" t="str">
        <f t="shared" si="287"/>
        <v>Office Supplies</v>
      </c>
      <c r="AH1679" t="str">
        <f t="shared" si="288"/>
        <v/>
      </c>
      <c r="AI1679" t="str">
        <f t="shared" si="289"/>
        <v/>
      </c>
      <c r="AJ1679" t="str">
        <f t="shared" si="285"/>
        <v/>
      </c>
      <c r="AK1679" t="str">
        <f t="shared" si="285"/>
        <v/>
      </c>
      <c r="AL1679" t="str">
        <f t="shared" si="285"/>
        <v/>
      </c>
    </row>
    <row r="1680" spans="1:38" x14ac:dyDescent="0.2">
      <c r="A1680" s="1">
        <v>6922</v>
      </c>
      <c r="B1680" s="2" t="s">
        <v>18</v>
      </c>
      <c r="C1680" s="3">
        <v>42314</v>
      </c>
      <c r="D1680" s="2" t="s">
        <v>27</v>
      </c>
      <c r="E1680" s="2">
        <v>27</v>
      </c>
      <c r="F1680" s="2">
        <v>166.45</v>
      </c>
      <c r="G1680" s="2">
        <v>0.04</v>
      </c>
      <c r="H1680" s="2" t="s">
        <v>20</v>
      </c>
      <c r="I1680" s="2">
        <v>26.86</v>
      </c>
      <c r="J1680" s="2">
        <v>17.98</v>
      </c>
      <c r="K1680" s="2">
        <v>16.5</v>
      </c>
      <c r="L1680" s="2" t="s">
        <v>530</v>
      </c>
      <c r="M1680" s="2" t="s">
        <v>38</v>
      </c>
      <c r="N1680" s="2" t="s">
        <v>54</v>
      </c>
      <c r="O1680" s="2" t="s">
        <v>24</v>
      </c>
      <c r="P1680" s="2" t="s">
        <v>90</v>
      </c>
      <c r="Q1680" s="2" t="s">
        <v>26</v>
      </c>
      <c r="R1680" s="3">
        <v>42318</v>
      </c>
      <c r="S1680" s="10">
        <f t="shared" si="286"/>
        <v>2015</v>
      </c>
      <c r="T1680" t="str">
        <f t="shared" si="283"/>
        <v/>
      </c>
      <c r="U1680" t="str">
        <f t="shared" si="283"/>
        <v/>
      </c>
      <c r="V1680" t="str">
        <f t="shared" si="283"/>
        <v/>
      </c>
      <c r="W1680">
        <f t="shared" si="283"/>
        <v>26.86</v>
      </c>
      <c r="Z1680">
        <f t="shared" si="284"/>
        <v>26.86</v>
      </c>
      <c r="AA1680" t="str">
        <f t="shared" si="284"/>
        <v/>
      </c>
      <c r="AB1680" t="str">
        <f t="shared" si="284"/>
        <v/>
      </c>
      <c r="AE1680" t="str">
        <f t="shared" si="287"/>
        <v/>
      </c>
      <c r="AH1680" t="str">
        <f t="shared" si="288"/>
        <v/>
      </c>
      <c r="AI1680" t="str">
        <f t="shared" si="289"/>
        <v/>
      </c>
      <c r="AJ1680" t="str">
        <f t="shared" si="285"/>
        <v/>
      </c>
      <c r="AK1680" t="str">
        <f t="shared" si="285"/>
        <v/>
      </c>
      <c r="AL1680" t="str">
        <f t="shared" si="285"/>
        <v/>
      </c>
    </row>
    <row r="1681" spans="1:38" x14ac:dyDescent="0.2">
      <c r="A1681" s="1">
        <v>6923</v>
      </c>
      <c r="B1681" s="2" t="s">
        <v>18</v>
      </c>
      <c r="C1681" s="3">
        <v>42314</v>
      </c>
      <c r="D1681" s="2" t="s">
        <v>27</v>
      </c>
      <c r="E1681" s="2">
        <v>39</v>
      </c>
      <c r="F1681" s="2">
        <v>123.54</v>
      </c>
      <c r="G1681" s="2">
        <v>0.01</v>
      </c>
      <c r="H1681" s="2" t="s">
        <v>20</v>
      </c>
      <c r="I1681" s="2">
        <v>55.84</v>
      </c>
      <c r="J1681" s="2">
        <v>14.88</v>
      </c>
      <c r="K1681" s="2">
        <v>14.5</v>
      </c>
      <c r="L1681" s="2" t="s">
        <v>530</v>
      </c>
      <c r="M1681" s="2" t="s">
        <v>38</v>
      </c>
      <c r="N1681" s="2" t="s">
        <v>54</v>
      </c>
      <c r="O1681" s="2" t="s">
        <v>24</v>
      </c>
      <c r="P1681" s="2" t="s">
        <v>74</v>
      </c>
      <c r="Q1681" s="2" t="s">
        <v>26</v>
      </c>
      <c r="R1681" s="3">
        <v>42316</v>
      </c>
      <c r="S1681" s="10">
        <f t="shared" si="286"/>
        <v>2015</v>
      </c>
      <c r="T1681" t="str">
        <f t="shared" si="283"/>
        <v/>
      </c>
      <c r="U1681" t="str">
        <f t="shared" si="283"/>
        <v/>
      </c>
      <c r="V1681" t="str">
        <f t="shared" si="283"/>
        <v/>
      </c>
      <c r="W1681">
        <f t="shared" si="283"/>
        <v>55.84</v>
      </c>
      <c r="Z1681">
        <f t="shared" si="284"/>
        <v>55.84</v>
      </c>
      <c r="AA1681" t="str">
        <f t="shared" si="284"/>
        <v/>
      </c>
      <c r="AB1681" t="str">
        <f t="shared" si="284"/>
        <v/>
      </c>
      <c r="AE1681" t="str">
        <f t="shared" si="287"/>
        <v/>
      </c>
      <c r="AH1681" t="str">
        <f t="shared" si="288"/>
        <v/>
      </c>
      <c r="AI1681" t="str">
        <f t="shared" si="289"/>
        <v/>
      </c>
      <c r="AJ1681" t="str">
        <f t="shared" si="285"/>
        <v/>
      </c>
      <c r="AK1681" t="str">
        <f t="shared" si="285"/>
        <v/>
      </c>
      <c r="AL1681" t="str">
        <f t="shared" si="285"/>
        <v/>
      </c>
    </row>
    <row r="1682" spans="1:38" x14ac:dyDescent="0.2">
      <c r="A1682" s="1">
        <v>6924</v>
      </c>
      <c r="B1682" s="2" t="s">
        <v>18</v>
      </c>
      <c r="C1682" s="3">
        <v>42316</v>
      </c>
      <c r="D1682" s="2" t="s">
        <v>41</v>
      </c>
      <c r="E1682" s="2">
        <v>1</v>
      </c>
      <c r="F1682" s="2">
        <v>24.13</v>
      </c>
      <c r="G1682" s="2">
        <v>0.08</v>
      </c>
      <c r="H1682" s="2" t="s">
        <v>20</v>
      </c>
      <c r="I1682" s="2">
        <v>-1.56</v>
      </c>
      <c r="J1682" s="2">
        <v>24.64</v>
      </c>
      <c r="K1682" s="2">
        <v>18.98</v>
      </c>
      <c r="L1682" s="2" t="s">
        <v>369</v>
      </c>
      <c r="M1682" s="2" t="s">
        <v>29</v>
      </c>
      <c r="N1682" s="2" t="s">
        <v>23</v>
      </c>
      <c r="O1682" s="2" t="s">
        <v>45</v>
      </c>
      <c r="P1682" s="2" t="s">
        <v>55</v>
      </c>
      <c r="Q1682" s="2" t="s">
        <v>58</v>
      </c>
      <c r="R1682" s="3">
        <v>42317</v>
      </c>
      <c r="S1682" s="10">
        <f t="shared" si="286"/>
        <v>2015</v>
      </c>
      <c r="T1682">
        <f t="shared" ref="T1682:W1701" si="290">IF($N1682=T$1,$I1682,"")</f>
        <v>-1.56</v>
      </c>
      <c r="U1682" t="str">
        <f t="shared" si="290"/>
        <v/>
      </c>
      <c r="V1682" t="str">
        <f t="shared" si="290"/>
        <v/>
      </c>
      <c r="W1682" t="str">
        <f t="shared" si="290"/>
        <v/>
      </c>
      <c r="Z1682" t="str">
        <f t="shared" ref="Z1682:AB1701" si="291">IF($O1682=Z$1,$I1682,"")</f>
        <v/>
      </c>
      <c r="AA1682" t="str">
        <f t="shared" si="291"/>
        <v/>
      </c>
      <c r="AB1682">
        <f t="shared" si="291"/>
        <v>-1.56</v>
      </c>
      <c r="AE1682" t="str">
        <f t="shared" si="287"/>
        <v>Furniture</v>
      </c>
      <c r="AH1682" t="str">
        <f t="shared" si="288"/>
        <v/>
      </c>
      <c r="AI1682" t="str">
        <f t="shared" si="289"/>
        <v/>
      </c>
      <c r="AJ1682" t="str">
        <f t="shared" si="285"/>
        <v/>
      </c>
      <c r="AK1682" t="str">
        <f t="shared" si="285"/>
        <v/>
      </c>
      <c r="AL1682" t="str">
        <f t="shared" si="285"/>
        <v/>
      </c>
    </row>
    <row r="1683" spans="1:38" x14ac:dyDescent="0.2">
      <c r="A1683" s="1">
        <v>6925</v>
      </c>
      <c r="B1683" s="2" t="s">
        <v>18</v>
      </c>
      <c r="C1683" s="3">
        <v>42316</v>
      </c>
      <c r="D1683" s="2" t="s">
        <v>41</v>
      </c>
      <c r="E1683" s="2">
        <v>45</v>
      </c>
      <c r="F1683" s="2">
        <v>6695.51</v>
      </c>
      <c r="G1683" s="2">
        <v>0.08</v>
      </c>
      <c r="H1683" s="2" t="s">
        <v>20</v>
      </c>
      <c r="I1683" s="2">
        <v>2878.28</v>
      </c>
      <c r="J1683" s="2">
        <v>162.97999999999999</v>
      </c>
      <c r="K1683" s="2">
        <v>27.99</v>
      </c>
      <c r="L1683" s="2" t="s">
        <v>369</v>
      </c>
      <c r="M1683" s="2" t="s">
        <v>22</v>
      </c>
      <c r="N1683" s="2" t="s">
        <v>23</v>
      </c>
      <c r="O1683" s="2" t="s">
        <v>31</v>
      </c>
      <c r="P1683" s="2" t="s">
        <v>33</v>
      </c>
      <c r="Q1683" s="2" t="s">
        <v>62</v>
      </c>
      <c r="R1683" s="3">
        <v>42317</v>
      </c>
      <c r="S1683" s="10">
        <f t="shared" si="286"/>
        <v>2015</v>
      </c>
      <c r="T1683">
        <f t="shared" si="290"/>
        <v>2878.28</v>
      </c>
      <c r="U1683" t="str">
        <f t="shared" si="290"/>
        <v/>
      </c>
      <c r="V1683" t="str">
        <f t="shared" si="290"/>
        <v/>
      </c>
      <c r="W1683" t="str">
        <f t="shared" si="290"/>
        <v/>
      </c>
      <c r="Z1683" t="str">
        <f t="shared" si="291"/>
        <v/>
      </c>
      <c r="AA1683">
        <f t="shared" si="291"/>
        <v>2878.28</v>
      </c>
      <c r="AB1683" t="str">
        <f t="shared" si="291"/>
        <v/>
      </c>
      <c r="AE1683" t="str">
        <f t="shared" si="287"/>
        <v/>
      </c>
      <c r="AH1683" t="str">
        <f t="shared" si="288"/>
        <v/>
      </c>
      <c r="AI1683" t="str">
        <f t="shared" si="289"/>
        <v/>
      </c>
      <c r="AJ1683" t="str">
        <f t="shared" si="285"/>
        <v/>
      </c>
      <c r="AK1683" t="str">
        <f t="shared" si="285"/>
        <v/>
      </c>
      <c r="AL1683" t="str">
        <f t="shared" si="285"/>
        <v/>
      </c>
    </row>
    <row r="1684" spans="1:38" x14ac:dyDescent="0.2">
      <c r="A1684" s="1">
        <v>6926</v>
      </c>
      <c r="B1684" s="2" t="s">
        <v>40</v>
      </c>
      <c r="C1684" s="3">
        <v>42317</v>
      </c>
      <c r="D1684" s="2" t="s">
        <v>41</v>
      </c>
      <c r="E1684" s="2">
        <v>5</v>
      </c>
      <c r="F1684" s="2">
        <v>48.58</v>
      </c>
      <c r="G1684" s="2">
        <v>0.1</v>
      </c>
      <c r="H1684" s="2" t="s">
        <v>49</v>
      </c>
      <c r="I1684" s="2">
        <v>-13.91</v>
      </c>
      <c r="J1684" s="2">
        <v>17.440000000000001</v>
      </c>
      <c r="K1684" s="2">
        <v>21.46</v>
      </c>
      <c r="L1684" s="2" t="s">
        <v>281</v>
      </c>
      <c r="M1684" s="2" t="s">
        <v>29</v>
      </c>
      <c r="N1684" s="2" t="s">
        <v>54</v>
      </c>
      <c r="O1684" s="2" t="s">
        <v>24</v>
      </c>
      <c r="P1684" s="2" t="s">
        <v>25</v>
      </c>
      <c r="Q1684" s="2" t="s">
        <v>26</v>
      </c>
      <c r="R1684" s="3">
        <v>42319</v>
      </c>
      <c r="S1684" s="10">
        <f t="shared" si="286"/>
        <v>2015</v>
      </c>
      <c r="T1684" t="str">
        <f t="shared" si="290"/>
        <v/>
      </c>
      <c r="U1684" t="str">
        <f t="shared" si="290"/>
        <v/>
      </c>
      <c r="V1684" t="str">
        <f t="shared" si="290"/>
        <v/>
      </c>
      <c r="W1684">
        <f t="shared" si="290"/>
        <v>-13.91</v>
      </c>
      <c r="Z1684">
        <f t="shared" si="291"/>
        <v>-13.91</v>
      </c>
      <c r="AA1684" t="str">
        <f t="shared" si="291"/>
        <v/>
      </c>
      <c r="AB1684" t="str">
        <f t="shared" si="291"/>
        <v/>
      </c>
      <c r="AE1684" t="str">
        <f t="shared" si="287"/>
        <v>Office Supplies</v>
      </c>
      <c r="AH1684" t="str">
        <f t="shared" si="288"/>
        <v/>
      </c>
      <c r="AI1684" t="str">
        <f t="shared" si="289"/>
        <v/>
      </c>
      <c r="AJ1684" t="str">
        <f t="shared" si="285"/>
        <v/>
      </c>
      <c r="AK1684" t="str">
        <f t="shared" si="285"/>
        <v/>
      </c>
      <c r="AL1684" t="str">
        <f t="shared" si="285"/>
        <v/>
      </c>
    </row>
    <row r="1685" spans="1:38" x14ac:dyDescent="0.2">
      <c r="A1685" s="1">
        <v>6927</v>
      </c>
      <c r="B1685" s="2" t="s">
        <v>18</v>
      </c>
      <c r="C1685" s="3">
        <v>42317</v>
      </c>
      <c r="D1685" s="2" t="s">
        <v>50</v>
      </c>
      <c r="E1685" s="2">
        <v>24</v>
      </c>
      <c r="F1685" s="2">
        <v>882.92</v>
      </c>
      <c r="G1685" s="2">
        <v>0.09</v>
      </c>
      <c r="H1685" s="2" t="s">
        <v>20</v>
      </c>
      <c r="I1685" s="2">
        <v>11.11</v>
      </c>
      <c r="J1685" s="2">
        <v>49.93</v>
      </c>
      <c r="K1685" s="2">
        <v>27.99</v>
      </c>
      <c r="L1685" s="2" t="s">
        <v>385</v>
      </c>
      <c r="M1685" s="2" t="s">
        <v>29</v>
      </c>
      <c r="N1685" s="2" t="s">
        <v>30</v>
      </c>
      <c r="O1685" s="2" t="s">
        <v>45</v>
      </c>
      <c r="P1685" s="2" t="s">
        <v>55</v>
      </c>
      <c r="Q1685" s="2" t="s">
        <v>36</v>
      </c>
      <c r="R1685" s="3">
        <v>42319</v>
      </c>
      <c r="S1685" s="10">
        <f t="shared" si="286"/>
        <v>2015</v>
      </c>
      <c r="T1685" t="str">
        <f t="shared" si="290"/>
        <v/>
      </c>
      <c r="U1685">
        <f t="shared" si="290"/>
        <v>11.11</v>
      </c>
      <c r="V1685" t="str">
        <f t="shared" si="290"/>
        <v/>
      </c>
      <c r="W1685" t="str">
        <f t="shared" si="290"/>
        <v/>
      </c>
      <c r="Z1685" t="str">
        <f t="shared" si="291"/>
        <v/>
      </c>
      <c r="AA1685" t="str">
        <f t="shared" si="291"/>
        <v/>
      </c>
      <c r="AB1685">
        <f t="shared" si="291"/>
        <v>11.11</v>
      </c>
      <c r="AE1685" t="str">
        <f t="shared" si="287"/>
        <v/>
      </c>
      <c r="AH1685" t="str">
        <f t="shared" si="288"/>
        <v/>
      </c>
      <c r="AI1685" t="str">
        <f t="shared" si="289"/>
        <v/>
      </c>
      <c r="AJ1685" t="str">
        <f t="shared" si="285"/>
        <v/>
      </c>
      <c r="AK1685" t="str">
        <f t="shared" si="285"/>
        <v/>
      </c>
      <c r="AL1685" t="str">
        <f t="shared" si="285"/>
        <v/>
      </c>
    </row>
    <row r="1686" spans="1:38" x14ac:dyDescent="0.2">
      <c r="A1686" s="1">
        <v>6928</v>
      </c>
      <c r="B1686" s="2" t="s">
        <v>18</v>
      </c>
      <c r="C1686" s="3">
        <v>42317</v>
      </c>
      <c r="D1686" s="2" t="s">
        <v>19</v>
      </c>
      <c r="E1686" s="2">
        <v>9</v>
      </c>
      <c r="F1686" s="2">
        <v>57.29</v>
      </c>
      <c r="G1686" s="2">
        <v>0.06</v>
      </c>
      <c r="H1686" s="2" t="s">
        <v>20</v>
      </c>
      <c r="I1686" s="2">
        <v>-25.44</v>
      </c>
      <c r="J1686" s="2">
        <v>16.98</v>
      </c>
      <c r="K1686" s="2">
        <v>20.07</v>
      </c>
      <c r="L1686" s="2" t="s">
        <v>103</v>
      </c>
      <c r="M1686" s="2" t="s">
        <v>29</v>
      </c>
      <c r="N1686" s="2" t="s">
        <v>23</v>
      </c>
      <c r="O1686" s="2" t="s">
        <v>24</v>
      </c>
      <c r="P1686" s="2" t="s">
        <v>35</v>
      </c>
      <c r="Q1686" s="2" t="s">
        <v>26</v>
      </c>
      <c r="R1686" s="3">
        <v>42319</v>
      </c>
      <c r="S1686" s="10">
        <f t="shared" si="286"/>
        <v>2015</v>
      </c>
      <c r="T1686">
        <f t="shared" si="290"/>
        <v>-25.44</v>
      </c>
      <c r="U1686" t="str">
        <f t="shared" si="290"/>
        <v/>
      </c>
      <c r="V1686" t="str">
        <f t="shared" si="290"/>
        <v/>
      </c>
      <c r="W1686" t="str">
        <f t="shared" si="290"/>
        <v/>
      </c>
      <c r="Z1686">
        <f t="shared" si="291"/>
        <v>-25.44</v>
      </c>
      <c r="AA1686" t="str">
        <f t="shared" si="291"/>
        <v/>
      </c>
      <c r="AB1686" t="str">
        <f t="shared" si="291"/>
        <v/>
      </c>
      <c r="AE1686" t="str">
        <f t="shared" si="287"/>
        <v>Office Supplies</v>
      </c>
      <c r="AH1686" t="str">
        <f t="shared" si="288"/>
        <v/>
      </c>
      <c r="AI1686" t="str">
        <f t="shared" si="289"/>
        <v/>
      </c>
      <c r="AJ1686" t="str">
        <f t="shared" si="285"/>
        <v/>
      </c>
      <c r="AK1686" t="str">
        <f t="shared" si="285"/>
        <v/>
      </c>
      <c r="AL1686" t="str">
        <f t="shared" si="285"/>
        <v/>
      </c>
    </row>
    <row r="1687" spans="1:38" x14ac:dyDescent="0.2">
      <c r="A1687" s="1">
        <v>6929</v>
      </c>
      <c r="B1687" s="2" t="s">
        <v>18</v>
      </c>
      <c r="C1687" s="3">
        <v>42317</v>
      </c>
      <c r="D1687" s="2" t="s">
        <v>19</v>
      </c>
      <c r="E1687" s="2">
        <v>25</v>
      </c>
      <c r="F1687" s="2">
        <v>1838.9290000000001</v>
      </c>
      <c r="G1687" s="2">
        <v>0</v>
      </c>
      <c r="H1687" s="2" t="s">
        <v>49</v>
      </c>
      <c r="I1687" s="2">
        <v>-134.58000000000001</v>
      </c>
      <c r="J1687" s="2">
        <v>97.99</v>
      </c>
      <c r="K1687" s="2">
        <v>14.99</v>
      </c>
      <c r="L1687" s="2" t="s">
        <v>103</v>
      </c>
      <c r="M1687" s="2" t="s">
        <v>29</v>
      </c>
      <c r="N1687" s="2" t="s">
        <v>23</v>
      </c>
      <c r="O1687" s="2" t="s">
        <v>31</v>
      </c>
      <c r="P1687" s="2" t="s">
        <v>39</v>
      </c>
      <c r="Q1687" s="2" t="s">
        <v>36</v>
      </c>
      <c r="R1687" s="3">
        <v>42317</v>
      </c>
      <c r="S1687" s="10">
        <f t="shared" si="286"/>
        <v>2015</v>
      </c>
      <c r="T1687">
        <f t="shared" si="290"/>
        <v>-134.58000000000001</v>
      </c>
      <c r="U1687" t="str">
        <f t="shared" si="290"/>
        <v/>
      </c>
      <c r="V1687" t="str">
        <f t="shared" si="290"/>
        <v/>
      </c>
      <c r="W1687" t="str">
        <f t="shared" si="290"/>
        <v/>
      </c>
      <c r="Z1687" t="str">
        <f t="shared" si="291"/>
        <v/>
      </c>
      <c r="AA1687">
        <f t="shared" si="291"/>
        <v>-134.58000000000001</v>
      </c>
      <c r="AB1687" t="str">
        <f t="shared" si="291"/>
        <v/>
      </c>
      <c r="AE1687" t="str">
        <f t="shared" si="287"/>
        <v>Technology</v>
      </c>
      <c r="AH1687" t="str">
        <f t="shared" si="288"/>
        <v/>
      </c>
      <c r="AI1687" t="str">
        <f t="shared" si="289"/>
        <v/>
      </c>
      <c r="AJ1687" t="str">
        <f t="shared" si="285"/>
        <v/>
      </c>
      <c r="AK1687" t="str">
        <f t="shared" si="285"/>
        <v/>
      </c>
      <c r="AL1687" t="str">
        <f t="shared" si="285"/>
        <v/>
      </c>
    </row>
    <row r="1688" spans="1:38" x14ac:dyDescent="0.2">
      <c r="A1688" s="1">
        <v>6930</v>
      </c>
      <c r="B1688" s="2" t="s">
        <v>40</v>
      </c>
      <c r="C1688" s="3">
        <v>42318</v>
      </c>
      <c r="D1688" s="2" t="s">
        <v>19</v>
      </c>
      <c r="E1688" s="2">
        <v>25</v>
      </c>
      <c r="F1688" s="2">
        <v>405.24</v>
      </c>
      <c r="G1688" s="2">
        <v>0</v>
      </c>
      <c r="H1688" s="2" t="s">
        <v>20</v>
      </c>
      <c r="I1688" s="2">
        <v>-9.35</v>
      </c>
      <c r="J1688" s="2">
        <v>27.22</v>
      </c>
      <c r="K1688" s="2">
        <v>23.73</v>
      </c>
      <c r="L1688" s="2" t="s">
        <v>295</v>
      </c>
      <c r="M1688" s="2" t="s">
        <v>66</v>
      </c>
      <c r="N1688" s="2" t="s">
        <v>23</v>
      </c>
      <c r="O1688" s="2" t="s">
        <v>24</v>
      </c>
      <c r="P1688" s="2" t="s">
        <v>25</v>
      </c>
      <c r="Q1688" s="2" t="s">
        <v>26</v>
      </c>
      <c r="R1688" s="3">
        <v>42320</v>
      </c>
      <c r="S1688" s="10">
        <f t="shared" si="286"/>
        <v>2015</v>
      </c>
      <c r="T1688">
        <f t="shared" si="290"/>
        <v>-9.35</v>
      </c>
      <c r="U1688" t="str">
        <f t="shared" si="290"/>
        <v/>
      </c>
      <c r="V1688" t="str">
        <f t="shared" si="290"/>
        <v/>
      </c>
      <c r="W1688" t="str">
        <f t="shared" si="290"/>
        <v/>
      </c>
      <c r="Z1688">
        <f t="shared" si="291"/>
        <v>-9.35</v>
      </c>
      <c r="AA1688" t="str">
        <f t="shared" si="291"/>
        <v/>
      </c>
      <c r="AB1688" t="str">
        <f t="shared" si="291"/>
        <v/>
      </c>
      <c r="AE1688" t="str">
        <f t="shared" si="287"/>
        <v>Office Supplies</v>
      </c>
      <c r="AH1688" t="str">
        <f t="shared" si="288"/>
        <v/>
      </c>
      <c r="AI1688" t="str">
        <f t="shared" si="289"/>
        <v/>
      </c>
      <c r="AJ1688" t="str">
        <f t="shared" si="285"/>
        <v/>
      </c>
      <c r="AK1688" t="str">
        <f t="shared" si="285"/>
        <v/>
      </c>
      <c r="AL1688" t="str">
        <f t="shared" si="285"/>
        <v/>
      </c>
    </row>
    <row r="1689" spans="1:38" x14ac:dyDescent="0.2">
      <c r="A1689" s="1">
        <v>6931</v>
      </c>
      <c r="B1689" s="2" t="s">
        <v>18</v>
      </c>
      <c r="C1689" s="3">
        <v>42319</v>
      </c>
      <c r="D1689" s="2" t="s">
        <v>41</v>
      </c>
      <c r="E1689" s="2">
        <v>42</v>
      </c>
      <c r="F1689" s="2">
        <v>613.16999999999996</v>
      </c>
      <c r="G1689" s="2">
        <v>0.05</v>
      </c>
      <c r="H1689" s="2" t="s">
        <v>20</v>
      </c>
      <c r="I1689" s="2">
        <v>134.72999999999999</v>
      </c>
      <c r="J1689" s="2">
        <v>26.34</v>
      </c>
      <c r="K1689" s="2">
        <v>19</v>
      </c>
      <c r="L1689" s="2" t="s">
        <v>113</v>
      </c>
      <c r="M1689" s="2" t="s">
        <v>29</v>
      </c>
      <c r="N1689" s="2" t="s">
        <v>30</v>
      </c>
      <c r="O1689" s="2" t="s">
        <v>45</v>
      </c>
      <c r="P1689" s="2" t="s">
        <v>55</v>
      </c>
      <c r="Q1689" s="2" t="s">
        <v>58</v>
      </c>
      <c r="R1689" s="3">
        <v>42320</v>
      </c>
      <c r="S1689" s="10">
        <f t="shared" si="286"/>
        <v>2015</v>
      </c>
      <c r="T1689" t="str">
        <f t="shared" si="290"/>
        <v/>
      </c>
      <c r="U1689">
        <f t="shared" si="290"/>
        <v>134.72999999999999</v>
      </c>
      <c r="V1689" t="str">
        <f t="shared" si="290"/>
        <v/>
      </c>
      <c r="W1689" t="str">
        <f t="shared" si="290"/>
        <v/>
      </c>
      <c r="Z1689" t="str">
        <f t="shared" si="291"/>
        <v/>
      </c>
      <c r="AA1689" t="str">
        <f t="shared" si="291"/>
        <v/>
      </c>
      <c r="AB1689">
        <f t="shared" si="291"/>
        <v>134.72999999999999</v>
      </c>
      <c r="AE1689" t="str">
        <f t="shared" si="287"/>
        <v/>
      </c>
      <c r="AH1689" t="str">
        <f t="shared" si="288"/>
        <v/>
      </c>
      <c r="AI1689" t="str">
        <f t="shared" si="289"/>
        <v/>
      </c>
      <c r="AJ1689" t="str">
        <f t="shared" si="285"/>
        <v/>
      </c>
      <c r="AK1689" t="str">
        <f t="shared" si="285"/>
        <v/>
      </c>
      <c r="AL1689" t="str">
        <f t="shared" si="285"/>
        <v/>
      </c>
    </row>
    <row r="1690" spans="1:38" x14ac:dyDescent="0.2">
      <c r="A1690" s="1">
        <v>6932</v>
      </c>
      <c r="B1690" s="2" t="s">
        <v>18</v>
      </c>
      <c r="C1690" s="3">
        <v>42319</v>
      </c>
      <c r="D1690" s="2" t="s">
        <v>41</v>
      </c>
      <c r="E1690" s="2">
        <v>44</v>
      </c>
      <c r="F1690" s="2">
        <v>1488.31</v>
      </c>
      <c r="G1690" s="2">
        <v>0</v>
      </c>
      <c r="H1690" s="2" t="s">
        <v>20</v>
      </c>
      <c r="I1690" s="2">
        <v>494.54</v>
      </c>
      <c r="J1690" s="2">
        <v>42.98</v>
      </c>
      <c r="K1690" s="2">
        <v>22.74</v>
      </c>
      <c r="L1690" s="2" t="s">
        <v>113</v>
      </c>
      <c r="M1690" s="2" t="s">
        <v>29</v>
      </c>
      <c r="N1690" s="2" t="s">
        <v>30</v>
      </c>
      <c r="O1690" s="2" t="s">
        <v>24</v>
      </c>
      <c r="P1690" s="2" t="s">
        <v>35</v>
      </c>
      <c r="Q1690" s="2" t="s">
        <v>26</v>
      </c>
      <c r="R1690" s="3">
        <v>42320</v>
      </c>
      <c r="S1690" s="10">
        <f t="shared" si="286"/>
        <v>2015</v>
      </c>
      <c r="T1690" t="str">
        <f t="shared" si="290"/>
        <v/>
      </c>
      <c r="U1690">
        <f t="shared" si="290"/>
        <v>494.54</v>
      </c>
      <c r="V1690" t="str">
        <f t="shared" si="290"/>
        <v/>
      </c>
      <c r="W1690" t="str">
        <f t="shared" si="290"/>
        <v/>
      </c>
      <c r="Z1690">
        <f t="shared" si="291"/>
        <v>494.54</v>
      </c>
      <c r="AA1690" t="str">
        <f t="shared" si="291"/>
        <v/>
      </c>
      <c r="AB1690" t="str">
        <f t="shared" si="291"/>
        <v/>
      </c>
      <c r="AE1690" t="str">
        <f t="shared" si="287"/>
        <v/>
      </c>
      <c r="AH1690" t="str">
        <f t="shared" si="288"/>
        <v/>
      </c>
      <c r="AI1690" t="str">
        <f t="shared" si="289"/>
        <v/>
      </c>
      <c r="AJ1690" t="str">
        <f t="shared" si="285"/>
        <v/>
      </c>
      <c r="AK1690" t="str">
        <f t="shared" si="285"/>
        <v/>
      </c>
      <c r="AL1690" t="str">
        <f t="shared" si="285"/>
        <v/>
      </c>
    </row>
    <row r="1691" spans="1:38" x14ac:dyDescent="0.2">
      <c r="A1691" s="1">
        <v>6933</v>
      </c>
      <c r="B1691" s="2" t="s">
        <v>18</v>
      </c>
      <c r="C1691" s="3">
        <v>42321</v>
      </c>
      <c r="D1691" s="2" t="s">
        <v>59</v>
      </c>
      <c r="E1691" s="2">
        <v>44</v>
      </c>
      <c r="F1691" s="2">
        <v>3374.64</v>
      </c>
      <c r="G1691" s="2">
        <v>7.0000000000000007E-2</v>
      </c>
      <c r="H1691" s="2" t="s">
        <v>20</v>
      </c>
      <c r="I1691" s="2">
        <v>-1178.29</v>
      </c>
      <c r="J1691" s="2">
        <v>91.52</v>
      </c>
      <c r="K1691" s="2">
        <v>62.2</v>
      </c>
      <c r="L1691" s="2" t="s">
        <v>251</v>
      </c>
      <c r="M1691" s="2" t="s">
        <v>29</v>
      </c>
      <c r="N1691" s="2" t="s">
        <v>54</v>
      </c>
      <c r="O1691" s="2" t="s">
        <v>45</v>
      </c>
      <c r="P1691" s="2" t="s">
        <v>55</v>
      </c>
      <c r="Q1691" s="2" t="s">
        <v>62</v>
      </c>
      <c r="R1691" s="3">
        <v>42322</v>
      </c>
      <c r="S1691" s="10">
        <f t="shared" si="286"/>
        <v>2015</v>
      </c>
      <c r="T1691" t="str">
        <f t="shared" si="290"/>
        <v/>
      </c>
      <c r="U1691" t="str">
        <f t="shared" si="290"/>
        <v/>
      </c>
      <c r="V1691" t="str">
        <f t="shared" si="290"/>
        <v/>
      </c>
      <c r="W1691">
        <f t="shared" si="290"/>
        <v>-1178.29</v>
      </c>
      <c r="Z1691" t="str">
        <f t="shared" si="291"/>
        <v/>
      </c>
      <c r="AA1691" t="str">
        <f t="shared" si="291"/>
        <v/>
      </c>
      <c r="AB1691">
        <f t="shared" si="291"/>
        <v>-1178.29</v>
      </c>
      <c r="AE1691" t="str">
        <f t="shared" si="287"/>
        <v>Furniture</v>
      </c>
      <c r="AH1691" t="str">
        <f t="shared" si="288"/>
        <v/>
      </c>
      <c r="AI1691" t="str">
        <f t="shared" si="289"/>
        <v/>
      </c>
      <c r="AJ1691" t="str">
        <f t="shared" si="285"/>
        <v/>
      </c>
      <c r="AK1691" t="str">
        <f t="shared" si="285"/>
        <v/>
      </c>
      <c r="AL1691" t="str">
        <f t="shared" si="285"/>
        <v/>
      </c>
    </row>
    <row r="1692" spans="1:38" x14ac:dyDescent="0.2">
      <c r="A1692" s="1">
        <v>6934</v>
      </c>
      <c r="B1692" s="2" t="s">
        <v>18</v>
      </c>
      <c r="C1692" s="3">
        <v>42321</v>
      </c>
      <c r="D1692" s="2" t="s">
        <v>59</v>
      </c>
      <c r="E1692" s="2">
        <v>37</v>
      </c>
      <c r="F1692" s="2">
        <v>5730.64</v>
      </c>
      <c r="G1692" s="2">
        <v>0</v>
      </c>
      <c r="H1692" s="2" t="s">
        <v>44</v>
      </c>
      <c r="I1692" s="2">
        <v>-189.57</v>
      </c>
      <c r="J1692" s="2">
        <v>157.97999999999999</v>
      </c>
      <c r="K1692" s="2">
        <v>65.92</v>
      </c>
      <c r="L1692" s="2" t="s">
        <v>251</v>
      </c>
      <c r="M1692" s="2" t="s">
        <v>29</v>
      </c>
      <c r="N1692" s="2" t="s">
        <v>54</v>
      </c>
      <c r="O1692" s="2" t="s">
        <v>45</v>
      </c>
      <c r="P1692" s="2" t="s">
        <v>46</v>
      </c>
      <c r="Q1692" s="2" t="s">
        <v>47</v>
      </c>
      <c r="R1692" s="3">
        <v>42322</v>
      </c>
      <c r="S1692" s="10">
        <f t="shared" si="286"/>
        <v>2015</v>
      </c>
      <c r="T1692" t="str">
        <f t="shared" si="290"/>
        <v/>
      </c>
      <c r="U1692" t="str">
        <f t="shared" si="290"/>
        <v/>
      </c>
      <c r="V1692" t="str">
        <f t="shared" si="290"/>
        <v/>
      </c>
      <c r="W1692">
        <f t="shared" si="290"/>
        <v>-189.57</v>
      </c>
      <c r="Z1692" t="str">
        <f t="shared" si="291"/>
        <v/>
      </c>
      <c r="AA1692" t="str">
        <f t="shared" si="291"/>
        <v/>
      </c>
      <c r="AB1692">
        <f t="shared" si="291"/>
        <v>-189.57</v>
      </c>
      <c r="AE1692" t="str">
        <f t="shared" si="287"/>
        <v>Furniture</v>
      </c>
      <c r="AH1692" t="str">
        <f t="shared" si="288"/>
        <v/>
      </c>
      <c r="AI1692" t="str">
        <f t="shared" si="289"/>
        <v/>
      </c>
      <c r="AJ1692" t="str">
        <f t="shared" si="285"/>
        <v/>
      </c>
      <c r="AK1692" t="str">
        <f t="shared" si="285"/>
        <v/>
      </c>
      <c r="AL1692" t="str">
        <f t="shared" si="285"/>
        <v/>
      </c>
    </row>
    <row r="1693" spans="1:38" x14ac:dyDescent="0.2">
      <c r="A1693" s="1">
        <v>6935</v>
      </c>
      <c r="B1693" s="2" t="s">
        <v>18</v>
      </c>
      <c r="C1693" s="3">
        <v>42321</v>
      </c>
      <c r="D1693" s="2" t="s">
        <v>19</v>
      </c>
      <c r="E1693" s="2">
        <v>39</v>
      </c>
      <c r="F1693" s="2">
        <v>6749.89</v>
      </c>
      <c r="G1693" s="2">
        <v>0.03</v>
      </c>
      <c r="H1693" s="2" t="s">
        <v>20</v>
      </c>
      <c r="I1693" s="2">
        <v>-496.65</v>
      </c>
      <c r="J1693" s="2">
        <v>179.27</v>
      </c>
      <c r="K1693" s="2">
        <v>49</v>
      </c>
      <c r="L1693" s="2" t="s">
        <v>404</v>
      </c>
      <c r="M1693" s="2" t="s">
        <v>29</v>
      </c>
      <c r="N1693" s="2" t="s">
        <v>30</v>
      </c>
      <c r="O1693" s="2" t="s">
        <v>24</v>
      </c>
      <c r="P1693" s="2" t="s">
        <v>52</v>
      </c>
      <c r="Q1693" s="2" t="s">
        <v>34</v>
      </c>
      <c r="R1693" s="3">
        <v>42323</v>
      </c>
      <c r="S1693" s="10">
        <f t="shared" si="286"/>
        <v>2015</v>
      </c>
      <c r="T1693" t="str">
        <f t="shared" si="290"/>
        <v/>
      </c>
      <c r="U1693">
        <f t="shared" si="290"/>
        <v>-496.65</v>
      </c>
      <c r="V1693" t="str">
        <f t="shared" si="290"/>
        <v/>
      </c>
      <c r="W1693" t="str">
        <f t="shared" si="290"/>
        <v/>
      </c>
      <c r="Z1693">
        <f t="shared" si="291"/>
        <v>-496.65</v>
      </c>
      <c r="AA1693" t="str">
        <f t="shared" si="291"/>
        <v/>
      </c>
      <c r="AB1693" t="str">
        <f t="shared" si="291"/>
        <v/>
      </c>
      <c r="AE1693" t="str">
        <f t="shared" si="287"/>
        <v>Office Supplies</v>
      </c>
      <c r="AH1693" t="str">
        <f t="shared" si="288"/>
        <v/>
      </c>
      <c r="AI1693" t="str">
        <f t="shared" si="289"/>
        <v/>
      </c>
      <c r="AJ1693" t="str">
        <f t="shared" si="285"/>
        <v/>
      </c>
      <c r="AK1693" t="str">
        <f t="shared" si="285"/>
        <v/>
      </c>
      <c r="AL1693" t="str">
        <f t="shared" si="285"/>
        <v/>
      </c>
    </row>
    <row r="1694" spans="1:38" x14ac:dyDescent="0.2">
      <c r="A1694" s="1">
        <v>6936</v>
      </c>
      <c r="B1694" s="2" t="s">
        <v>18</v>
      </c>
      <c r="C1694" s="3">
        <v>42321</v>
      </c>
      <c r="D1694" s="2" t="s">
        <v>59</v>
      </c>
      <c r="E1694" s="2">
        <v>6</v>
      </c>
      <c r="F1694" s="2">
        <v>634.85299999999995</v>
      </c>
      <c r="G1694" s="2">
        <v>7.0000000000000007E-2</v>
      </c>
      <c r="H1694" s="2" t="s">
        <v>20</v>
      </c>
      <c r="I1694" s="2">
        <v>-402.85</v>
      </c>
      <c r="J1694" s="2">
        <v>137.99</v>
      </c>
      <c r="K1694" s="2">
        <v>22.08</v>
      </c>
      <c r="L1694" s="2" t="s">
        <v>130</v>
      </c>
      <c r="M1694" s="2" t="s">
        <v>29</v>
      </c>
      <c r="N1694" s="2" t="s">
        <v>43</v>
      </c>
      <c r="O1694" s="2" t="s">
        <v>31</v>
      </c>
      <c r="P1694" s="2" t="s">
        <v>39</v>
      </c>
      <c r="Q1694" s="2" t="s">
        <v>26</v>
      </c>
      <c r="R1694" s="3">
        <v>42321</v>
      </c>
      <c r="S1694" s="10">
        <f t="shared" si="286"/>
        <v>2015</v>
      </c>
      <c r="T1694" t="str">
        <f t="shared" si="290"/>
        <v/>
      </c>
      <c r="U1694" t="str">
        <f t="shared" si="290"/>
        <v/>
      </c>
      <c r="V1694">
        <f t="shared" si="290"/>
        <v>-402.85</v>
      </c>
      <c r="W1694" t="str">
        <f t="shared" si="290"/>
        <v/>
      </c>
      <c r="Z1694" t="str">
        <f t="shared" si="291"/>
        <v/>
      </c>
      <c r="AA1694">
        <f t="shared" si="291"/>
        <v>-402.85</v>
      </c>
      <c r="AB1694" t="str">
        <f t="shared" si="291"/>
        <v/>
      </c>
      <c r="AE1694" t="str">
        <f t="shared" si="287"/>
        <v>Technology</v>
      </c>
      <c r="AH1694">
        <f t="shared" si="288"/>
        <v>-402.85</v>
      </c>
      <c r="AI1694" t="str">
        <f t="shared" si="289"/>
        <v/>
      </c>
      <c r="AJ1694">
        <f t="shared" si="285"/>
        <v>-402.85</v>
      </c>
      <c r="AK1694" t="str">
        <f t="shared" si="285"/>
        <v/>
      </c>
      <c r="AL1694" t="str">
        <f t="shared" si="285"/>
        <v/>
      </c>
    </row>
    <row r="1695" spans="1:38" x14ac:dyDescent="0.2">
      <c r="A1695" s="1">
        <v>6937</v>
      </c>
      <c r="B1695" s="2" t="s">
        <v>18</v>
      </c>
      <c r="C1695" s="3">
        <v>42321</v>
      </c>
      <c r="D1695" s="2" t="s">
        <v>59</v>
      </c>
      <c r="E1695" s="2">
        <v>50</v>
      </c>
      <c r="F1695" s="2">
        <v>3008.28</v>
      </c>
      <c r="G1695" s="2">
        <v>0.01</v>
      </c>
      <c r="H1695" s="2" t="s">
        <v>44</v>
      </c>
      <c r="I1695" s="2">
        <v>-713.77</v>
      </c>
      <c r="J1695" s="2">
        <v>70.14</v>
      </c>
      <c r="K1695" s="2">
        <v>50.61</v>
      </c>
      <c r="L1695" s="2" t="s">
        <v>130</v>
      </c>
      <c r="M1695" s="2" t="s">
        <v>29</v>
      </c>
      <c r="N1695" s="2" t="s">
        <v>43</v>
      </c>
      <c r="O1695" s="2" t="s">
        <v>45</v>
      </c>
      <c r="P1695" s="2" t="s">
        <v>67</v>
      </c>
      <c r="Q1695" s="2" t="s">
        <v>47</v>
      </c>
      <c r="R1695" s="3">
        <v>42323</v>
      </c>
      <c r="S1695" s="10">
        <f t="shared" si="286"/>
        <v>2015</v>
      </c>
      <c r="T1695" t="str">
        <f t="shared" si="290"/>
        <v/>
      </c>
      <c r="U1695" t="str">
        <f t="shared" si="290"/>
        <v/>
      </c>
      <c r="V1695">
        <f t="shared" si="290"/>
        <v>-713.77</v>
      </c>
      <c r="W1695" t="str">
        <f t="shared" si="290"/>
        <v/>
      </c>
      <c r="Z1695" t="str">
        <f t="shared" si="291"/>
        <v/>
      </c>
      <c r="AA1695" t="str">
        <f t="shared" si="291"/>
        <v/>
      </c>
      <c r="AB1695">
        <f t="shared" si="291"/>
        <v>-713.77</v>
      </c>
      <c r="AE1695" t="str">
        <f t="shared" si="287"/>
        <v>Furniture</v>
      </c>
      <c r="AH1695" t="str">
        <f t="shared" si="288"/>
        <v/>
      </c>
      <c r="AI1695" t="str">
        <f t="shared" si="289"/>
        <v/>
      </c>
      <c r="AJ1695" t="str">
        <f t="shared" si="285"/>
        <v/>
      </c>
      <c r="AK1695" t="str">
        <f t="shared" si="285"/>
        <v/>
      </c>
      <c r="AL1695" t="str">
        <f t="shared" si="285"/>
        <v/>
      </c>
    </row>
    <row r="1696" spans="1:38" x14ac:dyDescent="0.2">
      <c r="A1696" s="1">
        <v>6938</v>
      </c>
      <c r="B1696" s="2" t="s">
        <v>18</v>
      </c>
      <c r="C1696" s="3">
        <v>42321</v>
      </c>
      <c r="D1696" s="2" t="s">
        <v>59</v>
      </c>
      <c r="E1696" s="2">
        <v>31</v>
      </c>
      <c r="F1696" s="2">
        <v>6125.78</v>
      </c>
      <c r="G1696" s="2">
        <v>0.09</v>
      </c>
      <c r="H1696" s="2" t="s">
        <v>20</v>
      </c>
      <c r="I1696" s="2">
        <v>2047.98</v>
      </c>
      <c r="J1696" s="2">
        <v>221.84</v>
      </c>
      <c r="K1696" s="2">
        <v>35.21</v>
      </c>
      <c r="L1696" s="2" t="s">
        <v>130</v>
      </c>
      <c r="M1696" s="2" t="s">
        <v>29</v>
      </c>
      <c r="N1696" s="2" t="s">
        <v>43</v>
      </c>
      <c r="O1696" s="2" t="s">
        <v>45</v>
      </c>
      <c r="P1696" s="2" t="s">
        <v>55</v>
      </c>
      <c r="Q1696" s="2" t="s">
        <v>34</v>
      </c>
      <c r="R1696" s="3">
        <v>42323</v>
      </c>
      <c r="S1696" s="10">
        <f t="shared" si="286"/>
        <v>2015</v>
      </c>
      <c r="T1696" t="str">
        <f t="shared" si="290"/>
        <v/>
      </c>
      <c r="U1696" t="str">
        <f t="shared" si="290"/>
        <v/>
      </c>
      <c r="V1696">
        <f t="shared" si="290"/>
        <v>2047.98</v>
      </c>
      <c r="W1696" t="str">
        <f t="shared" si="290"/>
        <v/>
      </c>
      <c r="Z1696" t="str">
        <f t="shared" si="291"/>
        <v/>
      </c>
      <c r="AA1696" t="str">
        <f t="shared" si="291"/>
        <v/>
      </c>
      <c r="AB1696">
        <f t="shared" si="291"/>
        <v>2047.98</v>
      </c>
      <c r="AE1696" t="str">
        <f t="shared" si="287"/>
        <v/>
      </c>
      <c r="AH1696" t="str">
        <f t="shared" si="288"/>
        <v/>
      </c>
      <c r="AI1696" t="str">
        <f t="shared" si="289"/>
        <v/>
      </c>
      <c r="AJ1696" t="str">
        <f t="shared" si="285"/>
        <v/>
      </c>
      <c r="AK1696" t="str">
        <f t="shared" si="285"/>
        <v/>
      </c>
      <c r="AL1696" t="str">
        <f t="shared" si="285"/>
        <v/>
      </c>
    </row>
    <row r="1697" spans="1:38" x14ac:dyDescent="0.2">
      <c r="A1697" s="1">
        <v>6939</v>
      </c>
      <c r="B1697" s="2" t="s">
        <v>18</v>
      </c>
      <c r="C1697" s="3">
        <v>42321</v>
      </c>
      <c r="D1697" s="2" t="s">
        <v>50</v>
      </c>
      <c r="E1697" s="2">
        <v>27</v>
      </c>
      <c r="F1697" s="2">
        <v>201.75</v>
      </c>
      <c r="G1697" s="2">
        <v>0</v>
      </c>
      <c r="H1697" s="2" t="s">
        <v>20</v>
      </c>
      <c r="I1697" s="2">
        <v>36.28</v>
      </c>
      <c r="J1697" s="2">
        <v>18.75</v>
      </c>
      <c r="K1697" s="2">
        <v>16.989999999999998</v>
      </c>
      <c r="L1697" s="2" t="s">
        <v>531</v>
      </c>
      <c r="M1697" s="2" t="s">
        <v>29</v>
      </c>
      <c r="N1697" s="2" t="s">
        <v>23</v>
      </c>
      <c r="O1697" s="2" t="s">
        <v>24</v>
      </c>
      <c r="P1697" s="2" t="s">
        <v>25</v>
      </c>
      <c r="Q1697" s="2" t="s">
        <v>26</v>
      </c>
      <c r="R1697" s="3">
        <v>42323</v>
      </c>
      <c r="S1697" s="10">
        <f t="shared" si="286"/>
        <v>2015</v>
      </c>
      <c r="T1697">
        <f t="shared" si="290"/>
        <v>36.28</v>
      </c>
      <c r="U1697" t="str">
        <f t="shared" si="290"/>
        <v/>
      </c>
      <c r="V1697" t="str">
        <f t="shared" si="290"/>
        <v/>
      </c>
      <c r="W1697" t="str">
        <f t="shared" si="290"/>
        <v/>
      </c>
      <c r="Z1697">
        <f t="shared" si="291"/>
        <v>36.28</v>
      </c>
      <c r="AA1697" t="str">
        <f t="shared" si="291"/>
        <v/>
      </c>
      <c r="AB1697" t="str">
        <f t="shared" si="291"/>
        <v/>
      </c>
      <c r="AE1697" t="str">
        <f t="shared" si="287"/>
        <v/>
      </c>
      <c r="AH1697" t="str">
        <f t="shared" si="288"/>
        <v/>
      </c>
      <c r="AI1697" t="str">
        <f t="shared" si="289"/>
        <v/>
      </c>
      <c r="AJ1697" t="str">
        <f t="shared" si="285"/>
        <v/>
      </c>
      <c r="AK1697" t="str">
        <f t="shared" si="285"/>
        <v/>
      </c>
      <c r="AL1697" t="str">
        <f t="shared" si="285"/>
        <v/>
      </c>
    </row>
    <row r="1698" spans="1:38" x14ac:dyDescent="0.2">
      <c r="A1698" s="1">
        <v>6940</v>
      </c>
      <c r="B1698" s="2" t="s">
        <v>18</v>
      </c>
      <c r="C1698" s="3">
        <v>42324</v>
      </c>
      <c r="D1698" s="2" t="s">
        <v>50</v>
      </c>
      <c r="E1698" s="2">
        <v>6</v>
      </c>
      <c r="F1698" s="2">
        <v>71.77</v>
      </c>
      <c r="G1698" s="2">
        <v>7.0000000000000007E-2</v>
      </c>
      <c r="H1698" s="2" t="s">
        <v>49</v>
      </c>
      <c r="I1698" s="2">
        <v>-1.56</v>
      </c>
      <c r="J1698" s="2">
        <v>20.85</v>
      </c>
      <c r="K1698" s="2">
        <v>19.600000000000001</v>
      </c>
      <c r="L1698" s="2" t="s">
        <v>86</v>
      </c>
      <c r="M1698" s="2" t="s">
        <v>29</v>
      </c>
      <c r="N1698" s="2" t="s">
        <v>23</v>
      </c>
      <c r="O1698" s="2" t="s">
        <v>24</v>
      </c>
      <c r="P1698" s="2" t="s">
        <v>25</v>
      </c>
      <c r="Q1698" s="2" t="s">
        <v>26</v>
      </c>
      <c r="R1698" s="3">
        <v>42325</v>
      </c>
      <c r="S1698" s="10">
        <f t="shared" si="286"/>
        <v>2015</v>
      </c>
      <c r="T1698">
        <f t="shared" si="290"/>
        <v>-1.56</v>
      </c>
      <c r="U1698" t="str">
        <f t="shared" si="290"/>
        <v/>
      </c>
      <c r="V1698" t="str">
        <f t="shared" si="290"/>
        <v/>
      </c>
      <c r="W1698" t="str">
        <f t="shared" si="290"/>
        <v/>
      </c>
      <c r="Z1698">
        <f t="shared" si="291"/>
        <v>-1.56</v>
      </c>
      <c r="AA1698" t="str">
        <f t="shared" si="291"/>
        <v/>
      </c>
      <c r="AB1698" t="str">
        <f t="shared" si="291"/>
        <v/>
      </c>
      <c r="AE1698" t="str">
        <f t="shared" si="287"/>
        <v>Office Supplies</v>
      </c>
      <c r="AH1698" t="str">
        <f t="shared" si="288"/>
        <v/>
      </c>
      <c r="AI1698" t="str">
        <f t="shared" si="289"/>
        <v/>
      </c>
      <c r="AJ1698" t="str">
        <f t="shared" si="285"/>
        <v/>
      </c>
      <c r="AK1698" t="str">
        <f t="shared" si="285"/>
        <v/>
      </c>
      <c r="AL1698" t="str">
        <f t="shared" si="285"/>
        <v/>
      </c>
    </row>
    <row r="1699" spans="1:38" x14ac:dyDescent="0.2">
      <c r="A1699" s="1">
        <v>6941</v>
      </c>
      <c r="B1699" s="2" t="s">
        <v>18</v>
      </c>
      <c r="C1699" s="3">
        <v>42324</v>
      </c>
      <c r="D1699" s="2" t="s">
        <v>50</v>
      </c>
      <c r="E1699" s="2">
        <v>10</v>
      </c>
      <c r="F1699" s="2">
        <v>4595.95</v>
      </c>
      <c r="G1699" s="2">
        <v>0.01</v>
      </c>
      <c r="H1699" s="2" t="s">
        <v>20</v>
      </c>
      <c r="I1699" s="2">
        <v>-261.22000000000003</v>
      </c>
      <c r="J1699" s="2">
        <v>461.99</v>
      </c>
      <c r="K1699" s="2">
        <v>38.49</v>
      </c>
      <c r="L1699" s="2" t="s">
        <v>86</v>
      </c>
      <c r="M1699" s="2" t="s">
        <v>29</v>
      </c>
      <c r="N1699" s="2" t="s">
        <v>23</v>
      </c>
      <c r="O1699" s="2" t="s">
        <v>31</v>
      </c>
      <c r="P1699" s="2" t="s">
        <v>107</v>
      </c>
      <c r="Q1699" s="2" t="s">
        <v>34</v>
      </c>
      <c r="R1699" s="3">
        <v>42326</v>
      </c>
      <c r="S1699" s="10">
        <f t="shared" si="286"/>
        <v>2015</v>
      </c>
      <c r="T1699">
        <f t="shared" si="290"/>
        <v>-261.22000000000003</v>
      </c>
      <c r="U1699" t="str">
        <f t="shared" si="290"/>
        <v/>
      </c>
      <c r="V1699" t="str">
        <f t="shared" si="290"/>
        <v/>
      </c>
      <c r="W1699" t="str">
        <f t="shared" si="290"/>
        <v/>
      </c>
      <c r="Z1699" t="str">
        <f t="shared" si="291"/>
        <v/>
      </c>
      <c r="AA1699">
        <f t="shared" si="291"/>
        <v>-261.22000000000003</v>
      </c>
      <c r="AB1699" t="str">
        <f t="shared" si="291"/>
        <v/>
      </c>
      <c r="AE1699" t="str">
        <f t="shared" si="287"/>
        <v>Technology</v>
      </c>
      <c r="AH1699">
        <f t="shared" si="288"/>
        <v>-261.22000000000003</v>
      </c>
      <c r="AI1699" t="str">
        <f t="shared" si="289"/>
        <v/>
      </c>
      <c r="AJ1699">
        <f t="shared" si="285"/>
        <v>-261.22000000000003</v>
      </c>
      <c r="AK1699" t="str">
        <f t="shared" si="285"/>
        <v/>
      </c>
      <c r="AL1699" t="str">
        <f t="shared" si="285"/>
        <v/>
      </c>
    </row>
    <row r="1700" spans="1:38" x14ac:dyDescent="0.2">
      <c r="A1700" s="1">
        <v>6942</v>
      </c>
      <c r="B1700" s="2" t="s">
        <v>18</v>
      </c>
      <c r="C1700" s="3">
        <v>42324</v>
      </c>
      <c r="D1700" s="2" t="s">
        <v>59</v>
      </c>
      <c r="E1700" s="2">
        <v>29</v>
      </c>
      <c r="F1700" s="2">
        <v>6258.3360000000002</v>
      </c>
      <c r="G1700" s="2">
        <v>0.01</v>
      </c>
      <c r="H1700" s="2" t="s">
        <v>44</v>
      </c>
      <c r="I1700" s="2">
        <v>36.61</v>
      </c>
      <c r="J1700" s="2">
        <v>274.11</v>
      </c>
      <c r="K1700" s="2">
        <v>76.739999999999995</v>
      </c>
      <c r="L1700" s="2" t="s">
        <v>418</v>
      </c>
      <c r="M1700" s="2" t="s">
        <v>66</v>
      </c>
      <c r="N1700" s="2" t="s">
        <v>30</v>
      </c>
      <c r="O1700" s="2" t="s">
        <v>45</v>
      </c>
      <c r="P1700" s="2" t="s">
        <v>46</v>
      </c>
      <c r="Q1700" s="2" t="s">
        <v>47</v>
      </c>
      <c r="R1700" s="3">
        <v>42325</v>
      </c>
      <c r="S1700" s="10">
        <f t="shared" si="286"/>
        <v>2015</v>
      </c>
      <c r="T1700" t="str">
        <f t="shared" si="290"/>
        <v/>
      </c>
      <c r="U1700">
        <f t="shared" si="290"/>
        <v>36.61</v>
      </c>
      <c r="V1700" t="str">
        <f t="shared" si="290"/>
        <v/>
      </c>
      <c r="W1700" t="str">
        <f t="shared" si="290"/>
        <v/>
      </c>
      <c r="Z1700" t="str">
        <f t="shared" si="291"/>
        <v/>
      </c>
      <c r="AA1700" t="str">
        <f t="shared" si="291"/>
        <v/>
      </c>
      <c r="AB1700">
        <f t="shared" si="291"/>
        <v>36.61</v>
      </c>
      <c r="AE1700" t="str">
        <f t="shared" si="287"/>
        <v/>
      </c>
      <c r="AH1700" t="str">
        <f t="shared" si="288"/>
        <v/>
      </c>
      <c r="AI1700" t="str">
        <f t="shared" si="289"/>
        <v/>
      </c>
      <c r="AJ1700" t="str">
        <f t="shared" si="285"/>
        <v/>
      </c>
      <c r="AK1700" t="str">
        <f t="shared" si="285"/>
        <v/>
      </c>
      <c r="AL1700" t="str">
        <f t="shared" si="285"/>
        <v/>
      </c>
    </row>
    <row r="1701" spans="1:38" x14ac:dyDescent="0.2">
      <c r="A1701" s="1">
        <v>6943</v>
      </c>
      <c r="B1701" s="2" t="s">
        <v>18</v>
      </c>
      <c r="C1701" s="3">
        <v>42324</v>
      </c>
      <c r="D1701" s="2" t="s">
        <v>27</v>
      </c>
      <c r="E1701" s="2">
        <v>35</v>
      </c>
      <c r="F1701" s="2">
        <v>7272.04</v>
      </c>
      <c r="G1701" s="2">
        <v>0.06</v>
      </c>
      <c r="H1701" s="2" t="s">
        <v>20</v>
      </c>
      <c r="I1701" s="2">
        <v>1851.08</v>
      </c>
      <c r="J1701" s="2">
        <v>230.08</v>
      </c>
      <c r="K1701" s="2">
        <v>32.06</v>
      </c>
      <c r="L1701" s="2" t="s">
        <v>363</v>
      </c>
      <c r="M1701" s="2" t="s">
        <v>29</v>
      </c>
      <c r="N1701" s="2" t="s">
        <v>43</v>
      </c>
      <c r="O1701" s="2" t="s">
        <v>45</v>
      </c>
      <c r="P1701" s="2" t="s">
        <v>61</v>
      </c>
      <c r="Q1701" s="2" t="s">
        <v>34</v>
      </c>
      <c r="R1701" s="3">
        <v>42331</v>
      </c>
      <c r="S1701" s="10">
        <f t="shared" si="286"/>
        <v>2015</v>
      </c>
      <c r="T1701" t="str">
        <f t="shared" si="290"/>
        <v/>
      </c>
      <c r="U1701" t="str">
        <f t="shared" si="290"/>
        <v/>
      </c>
      <c r="V1701">
        <f t="shared" si="290"/>
        <v>1851.08</v>
      </c>
      <c r="W1701" t="str">
        <f t="shared" si="290"/>
        <v/>
      </c>
      <c r="Z1701" t="str">
        <f t="shared" si="291"/>
        <v/>
      </c>
      <c r="AA1701" t="str">
        <f t="shared" si="291"/>
        <v/>
      </c>
      <c r="AB1701">
        <f t="shared" si="291"/>
        <v>1851.08</v>
      </c>
      <c r="AE1701" t="str">
        <f t="shared" si="287"/>
        <v/>
      </c>
      <c r="AH1701" t="str">
        <f t="shared" si="288"/>
        <v/>
      </c>
      <c r="AI1701" t="str">
        <f t="shared" si="289"/>
        <v/>
      </c>
      <c r="AJ1701" t="str">
        <f t="shared" si="285"/>
        <v/>
      </c>
      <c r="AK1701" t="str">
        <f t="shared" si="285"/>
        <v/>
      </c>
      <c r="AL1701" t="str">
        <f t="shared" si="285"/>
        <v/>
      </c>
    </row>
    <row r="1702" spans="1:38" x14ac:dyDescent="0.2">
      <c r="A1702" s="1">
        <v>6944</v>
      </c>
      <c r="B1702" s="2" t="s">
        <v>18</v>
      </c>
      <c r="C1702" s="3">
        <v>42325</v>
      </c>
      <c r="D1702" s="2" t="s">
        <v>41</v>
      </c>
      <c r="E1702" s="2">
        <v>42</v>
      </c>
      <c r="F1702" s="2">
        <v>246.75</v>
      </c>
      <c r="G1702" s="2">
        <v>0.05</v>
      </c>
      <c r="H1702" s="2" t="s">
        <v>20</v>
      </c>
      <c r="I1702" s="2">
        <v>84.36</v>
      </c>
      <c r="J1702" s="2">
        <v>17.68</v>
      </c>
      <c r="K1702" s="2">
        <v>15.39</v>
      </c>
      <c r="L1702" s="2" t="s">
        <v>292</v>
      </c>
      <c r="M1702" s="2" t="s">
        <v>22</v>
      </c>
      <c r="N1702" s="2" t="s">
        <v>54</v>
      </c>
      <c r="O1702" s="2" t="s">
        <v>24</v>
      </c>
      <c r="P1702" s="2" t="s">
        <v>90</v>
      </c>
      <c r="Q1702" s="2" t="s">
        <v>26</v>
      </c>
      <c r="R1702" s="3">
        <v>42328</v>
      </c>
      <c r="S1702" s="10">
        <f t="shared" si="286"/>
        <v>2015</v>
      </c>
      <c r="T1702" t="str">
        <f t="shared" ref="T1702:W1721" si="292">IF($N1702=T$1,$I1702,"")</f>
        <v/>
      </c>
      <c r="U1702" t="str">
        <f t="shared" si="292"/>
        <v/>
      </c>
      <c r="V1702" t="str">
        <f t="shared" si="292"/>
        <v/>
      </c>
      <c r="W1702">
        <f t="shared" si="292"/>
        <v>84.36</v>
      </c>
      <c r="Z1702">
        <f t="shared" ref="Z1702:AB1721" si="293">IF($O1702=Z$1,$I1702,"")</f>
        <v>84.36</v>
      </c>
      <c r="AA1702" t="str">
        <f t="shared" si="293"/>
        <v/>
      </c>
      <c r="AB1702" t="str">
        <f t="shared" si="293"/>
        <v/>
      </c>
      <c r="AE1702" t="str">
        <f t="shared" si="287"/>
        <v/>
      </c>
      <c r="AH1702" t="str">
        <f t="shared" si="288"/>
        <v/>
      </c>
      <c r="AI1702" t="str">
        <f t="shared" si="289"/>
        <v/>
      </c>
      <c r="AJ1702" t="str">
        <f t="shared" si="285"/>
        <v/>
      </c>
      <c r="AK1702" t="str">
        <f t="shared" si="285"/>
        <v/>
      </c>
      <c r="AL1702" t="str">
        <f t="shared" si="285"/>
        <v/>
      </c>
    </row>
    <row r="1703" spans="1:38" x14ac:dyDescent="0.2">
      <c r="A1703" s="1">
        <v>6945</v>
      </c>
      <c r="B1703" s="2" t="s">
        <v>18</v>
      </c>
      <c r="C1703" s="3">
        <v>42325</v>
      </c>
      <c r="D1703" s="2" t="s">
        <v>41</v>
      </c>
      <c r="E1703" s="2">
        <v>34</v>
      </c>
      <c r="F1703" s="2">
        <v>692.06</v>
      </c>
      <c r="G1703" s="2">
        <v>7.0000000000000007E-2</v>
      </c>
      <c r="H1703" s="2" t="s">
        <v>49</v>
      </c>
      <c r="I1703" s="2">
        <v>40.49</v>
      </c>
      <c r="J1703" s="2">
        <v>31.98</v>
      </c>
      <c r="K1703" s="2">
        <v>24.49</v>
      </c>
      <c r="L1703" s="2" t="s">
        <v>292</v>
      </c>
      <c r="M1703" s="2" t="s">
        <v>22</v>
      </c>
      <c r="N1703" s="2" t="s">
        <v>54</v>
      </c>
      <c r="O1703" s="2" t="s">
        <v>45</v>
      </c>
      <c r="P1703" s="2" t="s">
        <v>55</v>
      </c>
      <c r="Q1703" s="2" t="s">
        <v>26</v>
      </c>
      <c r="R1703" s="3">
        <v>42327</v>
      </c>
      <c r="S1703" s="10">
        <f t="shared" si="286"/>
        <v>2015</v>
      </c>
      <c r="T1703" t="str">
        <f t="shared" si="292"/>
        <v/>
      </c>
      <c r="U1703" t="str">
        <f t="shared" si="292"/>
        <v/>
      </c>
      <c r="V1703" t="str">
        <f t="shared" si="292"/>
        <v/>
      </c>
      <c r="W1703">
        <f t="shared" si="292"/>
        <v>40.49</v>
      </c>
      <c r="Z1703" t="str">
        <f t="shared" si="293"/>
        <v/>
      </c>
      <c r="AA1703" t="str">
        <f t="shared" si="293"/>
        <v/>
      </c>
      <c r="AB1703">
        <f t="shared" si="293"/>
        <v>40.49</v>
      </c>
      <c r="AE1703" t="str">
        <f t="shared" si="287"/>
        <v/>
      </c>
      <c r="AH1703" t="str">
        <f t="shared" si="288"/>
        <v/>
      </c>
      <c r="AI1703" t="str">
        <f t="shared" si="289"/>
        <v/>
      </c>
      <c r="AJ1703" t="str">
        <f t="shared" si="285"/>
        <v/>
      </c>
      <c r="AK1703" t="str">
        <f t="shared" si="285"/>
        <v/>
      </c>
      <c r="AL1703" t="str">
        <f t="shared" si="285"/>
        <v/>
      </c>
    </row>
    <row r="1704" spans="1:38" x14ac:dyDescent="0.2">
      <c r="A1704" s="1">
        <v>6946</v>
      </c>
      <c r="B1704" s="2" t="s">
        <v>18</v>
      </c>
      <c r="C1704" s="3">
        <v>42325</v>
      </c>
      <c r="D1704" s="2" t="s">
        <v>59</v>
      </c>
      <c r="E1704" s="2">
        <v>23</v>
      </c>
      <c r="F1704" s="2">
        <v>225.69</v>
      </c>
      <c r="G1704" s="2">
        <v>0.09</v>
      </c>
      <c r="H1704" s="2" t="s">
        <v>20</v>
      </c>
      <c r="I1704" s="2">
        <v>-27.03</v>
      </c>
      <c r="J1704" s="2">
        <v>21.49</v>
      </c>
      <c r="K1704" s="2">
        <v>19.760000000000002</v>
      </c>
      <c r="L1704" s="2" t="s">
        <v>186</v>
      </c>
      <c r="M1704" s="2" t="s">
        <v>22</v>
      </c>
      <c r="N1704" s="2" t="s">
        <v>54</v>
      </c>
      <c r="O1704" s="2" t="s">
        <v>31</v>
      </c>
      <c r="P1704" s="2" t="s">
        <v>33</v>
      </c>
      <c r="Q1704" s="2" t="s">
        <v>62</v>
      </c>
      <c r="R1704" s="3">
        <v>42327</v>
      </c>
      <c r="S1704" s="10">
        <f t="shared" si="286"/>
        <v>2015</v>
      </c>
      <c r="T1704" t="str">
        <f t="shared" si="292"/>
        <v/>
      </c>
      <c r="U1704" t="str">
        <f t="shared" si="292"/>
        <v/>
      </c>
      <c r="V1704" t="str">
        <f t="shared" si="292"/>
        <v/>
      </c>
      <c r="W1704">
        <f t="shared" si="292"/>
        <v>-27.03</v>
      </c>
      <c r="Z1704" t="str">
        <f t="shared" si="293"/>
        <v/>
      </c>
      <c r="AA1704">
        <f t="shared" si="293"/>
        <v>-27.03</v>
      </c>
      <c r="AB1704" t="str">
        <f t="shared" si="293"/>
        <v/>
      </c>
      <c r="AE1704" t="str">
        <f t="shared" si="287"/>
        <v>Technology</v>
      </c>
      <c r="AH1704" t="str">
        <f t="shared" si="288"/>
        <v/>
      </c>
      <c r="AI1704" t="str">
        <f t="shared" si="289"/>
        <v/>
      </c>
      <c r="AJ1704" t="str">
        <f t="shared" si="285"/>
        <v/>
      </c>
      <c r="AK1704" t="str">
        <f t="shared" si="285"/>
        <v/>
      </c>
      <c r="AL1704" t="str">
        <f t="shared" si="285"/>
        <v/>
      </c>
    </row>
    <row r="1705" spans="1:38" x14ac:dyDescent="0.2">
      <c r="A1705" s="1">
        <v>6947</v>
      </c>
      <c r="B1705" s="2" t="s">
        <v>18</v>
      </c>
      <c r="C1705" s="3">
        <v>42325</v>
      </c>
      <c r="D1705" s="2" t="s">
        <v>41</v>
      </c>
      <c r="E1705" s="2">
        <v>37</v>
      </c>
      <c r="F1705" s="2">
        <v>107.05</v>
      </c>
      <c r="G1705" s="2">
        <v>0.01</v>
      </c>
      <c r="H1705" s="2" t="s">
        <v>20</v>
      </c>
      <c r="I1705" s="2">
        <v>32.4</v>
      </c>
      <c r="J1705" s="2">
        <v>14.62</v>
      </c>
      <c r="K1705" s="2">
        <v>14.8</v>
      </c>
      <c r="L1705" s="2" t="s">
        <v>532</v>
      </c>
      <c r="M1705" s="2" t="s">
        <v>29</v>
      </c>
      <c r="N1705" s="2" t="s">
        <v>23</v>
      </c>
      <c r="O1705" s="2" t="s">
        <v>24</v>
      </c>
      <c r="P1705" s="2" t="s">
        <v>95</v>
      </c>
      <c r="Q1705" s="2" t="s">
        <v>36</v>
      </c>
      <c r="R1705" s="3">
        <v>42328</v>
      </c>
      <c r="S1705" s="10">
        <f t="shared" si="286"/>
        <v>2015</v>
      </c>
      <c r="T1705">
        <f t="shared" si="292"/>
        <v>32.4</v>
      </c>
      <c r="U1705" t="str">
        <f t="shared" si="292"/>
        <v/>
      </c>
      <c r="V1705" t="str">
        <f t="shared" si="292"/>
        <v/>
      </c>
      <c r="W1705" t="str">
        <f t="shared" si="292"/>
        <v/>
      </c>
      <c r="Z1705">
        <f t="shared" si="293"/>
        <v>32.4</v>
      </c>
      <c r="AA1705" t="str">
        <f t="shared" si="293"/>
        <v/>
      </c>
      <c r="AB1705" t="str">
        <f t="shared" si="293"/>
        <v/>
      </c>
      <c r="AE1705" t="str">
        <f t="shared" si="287"/>
        <v/>
      </c>
      <c r="AH1705" t="str">
        <f t="shared" si="288"/>
        <v/>
      </c>
      <c r="AI1705" t="str">
        <f t="shared" si="289"/>
        <v/>
      </c>
      <c r="AJ1705" t="str">
        <f t="shared" si="285"/>
        <v/>
      </c>
      <c r="AK1705" t="str">
        <f t="shared" si="285"/>
        <v/>
      </c>
      <c r="AL1705" t="str">
        <f t="shared" si="285"/>
        <v/>
      </c>
    </row>
    <row r="1706" spans="1:38" x14ac:dyDescent="0.2">
      <c r="A1706" s="1">
        <v>6948</v>
      </c>
      <c r="B1706" s="2" t="s">
        <v>18</v>
      </c>
      <c r="C1706" s="3">
        <v>42326</v>
      </c>
      <c r="D1706" s="2" t="s">
        <v>59</v>
      </c>
      <c r="E1706" s="2">
        <v>12</v>
      </c>
      <c r="F1706" s="2">
        <v>39.17</v>
      </c>
      <c r="G1706" s="2">
        <v>0.04</v>
      </c>
      <c r="H1706" s="2" t="s">
        <v>20</v>
      </c>
      <c r="I1706" s="2">
        <v>13.74</v>
      </c>
      <c r="J1706" s="2">
        <v>14.61</v>
      </c>
      <c r="K1706" s="2">
        <v>14.5</v>
      </c>
      <c r="L1706" s="2" t="s">
        <v>533</v>
      </c>
      <c r="M1706" s="2" t="s">
        <v>29</v>
      </c>
      <c r="N1706" s="2" t="s">
        <v>54</v>
      </c>
      <c r="O1706" s="2" t="s">
        <v>24</v>
      </c>
      <c r="P1706" s="2" t="s">
        <v>74</v>
      </c>
      <c r="Q1706" s="2" t="s">
        <v>26</v>
      </c>
      <c r="R1706" s="3">
        <v>42327</v>
      </c>
      <c r="S1706" s="10">
        <f t="shared" si="286"/>
        <v>2015</v>
      </c>
      <c r="T1706" t="str">
        <f t="shared" si="292"/>
        <v/>
      </c>
      <c r="U1706" t="str">
        <f t="shared" si="292"/>
        <v/>
      </c>
      <c r="V1706" t="str">
        <f t="shared" si="292"/>
        <v/>
      </c>
      <c r="W1706">
        <f t="shared" si="292"/>
        <v>13.74</v>
      </c>
      <c r="Z1706">
        <f t="shared" si="293"/>
        <v>13.74</v>
      </c>
      <c r="AA1706" t="str">
        <f t="shared" si="293"/>
        <v/>
      </c>
      <c r="AB1706" t="str">
        <f t="shared" si="293"/>
        <v/>
      </c>
      <c r="AE1706" t="str">
        <f t="shared" si="287"/>
        <v/>
      </c>
      <c r="AH1706" t="str">
        <f t="shared" si="288"/>
        <v/>
      </c>
      <c r="AI1706" t="str">
        <f t="shared" si="289"/>
        <v/>
      </c>
      <c r="AJ1706" t="str">
        <f t="shared" si="285"/>
        <v/>
      </c>
      <c r="AK1706" t="str">
        <f t="shared" si="285"/>
        <v/>
      </c>
      <c r="AL1706" t="str">
        <f t="shared" si="285"/>
        <v/>
      </c>
    </row>
    <row r="1707" spans="1:38" x14ac:dyDescent="0.2">
      <c r="A1707" s="1">
        <v>6949</v>
      </c>
      <c r="B1707" s="2" t="s">
        <v>18</v>
      </c>
      <c r="C1707" s="3">
        <v>42326</v>
      </c>
      <c r="D1707" s="2" t="s">
        <v>59</v>
      </c>
      <c r="E1707" s="2">
        <v>33</v>
      </c>
      <c r="F1707" s="2">
        <v>215.45</v>
      </c>
      <c r="G1707" s="2">
        <v>0.01</v>
      </c>
      <c r="H1707" s="2" t="s">
        <v>20</v>
      </c>
      <c r="I1707" s="2">
        <v>51.41</v>
      </c>
      <c r="J1707" s="2">
        <v>17.98</v>
      </c>
      <c r="K1707" s="2">
        <v>14.96</v>
      </c>
      <c r="L1707" s="2" t="s">
        <v>533</v>
      </c>
      <c r="M1707" s="2" t="s">
        <v>29</v>
      </c>
      <c r="N1707" s="2" t="s">
        <v>54</v>
      </c>
      <c r="O1707" s="2" t="s">
        <v>24</v>
      </c>
      <c r="P1707" s="2" t="s">
        <v>64</v>
      </c>
      <c r="Q1707" s="2" t="s">
        <v>36</v>
      </c>
      <c r="R1707" s="3">
        <v>42327</v>
      </c>
      <c r="S1707" s="10">
        <f t="shared" si="286"/>
        <v>2015</v>
      </c>
      <c r="T1707" t="str">
        <f t="shared" si="292"/>
        <v/>
      </c>
      <c r="U1707" t="str">
        <f t="shared" si="292"/>
        <v/>
      </c>
      <c r="V1707" t="str">
        <f t="shared" si="292"/>
        <v/>
      </c>
      <c r="W1707">
        <f t="shared" si="292"/>
        <v>51.41</v>
      </c>
      <c r="Z1707">
        <f t="shared" si="293"/>
        <v>51.41</v>
      </c>
      <c r="AA1707" t="str">
        <f t="shared" si="293"/>
        <v/>
      </c>
      <c r="AB1707" t="str">
        <f t="shared" si="293"/>
        <v/>
      </c>
      <c r="AE1707" t="str">
        <f t="shared" si="287"/>
        <v/>
      </c>
      <c r="AH1707" t="str">
        <f t="shared" si="288"/>
        <v/>
      </c>
      <c r="AI1707" t="str">
        <f t="shared" si="289"/>
        <v/>
      </c>
      <c r="AJ1707" t="str">
        <f t="shared" si="285"/>
        <v/>
      </c>
      <c r="AK1707" t="str">
        <f t="shared" si="285"/>
        <v/>
      </c>
      <c r="AL1707" t="str">
        <f t="shared" si="285"/>
        <v/>
      </c>
    </row>
    <row r="1708" spans="1:38" x14ac:dyDescent="0.2">
      <c r="A1708" s="1">
        <v>6950</v>
      </c>
      <c r="B1708" s="2" t="s">
        <v>18</v>
      </c>
      <c r="C1708" s="3">
        <v>42326</v>
      </c>
      <c r="D1708" s="2" t="s">
        <v>41</v>
      </c>
      <c r="E1708" s="2">
        <v>30</v>
      </c>
      <c r="F1708" s="2">
        <v>702.87</v>
      </c>
      <c r="G1708" s="2">
        <v>0.03</v>
      </c>
      <c r="H1708" s="2" t="s">
        <v>20</v>
      </c>
      <c r="I1708" s="2">
        <v>232.13</v>
      </c>
      <c r="J1708" s="2">
        <v>34.979999999999997</v>
      </c>
      <c r="K1708" s="2">
        <v>15.99</v>
      </c>
      <c r="L1708" s="2" t="s">
        <v>307</v>
      </c>
      <c r="M1708" s="2" t="s">
        <v>38</v>
      </c>
      <c r="N1708" s="2" t="s">
        <v>54</v>
      </c>
      <c r="O1708" s="2" t="s">
        <v>31</v>
      </c>
      <c r="P1708" s="2" t="s">
        <v>32</v>
      </c>
      <c r="Q1708" s="2" t="s">
        <v>58</v>
      </c>
      <c r="R1708" s="3">
        <v>42328</v>
      </c>
      <c r="S1708" s="10">
        <f t="shared" si="286"/>
        <v>2015</v>
      </c>
      <c r="T1708" t="str">
        <f t="shared" si="292"/>
        <v/>
      </c>
      <c r="U1708" t="str">
        <f t="shared" si="292"/>
        <v/>
      </c>
      <c r="V1708" t="str">
        <f t="shared" si="292"/>
        <v/>
      </c>
      <c r="W1708">
        <f t="shared" si="292"/>
        <v>232.13</v>
      </c>
      <c r="Z1708" t="str">
        <f t="shared" si="293"/>
        <v/>
      </c>
      <c r="AA1708">
        <f t="shared" si="293"/>
        <v>232.13</v>
      </c>
      <c r="AB1708" t="str">
        <f t="shared" si="293"/>
        <v/>
      </c>
      <c r="AE1708" t="str">
        <f t="shared" si="287"/>
        <v/>
      </c>
      <c r="AH1708" t="str">
        <f t="shared" si="288"/>
        <v/>
      </c>
      <c r="AI1708" t="str">
        <f t="shared" si="289"/>
        <v/>
      </c>
      <c r="AJ1708" t="str">
        <f t="shared" si="285"/>
        <v/>
      </c>
      <c r="AK1708" t="str">
        <f t="shared" si="285"/>
        <v/>
      </c>
      <c r="AL1708" t="str">
        <f t="shared" si="285"/>
        <v/>
      </c>
    </row>
    <row r="1709" spans="1:38" x14ac:dyDescent="0.2">
      <c r="A1709" s="1">
        <v>6951</v>
      </c>
      <c r="B1709" s="2" t="s">
        <v>18</v>
      </c>
      <c r="C1709" s="3">
        <v>42326</v>
      </c>
      <c r="D1709" s="2" t="s">
        <v>41</v>
      </c>
      <c r="E1709" s="2">
        <v>41</v>
      </c>
      <c r="F1709" s="2">
        <v>159.99</v>
      </c>
      <c r="G1709" s="2">
        <v>0.02</v>
      </c>
      <c r="H1709" s="2" t="s">
        <v>20</v>
      </c>
      <c r="I1709" s="2">
        <v>60.88</v>
      </c>
      <c r="J1709" s="2">
        <v>15.78</v>
      </c>
      <c r="K1709" s="2">
        <v>14.71</v>
      </c>
      <c r="L1709" s="2" t="s">
        <v>307</v>
      </c>
      <c r="M1709" s="2" t="s">
        <v>38</v>
      </c>
      <c r="N1709" s="2" t="s">
        <v>54</v>
      </c>
      <c r="O1709" s="2" t="s">
        <v>24</v>
      </c>
      <c r="P1709" s="2" t="s">
        <v>95</v>
      </c>
      <c r="Q1709" s="2" t="s">
        <v>36</v>
      </c>
      <c r="R1709" s="3">
        <v>42328</v>
      </c>
      <c r="S1709" s="10">
        <f t="shared" si="286"/>
        <v>2015</v>
      </c>
      <c r="T1709" t="str">
        <f t="shared" si="292"/>
        <v/>
      </c>
      <c r="U1709" t="str">
        <f t="shared" si="292"/>
        <v/>
      </c>
      <c r="V1709" t="str">
        <f t="shared" si="292"/>
        <v/>
      </c>
      <c r="W1709">
        <f t="shared" si="292"/>
        <v>60.88</v>
      </c>
      <c r="Z1709">
        <f t="shared" si="293"/>
        <v>60.88</v>
      </c>
      <c r="AA1709" t="str">
        <f t="shared" si="293"/>
        <v/>
      </c>
      <c r="AB1709" t="str">
        <f t="shared" si="293"/>
        <v/>
      </c>
      <c r="AE1709" t="str">
        <f t="shared" si="287"/>
        <v/>
      </c>
      <c r="AH1709" t="str">
        <f t="shared" si="288"/>
        <v/>
      </c>
      <c r="AI1709" t="str">
        <f t="shared" si="289"/>
        <v/>
      </c>
      <c r="AJ1709" t="str">
        <f t="shared" si="285"/>
        <v/>
      </c>
      <c r="AK1709" t="str">
        <f t="shared" si="285"/>
        <v/>
      </c>
      <c r="AL1709" t="str">
        <f t="shared" si="285"/>
        <v/>
      </c>
    </row>
    <row r="1710" spans="1:38" x14ac:dyDescent="0.2">
      <c r="A1710" s="1">
        <v>6952</v>
      </c>
      <c r="B1710" s="2" t="s">
        <v>18</v>
      </c>
      <c r="C1710" s="3">
        <v>42326</v>
      </c>
      <c r="D1710" s="2" t="s">
        <v>41</v>
      </c>
      <c r="E1710" s="2">
        <v>10</v>
      </c>
      <c r="F1710" s="2">
        <v>373.02</v>
      </c>
      <c r="G1710" s="2">
        <v>0.03</v>
      </c>
      <c r="H1710" s="2" t="s">
        <v>20</v>
      </c>
      <c r="I1710" s="2">
        <v>21.17</v>
      </c>
      <c r="J1710" s="2">
        <v>46.76</v>
      </c>
      <c r="K1710" s="2">
        <v>22.22</v>
      </c>
      <c r="L1710" s="2" t="s">
        <v>307</v>
      </c>
      <c r="M1710" s="2" t="s">
        <v>38</v>
      </c>
      <c r="N1710" s="2" t="s">
        <v>54</v>
      </c>
      <c r="O1710" s="2" t="s">
        <v>24</v>
      </c>
      <c r="P1710" s="2" t="s">
        <v>52</v>
      </c>
      <c r="Q1710" s="2" t="s">
        <v>26</v>
      </c>
      <c r="R1710" s="3">
        <v>42326</v>
      </c>
      <c r="S1710" s="10">
        <f t="shared" si="286"/>
        <v>2015</v>
      </c>
      <c r="T1710" t="str">
        <f t="shared" si="292"/>
        <v/>
      </c>
      <c r="U1710" t="str">
        <f t="shared" si="292"/>
        <v/>
      </c>
      <c r="V1710" t="str">
        <f t="shared" si="292"/>
        <v/>
      </c>
      <c r="W1710">
        <f t="shared" si="292"/>
        <v>21.17</v>
      </c>
      <c r="Z1710">
        <f t="shared" si="293"/>
        <v>21.17</v>
      </c>
      <c r="AA1710" t="str">
        <f t="shared" si="293"/>
        <v/>
      </c>
      <c r="AB1710" t="str">
        <f t="shared" si="293"/>
        <v/>
      </c>
      <c r="AE1710" t="str">
        <f t="shared" si="287"/>
        <v/>
      </c>
      <c r="AH1710" t="str">
        <f t="shared" si="288"/>
        <v/>
      </c>
      <c r="AI1710" t="str">
        <f t="shared" si="289"/>
        <v/>
      </c>
      <c r="AJ1710" t="str">
        <f t="shared" si="285"/>
        <v/>
      </c>
      <c r="AK1710" t="str">
        <f t="shared" si="285"/>
        <v/>
      </c>
      <c r="AL1710" t="str">
        <f t="shared" si="285"/>
        <v/>
      </c>
    </row>
    <row r="1711" spans="1:38" x14ac:dyDescent="0.2">
      <c r="A1711" s="1">
        <v>6953</v>
      </c>
      <c r="B1711" s="2" t="s">
        <v>18</v>
      </c>
      <c r="C1711" s="3">
        <v>42326</v>
      </c>
      <c r="D1711" s="2" t="s">
        <v>41</v>
      </c>
      <c r="E1711" s="2">
        <v>10</v>
      </c>
      <c r="F1711" s="2">
        <v>582.96900000000005</v>
      </c>
      <c r="G1711" s="2">
        <v>0.04</v>
      </c>
      <c r="H1711" s="2" t="s">
        <v>20</v>
      </c>
      <c r="I1711" s="2">
        <v>-81.12</v>
      </c>
      <c r="J1711" s="2">
        <v>77.989999999999995</v>
      </c>
      <c r="K1711" s="2">
        <v>19.63</v>
      </c>
      <c r="L1711" s="2" t="s">
        <v>307</v>
      </c>
      <c r="M1711" s="2" t="s">
        <v>38</v>
      </c>
      <c r="N1711" s="2" t="s">
        <v>54</v>
      </c>
      <c r="O1711" s="2" t="s">
        <v>31</v>
      </c>
      <c r="P1711" s="2" t="s">
        <v>39</v>
      </c>
      <c r="Q1711" s="2" t="s">
        <v>26</v>
      </c>
      <c r="R1711" s="3">
        <v>42328</v>
      </c>
      <c r="S1711" s="10">
        <f t="shared" si="286"/>
        <v>2015</v>
      </c>
      <c r="T1711" t="str">
        <f t="shared" si="292"/>
        <v/>
      </c>
      <c r="U1711" t="str">
        <f t="shared" si="292"/>
        <v/>
      </c>
      <c r="V1711" t="str">
        <f t="shared" si="292"/>
        <v/>
      </c>
      <c r="W1711">
        <f t="shared" si="292"/>
        <v>-81.12</v>
      </c>
      <c r="Z1711" t="str">
        <f t="shared" si="293"/>
        <v/>
      </c>
      <c r="AA1711">
        <f t="shared" si="293"/>
        <v>-81.12</v>
      </c>
      <c r="AB1711" t="str">
        <f t="shared" si="293"/>
        <v/>
      </c>
      <c r="AE1711" t="str">
        <f t="shared" si="287"/>
        <v>Technology</v>
      </c>
      <c r="AH1711">
        <f t="shared" si="288"/>
        <v>-81.12</v>
      </c>
      <c r="AI1711" t="str">
        <f t="shared" si="289"/>
        <v/>
      </c>
      <c r="AJ1711">
        <f t="shared" si="285"/>
        <v>-81.12</v>
      </c>
      <c r="AK1711" t="str">
        <f t="shared" si="285"/>
        <v/>
      </c>
      <c r="AL1711" t="str">
        <f t="shared" si="285"/>
        <v/>
      </c>
    </row>
    <row r="1712" spans="1:38" x14ac:dyDescent="0.2">
      <c r="A1712" s="1">
        <v>6954</v>
      </c>
      <c r="B1712" s="2" t="s">
        <v>18</v>
      </c>
      <c r="C1712" s="3">
        <v>42326</v>
      </c>
      <c r="D1712" s="2" t="s">
        <v>59</v>
      </c>
      <c r="E1712" s="2">
        <v>34</v>
      </c>
      <c r="F1712" s="2">
        <v>9114.67</v>
      </c>
      <c r="G1712" s="2">
        <v>7.0000000000000007E-2</v>
      </c>
      <c r="H1712" s="2" t="s">
        <v>20</v>
      </c>
      <c r="I1712" s="2">
        <v>2468.7600000000002</v>
      </c>
      <c r="J1712" s="2">
        <v>288.2</v>
      </c>
      <c r="K1712" s="2">
        <v>38.49</v>
      </c>
      <c r="L1712" s="2" t="s">
        <v>501</v>
      </c>
      <c r="M1712" s="2" t="s">
        <v>29</v>
      </c>
      <c r="N1712" s="2" t="s">
        <v>43</v>
      </c>
      <c r="O1712" s="2" t="s">
        <v>45</v>
      </c>
      <c r="P1712" s="2" t="s">
        <v>61</v>
      </c>
      <c r="Q1712" s="2" t="s">
        <v>34</v>
      </c>
      <c r="R1712" s="3">
        <v>42327</v>
      </c>
      <c r="S1712" s="10">
        <f t="shared" si="286"/>
        <v>2015</v>
      </c>
      <c r="T1712" t="str">
        <f t="shared" si="292"/>
        <v/>
      </c>
      <c r="U1712" t="str">
        <f t="shared" si="292"/>
        <v/>
      </c>
      <c r="V1712">
        <f t="shared" si="292"/>
        <v>2468.7600000000002</v>
      </c>
      <c r="W1712" t="str">
        <f t="shared" si="292"/>
        <v/>
      </c>
      <c r="Z1712" t="str">
        <f t="shared" si="293"/>
        <v/>
      </c>
      <c r="AA1712" t="str">
        <f t="shared" si="293"/>
        <v/>
      </c>
      <c r="AB1712">
        <f t="shared" si="293"/>
        <v>2468.7600000000002</v>
      </c>
      <c r="AE1712" t="str">
        <f t="shared" si="287"/>
        <v/>
      </c>
      <c r="AH1712" t="str">
        <f t="shared" si="288"/>
        <v/>
      </c>
      <c r="AI1712" t="str">
        <f t="shared" si="289"/>
        <v/>
      </c>
      <c r="AJ1712" t="str">
        <f t="shared" si="285"/>
        <v/>
      </c>
      <c r="AK1712" t="str">
        <f t="shared" si="285"/>
        <v/>
      </c>
      <c r="AL1712" t="str">
        <f t="shared" si="285"/>
        <v/>
      </c>
    </row>
    <row r="1713" spans="1:38" x14ac:dyDescent="0.2">
      <c r="A1713" s="1">
        <v>6955</v>
      </c>
      <c r="B1713" s="2" t="s">
        <v>40</v>
      </c>
      <c r="C1713" s="3">
        <v>42326</v>
      </c>
      <c r="D1713" s="2" t="s">
        <v>50</v>
      </c>
      <c r="E1713" s="2">
        <v>33</v>
      </c>
      <c r="F1713" s="2">
        <v>2709.09</v>
      </c>
      <c r="G1713" s="2">
        <v>0.05</v>
      </c>
      <c r="H1713" s="2" t="s">
        <v>44</v>
      </c>
      <c r="I1713" s="2">
        <v>-920.93</v>
      </c>
      <c r="J1713" s="2">
        <v>93.94</v>
      </c>
      <c r="K1713" s="2">
        <v>69.81</v>
      </c>
      <c r="L1713" s="2" t="s">
        <v>383</v>
      </c>
      <c r="M1713" s="2" t="s">
        <v>38</v>
      </c>
      <c r="N1713" s="2" t="s">
        <v>54</v>
      </c>
      <c r="O1713" s="2" t="s">
        <v>45</v>
      </c>
      <c r="P1713" s="2" t="s">
        <v>67</v>
      </c>
      <c r="Q1713" s="2" t="s">
        <v>47</v>
      </c>
      <c r="R1713" s="3">
        <v>42326</v>
      </c>
      <c r="S1713" s="10">
        <f t="shared" si="286"/>
        <v>2015</v>
      </c>
      <c r="T1713" t="str">
        <f t="shared" si="292"/>
        <v/>
      </c>
      <c r="U1713" t="str">
        <f t="shared" si="292"/>
        <v/>
      </c>
      <c r="V1713" t="str">
        <f t="shared" si="292"/>
        <v/>
      </c>
      <c r="W1713">
        <f t="shared" si="292"/>
        <v>-920.93</v>
      </c>
      <c r="Z1713" t="str">
        <f t="shared" si="293"/>
        <v/>
      </c>
      <c r="AA1713" t="str">
        <f t="shared" si="293"/>
        <v/>
      </c>
      <c r="AB1713">
        <f t="shared" si="293"/>
        <v>-920.93</v>
      </c>
      <c r="AE1713" t="str">
        <f t="shared" si="287"/>
        <v>Furniture</v>
      </c>
      <c r="AH1713" t="str">
        <f t="shared" si="288"/>
        <v/>
      </c>
      <c r="AI1713" t="str">
        <f t="shared" si="289"/>
        <v/>
      </c>
      <c r="AJ1713" t="str">
        <f t="shared" si="285"/>
        <v/>
      </c>
      <c r="AK1713" t="str">
        <f t="shared" si="285"/>
        <v/>
      </c>
      <c r="AL1713" t="str">
        <f t="shared" si="285"/>
        <v/>
      </c>
    </row>
    <row r="1714" spans="1:38" x14ac:dyDescent="0.2">
      <c r="A1714" s="1">
        <v>6956</v>
      </c>
      <c r="B1714" s="2" t="s">
        <v>18</v>
      </c>
      <c r="C1714" s="3">
        <v>42327</v>
      </c>
      <c r="D1714" s="2" t="s">
        <v>41</v>
      </c>
      <c r="E1714" s="2">
        <v>15</v>
      </c>
      <c r="F1714" s="2">
        <v>45.1</v>
      </c>
      <c r="G1714" s="2">
        <v>0.1</v>
      </c>
      <c r="H1714" s="2" t="s">
        <v>20</v>
      </c>
      <c r="I1714" s="2">
        <v>-75.680000000000007</v>
      </c>
      <c r="J1714" s="2">
        <v>14.18</v>
      </c>
      <c r="K1714" s="2">
        <v>21.09</v>
      </c>
      <c r="L1714" s="2" t="s">
        <v>179</v>
      </c>
      <c r="M1714" s="2" t="s">
        <v>29</v>
      </c>
      <c r="N1714" s="2" t="s">
        <v>23</v>
      </c>
      <c r="O1714" s="2" t="s">
        <v>24</v>
      </c>
      <c r="P1714" s="2" t="s">
        <v>35</v>
      </c>
      <c r="Q1714" s="2" t="s">
        <v>36</v>
      </c>
      <c r="R1714" s="3">
        <v>42329</v>
      </c>
      <c r="S1714" s="10">
        <f t="shared" si="286"/>
        <v>2015</v>
      </c>
      <c r="T1714">
        <f t="shared" si="292"/>
        <v>-75.680000000000007</v>
      </c>
      <c r="U1714" t="str">
        <f t="shared" si="292"/>
        <v/>
      </c>
      <c r="V1714" t="str">
        <f t="shared" si="292"/>
        <v/>
      </c>
      <c r="W1714" t="str">
        <f t="shared" si="292"/>
        <v/>
      </c>
      <c r="Z1714">
        <f t="shared" si="293"/>
        <v>-75.680000000000007</v>
      </c>
      <c r="AA1714" t="str">
        <f t="shared" si="293"/>
        <v/>
      </c>
      <c r="AB1714" t="str">
        <f t="shared" si="293"/>
        <v/>
      </c>
      <c r="AE1714" t="str">
        <f t="shared" si="287"/>
        <v>Office Supplies</v>
      </c>
      <c r="AH1714" t="str">
        <f t="shared" si="288"/>
        <v/>
      </c>
      <c r="AI1714" t="str">
        <f t="shared" si="289"/>
        <v/>
      </c>
      <c r="AJ1714" t="str">
        <f t="shared" si="285"/>
        <v/>
      </c>
      <c r="AK1714" t="str">
        <f t="shared" si="285"/>
        <v/>
      </c>
      <c r="AL1714" t="str">
        <f t="shared" si="285"/>
        <v/>
      </c>
    </row>
    <row r="1715" spans="1:38" x14ac:dyDescent="0.2">
      <c r="A1715" s="1">
        <v>6957</v>
      </c>
      <c r="B1715" s="2" t="s">
        <v>18</v>
      </c>
      <c r="C1715" s="3">
        <v>42327</v>
      </c>
      <c r="D1715" s="2" t="s">
        <v>41</v>
      </c>
      <c r="E1715" s="2">
        <v>47</v>
      </c>
      <c r="F1715" s="2">
        <v>1067.1199999999999</v>
      </c>
      <c r="G1715" s="2">
        <v>0.01</v>
      </c>
      <c r="H1715" s="2" t="s">
        <v>20</v>
      </c>
      <c r="I1715" s="2">
        <v>117.62</v>
      </c>
      <c r="J1715" s="2">
        <v>32.979999999999997</v>
      </c>
      <c r="K1715" s="2">
        <v>19.420000000000002</v>
      </c>
      <c r="L1715" s="2" t="s">
        <v>179</v>
      </c>
      <c r="M1715" s="2" t="s">
        <v>29</v>
      </c>
      <c r="N1715" s="2" t="s">
        <v>23</v>
      </c>
      <c r="O1715" s="2" t="s">
        <v>24</v>
      </c>
      <c r="P1715" s="2" t="s">
        <v>52</v>
      </c>
      <c r="Q1715" s="2" t="s">
        <v>26</v>
      </c>
      <c r="R1715" s="3">
        <v>42329</v>
      </c>
      <c r="S1715" s="10">
        <f t="shared" si="286"/>
        <v>2015</v>
      </c>
      <c r="T1715">
        <f t="shared" si="292"/>
        <v>117.62</v>
      </c>
      <c r="U1715" t="str">
        <f t="shared" si="292"/>
        <v/>
      </c>
      <c r="V1715" t="str">
        <f t="shared" si="292"/>
        <v/>
      </c>
      <c r="W1715" t="str">
        <f t="shared" si="292"/>
        <v/>
      </c>
      <c r="Z1715">
        <f t="shared" si="293"/>
        <v>117.62</v>
      </c>
      <c r="AA1715" t="str">
        <f t="shared" si="293"/>
        <v/>
      </c>
      <c r="AB1715" t="str">
        <f t="shared" si="293"/>
        <v/>
      </c>
      <c r="AE1715" t="str">
        <f t="shared" si="287"/>
        <v/>
      </c>
      <c r="AH1715" t="str">
        <f t="shared" si="288"/>
        <v/>
      </c>
      <c r="AI1715" t="str">
        <f t="shared" si="289"/>
        <v/>
      </c>
      <c r="AJ1715" t="str">
        <f t="shared" si="285"/>
        <v/>
      </c>
      <c r="AK1715" t="str">
        <f t="shared" si="285"/>
        <v/>
      </c>
      <c r="AL1715" t="str">
        <f t="shared" si="285"/>
        <v/>
      </c>
    </row>
    <row r="1716" spans="1:38" x14ac:dyDescent="0.2">
      <c r="A1716" s="1">
        <v>6958</v>
      </c>
      <c r="B1716" s="2" t="s">
        <v>18</v>
      </c>
      <c r="C1716" s="3">
        <v>42327</v>
      </c>
      <c r="D1716" s="2" t="s">
        <v>59</v>
      </c>
      <c r="E1716" s="2">
        <v>12</v>
      </c>
      <c r="F1716" s="2">
        <v>143.5</v>
      </c>
      <c r="G1716" s="2">
        <v>0.06</v>
      </c>
      <c r="H1716" s="2" t="s">
        <v>20</v>
      </c>
      <c r="I1716" s="2">
        <v>1.62</v>
      </c>
      <c r="J1716" s="2">
        <v>22.52</v>
      </c>
      <c r="K1716" s="2">
        <v>21.94</v>
      </c>
      <c r="L1716" s="2" t="s">
        <v>534</v>
      </c>
      <c r="M1716" s="2" t="s">
        <v>29</v>
      </c>
      <c r="N1716" s="2" t="s">
        <v>30</v>
      </c>
      <c r="O1716" s="2" t="s">
        <v>45</v>
      </c>
      <c r="P1716" s="2" t="s">
        <v>55</v>
      </c>
      <c r="Q1716" s="2" t="s">
        <v>58</v>
      </c>
      <c r="R1716" s="3">
        <v>42329</v>
      </c>
      <c r="S1716" s="10">
        <f t="shared" si="286"/>
        <v>2015</v>
      </c>
      <c r="T1716" t="str">
        <f t="shared" si="292"/>
        <v/>
      </c>
      <c r="U1716">
        <f t="shared" si="292"/>
        <v>1.62</v>
      </c>
      <c r="V1716" t="str">
        <f t="shared" si="292"/>
        <v/>
      </c>
      <c r="W1716" t="str">
        <f t="shared" si="292"/>
        <v/>
      </c>
      <c r="Z1716" t="str">
        <f t="shared" si="293"/>
        <v/>
      </c>
      <c r="AA1716" t="str">
        <f t="shared" si="293"/>
        <v/>
      </c>
      <c r="AB1716">
        <f t="shared" si="293"/>
        <v>1.62</v>
      </c>
      <c r="AE1716" t="str">
        <f t="shared" si="287"/>
        <v/>
      </c>
      <c r="AH1716" t="str">
        <f t="shared" si="288"/>
        <v/>
      </c>
      <c r="AI1716" t="str">
        <f t="shared" si="289"/>
        <v/>
      </c>
      <c r="AJ1716" t="str">
        <f t="shared" si="285"/>
        <v/>
      </c>
      <c r="AK1716" t="str">
        <f t="shared" si="285"/>
        <v/>
      </c>
      <c r="AL1716" t="str">
        <f t="shared" si="285"/>
        <v/>
      </c>
    </row>
    <row r="1717" spans="1:38" x14ac:dyDescent="0.2">
      <c r="A1717" s="1">
        <v>6959</v>
      </c>
      <c r="B1717" s="2" t="s">
        <v>18</v>
      </c>
      <c r="C1717" s="3">
        <v>42327</v>
      </c>
      <c r="D1717" s="2" t="s">
        <v>59</v>
      </c>
      <c r="E1717" s="2">
        <v>5</v>
      </c>
      <c r="F1717" s="2">
        <v>305.25</v>
      </c>
      <c r="G1717" s="2">
        <v>0.04</v>
      </c>
      <c r="H1717" s="2" t="s">
        <v>20</v>
      </c>
      <c r="I1717" s="2">
        <v>-64.489999999999995</v>
      </c>
      <c r="J1717" s="2">
        <v>66.099999999999994</v>
      </c>
      <c r="K1717" s="2">
        <v>33.99</v>
      </c>
      <c r="L1717" s="2" t="s">
        <v>534</v>
      </c>
      <c r="M1717" s="2" t="s">
        <v>29</v>
      </c>
      <c r="N1717" s="2" t="s">
        <v>30</v>
      </c>
      <c r="O1717" s="2" t="s">
        <v>24</v>
      </c>
      <c r="P1717" s="2" t="s">
        <v>52</v>
      </c>
      <c r="Q1717" s="2" t="s">
        <v>26</v>
      </c>
      <c r="R1717" s="3">
        <v>42327</v>
      </c>
      <c r="S1717" s="10">
        <f t="shared" si="286"/>
        <v>2015</v>
      </c>
      <c r="T1717" t="str">
        <f t="shared" si="292"/>
        <v/>
      </c>
      <c r="U1717">
        <f t="shared" si="292"/>
        <v>-64.489999999999995</v>
      </c>
      <c r="V1717" t="str">
        <f t="shared" si="292"/>
        <v/>
      </c>
      <c r="W1717" t="str">
        <f t="shared" si="292"/>
        <v/>
      </c>
      <c r="Z1717">
        <f t="shared" si="293"/>
        <v>-64.489999999999995</v>
      </c>
      <c r="AA1717" t="str">
        <f t="shared" si="293"/>
        <v/>
      </c>
      <c r="AB1717" t="str">
        <f t="shared" si="293"/>
        <v/>
      </c>
      <c r="AE1717" t="str">
        <f t="shared" si="287"/>
        <v>Office Supplies</v>
      </c>
      <c r="AH1717" t="str">
        <f t="shared" si="288"/>
        <v/>
      </c>
      <c r="AI1717" t="str">
        <f t="shared" si="289"/>
        <v/>
      </c>
      <c r="AJ1717" t="str">
        <f t="shared" si="285"/>
        <v/>
      </c>
      <c r="AK1717" t="str">
        <f t="shared" si="285"/>
        <v/>
      </c>
      <c r="AL1717" t="str">
        <f t="shared" si="285"/>
        <v/>
      </c>
    </row>
    <row r="1718" spans="1:38" x14ac:dyDescent="0.2">
      <c r="A1718" s="1">
        <v>6960</v>
      </c>
      <c r="B1718" s="2" t="s">
        <v>18</v>
      </c>
      <c r="C1718" s="3">
        <v>42327</v>
      </c>
      <c r="D1718" s="2" t="s">
        <v>41</v>
      </c>
      <c r="E1718" s="2">
        <v>13</v>
      </c>
      <c r="F1718" s="2">
        <v>2092.36</v>
      </c>
      <c r="G1718" s="2">
        <v>0</v>
      </c>
      <c r="H1718" s="2" t="s">
        <v>44</v>
      </c>
      <c r="I1718" s="2">
        <v>140.66</v>
      </c>
      <c r="J1718" s="2">
        <v>162.97999999999999</v>
      </c>
      <c r="K1718" s="2">
        <v>57.71</v>
      </c>
      <c r="L1718" s="2" t="s">
        <v>68</v>
      </c>
      <c r="M1718" s="2" t="s">
        <v>38</v>
      </c>
      <c r="N1718" s="2" t="s">
        <v>54</v>
      </c>
      <c r="O1718" s="2" t="s">
        <v>45</v>
      </c>
      <c r="P1718" s="2" t="s">
        <v>61</v>
      </c>
      <c r="Q1718" s="2" t="s">
        <v>56</v>
      </c>
      <c r="R1718" s="3">
        <v>42327</v>
      </c>
      <c r="S1718" s="10">
        <f t="shared" si="286"/>
        <v>2015</v>
      </c>
      <c r="T1718" t="str">
        <f t="shared" si="292"/>
        <v/>
      </c>
      <c r="U1718" t="str">
        <f t="shared" si="292"/>
        <v/>
      </c>
      <c r="V1718" t="str">
        <f t="shared" si="292"/>
        <v/>
      </c>
      <c r="W1718">
        <f t="shared" si="292"/>
        <v>140.66</v>
      </c>
      <c r="Z1718" t="str">
        <f t="shared" si="293"/>
        <v/>
      </c>
      <c r="AA1718" t="str">
        <f t="shared" si="293"/>
        <v/>
      </c>
      <c r="AB1718">
        <f t="shared" si="293"/>
        <v>140.66</v>
      </c>
      <c r="AE1718" t="str">
        <f t="shared" si="287"/>
        <v/>
      </c>
      <c r="AH1718" t="str">
        <f t="shared" si="288"/>
        <v/>
      </c>
      <c r="AI1718" t="str">
        <f t="shared" si="289"/>
        <v/>
      </c>
      <c r="AJ1718" t="str">
        <f t="shared" si="285"/>
        <v/>
      </c>
      <c r="AK1718" t="str">
        <f t="shared" si="285"/>
        <v/>
      </c>
      <c r="AL1718" t="str">
        <f t="shared" si="285"/>
        <v/>
      </c>
    </row>
    <row r="1719" spans="1:38" x14ac:dyDescent="0.2">
      <c r="A1719" s="1">
        <v>6961</v>
      </c>
      <c r="B1719" s="2" t="s">
        <v>18</v>
      </c>
      <c r="C1719" s="3">
        <v>42328</v>
      </c>
      <c r="D1719" s="2" t="s">
        <v>27</v>
      </c>
      <c r="E1719" s="2">
        <v>15</v>
      </c>
      <c r="F1719" s="2">
        <v>1563.95</v>
      </c>
      <c r="G1719" s="2">
        <v>0.04</v>
      </c>
      <c r="H1719" s="2" t="s">
        <v>20</v>
      </c>
      <c r="I1719" s="2">
        <v>441.42</v>
      </c>
      <c r="J1719" s="2">
        <v>117.34</v>
      </c>
      <c r="K1719" s="2">
        <v>38.49</v>
      </c>
      <c r="L1719" s="2" t="s">
        <v>219</v>
      </c>
      <c r="M1719" s="2" t="s">
        <v>29</v>
      </c>
      <c r="N1719" s="2" t="s">
        <v>43</v>
      </c>
      <c r="O1719" s="2" t="s">
        <v>45</v>
      </c>
      <c r="P1719" s="2" t="s">
        <v>55</v>
      </c>
      <c r="Q1719" s="2" t="s">
        <v>34</v>
      </c>
      <c r="R1719" s="3">
        <v>42328</v>
      </c>
      <c r="S1719" s="10">
        <f t="shared" si="286"/>
        <v>2015</v>
      </c>
      <c r="T1719" t="str">
        <f t="shared" si="292"/>
        <v/>
      </c>
      <c r="U1719" t="str">
        <f t="shared" si="292"/>
        <v/>
      </c>
      <c r="V1719">
        <f t="shared" si="292"/>
        <v>441.42</v>
      </c>
      <c r="W1719" t="str">
        <f t="shared" si="292"/>
        <v/>
      </c>
      <c r="Z1719" t="str">
        <f t="shared" si="293"/>
        <v/>
      </c>
      <c r="AA1719" t="str">
        <f t="shared" si="293"/>
        <v/>
      </c>
      <c r="AB1719">
        <f t="shared" si="293"/>
        <v>441.42</v>
      </c>
      <c r="AE1719" t="str">
        <f t="shared" si="287"/>
        <v/>
      </c>
      <c r="AH1719" t="str">
        <f t="shared" si="288"/>
        <v/>
      </c>
      <c r="AI1719" t="str">
        <f t="shared" si="289"/>
        <v/>
      </c>
      <c r="AJ1719" t="str">
        <f t="shared" si="285"/>
        <v/>
      </c>
      <c r="AK1719" t="str">
        <f t="shared" si="285"/>
        <v/>
      </c>
      <c r="AL1719" t="str">
        <f t="shared" si="285"/>
        <v/>
      </c>
    </row>
    <row r="1720" spans="1:38" x14ac:dyDescent="0.2">
      <c r="A1720" s="1">
        <v>6962</v>
      </c>
      <c r="B1720" s="2" t="s">
        <v>18</v>
      </c>
      <c r="C1720" s="3">
        <v>42328</v>
      </c>
      <c r="D1720" s="2" t="s">
        <v>41</v>
      </c>
      <c r="E1720" s="2">
        <v>44</v>
      </c>
      <c r="F1720" s="2">
        <v>621.74</v>
      </c>
      <c r="G1720" s="2">
        <v>0.02</v>
      </c>
      <c r="H1720" s="2" t="s">
        <v>20</v>
      </c>
      <c r="I1720" s="2">
        <v>-166.3</v>
      </c>
      <c r="J1720" s="2">
        <v>26.03</v>
      </c>
      <c r="K1720" s="2">
        <v>23.37</v>
      </c>
      <c r="L1720" s="2" t="s">
        <v>207</v>
      </c>
      <c r="M1720" s="2" t="s">
        <v>38</v>
      </c>
      <c r="N1720" s="2" t="s">
        <v>54</v>
      </c>
      <c r="O1720" s="2" t="s">
        <v>24</v>
      </c>
      <c r="P1720" s="2" t="s">
        <v>52</v>
      </c>
      <c r="Q1720" s="2" t="s">
        <v>26</v>
      </c>
      <c r="R1720" s="3">
        <v>42328</v>
      </c>
      <c r="S1720" s="10">
        <f t="shared" si="286"/>
        <v>2015</v>
      </c>
      <c r="T1720" t="str">
        <f t="shared" si="292"/>
        <v/>
      </c>
      <c r="U1720" t="str">
        <f t="shared" si="292"/>
        <v/>
      </c>
      <c r="V1720" t="str">
        <f t="shared" si="292"/>
        <v/>
      </c>
      <c r="W1720">
        <f t="shared" si="292"/>
        <v>-166.3</v>
      </c>
      <c r="Z1720">
        <f t="shared" si="293"/>
        <v>-166.3</v>
      </c>
      <c r="AA1720" t="str">
        <f t="shared" si="293"/>
        <v/>
      </c>
      <c r="AB1720" t="str">
        <f t="shared" si="293"/>
        <v/>
      </c>
      <c r="AE1720" t="str">
        <f t="shared" si="287"/>
        <v>Office Supplies</v>
      </c>
      <c r="AH1720" t="str">
        <f t="shared" si="288"/>
        <v/>
      </c>
      <c r="AI1720" t="str">
        <f t="shared" si="289"/>
        <v/>
      </c>
      <c r="AJ1720" t="str">
        <f t="shared" si="285"/>
        <v/>
      </c>
      <c r="AK1720" t="str">
        <f t="shared" si="285"/>
        <v/>
      </c>
      <c r="AL1720" t="str">
        <f t="shared" si="285"/>
        <v/>
      </c>
    </row>
    <row r="1721" spans="1:38" x14ac:dyDescent="0.2">
      <c r="A1721" s="1">
        <v>6963</v>
      </c>
      <c r="B1721" s="2" t="s">
        <v>18</v>
      </c>
      <c r="C1721" s="3">
        <v>42329</v>
      </c>
      <c r="D1721" s="2" t="s">
        <v>50</v>
      </c>
      <c r="E1721" s="2">
        <v>40</v>
      </c>
      <c r="F1721" s="2">
        <v>940.61</v>
      </c>
      <c r="G1721" s="2">
        <v>0.05</v>
      </c>
      <c r="H1721" s="2" t="s">
        <v>20</v>
      </c>
      <c r="I1721" s="2">
        <v>212.58</v>
      </c>
      <c r="J1721" s="2">
        <v>34.979999999999997</v>
      </c>
      <c r="K1721" s="2">
        <v>21.58</v>
      </c>
      <c r="L1721" s="2" t="s">
        <v>85</v>
      </c>
      <c r="M1721" s="2" t="s">
        <v>29</v>
      </c>
      <c r="N1721" s="2" t="s">
        <v>30</v>
      </c>
      <c r="O1721" s="2" t="s">
        <v>45</v>
      </c>
      <c r="P1721" s="2" t="s">
        <v>55</v>
      </c>
      <c r="Q1721" s="2" t="s">
        <v>26</v>
      </c>
      <c r="R1721" s="3">
        <v>42330</v>
      </c>
      <c r="S1721" s="10">
        <f t="shared" si="286"/>
        <v>2015</v>
      </c>
      <c r="T1721" t="str">
        <f t="shared" si="292"/>
        <v/>
      </c>
      <c r="U1721">
        <f t="shared" si="292"/>
        <v>212.58</v>
      </c>
      <c r="V1721" t="str">
        <f t="shared" si="292"/>
        <v/>
      </c>
      <c r="W1721" t="str">
        <f t="shared" si="292"/>
        <v/>
      </c>
      <c r="Z1721" t="str">
        <f t="shared" si="293"/>
        <v/>
      </c>
      <c r="AA1721" t="str">
        <f t="shared" si="293"/>
        <v/>
      </c>
      <c r="AB1721">
        <f t="shared" si="293"/>
        <v>212.58</v>
      </c>
      <c r="AE1721" t="str">
        <f t="shared" si="287"/>
        <v/>
      </c>
      <c r="AH1721" t="str">
        <f t="shared" si="288"/>
        <v/>
      </c>
      <c r="AI1721" t="str">
        <f t="shared" si="289"/>
        <v/>
      </c>
      <c r="AJ1721" t="str">
        <f t="shared" si="285"/>
        <v/>
      </c>
      <c r="AK1721" t="str">
        <f t="shared" si="285"/>
        <v/>
      </c>
      <c r="AL1721" t="str">
        <f t="shared" si="285"/>
        <v/>
      </c>
    </row>
    <row r="1722" spans="1:38" x14ac:dyDescent="0.2">
      <c r="A1722" s="1">
        <v>6964</v>
      </c>
      <c r="B1722" s="2" t="s">
        <v>18</v>
      </c>
      <c r="C1722" s="3">
        <v>42329</v>
      </c>
      <c r="D1722" s="2" t="s">
        <v>59</v>
      </c>
      <c r="E1722" s="2">
        <v>27</v>
      </c>
      <c r="F1722" s="2">
        <v>93.17</v>
      </c>
      <c r="G1722" s="2">
        <v>0.03</v>
      </c>
      <c r="H1722" s="2" t="s">
        <v>20</v>
      </c>
      <c r="I1722" s="2">
        <v>-96.62</v>
      </c>
      <c r="J1722" s="2">
        <v>14.84</v>
      </c>
      <c r="K1722" s="2">
        <v>19.440000000000001</v>
      </c>
      <c r="L1722" s="2" t="s">
        <v>251</v>
      </c>
      <c r="M1722" s="2" t="s">
        <v>29</v>
      </c>
      <c r="N1722" s="2" t="s">
        <v>54</v>
      </c>
      <c r="O1722" s="2" t="s">
        <v>24</v>
      </c>
      <c r="P1722" s="2" t="s">
        <v>25</v>
      </c>
      <c r="Q1722" s="2" t="s">
        <v>26</v>
      </c>
      <c r="R1722" s="3">
        <v>42330</v>
      </c>
      <c r="S1722" s="10">
        <f t="shared" si="286"/>
        <v>2015</v>
      </c>
      <c r="T1722" t="str">
        <f t="shared" ref="T1722:W1741" si="294">IF($N1722=T$1,$I1722,"")</f>
        <v/>
      </c>
      <c r="U1722" t="str">
        <f t="shared" si="294"/>
        <v/>
      </c>
      <c r="V1722" t="str">
        <f t="shared" si="294"/>
        <v/>
      </c>
      <c r="W1722">
        <f t="shared" si="294"/>
        <v>-96.62</v>
      </c>
      <c r="Z1722">
        <f t="shared" ref="Z1722:AB1741" si="295">IF($O1722=Z$1,$I1722,"")</f>
        <v>-96.62</v>
      </c>
      <c r="AA1722" t="str">
        <f t="shared" si="295"/>
        <v/>
      </c>
      <c r="AB1722" t="str">
        <f t="shared" si="295"/>
        <v/>
      </c>
      <c r="AE1722" t="str">
        <f t="shared" si="287"/>
        <v>Office Supplies</v>
      </c>
      <c r="AH1722" t="str">
        <f t="shared" si="288"/>
        <v/>
      </c>
      <c r="AI1722" t="str">
        <f t="shared" si="289"/>
        <v/>
      </c>
      <c r="AJ1722" t="str">
        <f t="shared" si="285"/>
        <v/>
      </c>
      <c r="AK1722" t="str">
        <f t="shared" si="285"/>
        <v/>
      </c>
      <c r="AL1722" t="str">
        <f t="shared" si="285"/>
        <v/>
      </c>
    </row>
    <row r="1723" spans="1:38" x14ac:dyDescent="0.2">
      <c r="A1723" s="1">
        <v>6965</v>
      </c>
      <c r="B1723" s="2" t="s">
        <v>18</v>
      </c>
      <c r="C1723" s="3">
        <v>42329</v>
      </c>
      <c r="D1723" s="2" t="s">
        <v>59</v>
      </c>
      <c r="E1723" s="2">
        <v>13</v>
      </c>
      <c r="F1723" s="2">
        <v>156.71</v>
      </c>
      <c r="G1723" s="2">
        <v>0</v>
      </c>
      <c r="H1723" s="2" t="s">
        <v>20</v>
      </c>
      <c r="I1723" s="2">
        <v>13.17</v>
      </c>
      <c r="J1723" s="2">
        <v>22.98</v>
      </c>
      <c r="K1723" s="2">
        <v>19.14</v>
      </c>
      <c r="L1723" s="2" t="s">
        <v>251</v>
      </c>
      <c r="M1723" s="2" t="s">
        <v>29</v>
      </c>
      <c r="N1723" s="2" t="s">
        <v>54</v>
      </c>
      <c r="O1723" s="2" t="s">
        <v>24</v>
      </c>
      <c r="P1723" s="2" t="s">
        <v>25</v>
      </c>
      <c r="Q1723" s="2" t="s">
        <v>26</v>
      </c>
      <c r="R1723" s="3">
        <v>42330</v>
      </c>
      <c r="S1723" s="10">
        <f t="shared" si="286"/>
        <v>2015</v>
      </c>
      <c r="T1723" t="str">
        <f t="shared" si="294"/>
        <v/>
      </c>
      <c r="U1723" t="str">
        <f t="shared" si="294"/>
        <v/>
      </c>
      <c r="V1723" t="str">
        <f t="shared" si="294"/>
        <v/>
      </c>
      <c r="W1723">
        <f t="shared" si="294"/>
        <v>13.17</v>
      </c>
      <c r="Z1723">
        <f t="shared" si="295"/>
        <v>13.17</v>
      </c>
      <c r="AA1723" t="str">
        <f t="shared" si="295"/>
        <v/>
      </c>
      <c r="AB1723" t="str">
        <f t="shared" si="295"/>
        <v/>
      </c>
      <c r="AE1723" t="str">
        <f t="shared" si="287"/>
        <v/>
      </c>
      <c r="AH1723" t="str">
        <f t="shared" si="288"/>
        <v/>
      </c>
      <c r="AI1723" t="str">
        <f t="shared" si="289"/>
        <v/>
      </c>
      <c r="AJ1723" t="str">
        <f t="shared" si="285"/>
        <v/>
      </c>
      <c r="AK1723" t="str">
        <f t="shared" si="285"/>
        <v/>
      </c>
      <c r="AL1723" t="str">
        <f t="shared" si="285"/>
        <v/>
      </c>
    </row>
    <row r="1724" spans="1:38" x14ac:dyDescent="0.2">
      <c r="A1724" s="1">
        <v>6966</v>
      </c>
      <c r="B1724" s="2" t="s">
        <v>18</v>
      </c>
      <c r="C1724" s="3">
        <v>42329</v>
      </c>
      <c r="D1724" s="2" t="s">
        <v>27</v>
      </c>
      <c r="E1724" s="2">
        <v>11</v>
      </c>
      <c r="F1724" s="2">
        <v>625.59649999999999</v>
      </c>
      <c r="G1724" s="2">
        <v>0.02</v>
      </c>
      <c r="H1724" s="2" t="s">
        <v>20</v>
      </c>
      <c r="I1724" s="2">
        <v>-127.13</v>
      </c>
      <c r="J1724" s="2">
        <v>77.989999999999995</v>
      </c>
      <c r="K1724" s="2">
        <v>22.8</v>
      </c>
      <c r="L1724" s="2" t="s">
        <v>514</v>
      </c>
      <c r="M1724" s="2" t="s">
        <v>38</v>
      </c>
      <c r="N1724" s="2" t="s">
        <v>23</v>
      </c>
      <c r="O1724" s="2" t="s">
        <v>31</v>
      </c>
      <c r="P1724" s="2" t="s">
        <v>39</v>
      </c>
      <c r="Q1724" s="2" t="s">
        <v>26</v>
      </c>
      <c r="R1724" s="3">
        <v>42336</v>
      </c>
      <c r="S1724" s="10">
        <f t="shared" si="286"/>
        <v>2015</v>
      </c>
      <c r="T1724">
        <f t="shared" si="294"/>
        <v>-127.13</v>
      </c>
      <c r="U1724" t="str">
        <f t="shared" si="294"/>
        <v/>
      </c>
      <c r="V1724" t="str">
        <f t="shared" si="294"/>
        <v/>
      </c>
      <c r="W1724" t="str">
        <f t="shared" si="294"/>
        <v/>
      </c>
      <c r="Z1724" t="str">
        <f t="shared" si="295"/>
        <v/>
      </c>
      <c r="AA1724">
        <f t="shared" si="295"/>
        <v>-127.13</v>
      </c>
      <c r="AB1724" t="str">
        <f t="shared" si="295"/>
        <v/>
      </c>
      <c r="AE1724" t="str">
        <f t="shared" si="287"/>
        <v>Technology</v>
      </c>
      <c r="AH1724" t="str">
        <f t="shared" si="288"/>
        <v/>
      </c>
      <c r="AI1724" t="str">
        <f t="shared" si="289"/>
        <v/>
      </c>
      <c r="AJ1724" t="str">
        <f t="shared" si="285"/>
        <v/>
      </c>
      <c r="AK1724" t="str">
        <f t="shared" si="285"/>
        <v/>
      </c>
      <c r="AL1724" t="str">
        <f t="shared" si="285"/>
        <v/>
      </c>
    </row>
    <row r="1725" spans="1:38" x14ac:dyDescent="0.2">
      <c r="A1725" s="1">
        <v>6967</v>
      </c>
      <c r="B1725" s="2" t="s">
        <v>18</v>
      </c>
      <c r="C1725" s="3">
        <v>42330</v>
      </c>
      <c r="D1725" s="2" t="s">
        <v>41</v>
      </c>
      <c r="E1725" s="2">
        <v>25</v>
      </c>
      <c r="F1725" s="2">
        <v>14248.16</v>
      </c>
      <c r="G1725" s="2">
        <v>0.06</v>
      </c>
      <c r="H1725" s="2" t="s">
        <v>20</v>
      </c>
      <c r="I1725" s="2">
        <v>3134.09</v>
      </c>
      <c r="J1725" s="2">
        <v>611.99</v>
      </c>
      <c r="K1725" s="2">
        <v>38.49</v>
      </c>
      <c r="L1725" s="2" t="s">
        <v>535</v>
      </c>
      <c r="M1725" s="2" t="s">
        <v>38</v>
      </c>
      <c r="N1725" s="2" t="s">
        <v>23</v>
      </c>
      <c r="O1725" s="2" t="s">
        <v>31</v>
      </c>
      <c r="P1725" s="2" t="s">
        <v>107</v>
      </c>
      <c r="Q1725" s="2" t="s">
        <v>34</v>
      </c>
      <c r="R1725" s="3">
        <v>42331</v>
      </c>
      <c r="S1725" s="10">
        <f t="shared" si="286"/>
        <v>2015</v>
      </c>
      <c r="T1725">
        <f t="shared" si="294"/>
        <v>3134.09</v>
      </c>
      <c r="U1725" t="str">
        <f t="shared" si="294"/>
        <v/>
      </c>
      <c r="V1725" t="str">
        <f t="shared" si="294"/>
        <v/>
      </c>
      <c r="W1725" t="str">
        <f t="shared" si="294"/>
        <v/>
      </c>
      <c r="Z1725" t="str">
        <f t="shared" si="295"/>
        <v/>
      </c>
      <c r="AA1725">
        <f t="shared" si="295"/>
        <v>3134.09</v>
      </c>
      <c r="AB1725" t="str">
        <f t="shared" si="295"/>
        <v/>
      </c>
      <c r="AE1725" t="str">
        <f t="shared" si="287"/>
        <v/>
      </c>
      <c r="AH1725" t="str">
        <f t="shared" si="288"/>
        <v/>
      </c>
      <c r="AI1725" t="str">
        <f t="shared" si="289"/>
        <v/>
      </c>
      <c r="AJ1725" t="str">
        <f t="shared" si="285"/>
        <v/>
      </c>
      <c r="AK1725" t="str">
        <f t="shared" si="285"/>
        <v/>
      </c>
      <c r="AL1725" t="str">
        <f t="shared" si="285"/>
        <v/>
      </c>
    </row>
    <row r="1726" spans="1:38" x14ac:dyDescent="0.2">
      <c r="A1726" s="1">
        <v>6968</v>
      </c>
      <c r="B1726" s="2" t="s">
        <v>18</v>
      </c>
      <c r="C1726" s="3">
        <v>42330</v>
      </c>
      <c r="D1726" s="2" t="s">
        <v>41</v>
      </c>
      <c r="E1726" s="2">
        <v>38</v>
      </c>
      <c r="F1726" s="2">
        <v>174.81</v>
      </c>
      <c r="G1726" s="2">
        <v>0.05</v>
      </c>
      <c r="H1726" s="2" t="s">
        <v>20</v>
      </c>
      <c r="I1726" s="2">
        <v>-156.16999999999999</v>
      </c>
      <c r="J1726" s="2">
        <v>16.28</v>
      </c>
      <c r="K1726" s="2">
        <v>20.72</v>
      </c>
      <c r="L1726" s="2" t="s">
        <v>535</v>
      </c>
      <c r="M1726" s="2" t="s">
        <v>38</v>
      </c>
      <c r="N1726" s="2" t="s">
        <v>23</v>
      </c>
      <c r="O1726" s="2" t="s">
        <v>24</v>
      </c>
      <c r="P1726" s="2" t="s">
        <v>35</v>
      </c>
      <c r="Q1726" s="2" t="s">
        <v>26</v>
      </c>
      <c r="R1726" s="3">
        <v>42331</v>
      </c>
      <c r="S1726" s="10">
        <f t="shared" si="286"/>
        <v>2015</v>
      </c>
      <c r="T1726">
        <f t="shared" si="294"/>
        <v>-156.16999999999999</v>
      </c>
      <c r="U1726" t="str">
        <f t="shared" si="294"/>
        <v/>
      </c>
      <c r="V1726" t="str">
        <f t="shared" si="294"/>
        <v/>
      </c>
      <c r="W1726" t="str">
        <f t="shared" si="294"/>
        <v/>
      </c>
      <c r="Z1726">
        <f t="shared" si="295"/>
        <v>-156.16999999999999</v>
      </c>
      <c r="AA1726" t="str">
        <f t="shared" si="295"/>
        <v/>
      </c>
      <c r="AB1726" t="str">
        <f t="shared" si="295"/>
        <v/>
      </c>
      <c r="AE1726" t="str">
        <f t="shared" si="287"/>
        <v>Office Supplies</v>
      </c>
      <c r="AH1726" t="str">
        <f t="shared" si="288"/>
        <v/>
      </c>
      <c r="AI1726" t="str">
        <f t="shared" si="289"/>
        <v/>
      </c>
      <c r="AJ1726" t="str">
        <f t="shared" si="285"/>
        <v/>
      </c>
      <c r="AK1726" t="str">
        <f t="shared" si="285"/>
        <v/>
      </c>
      <c r="AL1726" t="str">
        <f t="shared" si="285"/>
        <v/>
      </c>
    </row>
    <row r="1727" spans="1:38" x14ac:dyDescent="0.2">
      <c r="A1727" s="1">
        <v>6969</v>
      </c>
      <c r="B1727" s="2" t="s">
        <v>18</v>
      </c>
      <c r="C1727" s="3">
        <v>42330</v>
      </c>
      <c r="D1727" s="2" t="s">
        <v>27</v>
      </c>
      <c r="E1727" s="2">
        <v>6</v>
      </c>
      <c r="F1727" s="2">
        <v>834.37350000000004</v>
      </c>
      <c r="G1727" s="2">
        <v>0.01</v>
      </c>
      <c r="H1727" s="2" t="s">
        <v>20</v>
      </c>
      <c r="I1727" s="2">
        <v>-407.93</v>
      </c>
      <c r="J1727" s="2">
        <v>167.99</v>
      </c>
      <c r="K1727" s="2">
        <v>22.99</v>
      </c>
      <c r="L1727" s="2" t="s">
        <v>274</v>
      </c>
      <c r="M1727" s="2" t="s">
        <v>66</v>
      </c>
      <c r="N1727" s="2" t="s">
        <v>30</v>
      </c>
      <c r="O1727" s="2" t="s">
        <v>31</v>
      </c>
      <c r="P1727" s="2" t="s">
        <v>39</v>
      </c>
      <c r="Q1727" s="2" t="s">
        <v>26</v>
      </c>
      <c r="R1727" s="3">
        <v>42330</v>
      </c>
      <c r="S1727" s="10">
        <f t="shared" si="286"/>
        <v>2015</v>
      </c>
      <c r="T1727" t="str">
        <f t="shared" si="294"/>
        <v/>
      </c>
      <c r="U1727">
        <f t="shared" si="294"/>
        <v>-407.93</v>
      </c>
      <c r="V1727" t="str">
        <f t="shared" si="294"/>
        <v/>
      </c>
      <c r="W1727" t="str">
        <f t="shared" si="294"/>
        <v/>
      </c>
      <c r="Z1727" t="str">
        <f t="shared" si="295"/>
        <v/>
      </c>
      <c r="AA1727">
        <f t="shared" si="295"/>
        <v>-407.93</v>
      </c>
      <c r="AB1727" t="str">
        <f t="shared" si="295"/>
        <v/>
      </c>
      <c r="AE1727" t="str">
        <f t="shared" si="287"/>
        <v>Technology</v>
      </c>
      <c r="AH1727">
        <f t="shared" si="288"/>
        <v>-407.93</v>
      </c>
      <c r="AI1727" t="str">
        <f t="shared" si="289"/>
        <v/>
      </c>
      <c r="AJ1727">
        <f t="shared" si="285"/>
        <v>-407.93</v>
      </c>
      <c r="AK1727" t="str">
        <f t="shared" si="285"/>
        <v/>
      </c>
      <c r="AL1727" t="str">
        <f t="shared" si="285"/>
        <v/>
      </c>
    </row>
    <row r="1728" spans="1:38" x14ac:dyDescent="0.2">
      <c r="A1728" s="1">
        <v>6970</v>
      </c>
      <c r="B1728" s="2" t="s">
        <v>40</v>
      </c>
      <c r="C1728" s="3">
        <v>42330</v>
      </c>
      <c r="D1728" s="2" t="s">
        <v>41</v>
      </c>
      <c r="E1728" s="2">
        <v>33</v>
      </c>
      <c r="F1728" s="2">
        <v>560.74149999999997</v>
      </c>
      <c r="G1728" s="2">
        <v>0.08</v>
      </c>
      <c r="H1728" s="2" t="s">
        <v>20</v>
      </c>
      <c r="I1728" s="2">
        <v>-62.31</v>
      </c>
      <c r="J1728" s="2">
        <v>32.99</v>
      </c>
      <c r="K1728" s="2">
        <v>14.99</v>
      </c>
      <c r="L1728" s="2" t="s">
        <v>253</v>
      </c>
      <c r="M1728" s="2" t="s">
        <v>29</v>
      </c>
      <c r="N1728" s="2" t="s">
        <v>30</v>
      </c>
      <c r="O1728" s="2" t="s">
        <v>31</v>
      </c>
      <c r="P1728" s="2" t="s">
        <v>39</v>
      </c>
      <c r="Q1728" s="2" t="s">
        <v>58</v>
      </c>
      <c r="R1728" s="3">
        <v>42331</v>
      </c>
      <c r="S1728" s="10">
        <f t="shared" si="286"/>
        <v>2015</v>
      </c>
      <c r="T1728" t="str">
        <f t="shared" si="294"/>
        <v/>
      </c>
      <c r="U1728">
        <f t="shared" si="294"/>
        <v>-62.31</v>
      </c>
      <c r="V1728" t="str">
        <f t="shared" si="294"/>
        <v/>
      </c>
      <c r="W1728" t="str">
        <f t="shared" si="294"/>
        <v/>
      </c>
      <c r="Z1728" t="str">
        <f t="shared" si="295"/>
        <v/>
      </c>
      <c r="AA1728">
        <f t="shared" si="295"/>
        <v>-62.31</v>
      </c>
      <c r="AB1728" t="str">
        <f t="shared" si="295"/>
        <v/>
      </c>
      <c r="AE1728" t="str">
        <f t="shared" si="287"/>
        <v>Technology</v>
      </c>
      <c r="AH1728" t="str">
        <f t="shared" si="288"/>
        <v/>
      </c>
      <c r="AI1728" t="str">
        <f t="shared" si="289"/>
        <v/>
      </c>
      <c r="AJ1728" t="str">
        <f t="shared" si="285"/>
        <v/>
      </c>
      <c r="AK1728" t="str">
        <f t="shared" si="285"/>
        <v/>
      </c>
      <c r="AL1728" t="str">
        <f t="shared" si="285"/>
        <v/>
      </c>
    </row>
    <row r="1729" spans="1:38" x14ac:dyDescent="0.2">
      <c r="A1729" s="1">
        <v>6971</v>
      </c>
      <c r="B1729" s="2" t="s">
        <v>18</v>
      </c>
      <c r="C1729" s="3">
        <v>42331</v>
      </c>
      <c r="D1729" s="2" t="s">
        <v>41</v>
      </c>
      <c r="E1729" s="2">
        <v>13</v>
      </c>
      <c r="F1729" s="2">
        <v>278.02999999999997</v>
      </c>
      <c r="G1729" s="2">
        <v>0.1</v>
      </c>
      <c r="H1729" s="2" t="s">
        <v>20</v>
      </c>
      <c r="I1729" s="2">
        <v>12.47</v>
      </c>
      <c r="J1729" s="2">
        <v>33.979999999999997</v>
      </c>
      <c r="K1729" s="2">
        <v>22.32</v>
      </c>
      <c r="L1729" s="2" t="s">
        <v>116</v>
      </c>
      <c r="M1729" s="2" t="s">
        <v>66</v>
      </c>
      <c r="N1729" s="2" t="s">
        <v>30</v>
      </c>
      <c r="O1729" s="2" t="s">
        <v>24</v>
      </c>
      <c r="P1729" s="2" t="s">
        <v>35</v>
      </c>
      <c r="Q1729" s="2" t="s">
        <v>36</v>
      </c>
      <c r="R1729" s="3">
        <v>42333</v>
      </c>
      <c r="S1729" s="10">
        <f t="shared" si="286"/>
        <v>2015</v>
      </c>
      <c r="T1729" t="str">
        <f t="shared" si="294"/>
        <v/>
      </c>
      <c r="U1729">
        <f t="shared" si="294"/>
        <v>12.47</v>
      </c>
      <c r="V1729" t="str">
        <f t="shared" si="294"/>
        <v/>
      </c>
      <c r="W1729" t="str">
        <f t="shared" si="294"/>
        <v/>
      </c>
      <c r="Z1729">
        <f t="shared" si="295"/>
        <v>12.47</v>
      </c>
      <c r="AA1729" t="str">
        <f t="shared" si="295"/>
        <v/>
      </c>
      <c r="AB1729" t="str">
        <f t="shared" si="295"/>
        <v/>
      </c>
      <c r="AE1729" t="str">
        <f t="shared" si="287"/>
        <v/>
      </c>
      <c r="AH1729" t="str">
        <f t="shared" si="288"/>
        <v/>
      </c>
      <c r="AI1729" t="str">
        <f t="shared" si="289"/>
        <v/>
      </c>
      <c r="AJ1729" t="str">
        <f t="shared" si="285"/>
        <v/>
      </c>
      <c r="AK1729" t="str">
        <f t="shared" si="285"/>
        <v/>
      </c>
      <c r="AL1729" t="str">
        <f t="shared" si="285"/>
        <v/>
      </c>
    </row>
    <row r="1730" spans="1:38" x14ac:dyDescent="0.2">
      <c r="A1730" s="1">
        <v>6972</v>
      </c>
      <c r="B1730" s="2" t="s">
        <v>18</v>
      </c>
      <c r="C1730" s="3">
        <v>42331</v>
      </c>
      <c r="D1730" s="2" t="s">
        <v>41</v>
      </c>
      <c r="E1730" s="2">
        <v>43</v>
      </c>
      <c r="F1730" s="2">
        <v>6591.3130000000001</v>
      </c>
      <c r="G1730" s="2">
        <v>0.09</v>
      </c>
      <c r="H1730" s="2" t="s">
        <v>20</v>
      </c>
      <c r="I1730" s="2">
        <v>1465.19</v>
      </c>
      <c r="J1730" s="2">
        <v>207.99</v>
      </c>
      <c r="K1730" s="2">
        <v>17.989999999999998</v>
      </c>
      <c r="L1730" s="2" t="s">
        <v>116</v>
      </c>
      <c r="M1730" s="2" t="s">
        <v>66</v>
      </c>
      <c r="N1730" s="2" t="s">
        <v>30</v>
      </c>
      <c r="O1730" s="2" t="s">
        <v>31</v>
      </c>
      <c r="P1730" s="2" t="s">
        <v>39</v>
      </c>
      <c r="Q1730" s="2" t="s">
        <v>26</v>
      </c>
      <c r="R1730" s="3">
        <v>42333</v>
      </c>
      <c r="S1730" s="10">
        <f t="shared" si="286"/>
        <v>2015</v>
      </c>
      <c r="T1730" t="str">
        <f t="shared" si="294"/>
        <v/>
      </c>
      <c r="U1730">
        <f t="shared" si="294"/>
        <v>1465.19</v>
      </c>
      <c r="V1730" t="str">
        <f t="shared" si="294"/>
        <v/>
      </c>
      <c r="W1730" t="str">
        <f t="shared" si="294"/>
        <v/>
      </c>
      <c r="Z1730" t="str">
        <f t="shared" si="295"/>
        <v/>
      </c>
      <c r="AA1730">
        <f t="shared" si="295"/>
        <v>1465.19</v>
      </c>
      <c r="AB1730" t="str">
        <f t="shared" si="295"/>
        <v/>
      </c>
      <c r="AE1730" t="str">
        <f t="shared" si="287"/>
        <v/>
      </c>
      <c r="AH1730" t="str">
        <f t="shared" si="288"/>
        <v/>
      </c>
      <c r="AI1730" t="str">
        <f t="shared" si="289"/>
        <v/>
      </c>
      <c r="AJ1730" t="str">
        <f t="shared" si="289"/>
        <v/>
      </c>
      <c r="AK1730" t="str">
        <f t="shared" si="289"/>
        <v/>
      </c>
      <c r="AL1730" t="str">
        <f t="shared" si="289"/>
        <v/>
      </c>
    </row>
    <row r="1731" spans="1:38" x14ac:dyDescent="0.2">
      <c r="A1731" s="1">
        <v>6973</v>
      </c>
      <c r="B1731" s="2" t="s">
        <v>40</v>
      </c>
      <c r="C1731" s="3">
        <v>42331</v>
      </c>
      <c r="D1731" s="2" t="s">
        <v>59</v>
      </c>
      <c r="E1731" s="2">
        <v>35</v>
      </c>
      <c r="F1731" s="2">
        <v>248.83</v>
      </c>
      <c r="G1731" s="2">
        <v>0.01</v>
      </c>
      <c r="H1731" s="2" t="s">
        <v>20</v>
      </c>
      <c r="I1731" s="2">
        <v>-60.4</v>
      </c>
      <c r="J1731" s="2">
        <v>18.84</v>
      </c>
      <c r="K1731" s="2">
        <v>18.420000000000002</v>
      </c>
      <c r="L1731" s="2" t="s">
        <v>185</v>
      </c>
      <c r="M1731" s="2" t="s">
        <v>29</v>
      </c>
      <c r="N1731" s="2" t="s">
        <v>54</v>
      </c>
      <c r="O1731" s="2" t="s">
        <v>24</v>
      </c>
      <c r="P1731" s="2" t="s">
        <v>203</v>
      </c>
      <c r="Q1731" s="2" t="s">
        <v>58</v>
      </c>
      <c r="R1731" s="3">
        <v>42333</v>
      </c>
      <c r="S1731" s="10">
        <f t="shared" ref="S1731:S1794" si="296">YEAR(C1731)</f>
        <v>2015</v>
      </c>
      <c r="T1731" t="str">
        <f t="shared" si="294"/>
        <v/>
      </c>
      <c r="U1731" t="str">
        <f t="shared" si="294"/>
        <v/>
      </c>
      <c r="V1731" t="str">
        <f t="shared" si="294"/>
        <v/>
      </c>
      <c r="W1731">
        <f t="shared" si="294"/>
        <v>-60.4</v>
      </c>
      <c r="Z1731">
        <f t="shared" si="295"/>
        <v>-60.4</v>
      </c>
      <c r="AA1731" t="str">
        <f t="shared" si="295"/>
        <v/>
      </c>
      <c r="AB1731" t="str">
        <f t="shared" si="295"/>
        <v/>
      </c>
      <c r="AE1731" t="str">
        <f t="shared" ref="AE1731:AE1794" si="297">IF(I1731&lt;0,O1731,"")</f>
        <v>Office Supplies</v>
      </c>
      <c r="AH1731" t="str">
        <f t="shared" ref="AH1731:AH1794" si="298">IF(E1731&lt;11,IF(O1731="Technology",I1731,""),"")</f>
        <v/>
      </c>
      <c r="AI1731" t="str">
        <f t="shared" ref="AI1731:AL1794" si="299">IF(AI$1=$S1731,$AH1731,"")</f>
        <v/>
      </c>
      <c r="AJ1731" t="str">
        <f t="shared" si="299"/>
        <v/>
      </c>
      <c r="AK1731" t="str">
        <f t="shared" si="299"/>
        <v/>
      </c>
      <c r="AL1731" t="str">
        <f t="shared" si="299"/>
        <v/>
      </c>
    </row>
    <row r="1732" spans="1:38" x14ac:dyDescent="0.2">
      <c r="A1732" s="1">
        <v>6974</v>
      </c>
      <c r="B1732" s="2" t="s">
        <v>40</v>
      </c>
      <c r="C1732" s="3">
        <v>42331</v>
      </c>
      <c r="D1732" s="2" t="s">
        <v>59</v>
      </c>
      <c r="E1732" s="2">
        <v>29</v>
      </c>
      <c r="F1732" s="2">
        <v>170.44</v>
      </c>
      <c r="G1732" s="2">
        <v>0.08</v>
      </c>
      <c r="H1732" s="2" t="s">
        <v>20</v>
      </c>
      <c r="I1732" s="2">
        <v>63.4</v>
      </c>
      <c r="J1732" s="2">
        <v>17.84</v>
      </c>
      <c r="K1732" s="2">
        <v>15</v>
      </c>
      <c r="L1732" s="2" t="s">
        <v>185</v>
      </c>
      <c r="M1732" s="2" t="s">
        <v>29</v>
      </c>
      <c r="N1732" s="2" t="s">
        <v>54</v>
      </c>
      <c r="O1732" s="2" t="s">
        <v>24</v>
      </c>
      <c r="P1732" s="2" t="s">
        <v>64</v>
      </c>
      <c r="Q1732" s="2" t="s">
        <v>36</v>
      </c>
      <c r="R1732" s="3">
        <v>42332</v>
      </c>
      <c r="S1732" s="10">
        <f t="shared" si="296"/>
        <v>2015</v>
      </c>
      <c r="T1732" t="str">
        <f t="shared" si="294"/>
        <v/>
      </c>
      <c r="U1732" t="str">
        <f t="shared" si="294"/>
        <v/>
      </c>
      <c r="V1732" t="str">
        <f t="shared" si="294"/>
        <v/>
      </c>
      <c r="W1732">
        <f t="shared" si="294"/>
        <v>63.4</v>
      </c>
      <c r="Z1732">
        <f t="shared" si="295"/>
        <v>63.4</v>
      </c>
      <c r="AA1732" t="str">
        <f t="shared" si="295"/>
        <v/>
      </c>
      <c r="AB1732" t="str">
        <f t="shared" si="295"/>
        <v/>
      </c>
      <c r="AE1732" t="str">
        <f t="shared" si="297"/>
        <v/>
      </c>
      <c r="AH1732" t="str">
        <f t="shared" si="298"/>
        <v/>
      </c>
      <c r="AI1732" t="str">
        <f t="shared" si="299"/>
        <v/>
      </c>
      <c r="AJ1732" t="str">
        <f t="shared" si="299"/>
        <v/>
      </c>
      <c r="AK1732" t="str">
        <f t="shared" si="299"/>
        <v/>
      </c>
      <c r="AL1732" t="str">
        <f t="shared" si="299"/>
        <v/>
      </c>
    </row>
    <row r="1733" spans="1:38" x14ac:dyDescent="0.2">
      <c r="A1733" s="1">
        <v>6975</v>
      </c>
      <c r="B1733" s="2" t="s">
        <v>40</v>
      </c>
      <c r="C1733" s="3">
        <v>42331</v>
      </c>
      <c r="D1733" s="2" t="s">
        <v>59</v>
      </c>
      <c r="E1733" s="2">
        <v>31</v>
      </c>
      <c r="F1733" s="2">
        <v>9048.66</v>
      </c>
      <c r="G1733" s="2">
        <v>0.01</v>
      </c>
      <c r="H1733" s="2" t="s">
        <v>44</v>
      </c>
      <c r="I1733" s="2">
        <v>-377.63</v>
      </c>
      <c r="J1733" s="2">
        <v>298.85000000000002</v>
      </c>
      <c r="K1733" s="2">
        <v>75.760000000000005</v>
      </c>
      <c r="L1733" s="2" t="s">
        <v>185</v>
      </c>
      <c r="M1733" s="2" t="s">
        <v>29</v>
      </c>
      <c r="N1733" s="2" t="s">
        <v>54</v>
      </c>
      <c r="O1733" s="2" t="s">
        <v>45</v>
      </c>
      <c r="P1733" s="2" t="s">
        <v>46</v>
      </c>
      <c r="Q1733" s="2" t="s">
        <v>47</v>
      </c>
      <c r="R1733" s="3">
        <v>42331</v>
      </c>
      <c r="S1733" s="10">
        <f t="shared" si="296"/>
        <v>2015</v>
      </c>
      <c r="T1733" t="str">
        <f t="shared" si="294"/>
        <v/>
      </c>
      <c r="U1733" t="str">
        <f t="shared" si="294"/>
        <v/>
      </c>
      <c r="V1733" t="str">
        <f t="shared" si="294"/>
        <v/>
      </c>
      <c r="W1733">
        <f t="shared" si="294"/>
        <v>-377.63</v>
      </c>
      <c r="Z1733" t="str">
        <f t="shared" si="295"/>
        <v/>
      </c>
      <c r="AA1733" t="str">
        <f t="shared" si="295"/>
        <v/>
      </c>
      <c r="AB1733">
        <f t="shared" si="295"/>
        <v>-377.63</v>
      </c>
      <c r="AE1733" t="str">
        <f t="shared" si="297"/>
        <v>Furniture</v>
      </c>
      <c r="AH1733" t="str">
        <f t="shared" si="298"/>
        <v/>
      </c>
      <c r="AI1733" t="str">
        <f t="shared" si="299"/>
        <v/>
      </c>
      <c r="AJ1733" t="str">
        <f t="shared" si="299"/>
        <v/>
      </c>
      <c r="AK1733" t="str">
        <f t="shared" si="299"/>
        <v/>
      </c>
      <c r="AL1733" t="str">
        <f t="shared" si="299"/>
        <v/>
      </c>
    </row>
    <row r="1734" spans="1:38" x14ac:dyDescent="0.2">
      <c r="A1734" s="1">
        <v>6976</v>
      </c>
      <c r="B1734" s="2" t="s">
        <v>18</v>
      </c>
      <c r="C1734" s="3">
        <v>42332</v>
      </c>
      <c r="D1734" s="2" t="s">
        <v>59</v>
      </c>
      <c r="E1734" s="2">
        <v>25</v>
      </c>
      <c r="F1734" s="2">
        <v>834.87</v>
      </c>
      <c r="G1734" s="2">
        <v>0</v>
      </c>
      <c r="H1734" s="2" t="s">
        <v>20</v>
      </c>
      <c r="I1734" s="2">
        <v>50.77</v>
      </c>
      <c r="J1734" s="2">
        <v>42.98</v>
      </c>
      <c r="K1734" s="2">
        <v>20.5</v>
      </c>
      <c r="L1734" s="2" t="s">
        <v>533</v>
      </c>
      <c r="M1734" s="2" t="s">
        <v>29</v>
      </c>
      <c r="N1734" s="2" t="s">
        <v>54</v>
      </c>
      <c r="O1734" s="2" t="s">
        <v>31</v>
      </c>
      <c r="P1734" s="2" t="s">
        <v>32</v>
      </c>
      <c r="Q1734" s="2" t="s">
        <v>26</v>
      </c>
      <c r="R1734" s="3">
        <v>42334</v>
      </c>
      <c r="S1734" s="10">
        <f t="shared" si="296"/>
        <v>2015</v>
      </c>
      <c r="T1734" t="str">
        <f t="shared" si="294"/>
        <v/>
      </c>
      <c r="U1734" t="str">
        <f t="shared" si="294"/>
        <v/>
      </c>
      <c r="V1734" t="str">
        <f t="shared" si="294"/>
        <v/>
      </c>
      <c r="W1734">
        <f t="shared" si="294"/>
        <v>50.77</v>
      </c>
      <c r="Z1734" t="str">
        <f t="shared" si="295"/>
        <v/>
      </c>
      <c r="AA1734">
        <f t="shared" si="295"/>
        <v>50.77</v>
      </c>
      <c r="AB1734" t="str">
        <f t="shared" si="295"/>
        <v/>
      </c>
      <c r="AE1734" t="str">
        <f t="shared" si="297"/>
        <v/>
      </c>
      <c r="AH1734" t="str">
        <f t="shared" si="298"/>
        <v/>
      </c>
      <c r="AI1734" t="str">
        <f t="shared" si="299"/>
        <v/>
      </c>
      <c r="AJ1734" t="str">
        <f t="shared" si="299"/>
        <v/>
      </c>
      <c r="AK1734" t="str">
        <f t="shared" si="299"/>
        <v/>
      </c>
      <c r="AL1734" t="str">
        <f t="shared" si="299"/>
        <v/>
      </c>
    </row>
    <row r="1735" spans="1:38" x14ac:dyDescent="0.2">
      <c r="A1735" s="1">
        <v>6977</v>
      </c>
      <c r="B1735" s="2" t="s">
        <v>18</v>
      </c>
      <c r="C1735" s="3">
        <v>42332</v>
      </c>
      <c r="D1735" s="2" t="s">
        <v>59</v>
      </c>
      <c r="E1735" s="2">
        <v>4</v>
      </c>
      <c r="F1735" s="2">
        <v>25.29</v>
      </c>
      <c r="G1735" s="2">
        <v>0</v>
      </c>
      <c r="H1735" s="2" t="s">
        <v>20</v>
      </c>
      <c r="I1735" s="2">
        <v>4.25</v>
      </c>
      <c r="J1735" s="2">
        <v>15.98</v>
      </c>
      <c r="K1735" s="2">
        <v>14.7</v>
      </c>
      <c r="L1735" s="2" t="s">
        <v>135</v>
      </c>
      <c r="M1735" s="2" t="s">
        <v>29</v>
      </c>
      <c r="N1735" s="2" t="s">
        <v>23</v>
      </c>
      <c r="O1735" s="2" t="s">
        <v>24</v>
      </c>
      <c r="P1735" s="2" t="s">
        <v>64</v>
      </c>
      <c r="Q1735" s="2" t="s">
        <v>36</v>
      </c>
      <c r="R1735" s="3">
        <v>42334</v>
      </c>
      <c r="S1735" s="10">
        <f t="shared" si="296"/>
        <v>2015</v>
      </c>
      <c r="T1735">
        <f t="shared" si="294"/>
        <v>4.25</v>
      </c>
      <c r="U1735" t="str">
        <f t="shared" si="294"/>
        <v/>
      </c>
      <c r="V1735" t="str">
        <f t="shared" si="294"/>
        <v/>
      </c>
      <c r="W1735" t="str">
        <f t="shared" si="294"/>
        <v/>
      </c>
      <c r="Z1735">
        <f t="shared" si="295"/>
        <v>4.25</v>
      </c>
      <c r="AA1735" t="str">
        <f t="shared" si="295"/>
        <v/>
      </c>
      <c r="AB1735" t="str">
        <f t="shared" si="295"/>
        <v/>
      </c>
      <c r="AE1735" t="str">
        <f t="shared" si="297"/>
        <v/>
      </c>
      <c r="AH1735" t="str">
        <f t="shared" si="298"/>
        <v/>
      </c>
      <c r="AI1735" t="str">
        <f t="shared" si="299"/>
        <v/>
      </c>
      <c r="AJ1735" t="str">
        <f t="shared" si="299"/>
        <v/>
      </c>
      <c r="AK1735" t="str">
        <f t="shared" si="299"/>
        <v/>
      </c>
      <c r="AL1735" t="str">
        <f t="shared" si="299"/>
        <v/>
      </c>
    </row>
    <row r="1736" spans="1:38" x14ac:dyDescent="0.2">
      <c r="A1736" s="1">
        <v>6978</v>
      </c>
      <c r="B1736" s="2" t="s">
        <v>18</v>
      </c>
      <c r="C1736" s="3">
        <v>42332</v>
      </c>
      <c r="D1736" s="2" t="s">
        <v>50</v>
      </c>
      <c r="E1736" s="2">
        <v>7</v>
      </c>
      <c r="F1736" s="2">
        <v>45.2</v>
      </c>
      <c r="G1736" s="2">
        <v>0.06</v>
      </c>
      <c r="H1736" s="2" t="s">
        <v>20</v>
      </c>
      <c r="I1736" s="2">
        <v>-12.91</v>
      </c>
      <c r="J1736" s="2">
        <v>16.98</v>
      </c>
      <c r="K1736" s="2">
        <v>18.7</v>
      </c>
      <c r="L1736" s="2" t="s">
        <v>536</v>
      </c>
      <c r="M1736" s="2" t="s">
        <v>38</v>
      </c>
      <c r="N1736" s="2" t="s">
        <v>43</v>
      </c>
      <c r="O1736" s="2" t="s">
        <v>24</v>
      </c>
      <c r="P1736" s="2" t="s">
        <v>35</v>
      </c>
      <c r="Q1736" s="2" t="s">
        <v>26</v>
      </c>
      <c r="R1736" s="3">
        <v>42333</v>
      </c>
      <c r="S1736" s="10">
        <f t="shared" si="296"/>
        <v>2015</v>
      </c>
      <c r="T1736" t="str">
        <f t="shared" si="294"/>
        <v/>
      </c>
      <c r="U1736" t="str">
        <f t="shared" si="294"/>
        <v/>
      </c>
      <c r="V1736">
        <f t="shared" si="294"/>
        <v>-12.91</v>
      </c>
      <c r="W1736" t="str">
        <f t="shared" si="294"/>
        <v/>
      </c>
      <c r="Z1736">
        <f t="shared" si="295"/>
        <v>-12.91</v>
      </c>
      <c r="AA1736" t="str">
        <f t="shared" si="295"/>
        <v/>
      </c>
      <c r="AB1736" t="str">
        <f t="shared" si="295"/>
        <v/>
      </c>
      <c r="AE1736" t="str">
        <f t="shared" si="297"/>
        <v>Office Supplies</v>
      </c>
      <c r="AH1736" t="str">
        <f t="shared" si="298"/>
        <v/>
      </c>
      <c r="AI1736" t="str">
        <f t="shared" si="299"/>
        <v/>
      </c>
      <c r="AJ1736" t="str">
        <f t="shared" si="299"/>
        <v/>
      </c>
      <c r="AK1736" t="str">
        <f t="shared" si="299"/>
        <v/>
      </c>
      <c r="AL1736" t="str">
        <f t="shared" si="299"/>
        <v/>
      </c>
    </row>
    <row r="1737" spans="1:38" x14ac:dyDescent="0.2">
      <c r="A1737" s="1">
        <v>6979</v>
      </c>
      <c r="B1737" s="2" t="s">
        <v>18</v>
      </c>
      <c r="C1737" s="3">
        <v>42332</v>
      </c>
      <c r="D1737" s="2" t="s">
        <v>50</v>
      </c>
      <c r="E1737" s="2">
        <v>30</v>
      </c>
      <c r="F1737" s="2">
        <v>190.68</v>
      </c>
      <c r="G1737" s="2">
        <v>0.04</v>
      </c>
      <c r="H1737" s="2" t="s">
        <v>20</v>
      </c>
      <c r="I1737" s="2">
        <v>39.28</v>
      </c>
      <c r="J1737" s="2">
        <v>18.079999999999998</v>
      </c>
      <c r="K1737" s="2">
        <v>15.17</v>
      </c>
      <c r="L1737" s="2" t="s">
        <v>536</v>
      </c>
      <c r="M1737" s="2" t="s">
        <v>38</v>
      </c>
      <c r="N1737" s="2" t="s">
        <v>43</v>
      </c>
      <c r="O1737" s="2" t="s">
        <v>24</v>
      </c>
      <c r="P1737" s="2" t="s">
        <v>64</v>
      </c>
      <c r="Q1737" s="2" t="s">
        <v>36</v>
      </c>
      <c r="R1737" s="3">
        <v>42334</v>
      </c>
      <c r="S1737" s="10">
        <f t="shared" si="296"/>
        <v>2015</v>
      </c>
      <c r="T1737" t="str">
        <f t="shared" si="294"/>
        <v/>
      </c>
      <c r="U1737" t="str">
        <f t="shared" si="294"/>
        <v/>
      </c>
      <c r="V1737">
        <f t="shared" si="294"/>
        <v>39.28</v>
      </c>
      <c r="W1737" t="str">
        <f t="shared" si="294"/>
        <v/>
      </c>
      <c r="Z1737">
        <f t="shared" si="295"/>
        <v>39.28</v>
      </c>
      <c r="AA1737" t="str">
        <f t="shared" si="295"/>
        <v/>
      </c>
      <c r="AB1737" t="str">
        <f t="shared" si="295"/>
        <v/>
      </c>
      <c r="AE1737" t="str">
        <f t="shared" si="297"/>
        <v/>
      </c>
      <c r="AH1737" t="str">
        <f t="shared" si="298"/>
        <v/>
      </c>
      <c r="AI1737" t="str">
        <f t="shared" si="299"/>
        <v/>
      </c>
      <c r="AJ1737" t="str">
        <f t="shared" si="299"/>
        <v/>
      </c>
      <c r="AK1737" t="str">
        <f t="shared" si="299"/>
        <v/>
      </c>
      <c r="AL1737" t="str">
        <f t="shared" si="299"/>
        <v/>
      </c>
    </row>
    <row r="1738" spans="1:38" x14ac:dyDescent="0.2">
      <c r="A1738" s="1">
        <v>6980</v>
      </c>
      <c r="B1738" s="2" t="s">
        <v>18</v>
      </c>
      <c r="C1738" s="3">
        <v>42332</v>
      </c>
      <c r="D1738" s="2" t="s">
        <v>50</v>
      </c>
      <c r="E1738" s="2">
        <v>41</v>
      </c>
      <c r="F1738" s="2">
        <v>6053.38</v>
      </c>
      <c r="G1738" s="2">
        <v>0.08</v>
      </c>
      <c r="H1738" s="2" t="s">
        <v>44</v>
      </c>
      <c r="I1738" s="2">
        <v>-991.27</v>
      </c>
      <c r="J1738" s="2">
        <v>162.97999999999999</v>
      </c>
      <c r="K1738" s="2">
        <v>80.27</v>
      </c>
      <c r="L1738" s="2" t="s">
        <v>252</v>
      </c>
      <c r="M1738" s="2" t="s">
        <v>66</v>
      </c>
      <c r="N1738" s="2" t="s">
        <v>30</v>
      </c>
      <c r="O1738" s="2" t="s">
        <v>45</v>
      </c>
      <c r="P1738" s="2" t="s">
        <v>67</v>
      </c>
      <c r="Q1738" s="2" t="s">
        <v>47</v>
      </c>
      <c r="R1738" s="3">
        <v>42334</v>
      </c>
      <c r="S1738" s="10">
        <f t="shared" si="296"/>
        <v>2015</v>
      </c>
      <c r="T1738" t="str">
        <f t="shared" si="294"/>
        <v/>
      </c>
      <c r="U1738">
        <f t="shared" si="294"/>
        <v>-991.27</v>
      </c>
      <c r="V1738" t="str">
        <f t="shared" si="294"/>
        <v/>
      </c>
      <c r="W1738" t="str">
        <f t="shared" si="294"/>
        <v/>
      </c>
      <c r="Z1738" t="str">
        <f t="shared" si="295"/>
        <v/>
      </c>
      <c r="AA1738" t="str">
        <f t="shared" si="295"/>
        <v/>
      </c>
      <c r="AB1738">
        <f t="shared" si="295"/>
        <v>-991.27</v>
      </c>
      <c r="AE1738" t="str">
        <f t="shared" si="297"/>
        <v>Furniture</v>
      </c>
      <c r="AH1738" t="str">
        <f t="shared" si="298"/>
        <v/>
      </c>
      <c r="AI1738" t="str">
        <f t="shared" si="299"/>
        <v/>
      </c>
      <c r="AJ1738" t="str">
        <f t="shared" si="299"/>
        <v/>
      </c>
      <c r="AK1738" t="str">
        <f t="shared" si="299"/>
        <v/>
      </c>
      <c r="AL1738" t="str">
        <f t="shared" si="299"/>
        <v/>
      </c>
    </row>
    <row r="1739" spans="1:38" x14ac:dyDescent="0.2">
      <c r="A1739" s="1">
        <v>6981</v>
      </c>
      <c r="B1739" s="2" t="s">
        <v>40</v>
      </c>
      <c r="C1739" s="3">
        <v>42332</v>
      </c>
      <c r="D1739" s="2" t="s">
        <v>41</v>
      </c>
      <c r="E1739" s="2">
        <v>28</v>
      </c>
      <c r="F1739" s="2">
        <v>888.90099999999995</v>
      </c>
      <c r="G1739" s="2">
        <v>0.02</v>
      </c>
      <c r="H1739" s="2" t="s">
        <v>49</v>
      </c>
      <c r="I1739" s="2">
        <v>339.93</v>
      </c>
      <c r="J1739" s="2">
        <v>47.99</v>
      </c>
      <c r="K1739" s="2">
        <v>17.3</v>
      </c>
      <c r="L1739" s="2" t="s">
        <v>537</v>
      </c>
      <c r="M1739" s="2" t="s">
        <v>29</v>
      </c>
      <c r="N1739" s="2" t="s">
        <v>30</v>
      </c>
      <c r="O1739" s="2" t="s">
        <v>31</v>
      </c>
      <c r="P1739" s="2" t="s">
        <v>39</v>
      </c>
      <c r="Q1739" s="2" t="s">
        <v>58</v>
      </c>
      <c r="R1739" s="3">
        <v>42333</v>
      </c>
      <c r="S1739" s="10">
        <f t="shared" si="296"/>
        <v>2015</v>
      </c>
      <c r="T1739" t="str">
        <f t="shared" si="294"/>
        <v/>
      </c>
      <c r="U1739">
        <f t="shared" si="294"/>
        <v>339.93</v>
      </c>
      <c r="V1739" t="str">
        <f t="shared" si="294"/>
        <v/>
      </c>
      <c r="W1739" t="str">
        <f t="shared" si="294"/>
        <v/>
      </c>
      <c r="Z1739" t="str">
        <f t="shared" si="295"/>
        <v/>
      </c>
      <c r="AA1739">
        <f t="shared" si="295"/>
        <v>339.93</v>
      </c>
      <c r="AB1739" t="str">
        <f t="shared" si="295"/>
        <v/>
      </c>
      <c r="AE1739" t="str">
        <f t="shared" si="297"/>
        <v/>
      </c>
      <c r="AH1739" t="str">
        <f t="shared" si="298"/>
        <v/>
      </c>
      <c r="AI1739" t="str">
        <f t="shared" si="299"/>
        <v/>
      </c>
      <c r="AJ1739" t="str">
        <f t="shared" si="299"/>
        <v/>
      </c>
      <c r="AK1739" t="str">
        <f t="shared" si="299"/>
        <v/>
      </c>
      <c r="AL1739" t="str">
        <f t="shared" si="299"/>
        <v/>
      </c>
    </row>
    <row r="1740" spans="1:38" x14ac:dyDescent="0.2">
      <c r="A1740" s="1">
        <v>6982</v>
      </c>
      <c r="B1740" s="2" t="s">
        <v>40</v>
      </c>
      <c r="C1740" s="3">
        <v>42332</v>
      </c>
      <c r="D1740" s="2" t="s">
        <v>41</v>
      </c>
      <c r="E1740" s="2">
        <v>25</v>
      </c>
      <c r="F1740" s="2">
        <v>169.12</v>
      </c>
      <c r="G1740" s="2">
        <v>0.09</v>
      </c>
      <c r="H1740" s="2" t="s">
        <v>20</v>
      </c>
      <c r="I1740" s="2">
        <v>-115.78</v>
      </c>
      <c r="J1740" s="2">
        <v>18.48</v>
      </c>
      <c r="K1740" s="2">
        <v>22.4</v>
      </c>
      <c r="L1740" s="2" t="s">
        <v>537</v>
      </c>
      <c r="M1740" s="2" t="s">
        <v>29</v>
      </c>
      <c r="N1740" s="2" t="s">
        <v>30</v>
      </c>
      <c r="O1740" s="2" t="s">
        <v>24</v>
      </c>
      <c r="P1740" s="2" t="s">
        <v>35</v>
      </c>
      <c r="Q1740" s="2" t="s">
        <v>26</v>
      </c>
      <c r="R1740" s="3">
        <v>42334</v>
      </c>
      <c r="S1740" s="10">
        <f t="shared" si="296"/>
        <v>2015</v>
      </c>
      <c r="T1740" t="str">
        <f t="shared" si="294"/>
        <v/>
      </c>
      <c r="U1740">
        <f t="shared" si="294"/>
        <v>-115.78</v>
      </c>
      <c r="V1740" t="str">
        <f t="shared" si="294"/>
        <v/>
      </c>
      <c r="W1740" t="str">
        <f t="shared" si="294"/>
        <v/>
      </c>
      <c r="Z1740">
        <f t="shared" si="295"/>
        <v>-115.78</v>
      </c>
      <c r="AA1740" t="str">
        <f t="shared" si="295"/>
        <v/>
      </c>
      <c r="AB1740" t="str">
        <f t="shared" si="295"/>
        <v/>
      </c>
      <c r="AE1740" t="str">
        <f t="shared" si="297"/>
        <v>Office Supplies</v>
      </c>
      <c r="AH1740" t="str">
        <f t="shared" si="298"/>
        <v/>
      </c>
      <c r="AI1740" t="str">
        <f t="shared" si="299"/>
        <v/>
      </c>
      <c r="AJ1740" t="str">
        <f t="shared" si="299"/>
        <v/>
      </c>
      <c r="AK1740" t="str">
        <f t="shared" si="299"/>
        <v/>
      </c>
      <c r="AL1740" t="str">
        <f t="shared" si="299"/>
        <v/>
      </c>
    </row>
    <row r="1741" spans="1:38" x14ac:dyDescent="0.2">
      <c r="A1741" s="1">
        <v>6983</v>
      </c>
      <c r="B1741" s="2" t="s">
        <v>40</v>
      </c>
      <c r="C1741" s="3">
        <v>42332</v>
      </c>
      <c r="D1741" s="2" t="s">
        <v>41</v>
      </c>
      <c r="E1741" s="2">
        <v>36</v>
      </c>
      <c r="F1741" s="2">
        <v>667.45899999999995</v>
      </c>
      <c r="G1741" s="2">
        <v>0.05</v>
      </c>
      <c r="H1741" s="2" t="s">
        <v>20</v>
      </c>
      <c r="I1741" s="2">
        <v>4.75</v>
      </c>
      <c r="J1741" s="2">
        <v>32.99</v>
      </c>
      <c r="K1741" s="2">
        <v>15.25</v>
      </c>
      <c r="L1741" s="2" t="s">
        <v>537</v>
      </c>
      <c r="M1741" s="2" t="s">
        <v>29</v>
      </c>
      <c r="N1741" s="2" t="s">
        <v>30</v>
      </c>
      <c r="O1741" s="2" t="s">
        <v>31</v>
      </c>
      <c r="P1741" s="2" t="s">
        <v>39</v>
      </c>
      <c r="Q1741" s="2" t="s">
        <v>58</v>
      </c>
      <c r="R1741" s="3">
        <v>42334</v>
      </c>
      <c r="S1741" s="10">
        <f t="shared" si="296"/>
        <v>2015</v>
      </c>
      <c r="T1741" t="str">
        <f t="shared" si="294"/>
        <v/>
      </c>
      <c r="U1741">
        <f t="shared" si="294"/>
        <v>4.75</v>
      </c>
      <c r="V1741" t="str">
        <f t="shared" si="294"/>
        <v/>
      </c>
      <c r="W1741" t="str">
        <f t="shared" si="294"/>
        <v/>
      </c>
      <c r="Z1741" t="str">
        <f t="shared" si="295"/>
        <v/>
      </c>
      <c r="AA1741">
        <f t="shared" si="295"/>
        <v>4.75</v>
      </c>
      <c r="AB1741" t="str">
        <f t="shared" si="295"/>
        <v/>
      </c>
      <c r="AE1741" t="str">
        <f t="shared" si="297"/>
        <v/>
      </c>
      <c r="AH1741" t="str">
        <f t="shared" si="298"/>
        <v/>
      </c>
      <c r="AI1741" t="str">
        <f t="shared" si="299"/>
        <v/>
      </c>
      <c r="AJ1741" t="str">
        <f t="shared" si="299"/>
        <v/>
      </c>
      <c r="AK1741" t="str">
        <f t="shared" si="299"/>
        <v/>
      </c>
      <c r="AL1741" t="str">
        <f t="shared" si="299"/>
        <v/>
      </c>
    </row>
    <row r="1742" spans="1:38" x14ac:dyDescent="0.2">
      <c r="A1742" s="1">
        <v>6984</v>
      </c>
      <c r="B1742" s="2" t="s">
        <v>18</v>
      </c>
      <c r="C1742" s="3">
        <v>42332</v>
      </c>
      <c r="D1742" s="2" t="s">
        <v>50</v>
      </c>
      <c r="E1742" s="2">
        <v>50</v>
      </c>
      <c r="F1742" s="2">
        <v>2447.66</v>
      </c>
      <c r="G1742" s="2">
        <v>0</v>
      </c>
      <c r="H1742" s="2" t="s">
        <v>20</v>
      </c>
      <c r="I1742" s="2">
        <v>922.68</v>
      </c>
      <c r="J1742" s="2">
        <v>57.19</v>
      </c>
      <c r="K1742" s="2">
        <v>15.99</v>
      </c>
      <c r="L1742" s="2" t="s">
        <v>84</v>
      </c>
      <c r="M1742" s="2" t="s">
        <v>29</v>
      </c>
      <c r="N1742" s="2" t="s">
        <v>23</v>
      </c>
      <c r="O1742" s="2" t="s">
        <v>31</v>
      </c>
      <c r="P1742" s="2" t="s">
        <v>32</v>
      </c>
      <c r="Q1742" s="2" t="s">
        <v>58</v>
      </c>
      <c r="R1742" s="3">
        <v>42334</v>
      </c>
      <c r="S1742" s="10">
        <f t="shared" si="296"/>
        <v>2015</v>
      </c>
      <c r="T1742">
        <f t="shared" ref="T1742:W1761" si="300">IF($N1742=T$1,$I1742,"")</f>
        <v>922.68</v>
      </c>
      <c r="U1742" t="str">
        <f t="shared" si="300"/>
        <v/>
      </c>
      <c r="V1742" t="str">
        <f t="shared" si="300"/>
        <v/>
      </c>
      <c r="W1742" t="str">
        <f t="shared" si="300"/>
        <v/>
      </c>
      <c r="Z1742" t="str">
        <f t="shared" ref="Z1742:AB1761" si="301">IF($O1742=Z$1,$I1742,"")</f>
        <v/>
      </c>
      <c r="AA1742">
        <f t="shared" si="301"/>
        <v>922.68</v>
      </c>
      <c r="AB1742" t="str">
        <f t="shared" si="301"/>
        <v/>
      </c>
      <c r="AE1742" t="str">
        <f t="shared" si="297"/>
        <v/>
      </c>
      <c r="AH1742" t="str">
        <f t="shared" si="298"/>
        <v/>
      </c>
      <c r="AI1742" t="str">
        <f t="shared" si="299"/>
        <v/>
      </c>
      <c r="AJ1742" t="str">
        <f t="shared" si="299"/>
        <v/>
      </c>
      <c r="AK1742" t="str">
        <f t="shared" si="299"/>
        <v/>
      </c>
      <c r="AL1742" t="str">
        <f t="shared" si="299"/>
        <v/>
      </c>
    </row>
    <row r="1743" spans="1:38" x14ac:dyDescent="0.2">
      <c r="A1743" s="1">
        <v>6985</v>
      </c>
      <c r="B1743" s="2" t="s">
        <v>18</v>
      </c>
      <c r="C1743" s="3">
        <v>42332</v>
      </c>
      <c r="D1743" s="2" t="s">
        <v>50</v>
      </c>
      <c r="E1743" s="2">
        <v>23</v>
      </c>
      <c r="F1743" s="2">
        <v>1015.59</v>
      </c>
      <c r="G1743" s="2">
        <v>0.03</v>
      </c>
      <c r="H1743" s="2" t="s">
        <v>20</v>
      </c>
      <c r="I1743" s="2">
        <v>215.41</v>
      </c>
      <c r="J1743" s="2">
        <v>57.19</v>
      </c>
      <c r="K1743" s="2">
        <v>15.99</v>
      </c>
      <c r="L1743" s="2" t="s">
        <v>84</v>
      </c>
      <c r="M1743" s="2" t="s">
        <v>29</v>
      </c>
      <c r="N1743" s="2" t="s">
        <v>23</v>
      </c>
      <c r="O1743" s="2" t="s">
        <v>31</v>
      </c>
      <c r="P1743" s="2" t="s">
        <v>32</v>
      </c>
      <c r="Q1743" s="2" t="s">
        <v>58</v>
      </c>
      <c r="R1743" s="3">
        <v>42334</v>
      </c>
      <c r="S1743" s="10">
        <f t="shared" si="296"/>
        <v>2015</v>
      </c>
      <c r="T1743">
        <f t="shared" si="300"/>
        <v>215.41</v>
      </c>
      <c r="U1743" t="str">
        <f t="shared" si="300"/>
        <v/>
      </c>
      <c r="V1743" t="str">
        <f t="shared" si="300"/>
        <v/>
      </c>
      <c r="W1743" t="str">
        <f t="shared" si="300"/>
        <v/>
      </c>
      <c r="Z1743" t="str">
        <f t="shared" si="301"/>
        <v/>
      </c>
      <c r="AA1743">
        <f t="shared" si="301"/>
        <v>215.41</v>
      </c>
      <c r="AB1743" t="str">
        <f t="shared" si="301"/>
        <v/>
      </c>
      <c r="AE1743" t="str">
        <f t="shared" si="297"/>
        <v/>
      </c>
      <c r="AH1743" t="str">
        <f t="shared" si="298"/>
        <v/>
      </c>
      <c r="AI1743" t="str">
        <f t="shared" si="299"/>
        <v/>
      </c>
      <c r="AJ1743" t="str">
        <f t="shared" si="299"/>
        <v/>
      </c>
      <c r="AK1743" t="str">
        <f t="shared" si="299"/>
        <v/>
      </c>
      <c r="AL1743" t="str">
        <f t="shared" si="299"/>
        <v/>
      </c>
    </row>
    <row r="1744" spans="1:38" x14ac:dyDescent="0.2">
      <c r="A1744" s="1">
        <v>6986</v>
      </c>
      <c r="B1744" s="2" t="s">
        <v>40</v>
      </c>
      <c r="C1744" s="3">
        <v>42333</v>
      </c>
      <c r="D1744" s="2" t="s">
        <v>27</v>
      </c>
      <c r="E1744" s="2">
        <v>12</v>
      </c>
      <c r="F1744" s="2">
        <v>907.46</v>
      </c>
      <c r="G1744" s="2">
        <v>0.05</v>
      </c>
      <c r="H1744" s="2" t="s">
        <v>20</v>
      </c>
      <c r="I1744" s="2">
        <v>-215.72</v>
      </c>
      <c r="J1744" s="2">
        <v>85.98</v>
      </c>
      <c r="K1744" s="2">
        <v>28.52</v>
      </c>
      <c r="L1744" s="2" t="s">
        <v>214</v>
      </c>
      <c r="M1744" s="2" t="s">
        <v>29</v>
      </c>
      <c r="N1744" s="2" t="s">
        <v>30</v>
      </c>
      <c r="O1744" s="2" t="s">
        <v>31</v>
      </c>
      <c r="P1744" s="2" t="s">
        <v>32</v>
      </c>
      <c r="Q1744" s="2" t="s">
        <v>26</v>
      </c>
      <c r="R1744" s="3">
        <v>42340</v>
      </c>
      <c r="S1744" s="10">
        <f t="shared" si="296"/>
        <v>2015</v>
      </c>
      <c r="T1744" t="str">
        <f t="shared" si="300"/>
        <v/>
      </c>
      <c r="U1744">
        <f t="shared" si="300"/>
        <v>-215.72</v>
      </c>
      <c r="V1744" t="str">
        <f t="shared" si="300"/>
        <v/>
      </c>
      <c r="W1744" t="str">
        <f t="shared" si="300"/>
        <v/>
      </c>
      <c r="Z1744" t="str">
        <f t="shared" si="301"/>
        <v/>
      </c>
      <c r="AA1744">
        <f t="shared" si="301"/>
        <v>-215.72</v>
      </c>
      <c r="AB1744" t="str">
        <f t="shared" si="301"/>
        <v/>
      </c>
      <c r="AE1744" t="str">
        <f t="shared" si="297"/>
        <v>Technology</v>
      </c>
      <c r="AH1744" t="str">
        <f t="shared" si="298"/>
        <v/>
      </c>
      <c r="AI1744" t="str">
        <f t="shared" si="299"/>
        <v/>
      </c>
      <c r="AJ1744" t="str">
        <f t="shared" si="299"/>
        <v/>
      </c>
      <c r="AK1744" t="str">
        <f t="shared" si="299"/>
        <v/>
      </c>
      <c r="AL1744" t="str">
        <f t="shared" si="299"/>
        <v/>
      </c>
    </row>
    <row r="1745" spans="1:38" x14ac:dyDescent="0.2">
      <c r="A1745" s="1">
        <v>6987</v>
      </c>
      <c r="B1745" s="2" t="s">
        <v>40</v>
      </c>
      <c r="C1745" s="3">
        <v>42333</v>
      </c>
      <c r="D1745" s="2" t="s">
        <v>27</v>
      </c>
      <c r="E1745" s="2">
        <v>8</v>
      </c>
      <c r="F1745" s="2">
        <v>32.119999999999997</v>
      </c>
      <c r="G1745" s="2">
        <v>0.06</v>
      </c>
      <c r="H1745" s="2" t="s">
        <v>20</v>
      </c>
      <c r="I1745" s="2">
        <v>-16.07</v>
      </c>
      <c r="J1745" s="2">
        <v>14.74</v>
      </c>
      <c r="K1745" s="2">
        <v>17.5</v>
      </c>
      <c r="L1745" s="2" t="s">
        <v>214</v>
      </c>
      <c r="M1745" s="2" t="s">
        <v>22</v>
      </c>
      <c r="N1745" s="2" t="s">
        <v>30</v>
      </c>
      <c r="O1745" s="2" t="s">
        <v>24</v>
      </c>
      <c r="P1745" s="2" t="s">
        <v>64</v>
      </c>
      <c r="Q1745" s="2" t="s">
        <v>58</v>
      </c>
      <c r="R1745" s="3">
        <v>42335</v>
      </c>
      <c r="S1745" s="10">
        <f t="shared" si="296"/>
        <v>2015</v>
      </c>
      <c r="T1745" t="str">
        <f t="shared" si="300"/>
        <v/>
      </c>
      <c r="U1745">
        <f t="shared" si="300"/>
        <v>-16.07</v>
      </c>
      <c r="V1745" t="str">
        <f t="shared" si="300"/>
        <v/>
      </c>
      <c r="W1745" t="str">
        <f t="shared" si="300"/>
        <v/>
      </c>
      <c r="Z1745">
        <f t="shared" si="301"/>
        <v>-16.07</v>
      </c>
      <c r="AA1745" t="str">
        <f t="shared" si="301"/>
        <v/>
      </c>
      <c r="AB1745" t="str">
        <f t="shared" si="301"/>
        <v/>
      </c>
      <c r="AE1745" t="str">
        <f t="shared" si="297"/>
        <v>Office Supplies</v>
      </c>
      <c r="AH1745" t="str">
        <f t="shared" si="298"/>
        <v/>
      </c>
      <c r="AI1745" t="str">
        <f t="shared" si="299"/>
        <v/>
      </c>
      <c r="AJ1745" t="str">
        <f t="shared" si="299"/>
        <v/>
      </c>
      <c r="AK1745" t="str">
        <f t="shared" si="299"/>
        <v/>
      </c>
      <c r="AL1745" t="str">
        <f t="shared" si="299"/>
        <v/>
      </c>
    </row>
    <row r="1746" spans="1:38" x14ac:dyDescent="0.2">
      <c r="A1746" s="1">
        <v>6988</v>
      </c>
      <c r="B1746" s="2" t="s">
        <v>18</v>
      </c>
      <c r="C1746" s="3">
        <v>42333</v>
      </c>
      <c r="D1746" s="2" t="s">
        <v>41</v>
      </c>
      <c r="E1746" s="2">
        <v>37</v>
      </c>
      <c r="F1746" s="2">
        <v>1582.54</v>
      </c>
      <c r="G1746" s="2">
        <v>0</v>
      </c>
      <c r="H1746" s="2" t="s">
        <v>20</v>
      </c>
      <c r="I1746" s="2">
        <v>166.08</v>
      </c>
      <c r="J1746" s="2">
        <v>51.98</v>
      </c>
      <c r="K1746" s="2">
        <v>21.12</v>
      </c>
      <c r="L1746" s="2" t="s">
        <v>373</v>
      </c>
      <c r="M1746" s="2" t="s">
        <v>38</v>
      </c>
      <c r="N1746" s="2" t="s">
        <v>43</v>
      </c>
      <c r="O1746" s="2" t="s">
        <v>31</v>
      </c>
      <c r="P1746" s="2" t="s">
        <v>32</v>
      </c>
      <c r="Q1746" s="2" t="s">
        <v>26</v>
      </c>
      <c r="R1746" s="3">
        <v>42335</v>
      </c>
      <c r="S1746" s="10">
        <f t="shared" si="296"/>
        <v>2015</v>
      </c>
      <c r="T1746" t="str">
        <f t="shared" si="300"/>
        <v/>
      </c>
      <c r="U1746" t="str">
        <f t="shared" si="300"/>
        <v/>
      </c>
      <c r="V1746">
        <f t="shared" si="300"/>
        <v>166.08</v>
      </c>
      <c r="W1746" t="str">
        <f t="shared" si="300"/>
        <v/>
      </c>
      <c r="Z1746" t="str">
        <f t="shared" si="301"/>
        <v/>
      </c>
      <c r="AA1746">
        <f t="shared" si="301"/>
        <v>166.08</v>
      </c>
      <c r="AB1746" t="str">
        <f t="shared" si="301"/>
        <v/>
      </c>
      <c r="AE1746" t="str">
        <f t="shared" si="297"/>
        <v/>
      </c>
      <c r="AH1746" t="str">
        <f t="shared" si="298"/>
        <v/>
      </c>
      <c r="AI1746" t="str">
        <f t="shared" si="299"/>
        <v/>
      </c>
      <c r="AJ1746" t="str">
        <f t="shared" si="299"/>
        <v/>
      </c>
      <c r="AK1746" t="str">
        <f t="shared" si="299"/>
        <v/>
      </c>
      <c r="AL1746" t="str">
        <f t="shared" si="299"/>
        <v/>
      </c>
    </row>
    <row r="1747" spans="1:38" x14ac:dyDescent="0.2">
      <c r="A1747" s="1">
        <v>6989</v>
      </c>
      <c r="B1747" s="2" t="s">
        <v>18</v>
      </c>
      <c r="C1747" s="3">
        <v>42333</v>
      </c>
      <c r="D1747" s="2" t="s">
        <v>41</v>
      </c>
      <c r="E1747" s="2">
        <v>16</v>
      </c>
      <c r="F1747" s="2">
        <v>195.18</v>
      </c>
      <c r="G1747" s="2">
        <v>0.08</v>
      </c>
      <c r="H1747" s="2" t="s">
        <v>20</v>
      </c>
      <c r="I1747" s="2">
        <v>-16.420000000000002</v>
      </c>
      <c r="J1747" s="2">
        <v>23.99</v>
      </c>
      <c r="K1747" s="2">
        <v>19.989999999999998</v>
      </c>
      <c r="L1747" s="2" t="s">
        <v>373</v>
      </c>
      <c r="M1747" s="2" t="s">
        <v>38</v>
      </c>
      <c r="N1747" s="2" t="s">
        <v>43</v>
      </c>
      <c r="O1747" s="2" t="s">
        <v>31</v>
      </c>
      <c r="P1747" s="2" t="s">
        <v>33</v>
      </c>
      <c r="Q1747" s="2" t="s">
        <v>62</v>
      </c>
      <c r="R1747" s="3">
        <v>42335</v>
      </c>
      <c r="S1747" s="10">
        <f t="shared" si="296"/>
        <v>2015</v>
      </c>
      <c r="T1747" t="str">
        <f t="shared" si="300"/>
        <v/>
      </c>
      <c r="U1747" t="str">
        <f t="shared" si="300"/>
        <v/>
      </c>
      <c r="V1747">
        <f t="shared" si="300"/>
        <v>-16.420000000000002</v>
      </c>
      <c r="W1747" t="str">
        <f t="shared" si="300"/>
        <v/>
      </c>
      <c r="Z1747" t="str">
        <f t="shared" si="301"/>
        <v/>
      </c>
      <c r="AA1747">
        <f t="shared" si="301"/>
        <v>-16.420000000000002</v>
      </c>
      <c r="AB1747" t="str">
        <f t="shared" si="301"/>
        <v/>
      </c>
      <c r="AE1747" t="str">
        <f t="shared" si="297"/>
        <v>Technology</v>
      </c>
      <c r="AH1747" t="str">
        <f t="shared" si="298"/>
        <v/>
      </c>
      <c r="AI1747" t="str">
        <f t="shared" si="299"/>
        <v/>
      </c>
      <c r="AJ1747" t="str">
        <f t="shared" si="299"/>
        <v/>
      </c>
      <c r="AK1747" t="str">
        <f t="shared" si="299"/>
        <v/>
      </c>
      <c r="AL1747" t="str">
        <f t="shared" si="299"/>
        <v/>
      </c>
    </row>
    <row r="1748" spans="1:38" x14ac:dyDescent="0.2">
      <c r="A1748" s="1">
        <v>6990</v>
      </c>
      <c r="B1748" s="2" t="s">
        <v>18</v>
      </c>
      <c r="C1748" s="3">
        <v>42335</v>
      </c>
      <c r="D1748" s="2" t="s">
        <v>27</v>
      </c>
      <c r="E1748" s="2">
        <v>24</v>
      </c>
      <c r="F1748" s="2">
        <v>1398.0934999999999</v>
      </c>
      <c r="G1748" s="2">
        <v>0.03</v>
      </c>
      <c r="H1748" s="2" t="s">
        <v>20</v>
      </c>
      <c r="I1748" s="2">
        <v>173.86</v>
      </c>
      <c r="J1748" s="2">
        <v>77.989999999999995</v>
      </c>
      <c r="K1748" s="2">
        <v>21.69</v>
      </c>
      <c r="L1748" s="2" t="s">
        <v>388</v>
      </c>
      <c r="M1748" s="2" t="s">
        <v>22</v>
      </c>
      <c r="N1748" s="2" t="s">
        <v>30</v>
      </c>
      <c r="O1748" s="2" t="s">
        <v>31</v>
      </c>
      <c r="P1748" s="2" t="s">
        <v>39</v>
      </c>
      <c r="Q1748" s="2" t="s">
        <v>26</v>
      </c>
      <c r="R1748" s="3">
        <v>42339</v>
      </c>
      <c r="S1748" s="10">
        <f t="shared" si="296"/>
        <v>2015</v>
      </c>
      <c r="T1748" t="str">
        <f t="shared" si="300"/>
        <v/>
      </c>
      <c r="U1748">
        <f t="shared" si="300"/>
        <v>173.86</v>
      </c>
      <c r="V1748" t="str">
        <f t="shared" si="300"/>
        <v/>
      </c>
      <c r="W1748" t="str">
        <f t="shared" si="300"/>
        <v/>
      </c>
      <c r="Z1748" t="str">
        <f t="shared" si="301"/>
        <v/>
      </c>
      <c r="AA1748">
        <f t="shared" si="301"/>
        <v>173.86</v>
      </c>
      <c r="AB1748" t="str">
        <f t="shared" si="301"/>
        <v/>
      </c>
      <c r="AE1748" t="str">
        <f t="shared" si="297"/>
        <v/>
      </c>
      <c r="AH1748" t="str">
        <f t="shared" si="298"/>
        <v/>
      </c>
      <c r="AI1748" t="str">
        <f t="shared" si="299"/>
        <v/>
      </c>
      <c r="AJ1748" t="str">
        <f t="shared" si="299"/>
        <v/>
      </c>
      <c r="AK1748" t="str">
        <f t="shared" si="299"/>
        <v/>
      </c>
      <c r="AL1748" t="str">
        <f t="shared" si="299"/>
        <v/>
      </c>
    </row>
    <row r="1749" spans="1:38" x14ac:dyDescent="0.2">
      <c r="A1749" s="1">
        <v>6991</v>
      </c>
      <c r="B1749" s="2" t="s">
        <v>18</v>
      </c>
      <c r="C1749" s="3">
        <v>42335</v>
      </c>
      <c r="D1749" s="2" t="s">
        <v>27</v>
      </c>
      <c r="E1749" s="2">
        <v>20</v>
      </c>
      <c r="F1749" s="2">
        <v>1024.6885</v>
      </c>
      <c r="G1749" s="2">
        <v>0.1</v>
      </c>
      <c r="H1749" s="2" t="s">
        <v>20</v>
      </c>
      <c r="I1749" s="2">
        <v>-109.9</v>
      </c>
      <c r="J1749" s="2">
        <v>77.989999999999995</v>
      </c>
      <c r="K1749" s="2">
        <v>22.99</v>
      </c>
      <c r="L1749" s="2" t="s">
        <v>388</v>
      </c>
      <c r="M1749" s="2" t="s">
        <v>22</v>
      </c>
      <c r="N1749" s="2" t="s">
        <v>30</v>
      </c>
      <c r="O1749" s="2" t="s">
        <v>31</v>
      </c>
      <c r="P1749" s="2" t="s">
        <v>39</v>
      </c>
      <c r="Q1749" s="2" t="s">
        <v>26</v>
      </c>
      <c r="R1749" s="3">
        <v>42342</v>
      </c>
      <c r="S1749" s="10">
        <f t="shared" si="296"/>
        <v>2015</v>
      </c>
      <c r="T1749" t="str">
        <f t="shared" si="300"/>
        <v/>
      </c>
      <c r="U1749">
        <f t="shared" si="300"/>
        <v>-109.9</v>
      </c>
      <c r="V1749" t="str">
        <f t="shared" si="300"/>
        <v/>
      </c>
      <c r="W1749" t="str">
        <f t="shared" si="300"/>
        <v/>
      </c>
      <c r="Z1749" t="str">
        <f t="shared" si="301"/>
        <v/>
      </c>
      <c r="AA1749">
        <f t="shared" si="301"/>
        <v>-109.9</v>
      </c>
      <c r="AB1749" t="str">
        <f t="shared" si="301"/>
        <v/>
      </c>
      <c r="AE1749" t="str">
        <f t="shared" si="297"/>
        <v>Technology</v>
      </c>
      <c r="AH1749" t="str">
        <f t="shared" si="298"/>
        <v/>
      </c>
      <c r="AI1749" t="str">
        <f t="shared" si="299"/>
        <v/>
      </c>
      <c r="AJ1749" t="str">
        <f t="shared" si="299"/>
        <v/>
      </c>
      <c r="AK1749" t="str">
        <f t="shared" si="299"/>
        <v/>
      </c>
      <c r="AL1749" t="str">
        <f t="shared" si="299"/>
        <v/>
      </c>
    </row>
    <row r="1750" spans="1:38" x14ac:dyDescent="0.2">
      <c r="A1750" s="1">
        <v>6992</v>
      </c>
      <c r="B1750" s="2" t="s">
        <v>18</v>
      </c>
      <c r="C1750" s="3">
        <v>42335</v>
      </c>
      <c r="D1750" s="2" t="s">
        <v>27</v>
      </c>
      <c r="E1750" s="2">
        <v>24</v>
      </c>
      <c r="F1750" s="2">
        <v>1162.9835</v>
      </c>
      <c r="G1750" s="2">
        <v>0.04</v>
      </c>
      <c r="H1750" s="2" t="s">
        <v>20</v>
      </c>
      <c r="I1750" s="2">
        <v>-121.6</v>
      </c>
      <c r="J1750" s="2">
        <v>67.989999999999995</v>
      </c>
      <c r="K1750" s="2">
        <v>19</v>
      </c>
      <c r="L1750" s="2" t="s">
        <v>362</v>
      </c>
      <c r="M1750" s="2" t="s">
        <v>29</v>
      </c>
      <c r="N1750" s="2" t="s">
        <v>54</v>
      </c>
      <c r="O1750" s="2" t="s">
        <v>31</v>
      </c>
      <c r="P1750" s="2" t="s">
        <v>39</v>
      </c>
      <c r="Q1750" s="2" t="s">
        <v>58</v>
      </c>
      <c r="R1750" s="3">
        <v>42340</v>
      </c>
      <c r="S1750" s="10">
        <f t="shared" si="296"/>
        <v>2015</v>
      </c>
      <c r="T1750" t="str">
        <f t="shared" si="300"/>
        <v/>
      </c>
      <c r="U1750" t="str">
        <f t="shared" si="300"/>
        <v/>
      </c>
      <c r="V1750" t="str">
        <f t="shared" si="300"/>
        <v/>
      </c>
      <c r="W1750">
        <f t="shared" si="300"/>
        <v>-121.6</v>
      </c>
      <c r="Z1750" t="str">
        <f t="shared" si="301"/>
        <v/>
      </c>
      <c r="AA1750">
        <f t="shared" si="301"/>
        <v>-121.6</v>
      </c>
      <c r="AB1750" t="str">
        <f t="shared" si="301"/>
        <v/>
      </c>
      <c r="AE1750" t="str">
        <f t="shared" si="297"/>
        <v>Technology</v>
      </c>
      <c r="AH1750" t="str">
        <f t="shared" si="298"/>
        <v/>
      </c>
      <c r="AI1750" t="str">
        <f t="shared" si="299"/>
        <v/>
      </c>
      <c r="AJ1750" t="str">
        <f t="shared" si="299"/>
        <v/>
      </c>
      <c r="AK1750" t="str">
        <f t="shared" si="299"/>
        <v/>
      </c>
      <c r="AL1750" t="str">
        <f t="shared" si="299"/>
        <v/>
      </c>
    </row>
    <row r="1751" spans="1:38" x14ac:dyDescent="0.2">
      <c r="A1751" s="1">
        <v>6993</v>
      </c>
      <c r="B1751" s="2" t="s">
        <v>18</v>
      </c>
      <c r="C1751" s="3">
        <v>42337</v>
      </c>
      <c r="D1751" s="2" t="s">
        <v>50</v>
      </c>
      <c r="E1751" s="2">
        <v>14</v>
      </c>
      <c r="F1751" s="2">
        <v>468.95</v>
      </c>
      <c r="G1751" s="2">
        <v>0.09</v>
      </c>
      <c r="H1751" s="2" t="s">
        <v>20</v>
      </c>
      <c r="I1751" s="2">
        <v>-6.6</v>
      </c>
      <c r="J1751" s="2">
        <v>45.98</v>
      </c>
      <c r="K1751" s="2">
        <v>33.99</v>
      </c>
      <c r="L1751" s="2" t="s">
        <v>409</v>
      </c>
      <c r="M1751" s="2" t="s">
        <v>22</v>
      </c>
      <c r="N1751" s="2" t="s">
        <v>30</v>
      </c>
      <c r="O1751" s="2" t="s">
        <v>45</v>
      </c>
      <c r="P1751" s="2" t="s">
        <v>55</v>
      </c>
      <c r="Q1751" s="2" t="s">
        <v>26</v>
      </c>
      <c r="R1751" s="3">
        <v>42337</v>
      </c>
      <c r="S1751" s="10">
        <f t="shared" si="296"/>
        <v>2015</v>
      </c>
      <c r="T1751" t="str">
        <f t="shared" si="300"/>
        <v/>
      </c>
      <c r="U1751">
        <f t="shared" si="300"/>
        <v>-6.6</v>
      </c>
      <c r="V1751" t="str">
        <f t="shared" si="300"/>
        <v/>
      </c>
      <c r="W1751" t="str">
        <f t="shared" si="300"/>
        <v/>
      </c>
      <c r="Z1751" t="str">
        <f t="shared" si="301"/>
        <v/>
      </c>
      <c r="AA1751" t="str">
        <f t="shared" si="301"/>
        <v/>
      </c>
      <c r="AB1751">
        <f t="shared" si="301"/>
        <v>-6.6</v>
      </c>
      <c r="AE1751" t="str">
        <f t="shared" si="297"/>
        <v>Furniture</v>
      </c>
      <c r="AH1751" t="str">
        <f t="shared" si="298"/>
        <v/>
      </c>
      <c r="AI1751" t="str">
        <f t="shared" si="299"/>
        <v/>
      </c>
      <c r="AJ1751" t="str">
        <f t="shared" si="299"/>
        <v/>
      </c>
      <c r="AK1751" t="str">
        <f t="shared" si="299"/>
        <v/>
      </c>
      <c r="AL1751" t="str">
        <f t="shared" si="299"/>
        <v/>
      </c>
    </row>
    <row r="1752" spans="1:38" x14ac:dyDescent="0.2">
      <c r="A1752" s="1">
        <v>6994</v>
      </c>
      <c r="B1752" s="2" t="s">
        <v>18</v>
      </c>
      <c r="C1752" s="3">
        <v>42337</v>
      </c>
      <c r="D1752" s="2" t="s">
        <v>50</v>
      </c>
      <c r="E1752" s="2">
        <v>48</v>
      </c>
      <c r="F1752" s="2">
        <v>426.22</v>
      </c>
      <c r="G1752" s="2">
        <v>0.02</v>
      </c>
      <c r="H1752" s="2" t="s">
        <v>20</v>
      </c>
      <c r="I1752" s="2">
        <v>-54.81</v>
      </c>
      <c r="J1752" s="2">
        <v>20.6</v>
      </c>
      <c r="K1752" s="2">
        <v>20.190000000000001</v>
      </c>
      <c r="L1752" s="2" t="s">
        <v>409</v>
      </c>
      <c r="M1752" s="2" t="s">
        <v>22</v>
      </c>
      <c r="N1752" s="2" t="s">
        <v>30</v>
      </c>
      <c r="O1752" s="2" t="s">
        <v>24</v>
      </c>
      <c r="P1752" s="2" t="s">
        <v>25</v>
      </c>
      <c r="Q1752" s="2" t="s">
        <v>26</v>
      </c>
      <c r="R1752" s="3">
        <v>42339</v>
      </c>
      <c r="S1752" s="10">
        <f t="shared" si="296"/>
        <v>2015</v>
      </c>
      <c r="T1752" t="str">
        <f t="shared" si="300"/>
        <v/>
      </c>
      <c r="U1752">
        <f t="shared" si="300"/>
        <v>-54.81</v>
      </c>
      <c r="V1752" t="str">
        <f t="shared" si="300"/>
        <v/>
      </c>
      <c r="W1752" t="str">
        <f t="shared" si="300"/>
        <v/>
      </c>
      <c r="Z1752">
        <f t="shared" si="301"/>
        <v>-54.81</v>
      </c>
      <c r="AA1752" t="str">
        <f t="shared" si="301"/>
        <v/>
      </c>
      <c r="AB1752" t="str">
        <f t="shared" si="301"/>
        <v/>
      </c>
      <c r="AE1752" t="str">
        <f t="shared" si="297"/>
        <v>Office Supplies</v>
      </c>
      <c r="AH1752" t="str">
        <f t="shared" si="298"/>
        <v/>
      </c>
      <c r="AI1752" t="str">
        <f t="shared" si="299"/>
        <v/>
      </c>
      <c r="AJ1752" t="str">
        <f t="shared" si="299"/>
        <v/>
      </c>
      <c r="AK1752" t="str">
        <f t="shared" si="299"/>
        <v/>
      </c>
      <c r="AL1752" t="str">
        <f t="shared" si="299"/>
        <v/>
      </c>
    </row>
    <row r="1753" spans="1:38" x14ac:dyDescent="0.2">
      <c r="A1753" s="1">
        <v>6995</v>
      </c>
      <c r="B1753" s="2" t="s">
        <v>18</v>
      </c>
      <c r="C1753" s="3">
        <v>42337</v>
      </c>
      <c r="D1753" s="2" t="s">
        <v>59</v>
      </c>
      <c r="E1753" s="2">
        <v>4</v>
      </c>
      <c r="F1753" s="2">
        <v>133.18</v>
      </c>
      <c r="G1753" s="2">
        <v>0.02</v>
      </c>
      <c r="H1753" s="2" t="s">
        <v>20</v>
      </c>
      <c r="I1753" s="2">
        <v>13.83</v>
      </c>
      <c r="J1753" s="2">
        <v>42.56</v>
      </c>
      <c r="K1753" s="2">
        <v>16.989999999999998</v>
      </c>
      <c r="L1753" s="2" t="s">
        <v>336</v>
      </c>
      <c r="M1753" s="2" t="s">
        <v>29</v>
      </c>
      <c r="N1753" s="2" t="s">
        <v>54</v>
      </c>
      <c r="O1753" s="2" t="s">
        <v>24</v>
      </c>
      <c r="P1753" s="2" t="s">
        <v>25</v>
      </c>
      <c r="Q1753" s="2" t="s">
        <v>26</v>
      </c>
      <c r="R1753" s="3">
        <v>42338</v>
      </c>
      <c r="S1753" s="10">
        <f t="shared" si="296"/>
        <v>2015</v>
      </c>
      <c r="T1753" t="str">
        <f t="shared" si="300"/>
        <v/>
      </c>
      <c r="U1753" t="str">
        <f t="shared" si="300"/>
        <v/>
      </c>
      <c r="V1753" t="str">
        <f t="shared" si="300"/>
        <v/>
      </c>
      <c r="W1753">
        <f t="shared" si="300"/>
        <v>13.83</v>
      </c>
      <c r="Z1753">
        <f t="shared" si="301"/>
        <v>13.83</v>
      </c>
      <c r="AA1753" t="str">
        <f t="shared" si="301"/>
        <v/>
      </c>
      <c r="AB1753" t="str">
        <f t="shared" si="301"/>
        <v/>
      </c>
      <c r="AE1753" t="str">
        <f t="shared" si="297"/>
        <v/>
      </c>
      <c r="AH1753" t="str">
        <f t="shared" si="298"/>
        <v/>
      </c>
      <c r="AI1753" t="str">
        <f t="shared" si="299"/>
        <v/>
      </c>
      <c r="AJ1753" t="str">
        <f t="shared" si="299"/>
        <v/>
      </c>
      <c r="AK1753" t="str">
        <f t="shared" si="299"/>
        <v/>
      </c>
      <c r="AL1753" t="str">
        <f t="shared" si="299"/>
        <v/>
      </c>
    </row>
    <row r="1754" spans="1:38" x14ac:dyDescent="0.2">
      <c r="A1754" s="1">
        <v>6996</v>
      </c>
      <c r="B1754" s="2" t="s">
        <v>18</v>
      </c>
      <c r="C1754" s="3">
        <v>42337</v>
      </c>
      <c r="D1754" s="2" t="s">
        <v>59</v>
      </c>
      <c r="E1754" s="2">
        <v>16</v>
      </c>
      <c r="F1754" s="2">
        <v>584.4</v>
      </c>
      <c r="G1754" s="2">
        <v>0.04</v>
      </c>
      <c r="H1754" s="2" t="s">
        <v>44</v>
      </c>
      <c r="I1754" s="2">
        <v>-107.48</v>
      </c>
      <c r="J1754" s="2">
        <v>45.94</v>
      </c>
      <c r="K1754" s="2">
        <v>33.19</v>
      </c>
      <c r="L1754" s="2" t="s">
        <v>336</v>
      </c>
      <c r="M1754" s="2" t="s">
        <v>29</v>
      </c>
      <c r="N1754" s="2" t="s">
        <v>54</v>
      </c>
      <c r="O1754" s="2" t="s">
        <v>45</v>
      </c>
      <c r="P1754" s="2" t="s">
        <v>61</v>
      </c>
      <c r="Q1754" s="2" t="s">
        <v>56</v>
      </c>
      <c r="R1754" s="3">
        <v>42338</v>
      </c>
      <c r="S1754" s="10">
        <f t="shared" si="296"/>
        <v>2015</v>
      </c>
      <c r="T1754" t="str">
        <f t="shared" si="300"/>
        <v/>
      </c>
      <c r="U1754" t="str">
        <f t="shared" si="300"/>
        <v/>
      </c>
      <c r="V1754" t="str">
        <f t="shared" si="300"/>
        <v/>
      </c>
      <c r="W1754">
        <f t="shared" si="300"/>
        <v>-107.48</v>
      </c>
      <c r="Z1754" t="str">
        <f t="shared" si="301"/>
        <v/>
      </c>
      <c r="AA1754" t="str">
        <f t="shared" si="301"/>
        <v/>
      </c>
      <c r="AB1754">
        <f t="shared" si="301"/>
        <v>-107.48</v>
      </c>
      <c r="AE1754" t="str">
        <f t="shared" si="297"/>
        <v>Furniture</v>
      </c>
      <c r="AH1754" t="str">
        <f t="shared" si="298"/>
        <v/>
      </c>
      <c r="AI1754" t="str">
        <f t="shared" si="299"/>
        <v/>
      </c>
      <c r="AJ1754" t="str">
        <f t="shared" si="299"/>
        <v/>
      </c>
      <c r="AK1754" t="str">
        <f t="shared" si="299"/>
        <v/>
      </c>
      <c r="AL1754" t="str">
        <f t="shared" si="299"/>
        <v/>
      </c>
    </row>
    <row r="1755" spans="1:38" x14ac:dyDescent="0.2">
      <c r="A1755" s="1">
        <v>6997</v>
      </c>
      <c r="B1755" s="2" t="s">
        <v>18</v>
      </c>
      <c r="C1755" s="3">
        <v>42337</v>
      </c>
      <c r="D1755" s="2" t="s">
        <v>59</v>
      </c>
      <c r="E1755" s="2">
        <v>2</v>
      </c>
      <c r="F1755" s="2">
        <v>31.93</v>
      </c>
      <c r="G1755" s="2">
        <v>0.04</v>
      </c>
      <c r="H1755" s="2" t="s">
        <v>20</v>
      </c>
      <c r="I1755" s="2">
        <v>-22.74</v>
      </c>
      <c r="J1755" s="2">
        <v>21.49</v>
      </c>
      <c r="K1755" s="2">
        <v>19.760000000000002</v>
      </c>
      <c r="L1755" s="2" t="s">
        <v>336</v>
      </c>
      <c r="M1755" s="2" t="s">
        <v>29</v>
      </c>
      <c r="N1755" s="2" t="s">
        <v>54</v>
      </c>
      <c r="O1755" s="2" t="s">
        <v>31</v>
      </c>
      <c r="P1755" s="2" t="s">
        <v>33</v>
      </c>
      <c r="Q1755" s="2" t="s">
        <v>62</v>
      </c>
      <c r="R1755" s="3">
        <v>42339</v>
      </c>
      <c r="S1755" s="10">
        <f t="shared" si="296"/>
        <v>2015</v>
      </c>
      <c r="T1755" t="str">
        <f t="shared" si="300"/>
        <v/>
      </c>
      <c r="U1755" t="str">
        <f t="shared" si="300"/>
        <v/>
      </c>
      <c r="V1755" t="str">
        <f t="shared" si="300"/>
        <v/>
      </c>
      <c r="W1755">
        <f t="shared" si="300"/>
        <v>-22.74</v>
      </c>
      <c r="Z1755" t="str">
        <f t="shared" si="301"/>
        <v/>
      </c>
      <c r="AA1755">
        <f t="shared" si="301"/>
        <v>-22.74</v>
      </c>
      <c r="AB1755" t="str">
        <f t="shared" si="301"/>
        <v/>
      </c>
      <c r="AE1755" t="str">
        <f t="shared" si="297"/>
        <v>Technology</v>
      </c>
      <c r="AH1755">
        <f t="shared" si="298"/>
        <v>-22.74</v>
      </c>
      <c r="AI1755" t="str">
        <f t="shared" si="299"/>
        <v/>
      </c>
      <c r="AJ1755">
        <f t="shared" si="299"/>
        <v>-22.74</v>
      </c>
      <c r="AK1755" t="str">
        <f t="shared" si="299"/>
        <v/>
      </c>
      <c r="AL1755" t="str">
        <f t="shared" si="299"/>
        <v/>
      </c>
    </row>
    <row r="1756" spans="1:38" x14ac:dyDescent="0.2">
      <c r="A1756" s="1">
        <v>6998</v>
      </c>
      <c r="B1756" s="2" t="s">
        <v>18</v>
      </c>
      <c r="C1756" s="3">
        <v>42337</v>
      </c>
      <c r="D1756" s="2" t="s">
        <v>41</v>
      </c>
      <c r="E1756" s="2">
        <v>19</v>
      </c>
      <c r="F1756" s="2">
        <v>120.6</v>
      </c>
      <c r="G1756" s="2">
        <v>0.1</v>
      </c>
      <c r="H1756" s="2" t="s">
        <v>20</v>
      </c>
      <c r="I1756" s="2">
        <v>30.23</v>
      </c>
      <c r="J1756" s="2">
        <v>18.079999999999998</v>
      </c>
      <c r="K1756" s="2">
        <v>14.91</v>
      </c>
      <c r="L1756" s="2" t="s">
        <v>151</v>
      </c>
      <c r="M1756" s="2" t="s">
        <v>29</v>
      </c>
      <c r="N1756" s="2" t="s">
        <v>43</v>
      </c>
      <c r="O1756" s="2" t="s">
        <v>24</v>
      </c>
      <c r="P1756" s="2" t="s">
        <v>64</v>
      </c>
      <c r="Q1756" s="2" t="s">
        <v>36</v>
      </c>
      <c r="R1756" s="3">
        <v>42339</v>
      </c>
      <c r="S1756" s="10">
        <f t="shared" si="296"/>
        <v>2015</v>
      </c>
      <c r="T1756" t="str">
        <f t="shared" si="300"/>
        <v/>
      </c>
      <c r="U1756" t="str">
        <f t="shared" si="300"/>
        <v/>
      </c>
      <c r="V1756">
        <f t="shared" si="300"/>
        <v>30.23</v>
      </c>
      <c r="W1756" t="str">
        <f t="shared" si="300"/>
        <v/>
      </c>
      <c r="Z1756">
        <f t="shared" si="301"/>
        <v>30.23</v>
      </c>
      <c r="AA1756" t="str">
        <f t="shared" si="301"/>
        <v/>
      </c>
      <c r="AB1756" t="str">
        <f t="shared" si="301"/>
        <v/>
      </c>
      <c r="AE1756" t="str">
        <f t="shared" si="297"/>
        <v/>
      </c>
      <c r="AH1756" t="str">
        <f t="shared" si="298"/>
        <v/>
      </c>
      <c r="AI1756" t="str">
        <f t="shared" si="299"/>
        <v/>
      </c>
      <c r="AJ1756" t="str">
        <f t="shared" si="299"/>
        <v/>
      </c>
      <c r="AK1756" t="str">
        <f t="shared" si="299"/>
        <v/>
      </c>
      <c r="AL1756" t="str">
        <f t="shared" si="299"/>
        <v/>
      </c>
    </row>
    <row r="1757" spans="1:38" x14ac:dyDescent="0.2">
      <c r="A1757" s="1">
        <v>6999</v>
      </c>
      <c r="B1757" s="2" t="s">
        <v>18</v>
      </c>
      <c r="C1757" s="3">
        <v>42338</v>
      </c>
      <c r="D1757" s="2" t="s">
        <v>59</v>
      </c>
      <c r="E1757" s="2">
        <v>31</v>
      </c>
      <c r="F1757" s="2">
        <v>82.15</v>
      </c>
      <c r="G1757" s="2">
        <v>0.06</v>
      </c>
      <c r="H1757" s="2" t="s">
        <v>49</v>
      </c>
      <c r="I1757" s="2">
        <v>-110.03</v>
      </c>
      <c r="J1757" s="2">
        <v>14.28</v>
      </c>
      <c r="K1757" s="2">
        <v>19.2</v>
      </c>
      <c r="L1757" s="2" t="s">
        <v>538</v>
      </c>
      <c r="M1757" s="2" t="s">
        <v>29</v>
      </c>
      <c r="N1757" s="2" t="s">
        <v>30</v>
      </c>
      <c r="O1757" s="2" t="s">
        <v>24</v>
      </c>
      <c r="P1757" s="2" t="s">
        <v>64</v>
      </c>
      <c r="Q1757" s="2" t="s">
        <v>36</v>
      </c>
      <c r="R1757" s="3">
        <v>42339</v>
      </c>
      <c r="S1757" s="10">
        <f t="shared" si="296"/>
        <v>2015</v>
      </c>
      <c r="T1757" t="str">
        <f t="shared" si="300"/>
        <v/>
      </c>
      <c r="U1757">
        <f t="shared" si="300"/>
        <v>-110.03</v>
      </c>
      <c r="V1757" t="str">
        <f t="shared" si="300"/>
        <v/>
      </c>
      <c r="W1757" t="str">
        <f t="shared" si="300"/>
        <v/>
      </c>
      <c r="Z1757">
        <f t="shared" si="301"/>
        <v>-110.03</v>
      </c>
      <c r="AA1757" t="str">
        <f t="shared" si="301"/>
        <v/>
      </c>
      <c r="AB1757" t="str">
        <f t="shared" si="301"/>
        <v/>
      </c>
      <c r="AE1757" t="str">
        <f t="shared" si="297"/>
        <v>Office Supplies</v>
      </c>
      <c r="AH1757" t="str">
        <f t="shared" si="298"/>
        <v/>
      </c>
      <c r="AI1757" t="str">
        <f t="shared" si="299"/>
        <v/>
      </c>
      <c r="AJ1757" t="str">
        <f t="shared" si="299"/>
        <v/>
      </c>
      <c r="AK1757" t="str">
        <f t="shared" si="299"/>
        <v/>
      </c>
      <c r="AL1757" t="str">
        <f t="shared" si="299"/>
        <v/>
      </c>
    </row>
    <row r="1758" spans="1:38" x14ac:dyDescent="0.2">
      <c r="A1758" s="1">
        <v>7000</v>
      </c>
      <c r="B1758" s="2" t="s">
        <v>18</v>
      </c>
      <c r="C1758" s="3">
        <v>42338</v>
      </c>
      <c r="D1758" s="2" t="s">
        <v>19</v>
      </c>
      <c r="E1758" s="2">
        <v>50</v>
      </c>
      <c r="F1758" s="2">
        <v>1851.66</v>
      </c>
      <c r="G1758" s="2">
        <v>0.03</v>
      </c>
      <c r="H1758" s="2" t="s">
        <v>20</v>
      </c>
      <c r="I1758" s="2">
        <v>52.98</v>
      </c>
      <c r="J1758" s="2">
        <v>49.76</v>
      </c>
      <c r="K1758" s="2">
        <v>26.9</v>
      </c>
      <c r="L1758" s="2" t="s">
        <v>472</v>
      </c>
      <c r="M1758" s="2" t="s">
        <v>22</v>
      </c>
      <c r="N1758" s="2" t="s">
        <v>54</v>
      </c>
      <c r="O1758" s="2" t="s">
        <v>24</v>
      </c>
      <c r="P1758" s="2" t="s">
        <v>52</v>
      </c>
      <c r="Q1758" s="2" t="s">
        <v>26</v>
      </c>
      <c r="R1758" s="3">
        <v>42339</v>
      </c>
      <c r="S1758" s="10">
        <f t="shared" si="296"/>
        <v>2015</v>
      </c>
      <c r="T1758" t="str">
        <f t="shared" si="300"/>
        <v/>
      </c>
      <c r="U1758" t="str">
        <f t="shared" si="300"/>
        <v/>
      </c>
      <c r="V1758" t="str">
        <f t="shared" si="300"/>
        <v/>
      </c>
      <c r="W1758">
        <f t="shared" si="300"/>
        <v>52.98</v>
      </c>
      <c r="Z1758">
        <f t="shared" si="301"/>
        <v>52.98</v>
      </c>
      <c r="AA1758" t="str">
        <f t="shared" si="301"/>
        <v/>
      </c>
      <c r="AB1758" t="str">
        <f t="shared" si="301"/>
        <v/>
      </c>
      <c r="AE1758" t="str">
        <f t="shared" si="297"/>
        <v/>
      </c>
      <c r="AH1758" t="str">
        <f t="shared" si="298"/>
        <v/>
      </c>
      <c r="AI1758" t="str">
        <f t="shared" si="299"/>
        <v/>
      </c>
      <c r="AJ1758" t="str">
        <f t="shared" si="299"/>
        <v/>
      </c>
      <c r="AK1758" t="str">
        <f t="shared" si="299"/>
        <v/>
      </c>
      <c r="AL1758" t="str">
        <f t="shared" si="299"/>
        <v/>
      </c>
    </row>
    <row r="1759" spans="1:38" x14ac:dyDescent="0.2">
      <c r="A1759" s="1">
        <v>7001</v>
      </c>
      <c r="B1759" s="2" t="s">
        <v>18</v>
      </c>
      <c r="C1759" s="3">
        <v>42338</v>
      </c>
      <c r="D1759" s="2" t="s">
        <v>41</v>
      </c>
      <c r="E1759" s="2">
        <v>24</v>
      </c>
      <c r="F1759" s="2">
        <v>534.65</v>
      </c>
      <c r="G1759" s="2">
        <v>0.01</v>
      </c>
      <c r="H1759" s="2" t="s">
        <v>20</v>
      </c>
      <c r="I1759" s="2">
        <v>79.41</v>
      </c>
      <c r="J1759" s="2">
        <v>32.979999999999997</v>
      </c>
      <c r="K1759" s="2">
        <v>22.83</v>
      </c>
      <c r="L1759" s="2" t="s">
        <v>200</v>
      </c>
      <c r="M1759" s="2" t="s">
        <v>38</v>
      </c>
      <c r="N1759" s="2" t="s">
        <v>43</v>
      </c>
      <c r="O1759" s="2" t="s">
        <v>24</v>
      </c>
      <c r="P1759" s="2" t="s">
        <v>25</v>
      </c>
      <c r="Q1759" s="2" t="s">
        <v>26</v>
      </c>
      <c r="R1759" s="3">
        <v>42339</v>
      </c>
      <c r="S1759" s="10">
        <f t="shared" si="296"/>
        <v>2015</v>
      </c>
      <c r="T1759" t="str">
        <f t="shared" si="300"/>
        <v/>
      </c>
      <c r="U1759" t="str">
        <f t="shared" si="300"/>
        <v/>
      </c>
      <c r="V1759">
        <f t="shared" si="300"/>
        <v>79.41</v>
      </c>
      <c r="W1759" t="str">
        <f t="shared" si="300"/>
        <v/>
      </c>
      <c r="Z1759">
        <f t="shared" si="301"/>
        <v>79.41</v>
      </c>
      <c r="AA1759" t="str">
        <f t="shared" si="301"/>
        <v/>
      </c>
      <c r="AB1759" t="str">
        <f t="shared" si="301"/>
        <v/>
      </c>
      <c r="AE1759" t="str">
        <f t="shared" si="297"/>
        <v/>
      </c>
      <c r="AH1759" t="str">
        <f t="shared" si="298"/>
        <v/>
      </c>
      <c r="AI1759" t="str">
        <f t="shared" si="299"/>
        <v/>
      </c>
      <c r="AJ1759" t="str">
        <f t="shared" si="299"/>
        <v/>
      </c>
      <c r="AK1759" t="str">
        <f t="shared" si="299"/>
        <v/>
      </c>
      <c r="AL1759" t="str">
        <f t="shared" si="299"/>
        <v/>
      </c>
    </row>
    <row r="1760" spans="1:38" x14ac:dyDescent="0.2">
      <c r="A1760" s="1">
        <v>7002</v>
      </c>
      <c r="B1760" s="2" t="s">
        <v>18</v>
      </c>
      <c r="C1760" s="3">
        <v>42339</v>
      </c>
      <c r="D1760" s="2" t="s">
        <v>41</v>
      </c>
      <c r="E1760" s="2">
        <v>6</v>
      </c>
      <c r="F1760" s="2">
        <v>148.66999999999999</v>
      </c>
      <c r="G1760" s="2">
        <v>0.08</v>
      </c>
      <c r="H1760" s="2" t="s">
        <v>49</v>
      </c>
      <c r="I1760" s="2">
        <v>33.54</v>
      </c>
      <c r="J1760" s="2">
        <v>33.380000000000003</v>
      </c>
      <c r="K1760" s="2">
        <v>16.989999999999998</v>
      </c>
      <c r="L1760" s="2" t="s">
        <v>539</v>
      </c>
      <c r="M1760" s="2" t="s">
        <v>22</v>
      </c>
      <c r="N1760" s="2" t="s">
        <v>23</v>
      </c>
      <c r="O1760" s="2" t="s">
        <v>24</v>
      </c>
      <c r="P1760" s="2" t="s">
        <v>25</v>
      </c>
      <c r="Q1760" s="2" t="s">
        <v>26</v>
      </c>
      <c r="R1760" s="3">
        <v>42341</v>
      </c>
      <c r="S1760" s="10">
        <f t="shared" si="296"/>
        <v>2015</v>
      </c>
      <c r="T1760">
        <f t="shared" si="300"/>
        <v>33.54</v>
      </c>
      <c r="U1760" t="str">
        <f t="shared" si="300"/>
        <v/>
      </c>
      <c r="V1760" t="str">
        <f t="shared" si="300"/>
        <v/>
      </c>
      <c r="W1760" t="str">
        <f t="shared" si="300"/>
        <v/>
      </c>
      <c r="Z1760">
        <f t="shared" si="301"/>
        <v>33.54</v>
      </c>
      <c r="AA1760" t="str">
        <f t="shared" si="301"/>
        <v/>
      </c>
      <c r="AB1760" t="str">
        <f t="shared" si="301"/>
        <v/>
      </c>
      <c r="AE1760" t="str">
        <f t="shared" si="297"/>
        <v/>
      </c>
      <c r="AH1760" t="str">
        <f t="shared" si="298"/>
        <v/>
      </c>
      <c r="AI1760" t="str">
        <f t="shared" si="299"/>
        <v/>
      </c>
      <c r="AJ1760" t="str">
        <f t="shared" si="299"/>
        <v/>
      </c>
      <c r="AK1760" t="str">
        <f t="shared" si="299"/>
        <v/>
      </c>
      <c r="AL1760" t="str">
        <f t="shared" si="299"/>
        <v/>
      </c>
    </row>
    <row r="1761" spans="1:38" x14ac:dyDescent="0.2">
      <c r="A1761" s="1">
        <v>7003</v>
      </c>
      <c r="B1761" s="2" t="s">
        <v>18</v>
      </c>
      <c r="C1761" s="3">
        <v>42339</v>
      </c>
      <c r="D1761" s="2" t="s">
        <v>41</v>
      </c>
      <c r="E1761" s="2">
        <v>9</v>
      </c>
      <c r="F1761" s="2">
        <v>23.42</v>
      </c>
      <c r="G1761" s="2">
        <v>0.09</v>
      </c>
      <c r="H1761" s="2" t="s">
        <v>20</v>
      </c>
      <c r="I1761" s="2">
        <v>2.58</v>
      </c>
      <c r="J1761" s="2">
        <v>13.81</v>
      </c>
      <c r="K1761" s="2">
        <v>14.75</v>
      </c>
      <c r="L1761" s="2" t="s">
        <v>539</v>
      </c>
      <c r="M1761" s="2" t="s">
        <v>22</v>
      </c>
      <c r="N1761" s="2" t="s">
        <v>23</v>
      </c>
      <c r="O1761" s="2" t="s">
        <v>24</v>
      </c>
      <c r="P1761" s="2" t="s">
        <v>95</v>
      </c>
      <c r="Q1761" s="2" t="s">
        <v>36</v>
      </c>
      <c r="R1761" s="3">
        <v>42341</v>
      </c>
      <c r="S1761" s="10">
        <f t="shared" si="296"/>
        <v>2015</v>
      </c>
      <c r="T1761">
        <f t="shared" si="300"/>
        <v>2.58</v>
      </c>
      <c r="U1761" t="str">
        <f t="shared" si="300"/>
        <v/>
      </c>
      <c r="V1761" t="str">
        <f t="shared" si="300"/>
        <v/>
      </c>
      <c r="W1761" t="str">
        <f t="shared" si="300"/>
        <v/>
      </c>
      <c r="Z1761">
        <f t="shared" si="301"/>
        <v>2.58</v>
      </c>
      <c r="AA1761" t="str">
        <f t="shared" si="301"/>
        <v/>
      </c>
      <c r="AB1761" t="str">
        <f t="shared" si="301"/>
        <v/>
      </c>
      <c r="AE1761" t="str">
        <f t="shared" si="297"/>
        <v/>
      </c>
      <c r="AH1761" t="str">
        <f t="shared" si="298"/>
        <v/>
      </c>
      <c r="AI1761" t="str">
        <f t="shared" si="299"/>
        <v/>
      </c>
      <c r="AJ1761" t="str">
        <f t="shared" si="299"/>
        <v/>
      </c>
      <c r="AK1761" t="str">
        <f t="shared" si="299"/>
        <v/>
      </c>
      <c r="AL1761" t="str">
        <f t="shared" si="299"/>
        <v/>
      </c>
    </row>
    <row r="1762" spans="1:38" x14ac:dyDescent="0.2">
      <c r="A1762" s="1">
        <v>7004</v>
      </c>
      <c r="B1762" s="2" t="s">
        <v>18</v>
      </c>
      <c r="C1762" s="3">
        <v>42339</v>
      </c>
      <c r="D1762" s="2" t="s">
        <v>27</v>
      </c>
      <c r="E1762" s="2">
        <v>34</v>
      </c>
      <c r="F1762" s="2">
        <v>1548.8579999999999</v>
      </c>
      <c r="G1762" s="2">
        <v>0.05</v>
      </c>
      <c r="H1762" s="2" t="s">
        <v>20</v>
      </c>
      <c r="I1762" s="2">
        <v>-232.76</v>
      </c>
      <c r="J1762" s="2">
        <v>67.989999999999995</v>
      </c>
      <c r="K1762" s="2">
        <v>19</v>
      </c>
      <c r="L1762" s="2" t="s">
        <v>42</v>
      </c>
      <c r="M1762" s="2" t="s">
        <v>22</v>
      </c>
      <c r="N1762" s="2" t="s">
        <v>43</v>
      </c>
      <c r="O1762" s="2" t="s">
        <v>31</v>
      </c>
      <c r="P1762" s="2" t="s">
        <v>39</v>
      </c>
      <c r="Q1762" s="2" t="s">
        <v>58</v>
      </c>
      <c r="R1762" s="3">
        <v>42346</v>
      </c>
      <c r="S1762" s="10">
        <f t="shared" si="296"/>
        <v>2015</v>
      </c>
      <c r="T1762" t="str">
        <f t="shared" ref="T1762:W1781" si="302">IF($N1762=T$1,$I1762,"")</f>
        <v/>
      </c>
      <c r="U1762" t="str">
        <f t="shared" si="302"/>
        <v/>
      </c>
      <c r="V1762">
        <f t="shared" si="302"/>
        <v>-232.76</v>
      </c>
      <c r="W1762" t="str">
        <f t="shared" si="302"/>
        <v/>
      </c>
      <c r="Z1762" t="str">
        <f t="shared" ref="Z1762:AB1781" si="303">IF($O1762=Z$1,$I1762,"")</f>
        <v/>
      </c>
      <c r="AA1762">
        <f t="shared" si="303"/>
        <v>-232.76</v>
      </c>
      <c r="AB1762" t="str">
        <f t="shared" si="303"/>
        <v/>
      </c>
      <c r="AE1762" t="str">
        <f t="shared" si="297"/>
        <v>Technology</v>
      </c>
      <c r="AH1762" t="str">
        <f t="shared" si="298"/>
        <v/>
      </c>
      <c r="AI1762" t="str">
        <f t="shared" si="299"/>
        <v/>
      </c>
      <c r="AJ1762" t="str">
        <f t="shared" si="299"/>
        <v/>
      </c>
      <c r="AK1762" t="str">
        <f t="shared" si="299"/>
        <v/>
      </c>
      <c r="AL1762" t="str">
        <f t="shared" si="299"/>
        <v/>
      </c>
    </row>
    <row r="1763" spans="1:38" x14ac:dyDescent="0.2">
      <c r="A1763" s="1">
        <v>7005</v>
      </c>
      <c r="B1763" s="2" t="s">
        <v>18</v>
      </c>
      <c r="C1763" s="3">
        <v>42340</v>
      </c>
      <c r="D1763" s="2" t="s">
        <v>27</v>
      </c>
      <c r="E1763" s="2">
        <v>36</v>
      </c>
      <c r="F1763" s="2">
        <v>7790.76</v>
      </c>
      <c r="G1763" s="2">
        <v>7.0000000000000007E-2</v>
      </c>
      <c r="H1763" s="2" t="s">
        <v>49</v>
      </c>
      <c r="I1763" s="2">
        <v>3511.64</v>
      </c>
      <c r="J1763" s="2">
        <v>237.04</v>
      </c>
      <c r="K1763" s="2">
        <v>25.79</v>
      </c>
      <c r="L1763" s="2" t="s">
        <v>120</v>
      </c>
      <c r="M1763" s="2" t="s">
        <v>22</v>
      </c>
      <c r="N1763" s="2" t="s">
        <v>23</v>
      </c>
      <c r="O1763" s="2" t="s">
        <v>24</v>
      </c>
      <c r="P1763" s="2" t="s">
        <v>71</v>
      </c>
      <c r="Q1763" s="2" t="s">
        <v>62</v>
      </c>
      <c r="R1763" s="3">
        <v>42340</v>
      </c>
      <c r="S1763" s="10">
        <f t="shared" si="296"/>
        <v>2015</v>
      </c>
      <c r="T1763">
        <f t="shared" si="302"/>
        <v>3511.64</v>
      </c>
      <c r="U1763" t="str">
        <f t="shared" si="302"/>
        <v/>
      </c>
      <c r="V1763" t="str">
        <f t="shared" si="302"/>
        <v/>
      </c>
      <c r="W1763" t="str">
        <f t="shared" si="302"/>
        <v/>
      </c>
      <c r="Z1763">
        <f t="shared" si="303"/>
        <v>3511.64</v>
      </c>
      <c r="AA1763" t="str">
        <f t="shared" si="303"/>
        <v/>
      </c>
      <c r="AB1763" t="str">
        <f t="shared" si="303"/>
        <v/>
      </c>
      <c r="AE1763" t="str">
        <f t="shared" si="297"/>
        <v/>
      </c>
      <c r="AH1763" t="str">
        <f t="shared" si="298"/>
        <v/>
      </c>
      <c r="AI1763" t="str">
        <f t="shared" si="299"/>
        <v/>
      </c>
      <c r="AJ1763" t="str">
        <f t="shared" si="299"/>
        <v/>
      </c>
      <c r="AK1763" t="str">
        <f t="shared" si="299"/>
        <v/>
      </c>
      <c r="AL1763" t="str">
        <f t="shared" si="299"/>
        <v/>
      </c>
    </row>
    <row r="1764" spans="1:38" x14ac:dyDescent="0.2">
      <c r="A1764" s="1">
        <v>7006</v>
      </c>
      <c r="B1764" s="2" t="s">
        <v>18</v>
      </c>
      <c r="C1764" s="3">
        <v>42340</v>
      </c>
      <c r="D1764" s="2" t="s">
        <v>27</v>
      </c>
      <c r="E1764" s="2">
        <v>21</v>
      </c>
      <c r="F1764" s="2">
        <v>69.16</v>
      </c>
      <c r="G1764" s="2">
        <v>0</v>
      </c>
      <c r="H1764" s="2" t="s">
        <v>20</v>
      </c>
      <c r="I1764" s="2">
        <v>9.74</v>
      </c>
      <c r="J1764" s="2">
        <v>14.84</v>
      </c>
      <c r="K1764" s="2">
        <v>14.93</v>
      </c>
      <c r="L1764" s="2" t="s">
        <v>120</v>
      </c>
      <c r="M1764" s="2" t="s">
        <v>22</v>
      </c>
      <c r="N1764" s="2" t="s">
        <v>23</v>
      </c>
      <c r="O1764" s="2" t="s">
        <v>24</v>
      </c>
      <c r="P1764" s="2" t="s">
        <v>64</v>
      </c>
      <c r="Q1764" s="2" t="s">
        <v>36</v>
      </c>
      <c r="R1764" s="3">
        <v>42340</v>
      </c>
      <c r="S1764" s="10">
        <f t="shared" si="296"/>
        <v>2015</v>
      </c>
      <c r="T1764">
        <f t="shared" si="302"/>
        <v>9.74</v>
      </c>
      <c r="U1764" t="str">
        <f t="shared" si="302"/>
        <v/>
      </c>
      <c r="V1764" t="str">
        <f t="shared" si="302"/>
        <v/>
      </c>
      <c r="W1764" t="str">
        <f t="shared" si="302"/>
        <v/>
      </c>
      <c r="Z1764">
        <f t="shared" si="303"/>
        <v>9.74</v>
      </c>
      <c r="AA1764" t="str">
        <f t="shared" si="303"/>
        <v/>
      </c>
      <c r="AB1764" t="str">
        <f t="shared" si="303"/>
        <v/>
      </c>
      <c r="AE1764" t="str">
        <f t="shared" si="297"/>
        <v/>
      </c>
      <c r="AH1764" t="str">
        <f t="shared" si="298"/>
        <v/>
      </c>
      <c r="AI1764" t="str">
        <f t="shared" si="299"/>
        <v/>
      </c>
      <c r="AJ1764" t="str">
        <f t="shared" si="299"/>
        <v/>
      </c>
      <c r="AK1764" t="str">
        <f t="shared" si="299"/>
        <v/>
      </c>
      <c r="AL1764" t="str">
        <f t="shared" si="299"/>
        <v/>
      </c>
    </row>
    <row r="1765" spans="1:38" x14ac:dyDescent="0.2">
      <c r="A1765" s="1">
        <v>7007</v>
      </c>
      <c r="B1765" s="2" t="s">
        <v>18</v>
      </c>
      <c r="C1765" s="3">
        <v>42340</v>
      </c>
      <c r="D1765" s="2" t="s">
        <v>27</v>
      </c>
      <c r="E1765" s="2">
        <v>36</v>
      </c>
      <c r="F1765" s="2">
        <v>1287.74</v>
      </c>
      <c r="G1765" s="2">
        <v>0</v>
      </c>
      <c r="H1765" s="2" t="s">
        <v>44</v>
      </c>
      <c r="I1765" s="2">
        <v>-1042.8499999999999</v>
      </c>
      <c r="J1765" s="2">
        <v>43.76</v>
      </c>
      <c r="K1765" s="2">
        <v>59.51</v>
      </c>
      <c r="L1765" s="2" t="s">
        <v>120</v>
      </c>
      <c r="M1765" s="2" t="s">
        <v>22</v>
      </c>
      <c r="N1765" s="2" t="s">
        <v>23</v>
      </c>
      <c r="O1765" s="2" t="s">
        <v>45</v>
      </c>
      <c r="P1765" s="2" t="s">
        <v>46</v>
      </c>
      <c r="Q1765" s="2" t="s">
        <v>47</v>
      </c>
      <c r="R1765" s="3">
        <v>42342</v>
      </c>
      <c r="S1765" s="10">
        <f t="shared" si="296"/>
        <v>2015</v>
      </c>
      <c r="T1765">
        <f t="shared" si="302"/>
        <v>-1042.8499999999999</v>
      </c>
      <c r="U1765" t="str">
        <f t="shared" si="302"/>
        <v/>
      </c>
      <c r="V1765" t="str">
        <f t="shared" si="302"/>
        <v/>
      </c>
      <c r="W1765" t="str">
        <f t="shared" si="302"/>
        <v/>
      </c>
      <c r="Z1765" t="str">
        <f t="shared" si="303"/>
        <v/>
      </c>
      <c r="AA1765" t="str">
        <f t="shared" si="303"/>
        <v/>
      </c>
      <c r="AB1765">
        <f t="shared" si="303"/>
        <v>-1042.8499999999999</v>
      </c>
      <c r="AE1765" t="str">
        <f t="shared" si="297"/>
        <v>Furniture</v>
      </c>
      <c r="AH1765" t="str">
        <f t="shared" si="298"/>
        <v/>
      </c>
      <c r="AI1765" t="str">
        <f t="shared" si="299"/>
        <v/>
      </c>
      <c r="AJ1765" t="str">
        <f t="shared" si="299"/>
        <v/>
      </c>
      <c r="AK1765" t="str">
        <f t="shared" si="299"/>
        <v/>
      </c>
      <c r="AL1765" t="str">
        <f t="shared" si="299"/>
        <v/>
      </c>
    </row>
    <row r="1766" spans="1:38" x14ac:dyDescent="0.2">
      <c r="A1766" s="1">
        <v>7008</v>
      </c>
      <c r="B1766" s="2" t="s">
        <v>18</v>
      </c>
      <c r="C1766" s="3">
        <v>42340</v>
      </c>
      <c r="D1766" s="2" t="s">
        <v>59</v>
      </c>
      <c r="E1766" s="2">
        <v>23</v>
      </c>
      <c r="F1766" s="2">
        <v>1204.26</v>
      </c>
      <c r="G1766" s="2">
        <v>0.06</v>
      </c>
      <c r="H1766" s="2" t="s">
        <v>20</v>
      </c>
      <c r="I1766" s="2">
        <v>-7.11</v>
      </c>
      <c r="J1766" s="2">
        <v>62.98</v>
      </c>
      <c r="K1766" s="2">
        <v>20.5</v>
      </c>
      <c r="L1766" s="2" t="s">
        <v>110</v>
      </c>
      <c r="M1766" s="2" t="s">
        <v>38</v>
      </c>
      <c r="N1766" s="2" t="s">
        <v>43</v>
      </c>
      <c r="O1766" s="2" t="s">
        <v>31</v>
      </c>
      <c r="P1766" s="2" t="s">
        <v>32</v>
      </c>
      <c r="Q1766" s="2" t="s">
        <v>26</v>
      </c>
      <c r="R1766" s="3">
        <v>42341</v>
      </c>
      <c r="S1766" s="10">
        <f t="shared" si="296"/>
        <v>2015</v>
      </c>
      <c r="T1766" t="str">
        <f t="shared" si="302"/>
        <v/>
      </c>
      <c r="U1766" t="str">
        <f t="shared" si="302"/>
        <v/>
      </c>
      <c r="V1766">
        <f t="shared" si="302"/>
        <v>-7.11</v>
      </c>
      <c r="W1766" t="str">
        <f t="shared" si="302"/>
        <v/>
      </c>
      <c r="Z1766" t="str">
        <f t="shared" si="303"/>
        <v/>
      </c>
      <c r="AA1766">
        <f t="shared" si="303"/>
        <v>-7.11</v>
      </c>
      <c r="AB1766" t="str">
        <f t="shared" si="303"/>
        <v/>
      </c>
      <c r="AE1766" t="str">
        <f t="shared" si="297"/>
        <v>Technology</v>
      </c>
      <c r="AH1766" t="str">
        <f t="shared" si="298"/>
        <v/>
      </c>
      <c r="AI1766" t="str">
        <f t="shared" si="299"/>
        <v/>
      </c>
      <c r="AJ1766" t="str">
        <f t="shared" si="299"/>
        <v/>
      </c>
      <c r="AK1766" t="str">
        <f t="shared" si="299"/>
        <v/>
      </c>
      <c r="AL1766" t="str">
        <f t="shared" si="299"/>
        <v/>
      </c>
    </row>
    <row r="1767" spans="1:38" x14ac:dyDescent="0.2">
      <c r="A1767" s="1">
        <v>7009</v>
      </c>
      <c r="B1767" s="2" t="s">
        <v>18</v>
      </c>
      <c r="C1767" s="3">
        <v>42341</v>
      </c>
      <c r="D1767" s="2" t="s">
        <v>59</v>
      </c>
      <c r="E1767" s="2">
        <v>30</v>
      </c>
      <c r="F1767" s="2">
        <v>2485.39</v>
      </c>
      <c r="G1767" s="2">
        <v>0</v>
      </c>
      <c r="H1767" s="2" t="s">
        <v>20</v>
      </c>
      <c r="I1767" s="2">
        <v>753.08</v>
      </c>
      <c r="J1767" s="2">
        <v>92.98</v>
      </c>
      <c r="K1767" s="2">
        <v>18.5</v>
      </c>
      <c r="L1767" s="2" t="s">
        <v>299</v>
      </c>
      <c r="M1767" s="2" t="s">
        <v>29</v>
      </c>
      <c r="N1767" s="2" t="s">
        <v>43</v>
      </c>
      <c r="O1767" s="2" t="s">
        <v>24</v>
      </c>
      <c r="P1767" s="2" t="s">
        <v>71</v>
      </c>
      <c r="Q1767" s="2" t="s">
        <v>26</v>
      </c>
      <c r="R1767" s="3">
        <v>42343</v>
      </c>
      <c r="S1767" s="10">
        <f t="shared" si="296"/>
        <v>2015</v>
      </c>
      <c r="T1767" t="str">
        <f t="shared" si="302"/>
        <v/>
      </c>
      <c r="U1767" t="str">
        <f t="shared" si="302"/>
        <v/>
      </c>
      <c r="V1767">
        <f t="shared" si="302"/>
        <v>753.08</v>
      </c>
      <c r="W1767" t="str">
        <f t="shared" si="302"/>
        <v/>
      </c>
      <c r="Z1767">
        <f t="shared" si="303"/>
        <v>753.08</v>
      </c>
      <c r="AA1767" t="str">
        <f t="shared" si="303"/>
        <v/>
      </c>
      <c r="AB1767" t="str">
        <f t="shared" si="303"/>
        <v/>
      </c>
      <c r="AE1767" t="str">
        <f t="shared" si="297"/>
        <v/>
      </c>
      <c r="AH1767" t="str">
        <f t="shared" si="298"/>
        <v/>
      </c>
      <c r="AI1767" t="str">
        <f t="shared" si="299"/>
        <v/>
      </c>
      <c r="AJ1767" t="str">
        <f t="shared" si="299"/>
        <v/>
      </c>
      <c r="AK1767" t="str">
        <f t="shared" si="299"/>
        <v/>
      </c>
      <c r="AL1767" t="str">
        <f t="shared" si="299"/>
        <v/>
      </c>
    </row>
    <row r="1768" spans="1:38" x14ac:dyDescent="0.2">
      <c r="A1768" s="1">
        <v>7010</v>
      </c>
      <c r="B1768" s="2" t="s">
        <v>18</v>
      </c>
      <c r="C1768" s="3">
        <v>42341</v>
      </c>
      <c r="D1768" s="2" t="s">
        <v>59</v>
      </c>
      <c r="E1768" s="2">
        <v>23</v>
      </c>
      <c r="F1768" s="2">
        <v>56.23</v>
      </c>
      <c r="G1768" s="2">
        <v>0.06</v>
      </c>
      <c r="H1768" s="2" t="s">
        <v>20</v>
      </c>
      <c r="I1768" s="2">
        <v>6.4</v>
      </c>
      <c r="J1768" s="2">
        <v>14.1</v>
      </c>
      <c r="K1768" s="2">
        <v>14.7</v>
      </c>
      <c r="L1768" s="2" t="s">
        <v>299</v>
      </c>
      <c r="M1768" s="2" t="s">
        <v>29</v>
      </c>
      <c r="N1768" s="2" t="s">
        <v>43</v>
      </c>
      <c r="O1768" s="2" t="s">
        <v>24</v>
      </c>
      <c r="P1768" s="2" t="s">
        <v>64</v>
      </c>
      <c r="Q1768" s="2" t="s">
        <v>36</v>
      </c>
      <c r="R1768" s="3">
        <v>42343</v>
      </c>
      <c r="S1768" s="10">
        <f t="shared" si="296"/>
        <v>2015</v>
      </c>
      <c r="T1768" t="str">
        <f t="shared" si="302"/>
        <v/>
      </c>
      <c r="U1768" t="str">
        <f t="shared" si="302"/>
        <v/>
      </c>
      <c r="V1768">
        <f t="shared" si="302"/>
        <v>6.4</v>
      </c>
      <c r="W1768" t="str">
        <f t="shared" si="302"/>
        <v/>
      </c>
      <c r="Z1768">
        <f t="shared" si="303"/>
        <v>6.4</v>
      </c>
      <c r="AA1768" t="str">
        <f t="shared" si="303"/>
        <v/>
      </c>
      <c r="AB1768" t="str">
        <f t="shared" si="303"/>
        <v/>
      </c>
      <c r="AE1768" t="str">
        <f t="shared" si="297"/>
        <v/>
      </c>
      <c r="AH1768" t="str">
        <f t="shared" si="298"/>
        <v/>
      </c>
      <c r="AI1768" t="str">
        <f t="shared" si="299"/>
        <v/>
      </c>
      <c r="AJ1768" t="str">
        <f t="shared" si="299"/>
        <v/>
      </c>
      <c r="AK1768" t="str">
        <f t="shared" si="299"/>
        <v/>
      </c>
      <c r="AL1768" t="str">
        <f t="shared" si="299"/>
        <v/>
      </c>
    </row>
    <row r="1769" spans="1:38" x14ac:dyDescent="0.2">
      <c r="A1769" s="1">
        <v>7011</v>
      </c>
      <c r="B1769" s="2" t="s">
        <v>18</v>
      </c>
      <c r="C1769" s="3">
        <v>42341</v>
      </c>
      <c r="D1769" s="2" t="s">
        <v>59</v>
      </c>
      <c r="E1769" s="2">
        <v>24</v>
      </c>
      <c r="F1769" s="2">
        <v>2297.3200000000002</v>
      </c>
      <c r="G1769" s="2">
        <v>0.09</v>
      </c>
      <c r="H1769" s="2" t="s">
        <v>20</v>
      </c>
      <c r="I1769" s="2">
        <v>1042.95</v>
      </c>
      <c r="J1769" s="2">
        <v>116.85</v>
      </c>
      <c r="K1769" s="2">
        <v>18.649999999999999</v>
      </c>
      <c r="L1769" s="2" t="s">
        <v>398</v>
      </c>
      <c r="M1769" s="2" t="s">
        <v>22</v>
      </c>
      <c r="N1769" s="2" t="s">
        <v>23</v>
      </c>
      <c r="O1769" s="2" t="s">
        <v>24</v>
      </c>
      <c r="P1769" s="2" t="s">
        <v>35</v>
      </c>
      <c r="Q1769" s="2" t="s">
        <v>26</v>
      </c>
      <c r="R1769" s="3">
        <v>42343</v>
      </c>
      <c r="S1769" s="10">
        <f t="shared" si="296"/>
        <v>2015</v>
      </c>
      <c r="T1769">
        <f t="shared" si="302"/>
        <v>1042.95</v>
      </c>
      <c r="U1769" t="str">
        <f t="shared" si="302"/>
        <v/>
      </c>
      <c r="V1769" t="str">
        <f t="shared" si="302"/>
        <v/>
      </c>
      <c r="W1769" t="str">
        <f t="shared" si="302"/>
        <v/>
      </c>
      <c r="Z1769">
        <f t="shared" si="303"/>
        <v>1042.95</v>
      </c>
      <c r="AA1769" t="str">
        <f t="shared" si="303"/>
        <v/>
      </c>
      <c r="AB1769" t="str">
        <f t="shared" si="303"/>
        <v/>
      </c>
      <c r="AE1769" t="str">
        <f t="shared" si="297"/>
        <v/>
      </c>
      <c r="AH1769" t="str">
        <f t="shared" si="298"/>
        <v/>
      </c>
      <c r="AI1769" t="str">
        <f t="shared" si="299"/>
        <v/>
      </c>
      <c r="AJ1769" t="str">
        <f t="shared" si="299"/>
        <v/>
      </c>
      <c r="AK1769" t="str">
        <f t="shared" si="299"/>
        <v/>
      </c>
      <c r="AL1769" t="str">
        <f t="shared" si="299"/>
        <v/>
      </c>
    </row>
    <row r="1770" spans="1:38" x14ac:dyDescent="0.2">
      <c r="A1770" s="1">
        <v>7012</v>
      </c>
      <c r="B1770" s="2" t="s">
        <v>18</v>
      </c>
      <c r="C1770" s="3">
        <v>42341</v>
      </c>
      <c r="D1770" s="2" t="s">
        <v>59</v>
      </c>
      <c r="E1770" s="2">
        <v>32</v>
      </c>
      <c r="F1770" s="2">
        <v>3241.5</v>
      </c>
      <c r="G1770" s="2">
        <v>0.03</v>
      </c>
      <c r="H1770" s="2" t="s">
        <v>20</v>
      </c>
      <c r="I1770" s="2">
        <v>2038.9</v>
      </c>
      <c r="J1770" s="2">
        <v>111.23</v>
      </c>
      <c r="K1770" s="2">
        <v>22.99</v>
      </c>
      <c r="L1770" s="2" t="s">
        <v>239</v>
      </c>
      <c r="M1770" s="2" t="s">
        <v>38</v>
      </c>
      <c r="N1770" s="2" t="s">
        <v>43</v>
      </c>
      <c r="O1770" s="2" t="s">
        <v>45</v>
      </c>
      <c r="P1770" s="2" t="s">
        <v>55</v>
      </c>
      <c r="Q1770" s="2" t="s">
        <v>58</v>
      </c>
      <c r="R1770" s="3">
        <v>42343</v>
      </c>
      <c r="S1770" s="10">
        <f t="shared" si="296"/>
        <v>2015</v>
      </c>
      <c r="T1770" t="str">
        <f t="shared" si="302"/>
        <v/>
      </c>
      <c r="U1770" t="str">
        <f t="shared" si="302"/>
        <v/>
      </c>
      <c r="V1770">
        <f t="shared" si="302"/>
        <v>2038.9</v>
      </c>
      <c r="W1770" t="str">
        <f t="shared" si="302"/>
        <v/>
      </c>
      <c r="Z1770" t="str">
        <f t="shared" si="303"/>
        <v/>
      </c>
      <c r="AA1770" t="str">
        <f t="shared" si="303"/>
        <v/>
      </c>
      <c r="AB1770">
        <f t="shared" si="303"/>
        <v>2038.9</v>
      </c>
      <c r="AE1770" t="str">
        <f t="shared" si="297"/>
        <v/>
      </c>
      <c r="AH1770" t="str">
        <f t="shared" si="298"/>
        <v/>
      </c>
      <c r="AI1770" t="str">
        <f t="shared" si="299"/>
        <v/>
      </c>
      <c r="AJ1770" t="str">
        <f t="shared" si="299"/>
        <v/>
      </c>
      <c r="AK1770" t="str">
        <f t="shared" si="299"/>
        <v/>
      </c>
      <c r="AL1770" t="str">
        <f t="shared" si="299"/>
        <v/>
      </c>
    </row>
    <row r="1771" spans="1:38" x14ac:dyDescent="0.2">
      <c r="A1771" s="1">
        <v>7013</v>
      </c>
      <c r="B1771" s="2" t="s">
        <v>18</v>
      </c>
      <c r="C1771" s="3">
        <v>42342</v>
      </c>
      <c r="D1771" s="2" t="s">
        <v>59</v>
      </c>
      <c r="E1771" s="2">
        <v>18</v>
      </c>
      <c r="F1771" s="2">
        <v>108.74</v>
      </c>
      <c r="G1771" s="2">
        <v>0.06</v>
      </c>
      <c r="H1771" s="2" t="s">
        <v>20</v>
      </c>
      <c r="I1771" s="2">
        <v>31.51</v>
      </c>
      <c r="J1771" s="2">
        <v>17.68</v>
      </c>
      <c r="K1771" s="2">
        <v>15.39</v>
      </c>
      <c r="L1771" s="2" t="s">
        <v>540</v>
      </c>
      <c r="M1771" s="2" t="s">
        <v>22</v>
      </c>
      <c r="N1771" s="2" t="s">
        <v>30</v>
      </c>
      <c r="O1771" s="2" t="s">
        <v>24</v>
      </c>
      <c r="P1771" s="2" t="s">
        <v>90</v>
      </c>
      <c r="Q1771" s="2" t="s">
        <v>26</v>
      </c>
      <c r="R1771" s="3">
        <v>42344</v>
      </c>
      <c r="S1771" s="10">
        <f t="shared" si="296"/>
        <v>2015</v>
      </c>
      <c r="T1771" t="str">
        <f t="shared" si="302"/>
        <v/>
      </c>
      <c r="U1771">
        <f t="shared" si="302"/>
        <v>31.51</v>
      </c>
      <c r="V1771" t="str">
        <f t="shared" si="302"/>
        <v/>
      </c>
      <c r="W1771" t="str">
        <f t="shared" si="302"/>
        <v/>
      </c>
      <c r="Z1771">
        <f t="shared" si="303"/>
        <v>31.51</v>
      </c>
      <c r="AA1771" t="str">
        <f t="shared" si="303"/>
        <v/>
      </c>
      <c r="AB1771" t="str">
        <f t="shared" si="303"/>
        <v/>
      </c>
      <c r="AE1771" t="str">
        <f t="shared" si="297"/>
        <v/>
      </c>
      <c r="AH1771" t="str">
        <f t="shared" si="298"/>
        <v/>
      </c>
      <c r="AI1771" t="str">
        <f t="shared" si="299"/>
        <v/>
      </c>
      <c r="AJ1771" t="str">
        <f t="shared" si="299"/>
        <v/>
      </c>
      <c r="AK1771" t="str">
        <f t="shared" si="299"/>
        <v/>
      </c>
      <c r="AL1771" t="str">
        <f t="shared" si="299"/>
        <v/>
      </c>
    </row>
    <row r="1772" spans="1:38" x14ac:dyDescent="0.2">
      <c r="A1772" s="1">
        <v>7014</v>
      </c>
      <c r="B1772" s="2" t="s">
        <v>40</v>
      </c>
      <c r="C1772" s="3">
        <v>42343</v>
      </c>
      <c r="D1772" s="2" t="s">
        <v>59</v>
      </c>
      <c r="E1772" s="2">
        <v>11</v>
      </c>
      <c r="F1772" s="2">
        <v>99.54</v>
      </c>
      <c r="G1772" s="2">
        <v>0.01</v>
      </c>
      <c r="H1772" s="2" t="s">
        <v>20</v>
      </c>
      <c r="I1772" s="2">
        <v>-34.85</v>
      </c>
      <c r="J1772" s="2">
        <v>20.12</v>
      </c>
      <c r="K1772" s="2">
        <v>16.829999999999998</v>
      </c>
      <c r="L1772" s="2" t="s">
        <v>190</v>
      </c>
      <c r="M1772" s="2" t="s">
        <v>29</v>
      </c>
      <c r="N1772" s="2" t="s">
        <v>30</v>
      </c>
      <c r="O1772" s="2" t="s">
        <v>31</v>
      </c>
      <c r="P1772" s="2" t="s">
        <v>32</v>
      </c>
      <c r="Q1772" s="2" t="s">
        <v>58</v>
      </c>
      <c r="R1772" s="3">
        <v>42343</v>
      </c>
      <c r="S1772" s="10">
        <f t="shared" si="296"/>
        <v>2015</v>
      </c>
      <c r="T1772" t="str">
        <f t="shared" si="302"/>
        <v/>
      </c>
      <c r="U1772">
        <f t="shared" si="302"/>
        <v>-34.85</v>
      </c>
      <c r="V1772" t="str">
        <f t="shared" si="302"/>
        <v/>
      </c>
      <c r="W1772" t="str">
        <f t="shared" si="302"/>
        <v/>
      </c>
      <c r="Z1772" t="str">
        <f t="shared" si="303"/>
        <v/>
      </c>
      <c r="AA1772">
        <f t="shared" si="303"/>
        <v>-34.85</v>
      </c>
      <c r="AB1772" t="str">
        <f t="shared" si="303"/>
        <v/>
      </c>
      <c r="AE1772" t="str">
        <f t="shared" si="297"/>
        <v>Technology</v>
      </c>
      <c r="AH1772" t="str">
        <f t="shared" si="298"/>
        <v/>
      </c>
      <c r="AI1772" t="str">
        <f t="shared" si="299"/>
        <v/>
      </c>
      <c r="AJ1772" t="str">
        <f t="shared" si="299"/>
        <v/>
      </c>
      <c r="AK1772" t="str">
        <f t="shared" si="299"/>
        <v/>
      </c>
      <c r="AL1772" t="str">
        <f t="shared" si="299"/>
        <v/>
      </c>
    </row>
    <row r="1773" spans="1:38" x14ac:dyDescent="0.2">
      <c r="A1773" s="1">
        <v>7015</v>
      </c>
      <c r="B1773" s="2" t="s">
        <v>40</v>
      </c>
      <c r="C1773" s="3">
        <v>42343</v>
      </c>
      <c r="D1773" s="2" t="s">
        <v>59</v>
      </c>
      <c r="E1773" s="2">
        <v>40</v>
      </c>
      <c r="F1773" s="2">
        <v>264.83</v>
      </c>
      <c r="G1773" s="2">
        <v>0.05</v>
      </c>
      <c r="H1773" s="2" t="s">
        <v>20</v>
      </c>
      <c r="I1773" s="2">
        <v>-195.23</v>
      </c>
      <c r="J1773" s="2">
        <v>18.48</v>
      </c>
      <c r="K1773" s="2">
        <v>22.73</v>
      </c>
      <c r="L1773" s="2" t="s">
        <v>190</v>
      </c>
      <c r="M1773" s="2" t="s">
        <v>29</v>
      </c>
      <c r="N1773" s="2" t="s">
        <v>30</v>
      </c>
      <c r="O1773" s="2" t="s">
        <v>24</v>
      </c>
      <c r="P1773" s="2" t="s">
        <v>35</v>
      </c>
      <c r="Q1773" s="2" t="s">
        <v>26</v>
      </c>
      <c r="R1773" s="3">
        <v>42345</v>
      </c>
      <c r="S1773" s="10">
        <f t="shared" si="296"/>
        <v>2015</v>
      </c>
      <c r="T1773" t="str">
        <f t="shared" si="302"/>
        <v/>
      </c>
      <c r="U1773">
        <f t="shared" si="302"/>
        <v>-195.23</v>
      </c>
      <c r="V1773" t="str">
        <f t="shared" si="302"/>
        <v/>
      </c>
      <c r="W1773" t="str">
        <f t="shared" si="302"/>
        <v/>
      </c>
      <c r="Z1773">
        <f t="shared" si="303"/>
        <v>-195.23</v>
      </c>
      <c r="AA1773" t="str">
        <f t="shared" si="303"/>
        <v/>
      </c>
      <c r="AB1773" t="str">
        <f t="shared" si="303"/>
        <v/>
      </c>
      <c r="AE1773" t="str">
        <f t="shared" si="297"/>
        <v>Office Supplies</v>
      </c>
      <c r="AH1773" t="str">
        <f t="shared" si="298"/>
        <v/>
      </c>
      <c r="AI1773" t="str">
        <f t="shared" si="299"/>
        <v/>
      </c>
      <c r="AJ1773" t="str">
        <f t="shared" si="299"/>
        <v/>
      </c>
      <c r="AK1773" t="str">
        <f t="shared" si="299"/>
        <v/>
      </c>
      <c r="AL1773" t="str">
        <f t="shared" si="299"/>
        <v/>
      </c>
    </row>
    <row r="1774" spans="1:38" x14ac:dyDescent="0.2">
      <c r="A1774" s="1">
        <v>7016</v>
      </c>
      <c r="B1774" s="2" t="s">
        <v>18</v>
      </c>
      <c r="C1774" s="3">
        <v>42343</v>
      </c>
      <c r="D1774" s="2" t="s">
        <v>59</v>
      </c>
      <c r="E1774" s="2">
        <v>9</v>
      </c>
      <c r="F1774" s="2">
        <v>180.81700000000001</v>
      </c>
      <c r="G1774" s="2">
        <v>0</v>
      </c>
      <c r="H1774" s="2" t="s">
        <v>20</v>
      </c>
      <c r="I1774" s="2">
        <v>23.63</v>
      </c>
      <c r="J1774" s="2">
        <v>32.99</v>
      </c>
      <c r="K1774" s="2">
        <v>14.99</v>
      </c>
      <c r="L1774" s="2" t="s">
        <v>541</v>
      </c>
      <c r="M1774" s="2" t="s">
        <v>66</v>
      </c>
      <c r="N1774" s="2" t="s">
        <v>30</v>
      </c>
      <c r="O1774" s="2" t="s">
        <v>31</v>
      </c>
      <c r="P1774" s="2" t="s">
        <v>39</v>
      </c>
      <c r="Q1774" s="2" t="s">
        <v>36</v>
      </c>
      <c r="R1774" s="3">
        <v>42345</v>
      </c>
      <c r="S1774" s="10">
        <f t="shared" si="296"/>
        <v>2015</v>
      </c>
      <c r="T1774" t="str">
        <f t="shared" si="302"/>
        <v/>
      </c>
      <c r="U1774">
        <f t="shared" si="302"/>
        <v>23.63</v>
      </c>
      <c r="V1774" t="str">
        <f t="shared" si="302"/>
        <v/>
      </c>
      <c r="W1774" t="str">
        <f t="shared" si="302"/>
        <v/>
      </c>
      <c r="Z1774" t="str">
        <f t="shared" si="303"/>
        <v/>
      </c>
      <c r="AA1774">
        <f t="shared" si="303"/>
        <v>23.63</v>
      </c>
      <c r="AB1774" t="str">
        <f t="shared" si="303"/>
        <v/>
      </c>
      <c r="AE1774" t="str">
        <f t="shared" si="297"/>
        <v/>
      </c>
      <c r="AH1774">
        <f t="shared" si="298"/>
        <v>23.63</v>
      </c>
      <c r="AI1774" t="str">
        <f t="shared" si="299"/>
        <v/>
      </c>
      <c r="AJ1774">
        <f t="shared" si="299"/>
        <v>23.63</v>
      </c>
      <c r="AK1774" t="str">
        <f t="shared" si="299"/>
        <v/>
      </c>
      <c r="AL1774" t="str">
        <f t="shared" si="299"/>
        <v/>
      </c>
    </row>
    <row r="1775" spans="1:38" x14ac:dyDescent="0.2">
      <c r="A1775" s="1">
        <v>7017</v>
      </c>
      <c r="B1775" s="2" t="s">
        <v>40</v>
      </c>
      <c r="C1775" s="3">
        <v>42343</v>
      </c>
      <c r="D1775" s="2" t="s">
        <v>59</v>
      </c>
      <c r="E1775" s="2">
        <v>28</v>
      </c>
      <c r="F1775" s="2">
        <v>4379.32</v>
      </c>
      <c r="G1775" s="2">
        <v>0.03</v>
      </c>
      <c r="H1775" s="2" t="s">
        <v>44</v>
      </c>
      <c r="I1775" s="2">
        <v>-528.04</v>
      </c>
      <c r="J1775" s="2">
        <v>162.97999999999999</v>
      </c>
      <c r="K1775" s="2">
        <v>80.27</v>
      </c>
      <c r="L1775" s="2" t="s">
        <v>98</v>
      </c>
      <c r="M1775" s="2" t="s">
        <v>29</v>
      </c>
      <c r="N1775" s="2" t="s">
        <v>30</v>
      </c>
      <c r="O1775" s="2" t="s">
        <v>45</v>
      </c>
      <c r="P1775" s="2" t="s">
        <v>67</v>
      </c>
      <c r="Q1775" s="2" t="s">
        <v>47</v>
      </c>
      <c r="R1775" s="3">
        <v>42346</v>
      </c>
      <c r="S1775" s="10">
        <f t="shared" si="296"/>
        <v>2015</v>
      </c>
      <c r="T1775" t="str">
        <f t="shared" si="302"/>
        <v/>
      </c>
      <c r="U1775">
        <f t="shared" si="302"/>
        <v>-528.04</v>
      </c>
      <c r="V1775" t="str">
        <f t="shared" si="302"/>
        <v/>
      </c>
      <c r="W1775" t="str">
        <f t="shared" si="302"/>
        <v/>
      </c>
      <c r="Z1775" t="str">
        <f t="shared" si="303"/>
        <v/>
      </c>
      <c r="AA1775" t="str">
        <f t="shared" si="303"/>
        <v/>
      </c>
      <c r="AB1775">
        <f t="shared" si="303"/>
        <v>-528.04</v>
      </c>
      <c r="AE1775" t="str">
        <f t="shared" si="297"/>
        <v>Furniture</v>
      </c>
      <c r="AH1775" t="str">
        <f t="shared" si="298"/>
        <v/>
      </c>
      <c r="AI1775" t="str">
        <f t="shared" si="299"/>
        <v/>
      </c>
      <c r="AJ1775" t="str">
        <f t="shared" si="299"/>
        <v/>
      </c>
      <c r="AK1775" t="str">
        <f t="shared" si="299"/>
        <v/>
      </c>
      <c r="AL1775" t="str">
        <f t="shared" si="299"/>
        <v/>
      </c>
    </row>
    <row r="1776" spans="1:38" x14ac:dyDescent="0.2">
      <c r="A1776" s="1">
        <v>7018</v>
      </c>
      <c r="B1776" s="2" t="s">
        <v>40</v>
      </c>
      <c r="C1776" s="3">
        <v>42343</v>
      </c>
      <c r="D1776" s="2" t="s">
        <v>59</v>
      </c>
      <c r="E1776" s="2">
        <v>21</v>
      </c>
      <c r="F1776" s="2">
        <v>1752.518</v>
      </c>
      <c r="G1776" s="2">
        <v>0.03</v>
      </c>
      <c r="H1776" s="2" t="s">
        <v>20</v>
      </c>
      <c r="I1776" s="2">
        <v>312.64999999999998</v>
      </c>
      <c r="J1776" s="2">
        <v>107.99</v>
      </c>
      <c r="K1776" s="2">
        <v>18.899999999999999</v>
      </c>
      <c r="L1776" s="2" t="s">
        <v>98</v>
      </c>
      <c r="M1776" s="2" t="s">
        <v>29</v>
      </c>
      <c r="N1776" s="2" t="s">
        <v>30</v>
      </c>
      <c r="O1776" s="2" t="s">
        <v>31</v>
      </c>
      <c r="P1776" s="2" t="s">
        <v>39</v>
      </c>
      <c r="Q1776" s="2" t="s">
        <v>26</v>
      </c>
      <c r="R1776" s="3">
        <v>42345</v>
      </c>
      <c r="S1776" s="10">
        <f t="shared" si="296"/>
        <v>2015</v>
      </c>
      <c r="T1776" t="str">
        <f t="shared" si="302"/>
        <v/>
      </c>
      <c r="U1776">
        <f t="shared" si="302"/>
        <v>312.64999999999998</v>
      </c>
      <c r="V1776" t="str">
        <f t="shared" si="302"/>
        <v/>
      </c>
      <c r="W1776" t="str">
        <f t="shared" si="302"/>
        <v/>
      </c>
      <c r="Z1776" t="str">
        <f t="shared" si="303"/>
        <v/>
      </c>
      <c r="AA1776">
        <f t="shared" si="303"/>
        <v>312.64999999999998</v>
      </c>
      <c r="AB1776" t="str">
        <f t="shared" si="303"/>
        <v/>
      </c>
      <c r="AE1776" t="str">
        <f t="shared" si="297"/>
        <v/>
      </c>
      <c r="AH1776" t="str">
        <f t="shared" si="298"/>
        <v/>
      </c>
      <c r="AI1776" t="str">
        <f t="shared" si="299"/>
        <v/>
      </c>
      <c r="AJ1776" t="str">
        <f t="shared" si="299"/>
        <v/>
      </c>
      <c r="AK1776" t="str">
        <f t="shared" si="299"/>
        <v/>
      </c>
      <c r="AL1776" t="str">
        <f t="shared" si="299"/>
        <v/>
      </c>
    </row>
    <row r="1777" spans="1:38" x14ac:dyDescent="0.2">
      <c r="A1777" s="1">
        <v>7019</v>
      </c>
      <c r="B1777" s="2" t="s">
        <v>40</v>
      </c>
      <c r="C1777" s="3">
        <v>42343</v>
      </c>
      <c r="D1777" s="2" t="s">
        <v>59</v>
      </c>
      <c r="E1777" s="2">
        <v>25</v>
      </c>
      <c r="F1777" s="2">
        <v>297.86</v>
      </c>
      <c r="G1777" s="2">
        <v>0.1</v>
      </c>
      <c r="H1777" s="2" t="s">
        <v>20</v>
      </c>
      <c r="I1777" s="2">
        <v>-26.15</v>
      </c>
      <c r="J1777" s="2">
        <v>23.97</v>
      </c>
      <c r="K1777" s="2">
        <v>18.98</v>
      </c>
      <c r="L1777" s="2" t="s">
        <v>98</v>
      </c>
      <c r="M1777" s="2" t="s">
        <v>22</v>
      </c>
      <c r="N1777" s="2" t="s">
        <v>30</v>
      </c>
      <c r="O1777" s="2" t="s">
        <v>24</v>
      </c>
      <c r="P1777" s="2" t="s">
        <v>71</v>
      </c>
      <c r="Q1777" s="2" t="s">
        <v>26</v>
      </c>
      <c r="R1777" s="3">
        <v>42343</v>
      </c>
      <c r="S1777" s="10">
        <f t="shared" si="296"/>
        <v>2015</v>
      </c>
      <c r="T1777" t="str">
        <f t="shared" si="302"/>
        <v/>
      </c>
      <c r="U1777">
        <f t="shared" si="302"/>
        <v>-26.15</v>
      </c>
      <c r="V1777" t="str">
        <f t="shared" si="302"/>
        <v/>
      </c>
      <c r="W1777" t="str">
        <f t="shared" si="302"/>
        <v/>
      </c>
      <c r="Z1777">
        <f t="shared" si="303"/>
        <v>-26.15</v>
      </c>
      <c r="AA1777" t="str">
        <f t="shared" si="303"/>
        <v/>
      </c>
      <c r="AB1777" t="str">
        <f t="shared" si="303"/>
        <v/>
      </c>
      <c r="AE1777" t="str">
        <f t="shared" si="297"/>
        <v>Office Supplies</v>
      </c>
      <c r="AH1777" t="str">
        <f t="shared" si="298"/>
        <v/>
      </c>
      <c r="AI1777" t="str">
        <f t="shared" si="299"/>
        <v/>
      </c>
      <c r="AJ1777" t="str">
        <f t="shared" si="299"/>
        <v/>
      </c>
      <c r="AK1777" t="str">
        <f t="shared" si="299"/>
        <v/>
      </c>
      <c r="AL1777" t="str">
        <f t="shared" si="299"/>
        <v/>
      </c>
    </row>
    <row r="1778" spans="1:38" x14ac:dyDescent="0.2">
      <c r="A1778" s="1">
        <v>7020</v>
      </c>
      <c r="B1778" s="2" t="s">
        <v>40</v>
      </c>
      <c r="C1778" s="3">
        <v>42343</v>
      </c>
      <c r="D1778" s="2" t="s">
        <v>59</v>
      </c>
      <c r="E1778" s="2">
        <v>44</v>
      </c>
      <c r="F1778" s="2">
        <v>1214.8</v>
      </c>
      <c r="G1778" s="2">
        <v>0.03</v>
      </c>
      <c r="H1778" s="2" t="s">
        <v>20</v>
      </c>
      <c r="I1778" s="2">
        <v>-19.829999999999998</v>
      </c>
      <c r="J1778" s="2">
        <v>38.31</v>
      </c>
      <c r="K1778" s="2">
        <v>19.89</v>
      </c>
      <c r="L1778" s="2" t="s">
        <v>98</v>
      </c>
      <c r="M1778" s="2" t="s">
        <v>22</v>
      </c>
      <c r="N1778" s="2" t="s">
        <v>30</v>
      </c>
      <c r="O1778" s="2" t="s">
        <v>31</v>
      </c>
      <c r="P1778" s="2" t="s">
        <v>32</v>
      </c>
      <c r="Q1778" s="2" t="s">
        <v>26</v>
      </c>
      <c r="R1778" s="3">
        <v>42345</v>
      </c>
      <c r="S1778" s="10">
        <f t="shared" si="296"/>
        <v>2015</v>
      </c>
      <c r="T1778" t="str">
        <f t="shared" si="302"/>
        <v/>
      </c>
      <c r="U1778">
        <f t="shared" si="302"/>
        <v>-19.829999999999998</v>
      </c>
      <c r="V1778" t="str">
        <f t="shared" si="302"/>
        <v/>
      </c>
      <c r="W1778" t="str">
        <f t="shared" si="302"/>
        <v/>
      </c>
      <c r="Z1778" t="str">
        <f t="shared" si="303"/>
        <v/>
      </c>
      <c r="AA1778">
        <f t="shared" si="303"/>
        <v>-19.829999999999998</v>
      </c>
      <c r="AB1778" t="str">
        <f t="shared" si="303"/>
        <v/>
      </c>
      <c r="AE1778" t="str">
        <f t="shared" si="297"/>
        <v>Technology</v>
      </c>
      <c r="AH1778" t="str">
        <f t="shared" si="298"/>
        <v/>
      </c>
      <c r="AI1778" t="str">
        <f t="shared" si="299"/>
        <v/>
      </c>
      <c r="AJ1778" t="str">
        <f t="shared" si="299"/>
        <v/>
      </c>
      <c r="AK1778" t="str">
        <f t="shared" si="299"/>
        <v/>
      </c>
      <c r="AL1778" t="str">
        <f t="shared" si="299"/>
        <v/>
      </c>
    </row>
    <row r="1779" spans="1:38" x14ac:dyDescent="0.2">
      <c r="A1779" s="1">
        <v>7021</v>
      </c>
      <c r="B1779" s="2" t="s">
        <v>18</v>
      </c>
      <c r="C1779" s="3">
        <v>42344</v>
      </c>
      <c r="D1779" s="2" t="s">
        <v>19</v>
      </c>
      <c r="E1779" s="2">
        <v>39</v>
      </c>
      <c r="F1779" s="2">
        <v>858.57</v>
      </c>
      <c r="G1779" s="2">
        <v>7.0000000000000007E-2</v>
      </c>
      <c r="H1779" s="2" t="s">
        <v>20</v>
      </c>
      <c r="I1779" s="2">
        <v>-125.88</v>
      </c>
      <c r="J1779" s="2">
        <v>34.380000000000003</v>
      </c>
      <c r="K1779" s="2">
        <v>29.1</v>
      </c>
      <c r="L1779" s="2" t="s">
        <v>332</v>
      </c>
      <c r="M1779" s="2" t="s">
        <v>29</v>
      </c>
      <c r="N1779" s="2" t="s">
        <v>30</v>
      </c>
      <c r="O1779" s="2" t="s">
        <v>24</v>
      </c>
      <c r="P1779" s="2" t="s">
        <v>25</v>
      </c>
      <c r="Q1779" s="2" t="s">
        <v>26</v>
      </c>
      <c r="R1779" s="3">
        <v>42345</v>
      </c>
      <c r="S1779" s="10">
        <f t="shared" si="296"/>
        <v>2015</v>
      </c>
      <c r="T1779" t="str">
        <f t="shared" si="302"/>
        <v/>
      </c>
      <c r="U1779">
        <f t="shared" si="302"/>
        <v>-125.88</v>
      </c>
      <c r="V1779" t="str">
        <f t="shared" si="302"/>
        <v/>
      </c>
      <c r="W1779" t="str">
        <f t="shared" si="302"/>
        <v/>
      </c>
      <c r="Z1779">
        <f t="shared" si="303"/>
        <v>-125.88</v>
      </c>
      <c r="AA1779" t="str">
        <f t="shared" si="303"/>
        <v/>
      </c>
      <c r="AB1779" t="str">
        <f t="shared" si="303"/>
        <v/>
      </c>
      <c r="AE1779" t="str">
        <f t="shared" si="297"/>
        <v>Office Supplies</v>
      </c>
      <c r="AH1779" t="str">
        <f t="shared" si="298"/>
        <v/>
      </c>
      <c r="AI1779" t="str">
        <f t="shared" si="299"/>
        <v/>
      </c>
      <c r="AJ1779" t="str">
        <f t="shared" si="299"/>
        <v/>
      </c>
      <c r="AK1779" t="str">
        <f t="shared" si="299"/>
        <v/>
      </c>
      <c r="AL1779" t="str">
        <f t="shared" si="299"/>
        <v/>
      </c>
    </row>
    <row r="1780" spans="1:38" x14ac:dyDescent="0.2">
      <c r="A1780" s="1">
        <v>7022</v>
      </c>
      <c r="B1780" s="2" t="s">
        <v>18</v>
      </c>
      <c r="C1780" s="3">
        <v>42345</v>
      </c>
      <c r="D1780" s="2" t="s">
        <v>50</v>
      </c>
      <c r="E1780" s="2">
        <v>1</v>
      </c>
      <c r="F1780" s="2">
        <v>364.35</v>
      </c>
      <c r="G1780" s="2">
        <v>0.08</v>
      </c>
      <c r="H1780" s="2" t="s">
        <v>20</v>
      </c>
      <c r="I1780" s="2">
        <v>-222.84</v>
      </c>
      <c r="J1780" s="2">
        <v>399.99</v>
      </c>
      <c r="K1780" s="2">
        <v>33.99</v>
      </c>
      <c r="L1780" s="2" t="s">
        <v>37</v>
      </c>
      <c r="M1780" s="2" t="s">
        <v>38</v>
      </c>
      <c r="N1780" s="2" t="s">
        <v>30</v>
      </c>
      <c r="O1780" s="2" t="s">
        <v>24</v>
      </c>
      <c r="P1780" s="2" t="s">
        <v>25</v>
      </c>
      <c r="Q1780" s="2" t="s">
        <v>26</v>
      </c>
      <c r="R1780" s="3">
        <v>42346</v>
      </c>
      <c r="S1780" s="10">
        <f t="shared" si="296"/>
        <v>2015</v>
      </c>
      <c r="T1780" t="str">
        <f t="shared" si="302"/>
        <v/>
      </c>
      <c r="U1780">
        <f t="shared" si="302"/>
        <v>-222.84</v>
      </c>
      <c r="V1780" t="str">
        <f t="shared" si="302"/>
        <v/>
      </c>
      <c r="W1780" t="str">
        <f t="shared" si="302"/>
        <v/>
      </c>
      <c r="Z1780">
        <f t="shared" si="303"/>
        <v>-222.84</v>
      </c>
      <c r="AA1780" t="str">
        <f t="shared" si="303"/>
        <v/>
      </c>
      <c r="AB1780" t="str">
        <f t="shared" si="303"/>
        <v/>
      </c>
      <c r="AE1780" t="str">
        <f t="shared" si="297"/>
        <v>Office Supplies</v>
      </c>
      <c r="AH1780" t="str">
        <f t="shared" si="298"/>
        <v/>
      </c>
      <c r="AI1780" t="str">
        <f t="shared" si="299"/>
        <v/>
      </c>
      <c r="AJ1780" t="str">
        <f t="shared" si="299"/>
        <v/>
      </c>
      <c r="AK1780" t="str">
        <f t="shared" si="299"/>
        <v/>
      </c>
      <c r="AL1780" t="str">
        <f t="shared" si="299"/>
        <v/>
      </c>
    </row>
    <row r="1781" spans="1:38" x14ac:dyDescent="0.2">
      <c r="A1781" s="1">
        <v>7023</v>
      </c>
      <c r="B1781" s="2" t="s">
        <v>18</v>
      </c>
      <c r="C1781" s="3">
        <v>42345</v>
      </c>
      <c r="D1781" s="2" t="s">
        <v>50</v>
      </c>
      <c r="E1781" s="2">
        <v>17</v>
      </c>
      <c r="F1781" s="2">
        <v>120.26</v>
      </c>
      <c r="G1781" s="2">
        <v>0.04</v>
      </c>
      <c r="H1781" s="2" t="s">
        <v>20</v>
      </c>
      <c r="I1781" s="2">
        <v>-51.38</v>
      </c>
      <c r="J1781" s="2">
        <v>18.600000000000001</v>
      </c>
      <c r="K1781" s="2">
        <v>18.07</v>
      </c>
      <c r="L1781" s="2" t="s">
        <v>37</v>
      </c>
      <c r="M1781" s="2" t="s">
        <v>38</v>
      </c>
      <c r="N1781" s="2" t="s">
        <v>30</v>
      </c>
      <c r="O1781" s="2" t="s">
        <v>31</v>
      </c>
      <c r="P1781" s="2" t="s">
        <v>32</v>
      </c>
      <c r="Q1781" s="2" t="s">
        <v>58</v>
      </c>
      <c r="R1781" s="3">
        <v>42347</v>
      </c>
      <c r="S1781" s="10">
        <f t="shared" si="296"/>
        <v>2015</v>
      </c>
      <c r="T1781" t="str">
        <f t="shared" si="302"/>
        <v/>
      </c>
      <c r="U1781">
        <f t="shared" si="302"/>
        <v>-51.38</v>
      </c>
      <c r="V1781" t="str">
        <f t="shared" si="302"/>
        <v/>
      </c>
      <c r="W1781" t="str">
        <f t="shared" si="302"/>
        <v/>
      </c>
      <c r="Z1781" t="str">
        <f t="shared" si="303"/>
        <v/>
      </c>
      <c r="AA1781">
        <f t="shared" si="303"/>
        <v>-51.38</v>
      </c>
      <c r="AB1781" t="str">
        <f t="shared" si="303"/>
        <v/>
      </c>
      <c r="AE1781" t="str">
        <f t="shared" si="297"/>
        <v>Technology</v>
      </c>
      <c r="AH1781" t="str">
        <f t="shared" si="298"/>
        <v/>
      </c>
      <c r="AI1781" t="str">
        <f t="shared" si="299"/>
        <v/>
      </c>
      <c r="AJ1781" t="str">
        <f t="shared" si="299"/>
        <v/>
      </c>
      <c r="AK1781" t="str">
        <f t="shared" si="299"/>
        <v/>
      </c>
      <c r="AL1781" t="str">
        <f t="shared" si="299"/>
        <v/>
      </c>
    </row>
    <row r="1782" spans="1:38" x14ac:dyDescent="0.2">
      <c r="A1782" s="1">
        <v>7024</v>
      </c>
      <c r="B1782" s="2" t="s">
        <v>18</v>
      </c>
      <c r="C1782" s="3">
        <v>42345</v>
      </c>
      <c r="D1782" s="2" t="s">
        <v>50</v>
      </c>
      <c r="E1782" s="2">
        <v>38</v>
      </c>
      <c r="F1782" s="2">
        <v>2070.8200000000002</v>
      </c>
      <c r="G1782" s="2">
        <v>0.03</v>
      </c>
      <c r="H1782" s="2" t="s">
        <v>20</v>
      </c>
      <c r="I1782" s="2">
        <v>995.35</v>
      </c>
      <c r="J1782" s="2">
        <v>67.98</v>
      </c>
      <c r="K1782" s="2">
        <v>19.149999999999999</v>
      </c>
      <c r="L1782" s="2" t="s">
        <v>37</v>
      </c>
      <c r="M1782" s="2" t="s">
        <v>38</v>
      </c>
      <c r="N1782" s="2" t="s">
        <v>30</v>
      </c>
      <c r="O1782" s="2" t="s">
        <v>24</v>
      </c>
      <c r="P1782" s="2" t="s">
        <v>35</v>
      </c>
      <c r="Q1782" s="2" t="s">
        <v>26</v>
      </c>
      <c r="R1782" s="3">
        <v>42347</v>
      </c>
      <c r="S1782" s="10">
        <f t="shared" si="296"/>
        <v>2015</v>
      </c>
      <c r="T1782" t="str">
        <f t="shared" ref="T1782:W1801" si="304">IF($N1782=T$1,$I1782,"")</f>
        <v/>
      </c>
      <c r="U1782">
        <f t="shared" si="304"/>
        <v>995.35</v>
      </c>
      <c r="V1782" t="str">
        <f t="shared" si="304"/>
        <v/>
      </c>
      <c r="W1782" t="str">
        <f t="shared" si="304"/>
        <v/>
      </c>
      <c r="Z1782">
        <f t="shared" ref="Z1782:AB1801" si="305">IF($O1782=Z$1,$I1782,"")</f>
        <v>995.35</v>
      </c>
      <c r="AA1782" t="str">
        <f t="shared" si="305"/>
        <v/>
      </c>
      <c r="AB1782" t="str">
        <f t="shared" si="305"/>
        <v/>
      </c>
      <c r="AE1782" t="str">
        <f t="shared" si="297"/>
        <v/>
      </c>
      <c r="AH1782" t="str">
        <f t="shared" si="298"/>
        <v/>
      </c>
      <c r="AI1782" t="str">
        <f t="shared" si="299"/>
        <v/>
      </c>
      <c r="AJ1782" t="str">
        <f t="shared" si="299"/>
        <v/>
      </c>
      <c r="AK1782" t="str">
        <f t="shared" si="299"/>
        <v/>
      </c>
      <c r="AL1782" t="str">
        <f t="shared" si="299"/>
        <v/>
      </c>
    </row>
    <row r="1783" spans="1:38" x14ac:dyDescent="0.2">
      <c r="A1783" s="1">
        <v>7025</v>
      </c>
      <c r="B1783" s="2" t="s">
        <v>18</v>
      </c>
      <c r="C1783" s="3">
        <v>42345</v>
      </c>
      <c r="D1783" s="2" t="s">
        <v>19</v>
      </c>
      <c r="E1783" s="2">
        <v>16</v>
      </c>
      <c r="F1783" s="2">
        <v>115.82</v>
      </c>
      <c r="G1783" s="2">
        <v>0.02</v>
      </c>
      <c r="H1783" s="2" t="s">
        <v>20</v>
      </c>
      <c r="I1783" s="2">
        <v>-45.42</v>
      </c>
      <c r="J1783" s="2">
        <v>18.48</v>
      </c>
      <c r="K1783" s="2">
        <v>20.81</v>
      </c>
      <c r="L1783" s="2" t="s">
        <v>541</v>
      </c>
      <c r="M1783" s="2" t="s">
        <v>66</v>
      </c>
      <c r="N1783" s="2" t="s">
        <v>30</v>
      </c>
      <c r="O1783" s="2" t="s">
        <v>24</v>
      </c>
      <c r="P1783" s="2" t="s">
        <v>35</v>
      </c>
      <c r="Q1783" s="2" t="s">
        <v>26</v>
      </c>
      <c r="R1783" s="3">
        <v>42347</v>
      </c>
      <c r="S1783" s="10">
        <f t="shared" si="296"/>
        <v>2015</v>
      </c>
      <c r="T1783" t="str">
        <f t="shared" si="304"/>
        <v/>
      </c>
      <c r="U1783">
        <f t="shared" si="304"/>
        <v>-45.42</v>
      </c>
      <c r="V1783" t="str">
        <f t="shared" si="304"/>
        <v/>
      </c>
      <c r="W1783" t="str">
        <f t="shared" si="304"/>
        <v/>
      </c>
      <c r="Z1783">
        <f t="shared" si="305"/>
        <v>-45.42</v>
      </c>
      <c r="AA1783" t="str">
        <f t="shared" si="305"/>
        <v/>
      </c>
      <c r="AB1783" t="str">
        <f t="shared" si="305"/>
        <v/>
      </c>
      <c r="AE1783" t="str">
        <f t="shared" si="297"/>
        <v>Office Supplies</v>
      </c>
      <c r="AH1783" t="str">
        <f t="shared" si="298"/>
        <v/>
      </c>
      <c r="AI1783" t="str">
        <f t="shared" si="299"/>
        <v/>
      </c>
      <c r="AJ1783" t="str">
        <f t="shared" si="299"/>
        <v/>
      </c>
      <c r="AK1783" t="str">
        <f t="shared" si="299"/>
        <v/>
      </c>
      <c r="AL1783" t="str">
        <f t="shared" si="299"/>
        <v/>
      </c>
    </row>
    <row r="1784" spans="1:38" x14ac:dyDescent="0.2">
      <c r="A1784" s="1">
        <v>7026</v>
      </c>
      <c r="B1784" s="2" t="s">
        <v>18</v>
      </c>
      <c r="C1784" s="3">
        <v>42345</v>
      </c>
      <c r="D1784" s="2" t="s">
        <v>19</v>
      </c>
      <c r="E1784" s="2">
        <v>27</v>
      </c>
      <c r="F1784" s="2">
        <v>85.87</v>
      </c>
      <c r="G1784" s="2">
        <v>0.06</v>
      </c>
      <c r="H1784" s="2" t="s">
        <v>20</v>
      </c>
      <c r="I1784" s="2">
        <v>23.39</v>
      </c>
      <c r="J1784" s="2">
        <v>14.88</v>
      </c>
      <c r="K1784" s="2">
        <v>14.99</v>
      </c>
      <c r="L1784" s="2" t="s">
        <v>541</v>
      </c>
      <c r="M1784" s="2" t="s">
        <v>66</v>
      </c>
      <c r="N1784" s="2" t="s">
        <v>30</v>
      </c>
      <c r="O1784" s="2" t="s">
        <v>24</v>
      </c>
      <c r="P1784" s="2" t="s">
        <v>74</v>
      </c>
      <c r="Q1784" s="2" t="s">
        <v>26</v>
      </c>
      <c r="R1784" s="3">
        <v>42347</v>
      </c>
      <c r="S1784" s="10">
        <f t="shared" si="296"/>
        <v>2015</v>
      </c>
      <c r="T1784" t="str">
        <f t="shared" si="304"/>
        <v/>
      </c>
      <c r="U1784">
        <f t="shared" si="304"/>
        <v>23.39</v>
      </c>
      <c r="V1784" t="str">
        <f t="shared" si="304"/>
        <v/>
      </c>
      <c r="W1784" t="str">
        <f t="shared" si="304"/>
        <v/>
      </c>
      <c r="Z1784">
        <f t="shared" si="305"/>
        <v>23.39</v>
      </c>
      <c r="AA1784" t="str">
        <f t="shared" si="305"/>
        <v/>
      </c>
      <c r="AB1784" t="str">
        <f t="shared" si="305"/>
        <v/>
      </c>
      <c r="AE1784" t="str">
        <f t="shared" si="297"/>
        <v/>
      </c>
      <c r="AH1784" t="str">
        <f t="shared" si="298"/>
        <v/>
      </c>
      <c r="AI1784" t="str">
        <f t="shared" si="299"/>
        <v/>
      </c>
      <c r="AJ1784" t="str">
        <f t="shared" si="299"/>
        <v/>
      </c>
      <c r="AK1784" t="str">
        <f t="shared" si="299"/>
        <v/>
      </c>
      <c r="AL1784" t="str">
        <f t="shared" si="299"/>
        <v/>
      </c>
    </row>
    <row r="1785" spans="1:38" x14ac:dyDescent="0.2">
      <c r="A1785" s="1">
        <v>7027</v>
      </c>
      <c r="B1785" s="2" t="s">
        <v>18</v>
      </c>
      <c r="C1785" s="3">
        <v>42346</v>
      </c>
      <c r="D1785" s="2" t="s">
        <v>41</v>
      </c>
      <c r="E1785" s="2">
        <v>37</v>
      </c>
      <c r="F1785" s="2">
        <v>17724.740000000002</v>
      </c>
      <c r="G1785" s="2">
        <v>0</v>
      </c>
      <c r="H1785" s="2" t="s">
        <v>44</v>
      </c>
      <c r="I1785" s="2">
        <v>8296.48</v>
      </c>
      <c r="J1785" s="2">
        <v>512.97</v>
      </c>
      <c r="K1785" s="2">
        <v>83.3</v>
      </c>
      <c r="L1785" s="2" t="s">
        <v>192</v>
      </c>
      <c r="M1785" s="2" t="s">
        <v>38</v>
      </c>
      <c r="N1785" s="2" t="s">
        <v>30</v>
      </c>
      <c r="O1785" s="2" t="s">
        <v>31</v>
      </c>
      <c r="P1785" s="2" t="s">
        <v>33</v>
      </c>
      <c r="Q1785" s="2" t="s">
        <v>56</v>
      </c>
      <c r="R1785" s="3">
        <v>42347</v>
      </c>
      <c r="S1785" s="10">
        <f t="shared" si="296"/>
        <v>2015</v>
      </c>
      <c r="T1785" t="str">
        <f t="shared" si="304"/>
        <v/>
      </c>
      <c r="U1785">
        <f t="shared" si="304"/>
        <v>8296.48</v>
      </c>
      <c r="V1785" t="str">
        <f t="shared" si="304"/>
        <v/>
      </c>
      <c r="W1785" t="str">
        <f t="shared" si="304"/>
        <v/>
      </c>
      <c r="Z1785" t="str">
        <f t="shared" si="305"/>
        <v/>
      </c>
      <c r="AA1785">
        <f t="shared" si="305"/>
        <v>8296.48</v>
      </c>
      <c r="AB1785" t="str">
        <f t="shared" si="305"/>
        <v/>
      </c>
      <c r="AE1785" t="str">
        <f t="shared" si="297"/>
        <v/>
      </c>
      <c r="AH1785" t="str">
        <f t="shared" si="298"/>
        <v/>
      </c>
      <c r="AI1785" t="str">
        <f t="shared" si="299"/>
        <v/>
      </c>
      <c r="AJ1785" t="str">
        <f t="shared" si="299"/>
        <v/>
      </c>
      <c r="AK1785" t="str">
        <f t="shared" si="299"/>
        <v/>
      </c>
      <c r="AL1785" t="str">
        <f t="shared" si="299"/>
        <v/>
      </c>
    </row>
    <row r="1786" spans="1:38" x14ac:dyDescent="0.2">
      <c r="A1786" s="1">
        <v>7028</v>
      </c>
      <c r="B1786" s="2" t="s">
        <v>18</v>
      </c>
      <c r="C1786" s="3">
        <v>42347</v>
      </c>
      <c r="D1786" s="2" t="s">
        <v>59</v>
      </c>
      <c r="E1786" s="2">
        <v>15</v>
      </c>
      <c r="F1786" s="2">
        <v>1151.28</v>
      </c>
      <c r="G1786" s="2">
        <v>0.04</v>
      </c>
      <c r="H1786" s="2" t="s">
        <v>20</v>
      </c>
      <c r="I1786" s="2">
        <v>-83.3</v>
      </c>
      <c r="J1786" s="2">
        <v>85.98</v>
      </c>
      <c r="K1786" s="2">
        <v>18</v>
      </c>
      <c r="L1786" s="2" t="s">
        <v>522</v>
      </c>
      <c r="M1786" s="2" t="s">
        <v>38</v>
      </c>
      <c r="N1786" s="2" t="s">
        <v>30</v>
      </c>
      <c r="O1786" s="2" t="s">
        <v>31</v>
      </c>
      <c r="P1786" s="2" t="s">
        <v>32</v>
      </c>
      <c r="Q1786" s="2" t="s">
        <v>26</v>
      </c>
      <c r="R1786" s="3">
        <v>42348</v>
      </c>
      <c r="S1786" s="10">
        <f t="shared" si="296"/>
        <v>2015</v>
      </c>
      <c r="T1786" t="str">
        <f t="shared" si="304"/>
        <v/>
      </c>
      <c r="U1786">
        <f t="shared" si="304"/>
        <v>-83.3</v>
      </c>
      <c r="V1786" t="str">
        <f t="shared" si="304"/>
        <v/>
      </c>
      <c r="W1786" t="str">
        <f t="shared" si="304"/>
        <v/>
      </c>
      <c r="Z1786" t="str">
        <f t="shared" si="305"/>
        <v/>
      </c>
      <c r="AA1786">
        <f t="shared" si="305"/>
        <v>-83.3</v>
      </c>
      <c r="AB1786" t="str">
        <f t="shared" si="305"/>
        <v/>
      </c>
      <c r="AE1786" t="str">
        <f t="shared" si="297"/>
        <v>Technology</v>
      </c>
      <c r="AH1786" t="str">
        <f t="shared" si="298"/>
        <v/>
      </c>
      <c r="AI1786" t="str">
        <f t="shared" si="299"/>
        <v/>
      </c>
      <c r="AJ1786" t="str">
        <f t="shared" si="299"/>
        <v/>
      </c>
      <c r="AK1786" t="str">
        <f t="shared" si="299"/>
        <v/>
      </c>
      <c r="AL1786" t="str">
        <f t="shared" si="299"/>
        <v/>
      </c>
    </row>
    <row r="1787" spans="1:38" x14ac:dyDescent="0.2">
      <c r="A1787" s="1">
        <v>7029</v>
      </c>
      <c r="B1787" s="2" t="s">
        <v>18</v>
      </c>
      <c r="C1787" s="3">
        <v>42348</v>
      </c>
      <c r="D1787" s="2" t="s">
        <v>27</v>
      </c>
      <c r="E1787" s="2">
        <v>27</v>
      </c>
      <c r="F1787" s="2">
        <v>1998.66</v>
      </c>
      <c r="G1787" s="2">
        <v>0.01</v>
      </c>
      <c r="H1787" s="2" t="s">
        <v>44</v>
      </c>
      <c r="I1787" s="2">
        <v>-522.69000000000005</v>
      </c>
      <c r="J1787" s="2">
        <v>80.81</v>
      </c>
      <c r="K1787" s="2">
        <v>74</v>
      </c>
      <c r="L1787" s="2" t="s">
        <v>131</v>
      </c>
      <c r="M1787" s="2" t="s">
        <v>22</v>
      </c>
      <c r="N1787" s="2" t="s">
        <v>43</v>
      </c>
      <c r="O1787" s="2" t="s">
        <v>24</v>
      </c>
      <c r="P1787" s="2" t="s">
        <v>71</v>
      </c>
      <c r="Q1787" s="2" t="s">
        <v>56</v>
      </c>
      <c r="R1787" s="3">
        <v>42355</v>
      </c>
      <c r="S1787" s="10">
        <f t="shared" si="296"/>
        <v>2015</v>
      </c>
      <c r="T1787" t="str">
        <f t="shared" si="304"/>
        <v/>
      </c>
      <c r="U1787" t="str">
        <f t="shared" si="304"/>
        <v/>
      </c>
      <c r="V1787">
        <f t="shared" si="304"/>
        <v>-522.69000000000005</v>
      </c>
      <c r="W1787" t="str">
        <f t="shared" si="304"/>
        <v/>
      </c>
      <c r="Z1787">
        <f t="shared" si="305"/>
        <v>-522.69000000000005</v>
      </c>
      <c r="AA1787" t="str">
        <f t="shared" si="305"/>
        <v/>
      </c>
      <c r="AB1787" t="str">
        <f t="shared" si="305"/>
        <v/>
      </c>
      <c r="AE1787" t="str">
        <f t="shared" si="297"/>
        <v>Office Supplies</v>
      </c>
      <c r="AH1787" t="str">
        <f t="shared" si="298"/>
        <v/>
      </c>
      <c r="AI1787" t="str">
        <f t="shared" si="299"/>
        <v/>
      </c>
      <c r="AJ1787" t="str">
        <f t="shared" si="299"/>
        <v/>
      </c>
      <c r="AK1787" t="str">
        <f t="shared" si="299"/>
        <v/>
      </c>
      <c r="AL1787" t="str">
        <f t="shared" si="299"/>
        <v/>
      </c>
    </row>
    <row r="1788" spans="1:38" x14ac:dyDescent="0.2">
      <c r="A1788" s="1">
        <v>7030</v>
      </c>
      <c r="B1788" s="2" t="s">
        <v>18</v>
      </c>
      <c r="C1788" s="3">
        <v>42348</v>
      </c>
      <c r="D1788" s="2" t="s">
        <v>27</v>
      </c>
      <c r="E1788" s="2">
        <v>24</v>
      </c>
      <c r="F1788" s="2">
        <v>10487.672</v>
      </c>
      <c r="G1788" s="2">
        <v>7.0000000000000007E-2</v>
      </c>
      <c r="H1788" s="2" t="s">
        <v>44</v>
      </c>
      <c r="I1788" s="2">
        <v>2277.08</v>
      </c>
      <c r="J1788" s="2">
        <v>562.98</v>
      </c>
      <c r="K1788" s="2">
        <v>78.59</v>
      </c>
      <c r="L1788" s="2" t="s">
        <v>131</v>
      </c>
      <c r="M1788" s="2" t="s">
        <v>22</v>
      </c>
      <c r="N1788" s="2" t="s">
        <v>43</v>
      </c>
      <c r="O1788" s="2" t="s">
        <v>45</v>
      </c>
      <c r="P1788" s="2" t="s">
        <v>46</v>
      </c>
      <c r="Q1788" s="2" t="s">
        <v>47</v>
      </c>
      <c r="R1788" s="3">
        <v>42350</v>
      </c>
      <c r="S1788" s="10">
        <f t="shared" si="296"/>
        <v>2015</v>
      </c>
      <c r="T1788" t="str">
        <f t="shared" si="304"/>
        <v/>
      </c>
      <c r="U1788" t="str">
        <f t="shared" si="304"/>
        <v/>
      </c>
      <c r="V1788">
        <f t="shared" si="304"/>
        <v>2277.08</v>
      </c>
      <c r="W1788" t="str">
        <f t="shared" si="304"/>
        <v/>
      </c>
      <c r="Z1788" t="str">
        <f t="shared" si="305"/>
        <v/>
      </c>
      <c r="AA1788" t="str">
        <f t="shared" si="305"/>
        <v/>
      </c>
      <c r="AB1788">
        <f t="shared" si="305"/>
        <v>2277.08</v>
      </c>
      <c r="AE1788" t="str">
        <f t="shared" si="297"/>
        <v/>
      </c>
      <c r="AH1788" t="str">
        <f t="shared" si="298"/>
        <v/>
      </c>
      <c r="AI1788" t="str">
        <f t="shared" si="299"/>
        <v/>
      </c>
      <c r="AJ1788" t="str">
        <f t="shared" si="299"/>
        <v/>
      </c>
      <c r="AK1788" t="str">
        <f t="shared" si="299"/>
        <v/>
      </c>
      <c r="AL1788" t="str">
        <f t="shared" si="299"/>
        <v/>
      </c>
    </row>
    <row r="1789" spans="1:38" x14ac:dyDescent="0.2">
      <c r="A1789" s="1">
        <v>7031</v>
      </c>
      <c r="B1789" s="2" t="s">
        <v>18</v>
      </c>
      <c r="C1789" s="3">
        <v>42349</v>
      </c>
      <c r="D1789" s="2" t="s">
        <v>41</v>
      </c>
      <c r="E1789" s="2">
        <v>28</v>
      </c>
      <c r="F1789" s="2">
        <v>595.94000000000005</v>
      </c>
      <c r="G1789" s="2">
        <v>0.04</v>
      </c>
      <c r="H1789" s="2" t="s">
        <v>20</v>
      </c>
      <c r="I1789" s="2">
        <v>-25.32</v>
      </c>
      <c r="J1789" s="2">
        <v>32.15</v>
      </c>
      <c r="K1789" s="2">
        <v>22.99</v>
      </c>
      <c r="L1789" s="2" t="s">
        <v>398</v>
      </c>
      <c r="M1789" s="2" t="s">
        <v>22</v>
      </c>
      <c r="N1789" s="2" t="s">
        <v>23</v>
      </c>
      <c r="O1789" s="2" t="s">
        <v>24</v>
      </c>
      <c r="P1789" s="2" t="s">
        <v>64</v>
      </c>
      <c r="Q1789" s="2" t="s">
        <v>58</v>
      </c>
      <c r="R1789" s="3">
        <v>42350</v>
      </c>
      <c r="S1789" s="10">
        <f t="shared" si="296"/>
        <v>2015</v>
      </c>
      <c r="T1789">
        <f t="shared" si="304"/>
        <v>-25.32</v>
      </c>
      <c r="U1789" t="str">
        <f t="shared" si="304"/>
        <v/>
      </c>
      <c r="V1789" t="str">
        <f t="shared" si="304"/>
        <v/>
      </c>
      <c r="W1789" t="str">
        <f t="shared" si="304"/>
        <v/>
      </c>
      <c r="Z1789">
        <f t="shared" si="305"/>
        <v>-25.32</v>
      </c>
      <c r="AA1789" t="str">
        <f t="shared" si="305"/>
        <v/>
      </c>
      <c r="AB1789" t="str">
        <f t="shared" si="305"/>
        <v/>
      </c>
      <c r="AE1789" t="str">
        <f t="shared" si="297"/>
        <v>Office Supplies</v>
      </c>
      <c r="AH1789" t="str">
        <f t="shared" si="298"/>
        <v/>
      </c>
      <c r="AI1789" t="str">
        <f t="shared" si="299"/>
        <v/>
      </c>
      <c r="AJ1789" t="str">
        <f t="shared" si="299"/>
        <v/>
      </c>
      <c r="AK1789" t="str">
        <f t="shared" si="299"/>
        <v/>
      </c>
      <c r="AL1789" t="str">
        <f t="shared" si="299"/>
        <v/>
      </c>
    </row>
    <row r="1790" spans="1:38" x14ac:dyDescent="0.2">
      <c r="A1790" s="1">
        <v>7032</v>
      </c>
      <c r="B1790" s="2" t="s">
        <v>18</v>
      </c>
      <c r="C1790" s="3">
        <v>42350</v>
      </c>
      <c r="D1790" s="2" t="s">
        <v>50</v>
      </c>
      <c r="E1790" s="2">
        <v>32</v>
      </c>
      <c r="F1790" s="2">
        <v>698.28</v>
      </c>
      <c r="G1790" s="2">
        <v>0.08</v>
      </c>
      <c r="H1790" s="2" t="s">
        <v>20</v>
      </c>
      <c r="I1790" s="2">
        <v>124.65</v>
      </c>
      <c r="J1790" s="2">
        <v>34.979999999999997</v>
      </c>
      <c r="K1790" s="2">
        <v>21.58</v>
      </c>
      <c r="L1790" s="2" t="s">
        <v>79</v>
      </c>
      <c r="M1790" s="2" t="s">
        <v>29</v>
      </c>
      <c r="N1790" s="2" t="s">
        <v>43</v>
      </c>
      <c r="O1790" s="2" t="s">
        <v>45</v>
      </c>
      <c r="P1790" s="2" t="s">
        <v>55</v>
      </c>
      <c r="Q1790" s="2" t="s">
        <v>26</v>
      </c>
      <c r="R1790" s="3">
        <v>42351</v>
      </c>
      <c r="S1790" s="10">
        <f t="shared" si="296"/>
        <v>2015</v>
      </c>
      <c r="T1790" t="str">
        <f t="shared" si="304"/>
        <v/>
      </c>
      <c r="U1790" t="str">
        <f t="shared" si="304"/>
        <v/>
      </c>
      <c r="V1790">
        <f t="shared" si="304"/>
        <v>124.65</v>
      </c>
      <c r="W1790" t="str">
        <f t="shared" si="304"/>
        <v/>
      </c>
      <c r="Z1790" t="str">
        <f t="shared" si="305"/>
        <v/>
      </c>
      <c r="AA1790" t="str">
        <f t="shared" si="305"/>
        <v/>
      </c>
      <c r="AB1790">
        <f t="shared" si="305"/>
        <v>124.65</v>
      </c>
      <c r="AE1790" t="str">
        <f t="shared" si="297"/>
        <v/>
      </c>
      <c r="AH1790" t="str">
        <f t="shared" si="298"/>
        <v/>
      </c>
      <c r="AI1790" t="str">
        <f t="shared" si="299"/>
        <v/>
      </c>
      <c r="AJ1790" t="str">
        <f t="shared" si="299"/>
        <v/>
      </c>
      <c r="AK1790" t="str">
        <f t="shared" si="299"/>
        <v/>
      </c>
      <c r="AL1790" t="str">
        <f t="shared" si="299"/>
        <v/>
      </c>
    </row>
    <row r="1791" spans="1:38" x14ac:dyDescent="0.2">
      <c r="A1791" s="1">
        <v>7033</v>
      </c>
      <c r="B1791" s="2" t="s">
        <v>18</v>
      </c>
      <c r="C1791" s="3">
        <v>42350</v>
      </c>
      <c r="D1791" s="2" t="s">
        <v>27</v>
      </c>
      <c r="E1791" s="2">
        <v>48</v>
      </c>
      <c r="F1791" s="2">
        <v>10348.870000000001</v>
      </c>
      <c r="G1791" s="2">
        <v>0.03</v>
      </c>
      <c r="H1791" s="2" t="s">
        <v>44</v>
      </c>
      <c r="I1791" s="2">
        <v>870.42</v>
      </c>
      <c r="J1791" s="2">
        <v>220.16</v>
      </c>
      <c r="K1791" s="2">
        <v>82.02</v>
      </c>
      <c r="L1791" s="2" t="s">
        <v>390</v>
      </c>
      <c r="M1791" s="2" t="s">
        <v>38</v>
      </c>
      <c r="N1791" s="2" t="s">
        <v>30</v>
      </c>
      <c r="O1791" s="2" t="s">
        <v>45</v>
      </c>
      <c r="P1791" s="2" t="s">
        <v>61</v>
      </c>
      <c r="Q1791" s="2" t="s">
        <v>56</v>
      </c>
      <c r="R1791" s="3">
        <v>42355</v>
      </c>
      <c r="S1791" s="10">
        <f t="shared" si="296"/>
        <v>2015</v>
      </c>
      <c r="T1791" t="str">
        <f t="shared" si="304"/>
        <v/>
      </c>
      <c r="U1791">
        <f t="shared" si="304"/>
        <v>870.42</v>
      </c>
      <c r="V1791" t="str">
        <f t="shared" si="304"/>
        <v/>
      </c>
      <c r="W1791" t="str">
        <f t="shared" si="304"/>
        <v/>
      </c>
      <c r="Z1791" t="str">
        <f t="shared" si="305"/>
        <v/>
      </c>
      <c r="AA1791" t="str">
        <f t="shared" si="305"/>
        <v/>
      </c>
      <c r="AB1791">
        <f t="shared" si="305"/>
        <v>870.42</v>
      </c>
      <c r="AE1791" t="str">
        <f t="shared" si="297"/>
        <v/>
      </c>
      <c r="AH1791" t="str">
        <f t="shared" si="298"/>
        <v/>
      </c>
      <c r="AI1791" t="str">
        <f t="shared" si="299"/>
        <v/>
      </c>
      <c r="AJ1791" t="str">
        <f t="shared" si="299"/>
        <v/>
      </c>
      <c r="AK1791" t="str">
        <f t="shared" si="299"/>
        <v/>
      </c>
      <c r="AL1791" t="str">
        <f t="shared" si="299"/>
        <v/>
      </c>
    </row>
    <row r="1792" spans="1:38" x14ac:dyDescent="0.2">
      <c r="A1792" s="1">
        <v>7034</v>
      </c>
      <c r="B1792" s="2" t="s">
        <v>18</v>
      </c>
      <c r="C1792" s="3">
        <v>42350</v>
      </c>
      <c r="D1792" s="2" t="s">
        <v>27</v>
      </c>
      <c r="E1792" s="2">
        <v>2</v>
      </c>
      <c r="F1792" s="2">
        <v>62.61</v>
      </c>
      <c r="G1792" s="2">
        <v>0.08</v>
      </c>
      <c r="H1792" s="2" t="s">
        <v>20</v>
      </c>
      <c r="I1792" s="2">
        <v>-39.9</v>
      </c>
      <c r="J1792" s="2">
        <v>36.979999999999997</v>
      </c>
      <c r="K1792" s="2">
        <v>22.79</v>
      </c>
      <c r="L1792" s="2" t="s">
        <v>390</v>
      </c>
      <c r="M1792" s="2" t="s">
        <v>38</v>
      </c>
      <c r="N1792" s="2" t="s">
        <v>30</v>
      </c>
      <c r="O1792" s="2" t="s">
        <v>45</v>
      </c>
      <c r="P1792" s="2" t="s">
        <v>61</v>
      </c>
      <c r="Q1792" s="2" t="s">
        <v>56</v>
      </c>
      <c r="R1792" s="3">
        <v>42354</v>
      </c>
      <c r="S1792" s="10">
        <f t="shared" si="296"/>
        <v>2015</v>
      </c>
      <c r="T1792" t="str">
        <f t="shared" si="304"/>
        <v/>
      </c>
      <c r="U1792">
        <f t="shared" si="304"/>
        <v>-39.9</v>
      </c>
      <c r="V1792" t="str">
        <f t="shared" si="304"/>
        <v/>
      </c>
      <c r="W1792" t="str">
        <f t="shared" si="304"/>
        <v/>
      </c>
      <c r="Z1792" t="str">
        <f t="shared" si="305"/>
        <v/>
      </c>
      <c r="AA1792" t="str">
        <f t="shared" si="305"/>
        <v/>
      </c>
      <c r="AB1792">
        <f t="shared" si="305"/>
        <v>-39.9</v>
      </c>
      <c r="AE1792" t="str">
        <f t="shared" si="297"/>
        <v>Furniture</v>
      </c>
      <c r="AH1792" t="str">
        <f t="shared" si="298"/>
        <v/>
      </c>
      <c r="AI1792" t="str">
        <f t="shared" si="299"/>
        <v/>
      </c>
      <c r="AJ1792" t="str">
        <f t="shared" si="299"/>
        <v/>
      </c>
      <c r="AK1792" t="str">
        <f t="shared" si="299"/>
        <v/>
      </c>
      <c r="AL1792" t="str">
        <f t="shared" si="299"/>
        <v/>
      </c>
    </row>
    <row r="1793" spans="1:38" x14ac:dyDescent="0.2">
      <c r="A1793" s="1">
        <v>7035</v>
      </c>
      <c r="B1793" s="2" t="s">
        <v>18</v>
      </c>
      <c r="C1793" s="3">
        <v>42350</v>
      </c>
      <c r="D1793" s="2" t="s">
        <v>27</v>
      </c>
      <c r="E1793" s="2">
        <v>9</v>
      </c>
      <c r="F1793" s="2">
        <v>45.7</v>
      </c>
      <c r="G1793" s="2">
        <v>0.01</v>
      </c>
      <c r="H1793" s="2" t="s">
        <v>20</v>
      </c>
      <c r="I1793" s="2">
        <v>-37.090000000000003</v>
      </c>
      <c r="J1793" s="2">
        <v>15.36</v>
      </c>
      <c r="K1793" s="2">
        <v>20.27</v>
      </c>
      <c r="L1793" s="2" t="s">
        <v>390</v>
      </c>
      <c r="M1793" s="2" t="s">
        <v>38</v>
      </c>
      <c r="N1793" s="2" t="s">
        <v>30</v>
      </c>
      <c r="O1793" s="2" t="s">
        <v>45</v>
      </c>
      <c r="P1793" s="2" t="s">
        <v>55</v>
      </c>
      <c r="Q1793" s="2" t="s">
        <v>34</v>
      </c>
      <c r="R1793" s="3">
        <v>42355</v>
      </c>
      <c r="S1793" s="10">
        <f t="shared" si="296"/>
        <v>2015</v>
      </c>
      <c r="T1793" t="str">
        <f t="shared" si="304"/>
        <v/>
      </c>
      <c r="U1793">
        <f t="shared" si="304"/>
        <v>-37.090000000000003</v>
      </c>
      <c r="V1793" t="str">
        <f t="shared" si="304"/>
        <v/>
      </c>
      <c r="W1793" t="str">
        <f t="shared" si="304"/>
        <v/>
      </c>
      <c r="Z1793" t="str">
        <f t="shared" si="305"/>
        <v/>
      </c>
      <c r="AA1793" t="str">
        <f t="shared" si="305"/>
        <v/>
      </c>
      <c r="AB1793">
        <f t="shared" si="305"/>
        <v>-37.090000000000003</v>
      </c>
      <c r="AE1793" t="str">
        <f t="shared" si="297"/>
        <v>Furniture</v>
      </c>
      <c r="AH1793" t="str">
        <f t="shared" si="298"/>
        <v/>
      </c>
      <c r="AI1793" t="str">
        <f t="shared" si="299"/>
        <v/>
      </c>
      <c r="AJ1793" t="str">
        <f t="shared" si="299"/>
        <v/>
      </c>
      <c r="AK1793" t="str">
        <f t="shared" si="299"/>
        <v/>
      </c>
      <c r="AL1793" t="str">
        <f t="shared" si="299"/>
        <v/>
      </c>
    </row>
    <row r="1794" spans="1:38" x14ac:dyDescent="0.2">
      <c r="A1794" s="1">
        <v>7036</v>
      </c>
      <c r="B1794" s="2" t="s">
        <v>18</v>
      </c>
      <c r="C1794" s="3">
        <v>42350</v>
      </c>
      <c r="D1794" s="2" t="s">
        <v>59</v>
      </c>
      <c r="E1794" s="2">
        <v>33</v>
      </c>
      <c r="F1794" s="2">
        <v>71.36</v>
      </c>
      <c r="G1794" s="2">
        <v>0.05</v>
      </c>
      <c r="H1794" s="2" t="s">
        <v>20</v>
      </c>
      <c r="I1794" s="2">
        <v>-8.31</v>
      </c>
      <c r="J1794" s="2">
        <v>13.88</v>
      </c>
      <c r="K1794" s="2">
        <v>15.49</v>
      </c>
      <c r="L1794" s="2" t="s">
        <v>448</v>
      </c>
      <c r="M1794" s="2" t="s">
        <v>29</v>
      </c>
      <c r="N1794" s="2" t="s">
        <v>23</v>
      </c>
      <c r="O1794" s="2" t="s">
        <v>24</v>
      </c>
      <c r="P1794" s="2" t="s">
        <v>25</v>
      </c>
      <c r="Q1794" s="2" t="s">
        <v>26</v>
      </c>
      <c r="R1794" s="3">
        <v>42351</v>
      </c>
      <c r="S1794" s="10">
        <f t="shared" si="296"/>
        <v>2015</v>
      </c>
      <c r="T1794">
        <f t="shared" si="304"/>
        <v>-8.31</v>
      </c>
      <c r="U1794" t="str">
        <f t="shared" si="304"/>
        <v/>
      </c>
      <c r="V1794" t="str">
        <f t="shared" si="304"/>
        <v/>
      </c>
      <c r="W1794" t="str">
        <f t="shared" si="304"/>
        <v/>
      </c>
      <c r="Z1794">
        <f t="shared" si="305"/>
        <v>-8.31</v>
      </c>
      <c r="AA1794" t="str">
        <f t="shared" si="305"/>
        <v/>
      </c>
      <c r="AB1794" t="str">
        <f t="shared" si="305"/>
        <v/>
      </c>
      <c r="AE1794" t="str">
        <f t="shared" si="297"/>
        <v>Office Supplies</v>
      </c>
      <c r="AH1794" t="str">
        <f t="shared" si="298"/>
        <v/>
      </c>
      <c r="AI1794" t="str">
        <f t="shared" si="299"/>
        <v/>
      </c>
      <c r="AJ1794" t="str">
        <f t="shared" si="299"/>
        <v/>
      </c>
      <c r="AK1794" t="str">
        <f t="shared" si="299"/>
        <v/>
      </c>
      <c r="AL1794" t="str">
        <f t="shared" ref="AJ1794:AL1857" si="306">IF(AL$1=$S1794,$AH1794,"")</f>
        <v/>
      </c>
    </row>
    <row r="1795" spans="1:38" x14ac:dyDescent="0.2">
      <c r="A1795" s="1">
        <v>7037</v>
      </c>
      <c r="B1795" s="2" t="s">
        <v>18</v>
      </c>
      <c r="C1795" s="3">
        <v>42350</v>
      </c>
      <c r="D1795" s="2" t="s">
        <v>59</v>
      </c>
      <c r="E1795" s="2">
        <v>23</v>
      </c>
      <c r="F1795" s="2">
        <v>184.63</v>
      </c>
      <c r="G1795" s="2">
        <v>7.0000000000000007E-2</v>
      </c>
      <c r="H1795" s="2" t="s">
        <v>20</v>
      </c>
      <c r="I1795" s="2">
        <v>10.34</v>
      </c>
      <c r="J1795" s="2">
        <v>20.14</v>
      </c>
      <c r="K1795" s="2">
        <v>17.12</v>
      </c>
      <c r="L1795" s="2" t="s">
        <v>448</v>
      </c>
      <c r="M1795" s="2" t="s">
        <v>29</v>
      </c>
      <c r="N1795" s="2" t="s">
        <v>23</v>
      </c>
      <c r="O1795" s="2" t="s">
        <v>24</v>
      </c>
      <c r="P1795" s="2" t="s">
        <v>64</v>
      </c>
      <c r="Q1795" s="2" t="s">
        <v>36</v>
      </c>
      <c r="R1795" s="3">
        <v>42351</v>
      </c>
      <c r="S1795" s="10">
        <f t="shared" ref="S1795:S1858" si="307">YEAR(C1795)</f>
        <v>2015</v>
      </c>
      <c r="T1795">
        <f t="shared" si="304"/>
        <v>10.34</v>
      </c>
      <c r="U1795" t="str">
        <f t="shared" si="304"/>
        <v/>
      </c>
      <c r="V1795" t="str">
        <f t="shared" si="304"/>
        <v/>
      </c>
      <c r="W1795" t="str">
        <f t="shared" si="304"/>
        <v/>
      </c>
      <c r="Z1795">
        <f t="shared" si="305"/>
        <v>10.34</v>
      </c>
      <c r="AA1795" t="str">
        <f t="shared" si="305"/>
        <v/>
      </c>
      <c r="AB1795" t="str">
        <f t="shared" si="305"/>
        <v/>
      </c>
      <c r="AE1795" t="str">
        <f t="shared" ref="AE1795:AE1858" si="308">IF(I1795&lt;0,O1795,"")</f>
        <v/>
      </c>
      <c r="AH1795" t="str">
        <f t="shared" ref="AH1795:AH1858" si="309">IF(E1795&lt;11,IF(O1795="Technology",I1795,""),"")</f>
        <v/>
      </c>
      <c r="AI1795" t="str">
        <f t="shared" ref="AI1795:AL1858" si="310">IF(AI$1=$S1795,$AH1795,"")</f>
        <v/>
      </c>
      <c r="AJ1795" t="str">
        <f t="shared" si="306"/>
        <v/>
      </c>
      <c r="AK1795" t="str">
        <f t="shared" si="306"/>
        <v/>
      </c>
      <c r="AL1795" t="str">
        <f t="shared" si="306"/>
        <v/>
      </c>
    </row>
    <row r="1796" spans="1:38" x14ac:dyDescent="0.2">
      <c r="A1796" s="1">
        <v>7038</v>
      </c>
      <c r="B1796" s="2" t="s">
        <v>18</v>
      </c>
      <c r="C1796" s="3">
        <v>42350</v>
      </c>
      <c r="D1796" s="2" t="s">
        <v>41</v>
      </c>
      <c r="E1796" s="2">
        <v>15</v>
      </c>
      <c r="F1796" s="2">
        <v>134.13999999999999</v>
      </c>
      <c r="G1796" s="2">
        <v>0.08</v>
      </c>
      <c r="H1796" s="2" t="s">
        <v>20</v>
      </c>
      <c r="I1796" s="2">
        <v>-13.13</v>
      </c>
      <c r="J1796" s="2">
        <v>20.67</v>
      </c>
      <c r="K1796" s="2">
        <v>17.5</v>
      </c>
      <c r="L1796" s="2" t="s">
        <v>354</v>
      </c>
      <c r="M1796" s="2" t="s">
        <v>29</v>
      </c>
      <c r="N1796" s="2" t="s">
        <v>54</v>
      </c>
      <c r="O1796" s="2" t="s">
        <v>24</v>
      </c>
      <c r="P1796" s="2" t="s">
        <v>71</v>
      </c>
      <c r="Q1796" s="2" t="s">
        <v>26</v>
      </c>
      <c r="R1796" s="3">
        <v>42351</v>
      </c>
      <c r="S1796" s="10">
        <f t="shared" si="307"/>
        <v>2015</v>
      </c>
      <c r="T1796" t="str">
        <f t="shared" si="304"/>
        <v/>
      </c>
      <c r="U1796" t="str">
        <f t="shared" si="304"/>
        <v/>
      </c>
      <c r="V1796" t="str">
        <f t="shared" si="304"/>
        <v/>
      </c>
      <c r="W1796">
        <f t="shared" si="304"/>
        <v>-13.13</v>
      </c>
      <c r="Z1796">
        <f t="shared" si="305"/>
        <v>-13.13</v>
      </c>
      <c r="AA1796" t="str">
        <f t="shared" si="305"/>
        <v/>
      </c>
      <c r="AB1796" t="str">
        <f t="shared" si="305"/>
        <v/>
      </c>
      <c r="AE1796" t="str">
        <f t="shared" si="308"/>
        <v>Office Supplies</v>
      </c>
      <c r="AH1796" t="str">
        <f t="shared" si="309"/>
        <v/>
      </c>
      <c r="AI1796" t="str">
        <f t="shared" si="310"/>
        <v/>
      </c>
      <c r="AJ1796" t="str">
        <f t="shared" si="306"/>
        <v/>
      </c>
      <c r="AK1796" t="str">
        <f t="shared" si="306"/>
        <v/>
      </c>
      <c r="AL1796" t="str">
        <f t="shared" si="306"/>
        <v/>
      </c>
    </row>
    <row r="1797" spans="1:38" x14ac:dyDescent="0.2">
      <c r="A1797" s="1">
        <v>7039</v>
      </c>
      <c r="B1797" s="2" t="s">
        <v>18</v>
      </c>
      <c r="C1797" s="3">
        <v>42350</v>
      </c>
      <c r="D1797" s="2" t="s">
        <v>41</v>
      </c>
      <c r="E1797" s="2">
        <v>9</v>
      </c>
      <c r="F1797" s="2">
        <v>698.49</v>
      </c>
      <c r="G1797" s="2">
        <v>0.08</v>
      </c>
      <c r="H1797" s="2" t="s">
        <v>20</v>
      </c>
      <c r="I1797" s="2">
        <v>369.43</v>
      </c>
      <c r="J1797" s="2">
        <v>90.69</v>
      </c>
      <c r="K1797" s="2">
        <v>33.99</v>
      </c>
      <c r="L1797" s="2" t="s">
        <v>542</v>
      </c>
      <c r="M1797" s="2" t="s">
        <v>29</v>
      </c>
      <c r="N1797" s="2" t="s">
        <v>54</v>
      </c>
      <c r="O1797" s="2" t="s">
        <v>45</v>
      </c>
      <c r="P1797" s="2" t="s">
        <v>55</v>
      </c>
      <c r="Q1797" s="2" t="s">
        <v>26</v>
      </c>
      <c r="R1797" s="3">
        <v>42352</v>
      </c>
      <c r="S1797" s="10">
        <f t="shared" si="307"/>
        <v>2015</v>
      </c>
      <c r="T1797" t="str">
        <f t="shared" si="304"/>
        <v/>
      </c>
      <c r="U1797" t="str">
        <f t="shared" si="304"/>
        <v/>
      </c>
      <c r="V1797" t="str">
        <f t="shared" si="304"/>
        <v/>
      </c>
      <c r="W1797">
        <f t="shared" si="304"/>
        <v>369.43</v>
      </c>
      <c r="Z1797" t="str">
        <f t="shared" si="305"/>
        <v/>
      </c>
      <c r="AA1797" t="str">
        <f t="shared" si="305"/>
        <v/>
      </c>
      <c r="AB1797">
        <f t="shared" si="305"/>
        <v>369.43</v>
      </c>
      <c r="AE1797" t="str">
        <f t="shared" si="308"/>
        <v/>
      </c>
      <c r="AH1797" t="str">
        <f t="shared" si="309"/>
        <v/>
      </c>
      <c r="AI1797" t="str">
        <f t="shared" si="310"/>
        <v/>
      </c>
      <c r="AJ1797" t="str">
        <f t="shared" si="306"/>
        <v/>
      </c>
      <c r="AK1797" t="str">
        <f t="shared" si="306"/>
        <v/>
      </c>
      <c r="AL1797" t="str">
        <f t="shared" si="306"/>
        <v/>
      </c>
    </row>
    <row r="1798" spans="1:38" x14ac:dyDescent="0.2">
      <c r="A1798" s="1">
        <v>7040</v>
      </c>
      <c r="B1798" s="2" t="s">
        <v>18</v>
      </c>
      <c r="C1798" s="3">
        <v>42350</v>
      </c>
      <c r="D1798" s="2" t="s">
        <v>41</v>
      </c>
      <c r="E1798" s="2">
        <v>33</v>
      </c>
      <c r="F1798" s="2">
        <v>721.1</v>
      </c>
      <c r="G1798" s="2">
        <v>0.02</v>
      </c>
      <c r="H1798" s="2" t="s">
        <v>20</v>
      </c>
      <c r="I1798" s="2">
        <v>181.49</v>
      </c>
      <c r="J1798" s="2">
        <v>33.979999999999997</v>
      </c>
      <c r="K1798" s="2">
        <v>16.87</v>
      </c>
      <c r="L1798" s="2" t="s">
        <v>542</v>
      </c>
      <c r="M1798" s="2" t="s">
        <v>29</v>
      </c>
      <c r="N1798" s="2" t="s">
        <v>54</v>
      </c>
      <c r="O1798" s="2" t="s">
        <v>24</v>
      </c>
      <c r="P1798" s="2" t="s">
        <v>64</v>
      </c>
      <c r="Q1798" s="2" t="s">
        <v>58</v>
      </c>
      <c r="R1798" s="3">
        <v>42351</v>
      </c>
      <c r="S1798" s="10">
        <f t="shared" si="307"/>
        <v>2015</v>
      </c>
      <c r="T1798" t="str">
        <f t="shared" si="304"/>
        <v/>
      </c>
      <c r="U1798" t="str">
        <f t="shared" si="304"/>
        <v/>
      </c>
      <c r="V1798" t="str">
        <f t="shared" si="304"/>
        <v/>
      </c>
      <c r="W1798">
        <f t="shared" si="304"/>
        <v>181.49</v>
      </c>
      <c r="Z1798">
        <f t="shared" si="305"/>
        <v>181.49</v>
      </c>
      <c r="AA1798" t="str">
        <f t="shared" si="305"/>
        <v/>
      </c>
      <c r="AB1798" t="str">
        <f t="shared" si="305"/>
        <v/>
      </c>
      <c r="AE1798" t="str">
        <f t="shared" si="308"/>
        <v/>
      </c>
      <c r="AH1798" t="str">
        <f t="shared" si="309"/>
        <v/>
      </c>
      <c r="AI1798" t="str">
        <f t="shared" si="310"/>
        <v/>
      </c>
      <c r="AJ1798" t="str">
        <f t="shared" si="306"/>
        <v/>
      </c>
      <c r="AK1798" t="str">
        <f t="shared" si="306"/>
        <v/>
      </c>
      <c r="AL1798" t="str">
        <f t="shared" si="306"/>
        <v/>
      </c>
    </row>
    <row r="1799" spans="1:38" x14ac:dyDescent="0.2">
      <c r="A1799" s="1">
        <v>7041</v>
      </c>
      <c r="B1799" s="2" t="s">
        <v>18</v>
      </c>
      <c r="C1799" s="3">
        <v>42350</v>
      </c>
      <c r="D1799" s="2" t="s">
        <v>59</v>
      </c>
      <c r="E1799" s="2">
        <v>40</v>
      </c>
      <c r="F1799" s="2">
        <v>247.58</v>
      </c>
      <c r="G1799" s="2">
        <v>0.06</v>
      </c>
      <c r="H1799" s="2" t="s">
        <v>20</v>
      </c>
      <c r="I1799" s="2">
        <v>-154.81</v>
      </c>
      <c r="J1799" s="2">
        <v>17.78</v>
      </c>
      <c r="K1799" s="2">
        <v>21.64</v>
      </c>
      <c r="L1799" s="2" t="s">
        <v>220</v>
      </c>
      <c r="M1799" s="2" t="s">
        <v>38</v>
      </c>
      <c r="N1799" s="2" t="s">
        <v>54</v>
      </c>
      <c r="O1799" s="2" t="s">
        <v>24</v>
      </c>
      <c r="P1799" s="2" t="s">
        <v>35</v>
      </c>
      <c r="Q1799" s="2" t="s">
        <v>26</v>
      </c>
      <c r="R1799" s="3">
        <v>42352</v>
      </c>
      <c r="S1799" s="10">
        <f t="shared" si="307"/>
        <v>2015</v>
      </c>
      <c r="T1799" t="str">
        <f t="shared" si="304"/>
        <v/>
      </c>
      <c r="U1799" t="str">
        <f t="shared" si="304"/>
        <v/>
      </c>
      <c r="V1799" t="str">
        <f t="shared" si="304"/>
        <v/>
      </c>
      <c r="W1799">
        <f t="shared" si="304"/>
        <v>-154.81</v>
      </c>
      <c r="Z1799">
        <f t="shared" si="305"/>
        <v>-154.81</v>
      </c>
      <c r="AA1799" t="str">
        <f t="shared" si="305"/>
        <v/>
      </c>
      <c r="AB1799" t="str">
        <f t="shared" si="305"/>
        <v/>
      </c>
      <c r="AE1799" t="str">
        <f t="shared" si="308"/>
        <v>Office Supplies</v>
      </c>
      <c r="AH1799" t="str">
        <f t="shared" si="309"/>
        <v/>
      </c>
      <c r="AI1799" t="str">
        <f t="shared" si="310"/>
        <v/>
      </c>
      <c r="AJ1799" t="str">
        <f t="shared" si="306"/>
        <v/>
      </c>
      <c r="AK1799" t="str">
        <f t="shared" si="306"/>
        <v/>
      </c>
      <c r="AL1799" t="str">
        <f t="shared" si="306"/>
        <v/>
      </c>
    </row>
    <row r="1800" spans="1:38" x14ac:dyDescent="0.2">
      <c r="A1800" s="1">
        <v>7042</v>
      </c>
      <c r="B1800" s="2" t="s">
        <v>18</v>
      </c>
      <c r="C1800" s="3">
        <v>42350</v>
      </c>
      <c r="D1800" s="2" t="s">
        <v>59</v>
      </c>
      <c r="E1800" s="2">
        <v>45</v>
      </c>
      <c r="F1800" s="2">
        <v>536.67999999999995</v>
      </c>
      <c r="G1800" s="2">
        <v>0.1</v>
      </c>
      <c r="H1800" s="2" t="s">
        <v>49</v>
      </c>
      <c r="I1800" s="2">
        <v>-24.87</v>
      </c>
      <c r="J1800" s="2">
        <v>24.21</v>
      </c>
      <c r="K1800" s="2">
        <v>18.809999999999999</v>
      </c>
      <c r="L1800" s="2" t="s">
        <v>220</v>
      </c>
      <c r="M1800" s="2" t="s">
        <v>38</v>
      </c>
      <c r="N1800" s="2" t="s">
        <v>54</v>
      </c>
      <c r="O1800" s="2" t="s">
        <v>24</v>
      </c>
      <c r="P1800" s="2" t="s">
        <v>52</v>
      </c>
      <c r="Q1800" s="2" t="s">
        <v>26</v>
      </c>
      <c r="R1800" s="3">
        <v>42351</v>
      </c>
      <c r="S1800" s="10">
        <f t="shared" si="307"/>
        <v>2015</v>
      </c>
      <c r="T1800" t="str">
        <f t="shared" si="304"/>
        <v/>
      </c>
      <c r="U1800" t="str">
        <f t="shared" si="304"/>
        <v/>
      </c>
      <c r="V1800" t="str">
        <f t="shared" si="304"/>
        <v/>
      </c>
      <c r="W1800">
        <f t="shared" si="304"/>
        <v>-24.87</v>
      </c>
      <c r="Z1800">
        <f t="shared" si="305"/>
        <v>-24.87</v>
      </c>
      <c r="AA1800" t="str">
        <f t="shared" si="305"/>
        <v/>
      </c>
      <c r="AB1800" t="str">
        <f t="shared" si="305"/>
        <v/>
      </c>
      <c r="AE1800" t="str">
        <f t="shared" si="308"/>
        <v>Office Supplies</v>
      </c>
      <c r="AH1800" t="str">
        <f t="shared" si="309"/>
        <v/>
      </c>
      <c r="AI1800" t="str">
        <f t="shared" si="310"/>
        <v/>
      </c>
      <c r="AJ1800" t="str">
        <f t="shared" si="306"/>
        <v/>
      </c>
      <c r="AK1800" t="str">
        <f t="shared" si="306"/>
        <v/>
      </c>
      <c r="AL1800" t="str">
        <f t="shared" si="306"/>
        <v/>
      </c>
    </row>
    <row r="1801" spans="1:38" x14ac:dyDescent="0.2">
      <c r="A1801" s="1">
        <v>7043</v>
      </c>
      <c r="B1801" s="2" t="s">
        <v>18</v>
      </c>
      <c r="C1801" s="3">
        <v>42352</v>
      </c>
      <c r="D1801" s="2" t="s">
        <v>27</v>
      </c>
      <c r="E1801" s="2">
        <v>12</v>
      </c>
      <c r="F1801" s="2">
        <v>1642.38</v>
      </c>
      <c r="G1801" s="2">
        <v>0.09</v>
      </c>
      <c r="H1801" s="2" t="s">
        <v>20</v>
      </c>
      <c r="I1801" s="2">
        <v>-115.05</v>
      </c>
      <c r="J1801" s="2">
        <v>152.85</v>
      </c>
      <c r="K1801" s="2">
        <v>33.99</v>
      </c>
      <c r="L1801" s="2" t="s">
        <v>392</v>
      </c>
      <c r="M1801" s="2" t="s">
        <v>22</v>
      </c>
      <c r="N1801" s="2" t="s">
        <v>54</v>
      </c>
      <c r="O1801" s="2" t="s">
        <v>24</v>
      </c>
      <c r="P1801" s="2" t="s">
        <v>52</v>
      </c>
      <c r="Q1801" s="2" t="s">
        <v>26</v>
      </c>
      <c r="R1801" s="3">
        <v>42354</v>
      </c>
      <c r="S1801" s="10">
        <f t="shared" si="307"/>
        <v>2015</v>
      </c>
      <c r="T1801" t="str">
        <f t="shared" si="304"/>
        <v/>
      </c>
      <c r="U1801" t="str">
        <f t="shared" si="304"/>
        <v/>
      </c>
      <c r="V1801" t="str">
        <f t="shared" si="304"/>
        <v/>
      </c>
      <c r="W1801">
        <f t="shared" si="304"/>
        <v>-115.05</v>
      </c>
      <c r="Z1801">
        <f t="shared" si="305"/>
        <v>-115.05</v>
      </c>
      <c r="AA1801" t="str">
        <f t="shared" si="305"/>
        <v/>
      </c>
      <c r="AB1801" t="str">
        <f t="shared" si="305"/>
        <v/>
      </c>
      <c r="AE1801" t="str">
        <f t="shared" si="308"/>
        <v>Office Supplies</v>
      </c>
      <c r="AH1801" t="str">
        <f t="shared" si="309"/>
        <v/>
      </c>
      <c r="AI1801" t="str">
        <f t="shared" si="310"/>
        <v/>
      </c>
      <c r="AJ1801" t="str">
        <f t="shared" si="306"/>
        <v/>
      </c>
      <c r="AK1801" t="str">
        <f t="shared" si="306"/>
        <v/>
      </c>
      <c r="AL1801" t="str">
        <f t="shared" si="306"/>
        <v/>
      </c>
    </row>
    <row r="1802" spans="1:38" x14ac:dyDescent="0.2">
      <c r="A1802" s="1">
        <v>7044</v>
      </c>
      <c r="B1802" s="2" t="s">
        <v>18</v>
      </c>
      <c r="C1802" s="3">
        <v>42352</v>
      </c>
      <c r="D1802" s="2" t="s">
        <v>59</v>
      </c>
      <c r="E1802" s="2">
        <v>11</v>
      </c>
      <c r="F1802" s="2">
        <v>238.12</v>
      </c>
      <c r="G1802" s="2">
        <v>0.08</v>
      </c>
      <c r="H1802" s="2" t="s">
        <v>20</v>
      </c>
      <c r="I1802" s="2">
        <v>-63.36</v>
      </c>
      <c r="J1802" s="2">
        <v>32.950000000000003</v>
      </c>
      <c r="K1802" s="2">
        <v>19.989999999999998</v>
      </c>
      <c r="L1802" s="2" t="s">
        <v>79</v>
      </c>
      <c r="M1802" s="2" t="s">
        <v>29</v>
      </c>
      <c r="N1802" s="2" t="s">
        <v>43</v>
      </c>
      <c r="O1802" s="2" t="s">
        <v>31</v>
      </c>
      <c r="P1802" s="2" t="s">
        <v>32</v>
      </c>
      <c r="Q1802" s="2" t="s">
        <v>26</v>
      </c>
      <c r="R1802" s="3">
        <v>42355</v>
      </c>
      <c r="S1802" s="10">
        <f t="shared" si="307"/>
        <v>2015</v>
      </c>
      <c r="T1802" t="str">
        <f t="shared" ref="T1802:W1821" si="311">IF($N1802=T$1,$I1802,"")</f>
        <v/>
      </c>
      <c r="U1802" t="str">
        <f t="shared" si="311"/>
        <v/>
      </c>
      <c r="V1802">
        <f t="shared" si="311"/>
        <v>-63.36</v>
      </c>
      <c r="W1802" t="str">
        <f t="shared" si="311"/>
        <v/>
      </c>
      <c r="Z1802" t="str">
        <f t="shared" ref="Z1802:AB1821" si="312">IF($O1802=Z$1,$I1802,"")</f>
        <v/>
      </c>
      <c r="AA1802">
        <f t="shared" si="312"/>
        <v>-63.36</v>
      </c>
      <c r="AB1802" t="str">
        <f t="shared" si="312"/>
        <v/>
      </c>
      <c r="AE1802" t="str">
        <f t="shared" si="308"/>
        <v>Technology</v>
      </c>
      <c r="AH1802" t="str">
        <f t="shared" si="309"/>
        <v/>
      </c>
      <c r="AI1802" t="str">
        <f t="shared" si="310"/>
        <v/>
      </c>
      <c r="AJ1802" t="str">
        <f t="shared" si="306"/>
        <v/>
      </c>
      <c r="AK1802" t="str">
        <f t="shared" si="306"/>
        <v/>
      </c>
      <c r="AL1802" t="str">
        <f t="shared" si="306"/>
        <v/>
      </c>
    </row>
    <row r="1803" spans="1:38" x14ac:dyDescent="0.2">
      <c r="A1803" s="1">
        <v>7045</v>
      </c>
      <c r="B1803" s="2" t="s">
        <v>18</v>
      </c>
      <c r="C1803" s="3">
        <v>42352</v>
      </c>
      <c r="D1803" s="2" t="s">
        <v>59</v>
      </c>
      <c r="E1803" s="2">
        <v>45</v>
      </c>
      <c r="F1803" s="2">
        <v>300.87</v>
      </c>
      <c r="G1803" s="2">
        <v>0.06</v>
      </c>
      <c r="H1803" s="2" t="s">
        <v>20</v>
      </c>
      <c r="I1803" s="2">
        <v>-199.98</v>
      </c>
      <c r="J1803" s="2">
        <v>18.48</v>
      </c>
      <c r="K1803" s="2">
        <v>22.4</v>
      </c>
      <c r="L1803" s="2" t="s">
        <v>79</v>
      </c>
      <c r="M1803" s="2" t="s">
        <v>29</v>
      </c>
      <c r="N1803" s="2" t="s">
        <v>43</v>
      </c>
      <c r="O1803" s="2" t="s">
        <v>24</v>
      </c>
      <c r="P1803" s="2" t="s">
        <v>35</v>
      </c>
      <c r="Q1803" s="2" t="s">
        <v>26</v>
      </c>
      <c r="R1803" s="3">
        <v>42354</v>
      </c>
      <c r="S1803" s="10">
        <f t="shared" si="307"/>
        <v>2015</v>
      </c>
      <c r="T1803" t="str">
        <f t="shared" si="311"/>
        <v/>
      </c>
      <c r="U1803" t="str">
        <f t="shared" si="311"/>
        <v/>
      </c>
      <c r="V1803">
        <f t="shared" si="311"/>
        <v>-199.98</v>
      </c>
      <c r="W1803" t="str">
        <f t="shared" si="311"/>
        <v/>
      </c>
      <c r="Z1803">
        <f t="shared" si="312"/>
        <v>-199.98</v>
      </c>
      <c r="AA1803" t="str">
        <f t="shared" si="312"/>
        <v/>
      </c>
      <c r="AB1803" t="str">
        <f t="shared" si="312"/>
        <v/>
      </c>
      <c r="AE1803" t="str">
        <f t="shared" si="308"/>
        <v>Office Supplies</v>
      </c>
      <c r="AH1803" t="str">
        <f t="shared" si="309"/>
        <v/>
      </c>
      <c r="AI1803" t="str">
        <f t="shared" si="310"/>
        <v/>
      </c>
      <c r="AJ1803" t="str">
        <f t="shared" si="306"/>
        <v/>
      </c>
      <c r="AK1803" t="str">
        <f t="shared" si="306"/>
        <v/>
      </c>
      <c r="AL1803" t="str">
        <f t="shared" si="306"/>
        <v/>
      </c>
    </row>
    <row r="1804" spans="1:38" x14ac:dyDescent="0.2">
      <c r="A1804" s="1">
        <v>7046</v>
      </c>
      <c r="B1804" s="2" t="s">
        <v>18</v>
      </c>
      <c r="C1804" s="3">
        <v>42352</v>
      </c>
      <c r="D1804" s="2" t="s">
        <v>59</v>
      </c>
      <c r="E1804" s="2">
        <v>33</v>
      </c>
      <c r="F1804" s="2">
        <v>96.1</v>
      </c>
      <c r="G1804" s="2">
        <v>0.06</v>
      </c>
      <c r="H1804" s="2" t="s">
        <v>20</v>
      </c>
      <c r="I1804" s="2">
        <v>-83.73</v>
      </c>
      <c r="J1804" s="2">
        <v>14.52</v>
      </c>
      <c r="K1804" s="2">
        <v>18.28</v>
      </c>
      <c r="L1804" s="2" t="s">
        <v>79</v>
      </c>
      <c r="M1804" s="2" t="s">
        <v>29</v>
      </c>
      <c r="N1804" s="2" t="s">
        <v>43</v>
      </c>
      <c r="O1804" s="2" t="s">
        <v>24</v>
      </c>
      <c r="P1804" s="2" t="s">
        <v>64</v>
      </c>
      <c r="Q1804" s="2" t="s">
        <v>36</v>
      </c>
      <c r="R1804" s="3">
        <v>42354</v>
      </c>
      <c r="S1804" s="10">
        <f t="shared" si="307"/>
        <v>2015</v>
      </c>
      <c r="T1804" t="str">
        <f t="shared" si="311"/>
        <v/>
      </c>
      <c r="U1804" t="str">
        <f t="shared" si="311"/>
        <v/>
      </c>
      <c r="V1804">
        <f t="shared" si="311"/>
        <v>-83.73</v>
      </c>
      <c r="W1804" t="str">
        <f t="shared" si="311"/>
        <v/>
      </c>
      <c r="Z1804">
        <f t="shared" si="312"/>
        <v>-83.73</v>
      </c>
      <c r="AA1804" t="str">
        <f t="shared" si="312"/>
        <v/>
      </c>
      <c r="AB1804" t="str">
        <f t="shared" si="312"/>
        <v/>
      </c>
      <c r="AE1804" t="str">
        <f t="shared" si="308"/>
        <v>Office Supplies</v>
      </c>
      <c r="AH1804" t="str">
        <f t="shared" si="309"/>
        <v/>
      </c>
      <c r="AI1804" t="str">
        <f t="shared" si="310"/>
        <v/>
      </c>
      <c r="AJ1804" t="str">
        <f t="shared" si="306"/>
        <v/>
      </c>
      <c r="AK1804" t="str">
        <f t="shared" si="306"/>
        <v/>
      </c>
      <c r="AL1804" t="str">
        <f t="shared" si="306"/>
        <v/>
      </c>
    </row>
    <row r="1805" spans="1:38" x14ac:dyDescent="0.2">
      <c r="A1805" s="1">
        <v>7047</v>
      </c>
      <c r="B1805" s="2" t="s">
        <v>18</v>
      </c>
      <c r="C1805" s="3">
        <v>42352</v>
      </c>
      <c r="D1805" s="2" t="s">
        <v>59</v>
      </c>
      <c r="E1805" s="2">
        <v>23</v>
      </c>
      <c r="F1805" s="2">
        <v>270.18</v>
      </c>
      <c r="G1805" s="2">
        <v>0.04</v>
      </c>
      <c r="H1805" s="2" t="s">
        <v>20</v>
      </c>
      <c r="I1805" s="2">
        <v>24.76</v>
      </c>
      <c r="J1805" s="2">
        <v>22.98</v>
      </c>
      <c r="K1805" s="2">
        <v>17.37</v>
      </c>
      <c r="L1805" s="2" t="s">
        <v>79</v>
      </c>
      <c r="M1805" s="2" t="s">
        <v>29</v>
      </c>
      <c r="N1805" s="2" t="s">
        <v>43</v>
      </c>
      <c r="O1805" s="2" t="s">
        <v>24</v>
      </c>
      <c r="P1805" s="2" t="s">
        <v>203</v>
      </c>
      <c r="Q1805" s="2" t="s">
        <v>58</v>
      </c>
      <c r="R1805" s="3">
        <v>42353</v>
      </c>
      <c r="S1805" s="10">
        <f t="shared" si="307"/>
        <v>2015</v>
      </c>
      <c r="T1805" t="str">
        <f t="shared" si="311"/>
        <v/>
      </c>
      <c r="U1805" t="str">
        <f t="shared" si="311"/>
        <v/>
      </c>
      <c r="V1805">
        <f t="shared" si="311"/>
        <v>24.76</v>
      </c>
      <c r="W1805" t="str">
        <f t="shared" si="311"/>
        <v/>
      </c>
      <c r="Z1805">
        <f t="shared" si="312"/>
        <v>24.76</v>
      </c>
      <c r="AA1805" t="str">
        <f t="shared" si="312"/>
        <v/>
      </c>
      <c r="AB1805" t="str">
        <f t="shared" si="312"/>
        <v/>
      </c>
      <c r="AE1805" t="str">
        <f t="shared" si="308"/>
        <v/>
      </c>
      <c r="AH1805" t="str">
        <f t="shared" si="309"/>
        <v/>
      </c>
      <c r="AI1805" t="str">
        <f t="shared" si="310"/>
        <v/>
      </c>
      <c r="AJ1805" t="str">
        <f t="shared" si="306"/>
        <v/>
      </c>
      <c r="AK1805" t="str">
        <f t="shared" si="306"/>
        <v/>
      </c>
      <c r="AL1805" t="str">
        <f t="shared" si="306"/>
        <v/>
      </c>
    </row>
    <row r="1806" spans="1:38" x14ac:dyDescent="0.2">
      <c r="A1806" s="1">
        <v>7048</v>
      </c>
      <c r="B1806" s="2" t="s">
        <v>18</v>
      </c>
      <c r="C1806" s="3">
        <v>42352</v>
      </c>
      <c r="D1806" s="2" t="s">
        <v>59</v>
      </c>
      <c r="E1806" s="2">
        <v>10</v>
      </c>
      <c r="F1806" s="2">
        <v>149.55000000000001</v>
      </c>
      <c r="G1806" s="2">
        <v>0.09</v>
      </c>
      <c r="H1806" s="2" t="s">
        <v>20</v>
      </c>
      <c r="I1806" s="2">
        <v>-52.78</v>
      </c>
      <c r="J1806" s="2">
        <v>26.03</v>
      </c>
      <c r="K1806" s="2">
        <v>23.37</v>
      </c>
      <c r="L1806" s="2" t="s">
        <v>79</v>
      </c>
      <c r="M1806" s="2" t="s">
        <v>29</v>
      </c>
      <c r="N1806" s="2" t="s">
        <v>43</v>
      </c>
      <c r="O1806" s="2" t="s">
        <v>24</v>
      </c>
      <c r="P1806" s="2" t="s">
        <v>52</v>
      </c>
      <c r="Q1806" s="2" t="s">
        <v>26</v>
      </c>
      <c r="R1806" s="3">
        <v>42354</v>
      </c>
      <c r="S1806" s="10">
        <f t="shared" si="307"/>
        <v>2015</v>
      </c>
      <c r="T1806" t="str">
        <f t="shared" si="311"/>
        <v/>
      </c>
      <c r="U1806" t="str">
        <f t="shared" si="311"/>
        <v/>
      </c>
      <c r="V1806">
        <f t="shared" si="311"/>
        <v>-52.78</v>
      </c>
      <c r="W1806" t="str">
        <f t="shared" si="311"/>
        <v/>
      </c>
      <c r="Z1806">
        <f t="shared" si="312"/>
        <v>-52.78</v>
      </c>
      <c r="AA1806" t="str">
        <f t="shared" si="312"/>
        <v/>
      </c>
      <c r="AB1806" t="str">
        <f t="shared" si="312"/>
        <v/>
      </c>
      <c r="AE1806" t="str">
        <f t="shared" si="308"/>
        <v>Office Supplies</v>
      </c>
      <c r="AH1806" t="str">
        <f t="shared" si="309"/>
        <v/>
      </c>
      <c r="AI1806" t="str">
        <f t="shared" si="310"/>
        <v/>
      </c>
      <c r="AJ1806" t="str">
        <f t="shared" si="306"/>
        <v/>
      </c>
      <c r="AK1806" t="str">
        <f t="shared" si="306"/>
        <v/>
      </c>
      <c r="AL1806" t="str">
        <f t="shared" si="306"/>
        <v/>
      </c>
    </row>
    <row r="1807" spans="1:38" x14ac:dyDescent="0.2">
      <c r="A1807" s="1">
        <v>7049</v>
      </c>
      <c r="B1807" s="2" t="s">
        <v>18</v>
      </c>
      <c r="C1807" s="3">
        <v>42352</v>
      </c>
      <c r="D1807" s="2" t="s">
        <v>19</v>
      </c>
      <c r="E1807" s="2">
        <v>33</v>
      </c>
      <c r="F1807" s="2">
        <v>134.28</v>
      </c>
      <c r="G1807" s="2">
        <v>0.05</v>
      </c>
      <c r="H1807" s="2" t="s">
        <v>20</v>
      </c>
      <c r="I1807" s="2">
        <v>18.03</v>
      </c>
      <c r="J1807" s="2">
        <v>15.7</v>
      </c>
      <c r="K1807" s="2">
        <v>15.61</v>
      </c>
      <c r="L1807" s="2" t="s">
        <v>37</v>
      </c>
      <c r="M1807" s="2" t="s">
        <v>38</v>
      </c>
      <c r="N1807" s="2" t="s">
        <v>30</v>
      </c>
      <c r="O1807" s="2" t="s">
        <v>45</v>
      </c>
      <c r="P1807" s="2" t="s">
        <v>55</v>
      </c>
      <c r="Q1807" s="2" t="s">
        <v>36</v>
      </c>
      <c r="R1807" s="3">
        <v>42352</v>
      </c>
      <c r="S1807" s="10">
        <f t="shared" si="307"/>
        <v>2015</v>
      </c>
      <c r="T1807" t="str">
        <f t="shared" si="311"/>
        <v/>
      </c>
      <c r="U1807">
        <f t="shared" si="311"/>
        <v>18.03</v>
      </c>
      <c r="V1807" t="str">
        <f t="shared" si="311"/>
        <v/>
      </c>
      <c r="W1807" t="str">
        <f t="shared" si="311"/>
        <v/>
      </c>
      <c r="Z1807" t="str">
        <f t="shared" si="312"/>
        <v/>
      </c>
      <c r="AA1807" t="str">
        <f t="shared" si="312"/>
        <v/>
      </c>
      <c r="AB1807">
        <f t="shared" si="312"/>
        <v>18.03</v>
      </c>
      <c r="AE1807" t="str">
        <f t="shared" si="308"/>
        <v/>
      </c>
      <c r="AH1807" t="str">
        <f t="shared" si="309"/>
        <v/>
      </c>
      <c r="AI1807" t="str">
        <f t="shared" si="310"/>
        <v/>
      </c>
      <c r="AJ1807" t="str">
        <f t="shared" si="306"/>
        <v/>
      </c>
      <c r="AK1807" t="str">
        <f t="shared" si="306"/>
        <v/>
      </c>
      <c r="AL1807" t="str">
        <f t="shared" si="306"/>
        <v/>
      </c>
    </row>
    <row r="1808" spans="1:38" x14ac:dyDescent="0.2">
      <c r="A1808" s="1">
        <v>7050</v>
      </c>
      <c r="B1808" s="2" t="s">
        <v>18</v>
      </c>
      <c r="C1808" s="3">
        <v>42352</v>
      </c>
      <c r="D1808" s="2" t="s">
        <v>19</v>
      </c>
      <c r="E1808" s="2">
        <v>42</v>
      </c>
      <c r="F1808" s="2">
        <v>914.04</v>
      </c>
      <c r="G1808" s="2">
        <v>7.0000000000000007E-2</v>
      </c>
      <c r="H1808" s="2" t="s">
        <v>49</v>
      </c>
      <c r="I1808" s="2">
        <v>-143.53</v>
      </c>
      <c r="J1808" s="2">
        <v>34.380000000000003</v>
      </c>
      <c r="K1808" s="2">
        <v>29.1</v>
      </c>
      <c r="L1808" s="2" t="s">
        <v>37</v>
      </c>
      <c r="M1808" s="2" t="s">
        <v>38</v>
      </c>
      <c r="N1808" s="2" t="s">
        <v>30</v>
      </c>
      <c r="O1808" s="2" t="s">
        <v>24</v>
      </c>
      <c r="P1808" s="2" t="s">
        <v>25</v>
      </c>
      <c r="Q1808" s="2" t="s">
        <v>26</v>
      </c>
      <c r="R1808" s="3">
        <v>42352</v>
      </c>
      <c r="S1808" s="10">
        <f t="shared" si="307"/>
        <v>2015</v>
      </c>
      <c r="T1808" t="str">
        <f t="shared" si="311"/>
        <v/>
      </c>
      <c r="U1808">
        <f t="shared" si="311"/>
        <v>-143.53</v>
      </c>
      <c r="V1808" t="str">
        <f t="shared" si="311"/>
        <v/>
      </c>
      <c r="W1808" t="str">
        <f t="shared" si="311"/>
        <v/>
      </c>
      <c r="Z1808">
        <f t="shared" si="312"/>
        <v>-143.53</v>
      </c>
      <c r="AA1808" t="str">
        <f t="shared" si="312"/>
        <v/>
      </c>
      <c r="AB1808" t="str">
        <f t="shared" si="312"/>
        <v/>
      </c>
      <c r="AE1808" t="str">
        <f t="shared" si="308"/>
        <v>Office Supplies</v>
      </c>
      <c r="AH1808" t="str">
        <f t="shared" si="309"/>
        <v/>
      </c>
      <c r="AI1808" t="str">
        <f t="shared" si="310"/>
        <v/>
      </c>
      <c r="AJ1808" t="str">
        <f t="shared" si="306"/>
        <v/>
      </c>
      <c r="AK1808" t="str">
        <f t="shared" si="306"/>
        <v/>
      </c>
      <c r="AL1808" t="str">
        <f t="shared" si="306"/>
        <v/>
      </c>
    </row>
    <row r="1809" spans="1:38" x14ac:dyDescent="0.2">
      <c r="A1809" s="1">
        <v>7051</v>
      </c>
      <c r="B1809" s="2" t="s">
        <v>18</v>
      </c>
      <c r="C1809" s="3">
        <v>42352</v>
      </c>
      <c r="D1809" s="2" t="s">
        <v>19</v>
      </c>
      <c r="E1809" s="2">
        <v>45</v>
      </c>
      <c r="F1809" s="2">
        <v>890.36</v>
      </c>
      <c r="G1809" s="2">
        <v>0.06</v>
      </c>
      <c r="H1809" s="2" t="s">
        <v>20</v>
      </c>
      <c r="I1809" s="2">
        <v>17.05</v>
      </c>
      <c r="J1809" s="2">
        <v>31.98</v>
      </c>
      <c r="K1809" s="2">
        <v>18</v>
      </c>
      <c r="L1809" s="2" t="s">
        <v>37</v>
      </c>
      <c r="M1809" s="2" t="s">
        <v>38</v>
      </c>
      <c r="N1809" s="2" t="s">
        <v>30</v>
      </c>
      <c r="O1809" s="2" t="s">
        <v>31</v>
      </c>
      <c r="P1809" s="2" t="s">
        <v>32</v>
      </c>
      <c r="Q1809" s="2" t="s">
        <v>26</v>
      </c>
      <c r="R1809" s="3">
        <v>42354</v>
      </c>
      <c r="S1809" s="10">
        <f t="shared" si="307"/>
        <v>2015</v>
      </c>
      <c r="T1809" t="str">
        <f t="shared" si="311"/>
        <v/>
      </c>
      <c r="U1809">
        <f t="shared" si="311"/>
        <v>17.05</v>
      </c>
      <c r="V1809" t="str">
        <f t="shared" si="311"/>
        <v/>
      </c>
      <c r="W1809" t="str">
        <f t="shared" si="311"/>
        <v/>
      </c>
      <c r="Z1809" t="str">
        <f t="shared" si="312"/>
        <v/>
      </c>
      <c r="AA1809">
        <f t="shared" si="312"/>
        <v>17.05</v>
      </c>
      <c r="AB1809" t="str">
        <f t="shared" si="312"/>
        <v/>
      </c>
      <c r="AE1809" t="str">
        <f t="shared" si="308"/>
        <v/>
      </c>
      <c r="AH1809" t="str">
        <f t="shared" si="309"/>
        <v/>
      </c>
      <c r="AI1809" t="str">
        <f t="shared" si="310"/>
        <v/>
      </c>
      <c r="AJ1809" t="str">
        <f t="shared" si="306"/>
        <v/>
      </c>
      <c r="AK1809" t="str">
        <f t="shared" si="306"/>
        <v/>
      </c>
      <c r="AL1809" t="str">
        <f t="shared" si="306"/>
        <v/>
      </c>
    </row>
    <row r="1810" spans="1:38" x14ac:dyDescent="0.2">
      <c r="A1810" s="1">
        <v>7052</v>
      </c>
      <c r="B1810" s="2" t="s">
        <v>18</v>
      </c>
      <c r="C1810" s="3">
        <v>42352</v>
      </c>
      <c r="D1810" s="2" t="s">
        <v>19</v>
      </c>
      <c r="E1810" s="2">
        <v>3</v>
      </c>
      <c r="F1810" s="2">
        <v>65.540000000000006</v>
      </c>
      <c r="G1810" s="2">
        <v>0.01</v>
      </c>
      <c r="H1810" s="2" t="s">
        <v>20</v>
      </c>
      <c r="I1810" s="2">
        <v>-90.85</v>
      </c>
      <c r="J1810" s="2">
        <v>32.99</v>
      </c>
      <c r="K1810" s="2">
        <v>18.809999999999999</v>
      </c>
      <c r="L1810" s="2" t="s">
        <v>37</v>
      </c>
      <c r="M1810" s="2" t="s">
        <v>38</v>
      </c>
      <c r="N1810" s="2" t="s">
        <v>30</v>
      </c>
      <c r="O1810" s="2" t="s">
        <v>31</v>
      </c>
      <c r="P1810" s="2" t="s">
        <v>39</v>
      </c>
      <c r="Q1810" s="2" t="s">
        <v>62</v>
      </c>
      <c r="R1810" s="3">
        <v>42353</v>
      </c>
      <c r="S1810" s="10">
        <f t="shared" si="307"/>
        <v>2015</v>
      </c>
      <c r="T1810" t="str">
        <f t="shared" si="311"/>
        <v/>
      </c>
      <c r="U1810">
        <f t="shared" si="311"/>
        <v>-90.85</v>
      </c>
      <c r="V1810" t="str">
        <f t="shared" si="311"/>
        <v/>
      </c>
      <c r="W1810" t="str">
        <f t="shared" si="311"/>
        <v/>
      </c>
      <c r="Z1810" t="str">
        <f t="shared" si="312"/>
        <v/>
      </c>
      <c r="AA1810">
        <f t="shared" si="312"/>
        <v>-90.85</v>
      </c>
      <c r="AB1810" t="str">
        <f t="shared" si="312"/>
        <v/>
      </c>
      <c r="AE1810" t="str">
        <f t="shared" si="308"/>
        <v>Technology</v>
      </c>
      <c r="AH1810">
        <f t="shared" si="309"/>
        <v>-90.85</v>
      </c>
      <c r="AI1810" t="str">
        <f t="shared" si="310"/>
        <v/>
      </c>
      <c r="AJ1810">
        <f t="shared" si="306"/>
        <v>-90.85</v>
      </c>
      <c r="AK1810" t="str">
        <f t="shared" si="306"/>
        <v/>
      </c>
      <c r="AL1810" t="str">
        <f t="shared" si="306"/>
        <v/>
      </c>
    </row>
    <row r="1811" spans="1:38" x14ac:dyDescent="0.2">
      <c r="A1811" s="1">
        <v>7053</v>
      </c>
      <c r="B1811" s="2" t="s">
        <v>18</v>
      </c>
      <c r="C1811" s="3">
        <v>42355</v>
      </c>
      <c r="D1811" s="2" t="s">
        <v>59</v>
      </c>
      <c r="E1811" s="2">
        <v>40</v>
      </c>
      <c r="F1811" s="2">
        <v>5240.2299999999996</v>
      </c>
      <c r="G1811" s="2">
        <v>0.01</v>
      </c>
      <c r="H1811" s="2" t="s">
        <v>44</v>
      </c>
      <c r="I1811" s="2">
        <v>-1456.25</v>
      </c>
      <c r="J1811" s="2">
        <v>134.99</v>
      </c>
      <c r="K1811" s="2">
        <v>84.2</v>
      </c>
      <c r="L1811" s="2" t="s">
        <v>156</v>
      </c>
      <c r="M1811" s="2" t="s">
        <v>22</v>
      </c>
      <c r="N1811" s="2" t="s">
        <v>43</v>
      </c>
      <c r="O1811" s="2" t="s">
        <v>45</v>
      </c>
      <c r="P1811" s="2" t="s">
        <v>61</v>
      </c>
      <c r="Q1811" s="2" t="s">
        <v>56</v>
      </c>
      <c r="R1811" s="3">
        <v>42356</v>
      </c>
      <c r="S1811" s="10">
        <f t="shared" si="307"/>
        <v>2015</v>
      </c>
      <c r="T1811" t="str">
        <f t="shared" si="311"/>
        <v/>
      </c>
      <c r="U1811" t="str">
        <f t="shared" si="311"/>
        <v/>
      </c>
      <c r="V1811">
        <f t="shared" si="311"/>
        <v>-1456.25</v>
      </c>
      <c r="W1811" t="str">
        <f t="shared" si="311"/>
        <v/>
      </c>
      <c r="Z1811" t="str">
        <f t="shared" si="312"/>
        <v/>
      </c>
      <c r="AA1811" t="str">
        <f t="shared" si="312"/>
        <v/>
      </c>
      <c r="AB1811">
        <f t="shared" si="312"/>
        <v>-1456.25</v>
      </c>
      <c r="AE1811" t="str">
        <f t="shared" si="308"/>
        <v>Furniture</v>
      </c>
      <c r="AH1811" t="str">
        <f t="shared" si="309"/>
        <v/>
      </c>
      <c r="AI1811" t="str">
        <f t="shared" si="310"/>
        <v/>
      </c>
      <c r="AJ1811" t="str">
        <f t="shared" si="306"/>
        <v/>
      </c>
      <c r="AK1811" t="str">
        <f t="shared" si="306"/>
        <v/>
      </c>
      <c r="AL1811" t="str">
        <f t="shared" si="306"/>
        <v/>
      </c>
    </row>
    <row r="1812" spans="1:38" x14ac:dyDescent="0.2">
      <c r="A1812" s="1">
        <v>7054</v>
      </c>
      <c r="B1812" s="2" t="s">
        <v>40</v>
      </c>
      <c r="C1812" s="3">
        <v>42355</v>
      </c>
      <c r="D1812" s="2" t="s">
        <v>19</v>
      </c>
      <c r="E1812" s="2">
        <v>15</v>
      </c>
      <c r="F1812" s="2">
        <v>269.69</v>
      </c>
      <c r="G1812" s="2">
        <v>0.09</v>
      </c>
      <c r="H1812" s="2" t="s">
        <v>20</v>
      </c>
      <c r="I1812" s="2">
        <v>12.66</v>
      </c>
      <c r="J1812" s="2">
        <v>29.78</v>
      </c>
      <c r="K1812" s="2">
        <v>19.03</v>
      </c>
      <c r="L1812" s="2" t="s">
        <v>139</v>
      </c>
      <c r="M1812" s="2" t="s">
        <v>29</v>
      </c>
      <c r="N1812" s="2" t="s">
        <v>23</v>
      </c>
      <c r="O1812" s="2" t="s">
        <v>45</v>
      </c>
      <c r="P1812" s="2" t="s">
        <v>55</v>
      </c>
      <c r="Q1812" s="2" t="s">
        <v>26</v>
      </c>
      <c r="R1812" s="3">
        <v>42358</v>
      </c>
      <c r="S1812" s="10">
        <f t="shared" si="307"/>
        <v>2015</v>
      </c>
      <c r="T1812">
        <f t="shared" si="311"/>
        <v>12.66</v>
      </c>
      <c r="U1812" t="str">
        <f t="shared" si="311"/>
        <v/>
      </c>
      <c r="V1812" t="str">
        <f t="shared" si="311"/>
        <v/>
      </c>
      <c r="W1812" t="str">
        <f t="shared" si="311"/>
        <v/>
      </c>
      <c r="Z1812" t="str">
        <f t="shared" si="312"/>
        <v/>
      </c>
      <c r="AA1812" t="str">
        <f t="shared" si="312"/>
        <v/>
      </c>
      <c r="AB1812">
        <f t="shared" si="312"/>
        <v>12.66</v>
      </c>
      <c r="AE1812" t="str">
        <f t="shared" si="308"/>
        <v/>
      </c>
      <c r="AH1812" t="str">
        <f t="shared" si="309"/>
        <v/>
      </c>
      <c r="AI1812" t="str">
        <f t="shared" si="310"/>
        <v/>
      </c>
      <c r="AJ1812" t="str">
        <f t="shared" si="306"/>
        <v/>
      </c>
      <c r="AK1812" t="str">
        <f t="shared" si="306"/>
        <v/>
      </c>
      <c r="AL1812" t="str">
        <f t="shared" si="306"/>
        <v/>
      </c>
    </row>
    <row r="1813" spans="1:38" x14ac:dyDescent="0.2">
      <c r="A1813" s="1">
        <v>7055</v>
      </c>
      <c r="B1813" s="2" t="s">
        <v>40</v>
      </c>
      <c r="C1813" s="3">
        <v>42355</v>
      </c>
      <c r="D1813" s="2" t="s">
        <v>19</v>
      </c>
      <c r="E1813" s="2">
        <v>2</v>
      </c>
      <c r="F1813" s="2">
        <v>123.714</v>
      </c>
      <c r="G1813" s="2">
        <v>0.04</v>
      </c>
      <c r="H1813" s="2" t="s">
        <v>20</v>
      </c>
      <c r="I1813" s="2">
        <v>-295.45</v>
      </c>
      <c r="J1813" s="2">
        <v>77.989999999999995</v>
      </c>
      <c r="K1813" s="2">
        <v>17.899999999999999</v>
      </c>
      <c r="L1813" s="2" t="s">
        <v>139</v>
      </c>
      <c r="M1813" s="2" t="s">
        <v>29</v>
      </c>
      <c r="N1813" s="2" t="s">
        <v>23</v>
      </c>
      <c r="O1813" s="2" t="s">
        <v>31</v>
      </c>
      <c r="P1813" s="2" t="s">
        <v>39</v>
      </c>
      <c r="Q1813" s="2" t="s">
        <v>26</v>
      </c>
      <c r="R1813" s="3">
        <v>42357</v>
      </c>
      <c r="S1813" s="10">
        <f t="shared" si="307"/>
        <v>2015</v>
      </c>
      <c r="T1813">
        <f t="shared" si="311"/>
        <v>-295.45</v>
      </c>
      <c r="U1813" t="str">
        <f t="shared" si="311"/>
        <v/>
      </c>
      <c r="V1813" t="str">
        <f t="shared" si="311"/>
        <v/>
      </c>
      <c r="W1813" t="str">
        <f t="shared" si="311"/>
        <v/>
      </c>
      <c r="Z1813" t="str">
        <f t="shared" si="312"/>
        <v/>
      </c>
      <c r="AA1813">
        <f t="shared" si="312"/>
        <v>-295.45</v>
      </c>
      <c r="AB1813" t="str">
        <f t="shared" si="312"/>
        <v/>
      </c>
      <c r="AE1813" t="str">
        <f t="shared" si="308"/>
        <v>Technology</v>
      </c>
      <c r="AH1813">
        <f t="shared" si="309"/>
        <v>-295.45</v>
      </c>
      <c r="AI1813" t="str">
        <f t="shared" si="310"/>
        <v/>
      </c>
      <c r="AJ1813">
        <f t="shared" si="306"/>
        <v>-295.45</v>
      </c>
      <c r="AK1813" t="str">
        <f t="shared" si="306"/>
        <v/>
      </c>
      <c r="AL1813" t="str">
        <f t="shared" si="306"/>
        <v/>
      </c>
    </row>
    <row r="1814" spans="1:38" x14ac:dyDescent="0.2">
      <c r="A1814" s="1">
        <v>7056</v>
      </c>
      <c r="B1814" s="2" t="s">
        <v>18</v>
      </c>
      <c r="C1814" s="3">
        <v>42356</v>
      </c>
      <c r="D1814" s="2" t="s">
        <v>59</v>
      </c>
      <c r="E1814" s="2">
        <v>42</v>
      </c>
      <c r="F1814" s="2">
        <v>55.81</v>
      </c>
      <c r="G1814" s="2">
        <v>0.06</v>
      </c>
      <c r="H1814" s="2" t="s">
        <v>20</v>
      </c>
      <c r="I1814" s="2">
        <v>3.94</v>
      </c>
      <c r="J1814" s="2">
        <v>13.14</v>
      </c>
      <c r="K1814" s="2">
        <v>14.7</v>
      </c>
      <c r="L1814" s="2" t="s">
        <v>476</v>
      </c>
      <c r="M1814" s="2" t="s">
        <v>29</v>
      </c>
      <c r="N1814" s="2" t="s">
        <v>23</v>
      </c>
      <c r="O1814" s="2" t="s">
        <v>24</v>
      </c>
      <c r="P1814" s="2" t="s">
        <v>95</v>
      </c>
      <c r="Q1814" s="2" t="s">
        <v>36</v>
      </c>
      <c r="R1814" s="3">
        <v>42358</v>
      </c>
      <c r="S1814" s="10">
        <f t="shared" si="307"/>
        <v>2015</v>
      </c>
      <c r="T1814">
        <f t="shared" si="311"/>
        <v>3.94</v>
      </c>
      <c r="U1814" t="str">
        <f t="shared" si="311"/>
        <v/>
      </c>
      <c r="V1814" t="str">
        <f t="shared" si="311"/>
        <v/>
      </c>
      <c r="W1814" t="str">
        <f t="shared" si="311"/>
        <v/>
      </c>
      <c r="Z1814">
        <f t="shared" si="312"/>
        <v>3.94</v>
      </c>
      <c r="AA1814" t="str">
        <f t="shared" si="312"/>
        <v/>
      </c>
      <c r="AB1814" t="str">
        <f t="shared" si="312"/>
        <v/>
      </c>
      <c r="AE1814" t="str">
        <f t="shared" si="308"/>
        <v/>
      </c>
      <c r="AH1814" t="str">
        <f t="shared" si="309"/>
        <v/>
      </c>
      <c r="AI1814" t="str">
        <f t="shared" si="310"/>
        <v/>
      </c>
      <c r="AJ1814" t="str">
        <f t="shared" si="306"/>
        <v/>
      </c>
      <c r="AK1814" t="str">
        <f t="shared" si="306"/>
        <v/>
      </c>
      <c r="AL1814" t="str">
        <f t="shared" si="306"/>
        <v/>
      </c>
    </row>
    <row r="1815" spans="1:38" x14ac:dyDescent="0.2">
      <c r="A1815" s="1">
        <v>7057</v>
      </c>
      <c r="B1815" s="2" t="s">
        <v>18</v>
      </c>
      <c r="C1815" s="3">
        <v>42357</v>
      </c>
      <c r="D1815" s="2" t="s">
        <v>27</v>
      </c>
      <c r="E1815" s="2">
        <v>13</v>
      </c>
      <c r="F1815" s="2">
        <v>193.23</v>
      </c>
      <c r="G1815" s="2">
        <v>0.03</v>
      </c>
      <c r="H1815" s="2" t="s">
        <v>20</v>
      </c>
      <c r="I1815" s="2">
        <v>63.56</v>
      </c>
      <c r="J1815" s="2">
        <v>26.34</v>
      </c>
      <c r="K1815" s="2">
        <v>19</v>
      </c>
      <c r="L1815" s="2" t="s">
        <v>194</v>
      </c>
      <c r="M1815" s="2" t="s">
        <v>29</v>
      </c>
      <c r="N1815" s="2" t="s">
        <v>54</v>
      </c>
      <c r="O1815" s="2" t="s">
        <v>45</v>
      </c>
      <c r="P1815" s="2" t="s">
        <v>55</v>
      </c>
      <c r="Q1815" s="2" t="s">
        <v>58</v>
      </c>
      <c r="R1815" s="3">
        <v>42361</v>
      </c>
      <c r="S1815" s="10">
        <f t="shared" si="307"/>
        <v>2015</v>
      </c>
      <c r="T1815" t="str">
        <f t="shared" si="311"/>
        <v/>
      </c>
      <c r="U1815" t="str">
        <f t="shared" si="311"/>
        <v/>
      </c>
      <c r="V1815" t="str">
        <f t="shared" si="311"/>
        <v/>
      </c>
      <c r="W1815">
        <f t="shared" si="311"/>
        <v>63.56</v>
      </c>
      <c r="Z1815" t="str">
        <f t="shared" si="312"/>
        <v/>
      </c>
      <c r="AA1815" t="str">
        <f t="shared" si="312"/>
        <v/>
      </c>
      <c r="AB1815">
        <f t="shared" si="312"/>
        <v>63.56</v>
      </c>
      <c r="AE1815" t="str">
        <f t="shared" si="308"/>
        <v/>
      </c>
      <c r="AH1815" t="str">
        <f t="shared" si="309"/>
        <v/>
      </c>
      <c r="AI1815" t="str">
        <f t="shared" si="310"/>
        <v/>
      </c>
      <c r="AJ1815" t="str">
        <f t="shared" si="306"/>
        <v/>
      </c>
      <c r="AK1815" t="str">
        <f t="shared" si="306"/>
        <v/>
      </c>
      <c r="AL1815" t="str">
        <f t="shared" si="306"/>
        <v/>
      </c>
    </row>
    <row r="1816" spans="1:38" x14ac:dyDescent="0.2">
      <c r="A1816" s="1">
        <v>7058</v>
      </c>
      <c r="B1816" s="2" t="s">
        <v>18</v>
      </c>
      <c r="C1816" s="3">
        <v>42357</v>
      </c>
      <c r="D1816" s="2" t="s">
        <v>19</v>
      </c>
      <c r="E1816" s="2">
        <v>26</v>
      </c>
      <c r="F1816" s="2">
        <v>148.80000000000001</v>
      </c>
      <c r="G1816" s="2">
        <v>0.08</v>
      </c>
      <c r="H1816" s="2" t="s">
        <v>20</v>
      </c>
      <c r="I1816" s="2">
        <v>39.880000000000003</v>
      </c>
      <c r="J1816" s="2">
        <v>17.68</v>
      </c>
      <c r="K1816" s="2">
        <v>15.46</v>
      </c>
      <c r="L1816" s="2" t="s">
        <v>543</v>
      </c>
      <c r="M1816" s="2" t="s">
        <v>38</v>
      </c>
      <c r="N1816" s="2" t="s">
        <v>43</v>
      </c>
      <c r="O1816" s="2" t="s">
        <v>24</v>
      </c>
      <c r="P1816" s="2" t="s">
        <v>35</v>
      </c>
      <c r="Q1816" s="2" t="s">
        <v>36</v>
      </c>
      <c r="R1816" s="3">
        <v>42360</v>
      </c>
      <c r="S1816" s="10">
        <f t="shared" si="307"/>
        <v>2015</v>
      </c>
      <c r="T1816" t="str">
        <f t="shared" si="311"/>
        <v/>
      </c>
      <c r="U1816" t="str">
        <f t="shared" si="311"/>
        <v/>
      </c>
      <c r="V1816">
        <f t="shared" si="311"/>
        <v>39.880000000000003</v>
      </c>
      <c r="W1816" t="str">
        <f t="shared" si="311"/>
        <v/>
      </c>
      <c r="Z1816">
        <f t="shared" si="312"/>
        <v>39.880000000000003</v>
      </c>
      <c r="AA1816" t="str">
        <f t="shared" si="312"/>
        <v/>
      </c>
      <c r="AB1816" t="str">
        <f t="shared" si="312"/>
        <v/>
      </c>
      <c r="AE1816" t="str">
        <f t="shared" si="308"/>
        <v/>
      </c>
      <c r="AH1816" t="str">
        <f t="shared" si="309"/>
        <v/>
      </c>
      <c r="AI1816" t="str">
        <f t="shared" si="310"/>
        <v/>
      </c>
      <c r="AJ1816" t="str">
        <f t="shared" si="306"/>
        <v/>
      </c>
      <c r="AK1816" t="str">
        <f t="shared" si="306"/>
        <v/>
      </c>
      <c r="AL1816" t="str">
        <f t="shared" si="306"/>
        <v/>
      </c>
    </row>
    <row r="1817" spans="1:38" x14ac:dyDescent="0.2">
      <c r="A1817" s="1">
        <v>7059</v>
      </c>
      <c r="B1817" s="2" t="s">
        <v>18</v>
      </c>
      <c r="C1817" s="3">
        <v>42357</v>
      </c>
      <c r="D1817" s="2" t="s">
        <v>19</v>
      </c>
      <c r="E1817" s="2">
        <v>6</v>
      </c>
      <c r="F1817" s="2">
        <v>311.30900000000003</v>
      </c>
      <c r="G1817" s="2">
        <v>0.01</v>
      </c>
      <c r="H1817" s="2" t="s">
        <v>20</v>
      </c>
      <c r="I1817" s="2">
        <v>-248.96</v>
      </c>
      <c r="J1817" s="2">
        <v>67.989999999999995</v>
      </c>
      <c r="K1817" s="2">
        <v>19</v>
      </c>
      <c r="L1817" s="2" t="s">
        <v>543</v>
      </c>
      <c r="M1817" s="2" t="s">
        <v>38</v>
      </c>
      <c r="N1817" s="2" t="s">
        <v>43</v>
      </c>
      <c r="O1817" s="2" t="s">
        <v>31</v>
      </c>
      <c r="P1817" s="2" t="s">
        <v>39</v>
      </c>
      <c r="Q1817" s="2" t="s">
        <v>58</v>
      </c>
      <c r="R1817" s="3">
        <v>42359</v>
      </c>
      <c r="S1817" s="10">
        <f t="shared" si="307"/>
        <v>2015</v>
      </c>
      <c r="T1817" t="str">
        <f t="shared" si="311"/>
        <v/>
      </c>
      <c r="U1817" t="str">
        <f t="shared" si="311"/>
        <v/>
      </c>
      <c r="V1817">
        <f t="shared" si="311"/>
        <v>-248.96</v>
      </c>
      <c r="W1817" t="str">
        <f t="shared" si="311"/>
        <v/>
      </c>
      <c r="Z1817" t="str">
        <f t="shared" si="312"/>
        <v/>
      </c>
      <c r="AA1817">
        <f t="shared" si="312"/>
        <v>-248.96</v>
      </c>
      <c r="AB1817" t="str">
        <f t="shared" si="312"/>
        <v/>
      </c>
      <c r="AE1817" t="str">
        <f t="shared" si="308"/>
        <v>Technology</v>
      </c>
      <c r="AH1817">
        <f t="shared" si="309"/>
        <v>-248.96</v>
      </c>
      <c r="AI1817" t="str">
        <f t="shared" si="310"/>
        <v/>
      </c>
      <c r="AJ1817">
        <f t="shared" si="306"/>
        <v>-248.96</v>
      </c>
      <c r="AK1817" t="str">
        <f t="shared" si="306"/>
        <v/>
      </c>
      <c r="AL1817" t="str">
        <f t="shared" si="306"/>
        <v/>
      </c>
    </row>
    <row r="1818" spans="1:38" x14ac:dyDescent="0.2">
      <c r="A1818" s="1">
        <v>7060</v>
      </c>
      <c r="B1818" s="2" t="s">
        <v>18</v>
      </c>
      <c r="C1818" s="3">
        <v>42357</v>
      </c>
      <c r="D1818" s="2" t="s">
        <v>50</v>
      </c>
      <c r="E1818" s="2">
        <v>38</v>
      </c>
      <c r="F1818" s="2">
        <v>1561.61</v>
      </c>
      <c r="G1818" s="2">
        <v>0.08</v>
      </c>
      <c r="H1818" s="2" t="s">
        <v>49</v>
      </c>
      <c r="I1818" s="2">
        <v>119.85</v>
      </c>
      <c r="J1818" s="2">
        <v>53.32</v>
      </c>
      <c r="K1818" s="2">
        <v>22.66</v>
      </c>
      <c r="L1818" s="2" t="s">
        <v>102</v>
      </c>
      <c r="M1818" s="2" t="s">
        <v>22</v>
      </c>
      <c r="N1818" s="2" t="s">
        <v>23</v>
      </c>
      <c r="O1818" s="2" t="s">
        <v>45</v>
      </c>
      <c r="P1818" s="2" t="s">
        <v>55</v>
      </c>
      <c r="Q1818" s="2" t="s">
        <v>62</v>
      </c>
      <c r="R1818" s="3">
        <v>42357</v>
      </c>
      <c r="S1818" s="10">
        <f t="shared" si="307"/>
        <v>2015</v>
      </c>
      <c r="T1818">
        <f t="shared" si="311"/>
        <v>119.85</v>
      </c>
      <c r="U1818" t="str">
        <f t="shared" si="311"/>
        <v/>
      </c>
      <c r="V1818" t="str">
        <f t="shared" si="311"/>
        <v/>
      </c>
      <c r="W1818" t="str">
        <f t="shared" si="311"/>
        <v/>
      </c>
      <c r="Z1818" t="str">
        <f t="shared" si="312"/>
        <v/>
      </c>
      <c r="AA1818" t="str">
        <f t="shared" si="312"/>
        <v/>
      </c>
      <c r="AB1818">
        <f t="shared" si="312"/>
        <v>119.85</v>
      </c>
      <c r="AE1818" t="str">
        <f t="shared" si="308"/>
        <v/>
      </c>
      <c r="AH1818" t="str">
        <f t="shared" si="309"/>
        <v/>
      </c>
      <c r="AI1818" t="str">
        <f t="shared" si="310"/>
        <v/>
      </c>
      <c r="AJ1818" t="str">
        <f t="shared" si="306"/>
        <v/>
      </c>
      <c r="AK1818" t="str">
        <f t="shared" si="306"/>
        <v/>
      </c>
      <c r="AL1818" t="str">
        <f t="shared" si="306"/>
        <v/>
      </c>
    </row>
    <row r="1819" spans="1:38" x14ac:dyDescent="0.2">
      <c r="A1819" s="1">
        <v>7061</v>
      </c>
      <c r="B1819" s="2" t="s">
        <v>18</v>
      </c>
      <c r="C1819" s="3">
        <v>42357</v>
      </c>
      <c r="D1819" s="2" t="s">
        <v>50</v>
      </c>
      <c r="E1819" s="2">
        <v>22</v>
      </c>
      <c r="F1819" s="2">
        <v>1302.902</v>
      </c>
      <c r="G1819" s="2">
        <v>0.01</v>
      </c>
      <c r="H1819" s="2" t="s">
        <v>49</v>
      </c>
      <c r="I1819" s="2">
        <v>230.26</v>
      </c>
      <c r="J1819" s="2">
        <v>77.989999999999995</v>
      </c>
      <c r="K1819" s="2">
        <v>17.989999999999998</v>
      </c>
      <c r="L1819" s="2" t="s">
        <v>102</v>
      </c>
      <c r="M1819" s="2" t="s">
        <v>22</v>
      </c>
      <c r="N1819" s="2" t="s">
        <v>23</v>
      </c>
      <c r="O1819" s="2" t="s">
        <v>31</v>
      </c>
      <c r="P1819" s="2" t="s">
        <v>39</v>
      </c>
      <c r="Q1819" s="2" t="s">
        <v>26</v>
      </c>
      <c r="R1819" s="3">
        <v>42358</v>
      </c>
      <c r="S1819" s="10">
        <f t="shared" si="307"/>
        <v>2015</v>
      </c>
      <c r="T1819">
        <f t="shared" si="311"/>
        <v>230.26</v>
      </c>
      <c r="U1819" t="str">
        <f t="shared" si="311"/>
        <v/>
      </c>
      <c r="V1819" t="str">
        <f t="shared" si="311"/>
        <v/>
      </c>
      <c r="W1819" t="str">
        <f t="shared" si="311"/>
        <v/>
      </c>
      <c r="Z1819" t="str">
        <f t="shared" si="312"/>
        <v/>
      </c>
      <c r="AA1819">
        <f t="shared" si="312"/>
        <v>230.26</v>
      </c>
      <c r="AB1819" t="str">
        <f t="shared" si="312"/>
        <v/>
      </c>
      <c r="AE1819" t="str">
        <f t="shared" si="308"/>
        <v/>
      </c>
      <c r="AH1819" t="str">
        <f t="shared" si="309"/>
        <v/>
      </c>
      <c r="AI1819" t="str">
        <f t="shared" si="310"/>
        <v/>
      </c>
      <c r="AJ1819" t="str">
        <f t="shared" si="306"/>
        <v/>
      </c>
      <c r="AK1819" t="str">
        <f t="shared" si="306"/>
        <v/>
      </c>
      <c r="AL1819" t="str">
        <f t="shared" si="306"/>
        <v/>
      </c>
    </row>
    <row r="1820" spans="1:38" x14ac:dyDescent="0.2">
      <c r="A1820" s="1">
        <v>7062</v>
      </c>
      <c r="B1820" s="2" t="s">
        <v>18</v>
      </c>
      <c r="C1820" s="3">
        <v>42358</v>
      </c>
      <c r="D1820" s="2" t="s">
        <v>50</v>
      </c>
      <c r="E1820" s="2">
        <v>7</v>
      </c>
      <c r="F1820" s="2">
        <v>42.98</v>
      </c>
      <c r="G1820" s="2">
        <v>0.04</v>
      </c>
      <c r="H1820" s="2" t="s">
        <v>20</v>
      </c>
      <c r="I1820" s="2">
        <v>-14.55</v>
      </c>
      <c r="J1820" s="2">
        <v>16.420000000000002</v>
      </c>
      <c r="K1820" s="2">
        <v>18.989999999999998</v>
      </c>
      <c r="L1820" s="2" t="s">
        <v>305</v>
      </c>
      <c r="M1820" s="2" t="s">
        <v>29</v>
      </c>
      <c r="N1820" s="2" t="s">
        <v>30</v>
      </c>
      <c r="O1820" s="2" t="s">
        <v>24</v>
      </c>
      <c r="P1820" s="2" t="s">
        <v>90</v>
      </c>
      <c r="Q1820" s="2" t="s">
        <v>26</v>
      </c>
      <c r="R1820" s="3">
        <v>42359</v>
      </c>
      <c r="S1820" s="10">
        <f t="shared" si="307"/>
        <v>2015</v>
      </c>
      <c r="T1820" t="str">
        <f t="shared" si="311"/>
        <v/>
      </c>
      <c r="U1820">
        <f t="shared" si="311"/>
        <v>-14.55</v>
      </c>
      <c r="V1820" t="str">
        <f t="shared" si="311"/>
        <v/>
      </c>
      <c r="W1820" t="str">
        <f t="shared" si="311"/>
        <v/>
      </c>
      <c r="Z1820">
        <f t="shared" si="312"/>
        <v>-14.55</v>
      </c>
      <c r="AA1820" t="str">
        <f t="shared" si="312"/>
        <v/>
      </c>
      <c r="AB1820" t="str">
        <f t="shared" si="312"/>
        <v/>
      </c>
      <c r="AE1820" t="str">
        <f t="shared" si="308"/>
        <v>Office Supplies</v>
      </c>
      <c r="AH1820" t="str">
        <f t="shared" si="309"/>
        <v/>
      </c>
      <c r="AI1820" t="str">
        <f t="shared" si="310"/>
        <v/>
      </c>
      <c r="AJ1820" t="str">
        <f t="shared" si="306"/>
        <v/>
      </c>
      <c r="AK1820" t="str">
        <f t="shared" si="306"/>
        <v/>
      </c>
      <c r="AL1820" t="str">
        <f t="shared" si="306"/>
        <v/>
      </c>
    </row>
    <row r="1821" spans="1:38" x14ac:dyDescent="0.2">
      <c r="A1821" s="1">
        <v>7063</v>
      </c>
      <c r="B1821" s="2" t="s">
        <v>18</v>
      </c>
      <c r="C1821" s="3">
        <v>42358</v>
      </c>
      <c r="D1821" s="2" t="s">
        <v>59</v>
      </c>
      <c r="E1821" s="2">
        <v>42</v>
      </c>
      <c r="F1821" s="2">
        <v>2545.2800000000002</v>
      </c>
      <c r="G1821" s="2">
        <v>0.03</v>
      </c>
      <c r="H1821" s="2" t="s">
        <v>44</v>
      </c>
      <c r="I1821" s="2">
        <v>-371.85</v>
      </c>
      <c r="J1821" s="2">
        <v>72.89</v>
      </c>
      <c r="K1821" s="2">
        <v>46.41</v>
      </c>
      <c r="L1821" s="2" t="s">
        <v>544</v>
      </c>
      <c r="M1821" s="2" t="s">
        <v>22</v>
      </c>
      <c r="N1821" s="2" t="s">
        <v>23</v>
      </c>
      <c r="O1821" s="2" t="s">
        <v>45</v>
      </c>
      <c r="P1821" s="2" t="s">
        <v>61</v>
      </c>
      <c r="Q1821" s="2" t="s">
        <v>56</v>
      </c>
      <c r="R1821" s="3">
        <v>42359</v>
      </c>
      <c r="S1821" s="10">
        <f t="shared" si="307"/>
        <v>2015</v>
      </c>
      <c r="T1821">
        <f t="shared" si="311"/>
        <v>-371.85</v>
      </c>
      <c r="U1821" t="str">
        <f t="shared" si="311"/>
        <v/>
      </c>
      <c r="V1821" t="str">
        <f t="shared" si="311"/>
        <v/>
      </c>
      <c r="W1821" t="str">
        <f t="shared" si="311"/>
        <v/>
      </c>
      <c r="Z1821" t="str">
        <f t="shared" si="312"/>
        <v/>
      </c>
      <c r="AA1821" t="str">
        <f t="shared" si="312"/>
        <v/>
      </c>
      <c r="AB1821">
        <f t="shared" si="312"/>
        <v>-371.85</v>
      </c>
      <c r="AE1821" t="str">
        <f t="shared" si="308"/>
        <v>Furniture</v>
      </c>
      <c r="AH1821" t="str">
        <f t="shared" si="309"/>
        <v/>
      </c>
      <c r="AI1821" t="str">
        <f t="shared" si="310"/>
        <v/>
      </c>
      <c r="AJ1821" t="str">
        <f t="shared" si="306"/>
        <v/>
      </c>
      <c r="AK1821" t="str">
        <f t="shared" si="306"/>
        <v/>
      </c>
      <c r="AL1821" t="str">
        <f t="shared" si="306"/>
        <v/>
      </c>
    </row>
    <row r="1822" spans="1:38" x14ac:dyDescent="0.2">
      <c r="A1822" s="1">
        <v>7064</v>
      </c>
      <c r="B1822" s="2" t="s">
        <v>18</v>
      </c>
      <c r="C1822" s="3">
        <v>42359</v>
      </c>
      <c r="D1822" s="2" t="s">
        <v>27</v>
      </c>
      <c r="E1822" s="2">
        <v>48</v>
      </c>
      <c r="F1822" s="2">
        <v>14564.07</v>
      </c>
      <c r="G1822" s="2">
        <v>0.04</v>
      </c>
      <c r="H1822" s="2" t="s">
        <v>44</v>
      </c>
      <c r="I1822" s="2">
        <v>3835.03</v>
      </c>
      <c r="J1822" s="2">
        <v>318.14</v>
      </c>
      <c r="K1822" s="2">
        <v>40.53</v>
      </c>
      <c r="L1822" s="2" t="s">
        <v>410</v>
      </c>
      <c r="M1822" s="2" t="s">
        <v>38</v>
      </c>
      <c r="N1822" s="2" t="s">
        <v>54</v>
      </c>
      <c r="O1822" s="2" t="s">
        <v>31</v>
      </c>
      <c r="P1822" s="2" t="s">
        <v>33</v>
      </c>
      <c r="Q1822" s="2" t="s">
        <v>56</v>
      </c>
      <c r="R1822" s="3">
        <v>42363</v>
      </c>
      <c r="S1822" s="10">
        <f t="shared" si="307"/>
        <v>2015</v>
      </c>
      <c r="T1822" t="str">
        <f t="shared" ref="T1822:W1841" si="313">IF($N1822=T$1,$I1822,"")</f>
        <v/>
      </c>
      <c r="U1822" t="str">
        <f t="shared" si="313"/>
        <v/>
      </c>
      <c r="V1822" t="str">
        <f t="shared" si="313"/>
        <v/>
      </c>
      <c r="W1822">
        <f t="shared" si="313"/>
        <v>3835.03</v>
      </c>
      <c r="Z1822" t="str">
        <f t="shared" ref="Z1822:AB1841" si="314">IF($O1822=Z$1,$I1822,"")</f>
        <v/>
      </c>
      <c r="AA1822">
        <f t="shared" si="314"/>
        <v>3835.03</v>
      </c>
      <c r="AB1822" t="str">
        <f t="shared" si="314"/>
        <v/>
      </c>
      <c r="AE1822" t="str">
        <f t="shared" si="308"/>
        <v/>
      </c>
      <c r="AH1822" t="str">
        <f t="shared" si="309"/>
        <v/>
      </c>
      <c r="AI1822" t="str">
        <f t="shared" si="310"/>
        <v/>
      </c>
      <c r="AJ1822" t="str">
        <f t="shared" si="306"/>
        <v/>
      </c>
      <c r="AK1822" t="str">
        <f t="shared" si="306"/>
        <v/>
      </c>
      <c r="AL1822" t="str">
        <f t="shared" si="306"/>
        <v/>
      </c>
    </row>
    <row r="1823" spans="1:38" x14ac:dyDescent="0.2">
      <c r="A1823" s="1">
        <v>7065</v>
      </c>
      <c r="B1823" s="2" t="s">
        <v>18</v>
      </c>
      <c r="C1823" s="3">
        <v>42359</v>
      </c>
      <c r="D1823" s="2" t="s">
        <v>27</v>
      </c>
      <c r="E1823" s="2">
        <v>29</v>
      </c>
      <c r="F1823" s="2">
        <v>2368.38</v>
      </c>
      <c r="G1823" s="2">
        <v>0.02</v>
      </c>
      <c r="H1823" s="2" t="s">
        <v>20</v>
      </c>
      <c r="I1823" s="2">
        <v>617.33000000000004</v>
      </c>
      <c r="J1823" s="2">
        <v>90.65</v>
      </c>
      <c r="K1823" s="2">
        <v>27.99</v>
      </c>
      <c r="L1823" s="2" t="s">
        <v>63</v>
      </c>
      <c r="M1823" s="2" t="s">
        <v>29</v>
      </c>
      <c r="N1823" s="2" t="s">
        <v>43</v>
      </c>
      <c r="O1823" s="2" t="s">
        <v>24</v>
      </c>
      <c r="P1823" s="2" t="s">
        <v>71</v>
      </c>
      <c r="Q1823" s="2" t="s">
        <v>62</v>
      </c>
      <c r="R1823" s="3">
        <v>42359</v>
      </c>
      <c r="S1823" s="10">
        <f t="shared" si="307"/>
        <v>2015</v>
      </c>
      <c r="T1823" t="str">
        <f t="shared" si="313"/>
        <v/>
      </c>
      <c r="U1823" t="str">
        <f t="shared" si="313"/>
        <v/>
      </c>
      <c r="V1823">
        <f t="shared" si="313"/>
        <v>617.33000000000004</v>
      </c>
      <c r="W1823" t="str">
        <f t="shared" si="313"/>
        <v/>
      </c>
      <c r="Z1823">
        <f t="shared" si="314"/>
        <v>617.33000000000004</v>
      </c>
      <c r="AA1823" t="str">
        <f t="shared" si="314"/>
        <v/>
      </c>
      <c r="AB1823" t="str">
        <f t="shared" si="314"/>
        <v/>
      </c>
      <c r="AE1823" t="str">
        <f t="shared" si="308"/>
        <v/>
      </c>
      <c r="AH1823" t="str">
        <f t="shared" si="309"/>
        <v/>
      </c>
      <c r="AI1823" t="str">
        <f t="shared" si="310"/>
        <v/>
      </c>
      <c r="AJ1823" t="str">
        <f t="shared" si="306"/>
        <v/>
      </c>
      <c r="AK1823" t="str">
        <f t="shared" si="306"/>
        <v/>
      </c>
      <c r="AL1823" t="str">
        <f t="shared" si="306"/>
        <v/>
      </c>
    </row>
    <row r="1824" spans="1:38" x14ac:dyDescent="0.2">
      <c r="A1824" s="1">
        <v>7066</v>
      </c>
      <c r="B1824" s="2" t="s">
        <v>18</v>
      </c>
      <c r="C1824" s="3">
        <v>42359</v>
      </c>
      <c r="D1824" s="2" t="s">
        <v>27</v>
      </c>
      <c r="E1824" s="2">
        <v>49</v>
      </c>
      <c r="F1824" s="2">
        <v>189.6</v>
      </c>
      <c r="G1824" s="2">
        <v>0.09</v>
      </c>
      <c r="H1824" s="2" t="s">
        <v>49</v>
      </c>
      <c r="I1824" s="2">
        <v>87.61</v>
      </c>
      <c r="J1824" s="2">
        <v>15.75</v>
      </c>
      <c r="K1824" s="2">
        <v>14.5</v>
      </c>
      <c r="L1824" s="2" t="s">
        <v>63</v>
      </c>
      <c r="M1824" s="2" t="s">
        <v>29</v>
      </c>
      <c r="N1824" s="2" t="s">
        <v>43</v>
      </c>
      <c r="O1824" s="2" t="s">
        <v>24</v>
      </c>
      <c r="P1824" s="2" t="s">
        <v>74</v>
      </c>
      <c r="Q1824" s="2" t="s">
        <v>26</v>
      </c>
      <c r="R1824" s="3">
        <v>42364</v>
      </c>
      <c r="S1824" s="10">
        <f t="shared" si="307"/>
        <v>2015</v>
      </c>
      <c r="T1824" t="str">
        <f t="shared" si="313"/>
        <v/>
      </c>
      <c r="U1824" t="str">
        <f t="shared" si="313"/>
        <v/>
      </c>
      <c r="V1824">
        <f t="shared" si="313"/>
        <v>87.61</v>
      </c>
      <c r="W1824" t="str">
        <f t="shared" si="313"/>
        <v/>
      </c>
      <c r="Z1824">
        <f t="shared" si="314"/>
        <v>87.61</v>
      </c>
      <c r="AA1824" t="str">
        <f t="shared" si="314"/>
        <v/>
      </c>
      <c r="AB1824" t="str">
        <f t="shared" si="314"/>
        <v/>
      </c>
      <c r="AE1824" t="str">
        <f t="shared" si="308"/>
        <v/>
      </c>
      <c r="AH1824" t="str">
        <f t="shared" si="309"/>
        <v/>
      </c>
      <c r="AI1824" t="str">
        <f t="shared" si="310"/>
        <v/>
      </c>
      <c r="AJ1824" t="str">
        <f t="shared" si="306"/>
        <v/>
      </c>
      <c r="AK1824" t="str">
        <f t="shared" si="306"/>
        <v/>
      </c>
      <c r="AL1824" t="str">
        <f t="shared" si="306"/>
        <v/>
      </c>
    </row>
    <row r="1825" spans="1:38" x14ac:dyDescent="0.2">
      <c r="A1825" s="1">
        <v>7067</v>
      </c>
      <c r="B1825" s="2" t="s">
        <v>40</v>
      </c>
      <c r="C1825" s="3">
        <v>42359</v>
      </c>
      <c r="D1825" s="2" t="s">
        <v>27</v>
      </c>
      <c r="E1825" s="2">
        <v>34</v>
      </c>
      <c r="F1825" s="2">
        <v>1957.4359999999999</v>
      </c>
      <c r="G1825" s="2">
        <v>0.03</v>
      </c>
      <c r="H1825" s="2" t="s">
        <v>20</v>
      </c>
      <c r="I1825" s="2">
        <v>367.29</v>
      </c>
      <c r="J1825" s="2">
        <v>77.989999999999995</v>
      </c>
      <c r="K1825" s="2">
        <v>22.99</v>
      </c>
      <c r="L1825" s="2" t="s">
        <v>104</v>
      </c>
      <c r="M1825" s="2" t="s">
        <v>29</v>
      </c>
      <c r="N1825" s="2" t="s">
        <v>54</v>
      </c>
      <c r="O1825" s="2" t="s">
        <v>31</v>
      </c>
      <c r="P1825" s="2" t="s">
        <v>39</v>
      </c>
      <c r="Q1825" s="2" t="s">
        <v>26</v>
      </c>
      <c r="R1825" s="3">
        <v>42368</v>
      </c>
      <c r="S1825" s="10">
        <f t="shared" si="307"/>
        <v>2015</v>
      </c>
      <c r="T1825" t="str">
        <f t="shared" si="313"/>
        <v/>
      </c>
      <c r="U1825" t="str">
        <f t="shared" si="313"/>
        <v/>
      </c>
      <c r="V1825" t="str">
        <f t="shared" si="313"/>
        <v/>
      </c>
      <c r="W1825">
        <f t="shared" si="313"/>
        <v>367.29</v>
      </c>
      <c r="Z1825" t="str">
        <f t="shared" si="314"/>
        <v/>
      </c>
      <c r="AA1825">
        <f t="shared" si="314"/>
        <v>367.29</v>
      </c>
      <c r="AB1825" t="str">
        <f t="shared" si="314"/>
        <v/>
      </c>
      <c r="AE1825" t="str">
        <f t="shared" si="308"/>
        <v/>
      </c>
      <c r="AH1825" t="str">
        <f t="shared" si="309"/>
        <v/>
      </c>
      <c r="AI1825" t="str">
        <f t="shared" si="310"/>
        <v/>
      </c>
      <c r="AJ1825" t="str">
        <f t="shared" si="306"/>
        <v/>
      </c>
      <c r="AK1825" t="str">
        <f t="shared" si="306"/>
        <v/>
      </c>
      <c r="AL1825" t="str">
        <f t="shared" si="306"/>
        <v/>
      </c>
    </row>
    <row r="1826" spans="1:38" x14ac:dyDescent="0.2">
      <c r="A1826" s="1">
        <v>7068</v>
      </c>
      <c r="B1826" s="2" t="s">
        <v>18</v>
      </c>
      <c r="C1826" s="3">
        <v>42359</v>
      </c>
      <c r="D1826" s="2" t="s">
        <v>50</v>
      </c>
      <c r="E1826" s="2">
        <v>15</v>
      </c>
      <c r="F1826" s="2">
        <v>109.72</v>
      </c>
      <c r="G1826" s="2">
        <v>0.08</v>
      </c>
      <c r="H1826" s="2" t="s">
        <v>20</v>
      </c>
      <c r="I1826" s="2">
        <v>-27.3</v>
      </c>
      <c r="J1826" s="2">
        <v>18.48</v>
      </c>
      <c r="K1826" s="2">
        <v>19.739999999999998</v>
      </c>
      <c r="L1826" s="2" t="s">
        <v>48</v>
      </c>
      <c r="M1826" s="2" t="s">
        <v>38</v>
      </c>
      <c r="N1826" s="2" t="s">
        <v>30</v>
      </c>
      <c r="O1826" s="2" t="s">
        <v>24</v>
      </c>
      <c r="P1826" s="2" t="s">
        <v>35</v>
      </c>
      <c r="Q1826" s="2" t="s">
        <v>26</v>
      </c>
      <c r="R1826" s="3">
        <v>42360</v>
      </c>
      <c r="S1826" s="10">
        <f t="shared" si="307"/>
        <v>2015</v>
      </c>
      <c r="T1826" t="str">
        <f t="shared" si="313"/>
        <v/>
      </c>
      <c r="U1826">
        <f t="shared" si="313"/>
        <v>-27.3</v>
      </c>
      <c r="V1826" t="str">
        <f t="shared" si="313"/>
        <v/>
      </c>
      <c r="W1826" t="str">
        <f t="shared" si="313"/>
        <v/>
      </c>
      <c r="Z1826">
        <f t="shared" si="314"/>
        <v>-27.3</v>
      </c>
      <c r="AA1826" t="str">
        <f t="shared" si="314"/>
        <v/>
      </c>
      <c r="AB1826" t="str">
        <f t="shared" si="314"/>
        <v/>
      </c>
      <c r="AE1826" t="str">
        <f t="shared" si="308"/>
        <v>Office Supplies</v>
      </c>
      <c r="AH1826" t="str">
        <f t="shared" si="309"/>
        <v/>
      </c>
      <c r="AI1826" t="str">
        <f t="shared" si="310"/>
        <v/>
      </c>
      <c r="AJ1826" t="str">
        <f t="shared" si="306"/>
        <v/>
      </c>
      <c r="AK1826" t="str">
        <f t="shared" si="306"/>
        <v/>
      </c>
      <c r="AL1826" t="str">
        <f t="shared" si="306"/>
        <v/>
      </c>
    </row>
    <row r="1827" spans="1:38" x14ac:dyDescent="0.2">
      <c r="A1827" s="1">
        <v>7069</v>
      </c>
      <c r="B1827" s="2" t="s">
        <v>40</v>
      </c>
      <c r="C1827" s="3">
        <v>42360</v>
      </c>
      <c r="D1827" s="2" t="s">
        <v>59</v>
      </c>
      <c r="E1827" s="2">
        <v>10</v>
      </c>
      <c r="F1827" s="2">
        <v>316.7</v>
      </c>
      <c r="G1827" s="2">
        <v>0.05</v>
      </c>
      <c r="H1827" s="2" t="s">
        <v>49</v>
      </c>
      <c r="I1827" s="2">
        <v>-72.489999999999995</v>
      </c>
      <c r="J1827" s="2">
        <v>42.98</v>
      </c>
      <c r="K1827" s="2">
        <v>20.5</v>
      </c>
      <c r="L1827" s="2" t="s">
        <v>154</v>
      </c>
      <c r="M1827" s="2" t="s">
        <v>22</v>
      </c>
      <c r="N1827" s="2" t="s">
        <v>30</v>
      </c>
      <c r="O1827" s="2" t="s">
        <v>31</v>
      </c>
      <c r="P1827" s="2" t="s">
        <v>32</v>
      </c>
      <c r="Q1827" s="2" t="s">
        <v>26</v>
      </c>
      <c r="R1827" s="3">
        <v>42362</v>
      </c>
      <c r="S1827" s="10">
        <f t="shared" si="307"/>
        <v>2015</v>
      </c>
      <c r="T1827" t="str">
        <f t="shared" si="313"/>
        <v/>
      </c>
      <c r="U1827">
        <f t="shared" si="313"/>
        <v>-72.489999999999995</v>
      </c>
      <c r="V1827" t="str">
        <f t="shared" si="313"/>
        <v/>
      </c>
      <c r="W1827" t="str">
        <f t="shared" si="313"/>
        <v/>
      </c>
      <c r="Z1827" t="str">
        <f t="shared" si="314"/>
        <v/>
      </c>
      <c r="AA1827">
        <f t="shared" si="314"/>
        <v>-72.489999999999995</v>
      </c>
      <c r="AB1827" t="str">
        <f t="shared" si="314"/>
        <v/>
      </c>
      <c r="AE1827" t="str">
        <f t="shared" si="308"/>
        <v>Technology</v>
      </c>
      <c r="AH1827">
        <f t="shared" si="309"/>
        <v>-72.489999999999995</v>
      </c>
      <c r="AI1827" t="str">
        <f t="shared" si="310"/>
        <v/>
      </c>
      <c r="AJ1827">
        <f t="shared" si="306"/>
        <v>-72.489999999999995</v>
      </c>
      <c r="AK1827" t="str">
        <f t="shared" si="306"/>
        <v/>
      </c>
      <c r="AL1827" t="str">
        <f t="shared" si="306"/>
        <v/>
      </c>
    </row>
    <row r="1828" spans="1:38" x14ac:dyDescent="0.2">
      <c r="A1828" s="1">
        <v>7070</v>
      </c>
      <c r="B1828" s="2" t="s">
        <v>40</v>
      </c>
      <c r="C1828" s="3">
        <v>42360</v>
      </c>
      <c r="D1828" s="2" t="s">
        <v>59</v>
      </c>
      <c r="E1828" s="2">
        <v>14</v>
      </c>
      <c r="F1828" s="2">
        <v>58.2</v>
      </c>
      <c r="G1828" s="2">
        <v>0.09</v>
      </c>
      <c r="H1828" s="2" t="s">
        <v>20</v>
      </c>
      <c r="I1828" s="2">
        <v>22.19</v>
      </c>
      <c r="J1828" s="2">
        <v>15.69</v>
      </c>
      <c r="K1828" s="2">
        <v>14.5</v>
      </c>
      <c r="L1828" s="2" t="s">
        <v>70</v>
      </c>
      <c r="M1828" s="2" t="s">
        <v>29</v>
      </c>
      <c r="N1828" s="2" t="s">
        <v>43</v>
      </c>
      <c r="O1828" s="2" t="s">
        <v>24</v>
      </c>
      <c r="P1828" s="2" t="s">
        <v>74</v>
      </c>
      <c r="Q1828" s="2" t="s">
        <v>26</v>
      </c>
      <c r="R1828" s="3">
        <v>42361</v>
      </c>
      <c r="S1828" s="10">
        <f t="shared" si="307"/>
        <v>2015</v>
      </c>
      <c r="T1828" t="str">
        <f t="shared" si="313"/>
        <v/>
      </c>
      <c r="U1828" t="str">
        <f t="shared" si="313"/>
        <v/>
      </c>
      <c r="V1828">
        <f t="shared" si="313"/>
        <v>22.19</v>
      </c>
      <c r="W1828" t="str">
        <f t="shared" si="313"/>
        <v/>
      </c>
      <c r="Z1828">
        <f t="shared" si="314"/>
        <v>22.19</v>
      </c>
      <c r="AA1828" t="str">
        <f t="shared" si="314"/>
        <v/>
      </c>
      <c r="AB1828" t="str">
        <f t="shared" si="314"/>
        <v/>
      </c>
      <c r="AE1828" t="str">
        <f t="shared" si="308"/>
        <v/>
      </c>
      <c r="AH1828" t="str">
        <f t="shared" si="309"/>
        <v/>
      </c>
      <c r="AI1828" t="str">
        <f t="shared" si="310"/>
        <v/>
      </c>
      <c r="AJ1828" t="str">
        <f t="shared" si="306"/>
        <v/>
      </c>
      <c r="AK1828" t="str">
        <f t="shared" si="306"/>
        <v/>
      </c>
      <c r="AL1828" t="str">
        <f t="shared" si="306"/>
        <v/>
      </c>
    </row>
    <row r="1829" spans="1:38" x14ac:dyDescent="0.2">
      <c r="A1829" s="1">
        <v>7071</v>
      </c>
      <c r="B1829" s="2" t="s">
        <v>40</v>
      </c>
      <c r="C1829" s="3">
        <v>42360</v>
      </c>
      <c r="D1829" s="2" t="s">
        <v>59</v>
      </c>
      <c r="E1829" s="2">
        <v>37</v>
      </c>
      <c r="F1829" s="2">
        <v>758.29</v>
      </c>
      <c r="G1829" s="2">
        <v>7.0000000000000007E-2</v>
      </c>
      <c r="H1829" s="2" t="s">
        <v>49</v>
      </c>
      <c r="I1829" s="2">
        <v>-1170.8800000000001</v>
      </c>
      <c r="J1829" s="2">
        <v>32.340000000000003</v>
      </c>
      <c r="K1829" s="2">
        <v>49</v>
      </c>
      <c r="L1829" s="2" t="s">
        <v>70</v>
      </c>
      <c r="M1829" s="2" t="s">
        <v>29</v>
      </c>
      <c r="N1829" s="2" t="s">
        <v>43</v>
      </c>
      <c r="O1829" s="2" t="s">
        <v>24</v>
      </c>
      <c r="P1829" s="2" t="s">
        <v>52</v>
      </c>
      <c r="Q1829" s="2" t="s">
        <v>34</v>
      </c>
      <c r="R1829" s="3">
        <v>42361</v>
      </c>
      <c r="S1829" s="10">
        <f t="shared" si="307"/>
        <v>2015</v>
      </c>
      <c r="T1829" t="str">
        <f t="shared" si="313"/>
        <v/>
      </c>
      <c r="U1829" t="str">
        <f t="shared" si="313"/>
        <v/>
      </c>
      <c r="V1829">
        <f t="shared" si="313"/>
        <v>-1170.8800000000001</v>
      </c>
      <c r="W1829" t="str">
        <f t="shared" si="313"/>
        <v/>
      </c>
      <c r="Z1829">
        <f t="shared" si="314"/>
        <v>-1170.8800000000001</v>
      </c>
      <c r="AA1829" t="str">
        <f t="shared" si="314"/>
        <v/>
      </c>
      <c r="AB1829" t="str">
        <f t="shared" si="314"/>
        <v/>
      </c>
      <c r="AE1829" t="str">
        <f t="shared" si="308"/>
        <v>Office Supplies</v>
      </c>
      <c r="AH1829" t="str">
        <f t="shared" si="309"/>
        <v/>
      </c>
      <c r="AI1829" t="str">
        <f t="shared" si="310"/>
        <v/>
      </c>
      <c r="AJ1829" t="str">
        <f t="shared" si="306"/>
        <v/>
      </c>
      <c r="AK1829" t="str">
        <f t="shared" si="306"/>
        <v/>
      </c>
      <c r="AL1829" t="str">
        <f t="shared" si="306"/>
        <v/>
      </c>
    </row>
    <row r="1830" spans="1:38" x14ac:dyDescent="0.2">
      <c r="A1830" s="1">
        <v>7072</v>
      </c>
      <c r="B1830" s="2" t="s">
        <v>18</v>
      </c>
      <c r="C1830" s="3">
        <v>42360</v>
      </c>
      <c r="D1830" s="2" t="s">
        <v>59</v>
      </c>
      <c r="E1830" s="2">
        <v>21</v>
      </c>
      <c r="F1830" s="2">
        <v>3330.84</v>
      </c>
      <c r="G1830" s="2">
        <v>0.03</v>
      </c>
      <c r="H1830" s="2" t="s">
        <v>20</v>
      </c>
      <c r="I1830" s="2">
        <v>105.28</v>
      </c>
      <c r="J1830" s="2">
        <v>164.48</v>
      </c>
      <c r="K1830" s="2">
        <v>18</v>
      </c>
      <c r="L1830" s="2" t="s">
        <v>545</v>
      </c>
      <c r="M1830" s="2" t="s">
        <v>38</v>
      </c>
      <c r="N1830" s="2" t="s">
        <v>30</v>
      </c>
      <c r="O1830" s="2" t="s">
        <v>31</v>
      </c>
      <c r="P1830" s="2" t="s">
        <v>32</v>
      </c>
      <c r="Q1830" s="2" t="s">
        <v>26</v>
      </c>
      <c r="R1830" s="3">
        <v>42361</v>
      </c>
      <c r="S1830" s="10">
        <f t="shared" si="307"/>
        <v>2015</v>
      </c>
      <c r="T1830" t="str">
        <f t="shared" si="313"/>
        <v/>
      </c>
      <c r="U1830">
        <f t="shared" si="313"/>
        <v>105.28</v>
      </c>
      <c r="V1830" t="str">
        <f t="shared" si="313"/>
        <v/>
      </c>
      <c r="W1830" t="str">
        <f t="shared" si="313"/>
        <v/>
      </c>
      <c r="Z1830" t="str">
        <f t="shared" si="314"/>
        <v/>
      </c>
      <c r="AA1830">
        <f t="shared" si="314"/>
        <v>105.28</v>
      </c>
      <c r="AB1830" t="str">
        <f t="shared" si="314"/>
        <v/>
      </c>
      <c r="AE1830" t="str">
        <f t="shared" si="308"/>
        <v/>
      </c>
      <c r="AH1830" t="str">
        <f t="shared" si="309"/>
        <v/>
      </c>
      <c r="AI1830" t="str">
        <f t="shared" si="310"/>
        <v/>
      </c>
      <c r="AJ1830" t="str">
        <f t="shared" si="306"/>
        <v/>
      </c>
      <c r="AK1830" t="str">
        <f t="shared" si="306"/>
        <v/>
      </c>
      <c r="AL1830" t="str">
        <f t="shared" si="306"/>
        <v/>
      </c>
    </row>
    <row r="1831" spans="1:38" x14ac:dyDescent="0.2">
      <c r="A1831" s="1">
        <v>7073</v>
      </c>
      <c r="B1831" s="2" t="s">
        <v>18</v>
      </c>
      <c r="C1831" s="3">
        <v>42360</v>
      </c>
      <c r="D1831" s="2" t="s">
        <v>59</v>
      </c>
      <c r="E1831" s="2">
        <v>5</v>
      </c>
      <c r="F1831" s="2">
        <v>35.299999999999997</v>
      </c>
      <c r="G1831" s="2">
        <v>0.02</v>
      </c>
      <c r="H1831" s="2" t="s">
        <v>20</v>
      </c>
      <c r="I1831" s="2">
        <v>-17.420000000000002</v>
      </c>
      <c r="J1831" s="2">
        <v>16.28</v>
      </c>
      <c r="K1831" s="2">
        <v>20.72</v>
      </c>
      <c r="L1831" s="2" t="s">
        <v>545</v>
      </c>
      <c r="M1831" s="2" t="s">
        <v>38</v>
      </c>
      <c r="N1831" s="2" t="s">
        <v>30</v>
      </c>
      <c r="O1831" s="2" t="s">
        <v>24</v>
      </c>
      <c r="P1831" s="2" t="s">
        <v>35</v>
      </c>
      <c r="Q1831" s="2" t="s">
        <v>26</v>
      </c>
      <c r="R1831" s="3">
        <v>42362</v>
      </c>
      <c r="S1831" s="10">
        <f t="shared" si="307"/>
        <v>2015</v>
      </c>
      <c r="T1831" t="str">
        <f t="shared" si="313"/>
        <v/>
      </c>
      <c r="U1831">
        <f t="shared" si="313"/>
        <v>-17.420000000000002</v>
      </c>
      <c r="V1831" t="str">
        <f t="shared" si="313"/>
        <v/>
      </c>
      <c r="W1831" t="str">
        <f t="shared" si="313"/>
        <v/>
      </c>
      <c r="Z1831">
        <f t="shared" si="314"/>
        <v>-17.420000000000002</v>
      </c>
      <c r="AA1831" t="str">
        <f t="shared" si="314"/>
        <v/>
      </c>
      <c r="AB1831" t="str">
        <f t="shared" si="314"/>
        <v/>
      </c>
      <c r="AE1831" t="str">
        <f t="shared" si="308"/>
        <v>Office Supplies</v>
      </c>
      <c r="AH1831" t="str">
        <f t="shared" si="309"/>
        <v/>
      </c>
      <c r="AI1831" t="str">
        <f t="shared" si="310"/>
        <v/>
      </c>
      <c r="AJ1831" t="str">
        <f t="shared" si="306"/>
        <v/>
      </c>
      <c r="AK1831" t="str">
        <f t="shared" si="306"/>
        <v/>
      </c>
      <c r="AL1831" t="str">
        <f t="shared" si="306"/>
        <v/>
      </c>
    </row>
    <row r="1832" spans="1:38" x14ac:dyDescent="0.2">
      <c r="A1832" s="1">
        <v>7074</v>
      </c>
      <c r="B1832" s="2" t="s">
        <v>18</v>
      </c>
      <c r="C1832" s="3">
        <v>42360</v>
      </c>
      <c r="D1832" s="2" t="s">
        <v>59</v>
      </c>
      <c r="E1832" s="2">
        <v>12</v>
      </c>
      <c r="F1832" s="2">
        <v>717.72799999999995</v>
      </c>
      <c r="G1832" s="2">
        <v>0.02</v>
      </c>
      <c r="H1832" s="2" t="s">
        <v>20</v>
      </c>
      <c r="I1832" s="2">
        <v>-4.9000000000000004</v>
      </c>
      <c r="J1832" s="2">
        <v>77.989999999999995</v>
      </c>
      <c r="K1832" s="2">
        <v>19.309999999999999</v>
      </c>
      <c r="L1832" s="2" t="s">
        <v>158</v>
      </c>
      <c r="M1832" s="2" t="s">
        <v>66</v>
      </c>
      <c r="N1832" s="2" t="s">
        <v>54</v>
      </c>
      <c r="O1832" s="2" t="s">
        <v>31</v>
      </c>
      <c r="P1832" s="2" t="s">
        <v>39</v>
      </c>
      <c r="Q1832" s="2" t="s">
        <v>26</v>
      </c>
      <c r="R1832" s="3">
        <v>42362</v>
      </c>
      <c r="S1832" s="10">
        <f t="shared" si="307"/>
        <v>2015</v>
      </c>
      <c r="T1832" t="str">
        <f t="shared" si="313"/>
        <v/>
      </c>
      <c r="U1832" t="str">
        <f t="shared" si="313"/>
        <v/>
      </c>
      <c r="V1832" t="str">
        <f t="shared" si="313"/>
        <v/>
      </c>
      <c r="W1832">
        <f t="shared" si="313"/>
        <v>-4.9000000000000004</v>
      </c>
      <c r="Z1832" t="str">
        <f t="shared" si="314"/>
        <v/>
      </c>
      <c r="AA1832">
        <f t="shared" si="314"/>
        <v>-4.9000000000000004</v>
      </c>
      <c r="AB1832" t="str">
        <f t="shared" si="314"/>
        <v/>
      </c>
      <c r="AE1832" t="str">
        <f t="shared" si="308"/>
        <v>Technology</v>
      </c>
      <c r="AH1832" t="str">
        <f t="shared" si="309"/>
        <v/>
      </c>
      <c r="AI1832" t="str">
        <f t="shared" si="310"/>
        <v/>
      </c>
      <c r="AJ1832" t="str">
        <f t="shared" si="306"/>
        <v/>
      </c>
      <c r="AK1832" t="str">
        <f t="shared" si="306"/>
        <v/>
      </c>
      <c r="AL1832" t="str">
        <f t="shared" si="306"/>
        <v/>
      </c>
    </row>
    <row r="1833" spans="1:38" x14ac:dyDescent="0.2">
      <c r="A1833" s="1">
        <v>7075</v>
      </c>
      <c r="B1833" s="2" t="s">
        <v>18</v>
      </c>
      <c r="C1833" s="3">
        <v>42362</v>
      </c>
      <c r="D1833" s="2" t="s">
        <v>19</v>
      </c>
      <c r="E1833" s="2">
        <v>43</v>
      </c>
      <c r="F1833" s="2">
        <v>1288.68</v>
      </c>
      <c r="G1833" s="2">
        <v>0.05</v>
      </c>
      <c r="H1833" s="2" t="s">
        <v>20</v>
      </c>
      <c r="I1833" s="2">
        <v>421.25</v>
      </c>
      <c r="J1833" s="2">
        <v>41.17</v>
      </c>
      <c r="K1833" s="2">
        <v>20.27</v>
      </c>
      <c r="L1833" s="2" t="s">
        <v>308</v>
      </c>
      <c r="M1833" s="2" t="s">
        <v>29</v>
      </c>
      <c r="N1833" s="2" t="s">
        <v>23</v>
      </c>
      <c r="O1833" s="2" t="s">
        <v>24</v>
      </c>
      <c r="P1833" s="2" t="s">
        <v>25</v>
      </c>
      <c r="Q1833" s="2" t="s">
        <v>26</v>
      </c>
      <c r="R1833" s="3">
        <v>42364</v>
      </c>
      <c r="S1833" s="10">
        <f t="shared" si="307"/>
        <v>2015</v>
      </c>
      <c r="T1833">
        <f t="shared" si="313"/>
        <v>421.25</v>
      </c>
      <c r="U1833" t="str">
        <f t="shared" si="313"/>
        <v/>
      </c>
      <c r="V1833" t="str">
        <f t="shared" si="313"/>
        <v/>
      </c>
      <c r="W1833" t="str">
        <f t="shared" si="313"/>
        <v/>
      </c>
      <c r="Z1833">
        <f t="shared" si="314"/>
        <v>421.25</v>
      </c>
      <c r="AA1833" t="str">
        <f t="shared" si="314"/>
        <v/>
      </c>
      <c r="AB1833" t="str">
        <f t="shared" si="314"/>
        <v/>
      </c>
      <c r="AE1833" t="str">
        <f t="shared" si="308"/>
        <v/>
      </c>
      <c r="AH1833" t="str">
        <f t="shared" si="309"/>
        <v/>
      </c>
      <c r="AI1833" t="str">
        <f t="shared" si="310"/>
        <v/>
      </c>
      <c r="AJ1833" t="str">
        <f t="shared" si="306"/>
        <v/>
      </c>
      <c r="AK1833" t="str">
        <f t="shared" si="306"/>
        <v/>
      </c>
      <c r="AL1833" t="str">
        <f t="shared" si="306"/>
        <v/>
      </c>
    </row>
    <row r="1834" spans="1:38" x14ac:dyDescent="0.2">
      <c r="A1834" s="1">
        <v>7076</v>
      </c>
      <c r="B1834" s="2" t="s">
        <v>18</v>
      </c>
      <c r="C1834" s="3">
        <v>42362</v>
      </c>
      <c r="D1834" s="2" t="s">
        <v>19</v>
      </c>
      <c r="E1834" s="2">
        <v>13</v>
      </c>
      <c r="F1834" s="2">
        <v>1947.71</v>
      </c>
      <c r="G1834" s="2">
        <v>0.03</v>
      </c>
      <c r="H1834" s="2" t="s">
        <v>44</v>
      </c>
      <c r="I1834" s="2">
        <v>-662.79</v>
      </c>
      <c r="J1834" s="2">
        <v>158.05000000000001</v>
      </c>
      <c r="K1834" s="2">
        <v>94.2</v>
      </c>
      <c r="L1834" s="2" t="s">
        <v>308</v>
      </c>
      <c r="M1834" s="2" t="s">
        <v>29</v>
      </c>
      <c r="N1834" s="2" t="s">
        <v>23</v>
      </c>
      <c r="O1834" s="2" t="s">
        <v>45</v>
      </c>
      <c r="P1834" s="2" t="s">
        <v>46</v>
      </c>
      <c r="Q1834" s="2" t="s">
        <v>47</v>
      </c>
      <c r="R1834" s="3">
        <v>42363</v>
      </c>
      <c r="S1834" s="10">
        <f t="shared" si="307"/>
        <v>2015</v>
      </c>
      <c r="T1834">
        <f t="shared" si="313"/>
        <v>-662.79</v>
      </c>
      <c r="U1834" t="str">
        <f t="shared" si="313"/>
        <v/>
      </c>
      <c r="V1834" t="str">
        <f t="shared" si="313"/>
        <v/>
      </c>
      <c r="W1834" t="str">
        <f t="shared" si="313"/>
        <v/>
      </c>
      <c r="Z1834" t="str">
        <f t="shared" si="314"/>
        <v/>
      </c>
      <c r="AA1834" t="str">
        <f t="shared" si="314"/>
        <v/>
      </c>
      <c r="AB1834">
        <f t="shared" si="314"/>
        <v>-662.79</v>
      </c>
      <c r="AE1834" t="str">
        <f t="shared" si="308"/>
        <v>Furniture</v>
      </c>
      <c r="AH1834" t="str">
        <f t="shared" si="309"/>
        <v/>
      </c>
      <c r="AI1834" t="str">
        <f t="shared" si="310"/>
        <v/>
      </c>
      <c r="AJ1834" t="str">
        <f t="shared" si="306"/>
        <v/>
      </c>
      <c r="AK1834" t="str">
        <f t="shared" si="306"/>
        <v/>
      </c>
      <c r="AL1834" t="str">
        <f t="shared" si="306"/>
        <v/>
      </c>
    </row>
    <row r="1835" spans="1:38" x14ac:dyDescent="0.2">
      <c r="A1835" s="1">
        <v>7077</v>
      </c>
      <c r="B1835" s="2" t="s">
        <v>18</v>
      </c>
      <c r="C1835" s="3">
        <v>42362</v>
      </c>
      <c r="D1835" s="2" t="s">
        <v>19</v>
      </c>
      <c r="E1835" s="2">
        <v>4</v>
      </c>
      <c r="F1835" s="2">
        <v>438.24799999999999</v>
      </c>
      <c r="G1835" s="2">
        <v>0.06</v>
      </c>
      <c r="H1835" s="2" t="s">
        <v>20</v>
      </c>
      <c r="I1835" s="2">
        <v>-487.37</v>
      </c>
      <c r="J1835" s="2">
        <v>137.99</v>
      </c>
      <c r="K1835" s="2">
        <v>19.63</v>
      </c>
      <c r="L1835" s="2" t="s">
        <v>308</v>
      </c>
      <c r="M1835" s="2" t="s">
        <v>29</v>
      </c>
      <c r="N1835" s="2" t="s">
        <v>23</v>
      </c>
      <c r="O1835" s="2" t="s">
        <v>31</v>
      </c>
      <c r="P1835" s="2" t="s">
        <v>39</v>
      </c>
      <c r="Q1835" s="2" t="s">
        <v>26</v>
      </c>
      <c r="R1835" s="3">
        <v>42365</v>
      </c>
      <c r="S1835" s="10">
        <f t="shared" si="307"/>
        <v>2015</v>
      </c>
      <c r="T1835">
        <f t="shared" si="313"/>
        <v>-487.37</v>
      </c>
      <c r="U1835" t="str">
        <f t="shared" si="313"/>
        <v/>
      </c>
      <c r="V1835" t="str">
        <f t="shared" si="313"/>
        <v/>
      </c>
      <c r="W1835" t="str">
        <f t="shared" si="313"/>
        <v/>
      </c>
      <c r="Z1835" t="str">
        <f t="shared" si="314"/>
        <v/>
      </c>
      <c r="AA1835">
        <f t="shared" si="314"/>
        <v>-487.37</v>
      </c>
      <c r="AB1835" t="str">
        <f t="shared" si="314"/>
        <v/>
      </c>
      <c r="AE1835" t="str">
        <f t="shared" si="308"/>
        <v>Technology</v>
      </c>
      <c r="AH1835">
        <f t="shared" si="309"/>
        <v>-487.37</v>
      </c>
      <c r="AI1835" t="str">
        <f t="shared" si="310"/>
        <v/>
      </c>
      <c r="AJ1835">
        <f t="shared" si="306"/>
        <v>-487.37</v>
      </c>
      <c r="AK1835" t="str">
        <f t="shared" si="306"/>
        <v/>
      </c>
      <c r="AL1835" t="str">
        <f t="shared" si="306"/>
        <v/>
      </c>
    </row>
    <row r="1836" spans="1:38" x14ac:dyDescent="0.2">
      <c r="A1836" s="1">
        <v>7078</v>
      </c>
      <c r="B1836" s="2" t="s">
        <v>18</v>
      </c>
      <c r="C1836" s="3">
        <v>42362</v>
      </c>
      <c r="D1836" s="2" t="s">
        <v>41</v>
      </c>
      <c r="E1836" s="2">
        <v>28</v>
      </c>
      <c r="F1836" s="2">
        <v>58.54</v>
      </c>
      <c r="G1836" s="2">
        <v>0.08</v>
      </c>
      <c r="H1836" s="2" t="s">
        <v>20</v>
      </c>
      <c r="I1836" s="2">
        <v>-76.56</v>
      </c>
      <c r="J1836" s="2">
        <v>13.74</v>
      </c>
      <c r="K1836" s="2">
        <v>18.079999999999998</v>
      </c>
      <c r="L1836" s="2" t="s">
        <v>260</v>
      </c>
      <c r="M1836" s="2" t="s">
        <v>38</v>
      </c>
      <c r="N1836" s="2" t="s">
        <v>43</v>
      </c>
      <c r="O1836" s="2" t="s">
        <v>45</v>
      </c>
      <c r="P1836" s="2" t="s">
        <v>55</v>
      </c>
      <c r="Q1836" s="2" t="s">
        <v>58</v>
      </c>
      <c r="R1836" s="3">
        <v>42364</v>
      </c>
      <c r="S1836" s="10">
        <f t="shared" si="307"/>
        <v>2015</v>
      </c>
      <c r="T1836" t="str">
        <f t="shared" si="313"/>
        <v/>
      </c>
      <c r="U1836" t="str">
        <f t="shared" si="313"/>
        <v/>
      </c>
      <c r="V1836">
        <f t="shared" si="313"/>
        <v>-76.56</v>
      </c>
      <c r="W1836" t="str">
        <f t="shared" si="313"/>
        <v/>
      </c>
      <c r="Z1836" t="str">
        <f t="shared" si="314"/>
        <v/>
      </c>
      <c r="AA1836" t="str">
        <f t="shared" si="314"/>
        <v/>
      </c>
      <c r="AB1836">
        <f t="shared" si="314"/>
        <v>-76.56</v>
      </c>
      <c r="AE1836" t="str">
        <f t="shared" si="308"/>
        <v>Furniture</v>
      </c>
      <c r="AH1836" t="str">
        <f t="shared" si="309"/>
        <v/>
      </c>
      <c r="AI1836" t="str">
        <f t="shared" si="310"/>
        <v/>
      </c>
      <c r="AJ1836" t="str">
        <f t="shared" si="306"/>
        <v/>
      </c>
      <c r="AK1836" t="str">
        <f t="shared" si="306"/>
        <v/>
      </c>
      <c r="AL1836" t="str">
        <f t="shared" si="306"/>
        <v/>
      </c>
    </row>
    <row r="1837" spans="1:38" x14ac:dyDescent="0.2">
      <c r="A1837" s="1">
        <v>7079</v>
      </c>
      <c r="B1837" s="2" t="s">
        <v>18</v>
      </c>
      <c r="C1837" s="3">
        <v>42363</v>
      </c>
      <c r="D1837" s="2" t="s">
        <v>19</v>
      </c>
      <c r="E1837" s="2">
        <v>16</v>
      </c>
      <c r="F1837" s="2">
        <v>6821.33</v>
      </c>
      <c r="G1837" s="2">
        <v>0.09</v>
      </c>
      <c r="H1837" s="2" t="s">
        <v>44</v>
      </c>
      <c r="I1837" s="2">
        <v>363.59</v>
      </c>
      <c r="J1837" s="2">
        <v>461.99</v>
      </c>
      <c r="K1837" s="2">
        <v>63</v>
      </c>
      <c r="L1837" s="2" t="s">
        <v>546</v>
      </c>
      <c r="M1837" s="2" t="s">
        <v>22</v>
      </c>
      <c r="N1837" s="2" t="s">
        <v>30</v>
      </c>
      <c r="O1837" s="2" t="s">
        <v>31</v>
      </c>
      <c r="P1837" s="2" t="s">
        <v>107</v>
      </c>
      <c r="Q1837" s="2" t="s">
        <v>56</v>
      </c>
      <c r="R1837" s="3">
        <v>42364</v>
      </c>
      <c r="S1837" s="10">
        <f t="shared" si="307"/>
        <v>2015</v>
      </c>
      <c r="T1837" t="str">
        <f t="shared" si="313"/>
        <v/>
      </c>
      <c r="U1837">
        <f t="shared" si="313"/>
        <v>363.59</v>
      </c>
      <c r="V1837" t="str">
        <f t="shared" si="313"/>
        <v/>
      </c>
      <c r="W1837" t="str">
        <f t="shared" si="313"/>
        <v/>
      </c>
      <c r="Z1837" t="str">
        <f t="shared" si="314"/>
        <v/>
      </c>
      <c r="AA1837">
        <f t="shared" si="314"/>
        <v>363.59</v>
      </c>
      <c r="AB1837" t="str">
        <f t="shared" si="314"/>
        <v/>
      </c>
      <c r="AE1837" t="str">
        <f t="shared" si="308"/>
        <v/>
      </c>
      <c r="AH1837" t="str">
        <f t="shared" si="309"/>
        <v/>
      </c>
      <c r="AI1837" t="str">
        <f t="shared" si="310"/>
        <v/>
      </c>
      <c r="AJ1837" t="str">
        <f t="shared" si="306"/>
        <v/>
      </c>
      <c r="AK1837" t="str">
        <f t="shared" si="306"/>
        <v/>
      </c>
      <c r="AL1837" t="str">
        <f t="shared" si="306"/>
        <v/>
      </c>
    </row>
    <row r="1838" spans="1:38" x14ac:dyDescent="0.2">
      <c r="A1838" s="1">
        <v>7080</v>
      </c>
      <c r="B1838" s="2" t="s">
        <v>18</v>
      </c>
      <c r="C1838" s="3">
        <v>42364</v>
      </c>
      <c r="D1838" s="2" t="s">
        <v>41</v>
      </c>
      <c r="E1838" s="2">
        <v>15</v>
      </c>
      <c r="F1838" s="2">
        <v>75.72</v>
      </c>
      <c r="G1838" s="2">
        <v>0.05</v>
      </c>
      <c r="H1838" s="2" t="s">
        <v>20</v>
      </c>
      <c r="I1838" s="2">
        <v>-61.32</v>
      </c>
      <c r="J1838" s="2">
        <v>16.28</v>
      </c>
      <c r="K1838" s="2">
        <v>20.72</v>
      </c>
      <c r="L1838" s="2" t="s">
        <v>131</v>
      </c>
      <c r="M1838" s="2" t="s">
        <v>22</v>
      </c>
      <c r="N1838" s="2" t="s">
        <v>54</v>
      </c>
      <c r="O1838" s="2" t="s">
        <v>24</v>
      </c>
      <c r="P1838" s="2" t="s">
        <v>35</v>
      </c>
      <c r="Q1838" s="2" t="s">
        <v>26</v>
      </c>
      <c r="R1838" s="3">
        <v>42365</v>
      </c>
      <c r="S1838" s="10">
        <f t="shared" si="307"/>
        <v>2015</v>
      </c>
      <c r="T1838" t="str">
        <f t="shared" si="313"/>
        <v/>
      </c>
      <c r="U1838" t="str">
        <f t="shared" si="313"/>
        <v/>
      </c>
      <c r="V1838" t="str">
        <f t="shared" si="313"/>
        <v/>
      </c>
      <c r="W1838">
        <f t="shared" si="313"/>
        <v>-61.32</v>
      </c>
      <c r="Z1838">
        <f t="shared" si="314"/>
        <v>-61.32</v>
      </c>
      <c r="AA1838" t="str">
        <f t="shared" si="314"/>
        <v/>
      </c>
      <c r="AB1838" t="str">
        <f t="shared" si="314"/>
        <v/>
      </c>
      <c r="AE1838" t="str">
        <f t="shared" si="308"/>
        <v>Office Supplies</v>
      </c>
      <c r="AH1838" t="str">
        <f t="shared" si="309"/>
        <v/>
      </c>
      <c r="AI1838" t="str">
        <f t="shared" si="310"/>
        <v/>
      </c>
      <c r="AJ1838" t="str">
        <f t="shared" si="306"/>
        <v/>
      </c>
      <c r="AK1838" t="str">
        <f t="shared" si="306"/>
        <v/>
      </c>
      <c r="AL1838" t="str">
        <f t="shared" si="306"/>
        <v/>
      </c>
    </row>
    <row r="1839" spans="1:38" x14ac:dyDescent="0.2">
      <c r="A1839" s="1">
        <v>7081</v>
      </c>
      <c r="B1839" s="2" t="s">
        <v>18</v>
      </c>
      <c r="C1839" s="3">
        <v>42364</v>
      </c>
      <c r="D1839" s="2" t="s">
        <v>41</v>
      </c>
      <c r="E1839" s="2">
        <v>3</v>
      </c>
      <c r="F1839" s="2">
        <v>543.78</v>
      </c>
      <c r="G1839" s="2">
        <v>0.03</v>
      </c>
      <c r="H1839" s="2" t="s">
        <v>44</v>
      </c>
      <c r="I1839" s="2">
        <v>-253.4</v>
      </c>
      <c r="J1839" s="2">
        <v>162.97999999999999</v>
      </c>
      <c r="K1839" s="2">
        <v>80.27</v>
      </c>
      <c r="L1839" s="2" t="s">
        <v>131</v>
      </c>
      <c r="M1839" s="2" t="s">
        <v>22</v>
      </c>
      <c r="N1839" s="2" t="s">
        <v>54</v>
      </c>
      <c r="O1839" s="2" t="s">
        <v>45</v>
      </c>
      <c r="P1839" s="2" t="s">
        <v>67</v>
      </c>
      <c r="Q1839" s="2" t="s">
        <v>47</v>
      </c>
      <c r="R1839" s="3">
        <v>42366</v>
      </c>
      <c r="S1839" s="10">
        <f t="shared" si="307"/>
        <v>2015</v>
      </c>
      <c r="T1839" t="str">
        <f t="shared" si="313"/>
        <v/>
      </c>
      <c r="U1839" t="str">
        <f t="shared" si="313"/>
        <v/>
      </c>
      <c r="V1839" t="str">
        <f t="shared" si="313"/>
        <v/>
      </c>
      <c r="W1839">
        <f t="shared" si="313"/>
        <v>-253.4</v>
      </c>
      <c r="Z1839" t="str">
        <f t="shared" si="314"/>
        <v/>
      </c>
      <c r="AA1839" t="str">
        <f t="shared" si="314"/>
        <v/>
      </c>
      <c r="AB1839">
        <f t="shared" si="314"/>
        <v>-253.4</v>
      </c>
      <c r="AE1839" t="str">
        <f t="shared" si="308"/>
        <v>Furniture</v>
      </c>
      <c r="AH1839" t="str">
        <f t="shared" si="309"/>
        <v/>
      </c>
      <c r="AI1839" t="str">
        <f t="shared" si="310"/>
        <v/>
      </c>
      <c r="AJ1839" t="str">
        <f t="shared" si="306"/>
        <v/>
      </c>
      <c r="AK1839" t="str">
        <f t="shared" si="306"/>
        <v/>
      </c>
      <c r="AL1839" t="str">
        <f t="shared" si="306"/>
        <v/>
      </c>
    </row>
    <row r="1840" spans="1:38" x14ac:dyDescent="0.2">
      <c r="A1840" s="1">
        <v>7082</v>
      </c>
      <c r="B1840" s="2" t="s">
        <v>18</v>
      </c>
      <c r="C1840" s="3">
        <v>42364</v>
      </c>
      <c r="D1840" s="2" t="s">
        <v>41</v>
      </c>
      <c r="E1840" s="2">
        <v>23</v>
      </c>
      <c r="F1840" s="2">
        <v>399.27550000000002</v>
      </c>
      <c r="G1840" s="2">
        <v>0.1</v>
      </c>
      <c r="H1840" s="2" t="s">
        <v>20</v>
      </c>
      <c r="I1840" s="2">
        <v>-32.619999999999997</v>
      </c>
      <c r="J1840" s="2">
        <v>32.99</v>
      </c>
      <c r="K1840" s="2">
        <v>18.809999999999999</v>
      </c>
      <c r="L1840" s="2" t="s">
        <v>131</v>
      </c>
      <c r="M1840" s="2" t="s">
        <v>22</v>
      </c>
      <c r="N1840" s="2" t="s">
        <v>54</v>
      </c>
      <c r="O1840" s="2" t="s">
        <v>31</v>
      </c>
      <c r="P1840" s="2" t="s">
        <v>39</v>
      </c>
      <c r="Q1840" s="2" t="s">
        <v>62</v>
      </c>
      <c r="R1840" s="3">
        <v>42367</v>
      </c>
      <c r="S1840" s="10">
        <f t="shared" si="307"/>
        <v>2015</v>
      </c>
      <c r="T1840" t="str">
        <f t="shared" si="313"/>
        <v/>
      </c>
      <c r="U1840" t="str">
        <f t="shared" si="313"/>
        <v/>
      </c>
      <c r="V1840" t="str">
        <f t="shared" si="313"/>
        <v/>
      </c>
      <c r="W1840">
        <f t="shared" si="313"/>
        <v>-32.619999999999997</v>
      </c>
      <c r="Z1840" t="str">
        <f t="shared" si="314"/>
        <v/>
      </c>
      <c r="AA1840">
        <f t="shared" si="314"/>
        <v>-32.619999999999997</v>
      </c>
      <c r="AB1840" t="str">
        <f t="shared" si="314"/>
        <v/>
      </c>
      <c r="AE1840" t="str">
        <f t="shared" si="308"/>
        <v>Technology</v>
      </c>
      <c r="AH1840" t="str">
        <f t="shared" si="309"/>
        <v/>
      </c>
      <c r="AI1840" t="str">
        <f t="shared" si="310"/>
        <v/>
      </c>
      <c r="AJ1840" t="str">
        <f t="shared" si="306"/>
        <v/>
      </c>
      <c r="AK1840" t="str">
        <f t="shared" si="306"/>
        <v/>
      </c>
      <c r="AL1840" t="str">
        <f t="shared" si="306"/>
        <v/>
      </c>
    </row>
    <row r="1841" spans="1:38" x14ac:dyDescent="0.2">
      <c r="A1841" s="1">
        <v>7083</v>
      </c>
      <c r="B1841" s="2" t="s">
        <v>18</v>
      </c>
      <c r="C1841" s="3">
        <v>42364</v>
      </c>
      <c r="D1841" s="2" t="s">
        <v>50</v>
      </c>
      <c r="E1841" s="2">
        <v>34</v>
      </c>
      <c r="F1841" s="2">
        <v>543.65</v>
      </c>
      <c r="G1841" s="2">
        <v>0.06</v>
      </c>
      <c r="H1841" s="2" t="s">
        <v>49</v>
      </c>
      <c r="I1841" s="2">
        <v>-161.35</v>
      </c>
      <c r="J1841" s="2">
        <v>27.99</v>
      </c>
      <c r="K1841" s="2">
        <v>27.18</v>
      </c>
      <c r="L1841" s="2" t="s">
        <v>100</v>
      </c>
      <c r="M1841" s="2" t="s">
        <v>29</v>
      </c>
      <c r="N1841" s="2" t="s">
        <v>43</v>
      </c>
      <c r="O1841" s="2" t="s">
        <v>24</v>
      </c>
      <c r="P1841" s="2" t="s">
        <v>25</v>
      </c>
      <c r="Q1841" s="2" t="s">
        <v>26</v>
      </c>
      <c r="R1841" s="3">
        <v>42364</v>
      </c>
      <c r="S1841" s="10">
        <f t="shared" si="307"/>
        <v>2015</v>
      </c>
      <c r="T1841" t="str">
        <f t="shared" si="313"/>
        <v/>
      </c>
      <c r="U1841" t="str">
        <f t="shared" si="313"/>
        <v/>
      </c>
      <c r="V1841">
        <f t="shared" si="313"/>
        <v>-161.35</v>
      </c>
      <c r="W1841" t="str">
        <f t="shared" si="313"/>
        <v/>
      </c>
      <c r="Z1841">
        <f t="shared" si="314"/>
        <v>-161.35</v>
      </c>
      <c r="AA1841" t="str">
        <f t="shared" si="314"/>
        <v/>
      </c>
      <c r="AB1841" t="str">
        <f t="shared" si="314"/>
        <v/>
      </c>
      <c r="AE1841" t="str">
        <f t="shared" si="308"/>
        <v>Office Supplies</v>
      </c>
      <c r="AH1841" t="str">
        <f t="shared" si="309"/>
        <v/>
      </c>
      <c r="AI1841" t="str">
        <f t="shared" si="310"/>
        <v/>
      </c>
      <c r="AJ1841" t="str">
        <f t="shared" si="306"/>
        <v/>
      </c>
      <c r="AK1841" t="str">
        <f t="shared" si="306"/>
        <v/>
      </c>
      <c r="AL1841" t="str">
        <f t="shared" si="306"/>
        <v/>
      </c>
    </row>
    <row r="1842" spans="1:38" x14ac:dyDescent="0.2">
      <c r="A1842" s="1">
        <v>7084</v>
      </c>
      <c r="B1842" s="2" t="s">
        <v>18</v>
      </c>
      <c r="C1842" s="3">
        <v>42364</v>
      </c>
      <c r="D1842" s="2" t="s">
        <v>50</v>
      </c>
      <c r="E1842" s="2">
        <v>1</v>
      </c>
      <c r="F1842" s="2">
        <v>13.13</v>
      </c>
      <c r="G1842" s="2">
        <v>0.01</v>
      </c>
      <c r="H1842" s="2" t="s">
        <v>20</v>
      </c>
      <c r="I1842" s="2">
        <v>3.56</v>
      </c>
      <c r="J1842" s="2">
        <v>16.98</v>
      </c>
      <c r="K1842" s="2">
        <v>14.8</v>
      </c>
      <c r="L1842" s="2" t="s">
        <v>100</v>
      </c>
      <c r="M1842" s="2" t="s">
        <v>29</v>
      </c>
      <c r="N1842" s="2" t="s">
        <v>43</v>
      </c>
      <c r="O1842" s="2" t="s">
        <v>24</v>
      </c>
      <c r="P1842" s="2" t="s">
        <v>35</v>
      </c>
      <c r="Q1842" s="2" t="s">
        <v>36</v>
      </c>
      <c r="R1842" s="3">
        <v>42365</v>
      </c>
      <c r="S1842" s="10">
        <f t="shared" si="307"/>
        <v>2015</v>
      </c>
      <c r="T1842" t="str">
        <f t="shared" ref="T1842:W1861" si="315">IF($N1842=T$1,$I1842,"")</f>
        <v/>
      </c>
      <c r="U1842" t="str">
        <f t="shared" si="315"/>
        <v/>
      </c>
      <c r="V1842">
        <f t="shared" si="315"/>
        <v>3.56</v>
      </c>
      <c r="W1842" t="str">
        <f t="shared" si="315"/>
        <v/>
      </c>
      <c r="Z1842">
        <f t="shared" ref="Z1842:AB1861" si="316">IF($O1842=Z$1,$I1842,"")</f>
        <v>3.56</v>
      </c>
      <c r="AA1842" t="str">
        <f t="shared" si="316"/>
        <v/>
      </c>
      <c r="AB1842" t="str">
        <f t="shared" si="316"/>
        <v/>
      </c>
      <c r="AE1842" t="str">
        <f t="shared" si="308"/>
        <v/>
      </c>
      <c r="AH1842" t="str">
        <f t="shared" si="309"/>
        <v/>
      </c>
      <c r="AI1842" t="str">
        <f t="shared" si="310"/>
        <v/>
      </c>
      <c r="AJ1842" t="str">
        <f t="shared" si="306"/>
        <v/>
      </c>
      <c r="AK1842" t="str">
        <f t="shared" si="306"/>
        <v/>
      </c>
      <c r="AL1842" t="str">
        <f t="shared" si="306"/>
        <v/>
      </c>
    </row>
    <row r="1843" spans="1:38" x14ac:dyDescent="0.2">
      <c r="A1843" s="1">
        <v>7085</v>
      </c>
      <c r="B1843" s="2" t="s">
        <v>18</v>
      </c>
      <c r="C1843" s="3">
        <v>42364</v>
      </c>
      <c r="D1843" s="2" t="s">
        <v>27</v>
      </c>
      <c r="E1843" s="2">
        <v>43</v>
      </c>
      <c r="F1843" s="2">
        <v>4695.0735000000004</v>
      </c>
      <c r="G1843" s="2">
        <v>0.06</v>
      </c>
      <c r="H1843" s="2" t="s">
        <v>49</v>
      </c>
      <c r="I1843" s="2">
        <v>1309.96</v>
      </c>
      <c r="J1843" s="2">
        <v>137.99</v>
      </c>
      <c r="K1843" s="2">
        <v>22.08</v>
      </c>
      <c r="L1843" s="2" t="s">
        <v>241</v>
      </c>
      <c r="M1843" s="2" t="s">
        <v>29</v>
      </c>
      <c r="N1843" s="2" t="s">
        <v>30</v>
      </c>
      <c r="O1843" s="2" t="s">
        <v>31</v>
      </c>
      <c r="P1843" s="2" t="s">
        <v>39</v>
      </c>
      <c r="Q1843" s="2" t="s">
        <v>26</v>
      </c>
      <c r="R1843" s="3">
        <v>42383</v>
      </c>
      <c r="S1843" s="10">
        <f t="shared" si="307"/>
        <v>2015</v>
      </c>
      <c r="T1843" t="str">
        <f t="shared" si="315"/>
        <v/>
      </c>
      <c r="U1843">
        <f t="shared" si="315"/>
        <v>1309.96</v>
      </c>
      <c r="V1843" t="str">
        <f t="shared" si="315"/>
        <v/>
      </c>
      <c r="W1843" t="str">
        <f t="shared" si="315"/>
        <v/>
      </c>
      <c r="Z1843" t="str">
        <f t="shared" si="316"/>
        <v/>
      </c>
      <c r="AA1843">
        <f t="shared" si="316"/>
        <v>1309.96</v>
      </c>
      <c r="AB1843" t="str">
        <f t="shared" si="316"/>
        <v/>
      </c>
      <c r="AE1843" t="str">
        <f t="shared" si="308"/>
        <v/>
      </c>
      <c r="AH1843" t="str">
        <f t="shared" si="309"/>
        <v/>
      </c>
      <c r="AI1843" t="str">
        <f t="shared" si="310"/>
        <v/>
      </c>
      <c r="AJ1843" t="str">
        <f t="shared" si="306"/>
        <v/>
      </c>
      <c r="AK1843" t="str">
        <f t="shared" si="306"/>
        <v/>
      </c>
      <c r="AL1843" t="str">
        <f t="shared" si="306"/>
        <v/>
      </c>
    </row>
    <row r="1844" spans="1:38" x14ac:dyDescent="0.2">
      <c r="A1844" s="1">
        <v>7086</v>
      </c>
      <c r="B1844" s="2" t="s">
        <v>18</v>
      </c>
      <c r="C1844" s="3">
        <v>42364</v>
      </c>
      <c r="D1844" s="2" t="s">
        <v>27</v>
      </c>
      <c r="E1844" s="2">
        <v>4</v>
      </c>
      <c r="F1844" s="2">
        <v>38.518500000000003</v>
      </c>
      <c r="G1844" s="2">
        <v>0.05</v>
      </c>
      <c r="H1844" s="2" t="s">
        <v>20</v>
      </c>
      <c r="I1844" s="2">
        <v>-41.5</v>
      </c>
      <c r="J1844" s="2">
        <v>19.989999999999998</v>
      </c>
      <c r="K1844" s="2">
        <v>19.03</v>
      </c>
      <c r="L1844" s="2" t="s">
        <v>547</v>
      </c>
      <c r="M1844" s="2" t="s">
        <v>29</v>
      </c>
      <c r="N1844" s="2" t="s">
        <v>43</v>
      </c>
      <c r="O1844" s="2" t="s">
        <v>31</v>
      </c>
      <c r="P1844" s="2" t="s">
        <v>39</v>
      </c>
      <c r="Q1844" s="2" t="s">
        <v>62</v>
      </c>
      <c r="R1844" s="3">
        <v>42388</v>
      </c>
      <c r="S1844" s="10">
        <f t="shared" si="307"/>
        <v>2015</v>
      </c>
      <c r="T1844" t="str">
        <f t="shared" si="315"/>
        <v/>
      </c>
      <c r="U1844" t="str">
        <f t="shared" si="315"/>
        <v/>
      </c>
      <c r="V1844">
        <f t="shared" si="315"/>
        <v>-41.5</v>
      </c>
      <c r="W1844" t="str">
        <f t="shared" si="315"/>
        <v/>
      </c>
      <c r="Z1844" t="str">
        <f t="shared" si="316"/>
        <v/>
      </c>
      <c r="AA1844">
        <f t="shared" si="316"/>
        <v>-41.5</v>
      </c>
      <c r="AB1844" t="str">
        <f t="shared" si="316"/>
        <v/>
      </c>
      <c r="AE1844" t="str">
        <f t="shared" si="308"/>
        <v>Technology</v>
      </c>
      <c r="AH1844">
        <f t="shared" si="309"/>
        <v>-41.5</v>
      </c>
      <c r="AI1844" t="str">
        <f t="shared" si="310"/>
        <v/>
      </c>
      <c r="AJ1844">
        <f t="shared" si="306"/>
        <v>-41.5</v>
      </c>
      <c r="AK1844" t="str">
        <f t="shared" si="306"/>
        <v/>
      </c>
      <c r="AL1844" t="str">
        <f t="shared" si="306"/>
        <v/>
      </c>
    </row>
    <row r="1845" spans="1:38" x14ac:dyDescent="0.2">
      <c r="A1845" s="1">
        <v>7087</v>
      </c>
      <c r="B1845" s="2" t="s">
        <v>18</v>
      </c>
      <c r="C1845" s="3">
        <v>42364</v>
      </c>
      <c r="D1845" s="2" t="s">
        <v>27</v>
      </c>
      <c r="E1845" s="2">
        <v>47</v>
      </c>
      <c r="F1845" s="2">
        <v>4836.8535000000002</v>
      </c>
      <c r="G1845" s="2">
        <v>0.05</v>
      </c>
      <c r="H1845" s="2" t="s">
        <v>20</v>
      </c>
      <c r="I1845" s="2">
        <v>1240.55</v>
      </c>
      <c r="J1845" s="2">
        <v>137.99</v>
      </c>
      <c r="K1845" s="2">
        <v>22.99</v>
      </c>
      <c r="L1845" s="2" t="s">
        <v>547</v>
      </c>
      <c r="M1845" s="2" t="s">
        <v>29</v>
      </c>
      <c r="N1845" s="2" t="s">
        <v>43</v>
      </c>
      <c r="O1845" s="2" t="s">
        <v>31</v>
      </c>
      <c r="P1845" s="2" t="s">
        <v>39</v>
      </c>
      <c r="Q1845" s="2" t="s">
        <v>26</v>
      </c>
      <c r="R1845" s="3">
        <v>42368</v>
      </c>
      <c r="S1845" s="10">
        <f t="shared" si="307"/>
        <v>2015</v>
      </c>
      <c r="T1845" t="str">
        <f t="shared" si="315"/>
        <v/>
      </c>
      <c r="U1845" t="str">
        <f t="shared" si="315"/>
        <v/>
      </c>
      <c r="V1845">
        <f t="shared" si="315"/>
        <v>1240.55</v>
      </c>
      <c r="W1845" t="str">
        <f t="shared" si="315"/>
        <v/>
      </c>
      <c r="Z1845" t="str">
        <f t="shared" si="316"/>
        <v/>
      </c>
      <c r="AA1845">
        <f t="shared" si="316"/>
        <v>1240.55</v>
      </c>
      <c r="AB1845" t="str">
        <f t="shared" si="316"/>
        <v/>
      </c>
      <c r="AE1845" t="str">
        <f t="shared" si="308"/>
        <v/>
      </c>
      <c r="AH1845" t="str">
        <f t="shared" si="309"/>
        <v/>
      </c>
      <c r="AI1845" t="str">
        <f t="shared" si="310"/>
        <v/>
      </c>
      <c r="AJ1845" t="str">
        <f t="shared" si="306"/>
        <v/>
      </c>
      <c r="AK1845" t="str">
        <f t="shared" si="306"/>
        <v/>
      </c>
      <c r="AL1845" t="str">
        <f t="shared" si="306"/>
        <v/>
      </c>
    </row>
    <row r="1846" spans="1:38" x14ac:dyDescent="0.2">
      <c r="A1846" s="1">
        <v>7088</v>
      </c>
      <c r="B1846" s="2" t="s">
        <v>18</v>
      </c>
      <c r="C1846" s="3">
        <v>42365</v>
      </c>
      <c r="D1846" s="2" t="s">
        <v>50</v>
      </c>
      <c r="E1846" s="2">
        <v>34</v>
      </c>
      <c r="F1846" s="2">
        <v>1323.14</v>
      </c>
      <c r="G1846" s="2">
        <v>0.03</v>
      </c>
      <c r="H1846" s="2" t="s">
        <v>20</v>
      </c>
      <c r="I1846" s="2">
        <v>266.27</v>
      </c>
      <c r="J1846" s="2">
        <v>48.55</v>
      </c>
      <c r="K1846" s="2">
        <v>27.89</v>
      </c>
      <c r="L1846" s="2" t="s">
        <v>217</v>
      </c>
      <c r="M1846" s="2" t="s">
        <v>29</v>
      </c>
      <c r="N1846" s="2" t="s">
        <v>43</v>
      </c>
      <c r="O1846" s="2" t="s">
        <v>24</v>
      </c>
      <c r="P1846" s="2" t="s">
        <v>64</v>
      </c>
      <c r="Q1846" s="2" t="s">
        <v>36</v>
      </c>
      <c r="R1846" s="3">
        <v>42367</v>
      </c>
      <c r="S1846" s="10">
        <f t="shared" si="307"/>
        <v>2015</v>
      </c>
      <c r="T1846" t="str">
        <f t="shared" si="315"/>
        <v/>
      </c>
      <c r="U1846" t="str">
        <f t="shared" si="315"/>
        <v/>
      </c>
      <c r="V1846">
        <f t="shared" si="315"/>
        <v>266.27</v>
      </c>
      <c r="W1846" t="str">
        <f t="shared" si="315"/>
        <v/>
      </c>
      <c r="Z1846">
        <f t="shared" si="316"/>
        <v>266.27</v>
      </c>
      <c r="AA1846" t="str">
        <f t="shared" si="316"/>
        <v/>
      </c>
      <c r="AB1846" t="str">
        <f t="shared" si="316"/>
        <v/>
      </c>
      <c r="AE1846" t="str">
        <f t="shared" si="308"/>
        <v/>
      </c>
      <c r="AH1846" t="str">
        <f t="shared" si="309"/>
        <v/>
      </c>
      <c r="AI1846" t="str">
        <f t="shared" si="310"/>
        <v/>
      </c>
      <c r="AJ1846" t="str">
        <f t="shared" si="306"/>
        <v/>
      </c>
      <c r="AK1846" t="str">
        <f t="shared" si="306"/>
        <v/>
      </c>
      <c r="AL1846" t="str">
        <f t="shared" si="306"/>
        <v/>
      </c>
    </row>
    <row r="1847" spans="1:38" x14ac:dyDescent="0.2">
      <c r="A1847" s="1">
        <v>7089</v>
      </c>
      <c r="B1847" s="2" t="s">
        <v>18</v>
      </c>
      <c r="C1847" s="3">
        <v>42365</v>
      </c>
      <c r="D1847" s="2" t="s">
        <v>19</v>
      </c>
      <c r="E1847" s="2">
        <v>34</v>
      </c>
      <c r="F1847" s="2">
        <v>134.02000000000001</v>
      </c>
      <c r="G1847" s="2">
        <v>0.03</v>
      </c>
      <c r="H1847" s="2" t="s">
        <v>20</v>
      </c>
      <c r="I1847" s="2">
        <v>50.2</v>
      </c>
      <c r="J1847" s="2">
        <v>15.78</v>
      </c>
      <c r="K1847" s="2">
        <v>14.71</v>
      </c>
      <c r="L1847" s="2" t="s">
        <v>138</v>
      </c>
      <c r="M1847" s="2" t="s">
        <v>38</v>
      </c>
      <c r="N1847" s="2" t="s">
        <v>54</v>
      </c>
      <c r="O1847" s="2" t="s">
        <v>24</v>
      </c>
      <c r="P1847" s="2" t="s">
        <v>95</v>
      </c>
      <c r="Q1847" s="2" t="s">
        <v>36</v>
      </c>
      <c r="R1847" s="3">
        <v>42367</v>
      </c>
      <c r="S1847" s="10">
        <f t="shared" si="307"/>
        <v>2015</v>
      </c>
      <c r="T1847" t="str">
        <f t="shared" si="315"/>
        <v/>
      </c>
      <c r="U1847" t="str">
        <f t="shared" si="315"/>
        <v/>
      </c>
      <c r="V1847" t="str">
        <f t="shared" si="315"/>
        <v/>
      </c>
      <c r="W1847">
        <f t="shared" si="315"/>
        <v>50.2</v>
      </c>
      <c r="Z1847">
        <f t="shared" si="316"/>
        <v>50.2</v>
      </c>
      <c r="AA1847" t="str">
        <f t="shared" si="316"/>
        <v/>
      </c>
      <c r="AB1847" t="str">
        <f t="shared" si="316"/>
        <v/>
      </c>
      <c r="AE1847" t="str">
        <f t="shared" si="308"/>
        <v/>
      </c>
      <c r="AH1847" t="str">
        <f t="shared" si="309"/>
        <v/>
      </c>
      <c r="AI1847" t="str">
        <f t="shared" si="310"/>
        <v/>
      </c>
      <c r="AJ1847" t="str">
        <f t="shared" si="306"/>
        <v/>
      </c>
      <c r="AK1847" t="str">
        <f t="shared" si="306"/>
        <v/>
      </c>
      <c r="AL1847" t="str">
        <f t="shared" si="306"/>
        <v/>
      </c>
    </row>
    <row r="1848" spans="1:38" x14ac:dyDescent="0.2">
      <c r="A1848" s="1">
        <v>7090</v>
      </c>
      <c r="B1848" s="2" t="s">
        <v>18</v>
      </c>
      <c r="C1848" s="3">
        <v>42366</v>
      </c>
      <c r="D1848" s="2" t="s">
        <v>19</v>
      </c>
      <c r="E1848" s="2">
        <v>43</v>
      </c>
      <c r="F1848" s="2">
        <v>593.51</v>
      </c>
      <c r="G1848" s="2">
        <v>0.11</v>
      </c>
      <c r="H1848" s="2" t="s">
        <v>20</v>
      </c>
      <c r="I1848" s="2">
        <v>103.84</v>
      </c>
      <c r="J1848" s="2">
        <v>24.64</v>
      </c>
      <c r="K1848" s="2">
        <v>18.98</v>
      </c>
      <c r="L1848" s="2" t="s">
        <v>326</v>
      </c>
      <c r="M1848" s="2" t="s">
        <v>22</v>
      </c>
      <c r="N1848" s="2" t="s">
        <v>23</v>
      </c>
      <c r="O1848" s="2" t="s">
        <v>45</v>
      </c>
      <c r="P1848" s="2" t="s">
        <v>55</v>
      </c>
      <c r="Q1848" s="2" t="s">
        <v>58</v>
      </c>
      <c r="R1848" s="3">
        <v>42368</v>
      </c>
      <c r="S1848" s="10">
        <f t="shared" si="307"/>
        <v>2015</v>
      </c>
      <c r="T1848">
        <f t="shared" si="315"/>
        <v>103.84</v>
      </c>
      <c r="U1848" t="str">
        <f t="shared" si="315"/>
        <v/>
      </c>
      <c r="V1848" t="str">
        <f t="shared" si="315"/>
        <v/>
      </c>
      <c r="W1848" t="str">
        <f t="shared" si="315"/>
        <v/>
      </c>
      <c r="Z1848" t="str">
        <f t="shared" si="316"/>
        <v/>
      </c>
      <c r="AA1848" t="str">
        <f t="shared" si="316"/>
        <v/>
      </c>
      <c r="AB1848">
        <f t="shared" si="316"/>
        <v>103.84</v>
      </c>
      <c r="AE1848" t="str">
        <f t="shared" si="308"/>
        <v/>
      </c>
      <c r="AH1848" t="str">
        <f t="shared" si="309"/>
        <v/>
      </c>
      <c r="AI1848" t="str">
        <f t="shared" si="310"/>
        <v/>
      </c>
      <c r="AJ1848" t="str">
        <f t="shared" si="306"/>
        <v/>
      </c>
      <c r="AK1848" t="str">
        <f t="shared" si="306"/>
        <v/>
      </c>
      <c r="AL1848" t="str">
        <f t="shared" si="306"/>
        <v/>
      </c>
    </row>
    <row r="1849" spans="1:38" x14ac:dyDescent="0.2">
      <c r="A1849" s="1">
        <v>7091</v>
      </c>
      <c r="B1849" s="2" t="s">
        <v>18</v>
      </c>
      <c r="C1849" s="3">
        <v>42366</v>
      </c>
      <c r="D1849" s="2" t="s">
        <v>19</v>
      </c>
      <c r="E1849" s="2">
        <v>24</v>
      </c>
      <c r="F1849" s="2">
        <v>606.5</v>
      </c>
      <c r="G1849" s="2">
        <v>0.02</v>
      </c>
      <c r="H1849" s="2" t="s">
        <v>20</v>
      </c>
      <c r="I1849" s="2">
        <v>9.2200000000000006</v>
      </c>
      <c r="J1849" s="2">
        <v>36.92</v>
      </c>
      <c r="K1849" s="2">
        <v>26.98</v>
      </c>
      <c r="L1849" s="2" t="s">
        <v>225</v>
      </c>
      <c r="M1849" s="2" t="s">
        <v>29</v>
      </c>
      <c r="N1849" s="2" t="s">
        <v>23</v>
      </c>
      <c r="O1849" s="2" t="s">
        <v>24</v>
      </c>
      <c r="P1849" s="2" t="s">
        <v>25</v>
      </c>
      <c r="Q1849" s="2" t="s">
        <v>26</v>
      </c>
      <c r="R1849" s="3">
        <v>42367</v>
      </c>
      <c r="S1849" s="10">
        <f t="shared" si="307"/>
        <v>2015</v>
      </c>
      <c r="T1849">
        <f t="shared" si="315"/>
        <v>9.2200000000000006</v>
      </c>
      <c r="U1849" t="str">
        <f t="shared" si="315"/>
        <v/>
      </c>
      <c r="V1849" t="str">
        <f t="shared" si="315"/>
        <v/>
      </c>
      <c r="W1849" t="str">
        <f t="shared" si="315"/>
        <v/>
      </c>
      <c r="Z1849">
        <f t="shared" si="316"/>
        <v>9.2200000000000006</v>
      </c>
      <c r="AA1849" t="str">
        <f t="shared" si="316"/>
        <v/>
      </c>
      <c r="AB1849" t="str">
        <f t="shared" si="316"/>
        <v/>
      </c>
      <c r="AE1849" t="str">
        <f t="shared" si="308"/>
        <v/>
      </c>
      <c r="AH1849" t="str">
        <f t="shared" si="309"/>
        <v/>
      </c>
      <c r="AI1849" t="str">
        <f t="shared" si="310"/>
        <v/>
      </c>
      <c r="AJ1849" t="str">
        <f t="shared" si="306"/>
        <v/>
      </c>
      <c r="AK1849" t="str">
        <f t="shared" si="306"/>
        <v/>
      </c>
      <c r="AL1849" t="str">
        <f t="shared" si="306"/>
        <v/>
      </c>
    </row>
    <row r="1850" spans="1:38" x14ac:dyDescent="0.2">
      <c r="A1850" s="1">
        <v>7092</v>
      </c>
      <c r="B1850" s="2" t="s">
        <v>18</v>
      </c>
      <c r="C1850" s="3">
        <v>42366</v>
      </c>
      <c r="D1850" s="2" t="s">
        <v>19</v>
      </c>
      <c r="E1850" s="2">
        <v>21</v>
      </c>
      <c r="F1850" s="2">
        <v>161.75</v>
      </c>
      <c r="G1850" s="2">
        <v>0</v>
      </c>
      <c r="H1850" s="2" t="s">
        <v>20</v>
      </c>
      <c r="I1850" s="2">
        <v>-85.74</v>
      </c>
      <c r="J1850" s="2">
        <v>18.48</v>
      </c>
      <c r="K1850" s="2">
        <v>22.74</v>
      </c>
      <c r="L1850" s="2" t="s">
        <v>548</v>
      </c>
      <c r="M1850" s="2" t="s">
        <v>22</v>
      </c>
      <c r="N1850" s="2" t="s">
        <v>43</v>
      </c>
      <c r="O1850" s="2" t="s">
        <v>24</v>
      </c>
      <c r="P1850" s="2" t="s">
        <v>35</v>
      </c>
      <c r="Q1850" s="2" t="s">
        <v>26</v>
      </c>
      <c r="R1850" s="3">
        <v>42368</v>
      </c>
      <c r="S1850" s="10">
        <f t="shared" si="307"/>
        <v>2015</v>
      </c>
      <c r="T1850" t="str">
        <f t="shared" si="315"/>
        <v/>
      </c>
      <c r="U1850" t="str">
        <f t="shared" si="315"/>
        <v/>
      </c>
      <c r="V1850">
        <f t="shared" si="315"/>
        <v>-85.74</v>
      </c>
      <c r="W1850" t="str">
        <f t="shared" si="315"/>
        <v/>
      </c>
      <c r="Z1850">
        <f t="shared" si="316"/>
        <v>-85.74</v>
      </c>
      <c r="AA1850" t="str">
        <f t="shared" si="316"/>
        <v/>
      </c>
      <c r="AB1850" t="str">
        <f t="shared" si="316"/>
        <v/>
      </c>
      <c r="AE1850" t="str">
        <f t="shared" si="308"/>
        <v>Office Supplies</v>
      </c>
      <c r="AH1850" t="str">
        <f t="shared" si="309"/>
        <v/>
      </c>
      <c r="AI1850" t="str">
        <f t="shared" si="310"/>
        <v/>
      </c>
      <c r="AJ1850" t="str">
        <f t="shared" si="306"/>
        <v/>
      </c>
      <c r="AK1850" t="str">
        <f t="shared" si="306"/>
        <v/>
      </c>
      <c r="AL1850" t="str">
        <f t="shared" si="306"/>
        <v/>
      </c>
    </row>
    <row r="1851" spans="1:38" x14ac:dyDescent="0.2">
      <c r="A1851" s="1">
        <v>7093</v>
      </c>
      <c r="B1851" s="2" t="s">
        <v>18</v>
      </c>
      <c r="C1851" s="3">
        <v>42366</v>
      </c>
      <c r="D1851" s="2" t="s">
        <v>19</v>
      </c>
      <c r="E1851" s="2">
        <v>7</v>
      </c>
      <c r="F1851" s="2">
        <v>208.76</v>
      </c>
      <c r="G1851" s="2">
        <v>0</v>
      </c>
      <c r="H1851" s="2" t="s">
        <v>44</v>
      </c>
      <c r="I1851" s="2">
        <v>-279</v>
      </c>
      <c r="J1851" s="2">
        <v>32.979999999999997</v>
      </c>
      <c r="K1851" s="2">
        <v>67.03</v>
      </c>
      <c r="L1851" s="2" t="s">
        <v>548</v>
      </c>
      <c r="M1851" s="2" t="s">
        <v>22</v>
      </c>
      <c r="N1851" s="2" t="s">
        <v>43</v>
      </c>
      <c r="O1851" s="2" t="s">
        <v>24</v>
      </c>
      <c r="P1851" s="2" t="s">
        <v>52</v>
      </c>
      <c r="Q1851" s="2" t="s">
        <v>56</v>
      </c>
      <c r="R1851" s="3">
        <v>42367</v>
      </c>
      <c r="S1851" s="10">
        <f t="shared" si="307"/>
        <v>2015</v>
      </c>
      <c r="T1851" t="str">
        <f t="shared" si="315"/>
        <v/>
      </c>
      <c r="U1851" t="str">
        <f t="shared" si="315"/>
        <v/>
      </c>
      <c r="V1851">
        <f t="shared" si="315"/>
        <v>-279</v>
      </c>
      <c r="W1851" t="str">
        <f t="shared" si="315"/>
        <v/>
      </c>
      <c r="Z1851">
        <f t="shared" si="316"/>
        <v>-279</v>
      </c>
      <c r="AA1851" t="str">
        <f t="shared" si="316"/>
        <v/>
      </c>
      <c r="AB1851" t="str">
        <f t="shared" si="316"/>
        <v/>
      </c>
      <c r="AE1851" t="str">
        <f t="shared" si="308"/>
        <v>Office Supplies</v>
      </c>
      <c r="AH1851" t="str">
        <f t="shared" si="309"/>
        <v/>
      </c>
      <c r="AI1851" t="str">
        <f t="shared" si="310"/>
        <v/>
      </c>
      <c r="AJ1851" t="str">
        <f t="shared" si="306"/>
        <v/>
      </c>
      <c r="AK1851" t="str">
        <f t="shared" si="306"/>
        <v/>
      </c>
      <c r="AL1851" t="str">
        <f t="shared" si="306"/>
        <v/>
      </c>
    </row>
    <row r="1852" spans="1:38" x14ac:dyDescent="0.2">
      <c r="A1852" s="1">
        <v>7094</v>
      </c>
      <c r="B1852" s="2" t="s">
        <v>18</v>
      </c>
      <c r="C1852" s="3">
        <v>42367</v>
      </c>
      <c r="D1852" s="2" t="s">
        <v>19</v>
      </c>
      <c r="E1852" s="2">
        <v>40</v>
      </c>
      <c r="F1852" s="2">
        <v>438.28</v>
      </c>
      <c r="G1852" s="2">
        <v>0.05</v>
      </c>
      <c r="H1852" s="2" t="s">
        <v>20</v>
      </c>
      <c r="I1852" s="2">
        <v>44.4</v>
      </c>
      <c r="J1852" s="2">
        <v>23.09</v>
      </c>
      <c r="K1852" s="2">
        <v>19.25</v>
      </c>
      <c r="L1852" s="2" t="s">
        <v>394</v>
      </c>
      <c r="M1852" s="2" t="s">
        <v>22</v>
      </c>
      <c r="N1852" s="2" t="s">
        <v>30</v>
      </c>
      <c r="O1852" s="2" t="s">
        <v>24</v>
      </c>
      <c r="P1852" s="2" t="s">
        <v>90</v>
      </c>
      <c r="Q1852" s="2" t="s">
        <v>26</v>
      </c>
      <c r="R1852" s="3">
        <v>42451</v>
      </c>
      <c r="S1852" s="10">
        <f t="shared" si="307"/>
        <v>2015</v>
      </c>
      <c r="T1852" t="str">
        <f t="shared" si="315"/>
        <v/>
      </c>
      <c r="U1852">
        <f t="shared" si="315"/>
        <v>44.4</v>
      </c>
      <c r="V1852" t="str">
        <f t="shared" si="315"/>
        <v/>
      </c>
      <c r="W1852" t="str">
        <f t="shared" si="315"/>
        <v/>
      </c>
      <c r="Z1852">
        <f t="shared" si="316"/>
        <v>44.4</v>
      </c>
      <c r="AA1852" t="str">
        <f t="shared" si="316"/>
        <v/>
      </c>
      <c r="AB1852" t="str">
        <f t="shared" si="316"/>
        <v/>
      </c>
      <c r="AE1852" t="str">
        <f t="shared" si="308"/>
        <v/>
      </c>
      <c r="AH1852" t="str">
        <f t="shared" si="309"/>
        <v/>
      </c>
      <c r="AI1852" t="str">
        <f t="shared" si="310"/>
        <v/>
      </c>
      <c r="AJ1852" t="str">
        <f t="shared" si="306"/>
        <v/>
      </c>
      <c r="AK1852" t="str">
        <f t="shared" si="306"/>
        <v/>
      </c>
      <c r="AL1852" t="str">
        <f t="shared" si="306"/>
        <v/>
      </c>
    </row>
    <row r="1853" spans="1:38" x14ac:dyDescent="0.2">
      <c r="A1853" s="1">
        <v>7095</v>
      </c>
      <c r="B1853" s="2" t="s">
        <v>18</v>
      </c>
      <c r="C1853" s="3">
        <v>42367</v>
      </c>
      <c r="D1853" s="2" t="s">
        <v>41</v>
      </c>
      <c r="E1853" s="2">
        <v>14</v>
      </c>
      <c r="F1853" s="2">
        <v>216.7</v>
      </c>
      <c r="G1853" s="2">
        <v>0.01</v>
      </c>
      <c r="H1853" s="2" t="s">
        <v>49</v>
      </c>
      <c r="I1853" s="2">
        <v>13.26</v>
      </c>
      <c r="J1853" s="2">
        <v>25.48</v>
      </c>
      <c r="K1853" s="2">
        <v>18.510000000000002</v>
      </c>
      <c r="L1853" s="2" t="s">
        <v>281</v>
      </c>
      <c r="M1853" s="2" t="s">
        <v>29</v>
      </c>
      <c r="N1853" s="2" t="s">
        <v>54</v>
      </c>
      <c r="O1853" s="2" t="s">
        <v>24</v>
      </c>
      <c r="P1853" s="2" t="s">
        <v>52</v>
      </c>
      <c r="Q1853" s="2" t="s">
        <v>26</v>
      </c>
      <c r="R1853" s="3">
        <v>42367</v>
      </c>
      <c r="S1853" s="10">
        <f t="shared" si="307"/>
        <v>2015</v>
      </c>
      <c r="T1853" t="str">
        <f t="shared" si="315"/>
        <v/>
      </c>
      <c r="U1853" t="str">
        <f t="shared" si="315"/>
        <v/>
      </c>
      <c r="V1853" t="str">
        <f t="shared" si="315"/>
        <v/>
      </c>
      <c r="W1853">
        <f t="shared" si="315"/>
        <v>13.26</v>
      </c>
      <c r="Z1853">
        <f t="shared" si="316"/>
        <v>13.26</v>
      </c>
      <c r="AA1853" t="str">
        <f t="shared" si="316"/>
        <v/>
      </c>
      <c r="AB1853" t="str">
        <f t="shared" si="316"/>
        <v/>
      </c>
      <c r="AE1853" t="str">
        <f t="shared" si="308"/>
        <v/>
      </c>
      <c r="AH1853" t="str">
        <f t="shared" si="309"/>
        <v/>
      </c>
      <c r="AI1853" t="str">
        <f t="shared" si="310"/>
        <v/>
      </c>
      <c r="AJ1853" t="str">
        <f t="shared" si="306"/>
        <v/>
      </c>
      <c r="AK1853" t="str">
        <f t="shared" si="306"/>
        <v/>
      </c>
      <c r="AL1853" t="str">
        <f t="shared" si="306"/>
        <v/>
      </c>
    </row>
    <row r="1854" spans="1:38" x14ac:dyDescent="0.2">
      <c r="A1854" s="1">
        <v>7096</v>
      </c>
      <c r="B1854" s="2" t="s">
        <v>18</v>
      </c>
      <c r="C1854" s="3">
        <v>42368</v>
      </c>
      <c r="D1854" s="2" t="s">
        <v>27</v>
      </c>
      <c r="E1854" s="2">
        <v>21</v>
      </c>
      <c r="F1854" s="2">
        <v>54.34</v>
      </c>
      <c r="G1854" s="2">
        <v>0.02</v>
      </c>
      <c r="H1854" s="2" t="s">
        <v>20</v>
      </c>
      <c r="I1854" s="2">
        <v>9.2799999999999994</v>
      </c>
      <c r="J1854" s="2">
        <v>14.21</v>
      </c>
      <c r="K1854" s="2">
        <v>15</v>
      </c>
      <c r="L1854" s="2" t="s">
        <v>474</v>
      </c>
      <c r="M1854" s="2" t="s">
        <v>29</v>
      </c>
      <c r="N1854" s="2" t="s">
        <v>43</v>
      </c>
      <c r="O1854" s="2" t="s">
        <v>24</v>
      </c>
      <c r="P1854" s="2" t="s">
        <v>64</v>
      </c>
      <c r="Q1854" s="2" t="s">
        <v>36</v>
      </c>
      <c r="R1854" s="3">
        <v>42460</v>
      </c>
      <c r="S1854" s="10">
        <f t="shared" si="307"/>
        <v>2015</v>
      </c>
      <c r="T1854" t="str">
        <f t="shared" si="315"/>
        <v/>
      </c>
      <c r="U1854" t="str">
        <f t="shared" si="315"/>
        <v/>
      </c>
      <c r="V1854">
        <f t="shared" si="315"/>
        <v>9.2799999999999994</v>
      </c>
      <c r="W1854" t="str">
        <f t="shared" si="315"/>
        <v/>
      </c>
      <c r="Z1854">
        <f t="shared" si="316"/>
        <v>9.2799999999999994</v>
      </c>
      <c r="AA1854" t="str">
        <f t="shared" si="316"/>
        <v/>
      </c>
      <c r="AB1854" t="str">
        <f t="shared" si="316"/>
        <v/>
      </c>
      <c r="AE1854" t="str">
        <f t="shared" si="308"/>
        <v/>
      </c>
      <c r="AH1854" t="str">
        <f t="shared" si="309"/>
        <v/>
      </c>
      <c r="AI1854" t="str">
        <f t="shared" si="310"/>
        <v/>
      </c>
      <c r="AJ1854" t="str">
        <f t="shared" si="306"/>
        <v/>
      </c>
      <c r="AK1854" t="str">
        <f t="shared" si="306"/>
        <v/>
      </c>
      <c r="AL1854" t="str">
        <f t="shared" si="306"/>
        <v/>
      </c>
    </row>
    <row r="1855" spans="1:38" x14ac:dyDescent="0.2">
      <c r="A1855" s="1">
        <v>7097</v>
      </c>
      <c r="B1855" s="2" t="s">
        <v>18</v>
      </c>
      <c r="C1855" s="3">
        <v>42368</v>
      </c>
      <c r="D1855" s="2" t="s">
        <v>59</v>
      </c>
      <c r="E1855" s="2">
        <v>45</v>
      </c>
      <c r="F1855" s="2">
        <v>5792.99</v>
      </c>
      <c r="G1855" s="2">
        <v>7.0000000000000007E-2</v>
      </c>
      <c r="H1855" s="2" t="s">
        <v>44</v>
      </c>
      <c r="I1855" s="2">
        <v>-418.37</v>
      </c>
      <c r="J1855" s="2">
        <v>142.97999999999999</v>
      </c>
      <c r="K1855" s="2">
        <v>44</v>
      </c>
      <c r="L1855" s="2" t="s">
        <v>179</v>
      </c>
      <c r="M1855" s="2" t="s">
        <v>29</v>
      </c>
      <c r="N1855" s="2" t="s">
        <v>23</v>
      </c>
      <c r="O1855" s="2" t="s">
        <v>45</v>
      </c>
      <c r="P1855" s="2" t="s">
        <v>61</v>
      </c>
      <c r="Q1855" s="2" t="s">
        <v>56</v>
      </c>
      <c r="R1855" s="3">
        <v>42385</v>
      </c>
      <c r="S1855" s="10">
        <f t="shared" si="307"/>
        <v>2015</v>
      </c>
      <c r="T1855">
        <f t="shared" si="315"/>
        <v>-418.37</v>
      </c>
      <c r="U1855" t="str">
        <f t="shared" si="315"/>
        <v/>
      </c>
      <c r="V1855" t="str">
        <f t="shared" si="315"/>
        <v/>
      </c>
      <c r="W1855" t="str">
        <f t="shared" si="315"/>
        <v/>
      </c>
      <c r="Z1855" t="str">
        <f t="shared" si="316"/>
        <v/>
      </c>
      <c r="AA1855" t="str">
        <f t="shared" si="316"/>
        <v/>
      </c>
      <c r="AB1855">
        <f t="shared" si="316"/>
        <v>-418.37</v>
      </c>
      <c r="AE1855" t="str">
        <f t="shared" si="308"/>
        <v>Furniture</v>
      </c>
      <c r="AH1855" t="str">
        <f t="shared" si="309"/>
        <v/>
      </c>
      <c r="AI1855" t="str">
        <f t="shared" si="310"/>
        <v/>
      </c>
      <c r="AJ1855" t="str">
        <f t="shared" si="306"/>
        <v/>
      </c>
      <c r="AK1855" t="str">
        <f t="shared" si="306"/>
        <v/>
      </c>
      <c r="AL1855" t="str">
        <f t="shared" si="306"/>
        <v/>
      </c>
    </row>
    <row r="1856" spans="1:38" x14ac:dyDescent="0.2">
      <c r="A1856" s="1">
        <v>7098</v>
      </c>
      <c r="B1856" s="2" t="s">
        <v>18</v>
      </c>
      <c r="C1856" s="3">
        <v>42368</v>
      </c>
      <c r="D1856" s="2" t="s">
        <v>59</v>
      </c>
      <c r="E1856" s="2">
        <v>22</v>
      </c>
      <c r="F1856" s="2">
        <v>1139.33</v>
      </c>
      <c r="G1856" s="2">
        <v>0.09</v>
      </c>
      <c r="H1856" s="2" t="s">
        <v>20</v>
      </c>
      <c r="I1856" s="2">
        <v>475.09</v>
      </c>
      <c r="J1856" s="2">
        <v>67.98</v>
      </c>
      <c r="K1856" s="2">
        <v>18.86</v>
      </c>
      <c r="L1856" s="2" t="s">
        <v>179</v>
      </c>
      <c r="M1856" s="2" t="s">
        <v>29</v>
      </c>
      <c r="N1856" s="2" t="s">
        <v>23</v>
      </c>
      <c r="O1856" s="2" t="s">
        <v>24</v>
      </c>
      <c r="P1856" s="2" t="s">
        <v>35</v>
      </c>
      <c r="Q1856" s="2" t="s">
        <v>26</v>
      </c>
      <c r="R1856" s="3">
        <v>42379</v>
      </c>
      <c r="S1856" s="10">
        <f t="shared" si="307"/>
        <v>2015</v>
      </c>
      <c r="T1856">
        <f t="shared" si="315"/>
        <v>475.09</v>
      </c>
      <c r="U1856" t="str">
        <f t="shared" si="315"/>
        <v/>
      </c>
      <c r="V1856" t="str">
        <f t="shared" si="315"/>
        <v/>
      </c>
      <c r="W1856" t="str">
        <f t="shared" si="315"/>
        <v/>
      </c>
      <c r="Z1856">
        <f t="shared" si="316"/>
        <v>475.09</v>
      </c>
      <c r="AA1856" t="str">
        <f t="shared" si="316"/>
        <v/>
      </c>
      <c r="AB1856" t="str">
        <f t="shared" si="316"/>
        <v/>
      </c>
      <c r="AE1856" t="str">
        <f t="shared" si="308"/>
        <v/>
      </c>
      <c r="AH1856" t="str">
        <f t="shared" si="309"/>
        <v/>
      </c>
      <c r="AI1856" t="str">
        <f t="shared" si="310"/>
        <v/>
      </c>
      <c r="AJ1856" t="str">
        <f t="shared" si="306"/>
        <v/>
      </c>
      <c r="AK1856" t="str">
        <f t="shared" si="306"/>
        <v/>
      </c>
      <c r="AL1856" t="str">
        <f t="shared" si="306"/>
        <v/>
      </c>
    </row>
    <row r="1857" spans="1:38" x14ac:dyDescent="0.2">
      <c r="A1857" s="1">
        <v>7099</v>
      </c>
      <c r="B1857" s="2" t="s">
        <v>18</v>
      </c>
      <c r="C1857" s="3">
        <v>42368</v>
      </c>
      <c r="D1857" s="2" t="s">
        <v>59</v>
      </c>
      <c r="E1857" s="2">
        <v>35</v>
      </c>
      <c r="F1857" s="2">
        <v>3245.5430000000001</v>
      </c>
      <c r="G1857" s="2">
        <v>0.08</v>
      </c>
      <c r="H1857" s="2" t="s">
        <v>20</v>
      </c>
      <c r="I1857" s="2">
        <v>732.76</v>
      </c>
      <c r="J1857" s="2">
        <v>127.99</v>
      </c>
      <c r="K1857" s="2">
        <v>18.23</v>
      </c>
      <c r="L1857" s="2" t="s">
        <v>179</v>
      </c>
      <c r="M1857" s="2" t="s">
        <v>29</v>
      </c>
      <c r="N1857" s="2" t="s">
        <v>23</v>
      </c>
      <c r="O1857" s="2" t="s">
        <v>31</v>
      </c>
      <c r="P1857" s="2" t="s">
        <v>39</v>
      </c>
      <c r="Q1857" s="2" t="s">
        <v>26</v>
      </c>
      <c r="R1857" s="3">
        <v>42396</v>
      </c>
      <c r="S1857" s="10">
        <f t="shared" si="307"/>
        <v>2015</v>
      </c>
      <c r="T1857">
        <f t="shared" si="315"/>
        <v>732.76</v>
      </c>
      <c r="U1857" t="str">
        <f t="shared" si="315"/>
        <v/>
      </c>
      <c r="V1857" t="str">
        <f t="shared" si="315"/>
        <v/>
      </c>
      <c r="W1857" t="str">
        <f t="shared" si="315"/>
        <v/>
      </c>
      <c r="Z1857" t="str">
        <f t="shared" si="316"/>
        <v/>
      </c>
      <c r="AA1857">
        <f t="shared" si="316"/>
        <v>732.76</v>
      </c>
      <c r="AB1857" t="str">
        <f t="shared" si="316"/>
        <v/>
      </c>
      <c r="AE1857" t="str">
        <f t="shared" si="308"/>
        <v/>
      </c>
      <c r="AH1857" t="str">
        <f t="shared" si="309"/>
        <v/>
      </c>
      <c r="AI1857" t="str">
        <f t="shared" si="310"/>
        <v/>
      </c>
      <c r="AJ1857" t="str">
        <f t="shared" si="306"/>
        <v/>
      </c>
      <c r="AK1857" t="str">
        <f t="shared" si="306"/>
        <v/>
      </c>
      <c r="AL1857" t="str">
        <f t="shared" si="306"/>
        <v/>
      </c>
    </row>
    <row r="1858" spans="1:38" x14ac:dyDescent="0.2">
      <c r="A1858" s="1">
        <v>7100</v>
      </c>
      <c r="B1858" s="2" t="s">
        <v>40</v>
      </c>
      <c r="C1858" s="3">
        <v>42368</v>
      </c>
      <c r="D1858" s="2" t="s">
        <v>59</v>
      </c>
      <c r="E1858" s="2">
        <v>45</v>
      </c>
      <c r="F1858" s="2">
        <v>267.77</v>
      </c>
      <c r="G1858" s="2">
        <v>0.02</v>
      </c>
      <c r="H1858" s="2" t="s">
        <v>20</v>
      </c>
      <c r="I1858" s="2">
        <v>49.55</v>
      </c>
      <c r="J1858" s="2">
        <v>17.579999999999998</v>
      </c>
      <c r="K1858" s="2">
        <v>15.99</v>
      </c>
      <c r="L1858" s="2" t="s">
        <v>430</v>
      </c>
      <c r="M1858" s="2" t="s">
        <v>38</v>
      </c>
      <c r="N1858" s="2" t="s">
        <v>23</v>
      </c>
      <c r="O1858" s="2" t="s">
        <v>24</v>
      </c>
      <c r="P1858" s="2" t="s">
        <v>64</v>
      </c>
      <c r="Q1858" s="2" t="s">
        <v>36</v>
      </c>
      <c r="R1858" s="3">
        <v>42382</v>
      </c>
      <c r="S1858" s="10">
        <f t="shared" si="307"/>
        <v>2015</v>
      </c>
      <c r="T1858">
        <f t="shared" si="315"/>
        <v>49.55</v>
      </c>
      <c r="U1858" t="str">
        <f t="shared" si="315"/>
        <v/>
      </c>
      <c r="V1858" t="str">
        <f t="shared" si="315"/>
        <v/>
      </c>
      <c r="W1858" t="str">
        <f t="shared" si="315"/>
        <v/>
      </c>
      <c r="Z1858">
        <f t="shared" si="316"/>
        <v>49.55</v>
      </c>
      <c r="AA1858" t="str">
        <f t="shared" si="316"/>
        <v/>
      </c>
      <c r="AB1858" t="str">
        <f t="shared" si="316"/>
        <v/>
      </c>
      <c r="AE1858" t="str">
        <f t="shared" si="308"/>
        <v/>
      </c>
      <c r="AH1858" t="str">
        <f t="shared" si="309"/>
        <v/>
      </c>
      <c r="AI1858" t="str">
        <f t="shared" si="310"/>
        <v/>
      </c>
      <c r="AJ1858" t="str">
        <f t="shared" si="310"/>
        <v/>
      </c>
      <c r="AK1858" t="str">
        <f t="shared" si="310"/>
        <v/>
      </c>
      <c r="AL1858" t="str">
        <f t="shared" si="310"/>
        <v/>
      </c>
    </row>
    <row r="1859" spans="1:38" x14ac:dyDescent="0.2">
      <c r="A1859" s="1">
        <v>7101</v>
      </c>
      <c r="B1859" s="2" t="s">
        <v>18</v>
      </c>
      <c r="C1859" s="3">
        <v>42368</v>
      </c>
      <c r="D1859" s="2" t="s">
        <v>50</v>
      </c>
      <c r="E1859" s="2">
        <v>13</v>
      </c>
      <c r="F1859" s="2">
        <v>1280.23</v>
      </c>
      <c r="G1859" s="2">
        <v>0.04</v>
      </c>
      <c r="H1859" s="2" t="s">
        <v>20</v>
      </c>
      <c r="I1859" s="2">
        <v>255.87</v>
      </c>
      <c r="J1859" s="2">
        <v>112.98</v>
      </c>
      <c r="K1859" s="2">
        <v>21.18</v>
      </c>
      <c r="L1859" s="2" t="s">
        <v>97</v>
      </c>
      <c r="M1859" s="2" t="s">
        <v>22</v>
      </c>
      <c r="N1859" s="2" t="s">
        <v>54</v>
      </c>
      <c r="O1859" s="2" t="s">
        <v>31</v>
      </c>
      <c r="P1859" s="2" t="s">
        <v>32</v>
      </c>
      <c r="Q1859" s="2" t="s">
        <v>26</v>
      </c>
      <c r="R1859" s="3">
        <v>42379</v>
      </c>
      <c r="S1859" s="10">
        <f t="shared" ref="S1859:S1922" si="317">YEAR(C1859)</f>
        <v>2015</v>
      </c>
      <c r="T1859" t="str">
        <f t="shared" si="315"/>
        <v/>
      </c>
      <c r="U1859" t="str">
        <f t="shared" si="315"/>
        <v/>
      </c>
      <c r="V1859" t="str">
        <f t="shared" si="315"/>
        <v/>
      </c>
      <c r="W1859">
        <f t="shared" si="315"/>
        <v>255.87</v>
      </c>
      <c r="Z1859" t="str">
        <f t="shared" si="316"/>
        <v/>
      </c>
      <c r="AA1859">
        <f t="shared" si="316"/>
        <v>255.87</v>
      </c>
      <c r="AB1859" t="str">
        <f t="shared" si="316"/>
        <v/>
      </c>
      <c r="AE1859" t="str">
        <f t="shared" ref="AE1859:AE1922" si="318">IF(I1859&lt;0,O1859,"")</f>
        <v/>
      </c>
      <c r="AH1859" t="str">
        <f t="shared" ref="AH1859:AH1922" si="319">IF(E1859&lt;11,IF(O1859="Technology",I1859,""),"")</f>
        <v/>
      </c>
      <c r="AI1859" t="str">
        <f t="shared" ref="AI1859:AL1922" si="320">IF(AI$1=$S1859,$AH1859,"")</f>
        <v/>
      </c>
      <c r="AJ1859" t="str">
        <f t="shared" si="320"/>
        <v/>
      </c>
      <c r="AK1859" t="str">
        <f t="shared" si="320"/>
        <v/>
      </c>
      <c r="AL1859" t="str">
        <f t="shared" si="320"/>
        <v/>
      </c>
    </row>
    <row r="1860" spans="1:38" x14ac:dyDescent="0.2">
      <c r="A1860" s="1">
        <v>7102</v>
      </c>
      <c r="B1860" s="2" t="s">
        <v>18</v>
      </c>
      <c r="C1860" s="3">
        <v>42368</v>
      </c>
      <c r="D1860" s="2" t="s">
        <v>50</v>
      </c>
      <c r="E1860" s="2">
        <v>25</v>
      </c>
      <c r="F1860" s="2">
        <v>172.76</v>
      </c>
      <c r="G1860" s="2">
        <v>0.09</v>
      </c>
      <c r="H1860" s="2" t="s">
        <v>49</v>
      </c>
      <c r="I1860" s="2">
        <v>-89.39</v>
      </c>
      <c r="J1860" s="2">
        <v>18.48</v>
      </c>
      <c r="K1860" s="2">
        <v>21.49</v>
      </c>
      <c r="L1860" s="2" t="s">
        <v>97</v>
      </c>
      <c r="M1860" s="2" t="s">
        <v>22</v>
      </c>
      <c r="N1860" s="2" t="s">
        <v>54</v>
      </c>
      <c r="O1860" s="2" t="s">
        <v>24</v>
      </c>
      <c r="P1860" s="2" t="s">
        <v>35</v>
      </c>
      <c r="Q1860" s="2" t="s">
        <v>26</v>
      </c>
      <c r="R1860" s="3">
        <v>42383</v>
      </c>
      <c r="S1860" s="10">
        <f t="shared" si="317"/>
        <v>2015</v>
      </c>
      <c r="T1860" t="str">
        <f t="shared" si="315"/>
        <v/>
      </c>
      <c r="U1860" t="str">
        <f t="shared" si="315"/>
        <v/>
      </c>
      <c r="V1860" t="str">
        <f t="shared" si="315"/>
        <v/>
      </c>
      <c r="W1860">
        <f t="shared" si="315"/>
        <v>-89.39</v>
      </c>
      <c r="Z1860">
        <f t="shared" si="316"/>
        <v>-89.39</v>
      </c>
      <c r="AA1860" t="str">
        <f t="shared" si="316"/>
        <v/>
      </c>
      <c r="AB1860" t="str">
        <f t="shared" si="316"/>
        <v/>
      </c>
      <c r="AE1860" t="str">
        <f t="shared" si="318"/>
        <v>Office Supplies</v>
      </c>
      <c r="AH1860" t="str">
        <f t="shared" si="319"/>
        <v/>
      </c>
      <c r="AI1860" t="str">
        <f t="shared" si="320"/>
        <v/>
      </c>
      <c r="AJ1860" t="str">
        <f t="shared" si="320"/>
        <v/>
      </c>
      <c r="AK1860" t="str">
        <f t="shared" si="320"/>
        <v/>
      </c>
      <c r="AL1860" t="str">
        <f t="shared" si="320"/>
        <v/>
      </c>
    </row>
    <row r="1861" spans="1:38" x14ac:dyDescent="0.2">
      <c r="A1861" s="1">
        <v>7103</v>
      </c>
      <c r="B1861" s="2" t="s">
        <v>18</v>
      </c>
      <c r="C1861" s="3">
        <v>42369</v>
      </c>
      <c r="D1861" s="2" t="s">
        <v>59</v>
      </c>
      <c r="E1861" s="2">
        <v>2</v>
      </c>
      <c r="F1861" s="2">
        <v>63.53</v>
      </c>
      <c r="G1861" s="2">
        <v>0.02</v>
      </c>
      <c r="H1861" s="2" t="s">
        <v>20</v>
      </c>
      <c r="I1861" s="2">
        <v>54.25</v>
      </c>
      <c r="J1861" s="2">
        <v>32.28</v>
      </c>
      <c r="K1861" s="2">
        <v>28.39</v>
      </c>
      <c r="L1861" s="2" t="s">
        <v>209</v>
      </c>
      <c r="M1861" s="2" t="s">
        <v>29</v>
      </c>
      <c r="N1861" s="2" t="s">
        <v>30</v>
      </c>
      <c r="O1861" s="2" t="s">
        <v>45</v>
      </c>
      <c r="P1861" s="2" t="s">
        <v>55</v>
      </c>
      <c r="Q1861" s="2" t="s">
        <v>26</v>
      </c>
      <c r="R1861" s="3">
        <v>42369</v>
      </c>
      <c r="S1861" s="10">
        <f t="shared" si="317"/>
        <v>2015</v>
      </c>
      <c r="T1861" t="str">
        <f t="shared" si="315"/>
        <v/>
      </c>
      <c r="U1861">
        <f t="shared" si="315"/>
        <v>54.25</v>
      </c>
      <c r="V1861" t="str">
        <f t="shared" si="315"/>
        <v/>
      </c>
      <c r="W1861" t="str">
        <f t="shared" si="315"/>
        <v/>
      </c>
      <c r="Z1861" t="str">
        <f t="shared" si="316"/>
        <v/>
      </c>
      <c r="AA1861" t="str">
        <f t="shared" si="316"/>
        <v/>
      </c>
      <c r="AB1861">
        <f t="shared" si="316"/>
        <v>54.25</v>
      </c>
      <c r="AE1861" t="str">
        <f t="shared" si="318"/>
        <v/>
      </c>
      <c r="AH1861" t="str">
        <f t="shared" si="319"/>
        <v/>
      </c>
      <c r="AI1861" t="str">
        <f t="shared" si="320"/>
        <v/>
      </c>
      <c r="AJ1861" t="str">
        <f t="shared" si="320"/>
        <v/>
      </c>
      <c r="AK1861" t="str">
        <f t="shared" si="320"/>
        <v/>
      </c>
      <c r="AL1861" t="str">
        <f t="shared" si="320"/>
        <v/>
      </c>
    </row>
    <row r="1862" spans="1:38" x14ac:dyDescent="0.2">
      <c r="A1862" s="1">
        <v>7104</v>
      </c>
      <c r="B1862" s="2" t="s">
        <v>18</v>
      </c>
      <c r="C1862" s="3">
        <v>42369</v>
      </c>
      <c r="D1862" s="2" t="s">
        <v>59</v>
      </c>
      <c r="E1862" s="2">
        <v>25</v>
      </c>
      <c r="F1862" s="2">
        <v>1498.9204999999999</v>
      </c>
      <c r="G1862" s="2">
        <v>0</v>
      </c>
      <c r="H1862" s="2" t="s">
        <v>20</v>
      </c>
      <c r="I1862" s="2">
        <v>291.76</v>
      </c>
      <c r="J1862" s="2">
        <v>77.989999999999995</v>
      </c>
      <c r="K1862" s="2">
        <v>19.989999999999998</v>
      </c>
      <c r="L1862" s="2" t="s">
        <v>209</v>
      </c>
      <c r="M1862" s="2" t="s">
        <v>29</v>
      </c>
      <c r="N1862" s="2" t="s">
        <v>30</v>
      </c>
      <c r="O1862" s="2" t="s">
        <v>31</v>
      </c>
      <c r="P1862" s="2" t="s">
        <v>39</v>
      </c>
      <c r="Q1862" s="2" t="s">
        <v>26</v>
      </c>
      <c r="R1862" s="3">
        <v>42371</v>
      </c>
      <c r="S1862" s="10">
        <f t="shared" si="317"/>
        <v>2015</v>
      </c>
      <c r="T1862" t="str">
        <f t="shared" ref="T1862:W1881" si="321">IF($N1862=T$1,$I1862,"")</f>
        <v/>
      </c>
      <c r="U1862">
        <f t="shared" si="321"/>
        <v>291.76</v>
      </c>
      <c r="V1862" t="str">
        <f t="shared" si="321"/>
        <v/>
      </c>
      <c r="W1862" t="str">
        <f t="shared" si="321"/>
        <v/>
      </c>
      <c r="Z1862" t="str">
        <f t="shared" ref="Z1862:AB1881" si="322">IF($O1862=Z$1,$I1862,"")</f>
        <v/>
      </c>
      <c r="AA1862">
        <f t="shared" si="322"/>
        <v>291.76</v>
      </c>
      <c r="AB1862" t="str">
        <f t="shared" si="322"/>
        <v/>
      </c>
      <c r="AE1862" t="str">
        <f t="shared" si="318"/>
        <v/>
      </c>
      <c r="AH1862" t="str">
        <f t="shared" si="319"/>
        <v/>
      </c>
      <c r="AI1862" t="str">
        <f t="shared" si="320"/>
        <v/>
      </c>
      <c r="AJ1862" t="str">
        <f t="shared" si="320"/>
        <v/>
      </c>
      <c r="AK1862" t="str">
        <f t="shared" si="320"/>
        <v/>
      </c>
      <c r="AL1862" t="str">
        <f t="shared" si="320"/>
        <v/>
      </c>
    </row>
    <row r="1863" spans="1:38" x14ac:dyDescent="0.2">
      <c r="A1863" s="1">
        <v>7105</v>
      </c>
      <c r="B1863" s="2" t="s">
        <v>18</v>
      </c>
      <c r="C1863" s="3">
        <v>42369</v>
      </c>
      <c r="D1863" s="2" t="s">
        <v>50</v>
      </c>
      <c r="E1863" s="2">
        <v>39</v>
      </c>
      <c r="F1863" s="2">
        <v>6560.85</v>
      </c>
      <c r="G1863" s="2">
        <v>0.03</v>
      </c>
      <c r="H1863" s="2" t="s">
        <v>20</v>
      </c>
      <c r="I1863" s="2">
        <v>2975.21</v>
      </c>
      <c r="J1863" s="2">
        <v>174.93</v>
      </c>
      <c r="K1863" s="2">
        <v>33.99</v>
      </c>
      <c r="L1863" s="2" t="s">
        <v>418</v>
      </c>
      <c r="M1863" s="2" t="s">
        <v>66</v>
      </c>
      <c r="N1863" s="2" t="s">
        <v>54</v>
      </c>
      <c r="O1863" s="2" t="s">
        <v>24</v>
      </c>
      <c r="P1863" s="2" t="s">
        <v>90</v>
      </c>
      <c r="Q1863" s="2" t="s">
        <v>26</v>
      </c>
      <c r="R1863" s="3">
        <v>42371</v>
      </c>
      <c r="S1863" s="10">
        <f t="shared" si="317"/>
        <v>2015</v>
      </c>
      <c r="T1863" t="str">
        <f t="shared" si="321"/>
        <v/>
      </c>
      <c r="U1863" t="str">
        <f t="shared" si="321"/>
        <v/>
      </c>
      <c r="V1863" t="str">
        <f t="shared" si="321"/>
        <v/>
      </c>
      <c r="W1863">
        <f t="shared" si="321"/>
        <v>2975.21</v>
      </c>
      <c r="Z1863">
        <f t="shared" si="322"/>
        <v>2975.21</v>
      </c>
      <c r="AA1863" t="str">
        <f t="shared" si="322"/>
        <v/>
      </c>
      <c r="AB1863" t="str">
        <f t="shared" si="322"/>
        <v/>
      </c>
      <c r="AE1863" t="str">
        <f t="shared" si="318"/>
        <v/>
      </c>
      <c r="AH1863" t="str">
        <f t="shared" si="319"/>
        <v/>
      </c>
      <c r="AI1863" t="str">
        <f t="shared" si="320"/>
        <v/>
      </c>
      <c r="AJ1863" t="str">
        <f t="shared" si="320"/>
        <v/>
      </c>
      <c r="AK1863" t="str">
        <f t="shared" si="320"/>
        <v/>
      </c>
      <c r="AL1863" t="str">
        <f t="shared" si="320"/>
        <v/>
      </c>
    </row>
    <row r="1864" spans="1:38" x14ac:dyDescent="0.2">
      <c r="A1864" s="1">
        <v>7106</v>
      </c>
      <c r="B1864" s="2" t="s">
        <v>18</v>
      </c>
      <c r="C1864" s="3">
        <v>42370</v>
      </c>
      <c r="D1864" s="2" t="s">
        <v>27</v>
      </c>
      <c r="E1864" s="2">
        <v>11</v>
      </c>
      <c r="F1864" s="2">
        <v>70.239999999999995</v>
      </c>
      <c r="G1864" s="2">
        <v>0.06</v>
      </c>
      <c r="H1864" s="2" t="s">
        <v>49</v>
      </c>
      <c r="I1864" s="2">
        <v>14.93</v>
      </c>
      <c r="J1864" s="2">
        <v>17.18</v>
      </c>
      <c r="K1864" s="2">
        <v>16.04</v>
      </c>
      <c r="L1864" s="2" t="s">
        <v>415</v>
      </c>
      <c r="M1864" s="2" t="s">
        <v>29</v>
      </c>
      <c r="N1864" s="2" t="s">
        <v>23</v>
      </c>
      <c r="O1864" s="2" t="s">
        <v>24</v>
      </c>
      <c r="P1864" s="2" t="s">
        <v>35</v>
      </c>
      <c r="Q1864" s="2" t="s">
        <v>36</v>
      </c>
      <c r="R1864" s="3">
        <v>42377</v>
      </c>
      <c r="S1864" s="10">
        <f t="shared" si="317"/>
        <v>2016</v>
      </c>
      <c r="T1864">
        <f t="shared" si="321"/>
        <v>14.93</v>
      </c>
      <c r="U1864" t="str">
        <f t="shared" si="321"/>
        <v/>
      </c>
      <c r="V1864" t="str">
        <f t="shared" si="321"/>
        <v/>
      </c>
      <c r="W1864" t="str">
        <f t="shared" si="321"/>
        <v/>
      </c>
      <c r="Z1864">
        <f t="shared" si="322"/>
        <v>14.93</v>
      </c>
      <c r="AA1864" t="str">
        <f t="shared" si="322"/>
        <v/>
      </c>
      <c r="AB1864" t="str">
        <f t="shared" si="322"/>
        <v/>
      </c>
      <c r="AE1864" t="str">
        <f t="shared" si="318"/>
        <v/>
      </c>
      <c r="AH1864" t="str">
        <f t="shared" si="319"/>
        <v/>
      </c>
      <c r="AI1864" t="str">
        <f t="shared" si="320"/>
        <v/>
      </c>
      <c r="AJ1864" t="str">
        <f t="shared" si="320"/>
        <v/>
      </c>
      <c r="AK1864" t="str">
        <f t="shared" si="320"/>
        <v/>
      </c>
      <c r="AL1864" t="str">
        <f t="shared" si="320"/>
        <v/>
      </c>
    </row>
    <row r="1865" spans="1:38" x14ac:dyDescent="0.2">
      <c r="A1865" s="1">
        <v>7107</v>
      </c>
      <c r="B1865" s="2" t="s">
        <v>40</v>
      </c>
      <c r="C1865" s="3">
        <v>42370</v>
      </c>
      <c r="D1865" s="2" t="s">
        <v>41</v>
      </c>
      <c r="E1865" s="2">
        <v>15</v>
      </c>
      <c r="F1865" s="2">
        <v>80.069999999999993</v>
      </c>
      <c r="G1865" s="2">
        <v>0.04</v>
      </c>
      <c r="H1865" s="2" t="s">
        <v>20</v>
      </c>
      <c r="I1865" s="2">
        <v>-56.97</v>
      </c>
      <c r="J1865" s="2">
        <v>16.28</v>
      </c>
      <c r="K1865" s="2">
        <v>20.72</v>
      </c>
      <c r="L1865" s="2" t="s">
        <v>377</v>
      </c>
      <c r="M1865" s="2" t="s">
        <v>29</v>
      </c>
      <c r="N1865" s="2" t="s">
        <v>43</v>
      </c>
      <c r="O1865" s="2" t="s">
        <v>24</v>
      </c>
      <c r="P1865" s="2" t="s">
        <v>35</v>
      </c>
      <c r="Q1865" s="2" t="s">
        <v>26</v>
      </c>
      <c r="R1865" s="3">
        <v>42371</v>
      </c>
      <c r="S1865" s="10">
        <f t="shared" si="317"/>
        <v>2016</v>
      </c>
      <c r="T1865" t="str">
        <f t="shared" si="321"/>
        <v/>
      </c>
      <c r="U1865" t="str">
        <f t="shared" si="321"/>
        <v/>
      </c>
      <c r="V1865">
        <f t="shared" si="321"/>
        <v>-56.97</v>
      </c>
      <c r="W1865" t="str">
        <f t="shared" si="321"/>
        <v/>
      </c>
      <c r="Z1865">
        <f t="shared" si="322"/>
        <v>-56.97</v>
      </c>
      <c r="AA1865" t="str">
        <f t="shared" si="322"/>
        <v/>
      </c>
      <c r="AB1865" t="str">
        <f t="shared" si="322"/>
        <v/>
      </c>
      <c r="AE1865" t="str">
        <f t="shared" si="318"/>
        <v>Office Supplies</v>
      </c>
      <c r="AH1865" t="str">
        <f t="shared" si="319"/>
        <v/>
      </c>
      <c r="AI1865" t="str">
        <f t="shared" si="320"/>
        <v/>
      </c>
      <c r="AJ1865" t="str">
        <f t="shared" si="320"/>
        <v/>
      </c>
      <c r="AK1865" t="str">
        <f t="shared" si="320"/>
        <v/>
      </c>
      <c r="AL1865" t="str">
        <f t="shared" si="320"/>
        <v/>
      </c>
    </row>
    <row r="1866" spans="1:38" x14ac:dyDescent="0.2">
      <c r="A1866" s="1">
        <v>7108</v>
      </c>
      <c r="B1866" s="2" t="s">
        <v>18</v>
      </c>
      <c r="C1866" s="3">
        <v>42371</v>
      </c>
      <c r="D1866" s="2" t="s">
        <v>41</v>
      </c>
      <c r="E1866" s="2">
        <v>50</v>
      </c>
      <c r="F1866" s="2">
        <v>1234.58</v>
      </c>
      <c r="G1866" s="2">
        <v>0</v>
      </c>
      <c r="H1866" s="2" t="s">
        <v>44</v>
      </c>
      <c r="I1866" s="2">
        <v>-247.13</v>
      </c>
      <c r="J1866" s="2">
        <v>35.99</v>
      </c>
      <c r="K1866" s="2">
        <v>29.68</v>
      </c>
      <c r="L1866" s="2" t="s">
        <v>386</v>
      </c>
      <c r="M1866" s="2" t="s">
        <v>29</v>
      </c>
      <c r="N1866" s="2" t="s">
        <v>23</v>
      </c>
      <c r="O1866" s="2" t="s">
        <v>45</v>
      </c>
      <c r="P1866" s="2" t="s">
        <v>55</v>
      </c>
      <c r="Q1866" s="2" t="s">
        <v>56</v>
      </c>
      <c r="R1866" s="3">
        <v>42373</v>
      </c>
      <c r="S1866" s="10">
        <f t="shared" si="317"/>
        <v>2016</v>
      </c>
      <c r="T1866">
        <f t="shared" si="321"/>
        <v>-247.13</v>
      </c>
      <c r="U1866" t="str">
        <f t="shared" si="321"/>
        <v/>
      </c>
      <c r="V1866" t="str">
        <f t="shared" si="321"/>
        <v/>
      </c>
      <c r="W1866" t="str">
        <f t="shared" si="321"/>
        <v/>
      </c>
      <c r="Z1866" t="str">
        <f t="shared" si="322"/>
        <v/>
      </c>
      <c r="AA1866" t="str">
        <f t="shared" si="322"/>
        <v/>
      </c>
      <c r="AB1866">
        <f t="shared" si="322"/>
        <v>-247.13</v>
      </c>
      <c r="AE1866" t="str">
        <f t="shared" si="318"/>
        <v>Furniture</v>
      </c>
      <c r="AH1866" t="str">
        <f t="shared" si="319"/>
        <v/>
      </c>
      <c r="AI1866" t="str">
        <f t="shared" si="320"/>
        <v/>
      </c>
      <c r="AJ1866" t="str">
        <f t="shared" si="320"/>
        <v/>
      </c>
      <c r="AK1866" t="str">
        <f t="shared" si="320"/>
        <v/>
      </c>
      <c r="AL1866" t="str">
        <f t="shared" si="320"/>
        <v/>
      </c>
    </row>
    <row r="1867" spans="1:38" x14ac:dyDescent="0.2">
      <c r="A1867" s="1">
        <v>7109</v>
      </c>
      <c r="B1867" s="2" t="s">
        <v>18</v>
      </c>
      <c r="C1867" s="3">
        <v>42373</v>
      </c>
      <c r="D1867" s="2" t="s">
        <v>27</v>
      </c>
      <c r="E1867" s="2">
        <v>20</v>
      </c>
      <c r="F1867" s="2">
        <v>176.58</v>
      </c>
      <c r="G1867" s="2">
        <v>0.09</v>
      </c>
      <c r="H1867" s="2" t="s">
        <v>20</v>
      </c>
      <c r="I1867" s="2">
        <v>-13.33</v>
      </c>
      <c r="J1867" s="2">
        <v>20.67</v>
      </c>
      <c r="K1867" s="2">
        <v>17.5</v>
      </c>
      <c r="L1867" s="2" t="s">
        <v>375</v>
      </c>
      <c r="M1867" s="2" t="s">
        <v>29</v>
      </c>
      <c r="N1867" s="2" t="s">
        <v>30</v>
      </c>
      <c r="O1867" s="2" t="s">
        <v>24</v>
      </c>
      <c r="P1867" s="2" t="s">
        <v>71</v>
      </c>
      <c r="Q1867" s="2" t="s">
        <v>26</v>
      </c>
      <c r="R1867" s="3">
        <v>42377</v>
      </c>
      <c r="S1867" s="10">
        <f t="shared" si="317"/>
        <v>2016</v>
      </c>
      <c r="T1867" t="str">
        <f t="shared" si="321"/>
        <v/>
      </c>
      <c r="U1867">
        <f t="shared" si="321"/>
        <v>-13.33</v>
      </c>
      <c r="V1867" t="str">
        <f t="shared" si="321"/>
        <v/>
      </c>
      <c r="W1867" t="str">
        <f t="shared" si="321"/>
        <v/>
      </c>
      <c r="Z1867">
        <f t="shared" si="322"/>
        <v>-13.33</v>
      </c>
      <c r="AA1867" t="str">
        <f t="shared" si="322"/>
        <v/>
      </c>
      <c r="AB1867" t="str">
        <f t="shared" si="322"/>
        <v/>
      </c>
      <c r="AE1867" t="str">
        <f t="shared" si="318"/>
        <v>Office Supplies</v>
      </c>
      <c r="AH1867" t="str">
        <f t="shared" si="319"/>
        <v/>
      </c>
      <c r="AI1867" t="str">
        <f t="shared" si="320"/>
        <v/>
      </c>
      <c r="AJ1867" t="str">
        <f t="shared" si="320"/>
        <v/>
      </c>
      <c r="AK1867" t="str">
        <f t="shared" si="320"/>
        <v/>
      </c>
      <c r="AL1867" t="str">
        <f t="shared" si="320"/>
        <v/>
      </c>
    </row>
    <row r="1868" spans="1:38" x14ac:dyDescent="0.2">
      <c r="A1868" s="1">
        <v>7110</v>
      </c>
      <c r="B1868" s="2" t="s">
        <v>18</v>
      </c>
      <c r="C1868" s="3">
        <v>42373</v>
      </c>
      <c r="D1868" s="2" t="s">
        <v>27</v>
      </c>
      <c r="E1868" s="2">
        <v>37</v>
      </c>
      <c r="F1868" s="2">
        <v>8259.7919999999995</v>
      </c>
      <c r="G1868" s="2">
        <v>0.04</v>
      </c>
      <c r="H1868" s="2" t="s">
        <v>44</v>
      </c>
      <c r="I1868" s="2">
        <v>1858.59</v>
      </c>
      <c r="J1868" s="2">
        <v>292.98</v>
      </c>
      <c r="K1868" s="2">
        <v>49.67</v>
      </c>
      <c r="L1868" s="2" t="s">
        <v>375</v>
      </c>
      <c r="M1868" s="2" t="s">
        <v>29</v>
      </c>
      <c r="N1868" s="2" t="s">
        <v>30</v>
      </c>
      <c r="O1868" s="2" t="s">
        <v>45</v>
      </c>
      <c r="P1868" s="2" t="s">
        <v>46</v>
      </c>
      <c r="Q1868" s="2" t="s">
        <v>47</v>
      </c>
      <c r="R1868" s="3">
        <v>42378</v>
      </c>
      <c r="S1868" s="10">
        <f t="shared" si="317"/>
        <v>2016</v>
      </c>
      <c r="T1868" t="str">
        <f t="shared" si="321"/>
        <v/>
      </c>
      <c r="U1868">
        <f t="shared" si="321"/>
        <v>1858.59</v>
      </c>
      <c r="V1868" t="str">
        <f t="shared" si="321"/>
        <v/>
      </c>
      <c r="W1868" t="str">
        <f t="shared" si="321"/>
        <v/>
      </c>
      <c r="Z1868" t="str">
        <f t="shared" si="322"/>
        <v/>
      </c>
      <c r="AA1868" t="str">
        <f t="shared" si="322"/>
        <v/>
      </c>
      <c r="AB1868">
        <f t="shared" si="322"/>
        <v>1858.59</v>
      </c>
      <c r="AE1868" t="str">
        <f t="shared" si="318"/>
        <v/>
      </c>
      <c r="AH1868" t="str">
        <f t="shared" si="319"/>
        <v/>
      </c>
      <c r="AI1868" t="str">
        <f t="shared" si="320"/>
        <v/>
      </c>
      <c r="AJ1868" t="str">
        <f t="shared" si="320"/>
        <v/>
      </c>
      <c r="AK1868" t="str">
        <f t="shared" si="320"/>
        <v/>
      </c>
      <c r="AL1868" t="str">
        <f t="shared" si="320"/>
        <v/>
      </c>
    </row>
    <row r="1869" spans="1:38" x14ac:dyDescent="0.2">
      <c r="A1869" s="1">
        <v>7111</v>
      </c>
      <c r="B1869" s="2" t="s">
        <v>18</v>
      </c>
      <c r="C1869" s="3">
        <v>42373</v>
      </c>
      <c r="D1869" s="2" t="s">
        <v>27</v>
      </c>
      <c r="E1869" s="2">
        <v>50</v>
      </c>
      <c r="F1869" s="2">
        <v>607.62</v>
      </c>
      <c r="G1869" s="2">
        <v>0.08</v>
      </c>
      <c r="H1869" s="2" t="s">
        <v>20</v>
      </c>
      <c r="I1869" s="2">
        <v>33.26</v>
      </c>
      <c r="J1869" s="2">
        <v>24.98</v>
      </c>
      <c r="K1869" s="2">
        <v>17.14</v>
      </c>
      <c r="L1869" s="2" t="s">
        <v>78</v>
      </c>
      <c r="M1869" s="2" t="s">
        <v>29</v>
      </c>
      <c r="N1869" s="2" t="s">
        <v>30</v>
      </c>
      <c r="O1869" s="2" t="s">
        <v>24</v>
      </c>
      <c r="P1869" s="2" t="s">
        <v>203</v>
      </c>
      <c r="Q1869" s="2" t="s">
        <v>58</v>
      </c>
      <c r="R1869" s="3">
        <v>42373</v>
      </c>
      <c r="S1869" s="10">
        <f t="shared" si="317"/>
        <v>2016</v>
      </c>
      <c r="T1869" t="str">
        <f t="shared" si="321"/>
        <v/>
      </c>
      <c r="U1869">
        <f t="shared" si="321"/>
        <v>33.26</v>
      </c>
      <c r="V1869" t="str">
        <f t="shared" si="321"/>
        <v/>
      </c>
      <c r="W1869" t="str">
        <f t="shared" si="321"/>
        <v/>
      </c>
      <c r="Z1869">
        <f t="shared" si="322"/>
        <v>33.26</v>
      </c>
      <c r="AA1869" t="str">
        <f t="shared" si="322"/>
        <v/>
      </c>
      <c r="AB1869" t="str">
        <f t="shared" si="322"/>
        <v/>
      </c>
      <c r="AE1869" t="str">
        <f t="shared" si="318"/>
        <v/>
      </c>
      <c r="AH1869" t="str">
        <f t="shared" si="319"/>
        <v/>
      </c>
      <c r="AI1869" t="str">
        <f t="shared" si="320"/>
        <v/>
      </c>
      <c r="AJ1869" t="str">
        <f t="shared" si="320"/>
        <v/>
      </c>
      <c r="AK1869" t="str">
        <f t="shared" si="320"/>
        <v/>
      </c>
      <c r="AL1869" t="str">
        <f t="shared" si="320"/>
        <v/>
      </c>
    </row>
    <row r="1870" spans="1:38" x14ac:dyDescent="0.2">
      <c r="A1870" s="1">
        <v>7112</v>
      </c>
      <c r="B1870" s="2" t="s">
        <v>18</v>
      </c>
      <c r="C1870" s="3">
        <v>42375</v>
      </c>
      <c r="D1870" s="2" t="s">
        <v>27</v>
      </c>
      <c r="E1870" s="2">
        <v>16</v>
      </c>
      <c r="F1870" s="2">
        <v>116.13</v>
      </c>
      <c r="G1870" s="2">
        <v>0.04</v>
      </c>
      <c r="H1870" s="2" t="s">
        <v>20</v>
      </c>
      <c r="I1870" s="2">
        <v>-16.809999999999999</v>
      </c>
      <c r="J1870" s="2">
        <v>18.239999999999998</v>
      </c>
      <c r="K1870" s="2">
        <v>19.22</v>
      </c>
      <c r="L1870" s="2" t="s">
        <v>251</v>
      </c>
      <c r="M1870" s="2" t="s">
        <v>38</v>
      </c>
      <c r="N1870" s="2" t="s">
        <v>54</v>
      </c>
      <c r="O1870" s="2" t="s">
        <v>45</v>
      </c>
      <c r="P1870" s="2" t="s">
        <v>55</v>
      </c>
      <c r="Q1870" s="2" t="s">
        <v>26</v>
      </c>
      <c r="R1870" s="3">
        <v>42382</v>
      </c>
      <c r="S1870" s="10">
        <f t="shared" si="317"/>
        <v>2016</v>
      </c>
      <c r="T1870" t="str">
        <f t="shared" si="321"/>
        <v/>
      </c>
      <c r="U1870" t="str">
        <f t="shared" si="321"/>
        <v/>
      </c>
      <c r="V1870" t="str">
        <f t="shared" si="321"/>
        <v/>
      </c>
      <c r="W1870">
        <f t="shared" si="321"/>
        <v>-16.809999999999999</v>
      </c>
      <c r="Z1870" t="str">
        <f t="shared" si="322"/>
        <v/>
      </c>
      <c r="AA1870" t="str">
        <f t="shared" si="322"/>
        <v/>
      </c>
      <c r="AB1870">
        <f t="shared" si="322"/>
        <v>-16.809999999999999</v>
      </c>
      <c r="AE1870" t="str">
        <f t="shared" si="318"/>
        <v>Furniture</v>
      </c>
      <c r="AH1870" t="str">
        <f t="shared" si="319"/>
        <v/>
      </c>
      <c r="AI1870" t="str">
        <f t="shared" si="320"/>
        <v/>
      </c>
      <c r="AJ1870" t="str">
        <f t="shared" si="320"/>
        <v/>
      </c>
      <c r="AK1870" t="str">
        <f t="shared" si="320"/>
        <v/>
      </c>
      <c r="AL1870" t="str">
        <f t="shared" si="320"/>
        <v/>
      </c>
    </row>
    <row r="1871" spans="1:38" x14ac:dyDescent="0.2">
      <c r="A1871" s="1">
        <v>7113</v>
      </c>
      <c r="B1871" s="2" t="s">
        <v>18</v>
      </c>
      <c r="C1871" s="3">
        <v>42376</v>
      </c>
      <c r="D1871" s="2" t="s">
        <v>50</v>
      </c>
      <c r="E1871" s="2">
        <v>39</v>
      </c>
      <c r="F1871" s="2">
        <v>4676.59</v>
      </c>
      <c r="G1871" s="2">
        <v>0.06</v>
      </c>
      <c r="H1871" s="2" t="s">
        <v>44</v>
      </c>
      <c r="I1871" s="2">
        <v>-1858.68</v>
      </c>
      <c r="J1871" s="2">
        <v>134.99</v>
      </c>
      <c r="K1871" s="2">
        <v>84.2</v>
      </c>
      <c r="L1871" s="2" t="s">
        <v>126</v>
      </c>
      <c r="M1871" s="2" t="s">
        <v>29</v>
      </c>
      <c r="N1871" s="2" t="s">
        <v>43</v>
      </c>
      <c r="O1871" s="2" t="s">
        <v>45</v>
      </c>
      <c r="P1871" s="2" t="s">
        <v>61</v>
      </c>
      <c r="Q1871" s="2" t="s">
        <v>56</v>
      </c>
      <c r="R1871" s="3">
        <v>42379</v>
      </c>
      <c r="S1871" s="10">
        <f t="shared" si="317"/>
        <v>2016</v>
      </c>
      <c r="T1871" t="str">
        <f t="shared" si="321"/>
        <v/>
      </c>
      <c r="U1871" t="str">
        <f t="shared" si="321"/>
        <v/>
      </c>
      <c r="V1871">
        <f t="shared" si="321"/>
        <v>-1858.68</v>
      </c>
      <c r="W1871" t="str">
        <f t="shared" si="321"/>
        <v/>
      </c>
      <c r="Z1871" t="str">
        <f t="shared" si="322"/>
        <v/>
      </c>
      <c r="AA1871" t="str">
        <f t="shared" si="322"/>
        <v/>
      </c>
      <c r="AB1871">
        <f t="shared" si="322"/>
        <v>-1858.68</v>
      </c>
      <c r="AE1871" t="str">
        <f t="shared" si="318"/>
        <v>Furniture</v>
      </c>
      <c r="AH1871" t="str">
        <f t="shared" si="319"/>
        <v/>
      </c>
      <c r="AI1871" t="str">
        <f t="shared" si="320"/>
        <v/>
      </c>
      <c r="AJ1871" t="str">
        <f t="shared" si="320"/>
        <v/>
      </c>
      <c r="AK1871" t="str">
        <f t="shared" si="320"/>
        <v/>
      </c>
      <c r="AL1871" t="str">
        <f t="shared" si="320"/>
        <v/>
      </c>
    </row>
    <row r="1872" spans="1:38" x14ac:dyDescent="0.2">
      <c r="A1872" s="1">
        <v>7114</v>
      </c>
      <c r="B1872" s="2" t="s">
        <v>18</v>
      </c>
      <c r="C1872" s="3">
        <v>42376</v>
      </c>
      <c r="D1872" s="2" t="s">
        <v>50</v>
      </c>
      <c r="E1872" s="2">
        <v>6</v>
      </c>
      <c r="F1872" s="2">
        <v>140.80000000000001</v>
      </c>
      <c r="G1872" s="2">
        <v>0.02</v>
      </c>
      <c r="H1872" s="2" t="s">
        <v>20</v>
      </c>
      <c r="I1872" s="2">
        <v>5.09</v>
      </c>
      <c r="J1872" s="2">
        <v>33.979999999999997</v>
      </c>
      <c r="K1872" s="2">
        <v>16.87</v>
      </c>
      <c r="L1872" s="2" t="s">
        <v>126</v>
      </c>
      <c r="M1872" s="2" t="s">
        <v>29</v>
      </c>
      <c r="N1872" s="2" t="s">
        <v>43</v>
      </c>
      <c r="O1872" s="2" t="s">
        <v>24</v>
      </c>
      <c r="P1872" s="2" t="s">
        <v>64</v>
      </c>
      <c r="Q1872" s="2" t="s">
        <v>58</v>
      </c>
      <c r="R1872" s="3">
        <v>42377</v>
      </c>
      <c r="S1872" s="10">
        <f t="shared" si="317"/>
        <v>2016</v>
      </c>
      <c r="T1872" t="str">
        <f t="shared" si="321"/>
        <v/>
      </c>
      <c r="U1872" t="str">
        <f t="shared" si="321"/>
        <v/>
      </c>
      <c r="V1872">
        <f t="shared" si="321"/>
        <v>5.09</v>
      </c>
      <c r="W1872" t="str">
        <f t="shared" si="321"/>
        <v/>
      </c>
      <c r="Z1872">
        <f t="shared" si="322"/>
        <v>5.09</v>
      </c>
      <c r="AA1872" t="str">
        <f t="shared" si="322"/>
        <v/>
      </c>
      <c r="AB1872" t="str">
        <f t="shared" si="322"/>
        <v/>
      </c>
      <c r="AE1872" t="str">
        <f t="shared" si="318"/>
        <v/>
      </c>
      <c r="AH1872" t="str">
        <f t="shared" si="319"/>
        <v/>
      </c>
      <c r="AI1872" t="str">
        <f t="shared" si="320"/>
        <v/>
      </c>
      <c r="AJ1872" t="str">
        <f t="shared" si="320"/>
        <v/>
      </c>
      <c r="AK1872" t="str">
        <f t="shared" si="320"/>
        <v/>
      </c>
      <c r="AL1872" t="str">
        <f t="shared" si="320"/>
        <v/>
      </c>
    </row>
    <row r="1873" spans="1:38" x14ac:dyDescent="0.2">
      <c r="A1873" s="1">
        <v>7115</v>
      </c>
      <c r="B1873" s="2" t="s">
        <v>18</v>
      </c>
      <c r="C1873" s="3">
        <v>42377</v>
      </c>
      <c r="D1873" s="2" t="s">
        <v>27</v>
      </c>
      <c r="E1873" s="2">
        <v>34</v>
      </c>
      <c r="F1873" s="2">
        <v>164.96</v>
      </c>
      <c r="G1873" s="2">
        <v>0.1</v>
      </c>
      <c r="H1873" s="2" t="s">
        <v>20</v>
      </c>
      <c r="I1873" s="2">
        <v>-133.94999999999999</v>
      </c>
      <c r="J1873" s="2">
        <v>16.89</v>
      </c>
      <c r="K1873" s="2">
        <v>18.93</v>
      </c>
      <c r="L1873" s="2" t="s">
        <v>262</v>
      </c>
      <c r="M1873" s="2" t="s">
        <v>29</v>
      </c>
      <c r="N1873" s="2" t="s">
        <v>23</v>
      </c>
      <c r="O1873" s="2" t="s">
        <v>31</v>
      </c>
      <c r="P1873" s="2" t="s">
        <v>32</v>
      </c>
      <c r="Q1873" s="2" t="s">
        <v>58</v>
      </c>
      <c r="R1873" s="3">
        <v>42381</v>
      </c>
      <c r="S1873" s="10">
        <f t="shared" si="317"/>
        <v>2016</v>
      </c>
      <c r="T1873">
        <f t="shared" si="321"/>
        <v>-133.94999999999999</v>
      </c>
      <c r="U1873" t="str">
        <f t="shared" si="321"/>
        <v/>
      </c>
      <c r="V1873" t="str">
        <f t="shared" si="321"/>
        <v/>
      </c>
      <c r="W1873" t="str">
        <f t="shared" si="321"/>
        <v/>
      </c>
      <c r="Z1873" t="str">
        <f t="shared" si="322"/>
        <v/>
      </c>
      <c r="AA1873">
        <f t="shared" si="322"/>
        <v>-133.94999999999999</v>
      </c>
      <c r="AB1873" t="str">
        <f t="shared" si="322"/>
        <v/>
      </c>
      <c r="AE1873" t="str">
        <f t="shared" si="318"/>
        <v>Technology</v>
      </c>
      <c r="AH1873" t="str">
        <f t="shared" si="319"/>
        <v/>
      </c>
      <c r="AI1873" t="str">
        <f t="shared" si="320"/>
        <v/>
      </c>
      <c r="AJ1873" t="str">
        <f t="shared" si="320"/>
        <v/>
      </c>
      <c r="AK1873" t="str">
        <f t="shared" si="320"/>
        <v/>
      </c>
      <c r="AL1873" t="str">
        <f t="shared" si="320"/>
        <v/>
      </c>
    </row>
    <row r="1874" spans="1:38" x14ac:dyDescent="0.2">
      <c r="A1874" s="1">
        <v>7116</v>
      </c>
      <c r="B1874" s="2" t="s">
        <v>18</v>
      </c>
      <c r="C1874" s="3">
        <v>42378</v>
      </c>
      <c r="D1874" s="2" t="s">
        <v>19</v>
      </c>
      <c r="E1874" s="2">
        <v>39</v>
      </c>
      <c r="F1874" s="2">
        <v>276.33999999999997</v>
      </c>
      <c r="G1874" s="2">
        <v>0.02</v>
      </c>
      <c r="H1874" s="2" t="s">
        <v>20</v>
      </c>
      <c r="I1874" s="2">
        <v>-82.12</v>
      </c>
      <c r="J1874" s="2">
        <v>18.48</v>
      </c>
      <c r="K1874" s="2">
        <v>20.41</v>
      </c>
      <c r="L1874" s="2" t="s">
        <v>77</v>
      </c>
      <c r="M1874" s="2" t="s">
        <v>38</v>
      </c>
      <c r="N1874" s="2" t="s">
        <v>30</v>
      </c>
      <c r="O1874" s="2" t="s">
        <v>24</v>
      </c>
      <c r="P1874" s="2" t="s">
        <v>35</v>
      </c>
      <c r="Q1874" s="2" t="s">
        <v>26</v>
      </c>
      <c r="R1874" s="3">
        <v>42380</v>
      </c>
      <c r="S1874" s="10">
        <f t="shared" si="317"/>
        <v>2016</v>
      </c>
      <c r="T1874" t="str">
        <f t="shared" si="321"/>
        <v/>
      </c>
      <c r="U1874">
        <f t="shared" si="321"/>
        <v>-82.12</v>
      </c>
      <c r="V1874" t="str">
        <f t="shared" si="321"/>
        <v/>
      </c>
      <c r="W1874" t="str">
        <f t="shared" si="321"/>
        <v/>
      </c>
      <c r="Z1874">
        <f t="shared" si="322"/>
        <v>-82.12</v>
      </c>
      <c r="AA1874" t="str">
        <f t="shared" si="322"/>
        <v/>
      </c>
      <c r="AB1874" t="str">
        <f t="shared" si="322"/>
        <v/>
      </c>
      <c r="AE1874" t="str">
        <f t="shared" si="318"/>
        <v>Office Supplies</v>
      </c>
      <c r="AH1874" t="str">
        <f t="shared" si="319"/>
        <v/>
      </c>
      <c r="AI1874" t="str">
        <f t="shared" si="320"/>
        <v/>
      </c>
      <c r="AJ1874" t="str">
        <f t="shared" si="320"/>
        <v/>
      </c>
      <c r="AK1874" t="str">
        <f t="shared" si="320"/>
        <v/>
      </c>
      <c r="AL1874" t="str">
        <f t="shared" si="320"/>
        <v/>
      </c>
    </row>
    <row r="1875" spans="1:38" x14ac:dyDescent="0.2">
      <c r="A1875" s="1">
        <v>7117</v>
      </c>
      <c r="B1875" s="2" t="s">
        <v>18</v>
      </c>
      <c r="C1875" s="3">
        <v>42378</v>
      </c>
      <c r="D1875" s="2" t="s">
        <v>19</v>
      </c>
      <c r="E1875" s="2">
        <v>38</v>
      </c>
      <c r="F1875" s="2">
        <v>855.22</v>
      </c>
      <c r="G1875" s="2">
        <v>0.05</v>
      </c>
      <c r="H1875" s="2" t="s">
        <v>44</v>
      </c>
      <c r="I1875" s="2">
        <v>-1343.1</v>
      </c>
      <c r="J1875" s="2">
        <v>32.979999999999997</v>
      </c>
      <c r="K1875" s="2">
        <v>59</v>
      </c>
      <c r="L1875" s="2" t="s">
        <v>77</v>
      </c>
      <c r="M1875" s="2" t="s">
        <v>38</v>
      </c>
      <c r="N1875" s="2" t="s">
        <v>30</v>
      </c>
      <c r="O1875" s="2" t="s">
        <v>24</v>
      </c>
      <c r="P1875" s="2" t="s">
        <v>52</v>
      </c>
      <c r="Q1875" s="2" t="s">
        <v>56</v>
      </c>
      <c r="R1875" s="3">
        <v>42380</v>
      </c>
      <c r="S1875" s="10">
        <f t="shared" si="317"/>
        <v>2016</v>
      </c>
      <c r="T1875" t="str">
        <f t="shared" si="321"/>
        <v/>
      </c>
      <c r="U1875">
        <f t="shared" si="321"/>
        <v>-1343.1</v>
      </c>
      <c r="V1875" t="str">
        <f t="shared" si="321"/>
        <v/>
      </c>
      <c r="W1875" t="str">
        <f t="shared" si="321"/>
        <v/>
      </c>
      <c r="Z1875">
        <f t="shared" si="322"/>
        <v>-1343.1</v>
      </c>
      <c r="AA1875" t="str">
        <f t="shared" si="322"/>
        <v/>
      </c>
      <c r="AB1875" t="str">
        <f t="shared" si="322"/>
        <v/>
      </c>
      <c r="AE1875" t="str">
        <f t="shared" si="318"/>
        <v>Office Supplies</v>
      </c>
      <c r="AH1875" t="str">
        <f t="shared" si="319"/>
        <v/>
      </c>
      <c r="AI1875" t="str">
        <f t="shared" si="320"/>
        <v/>
      </c>
      <c r="AJ1875" t="str">
        <f t="shared" si="320"/>
        <v/>
      </c>
      <c r="AK1875" t="str">
        <f t="shared" si="320"/>
        <v/>
      </c>
      <c r="AL1875" t="str">
        <f t="shared" si="320"/>
        <v/>
      </c>
    </row>
    <row r="1876" spans="1:38" x14ac:dyDescent="0.2">
      <c r="A1876" s="1">
        <v>7118</v>
      </c>
      <c r="B1876" s="2" t="s">
        <v>18</v>
      </c>
      <c r="C1876" s="3">
        <v>42378</v>
      </c>
      <c r="D1876" s="2" t="s">
        <v>41</v>
      </c>
      <c r="E1876" s="2">
        <v>8</v>
      </c>
      <c r="F1876" s="2">
        <v>389.09</v>
      </c>
      <c r="G1876" s="2">
        <v>0.04</v>
      </c>
      <c r="H1876" s="2" t="s">
        <v>20</v>
      </c>
      <c r="I1876" s="2">
        <v>261.58</v>
      </c>
      <c r="J1876" s="2">
        <v>58.94</v>
      </c>
      <c r="K1876" s="2">
        <v>20.77</v>
      </c>
      <c r="L1876" s="2" t="s">
        <v>462</v>
      </c>
      <c r="M1876" s="2" t="s">
        <v>29</v>
      </c>
      <c r="N1876" s="2" t="s">
        <v>43</v>
      </c>
      <c r="O1876" s="2" t="s">
        <v>45</v>
      </c>
      <c r="P1876" s="2" t="s">
        <v>55</v>
      </c>
      <c r="Q1876" s="2" t="s">
        <v>26</v>
      </c>
      <c r="R1876" s="3">
        <v>42378</v>
      </c>
      <c r="S1876" s="10">
        <f t="shared" si="317"/>
        <v>2016</v>
      </c>
      <c r="T1876" t="str">
        <f t="shared" si="321"/>
        <v/>
      </c>
      <c r="U1876" t="str">
        <f t="shared" si="321"/>
        <v/>
      </c>
      <c r="V1876">
        <f t="shared" si="321"/>
        <v>261.58</v>
      </c>
      <c r="W1876" t="str">
        <f t="shared" si="321"/>
        <v/>
      </c>
      <c r="Z1876" t="str">
        <f t="shared" si="322"/>
        <v/>
      </c>
      <c r="AA1876" t="str">
        <f t="shared" si="322"/>
        <v/>
      </c>
      <c r="AB1876">
        <f t="shared" si="322"/>
        <v>261.58</v>
      </c>
      <c r="AE1876" t="str">
        <f t="shared" si="318"/>
        <v/>
      </c>
      <c r="AH1876" t="str">
        <f t="shared" si="319"/>
        <v/>
      </c>
      <c r="AI1876" t="str">
        <f t="shared" si="320"/>
        <v/>
      </c>
      <c r="AJ1876" t="str">
        <f t="shared" si="320"/>
        <v/>
      </c>
      <c r="AK1876" t="str">
        <f t="shared" si="320"/>
        <v/>
      </c>
      <c r="AL1876" t="str">
        <f t="shared" si="320"/>
        <v/>
      </c>
    </row>
    <row r="1877" spans="1:38" x14ac:dyDescent="0.2">
      <c r="A1877" s="1">
        <v>7119</v>
      </c>
      <c r="B1877" s="2" t="s">
        <v>18</v>
      </c>
      <c r="C1877" s="3">
        <v>42378</v>
      </c>
      <c r="D1877" s="2" t="s">
        <v>50</v>
      </c>
      <c r="E1877" s="2">
        <v>34</v>
      </c>
      <c r="F1877" s="2">
        <v>11755.37</v>
      </c>
      <c r="G1877" s="2">
        <v>0.05</v>
      </c>
      <c r="H1877" s="2" t="s">
        <v>49</v>
      </c>
      <c r="I1877" s="2">
        <v>3307.43</v>
      </c>
      <c r="J1877" s="2">
        <v>375.25</v>
      </c>
      <c r="K1877" s="2">
        <v>33.99</v>
      </c>
      <c r="L1877" s="2" t="s">
        <v>337</v>
      </c>
      <c r="M1877" s="2" t="s">
        <v>22</v>
      </c>
      <c r="N1877" s="2" t="s">
        <v>23</v>
      </c>
      <c r="O1877" s="2" t="s">
        <v>24</v>
      </c>
      <c r="P1877" s="2" t="s">
        <v>71</v>
      </c>
      <c r="Q1877" s="2" t="s">
        <v>26</v>
      </c>
      <c r="R1877" s="3">
        <v>42379</v>
      </c>
      <c r="S1877" s="10">
        <f t="shared" si="317"/>
        <v>2016</v>
      </c>
      <c r="T1877">
        <f t="shared" si="321"/>
        <v>3307.43</v>
      </c>
      <c r="U1877" t="str">
        <f t="shared" si="321"/>
        <v/>
      </c>
      <c r="V1877" t="str">
        <f t="shared" si="321"/>
        <v/>
      </c>
      <c r="W1877" t="str">
        <f t="shared" si="321"/>
        <v/>
      </c>
      <c r="Z1877">
        <f t="shared" si="322"/>
        <v>3307.43</v>
      </c>
      <c r="AA1877" t="str">
        <f t="shared" si="322"/>
        <v/>
      </c>
      <c r="AB1877" t="str">
        <f t="shared" si="322"/>
        <v/>
      </c>
      <c r="AE1877" t="str">
        <f t="shared" si="318"/>
        <v/>
      </c>
      <c r="AH1877" t="str">
        <f t="shared" si="319"/>
        <v/>
      </c>
      <c r="AI1877" t="str">
        <f t="shared" si="320"/>
        <v/>
      </c>
      <c r="AJ1877" t="str">
        <f t="shared" si="320"/>
        <v/>
      </c>
      <c r="AK1877" t="str">
        <f t="shared" si="320"/>
        <v/>
      </c>
      <c r="AL1877" t="str">
        <f t="shared" si="320"/>
        <v/>
      </c>
    </row>
    <row r="1878" spans="1:38" x14ac:dyDescent="0.2">
      <c r="A1878" s="1">
        <v>7120</v>
      </c>
      <c r="B1878" s="2" t="s">
        <v>18</v>
      </c>
      <c r="C1878" s="3">
        <v>42378</v>
      </c>
      <c r="D1878" s="2" t="s">
        <v>27</v>
      </c>
      <c r="E1878" s="2">
        <v>50</v>
      </c>
      <c r="F1878" s="2">
        <v>846.47</v>
      </c>
      <c r="G1878" s="2">
        <v>0.06</v>
      </c>
      <c r="H1878" s="2" t="s">
        <v>20</v>
      </c>
      <c r="I1878" s="2">
        <v>218.13</v>
      </c>
      <c r="J1878" s="2">
        <v>28.74</v>
      </c>
      <c r="K1878" s="2">
        <v>19.079999999999998</v>
      </c>
      <c r="L1878" s="2" t="s">
        <v>549</v>
      </c>
      <c r="M1878" s="2" t="s">
        <v>29</v>
      </c>
      <c r="N1878" s="2" t="s">
        <v>54</v>
      </c>
      <c r="O1878" s="2" t="s">
        <v>24</v>
      </c>
      <c r="P1878" s="2" t="s">
        <v>25</v>
      </c>
      <c r="Q1878" s="2" t="s">
        <v>26</v>
      </c>
      <c r="R1878" s="3">
        <v>42385</v>
      </c>
      <c r="S1878" s="10">
        <f t="shared" si="317"/>
        <v>2016</v>
      </c>
      <c r="T1878" t="str">
        <f t="shared" si="321"/>
        <v/>
      </c>
      <c r="U1878" t="str">
        <f t="shared" si="321"/>
        <v/>
      </c>
      <c r="V1878" t="str">
        <f t="shared" si="321"/>
        <v/>
      </c>
      <c r="W1878">
        <f t="shared" si="321"/>
        <v>218.13</v>
      </c>
      <c r="Z1878">
        <f t="shared" si="322"/>
        <v>218.13</v>
      </c>
      <c r="AA1878" t="str">
        <f t="shared" si="322"/>
        <v/>
      </c>
      <c r="AB1878" t="str">
        <f t="shared" si="322"/>
        <v/>
      </c>
      <c r="AE1878" t="str">
        <f t="shared" si="318"/>
        <v/>
      </c>
      <c r="AH1878" t="str">
        <f t="shared" si="319"/>
        <v/>
      </c>
      <c r="AI1878" t="str">
        <f t="shared" si="320"/>
        <v/>
      </c>
      <c r="AJ1878" t="str">
        <f t="shared" si="320"/>
        <v/>
      </c>
      <c r="AK1878" t="str">
        <f t="shared" si="320"/>
        <v/>
      </c>
      <c r="AL1878" t="str">
        <f t="shared" si="320"/>
        <v/>
      </c>
    </row>
    <row r="1879" spans="1:38" x14ac:dyDescent="0.2">
      <c r="A1879" s="1">
        <v>7121</v>
      </c>
      <c r="B1879" s="2" t="s">
        <v>18</v>
      </c>
      <c r="C1879" s="3">
        <v>42378</v>
      </c>
      <c r="D1879" s="2" t="s">
        <v>27</v>
      </c>
      <c r="E1879" s="2">
        <v>45</v>
      </c>
      <c r="F1879" s="2">
        <v>5650.89</v>
      </c>
      <c r="G1879" s="2">
        <v>0.05</v>
      </c>
      <c r="H1879" s="2" t="s">
        <v>44</v>
      </c>
      <c r="I1879" s="2">
        <v>-1851.66</v>
      </c>
      <c r="J1879" s="2">
        <v>134.99</v>
      </c>
      <c r="K1879" s="2">
        <v>84.2</v>
      </c>
      <c r="L1879" s="2" t="s">
        <v>549</v>
      </c>
      <c r="M1879" s="2" t="s">
        <v>29</v>
      </c>
      <c r="N1879" s="2" t="s">
        <v>54</v>
      </c>
      <c r="O1879" s="2" t="s">
        <v>45</v>
      </c>
      <c r="P1879" s="2" t="s">
        <v>61</v>
      </c>
      <c r="Q1879" s="2" t="s">
        <v>56</v>
      </c>
      <c r="R1879" s="3">
        <v>42380</v>
      </c>
      <c r="S1879" s="10">
        <f t="shared" si="317"/>
        <v>2016</v>
      </c>
      <c r="T1879" t="str">
        <f t="shared" si="321"/>
        <v/>
      </c>
      <c r="U1879" t="str">
        <f t="shared" si="321"/>
        <v/>
      </c>
      <c r="V1879" t="str">
        <f t="shared" si="321"/>
        <v/>
      </c>
      <c r="W1879">
        <f t="shared" si="321"/>
        <v>-1851.66</v>
      </c>
      <c r="Z1879" t="str">
        <f t="shared" si="322"/>
        <v/>
      </c>
      <c r="AA1879" t="str">
        <f t="shared" si="322"/>
        <v/>
      </c>
      <c r="AB1879">
        <f t="shared" si="322"/>
        <v>-1851.66</v>
      </c>
      <c r="AE1879" t="str">
        <f t="shared" si="318"/>
        <v>Furniture</v>
      </c>
      <c r="AH1879" t="str">
        <f t="shared" si="319"/>
        <v/>
      </c>
      <c r="AI1879" t="str">
        <f t="shared" si="320"/>
        <v/>
      </c>
      <c r="AJ1879" t="str">
        <f t="shared" si="320"/>
        <v/>
      </c>
      <c r="AK1879" t="str">
        <f t="shared" si="320"/>
        <v/>
      </c>
      <c r="AL1879" t="str">
        <f t="shared" si="320"/>
        <v/>
      </c>
    </row>
    <row r="1880" spans="1:38" x14ac:dyDescent="0.2">
      <c r="A1880" s="1">
        <v>7122</v>
      </c>
      <c r="B1880" s="2" t="s">
        <v>18</v>
      </c>
      <c r="C1880" s="3">
        <v>42379</v>
      </c>
      <c r="D1880" s="2" t="s">
        <v>41</v>
      </c>
      <c r="E1880" s="2">
        <v>12</v>
      </c>
      <c r="F1880" s="2">
        <v>77.38</v>
      </c>
      <c r="G1880" s="2">
        <v>0.06</v>
      </c>
      <c r="H1880" s="2" t="s">
        <v>20</v>
      </c>
      <c r="I1880" s="2">
        <v>-52.93</v>
      </c>
      <c r="J1880" s="2">
        <v>17.53</v>
      </c>
      <c r="K1880" s="2">
        <v>20.98</v>
      </c>
      <c r="L1880" s="2" t="s">
        <v>233</v>
      </c>
      <c r="M1880" s="2" t="s">
        <v>38</v>
      </c>
      <c r="N1880" s="2" t="s">
        <v>43</v>
      </c>
      <c r="O1880" s="2" t="s">
        <v>24</v>
      </c>
      <c r="P1880" s="2" t="s">
        <v>25</v>
      </c>
      <c r="Q1880" s="2" t="s">
        <v>26</v>
      </c>
      <c r="R1880" s="3">
        <v>42382</v>
      </c>
      <c r="S1880" s="10">
        <f t="shared" si="317"/>
        <v>2016</v>
      </c>
      <c r="T1880" t="str">
        <f t="shared" si="321"/>
        <v/>
      </c>
      <c r="U1880" t="str">
        <f t="shared" si="321"/>
        <v/>
      </c>
      <c r="V1880">
        <f t="shared" si="321"/>
        <v>-52.93</v>
      </c>
      <c r="W1880" t="str">
        <f t="shared" si="321"/>
        <v/>
      </c>
      <c r="Z1880">
        <f t="shared" si="322"/>
        <v>-52.93</v>
      </c>
      <c r="AA1880" t="str">
        <f t="shared" si="322"/>
        <v/>
      </c>
      <c r="AB1880" t="str">
        <f t="shared" si="322"/>
        <v/>
      </c>
      <c r="AE1880" t="str">
        <f t="shared" si="318"/>
        <v>Office Supplies</v>
      </c>
      <c r="AH1880" t="str">
        <f t="shared" si="319"/>
        <v/>
      </c>
      <c r="AI1880" t="str">
        <f t="shared" si="320"/>
        <v/>
      </c>
      <c r="AJ1880" t="str">
        <f t="shared" si="320"/>
        <v/>
      </c>
      <c r="AK1880" t="str">
        <f t="shared" si="320"/>
        <v/>
      </c>
      <c r="AL1880" t="str">
        <f t="shared" si="320"/>
        <v/>
      </c>
    </row>
    <row r="1881" spans="1:38" x14ac:dyDescent="0.2">
      <c r="A1881" s="1">
        <v>7123</v>
      </c>
      <c r="B1881" s="2" t="s">
        <v>18</v>
      </c>
      <c r="C1881" s="3">
        <v>42379</v>
      </c>
      <c r="D1881" s="2" t="s">
        <v>41</v>
      </c>
      <c r="E1881" s="2">
        <v>35</v>
      </c>
      <c r="F1881" s="2">
        <v>425.74</v>
      </c>
      <c r="G1881" s="2">
        <v>0.08</v>
      </c>
      <c r="H1881" s="2" t="s">
        <v>20</v>
      </c>
      <c r="I1881" s="2">
        <v>78.97</v>
      </c>
      <c r="J1881" s="2">
        <v>24.58</v>
      </c>
      <c r="K1881" s="2">
        <v>19.16</v>
      </c>
      <c r="L1881" s="2" t="s">
        <v>233</v>
      </c>
      <c r="M1881" s="2" t="s">
        <v>38</v>
      </c>
      <c r="N1881" s="2" t="s">
        <v>43</v>
      </c>
      <c r="O1881" s="2" t="s">
        <v>45</v>
      </c>
      <c r="P1881" s="2" t="s">
        <v>55</v>
      </c>
      <c r="Q1881" s="2" t="s">
        <v>26</v>
      </c>
      <c r="R1881" s="3">
        <v>42381</v>
      </c>
      <c r="S1881" s="10">
        <f t="shared" si="317"/>
        <v>2016</v>
      </c>
      <c r="T1881" t="str">
        <f t="shared" si="321"/>
        <v/>
      </c>
      <c r="U1881" t="str">
        <f t="shared" si="321"/>
        <v/>
      </c>
      <c r="V1881">
        <f t="shared" si="321"/>
        <v>78.97</v>
      </c>
      <c r="W1881" t="str">
        <f t="shared" si="321"/>
        <v/>
      </c>
      <c r="Z1881" t="str">
        <f t="shared" si="322"/>
        <v/>
      </c>
      <c r="AA1881" t="str">
        <f t="shared" si="322"/>
        <v/>
      </c>
      <c r="AB1881">
        <f t="shared" si="322"/>
        <v>78.97</v>
      </c>
      <c r="AE1881" t="str">
        <f t="shared" si="318"/>
        <v/>
      </c>
      <c r="AH1881" t="str">
        <f t="shared" si="319"/>
        <v/>
      </c>
      <c r="AI1881" t="str">
        <f t="shared" si="320"/>
        <v/>
      </c>
      <c r="AJ1881" t="str">
        <f t="shared" si="320"/>
        <v/>
      </c>
      <c r="AK1881" t="str">
        <f t="shared" si="320"/>
        <v/>
      </c>
      <c r="AL1881" t="str">
        <f t="shared" si="320"/>
        <v/>
      </c>
    </row>
    <row r="1882" spans="1:38" x14ac:dyDescent="0.2">
      <c r="A1882" s="1">
        <v>7124</v>
      </c>
      <c r="B1882" s="2" t="s">
        <v>18</v>
      </c>
      <c r="C1882" s="3">
        <v>42379</v>
      </c>
      <c r="D1882" s="2" t="s">
        <v>41</v>
      </c>
      <c r="E1882" s="2">
        <v>3</v>
      </c>
      <c r="F1882" s="2">
        <v>25.1</v>
      </c>
      <c r="G1882" s="2">
        <v>0.06</v>
      </c>
      <c r="H1882" s="2" t="s">
        <v>20</v>
      </c>
      <c r="I1882" s="2">
        <v>-4.97</v>
      </c>
      <c r="J1882" s="2">
        <v>16.28</v>
      </c>
      <c r="K1882" s="2">
        <v>18.79</v>
      </c>
      <c r="L1882" s="2" t="s">
        <v>233</v>
      </c>
      <c r="M1882" s="2" t="s">
        <v>38</v>
      </c>
      <c r="N1882" s="2" t="s">
        <v>43</v>
      </c>
      <c r="O1882" s="2" t="s">
        <v>24</v>
      </c>
      <c r="P1882" s="2" t="s">
        <v>35</v>
      </c>
      <c r="Q1882" s="2" t="s">
        <v>26</v>
      </c>
      <c r="R1882" s="3">
        <v>42380</v>
      </c>
      <c r="S1882" s="10">
        <f t="shared" si="317"/>
        <v>2016</v>
      </c>
      <c r="T1882" t="str">
        <f t="shared" ref="T1882:W1901" si="323">IF($N1882=T$1,$I1882,"")</f>
        <v/>
      </c>
      <c r="U1882" t="str">
        <f t="shared" si="323"/>
        <v/>
      </c>
      <c r="V1882">
        <f t="shared" si="323"/>
        <v>-4.97</v>
      </c>
      <c r="W1882" t="str">
        <f t="shared" si="323"/>
        <v/>
      </c>
      <c r="Z1882">
        <f t="shared" ref="Z1882:AB1901" si="324">IF($O1882=Z$1,$I1882,"")</f>
        <v>-4.97</v>
      </c>
      <c r="AA1882" t="str">
        <f t="shared" si="324"/>
        <v/>
      </c>
      <c r="AB1882" t="str">
        <f t="shared" si="324"/>
        <v/>
      </c>
      <c r="AE1882" t="str">
        <f t="shared" si="318"/>
        <v>Office Supplies</v>
      </c>
      <c r="AH1882" t="str">
        <f t="shared" si="319"/>
        <v/>
      </c>
      <c r="AI1882" t="str">
        <f t="shared" si="320"/>
        <v/>
      </c>
      <c r="AJ1882" t="str">
        <f t="shared" si="320"/>
        <v/>
      </c>
      <c r="AK1882" t="str">
        <f t="shared" si="320"/>
        <v/>
      </c>
      <c r="AL1882" t="str">
        <f t="shared" si="320"/>
        <v/>
      </c>
    </row>
    <row r="1883" spans="1:38" x14ac:dyDescent="0.2">
      <c r="A1883" s="1">
        <v>7125</v>
      </c>
      <c r="B1883" s="2" t="s">
        <v>18</v>
      </c>
      <c r="C1883" s="3">
        <v>42379</v>
      </c>
      <c r="D1883" s="2" t="s">
        <v>41</v>
      </c>
      <c r="E1883" s="2">
        <v>12</v>
      </c>
      <c r="F1883" s="2">
        <v>53.01</v>
      </c>
      <c r="G1883" s="2">
        <v>0.1</v>
      </c>
      <c r="H1883" s="2" t="s">
        <v>20</v>
      </c>
      <c r="I1883" s="2">
        <v>14.58</v>
      </c>
      <c r="J1883" s="2">
        <v>15.85</v>
      </c>
      <c r="K1883" s="2">
        <v>14.7</v>
      </c>
      <c r="L1883" s="2" t="s">
        <v>233</v>
      </c>
      <c r="M1883" s="2" t="s">
        <v>38</v>
      </c>
      <c r="N1883" s="2" t="s">
        <v>43</v>
      </c>
      <c r="O1883" s="2" t="s">
        <v>24</v>
      </c>
      <c r="P1883" s="2" t="s">
        <v>64</v>
      </c>
      <c r="Q1883" s="2" t="s">
        <v>36</v>
      </c>
      <c r="R1883" s="3">
        <v>42380</v>
      </c>
      <c r="S1883" s="10">
        <f t="shared" si="317"/>
        <v>2016</v>
      </c>
      <c r="T1883" t="str">
        <f t="shared" si="323"/>
        <v/>
      </c>
      <c r="U1883" t="str">
        <f t="shared" si="323"/>
        <v/>
      </c>
      <c r="V1883">
        <f t="shared" si="323"/>
        <v>14.58</v>
      </c>
      <c r="W1883" t="str">
        <f t="shared" si="323"/>
        <v/>
      </c>
      <c r="Z1883">
        <f t="shared" si="324"/>
        <v>14.58</v>
      </c>
      <c r="AA1883" t="str">
        <f t="shared" si="324"/>
        <v/>
      </c>
      <c r="AB1883" t="str">
        <f t="shared" si="324"/>
        <v/>
      </c>
      <c r="AE1883" t="str">
        <f t="shared" si="318"/>
        <v/>
      </c>
      <c r="AH1883" t="str">
        <f t="shared" si="319"/>
        <v/>
      </c>
      <c r="AI1883" t="str">
        <f t="shared" si="320"/>
        <v/>
      </c>
      <c r="AJ1883" t="str">
        <f t="shared" si="320"/>
        <v/>
      </c>
      <c r="AK1883" t="str">
        <f t="shared" si="320"/>
        <v/>
      </c>
      <c r="AL1883" t="str">
        <f t="shared" si="320"/>
        <v/>
      </c>
    </row>
    <row r="1884" spans="1:38" x14ac:dyDescent="0.2">
      <c r="A1884" s="1">
        <v>7126</v>
      </c>
      <c r="B1884" s="2" t="s">
        <v>18</v>
      </c>
      <c r="C1884" s="3">
        <v>42379</v>
      </c>
      <c r="D1884" s="2" t="s">
        <v>59</v>
      </c>
      <c r="E1884" s="2">
        <v>39</v>
      </c>
      <c r="F1884" s="2">
        <v>224.65</v>
      </c>
      <c r="G1884" s="2">
        <v>7.0000000000000007E-2</v>
      </c>
      <c r="H1884" s="2" t="s">
        <v>20</v>
      </c>
      <c r="I1884" s="2">
        <v>38.9</v>
      </c>
      <c r="J1884" s="2">
        <v>17.84</v>
      </c>
      <c r="K1884" s="2">
        <v>15.2</v>
      </c>
      <c r="L1884" s="2" t="s">
        <v>236</v>
      </c>
      <c r="M1884" s="2" t="s">
        <v>66</v>
      </c>
      <c r="N1884" s="2" t="s">
        <v>30</v>
      </c>
      <c r="O1884" s="2" t="s">
        <v>24</v>
      </c>
      <c r="P1884" s="2" t="s">
        <v>64</v>
      </c>
      <c r="Q1884" s="2" t="s">
        <v>36</v>
      </c>
      <c r="R1884" s="3">
        <v>42379</v>
      </c>
      <c r="S1884" s="10">
        <f t="shared" si="317"/>
        <v>2016</v>
      </c>
      <c r="T1884" t="str">
        <f t="shared" si="323"/>
        <v/>
      </c>
      <c r="U1884">
        <f t="shared" si="323"/>
        <v>38.9</v>
      </c>
      <c r="V1884" t="str">
        <f t="shared" si="323"/>
        <v/>
      </c>
      <c r="W1884" t="str">
        <f t="shared" si="323"/>
        <v/>
      </c>
      <c r="Z1884">
        <f t="shared" si="324"/>
        <v>38.9</v>
      </c>
      <c r="AA1884" t="str">
        <f t="shared" si="324"/>
        <v/>
      </c>
      <c r="AB1884" t="str">
        <f t="shared" si="324"/>
        <v/>
      </c>
      <c r="AE1884" t="str">
        <f t="shared" si="318"/>
        <v/>
      </c>
      <c r="AH1884" t="str">
        <f t="shared" si="319"/>
        <v/>
      </c>
      <c r="AI1884" t="str">
        <f t="shared" si="320"/>
        <v/>
      </c>
      <c r="AJ1884" t="str">
        <f t="shared" si="320"/>
        <v/>
      </c>
      <c r="AK1884" t="str">
        <f t="shared" si="320"/>
        <v/>
      </c>
      <c r="AL1884" t="str">
        <f t="shared" si="320"/>
        <v/>
      </c>
    </row>
    <row r="1885" spans="1:38" x14ac:dyDescent="0.2">
      <c r="A1885" s="1">
        <v>7127</v>
      </c>
      <c r="B1885" s="2" t="s">
        <v>18</v>
      </c>
      <c r="C1885" s="3">
        <v>42379</v>
      </c>
      <c r="D1885" s="2" t="s">
        <v>59</v>
      </c>
      <c r="E1885" s="2">
        <v>28</v>
      </c>
      <c r="F1885" s="2">
        <v>6001.14</v>
      </c>
      <c r="G1885" s="2">
        <v>7.0000000000000007E-2</v>
      </c>
      <c r="H1885" s="2" t="s">
        <v>44</v>
      </c>
      <c r="I1885" s="2">
        <v>-993.54</v>
      </c>
      <c r="J1885" s="2">
        <v>230.75</v>
      </c>
      <c r="K1885" s="2">
        <v>83.64</v>
      </c>
      <c r="L1885" s="2" t="s">
        <v>236</v>
      </c>
      <c r="M1885" s="2" t="s">
        <v>66</v>
      </c>
      <c r="N1885" s="2" t="s">
        <v>30</v>
      </c>
      <c r="O1885" s="2" t="s">
        <v>45</v>
      </c>
      <c r="P1885" s="2" t="s">
        <v>46</v>
      </c>
      <c r="Q1885" s="2" t="s">
        <v>47</v>
      </c>
      <c r="R1885" s="3">
        <v>42381</v>
      </c>
      <c r="S1885" s="10">
        <f t="shared" si="317"/>
        <v>2016</v>
      </c>
      <c r="T1885" t="str">
        <f t="shared" si="323"/>
        <v/>
      </c>
      <c r="U1885">
        <f t="shared" si="323"/>
        <v>-993.54</v>
      </c>
      <c r="V1885" t="str">
        <f t="shared" si="323"/>
        <v/>
      </c>
      <c r="W1885" t="str">
        <f t="shared" si="323"/>
        <v/>
      </c>
      <c r="Z1885" t="str">
        <f t="shared" si="324"/>
        <v/>
      </c>
      <c r="AA1885" t="str">
        <f t="shared" si="324"/>
        <v/>
      </c>
      <c r="AB1885">
        <f t="shared" si="324"/>
        <v>-993.54</v>
      </c>
      <c r="AE1885" t="str">
        <f t="shared" si="318"/>
        <v>Furniture</v>
      </c>
      <c r="AH1885" t="str">
        <f t="shared" si="319"/>
        <v/>
      </c>
      <c r="AI1885" t="str">
        <f t="shared" si="320"/>
        <v/>
      </c>
      <c r="AJ1885" t="str">
        <f t="shared" si="320"/>
        <v/>
      </c>
      <c r="AK1885" t="str">
        <f t="shared" si="320"/>
        <v/>
      </c>
      <c r="AL1885" t="str">
        <f t="shared" si="320"/>
        <v/>
      </c>
    </row>
    <row r="1886" spans="1:38" x14ac:dyDescent="0.2">
      <c r="A1886" s="1">
        <v>7128</v>
      </c>
      <c r="B1886" s="2" t="s">
        <v>18</v>
      </c>
      <c r="C1886" s="3">
        <v>42379</v>
      </c>
      <c r="D1886" s="2" t="s">
        <v>27</v>
      </c>
      <c r="E1886" s="2">
        <v>36</v>
      </c>
      <c r="F1886" s="2">
        <v>195.74</v>
      </c>
      <c r="G1886" s="2">
        <v>0.04</v>
      </c>
      <c r="H1886" s="2" t="s">
        <v>20</v>
      </c>
      <c r="I1886" s="2">
        <v>-104.76</v>
      </c>
      <c r="J1886" s="2">
        <v>17.18</v>
      </c>
      <c r="K1886" s="2">
        <v>19.739999999999998</v>
      </c>
      <c r="L1886" s="2" t="s">
        <v>481</v>
      </c>
      <c r="M1886" s="2" t="s">
        <v>38</v>
      </c>
      <c r="N1886" s="2" t="s">
        <v>54</v>
      </c>
      <c r="O1886" s="2" t="s">
        <v>24</v>
      </c>
      <c r="P1886" s="2" t="s">
        <v>25</v>
      </c>
      <c r="Q1886" s="2" t="s">
        <v>26</v>
      </c>
      <c r="R1886" s="3">
        <v>42384</v>
      </c>
      <c r="S1886" s="10">
        <f t="shared" si="317"/>
        <v>2016</v>
      </c>
      <c r="T1886" t="str">
        <f t="shared" si="323"/>
        <v/>
      </c>
      <c r="U1886" t="str">
        <f t="shared" si="323"/>
        <v/>
      </c>
      <c r="V1886" t="str">
        <f t="shared" si="323"/>
        <v/>
      </c>
      <c r="W1886">
        <f t="shared" si="323"/>
        <v>-104.76</v>
      </c>
      <c r="Z1886">
        <f t="shared" si="324"/>
        <v>-104.76</v>
      </c>
      <c r="AA1886" t="str">
        <f t="shared" si="324"/>
        <v/>
      </c>
      <c r="AB1886" t="str">
        <f t="shared" si="324"/>
        <v/>
      </c>
      <c r="AE1886" t="str">
        <f t="shared" si="318"/>
        <v>Office Supplies</v>
      </c>
      <c r="AH1886" t="str">
        <f t="shared" si="319"/>
        <v/>
      </c>
      <c r="AI1886" t="str">
        <f t="shared" si="320"/>
        <v/>
      </c>
      <c r="AJ1886" t="str">
        <f t="shared" si="320"/>
        <v/>
      </c>
      <c r="AK1886" t="str">
        <f t="shared" si="320"/>
        <v/>
      </c>
      <c r="AL1886" t="str">
        <f t="shared" si="320"/>
        <v/>
      </c>
    </row>
    <row r="1887" spans="1:38" x14ac:dyDescent="0.2">
      <c r="A1887" s="1">
        <v>7129</v>
      </c>
      <c r="B1887" s="2" t="s">
        <v>18</v>
      </c>
      <c r="C1887" s="3">
        <v>42379</v>
      </c>
      <c r="D1887" s="2" t="s">
        <v>27</v>
      </c>
      <c r="E1887" s="2">
        <v>3</v>
      </c>
      <c r="F1887" s="2">
        <v>39.89</v>
      </c>
      <c r="G1887" s="2">
        <v>0.08</v>
      </c>
      <c r="H1887" s="2" t="s">
        <v>20</v>
      </c>
      <c r="I1887" s="2">
        <v>0.35</v>
      </c>
      <c r="J1887" s="2">
        <v>22.94</v>
      </c>
      <c r="K1887" s="2">
        <v>15.39</v>
      </c>
      <c r="L1887" s="2" t="s">
        <v>481</v>
      </c>
      <c r="M1887" s="2" t="s">
        <v>38</v>
      </c>
      <c r="N1887" s="2" t="s">
        <v>54</v>
      </c>
      <c r="O1887" s="2" t="s">
        <v>24</v>
      </c>
      <c r="P1887" s="2" t="s">
        <v>90</v>
      </c>
      <c r="Q1887" s="2" t="s">
        <v>26</v>
      </c>
      <c r="R1887" s="3">
        <v>42381</v>
      </c>
      <c r="S1887" s="10">
        <f t="shared" si="317"/>
        <v>2016</v>
      </c>
      <c r="T1887" t="str">
        <f t="shared" si="323"/>
        <v/>
      </c>
      <c r="U1887" t="str">
        <f t="shared" si="323"/>
        <v/>
      </c>
      <c r="V1887" t="str">
        <f t="shared" si="323"/>
        <v/>
      </c>
      <c r="W1887">
        <f t="shared" si="323"/>
        <v>0.35</v>
      </c>
      <c r="Z1887">
        <f t="shared" si="324"/>
        <v>0.35</v>
      </c>
      <c r="AA1887" t="str">
        <f t="shared" si="324"/>
        <v/>
      </c>
      <c r="AB1887" t="str">
        <f t="shared" si="324"/>
        <v/>
      </c>
      <c r="AE1887" t="str">
        <f t="shared" si="318"/>
        <v/>
      </c>
      <c r="AH1887" t="str">
        <f t="shared" si="319"/>
        <v/>
      </c>
      <c r="AI1887" t="str">
        <f t="shared" si="320"/>
        <v/>
      </c>
      <c r="AJ1887" t="str">
        <f t="shared" si="320"/>
        <v/>
      </c>
      <c r="AK1887" t="str">
        <f t="shared" si="320"/>
        <v/>
      </c>
      <c r="AL1887" t="str">
        <f t="shared" si="320"/>
        <v/>
      </c>
    </row>
    <row r="1888" spans="1:38" x14ac:dyDescent="0.2">
      <c r="A1888" s="1">
        <v>7130</v>
      </c>
      <c r="B1888" s="2" t="s">
        <v>18</v>
      </c>
      <c r="C1888" s="3">
        <v>42379</v>
      </c>
      <c r="D1888" s="2" t="s">
        <v>27</v>
      </c>
      <c r="E1888" s="2">
        <v>26</v>
      </c>
      <c r="F1888" s="2">
        <v>1501.258</v>
      </c>
      <c r="G1888" s="2">
        <v>0.02</v>
      </c>
      <c r="H1888" s="2" t="s">
        <v>20</v>
      </c>
      <c r="I1888" s="2">
        <v>188.64</v>
      </c>
      <c r="J1888" s="2">
        <v>77.989999999999995</v>
      </c>
      <c r="K1888" s="2">
        <v>22.8</v>
      </c>
      <c r="L1888" s="2" t="s">
        <v>481</v>
      </c>
      <c r="M1888" s="2" t="s">
        <v>38</v>
      </c>
      <c r="N1888" s="2" t="s">
        <v>54</v>
      </c>
      <c r="O1888" s="2" t="s">
        <v>31</v>
      </c>
      <c r="P1888" s="2" t="s">
        <v>39</v>
      </c>
      <c r="Q1888" s="2" t="s">
        <v>26</v>
      </c>
      <c r="R1888" s="3">
        <v>42384</v>
      </c>
      <c r="S1888" s="10">
        <f t="shared" si="317"/>
        <v>2016</v>
      </c>
      <c r="T1888" t="str">
        <f t="shared" si="323"/>
        <v/>
      </c>
      <c r="U1888" t="str">
        <f t="shared" si="323"/>
        <v/>
      </c>
      <c r="V1888" t="str">
        <f t="shared" si="323"/>
        <v/>
      </c>
      <c r="W1888">
        <f t="shared" si="323"/>
        <v>188.64</v>
      </c>
      <c r="Z1888" t="str">
        <f t="shared" si="324"/>
        <v/>
      </c>
      <c r="AA1888">
        <f t="shared" si="324"/>
        <v>188.64</v>
      </c>
      <c r="AB1888" t="str">
        <f t="shared" si="324"/>
        <v/>
      </c>
      <c r="AE1888" t="str">
        <f t="shared" si="318"/>
        <v/>
      </c>
      <c r="AH1888" t="str">
        <f t="shared" si="319"/>
        <v/>
      </c>
      <c r="AI1888" t="str">
        <f t="shared" si="320"/>
        <v/>
      </c>
      <c r="AJ1888" t="str">
        <f t="shared" si="320"/>
        <v/>
      </c>
      <c r="AK1888" t="str">
        <f t="shared" si="320"/>
        <v/>
      </c>
      <c r="AL1888" t="str">
        <f t="shared" si="320"/>
        <v/>
      </c>
    </row>
    <row r="1889" spans="1:38" x14ac:dyDescent="0.2">
      <c r="A1889" s="1">
        <v>7131</v>
      </c>
      <c r="B1889" s="2" t="s">
        <v>18</v>
      </c>
      <c r="C1889" s="3">
        <v>42380</v>
      </c>
      <c r="D1889" s="2" t="s">
        <v>19</v>
      </c>
      <c r="E1889" s="2">
        <v>48</v>
      </c>
      <c r="F1889" s="2">
        <v>6410.79</v>
      </c>
      <c r="G1889" s="2">
        <v>0.01</v>
      </c>
      <c r="H1889" s="2" t="s">
        <v>44</v>
      </c>
      <c r="I1889" s="2">
        <v>-818.75</v>
      </c>
      <c r="J1889" s="2">
        <v>142.97999999999999</v>
      </c>
      <c r="K1889" s="2">
        <v>68.739999999999995</v>
      </c>
      <c r="L1889" s="2" t="s">
        <v>198</v>
      </c>
      <c r="M1889" s="2" t="s">
        <v>29</v>
      </c>
      <c r="N1889" s="2" t="s">
        <v>54</v>
      </c>
      <c r="O1889" s="2" t="s">
        <v>45</v>
      </c>
      <c r="P1889" s="2" t="s">
        <v>67</v>
      </c>
      <c r="Q1889" s="2" t="s">
        <v>47</v>
      </c>
      <c r="R1889" s="3">
        <v>42382</v>
      </c>
      <c r="S1889" s="10">
        <f t="shared" si="317"/>
        <v>2016</v>
      </c>
      <c r="T1889" t="str">
        <f t="shared" si="323"/>
        <v/>
      </c>
      <c r="U1889" t="str">
        <f t="shared" si="323"/>
        <v/>
      </c>
      <c r="V1889" t="str">
        <f t="shared" si="323"/>
        <v/>
      </c>
      <c r="W1889">
        <f t="shared" si="323"/>
        <v>-818.75</v>
      </c>
      <c r="Z1889" t="str">
        <f t="shared" si="324"/>
        <v/>
      </c>
      <c r="AA1889" t="str">
        <f t="shared" si="324"/>
        <v/>
      </c>
      <c r="AB1889">
        <f t="shared" si="324"/>
        <v>-818.75</v>
      </c>
      <c r="AE1889" t="str">
        <f t="shared" si="318"/>
        <v>Furniture</v>
      </c>
      <c r="AH1889" t="str">
        <f t="shared" si="319"/>
        <v/>
      </c>
      <c r="AI1889" t="str">
        <f t="shared" si="320"/>
        <v/>
      </c>
      <c r="AJ1889" t="str">
        <f t="shared" si="320"/>
        <v/>
      </c>
      <c r="AK1889" t="str">
        <f t="shared" si="320"/>
        <v/>
      </c>
      <c r="AL1889" t="str">
        <f t="shared" si="320"/>
        <v/>
      </c>
    </row>
    <row r="1890" spans="1:38" x14ac:dyDescent="0.2">
      <c r="A1890" s="1">
        <v>7132</v>
      </c>
      <c r="B1890" s="2" t="s">
        <v>18</v>
      </c>
      <c r="C1890" s="3">
        <v>42380</v>
      </c>
      <c r="D1890" s="2" t="s">
        <v>19</v>
      </c>
      <c r="E1890" s="2">
        <v>23</v>
      </c>
      <c r="F1890" s="2">
        <v>765.31</v>
      </c>
      <c r="G1890" s="2">
        <v>0.02</v>
      </c>
      <c r="H1890" s="2" t="s">
        <v>20</v>
      </c>
      <c r="I1890" s="2">
        <v>-10.65</v>
      </c>
      <c r="J1890" s="2">
        <v>42.97</v>
      </c>
      <c r="K1890" s="2">
        <v>18</v>
      </c>
      <c r="L1890" s="2" t="s">
        <v>198</v>
      </c>
      <c r="M1890" s="2" t="s">
        <v>29</v>
      </c>
      <c r="N1890" s="2" t="s">
        <v>54</v>
      </c>
      <c r="O1890" s="2" t="s">
        <v>31</v>
      </c>
      <c r="P1890" s="2" t="s">
        <v>32</v>
      </c>
      <c r="Q1890" s="2" t="s">
        <v>26</v>
      </c>
      <c r="R1890" s="3">
        <v>42380</v>
      </c>
      <c r="S1890" s="10">
        <f t="shared" si="317"/>
        <v>2016</v>
      </c>
      <c r="T1890" t="str">
        <f t="shared" si="323"/>
        <v/>
      </c>
      <c r="U1890" t="str">
        <f t="shared" si="323"/>
        <v/>
      </c>
      <c r="V1890" t="str">
        <f t="shared" si="323"/>
        <v/>
      </c>
      <c r="W1890">
        <f t="shared" si="323"/>
        <v>-10.65</v>
      </c>
      <c r="Z1890" t="str">
        <f t="shared" si="324"/>
        <v/>
      </c>
      <c r="AA1890">
        <f t="shared" si="324"/>
        <v>-10.65</v>
      </c>
      <c r="AB1890" t="str">
        <f t="shared" si="324"/>
        <v/>
      </c>
      <c r="AE1890" t="str">
        <f t="shared" si="318"/>
        <v>Technology</v>
      </c>
      <c r="AH1890" t="str">
        <f t="shared" si="319"/>
        <v/>
      </c>
      <c r="AI1890" t="str">
        <f t="shared" si="320"/>
        <v/>
      </c>
      <c r="AJ1890" t="str">
        <f t="shared" si="320"/>
        <v/>
      </c>
      <c r="AK1890" t="str">
        <f t="shared" si="320"/>
        <v/>
      </c>
      <c r="AL1890" t="str">
        <f t="shared" si="320"/>
        <v/>
      </c>
    </row>
    <row r="1891" spans="1:38" x14ac:dyDescent="0.2">
      <c r="A1891" s="1">
        <v>7133</v>
      </c>
      <c r="B1891" s="2" t="s">
        <v>18</v>
      </c>
      <c r="C1891" s="3">
        <v>42380</v>
      </c>
      <c r="D1891" s="2" t="s">
        <v>27</v>
      </c>
      <c r="E1891" s="2">
        <v>6</v>
      </c>
      <c r="F1891" s="2">
        <v>24.4</v>
      </c>
      <c r="G1891" s="2">
        <v>7.0000000000000007E-2</v>
      </c>
      <c r="H1891" s="2" t="s">
        <v>20</v>
      </c>
      <c r="I1891" s="2">
        <v>0.79</v>
      </c>
      <c r="J1891" s="2">
        <v>14.78</v>
      </c>
      <c r="K1891" s="2">
        <v>15.49</v>
      </c>
      <c r="L1891" s="2" t="s">
        <v>292</v>
      </c>
      <c r="M1891" s="2" t="s">
        <v>22</v>
      </c>
      <c r="N1891" s="2" t="s">
        <v>30</v>
      </c>
      <c r="O1891" s="2" t="s">
        <v>24</v>
      </c>
      <c r="P1891" s="2" t="s">
        <v>25</v>
      </c>
      <c r="Q1891" s="2" t="s">
        <v>26</v>
      </c>
      <c r="R1891" s="3">
        <v>42382</v>
      </c>
      <c r="S1891" s="10">
        <f t="shared" si="317"/>
        <v>2016</v>
      </c>
      <c r="T1891" t="str">
        <f t="shared" si="323"/>
        <v/>
      </c>
      <c r="U1891">
        <f t="shared" si="323"/>
        <v>0.79</v>
      </c>
      <c r="V1891" t="str">
        <f t="shared" si="323"/>
        <v/>
      </c>
      <c r="W1891" t="str">
        <f t="shared" si="323"/>
        <v/>
      </c>
      <c r="Z1891">
        <f t="shared" si="324"/>
        <v>0.79</v>
      </c>
      <c r="AA1891" t="str">
        <f t="shared" si="324"/>
        <v/>
      </c>
      <c r="AB1891" t="str">
        <f t="shared" si="324"/>
        <v/>
      </c>
      <c r="AE1891" t="str">
        <f t="shared" si="318"/>
        <v/>
      </c>
      <c r="AH1891" t="str">
        <f t="shared" si="319"/>
        <v/>
      </c>
      <c r="AI1891" t="str">
        <f t="shared" si="320"/>
        <v/>
      </c>
      <c r="AJ1891" t="str">
        <f t="shared" si="320"/>
        <v/>
      </c>
      <c r="AK1891" t="str">
        <f t="shared" si="320"/>
        <v/>
      </c>
      <c r="AL1891" t="str">
        <f t="shared" si="320"/>
        <v/>
      </c>
    </row>
    <row r="1892" spans="1:38" x14ac:dyDescent="0.2">
      <c r="A1892" s="1">
        <v>7134</v>
      </c>
      <c r="B1892" s="2" t="s">
        <v>18</v>
      </c>
      <c r="C1892" s="3">
        <v>42380</v>
      </c>
      <c r="D1892" s="2" t="s">
        <v>27</v>
      </c>
      <c r="E1892" s="2">
        <v>15</v>
      </c>
      <c r="F1892" s="2">
        <v>74.81</v>
      </c>
      <c r="G1892" s="2">
        <v>0.04</v>
      </c>
      <c r="H1892" s="2" t="s">
        <v>20</v>
      </c>
      <c r="I1892" s="2">
        <v>-44.2</v>
      </c>
      <c r="J1892" s="2">
        <v>16.14</v>
      </c>
      <c r="K1892" s="2">
        <v>20.6</v>
      </c>
      <c r="L1892" s="2" t="s">
        <v>292</v>
      </c>
      <c r="M1892" s="2" t="s">
        <v>22</v>
      </c>
      <c r="N1892" s="2" t="s">
        <v>30</v>
      </c>
      <c r="O1892" s="2" t="s">
        <v>45</v>
      </c>
      <c r="P1892" s="2" t="s">
        <v>55</v>
      </c>
      <c r="Q1892" s="2" t="s">
        <v>26</v>
      </c>
      <c r="R1892" s="3">
        <v>42389</v>
      </c>
      <c r="S1892" s="10">
        <f t="shared" si="317"/>
        <v>2016</v>
      </c>
      <c r="T1892" t="str">
        <f t="shared" si="323"/>
        <v/>
      </c>
      <c r="U1892">
        <f t="shared" si="323"/>
        <v>-44.2</v>
      </c>
      <c r="V1892" t="str">
        <f t="shared" si="323"/>
        <v/>
      </c>
      <c r="W1892" t="str">
        <f t="shared" si="323"/>
        <v/>
      </c>
      <c r="Z1892" t="str">
        <f t="shared" si="324"/>
        <v/>
      </c>
      <c r="AA1892" t="str">
        <f t="shared" si="324"/>
        <v/>
      </c>
      <c r="AB1892">
        <f t="shared" si="324"/>
        <v>-44.2</v>
      </c>
      <c r="AE1892" t="str">
        <f t="shared" si="318"/>
        <v>Furniture</v>
      </c>
      <c r="AH1892" t="str">
        <f t="shared" si="319"/>
        <v/>
      </c>
      <c r="AI1892" t="str">
        <f t="shared" si="320"/>
        <v/>
      </c>
      <c r="AJ1892" t="str">
        <f t="shared" si="320"/>
        <v/>
      </c>
      <c r="AK1892" t="str">
        <f t="shared" si="320"/>
        <v/>
      </c>
      <c r="AL1892" t="str">
        <f t="shared" si="320"/>
        <v/>
      </c>
    </row>
    <row r="1893" spans="1:38" x14ac:dyDescent="0.2">
      <c r="A1893" s="1">
        <v>7135</v>
      </c>
      <c r="B1893" s="2" t="s">
        <v>18</v>
      </c>
      <c r="C1893" s="3">
        <v>42380</v>
      </c>
      <c r="D1893" s="2" t="s">
        <v>27</v>
      </c>
      <c r="E1893" s="2">
        <v>19</v>
      </c>
      <c r="F1893" s="2">
        <v>138.07</v>
      </c>
      <c r="G1893" s="2">
        <v>0.05</v>
      </c>
      <c r="H1893" s="2" t="s">
        <v>20</v>
      </c>
      <c r="I1893" s="2">
        <v>-71.78</v>
      </c>
      <c r="J1893" s="2">
        <v>18.48</v>
      </c>
      <c r="K1893" s="2">
        <v>21.86</v>
      </c>
      <c r="L1893" s="2" t="s">
        <v>292</v>
      </c>
      <c r="M1893" s="2" t="s">
        <v>22</v>
      </c>
      <c r="N1893" s="2" t="s">
        <v>30</v>
      </c>
      <c r="O1893" s="2" t="s">
        <v>24</v>
      </c>
      <c r="P1893" s="2" t="s">
        <v>35</v>
      </c>
      <c r="Q1893" s="2" t="s">
        <v>26</v>
      </c>
      <c r="R1893" s="3">
        <v>42385</v>
      </c>
      <c r="S1893" s="10">
        <f t="shared" si="317"/>
        <v>2016</v>
      </c>
      <c r="T1893" t="str">
        <f t="shared" si="323"/>
        <v/>
      </c>
      <c r="U1893">
        <f t="shared" si="323"/>
        <v>-71.78</v>
      </c>
      <c r="V1893" t="str">
        <f t="shared" si="323"/>
        <v/>
      </c>
      <c r="W1893" t="str">
        <f t="shared" si="323"/>
        <v/>
      </c>
      <c r="Z1893">
        <f t="shared" si="324"/>
        <v>-71.78</v>
      </c>
      <c r="AA1893" t="str">
        <f t="shared" si="324"/>
        <v/>
      </c>
      <c r="AB1893" t="str">
        <f t="shared" si="324"/>
        <v/>
      </c>
      <c r="AE1893" t="str">
        <f t="shared" si="318"/>
        <v>Office Supplies</v>
      </c>
      <c r="AH1893" t="str">
        <f t="shared" si="319"/>
        <v/>
      </c>
      <c r="AI1893" t="str">
        <f t="shared" si="320"/>
        <v/>
      </c>
      <c r="AJ1893" t="str">
        <f t="shared" si="320"/>
        <v/>
      </c>
      <c r="AK1893" t="str">
        <f t="shared" si="320"/>
        <v/>
      </c>
      <c r="AL1893" t="str">
        <f t="shared" si="320"/>
        <v/>
      </c>
    </row>
    <row r="1894" spans="1:38" x14ac:dyDescent="0.2">
      <c r="A1894" s="1">
        <v>7136</v>
      </c>
      <c r="B1894" s="2" t="s">
        <v>18</v>
      </c>
      <c r="C1894" s="3">
        <v>42380</v>
      </c>
      <c r="D1894" s="2" t="s">
        <v>27</v>
      </c>
      <c r="E1894" s="2">
        <v>21</v>
      </c>
      <c r="F1894" s="2">
        <v>85.02</v>
      </c>
      <c r="G1894" s="2">
        <v>0.01</v>
      </c>
      <c r="H1894" s="2" t="s">
        <v>20</v>
      </c>
      <c r="I1894" s="2">
        <v>-45.48</v>
      </c>
      <c r="J1894" s="2">
        <v>15.28</v>
      </c>
      <c r="K1894" s="2">
        <v>17.97</v>
      </c>
      <c r="L1894" s="2" t="s">
        <v>292</v>
      </c>
      <c r="M1894" s="2" t="s">
        <v>22</v>
      </c>
      <c r="N1894" s="2" t="s">
        <v>30</v>
      </c>
      <c r="O1894" s="2" t="s">
        <v>24</v>
      </c>
      <c r="P1894" s="2" t="s">
        <v>64</v>
      </c>
      <c r="Q1894" s="2" t="s">
        <v>36</v>
      </c>
      <c r="R1894" s="3">
        <v>42385</v>
      </c>
      <c r="S1894" s="10">
        <f t="shared" si="317"/>
        <v>2016</v>
      </c>
      <c r="T1894" t="str">
        <f t="shared" si="323"/>
        <v/>
      </c>
      <c r="U1894">
        <f t="shared" si="323"/>
        <v>-45.48</v>
      </c>
      <c r="V1894" t="str">
        <f t="shared" si="323"/>
        <v/>
      </c>
      <c r="W1894" t="str">
        <f t="shared" si="323"/>
        <v/>
      </c>
      <c r="Z1894">
        <f t="shared" si="324"/>
        <v>-45.48</v>
      </c>
      <c r="AA1894" t="str">
        <f t="shared" si="324"/>
        <v/>
      </c>
      <c r="AB1894" t="str">
        <f t="shared" si="324"/>
        <v/>
      </c>
      <c r="AE1894" t="str">
        <f t="shared" si="318"/>
        <v>Office Supplies</v>
      </c>
      <c r="AH1894" t="str">
        <f t="shared" si="319"/>
        <v/>
      </c>
      <c r="AI1894" t="str">
        <f t="shared" si="320"/>
        <v/>
      </c>
      <c r="AJ1894" t="str">
        <f t="shared" si="320"/>
        <v/>
      </c>
      <c r="AK1894" t="str">
        <f t="shared" si="320"/>
        <v/>
      </c>
      <c r="AL1894" t="str">
        <f t="shared" si="320"/>
        <v/>
      </c>
    </row>
    <row r="1895" spans="1:38" x14ac:dyDescent="0.2">
      <c r="A1895" s="1">
        <v>7137</v>
      </c>
      <c r="B1895" s="2" t="s">
        <v>18</v>
      </c>
      <c r="C1895" s="3">
        <v>42380</v>
      </c>
      <c r="D1895" s="2" t="s">
        <v>41</v>
      </c>
      <c r="E1895" s="2">
        <v>24</v>
      </c>
      <c r="F1895" s="2">
        <v>1972.61</v>
      </c>
      <c r="G1895" s="2">
        <v>0</v>
      </c>
      <c r="H1895" s="2" t="s">
        <v>20</v>
      </c>
      <c r="I1895" s="2">
        <v>836.15</v>
      </c>
      <c r="J1895" s="2">
        <v>90.69</v>
      </c>
      <c r="K1895" s="2">
        <v>33.99</v>
      </c>
      <c r="L1895" s="2" t="s">
        <v>73</v>
      </c>
      <c r="M1895" s="2" t="s">
        <v>38</v>
      </c>
      <c r="N1895" s="2" t="s">
        <v>43</v>
      </c>
      <c r="O1895" s="2" t="s">
        <v>45</v>
      </c>
      <c r="P1895" s="2" t="s">
        <v>55</v>
      </c>
      <c r="Q1895" s="2" t="s">
        <v>26</v>
      </c>
      <c r="R1895" s="3">
        <v>42381</v>
      </c>
      <c r="S1895" s="10">
        <f t="shared" si="317"/>
        <v>2016</v>
      </c>
      <c r="T1895" t="str">
        <f t="shared" si="323"/>
        <v/>
      </c>
      <c r="U1895" t="str">
        <f t="shared" si="323"/>
        <v/>
      </c>
      <c r="V1895">
        <f t="shared" si="323"/>
        <v>836.15</v>
      </c>
      <c r="W1895" t="str">
        <f t="shared" si="323"/>
        <v/>
      </c>
      <c r="Z1895" t="str">
        <f t="shared" si="324"/>
        <v/>
      </c>
      <c r="AA1895" t="str">
        <f t="shared" si="324"/>
        <v/>
      </c>
      <c r="AB1895">
        <f t="shared" si="324"/>
        <v>836.15</v>
      </c>
      <c r="AE1895" t="str">
        <f t="shared" si="318"/>
        <v/>
      </c>
      <c r="AH1895" t="str">
        <f t="shared" si="319"/>
        <v/>
      </c>
      <c r="AI1895" t="str">
        <f t="shared" si="320"/>
        <v/>
      </c>
      <c r="AJ1895" t="str">
        <f t="shared" si="320"/>
        <v/>
      </c>
      <c r="AK1895" t="str">
        <f t="shared" si="320"/>
        <v/>
      </c>
      <c r="AL1895" t="str">
        <f t="shared" si="320"/>
        <v/>
      </c>
    </row>
    <row r="1896" spans="1:38" x14ac:dyDescent="0.2">
      <c r="A1896" s="1">
        <v>7138</v>
      </c>
      <c r="B1896" s="2" t="s">
        <v>18</v>
      </c>
      <c r="C1896" s="3">
        <v>42382</v>
      </c>
      <c r="D1896" s="2" t="s">
        <v>27</v>
      </c>
      <c r="E1896" s="2">
        <v>41</v>
      </c>
      <c r="F1896" s="2">
        <v>1278.4475</v>
      </c>
      <c r="G1896" s="2">
        <v>0</v>
      </c>
      <c r="H1896" s="2" t="s">
        <v>20</v>
      </c>
      <c r="I1896" s="2">
        <v>-152.84</v>
      </c>
      <c r="J1896" s="2">
        <v>47.99</v>
      </c>
      <c r="K1896" s="2">
        <v>19</v>
      </c>
      <c r="L1896" s="2" t="s">
        <v>135</v>
      </c>
      <c r="M1896" s="2" t="s">
        <v>29</v>
      </c>
      <c r="N1896" s="2" t="s">
        <v>23</v>
      </c>
      <c r="O1896" s="2" t="s">
        <v>31</v>
      </c>
      <c r="P1896" s="2" t="s">
        <v>39</v>
      </c>
      <c r="Q1896" s="2" t="s">
        <v>26</v>
      </c>
      <c r="R1896" s="3">
        <v>42386</v>
      </c>
      <c r="S1896" s="10">
        <f t="shared" si="317"/>
        <v>2016</v>
      </c>
      <c r="T1896">
        <f t="shared" si="323"/>
        <v>-152.84</v>
      </c>
      <c r="U1896" t="str">
        <f t="shared" si="323"/>
        <v/>
      </c>
      <c r="V1896" t="str">
        <f t="shared" si="323"/>
        <v/>
      </c>
      <c r="W1896" t="str">
        <f t="shared" si="323"/>
        <v/>
      </c>
      <c r="Z1896" t="str">
        <f t="shared" si="324"/>
        <v/>
      </c>
      <c r="AA1896">
        <f t="shared" si="324"/>
        <v>-152.84</v>
      </c>
      <c r="AB1896" t="str">
        <f t="shared" si="324"/>
        <v/>
      </c>
      <c r="AE1896" t="str">
        <f t="shared" si="318"/>
        <v>Technology</v>
      </c>
      <c r="AH1896" t="str">
        <f t="shared" si="319"/>
        <v/>
      </c>
      <c r="AI1896" t="str">
        <f t="shared" si="320"/>
        <v/>
      </c>
      <c r="AJ1896" t="str">
        <f t="shared" si="320"/>
        <v/>
      </c>
      <c r="AK1896" t="str">
        <f t="shared" si="320"/>
        <v/>
      </c>
      <c r="AL1896" t="str">
        <f t="shared" si="320"/>
        <v/>
      </c>
    </row>
    <row r="1897" spans="1:38" x14ac:dyDescent="0.2">
      <c r="A1897" s="1">
        <v>7139</v>
      </c>
      <c r="B1897" s="2" t="s">
        <v>18</v>
      </c>
      <c r="C1897" s="3">
        <v>42383</v>
      </c>
      <c r="D1897" s="2" t="s">
        <v>41</v>
      </c>
      <c r="E1897" s="2">
        <v>35</v>
      </c>
      <c r="F1897" s="2">
        <v>5435.89</v>
      </c>
      <c r="G1897" s="2">
        <v>0.05</v>
      </c>
      <c r="H1897" s="2" t="s">
        <v>44</v>
      </c>
      <c r="I1897" s="2">
        <v>-1041.3800000000001</v>
      </c>
      <c r="J1897" s="2">
        <v>162.88999999999999</v>
      </c>
      <c r="K1897" s="2">
        <v>74.2</v>
      </c>
      <c r="L1897" s="2" t="s">
        <v>439</v>
      </c>
      <c r="M1897" s="2" t="s">
        <v>22</v>
      </c>
      <c r="N1897" s="2" t="s">
        <v>30</v>
      </c>
      <c r="O1897" s="2" t="s">
        <v>45</v>
      </c>
      <c r="P1897" s="2" t="s">
        <v>61</v>
      </c>
      <c r="Q1897" s="2" t="s">
        <v>56</v>
      </c>
      <c r="R1897" s="3">
        <v>42385</v>
      </c>
      <c r="S1897" s="10">
        <f t="shared" si="317"/>
        <v>2016</v>
      </c>
      <c r="T1897" t="str">
        <f t="shared" si="323"/>
        <v/>
      </c>
      <c r="U1897">
        <f t="shared" si="323"/>
        <v>-1041.3800000000001</v>
      </c>
      <c r="V1897" t="str">
        <f t="shared" si="323"/>
        <v/>
      </c>
      <c r="W1897" t="str">
        <f t="shared" si="323"/>
        <v/>
      </c>
      <c r="Z1897" t="str">
        <f t="shared" si="324"/>
        <v/>
      </c>
      <c r="AA1897" t="str">
        <f t="shared" si="324"/>
        <v/>
      </c>
      <c r="AB1897">
        <f t="shared" si="324"/>
        <v>-1041.3800000000001</v>
      </c>
      <c r="AE1897" t="str">
        <f t="shared" si="318"/>
        <v>Furniture</v>
      </c>
      <c r="AH1897" t="str">
        <f t="shared" si="319"/>
        <v/>
      </c>
      <c r="AI1897" t="str">
        <f t="shared" si="320"/>
        <v/>
      </c>
      <c r="AJ1897" t="str">
        <f t="shared" si="320"/>
        <v/>
      </c>
      <c r="AK1897" t="str">
        <f t="shared" si="320"/>
        <v/>
      </c>
      <c r="AL1897" t="str">
        <f t="shared" si="320"/>
        <v/>
      </c>
    </row>
    <row r="1898" spans="1:38" x14ac:dyDescent="0.2">
      <c r="A1898" s="1">
        <v>7140</v>
      </c>
      <c r="B1898" s="2" t="s">
        <v>18</v>
      </c>
      <c r="C1898" s="3">
        <v>42385</v>
      </c>
      <c r="D1898" s="2" t="s">
        <v>50</v>
      </c>
      <c r="E1898" s="2">
        <v>29</v>
      </c>
      <c r="F1898" s="2">
        <v>189.23</v>
      </c>
      <c r="G1898" s="2">
        <v>0.03</v>
      </c>
      <c r="H1898" s="2" t="s">
        <v>20</v>
      </c>
      <c r="I1898" s="2">
        <v>-37.96</v>
      </c>
      <c r="J1898" s="2">
        <v>17.98</v>
      </c>
      <c r="K1898" s="2">
        <v>19.2</v>
      </c>
      <c r="L1898" s="2" t="s">
        <v>106</v>
      </c>
      <c r="M1898" s="2" t="s">
        <v>22</v>
      </c>
      <c r="N1898" s="2" t="s">
        <v>54</v>
      </c>
      <c r="O1898" s="2" t="s">
        <v>24</v>
      </c>
      <c r="P1898" s="2" t="s">
        <v>35</v>
      </c>
      <c r="Q1898" s="2" t="s">
        <v>26</v>
      </c>
      <c r="R1898" s="3">
        <v>42386</v>
      </c>
      <c r="S1898" s="10">
        <f t="shared" si="317"/>
        <v>2016</v>
      </c>
      <c r="T1898" t="str">
        <f t="shared" si="323"/>
        <v/>
      </c>
      <c r="U1898" t="str">
        <f t="shared" si="323"/>
        <v/>
      </c>
      <c r="V1898" t="str">
        <f t="shared" si="323"/>
        <v/>
      </c>
      <c r="W1898">
        <f t="shared" si="323"/>
        <v>-37.96</v>
      </c>
      <c r="Z1898">
        <f t="shared" si="324"/>
        <v>-37.96</v>
      </c>
      <c r="AA1898" t="str">
        <f t="shared" si="324"/>
        <v/>
      </c>
      <c r="AB1898" t="str">
        <f t="shared" si="324"/>
        <v/>
      </c>
      <c r="AE1898" t="str">
        <f t="shared" si="318"/>
        <v>Office Supplies</v>
      </c>
      <c r="AH1898" t="str">
        <f t="shared" si="319"/>
        <v/>
      </c>
      <c r="AI1898" t="str">
        <f t="shared" si="320"/>
        <v/>
      </c>
      <c r="AJ1898" t="str">
        <f t="shared" si="320"/>
        <v/>
      </c>
      <c r="AK1898" t="str">
        <f t="shared" si="320"/>
        <v/>
      </c>
      <c r="AL1898" t="str">
        <f t="shared" si="320"/>
        <v/>
      </c>
    </row>
    <row r="1899" spans="1:38" x14ac:dyDescent="0.2">
      <c r="A1899" s="1">
        <v>7141</v>
      </c>
      <c r="B1899" s="2" t="s">
        <v>18</v>
      </c>
      <c r="C1899" s="3">
        <v>42385</v>
      </c>
      <c r="D1899" s="2" t="s">
        <v>19</v>
      </c>
      <c r="E1899" s="2">
        <v>12</v>
      </c>
      <c r="F1899" s="2">
        <v>53.03</v>
      </c>
      <c r="G1899" s="2">
        <v>0.02</v>
      </c>
      <c r="H1899" s="2" t="s">
        <v>20</v>
      </c>
      <c r="I1899" s="2">
        <v>20.82</v>
      </c>
      <c r="J1899" s="2">
        <v>15.69</v>
      </c>
      <c r="K1899" s="2">
        <v>14.5</v>
      </c>
      <c r="L1899" s="2" t="s">
        <v>143</v>
      </c>
      <c r="M1899" s="2" t="s">
        <v>22</v>
      </c>
      <c r="N1899" s="2" t="s">
        <v>54</v>
      </c>
      <c r="O1899" s="2" t="s">
        <v>24</v>
      </c>
      <c r="P1899" s="2" t="s">
        <v>74</v>
      </c>
      <c r="Q1899" s="2" t="s">
        <v>26</v>
      </c>
      <c r="R1899" s="3">
        <v>42385</v>
      </c>
      <c r="S1899" s="10">
        <f t="shared" si="317"/>
        <v>2016</v>
      </c>
      <c r="T1899" t="str">
        <f t="shared" si="323"/>
        <v/>
      </c>
      <c r="U1899" t="str">
        <f t="shared" si="323"/>
        <v/>
      </c>
      <c r="V1899" t="str">
        <f t="shared" si="323"/>
        <v/>
      </c>
      <c r="W1899">
        <f t="shared" si="323"/>
        <v>20.82</v>
      </c>
      <c r="Z1899">
        <f t="shared" si="324"/>
        <v>20.82</v>
      </c>
      <c r="AA1899" t="str">
        <f t="shared" si="324"/>
        <v/>
      </c>
      <c r="AB1899" t="str">
        <f t="shared" si="324"/>
        <v/>
      </c>
      <c r="AE1899" t="str">
        <f t="shared" si="318"/>
        <v/>
      </c>
      <c r="AH1899" t="str">
        <f t="shared" si="319"/>
        <v/>
      </c>
      <c r="AI1899" t="str">
        <f t="shared" si="320"/>
        <v/>
      </c>
      <c r="AJ1899" t="str">
        <f t="shared" si="320"/>
        <v/>
      </c>
      <c r="AK1899" t="str">
        <f t="shared" si="320"/>
        <v/>
      </c>
      <c r="AL1899" t="str">
        <f t="shared" si="320"/>
        <v/>
      </c>
    </row>
    <row r="1900" spans="1:38" x14ac:dyDescent="0.2">
      <c r="A1900" s="1">
        <v>7142</v>
      </c>
      <c r="B1900" s="2" t="s">
        <v>18</v>
      </c>
      <c r="C1900" s="3">
        <v>42387</v>
      </c>
      <c r="D1900" s="2" t="s">
        <v>41</v>
      </c>
      <c r="E1900" s="2">
        <v>41</v>
      </c>
      <c r="F1900" s="2">
        <v>237.69</v>
      </c>
      <c r="G1900" s="2">
        <v>0</v>
      </c>
      <c r="H1900" s="2" t="s">
        <v>20</v>
      </c>
      <c r="I1900" s="2">
        <v>19.88</v>
      </c>
      <c r="J1900" s="2">
        <v>17.28</v>
      </c>
      <c r="K1900" s="2">
        <v>16.989999999999998</v>
      </c>
      <c r="L1900" s="2" t="s">
        <v>53</v>
      </c>
      <c r="M1900" s="2" t="s">
        <v>38</v>
      </c>
      <c r="N1900" s="2" t="s">
        <v>30</v>
      </c>
      <c r="O1900" s="2" t="s">
        <v>24</v>
      </c>
      <c r="P1900" s="2" t="s">
        <v>25</v>
      </c>
      <c r="Q1900" s="2" t="s">
        <v>26</v>
      </c>
      <c r="R1900" s="3">
        <v>42389</v>
      </c>
      <c r="S1900" s="10">
        <f t="shared" si="317"/>
        <v>2016</v>
      </c>
      <c r="T1900" t="str">
        <f t="shared" si="323"/>
        <v/>
      </c>
      <c r="U1900">
        <f t="shared" si="323"/>
        <v>19.88</v>
      </c>
      <c r="V1900" t="str">
        <f t="shared" si="323"/>
        <v/>
      </c>
      <c r="W1900" t="str">
        <f t="shared" si="323"/>
        <v/>
      </c>
      <c r="Z1900">
        <f t="shared" si="324"/>
        <v>19.88</v>
      </c>
      <c r="AA1900" t="str">
        <f t="shared" si="324"/>
        <v/>
      </c>
      <c r="AB1900" t="str">
        <f t="shared" si="324"/>
        <v/>
      </c>
      <c r="AE1900" t="str">
        <f t="shared" si="318"/>
        <v/>
      </c>
      <c r="AH1900" t="str">
        <f t="shared" si="319"/>
        <v/>
      </c>
      <c r="AI1900" t="str">
        <f t="shared" si="320"/>
        <v/>
      </c>
      <c r="AJ1900" t="str">
        <f t="shared" si="320"/>
        <v/>
      </c>
      <c r="AK1900" t="str">
        <f t="shared" si="320"/>
        <v/>
      </c>
      <c r="AL1900" t="str">
        <f t="shared" si="320"/>
        <v/>
      </c>
    </row>
    <row r="1901" spans="1:38" x14ac:dyDescent="0.2">
      <c r="A1901" s="1">
        <v>7143</v>
      </c>
      <c r="B1901" s="2" t="s">
        <v>18</v>
      </c>
      <c r="C1901" s="3">
        <v>42387</v>
      </c>
      <c r="D1901" s="2" t="s">
        <v>41</v>
      </c>
      <c r="E1901" s="2">
        <v>27</v>
      </c>
      <c r="F1901" s="2">
        <v>1599.4414999999999</v>
      </c>
      <c r="G1901" s="2">
        <v>0</v>
      </c>
      <c r="H1901" s="2" t="s">
        <v>20</v>
      </c>
      <c r="I1901" s="2">
        <v>-47.3</v>
      </c>
      <c r="J1901" s="2">
        <v>77.989999999999995</v>
      </c>
      <c r="K1901" s="2">
        <v>33.99</v>
      </c>
      <c r="L1901" s="2" t="s">
        <v>53</v>
      </c>
      <c r="M1901" s="2" t="s">
        <v>38</v>
      </c>
      <c r="N1901" s="2" t="s">
        <v>30</v>
      </c>
      <c r="O1901" s="2" t="s">
        <v>31</v>
      </c>
      <c r="P1901" s="2" t="s">
        <v>39</v>
      </c>
      <c r="Q1901" s="2" t="s">
        <v>26</v>
      </c>
      <c r="R1901" s="3">
        <v>42389</v>
      </c>
      <c r="S1901" s="10">
        <f t="shared" si="317"/>
        <v>2016</v>
      </c>
      <c r="T1901" t="str">
        <f t="shared" si="323"/>
        <v/>
      </c>
      <c r="U1901">
        <f t="shared" si="323"/>
        <v>-47.3</v>
      </c>
      <c r="V1901" t="str">
        <f t="shared" si="323"/>
        <v/>
      </c>
      <c r="W1901" t="str">
        <f t="shared" si="323"/>
        <v/>
      </c>
      <c r="Z1901" t="str">
        <f t="shared" si="324"/>
        <v/>
      </c>
      <c r="AA1901">
        <f t="shared" si="324"/>
        <v>-47.3</v>
      </c>
      <c r="AB1901" t="str">
        <f t="shared" si="324"/>
        <v/>
      </c>
      <c r="AE1901" t="str">
        <f t="shared" si="318"/>
        <v>Technology</v>
      </c>
      <c r="AH1901" t="str">
        <f t="shared" si="319"/>
        <v/>
      </c>
      <c r="AI1901" t="str">
        <f t="shared" si="320"/>
        <v/>
      </c>
      <c r="AJ1901" t="str">
        <f t="shared" si="320"/>
        <v/>
      </c>
      <c r="AK1901" t="str">
        <f t="shared" si="320"/>
        <v/>
      </c>
      <c r="AL1901" t="str">
        <f t="shared" si="320"/>
        <v/>
      </c>
    </row>
    <row r="1902" spans="1:38" x14ac:dyDescent="0.2">
      <c r="A1902" s="1">
        <v>7144</v>
      </c>
      <c r="B1902" s="2" t="s">
        <v>18</v>
      </c>
      <c r="C1902" s="3">
        <v>42388</v>
      </c>
      <c r="D1902" s="2" t="s">
        <v>41</v>
      </c>
      <c r="E1902" s="2">
        <v>9</v>
      </c>
      <c r="F1902" s="2">
        <v>49.61</v>
      </c>
      <c r="G1902" s="2">
        <v>0</v>
      </c>
      <c r="H1902" s="2" t="s">
        <v>49</v>
      </c>
      <c r="I1902" s="2">
        <v>23.61</v>
      </c>
      <c r="J1902" s="2">
        <v>14.88</v>
      </c>
      <c r="K1902" s="2">
        <v>14.99</v>
      </c>
      <c r="L1902" s="2" t="s">
        <v>216</v>
      </c>
      <c r="M1902" s="2" t="s">
        <v>38</v>
      </c>
      <c r="N1902" s="2" t="s">
        <v>23</v>
      </c>
      <c r="O1902" s="2" t="s">
        <v>24</v>
      </c>
      <c r="P1902" s="2" t="s">
        <v>74</v>
      </c>
      <c r="Q1902" s="2" t="s">
        <v>26</v>
      </c>
      <c r="R1902" s="3">
        <v>42389</v>
      </c>
      <c r="S1902" s="10">
        <f t="shared" si="317"/>
        <v>2016</v>
      </c>
      <c r="T1902">
        <f t="shared" ref="T1902:W1921" si="325">IF($N1902=T$1,$I1902,"")</f>
        <v>23.61</v>
      </c>
      <c r="U1902" t="str">
        <f t="shared" si="325"/>
        <v/>
      </c>
      <c r="V1902" t="str">
        <f t="shared" si="325"/>
        <v/>
      </c>
      <c r="W1902" t="str">
        <f t="shared" si="325"/>
        <v/>
      </c>
      <c r="Z1902">
        <f t="shared" ref="Z1902:AB1921" si="326">IF($O1902=Z$1,$I1902,"")</f>
        <v>23.61</v>
      </c>
      <c r="AA1902" t="str">
        <f t="shared" si="326"/>
        <v/>
      </c>
      <c r="AB1902" t="str">
        <f t="shared" si="326"/>
        <v/>
      </c>
      <c r="AE1902" t="str">
        <f t="shared" si="318"/>
        <v/>
      </c>
      <c r="AH1902" t="str">
        <f t="shared" si="319"/>
        <v/>
      </c>
      <c r="AI1902" t="str">
        <f t="shared" si="320"/>
        <v/>
      </c>
      <c r="AJ1902" t="str">
        <f t="shared" si="320"/>
        <v/>
      </c>
      <c r="AK1902" t="str">
        <f t="shared" si="320"/>
        <v/>
      </c>
      <c r="AL1902" t="str">
        <f t="shared" si="320"/>
        <v/>
      </c>
    </row>
    <row r="1903" spans="1:38" x14ac:dyDescent="0.2">
      <c r="A1903" s="1">
        <v>7145</v>
      </c>
      <c r="B1903" s="2" t="s">
        <v>18</v>
      </c>
      <c r="C1903" s="3">
        <v>42388</v>
      </c>
      <c r="D1903" s="2" t="s">
        <v>59</v>
      </c>
      <c r="E1903" s="2">
        <v>46</v>
      </c>
      <c r="F1903" s="2">
        <v>187.96</v>
      </c>
      <c r="G1903" s="2">
        <v>0.1</v>
      </c>
      <c r="H1903" s="2" t="s">
        <v>20</v>
      </c>
      <c r="I1903" s="2">
        <v>-10.39</v>
      </c>
      <c r="J1903" s="2">
        <v>16.28</v>
      </c>
      <c r="K1903" s="2">
        <v>15.6</v>
      </c>
      <c r="L1903" s="2" t="s">
        <v>194</v>
      </c>
      <c r="M1903" s="2" t="s">
        <v>29</v>
      </c>
      <c r="N1903" s="2" t="s">
        <v>43</v>
      </c>
      <c r="O1903" s="2" t="s">
        <v>24</v>
      </c>
      <c r="P1903" s="2" t="s">
        <v>64</v>
      </c>
      <c r="Q1903" s="2" t="s">
        <v>36</v>
      </c>
      <c r="R1903" s="3">
        <v>42388</v>
      </c>
      <c r="S1903" s="10">
        <f t="shared" si="317"/>
        <v>2016</v>
      </c>
      <c r="T1903" t="str">
        <f t="shared" si="325"/>
        <v/>
      </c>
      <c r="U1903" t="str">
        <f t="shared" si="325"/>
        <v/>
      </c>
      <c r="V1903">
        <f t="shared" si="325"/>
        <v>-10.39</v>
      </c>
      <c r="W1903" t="str">
        <f t="shared" si="325"/>
        <v/>
      </c>
      <c r="Z1903">
        <f t="shared" si="326"/>
        <v>-10.39</v>
      </c>
      <c r="AA1903" t="str">
        <f t="shared" si="326"/>
        <v/>
      </c>
      <c r="AB1903" t="str">
        <f t="shared" si="326"/>
        <v/>
      </c>
      <c r="AE1903" t="str">
        <f t="shared" si="318"/>
        <v>Office Supplies</v>
      </c>
      <c r="AH1903" t="str">
        <f t="shared" si="319"/>
        <v/>
      </c>
      <c r="AI1903" t="str">
        <f t="shared" si="320"/>
        <v/>
      </c>
      <c r="AJ1903" t="str">
        <f t="shared" si="320"/>
        <v/>
      </c>
      <c r="AK1903" t="str">
        <f t="shared" si="320"/>
        <v/>
      </c>
      <c r="AL1903" t="str">
        <f t="shared" si="320"/>
        <v/>
      </c>
    </row>
    <row r="1904" spans="1:38" x14ac:dyDescent="0.2">
      <c r="A1904" s="1">
        <v>7146</v>
      </c>
      <c r="B1904" s="2" t="s">
        <v>18</v>
      </c>
      <c r="C1904" s="3">
        <v>42389</v>
      </c>
      <c r="D1904" s="2" t="s">
        <v>19</v>
      </c>
      <c r="E1904" s="2">
        <v>7</v>
      </c>
      <c r="F1904" s="2">
        <v>136.02000000000001</v>
      </c>
      <c r="G1904" s="2">
        <v>7.0000000000000007E-2</v>
      </c>
      <c r="H1904" s="2" t="s">
        <v>20</v>
      </c>
      <c r="I1904" s="2">
        <v>-22.38</v>
      </c>
      <c r="J1904" s="2">
        <v>29.67</v>
      </c>
      <c r="K1904" s="2">
        <v>22.99</v>
      </c>
      <c r="L1904" s="2" t="s">
        <v>434</v>
      </c>
      <c r="M1904" s="2" t="s">
        <v>22</v>
      </c>
      <c r="N1904" s="2" t="s">
        <v>23</v>
      </c>
      <c r="O1904" s="2" t="s">
        <v>45</v>
      </c>
      <c r="P1904" s="2" t="s">
        <v>55</v>
      </c>
      <c r="Q1904" s="2" t="s">
        <v>58</v>
      </c>
      <c r="R1904" s="3">
        <v>42391</v>
      </c>
      <c r="S1904" s="10">
        <f t="shared" si="317"/>
        <v>2016</v>
      </c>
      <c r="T1904">
        <f t="shared" si="325"/>
        <v>-22.38</v>
      </c>
      <c r="U1904" t="str">
        <f t="shared" si="325"/>
        <v/>
      </c>
      <c r="V1904" t="str">
        <f t="shared" si="325"/>
        <v/>
      </c>
      <c r="W1904" t="str">
        <f t="shared" si="325"/>
        <v/>
      </c>
      <c r="Z1904" t="str">
        <f t="shared" si="326"/>
        <v/>
      </c>
      <c r="AA1904" t="str">
        <f t="shared" si="326"/>
        <v/>
      </c>
      <c r="AB1904">
        <f t="shared" si="326"/>
        <v>-22.38</v>
      </c>
      <c r="AE1904" t="str">
        <f t="shared" si="318"/>
        <v>Furniture</v>
      </c>
      <c r="AH1904" t="str">
        <f t="shared" si="319"/>
        <v/>
      </c>
      <c r="AI1904" t="str">
        <f t="shared" si="320"/>
        <v/>
      </c>
      <c r="AJ1904" t="str">
        <f t="shared" si="320"/>
        <v/>
      </c>
      <c r="AK1904" t="str">
        <f t="shared" si="320"/>
        <v/>
      </c>
      <c r="AL1904" t="str">
        <f t="shared" si="320"/>
        <v/>
      </c>
    </row>
    <row r="1905" spans="1:38" x14ac:dyDescent="0.2">
      <c r="A1905" s="1">
        <v>7147</v>
      </c>
      <c r="B1905" s="2" t="s">
        <v>18</v>
      </c>
      <c r="C1905" s="3">
        <v>42389</v>
      </c>
      <c r="D1905" s="2" t="s">
        <v>19</v>
      </c>
      <c r="E1905" s="2">
        <v>50</v>
      </c>
      <c r="F1905" s="2">
        <v>431.4</v>
      </c>
      <c r="G1905" s="2">
        <v>0.03</v>
      </c>
      <c r="H1905" s="2" t="s">
        <v>20</v>
      </c>
      <c r="I1905" s="2">
        <v>-14.37</v>
      </c>
      <c r="J1905" s="2">
        <v>20.67</v>
      </c>
      <c r="K1905" s="2">
        <v>17.5</v>
      </c>
      <c r="L1905" s="2" t="s">
        <v>434</v>
      </c>
      <c r="M1905" s="2" t="s">
        <v>22</v>
      </c>
      <c r="N1905" s="2" t="s">
        <v>23</v>
      </c>
      <c r="O1905" s="2" t="s">
        <v>24</v>
      </c>
      <c r="P1905" s="2" t="s">
        <v>71</v>
      </c>
      <c r="Q1905" s="2" t="s">
        <v>26</v>
      </c>
      <c r="R1905" s="3">
        <v>42391</v>
      </c>
      <c r="S1905" s="10">
        <f t="shared" si="317"/>
        <v>2016</v>
      </c>
      <c r="T1905">
        <f t="shared" si="325"/>
        <v>-14.37</v>
      </c>
      <c r="U1905" t="str">
        <f t="shared" si="325"/>
        <v/>
      </c>
      <c r="V1905" t="str">
        <f t="shared" si="325"/>
        <v/>
      </c>
      <c r="W1905" t="str">
        <f t="shared" si="325"/>
        <v/>
      </c>
      <c r="Z1905">
        <f t="shared" si="326"/>
        <v>-14.37</v>
      </c>
      <c r="AA1905" t="str">
        <f t="shared" si="326"/>
        <v/>
      </c>
      <c r="AB1905" t="str">
        <f t="shared" si="326"/>
        <v/>
      </c>
      <c r="AE1905" t="str">
        <f t="shared" si="318"/>
        <v>Office Supplies</v>
      </c>
      <c r="AH1905" t="str">
        <f t="shared" si="319"/>
        <v/>
      </c>
      <c r="AI1905" t="str">
        <f t="shared" si="320"/>
        <v/>
      </c>
      <c r="AJ1905" t="str">
        <f t="shared" si="320"/>
        <v/>
      </c>
      <c r="AK1905" t="str">
        <f t="shared" si="320"/>
        <v/>
      </c>
      <c r="AL1905" t="str">
        <f t="shared" si="320"/>
        <v/>
      </c>
    </row>
    <row r="1906" spans="1:38" x14ac:dyDescent="0.2">
      <c r="A1906" s="1">
        <v>7148</v>
      </c>
      <c r="B1906" s="2" t="s">
        <v>18</v>
      </c>
      <c r="C1906" s="3">
        <v>42389</v>
      </c>
      <c r="D1906" s="2" t="s">
        <v>19</v>
      </c>
      <c r="E1906" s="2">
        <v>5</v>
      </c>
      <c r="F1906" s="2">
        <v>512.19000000000005</v>
      </c>
      <c r="G1906" s="2">
        <v>0.03</v>
      </c>
      <c r="H1906" s="2" t="s">
        <v>49</v>
      </c>
      <c r="I1906" s="2">
        <v>-239.69</v>
      </c>
      <c r="J1906" s="2">
        <v>111.99</v>
      </c>
      <c r="K1906" s="2">
        <v>33.99</v>
      </c>
      <c r="L1906" s="2" t="s">
        <v>434</v>
      </c>
      <c r="M1906" s="2" t="s">
        <v>22</v>
      </c>
      <c r="N1906" s="2" t="s">
        <v>23</v>
      </c>
      <c r="O1906" s="2" t="s">
        <v>31</v>
      </c>
      <c r="P1906" s="2" t="s">
        <v>32</v>
      </c>
      <c r="Q1906" s="2" t="s">
        <v>26</v>
      </c>
      <c r="R1906" s="3">
        <v>42391</v>
      </c>
      <c r="S1906" s="10">
        <f t="shared" si="317"/>
        <v>2016</v>
      </c>
      <c r="T1906">
        <f t="shared" si="325"/>
        <v>-239.69</v>
      </c>
      <c r="U1906" t="str">
        <f t="shared" si="325"/>
        <v/>
      </c>
      <c r="V1906" t="str">
        <f t="shared" si="325"/>
        <v/>
      </c>
      <c r="W1906" t="str">
        <f t="shared" si="325"/>
        <v/>
      </c>
      <c r="Z1906" t="str">
        <f t="shared" si="326"/>
        <v/>
      </c>
      <c r="AA1906">
        <f t="shared" si="326"/>
        <v>-239.69</v>
      </c>
      <c r="AB1906" t="str">
        <f t="shared" si="326"/>
        <v/>
      </c>
      <c r="AE1906" t="str">
        <f t="shared" si="318"/>
        <v>Technology</v>
      </c>
      <c r="AH1906">
        <f t="shared" si="319"/>
        <v>-239.69</v>
      </c>
      <c r="AI1906" t="str">
        <f t="shared" si="320"/>
        <v/>
      </c>
      <c r="AJ1906" t="str">
        <f t="shared" si="320"/>
        <v/>
      </c>
      <c r="AK1906">
        <f t="shared" si="320"/>
        <v>-239.69</v>
      </c>
      <c r="AL1906" t="str">
        <f t="shared" si="320"/>
        <v/>
      </c>
    </row>
    <row r="1907" spans="1:38" x14ac:dyDescent="0.2">
      <c r="A1907" s="1">
        <v>7149</v>
      </c>
      <c r="B1907" s="2" t="s">
        <v>18</v>
      </c>
      <c r="C1907" s="3">
        <v>42390</v>
      </c>
      <c r="D1907" s="2" t="s">
        <v>27</v>
      </c>
      <c r="E1907" s="2">
        <v>26</v>
      </c>
      <c r="F1907" s="2">
        <v>455.63</v>
      </c>
      <c r="G1907" s="2">
        <v>0.01</v>
      </c>
      <c r="H1907" s="2" t="s">
        <v>20</v>
      </c>
      <c r="I1907" s="2">
        <v>116</v>
      </c>
      <c r="J1907" s="2">
        <v>27.98</v>
      </c>
      <c r="K1907" s="2">
        <v>18</v>
      </c>
      <c r="L1907" s="2" t="s">
        <v>550</v>
      </c>
      <c r="M1907" s="2" t="s">
        <v>29</v>
      </c>
      <c r="N1907" s="2" t="s">
        <v>23</v>
      </c>
      <c r="O1907" s="2" t="s">
        <v>31</v>
      </c>
      <c r="P1907" s="2" t="s">
        <v>32</v>
      </c>
      <c r="Q1907" s="2" t="s">
        <v>26</v>
      </c>
      <c r="R1907" s="3">
        <v>42390</v>
      </c>
      <c r="S1907" s="10">
        <f t="shared" si="317"/>
        <v>2016</v>
      </c>
      <c r="T1907">
        <f t="shared" si="325"/>
        <v>116</v>
      </c>
      <c r="U1907" t="str">
        <f t="shared" si="325"/>
        <v/>
      </c>
      <c r="V1907" t="str">
        <f t="shared" si="325"/>
        <v/>
      </c>
      <c r="W1907" t="str">
        <f t="shared" si="325"/>
        <v/>
      </c>
      <c r="Z1907" t="str">
        <f t="shared" si="326"/>
        <v/>
      </c>
      <c r="AA1907">
        <f t="shared" si="326"/>
        <v>116</v>
      </c>
      <c r="AB1907" t="str">
        <f t="shared" si="326"/>
        <v/>
      </c>
      <c r="AE1907" t="str">
        <f t="shared" si="318"/>
        <v/>
      </c>
      <c r="AH1907" t="str">
        <f t="shared" si="319"/>
        <v/>
      </c>
      <c r="AI1907" t="str">
        <f t="shared" si="320"/>
        <v/>
      </c>
      <c r="AJ1907" t="str">
        <f t="shared" si="320"/>
        <v/>
      </c>
      <c r="AK1907" t="str">
        <f t="shared" si="320"/>
        <v/>
      </c>
      <c r="AL1907" t="str">
        <f t="shared" si="320"/>
        <v/>
      </c>
    </row>
    <row r="1908" spans="1:38" x14ac:dyDescent="0.2">
      <c r="A1908" s="1">
        <v>7150</v>
      </c>
      <c r="B1908" s="2" t="s">
        <v>18</v>
      </c>
      <c r="C1908" s="3">
        <v>42390</v>
      </c>
      <c r="D1908" s="2" t="s">
        <v>59</v>
      </c>
      <c r="E1908" s="2">
        <v>4</v>
      </c>
      <c r="F1908" s="2">
        <v>1004.4</v>
      </c>
      <c r="G1908" s="2">
        <v>0.09</v>
      </c>
      <c r="H1908" s="2" t="s">
        <v>44</v>
      </c>
      <c r="I1908" s="2">
        <v>-302.56</v>
      </c>
      <c r="J1908" s="2">
        <v>270.98</v>
      </c>
      <c r="K1908" s="2">
        <v>68.31</v>
      </c>
      <c r="L1908" s="2" t="s">
        <v>526</v>
      </c>
      <c r="M1908" s="2" t="s">
        <v>29</v>
      </c>
      <c r="N1908" s="2" t="s">
        <v>23</v>
      </c>
      <c r="O1908" s="2" t="s">
        <v>45</v>
      </c>
      <c r="P1908" s="2" t="s">
        <v>61</v>
      </c>
      <c r="Q1908" s="2" t="s">
        <v>56</v>
      </c>
      <c r="R1908" s="3">
        <v>42391</v>
      </c>
      <c r="S1908" s="10">
        <f t="shared" si="317"/>
        <v>2016</v>
      </c>
      <c r="T1908">
        <f t="shared" si="325"/>
        <v>-302.56</v>
      </c>
      <c r="U1908" t="str">
        <f t="shared" si="325"/>
        <v/>
      </c>
      <c r="V1908" t="str">
        <f t="shared" si="325"/>
        <v/>
      </c>
      <c r="W1908" t="str">
        <f t="shared" si="325"/>
        <v/>
      </c>
      <c r="Z1908" t="str">
        <f t="shared" si="326"/>
        <v/>
      </c>
      <c r="AA1908" t="str">
        <f t="shared" si="326"/>
        <v/>
      </c>
      <c r="AB1908">
        <f t="shared" si="326"/>
        <v>-302.56</v>
      </c>
      <c r="AE1908" t="str">
        <f t="shared" si="318"/>
        <v>Furniture</v>
      </c>
      <c r="AH1908" t="str">
        <f t="shared" si="319"/>
        <v/>
      </c>
      <c r="AI1908" t="str">
        <f t="shared" si="320"/>
        <v/>
      </c>
      <c r="AJ1908" t="str">
        <f t="shared" si="320"/>
        <v/>
      </c>
      <c r="AK1908" t="str">
        <f t="shared" si="320"/>
        <v/>
      </c>
      <c r="AL1908" t="str">
        <f t="shared" si="320"/>
        <v/>
      </c>
    </row>
    <row r="1909" spans="1:38" x14ac:dyDescent="0.2">
      <c r="A1909" s="1">
        <v>7151</v>
      </c>
      <c r="B1909" s="2" t="s">
        <v>18</v>
      </c>
      <c r="C1909" s="3">
        <v>42390</v>
      </c>
      <c r="D1909" s="2" t="s">
        <v>27</v>
      </c>
      <c r="E1909" s="2">
        <v>38</v>
      </c>
      <c r="F1909" s="2">
        <v>195.78</v>
      </c>
      <c r="G1909" s="2">
        <v>0.04</v>
      </c>
      <c r="H1909" s="2" t="s">
        <v>20</v>
      </c>
      <c r="I1909" s="2">
        <v>-114.72</v>
      </c>
      <c r="J1909" s="2">
        <v>16.91</v>
      </c>
      <c r="K1909" s="2">
        <v>19.68</v>
      </c>
      <c r="L1909" s="2" t="s">
        <v>551</v>
      </c>
      <c r="M1909" s="2" t="s">
        <v>29</v>
      </c>
      <c r="N1909" s="2" t="s">
        <v>30</v>
      </c>
      <c r="O1909" s="2" t="s">
        <v>24</v>
      </c>
      <c r="P1909" s="2" t="s">
        <v>25</v>
      </c>
      <c r="Q1909" s="2" t="s">
        <v>26</v>
      </c>
      <c r="R1909" s="3">
        <v>42392</v>
      </c>
      <c r="S1909" s="10">
        <f t="shared" si="317"/>
        <v>2016</v>
      </c>
      <c r="T1909" t="str">
        <f t="shared" si="325"/>
        <v/>
      </c>
      <c r="U1909">
        <f t="shared" si="325"/>
        <v>-114.72</v>
      </c>
      <c r="V1909" t="str">
        <f t="shared" si="325"/>
        <v/>
      </c>
      <c r="W1909" t="str">
        <f t="shared" si="325"/>
        <v/>
      </c>
      <c r="Z1909">
        <f t="shared" si="326"/>
        <v>-114.72</v>
      </c>
      <c r="AA1909" t="str">
        <f t="shared" si="326"/>
        <v/>
      </c>
      <c r="AB1909" t="str">
        <f t="shared" si="326"/>
        <v/>
      </c>
      <c r="AE1909" t="str">
        <f t="shared" si="318"/>
        <v>Office Supplies</v>
      </c>
      <c r="AH1909" t="str">
        <f t="shared" si="319"/>
        <v/>
      </c>
      <c r="AI1909" t="str">
        <f t="shared" si="320"/>
        <v/>
      </c>
      <c r="AJ1909" t="str">
        <f t="shared" si="320"/>
        <v/>
      </c>
      <c r="AK1909" t="str">
        <f t="shared" si="320"/>
        <v/>
      </c>
      <c r="AL1909" t="str">
        <f t="shared" si="320"/>
        <v/>
      </c>
    </row>
    <row r="1910" spans="1:38" x14ac:dyDescent="0.2">
      <c r="A1910" s="1">
        <v>7152</v>
      </c>
      <c r="B1910" s="2" t="s">
        <v>18</v>
      </c>
      <c r="C1910" s="3">
        <v>42391</v>
      </c>
      <c r="D1910" s="2" t="s">
        <v>19</v>
      </c>
      <c r="E1910" s="2">
        <v>39</v>
      </c>
      <c r="F1910" s="2">
        <v>1947.06</v>
      </c>
      <c r="G1910" s="2">
        <v>0.03</v>
      </c>
      <c r="H1910" s="2" t="s">
        <v>49</v>
      </c>
      <c r="I1910" s="2">
        <v>546.07000000000005</v>
      </c>
      <c r="J1910" s="2">
        <v>60.92</v>
      </c>
      <c r="K1910" s="2">
        <v>18.5</v>
      </c>
      <c r="L1910" s="2" t="s">
        <v>465</v>
      </c>
      <c r="M1910" s="2" t="s">
        <v>29</v>
      </c>
      <c r="N1910" s="2" t="s">
        <v>23</v>
      </c>
      <c r="O1910" s="2" t="s">
        <v>24</v>
      </c>
      <c r="P1910" s="2" t="s">
        <v>71</v>
      </c>
      <c r="Q1910" s="2" t="s">
        <v>26</v>
      </c>
      <c r="R1910" s="3">
        <v>42393</v>
      </c>
      <c r="S1910" s="10">
        <f t="shared" si="317"/>
        <v>2016</v>
      </c>
      <c r="T1910">
        <f t="shared" si="325"/>
        <v>546.07000000000005</v>
      </c>
      <c r="U1910" t="str">
        <f t="shared" si="325"/>
        <v/>
      </c>
      <c r="V1910" t="str">
        <f t="shared" si="325"/>
        <v/>
      </c>
      <c r="W1910" t="str">
        <f t="shared" si="325"/>
        <v/>
      </c>
      <c r="Z1910">
        <f t="shared" si="326"/>
        <v>546.07000000000005</v>
      </c>
      <c r="AA1910" t="str">
        <f t="shared" si="326"/>
        <v/>
      </c>
      <c r="AB1910" t="str">
        <f t="shared" si="326"/>
        <v/>
      </c>
      <c r="AE1910" t="str">
        <f t="shared" si="318"/>
        <v/>
      </c>
      <c r="AH1910" t="str">
        <f t="shared" si="319"/>
        <v/>
      </c>
      <c r="AI1910" t="str">
        <f t="shared" si="320"/>
        <v/>
      </c>
      <c r="AJ1910" t="str">
        <f t="shared" si="320"/>
        <v/>
      </c>
      <c r="AK1910" t="str">
        <f t="shared" si="320"/>
        <v/>
      </c>
      <c r="AL1910" t="str">
        <f t="shared" si="320"/>
        <v/>
      </c>
    </row>
    <row r="1911" spans="1:38" x14ac:dyDescent="0.2">
      <c r="A1911" s="1">
        <v>7153</v>
      </c>
      <c r="B1911" s="2" t="s">
        <v>18</v>
      </c>
      <c r="C1911" s="3">
        <v>42391</v>
      </c>
      <c r="D1911" s="2" t="s">
        <v>19</v>
      </c>
      <c r="E1911" s="2">
        <v>5</v>
      </c>
      <c r="F1911" s="2">
        <v>28.96</v>
      </c>
      <c r="G1911" s="2">
        <v>0</v>
      </c>
      <c r="H1911" s="2" t="s">
        <v>20</v>
      </c>
      <c r="I1911" s="2">
        <v>8.15</v>
      </c>
      <c r="J1911" s="2">
        <v>16.13</v>
      </c>
      <c r="K1911" s="2">
        <v>14.5</v>
      </c>
      <c r="L1911" s="2" t="s">
        <v>465</v>
      </c>
      <c r="M1911" s="2" t="s">
        <v>29</v>
      </c>
      <c r="N1911" s="2" t="s">
        <v>23</v>
      </c>
      <c r="O1911" s="2" t="s">
        <v>24</v>
      </c>
      <c r="P1911" s="2" t="s">
        <v>74</v>
      </c>
      <c r="Q1911" s="2" t="s">
        <v>26</v>
      </c>
      <c r="R1911" s="3">
        <v>42393</v>
      </c>
      <c r="S1911" s="10">
        <f t="shared" si="317"/>
        <v>2016</v>
      </c>
      <c r="T1911">
        <f t="shared" si="325"/>
        <v>8.15</v>
      </c>
      <c r="U1911" t="str">
        <f t="shared" si="325"/>
        <v/>
      </c>
      <c r="V1911" t="str">
        <f t="shared" si="325"/>
        <v/>
      </c>
      <c r="W1911" t="str">
        <f t="shared" si="325"/>
        <v/>
      </c>
      <c r="Z1911">
        <f t="shared" si="326"/>
        <v>8.15</v>
      </c>
      <c r="AA1911" t="str">
        <f t="shared" si="326"/>
        <v/>
      </c>
      <c r="AB1911" t="str">
        <f t="shared" si="326"/>
        <v/>
      </c>
      <c r="AE1911" t="str">
        <f t="shared" si="318"/>
        <v/>
      </c>
      <c r="AH1911" t="str">
        <f t="shared" si="319"/>
        <v/>
      </c>
      <c r="AI1911" t="str">
        <f t="shared" si="320"/>
        <v/>
      </c>
      <c r="AJ1911" t="str">
        <f t="shared" si="320"/>
        <v/>
      </c>
      <c r="AK1911" t="str">
        <f t="shared" si="320"/>
        <v/>
      </c>
      <c r="AL1911" t="str">
        <f t="shared" si="320"/>
        <v/>
      </c>
    </row>
    <row r="1912" spans="1:38" x14ac:dyDescent="0.2">
      <c r="A1912" s="1">
        <v>7154</v>
      </c>
      <c r="B1912" s="2" t="s">
        <v>18</v>
      </c>
      <c r="C1912" s="3">
        <v>42391</v>
      </c>
      <c r="D1912" s="2" t="s">
        <v>19</v>
      </c>
      <c r="E1912" s="2">
        <v>43</v>
      </c>
      <c r="F1912" s="2">
        <v>123.21</v>
      </c>
      <c r="G1912" s="2">
        <v>0.1</v>
      </c>
      <c r="H1912" s="2" t="s">
        <v>20</v>
      </c>
      <c r="I1912" s="2">
        <v>3.91</v>
      </c>
      <c r="J1912" s="2">
        <v>14.88</v>
      </c>
      <c r="K1912" s="2">
        <v>15.01</v>
      </c>
      <c r="L1912" s="2" t="s">
        <v>465</v>
      </c>
      <c r="M1912" s="2" t="s">
        <v>29</v>
      </c>
      <c r="N1912" s="2" t="s">
        <v>23</v>
      </c>
      <c r="O1912" s="2" t="s">
        <v>24</v>
      </c>
      <c r="P1912" s="2" t="s">
        <v>64</v>
      </c>
      <c r="Q1912" s="2" t="s">
        <v>36</v>
      </c>
      <c r="R1912" s="3">
        <v>42393</v>
      </c>
      <c r="S1912" s="10">
        <f t="shared" si="317"/>
        <v>2016</v>
      </c>
      <c r="T1912">
        <f t="shared" si="325"/>
        <v>3.91</v>
      </c>
      <c r="U1912" t="str">
        <f t="shared" si="325"/>
        <v/>
      </c>
      <c r="V1912" t="str">
        <f t="shared" si="325"/>
        <v/>
      </c>
      <c r="W1912" t="str">
        <f t="shared" si="325"/>
        <v/>
      </c>
      <c r="Z1912">
        <f t="shared" si="326"/>
        <v>3.91</v>
      </c>
      <c r="AA1912" t="str">
        <f t="shared" si="326"/>
        <v/>
      </c>
      <c r="AB1912" t="str">
        <f t="shared" si="326"/>
        <v/>
      </c>
      <c r="AE1912" t="str">
        <f t="shared" si="318"/>
        <v/>
      </c>
      <c r="AH1912" t="str">
        <f t="shared" si="319"/>
        <v/>
      </c>
      <c r="AI1912" t="str">
        <f t="shared" si="320"/>
        <v/>
      </c>
      <c r="AJ1912" t="str">
        <f t="shared" si="320"/>
        <v/>
      </c>
      <c r="AK1912" t="str">
        <f t="shared" si="320"/>
        <v/>
      </c>
      <c r="AL1912" t="str">
        <f t="shared" si="320"/>
        <v/>
      </c>
    </row>
    <row r="1913" spans="1:38" x14ac:dyDescent="0.2">
      <c r="A1913" s="1">
        <v>7155</v>
      </c>
      <c r="B1913" s="2" t="s">
        <v>40</v>
      </c>
      <c r="C1913" s="3">
        <v>42393</v>
      </c>
      <c r="D1913" s="2" t="s">
        <v>59</v>
      </c>
      <c r="E1913" s="2">
        <v>27</v>
      </c>
      <c r="F1913" s="2">
        <v>89.3</v>
      </c>
      <c r="G1913" s="2">
        <v>0.01</v>
      </c>
      <c r="H1913" s="2" t="s">
        <v>20</v>
      </c>
      <c r="I1913" s="2">
        <v>9.4600000000000009</v>
      </c>
      <c r="J1913" s="2">
        <v>14.94</v>
      </c>
      <c r="K1913" s="2">
        <v>14.96</v>
      </c>
      <c r="L1913" s="2" t="s">
        <v>352</v>
      </c>
      <c r="M1913" s="2" t="s">
        <v>22</v>
      </c>
      <c r="N1913" s="2" t="s">
        <v>54</v>
      </c>
      <c r="O1913" s="2" t="s">
        <v>24</v>
      </c>
      <c r="P1913" s="2" t="s">
        <v>64</v>
      </c>
      <c r="Q1913" s="2" t="s">
        <v>36</v>
      </c>
      <c r="R1913" s="3">
        <v>42395</v>
      </c>
      <c r="S1913" s="10">
        <f t="shared" si="317"/>
        <v>2016</v>
      </c>
      <c r="T1913" t="str">
        <f t="shared" si="325"/>
        <v/>
      </c>
      <c r="U1913" t="str">
        <f t="shared" si="325"/>
        <v/>
      </c>
      <c r="V1913" t="str">
        <f t="shared" si="325"/>
        <v/>
      </c>
      <c r="W1913">
        <f t="shared" si="325"/>
        <v>9.4600000000000009</v>
      </c>
      <c r="Z1913">
        <f t="shared" si="326"/>
        <v>9.4600000000000009</v>
      </c>
      <c r="AA1913" t="str">
        <f t="shared" si="326"/>
        <v/>
      </c>
      <c r="AB1913" t="str">
        <f t="shared" si="326"/>
        <v/>
      </c>
      <c r="AE1913" t="str">
        <f t="shared" si="318"/>
        <v/>
      </c>
      <c r="AH1913" t="str">
        <f t="shared" si="319"/>
        <v/>
      </c>
      <c r="AI1913" t="str">
        <f t="shared" si="320"/>
        <v/>
      </c>
      <c r="AJ1913" t="str">
        <f t="shared" si="320"/>
        <v/>
      </c>
      <c r="AK1913" t="str">
        <f t="shared" si="320"/>
        <v/>
      </c>
      <c r="AL1913" t="str">
        <f t="shared" si="320"/>
        <v/>
      </c>
    </row>
    <row r="1914" spans="1:38" x14ac:dyDescent="0.2">
      <c r="A1914" s="1">
        <v>7156</v>
      </c>
      <c r="B1914" s="2" t="s">
        <v>40</v>
      </c>
      <c r="C1914" s="3">
        <v>42393</v>
      </c>
      <c r="D1914" s="2" t="s">
        <v>59</v>
      </c>
      <c r="E1914" s="2">
        <v>44</v>
      </c>
      <c r="F1914" s="2">
        <v>502.9</v>
      </c>
      <c r="G1914" s="2">
        <v>0.06</v>
      </c>
      <c r="H1914" s="2" t="s">
        <v>20</v>
      </c>
      <c r="I1914" s="2">
        <v>-7.27</v>
      </c>
      <c r="J1914" s="2">
        <v>23.58</v>
      </c>
      <c r="K1914" s="2">
        <v>20.97</v>
      </c>
      <c r="L1914" s="2" t="s">
        <v>352</v>
      </c>
      <c r="M1914" s="2" t="s">
        <v>29</v>
      </c>
      <c r="N1914" s="2" t="s">
        <v>54</v>
      </c>
      <c r="O1914" s="2" t="s">
        <v>24</v>
      </c>
      <c r="P1914" s="2" t="s">
        <v>90</v>
      </c>
      <c r="Q1914" s="2" t="s">
        <v>26</v>
      </c>
      <c r="R1914" s="3">
        <v>42395</v>
      </c>
      <c r="S1914" s="10">
        <f t="shared" si="317"/>
        <v>2016</v>
      </c>
      <c r="T1914" t="str">
        <f t="shared" si="325"/>
        <v/>
      </c>
      <c r="U1914" t="str">
        <f t="shared" si="325"/>
        <v/>
      </c>
      <c r="V1914" t="str">
        <f t="shared" si="325"/>
        <v/>
      </c>
      <c r="W1914">
        <f t="shared" si="325"/>
        <v>-7.27</v>
      </c>
      <c r="Z1914">
        <f t="shared" si="326"/>
        <v>-7.27</v>
      </c>
      <c r="AA1914" t="str">
        <f t="shared" si="326"/>
        <v/>
      </c>
      <c r="AB1914" t="str">
        <f t="shared" si="326"/>
        <v/>
      </c>
      <c r="AE1914" t="str">
        <f t="shared" si="318"/>
        <v>Office Supplies</v>
      </c>
      <c r="AH1914" t="str">
        <f t="shared" si="319"/>
        <v/>
      </c>
      <c r="AI1914" t="str">
        <f t="shared" si="320"/>
        <v/>
      </c>
      <c r="AJ1914" t="str">
        <f t="shared" si="320"/>
        <v/>
      </c>
      <c r="AK1914" t="str">
        <f t="shared" si="320"/>
        <v/>
      </c>
      <c r="AL1914" t="str">
        <f t="shared" si="320"/>
        <v/>
      </c>
    </row>
    <row r="1915" spans="1:38" x14ac:dyDescent="0.2">
      <c r="A1915" s="1">
        <v>7157</v>
      </c>
      <c r="B1915" s="2" t="s">
        <v>40</v>
      </c>
      <c r="C1915" s="3">
        <v>42394</v>
      </c>
      <c r="D1915" s="2" t="s">
        <v>27</v>
      </c>
      <c r="E1915" s="2">
        <v>18</v>
      </c>
      <c r="F1915" s="2">
        <v>700.46</v>
      </c>
      <c r="G1915" s="2">
        <v>0.06</v>
      </c>
      <c r="H1915" s="2" t="s">
        <v>20</v>
      </c>
      <c r="I1915" s="2">
        <v>153.69999999999999</v>
      </c>
      <c r="J1915" s="2">
        <v>51.98</v>
      </c>
      <c r="K1915" s="2">
        <v>23.83</v>
      </c>
      <c r="L1915" s="2" t="s">
        <v>86</v>
      </c>
      <c r="M1915" s="2" t="s">
        <v>38</v>
      </c>
      <c r="N1915" s="2" t="s">
        <v>23</v>
      </c>
      <c r="O1915" s="2" t="s">
        <v>24</v>
      </c>
      <c r="P1915" s="2" t="s">
        <v>90</v>
      </c>
      <c r="Q1915" s="2" t="s">
        <v>26</v>
      </c>
      <c r="R1915" s="3">
        <v>42399</v>
      </c>
      <c r="S1915" s="10">
        <f t="shared" si="317"/>
        <v>2016</v>
      </c>
      <c r="T1915">
        <f t="shared" si="325"/>
        <v>153.69999999999999</v>
      </c>
      <c r="U1915" t="str">
        <f t="shared" si="325"/>
        <v/>
      </c>
      <c r="V1915" t="str">
        <f t="shared" si="325"/>
        <v/>
      </c>
      <c r="W1915" t="str">
        <f t="shared" si="325"/>
        <v/>
      </c>
      <c r="Z1915">
        <f t="shared" si="326"/>
        <v>153.69999999999999</v>
      </c>
      <c r="AA1915" t="str">
        <f t="shared" si="326"/>
        <v/>
      </c>
      <c r="AB1915" t="str">
        <f t="shared" si="326"/>
        <v/>
      </c>
      <c r="AE1915" t="str">
        <f t="shared" si="318"/>
        <v/>
      </c>
      <c r="AH1915" t="str">
        <f t="shared" si="319"/>
        <v/>
      </c>
      <c r="AI1915" t="str">
        <f t="shared" si="320"/>
        <v/>
      </c>
      <c r="AJ1915" t="str">
        <f t="shared" si="320"/>
        <v/>
      </c>
      <c r="AK1915" t="str">
        <f t="shared" si="320"/>
        <v/>
      </c>
      <c r="AL1915" t="str">
        <f t="shared" si="320"/>
        <v/>
      </c>
    </row>
    <row r="1916" spans="1:38" x14ac:dyDescent="0.2">
      <c r="A1916" s="1">
        <v>7158</v>
      </c>
      <c r="B1916" s="2" t="s">
        <v>40</v>
      </c>
      <c r="C1916" s="3">
        <v>42394</v>
      </c>
      <c r="D1916" s="2" t="s">
        <v>27</v>
      </c>
      <c r="E1916" s="2">
        <v>41</v>
      </c>
      <c r="F1916" s="2">
        <v>4482.43</v>
      </c>
      <c r="G1916" s="2">
        <v>0.08</v>
      </c>
      <c r="H1916" s="2" t="s">
        <v>44</v>
      </c>
      <c r="I1916" s="2">
        <v>-162.43</v>
      </c>
      <c r="J1916" s="2">
        <v>127.99</v>
      </c>
      <c r="K1916" s="2">
        <v>70.14</v>
      </c>
      <c r="L1916" s="2" t="s">
        <v>86</v>
      </c>
      <c r="M1916" s="2" t="s">
        <v>38</v>
      </c>
      <c r="N1916" s="2" t="s">
        <v>23</v>
      </c>
      <c r="O1916" s="2" t="s">
        <v>31</v>
      </c>
      <c r="P1916" s="2" t="s">
        <v>33</v>
      </c>
      <c r="Q1916" s="2" t="s">
        <v>56</v>
      </c>
      <c r="R1916" s="3">
        <v>42394</v>
      </c>
      <c r="S1916" s="10">
        <f t="shared" si="317"/>
        <v>2016</v>
      </c>
      <c r="T1916">
        <f t="shared" si="325"/>
        <v>-162.43</v>
      </c>
      <c r="U1916" t="str">
        <f t="shared" si="325"/>
        <v/>
      </c>
      <c r="V1916" t="str">
        <f t="shared" si="325"/>
        <v/>
      </c>
      <c r="W1916" t="str">
        <f t="shared" si="325"/>
        <v/>
      </c>
      <c r="Z1916" t="str">
        <f t="shared" si="326"/>
        <v/>
      </c>
      <c r="AA1916">
        <f t="shared" si="326"/>
        <v>-162.43</v>
      </c>
      <c r="AB1916" t="str">
        <f t="shared" si="326"/>
        <v/>
      </c>
      <c r="AE1916" t="str">
        <f t="shared" si="318"/>
        <v>Technology</v>
      </c>
      <c r="AH1916" t="str">
        <f t="shared" si="319"/>
        <v/>
      </c>
      <c r="AI1916" t="str">
        <f t="shared" si="320"/>
        <v/>
      </c>
      <c r="AJ1916" t="str">
        <f t="shared" si="320"/>
        <v/>
      </c>
      <c r="AK1916" t="str">
        <f t="shared" si="320"/>
        <v/>
      </c>
      <c r="AL1916" t="str">
        <f t="shared" si="320"/>
        <v/>
      </c>
    </row>
    <row r="1917" spans="1:38" x14ac:dyDescent="0.2">
      <c r="A1917" s="1">
        <v>7159</v>
      </c>
      <c r="B1917" s="2" t="s">
        <v>18</v>
      </c>
      <c r="C1917" s="3">
        <v>42394</v>
      </c>
      <c r="D1917" s="2" t="s">
        <v>41</v>
      </c>
      <c r="E1917" s="2">
        <v>24</v>
      </c>
      <c r="F1917" s="2">
        <v>272.75</v>
      </c>
      <c r="G1917" s="2">
        <v>0.02</v>
      </c>
      <c r="H1917" s="2" t="s">
        <v>20</v>
      </c>
      <c r="I1917" s="2">
        <v>-123.29</v>
      </c>
      <c r="J1917" s="2">
        <v>21.99</v>
      </c>
      <c r="K1917" s="2">
        <v>25.59</v>
      </c>
      <c r="L1917" s="2" t="s">
        <v>245</v>
      </c>
      <c r="M1917" s="2" t="s">
        <v>38</v>
      </c>
      <c r="N1917" s="2" t="s">
        <v>43</v>
      </c>
      <c r="O1917" s="2" t="s">
        <v>24</v>
      </c>
      <c r="P1917" s="2" t="s">
        <v>35</v>
      </c>
      <c r="Q1917" s="2" t="s">
        <v>26</v>
      </c>
      <c r="R1917" s="3">
        <v>42396</v>
      </c>
      <c r="S1917" s="10">
        <f t="shared" si="317"/>
        <v>2016</v>
      </c>
      <c r="T1917" t="str">
        <f t="shared" si="325"/>
        <v/>
      </c>
      <c r="U1917" t="str">
        <f t="shared" si="325"/>
        <v/>
      </c>
      <c r="V1917">
        <f t="shared" si="325"/>
        <v>-123.29</v>
      </c>
      <c r="W1917" t="str">
        <f t="shared" si="325"/>
        <v/>
      </c>
      <c r="Z1917">
        <f t="shared" si="326"/>
        <v>-123.29</v>
      </c>
      <c r="AA1917" t="str">
        <f t="shared" si="326"/>
        <v/>
      </c>
      <c r="AB1917" t="str">
        <f t="shared" si="326"/>
        <v/>
      </c>
      <c r="AE1917" t="str">
        <f t="shared" si="318"/>
        <v>Office Supplies</v>
      </c>
      <c r="AH1917" t="str">
        <f t="shared" si="319"/>
        <v/>
      </c>
      <c r="AI1917" t="str">
        <f t="shared" si="320"/>
        <v/>
      </c>
      <c r="AJ1917" t="str">
        <f t="shared" si="320"/>
        <v/>
      </c>
      <c r="AK1917" t="str">
        <f t="shared" si="320"/>
        <v/>
      </c>
      <c r="AL1917" t="str">
        <f t="shared" si="320"/>
        <v/>
      </c>
    </row>
    <row r="1918" spans="1:38" x14ac:dyDescent="0.2">
      <c r="A1918" s="1">
        <v>7160</v>
      </c>
      <c r="B1918" s="2" t="s">
        <v>18</v>
      </c>
      <c r="C1918" s="3">
        <v>42395</v>
      </c>
      <c r="D1918" s="2" t="s">
        <v>19</v>
      </c>
      <c r="E1918" s="2">
        <v>15</v>
      </c>
      <c r="F1918" s="2">
        <v>8669.74</v>
      </c>
      <c r="G1918" s="2">
        <v>0</v>
      </c>
      <c r="H1918" s="2" t="s">
        <v>44</v>
      </c>
      <c r="I1918" s="2">
        <v>-699.26</v>
      </c>
      <c r="J1918" s="2">
        <v>561.99</v>
      </c>
      <c r="K1918" s="2">
        <v>63</v>
      </c>
      <c r="L1918" s="2" t="s">
        <v>118</v>
      </c>
      <c r="M1918" s="2" t="s">
        <v>22</v>
      </c>
      <c r="N1918" s="2" t="s">
        <v>30</v>
      </c>
      <c r="O1918" s="2" t="s">
        <v>31</v>
      </c>
      <c r="P1918" s="2" t="s">
        <v>107</v>
      </c>
      <c r="Q1918" s="2" t="s">
        <v>56</v>
      </c>
      <c r="R1918" s="3">
        <v>42396</v>
      </c>
      <c r="S1918" s="10">
        <f t="shared" si="317"/>
        <v>2016</v>
      </c>
      <c r="T1918" t="str">
        <f t="shared" si="325"/>
        <v/>
      </c>
      <c r="U1918">
        <f t="shared" si="325"/>
        <v>-699.26</v>
      </c>
      <c r="V1918" t="str">
        <f t="shared" si="325"/>
        <v/>
      </c>
      <c r="W1918" t="str">
        <f t="shared" si="325"/>
        <v/>
      </c>
      <c r="Z1918" t="str">
        <f t="shared" si="326"/>
        <v/>
      </c>
      <c r="AA1918">
        <f t="shared" si="326"/>
        <v>-699.26</v>
      </c>
      <c r="AB1918" t="str">
        <f t="shared" si="326"/>
        <v/>
      </c>
      <c r="AE1918" t="str">
        <f t="shared" si="318"/>
        <v>Technology</v>
      </c>
      <c r="AH1918" t="str">
        <f t="shared" si="319"/>
        <v/>
      </c>
      <c r="AI1918" t="str">
        <f t="shared" si="320"/>
        <v/>
      </c>
      <c r="AJ1918" t="str">
        <f t="shared" si="320"/>
        <v/>
      </c>
      <c r="AK1918" t="str">
        <f t="shared" si="320"/>
        <v/>
      </c>
      <c r="AL1918" t="str">
        <f t="shared" si="320"/>
        <v/>
      </c>
    </row>
    <row r="1919" spans="1:38" x14ac:dyDescent="0.2">
      <c r="A1919" s="1">
        <v>7161</v>
      </c>
      <c r="B1919" s="2" t="s">
        <v>40</v>
      </c>
      <c r="C1919" s="3">
        <v>42396</v>
      </c>
      <c r="D1919" s="2" t="s">
        <v>59</v>
      </c>
      <c r="E1919" s="2">
        <v>42</v>
      </c>
      <c r="F1919" s="2">
        <v>290.98</v>
      </c>
      <c r="G1919" s="2">
        <v>0.03</v>
      </c>
      <c r="H1919" s="2" t="s">
        <v>20</v>
      </c>
      <c r="I1919" s="2">
        <v>-8.83</v>
      </c>
      <c r="J1919" s="2">
        <v>18.64</v>
      </c>
      <c r="K1919" s="2">
        <v>18.95</v>
      </c>
      <c r="L1919" s="2" t="s">
        <v>552</v>
      </c>
      <c r="M1919" s="2" t="s">
        <v>66</v>
      </c>
      <c r="N1919" s="2" t="s">
        <v>43</v>
      </c>
      <c r="O1919" s="2" t="s">
        <v>45</v>
      </c>
      <c r="P1919" s="2" t="s">
        <v>55</v>
      </c>
      <c r="Q1919" s="2" t="s">
        <v>58</v>
      </c>
      <c r="R1919" s="3">
        <v>42398</v>
      </c>
      <c r="S1919" s="10">
        <f t="shared" si="317"/>
        <v>2016</v>
      </c>
      <c r="T1919" t="str">
        <f t="shared" si="325"/>
        <v/>
      </c>
      <c r="U1919" t="str">
        <f t="shared" si="325"/>
        <v/>
      </c>
      <c r="V1919">
        <f t="shared" si="325"/>
        <v>-8.83</v>
      </c>
      <c r="W1919" t="str">
        <f t="shared" si="325"/>
        <v/>
      </c>
      <c r="Z1919" t="str">
        <f t="shared" si="326"/>
        <v/>
      </c>
      <c r="AA1919" t="str">
        <f t="shared" si="326"/>
        <v/>
      </c>
      <c r="AB1919">
        <f t="shared" si="326"/>
        <v>-8.83</v>
      </c>
      <c r="AE1919" t="str">
        <f t="shared" si="318"/>
        <v>Furniture</v>
      </c>
      <c r="AH1919" t="str">
        <f t="shared" si="319"/>
        <v/>
      </c>
      <c r="AI1919" t="str">
        <f t="shared" si="320"/>
        <v/>
      </c>
      <c r="AJ1919" t="str">
        <f t="shared" si="320"/>
        <v/>
      </c>
      <c r="AK1919" t="str">
        <f t="shared" si="320"/>
        <v/>
      </c>
      <c r="AL1919" t="str">
        <f t="shared" si="320"/>
        <v/>
      </c>
    </row>
    <row r="1920" spans="1:38" x14ac:dyDescent="0.2">
      <c r="A1920" s="1">
        <v>7162</v>
      </c>
      <c r="B1920" s="2" t="s">
        <v>40</v>
      </c>
      <c r="C1920" s="3">
        <v>42396</v>
      </c>
      <c r="D1920" s="2" t="s">
        <v>59</v>
      </c>
      <c r="E1920" s="2">
        <v>39</v>
      </c>
      <c r="F1920" s="2">
        <v>5410.77</v>
      </c>
      <c r="G1920" s="2">
        <v>0.06</v>
      </c>
      <c r="H1920" s="2" t="s">
        <v>44</v>
      </c>
      <c r="I1920" s="2">
        <v>954.19</v>
      </c>
      <c r="J1920" s="2">
        <v>157.44999999999999</v>
      </c>
      <c r="K1920" s="2">
        <v>31.85</v>
      </c>
      <c r="L1920" s="2" t="s">
        <v>552</v>
      </c>
      <c r="M1920" s="2" t="s">
        <v>66</v>
      </c>
      <c r="N1920" s="2" t="s">
        <v>43</v>
      </c>
      <c r="O1920" s="2" t="s">
        <v>31</v>
      </c>
      <c r="P1920" s="2" t="s">
        <v>33</v>
      </c>
      <c r="Q1920" s="2" t="s">
        <v>56</v>
      </c>
      <c r="R1920" s="3">
        <v>42396</v>
      </c>
      <c r="S1920" s="10">
        <f t="shared" si="317"/>
        <v>2016</v>
      </c>
      <c r="T1920" t="str">
        <f t="shared" si="325"/>
        <v/>
      </c>
      <c r="U1920" t="str">
        <f t="shared" si="325"/>
        <v/>
      </c>
      <c r="V1920">
        <f t="shared" si="325"/>
        <v>954.19</v>
      </c>
      <c r="W1920" t="str">
        <f t="shared" si="325"/>
        <v/>
      </c>
      <c r="Z1920" t="str">
        <f t="shared" si="326"/>
        <v/>
      </c>
      <c r="AA1920">
        <f t="shared" si="326"/>
        <v>954.19</v>
      </c>
      <c r="AB1920" t="str">
        <f t="shared" si="326"/>
        <v/>
      </c>
      <c r="AE1920" t="str">
        <f t="shared" si="318"/>
        <v/>
      </c>
      <c r="AH1920" t="str">
        <f t="shared" si="319"/>
        <v/>
      </c>
      <c r="AI1920" t="str">
        <f t="shared" si="320"/>
        <v/>
      </c>
      <c r="AJ1920" t="str">
        <f t="shared" si="320"/>
        <v/>
      </c>
      <c r="AK1920" t="str">
        <f t="shared" si="320"/>
        <v/>
      </c>
      <c r="AL1920" t="str">
        <f t="shared" si="320"/>
        <v/>
      </c>
    </row>
    <row r="1921" spans="1:38" x14ac:dyDescent="0.2">
      <c r="A1921" s="1">
        <v>7163</v>
      </c>
      <c r="B1921" s="2" t="s">
        <v>40</v>
      </c>
      <c r="C1921" s="3">
        <v>42396</v>
      </c>
      <c r="D1921" s="2" t="s">
        <v>59</v>
      </c>
      <c r="E1921" s="2">
        <v>35</v>
      </c>
      <c r="F1921" s="2">
        <v>89.55</v>
      </c>
      <c r="G1921" s="2">
        <v>0.03</v>
      </c>
      <c r="H1921" s="2" t="s">
        <v>20</v>
      </c>
      <c r="I1921" s="2">
        <v>-0.93</v>
      </c>
      <c r="J1921" s="2">
        <v>14.21</v>
      </c>
      <c r="K1921" s="2">
        <v>15.12</v>
      </c>
      <c r="L1921" s="2" t="s">
        <v>552</v>
      </c>
      <c r="M1921" s="2" t="s">
        <v>66</v>
      </c>
      <c r="N1921" s="2" t="s">
        <v>43</v>
      </c>
      <c r="O1921" s="2" t="s">
        <v>24</v>
      </c>
      <c r="P1921" s="2" t="s">
        <v>64</v>
      </c>
      <c r="Q1921" s="2" t="s">
        <v>36</v>
      </c>
      <c r="R1921" s="3">
        <v>42398</v>
      </c>
      <c r="S1921" s="10">
        <f t="shared" si="317"/>
        <v>2016</v>
      </c>
      <c r="T1921" t="str">
        <f t="shared" si="325"/>
        <v/>
      </c>
      <c r="U1921" t="str">
        <f t="shared" si="325"/>
        <v/>
      </c>
      <c r="V1921">
        <f t="shared" si="325"/>
        <v>-0.93</v>
      </c>
      <c r="W1921" t="str">
        <f t="shared" si="325"/>
        <v/>
      </c>
      <c r="Z1921">
        <f t="shared" si="326"/>
        <v>-0.93</v>
      </c>
      <c r="AA1921" t="str">
        <f t="shared" si="326"/>
        <v/>
      </c>
      <c r="AB1921" t="str">
        <f t="shared" si="326"/>
        <v/>
      </c>
      <c r="AE1921" t="str">
        <f t="shared" si="318"/>
        <v>Office Supplies</v>
      </c>
      <c r="AH1921" t="str">
        <f t="shared" si="319"/>
        <v/>
      </c>
      <c r="AI1921" t="str">
        <f t="shared" si="320"/>
        <v/>
      </c>
      <c r="AJ1921" t="str">
        <f t="shared" si="320"/>
        <v/>
      </c>
      <c r="AK1921" t="str">
        <f t="shared" si="320"/>
        <v/>
      </c>
      <c r="AL1921" t="str">
        <f t="shared" si="320"/>
        <v/>
      </c>
    </row>
    <row r="1922" spans="1:38" x14ac:dyDescent="0.2">
      <c r="A1922" s="1">
        <v>7164</v>
      </c>
      <c r="B1922" s="2" t="s">
        <v>18</v>
      </c>
      <c r="C1922" s="3">
        <v>42396</v>
      </c>
      <c r="D1922" s="2" t="s">
        <v>41</v>
      </c>
      <c r="E1922" s="2">
        <v>48</v>
      </c>
      <c r="F1922" s="2">
        <v>1767.75</v>
      </c>
      <c r="G1922" s="2">
        <v>0.01</v>
      </c>
      <c r="H1922" s="2" t="s">
        <v>49</v>
      </c>
      <c r="I1922" s="2">
        <v>-11.68</v>
      </c>
      <c r="J1922" s="2">
        <v>46.98</v>
      </c>
      <c r="K1922" s="2">
        <v>21.53</v>
      </c>
      <c r="L1922" s="2" t="s">
        <v>104</v>
      </c>
      <c r="M1922" s="2" t="s">
        <v>38</v>
      </c>
      <c r="N1922" s="2" t="s">
        <v>54</v>
      </c>
      <c r="O1922" s="2" t="s">
        <v>31</v>
      </c>
      <c r="P1922" s="2" t="s">
        <v>32</v>
      </c>
      <c r="Q1922" s="2" t="s">
        <v>26</v>
      </c>
      <c r="R1922" s="3">
        <v>42397</v>
      </c>
      <c r="S1922" s="10">
        <f t="shared" si="317"/>
        <v>2016</v>
      </c>
      <c r="T1922" t="str">
        <f t="shared" ref="T1922:W1941" si="327">IF($N1922=T$1,$I1922,"")</f>
        <v/>
      </c>
      <c r="U1922" t="str">
        <f t="shared" si="327"/>
        <v/>
      </c>
      <c r="V1922" t="str">
        <f t="shared" si="327"/>
        <v/>
      </c>
      <c r="W1922">
        <f t="shared" si="327"/>
        <v>-11.68</v>
      </c>
      <c r="Z1922" t="str">
        <f t="shared" ref="Z1922:AB1941" si="328">IF($O1922=Z$1,$I1922,"")</f>
        <v/>
      </c>
      <c r="AA1922">
        <f t="shared" si="328"/>
        <v>-11.68</v>
      </c>
      <c r="AB1922" t="str">
        <f t="shared" si="328"/>
        <v/>
      </c>
      <c r="AE1922" t="str">
        <f t="shared" si="318"/>
        <v>Technology</v>
      </c>
      <c r="AH1922" t="str">
        <f t="shared" si="319"/>
        <v/>
      </c>
      <c r="AI1922" t="str">
        <f t="shared" si="320"/>
        <v/>
      </c>
      <c r="AJ1922" t="str">
        <f t="shared" si="320"/>
        <v/>
      </c>
      <c r="AK1922" t="str">
        <f t="shared" si="320"/>
        <v/>
      </c>
      <c r="AL1922" t="str">
        <f t="shared" ref="AJ1922:AL1985" si="329">IF(AL$1=$S1922,$AH1922,"")</f>
        <v/>
      </c>
    </row>
    <row r="1923" spans="1:38" x14ac:dyDescent="0.2">
      <c r="A1923" s="1">
        <v>7165</v>
      </c>
      <c r="B1923" s="2" t="s">
        <v>18</v>
      </c>
      <c r="C1923" s="3">
        <v>42396</v>
      </c>
      <c r="D1923" s="2" t="s">
        <v>41</v>
      </c>
      <c r="E1923" s="2">
        <v>37</v>
      </c>
      <c r="F1923" s="2">
        <v>1444.34</v>
      </c>
      <c r="G1923" s="2">
        <v>0</v>
      </c>
      <c r="H1923" s="2" t="s">
        <v>20</v>
      </c>
      <c r="I1923" s="2">
        <v>645.05999999999995</v>
      </c>
      <c r="J1923" s="2">
        <v>49.94</v>
      </c>
      <c r="K1923" s="2">
        <v>19.079999999999998</v>
      </c>
      <c r="L1923" s="2" t="s">
        <v>104</v>
      </c>
      <c r="M1923" s="2" t="s">
        <v>38</v>
      </c>
      <c r="N1923" s="2" t="s">
        <v>54</v>
      </c>
      <c r="O1923" s="2" t="s">
        <v>24</v>
      </c>
      <c r="P1923" s="2" t="s">
        <v>35</v>
      </c>
      <c r="Q1923" s="2" t="s">
        <v>36</v>
      </c>
      <c r="R1923" s="3">
        <v>42397</v>
      </c>
      <c r="S1923" s="10">
        <f t="shared" ref="S1923:S1986" si="330">YEAR(C1923)</f>
        <v>2016</v>
      </c>
      <c r="T1923" t="str">
        <f t="shared" si="327"/>
        <v/>
      </c>
      <c r="U1923" t="str">
        <f t="shared" si="327"/>
        <v/>
      </c>
      <c r="V1923" t="str">
        <f t="shared" si="327"/>
        <v/>
      </c>
      <c r="W1923">
        <f t="shared" si="327"/>
        <v>645.05999999999995</v>
      </c>
      <c r="Z1923">
        <f t="shared" si="328"/>
        <v>645.05999999999995</v>
      </c>
      <c r="AA1923" t="str">
        <f t="shared" si="328"/>
        <v/>
      </c>
      <c r="AB1923" t="str">
        <f t="shared" si="328"/>
        <v/>
      </c>
      <c r="AE1923" t="str">
        <f t="shared" ref="AE1923:AE1986" si="331">IF(I1923&lt;0,O1923,"")</f>
        <v/>
      </c>
      <c r="AH1923" t="str">
        <f t="shared" ref="AH1923:AH1986" si="332">IF(E1923&lt;11,IF(O1923="Technology",I1923,""),"")</f>
        <v/>
      </c>
      <c r="AI1923" t="str">
        <f t="shared" ref="AI1923:AL1986" si="333">IF(AI$1=$S1923,$AH1923,"")</f>
        <v/>
      </c>
      <c r="AJ1923" t="str">
        <f t="shared" si="329"/>
        <v/>
      </c>
      <c r="AK1923" t="str">
        <f t="shared" si="329"/>
        <v/>
      </c>
      <c r="AL1923" t="str">
        <f t="shared" si="329"/>
        <v/>
      </c>
    </row>
    <row r="1924" spans="1:38" x14ac:dyDescent="0.2">
      <c r="A1924" s="1">
        <v>7166</v>
      </c>
      <c r="B1924" s="2" t="s">
        <v>18</v>
      </c>
      <c r="C1924" s="3">
        <v>42396</v>
      </c>
      <c r="D1924" s="2" t="s">
        <v>41</v>
      </c>
      <c r="E1924" s="2">
        <v>18</v>
      </c>
      <c r="F1924" s="2">
        <v>133.19999999999999</v>
      </c>
      <c r="G1924" s="2">
        <v>0.03</v>
      </c>
      <c r="H1924" s="2" t="s">
        <v>20</v>
      </c>
      <c r="I1924" s="2">
        <v>-30.58</v>
      </c>
      <c r="J1924" s="2">
        <v>18.48</v>
      </c>
      <c r="K1924" s="2">
        <v>19.87</v>
      </c>
      <c r="L1924" s="2" t="s">
        <v>104</v>
      </c>
      <c r="M1924" s="2" t="s">
        <v>38</v>
      </c>
      <c r="N1924" s="2" t="s">
        <v>54</v>
      </c>
      <c r="O1924" s="2" t="s">
        <v>24</v>
      </c>
      <c r="P1924" s="2" t="s">
        <v>35</v>
      </c>
      <c r="Q1924" s="2" t="s">
        <v>26</v>
      </c>
      <c r="R1924" s="3">
        <v>42398</v>
      </c>
      <c r="S1924" s="10">
        <f t="shared" si="330"/>
        <v>2016</v>
      </c>
      <c r="T1924" t="str">
        <f t="shared" si="327"/>
        <v/>
      </c>
      <c r="U1924" t="str">
        <f t="shared" si="327"/>
        <v/>
      </c>
      <c r="V1924" t="str">
        <f t="shared" si="327"/>
        <v/>
      </c>
      <c r="W1924">
        <f t="shared" si="327"/>
        <v>-30.58</v>
      </c>
      <c r="Z1924">
        <f t="shared" si="328"/>
        <v>-30.58</v>
      </c>
      <c r="AA1924" t="str">
        <f t="shared" si="328"/>
        <v/>
      </c>
      <c r="AB1924" t="str">
        <f t="shared" si="328"/>
        <v/>
      </c>
      <c r="AE1924" t="str">
        <f t="shared" si="331"/>
        <v>Office Supplies</v>
      </c>
      <c r="AH1924" t="str">
        <f t="shared" si="332"/>
        <v/>
      </c>
      <c r="AI1924" t="str">
        <f t="shared" si="333"/>
        <v/>
      </c>
      <c r="AJ1924" t="str">
        <f t="shared" si="329"/>
        <v/>
      </c>
      <c r="AK1924" t="str">
        <f t="shared" si="329"/>
        <v/>
      </c>
      <c r="AL1924" t="str">
        <f t="shared" si="329"/>
        <v/>
      </c>
    </row>
    <row r="1925" spans="1:38" x14ac:dyDescent="0.2">
      <c r="A1925" s="1">
        <v>7167</v>
      </c>
      <c r="B1925" s="2" t="s">
        <v>18</v>
      </c>
      <c r="C1925" s="3">
        <v>42396</v>
      </c>
      <c r="D1925" s="2" t="s">
        <v>41</v>
      </c>
      <c r="E1925" s="2">
        <v>35</v>
      </c>
      <c r="F1925" s="2">
        <v>5805.08</v>
      </c>
      <c r="G1925" s="2">
        <v>0.04</v>
      </c>
      <c r="H1925" s="2" t="s">
        <v>20</v>
      </c>
      <c r="I1925" s="2">
        <v>1371.97</v>
      </c>
      <c r="J1925" s="2">
        <v>212.99</v>
      </c>
      <c r="K1925" s="2">
        <v>18.2</v>
      </c>
      <c r="L1925" s="2" t="s">
        <v>104</v>
      </c>
      <c r="M1925" s="2" t="s">
        <v>38</v>
      </c>
      <c r="N1925" s="2" t="s">
        <v>54</v>
      </c>
      <c r="O1925" s="2" t="s">
        <v>31</v>
      </c>
      <c r="P1925" s="2" t="s">
        <v>39</v>
      </c>
      <c r="Q1925" s="2" t="s">
        <v>26</v>
      </c>
      <c r="R1925" s="3">
        <v>42397</v>
      </c>
      <c r="S1925" s="10">
        <f t="shared" si="330"/>
        <v>2016</v>
      </c>
      <c r="T1925" t="str">
        <f t="shared" si="327"/>
        <v/>
      </c>
      <c r="U1925" t="str">
        <f t="shared" si="327"/>
        <v/>
      </c>
      <c r="V1925" t="str">
        <f t="shared" si="327"/>
        <v/>
      </c>
      <c r="W1925">
        <f t="shared" si="327"/>
        <v>1371.97</v>
      </c>
      <c r="Z1925" t="str">
        <f t="shared" si="328"/>
        <v/>
      </c>
      <c r="AA1925">
        <f t="shared" si="328"/>
        <v>1371.97</v>
      </c>
      <c r="AB1925" t="str">
        <f t="shared" si="328"/>
        <v/>
      </c>
      <c r="AE1925" t="str">
        <f t="shared" si="331"/>
        <v/>
      </c>
      <c r="AH1925" t="str">
        <f t="shared" si="332"/>
        <v/>
      </c>
      <c r="AI1925" t="str">
        <f t="shared" si="333"/>
        <v/>
      </c>
      <c r="AJ1925" t="str">
        <f t="shared" si="329"/>
        <v/>
      </c>
      <c r="AK1925" t="str">
        <f t="shared" si="329"/>
        <v/>
      </c>
      <c r="AL1925" t="str">
        <f t="shared" si="329"/>
        <v/>
      </c>
    </row>
    <row r="1926" spans="1:38" x14ac:dyDescent="0.2">
      <c r="A1926" s="1">
        <v>7168</v>
      </c>
      <c r="B1926" s="2" t="s">
        <v>18</v>
      </c>
      <c r="C1926" s="3">
        <v>42397</v>
      </c>
      <c r="D1926" s="2" t="s">
        <v>27</v>
      </c>
      <c r="E1926" s="2">
        <v>41</v>
      </c>
      <c r="F1926" s="2">
        <v>12132.54</v>
      </c>
      <c r="G1926" s="2">
        <v>0.08</v>
      </c>
      <c r="H1926" s="2" t="s">
        <v>44</v>
      </c>
      <c r="I1926" s="2">
        <v>3381.43</v>
      </c>
      <c r="J1926" s="2">
        <v>309.64</v>
      </c>
      <c r="K1926" s="2">
        <v>28.7</v>
      </c>
      <c r="L1926" s="2" t="s">
        <v>553</v>
      </c>
      <c r="M1926" s="2" t="s">
        <v>29</v>
      </c>
      <c r="N1926" s="2" t="s">
        <v>23</v>
      </c>
      <c r="O1926" s="2" t="s">
        <v>31</v>
      </c>
      <c r="P1926" s="2" t="s">
        <v>33</v>
      </c>
      <c r="Q1926" s="2" t="s">
        <v>56</v>
      </c>
      <c r="R1926" s="3">
        <v>42401</v>
      </c>
      <c r="S1926" s="10">
        <f t="shared" si="330"/>
        <v>2016</v>
      </c>
      <c r="T1926">
        <f t="shared" si="327"/>
        <v>3381.43</v>
      </c>
      <c r="U1926" t="str">
        <f t="shared" si="327"/>
        <v/>
      </c>
      <c r="V1926" t="str">
        <f t="shared" si="327"/>
        <v/>
      </c>
      <c r="W1926" t="str">
        <f t="shared" si="327"/>
        <v/>
      </c>
      <c r="Z1926" t="str">
        <f t="shared" si="328"/>
        <v/>
      </c>
      <c r="AA1926">
        <f t="shared" si="328"/>
        <v>3381.43</v>
      </c>
      <c r="AB1926" t="str">
        <f t="shared" si="328"/>
        <v/>
      </c>
      <c r="AE1926" t="str">
        <f t="shared" si="331"/>
        <v/>
      </c>
      <c r="AH1926" t="str">
        <f t="shared" si="332"/>
        <v/>
      </c>
      <c r="AI1926" t="str">
        <f t="shared" si="333"/>
        <v/>
      </c>
      <c r="AJ1926" t="str">
        <f t="shared" si="329"/>
        <v/>
      </c>
      <c r="AK1926" t="str">
        <f t="shared" si="329"/>
        <v/>
      </c>
      <c r="AL1926" t="str">
        <f t="shared" si="329"/>
        <v/>
      </c>
    </row>
    <row r="1927" spans="1:38" x14ac:dyDescent="0.2">
      <c r="A1927" s="1">
        <v>7169</v>
      </c>
      <c r="B1927" s="2" t="s">
        <v>18</v>
      </c>
      <c r="C1927" s="3">
        <v>42398</v>
      </c>
      <c r="D1927" s="2" t="s">
        <v>50</v>
      </c>
      <c r="E1927" s="2">
        <v>12</v>
      </c>
      <c r="F1927" s="2">
        <v>1387.38</v>
      </c>
      <c r="G1927" s="2">
        <v>0.06</v>
      </c>
      <c r="H1927" s="2" t="s">
        <v>44</v>
      </c>
      <c r="I1927" s="2">
        <v>-146.33000000000001</v>
      </c>
      <c r="J1927" s="2">
        <v>125.98</v>
      </c>
      <c r="K1927" s="2">
        <v>44</v>
      </c>
      <c r="L1927" s="2" t="s">
        <v>343</v>
      </c>
      <c r="M1927" s="2" t="s">
        <v>38</v>
      </c>
      <c r="N1927" s="2" t="s">
        <v>43</v>
      </c>
      <c r="O1927" s="2" t="s">
        <v>45</v>
      </c>
      <c r="P1927" s="2" t="s">
        <v>61</v>
      </c>
      <c r="Q1927" s="2" t="s">
        <v>56</v>
      </c>
      <c r="R1927" s="3">
        <v>42399</v>
      </c>
      <c r="S1927" s="10">
        <f t="shared" si="330"/>
        <v>2016</v>
      </c>
      <c r="T1927" t="str">
        <f t="shared" si="327"/>
        <v/>
      </c>
      <c r="U1927" t="str">
        <f t="shared" si="327"/>
        <v/>
      </c>
      <c r="V1927">
        <f t="shared" si="327"/>
        <v>-146.33000000000001</v>
      </c>
      <c r="W1927" t="str">
        <f t="shared" si="327"/>
        <v/>
      </c>
      <c r="Z1927" t="str">
        <f t="shared" si="328"/>
        <v/>
      </c>
      <c r="AA1927" t="str">
        <f t="shared" si="328"/>
        <v/>
      </c>
      <c r="AB1927">
        <f t="shared" si="328"/>
        <v>-146.33000000000001</v>
      </c>
      <c r="AE1927" t="str">
        <f t="shared" si="331"/>
        <v>Furniture</v>
      </c>
      <c r="AH1927" t="str">
        <f t="shared" si="332"/>
        <v/>
      </c>
      <c r="AI1927" t="str">
        <f t="shared" si="333"/>
        <v/>
      </c>
      <c r="AJ1927" t="str">
        <f t="shared" si="329"/>
        <v/>
      </c>
      <c r="AK1927" t="str">
        <f t="shared" si="329"/>
        <v/>
      </c>
      <c r="AL1927" t="str">
        <f t="shared" si="329"/>
        <v/>
      </c>
    </row>
    <row r="1928" spans="1:38" x14ac:dyDescent="0.2">
      <c r="A1928" s="1">
        <v>7170</v>
      </c>
      <c r="B1928" s="2" t="s">
        <v>18</v>
      </c>
      <c r="C1928" s="3">
        <v>42399</v>
      </c>
      <c r="D1928" s="2" t="s">
        <v>59</v>
      </c>
      <c r="E1928" s="2">
        <v>9</v>
      </c>
      <c r="F1928" s="2">
        <v>78.599999999999994</v>
      </c>
      <c r="G1928" s="2">
        <v>0.08</v>
      </c>
      <c r="H1928" s="2" t="s">
        <v>20</v>
      </c>
      <c r="I1928" s="2">
        <v>7.27</v>
      </c>
      <c r="J1928" s="2">
        <v>19.38</v>
      </c>
      <c r="K1928" s="2">
        <v>19.21</v>
      </c>
      <c r="L1928" s="2" t="s">
        <v>136</v>
      </c>
      <c r="M1928" s="2" t="s">
        <v>29</v>
      </c>
      <c r="N1928" s="2" t="s">
        <v>43</v>
      </c>
      <c r="O1928" s="2" t="s">
        <v>45</v>
      </c>
      <c r="P1928" s="2" t="s">
        <v>55</v>
      </c>
      <c r="Q1928" s="2" t="s">
        <v>26</v>
      </c>
      <c r="R1928" s="3">
        <v>42400</v>
      </c>
      <c r="S1928" s="10">
        <f t="shared" si="330"/>
        <v>2016</v>
      </c>
      <c r="T1928" t="str">
        <f t="shared" si="327"/>
        <v/>
      </c>
      <c r="U1928" t="str">
        <f t="shared" si="327"/>
        <v/>
      </c>
      <c r="V1928">
        <f t="shared" si="327"/>
        <v>7.27</v>
      </c>
      <c r="W1928" t="str">
        <f t="shared" si="327"/>
        <v/>
      </c>
      <c r="Z1928" t="str">
        <f t="shared" si="328"/>
        <v/>
      </c>
      <c r="AA1928" t="str">
        <f t="shared" si="328"/>
        <v/>
      </c>
      <c r="AB1928">
        <f t="shared" si="328"/>
        <v>7.27</v>
      </c>
      <c r="AE1928" t="str">
        <f t="shared" si="331"/>
        <v/>
      </c>
      <c r="AH1928" t="str">
        <f t="shared" si="332"/>
        <v/>
      </c>
      <c r="AI1928" t="str">
        <f t="shared" si="333"/>
        <v/>
      </c>
      <c r="AJ1928" t="str">
        <f t="shared" si="329"/>
        <v/>
      </c>
      <c r="AK1928" t="str">
        <f t="shared" si="329"/>
        <v/>
      </c>
      <c r="AL1928" t="str">
        <f t="shared" si="329"/>
        <v/>
      </c>
    </row>
    <row r="1929" spans="1:38" x14ac:dyDescent="0.2">
      <c r="A1929" s="1">
        <v>7171</v>
      </c>
      <c r="B1929" s="2" t="s">
        <v>18</v>
      </c>
      <c r="C1929" s="3">
        <v>42400</v>
      </c>
      <c r="D1929" s="2" t="s">
        <v>50</v>
      </c>
      <c r="E1929" s="2">
        <v>15</v>
      </c>
      <c r="F1929" s="2">
        <v>1873.52</v>
      </c>
      <c r="G1929" s="2">
        <v>7.0000000000000007E-2</v>
      </c>
      <c r="H1929" s="2" t="s">
        <v>20</v>
      </c>
      <c r="I1929" s="2">
        <v>406.09</v>
      </c>
      <c r="J1929" s="2">
        <v>135.38</v>
      </c>
      <c r="K1929" s="2">
        <v>38.49</v>
      </c>
      <c r="L1929" s="2" t="s">
        <v>538</v>
      </c>
      <c r="M1929" s="2" t="s">
        <v>29</v>
      </c>
      <c r="N1929" s="2" t="s">
        <v>54</v>
      </c>
      <c r="O1929" s="2" t="s">
        <v>24</v>
      </c>
      <c r="P1929" s="2" t="s">
        <v>71</v>
      </c>
      <c r="Q1929" s="2" t="s">
        <v>34</v>
      </c>
      <c r="R1929" s="3">
        <v>42402</v>
      </c>
      <c r="S1929" s="10">
        <f t="shared" si="330"/>
        <v>2016</v>
      </c>
      <c r="T1929" t="str">
        <f t="shared" si="327"/>
        <v/>
      </c>
      <c r="U1929" t="str">
        <f t="shared" si="327"/>
        <v/>
      </c>
      <c r="V1929" t="str">
        <f t="shared" si="327"/>
        <v/>
      </c>
      <c r="W1929">
        <f t="shared" si="327"/>
        <v>406.09</v>
      </c>
      <c r="Z1929">
        <f t="shared" si="328"/>
        <v>406.09</v>
      </c>
      <c r="AA1929" t="str">
        <f t="shared" si="328"/>
        <v/>
      </c>
      <c r="AB1929" t="str">
        <f t="shared" si="328"/>
        <v/>
      </c>
      <c r="AE1929" t="str">
        <f t="shared" si="331"/>
        <v/>
      </c>
      <c r="AH1929" t="str">
        <f t="shared" si="332"/>
        <v/>
      </c>
      <c r="AI1929" t="str">
        <f t="shared" si="333"/>
        <v/>
      </c>
      <c r="AJ1929" t="str">
        <f t="shared" si="329"/>
        <v/>
      </c>
      <c r="AK1929" t="str">
        <f t="shared" si="329"/>
        <v/>
      </c>
      <c r="AL1929" t="str">
        <f t="shared" si="329"/>
        <v/>
      </c>
    </row>
    <row r="1930" spans="1:38" x14ac:dyDescent="0.2">
      <c r="A1930" s="1">
        <v>7172</v>
      </c>
      <c r="B1930" s="2" t="s">
        <v>18</v>
      </c>
      <c r="C1930" s="3">
        <v>42400</v>
      </c>
      <c r="D1930" s="2" t="s">
        <v>41</v>
      </c>
      <c r="E1930" s="2">
        <v>3</v>
      </c>
      <c r="F1930" s="2">
        <v>322.67</v>
      </c>
      <c r="G1930" s="2">
        <v>0.08</v>
      </c>
      <c r="H1930" s="2" t="s">
        <v>20</v>
      </c>
      <c r="I1930" s="2">
        <v>284</v>
      </c>
      <c r="J1930" s="2">
        <v>117.98</v>
      </c>
      <c r="K1930" s="2">
        <v>27.99</v>
      </c>
      <c r="L1930" s="2" t="s">
        <v>198</v>
      </c>
      <c r="M1930" s="2" t="s">
        <v>22</v>
      </c>
      <c r="N1930" s="2" t="s">
        <v>54</v>
      </c>
      <c r="O1930" s="2" t="s">
        <v>45</v>
      </c>
      <c r="P1930" s="2" t="s">
        <v>55</v>
      </c>
      <c r="Q1930" s="2" t="s">
        <v>62</v>
      </c>
      <c r="R1930" s="3">
        <v>42401</v>
      </c>
      <c r="S1930" s="10">
        <f t="shared" si="330"/>
        <v>2016</v>
      </c>
      <c r="T1930" t="str">
        <f t="shared" si="327"/>
        <v/>
      </c>
      <c r="U1930" t="str">
        <f t="shared" si="327"/>
        <v/>
      </c>
      <c r="V1930" t="str">
        <f t="shared" si="327"/>
        <v/>
      </c>
      <c r="W1930">
        <f t="shared" si="327"/>
        <v>284</v>
      </c>
      <c r="Z1930" t="str">
        <f t="shared" si="328"/>
        <v/>
      </c>
      <c r="AA1930" t="str">
        <f t="shared" si="328"/>
        <v/>
      </c>
      <c r="AB1930">
        <f t="shared" si="328"/>
        <v>284</v>
      </c>
      <c r="AE1930" t="str">
        <f t="shared" si="331"/>
        <v/>
      </c>
      <c r="AH1930" t="str">
        <f t="shared" si="332"/>
        <v/>
      </c>
      <c r="AI1930" t="str">
        <f t="shared" si="333"/>
        <v/>
      </c>
      <c r="AJ1930" t="str">
        <f t="shared" si="329"/>
        <v/>
      </c>
      <c r="AK1930" t="str">
        <f t="shared" si="329"/>
        <v/>
      </c>
      <c r="AL1930" t="str">
        <f t="shared" si="329"/>
        <v/>
      </c>
    </row>
    <row r="1931" spans="1:38" x14ac:dyDescent="0.2">
      <c r="A1931" s="1">
        <v>7173</v>
      </c>
      <c r="B1931" s="2" t="s">
        <v>18</v>
      </c>
      <c r="C1931" s="3">
        <v>42401</v>
      </c>
      <c r="D1931" s="2" t="s">
        <v>41</v>
      </c>
      <c r="E1931" s="2">
        <v>2</v>
      </c>
      <c r="F1931" s="2">
        <v>132.673</v>
      </c>
      <c r="G1931" s="2">
        <v>0.02</v>
      </c>
      <c r="H1931" s="2" t="s">
        <v>20</v>
      </c>
      <c r="I1931" s="2">
        <v>-296.51</v>
      </c>
      <c r="J1931" s="2">
        <v>77.989999999999995</v>
      </c>
      <c r="K1931" s="2">
        <v>22.99</v>
      </c>
      <c r="L1931" s="2" t="s">
        <v>101</v>
      </c>
      <c r="M1931" s="2" t="s">
        <v>29</v>
      </c>
      <c r="N1931" s="2" t="s">
        <v>23</v>
      </c>
      <c r="O1931" s="2" t="s">
        <v>31</v>
      </c>
      <c r="P1931" s="2" t="s">
        <v>39</v>
      </c>
      <c r="Q1931" s="2" t="s">
        <v>26</v>
      </c>
      <c r="R1931" s="3">
        <v>42403</v>
      </c>
      <c r="S1931" s="10">
        <f t="shared" si="330"/>
        <v>2016</v>
      </c>
      <c r="T1931">
        <f t="shared" si="327"/>
        <v>-296.51</v>
      </c>
      <c r="U1931" t="str">
        <f t="shared" si="327"/>
        <v/>
      </c>
      <c r="V1931" t="str">
        <f t="shared" si="327"/>
        <v/>
      </c>
      <c r="W1931" t="str">
        <f t="shared" si="327"/>
        <v/>
      </c>
      <c r="Z1931" t="str">
        <f t="shared" si="328"/>
        <v/>
      </c>
      <c r="AA1931">
        <f t="shared" si="328"/>
        <v>-296.51</v>
      </c>
      <c r="AB1931" t="str">
        <f t="shared" si="328"/>
        <v/>
      </c>
      <c r="AE1931" t="str">
        <f t="shared" si="331"/>
        <v>Technology</v>
      </c>
      <c r="AH1931">
        <f t="shared" si="332"/>
        <v>-296.51</v>
      </c>
      <c r="AI1931" t="str">
        <f t="shared" si="333"/>
        <v/>
      </c>
      <c r="AJ1931" t="str">
        <f t="shared" si="329"/>
        <v/>
      </c>
      <c r="AK1931">
        <f t="shared" si="329"/>
        <v>-296.51</v>
      </c>
      <c r="AL1931" t="str">
        <f t="shared" si="329"/>
        <v/>
      </c>
    </row>
    <row r="1932" spans="1:38" x14ac:dyDescent="0.2">
      <c r="A1932" s="1">
        <v>7174</v>
      </c>
      <c r="B1932" s="2" t="s">
        <v>18</v>
      </c>
      <c r="C1932" s="3">
        <v>42401</v>
      </c>
      <c r="D1932" s="2" t="s">
        <v>50</v>
      </c>
      <c r="E1932" s="2">
        <v>44</v>
      </c>
      <c r="F1932" s="2">
        <v>3651.9960000000001</v>
      </c>
      <c r="G1932" s="2">
        <v>0.06</v>
      </c>
      <c r="H1932" s="2" t="s">
        <v>20</v>
      </c>
      <c r="I1932" s="2">
        <v>1109.72</v>
      </c>
      <c r="J1932" s="2">
        <v>107.99</v>
      </c>
      <c r="K1932" s="2">
        <v>18.899999999999999</v>
      </c>
      <c r="L1932" s="2" t="s">
        <v>92</v>
      </c>
      <c r="M1932" s="2" t="s">
        <v>29</v>
      </c>
      <c r="N1932" s="2" t="s">
        <v>43</v>
      </c>
      <c r="O1932" s="2" t="s">
        <v>31</v>
      </c>
      <c r="P1932" s="2" t="s">
        <v>39</v>
      </c>
      <c r="Q1932" s="2" t="s">
        <v>26</v>
      </c>
      <c r="R1932" s="3">
        <v>42402</v>
      </c>
      <c r="S1932" s="10">
        <f t="shared" si="330"/>
        <v>2016</v>
      </c>
      <c r="T1932" t="str">
        <f t="shared" si="327"/>
        <v/>
      </c>
      <c r="U1932" t="str">
        <f t="shared" si="327"/>
        <v/>
      </c>
      <c r="V1932">
        <f t="shared" si="327"/>
        <v>1109.72</v>
      </c>
      <c r="W1932" t="str">
        <f t="shared" si="327"/>
        <v/>
      </c>
      <c r="Z1932" t="str">
        <f t="shared" si="328"/>
        <v/>
      </c>
      <c r="AA1932">
        <f t="shared" si="328"/>
        <v>1109.72</v>
      </c>
      <c r="AB1932" t="str">
        <f t="shared" si="328"/>
        <v/>
      </c>
      <c r="AE1932" t="str">
        <f t="shared" si="331"/>
        <v/>
      </c>
      <c r="AH1932" t="str">
        <f t="shared" si="332"/>
        <v/>
      </c>
      <c r="AI1932" t="str">
        <f t="shared" si="333"/>
        <v/>
      </c>
      <c r="AJ1932" t="str">
        <f t="shared" si="329"/>
        <v/>
      </c>
      <c r="AK1932" t="str">
        <f t="shared" si="329"/>
        <v/>
      </c>
      <c r="AL1932" t="str">
        <f t="shared" si="329"/>
        <v/>
      </c>
    </row>
    <row r="1933" spans="1:38" x14ac:dyDescent="0.2">
      <c r="A1933" s="1">
        <v>7175</v>
      </c>
      <c r="B1933" s="2" t="s">
        <v>18</v>
      </c>
      <c r="C1933" s="3">
        <v>42401</v>
      </c>
      <c r="D1933" s="2" t="s">
        <v>19</v>
      </c>
      <c r="E1933" s="2">
        <v>4</v>
      </c>
      <c r="F1933" s="2">
        <v>20.82</v>
      </c>
      <c r="G1933" s="2">
        <v>0.03</v>
      </c>
      <c r="H1933" s="2" t="s">
        <v>20</v>
      </c>
      <c r="I1933" s="2">
        <v>4.1399999999999997</v>
      </c>
      <c r="J1933" s="2">
        <v>15.08</v>
      </c>
      <c r="K1933" s="2">
        <v>14.99</v>
      </c>
      <c r="L1933" s="2" t="s">
        <v>554</v>
      </c>
      <c r="M1933" s="2" t="s">
        <v>29</v>
      </c>
      <c r="N1933" s="2" t="s">
        <v>43</v>
      </c>
      <c r="O1933" s="2" t="s">
        <v>24</v>
      </c>
      <c r="P1933" s="2" t="s">
        <v>74</v>
      </c>
      <c r="Q1933" s="2" t="s">
        <v>26</v>
      </c>
      <c r="R1933" s="3">
        <v>42402</v>
      </c>
      <c r="S1933" s="10">
        <f t="shared" si="330"/>
        <v>2016</v>
      </c>
      <c r="T1933" t="str">
        <f t="shared" si="327"/>
        <v/>
      </c>
      <c r="U1933" t="str">
        <f t="shared" si="327"/>
        <v/>
      </c>
      <c r="V1933">
        <f t="shared" si="327"/>
        <v>4.1399999999999997</v>
      </c>
      <c r="W1933" t="str">
        <f t="shared" si="327"/>
        <v/>
      </c>
      <c r="Z1933">
        <f t="shared" si="328"/>
        <v>4.1399999999999997</v>
      </c>
      <c r="AA1933" t="str">
        <f t="shared" si="328"/>
        <v/>
      </c>
      <c r="AB1933" t="str">
        <f t="shared" si="328"/>
        <v/>
      </c>
      <c r="AE1933" t="str">
        <f t="shared" si="331"/>
        <v/>
      </c>
      <c r="AH1933" t="str">
        <f t="shared" si="332"/>
        <v/>
      </c>
      <c r="AI1933" t="str">
        <f t="shared" si="333"/>
        <v/>
      </c>
      <c r="AJ1933" t="str">
        <f t="shared" si="329"/>
        <v/>
      </c>
      <c r="AK1933" t="str">
        <f t="shared" si="329"/>
        <v/>
      </c>
      <c r="AL1933" t="str">
        <f t="shared" si="329"/>
        <v/>
      </c>
    </row>
    <row r="1934" spans="1:38" x14ac:dyDescent="0.2">
      <c r="A1934" s="1">
        <v>7176</v>
      </c>
      <c r="B1934" s="2" t="s">
        <v>18</v>
      </c>
      <c r="C1934" s="3">
        <v>42402</v>
      </c>
      <c r="D1934" s="2" t="s">
        <v>59</v>
      </c>
      <c r="E1934" s="2">
        <v>24</v>
      </c>
      <c r="F1934" s="2">
        <v>152.55000000000001</v>
      </c>
      <c r="G1934" s="2">
        <v>7.0000000000000007E-2</v>
      </c>
      <c r="H1934" s="2" t="s">
        <v>20</v>
      </c>
      <c r="I1934" s="2">
        <v>-163.77000000000001</v>
      </c>
      <c r="J1934" s="2">
        <v>17.940000000000001</v>
      </c>
      <c r="K1934" s="2">
        <v>23.92</v>
      </c>
      <c r="L1934" s="2" t="s">
        <v>555</v>
      </c>
      <c r="M1934" s="2" t="s">
        <v>29</v>
      </c>
      <c r="N1934" s="2" t="s">
        <v>43</v>
      </c>
      <c r="O1934" s="2" t="s">
        <v>24</v>
      </c>
      <c r="P1934" s="2" t="s">
        <v>25</v>
      </c>
      <c r="Q1934" s="2" t="s">
        <v>26</v>
      </c>
      <c r="R1934" s="3">
        <v>42404</v>
      </c>
      <c r="S1934" s="10">
        <f t="shared" si="330"/>
        <v>2016</v>
      </c>
      <c r="T1934" t="str">
        <f t="shared" si="327"/>
        <v/>
      </c>
      <c r="U1934" t="str">
        <f t="shared" si="327"/>
        <v/>
      </c>
      <c r="V1934">
        <f t="shared" si="327"/>
        <v>-163.77000000000001</v>
      </c>
      <c r="W1934" t="str">
        <f t="shared" si="327"/>
        <v/>
      </c>
      <c r="Z1934">
        <f t="shared" si="328"/>
        <v>-163.77000000000001</v>
      </c>
      <c r="AA1934" t="str">
        <f t="shared" si="328"/>
        <v/>
      </c>
      <c r="AB1934" t="str">
        <f t="shared" si="328"/>
        <v/>
      </c>
      <c r="AE1934" t="str">
        <f t="shared" si="331"/>
        <v>Office Supplies</v>
      </c>
      <c r="AH1934" t="str">
        <f t="shared" si="332"/>
        <v/>
      </c>
      <c r="AI1934" t="str">
        <f t="shared" si="333"/>
        <v/>
      </c>
      <c r="AJ1934" t="str">
        <f t="shared" si="329"/>
        <v/>
      </c>
      <c r="AK1934" t="str">
        <f t="shared" si="329"/>
        <v/>
      </c>
      <c r="AL1934" t="str">
        <f t="shared" si="329"/>
        <v/>
      </c>
    </row>
    <row r="1935" spans="1:38" x14ac:dyDescent="0.2">
      <c r="A1935" s="1">
        <v>7177</v>
      </c>
      <c r="B1935" s="2" t="s">
        <v>18</v>
      </c>
      <c r="C1935" s="3">
        <v>42402</v>
      </c>
      <c r="D1935" s="2" t="s">
        <v>59</v>
      </c>
      <c r="E1935" s="2">
        <v>3</v>
      </c>
      <c r="F1935" s="2">
        <v>138.9</v>
      </c>
      <c r="G1935" s="2">
        <v>0.01</v>
      </c>
      <c r="H1935" s="2" t="s">
        <v>20</v>
      </c>
      <c r="I1935" s="2">
        <v>111.3</v>
      </c>
      <c r="J1935" s="2">
        <v>51.98</v>
      </c>
      <c r="K1935" s="2">
        <v>23.2</v>
      </c>
      <c r="L1935" s="2" t="s">
        <v>555</v>
      </c>
      <c r="M1935" s="2" t="s">
        <v>29</v>
      </c>
      <c r="N1935" s="2" t="s">
        <v>43</v>
      </c>
      <c r="O1935" s="2" t="s">
        <v>45</v>
      </c>
      <c r="P1935" s="2" t="s">
        <v>55</v>
      </c>
      <c r="Q1935" s="2" t="s">
        <v>36</v>
      </c>
      <c r="R1935" s="3">
        <v>42403</v>
      </c>
      <c r="S1935" s="10">
        <f t="shared" si="330"/>
        <v>2016</v>
      </c>
      <c r="T1935" t="str">
        <f t="shared" si="327"/>
        <v/>
      </c>
      <c r="U1935" t="str">
        <f t="shared" si="327"/>
        <v/>
      </c>
      <c r="V1935">
        <f t="shared" si="327"/>
        <v>111.3</v>
      </c>
      <c r="W1935" t="str">
        <f t="shared" si="327"/>
        <v/>
      </c>
      <c r="Z1935" t="str">
        <f t="shared" si="328"/>
        <v/>
      </c>
      <c r="AA1935" t="str">
        <f t="shared" si="328"/>
        <v/>
      </c>
      <c r="AB1935">
        <f t="shared" si="328"/>
        <v>111.3</v>
      </c>
      <c r="AE1935" t="str">
        <f t="shared" si="331"/>
        <v/>
      </c>
      <c r="AH1935" t="str">
        <f t="shared" si="332"/>
        <v/>
      </c>
      <c r="AI1935" t="str">
        <f t="shared" si="333"/>
        <v/>
      </c>
      <c r="AJ1935" t="str">
        <f t="shared" si="329"/>
        <v/>
      </c>
      <c r="AK1935" t="str">
        <f t="shared" si="329"/>
        <v/>
      </c>
      <c r="AL1935" t="str">
        <f t="shared" si="329"/>
        <v/>
      </c>
    </row>
    <row r="1936" spans="1:38" x14ac:dyDescent="0.2">
      <c r="A1936" s="1">
        <v>7178</v>
      </c>
      <c r="B1936" s="2" t="s">
        <v>18</v>
      </c>
      <c r="C1936" s="3">
        <v>42402</v>
      </c>
      <c r="D1936" s="2" t="s">
        <v>59</v>
      </c>
      <c r="E1936" s="2">
        <v>38</v>
      </c>
      <c r="F1936" s="2">
        <v>7821.99</v>
      </c>
      <c r="G1936" s="2">
        <v>0.02</v>
      </c>
      <c r="H1936" s="2" t="s">
        <v>20</v>
      </c>
      <c r="I1936" s="2">
        <v>3413.86</v>
      </c>
      <c r="J1936" s="2">
        <v>206.3</v>
      </c>
      <c r="K1936" s="2">
        <v>25.54</v>
      </c>
      <c r="L1936" s="2" t="s">
        <v>555</v>
      </c>
      <c r="M1936" s="2" t="s">
        <v>29</v>
      </c>
      <c r="N1936" s="2" t="s">
        <v>43</v>
      </c>
      <c r="O1936" s="2" t="s">
        <v>45</v>
      </c>
      <c r="P1936" s="2" t="s">
        <v>55</v>
      </c>
      <c r="Q1936" s="2" t="s">
        <v>34</v>
      </c>
      <c r="R1936" s="3">
        <v>42402</v>
      </c>
      <c r="S1936" s="10">
        <f t="shared" si="330"/>
        <v>2016</v>
      </c>
      <c r="T1936" t="str">
        <f t="shared" si="327"/>
        <v/>
      </c>
      <c r="U1936" t="str">
        <f t="shared" si="327"/>
        <v/>
      </c>
      <c r="V1936">
        <f t="shared" si="327"/>
        <v>3413.86</v>
      </c>
      <c r="W1936" t="str">
        <f t="shared" si="327"/>
        <v/>
      </c>
      <c r="Z1936" t="str">
        <f t="shared" si="328"/>
        <v/>
      </c>
      <c r="AA1936" t="str">
        <f t="shared" si="328"/>
        <v/>
      </c>
      <c r="AB1936">
        <f t="shared" si="328"/>
        <v>3413.86</v>
      </c>
      <c r="AE1936" t="str">
        <f t="shared" si="331"/>
        <v/>
      </c>
      <c r="AH1936" t="str">
        <f t="shared" si="332"/>
        <v/>
      </c>
      <c r="AI1936" t="str">
        <f t="shared" si="333"/>
        <v/>
      </c>
      <c r="AJ1936" t="str">
        <f t="shared" si="329"/>
        <v/>
      </c>
      <c r="AK1936" t="str">
        <f t="shared" si="329"/>
        <v/>
      </c>
      <c r="AL1936" t="str">
        <f t="shared" si="329"/>
        <v/>
      </c>
    </row>
    <row r="1937" spans="1:38" x14ac:dyDescent="0.2">
      <c r="A1937" s="1">
        <v>7179</v>
      </c>
      <c r="B1937" s="2" t="s">
        <v>18</v>
      </c>
      <c r="C1937" s="3">
        <v>42402</v>
      </c>
      <c r="D1937" s="2" t="s">
        <v>59</v>
      </c>
      <c r="E1937" s="2">
        <v>23</v>
      </c>
      <c r="F1937" s="2">
        <v>166.39</v>
      </c>
      <c r="G1937" s="2">
        <v>7.0000000000000007E-2</v>
      </c>
      <c r="H1937" s="2" t="s">
        <v>20</v>
      </c>
      <c r="I1937" s="2">
        <v>-191.73</v>
      </c>
      <c r="J1937" s="2">
        <v>18.98</v>
      </c>
      <c r="K1937" s="2">
        <v>23.69</v>
      </c>
      <c r="L1937" s="2" t="s">
        <v>555</v>
      </c>
      <c r="M1937" s="2" t="s">
        <v>29</v>
      </c>
      <c r="N1937" s="2" t="s">
        <v>43</v>
      </c>
      <c r="O1937" s="2" t="s">
        <v>24</v>
      </c>
      <c r="P1937" s="2" t="s">
        <v>52</v>
      </c>
      <c r="Q1937" s="2" t="s">
        <v>26</v>
      </c>
      <c r="R1937" s="3">
        <v>42402</v>
      </c>
      <c r="S1937" s="10">
        <f t="shared" si="330"/>
        <v>2016</v>
      </c>
      <c r="T1937" t="str">
        <f t="shared" si="327"/>
        <v/>
      </c>
      <c r="U1937" t="str">
        <f t="shared" si="327"/>
        <v/>
      </c>
      <c r="V1937">
        <f t="shared" si="327"/>
        <v>-191.73</v>
      </c>
      <c r="W1937" t="str">
        <f t="shared" si="327"/>
        <v/>
      </c>
      <c r="Z1937">
        <f t="shared" si="328"/>
        <v>-191.73</v>
      </c>
      <c r="AA1937" t="str">
        <f t="shared" si="328"/>
        <v/>
      </c>
      <c r="AB1937" t="str">
        <f t="shared" si="328"/>
        <v/>
      </c>
      <c r="AE1937" t="str">
        <f t="shared" si="331"/>
        <v>Office Supplies</v>
      </c>
      <c r="AH1937" t="str">
        <f t="shared" si="332"/>
        <v/>
      </c>
      <c r="AI1937" t="str">
        <f t="shared" si="333"/>
        <v/>
      </c>
      <c r="AJ1937" t="str">
        <f t="shared" si="329"/>
        <v/>
      </c>
      <c r="AK1937" t="str">
        <f t="shared" si="329"/>
        <v/>
      </c>
      <c r="AL1937" t="str">
        <f t="shared" si="329"/>
        <v/>
      </c>
    </row>
    <row r="1938" spans="1:38" x14ac:dyDescent="0.2">
      <c r="A1938" s="1">
        <v>7180</v>
      </c>
      <c r="B1938" s="2" t="s">
        <v>18</v>
      </c>
      <c r="C1938" s="3">
        <v>42402</v>
      </c>
      <c r="D1938" s="2" t="s">
        <v>19</v>
      </c>
      <c r="E1938" s="2">
        <v>27</v>
      </c>
      <c r="F1938" s="2">
        <v>469.76600000000002</v>
      </c>
      <c r="G1938" s="2">
        <v>0.1</v>
      </c>
      <c r="H1938" s="2" t="s">
        <v>20</v>
      </c>
      <c r="I1938" s="2">
        <v>-114.65</v>
      </c>
      <c r="J1938" s="2">
        <v>32.99</v>
      </c>
      <c r="K1938" s="2">
        <v>17.3</v>
      </c>
      <c r="L1938" s="2" t="s">
        <v>75</v>
      </c>
      <c r="M1938" s="2" t="s">
        <v>22</v>
      </c>
      <c r="N1938" s="2" t="s">
        <v>54</v>
      </c>
      <c r="O1938" s="2" t="s">
        <v>31</v>
      </c>
      <c r="P1938" s="2" t="s">
        <v>39</v>
      </c>
      <c r="Q1938" s="2" t="s">
        <v>58</v>
      </c>
      <c r="R1938" s="3">
        <v>42404</v>
      </c>
      <c r="S1938" s="10">
        <f t="shared" si="330"/>
        <v>2016</v>
      </c>
      <c r="T1938" t="str">
        <f t="shared" si="327"/>
        <v/>
      </c>
      <c r="U1938" t="str">
        <f t="shared" si="327"/>
        <v/>
      </c>
      <c r="V1938" t="str">
        <f t="shared" si="327"/>
        <v/>
      </c>
      <c r="W1938">
        <f t="shared" si="327"/>
        <v>-114.65</v>
      </c>
      <c r="Z1938" t="str">
        <f t="shared" si="328"/>
        <v/>
      </c>
      <c r="AA1938">
        <f t="shared" si="328"/>
        <v>-114.65</v>
      </c>
      <c r="AB1938" t="str">
        <f t="shared" si="328"/>
        <v/>
      </c>
      <c r="AE1938" t="str">
        <f t="shared" si="331"/>
        <v>Technology</v>
      </c>
      <c r="AH1938" t="str">
        <f t="shared" si="332"/>
        <v/>
      </c>
      <c r="AI1938" t="str">
        <f t="shared" si="333"/>
        <v/>
      </c>
      <c r="AJ1938" t="str">
        <f t="shared" si="329"/>
        <v/>
      </c>
      <c r="AK1938" t="str">
        <f t="shared" si="329"/>
        <v/>
      </c>
      <c r="AL1938" t="str">
        <f t="shared" si="329"/>
        <v/>
      </c>
    </row>
    <row r="1939" spans="1:38" x14ac:dyDescent="0.2">
      <c r="A1939" s="1">
        <v>7181</v>
      </c>
      <c r="B1939" s="2" t="s">
        <v>18</v>
      </c>
      <c r="C1939" s="3">
        <v>42402</v>
      </c>
      <c r="D1939" s="2" t="s">
        <v>19</v>
      </c>
      <c r="E1939" s="2">
        <v>14</v>
      </c>
      <c r="F1939" s="2">
        <v>343.88</v>
      </c>
      <c r="G1939" s="2">
        <v>0.09</v>
      </c>
      <c r="H1939" s="2" t="s">
        <v>20</v>
      </c>
      <c r="I1939" s="2">
        <v>10.96</v>
      </c>
      <c r="J1939" s="2">
        <v>37.99</v>
      </c>
      <c r="K1939" s="2">
        <v>19.37</v>
      </c>
      <c r="L1939" s="2" t="s">
        <v>75</v>
      </c>
      <c r="M1939" s="2" t="s">
        <v>22</v>
      </c>
      <c r="N1939" s="2" t="s">
        <v>54</v>
      </c>
      <c r="O1939" s="2" t="s">
        <v>24</v>
      </c>
      <c r="P1939" s="2" t="s">
        <v>64</v>
      </c>
      <c r="Q1939" s="2" t="s">
        <v>26</v>
      </c>
      <c r="R1939" s="3">
        <v>42404</v>
      </c>
      <c r="S1939" s="10">
        <f t="shared" si="330"/>
        <v>2016</v>
      </c>
      <c r="T1939" t="str">
        <f t="shared" si="327"/>
        <v/>
      </c>
      <c r="U1939" t="str">
        <f t="shared" si="327"/>
        <v/>
      </c>
      <c r="V1939" t="str">
        <f t="shared" si="327"/>
        <v/>
      </c>
      <c r="W1939">
        <f t="shared" si="327"/>
        <v>10.96</v>
      </c>
      <c r="Z1939">
        <f t="shared" si="328"/>
        <v>10.96</v>
      </c>
      <c r="AA1939" t="str">
        <f t="shared" si="328"/>
        <v/>
      </c>
      <c r="AB1939" t="str">
        <f t="shared" si="328"/>
        <v/>
      </c>
      <c r="AE1939" t="str">
        <f t="shared" si="331"/>
        <v/>
      </c>
      <c r="AH1939" t="str">
        <f t="shared" si="332"/>
        <v/>
      </c>
      <c r="AI1939" t="str">
        <f t="shared" si="333"/>
        <v/>
      </c>
      <c r="AJ1939" t="str">
        <f t="shared" si="329"/>
        <v/>
      </c>
      <c r="AK1939" t="str">
        <f t="shared" si="329"/>
        <v/>
      </c>
      <c r="AL1939" t="str">
        <f t="shared" si="329"/>
        <v/>
      </c>
    </row>
    <row r="1940" spans="1:38" x14ac:dyDescent="0.2">
      <c r="A1940" s="1">
        <v>7182</v>
      </c>
      <c r="B1940" s="2" t="s">
        <v>18</v>
      </c>
      <c r="C1940" s="3">
        <v>42403</v>
      </c>
      <c r="D1940" s="2" t="s">
        <v>59</v>
      </c>
      <c r="E1940" s="2">
        <v>35</v>
      </c>
      <c r="F1940" s="2">
        <v>1334.99</v>
      </c>
      <c r="G1940" s="2">
        <v>0.05</v>
      </c>
      <c r="H1940" s="2" t="s">
        <v>49</v>
      </c>
      <c r="I1940" s="2">
        <v>376.68</v>
      </c>
      <c r="J1940" s="2">
        <v>49.74</v>
      </c>
      <c r="K1940" s="2">
        <v>16.899999999999999</v>
      </c>
      <c r="L1940" s="2" t="s">
        <v>556</v>
      </c>
      <c r="M1940" s="2" t="s">
        <v>22</v>
      </c>
      <c r="N1940" s="2" t="s">
        <v>23</v>
      </c>
      <c r="O1940" s="2" t="s">
        <v>24</v>
      </c>
      <c r="P1940" s="2" t="s">
        <v>64</v>
      </c>
      <c r="Q1940" s="2" t="s">
        <v>58</v>
      </c>
      <c r="R1940" s="3">
        <v>42404</v>
      </c>
      <c r="S1940" s="10">
        <f t="shared" si="330"/>
        <v>2016</v>
      </c>
      <c r="T1940">
        <f t="shared" si="327"/>
        <v>376.68</v>
      </c>
      <c r="U1940" t="str">
        <f t="shared" si="327"/>
        <v/>
      </c>
      <c r="V1940" t="str">
        <f t="shared" si="327"/>
        <v/>
      </c>
      <c r="W1940" t="str">
        <f t="shared" si="327"/>
        <v/>
      </c>
      <c r="Z1940">
        <f t="shared" si="328"/>
        <v>376.68</v>
      </c>
      <c r="AA1940" t="str">
        <f t="shared" si="328"/>
        <v/>
      </c>
      <c r="AB1940" t="str">
        <f t="shared" si="328"/>
        <v/>
      </c>
      <c r="AE1940" t="str">
        <f t="shared" si="331"/>
        <v/>
      </c>
      <c r="AH1940" t="str">
        <f t="shared" si="332"/>
        <v/>
      </c>
      <c r="AI1940" t="str">
        <f t="shared" si="333"/>
        <v/>
      </c>
      <c r="AJ1940" t="str">
        <f t="shared" si="329"/>
        <v/>
      </c>
      <c r="AK1940" t="str">
        <f t="shared" si="329"/>
        <v/>
      </c>
      <c r="AL1940" t="str">
        <f t="shared" si="329"/>
        <v/>
      </c>
    </row>
    <row r="1941" spans="1:38" x14ac:dyDescent="0.2">
      <c r="A1941" s="1">
        <v>7183</v>
      </c>
      <c r="B1941" s="2" t="s">
        <v>18</v>
      </c>
      <c r="C1941" s="3">
        <v>42403</v>
      </c>
      <c r="D1941" s="2" t="s">
        <v>59</v>
      </c>
      <c r="E1941" s="2">
        <v>39</v>
      </c>
      <c r="F1941" s="2">
        <v>3409.2</v>
      </c>
      <c r="G1941" s="2">
        <v>0.09</v>
      </c>
      <c r="H1941" s="2" t="s">
        <v>49</v>
      </c>
      <c r="I1941" s="2">
        <v>-503.47</v>
      </c>
      <c r="J1941" s="2">
        <v>107.43</v>
      </c>
      <c r="K1941" s="2">
        <v>33.99</v>
      </c>
      <c r="L1941" s="2" t="s">
        <v>556</v>
      </c>
      <c r="M1941" s="2" t="s">
        <v>22</v>
      </c>
      <c r="N1941" s="2" t="s">
        <v>23</v>
      </c>
      <c r="O1941" s="2" t="s">
        <v>24</v>
      </c>
      <c r="P1941" s="2" t="s">
        <v>52</v>
      </c>
      <c r="Q1941" s="2" t="s">
        <v>26</v>
      </c>
      <c r="R1941" s="3">
        <v>42405</v>
      </c>
      <c r="S1941" s="10">
        <f t="shared" si="330"/>
        <v>2016</v>
      </c>
      <c r="T1941">
        <f t="shared" si="327"/>
        <v>-503.47</v>
      </c>
      <c r="U1941" t="str">
        <f t="shared" si="327"/>
        <v/>
      </c>
      <c r="V1941" t="str">
        <f t="shared" si="327"/>
        <v/>
      </c>
      <c r="W1941" t="str">
        <f t="shared" si="327"/>
        <v/>
      </c>
      <c r="Z1941">
        <f t="shared" si="328"/>
        <v>-503.47</v>
      </c>
      <c r="AA1941" t="str">
        <f t="shared" si="328"/>
        <v/>
      </c>
      <c r="AB1941" t="str">
        <f t="shared" si="328"/>
        <v/>
      </c>
      <c r="AE1941" t="str">
        <f t="shared" si="331"/>
        <v>Office Supplies</v>
      </c>
      <c r="AH1941" t="str">
        <f t="shared" si="332"/>
        <v/>
      </c>
      <c r="AI1941" t="str">
        <f t="shared" si="333"/>
        <v/>
      </c>
      <c r="AJ1941" t="str">
        <f t="shared" si="329"/>
        <v/>
      </c>
      <c r="AK1941" t="str">
        <f t="shared" si="329"/>
        <v/>
      </c>
      <c r="AL1941" t="str">
        <f t="shared" si="329"/>
        <v/>
      </c>
    </row>
    <row r="1942" spans="1:38" x14ac:dyDescent="0.2">
      <c r="A1942" s="1">
        <v>7184</v>
      </c>
      <c r="B1942" s="2" t="s">
        <v>18</v>
      </c>
      <c r="C1942" s="3">
        <v>42404</v>
      </c>
      <c r="D1942" s="2" t="s">
        <v>59</v>
      </c>
      <c r="E1942" s="2">
        <v>9</v>
      </c>
      <c r="F1942" s="2">
        <v>2510.0700000000002</v>
      </c>
      <c r="G1942" s="2">
        <v>0.1</v>
      </c>
      <c r="H1942" s="2" t="s">
        <v>44</v>
      </c>
      <c r="I1942" s="2">
        <v>-193.4</v>
      </c>
      <c r="J1942" s="2">
        <v>312.98</v>
      </c>
      <c r="K1942" s="2">
        <v>78.73</v>
      </c>
      <c r="L1942" s="2" t="s">
        <v>183</v>
      </c>
      <c r="M1942" s="2" t="s">
        <v>29</v>
      </c>
      <c r="N1942" s="2" t="s">
        <v>30</v>
      </c>
      <c r="O1942" s="2" t="s">
        <v>45</v>
      </c>
      <c r="P1942" s="2" t="s">
        <v>61</v>
      </c>
      <c r="Q1942" s="2" t="s">
        <v>56</v>
      </c>
      <c r="R1942" s="3">
        <v>42405</v>
      </c>
      <c r="S1942" s="10">
        <f t="shared" si="330"/>
        <v>2016</v>
      </c>
      <c r="T1942" t="str">
        <f t="shared" ref="T1942:W1961" si="334">IF($N1942=T$1,$I1942,"")</f>
        <v/>
      </c>
      <c r="U1942">
        <f t="shared" si="334"/>
        <v>-193.4</v>
      </c>
      <c r="V1942" t="str">
        <f t="shared" si="334"/>
        <v/>
      </c>
      <c r="W1942" t="str">
        <f t="shared" si="334"/>
        <v/>
      </c>
      <c r="Z1942" t="str">
        <f t="shared" ref="Z1942:AB1961" si="335">IF($O1942=Z$1,$I1942,"")</f>
        <v/>
      </c>
      <c r="AA1942" t="str">
        <f t="shared" si="335"/>
        <v/>
      </c>
      <c r="AB1942">
        <f t="shared" si="335"/>
        <v>-193.4</v>
      </c>
      <c r="AE1942" t="str">
        <f t="shared" si="331"/>
        <v>Furniture</v>
      </c>
      <c r="AH1942" t="str">
        <f t="shared" si="332"/>
        <v/>
      </c>
      <c r="AI1942" t="str">
        <f t="shared" si="333"/>
        <v/>
      </c>
      <c r="AJ1942" t="str">
        <f t="shared" si="329"/>
        <v/>
      </c>
      <c r="AK1942" t="str">
        <f t="shared" si="329"/>
        <v/>
      </c>
      <c r="AL1942" t="str">
        <f t="shared" si="329"/>
        <v/>
      </c>
    </row>
    <row r="1943" spans="1:38" x14ac:dyDescent="0.2">
      <c r="A1943" s="1">
        <v>7185</v>
      </c>
      <c r="B1943" s="2" t="s">
        <v>18</v>
      </c>
      <c r="C1943" s="3">
        <v>42404</v>
      </c>
      <c r="D1943" s="2" t="s">
        <v>41</v>
      </c>
      <c r="E1943" s="2">
        <v>49</v>
      </c>
      <c r="F1943" s="2">
        <v>172.91</v>
      </c>
      <c r="G1943" s="2">
        <v>0.08</v>
      </c>
      <c r="H1943" s="2" t="s">
        <v>20</v>
      </c>
      <c r="I1943" s="2">
        <v>-264.51</v>
      </c>
      <c r="J1943" s="2">
        <v>15.52</v>
      </c>
      <c r="K1943" s="2">
        <v>20.83</v>
      </c>
      <c r="L1943" s="2" t="s">
        <v>97</v>
      </c>
      <c r="M1943" s="2" t="s">
        <v>22</v>
      </c>
      <c r="N1943" s="2" t="s">
        <v>23</v>
      </c>
      <c r="O1943" s="2" t="s">
        <v>24</v>
      </c>
      <c r="P1943" s="2" t="s">
        <v>25</v>
      </c>
      <c r="Q1943" s="2" t="s">
        <v>26</v>
      </c>
      <c r="R1943" s="3">
        <v>42406</v>
      </c>
      <c r="S1943" s="10">
        <f t="shared" si="330"/>
        <v>2016</v>
      </c>
      <c r="T1943">
        <f t="shared" si="334"/>
        <v>-264.51</v>
      </c>
      <c r="U1943" t="str">
        <f t="shared" si="334"/>
        <v/>
      </c>
      <c r="V1943" t="str">
        <f t="shared" si="334"/>
        <v/>
      </c>
      <c r="W1943" t="str">
        <f t="shared" si="334"/>
        <v/>
      </c>
      <c r="Z1943">
        <f t="shared" si="335"/>
        <v>-264.51</v>
      </c>
      <c r="AA1943" t="str">
        <f t="shared" si="335"/>
        <v/>
      </c>
      <c r="AB1943" t="str">
        <f t="shared" si="335"/>
        <v/>
      </c>
      <c r="AE1943" t="str">
        <f t="shared" si="331"/>
        <v>Office Supplies</v>
      </c>
      <c r="AH1943" t="str">
        <f t="shared" si="332"/>
        <v/>
      </c>
      <c r="AI1943" t="str">
        <f t="shared" si="333"/>
        <v/>
      </c>
      <c r="AJ1943" t="str">
        <f t="shared" si="329"/>
        <v/>
      </c>
      <c r="AK1943" t="str">
        <f t="shared" si="329"/>
        <v/>
      </c>
      <c r="AL1943" t="str">
        <f t="shared" si="329"/>
        <v/>
      </c>
    </row>
    <row r="1944" spans="1:38" x14ac:dyDescent="0.2">
      <c r="A1944" s="1">
        <v>7186</v>
      </c>
      <c r="B1944" s="2" t="s">
        <v>18</v>
      </c>
      <c r="C1944" s="3">
        <v>42405</v>
      </c>
      <c r="D1944" s="2" t="s">
        <v>59</v>
      </c>
      <c r="E1944" s="2">
        <v>3</v>
      </c>
      <c r="F1944" s="2">
        <v>1574.2</v>
      </c>
      <c r="G1944" s="2">
        <v>0.06</v>
      </c>
      <c r="H1944" s="2" t="s">
        <v>44</v>
      </c>
      <c r="I1944" s="2">
        <v>-1039.52</v>
      </c>
      <c r="J1944" s="2">
        <v>512.97</v>
      </c>
      <c r="K1944" s="2">
        <v>83.3</v>
      </c>
      <c r="L1944" s="2" t="s">
        <v>151</v>
      </c>
      <c r="M1944" s="2" t="s">
        <v>29</v>
      </c>
      <c r="N1944" s="2" t="s">
        <v>43</v>
      </c>
      <c r="O1944" s="2" t="s">
        <v>31</v>
      </c>
      <c r="P1944" s="2" t="s">
        <v>33</v>
      </c>
      <c r="Q1944" s="2" t="s">
        <v>56</v>
      </c>
      <c r="R1944" s="3">
        <v>42406</v>
      </c>
      <c r="S1944" s="10">
        <f t="shared" si="330"/>
        <v>2016</v>
      </c>
      <c r="T1944" t="str">
        <f t="shared" si="334"/>
        <v/>
      </c>
      <c r="U1944" t="str">
        <f t="shared" si="334"/>
        <v/>
      </c>
      <c r="V1944">
        <f t="shared" si="334"/>
        <v>-1039.52</v>
      </c>
      <c r="W1944" t="str">
        <f t="shared" si="334"/>
        <v/>
      </c>
      <c r="Z1944" t="str">
        <f t="shared" si="335"/>
        <v/>
      </c>
      <c r="AA1944">
        <f t="shared" si="335"/>
        <v>-1039.52</v>
      </c>
      <c r="AB1944" t="str">
        <f t="shared" si="335"/>
        <v/>
      </c>
      <c r="AE1944" t="str">
        <f t="shared" si="331"/>
        <v>Technology</v>
      </c>
      <c r="AH1944">
        <f t="shared" si="332"/>
        <v>-1039.52</v>
      </c>
      <c r="AI1944" t="str">
        <f t="shared" si="333"/>
        <v/>
      </c>
      <c r="AJ1944" t="str">
        <f t="shared" si="329"/>
        <v/>
      </c>
      <c r="AK1944">
        <f t="shared" si="329"/>
        <v>-1039.52</v>
      </c>
      <c r="AL1944" t="str">
        <f t="shared" si="329"/>
        <v/>
      </c>
    </row>
    <row r="1945" spans="1:38" x14ac:dyDescent="0.2">
      <c r="A1945" s="1">
        <v>7187</v>
      </c>
      <c r="B1945" s="2" t="s">
        <v>18</v>
      </c>
      <c r="C1945" s="3">
        <v>42405</v>
      </c>
      <c r="D1945" s="2" t="s">
        <v>59</v>
      </c>
      <c r="E1945" s="2">
        <v>30</v>
      </c>
      <c r="F1945" s="2">
        <v>623.41</v>
      </c>
      <c r="G1945" s="2">
        <v>0.09</v>
      </c>
      <c r="H1945" s="2" t="s">
        <v>20</v>
      </c>
      <c r="I1945" s="2">
        <v>-69.48</v>
      </c>
      <c r="J1945" s="2">
        <v>33.380000000000003</v>
      </c>
      <c r="K1945" s="2">
        <v>22.99</v>
      </c>
      <c r="L1945" s="2" t="s">
        <v>151</v>
      </c>
      <c r="M1945" s="2" t="s">
        <v>29</v>
      </c>
      <c r="N1945" s="2" t="s">
        <v>43</v>
      </c>
      <c r="O1945" s="2" t="s">
        <v>24</v>
      </c>
      <c r="P1945" s="2" t="s">
        <v>64</v>
      </c>
      <c r="Q1945" s="2" t="s">
        <v>58</v>
      </c>
      <c r="R1945" s="3">
        <v>42405</v>
      </c>
      <c r="S1945" s="10">
        <f t="shared" si="330"/>
        <v>2016</v>
      </c>
      <c r="T1945" t="str">
        <f t="shared" si="334"/>
        <v/>
      </c>
      <c r="U1945" t="str">
        <f t="shared" si="334"/>
        <v/>
      </c>
      <c r="V1945">
        <f t="shared" si="334"/>
        <v>-69.48</v>
      </c>
      <c r="W1945" t="str">
        <f t="shared" si="334"/>
        <v/>
      </c>
      <c r="Z1945">
        <f t="shared" si="335"/>
        <v>-69.48</v>
      </c>
      <c r="AA1945" t="str">
        <f t="shared" si="335"/>
        <v/>
      </c>
      <c r="AB1945" t="str">
        <f t="shared" si="335"/>
        <v/>
      </c>
      <c r="AE1945" t="str">
        <f t="shared" si="331"/>
        <v>Office Supplies</v>
      </c>
      <c r="AH1945" t="str">
        <f t="shared" si="332"/>
        <v/>
      </c>
      <c r="AI1945" t="str">
        <f t="shared" si="333"/>
        <v/>
      </c>
      <c r="AJ1945" t="str">
        <f t="shared" si="329"/>
        <v/>
      </c>
      <c r="AK1945" t="str">
        <f t="shared" si="329"/>
        <v/>
      </c>
      <c r="AL1945" t="str">
        <f t="shared" si="329"/>
        <v/>
      </c>
    </row>
    <row r="1946" spans="1:38" x14ac:dyDescent="0.2">
      <c r="A1946" s="1">
        <v>7188</v>
      </c>
      <c r="B1946" s="2" t="s">
        <v>18</v>
      </c>
      <c r="C1946" s="3">
        <v>42405</v>
      </c>
      <c r="D1946" s="2" t="s">
        <v>59</v>
      </c>
      <c r="E1946" s="2">
        <v>17</v>
      </c>
      <c r="F1946" s="2">
        <v>446.00850000000003</v>
      </c>
      <c r="G1946" s="2">
        <v>0.01</v>
      </c>
      <c r="H1946" s="2" t="s">
        <v>20</v>
      </c>
      <c r="I1946" s="2">
        <v>-50.65</v>
      </c>
      <c r="J1946" s="2">
        <v>40.99</v>
      </c>
      <c r="K1946" s="2">
        <v>22.59</v>
      </c>
      <c r="L1946" s="2" t="s">
        <v>151</v>
      </c>
      <c r="M1946" s="2" t="s">
        <v>29</v>
      </c>
      <c r="N1946" s="2" t="s">
        <v>43</v>
      </c>
      <c r="O1946" s="2" t="s">
        <v>31</v>
      </c>
      <c r="P1946" s="2" t="s">
        <v>39</v>
      </c>
      <c r="Q1946" s="2" t="s">
        <v>62</v>
      </c>
      <c r="R1946" s="3">
        <v>42405</v>
      </c>
      <c r="S1946" s="10">
        <f t="shared" si="330"/>
        <v>2016</v>
      </c>
      <c r="T1946" t="str">
        <f t="shared" si="334"/>
        <v/>
      </c>
      <c r="U1946" t="str">
        <f t="shared" si="334"/>
        <v/>
      </c>
      <c r="V1946">
        <f t="shared" si="334"/>
        <v>-50.65</v>
      </c>
      <c r="W1946" t="str">
        <f t="shared" si="334"/>
        <v/>
      </c>
      <c r="Z1946" t="str">
        <f t="shared" si="335"/>
        <v/>
      </c>
      <c r="AA1946">
        <f t="shared" si="335"/>
        <v>-50.65</v>
      </c>
      <c r="AB1946" t="str">
        <f t="shared" si="335"/>
        <v/>
      </c>
      <c r="AE1946" t="str">
        <f t="shared" si="331"/>
        <v>Technology</v>
      </c>
      <c r="AH1946" t="str">
        <f t="shared" si="332"/>
        <v/>
      </c>
      <c r="AI1946" t="str">
        <f t="shared" si="333"/>
        <v/>
      </c>
      <c r="AJ1946" t="str">
        <f t="shared" si="329"/>
        <v/>
      </c>
      <c r="AK1946" t="str">
        <f t="shared" si="329"/>
        <v/>
      </c>
      <c r="AL1946" t="str">
        <f t="shared" si="329"/>
        <v/>
      </c>
    </row>
    <row r="1947" spans="1:38" x14ac:dyDescent="0.2">
      <c r="A1947" s="1">
        <v>7189</v>
      </c>
      <c r="B1947" s="2" t="s">
        <v>18</v>
      </c>
      <c r="C1947" s="3">
        <v>42405</v>
      </c>
      <c r="D1947" s="2" t="s">
        <v>59</v>
      </c>
      <c r="E1947" s="2">
        <v>14</v>
      </c>
      <c r="F1947" s="2">
        <v>445.87</v>
      </c>
      <c r="G1947" s="2">
        <v>0.02</v>
      </c>
      <c r="H1947" s="2" t="s">
        <v>49</v>
      </c>
      <c r="I1947" s="2">
        <v>163.29</v>
      </c>
      <c r="J1947" s="2">
        <v>42.56</v>
      </c>
      <c r="K1947" s="2">
        <v>16.989999999999998</v>
      </c>
      <c r="L1947" s="2" t="s">
        <v>450</v>
      </c>
      <c r="M1947" s="2" t="s">
        <v>29</v>
      </c>
      <c r="N1947" s="2" t="s">
        <v>30</v>
      </c>
      <c r="O1947" s="2" t="s">
        <v>24</v>
      </c>
      <c r="P1947" s="2" t="s">
        <v>25</v>
      </c>
      <c r="Q1947" s="2" t="s">
        <v>26</v>
      </c>
      <c r="R1947" s="3">
        <v>42406</v>
      </c>
      <c r="S1947" s="10">
        <f t="shared" si="330"/>
        <v>2016</v>
      </c>
      <c r="T1947" t="str">
        <f t="shared" si="334"/>
        <v/>
      </c>
      <c r="U1947">
        <f t="shared" si="334"/>
        <v>163.29</v>
      </c>
      <c r="V1947" t="str">
        <f t="shared" si="334"/>
        <v/>
      </c>
      <c r="W1947" t="str">
        <f t="shared" si="334"/>
        <v/>
      </c>
      <c r="Z1947">
        <f t="shared" si="335"/>
        <v>163.29</v>
      </c>
      <c r="AA1947" t="str">
        <f t="shared" si="335"/>
        <v/>
      </c>
      <c r="AB1947" t="str">
        <f t="shared" si="335"/>
        <v/>
      </c>
      <c r="AE1947" t="str">
        <f t="shared" si="331"/>
        <v/>
      </c>
      <c r="AH1947" t="str">
        <f t="shared" si="332"/>
        <v/>
      </c>
      <c r="AI1947" t="str">
        <f t="shared" si="333"/>
        <v/>
      </c>
      <c r="AJ1947" t="str">
        <f t="shared" si="329"/>
        <v/>
      </c>
      <c r="AK1947" t="str">
        <f t="shared" si="329"/>
        <v/>
      </c>
      <c r="AL1947" t="str">
        <f t="shared" si="329"/>
        <v/>
      </c>
    </row>
    <row r="1948" spans="1:38" x14ac:dyDescent="0.2">
      <c r="A1948" s="1">
        <v>7190</v>
      </c>
      <c r="B1948" s="2" t="s">
        <v>18</v>
      </c>
      <c r="C1948" s="3">
        <v>42405</v>
      </c>
      <c r="D1948" s="2" t="s">
        <v>19</v>
      </c>
      <c r="E1948" s="2">
        <v>43</v>
      </c>
      <c r="F1948" s="2">
        <v>17138.759999999998</v>
      </c>
      <c r="G1948" s="2">
        <v>0.08</v>
      </c>
      <c r="H1948" s="2" t="s">
        <v>44</v>
      </c>
      <c r="I1948" s="2">
        <v>4728.17</v>
      </c>
      <c r="J1948" s="2">
        <v>412.97</v>
      </c>
      <c r="K1948" s="2">
        <v>28.7</v>
      </c>
      <c r="L1948" s="2" t="s">
        <v>119</v>
      </c>
      <c r="M1948" s="2" t="s">
        <v>29</v>
      </c>
      <c r="N1948" s="2" t="s">
        <v>30</v>
      </c>
      <c r="O1948" s="2" t="s">
        <v>31</v>
      </c>
      <c r="P1948" s="2" t="s">
        <v>33</v>
      </c>
      <c r="Q1948" s="2" t="s">
        <v>56</v>
      </c>
      <c r="R1948" s="3">
        <v>42407</v>
      </c>
      <c r="S1948" s="10">
        <f t="shared" si="330"/>
        <v>2016</v>
      </c>
      <c r="T1948" t="str">
        <f t="shared" si="334"/>
        <v/>
      </c>
      <c r="U1948">
        <f t="shared" si="334"/>
        <v>4728.17</v>
      </c>
      <c r="V1948" t="str">
        <f t="shared" si="334"/>
        <v/>
      </c>
      <c r="W1948" t="str">
        <f t="shared" si="334"/>
        <v/>
      </c>
      <c r="Z1948" t="str">
        <f t="shared" si="335"/>
        <v/>
      </c>
      <c r="AA1948">
        <f t="shared" si="335"/>
        <v>4728.17</v>
      </c>
      <c r="AB1948" t="str">
        <f t="shared" si="335"/>
        <v/>
      </c>
      <c r="AE1948" t="str">
        <f t="shared" si="331"/>
        <v/>
      </c>
      <c r="AH1948" t="str">
        <f t="shared" si="332"/>
        <v/>
      </c>
      <c r="AI1948" t="str">
        <f t="shared" si="333"/>
        <v/>
      </c>
      <c r="AJ1948" t="str">
        <f t="shared" si="329"/>
        <v/>
      </c>
      <c r="AK1948" t="str">
        <f t="shared" si="329"/>
        <v/>
      </c>
      <c r="AL1948" t="str">
        <f t="shared" si="329"/>
        <v/>
      </c>
    </row>
    <row r="1949" spans="1:38" x14ac:dyDescent="0.2">
      <c r="A1949" s="1">
        <v>7191</v>
      </c>
      <c r="B1949" s="2" t="s">
        <v>18</v>
      </c>
      <c r="C1949" s="3">
        <v>42405</v>
      </c>
      <c r="D1949" s="2" t="s">
        <v>41</v>
      </c>
      <c r="E1949" s="2">
        <v>17</v>
      </c>
      <c r="F1949" s="2">
        <v>119.97</v>
      </c>
      <c r="G1949" s="2">
        <v>0.08</v>
      </c>
      <c r="H1949" s="2" t="s">
        <v>20</v>
      </c>
      <c r="I1949" s="2">
        <v>-23.13</v>
      </c>
      <c r="J1949" s="2">
        <v>18.48</v>
      </c>
      <c r="K1949" s="2">
        <v>19.14</v>
      </c>
      <c r="L1949" s="2" t="s">
        <v>277</v>
      </c>
      <c r="M1949" s="2" t="s">
        <v>38</v>
      </c>
      <c r="N1949" s="2" t="s">
        <v>54</v>
      </c>
      <c r="O1949" s="2" t="s">
        <v>24</v>
      </c>
      <c r="P1949" s="2" t="s">
        <v>35</v>
      </c>
      <c r="Q1949" s="2" t="s">
        <v>26</v>
      </c>
      <c r="R1949" s="3">
        <v>42406</v>
      </c>
      <c r="S1949" s="10">
        <f t="shared" si="330"/>
        <v>2016</v>
      </c>
      <c r="T1949" t="str">
        <f t="shared" si="334"/>
        <v/>
      </c>
      <c r="U1949" t="str">
        <f t="shared" si="334"/>
        <v/>
      </c>
      <c r="V1949" t="str">
        <f t="shared" si="334"/>
        <v/>
      </c>
      <c r="W1949">
        <f t="shared" si="334"/>
        <v>-23.13</v>
      </c>
      <c r="Z1949">
        <f t="shared" si="335"/>
        <v>-23.13</v>
      </c>
      <c r="AA1949" t="str">
        <f t="shared" si="335"/>
        <v/>
      </c>
      <c r="AB1949" t="str">
        <f t="shared" si="335"/>
        <v/>
      </c>
      <c r="AE1949" t="str">
        <f t="shared" si="331"/>
        <v>Office Supplies</v>
      </c>
      <c r="AH1949" t="str">
        <f t="shared" si="332"/>
        <v/>
      </c>
      <c r="AI1949" t="str">
        <f t="shared" si="333"/>
        <v/>
      </c>
      <c r="AJ1949" t="str">
        <f t="shared" si="329"/>
        <v/>
      </c>
      <c r="AK1949" t="str">
        <f t="shared" si="329"/>
        <v/>
      </c>
      <c r="AL1949" t="str">
        <f t="shared" si="329"/>
        <v/>
      </c>
    </row>
    <row r="1950" spans="1:38" x14ac:dyDescent="0.2">
      <c r="A1950" s="1">
        <v>7192</v>
      </c>
      <c r="B1950" s="2" t="s">
        <v>18</v>
      </c>
      <c r="C1950" s="3">
        <v>42405</v>
      </c>
      <c r="D1950" s="2" t="s">
        <v>41</v>
      </c>
      <c r="E1950" s="2">
        <v>43</v>
      </c>
      <c r="F1950" s="2">
        <v>1570.09</v>
      </c>
      <c r="G1950" s="2">
        <v>0</v>
      </c>
      <c r="H1950" s="2" t="s">
        <v>20</v>
      </c>
      <c r="I1950" s="2">
        <v>293.14</v>
      </c>
      <c r="J1950" s="2">
        <v>46.76</v>
      </c>
      <c r="K1950" s="2">
        <v>22.22</v>
      </c>
      <c r="L1950" s="2" t="s">
        <v>277</v>
      </c>
      <c r="M1950" s="2" t="s">
        <v>38</v>
      </c>
      <c r="N1950" s="2" t="s">
        <v>54</v>
      </c>
      <c r="O1950" s="2" t="s">
        <v>24</v>
      </c>
      <c r="P1950" s="2" t="s">
        <v>52</v>
      </c>
      <c r="Q1950" s="2" t="s">
        <v>26</v>
      </c>
      <c r="R1950" s="3">
        <v>42405</v>
      </c>
      <c r="S1950" s="10">
        <f t="shared" si="330"/>
        <v>2016</v>
      </c>
      <c r="T1950" t="str">
        <f t="shared" si="334"/>
        <v/>
      </c>
      <c r="U1950" t="str">
        <f t="shared" si="334"/>
        <v/>
      </c>
      <c r="V1950" t="str">
        <f t="shared" si="334"/>
        <v/>
      </c>
      <c r="W1950">
        <f t="shared" si="334"/>
        <v>293.14</v>
      </c>
      <c r="Z1950">
        <f t="shared" si="335"/>
        <v>293.14</v>
      </c>
      <c r="AA1950" t="str">
        <f t="shared" si="335"/>
        <v/>
      </c>
      <c r="AB1950" t="str">
        <f t="shared" si="335"/>
        <v/>
      </c>
      <c r="AE1950" t="str">
        <f t="shared" si="331"/>
        <v/>
      </c>
      <c r="AH1950" t="str">
        <f t="shared" si="332"/>
        <v/>
      </c>
      <c r="AI1950" t="str">
        <f t="shared" si="333"/>
        <v/>
      </c>
      <c r="AJ1950" t="str">
        <f t="shared" si="329"/>
        <v/>
      </c>
      <c r="AK1950" t="str">
        <f t="shared" si="329"/>
        <v/>
      </c>
      <c r="AL1950" t="str">
        <f t="shared" si="329"/>
        <v/>
      </c>
    </row>
    <row r="1951" spans="1:38" x14ac:dyDescent="0.2">
      <c r="A1951" s="1">
        <v>7193</v>
      </c>
      <c r="B1951" s="2" t="s">
        <v>18</v>
      </c>
      <c r="C1951" s="3">
        <v>42406</v>
      </c>
      <c r="D1951" s="2" t="s">
        <v>19</v>
      </c>
      <c r="E1951" s="2">
        <v>39</v>
      </c>
      <c r="F1951" s="2">
        <v>19350.240000000002</v>
      </c>
      <c r="G1951" s="2">
        <v>0.01</v>
      </c>
      <c r="H1951" s="2" t="s">
        <v>44</v>
      </c>
      <c r="I1951" s="2">
        <v>5609.35</v>
      </c>
      <c r="J1951" s="2">
        <v>512.98</v>
      </c>
      <c r="K1951" s="2">
        <v>140</v>
      </c>
      <c r="L1951" s="2" t="s">
        <v>307</v>
      </c>
      <c r="M1951" s="2" t="s">
        <v>38</v>
      </c>
      <c r="N1951" s="2" t="s">
        <v>23</v>
      </c>
      <c r="O1951" s="2" t="s">
        <v>45</v>
      </c>
      <c r="P1951" s="2" t="s">
        <v>61</v>
      </c>
      <c r="Q1951" s="2" t="s">
        <v>56</v>
      </c>
      <c r="R1951" s="3">
        <v>42407</v>
      </c>
      <c r="S1951" s="10">
        <f t="shared" si="330"/>
        <v>2016</v>
      </c>
      <c r="T1951">
        <f t="shared" si="334"/>
        <v>5609.35</v>
      </c>
      <c r="U1951" t="str">
        <f t="shared" si="334"/>
        <v/>
      </c>
      <c r="V1951" t="str">
        <f t="shared" si="334"/>
        <v/>
      </c>
      <c r="W1951" t="str">
        <f t="shared" si="334"/>
        <v/>
      </c>
      <c r="Z1951" t="str">
        <f t="shared" si="335"/>
        <v/>
      </c>
      <c r="AA1951" t="str">
        <f t="shared" si="335"/>
        <v/>
      </c>
      <c r="AB1951">
        <f t="shared" si="335"/>
        <v>5609.35</v>
      </c>
      <c r="AE1951" t="str">
        <f t="shared" si="331"/>
        <v/>
      </c>
      <c r="AH1951" t="str">
        <f t="shared" si="332"/>
        <v/>
      </c>
      <c r="AI1951" t="str">
        <f t="shared" si="333"/>
        <v/>
      </c>
      <c r="AJ1951" t="str">
        <f t="shared" si="329"/>
        <v/>
      </c>
      <c r="AK1951" t="str">
        <f t="shared" si="329"/>
        <v/>
      </c>
      <c r="AL1951" t="str">
        <f t="shared" si="329"/>
        <v/>
      </c>
    </row>
    <row r="1952" spans="1:38" x14ac:dyDescent="0.2">
      <c r="A1952" s="1">
        <v>7194</v>
      </c>
      <c r="B1952" s="2" t="s">
        <v>18</v>
      </c>
      <c r="C1952" s="3">
        <v>42406</v>
      </c>
      <c r="D1952" s="2" t="s">
        <v>19</v>
      </c>
      <c r="E1952" s="2">
        <v>7</v>
      </c>
      <c r="F1952" s="2">
        <v>779.18299999999999</v>
      </c>
      <c r="G1952" s="2">
        <v>0.08</v>
      </c>
      <c r="H1952" s="2" t="s">
        <v>20</v>
      </c>
      <c r="I1952" s="2">
        <v>-444.13</v>
      </c>
      <c r="J1952" s="2">
        <v>152.99</v>
      </c>
      <c r="K1952" s="2">
        <v>18.2</v>
      </c>
      <c r="L1952" s="2" t="s">
        <v>307</v>
      </c>
      <c r="M1952" s="2" t="s">
        <v>38</v>
      </c>
      <c r="N1952" s="2" t="s">
        <v>23</v>
      </c>
      <c r="O1952" s="2" t="s">
        <v>31</v>
      </c>
      <c r="P1952" s="2" t="s">
        <v>39</v>
      </c>
      <c r="Q1952" s="2" t="s">
        <v>26</v>
      </c>
      <c r="R1952" s="3">
        <v>42408</v>
      </c>
      <c r="S1952" s="10">
        <f t="shared" si="330"/>
        <v>2016</v>
      </c>
      <c r="T1952">
        <f t="shared" si="334"/>
        <v>-444.13</v>
      </c>
      <c r="U1952" t="str">
        <f t="shared" si="334"/>
        <v/>
      </c>
      <c r="V1952" t="str">
        <f t="shared" si="334"/>
        <v/>
      </c>
      <c r="W1952" t="str">
        <f t="shared" si="334"/>
        <v/>
      </c>
      <c r="Z1952" t="str">
        <f t="shared" si="335"/>
        <v/>
      </c>
      <c r="AA1952">
        <f t="shared" si="335"/>
        <v>-444.13</v>
      </c>
      <c r="AB1952" t="str">
        <f t="shared" si="335"/>
        <v/>
      </c>
      <c r="AE1952" t="str">
        <f t="shared" si="331"/>
        <v>Technology</v>
      </c>
      <c r="AH1952">
        <f t="shared" si="332"/>
        <v>-444.13</v>
      </c>
      <c r="AI1952" t="str">
        <f t="shared" si="333"/>
        <v/>
      </c>
      <c r="AJ1952" t="str">
        <f t="shared" si="329"/>
        <v/>
      </c>
      <c r="AK1952">
        <f t="shared" si="329"/>
        <v>-444.13</v>
      </c>
      <c r="AL1952" t="str">
        <f t="shared" si="329"/>
        <v/>
      </c>
    </row>
    <row r="1953" spans="1:38" x14ac:dyDescent="0.2">
      <c r="A1953" s="1">
        <v>7195</v>
      </c>
      <c r="B1953" s="2" t="s">
        <v>18</v>
      </c>
      <c r="C1953" s="3">
        <v>42406</v>
      </c>
      <c r="D1953" s="2" t="s">
        <v>50</v>
      </c>
      <c r="E1953" s="2">
        <v>27</v>
      </c>
      <c r="F1953" s="2">
        <v>4449.4489999999996</v>
      </c>
      <c r="G1953" s="2">
        <v>0.1</v>
      </c>
      <c r="H1953" s="2" t="s">
        <v>20</v>
      </c>
      <c r="I1953" s="2">
        <v>726.35</v>
      </c>
      <c r="J1953" s="2">
        <v>212.99</v>
      </c>
      <c r="K1953" s="2">
        <v>22.08</v>
      </c>
      <c r="L1953" s="2" t="s">
        <v>223</v>
      </c>
      <c r="M1953" s="2" t="s">
        <v>29</v>
      </c>
      <c r="N1953" s="2" t="s">
        <v>54</v>
      </c>
      <c r="O1953" s="2" t="s">
        <v>31</v>
      </c>
      <c r="P1953" s="2" t="s">
        <v>39</v>
      </c>
      <c r="Q1953" s="2" t="s">
        <v>26</v>
      </c>
      <c r="R1953" s="3">
        <v>42407</v>
      </c>
      <c r="S1953" s="10">
        <f t="shared" si="330"/>
        <v>2016</v>
      </c>
      <c r="T1953" t="str">
        <f t="shared" si="334"/>
        <v/>
      </c>
      <c r="U1953" t="str">
        <f t="shared" si="334"/>
        <v/>
      </c>
      <c r="V1953" t="str">
        <f t="shared" si="334"/>
        <v/>
      </c>
      <c r="W1953">
        <f t="shared" si="334"/>
        <v>726.35</v>
      </c>
      <c r="Z1953" t="str">
        <f t="shared" si="335"/>
        <v/>
      </c>
      <c r="AA1953">
        <f t="shared" si="335"/>
        <v>726.35</v>
      </c>
      <c r="AB1953" t="str">
        <f t="shared" si="335"/>
        <v/>
      </c>
      <c r="AE1953" t="str">
        <f t="shared" si="331"/>
        <v/>
      </c>
      <c r="AH1953" t="str">
        <f t="shared" si="332"/>
        <v/>
      </c>
      <c r="AI1953" t="str">
        <f t="shared" si="333"/>
        <v/>
      </c>
      <c r="AJ1953" t="str">
        <f t="shared" si="329"/>
        <v/>
      </c>
      <c r="AK1953" t="str">
        <f t="shared" si="329"/>
        <v/>
      </c>
      <c r="AL1953" t="str">
        <f t="shared" si="329"/>
        <v/>
      </c>
    </row>
    <row r="1954" spans="1:38" x14ac:dyDescent="0.2">
      <c r="A1954" s="1">
        <v>7196</v>
      </c>
      <c r="B1954" s="2" t="s">
        <v>18</v>
      </c>
      <c r="C1954" s="3">
        <v>42406</v>
      </c>
      <c r="D1954" s="2" t="s">
        <v>19</v>
      </c>
      <c r="E1954" s="2">
        <v>34</v>
      </c>
      <c r="F1954" s="2">
        <v>714.31</v>
      </c>
      <c r="G1954" s="2">
        <v>0.03</v>
      </c>
      <c r="H1954" s="2" t="s">
        <v>49</v>
      </c>
      <c r="I1954" s="2">
        <v>91.08</v>
      </c>
      <c r="J1954" s="2">
        <v>32.979999999999997</v>
      </c>
      <c r="K1954" s="2">
        <v>22.83</v>
      </c>
      <c r="L1954" s="2" t="s">
        <v>347</v>
      </c>
      <c r="M1954" s="2" t="s">
        <v>29</v>
      </c>
      <c r="N1954" s="2" t="s">
        <v>30</v>
      </c>
      <c r="O1954" s="2" t="s">
        <v>24</v>
      </c>
      <c r="P1954" s="2" t="s">
        <v>25</v>
      </c>
      <c r="Q1954" s="2" t="s">
        <v>26</v>
      </c>
      <c r="R1954" s="3">
        <v>42408</v>
      </c>
      <c r="S1954" s="10">
        <f t="shared" si="330"/>
        <v>2016</v>
      </c>
      <c r="T1954" t="str">
        <f t="shared" si="334"/>
        <v/>
      </c>
      <c r="U1954">
        <f t="shared" si="334"/>
        <v>91.08</v>
      </c>
      <c r="V1954" t="str">
        <f t="shared" si="334"/>
        <v/>
      </c>
      <c r="W1954" t="str">
        <f t="shared" si="334"/>
        <v/>
      </c>
      <c r="Z1954">
        <f t="shared" si="335"/>
        <v>91.08</v>
      </c>
      <c r="AA1954" t="str">
        <f t="shared" si="335"/>
        <v/>
      </c>
      <c r="AB1954" t="str">
        <f t="shared" si="335"/>
        <v/>
      </c>
      <c r="AE1954" t="str">
        <f t="shared" si="331"/>
        <v/>
      </c>
      <c r="AH1954" t="str">
        <f t="shared" si="332"/>
        <v/>
      </c>
      <c r="AI1954" t="str">
        <f t="shared" si="333"/>
        <v/>
      </c>
      <c r="AJ1954" t="str">
        <f t="shared" si="329"/>
        <v/>
      </c>
      <c r="AK1954" t="str">
        <f t="shared" si="329"/>
        <v/>
      </c>
      <c r="AL1954" t="str">
        <f t="shared" si="329"/>
        <v/>
      </c>
    </row>
    <row r="1955" spans="1:38" x14ac:dyDescent="0.2">
      <c r="A1955" s="1">
        <v>7197</v>
      </c>
      <c r="B1955" s="2" t="s">
        <v>18</v>
      </c>
      <c r="C1955" s="3">
        <v>42406</v>
      </c>
      <c r="D1955" s="2" t="s">
        <v>19</v>
      </c>
      <c r="E1955" s="2">
        <v>31</v>
      </c>
      <c r="F1955" s="2">
        <v>197.46</v>
      </c>
      <c r="G1955" s="2">
        <v>0.06</v>
      </c>
      <c r="H1955" s="2" t="s">
        <v>20</v>
      </c>
      <c r="I1955" s="2">
        <v>-56.5</v>
      </c>
      <c r="J1955" s="2">
        <v>17.98</v>
      </c>
      <c r="K1955" s="2">
        <v>19.350000000000001</v>
      </c>
      <c r="L1955" s="2" t="s">
        <v>347</v>
      </c>
      <c r="M1955" s="2" t="s">
        <v>29</v>
      </c>
      <c r="N1955" s="2" t="s">
        <v>30</v>
      </c>
      <c r="O1955" s="2" t="s">
        <v>24</v>
      </c>
      <c r="P1955" s="2" t="s">
        <v>35</v>
      </c>
      <c r="Q1955" s="2" t="s">
        <v>26</v>
      </c>
      <c r="R1955" s="3">
        <v>42408</v>
      </c>
      <c r="S1955" s="10">
        <f t="shared" si="330"/>
        <v>2016</v>
      </c>
      <c r="T1955" t="str">
        <f t="shared" si="334"/>
        <v/>
      </c>
      <c r="U1955">
        <f t="shared" si="334"/>
        <v>-56.5</v>
      </c>
      <c r="V1955" t="str">
        <f t="shared" si="334"/>
        <v/>
      </c>
      <c r="W1955" t="str">
        <f t="shared" si="334"/>
        <v/>
      </c>
      <c r="Z1955">
        <f t="shared" si="335"/>
        <v>-56.5</v>
      </c>
      <c r="AA1955" t="str">
        <f t="shared" si="335"/>
        <v/>
      </c>
      <c r="AB1955" t="str">
        <f t="shared" si="335"/>
        <v/>
      </c>
      <c r="AE1955" t="str">
        <f t="shared" si="331"/>
        <v>Office Supplies</v>
      </c>
      <c r="AH1955" t="str">
        <f t="shared" si="332"/>
        <v/>
      </c>
      <c r="AI1955" t="str">
        <f t="shared" si="333"/>
        <v/>
      </c>
      <c r="AJ1955" t="str">
        <f t="shared" si="329"/>
        <v/>
      </c>
      <c r="AK1955" t="str">
        <f t="shared" si="329"/>
        <v/>
      </c>
      <c r="AL1955" t="str">
        <f t="shared" si="329"/>
        <v/>
      </c>
    </row>
    <row r="1956" spans="1:38" x14ac:dyDescent="0.2">
      <c r="A1956" s="1">
        <v>7198</v>
      </c>
      <c r="B1956" s="2" t="s">
        <v>18</v>
      </c>
      <c r="C1956" s="3">
        <v>42406</v>
      </c>
      <c r="D1956" s="2" t="s">
        <v>41</v>
      </c>
      <c r="E1956" s="2">
        <v>3</v>
      </c>
      <c r="F1956" s="2">
        <v>28.41</v>
      </c>
      <c r="G1956" s="2">
        <v>0</v>
      </c>
      <c r="H1956" s="2" t="s">
        <v>20</v>
      </c>
      <c r="I1956" s="2">
        <v>-4.29</v>
      </c>
      <c r="J1956" s="2">
        <v>16.98</v>
      </c>
      <c r="K1956" s="2">
        <v>19.02</v>
      </c>
      <c r="L1956" s="2" t="s">
        <v>294</v>
      </c>
      <c r="M1956" s="2" t="s">
        <v>29</v>
      </c>
      <c r="N1956" s="2" t="s">
        <v>30</v>
      </c>
      <c r="O1956" s="2" t="s">
        <v>24</v>
      </c>
      <c r="P1956" s="2" t="s">
        <v>35</v>
      </c>
      <c r="Q1956" s="2" t="s">
        <v>26</v>
      </c>
      <c r="R1956" s="3">
        <v>42406</v>
      </c>
      <c r="S1956" s="10">
        <f t="shared" si="330"/>
        <v>2016</v>
      </c>
      <c r="T1956" t="str">
        <f t="shared" si="334"/>
        <v/>
      </c>
      <c r="U1956">
        <f t="shared" si="334"/>
        <v>-4.29</v>
      </c>
      <c r="V1956" t="str">
        <f t="shared" si="334"/>
        <v/>
      </c>
      <c r="W1956" t="str">
        <f t="shared" si="334"/>
        <v/>
      </c>
      <c r="Z1956">
        <f t="shared" si="335"/>
        <v>-4.29</v>
      </c>
      <c r="AA1956" t="str">
        <f t="shared" si="335"/>
        <v/>
      </c>
      <c r="AB1956" t="str">
        <f t="shared" si="335"/>
        <v/>
      </c>
      <c r="AE1956" t="str">
        <f t="shared" si="331"/>
        <v>Office Supplies</v>
      </c>
      <c r="AH1956" t="str">
        <f t="shared" si="332"/>
        <v/>
      </c>
      <c r="AI1956" t="str">
        <f t="shared" si="333"/>
        <v/>
      </c>
      <c r="AJ1956" t="str">
        <f t="shared" si="329"/>
        <v/>
      </c>
      <c r="AK1956" t="str">
        <f t="shared" si="329"/>
        <v/>
      </c>
      <c r="AL1956" t="str">
        <f t="shared" si="329"/>
        <v/>
      </c>
    </row>
    <row r="1957" spans="1:38" x14ac:dyDescent="0.2">
      <c r="A1957" s="1">
        <v>7199</v>
      </c>
      <c r="B1957" s="2" t="s">
        <v>18</v>
      </c>
      <c r="C1957" s="3">
        <v>42406</v>
      </c>
      <c r="D1957" s="2" t="s">
        <v>41</v>
      </c>
      <c r="E1957" s="2">
        <v>1</v>
      </c>
      <c r="F1957" s="2">
        <v>3465.39</v>
      </c>
      <c r="G1957" s="2">
        <v>0.05</v>
      </c>
      <c r="H1957" s="2" t="s">
        <v>20</v>
      </c>
      <c r="I1957" s="2">
        <v>-11856.06</v>
      </c>
      <c r="J1957" s="2">
        <v>3511.99</v>
      </c>
      <c r="K1957" s="2">
        <v>38.49</v>
      </c>
      <c r="L1957" s="2" t="s">
        <v>294</v>
      </c>
      <c r="M1957" s="2" t="s">
        <v>29</v>
      </c>
      <c r="N1957" s="2" t="s">
        <v>30</v>
      </c>
      <c r="O1957" s="2" t="s">
        <v>31</v>
      </c>
      <c r="P1957" s="2" t="s">
        <v>107</v>
      </c>
      <c r="Q1957" s="2" t="s">
        <v>34</v>
      </c>
      <c r="R1957" s="3">
        <v>42408</v>
      </c>
      <c r="S1957" s="10">
        <f t="shared" si="330"/>
        <v>2016</v>
      </c>
      <c r="T1957" t="str">
        <f t="shared" si="334"/>
        <v/>
      </c>
      <c r="U1957">
        <f t="shared" si="334"/>
        <v>-11856.06</v>
      </c>
      <c r="V1957" t="str">
        <f t="shared" si="334"/>
        <v/>
      </c>
      <c r="W1957" t="str">
        <f t="shared" si="334"/>
        <v/>
      </c>
      <c r="Z1957" t="str">
        <f t="shared" si="335"/>
        <v/>
      </c>
      <c r="AA1957">
        <f t="shared" si="335"/>
        <v>-11856.06</v>
      </c>
      <c r="AB1957" t="str">
        <f t="shared" si="335"/>
        <v/>
      </c>
      <c r="AE1957" t="str">
        <f t="shared" si="331"/>
        <v>Technology</v>
      </c>
      <c r="AH1957">
        <f t="shared" si="332"/>
        <v>-11856.06</v>
      </c>
      <c r="AI1957" t="str">
        <f t="shared" si="333"/>
        <v/>
      </c>
      <c r="AJ1957" t="str">
        <f t="shared" si="329"/>
        <v/>
      </c>
      <c r="AK1957">
        <f t="shared" si="329"/>
        <v>-11856.06</v>
      </c>
      <c r="AL1957" t="str">
        <f t="shared" si="329"/>
        <v/>
      </c>
    </row>
    <row r="1958" spans="1:38" x14ac:dyDescent="0.2">
      <c r="A1958" s="1">
        <v>7200</v>
      </c>
      <c r="B1958" s="2" t="s">
        <v>18</v>
      </c>
      <c r="C1958" s="3">
        <v>42407</v>
      </c>
      <c r="D1958" s="2" t="s">
        <v>59</v>
      </c>
      <c r="E1958" s="2">
        <v>36</v>
      </c>
      <c r="F1958" s="2">
        <v>1232.92</v>
      </c>
      <c r="G1958" s="2">
        <v>0.1</v>
      </c>
      <c r="H1958" s="2" t="s">
        <v>49</v>
      </c>
      <c r="I1958" s="2">
        <v>-1185.73</v>
      </c>
      <c r="J1958" s="2">
        <v>47.48</v>
      </c>
      <c r="K1958" s="2">
        <v>49</v>
      </c>
      <c r="L1958" s="2" t="s">
        <v>253</v>
      </c>
      <c r="M1958" s="2" t="s">
        <v>29</v>
      </c>
      <c r="N1958" s="2" t="s">
        <v>30</v>
      </c>
      <c r="O1958" s="2" t="s">
        <v>24</v>
      </c>
      <c r="P1958" s="2" t="s">
        <v>52</v>
      </c>
      <c r="Q1958" s="2" t="s">
        <v>34</v>
      </c>
      <c r="R1958" s="3">
        <v>42407</v>
      </c>
      <c r="S1958" s="10">
        <f t="shared" si="330"/>
        <v>2016</v>
      </c>
      <c r="T1958" t="str">
        <f t="shared" si="334"/>
        <v/>
      </c>
      <c r="U1958">
        <f t="shared" si="334"/>
        <v>-1185.73</v>
      </c>
      <c r="V1958" t="str">
        <f t="shared" si="334"/>
        <v/>
      </c>
      <c r="W1958" t="str">
        <f t="shared" si="334"/>
        <v/>
      </c>
      <c r="Z1958">
        <f t="shared" si="335"/>
        <v>-1185.73</v>
      </c>
      <c r="AA1958" t="str">
        <f t="shared" si="335"/>
        <v/>
      </c>
      <c r="AB1958" t="str">
        <f t="shared" si="335"/>
        <v/>
      </c>
      <c r="AE1958" t="str">
        <f t="shared" si="331"/>
        <v>Office Supplies</v>
      </c>
      <c r="AH1958" t="str">
        <f t="shared" si="332"/>
        <v/>
      </c>
      <c r="AI1958" t="str">
        <f t="shared" si="333"/>
        <v/>
      </c>
      <c r="AJ1958" t="str">
        <f t="shared" si="329"/>
        <v/>
      </c>
      <c r="AK1958" t="str">
        <f t="shared" si="329"/>
        <v/>
      </c>
      <c r="AL1958" t="str">
        <f t="shared" si="329"/>
        <v/>
      </c>
    </row>
    <row r="1959" spans="1:38" x14ac:dyDescent="0.2">
      <c r="A1959" s="1">
        <v>7201</v>
      </c>
      <c r="B1959" s="2" t="s">
        <v>18</v>
      </c>
      <c r="C1959" s="3">
        <v>42407</v>
      </c>
      <c r="D1959" s="2" t="s">
        <v>59</v>
      </c>
      <c r="E1959" s="2">
        <v>10</v>
      </c>
      <c r="F1959" s="2">
        <v>1031.69</v>
      </c>
      <c r="G1959" s="2">
        <v>7.0000000000000007E-2</v>
      </c>
      <c r="H1959" s="2" t="s">
        <v>20</v>
      </c>
      <c r="I1959" s="2">
        <v>-90.12</v>
      </c>
      <c r="J1959" s="2">
        <v>111.99</v>
      </c>
      <c r="K1959" s="2">
        <v>33.99</v>
      </c>
      <c r="L1959" s="2" t="s">
        <v>253</v>
      </c>
      <c r="M1959" s="2" t="s">
        <v>29</v>
      </c>
      <c r="N1959" s="2" t="s">
        <v>30</v>
      </c>
      <c r="O1959" s="2" t="s">
        <v>31</v>
      </c>
      <c r="P1959" s="2" t="s">
        <v>32</v>
      </c>
      <c r="Q1959" s="2" t="s">
        <v>26</v>
      </c>
      <c r="R1959" s="3">
        <v>42407</v>
      </c>
      <c r="S1959" s="10">
        <f t="shared" si="330"/>
        <v>2016</v>
      </c>
      <c r="T1959" t="str">
        <f t="shared" si="334"/>
        <v/>
      </c>
      <c r="U1959">
        <f t="shared" si="334"/>
        <v>-90.12</v>
      </c>
      <c r="V1959" t="str">
        <f t="shared" si="334"/>
        <v/>
      </c>
      <c r="W1959" t="str">
        <f t="shared" si="334"/>
        <v/>
      </c>
      <c r="Z1959" t="str">
        <f t="shared" si="335"/>
        <v/>
      </c>
      <c r="AA1959">
        <f t="shared" si="335"/>
        <v>-90.12</v>
      </c>
      <c r="AB1959" t="str">
        <f t="shared" si="335"/>
        <v/>
      </c>
      <c r="AE1959" t="str">
        <f t="shared" si="331"/>
        <v>Technology</v>
      </c>
      <c r="AH1959">
        <f t="shared" si="332"/>
        <v>-90.12</v>
      </c>
      <c r="AI1959" t="str">
        <f t="shared" si="333"/>
        <v/>
      </c>
      <c r="AJ1959" t="str">
        <f t="shared" si="329"/>
        <v/>
      </c>
      <c r="AK1959">
        <f t="shared" si="329"/>
        <v>-90.12</v>
      </c>
      <c r="AL1959" t="str">
        <f t="shared" si="329"/>
        <v/>
      </c>
    </row>
    <row r="1960" spans="1:38" x14ac:dyDescent="0.2">
      <c r="A1960" s="1">
        <v>7202</v>
      </c>
      <c r="B1960" s="2" t="s">
        <v>18</v>
      </c>
      <c r="C1960" s="3">
        <v>42407</v>
      </c>
      <c r="D1960" s="2" t="s">
        <v>59</v>
      </c>
      <c r="E1960" s="2">
        <v>47</v>
      </c>
      <c r="F1960" s="2">
        <v>1355.97</v>
      </c>
      <c r="G1960" s="2">
        <v>0.08</v>
      </c>
      <c r="H1960" s="2" t="s">
        <v>20</v>
      </c>
      <c r="I1960" s="2">
        <v>24.97</v>
      </c>
      <c r="J1960" s="2">
        <v>42.98</v>
      </c>
      <c r="K1960" s="2">
        <v>22.99</v>
      </c>
      <c r="L1960" s="2" t="s">
        <v>253</v>
      </c>
      <c r="M1960" s="2" t="s">
        <v>29</v>
      </c>
      <c r="N1960" s="2" t="s">
        <v>30</v>
      </c>
      <c r="O1960" s="2" t="s">
        <v>24</v>
      </c>
      <c r="P1960" s="2" t="s">
        <v>64</v>
      </c>
      <c r="Q1960" s="2" t="s">
        <v>58</v>
      </c>
      <c r="R1960" s="3">
        <v>42409</v>
      </c>
      <c r="S1960" s="10">
        <f t="shared" si="330"/>
        <v>2016</v>
      </c>
      <c r="T1960" t="str">
        <f t="shared" si="334"/>
        <v/>
      </c>
      <c r="U1960">
        <f t="shared" si="334"/>
        <v>24.97</v>
      </c>
      <c r="V1960" t="str">
        <f t="shared" si="334"/>
        <v/>
      </c>
      <c r="W1960" t="str">
        <f t="shared" si="334"/>
        <v/>
      </c>
      <c r="Z1960">
        <f t="shared" si="335"/>
        <v>24.97</v>
      </c>
      <c r="AA1960" t="str">
        <f t="shared" si="335"/>
        <v/>
      </c>
      <c r="AB1960" t="str">
        <f t="shared" si="335"/>
        <v/>
      </c>
      <c r="AE1960" t="str">
        <f t="shared" si="331"/>
        <v/>
      </c>
      <c r="AH1960" t="str">
        <f t="shared" si="332"/>
        <v/>
      </c>
      <c r="AI1960" t="str">
        <f t="shared" si="333"/>
        <v/>
      </c>
      <c r="AJ1960" t="str">
        <f t="shared" si="329"/>
        <v/>
      </c>
      <c r="AK1960" t="str">
        <f t="shared" si="329"/>
        <v/>
      </c>
      <c r="AL1960" t="str">
        <f t="shared" si="329"/>
        <v/>
      </c>
    </row>
    <row r="1961" spans="1:38" x14ac:dyDescent="0.2">
      <c r="A1961" s="1">
        <v>7203</v>
      </c>
      <c r="B1961" s="2" t="s">
        <v>40</v>
      </c>
      <c r="C1961" s="3">
        <v>42407</v>
      </c>
      <c r="D1961" s="2" t="s">
        <v>27</v>
      </c>
      <c r="E1961" s="2">
        <v>37</v>
      </c>
      <c r="F1961" s="2">
        <v>3358.95</v>
      </c>
      <c r="G1961" s="2">
        <v>0.04</v>
      </c>
      <c r="H1961" s="2" t="s">
        <v>49</v>
      </c>
      <c r="I1961" s="2">
        <v>-1031.52</v>
      </c>
      <c r="J1961" s="2">
        <v>102.98</v>
      </c>
      <c r="K1961" s="2">
        <v>70.2</v>
      </c>
      <c r="L1961" s="2" t="s">
        <v>536</v>
      </c>
      <c r="M1961" s="2" t="s">
        <v>38</v>
      </c>
      <c r="N1961" s="2" t="s">
        <v>43</v>
      </c>
      <c r="O1961" s="2" t="s">
        <v>45</v>
      </c>
      <c r="P1961" s="2" t="s">
        <v>55</v>
      </c>
      <c r="Q1961" s="2" t="s">
        <v>62</v>
      </c>
      <c r="R1961" s="3">
        <v>42414</v>
      </c>
      <c r="S1961" s="10">
        <f t="shared" si="330"/>
        <v>2016</v>
      </c>
      <c r="T1961" t="str">
        <f t="shared" si="334"/>
        <v/>
      </c>
      <c r="U1961" t="str">
        <f t="shared" si="334"/>
        <v/>
      </c>
      <c r="V1961">
        <f t="shared" si="334"/>
        <v>-1031.52</v>
      </c>
      <c r="W1961" t="str">
        <f t="shared" si="334"/>
        <v/>
      </c>
      <c r="Z1961" t="str">
        <f t="shared" si="335"/>
        <v/>
      </c>
      <c r="AA1961" t="str">
        <f t="shared" si="335"/>
        <v/>
      </c>
      <c r="AB1961">
        <f t="shared" si="335"/>
        <v>-1031.52</v>
      </c>
      <c r="AE1961" t="str">
        <f t="shared" si="331"/>
        <v>Furniture</v>
      </c>
      <c r="AH1961" t="str">
        <f t="shared" si="332"/>
        <v/>
      </c>
      <c r="AI1961" t="str">
        <f t="shared" si="333"/>
        <v/>
      </c>
      <c r="AJ1961" t="str">
        <f t="shared" si="329"/>
        <v/>
      </c>
      <c r="AK1961" t="str">
        <f t="shared" si="329"/>
        <v/>
      </c>
      <c r="AL1961" t="str">
        <f t="shared" si="329"/>
        <v/>
      </c>
    </row>
    <row r="1962" spans="1:38" x14ac:dyDescent="0.2">
      <c r="A1962" s="1">
        <v>7204</v>
      </c>
      <c r="B1962" s="2" t="s">
        <v>18</v>
      </c>
      <c r="C1962" s="3">
        <v>42407</v>
      </c>
      <c r="D1962" s="2" t="s">
        <v>19</v>
      </c>
      <c r="E1962" s="2">
        <v>42</v>
      </c>
      <c r="F1962" s="2">
        <v>627.16999999999996</v>
      </c>
      <c r="G1962" s="2">
        <v>0.02</v>
      </c>
      <c r="H1962" s="2" t="s">
        <v>20</v>
      </c>
      <c r="I1962" s="2">
        <v>55.64</v>
      </c>
      <c r="J1962" s="2">
        <v>26.45</v>
      </c>
      <c r="K1962" s="2">
        <v>21.17</v>
      </c>
      <c r="L1962" s="2" t="s">
        <v>399</v>
      </c>
      <c r="M1962" s="2" t="s">
        <v>38</v>
      </c>
      <c r="N1962" s="2" t="s">
        <v>43</v>
      </c>
      <c r="O1962" s="2" t="s">
        <v>24</v>
      </c>
      <c r="P1962" s="2" t="s">
        <v>25</v>
      </c>
      <c r="Q1962" s="2" t="s">
        <v>26</v>
      </c>
      <c r="R1962" s="3">
        <v>42410</v>
      </c>
      <c r="S1962" s="10">
        <f t="shared" si="330"/>
        <v>2016</v>
      </c>
      <c r="T1962" t="str">
        <f t="shared" ref="T1962:W1981" si="336">IF($N1962=T$1,$I1962,"")</f>
        <v/>
      </c>
      <c r="U1962" t="str">
        <f t="shared" si="336"/>
        <v/>
      </c>
      <c r="V1962">
        <f t="shared" si="336"/>
        <v>55.64</v>
      </c>
      <c r="W1962" t="str">
        <f t="shared" si="336"/>
        <v/>
      </c>
      <c r="Z1962">
        <f t="shared" ref="Z1962:AB1981" si="337">IF($O1962=Z$1,$I1962,"")</f>
        <v>55.64</v>
      </c>
      <c r="AA1962" t="str">
        <f t="shared" si="337"/>
        <v/>
      </c>
      <c r="AB1962" t="str">
        <f t="shared" si="337"/>
        <v/>
      </c>
      <c r="AE1962" t="str">
        <f t="shared" si="331"/>
        <v/>
      </c>
      <c r="AH1962" t="str">
        <f t="shared" si="332"/>
        <v/>
      </c>
      <c r="AI1962" t="str">
        <f t="shared" si="333"/>
        <v/>
      </c>
      <c r="AJ1962" t="str">
        <f t="shared" si="329"/>
        <v/>
      </c>
      <c r="AK1962" t="str">
        <f t="shared" si="329"/>
        <v/>
      </c>
      <c r="AL1962" t="str">
        <f t="shared" si="329"/>
        <v/>
      </c>
    </row>
    <row r="1963" spans="1:38" x14ac:dyDescent="0.2">
      <c r="A1963" s="1">
        <v>7205</v>
      </c>
      <c r="B1963" s="2" t="s">
        <v>18</v>
      </c>
      <c r="C1963" s="3">
        <v>42407</v>
      </c>
      <c r="D1963" s="2" t="s">
        <v>19</v>
      </c>
      <c r="E1963" s="2">
        <v>42</v>
      </c>
      <c r="F1963" s="2">
        <v>3907.931</v>
      </c>
      <c r="G1963" s="2">
        <v>0.08</v>
      </c>
      <c r="H1963" s="2" t="s">
        <v>20</v>
      </c>
      <c r="I1963" s="2">
        <v>1150.03</v>
      </c>
      <c r="J1963" s="2">
        <v>122.99</v>
      </c>
      <c r="K1963" s="2">
        <v>16.5</v>
      </c>
      <c r="L1963" s="2" t="s">
        <v>320</v>
      </c>
      <c r="M1963" s="2" t="s">
        <v>38</v>
      </c>
      <c r="N1963" s="2" t="s">
        <v>30</v>
      </c>
      <c r="O1963" s="2" t="s">
        <v>31</v>
      </c>
      <c r="P1963" s="2" t="s">
        <v>39</v>
      </c>
      <c r="Q1963" s="2" t="s">
        <v>26</v>
      </c>
      <c r="R1963" s="3">
        <v>42408</v>
      </c>
      <c r="S1963" s="10">
        <f t="shared" si="330"/>
        <v>2016</v>
      </c>
      <c r="T1963" t="str">
        <f t="shared" si="336"/>
        <v/>
      </c>
      <c r="U1963">
        <f t="shared" si="336"/>
        <v>1150.03</v>
      </c>
      <c r="V1963" t="str">
        <f t="shared" si="336"/>
        <v/>
      </c>
      <c r="W1963" t="str">
        <f t="shared" si="336"/>
        <v/>
      </c>
      <c r="Z1963" t="str">
        <f t="shared" si="337"/>
        <v/>
      </c>
      <c r="AA1963">
        <f t="shared" si="337"/>
        <v>1150.03</v>
      </c>
      <c r="AB1963" t="str">
        <f t="shared" si="337"/>
        <v/>
      </c>
      <c r="AE1963" t="str">
        <f t="shared" si="331"/>
        <v/>
      </c>
      <c r="AH1963" t="str">
        <f t="shared" si="332"/>
        <v/>
      </c>
      <c r="AI1963" t="str">
        <f t="shared" si="333"/>
        <v/>
      </c>
      <c r="AJ1963" t="str">
        <f t="shared" si="329"/>
        <v/>
      </c>
      <c r="AK1963" t="str">
        <f t="shared" si="329"/>
        <v/>
      </c>
      <c r="AL1963" t="str">
        <f t="shared" si="329"/>
        <v/>
      </c>
    </row>
    <row r="1964" spans="1:38" x14ac:dyDescent="0.2">
      <c r="A1964" s="1">
        <v>7206</v>
      </c>
      <c r="B1964" s="2" t="s">
        <v>18</v>
      </c>
      <c r="C1964" s="3">
        <v>42407</v>
      </c>
      <c r="D1964" s="2" t="s">
        <v>19</v>
      </c>
      <c r="E1964" s="2">
        <v>35</v>
      </c>
      <c r="F1964" s="2">
        <v>255.82</v>
      </c>
      <c r="G1964" s="2">
        <v>0.02</v>
      </c>
      <c r="H1964" s="2" t="s">
        <v>20</v>
      </c>
      <c r="I1964" s="2">
        <v>-53.41</v>
      </c>
      <c r="J1964" s="2">
        <v>18.84</v>
      </c>
      <c r="K1964" s="2">
        <v>18.420000000000002</v>
      </c>
      <c r="L1964" s="2" t="s">
        <v>320</v>
      </c>
      <c r="M1964" s="2" t="s">
        <v>38</v>
      </c>
      <c r="N1964" s="2" t="s">
        <v>30</v>
      </c>
      <c r="O1964" s="2" t="s">
        <v>24</v>
      </c>
      <c r="P1964" s="2" t="s">
        <v>203</v>
      </c>
      <c r="Q1964" s="2" t="s">
        <v>58</v>
      </c>
      <c r="R1964" s="3">
        <v>42410</v>
      </c>
      <c r="S1964" s="10">
        <f t="shared" si="330"/>
        <v>2016</v>
      </c>
      <c r="T1964" t="str">
        <f t="shared" si="336"/>
        <v/>
      </c>
      <c r="U1964">
        <f t="shared" si="336"/>
        <v>-53.41</v>
      </c>
      <c r="V1964" t="str">
        <f t="shared" si="336"/>
        <v/>
      </c>
      <c r="W1964" t="str">
        <f t="shared" si="336"/>
        <v/>
      </c>
      <c r="Z1964">
        <f t="shared" si="337"/>
        <v>-53.41</v>
      </c>
      <c r="AA1964" t="str">
        <f t="shared" si="337"/>
        <v/>
      </c>
      <c r="AB1964" t="str">
        <f t="shared" si="337"/>
        <v/>
      </c>
      <c r="AE1964" t="str">
        <f t="shared" si="331"/>
        <v>Office Supplies</v>
      </c>
      <c r="AH1964" t="str">
        <f t="shared" si="332"/>
        <v/>
      </c>
      <c r="AI1964" t="str">
        <f t="shared" si="333"/>
        <v/>
      </c>
      <c r="AJ1964" t="str">
        <f t="shared" si="329"/>
        <v/>
      </c>
      <c r="AK1964" t="str">
        <f t="shared" si="329"/>
        <v/>
      </c>
      <c r="AL1964" t="str">
        <f t="shared" si="329"/>
        <v/>
      </c>
    </row>
    <row r="1965" spans="1:38" x14ac:dyDescent="0.2">
      <c r="A1965" s="1">
        <v>7207</v>
      </c>
      <c r="B1965" s="2" t="s">
        <v>18</v>
      </c>
      <c r="C1965" s="3">
        <v>42408</v>
      </c>
      <c r="D1965" s="2" t="s">
        <v>19</v>
      </c>
      <c r="E1965" s="2">
        <v>13</v>
      </c>
      <c r="F1965" s="2">
        <v>129.06</v>
      </c>
      <c r="G1965" s="2">
        <v>0.03</v>
      </c>
      <c r="H1965" s="2" t="s">
        <v>20</v>
      </c>
      <c r="I1965" s="2">
        <v>-6.4</v>
      </c>
      <c r="J1965" s="2">
        <v>20.85</v>
      </c>
      <c r="K1965" s="2">
        <v>19.600000000000001</v>
      </c>
      <c r="L1965" s="2" t="s">
        <v>97</v>
      </c>
      <c r="M1965" s="2" t="s">
        <v>66</v>
      </c>
      <c r="N1965" s="2" t="s">
        <v>23</v>
      </c>
      <c r="O1965" s="2" t="s">
        <v>24</v>
      </c>
      <c r="P1965" s="2" t="s">
        <v>25</v>
      </c>
      <c r="Q1965" s="2" t="s">
        <v>26</v>
      </c>
      <c r="R1965" s="3">
        <v>42408</v>
      </c>
      <c r="S1965" s="10">
        <f t="shared" si="330"/>
        <v>2016</v>
      </c>
      <c r="T1965">
        <f t="shared" si="336"/>
        <v>-6.4</v>
      </c>
      <c r="U1965" t="str">
        <f t="shared" si="336"/>
        <v/>
      </c>
      <c r="V1965" t="str">
        <f t="shared" si="336"/>
        <v/>
      </c>
      <c r="W1965" t="str">
        <f t="shared" si="336"/>
        <v/>
      </c>
      <c r="Z1965">
        <f t="shared" si="337"/>
        <v>-6.4</v>
      </c>
      <c r="AA1965" t="str">
        <f t="shared" si="337"/>
        <v/>
      </c>
      <c r="AB1965" t="str">
        <f t="shared" si="337"/>
        <v/>
      </c>
      <c r="AE1965" t="str">
        <f t="shared" si="331"/>
        <v>Office Supplies</v>
      </c>
      <c r="AH1965" t="str">
        <f t="shared" si="332"/>
        <v/>
      </c>
      <c r="AI1965" t="str">
        <f t="shared" si="333"/>
        <v/>
      </c>
      <c r="AJ1965" t="str">
        <f t="shared" si="329"/>
        <v/>
      </c>
      <c r="AK1965" t="str">
        <f t="shared" si="329"/>
        <v/>
      </c>
      <c r="AL1965" t="str">
        <f t="shared" si="329"/>
        <v/>
      </c>
    </row>
    <row r="1966" spans="1:38" x14ac:dyDescent="0.2">
      <c r="A1966" s="1">
        <v>7208</v>
      </c>
      <c r="B1966" s="2" t="s">
        <v>18</v>
      </c>
      <c r="C1966" s="3">
        <v>42412</v>
      </c>
      <c r="D1966" s="2" t="s">
        <v>27</v>
      </c>
      <c r="E1966" s="2">
        <v>30</v>
      </c>
      <c r="F1966" s="2">
        <v>670.64</v>
      </c>
      <c r="G1966" s="2">
        <v>0.01</v>
      </c>
      <c r="H1966" s="2" t="s">
        <v>20</v>
      </c>
      <c r="I1966" s="2">
        <v>81.73</v>
      </c>
      <c r="J1966" s="2">
        <v>32.479999999999997</v>
      </c>
      <c r="K1966" s="2">
        <v>20.32</v>
      </c>
      <c r="L1966" s="2" t="s">
        <v>70</v>
      </c>
      <c r="M1966" s="2" t="s">
        <v>29</v>
      </c>
      <c r="N1966" s="2" t="s">
        <v>43</v>
      </c>
      <c r="O1966" s="2" t="s">
        <v>24</v>
      </c>
      <c r="P1966" s="2" t="s">
        <v>71</v>
      </c>
      <c r="Q1966" s="2" t="s">
        <v>26</v>
      </c>
      <c r="R1966" s="3">
        <v>42412</v>
      </c>
      <c r="S1966" s="10">
        <f t="shared" si="330"/>
        <v>2016</v>
      </c>
      <c r="T1966" t="str">
        <f t="shared" si="336"/>
        <v/>
      </c>
      <c r="U1966" t="str">
        <f t="shared" si="336"/>
        <v/>
      </c>
      <c r="V1966">
        <f t="shared" si="336"/>
        <v>81.73</v>
      </c>
      <c r="W1966" t="str">
        <f t="shared" si="336"/>
        <v/>
      </c>
      <c r="Z1966">
        <f t="shared" si="337"/>
        <v>81.73</v>
      </c>
      <c r="AA1966" t="str">
        <f t="shared" si="337"/>
        <v/>
      </c>
      <c r="AB1966" t="str">
        <f t="shared" si="337"/>
        <v/>
      </c>
      <c r="AE1966" t="str">
        <f t="shared" si="331"/>
        <v/>
      </c>
      <c r="AH1966" t="str">
        <f t="shared" si="332"/>
        <v/>
      </c>
      <c r="AI1966" t="str">
        <f t="shared" si="333"/>
        <v/>
      </c>
      <c r="AJ1966" t="str">
        <f t="shared" si="329"/>
        <v/>
      </c>
      <c r="AK1966" t="str">
        <f t="shared" si="329"/>
        <v/>
      </c>
      <c r="AL1966" t="str">
        <f t="shared" si="329"/>
        <v/>
      </c>
    </row>
    <row r="1967" spans="1:38" x14ac:dyDescent="0.2">
      <c r="A1967" s="1">
        <v>7209</v>
      </c>
      <c r="B1967" s="2" t="s">
        <v>18</v>
      </c>
      <c r="C1967" s="3">
        <v>42412</v>
      </c>
      <c r="D1967" s="2" t="s">
        <v>27</v>
      </c>
      <c r="E1967" s="2">
        <v>35</v>
      </c>
      <c r="F1967" s="2">
        <v>245.48</v>
      </c>
      <c r="G1967" s="2">
        <v>7.0000000000000007E-2</v>
      </c>
      <c r="H1967" s="2" t="s">
        <v>20</v>
      </c>
      <c r="I1967" s="2">
        <v>37.049999999999997</v>
      </c>
      <c r="J1967" s="2">
        <v>18.75</v>
      </c>
      <c r="K1967" s="2">
        <v>16.989999999999998</v>
      </c>
      <c r="L1967" s="2" t="s">
        <v>70</v>
      </c>
      <c r="M1967" s="2" t="s">
        <v>29</v>
      </c>
      <c r="N1967" s="2" t="s">
        <v>43</v>
      </c>
      <c r="O1967" s="2" t="s">
        <v>24</v>
      </c>
      <c r="P1967" s="2" t="s">
        <v>25</v>
      </c>
      <c r="Q1967" s="2" t="s">
        <v>26</v>
      </c>
      <c r="R1967" s="3">
        <v>42419</v>
      </c>
      <c r="S1967" s="10">
        <f t="shared" si="330"/>
        <v>2016</v>
      </c>
      <c r="T1967" t="str">
        <f t="shared" si="336"/>
        <v/>
      </c>
      <c r="U1967" t="str">
        <f t="shared" si="336"/>
        <v/>
      </c>
      <c r="V1967">
        <f t="shared" si="336"/>
        <v>37.049999999999997</v>
      </c>
      <c r="W1967" t="str">
        <f t="shared" si="336"/>
        <v/>
      </c>
      <c r="Z1967">
        <f t="shared" si="337"/>
        <v>37.049999999999997</v>
      </c>
      <c r="AA1967" t="str">
        <f t="shared" si="337"/>
        <v/>
      </c>
      <c r="AB1967" t="str">
        <f t="shared" si="337"/>
        <v/>
      </c>
      <c r="AE1967" t="str">
        <f t="shared" si="331"/>
        <v/>
      </c>
      <c r="AH1967" t="str">
        <f t="shared" si="332"/>
        <v/>
      </c>
      <c r="AI1967" t="str">
        <f t="shared" si="333"/>
        <v/>
      </c>
      <c r="AJ1967" t="str">
        <f t="shared" si="329"/>
        <v/>
      </c>
      <c r="AK1967" t="str">
        <f t="shared" si="329"/>
        <v/>
      </c>
      <c r="AL1967" t="str">
        <f t="shared" si="329"/>
        <v/>
      </c>
    </row>
    <row r="1968" spans="1:38" x14ac:dyDescent="0.2">
      <c r="A1968" s="1">
        <v>7210</v>
      </c>
      <c r="B1968" s="2" t="s">
        <v>18</v>
      </c>
      <c r="C1968" s="3">
        <v>42412</v>
      </c>
      <c r="D1968" s="2" t="s">
        <v>27</v>
      </c>
      <c r="E1968" s="2">
        <v>14</v>
      </c>
      <c r="F1968" s="2">
        <v>181.7</v>
      </c>
      <c r="G1968" s="2">
        <v>0.08</v>
      </c>
      <c r="H1968" s="2" t="s">
        <v>20</v>
      </c>
      <c r="I1968" s="2">
        <v>80.98</v>
      </c>
      <c r="J1968" s="2">
        <v>24.53</v>
      </c>
      <c r="K1968" s="2">
        <v>14.5</v>
      </c>
      <c r="L1968" s="2" t="s">
        <v>70</v>
      </c>
      <c r="M1968" s="2" t="s">
        <v>29</v>
      </c>
      <c r="N1968" s="2" t="s">
        <v>43</v>
      </c>
      <c r="O1968" s="2" t="s">
        <v>24</v>
      </c>
      <c r="P1968" s="2" t="s">
        <v>74</v>
      </c>
      <c r="Q1968" s="2" t="s">
        <v>26</v>
      </c>
      <c r="R1968" s="3">
        <v>42417</v>
      </c>
      <c r="S1968" s="10">
        <f t="shared" si="330"/>
        <v>2016</v>
      </c>
      <c r="T1968" t="str">
        <f t="shared" si="336"/>
        <v/>
      </c>
      <c r="U1968" t="str">
        <f t="shared" si="336"/>
        <v/>
      </c>
      <c r="V1968">
        <f t="shared" si="336"/>
        <v>80.98</v>
      </c>
      <c r="W1968" t="str">
        <f t="shared" si="336"/>
        <v/>
      </c>
      <c r="Z1968">
        <f t="shared" si="337"/>
        <v>80.98</v>
      </c>
      <c r="AA1968" t="str">
        <f t="shared" si="337"/>
        <v/>
      </c>
      <c r="AB1968" t="str">
        <f t="shared" si="337"/>
        <v/>
      </c>
      <c r="AE1968" t="str">
        <f t="shared" si="331"/>
        <v/>
      </c>
      <c r="AH1968" t="str">
        <f t="shared" si="332"/>
        <v/>
      </c>
      <c r="AI1968" t="str">
        <f t="shared" si="333"/>
        <v/>
      </c>
      <c r="AJ1968" t="str">
        <f t="shared" si="329"/>
        <v/>
      </c>
      <c r="AK1968" t="str">
        <f t="shared" si="329"/>
        <v/>
      </c>
      <c r="AL1968" t="str">
        <f t="shared" si="329"/>
        <v/>
      </c>
    </row>
    <row r="1969" spans="1:38" x14ac:dyDescent="0.2">
      <c r="A1969" s="1">
        <v>7211</v>
      </c>
      <c r="B1969" s="2" t="s">
        <v>18</v>
      </c>
      <c r="C1969" s="3">
        <v>42413</v>
      </c>
      <c r="D1969" s="2" t="s">
        <v>50</v>
      </c>
      <c r="E1969" s="2">
        <v>28</v>
      </c>
      <c r="F1969" s="2">
        <v>1711.2505000000001</v>
      </c>
      <c r="G1969" s="2">
        <v>0</v>
      </c>
      <c r="H1969" s="2" t="s">
        <v>20</v>
      </c>
      <c r="I1969" s="2">
        <v>321.45999999999998</v>
      </c>
      <c r="J1969" s="2">
        <v>77.989999999999995</v>
      </c>
      <c r="K1969" s="2">
        <v>22.99</v>
      </c>
      <c r="L1969" s="2" t="s">
        <v>81</v>
      </c>
      <c r="M1969" s="2" t="s">
        <v>29</v>
      </c>
      <c r="N1969" s="2" t="s">
        <v>23</v>
      </c>
      <c r="O1969" s="2" t="s">
        <v>31</v>
      </c>
      <c r="P1969" s="2" t="s">
        <v>39</v>
      </c>
      <c r="Q1969" s="2" t="s">
        <v>26</v>
      </c>
      <c r="R1969" s="3">
        <v>42415</v>
      </c>
      <c r="S1969" s="10">
        <f t="shared" si="330"/>
        <v>2016</v>
      </c>
      <c r="T1969">
        <f t="shared" si="336"/>
        <v>321.45999999999998</v>
      </c>
      <c r="U1969" t="str">
        <f t="shared" si="336"/>
        <v/>
      </c>
      <c r="V1969" t="str">
        <f t="shared" si="336"/>
        <v/>
      </c>
      <c r="W1969" t="str">
        <f t="shared" si="336"/>
        <v/>
      </c>
      <c r="Z1969" t="str">
        <f t="shared" si="337"/>
        <v/>
      </c>
      <c r="AA1969">
        <f t="shared" si="337"/>
        <v>321.45999999999998</v>
      </c>
      <c r="AB1969" t="str">
        <f t="shared" si="337"/>
        <v/>
      </c>
      <c r="AE1969" t="str">
        <f t="shared" si="331"/>
        <v/>
      </c>
      <c r="AH1969" t="str">
        <f t="shared" si="332"/>
        <v/>
      </c>
      <c r="AI1969" t="str">
        <f t="shared" si="333"/>
        <v/>
      </c>
      <c r="AJ1969" t="str">
        <f t="shared" si="329"/>
        <v/>
      </c>
      <c r="AK1969" t="str">
        <f t="shared" si="329"/>
        <v/>
      </c>
      <c r="AL1969" t="str">
        <f t="shared" si="329"/>
        <v/>
      </c>
    </row>
    <row r="1970" spans="1:38" x14ac:dyDescent="0.2">
      <c r="A1970" s="1">
        <v>7212</v>
      </c>
      <c r="B1970" s="2" t="s">
        <v>18</v>
      </c>
      <c r="C1970" s="3">
        <v>42413</v>
      </c>
      <c r="D1970" s="2" t="s">
        <v>50</v>
      </c>
      <c r="E1970" s="2">
        <v>17</v>
      </c>
      <c r="F1970" s="2">
        <v>310.5865</v>
      </c>
      <c r="G1970" s="2">
        <v>0.02</v>
      </c>
      <c r="H1970" s="2" t="s">
        <v>20</v>
      </c>
      <c r="I1970" s="2">
        <v>97.99</v>
      </c>
      <c r="J1970" s="2">
        <v>32.99</v>
      </c>
      <c r="K1970" s="2">
        <v>14.99</v>
      </c>
      <c r="L1970" s="2" t="s">
        <v>81</v>
      </c>
      <c r="M1970" s="2" t="s">
        <v>29</v>
      </c>
      <c r="N1970" s="2" t="s">
        <v>23</v>
      </c>
      <c r="O1970" s="2" t="s">
        <v>31</v>
      </c>
      <c r="P1970" s="2" t="s">
        <v>39</v>
      </c>
      <c r="Q1970" s="2" t="s">
        <v>36</v>
      </c>
      <c r="R1970" s="3">
        <v>42415</v>
      </c>
      <c r="S1970" s="10">
        <f t="shared" si="330"/>
        <v>2016</v>
      </c>
      <c r="T1970">
        <f t="shared" si="336"/>
        <v>97.99</v>
      </c>
      <c r="U1970" t="str">
        <f t="shared" si="336"/>
        <v/>
      </c>
      <c r="V1970" t="str">
        <f t="shared" si="336"/>
        <v/>
      </c>
      <c r="W1970" t="str">
        <f t="shared" si="336"/>
        <v/>
      </c>
      <c r="Z1970" t="str">
        <f t="shared" si="337"/>
        <v/>
      </c>
      <c r="AA1970">
        <f t="shared" si="337"/>
        <v>97.99</v>
      </c>
      <c r="AB1970" t="str">
        <f t="shared" si="337"/>
        <v/>
      </c>
      <c r="AE1970" t="str">
        <f t="shared" si="331"/>
        <v/>
      </c>
      <c r="AH1970" t="str">
        <f t="shared" si="332"/>
        <v/>
      </c>
      <c r="AI1970" t="str">
        <f t="shared" si="333"/>
        <v/>
      </c>
      <c r="AJ1970" t="str">
        <f t="shared" si="329"/>
        <v/>
      </c>
      <c r="AK1970" t="str">
        <f t="shared" si="329"/>
        <v/>
      </c>
      <c r="AL1970" t="str">
        <f t="shared" si="329"/>
        <v/>
      </c>
    </row>
    <row r="1971" spans="1:38" x14ac:dyDescent="0.2">
      <c r="A1971" s="1">
        <v>7213</v>
      </c>
      <c r="B1971" s="2" t="s">
        <v>18</v>
      </c>
      <c r="C1971" s="3">
        <v>42413</v>
      </c>
      <c r="D1971" s="2" t="s">
        <v>59</v>
      </c>
      <c r="E1971" s="2">
        <v>6</v>
      </c>
      <c r="F1971" s="2">
        <v>913.42</v>
      </c>
      <c r="G1971" s="2">
        <v>0.1</v>
      </c>
      <c r="H1971" s="2" t="s">
        <v>44</v>
      </c>
      <c r="I1971" s="2">
        <v>-376.98</v>
      </c>
      <c r="J1971" s="2">
        <v>162.97999999999999</v>
      </c>
      <c r="K1971" s="2">
        <v>80.27</v>
      </c>
      <c r="L1971" s="2" t="s">
        <v>392</v>
      </c>
      <c r="M1971" s="2" t="s">
        <v>22</v>
      </c>
      <c r="N1971" s="2" t="s">
        <v>54</v>
      </c>
      <c r="O1971" s="2" t="s">
        <v>45</v>
      </c>
      <c r="P1971" s="2" t="s">
        <v>67</v>
      </c>
      <c r="Q1971" s="2" t="s">
        <v>47</v>
      </c>
      <c r="R1971" s="3">
        <v>42415</v>
      </c>
      <c r="S1971" s="10">
        <f t="shared" si="330"/>
        <v>2016</v>
      </c>
      <c r="T1971" t="str">
        <f t="shared" si="336"/>
        <v/>
      </c>
      <c r="U1971" t="str">
        <f t="shared" si="336"/>
        <v/>
      </c>
      <c r="V1971" t="str">
        <f t="shared" si="336"/>
        <v/>
      </c>
      <c r="W1971">
        <f t="shared" si="336"/>
        <v>-376.98</v>
      </c>
      <c r="Z1971" t="str">
        <f t="shared" si="337"/>
        <v/>
      </c>
      <c r="AA1971" t="str">
        <f t="shared" si="337"/>
        <v/>
      </c>
      <c r="AB1971">
        <f t="shared" si="337"/>
        <v>-376.98</v>
      </c>
      <c r="AE1971" t="str">
        <f t="shared" si="331"/>
        <v>Furniture</v>
      </c>
      <c r="AH1971" t="str">
        <f t="shared" si="332"/>
        <v/>
      </c>
      <c r="AI1971" t="str">
        <f t="shared" si="333"/>
        <v/>
      </c>
      <c r="AJ1971" t="str">
        <f t="shared" si="329"/>
        <v/>
      </c>
      <c r="AK1971" t="str">
        <f t="shared" si="329"/>
        <v/>
      </c>
      <c r="AL1971" t="str">
        <f t="shared" si="329"/>
        <v/>
      </c>
    </row>
    <row r="1972" spans="1:38" x14ac:dyDescent="0.2">
      <c r="A1972" s="1">
        <v>7214</v>
      </c>
      <c r="B1972" s="2" t="s">
        <v>18</v>
      </c>
      <c r="C1972" s="3">
        <v>42413</v>
      </c>
      <c r="D1972" s="2" t="s">
        <v>59</v>
      </c>
      <c r="E1972" s="2">
        <v>43</v>
      </c>
      <c r="F1972" s="2">
        <v>178.28</v>
      </c>
      <c r="G1972" s="2">
        <v>0.01</v>
      </c>
      <c r="H1972" s="2" t="s">
        <v>20</v>
      </c>
      <c r="I1972" s="2">
        <v>-143.69</v>
      </c>
      <c r="J1972" s="2">
        <v>15.81</v>
      </c>
      <c r="K1972" s="2">
        <v>19.440000000000001</v>
      </c>
      <c r="L1972" s="2" t="s">
        <v>392</v>
      </c>
      <c r="M1972" s="2" t="s">
        <v>22</v>
      </c>
      <c r="N1972" s="2" t="s">
        <v>54</v>
      </c>
      <c r="O1972" s="2" t="s">
        <v>24</v>
      </c>
      <c r="P1972" s="2" t="s">
        <v>25</v>
      </c>
      <c r="Q1972" s="2" t="s">
        <v>26</v>
      </c>
      <c r="R1972" s="3">
        <v>42415</v>
      </c>
      <c r="S1972" s="10">
        <f t="shared" si="330"/>
        <v>2016</v>
      </c>
      <c r="T1972" t="str">
        <f t="shared" si="336"/>
        <v/>
      </c>
      <c r="U1972" t="str">
        <f t="shared" si="336"/>
        <v/>
      </c>
      <c r="V1972" t="str">
        <f t="shared" si="336"/>
        <v/>
      </c>
      <c r="W1972">
        <f t="shared" si="336"/>
        <v>-143.69</v>
      </c>
      <c r="Z1972">
        <f t="shared" si="337"/>
        <v>-143.69</v>
      </c>
      <c r="AA1972" t="str">
        <f t="shared" si="337"/>
        <v/>
      </c>
      <c r="AB1972" t="str">
        <f t="shared" si="337"/>
        <v/>
      </c>
      <c r="AE1972" t="str">
        <f t="shared" si="331"/>
        <v>Office Supplies</v>
      </c>
      <c r="AH1972" t="str">
        <f t="shared" si="332"/>
        <v/>
      </c>
      <c r="AI1972" t="str">
        <f t="shared" si="333"/>
        <v/>
      </c>
      <c r="AJ1972" t="str">
        <f t="shared" si="329"/>
        <v/>
      </c>
      <c r="AK1972" t="str">
        <f t="shared" si="329"/>
        <v/>
      </c>
      <c r="AL1972" t="str">
        <f t="shared" si="329"/>
        <v/>
      </c>
    </row>
    <row r="1973" spans="1:38" x14ac:dyDescent="0.2">
      <c r="A1973" s="1">
        <v>7215</v>
      </c>
      <c r="B1973" s="2" t="s">
        <v>18</v>
      </c>
      <c r="C1973" s="3">
        <v>42413</v>
      </c>
      <c r="D1973" s="2" t="s">
        <v>50</v>
      </c>
      <c r="E1973" s="2">
        <v>23</v>
      </c>
      <c r="F1973" s="2">
        <v>134.57</v>
      </c>
      <c r="G1973" s="2">
        <v>0.1</v>
      </c>
      <c r="H1973" s="2" t="s">
        <v>20</v>
      </c>
      <c r="I1973" s="2">
        <v>-102.73</v>
      </c>
      <c r="J1973" s="2">
        <v>17.53</v>
      </c>
      <c r="K1973" s="2">
        <v>20.98</v>
      </c>
      <c r="L1973" s="2" t="s">
        <v>257</v>
      </c>
      <c r="M1973" s="2" t="s">
        <v>22</v>
      </c>
      <c r="N1973" s="2" t="s">
        <v>30</v>
      </c>
      <c r="O1973" s="2" t="s">
        <v>24</v>
      </c>
      <c r="P1973" s="2" t="s">
        <v>25</v>
      </c>
      <c r="Q1973" s="2" t="s">
        <v>26</v>
      </c>
      <c r="R1973" s="3">
        <v>42415</v>
      </c>
      <c r="S1973" s="10">
        <f t="shared" si="330"/>
        <v>2016</v>
      </c>
      <c r="T1973" t="str">
        <f t="shared" si="336"/>
        <v/>
      </c>
      <c r="U1973">
        <f t="shared" si="336"/>
        <v>-102.73</v>
      </c>
      <c r="V1973" t="str">
        <f t="shared" si="336"/>
        <v/>
      </c>
      <c r="W1973" t="str">
        <f t="shared" si="336"/>
        <v/>
      </c>
      <c r="Z1973">
        <f t="shared" si="337"/>
        <v>-102.73</v>
      </c>
      <c r="AA1973" t="str">
        <f t="shared" si="337"/>
        <v/>
      </c>
      <c r="AB1973" t="str">
        <f t="shared" si="337"/>
        <v/>
      </c>
      <c r="AE1973" t="str">
        <f t="shared" si="331"/>
        <v>Office Supplies</v>
      </c>
      <c r="AH1973" t="str">
        <f t="shared" si="332"/>
        <v/>
      </c>
      <c r="AI1973" t="str">
        <f t="shared" si="333"/>
        <v/>
      </c>
      <c r="AJ1973" t="str">
        <f t="shared" si="329"/>
        <v/>
      </c>
      <c r="AK1973" t="str">
        <f t="shared" si="329"/>
        <v/>
      </c>
      <c r="AL1973" t="str">
        <f t="shared" si="329"/>
        <v/>
      </c>
    </row>
    <row r="1974" spans="1:38" x14ac:dyDescent="0.2">
      <c r="A1974" s="1">
        <v>7216</v>
      </c>
      <c r="B1974" s="2" t="s">
        <v>18</v>
      </c>
      <c r="C1974" s="3">
        <v>42413</v>
      </c>
      <c r="D1974" s="2" t="s">
        <v>50</v>
      </c>
      <c r="E1974" s="2">
        <v>27</v>
      </c>
      <c r="F1974" s="2">
        <v>2653.28</v>
      </c>
      <c r="G1974" s="2">
        <v>0.06</v>
      </c>
      <c r="H1974" s="2" t="s">
        <v>44</v>
      </c>
      <c r="I1974" s="2">
        <v>-1226.58</v>
      </c>
      <c r="J1974" s="2">
        <v>112.98</v>
      </c>
      <c r="K1974" s="2">
        <v>71.38</v>
      </c>
      <c r="L1974" s="2" t="s">
        <v>257</v>
      </c>
      <c r="M1974" s="2" t="s">
        <v>29</v>
      </c>
      <c r="N1974" s="2" t="s">
        <v>30</v>
      </c>
      <c r="O1974" s="2" t="s">
        <v>45</v>
      </c>
      <c r="P1974" s="2" t="s">
        <v>67</v>
      </c>
      <c r="Q1974" s="2" t="s">
        <v>47</v>
      </c>
      <c r="R1974" s="3">
        <v>42414</v>
      </c>
      <c r="S1974" s="10">
        <f t="shared" si="330"/>
        <v>2016</v>
      </c>
      <c r="T1974" t="str">
        <f t="shared" si="336"/>
        <v/>
      </c>
      <c r="U1974">
        <f t="shared" si="336"/>
        <v>-1226.58</v>
      </c>
      <c r="V1974" t="str">
        <f t="shared" si="336"/>
        <v/>
      </c>
      <c r="W1974" t="str">
        <f t="shared" si="336"/>
        <v/>
      </c>
      <c r="Z1974" t="str">
        <f t="shared" si="337"/>
        <v/>
      </c>
      <c r="AA1974" t="str">
        <f t="shared" si="337"/>
        <v/>
      </c>
      <c r="AB1974">
        <f t="shared" si="337"/>
        <v>-1226.58</v>
      </c>
      <c r="AE1974" t="str">
        <f t="shared" si="331"/>
        <v>Furniture</v>
      </c>
      <c r="AH1974" t="str">
        <f t="shared" si="332"/>
        <v/>
      </c>
      <c r="AI1974" t="str">
        <f t="shared" si="333"/>
        <v/>
      </c>
      <c r="AJ1974" t="str">
        <f t="shared" si="329"/>
        <v/>
      </c>
      <c r="AK1974" t="str">
        <f t="shared" si="329"/>
        <v/>
      </c>
      <c r="AL1974" t="str">
        <f t="shared" si="329"/>
        <v/>
      </c>
    </row>
    <row r="1975" spans="1:38" x14ac:dyDescent="0.2">
      <c r="A1975" s="1">
        <v>7217</v>
      </c>
      <c r="B1975" s="2" t="s">
        <v>18</v>
      </c>
      <c r="C1975" s="3">
        <v>42414</v>
      </c>
      <c r="D1975" s="2" t="s">
        <v>59</v>
      </c>
      <c r="E1975" s="2">
        <v>27</v>
      </c>
      <c r="F1975" s="2">
        <v>312.38</v>
      </c>
      <c r="G1975" s="2">
        <v>0.08</v>
      </c>
      <c r="H1975" s="2" t="s">
        <v>20</v>
      </c>
      <c r="I1975" s="2">
        <v>8.1300000000000008</v>
      </c>
      <c r="J1975" s="2">
        <v>23.7</v>
      </c>
      <c r="K1975" s="2">
        <v>19.63</v>
      </c>
      <c r="L1975" s="2" t="s">
        <v>320</v>
      </c>
      <c r="M1975" s="2" t="s">
        <v>38</v>
      </c>
      <c r="N1975" s="2" t="s">
        <v>30</v>
      </c>
      <c r="O1975" s="2" t="s">
        <v>24</v>
      </c>
      <c r="P1975" s="2" t="s">
        <v>25</v>
      </c>
      <c r="Q1975" s="2" t="s">
        <v>26</v>
      </c>
      <c r="R1975" s="3">
        <v>42415</v>
      </c>
      <c r="S1975" s="10">
        <f t="shared" si="330"/>
        <v>2016</v>
      </c>
      <c r="T1975" t="str">
        <f t="shared" si="336"/>
        <v/>
      </c>
      <c r="U1975">
        <f t="shared" si="336"/>
        <v>8.1300000000000008</v>
      </c>
      <c r="V1975" t="str">
        <f t="shared" si="336"/>
        <v/>
      </c>
      <c r="W1975" t="str">
        <f t="shared" si="336"/>
        <v/>
      </c>
      <c r="Z1975">
        <f t="shared" si="337"/>
        <v>8.1300000000000008</v>
      </c>
      <c r="AA1975" t="str">
        <f t="shared" si="337"/>
        <v/>
      </c>
      <c r="AB1975" t="str">
        <f t="shared" si="337"/>
        <v/>
      </c>
      <c r="AE1975" t="str">
        <f t="shared" si="331"/>
        <v/>
      </c>
      <c r="AH1975" t="str">
        <f t="shared" si="332"/>
        <v/>
      </c>
      <c r="AI1975" t="str">
        <f t="shared" si="333"/>
        <v/>
      </c>
      <c r="AJ1975" t="str">
        <f t="shared" si="329"/>
        <v/>
      </c>
      <c r="AK1975" t="str">
        <f t="shared" si="329"/>
        <v/>
      </c>
      <c r="AL1975" t="str">
        <f t="shared" si="329"/>
        <v/>
      </c>
    </row>
    <row r="1976" spans="1:38" x14ac:dyDescent="0.2">
      <c r="A1976" s="1">
        <v>7218</v>
      </c>
      <c r="B1976" s="2" t="s">
        <v>18</v>
      </c>
      <c r="C1976" s="3">
        <v>42414</v>
      </c>
      <c r="D1976" s="2" t="s">
        <v>59</v>
      </c>
      <c r="E1976" s="2">
        <v>34</v>
      </c>
      <c r="F1976" s="2">
        <v>111.64</v>
      </c>
      <c r="G1976" s="2">
        <v>0</v>
      </c>
      <c r="H1976" s="2" t="s">
        <v>49</v>
      </c>
      <c r="I1976" s="2">
        <v>15.99</v>
      </c>
      <c r="J1976" s="2">
        <v>14.78</v>
      </c>
      <c r="K1976" s="2">
        <v>15.34</v>
      </c>
      <c r="L1976" s="2" t="s">
        <v>320</v>
      </c>
      <c r="M1976" s="2" t="s">
        <v>38</v>
      </c>
      <c r="N1976" s="2" t="s">
        <v>30</v>
      </c>
      <c r="O1976" s="2" t="s">
        <v>24</v>
      </c>
      <c r="P1976" s="2" t="s">
        <v>64</v>
      </c>
      <c r="Q1976" s="2" t="s">
        <v>36</v>
      </c>
      <c r="R1976" s="3">
        <v>42416</v>
      </c>
      <c r="S1976" s="10">
        <f t="shared" si="330"/>
        <v>2016</v>
      </c>
      <c r="T1976" t="str">
        <f t="shared" si="336"/>
        <v/>
      </c>
      <c r="U1976">
        <f t="shared" si="336"/>
        <v>15.99</v>
      </c>
      <c r="V1976" t="str">
        <f t="shared" si="336"/>
        <v/>
      </c>
      <c r="W1976" t="str">
        <f t="shared" si="336"/>
        <v/>
      </c>
      <c r="Z1976">
        <f t="shared" si="337"/>
        <v>15.99</v>
      </c>
      <c r="AA1976" t="str">
        <f t="shared" si="337"/>
        <v/>
      </c>
      <c r="AB1976" t="str">
        <f t="shared" si="337"/>
        <v/>
      </c>
      <c r="AE1976" t="str">
        <f t="shared" si="331"/>
        <v/>
      </c>
      <c r="AH1976" t="str">
        <f t="shared" si="332"/>
        <v/>
      </c>
      <c r="AI1976" t="str">
        <f t="shared" si="333"/>
        <v/>
      </c>
      <c r="AJ1976" t="str">
        <f t="shared" si="329"/>
        <v/>
      </c>
      <c r="AK1976" t="str">
        <f t="shared" si="329"/>
        <v/>
      </c>
      <c r="AL1976" t="str">
        <f t="shared" si="329"/>
        <v/>
      </c>
    </row>
    <row r="1977" spans="1:38" x14ac:dyDescent="0.2">
      <c r="A1977" s="1">
        <v>7219</v>
      </c>
      <c r="B1977" s="2" t="s">
        <v>18</v>
      </c>
      <c r="C1977" s="3">
        <v>42414</v>
      </c>
      <c r="D1977" s="2" t="s">
        <v>59</v>
      </c>
      <c r="E1977" s="2">
        <v>27</v>
      </c>
      <c r="F1977" s="2">
        <v>205.53</v>
      </c>
      <c r="G1977" s="2">
        <v>0.01</v>
      </c>
      <c r="H1977" s="2" t="s">
        <v>20</v>
      </c>
      <c r="I1977" s="2">
        <v>-214.52</v>
      </c>
      <c r="J1977" s="2">
        <v>18.98</v>
      </c>
      <c r="K1977" s="2">
        <v>23.69</v>
      </c>
      <c r="L1977" s="2" t="s">
        <v>320</v>
      </c>
      <c r="M1977" s="2" t="s">
        <v>38</v>
      </c>
      <c r="N1977" s="2" t="s">
        <v>30</v>
      </c>
      <c r="O1977" s="2" t="s">
        <v>24</v>
      </c>
      <c r="P1977" s="2" t="s">
        <v>52</v>
      </c>
      <c r="Q1977" s="2" t="s">
        <v>26</v>
      </c>
      <c r="R1977" s="3">
        <v>42416</v>
      </c>
      <c r="S1977" s="10">
        <f t="shared" si="330"/>
        <v>2016</v>
      </c>
      <c r="T1977" t="str">
        <f t="shared" si="336"/>
        <v/>
      </c>
      <c r="U1977">
        <f t="shared" si="336"/>
        <v>-214.52</v>
      </c>
      <c r="V1977" t="str">
        <f t="shared" si="336"/>
        <v/>
      </c>
      <c r="W1977" t="str">
        <f t="shared" si="336"/>
        <v/>
      </c>
      <c r="Z1977">
        <f t="shared" si="337"/>
        <v>-214.52</v>
      </c>
      <c r="AA1977" t="str">
        <f t="shared" si="337"/>
        <v/>
      </c>
      <c r="AB1977" t="str">
        <f t="shared" si="337"/>
        <v/>
      </c>
      <c r="AE1977" t="str">
        <f t="shared" si="331"/>
        <v>Office Supplies</v>
      </c>
      <c r="AH1977" t="str">
        <f t="shared" si="332"/>
        <v/>
      </c>
      <c r="AI1977" t="str">
        <f t="shared" si="333"/>
        <v/>
      </c>
      <c r="AJ1977" t="str">
        <f t="shared" si="329"/>
        <v/>
      </c>
      <c r="AK1977" t="str">
        <f t="shared" si="329"/>
        <v/>
      </c>
      <c r="AL1977" t="str">
        <f t="shared" si="329"/>
        <v/>
      </c>
    </row>
    <row r="1978" spans="1:38" x14ac:dyDescent="0.2">
      <c r="A1978" s="1">
        <v>7220</v>
      </c>
      <c r="B1978" s="2" t="s">
        <v>18</v>
      </c>
      <c r="C1978" s="3">
        <v>42414</v>
      </c>
      <c r="D1978" s="2" t="s">
        <v>59</v>
      </c>
      <c r="E1978" s="2">
        <v>25</v>
      </c>
      <c r="F1978" s="2">
        <v>4373.7479999999996</v>
      </c>
      <c r="G1978" s="2">
        <v>0.05</v>
      </c>
      <c r="H1978" s="2" t="s">
        <v>20</v>
      </c>
      <c r="I1978" s="2">
        <v>945.97</v>
      </c>
      <c r="J1978" s="2">
        <v>217.99</v>
      </c>
      <c r="K1978" s="2">
        <v>17</v>
      </c>
      <c r="L1978" s="2" t="s">
        <v>320</v>
      </c>
      <c r="M1978" s="2" t="s">
        <v>38</v>
      </c>
      <c r="N1978" s="2" t="s">
        <v>30</v>
      </c>
      <c r="O1978" s="2" t="s">
        <v>31</v>
      </c>
      <c r="P1978" s="2" t="s">
        <v>39</v>
      </c>
      <c r="Q1978" s="2" t="s">
        <v>26</v>
      </c>
      <c r="R1978" s="3">
        <v>42416</v>
      </c>
      <c r="S1978" s="10">
        <f t="shared" si="330"/>
        <v>2016</v>
      </c>
      <c r="T1978" t="str">
        <f t="shared" si="336"/>
        <v/>
      </c>
      <c r="U1978">
        <f t="shared" si="336"/>
        <v>945.97</v>
      </c>
      <c r="V1978" t="str">
        <f t="shared" si="336"/>
        <v/>
      </c>
      <c r="W1978" t="str">
        <f t="shared" si="336"/>
        <v/>
      </c>
      <c r="Z1978" t="str">
        <f t="shared" si="337"/>
        <v/>
      </c>
      <c r="AA1978">
        <f t="shared" si="337"/>
        <v>945.97</v>
      </c>
      <c r="AB1978" t="str">
        <f t="shared" si="337"/>
        <v/>
      </c>
      <c r="AE1978" t="str">
        <f t="shared" si="331"/>
        <v/>
      </c>
      <c r="AH1978" t="str">
        <f t="shared" si="332"/>
        <v/>
      </c>
      <c r="AI1978" t="str">
        <f t="shared" si="333"/>
        <v/>
      </c>
      <c r="AJ1978" t="str">
        <f t="shared" si="329"/>
        <v/>
      </c>
      <c r="AK1978" t="str">
        <f t="shared" si="329"/>
        <v/>
      </c>
      <c r="AL1978" t="str">
        <f t="shared" si="329"/>
        <v/>
      </c>
    </row>
    <row r="1979" spans="1:38" x14ac:dyDescent="0.2">
      <c r="A1979" s="1">
        <v>7221</v>
      </c>
      <c r="B1979" s="2" t="s">
        <v>18</v>
      </c>
      <c r="C1979" s="3">
        <v>42415</v>
      </c>
      <c r="D1979" s="2" t="s">
        <v>59</v>
      </c>
      <c r="E1979" s="2">
        <v>39</v>
      </c>
      <c r="F1979" s="2">
        <v>4741.28</v>
      </c>
      <c r="G1979" s="2">
        <v>0.02</v>
      </c>
      <c r="H1979" s="2" t="s">
        <v>44</v>
      </c>
      <c r="I1979" s="2">
        <v>244.81</v>
      </c>
      <c r="J1979" s="2">
        <v>131.99</v>
      </c>
      <c r="K1979" s="2">
        <v>70.14</v>
      </c>
      <c r="L1979" s="2" t="s">
        <v>534</v>
      </c>
      <c r="M1979" s="2" t="s">
        <v>29</v>
      </c>
      <c r="N1979" s="2" t="s">
        <v>30</v>
      </c>
      <c r="O1979" s="2" t="s">
        <v>31</v>
      </c>
      <c r="P1979" s="2" t="s">
        <v>33</v>
      </c>
      <c r="Q1979" s="2" t="s">
        <v>47</v>
      </c>
      <c r="R1979" s="3">
        <v>42417</v>
      </c>
      <c r="S1979" s="10">
        <f t="shared" si="330"/>
        <v>2016</v>
      </c>
      <c r="T1979" t="str">
        <f t="shared" si="336"/>
        <v/>
      </c>
      <c r="U1979">
        <f t="shared" si="336"/>
        <v>244.81</v>
      </c>
      <c r="V1979" t="str">
        <f t="shared" si="336"/>
        <v/>
      </c>
      <c r="W1979" t="str">
        <f t="shared" si="336"/>
        <v/>
      </c>
      <c r="Z1979" t="str">
        <f t="shared" si="337"/>
        <v/>
      </c>
      <c r="AA1979">
        <f t="shared" si="337"/>
        <v>244.81</v>
      </c>
      <c r="AB1979" t="str">
        <f t="shared" si="337"/>
        <v/>
      </c>
      <c r="AE1979" t="str">
        <f t="shared" si="331"/>
        <v/>
      </c>
      <c r="AH1979" t="str">
        <f t="shared" si="332"/>
        <v/>
      </c>
      <c r="AI1979" t="str">
        <f t="shared" si="333"/>
        <v/>
      </c>
      <c r="AJ1979" t="str">
        <f t="shared" si="329"/>
        <v/>
      </c>
      <c r="AK1979" t="str">
        <f t="shared" si="329"/>
        <v/>
      </c>
      <c r="AL1979" t="str">
        <f t="shared" si="329"/>
        <v/>
      </c>
    </row>
    <row r="1980" spans="1:38" x14ac:dyDescent="0.2">
      <c r="A1980" s="1">
        <v>7222</v>
      </c>
      <c r="B1980" s="2" t="s">
        <v>18</v>
      </c>
      <c r="C1980" s="3">
        <v>42415</v>
      </c>
      <c r="D1980" s="2" t="s">
        <v>27</v>
      </c>
      <c r="E1980" s="2">
        <v>29</v>
      </c>
      <c r="F1980" s="2">
        <v>7844.84</v>
      </c>
      <c r="G1980" s="2">
        <v>0.1</v>
      </c>
      <c r="H1980" s="2" t="s">
        <v>44</v>
      </c>
      <c r="I1980" s="2">
        <v>1823.16</v>
      </c>
      <c r="J1980" s="2">
        <v>291.81</v>
      </c>
      <c r="K1980" s="2">
        <v>37.19</v>
      </c>
      <c r="L1980" s="2" t="s">
        <v>258</v>
      </c>
      <c r="M1980" s="2" t="s">
        <v>38</v>
      </c>
      <c r="N1980" s="2" t="s">
        <v>43</v>
      </c>
      <c r="O1980" s="2" t="s">
        <v>24</v>
      </c>
      <c r="P1980" s="2" t="s">
        <v>71</v>
      </c>
      <c r="Q1980" s="2" t="s">
        <v>56</v>
      </c>
      <c r="R1980" s="3">
        <v>42419</v>
      </c>
      <c r="S1980" s="10">
        <f t="shared" si="330"/>
        <v>2016</v>
      </c>
      <c r="T1980" t="str">
        <f t="shared" si="336"/>
        <v/>
      </c>
      <c r="U1980" t="str">
        <f t="shared" si="336"/>
        <v/>
      </c>
      <c r="V1980">
        <f t="shared" si="336"/>
        <v>1823.16</v>
      </c>
      <c r="W1980" t="str">
        <f t="shared" si="336"/>
        <v/>
      </c>
      <c r="Z1980">
        <f t="shared" si="337"/>
        <v>1823.16</v>
      </c>
      <c r="AA1980" t="str">
        <f t="shared" si="337"/>
        <v/>
      </c>
      <c r="AB1980" t="str">
        <f t="shared" si="337"/>
        <v/>
      </c>
      <c r="AE1980" t="str">
        <f t="shared" si="331"/>
        <v/>
      </c>
      <c r="AH1980" t="str">
        <f t="shared" si="332"/>
        <v/>
      </c>
      <c r="AI1980" t="str">
        <f t="shared" si="333"/>
        <v/>
      </c>
      <c r="AJ1980" t="str">
        <f t="shared" si="329"/>
        <v/>
      </c>
      <c r="AK1980" t="str">
        <f t="shared" si="329"/>
        <v/>
      </c>
      <c r="AL1980" t="str">
        <f t="shared" si="329"/>
        <v/>
      </c>
    </row>
    <row r="1981" spans="1:38" x14ac:dyDescent="0.2">
      <c r="A1981" s="1">
        <v>7223</v>
      </c>
      <c r="B1981" s="2" t="s">
        <v>18</v>
      </c>
      <c r="C1981" s="3">
        <v>42415</v>
      </c>
      <c r="D1981" s="2" t="s">
        <v>27</v>
      </c>
      <c r="E1981" s="2">
        <v>22</v>
      </c>
      <c r="F1981" s="2">
        <v>3660.62</v>
      </c>
      <c r="G1981" s="2">
        <v>0.09</v>
      </c>
      <c r="H1981" s="2" t="s">
        <v>44</v>
      </c>
      <c r="I1981" s="2">
        <v>-110.62</v>
      </c>
      <c r="J1981" s="2">
        <v>192.98</v>
      </c>
      <c r="K1981" s="2">
        <v>44</v>
      </c>
      <c r="L1981" s="2" t="s">
        <v>258</v>
      </c>
      <c r="M1981" s="2" t="s">
        <v>38</v>
      </c>
      <c r="N1981" s="2" t="s">
        <v>43</v>
      </c>
      <c r="O1981" s="2" t="s">
        <v>45</v>
      </c>
      <c r="P1981" s="2" t="s">
        <v>61</v>
      </c>
      <c r="Q1981" s="2" t="s">
        <v>56</v>
      </c>
      <c r="R1981" s="3">
        <v>42417</v>
      </c>
      <c r="S1981" s="10">
        <f t="shared" si="330"/>
        <v>2016</v>
      </c>
      <c r="T1981" t="str">
        <f t="shared" si="336"/>
        <v/>
      </c>
      <c r="U1981" t="str">
        <f t="shared" si="336"/>
        <v/>
      </c>
      <c r="V1981">
        <f t="shared" si="336"/>
        <v>-110.62</v>
      </c>
      <c r="W1981" t="str">
        <f t="shared" si="336"/>
        <v/>
      </c>
      <c r="Z1981" t="str">
        <f t="shared" si="337"/>
        <v/>
      </c>
      <c r="AA1981" t="str">
        <f t="shared" si="337"/>
        <v/>
      </c>
      <c r="AB1981">
        <f t="shared" si="337"/>
        <v>-110.62</v>
      </c>
      <c r="AE1981" t="str">
        <f t="shared" si="331"/>
        <v>Furniture</v>
      </c>
      <c r="AH1981" t="str">
        <f t="shared" si="332"/>
        <v/>
      </c>
      <c r="AI1981" t="str">
        <f t="shared" si="333"/>
        <v/>
      </c>
      <c r="AJ1981" t="str">
        <f t="shared" si="329"/>
        <v/>
      </c>
      <c r="AK1981" t="str">
        <f t="shared" si="329"/>
        <v/>
      </c>
      <c r="AL1981" t="str">
        <f t="shared" si="329"/>
        <v/>
      </c>
    </row>
    <row r="1982" spans="1:38" x14ac:dyDescent="0.2">
      <c r="A1982" s="1">
        <v>7224</v>
      </c>
      <c r="B1982" s="2" t="s">
        <v>18</v>
      </c>
      <c r="C1982" s="3">
        <v>42415</v>
      </c>
      <c r="D1982" s="2" t="s">
        <v>27</v>
      </c>
      <c r="E1982" s="2">
        <v>44</v>
      </c>
      <c r="F1982" s="2">
        <v>189.01</v>
      </c>
      <c r="G1982" s="2">
        <v>0.03</v>
      </c>
      <c r="H1982" s="2" t="s">
        <v>20</v>
      </c>
      <c r="I1982" s="2">
        <v>-144.86000000000001</v>
      </c>
      <c r="J1982" s="2">
        <v>16.13</v>
      </c>
      <c r="K1982" s="2">
        <v>19.34</v>
      </c>
      <c r="L1982" s="2" t="s">
        <v>557</v>
      </c>
      <c r="M1982" s="2" t="s">
        <v>22</v>
      </c>
      <c r="N1982" s="2" t="s">
        <v>30</v>
      </c>
      <c r="O1982" s="2" t="s">
        <v>24</v>
      </c>
      <c r="P1982" s="2" t="s">
        <v>25</v>
      </c>
      <c r="Q1982" s="2" t="s">
        <v>26</v>
      </c>
      <c r="R1982" s="3">
        <v>42422</v>
      </c>
      <c r="S1982" s="10">
        <f t="shared" si="330"/>
        <v>2016</v>
      </c>
      <c r="T1982" t="str">
        <f t="shared" ref="T1982:W2001" si="338">IF($N1982=T$1,$I1982,"")</f>
        <v/>
      </c>
      <c r="U1982">
        <f t="shared" si="338"/>
        <v>-144.86000000000001</v>
      </c>
      <c r="V1982" t="str">
        <f t="shared" si="338"/>
        <v/>
      </c>
      <c r="W1982" t="str">
        <f t="shared" si="338"/>
        <v/>
      </c>
      <c r="Z1982">
        <f t="shared" ref="Z1982:AB2001" si="339">IF($O1982=Z$1,$I1982,"")</f>
        <v>-144.86000000000001</v>
      </c>
      <c r="AA1982" t="str">
        <f t="shared" si="339"/>
        <v/>
      </c>
      <c r="AB1982" t="str">
        <f t="shared" si="339"/>
        <v/>
      </c>
      <c r="AE1982" t="str">
        <f t="shared" si="331"/>
        <v>Office Supplies</v>
      </c>
      <c r="AH1982" t="str">
        <f t="shared" si="332"/>
        <v/>
      </c>
      <c r="AI1982" t="str">
        <f t="shared" si="333"/>
        <v/>
      </c>
      <c r="AJ1982" t="str">
        <f t="shared" si="329"/>
        <v/>
      </c>
      <c r="AK1982" t="str">
        <f t="shared" si="329"/>
        <v/>
      </c>
      <c r="AL1982" t="str">
        <f t="shared" si="329"/>
        <v/>
      </c>
    </row>
    <row r="1983" spans="1:38" x14ac:dyDescent="0.2">
      <c r="A1983" s="1">
        <v>7225</v>
      </c>
      <c r="B1983" s="2" t="s">
        <v>18</v>
      </c>
      <c r="C1983" s="3">
        <v>42415</v>
      </c>
      <c r="D1983" s="2" t="s">
        <v>27</v>
      </c>
      <c r="E1983" s="2">
        <v>35</v>
      </c>
      <c r="F1983" s="2">
        <v>118.95</v>
      </c>
      <c r="G1983" s="2">
        <v>0.05</v>
      </c>
      <c r="H1983" s="2" t="s">
        <v>20</v>
      </c>
      <c r="I1983" s="2">
        <v>-48.85</v>
      </c>
      <c r="J1983" s="2">
        <v>15.14</v>
      </c>
      <c r="K1983" s="2">
        <v>15.92</v>
      </c>
      <c r="L1983" s="2" t="s">
        <v>557</v>
      </c>
      <c r="M1983" s="2" t="s">
        <v>22</v>
      </c>
      <c r="N1983" s="2" t="s">
        <v>30</v>
      </c>
      <c r="O1983" s="2" t="s">
        <v>24</v>
      </c>
      <c r="P1983" s="2" t="s">
        <v>203</v>
      </c>
      <c r="Q1983" s="2" t="s">
        <v>36</v>
      </c>
      <c r="R1983" s="3">
        <v>42415</v>
      </c>
      <c r="S1983" s="10">
        <f t="shared" si="330"/>
        <v>2016</v>
      </c>
      <c r="T1983" t="str">
        <f t="shared" si="338"/>
        <v/>
      </c>
      <c r="U1983">
        <f t="shared" si="338"/>
        <v>-48.85</v>
      </c>
      <c r="V1983" t="str">
        <f t="shared" si="338"/>
        <v/>
      </c>
      <c r="W1983" t="str">
        <f t="shared" si="338"/>
        <v/>
      </c>
      <c r="Z1983">
        <f t="shared" si="339"/>
        <v>-48.85</v>
      </c>
      <c r="AA1983" t="str">
        <f t="shared" si="339"/>
        <v/>
      </c>
      <c r="AB1983" t="str">
        <f t="shared" si="339"/>
        <v/>
      </c>
      <c r="AE1983" t="str">
        <f t="shared" si="331"/>
        <v>Office Supplies</v>
      </c>
      <c r="AH1983" t="str">
        <f t="shared" si="332"/>
        <v/>
      </c>
      <c r="AI1983" t="str">
        <f t="shared" si="333"/>
        <v/>
      </c>
      <c r="AJ1983" t="str">
        <f t="shared" si="329"/>
        <v/>
      </c>
      <c r="AK1983" t="str">
        <f t="shared" si="329"/>
        <v/>
      </c>
      <c r="AL1983" t="str">
        <f t="shared" si="329"/>
        <v/>
      </c>
    </row>
    <row r="1984" spans="1:38" x14ac:dyDescent="0.2">
      <c r="A1984" s="1">
        <v>7226</v>
      </c>
      <c r="B1984" s="2" t="s">
        <v>18</v>
      </c>
      <c r="C1984" s="3">
        <v>42416</v>
      </c>
      <c r="D1984" s="2" t="s">
        <v>19</v>
      </c>
      <c r="E1984" s="2">
        <v>45</v>
      </c>
      <c r="F1984" s="2">
        <v>1017.2</v>
      </c>
      <c r="G1984" s="2">
        <v>7.0000000000000007E-2</v>
      </c>
      <c r="H1984" s="2" t="s">
        <v>20</v>
      </c>
      <c r="I1984" s="2">
        <v>358.04</v>
      </c>
      <c r="J1984" s="2">
        <v>34.979999999999997</v>
      </c>
      <c r="K1984" s="2">
        <v>15.99</v>
      </c>
      <c r="L1984" s="2" t="s">
        <v>371</v>
      </c>
      <c r="M1984" s="2" t="s">
        <v>38</v>
      </c>
      <c r="N1984" s="2" t="s">
        <v>23</v>
      </c>
      <c r="O1984" s="2" t="s">
        <v>31</v>
      </c>
      <c r="P1984" s="2" t="s">
        <v>32</v>
      </c>
      <c r="Q1984" s="2" t="s">
        <v>58</v>
      </c>
      <c r="R1984" s="3">
        <v>42418</v>
      </c>
      <c r="S1984" s="10">
        <f t="shared" si="330"/>
        <v>2016</v>
      </c>
      <c r="T1984">
        <f t="shared" si="338"/>
        <v>358.04</v>
      </c>
      <c r="U1984" t="str">
        <f t="shared" si="338"/>
        <v/>
      </c>
      <c r="V1984" t="str">
        <f t="shared" si="338"/>
        <v/>
      </c>
      <c r="W1984" t="str">
        <f t="shared" si="338"/>
        <v/>
      </c>
      <c r="Z1984" t="str">
        <f t="shared" si="339"/>
        <v/>
      </c>
      <c r="AA1984">
        <f t="shared" si="339"/>
        <v>358.04</v>
      </c>
      <c r="AB1984" t="str">
        <f t="shared" si="339"/>
        <v/>
      </c>
      <c r="AE1984" t="str">
        <f t="shared" si="331"/>
        <v/>
      </c>
      <c r="AH1984" t="str">
        <f t="shared" si="332"/>
        <v/>
      </c>
      <c r="AI1984" t="str">
        <f t="shared" si="333"/>
        <v/>
      </c>
      <c r="AJ1984" t="str">
        <f t="shared" si="329"/>
        <v/>
      </c>
      <c r="AK1984" t="str">
        <f t="shared" si="329"/>
        <v/>
      </c>
      <c r="AL1984" t="str">
        <f t="shared" si="329"/>
        <v/>
      </c>
    </row>
    <row r="1985" spans="1:38" x14ac:dyDescent="0.2">
      <c r="A1985" s="1">
        <v>7227</v>
      </c>
      <c r="B1985" s="2" t="s">
        <v>18</v>
      </c>
      <c r="C1985" s="3">
        <v>42416</v>
      </c>
      <c r="D1985" s="2" t="s">
        <v>19</v>
      </c>
      <c r="E1985" s="2">
        <v>12</v>
      </c>
      <c r="F1985" s="2">
        <v>37.11</v>
      </c>
      <c r="G1985" s="2">
        <v>0.09</v>
      </c>
      <c r="H1985" s="2" t="s">
        <v>20</v>
      </c>
      <c r="I1985" s="2">
        <v>-17.77</v>
      </c>
      <c r="J1985" s="2">
        <v>14.52</v>
      </c>
      <c r="K1985" s="2">
        <v>15.92</v>
      </c>
      <c r="L1985" s="2" t="s">
        <v>371</v>
      </c>
      <c r="M1985" s="2" t="s">
        <v>38</v>
      </c>
      <c r="N1985" s="2" t="s">
        <v>23</v>
      </c>
      <c r="O1985" s="2" t="s">
        <v>24</v>
      </c>
      <c r="P1985" s="2" t="s">
        <v>203</v>
      </c>
      <c r="Q1985" s="2" t="s">
        <v>36</v>
      </c>
      <c r="R1985" s="3">
        <v>42417</v>
      </c>
      <c r="S1985" s="10">
        <f t="shared" si="330"/>
        <v>2016</v>
      </c>
      <c r="T1985">
        <f t="shared" si="338"/>
        <v>-17.77</v>
      </c>
      <c r="U1985" t="str">
        <f t="shared" si="338"/>
        <v/>
      </c>
      <c r="V1985" t="str">
        <f t="shared" si="338"/>
        <v/>
      </c>
      <c r="W1985" t="str">
        <f t="shared" si="338"/>
        <v/>
      </c>
      <c r="Z1985">
        <f t="shared" si="339"/>
        <v>-17.77</v>
      </c>
      <c r="AA1985" t="str">
        <f t="shared" si="339"/>
        <v/>
      </c>
      <c r="AB1985" t="str">
        <f t="shared" si="339"/>
        <v/>
      </c>
      <c r="AE1985" t="str">
        <f t="shared" si="331"/>
        <v>Office Supplies</v>
      </c>
      <c r="AH1985" t="str">
        <f t="shared" si="332"/>
        <v/>
      </c>
      <c r="AI1985" t="str">
        <f t="shared" si="333"/>
        <v/>
      </c>
      <c r="AJ1985" t="str">
        <f t="shared" si="329"/>
        <v/>
      </c>
      <c r="AK1985" t="str">
        <f t="shared" si="329"/>
        <v/>
      </c>
      <c r="AL1985" t="str">
        <f t="shared" si="329"/>
        <v/>
      </c>
    </row>
    <row r="1986" spans="1:38" x14ac:dyDescent="0.2">
      <c r="A1986" s="1">
        <v>7228</v>
      </c>
      <c r="B1986" s="2" t="s">
        <v>18</v>
      </c>
      <c r="C1986" s="3">
        <v>42417</v>
      </c>
      <c r="D1986" s="2" t="s">
        <v>41</v>
      </c>
      <c r="E1986" s="2">
        <v>12</v>
      </c>
      <c r="F1986" s="2">
        <v>471.97</v>
      </c>
      <c r="G1986" s="2">
        <v>0.04</v>
      </c>
      <c r="H1986" s="2" t="s">
        <v>20</v>
      </c>
      <c r="I1986" s="2">
        <v>-73.78</v>
      </c>
      <c r="J1986" s="2">
        <v>51.98</v>
      </c>
      <c r="K1986" s="2">
        <v>18</v>
      </c>
      <c r="L1986" s="2" t="s">
        <v>478</v>
      </c>
      <c r="M1986" s="2" t="s">
        <v>29</v>
      </c>
      <c r="N1986" s="2" t="s">
        <v>30</v>
      </c>
      <c r="O1986" s="2" t="s">
        <v>31</v>
      </c>
      <c r="P1986" s="2" t="s">
        <v>32</v>
      </c>
      <c r="Q1986" s="2" t="s">
        <v>26</v>
      </c>
      <c r="R1986" s="3">
        <v>42419</v>
      </c>
      <c r="S1986" s="10">
        <f t="shared" si="330"/>
        <v>2016</v>
      </c>
      <c r="T1986" t="str">
        <f t="shared" si="338"/>
        <v/>
      </c>
      <c r="U1986">
        <f t="shared" si="338"/>
        <v>-73.78</v>
      </c>
      <c r="V1986" t="str">
        <f t="shared" si="338"/>
        <v/>
      </c>
      <c r="W1986" t="str">
        <f t="shared" si="338"/>
        <v/>
      </c>
      <c r="Z1986" t="str">
        <f t="shared" si="339"/>
        <v/>
      </c>
      <c r="AA1986">
        <f t="shared" si="339"/>
        <v>-73.78</v>
      </c>
      <c r="AB1986" t="str">
        <f t="shared" si="339"/>
        <v/>
      </c>
      <c r="AE1986" t="str">
        <f t="shared" si="331"/>
        <v>Technology</v>
      </c>
      <c r="AH1986" t="str">
        <f t="shared" si="332"/>
        <v/>
      </c>
      <c r="AI1986" t="str">
        <f t="shared" si="333"/>
        <v/>
      </c>
      <c r="AJ1986" t="str">
        <f t="shared" si="333"/>
        <v/>
      </c>
      <c r="AK1986" t="str">
        <f t="shared" si="333"/>
        <v/>
      </c>
      <c r="AL1986" t="str">
        <f t="shared" si="333"/>
        <v/>
      </c>
    </row>
    <row r="1987" spans="1:38" x14ac:dyDescent="0.2">
      <c r="A1987" s="1">
        <v>7229</v>
      </c>
      <c r="B1987" s="2" t="s">
        <v>18</v>
      </c>
      <c r="C1987" s="3">
        <v>42418</v>
      </c>
      <c r="D1987" s="2" t="s">
        <v>27</v>
      </c>
      <c r="E1987" s="2">
        <v>50</v>
      </c>
      <c r="F1987" s="2">
        <v>3096.46</v>
      </c>
      <c r="G1987" s="2">
        <v>0</v>
      </c>
      <c r="H1987" s="2" t="s">
        <v>20</v>
      </c>
      <c r="I1987" s="2">
        <v>724.66</v>
      </c>
      <c r="J1987" s="2">
        <v>68.959999999999994</v>
      </c>
      <c r="K1987" s="2">
        <v>27.22</v>
      </c>
      <c r="L1987" s="2" t="s">
        <v>558</v>
      </c>
      <c r="M1987" s="2" t="s">
        <v>29</v>
      </c>
      <c r="N1987" s="2" t="s">
        <v>30</v>
      </c>
      <c r="O1987" s="2" t="s">
        <v>24</v>
      </c>
      <c r="P1987" s="2" t="s">
        <v>71</v>
      </c>
      <c r="Q1987" s="2" t="s">
        <v>26</v>
      </c>
      <c r="R1987" s="3">
        <v>42423</v>
      </c>
      <c r="S1987" s="10">
        <f t="shared" ref="S1987:S2050" si="340">YEAR(C1987)</f>
        <v>2016</v>
      </c>
      <c r="T1987" t="str">
        <f t="shared" si="338"/>
        <v/>
      </c>
      <c r="U1987">
        <f t="shared" si="338"/>
        <v>724.66</v>
      </c>
      <c r="V1987" t="str">
        <f t="shared" si="338"/>
        <v/>
      </c>
      <c r="W1987" t="str">
        <f t="shared" si="338"/>
        <v/>
      </c>
      <c r="Z1987">
        <f t="shared" si="339"/>
        <v>724.66</v>
      </c>
      <c r="AA1987" t="str">
        <f t="shared" si="339"/>
        <v/>
      </c>
      <c r="AB1987" t="str">
        <f t="shared" si="339"/>
        <v/>
      </c>
      <c r="AE1987" t="str">
        <f t="shared" ref="AE1987:AE2050" si="341">IF(I1987&lt;0,O1987,"")</f>
        <v/>
      </c>
      <c r="AH1987" t="str">
        <f t="shared" ref="AH1987:AH2050" si="342">IF(E1987&lt;11,IF(O1987="Technology",I1987,""),"")</f>
        <v/>
      </c>
      <c r="AI1987" t="str">
        <f t="shared" ref="AI1987:AL2050" si="343">IF(AI$1=$S1987,$AH1987,"")</f>
        <v/>
      </c>
      <c r="AJ1987" t="str">
        <f t="shared" si="343"/>
        <v/>
      </c>
      <c r="AK1987" t="str">
        <f t="shared" si="343"/>
        <v/>
      </c>
      <c r="AL1987" t="str">
        <f t="shared" si="343"/>
        <v/>
      </c>
    </row>
    <row r="1988" spans="1:38" x14ac:dyDescent="0.2">
      <c r="A1988" s="1">
        <v>7230</v>
      </c>
      <c r="B1988" s="2" t="s">
        <v>18</v>
      </c>
      <c r="C1988" s="3">
        <v>42418</v>
      </c>
      <c r="D1988" s="2" t="s">
        <v>27</v>
      </c>
      <c r="E1988" s="2">
        <v>47</v>
      </c>
      <c r="F1988" s="2">
        <v>20272.62</v>
      </c>
      <c r="G1988" s="2">
        <v>0.08</v>
      </c>
      <c r="H1988" s="2" t="s">
        <v>44</v>
      </c>
      <c r="I1988" s="2">
        <v>6174.04</v>
      </c>
      <c r="J1988" s="2">
        <v>454.14</v>
      </c>
      <c r="K1988" s="2">
        <v>28.7</v>
      </c>
      <c r="L1988" s="2" t="s">
        <v>558</v>
      </c>
      <c r="M1988" s="2" t="s">
        <v>29</v>
      </c>
      <c r="N1988" s="2" t="s">
        <v>30</v>
      </c>
      <c r="O1988" s="2" t="s">
        <v>31</v>
      </c>
      <c r="P1988" s="2" t="s">
        <v>33</v>
      </c>
      <c r="Q1988" s="2" t="s">
        <v>56</v>
      </c>
      <c r="R1988" s="3">
        <v>42423</v>
      </c>
      <c r="S1988" s="10">
        <f t="shared" si="340"/>
        <v>2016</v>
      </c>
      <c r="T1988" t="str">
        <f t="shared" si="338"/>
        <v/>
      </c>
      <c r="U1988">
        <f t="shared" si="338"/>
        <v>6174.04</v>
      </c>
      <c r="V1988" t="str">
        <f t="shared" si="338"/>
        <v/>
      </c>
      <c r="W1988" t="str">
        <f t="shared" si="338"/>
        <v/>
      </c>
      <c r="Z1988" t="str">
        <f t="shared" si="339"/>
        <v/>
      </c>
      <c r="AA1988">
        <f t="shared" si="339"/>
        <v>6174.04</v>
      </c>
      <c r="AB1988" t="str">
        <f t="shared" si="339"/>
        <v/>
      </c>
      <c r="AE1988" t="str">
        <f t="shared" si="341"/>
        <v/>
      </c>
      <c r="AH1988" t="str">
        <f t="shared" si="342"/>
        <v/>
      </c>
      <c r="AI1988" t="str">
        <f t="shared" si="343"/>
        <v/>
      </c>
      <c r="AJ1988" t="str">
        <f t="shared" si="343"/>
        <v/>
      </c>
      <c r="AK1988" t="str">
        <f t="shared" si="343"/>
        <v/>
      </c>
      <c r="AL1988" t="str">
        <f t="shared" si="343"/>
        <v/>
      </c>
    </row>
    <row r="1989" spans="1:38" x14ac:dyDescent="0.2">
      <c r="A1989" s="1">
        <v>7231</v>
      </c>
      <c r="B1989" s="2" t="s">
        <v>18</v>
      </c>
      <c r="C1989" s="3">
        <v>42418</v>
      </c>
      <c r="D1989" s="2" t="s">
        <v>19</v>
      </c>
      <c r="E1989" s="2">
        <v>8</v>
      </c>
      <c r="F1989" s="2">
        <v>76.97</v>
      </c>
      <c r="G1989" s="2">
        <v>0.05</v>
      </c>
      <c r="H1989" s="2" t="s">
        <v>20</v>
      </c>
      <c r="I1989" s="2">
        <v>-30.66</v>
      </c>
      <c r="J1989" s="2">
        <v>19.98</v>
      </c>
      <c r="K1989" s="2">
        <v>20.5</v>
      </c>
      <c r="L1989" s="2" t="s">
        <v>198</v>
      </c>
      <c r="M1989" s="2" t="s">
        <v>22</v>
      </c>
      <c r="N1989" s="2" t="s">
        <v>54</v>
      </c>
      <c r="O1989" s="2" t="s">
        <v>24</v>
      </c>
      <c r="P1989" s="2" t="s">
        <v>52</v>
      </c>
      <c r="Q1989" s="2" t="s">
        <v>62</v>
      </c>
      <c r="R1989" s="3">
        <v>42421</v>
      </c>
      <c r="S1989" s="10">
        <f t="shared" si="340"/>
        <v>2016</v>
      </c>
      <c r="T1989" t="str">
        <f t="shared" si="338"/>
        <v/>
      </c>
      <c r="U1989" t="str">
        <f t="shared" si="338"/>
        <v/>
      </c>
      <c r="V1989" t="str">
        <f t="shared" si="338"/>
        <v/>
      </c>
      <c r="W1989">
        <f t="shared" si="338"/>
        <v>-30.66</v>
      </c>
      <c r="Z1989">
        <f t="shared" si="339"/>
        <v>-30.66</v>
      </c>
      <c r="AA1989" t="str">
        <f t="shared" si="339"/>
        <v/>
      </c>
      <c r="AB1989" t="str">
        <f t="shared" si="339"/>
        <v/>
      </c>
      <c r="AE1989" t="str">
        <f t="shared" si="341"/>
        <v>Office Supplies</v>
      </c>
      <c r="AH1989" t="str">
        <f t="shared" si="342"/>
        <v/>
      </c>
      <c r="AI1989" t="str">
        <f t="shared" si="343"/>
        <v/>
      </c>
      <c r="AJ1989" t="str">
        <f t="shared" si="343"/>
        <v/>
      </c>
      <c r="AK1989" t="str">
        <f t="shared" si="343"/>
        <v/>
      </c>
      <c r="AL1989" t="str">
        <f t="shared" si="343"/>
        <v/>
      </c>
    </row>
    <row r="1990" spans="1:38" x14ac:dyDescent="0.2">
      <c r="A1990" s="1">
        <v>7232</v>
      </c>
      <c r="B1990" s="2" t="s">
        <v>18</v>
      </c>
      <c r="C1990" s="3">
        <v>42418</v>
      </c>
      <c r="D1990" s="2" t="s">
        <v>41</v>
      </c>
      <c r="E1990" s="2">
        <v>28</v>
      </c>
      <c r="F1990" s="2">
        <v>2912.7</v>
      </c>
      <c r="G1990" s="2">
        <v>0</v>
      </c>
      <c r="H1990" s="2" t="s">
        <v>49</v>
      </c>
      <c r="I1990" s="2">
        <v>1709.4</v>
      </c>
      <c r="J1990" s="2">
        <v>110.31</v>
      </c>
      <c r="K1990" s="2">
        <v>14.49</v>
      </c>
      <c r="L1990" s="2" t="s">
        <v>433</v>
      </c>
      <c r="M1990" s="2" t="s">
        <v>38</v>
      </c>
      <c r="N1990" s="2" t="s">
        <v>54</v>
      </c>
      <c r="O1990" s="2" t="s">
        <v>24</v>
      </c>
      <c r="P1990" s="2" t="s">
        <v>74</v>
      </c>
      <c r="Q1990" s="2" t="s">
        <v>26</v>
      </c>
      <c r="R1990" s="3">
        <v>42420</v>
      </c>
      <c r="S1990" s="10">
        <f t="shared" si="340"/>
        <v>2016</v>
      </c>
      <c r="T1990" t="str">
        <f t="shared" si="338"/>
        <v/>
      </c>
      <c r="U1990" t="str">
        <f t="shared" si="338"/>
        <v/>
      </c>
      <c r="V1990" t="str">
        <f t="shared" si="338"/>
        <v/>
      </c>
      <c r="W1990">
        <f t="shared" si="338"/>
        <v>1709.4</v>
      </c>
      <c r="Z1990">
        <f t="shared" si="339"/>
        <v>1709.4</v>
      </c>
      <c r="AA1990" t="str">
        <f t="shared" si="339"/>
        <v/>
      </c>
      <c r="AB1990" t="str">
        <f t="shared" si="339"/>
        <v/>
      </c>
      <c r="AE1990" t="str">
        <f t="shared" si="341"/>
        <v/>
      </c>
      <c r="AH1990" t="str">
        <f t="shared" si="342"/>
        <v/>
      </c>
      <c r="AI1990" t="str">
        <f t="shared" si="343"/>
        <v/>
      </c>
      <c r="AJ1990" t="str">
        <f t="shared" si="343"/>
        <v/>
      </c>
      <c r="AK1990" t="str">
        <f t="shared" si="343"/>
        <v/>
      </c>
      <c r="AL1990" t="str">
        <f t="shared" si="343"/>
        <v/>
      </c>
    </row>
    <row r="1991" spans="1:38" x14ac:dyDescent="0.2">
      <c r="A1991" s="1">
        <v>7233</v>
      </c>
      <c r="B1991" s="2" t="s">
        <v>18</v>
      </c>
      <c r="C1991" s="3">
        <v>42420</v>
      </c>
      <c r="D1991" s="2" t="s">
        <v>41</v>
      </c>
      <c r="E1991" s="2">
        <v>3</v>
      </c>
      <c r="F1991" s="2">
        <v>80.03</v>
      </c>
      <c r="G1991" s="2">
        <v>7.0000000000000007E-2</v>
      </c>
      <c r="H1991" s="2" t="s">
        <v>49</v>
      </c>
      <c r="I1991" s="2">
        <v>-21.54</v>
      </c>
      <c r="J1991" s="2">
        <v>34.01</v>
      </c>
      <c r="K1991" s="2">
        <v>19.53</v>
      </c>
      <c r="L1991" s="2" t="s">
        <v>411</v>
      </c>
      <c r="M1991" s="2" t="s">
        <v>38</v>
      </c>
      <c r="N1991" s="2" t="s">
        <v>54</v>
      </c>
      <c r="O1991" s="2" t="s">
        <v>24</v>
      </c>
      <c r="P1991" s="2" t="s">
        <v>64</v>
      </c>
      <c r="Q1991" s="2" t="s">
        <v>58</v>
      </c>
      <c r="R1991" s="3">
        <v>42421</v>
      </c>
      <c r="S1991" s="10">
        <f t="shared" si="340"/>
        <v>2016</v>
      </c>
      <c r="T1991" t="str">
        <f t="shared" si="338"/>
        <v/>
      </c>
      <c r="U1991" t="str">
        <f t="shared" si="338"/>
        <v/>
      </c>
      <c r="V1991" t="str">
        <f t="shared" si="338"/>
        <v/>
      </c>
      <c r="W1991">
        <f t="shared" si="338"/>
        <v>-21.54</v>
      </c>
      <c r="Z1991">
        <f t="shared" si="339"/>
        <v>-21.54</v>
      </c>
      <c r="AA1991" t="str">
        <f t="shared" si="339"/>
        <v/>
      </c>
      <c r="AB1991" t="str">
        <f t="shared" si="339"/>
        <v/>
      </c>
      <c r="AE1991" t="str">
        <f t="shared" si="341"/>
        <v>Office Supplies</v>
      </c>
      <c r="AH1991" t="str">
        <f t="shared" si="342"/>
        <v/>
      </c>
      <c r="AI1991" t="str">
        <f t="shared" si="343"/>
        <v/>
      </c>
      <c r="AJ1991" t="str">
        <f t="shared" si="343"/>
        <v/>
      </c>
      <c r="AK1991" t="str">
        <f t="shared" si="343"/>
        <v/>
      </c>
      <c r="AL1991" t="str">
        <f t="shared" si="343"/>
        <v/>
      </c>
    </row>
    <row r="1992" spans="1:38" x14ac:dyDescent="0.2">
      <c r="A1992" s="1">
        <v>7234</v>
      </c>
      <c r="B1992" s="2" t="s">
        <v>18</v>
      </c>
      <c r="C1992" s="3">
        <v>42420</v>
      </c>
      <c r="D1992" s="2" t="s">
        <v>41</v>
      </c>
      <c r="E1992" s="2">
        <v>31</v>
      </c>
      <c r="F1992" s="2">
        <v>3088.73</v>
      </c>
      <c r="G1992" s="2">
        <v>0.08</v>
      </c>
      <c r="H1992" s="2" t="s">
        <v>44</v>
      </c>
      <c r="I1992" s="2">
        <v>-1335.71</v>
      </c>
      <c r="J1992" s="2">
        <v>112.98</v>
      </c>
      <c r="K1992" s="2">
        <v>71.38</v>
      </c>
      <c r="L1992" s="2" t="s">
        <v>188</v>
      </c>
      <c r="M1992" s="2" t="s">
        <v>29</v>
      </c>
      <c r="N1992" s="2" t="s">
        <v>30</v>
      </c>
      <c r="O1992" s="2" t="s">
        <v>45</v>
      </c>
      <c r="P1992" s="2" t="s">
        <v>67</v>
      </c>
      <c r="Q1992" s="2" t="s">
        <v>47</v>
      </c>
      <c r="R1992" s="3">
        <v>42421</v>
      </c>
      <c r="S1992" s="10">
        <f t="shared" si="340"/>
        <v>2016</v>
      </c>
      <c r="T1992" t="str">
        <f t="shared" si="338"/>
        <v/>
      </c>
      <c r="U1992">
        <f t="shared" si="338"/>
        <v>-1335.71</v>
      </c>
      <c r="V1992" t="str">
        <f t="shared" si="338"/>
        <v/>
      </c>
      <c r="W1992" t="str">
        <f t="shared" si="338"/>
        <v/>
      </c>
      <c r="Z1992" t="str">
        <f t="shared" si="339"/>
        <v/>
      </c>
      <c r="AA1992" t="str">
        <f t="shared" si="339"/>
        <v/>
      </c>
      <c r="AB1992">
        <f t="shared" si="339"/>
        <v>-1335.71</v>
      </c>
      <c r="AE1992" t="str">
        <f t="shared" si="341"/>
        <v>Furniture</v>
      </c>
      <c r="AH1992" t="str">
        <f t="shared" si="342"/>
        <v/>
      </c>
      <c r="AI1992" t="str">
        <f t="shared" si="343"/>
        <v/>
      </c>
      <c r="AJ1992" t="str">
        <f t="shared" si="343"/>
        <v/>
      </c>
      <c r="AK1992" t="str">
        <f t="shared" si="343"/>
        <v/>
      </c>
      <c r="AL1992" t="str">
        <f t="shared" si="343"/>
        <v/>
      </c>
    </row>
    <row r="1993" spans="1:38" x14ac:dyDescent="0.2">
      <c r="A1993" s="1">
        <v>7235</v>
      </c>
      <c r="B1993" s="2" t="s">
        <v>18</v>
      </c>
      <c r="C1993" s="3">
        <v>42420</v>
      </c>
      <c r="D1993" s="2" t="s">
        <v>41</v>
      </c>
      <c r="E1993" s="2">
        <v>42</v>
      </c>
      <c r="F1993" s="2">
        <v>1699.96</v>
      </c>
      <c r="G1993" s="2">
        <v>0.04</v>
      </c>
      <c r="H1993" s="2" t="s">
        <v>20</v>
      </c>
      <c r="I1993" s="2">
        <v>280.89999999999998</v>
      </c>
      <c r="J1993" s="2">
        <v>52.98</v>
      </c>
      <c r="K1993" s="2">
        <v>21.2</v>
      </c>
      <c r="L1993" s="2" t="s">
        <v>188</v>
      </c>
      <c r="M1993" s="2" t="s">
        <v>29</v>
      </c>
      <c r="N1993" s="2" t="s">
        <v>30</v>
      </c>
      <c r="O1993" s="2" t="s">
        <v>24</v>
      </c>
      <c r="P1993" s="2" t="s">
        <v>71</v>
      </c>
      <c r="Q1993" s="2" t="s">
        <v>26</v>
      </c>
      <c r="R1993" s="3">
        <v>42421</v>
      </c>
      <c r="S1993" s="10">
        <f t="shared" si="340"/>
        <v>2016</v>
      </c>
      <c r="T1993" t="str">
        <f t="shared" si="338"/>
        <v/>
      </c>
      <c r="U1993">
        <f t="shared" si="338"/>
        <v>280.89999999999998</v>
      </c>
      <c r="V1993" t="str">
        <f t="shared" si="338"/>
        <v/>
      </c>
      <c r="W1993" t="str">
        <f t="shared" si="338"/>
        <v/>
      </c>
      <c r="Z1993">
        <f t="shared" si="339"/>
        <v>280.89999999999998</v>
      </c>
      <c r="AA1993" t="str">
        <f t="shared" si="339"/>
        <v/>
      </c>
      <c r="AB1993" t="str">
        <f t="shared" si="339"/>
        <v/>
      </c>
      <c r="AE1993" t="str">
        <f t="shared" si="341"/>
        <v/>
      </c>
      <c r="AH1993" t="str">
        <f t="shared" si="342"/>
        <v/>
      </c>
      <c r="AI1993" t="str">
        <f t="shared" si="343"/>
        <v/>
      </c>
      <c r="AJ1993" t="str">
        <f t="shared" si="343"/>
        <v/>
      </c>
      <c r="AK1993" t="str">
        <f t="shared" si="343"/>
        <v/>
      </c>
      <c r="AL1993" t="str">
        <f t="shared" si="343"/>
        <v/>
      </c>
    </row>
    <row r="1994" spans="1:38" x14ac:dyDescent="0.2">
      <c r="A1994" s="1">
        <v>7236</v>
      </c>
      <c r="B1994" s="2" t="s">
        <v>18</v>
      </c>
      <c r="C1994" s="3">
        <v>42420</v>
      </c>
      <c r="D1994" s="2" t="s">
        <v>19</v>
      </c>
      <c r="E1994" s="2">
        <v>39</v>
      </c>
      <c r="F1994" s="2">
        <v>545.54</v>
      </c>
      <c r="G1994" s="2">
        <v>0.06</v>
      </c>
      <c r="H1994" s="2" t="s">
        <v>20</v>
      </c>
      <c r="I1994" s="2">
        <v>116.82</v>
      </c>
      <c r="J1994" s="2">
        <v>26.48</v>
      </c>
      <c r="K1994" s="2">
        <v>15.99</v>
      </c>
      <c r="L1994" s="2" t="s">
        <v>108</v>
      </c>
      <c r="M1994" s="2" t="s">
        <v>29</v>
      </c>
      <c r="N1994" s="2" t="s">
        <v>23</v>
      </c>
      <c r="O1994" s="2" t="s">
        <v>31</v>
      </c>
      <c r="P1994" s="2" t="s">
        <v>32</v>
      </c>
      <c r="Q1994" s="2" t="s">
        <v>58</v>
      </c>
      <c r="R1994" s="3">
        <v>42422</v>
      </c>
      <c r="S1994" s="10">
        <f t="shared" si="340"/>
        <v>2016</v>
      </c>
      <c r="T1994">
        <f t="shared" si="338"/>
        <v>116.82</v>
      </c>
      <c r="U1994" t="str">
        <f t="shared" si="338"/>
        <v/>
      </c>
      <c r="V1994" t="str">
        <f t="shared" si="338"/>
        <v/>
      </c>
      <c r="W1994" t="str">
        <f t="shared" si="338"/>
        <v/>
      </c>
      <c r="Z1994" t="str">
        <f t="shared" si="339"/>
        <v/>
      </c>
      <c r="AA1994">
        <f t="shared" si="339"/>
        <v>116.82</v>
      </c>
      <c r="AB1994" t="str">
        <f t="shared" si="339"/>
        <v/>
      </c>
      <c r="AE1994" t="str">
        <f t="shared" si="341"/>
        <v/>
      </c>
      <c r="AH1994" t="str">
        <f t="shared" si="342"/>
        <v/>
      </c>
      <c r="AI1994" t="str">
        <f t="shared" si="343"/>
        <v/>
      </c>
      <c r="AJ1994" t="str">
        <f t="shared" si="343"/>
        <v/>
      </c>
      <c r="AK1994" t="str">
        <f t="shared" si="343"/>
        <v/>
      </c>
      <c r="AL1994" t="str">
        <f t="shared" si="343"/>
        <v/>
      </c>
    </row>
    <row r="1995" spans="1:38" x14ac:dyDescent="0.2">
      <c r="A1995" s="1">
        <v>7237</v>
      </c>
      <c r="B1995" s="2" t="s">
        <v>18</v>
      </c>
      <c r="C1995" s="3">
        <v>42420</v>
      </c>
      <c r="D1995" s="2" t="s">
        <v>19</v>
      </c>
      <c r="E1995" s="2">
        <v>15</v>
      </c>
      <c r="F1995" s="2">
        <v>4964.1840000000002</v>
      </c>
      <c r="G1995" s="2">
        <v>0.06</v>
      </c>
      <c r="H1995" s="2" t="s">
        <v>44</v>
      </c>
      <c r="I1995" s="2">
        <v>-290.66000000000003</v>
      </c>
      <c r="J1995" s="2">
        <v>429.4</v>
      </c>
      <c r="K1995" s="2">
        <v>89.23</v>
      </c>
      <c r="L1995" s="2" t="s">
        <v>108</v>
      </c>
      <c r="M1995" s="2" t="s">
        <v>29</v>
      </c>
      <c r="N1995" s="2" t="s">
        <v>23</v>
      </c>
      <c r="O1995" s="2" t="s">
        <v>45</v>
      </c>
      <c r="P1995" s="2" t="s">
        <v>46</v>
      </c>
      <c r="Q1995" s="2" t="s">
        <v>47</v>
      </c>
      <c r="R1995" s="3">
        <v>42421</v>
      </c>
      <c r="S1995" s="10">
        <f t="shared" si="340"/>
        <v>2016</v>
      </c>
      <c r="T1995">
        <f t="shared" si="338"/>
        <v>-290.66000000000003</v>
      </c>
      <c r="U1995" t="str">
        <f t="shared" si="338"/>
        <v/>
      </c>
      <c r="V1995" t="str">
        <f t="shared" si="338"/>
        <v/>
      </c>
      <c r="W1995" t="str">
        <f t="shared" si="338"/>
        <v/>
      </c>
      <c r="Z1995" t="str">
        <f t="shared" si="339"/>
        <v/>
      </c>
      <c r="AA1995" t="str">
        <f t="shared" si="339"/>
        <v/>
      </c>
      <c r="AB1995">
        <f t="shared" si="339"/>
        <v>-290.66000000000003</v>
      </c>
      <c r="AE1995" t="str">
        <f t="shared" si="341"/>
        <v>Furniture</v>
      </c>
      <c r="AH1995" t="str">
        <f t="shared" si="342"/>
        <v/>
      </c>
      <c r="AI1995" t="str">
        <f t="shared" si="343"/>
        <v/>
      </c>
      <c r="AJ1995" t="str">
        <f t="shared" si="343"/>
        <v/>
      </c>
      <c r="AK1995" t="str">
        <f t="shared" si="343"/>
        <v/>
      </c>
      <c r="AL1995" t="str">
        <f t="shared" si="343"/>
        <v/>
      </c>
    </row>
    <row r="1996" spans="1:38" x14ac:dyDescent="0.2">
      <c r="A1996" s="1">
        <v>7238</v>
      </c>
      <c r="B1996" s="2" t="s">
        <v>18</v>
      </c>
      <c r="C1996" s="3">
        <v>42420</v>
      </c>
      <c r="D1996" s="2" t="s">
        <v>19</v>
      </c>
      <c r="E1996" s="2">
        <v>28</v>
      </c>
      <c r="F1996" s="2">
        <v>1561.06</v>
      </c>
      <c r="G1996" s="2">
        <v>0.03</v>
      </c>
      <c r="H1996" s="2" t="s">
        <v>20</v>
      </c>
      <c r="I1996" s="2">
        <v>552.88</v>
      </c>
      <c r="J1996" s="2">
        <v>66.48</v>
      </c>
      <c r="K1996" s="2">
        <v>14.99</v>
      </c>
      <c r="L1996" s="2" t="s">
        <v>243</v>
      </c>
      <c r="M1996" s="2" t="s">
        <v>38</v>
      </c>
      <c r="N1996" s="2" t="s">
        <v>30</v>
      </c>
      <c r="O1996" s="2" t="s">
        <v>24</v>
      </c>
      <c r="P1996" s="2" t="s">
        <v>71</v>
      </c>
      <c r="Q1996" s="2" t="s">
        <v>26</v>
      </c>
      <c r="R1996" s="3">
        <v>42421</v>
      </c>
      <c r="S1996" s="10">
        <f t="shared" si="340"/>
        <v>2016</v>
      </c>
      <c r="T1996" t="str">
        <f t="shared" si="338"/>
        <v/>
      </c>
      <c r="U1996">
        <f t="shared" si="338"/>
        <v>552.88</v>
      </c>
      <c r="V1996" t="str">
        <f t="shared" si="338"/>
        <v/>
      </c>
      <c r="W1996" t="str">
        <f t="shared" si="338"/>
        <v/>
      </c>
      <c r="Z1996">
        <f t="shared" si="339"/>
        <v>552.88</v>
      </c>
      <c r="AA1996" t="str">
        <f t="shared" si="339"/>
        <v/>
      </c>
      <c r="AB1996" t="str">
        <f t="shared" si="339"/>
        <v/>
      </c>
      <c r="AE1996" t="str">
        <f t="shared" si="341"/>
        <v/>
      </c>
      <c r="AH1996" t="str">
        <f t="shared" si="342"/>
        <v/>
      </c>
      <c r="AI1996" t="str">
        <f t="shared" si="343"/>
        <v/>
      </c>
      <c r="AJ1996" t="str">
        <f t="shared" si="343"/>
        <v/>
      </c>
      <c r="AK1996" t="str">
        <f t="shared" si="343"/>
        <v/>
      </c>
      <c r="AL1996" t="str">
        <f t="shared" si="343"/>
        <v/>
      </c>
    </row>
    <row r="1997" spans="1:38" x14ac:dyDescent="0.2">
      <c r="A1997" s="1">
        <v>7239</v>
      </c>
      <c r="B1997" s="2" t="s">
        <v>18</v>
      </c>
      <c r="C1997" s="3">
        <v>42420</v>
      </c>
      <c r="D1997" s="2" t="s">
        <v>19</v>
      </c>
      <c r="E1997" s="2">
        <v>30</v>
      </c>
      <c r="F1997" s="2">
        <v>3284.3964999999998</v>
      </c>
      <c r="G1997" s="2">
        <v>0</v>
      </c>
      <c r="H1997" s="2" t="s">
        <v>20</v>
      </c>
      <c r="I1997" s="2">
        <v>658.46</v>
      </c>
      <c r="J1997" s="2">
        <v>137.99</v>
      </c>
      <c r="K1997" s="2">
        <v>22.99</v>
      </c>
      <c r="L1997" s="2" t="s">
        <v>243</v>
      </c>
      <c r="M1997" s="2" t="s">
        <v>38</v>
      </c>
      <c r="N1997" s="2" t="s">
        <v>30</v>
      </c>
      <c r="O1997" s="2" t="s">
        <v>31</v>
      </c>
      <c r="P1997" s="2" t="s">
        <v>39</v>
      </c>
      <c r="Q1997" s="2" t="s">
        <v>26</v>
      </c>
      <c r="R1997" s="3">
        <v>42421</v>
      </c>
      <c r="S1997" s="10">
        <f t="shared" si="340"/>
        <v>2016</v>
      </c>
      <c r="T1997" t="str">
        <f t="shared" si="338"/>
        <v/>
      </c>
      <c r="U1997">
        <f t="shared" si="338"/>
        <v>658.46</v>
      </c>
      <c r="V1997" t="str">
        <f t="shared" si="338"/>
        <v/>
      </c>
      <c r="W1997" t="str">
        <f t="shared" si="338"/>
        <v/>
      </c>
      <c r="Z1997" t="str">
        <f t="shared" si="339"/>
        <v/>
      </c>
      <c r="AA1997">
        <f t="shared" si="339"/>
        <v>658.46</v>
      </c>
      <c r="AB1997" t="str">
        <f t="shared" si="339"/>
        <v/>
      </c>
      <c r="AE1997" t="str">
        <f t="shared" si="341"/>
        <v/>
      </c>
      <c r="AH1997" t="str">
        <f t="shared" si="342"/>
        <v/>
      </c>
      <c r="AI1997" t="str">
        <f t="shared" si="343"/>
        <v/>
      </c>
      <c r="AJ1997" t="str">
        <f t="shared" si="343"/>
        <v/>
      </c>
      <c r="AK1997" t="str">
        <f t="shared" si="343"/>
        <v/>
      </c>
      <c r="AL1997" t="str">
        <f t="shared" si="343"/>
        <v/>
      </c>
    </row>
    <row r="1998" spans="1:38" x14ac:dyDescent="0.2">
      <c r="A1998" s="1">
        <v>7240</v>
      </c>
      <c r="B1998" s="2" t="s">
        <v>18</v>
      </c>
      <c r="C1998" s="3">
        <v>42421</v>
      </c>
      <c r="D1998" s="2" t="s">
        <v>27</v>
      </c>
      <c r="E1998" s="2">
        <v>43</v>
      </c>
      <c r="F1998" s="2">
        <v>1232.81</v>
      </c>
      <c r="G1998" s="2">
        <v>0.04</v>
      </c>
      <c r="H1998" s="2" t="s">
        <v>49</v>
      </c>
      <c r="I1998" s="2">
        <v>-132.62</v>
      </c>
      <c r="J1998" s="2">
        <v>40.28</v>
      </c>
      <c r="K1998" s="2">
        <v>27.99</v>
      </c>
      <c r="L1998" s="2" t="s">
        <v>465</v>
      </c>
      <c r="M1998" s="2" t="s">
        <v>29</v>
      </c>
      <c r="N1998" s="2" t="s">
        <v>23</v>
      </c>
      <c r="O1998" s="2" t="s">
        <v>24</v>
      </c>
      <c r="P1998" s="2" t="s">
        <v>52</v>
      </c>
      <c r="Q1998" s="2" t="s">
        <v>62</v>
      </c>
      <c r="R1998" s="3">
        <v>42427</v>
      </c>
      <c r="S1998" s="10">
        <f t="shared" si="340"/>
        <v>2016</v>
      </c>
      <c r="T1998">
        <f t="shared" si="338"/>
        <v>-132.62</v>
      </c>
      <c r="U1998" t="str">
        <f t="shared" si="338"/>
        <v/>
      </c>
      <c r="V1998" t="str">
        <f t="shared" si="338"/>
        <v/>
      </c>
      <c r="W1998" t="str">
        <f t="shared" si="338"/>
        <v/>
      </c>
      <c r="Z1998">
        <f t="shared" si="339"/>
        <v>-132.62</v>
      </c>
      <c r="AA1998" t="str">
        <f t="shared" si="339"/>
        <v/>
      </c>
      <c r="AB1998" t="str">
        <f t="shared" si="339"/>
        <v/>
      </c>
      <c r="AE1998" t="str">
        <f t="shared" si="341"/>
        <v>Office Supplies</v>
      </c>
      <c r="AH1998" t="str">
        <f t="shared" si="342"/>
        <v/>
      </c>
      <c r="AI1998" t="str">
        <f t="shared" si="343"/>
        <v/>
      </c>
      <c r="AJ1998" t="str">
        <f t="shared" si="343"/>
        <v/>
      </c>
      <c r="AK1998" t="str">
        <f t="shared" si="343"/>
        <v/>
      </c>
      <c r="AL1998" t="str">
        <f t="shared" si="343"/>
        <v/>
      </c>
    </row>
    <row r="1999" spans="1:38" x14ac:dyDescent="0.2">
      <c r="A1999" s="1">
        <v>7241</v>
      </c>
      <c r="B1999" s="2" t="s">
        <v>18</v>
      </c>
      <c r="C1999" s="3">
        <v>42422</v>
      </c>
      <c r="D1999" s="2" t="s">
        <v>19</v>
      </c>
      <c r="E1999" s="2">
        <v>18</v>
      </c>
      <c r="F1999" s="2">
        <v>100.17</v>
      </c>
      <c r="G1999" s="2">
        <v>0.06</v>
      </c>
      <c r="H1999" s="2" t="s">
        <v>20</v>
      </c>
      <c r="I1999" s="2">
        <v>-12.51</v>
      </c>
      <c r="J1999" s="2">
        <v>16.91</v>
      </c>
      <c r="K1999" s="2">
        <v>17.05</v>
      </c>
      <c r="L1999" s="2" t="s">
        <v>191</v>
      </c>
      <c r="M1999" s="2" t="s">
        <v>29</v>
      </c>
      <c r="N1999" s="2" t="s">
        <v>54</v>
      </c>
      <c r="O1999" s="2" t="s">
        <v>45</v>
      </c>
      <c r="P1999" s="2" t="s">
        <v>55</v>
      </c>
      <c r="Q1999" s="2" t="s">
        <v>58</v>
      </c>
      <c r="R1999" s="3">
        <v>42424</v>
      </c>
      <c r="S1999" s="10">
        <f t="shared" si="340"/>
        <v>2016</v>
      </c>
      <c r="T1999" t="str">
        <f t="shared" si="338"/>
        <v/>
      </c>
      <c r="U1999" t="str">
        <f t="shared" si="338"/>
        <v/>
      </c>
      <c r="V1999" t="str">
        <f t="shared" si="338"/>
        <v/>
      </c>
      <c r="W1999">
        <f t="shared" si="338"/>
        <v>-12.51</v>
      </c>
      <c r="Z1999" t="str">
        <f t="shared" si="339"/>
        <v/>
      </c>
      <c r="AA1999" t="str">
        <f t="shared" si="339"/>
        <v/>
      </c>
      <c r="AB1999">
        <f t="shared" si="339"/>
        <v>-12.51</v>
      </c>
      <c r="AE1999" t="str">
        <f t="shared" si="341"/>
        <v>Furniture</v>
      </c>
      <c r="AH1999" t="str">
        <f t="shared" si="342"/>
        <v/>
      </c>
      <c r="AI1999" t="str">
        <f t="shared" si="343"/>
        <v/>
      </c>
      <c r="AJ1999" t="str">
        <f t="shared" si="343"/>
        <v/>
      </c>
      <c r="AK1999" t="str">
        <f t="shared" si="343"/>
        <v/>
      </c>
      <c r="AL1999" t="str">
        <f t="shared" si="343"/>
        <v/>
      </c>
    </row>
    <row r="2000" spans="1:38" x14ac:dyDescent="0.2">
      <c r="A2000" s="1">
        <v>7242</v>
      </c>
      <c r="B2000" s="2" t="s">
        <v>18</v>
      </c>
      <c r="C2000" s="3">
        <v>42423</v>
      </c>
      <c r="D2000" s="2" t="s">
        <v>50</v>
      </c>
      <c r="E2000" s="2">
        <v>27</v>
      </c>
      <c r="F2000" s="2">
        <v>361.02</v>
      </c>
      <c r="G2000" s="2">
        <v>0.01</v>
      </c>
      <c r="H2000" s="2" t="s">
        <v>20</v>
      </c>
      <c r="I2000" s="2">
        <v>145.55000000000001</v>
      </c>
      <c r="J2000" s="2">
        <v>24.97</v>
      </c>
      <c r="K2000" s="2">
        <v>15.49</v>
      </c>
      <c r="L2000" s="2" t="s">
        <v>422</v>
      </c>
      <c r="M2000" s="2" t="s">
        <v>29</v>
      </c>
      <c r="N2000" s="2" t="s">
        <v>23</v>
      </c>
      <c r="O2000" s="2" t="s">
        <v>24</v>
      </c>
      <c r="P2000" s="2" t="s">
        <v>25</v>
      </c>
      <c r="Q2000" s="2" t="s">
        <v>26</v>
      </c>
      <c r="R2000" s="3">
        <v>42425</v>
      </c>
      <c r="S2000" s="10">
        <f t="shared" si="340"/>
        <v>2016</v>
      </c>
      <c r="T2000">
        <f t="shared" si="338"/>
        <v>145.55000000000001</v>
      </c>
      <c r="U2000" t="str">
        <f t="shared" si="338"/>
        <v/>
      </c>
      <c r="V2000" t="str">
        <f t="shared" si="338"/>
        <v/>
      </c>
      <c r="W2000" t="str">
        <f t="shared" si="338"/>
        <v/>
      </c>
      <c r="Z2000">
        <f t="shared" si="339"/>
        <v>145.55000000000001</v>
      </c>
      <c r="AA2000" t="str">
        <f t="shared" si="339"/>
        <v/>
      </c>
      <c r="AB2000" t="str">
        <f t="shared" si="339"/>
        <v/>
      </c>
      <c r="AE2000" t="str">
        <f t="shared" si="341"/>
        <v/>
      </c>
      <c r="AH2000" t="str">
        <f t="shared" si="342"/>
        <v/>
      </c>
      <c r="AI2000" t="str">
        <f t="shared" si="343"/>
        <v/>
      </c>
      <c r="AJ2000" t="str">
        <f t="shared" si="343"/>
        <v/>
      </c>
      <c r="AK2000" t="str">
        <f t="shared" si="343"/>
        <v/>
      </c>
      <c r="AL2000" t="str">
        <f t="shared" si="343"/>
        <v/>
      </c>
    </row>
    <row r="2001" spans="1:38" x14ac:dyDescent="0.2">
      <c r="A2001" s="1">
        <v>7243</v>
      </c>
      <c r="B2001" s="2" t="s">
        <v>40</v>
      </c>
      <c r="C2001" s="3">
        <v>42424</v>
      </c>
      <c r="D2001" s="2" t="s">
        <v>27</v>
      </c>
      <c r="E2001" s="2">
        <v>38</v>
      </c>
      <c r="F2001" s="2">
        <v>143.9</v>
      </c>
      <c r="G2001" s="2">
        <v>0.05</v>
      </c>
      <c r="H2001" s="2" t="s">
        <v>20</v>
      </c>
      <c r="I2001" s="2">
        <v>-211.26</v>
      </c>
      <c r="J2001" s="2">
        <v>15.34</v>
      </c>
      <c r="K2001" s="2">
        <v>21.49</v>
      </c>
      <c r="L2001" s="2" t="s">
        <v>448</v>
      </c>
      <c r="M2001" s="2" t="s">
        <v>29</v>
      </c>
      <c r="N2001" s="2" t="s">
        <v>30</v>
      </c>
      <c r="O2001" s="2" t="s">
        <v>24</v>
      </c>
      <c r="P2001" s="2" t="s">
        <v>64</v>
      </c>
      <c r="Q2001" s="2" t="s">
        <v>36</v>
      </c>
      <c r="R2001" s="3">
        <v>42427</v>
      </c>
      <c r="S2001" s="10">
        <f t="shared" si="340"/>
        <v>2016</v>
      </c>
      <c r="T2001" t="str">
        <f t="shared" si="338"/>
        <v/>
      </c>
      <c r="U2001">
        <f t="shared" si="338"/>
        <v>-211.26</v>
      </c>
      <c r="V2001" t="str">
        <f t="shared" si="338"/>
        <v/>
      </c>
      <c r="W2001" t="str">
        <f t="shared" si="338"/>
        <v/>
      </c>
      <c r="Z2001">
        <f t="shared" si="339"/>
        <v>-211.26</v>
      </c>
      <c r="AA2001" t="str">
        <f t="shared" si="339"/>
        <v/>
      </c>
      <c r="AB2001" t="str">
        <f t="shared" si="339"/>
        <v/>
      </c>
      <c r="AE2001" t="str">
        <f t="shared" si="341"/>
        <v>Office Supplies</v>
      </c>
      <c r="AH2001" t="str">
        <f t="shared" si="342"/>
        <v/>
      </c>
      <c r="AI2001" t="str">
        <f t="shared" si="343"/>
        <v/>
      </c>
      <c r="AJ2001" t="str">
        <f t="shared" si="343"/>
        <v/>
      </c>
      <c r="AK2001" t="str">
        <f t="shared" si="343"/>
        <v/>
      </c>
      <c r="AL2001" t="str">
        <f t="shared" si="343"/>
        <v/>
      </c>
    </row>
    <row r="2002" spans="1:38" x14ac:dyDescent="0.2">
      <c r="A2002" s="1">
        <v>7244</v>
      </c>
      <c r="B2002" s="2" t="s">
        <v>18</v>
      </c>
      <c r="C2002" s="3">
        <v>42424</v>
      </c>
      <c r="D2002" s="2" t="s">
        <v>41</v>
      </c>
      <c r="E2002" s="2">
        <v>2</v>
      </c>
      <c r="F2002" s="2">
        <v>18.55</v>
      </c>
      <c r="G2002" s="2">
        <v>0.04</v>
      </c>
      <c r="H2002" s="2" t="s">
        <v>20</v>
      </c>
      <c r="I2002" s="2">
        <v>-0.14000000000000001</v>
      </c>
      <c r="J2002" s="2">
        <v>15.98</v>
      </c>
      <c r="K2002" s="2">
        <v>16.97</v>
      </c>
      <c r="L2002" s="2" t="s">
        <v>559</v>
      </c>
      <c r="M2002" s="2" t="s">
        <v>22</v>
      </c>
      <c r="N2002" s="2" t="s">
        <v>54</v>
      </c>
      <c r="O2002" s="2" t="s">
        <v>24</v>
      </c>
      <c r="P2002" s="2" t="s">
        <v>35</v>
      </c>
      <c r="Q2002" s="2" t="s">
        <v>36</v>
      </c>
      <c r="R2002" s="3">
        <v>42425</v>
      </c>
      <c r="S2002" s="10">
        <f t="shared" si="340"/>
        <v>2016</v>
      </c>
      <c r="T2002" t="str">
        <f t="shared" ref="T2002:W2021" si="344">IF($N2002=T$1,$I2002,"")</f>
        <v/>
      </c>
      <c r="U2002" t="str">
        <f t="shared" si="344"/>
        <v/>
      </c>
      <c r="V2002" t="str">
        <f t="shared" si="344"/>
        <v/>
      </c>
      <c r="W2002">
        <f t="shared" si="344"/>
        <v>-0.14000000000000001</v>
      </c>
      <c r="Z2002">
        <f t="shared" ref="Z2002:AB2021" si="345">IF($O2002=Z$1,$I2002,"")</f>
        <v>-0.14000000000000001</v>
      </c>
      <c r="AA2002" t="str">
        <f t="shared" si="345"/>
        <v/>
      </c>
      <c r="AB2002" t="str">
        <f t="shared" si="345"/>
        <v/>
      </c>
      <c r="AE2002" t="str">
        <f t="shared" si="341"/>
        <v>Office Supplies</v>
      </c>
      <c r="AH2002" t="str">
        <f t="shared" si="342"/>
        <v/>
      </c>
      <c r="AI2002" t="str">
        <f t="shared" si="343"/>
        <v/>
      </c>
      <c r="AJ2002" t="str">
        <f t="shared" si="343"/>
        <v/>
      </c>
      <c r="AK2002" t="str">
        <f t="shared" si="343"/>
        <v/>
      </c>
      <c r="AL2002" t="str">
        <f t="shared" si="343"/>
        <v/>
      </c>
    </row>
    <row r="2003" spans="1:38" x14ac:dyDescent="0.2">
      <c r="A2003" s="1">
        <v>7245</v>
      </c>
      <c r="B2003" s="2" t="s">
        <v>18</v>
      </c>
      <c r="C2003" s="3">
        <v>42424</v>
      </c>
      <c r="D2003" s="2" t="s">
        <v>50</v>
      </c>
      <c r="E2003" s="2">
        <v>46</v>
      </c>
      <c r="F2003" s="2">
        <v>1743.93</v>
      </c>
      <c r="G2003" s="2">
        <v>0.1</v>
      </c>
      <c r="H2003" s="2" t="s">
        <v>20</v>
      </c>
      <c r="I2003" s="2">
        <v>462.43</v>
      </c>
      <c r="J2003" s="2">
        <v>51.48</v>
      </c>
      <c r="K2003" s="2">
        <v>17.989999999999998</v>
      </c>
      <c r="L2003" s="2" t="s">
        <v>560</v>
      </c>
      <c r="M2003" s="2" t="s">
        <v>38</v>
      </c>
      <c r="N2003" s="2" t="s">
        <v>43</v>
      </c>
      <c r="O2003" s="2" t="s">
        <v>24</v>
      </c>
      <c r="P2003" s="2" t="s">
        <v>71</v>
      </c>
      <c r="Q2003" s="2" t="s">
        <v>26</v>
      </c>
      <c r="R2003" s="3">
        <v>42426</v>
      </c>
      <c r="S2003" s="10">
        <f t="shared" si="340"/>
        <v>2016</v>
      </c>
      <c r="T2003" t="str">
        <f t="shared" si="344"/>
        <v/>
      </c>
      <c r="U2003" t="str">
        <f t="shared" si="344"/>
        <v/>
      </c>
      <c r="V2003">
        <f t="shared" si="344"/>
        <v>462.43</v>
      </c>
      <c r="W2003" t="str">
        <f t="shared" si="344"/>
        <v/>
      </c>
      <c r="Z2003">
        <f t="shared" si="345"/>
        <v>462.43</v>
      </c>
      <c r="AA2003" t="str">
        <f t="shared" si="345"/>
        <v/>
      </c>
      <c r="AB2003" t="str">
        <f t="shared" si="345"/>
        <v/>
      </c>
      <c r="AE2003" t="str">
        <f t="shared" si="341"/>
        <v/>
      </c>
      <c r="AH2003" t="str">
        <f t="shared" si="342"/>
        <v/>
      </c>
      <c r="AI2003" t="str">
        <f t="shared" si="343"/>
        <v/>
      </c>
      <c r="AJ2003" t="str">
        <f t="shared" si="343"/>
        <v/>
      </c>
      <c r="AK2003" t="str">
        <f t="shared" si="343"/>
        <v/>
      </c>
      <c r="AL2003" t="str">
        <f t="shared" si="343"/>
        <v/>
      </c>
    </row>
    <row r="2004" spans="1:38" x14ac:dyDescent="0.2">
      <c r="A2004" s="1">
        <v>7246</v>
      </c>
      <c r="B2004" s="2" t="s">
        <v>40</v>
      </c>
      <c r="C2004" s="3">
        <v>42425</v>
      </c>
      <c r="D2004" s="2" t="s">
        <v>27</v>
      </c>
      <c r="E2004" s="2">
        <v>30</v>
      </c>
      <c r="F2004" s="2">
        <v>8371.0499999999993</v>
      </c>
      <c r="G2004" s="2">
        <v>0.09</v>
      </c>
      <c r="H2004" s="2" t="s">
        <v>44</v>
      </c>
      <c r="I2004" s="2">
        <v>768.73</v>
      </c>
      <c r="J2004" s="2">
        <v>312.98</v>
      </c>
      <c r="K2004" s="2">
        <v>78.73</v>
      </c>
      <c r="L2004" s="2" t="s">
        <v>545</v>
      </c>
      <c r="M2004" s="2" t="s">
        <v>22</v>
      </c>
      <c r="N2004" s="2" t="s">
        <v>30</v>
      </c>
      <c r="O2004" s="2" t="s">
        <v>45</v>
      </c>
      <c r="P2004" s="2" t="s">
        <v>61</v>
      </c>
      <c r="Q2004" s="2" t="s">
        <v>56</v>
      </c>
      <c r="R2004" s="3">
        <v>42429</v>
      </c>
      <c r="S2004" s="10">
        <f t="shared" si="340"/>
        <v>2016</v>
      </c>
      <c r="T2004" t="str">
        <f t="shared" si="344"/>
        <v/>
      </c>
      <c r="U2004">
        <f t="shared" si="344"/>
        <v>768.73</v>
      </c>
      <c r="V2004" t="str">
        <f t="shared" si="344"/>
        <v/>
      </c>
      <c r="W2004" t="str">
        <f t="shared" si="344"/>
        <v/>
      </c>
      <c r="Z2004" t="str">
        <f t="shared" si="345"/>
        <v/>
      </c>
      <c r="AA2004" t="str">
        <f t="shared" si="345"/>
        <v/>
      </c>
      <c r="AB2004">
        <f t="shared" si="345"/>
        <v>768.73</v>
      </c>
      <c r="AE2004" t="str">
        <f t="shared" si="341"/>
        <v/>
      </c>
      <c r="AH2004" t="str">
        <f t="shared" si="342"/>
        <v/>
      </c>
      <c r="AI2004" t="str">
        <f t="shared" si="343"/>
        <v/>
      </c>
      <c r="AJ2004" t="str">
        <f t="shared" si="343"/>
        <v/>
      </c>
      <c r="AK2004" t="str">
        <f t="shared" si="343"/>
        <v/>
      </c>
      <c r="AL2004" t="str">
        <f t="shared" si="343"/>
        <v/>
      </c>
    </row>
    <row r="2005" spans="1:38" x14ac:dyDescent="0.2">
      <c r="A2005" s="1">
        <v>7247</v>
      </c>
      <c r="B2005" s="2" t="s">
        <v>40</v>
      </c>
      <c r="C2005" s="3">
        <v>42426</v>
      </c>
      <c r="D2005" s="2" t="s">
        <v>50</v>
      </c>
      <c r="E2005" s="2">
        <v>11</v>
      </c>
      <c r="F2005" s="2">
        <v>412.93</v>
      </c>
      <c r="G2005" s="2">
        <v>0.04</v>
      </c>
      <c r="H2005" s="2" t="s">
        <v>20</v>
      </c>
      <c r="I2005" s="2">
        <v>135.91999999999999</v>
      </c>
      <c r="J2005" s="2">
        <v>47.44</v>
      </c>
      <c r="K2005" s="2">
        <v>19.09</v>
      </c>
      <c r="L2005" s="2" t="s">
        <v>561</v>
      </c>
      <c r="M2005" s="2" t="s">
        <v>29</v>
      </c>
      <c r="N2005" s="2" t="s">
        <v>30</v>
      </c>
      <c r="O2005" s="2" t="s">
        <v>24</v>
      </c>
      <c r="P2005" s="2" t="s">
        <v>35</v>
      </c>
      <c r="Q2005" s="2" t="s">
        <v>26</v>
      </c>
      <c r="R2005" s="3">
        <v>42427</v>
      </c>
      <c r="S2005" s="10">
        <f t="shared" si="340"/>
        <v>2016</v>
      </c>
      <c r="T2005" t="str">
        <f t="shared" si="344"/>
        <v/>
      </c>
      <c r="U2005">
        <f t="shared" si="344"/>
        <v>135.91999999999999</v>
      </c>
      <c r="V2005" t="str">
        <f t="shared" si="344"/>
        <v/>
      </c>
      <c r="W2005" t="str">
        <f t="shared" si="344"/>
        <v/>
      </c>
      <c r="Z2005">
        <f t="shared" si="345"/>
        <v>135.91999999999999</v>
      </c>
      <c r="AA2005" t="str">
        <f t="shared" si="345"/>
        <v/>
      </c>
      <c r="AB2005" t="str">
        <f t="shared" si="345"/>
        <v/>
      </c>
      <c r="AE2005" t="str">
        <f t="shared" si="341"/>
        <v/>
      </c>
      <c r="AH2005" t="str">
        <f t="shared" si="342"/>
        <v/>
      </c>
      <c r="AI2005" t="str">
        <f t="shared" si="343"/>
        <v/>
      </c>
      <c r="AJ2005" t="str">
        <f t="shared" si="343"/>
        <v/>
      </c>
      <c r="AK2005" t="str">
        <f t="shared" si="343"/>
        <v/>
      </c>
      <c r="AL2005" t="str">
        <f t="shared" si="343"/>
        <v/>
      </c>
    </row>
    <row r="2006" spans="1:38" x14ac:dyDescent="0.2">
      <c r="A2006" s="1">
        <v>7248</v>
      </c>
      <c r="B2006" s="2" t="s">
        <v>18</v>
      </c>
      <c r="C2006" s="3">
        <v>42426</v>
      </c>
      <c r="D2006" s="2" t="s">
        <v>19</v>
      </c>
      <c r="E2006" s="2">
        <v>20</v>
      </c>
      <c r="F2006" s="2">
        <v>870.04</v>
      </c>
      <c r="G2006" s="2">
        <v>0.08</v>
      </c>
      <c r="H2006" s="2" t="s">
        <v>20</v>
      </c>
      <c r="I2006" s="2">
        <v>326.20999999999998</v>
      </c>
      <c r="J2006" s="2">
        <v>55.41</v>
      </c>
      <c r="K2006" s="2">
        <v>16.989999999999998</v>
      </c>
      <c r="L2006" s="2" t="s">
        <v>70</v>
      </c>
      <c r="M2006" s="2" t="s">
        <v>29</v>
      </c>
      <c r="N2006" s="2" t="s">
        <v>43</v>
      </c>
      <c r="O2006" s="2" t="s">
        <v>24</v>
      </c>
      <c r="P2006" s="2" t="s">
        <v>25</v>
      </c>
      <c r="Q2006" s="2" t="s">
        <v>26</v>
      </c>
      <c r="R2006" s="3">
        <v>42427</v>
      </c>
      <c r="S2006" s="10">
        <f t="shared" si="340"/>
        <v>2016</v>
      </c>
      <c r="T2006" t="str">
        <f t="shared" si="344"/>
        <v/>
      </c>
      <c r="U2006" t="str">
        <f t="shared" si="344"/>
        <v/>
      </c>
      <c r="V2006">
        <f t="shared" si="344"/>
        <v>326.20999999999998</v>
      </c>
      <c r="W2006" t="str">
        <f t="shared" si="344"/>
        <v/>
      </c>
      <c r="Z2006">
        <f t="shared" si="345"/>
        <v>326.20999999999998</v>
      </c>
      <c r="AA2006" t="str">
        <f t="shared" si="345"/>
        <v/>
      </c>
      <c r="AB2006" t="str">
        <f t="shared" si="345"/>
        <v/>
      </c>
      <c r="AE2006" t="str">
        <f t="shared" si="341"/>
        <v/>
      </c>
      <c r="AH2006" t="str">
        <f t="shared" si="342"/>
        <v/>
      </c>
      <c r="AI2006" t="str">
        <f t="shared" si="343"/>
        <v/>
      </c>
      <c r="AJ2006" t="str">
        <f t="shared" si="343"/>
        <v/>
      </c>
      <c r="AK2006" t="str">
        <f t="shared" si="343"/>
        <v/>
      </c>
      <c r="AL2006" t="str">
        <f t="shared" si="343"/>
        <v/>
      </c>
    </row>
    <row r="2007" spans="1:38" x14ac:dyDescent="0.2">
      <c r="A2007" s="1">
        <v>7249</v>
      </c>
      <c r="B2007" s="2" t="s">
        <v>18</v>
      </c>
      <c r="C2007" s="3">
        <v>42426</v>
      </c>
      <c r="D2007" s="2" t="s">
        <v>59</v>
      </c>
      <c r="E2007" s="2">
        <v>17</v>
      </c>
      <c r="F2007" s="2">
        <v>162.57</v>
      </c>
      <c r="G2007" s="2">
        <v>0.08</v>
      </c>
      <c r="H2007" s="2" t="s">
        <v>20</v>
      </c>
      <c r="I2007" s="2">
        <v>7.52</v>
      </c>
      <c r="J2007" s="2">
        <v>21.27</v>
      </c>
      <c r="K2007" s="2">
        <v>18.39</v>
      </c>
      <c r="L2007" s="2" t="s">
        <v>562</v>
      </c>
      <c r="M2007" s="2" t="s">
        <v>38</v>
      </c>
      <c r="N2007" s="2" t="s">
        <v>43</v>
      </c>
      <c r="O2007" s="2" t="s">
        <v>24</v>
      </c>
      <c r="P2007" s="2" t="s">
        <v>35</v>
      </c>
      <c r="Q2007" s="2" t="s">
        <v>36</v>
      </c>
      <c r="R2007" s="3">
        <v>42427</v>
      </c>
      <c r="S2007" s="10">
        <f t="shared" si="340"/>
        <v>2016</v>
      </c>
      <c r="T2007" t="str">
        <f t="shared" si="344"/>
        <v/>
      </c>
      <c r="U2007" t="str">
        <f t="shared" si="344"/>
        <v/>
      </c>
      <c r="V2007">
        <f t="shared" si="344"/>
        <v>7.52</v>
      </c>
      <c r="W2007" t="str">
        <f t="shared" si="344"/>
        <v/>
      </c>
      <c r="Z2007">
        <f t="shared" si="345"/>
        <v>7.52</v>
      </c>
      <c r="AA2007" t="str">
        <f t="shared" si="345"/>
        <v/>
      </c>
      <c r="AB2007" t="str">
        <f t="shared" si="345"/>
        <v/>
      </c>
      <c r="AE2007" t="str">
        <f t="shared" si="341"/>
        <v/>
      </c>
      <c r="AH2007" t="str">
        <f t="shared" si="342"/>
        <v/>
      </c>
      <c r="AI2007" t="str">
        <f t="shared" si="343"/>
        <v/>
      </c>
      <c r="AJ2007" t="str">
        <f t="shared" si="343"/>
        <v/>
      </c>
      <c r="AK2007" t="str">
        <f t="shared" si="343"/>
        <v/>
      </c>
      <c r="AL2007" t="str">
        <f t="shared" si="343"/>
        <v/>
      </c>
    </row>
    <row r="2008" spans="1:38" x14ac:dyDescent="0.2">
      <c r="A2008" s="1">
        <v>7250</v>
      </c>
      <c r="B2008" s="2" t="s">
        <v>18</v>
      </c>
      <c r="C2008" s="3">
        <v>42426</v>
      </c>
      <c r="D2008" s="2" t="s">
        <v>41</v>
      </c>
      <c r="E2008" s="2">
        <v>40</v>
      </c>
      <c r="F2008" s="2">
        <v>6076.45</v>
      </c>
      <c r="G2008" s="2">
        <v>0.05</v>
      </c>
      <c r="H2008" s="2" t="s">
        <v>20</v>
      </c>
      <c r="I2008" s="2">
        <v>1822.11</v>
      </c>
      <c r="J2008" s="2">
        <v>167.06</v>
      </c>
      <c r="K2008" s="2">
        <v>21.07</v>
      </c>
      <c r="L2008" s="2" t="s">
        <v>415</v>
      </c>
      <c r="M2008" s="2" t="s">
        <v>29</v>
      </c>
      <c r="N2008" s="2" t="s">
        <v>23</v>
      </c>
      <c r="O2008" s="2" t="s">
        <v>24</v>
      </c>
      <c r="P2008" s="2" t="s">
        <v>52</v>
      </c>
      <c r="Q2008" s="2" t="s">
        <v>26</v>
      </c>
      <c r="R2008" s="3">
        <v>42427</v>
      </c>
      <c r="S2008" s="10">
        <f t="shared" si="340"/>
        <v>2016</v>
      </c>
      <c r="T2008">
        <f t="shared" si="344"/>
        <v>1822.11</v>
      </c>
      <c r="U2008" t="str">
        <f t="shared" si="344"/>
        <v/>
      </c>
      <c r="V2008" t="str">
        <f t="shared" si="344"/>
        <v/>
      </c>
      <c r="W2008" t="str">
        <f t="shared" si="344"/>
        <v/>
      </c>
      <c r="Z2008">
        <f t="shared" si="345"/>
        <v>1822.11</v>
      </c>
      <c r="AA2008" t="str">
        <f t="shared" si="345"/>
        <v/>
      </c>
      <c r="AB2008" t="str">
        <f t="shared" si="345"/>
        <v/>
      </c>
      <c r="AE2008" t="str">
        <f t="shared" si="341"/>
        <v/>
      </c>
      <c r="AH2008" t="str">
        <f t="shared" si="342"/>
        <v/>
      </c>
      <c r="AI2008" t="str">
        <f t="shared" si="343"/>
        <v/>
      </c>
      <c r="AJ2008" t="str">
        <f t="shared" si="343"/>
        <v/>
      </c>
      <c r="AK2008" t="str">
        <f t="shared" si="343"/>
        <v/>
      </c>
      <c r="AL2008" t="str">
        <f t="shared" si="343"/>
        <v/>
      </c>
    </row>
    <row r="2009" spans="1:38" x14ac:dyDescent="0.2">
      <c r="A2009" s="1">
        <v>7251</v>
      </c>
      <c r="B2009" s="2" t="s">
        <v>18</v>
      </c>
      <c r="C2009" s="3">
        <v>42428</v>
      </c>
      <c r="D2009" s="2" t="s">
        <v>59</v>
      </c>
      <c r="E2009" s="2">
        <v>13</v>
      </c>
      <c r="F2009" s="2">
        <v>77.53</v>
      </c>
      <c r="G2009" s="2">
        <v>0.02</v>
      </c>
      <c r="H2009" s="2" t="s">
        <v>20</v>
      </c>
      <c r="I2009" s="2">
        <v>26.91</v>
      </c>
      <c r="J2009" s="2">
        <v>17.43</v>
      </c>
      <c r="K2009" s="2">
        <v>14.95</v>
      </c>
      <c r="L2009" s="2" t="s">
        <v>376</v>
      </c>
      <c r="M2009" s="2" t="s">
        <v>29</v>
      </c>
      <c r="N2009" s="2" t="s">
        <v>54</v>
      </c>
      <c r="O2009" s="2" t="s">
        <v>24</v>
      </c>
      <c r="P2009" s="2" t="s">
        <v>35</v>
      </c>
      <c r="Q2009" s="2" t="s">
        <v>36</v>
      </c>
      <c r="R2009" s="3">
        <v>42429</v>
      </c>
      <c r="S2009" s="10">
        <f t="shared" si="340"/>
        <v>2016</v>
      </c>
      <c r="T2009" t="str">
        <f t="shared" si="344"/>
        <v/>
      </c>
      <c r="U2009" t="str">
        <f t="shared" si="344"/>
        <v/>
      </c>
      <c r="V2009" t="str">
        <f t="shared" si="344"/>
        <v/>
      </c>
      <c r="W2009">
        <f t="shared" si="344"/>
        <v>26.91</v>
      </c>
      <c r="Z2009">
        <f t="shared" si="345"/>
        <v>26.91</v>
      </c>
      <c r="AA2009" t="str">
        <f t="shared" si="345"/>
        <v/>
      </c>
      <c r="AB2009" t="str">
        <f t="shared" si="345"/>
        <v/>
      </c>
      <c r="AE2009" t="str">
        <f t="shared" si="341"/>
        <v/>
      </c>
      <c r="AH2009" t="str">
        <f t="shared" si="342"/>
        <v/>
      </c>
      <c r="AI2009" t="str">
        <f t="shared" si="343"/>
        <v/>
      </c>
      <c r="AJ2009" t="str">
        <f t="shared" si="343"/>
        <v/>
      </c>
      <c r="AK2009" t="str">
        <f t="shared" si="343"/>
        <v/>
      </c>
      <c r="AL2009" t="str">
        <f t="shared" si="343"/>
        <v/>
      </c>
    </row>
    <row r="2010" spans="1:38" x14ac:dyDescent="0.2">
      <c r="A2010" s="1">
        <v>7252</v>
      </c>
      <c r="B2010" s="2" t="s">
        <v>18</v>
      </c>
      <c r="C2010" s="3">
        <v>42428</v>
      </c>
      <c r="D2010" s="2" t="s">
        <v>59</v>
      </c>
      <c r="E2010" s="2">
        <v>5</v>
      </c>
      <c r="F2010" s="2">
        <v>67.16</v>
      </c>
      <c r="G2010" s="2">
        <v>0.04</v>
      </c>
      <c r="H2010" s="2" t="s">
        <v>20</v>
      </c>
      <c r="I2010" s="2">
        <v>-4.9400000000000004</v>
      </c>
      <c r="J2010" s="2">
        <v>22.98</v>
      </c>
      <c r="K2010" s="2">
        <v>17.37</v>
      </c>
      <c r="L2010" s="2" t="s">
        <v>376</v>
      </c>
      <c r="M2010" s="2" t="s">
        <v>29</v>
      </c>
      <c r="N2010" s="2" t="s">
        <v>54</v>
      </c>
      <c r="O2010" s="2" t="s">
        <v>24</v>
      </c>
      <c r="P2010" s="2" t="s">
        <v>203</v>
      </c>
      <c r="Q2010" s="2" t="s">
        <v>58</v>
      </c>
      <c r="R2010" s="3">
        <v>42429</v>
      </c>
      <c r="S2010" s="10">
        <f t="shared" si="340"/>
        <v>2016</v>
      </c>
      <c r="T2010" t="str">
        <f t="shared" si="344"/>
        <v/>
      </c>
      <c r="U2010" t="str">
        <f t="shared" si="344"/>
        <v/>
      </c>
      <c r="V2010" t="str">
        <f t="shared" si="344"/>
        <v/>
      </c>
      <c r="W2010">
        <f t="shared" si="344"/>
        <v>-4.9400000000000004</v>
      </c>
      <c r="Z2010">
        <f t="shared" si="345"/>
        <v>-4.9400000000000004</v>
      </c>
      <c r="AA2010" t="str">
        <f t="shared" si="345"/>
        <v/>
      </c>
      <c r="AB2010" t="str">
        <f t="shared" si="345"/>
        <v/>
      </c>
      <c r="AE2010" t="str">
        <f t="shared" si="341"/>
        <v>Office Supplies</v>
      </c>
      <c r="AH2010" t="str">
        <f t="shared" si="342"/>
        <v/>
      </c>
      <c r="AI2010" t="str">
        <f t="shared" si="343"/>
        <v/>
      </c>
      <c r="AJ2010" t="str">
        <f t="shared" si="343"/>
        <v/>
      </c>
      <c r="AK2010" t="str">
        <f t="shared" si="343"/>
        <v/>
      </c>
      <c r="AL2010" t="str">
        <f t="shared" si="343"/>
        <v/>
      </c>
    </row>
    <row r="2011" spans="1:38" x14ac:dyDescent="0.2">
      <c r="A2011" s="1">
        <v>7253</v>
      </c>
      <c r="B2011" s="2" t="s">
        <v>18</v>
      </c>
      <c r="C2011" s="3">
        <v>42429</v>
      </c>
      <c r="D2011" s="2" t="s">
        <v>59</v>
      </c>
      <c r="E2011" s="2">
        <v>24</v>
      </c>
      <c r="F2011" s="2">
        <v>200.2</v>
      </c>
      <c r="G2011" s="2">
        <v>0.05</v>
      </c>
      <c r="H2011" s="2" t="s">
        <v>20</v>
      </c>
      <c r="I2011" s="2">
        <v>36.4</v>
      </c>
      <c r="J2011" s="2">
        <v>20.010000000000002</v>
      </c>
      <c r="K2011" s="2">
        <v>16.87</v>
      </c>
      <c r="L2011" s="2" t="s">
        <v>82</v>
      </c>
      <c r="M2011" s="2" t="s">
        <v>29</v>
      </c>
      <c r="N2011" s="2" t="s">
        <v>54</v>
      </c>
      <c r="O2011" s="2" t="s">
        <v>24</v>
      </c>
      <c r="P2011" s="2" t="s">
        <v>35</v>
      </c>
      <c r="Q2011" s="2" t="s">
        <v>36</v>
      </c>
      <c r="R2011" s="3">
        <v>42432</v>
      </c>
      <c r="S2011" s="10">
        <f t="shared" si="340"/>
        <v>2016</v>
      </c>
      <c r="T2011" t="str">
        <f t="shared" si="344"/>
        <v/>
      </c>
      <c r="U2011" t="str">
        <f t="shared" si="344"/>
        <v/>
      </c>
      <c r="V2011" t="str">
        <f t="shared" si="344"/>
        <v/>
      </c>
      <c r="W2011">
        <f t="shared" si="344"/>
        <v>36.4</v>
      </c>
      <c r="Z2011">
        <f t="shared" si="345"/>
        <v>36.4</v>
      </c>
      <c r="AA2011" t="str">
        <f t="shared" si="345"/>
        <v/>
      </c>
      <c r="AB2011" t="str">
        <f t="shared" si="345"/>
        <v/>
      </c>
      <c r="AE2011" t="str">
        <f t="shared" si="341"/>
        <v/>
      </c>
      <c r="AH2011" t="str">
        <f t="shared" si="342"/>
        <v/>
      </c>
      <c r="AI2011" t="str">
        <f t="shared" si="343"/>
        <v/>
      </c>
      <c r="AJ2011" t="str">
        <f t="shared" si="343"/>
        <v/>
      </c>
      <c r="AK2011" t="str">
        <f t="shared" si="343"/>
        <v/>
      </c>
      <c r="AL2011" t="str">
        <f t="shared" si="343"/>
        <v/>
      </c>
    </row>
    <row r="2012" spans="1:38" x14ac:dyDescent="0.2">
      <c r="A2012" s="1">
        <v>7254</v>
      </c>
      <c r="B2012" s="2" t="s">
        <v>18</v>
      </c>
      <c r="C2012" s="3">
        <v>42429</v>
      </c>
      <c r="D2012" s="2" t="s">
        <v>19</v>
      </c>
      <c r="E2012" s="2">
        <v>19</v>
      </c>
      <c r="F2012" s="2">
        <v>3362.5540000000001</v>
      </c>
      <c r="G2012" s="2">
        <v>0</v>
      </c>
      <c r="H2012" s="2" t="s">
        <v>20</v>
      </c>
      <c r="I2012" s="2">
        <v>663.9</v>
      </c>
      <c r="J2012" s="2">
        <v>207.99</v>
      </c>
      <c r="K2012" s="2">
        <v>17.989999999999998</v>
      </c>
      <c r="L2012" s="2" t="s">
        <v>294</v>
      </c>
      <c r="M2012" s="2" t="s">
        <v>29</v>
      </c>
      <c r="N2012" s="2" t="s">
        <v>30</v>
      </c>
      <c r="O2012" s="2" t="s">
        <v>31</v>
      </c>
      <c r="P2012" s="2" t="s">
        <v>39</v>
      </c>
      <c r="Q2012" s="2" t="s">
        <v>26</v>
      </c>
      <c r="R2012" s="3">
        <v>42430</v>
      </c>
      <c r="S2012" s="10">
        <f t="shared" si="340"/>
        <v>2016</v>
      </c>
      <c r="T2012" t="str">
        <f t="shared" si="344"/>
        <v/>
      </c>
      <c r="U2012">
        <f t="shared" si="344"/>
        <v>663.9</v>
      </c>
      <c r="V2012" t="str">
        <f t="shared" si="344"/>
        <v/>
      </c>
      <c r="W2012" t="str">
        <f t="shared" si="344"/>
        <v/>
      </c>
      <c r="Z2012" t="str">
        <f t="shared" si="345"/>
        <v/>
      </c>
      <c r="AA2012">
        <f t="shared" si="345"/>
        <v>663.9</v>
      </c>
      <c r="AB2012" t="str">
        <f t="shared" si="345"/>
        <v/>
      </c>
      <c r="AE2012" t="str">
        <f t="shared" si="341"/>
        <v/>
      </c>
      <c r="AH2012" t="str">
        <f t="shared" si="342"/>
        <v/>
      </c>
      <c r="AI2012" t="str">
        <f t="shared" si="343"/>
        <v/>
      </c>
      <c r="AJ2012" t="str">
        <f t="shared" si="343"/>
        <v/>
      </c>
      <c r="AK2012" t="str">
        <f t="shared" si="343"/>
        <v/>
      </c>
      <c r="AL2012" t="str">
        <f t="shared" si="343"/>
        <v/>
      </c>
    </row>
    <row r="2013" spans="1:38" x14ac:dyDescent="0.2">
      <c r="A2013" s="1">
        <v>7255</v>
      </c>
      <c r="B2013" s="2" t="s">
        <v>18</v>
      </c>
      <c r="C2013" s="3">
        <v>42429</v>
      </c>
      <c r="D2013" s="2" t="s">
        <v>19</v>
      </c>
      <c r="E2013" s="2">
        <v>2</v>
      </c>
      <c r="F2013" s="2">
        <v>16.77</v>
      </c>
      <c r="G2013" s="2">
        <v>0.09</v>
      </c>
      <c r="H2013" s="2" t="s">
        <v>20</v>
      </c>
      <c r="I2013" s="2">
        <v>0.14000000000000001</v>
      </c>
      <c r="J2013" s="2">
        <v>16.48</v>
      </c>
      <c r="K2013" s="2">
        <v>15.22</v>
      </c>
      <c r="L2013" s="2" t="s">
        <v>544</v>
      </c>
      <c r="M2013" s="2" t="s">
        <v>22</v>
      </c>
      <c r="N2013" s="2" t="s">
        <v>23</v>
      </c>
      <c r="O2013" s="2" t="s">
        <v>24</v>
      </c>
      <c r="P2013" s="2" t="s">
        <v>35</v>
      </c>
      <c r="Q2013" s="2" t="s">
        <v>36</v>
      </c>
      <c r="R2013" s="3">
        <v>42431</v>
      </c>
      <c r="S2013" s="10">
        <f t="shared" si="340"/>
        <v>2016</v>
      </c>
      <c r="T2013">
        <f t="shared" si="344"/>
        <v>0.14000000000000001</v>
      </c>
      <c r="U2013" t="str">
        <f t="shared" si="344"/>
        <v/>
      </c>
      <c r="V2013" t="str">
        <f t="shared" si="344"/>
        <v/>
      </c>
      <c r="W2013" t="str">
        <f t="shared" si="344"/>
        <v/>
      </c>
      <c r="Z2013">
        <f t="shared" si="345"/>
        <v>0.14000000000000001</v>
      </c>
      <c r="AA2013" t="str">
        <f t="shared" si="345"/>
        <v/>
      </c>
      <c r="AB2013" t="str">
        <f t="shared" si="345"/>
        <v/>
      </c>
      <c r="AE2013" t="str">
        <f t="shared" si="341"/>
        <v/>
      </c>
      <c r="AH2013" t="str">
        <f t="shared" si="342"/>
        <v/>
      </c>
      <c r="AI2013" t="str">
        <f t="shared" si="343"/>
        <v/>
      </c>
      <c r="AJ2013" t="str">
        <f t="shared" si="343"/>
        <v/>
      </c>
      <c r="AK2013" t="str">
        <f t="shared" si="343"/>
        <v/>
      </c>
      <c r="AL2013" t="str">
        <f t="shared" si="343"/>
        <v/>
      </c>
    </row>
    <row r="2014" spans="1:38" x14ac:dyDescent="0.2">
      <c r="A2014" s="1">
        <v>7256</v>
      </c>
      <c r="B2014" s="2" t="s">
        <v>18</v>
      </c>
      <c r="C2014" s="3">
        <v>42430</v>
      </c>
      <c r="D2014" s="2" t="s">
        <v>59</v>
      </c>
      <c r="E2014" s="2">
        <v>46</v>
      </c>
      <c r="F2014" s="2">
        <v>7647.625</v>
      </c>
      <c r="G2014" s="2">
        <v>7.0000000000000007E-2</v>
      </c>
      <c r="H2014" s="2" t="s">
        <v>20</v>
      </c>
      <c r="I2014" s="2">
        <v>2033.08</v>
      </c>
      <c r="J2014" s="2">
        <v>217.99</v>
      </c>
      <c r="K2014" s="2">
        <v>16.5</v>
      </c>
      <c r="L2014" s="2" t="s">
        <v>113</v>
      </c>
      <c r="M2014" s="2" t="s">
        <v>29</v>
      </c>
      <c r="N2014" s="2" t="s">
        <v>30</v>
      </c>
      <c r="O2014" s="2" t="s">
        <v>31</v>
      </c>
      <c r="P2014" s="2" t="s">
        <v>39</v>
      </c>
      <c r="Q2014" s="2" t="s">
        <v>26</v>
      </c>
      <c r="R2014" s="3">
        <v>42432</v>
      </c>
      <c r="S2014" s="10">
        <f t="shared" si="340"/>
        <v>2016</v>
      </c>
      <c r="T2014" t="str">
        <f t="shared" si="344"/>
        <v/>
      </c>
      <c r="U2014">
        <f t="shared" si="344"/>
        <v>2033.08</v>
      </c>
      <c r="V2014" t="str">
        <f t="shared" si="344"/>
        <v/>
      </c>
      <c r="W2014" t="str">
        <f t="shared" si="344"/>
        <v/>
      </c>
      <c r="Z2014" t="str">
        <f t="shared" si="345"/>
        <v/>
      </c>
      <c r="AA2014">
        <f t="shared" si="345"/>
        <v>2033.08</v>
      </c>
      <c r="AB2014" t="str">
        <f t="shared" si="345"/>
        <v/>
      </c>
      <c r="AE2014" t="str">
        <f t="shared" si="341"/>
        <v/>
      </c>
      <c r="AH2014" t="str">
        <f t="shared" si="342"/>
        <v/>
      </c>
      <c r="AI2014" t="str">
        <f t="shared" si="343"/>
        <v/>
      </c>
      <c r="AJ2014" t="str">
        <f t="shared" si="343"/>
        <v/>
      </c>
      <c r="AK2014" t="str">
        <f t="shared" si="343"/>
        <v/>
      </c>
      <c r="AL2014" t="str">
        <f t="shared" si="343"/>
        <v/>
      </c>
    </row>
    <row r="2015" spans="1:38" x14ac:dyDescent="0.2">
      <c r="A2015" s="1">
        <v>7257</v>
      </c>
      <c r="B2015" s="2" t="s">
        <v>18</v>
      </c>
      <c r="C2015" s="3">
        <v>42431</v>
      </c>
      <c r="D2015" s="2" t="s">
        <v>19</v>
      </c>
      <c r="E2015" s="2">
        <v>44</v>
      </c>
      <c r="F2015" s="2">
        <v>805.38</v>
      </c>
      <c r="G2015" s="2">
        <v>0.05</v>
      </c>
      <c r="H2015" s="2" t="s">
        <v>20</v>
      </c>
      <c r="I2015" s="2">
        <v>242.87</v>
      </c>
      <c r="J2015" s="2">
        <v>32.99</v>
      </c>
      <c r="K2015" s="2">
        <v>14.99</v>
      </c>
      <c r="L2015" s="2" t="s">
        <v>471</v>
      </c>
      <c r="M2015" s="2" t="s">
        <v>29</v>
      </c>
      <c r="N2015" s="2" t="s">
        <v>43</v>
      </c>
      <c r="O2015" s="2" t="s">
        <v>31</v>
      </c>
      <c r="P2015" s="2" t="s">
        <v>39</v>
      </c>
      <c r="Q2015" s="2" t="s">
        <v>36</v>
      </c>
      <c r="R2015" s="3">
        <v>42433</v>
      </c>
      <c r="S2015" s="10">
        <f t="shared" si="340"/>
        <v>2016</v>
      </c>
      <c r="T2015" t="str">
        <f t="shared" si="344"/>
        <v/>
      </c>
      <c r="U2015" t="str">
        <f t="shared" si="344"/>
        <v/>
      </c>
      <c r="V2015">
        <f t="shared" si="344"/>
        <v>242.87</v>
      </c>
      <c r="W2015" t="str">
        <f t="shared" si="344"/>
        <v/>
      </c>
      <c r="Z2015" t="str">
        <f t="shared" si="345"/>
        <v/>
      </c>
      <c r="AA2015">
        <f t="shared" si="345"/>
        <v>242.87</v>
      </c>
      <c r="AB2015" t="str">
        <f t="shared" si="345"/>
        <v/>
      </c>
      <c r="AE2015" t="str">
        <f t="shared" si="341"/>
        <v/>
      </c>
      <c r="AH2015" t="str">
        <f t="shared" si="342"/>
        <v/>
      </c>
      <c r="AI2015" t="str">
        <f t="shared" si="343"/>
        <v/>
      </c>
      <c r="AJ2015" t="str">
        <f t="shared" si="343"/>
        <v/>
      </c>
      <c r="AK2015" t="str">
        <f t="shared" si="343"/>
        <v/>
      </c>
      <c r="AL2015" t="str">
        <f t="shared" si="343"/>
        <v/>
      </c>
    </row>
    <row r="2016" spans="1:38" x14ac:dyDescent="0.2">
      <c r="A2016" s="1">
        <v>7258</v>
      </c>
      <c r="B2016" s="2" t="s">
        <v>18</v>
      </c>
      <c r="C2016" s="3">
        <v>42432</v>
      </c>
      <c r="D2016" s="2" t="s">
        <v>50</v>
      </c>
      <c r="E2016" s="2">
        <v>50</v>
      </c>
      <c r="F2016" s="2">
        <v>11273.8</v>
      </c>
      <c r="G2016" s="2">
        <v>0.08</v>
      </c>
      <c r="H2016" s="2" t="s">
        <v>44</v>
      </c>
      <c r="I2016" s="2">
        <v>1908.39</v>
      </c>
      <c r="J2016" s="2">
        <v>255.98</v>
      </c>
      <c r="K2016" s="2">
        <v>57.32</v>
      </c>
      <c r="L2016" s="2" t="s">
        <v>152</v>
      </c>
      <c r="M2016" s="2" t="s">
        <v>38</v>
      </c>
      <c r="N2016" s="2" t="s">
        <v>30</v>
      </c>
      <c r="O2016" s="2" t="s">
        <v>45</v>
      </c>
      <c r="P2016" s="2" t="s">
        <v>61</v>
      </c>
      <c r="Q2016" s="2" t="s">
        <v>56</v>
      </c>
      <c r="R2016" s="3">
        <v>42433</v>
      </c>
      <c r="S2016" s="10">
        <f t="shared" si="340"/>
        <v>2016</v>
      </c>
      <c r="T2016" t="str">
        <f t="shared" si="344"/>
        <v/>
      </c>
      <c r="U2016">
        <f t="shared" si="344"/>
        <v>1908.39</v>
      </c>
      <c r="V2016" t="str">
        <f t="shared" si="344"/>
        <v/>
      </c>
      <c r="W2016" t="str">
        <f t="shared" si="344"/>
        <v/>
      </c>
      <c r="Z2016" t="str">
        <f t="shared" si="345"/>
        <v/>
      </c>
      <c r="AA2016" t="str">
        <f t="shared" si="345"/>
        <v/>
      </c>
      <c r="AB2016">
        <f t="shared" si="345"/>
        <v>1908.39</v>
      </c>
      <c r="AE2016" t="str">
        <f t="shared" si="341"/>
        <v/>
      </c>
      <c r="AH2016" t="str">
        <f t="shared" si="342"/>
        <v/>
      </c>
      <c r="AI2016" t="str">
        <f t="shared" si="343"/>
        <v/>
      </c>
      <c r="AJ2016" t="str">
        <f t="shared" si="343"/>
        <v/>
      </c>
      <c r="AK2016" t="str">
        <f t="shared" si="343"/>
        <v/>
      </c>
      <c r="AL2016" t="str">
        <f t="shared" si="343"/>
        <v/>
      </c>
    </row>
    <row r="2017" spans="1:38" x14ac:dyDescent="0.2">
      <c r="A2017" s="1">
        <v>7259</v>
      </c>
      <c r="B2017" s="2" t="s">
        <v>18</v>
      </c>
      <c r="C2017" s="3">
        <v>42432</v>
      </c>
      <c r="D2017" s="2" t="s">
        <v>50</v>
      </c>
      <c r="E2017" s="2">
        <v>15</v>
      </c>
      <c r="F2017" s="2">
        <v>79.010000000000005</v>
      </c>
      <c r="G2017" s="2">
        <v>0.1</v>
      </c>
      <c r="H2017" s="2" t="s">
        <v>20</v>
      </c>
      <c r="I2017" s="2">
        <v>-64.91</v>
      </c>
      <c r="J2017" s="2">
        <v>16.89</v>
      </c>
      <c r="K2017" s="2">
        <v>18.93</v>
      </c>
      <c r="L2017" s="2" t="s">
        <v>152</v>
      </c>
      <c r="M2017" s="2" t="s">
        <v>38</v>
      </c>
      <c r="N2017" s="2" t="s">
        <v>30</v>
      </c>
      <c r="O2017" s="2" t="s">
        <v>31</v>
      </c>
      <c r="P2017" s="2" t="s">
        <v>32</v>
      </c>
      <c r="Q2017" s="2" t="s">
        <v>58</v>
      </c>
      <c r="R2017" s="3">
        <v>42434</v>
      </c>
      <c r="S2017" s="10">
        <f t="shared" si="340"/>
        <v>2016</v>
      </c>
      <c r="T2017" t="str">
        <f t="shared" si="344"/>
        <v/>
      </c>
      <c r="U2017">
        <f t="shared" si="344"/>
        <v>-64.91</v>
      </c>
      <c r="V2017" t="str">
        <f t="shared" si="344"/>
        <v/>
      </c>
      <c r="W2017" t="str">
        <f t="shared" si="344"/>
        <v/>
      </c>
      <c r="Z2017" t="str">
        <f t="shared" si="345"/>
        <v/>
      </c>
      <c r="AA2017">
        <f t="shared" si="345"/>
        <v>-64.91</v>
      </c>
      <c r="AB2017" t="str">
        <f t="shared" si="345"/>
        <v/>
      </c>
      <c r="AE2017" t="str">
        <f t="shared" si="341"/>
        <v>Technology</v>
      </c>
      <c r="AH2017" t="str">
        <f t="shared" si="342"/>
        <v/>
      </c>
      <c r="AI2017" t="str">
        <f t="shared" si="343"/>
        <v/>
      </c>
      <c r="AJ2017" t="str">
        <f t="shared" si="343"/>
        <v/>
      </c>
      <c r="AK2017" t="str">
        <f t="shared" si="343"/>
        <v/>
      </c>
      <c r="AL2017" t="str">
        <f t="shared" si="343"/>
        <v/>
      </c>
    </row>
    <row r="2018" spans="1:38" x14ac:dyDescent="0.2">
      <c r="A2018" s="1">
        <v>7260</v>
      </c>
      <c r="B2018" s="2" t="s">
        <v>18</v>
      </c>
      <c r="C2018" s="3">
        <v>42432</v>
      </c>
      <c r="D2018" s="2" t="s">
        <v>50</v>
      </c>
      <c r="E2018" s="2">
        <v>2</v>
      </c>
      <c r="F2018" s="2">
        <v>17.829999999999998</v>
      </c>
      <c r="G2018" s="2">
        <v>7.0000000000000007E-2</v>
      </c>
      <c r="H2018" s="2" t="s">
        <v>20</v>
      </c>
      <c r="I2018" s="2">
        <v>0.68</v>
      </c>
      <c r="J2018" s="2">
        <v>16.98</v>
      </c>
      <c r="K2018" s="2">
        <v>14.8</v>
      </c>
      <c r="L2018" s="2" t="s">
        <v>152</v>
      </c>
      <c r="M2018" s="2" t="s">
        <v>38</v>
      </c>
      <c r="N2018" s="2" t="s">
        <v>30</v>
      </c>
      <c r="O2018" s="2" t="s">
        <v>24</v>
      </c>
      <c r="P2018" s="2" t="s">
        <v>35</v>
      </c>
      <c r="Q2018" s="2" t="s">
        <v>36</v>
      </c>
      <c r="R2018" s="3">
        <v>42432</v>
      </c>
      <c r="S2018" s="10">
        <f t="shared" si="340"/>
        <v>2016</v>
      </c>
      <c r="T2018" t="str">
        <f t="shared" si="344"/>
        <v/>
      </c>
      <c r="U2018">
        <f t="shared" si="344"/>
        <v>0.68</v>
      </c>
      <c r="V2018" t="str">
        <f t="shared" si="344"/>
        <v/>
      </c>
      <c r="W2018" t="str">
        <f t="shared" si="344"/>
        <v/>
      </c>
      <c r="Z2018">
        <f t="shared" si="345"/>
        <v>0.68</v>
      </c>
      <c r="AA2018" t="str">
        <f t="shared" si="345"/>
        <v/>
      </c>
      <c r="AB2018" t="str">
        <f t="shared" si="345"/>
        <v/>
      </c>
      <c r="AE2018" t="str">
        <f t="shared" si="341"/>
        <v/>
      </c>
      <c r="AH2018" t="str">
        <f t="shared" si="342"/>
        <v/>
      </c>
      <c r="AI2018" t="str">
        <f t="shared" si="343"/>
        <v/>
      </c>
      <c r="AJ2018" t="str">
        <f t="shared" si="343"/>
        <v/>
      </c>
      <c r="AK2018" t="str">
        <f t="shared" si="343"/>
        <v/>
      </c>
      <c r="AL2018" t="str">
        <f t="shared" si="343"/>
        <v/>
      </c>
    </row>
    <row r="2019" spans="1:38" x14ac:dyDescent="0.2">
      <c r="A2019" s="1">
        <v>7261</v>
      </c>
      <c r="B2019" s="2" t="s">
        <v>18</v>
      </c>
      <c r="C2019" s="3">
        <v>42435</v>
      </c>
      <c r="D2019" s="2" t="s">
        <v>41</v>
      </c>
      <c r="E2019" s="2">
        <v>12</v>
      </c>
      <c r="F2019" s="2">
        <v>34.450000000000003</v>
      </c>
      <c r="G2019" s="2">
        <v>0</v>
      </c>
      <c r="H2019" s="2" t="s">
        <v>49</v>
      </c>
      <c r="I2019" s="2">
        <v>6.4</v>
      </c>
      <c r="J2019" s="2">
        <v>13.82</v>
      </c>
      <c r="K2019" s="2">
        <v>14.83</v>
      </c>
      <c r="L2019" s="2" t="s">
        <v>563</v>
      </c>
      <c r="M2019" s="2" t="s">
        <v>22</v>
      </c>
      <c r="N2019" s="2" t="s">
        <v>30</v>
      </c>
      <c r="O2019" s="2" t="s">
        <v>24</v>
      </c>
      <c r="P2019" s="2" t="s">
        <v>64</v>
      </c>
      <c r="Q2019" s="2" t="s">
        <v>36</v>
      </c>
      <c r="R2019" s="3">
        <v>42436</v>
      </c>
      <c r="S2019" s="10">
        <f t="shared" si="340"/>
        <v>2016</v>
      </c>
      <c r="T2019" t="str">
        <f t="shared" si="344"/>
        <v/>
      </c>
      <c r="U2019">
        <f t="shared" si="344"/>
        <v>6.4</v>
      </c>
      <c r="V2019" t="str">
        <f t="shared" si="344"/>
        <v/>
      </c>
      <c r="W2019" t="str">
        <f t="shared" si="344"/>
        <v/>
      </c>
      <c r="Z2019">
        <f t="shared" si="345"/>
        <v>6.4</v>
      </c>
      <c r="AA2019" t="str">
        <f t="shared" si="345"/>
        <v/>
      </c>
      <c r="AB2019" t="str">
        <f t="shared" si="345"/>
        <v/>
      </c>
      <c r="AE2019" t="str">
        <f t="shared" si="341"/>
        <v/>
      </c>
      <c r="AH2019" t="str">
        <f t="shared" si="342"/>
        <v/>
      </c>
      <c r="AI2019" t="str">
        <f t="shared" si="343"/>
        <v/>
      </c>
      <c r="AJ2019" t="str">
        <f t="shared" si="343"/>
        <v/>
      </c>
      <c r="AK2019" t="str">
        <f t="shared" si="343"/>
        <v/>
      </c>
      <c r="AL2019" t="str">
        <f t="shared" si="343"/>
        <v/>
      </c>
    </row>
    <row r="2020" spans="1:38" x14ac:dyDescent="0.2">
      <c r="A2020" s="1">
        <v>7262</v>
      </c>
      <c r="B2020" s="2" t="s">
        <v>18</v>
      </c>
      <c r="C2020" s="3">
        <v>42435</v>
      </c>
      <c r="D2020" s="2" t="s">
        <v>50</v>
      </c>
      <c r="E2020" s="2">
        <v>44</v>
      </c>
      <c r="F2020" s="2">
        <v>233.58</v>
      </c>
      <c r="G2020" s="2">
        <v>0.01</v>
      </c>
      <c r="H2020" s="2" t="s">
        <v>20</v>
      </c>
      <c r="I2020" s="2">
        <v>-110.14</v>
      </c>
      <c r="J2020" s="2">
        <v>16.82</v>
      </c>
      <c r="K2020" s="2">
        <v>19.72</v>
      </c>
      <c r="L2020" s="2" t="s">
        <v>515</v>
      </c>
      <c r="M2020" s="2" t="s">
        <v>22</v>
      </c>
      <c r="N2020" s="2" t="s">
        <v>30</v>
      </c>
      <c r="O2020" s="2" t="s">
        <v>45</v>
      </c>
      <c r="P2020" s="2" t="s">
        <v>55</v>
      </c>
      <c r="Q2020" s="2" t="s">
        <v>58</v>
      </c>
      <c r="R2020" s="3">
        <v>42436</v>
      </c>
      <c r="S2020" s="10">
        <f t="shared" si="340"/>
        <v>2016</v>
      </c>
      <c r="T2020" t="str">
        <f t="shared" si="344"/>
        <v/>
      </c>
      <c r="U2020">
        <f t="shared" si="344"/>
        <v>-110.14</v>
      </c>
      <c r="V2020" t="str">
        <f t="shared" si="344"/>
        <v/>
      </c>
      <c r="W2020" t="str">
        <f t="shared" si="344"/>
        <v/>
      </c>
      <c r="Z2020" t="str">
        <f t="shared" si="345"/>
        <v/>
      </c>
      <c r="AA2020" t="str">
        <f t="shared" si="345"/>
        <v/>
      </c>
      <c r="AB2020">
        <f t="shared" si="345"/>
        <v>-110.14</v>
      </c>
      <c r="AE2020" t="str">
        <f t="shared" si="341"/>
        <v>Furniture</v>
      </c>
      <c r="AH2020" t="str">
        <f t="shared" si="342"/>
        <v/>
      </c>
      <c r="AI2020" t="str">
        <f t="shared" si="343"/>
        <v/>
      </c>
      <c r="AJ2020" t="str">
        <f t="shared" si="343"/>
        <v/>
      </c>
      <c r="AK2020" t="str">
        <f t="shared" si="343"/>
        <v/>
      </c>
      <c r="AL2020" t="str">
        <f t="shared" si="343"/>
        <v/>
      </c>
    </row>
    <row r="2021" spans="1:38" x14ac:dyDescent="0.2">
      <c r="A2021" s="1">
        <v>7263</v>
      </c>
      <c r="B2021" s="2" t="s">
        <v>40</v>
      </c>
      <c r="C2021" s="3">
        <v>42436</v>
      </c>
      <c r="D2021" s="2" t="s">
        <v>59</v>
      </c>
      <c r="E2021" s="2">
        <v>40</v>
      </c>
      <c r="F2021" s="2">
        <v>299.07</v>
      </c>
      <c r="G2021" s="2">
        <v>0.01</v>
      </c>
      <c r="H2021" s="2" t="s">
        <v>20</v>
      </c>
      <c r="I2021" s="2">
        <v>59.86</v>
      </c>
      <c r="J2021" s="2">
        <v>18.75</v>
      </c>
      <c r="K2021" s="2">
        <v>16.989999999999998</v>
      </c>
      <c r="L2021" s="2" t="s">
        <v>158</v>
      </c>
      <c r="M2021" s="2" t="s">
        <v>66</v>
      </c>
      <c r="N2021" s="2" t="s">
        <v>54</v>
      </c>
      <c r="O2021" s="2" t="s">
        <v>24</v>
      </c>
      <c r="P2021" s="2" t="s">
        <v>25</v>
      </c>
      <c r="Q2021" s="2" t="s">
        <v>26</v>
      </c>
      <c r="R2021" s="3">
        <v>42437</v>
      </c>
      <c r="S2021" s="10">
        <f t="shared" si="340"/>
        <v>2016</v>
      </c>
      <c r="T2021" t="str">
        <f t="shared" si="344"/>
        <v/>
      </c>
      <c r="U2021" t="str">
        <f t="shared" si="344"/>
        <v/>
      </c>
      <c r="V2021" t="str">
        <f t="shared" si="344"/>
        <v/>
      </c>
      <c r="W2021">
        <f t="shared" si="344"/>
        <v>59.86</v>
      </c>
      <c r="Z2021">
        <f t="shared" si="345"/>
        <v>59.86</v>
      </c>
      <c r="AA2021" t="str">
        <f t="shared" si="345"/>
        <v/>
      </c>
      <c r="AB2021" t="str">
        <f t="shared" si="345"/>
        <v/>
      </c>
      <c r="AE2021" t="str">
        <f t="shared" si="341"/>
        <v/>
      </c>
      <c r="AH2021" t="str">
        <f t="shared" si="342"/>
        <v/>
      </c>
      <c r="AI2021" t="str">
        <f t="shared" si="343"/>
        <v/>
      </c>
      <c r="AJ2021" t="str">
        <f t="shared" si="343"/>
        <v/>
      </c>
      <c r="AK2021" t="str">
        <f t="shared" si="343"/>
        <v/>
      </c>
      <c r="AL2021" t="str">
        <f t="shared" si="343"/>
        <v/>
      </c>
    </row>
    <row r="2022" spans="1:38" x14ac:dyDescent="0.2">
      <c r="A2022" s="1">
        <v>7264</v>
      </c>
      <c r="B2022" s="2" t="s">
        <v>18</v>
      </c>
      <c r="C2022" s="3">
        <v>42438</v>
      </c>
      <c r="D2022" s="2" t="s">
        <v>50</v>
      </c>
      <c r="E2022" s="2">
        <v>17</v>
      </c>
      <c r="F2022" s="2">
        <v>1200.5195000000001</v>
      </c>
      <c r="G2022" s="2">
        <v>0.08</v>
      </c>
      <c r="H2022" s="2" t="s">
        <v>49</v>
      </c>
      <c r="I2022" s="2">
        <v>142.99</v>
      </c>
      <c r="J2022" s="2">
        <v>97.99</v>
      </c>
      <c r="K2022" s="2">
        <v>14.99</v>
      </c>
      <c r="L2022" s="2" t="s">
        <v>373</v>
      </c>
      <c r="M2022" s="2" t="s">
        <v>38</v>
      </c>
      <c r="N2022" s="2" t="s">
        <v>43</v>
      </c>
      <c r="O2022" s="2" t="s">
        <v>31</v>
      </c>
      <c r="P2022" s="2" t="s">
        <v>39</v>
      </c>
      <c r="Q2022" s="2" t="s">
        <v>36</v>
      </c>
      <c r="R2022" s="3">
        <v>42440</v>
      </c>
      <c r="S2022" s="10">
        <f t="shared" si="340"/>
        <v>2016</v>
      </c>
      <c r="T2022" t="str">
        <f t="shared" ref="T2022:W2041" si="346">IF($N2022=T$1,$I2022,"")</f>
        <v/>
      </c>
      <c r="U2022" t="str">
        <f t="shared" si="346"/>
        <v/>
      </c>
      <c r="V2022">
        <f t="shared" si="346"/>
        <v>142.99</v>
      </c>
      <c r="W2022" t="str">
        <f t="shared" si="346"/>
        <v/>
      </c>
      <c r="Z2022" t="str">
        <f t="shared" ref="Z2022:AB2041" si="347">IF($O2022=Z$1,$I2022,"")</f>
        <v/>
      </c>
      <c r="AA2022">
        <f t="shared" si="347"/>
        <v>142.99</v>
      </c>
      <c r="AB2022" t="str">
        <f t="shared" si="347"/>
        <v/>
      </c>
      <c r="AE2022" t="str">
        <f t="shared" si="341"/>
        <v/>
      </c>
      <c r="AH2022" t="str">
        <f t="shared" si="342"/>
        <v/>
      </c>
      <c r="AI2022" t="str">
        <f t="shared" si="343"/>
        <v/>
      </c>
      <c r="AJ2022" t="str">
        <f t="shared" si="343"/>
        <v/>
      </c>
      <c r="AK2022" t="str">
        <f t="shared" si="343"/>
        <v/>
      </c>
      <c r="AL2022" t="str">
        <f t="shared" si="343"/>
        <v/>
      </c>
    </row>
    <row r="2023" spans="1:38" x14ac:dyDescent="0.2">
      <c r="A2023" s="1">
        <v>7265</v>
      </c>
      <c r="B2023" s="2" t="s">
        <v>40</v>
      </c>
      <c r="C2023" s="3">
        <v>42438</v>
      </c>
      <c r="D2023" s="2" t="s">
        <v>50</v>
      </c>
      <c r="E2023" s="2">
        <v>23</v>
      </c>
      <c r="F2023" s="2">
        <v>457.79</v>
      </c>
      <c r="G2023" s="2">
        <v>7.0000000000000007E-2</v>
      </c>
      <c r="H2023" s="2" t="s">
        <v>20</v>
      </c>
      <c r="I2023" s="2">
        <v>158.19</v>
      </c>
      <c r="J2023" s="2">
        <v>31.23</v>
      </c>
      <c r="K2023" s="2">
        <v>20.149999999999999</v>
      </c>
      <c r="L2023" s="2" t="s">
        <v>373</v>
      </c>
      <c r="M2023" s="2" t="s">
        <v>38</v>
      </c>
      <c r="N2023" s="2" t="s">
        <v>43</v>
      </c>
      <c r="O2023" s="2" t="s">
        <v>45</v>
      </c>
      <c r="P2023" s="2" t="s">
        <v>55</v>
      </c>
      <c r="Q2023" s="2" t="s">
        <v>58</v>
      </c>
      <c r="R2023" s="3">
        <v>42440</v>
      </c>
      <c r="S2023" s="10">
        <f t="shared" si="340"/>
        <v>2016</v>
      </c>
      <c r="T2023" t="str">
        <f t="shared" si="346"/>
        <v/>
      </c>
      <c r="U2023" t="str">
        <f t="shared" si="346"/>
        <v/>
      </c>
      <c r="V2023">
        <f t="shared" si="346"/>
        <v>158.19</v>
      </c>
      <c r="W2023" t="str">
        <f t="shared" si="346"/>
        <v/>
      </c>
      <c r="Z2023" t="str">
        <f t="shared" si="347"/>
        <v/>
      </c>
      <c r="AA2023" t="str">
        <f t="shared" si="347"/>
        <v/>
      </c>
      <c r="AB2023">
        <f t="shared" si="347"/>
        <v>158.19</v>
      </c>
      <c r="AE2023" t="str">
        <f t="shared" si="341"/>
        <v/>
      </c>
      <c r="AH2023" t="str">
        <f t="shared" si="342"/>
        <v/>
      </c>
      <c r="AI2023" t="str">
        <f t="shared" si="343"/>
        <v/>
      </c>
      <c r="AJ2023" t="str">
        <f t="shared" si="343"/>
        <v/>
      </c>
      <c r="AK2023" t="str">
        <f t="shared" si="343"/>
        <v/>
      </c>
      <c r="AL2023" t="str">
        <f t="shared" si="343"/>
        <v/>
      </c>
    </row>
    <row r="2024" spans="1:38" x14ac:dyDescent="0.2">
      <c r="A2024" s="1">
        <v>7266</v>
      </c>
      <c r="B2024" s="2" t="s">
        <v>18</v>
      </c>
      <c r="C2024" s="3">
        <v>42438</v>
      </c>
      <c r="D2024" s="2" t="s">
        <v>19</v>
      </c>
      <c r="E2024" s="2">
        <v>45</v>
      </c>
      <c r="F2024" s="2">
        <v>12692.944</v>
      </c>
      <c r="G2024" s="2">
        <v>0.02</v>
      </c>
      <c r="H2024" s="2" t="s">
        <v>44</v>
      </c>
      <c r="I2024" s="2">
        <v>3990.51</v>
      </c>
      <c r="J2024" s="2">
        <v>360.21</v>
      </c>
      <c r="K2024" s="2">
        <v>54.19</v>
      </c>
      <c r="L2024" s="2" t="s">
        <v>525</v>
      </c>
      <c r="M2024" s="2" t="s">
        <v>29</v>
      </c>
      <c r="N2024" s="2" t="s">
        <v>54</v>
      </c>
      <c r="O2024" s="2" t="s">
        <v>45</v>
      </c>
      <c r="P2024" s="2" t="s">
        <v>46</v>
      </c>
      <c r="Q2024" s="2" t="s">
        <v>47</v>
      </c>
      <c r="R2024" s="3">
        <v>42440</v>
      </c>
      <c r="S2024" s="10">
        <f t="shared" si="340"/>
        <v>2016</v>
      </c>
      <c r="T2024" t="str">
        <f t="shared" si="346"/>
        <v/>
      </c>
      <c r="U2024" t="str">
        <f t="shared" si="346"/>
        <v/>
      </c>
      <c r="V2024" t="str">
        <f t="shared" si="346"/>
        <v/>
      </c>
      <c r="W2024">
        <f t="shared" si="346"/>
        <v>3990.51</v>
      </c>
      <c r="Z2024" t="str">
        <f t="shared" si="347"/>
        <v/>
      </c>
      <c r="AA2024" t="str">
        <f t="shared" si="347"/>
        <v/>
      </c>
      <c r="AB2024">
        <f t="shared" si="347"/>
        <v>3990.51</v>
      </c>
      <c r="AE2024" t="str">
        <f t="shared" si="341"/>
        <v/>
      </c>
      <c r="AH2024" t="str">
        <f t="shared" si="342"/>
        <v/>
      </c>
      <c r="AI2024" t="str">
        <f t="shared" si="343"/>
        <v/>
      </c>
      <c r="AJ2024" t="str">
        <f t="shared" si="343"/>
        <v/>
      </c>
      <c r="AK2024" t="str">
        <f t="shared" si="343"/>
        <v/>
      </c>
      <c r="AL2024" t="str">
        <f t="shared" si="343"/>
        <v/>
      </c>
    </row>
    <row r="2025" spans="1:38" x14ac:dyDescent="0.2">
      <c r="A2025" s="1">
        <v>7267</v>
      </c>
      <c r="B2025" s="2" t="s">
        <v>18</v>
      </c>
      <c r="C2025" s="3">
        <v>42439</v>
      </c>
      <c r="D2025" s="2" t="s">
        <v>59</v>
      </c>
      <c r="E2025" s="2">
        <v>6</v>
      </c>
      <c r="F2025" s="2">
        <v>134.88999999999999</v>
      </c>
      <c r="G2025" s="2">
        <v>0.08</v>
      </c>
      <c r="H2025" s="2" t="s">
        <v>49</v>
      </c>
      <c r="I2025" s="2">
        <v>-52.55</v>
      </c>
      <c r="J2025" s="2">
        <v>31.98</v>
      </c>
      <c r="K2025" s="2">
        <v>18</v>
      </c>
      <c r="L2025" s="2" t="s">
        <v>283</v>
      </c>
      <c r="M2025" s="2" t="s">
        <v>29</v>
      </c>
      <c r="N2025" s="2" t="s">
        <v>30</v>
      </c>
      <c r="O2025" s="2" t="s">
        <v>31</v>
      </c>
      <c r="P2025" s="2" t="s">
        <v>32</v>
      </c>
      <c r="Q2025" s="2" t="s">
        <v>26</v>
      </c>
      <c r="R2025" s="3">
        <v>42439</v>
      </c>
      <c r="S2025" s="10">
        <f t="shared" si="340"/>
        <v>2016</v>
      </c>
      <c r="T2025" t="str">
        <f t="shared" si="346"/>
        <v/>
      </c>
      <c r="U2025">
        <f t="shared" si="346"/>
        <v>-52.55</v>
      </c>
      <c r="V2025" t="str">
        <f t="shared" si="346"/>
        <v/>
      </c>
      <c r="W2025" t="str">
        <f t="shared" si="346"/>
        <v/>
      </c>
      <c r="Z2025" t="str">
        <f t="shared" si="347"/>
        <v/>
      </c>
      <c r="AA2025">
        <f t="shared" si="347"/>
        <v>-52.55</v>
      </c>
      <c r="AB2025" t="str">
        <f t="shared" si="347"/>
        <v/>
      </c>
      <c r="AE2025" t="str">
        <f t="shared" si="341"/>
        <v>Technology</v>
      </c>
      <c r="AH2025">
        <f t="shared" si="342"/>
        <v>-52.55</v>
      </c>
      <c r="AI2025" t="str">
        <f t="shared" si="343"/>
        <v/>
      </c>
      <c r="AJ2025" t="str">
        <f t="shared" si="343"/>
        <v/>
      </c>
      <c r="AK2025">
        <f t="shared" si="343"/>
        <v>-52.55</v>
      </c>
      <c r="AL2025" t="str">
        <f t="shared" si="343"/>
        <v/>
      </c>
    </row>
    <row r="2026" spans="1:38" x14ac:dyDescent="0.2">
      <c r="A2026" s="1">
        <v>7268</v>
      </c>
      <c r="B2026" s="2" t="s">
        <v>18</v>
      </c>
      <c r="C2026" s="3">
        <v>42440</v>
      </c>
      <c r="D2026" s="2" t="s">
        <v>41</v>
      </c>
      <c r="E2026" s="2">
        <v>42</v>
      </c>
      <c r="F2026" s="2">
        <v>458.72</v>
      </c>
      <c r="G2026" s="2">
        <v>0.04</v>
      </c>
      <c r="H2026" s="2" t="s">
        <v>20</v>
      </c>
      <c r="I2026" s="2">
        <v>6.56</v>
      </c>
      <c r="J2026" s="2">
        <v>22.64</v>
      </c>
      <c r="K2026" s="2">
        <v>19.16</v>
      </c>
      <c r="L2026" s="2" t="s">
        <v>394</v>
      </c>
      <c r="M2026" s="2" t="s">
        <v>22</v>
      </c>
      <c r="N2026" s="2" t="s">
        <v>30</v>
      </c>
      <c r="O2026" s="2" t="s">
        <v>45</v>
      </c>
      <c r="P2026" s="2" t="s">
        <v>55</v>
      </c>
      <c r="Q2026" s="2" t="s">
        <v>26</v>
      </c>
      <c r="R2026" s="3">
        <v>42440</v>
      </c>
      <c r="S2026" s="10">
        <f t="shared" si="340"/>
        <v>2016</v>
      </c>
      <c r="T2026" t="str">
        <f t="shared" si="346"/>
        <v/>
      </c>
      <c r="U2026">
        <f t="shared" si="346"/>
        <v>6.56</v>
      </c>
      <c r="V2026" t="str">
        <f t="shared" si="346"/>
        <v/>
      </c>
      <c r="W2026" t="str">
        <f t="shared" si="346"/>
        <v/>
      </c>
      <c r="Z2026" t="str">
        <f t="shared" si="347"/>
        <v/>
      </c>
      <c r="AA2026" t="str">
        <f t="shared" si="347"/>
        <v/>
      </c>
      <c r="AB2026">
        <f t="shared" si="347"/>
        <v>6.56</v>
      </c>
      <c r="AE2026" t="str">
        <f t="shared" si="341"/>
        <v/>
      </c>
      <c r="AH2026" t="str">
        <f t="shared" si="342"/>
        <v/>
      </c>
      <c r="AI2026" t="str">
        <f t="shared" si="343"/>
        <v/>
      </c>
      <c r="AJ2026" t="str">
        <f t="shared" si="343"/>
        <v/>
      </c>
      <c r="AK2026" t="str">
        <f t="shared" si="343"/>
        <v/>
      </c>
      <c r="AL2026" t="str">
        <f t="shared" si="343"/>
        <v/>
      </c>
    </row>
    <row r="2027" spans="1:38" x14ac:dyDescent="0.2">
      <c r="A2027" s="1">
        <v>7269</v>
      </c>
      <c r="B2027" s="2" t="s">
        <v>18</v>
      </c>
      <c r="C2027" s="3">
        <v>42440</v>
      </c>
      <c r="D2027" s="2" t="s">
        <v>41</v>
      </c>
      <c r="E2027" s="2">
        <v>15</v>
      </c>
      <c r="F2027" s="2">
        <v>225.06</v>
      </c>
      <c r="G2027" s="2">
        <v>0.1</v>
      </c>
      <c r="H2027" s="2" t="s">
        <v>49</v>
      </c>
      <c r="I2027" s="2">
        <v>-19.510000000000002</v>
      </c>
      <c r="J2027" s="2">
        <v>26.42</v>
      </c>
      <c r="K2027" s="2">
        <v>20.75</v>
      </c>
      <c r="L2027" s="2" t="s">
        <v>394</v>
      </c>
      <c r="M2027" s="2" t="s">
        <v>22</v>
      </c>
      <c r="N2027" s="2" t="s">
        <v>30</v>
      </c>
      <c r="O2027" s="2" t="s">
        <v>24</v>
      </c>
      <c r="P2027" s="2" t="s">
        <v>71</v>
      </c>
      <c r="Q2027" s="2" t="s">
        <v>62</v>
      </c>
      <c r="R2027" s="3">
        <v>42440</v>
      </c>
      <c r="S2027" s="10">
        <f t="shared" si="340"/>
        <v>2016</v>
      </c>
      <c r="T2027" t="str">
        <f t="shared" si="346"/>
        <v/>
      </c>
      <c r="U2027">
        <f t="shared" si="346"/>
        <v>-19.510000000000002</v>
      </c>
      <c r="V2027" t="str">
        <f t="shared" si="346"/>
        <v/>
      </c>
      <c r="W2027" t="str">
        <f t="shared" si="346"/>
        <v/>
      </c>
      <c r="Z2027">
        <f t="shared" si="347"/>
        <v>-19.510000000000002</v>
      </c>
      <c r="AA2027" t="str">
        <f t="shared" si="347"/>
        <v/>
      </c>
      <c r="AB2027" t="str">
        <f t="shared" si="347"/>
        <v/>
      </c>
      <c r="AE2027" t="str">
        <f t="shared" si="341"/>
        <v>Office Supplies</v>
      </c>
      <c r="AH2027" t="str">
        <f t="shared" si="342"/>
        <v/>
      </c>
      <c r="AI2027" t="str">
        <f t="shared" si="343"/>
        <v/>
      </c>
      <c r="AJ2027" t="str">
        <f t="shared" si="343"/>
        <v/>
      </c>
      <c r="AK2027" t="str">
        <f t="shared" si="343"/>
        <v/>
      </c>
      <c r="AL2027" t="str">
        <f t="shared" si="343"/>
        <v/>
      </c>
    </row>
    <row r="2028" spans="1:38" x14ac:dyDescent="0.2">
      <c r="A2028" s="1">
        <v>7270</v>
      </c>
      <c r="B2028" s="2" t="s">
        <v>18</v>
      </c>
      <c r="C2028" s="3">
        <v>42440</v>
      </c>
      <c r="D2028" s="2" t="s">
        <v>41</v>
      </c>
      <c r="E2028" s="2">
        <v>5</v>
      </c>
      <c r="F2028" s="2">
        <v>1382.07</v>
      </c>
      <c r="G2028" s="2">
        <v>0.08</v>
      </c>
      <c r="H2028" s="2" t="s">
        <v>44</v>
      </c>
      <c r="I2028" s="2">
        <v>-120.94</v>
      </c>
      <c r="J2028" s="2">
        <v>291.81</v>
      </c>
      <c r="K2028" s="2">
        <v>37.19</v>
      </c>
      <c r="L2028" s="2" t="s">
        <v>394</v>
      </c>
      <c r="M2028" s="2" t="s">
        <v>22</v>
      </c>
      <c r="N2028" s="2" t="s">
        <v>30</v>
      </c>
      <c r="O2028" s="2" t="s">
        <v>24</v>
      </c>
      <c r="P2028" s="2" t="s">
        <v>71</v>
      </c>
      <c r="Q2028" s="2" t="s">
        <v>56</v>
      </c>
      <c r="R2028" s="3">
        <v>42442</v>
      </c>
      <c r="S2028" s="10">
        <f t="shared" si="340"/>
        <v>2016</v>
      </c>
      <c r="T2028" t="str">
        <f t="shared" si="346"/>
        <v/>
      </c>
      <c r="U2028">
        <f t="shared" si="346"/>
        <v>-120.94</v>
      </c>
      <c r="V2028" t="str">
        <f t="shared" si="346"/>
        <v/>
      </c>
      <c r="W2028" t="str">
        <f t="shared" si="346"/>
        <v/>
      </c>
      <c r="Z2028">
        <f t="shared" si="347"/>
        <v>-120.94</v>
      </c>
      <c r="AA2028" t="str">
        <f t="shared" si="347"/>
        <v/>
      </c>
      <c r="AB2028" t="str">
        <f t="shared" si="347"/>
        <v/>
      </c>
      <c r="AE2028" t="str">
        <f t="shared" si="341"/>
        <v>Office Supplies</v>
      </c>
      <c r="AH2028" t="str">
        <f t="shared" si="342"/>
        <v/>
      </c>
      <c r="AI2028" t="str">
        <f t="shared" si="343"/>
        <v/>
      </c>
      <c r="AJ2028" t="str">
        <f t="shared" si="343"/>
        <v/>
      </c>
      <c r="AK2028" t="str">
        <f t="shared" si="343"/>
        <v/>
      </c>
      <c r="AL2028" t="str">
        <f t="shared" si="343"/>
        <v/>
      </c>
    </row>
    <row r="2029" spans="1:38" x14ac:dyDescent="0.2">
      <c r="A2029" s="1">
        <v>7271</v>
      </c>
      <c r="B2029" s="2" t="s">
        <v>18</v>
      </c>
      <c r="C2029" s="3">
        <v>42440</v>
      </c>
      <c r="D2029" s="2" t="s">
        <v>41</v>
      </c>
      <c r="E2029" s="2">
        <v>12</v>
      </c>
      <c r="F2029" s="2">
        <v>83.82</v>
      </c>
      <c r="G2029" s="2">
        <v>0.02</v>
      </c>
      <c r="H2029" s="2" t="s">
        <v>49</v>
      </c>
      <c r="I2029" s="2">
        <v>25.84</v>
      </c>
      <c r="J2029" s="2">
        <v>17.84</v>
      </c>
      <c r="K2029" s="2">
        <v>14.83</v>
      </c>
      <c r="L2029" s="2" t="s">
        <v>394</v>
      </c>
      <c r="M2029" s="2" t="s">
        <v>22</v>
      </c>
      <c r="N2029" s="2" t="s">
        <v>30</v>
      </c>
      <c r="O2029" s="2" t="s">
        <v>24</v>
      </c>
      <c r="P2029" s="2" t="s">
        <v>64</v>
      </c>
      <c r="Q2029" s="2" t="s">
        <v>36</v>
      </c>
      <c r="R2029" s="3">
        <v>42442</v>
      </c>
      <c r="S2029" s="10">
        <f t="shared" si="340"/>
        <v>2016</v>
      </c>
      <c r="T2029" t="str">
        <f t="shared" si="346"/>
        <v/>
      </c>
      <c r="U2029">
        <f t="shared" si="346"/>
        <v>25.84</v>
      </c>
      <c r="V2029" t="str">
        <f t="shared" si="346"/>
        <v/>
      </c>
      <c r="W2029" t="str">
        <f t="shared" si="346"/>
        <v/>
      </c>
      <c r="Z2029">
        <f t="shared" si="347"/>
        <v>25.84</v>
      </c>
      <c r="AA2029" t="str">
        <f t="shared" si="347"/>
        <v/>
      </c>
      <c r="AB2029" t="str">
        <f t="shared" si="347"/>
        <v/>
      </c>
      <c r="AE2029" t="str">
        <f t="shared" si="341"/>
        <v/>
      </c>
      <c r="AH2029" t="str">
        <f t="shared" si="342"/>
        <v/>
      </c>
      <c r="AI2029" t="str">
        <f t="shared" si="343"/>
        <v/>
      </c>
      <c r="AJ2029" t="str">
        <f t="shared" si="343"/>
        <v/>
      </c>
      <c r="AK2029" t="str">
        <f t="shared" si="343"/>
        <v/>
      </c>
      <c r="AL2029" t="str">
        <f t="shared" si="343"/>
        <v/>
      </c>
    </row>
    <row r="2030" spans="1:38" x14ac:dyDescent="0.2">
      <c r="A2030" s="1">
        <v>7272</v>
      </c>
      <c r="B2030" s="2" t="s">
        <v>40</v>
      </c>
      <c r="C2030" s="3">
        <v>42440</v>
      </c>
      <c r="D2030" s="2" t="s">
        <v>27</v>
      </c>
      <c r="E2030" s="2">
        <v>26</v>
      </c>
      <c r="F2030" s="2">
        <v>590.96</v>
      </c>
      <c r="G2030" s="2">
        <v>0.02</v>
      </c>
      <c r="H2030" s="2" t="s">
        <v>20</v>
      </c>
      <c r="I2030" s="2">
        <v>-89.19</v>
      </c>
      <c r="J2030" s="2">
        <v>32.97</v>
      </c>
      <c r="K2030" s="2">
        <v>20.5</v>
      </c>
      <c r="L2030" s="2" t="s">
        <v>152</v>
      </c>
      <c r="M2030" s="2" t="s">
        <v>38</v>
      </c>
      <c r="N2030" s="2" t="s">
        <v>30</v>
      </c>
      <c r="O2030" s="2" t="s">
        <v>31</v>
      </c>
      <c r="P2030" s="2" t="s">
        <v>32</v>
      </c>
      <c r="Q2030" s="2" t="s">
        <v>26</v>
      </c>
      <c r="R2030" s="3">
        <v>42444</v>
      </c>
      <c r="S2030" s="10">
        <f t="shared" si="340"/>
        <v>2016</v>
      </c>
      <c r="T2030" t="str">
        <f t="shared" si="346"/>
        <v/>
      </c>
      <c r="U2030">
        <f t="shared" si="346"/>
        <v>-89.19</v>
      </c>
      <c r="V2030" t="str">
        <f t="shared" si="346"/>
        <v/>
      </c>
      <c r="W2030" t="str">
        <f t="shared" si="346"/>
        <v/>
      </c>
      <c r="Z2030" t="str">
        <f t="shared" si="347"/>
        <v/>
      </c>
      <c r="AA2030">
        <f t="shared" si="347"/>
        <v>-89.19</v>
      </c>
      <c r="AB2030" t="str">
        <f t="shared" si="347"/>
        <v/>
      </c>
      <c r="AE2030" t="str">
        <f t="shared" si="341"/>
        <v>Technology</v>
      </c>
      <c r="AH2030" t="str">
        <f t="shared" si="342"/>
        <v/>
      </c>
      <c r="AI2030" t="str">
        <f t="shared" si="343"/>
        <v/>
      </c>
      <c r="AJ2030" t="str">
        <f t="shared" si="343"/>
        <v/>
      </c>
      <c r="AK2030" t="str">
        <f t="shared" si="343"/>
        <v/>
      </c>
      <c r="AL2030" t="str">
        <f t="shared" si="343"/>
        <v/>
      </c>
    </row>
    <row r="2031" spans="1:38" x14ac:dyDescent="0.2">
      <c r="A2031" s="1">
        <v>7273</v>
      </c>
      <c r="B2031" s="2" t="s">
        <v>40</v>
      </c>
      <c r="C2031" s="3">
        <v>42440</v>
      </c>
      <c r="D2031" s="2" t="s">
        <v>27</v>
      </c>
      <c r="E2031" s="2">
        <v>47</v>
      </c>
      <c r="F2031" s="2">
        <v>288.87</v>
      </c>
      <c r="G2031" s="2">
        <v>0.1</v>
      </c>
      <c r="H2031" s="2" t="s">
        <v>20</v>
      </c>
      <c r="I2031" s="2">
        <v>-185.17</v>
      </c>
      <c r="J2031" s="2">
        <v>18.48</v>
      </c>
      <c r="K2031" s="2">
        <v>21.37</v>
      </c>
      <c r="L2031" s="2" t="s">
        <v>152</v>
      </c>
      <c r="M2031" s="2" t="s">
        <v>38</v>
      </c>
      <c r="N2031" s="2" t="s">
        <v>30</v>
      </c>
      <c r="O2031" s="2" t="s">
        <v>24</v>
      </c>
      <c r="P2031" s="2" t="s">
        <v>35</v>
      </c>
      <c r="Q2031" s="2" t="s">
        <v>26</v>
      </c>
      <c r="R2031" s="3">
        <v>42447</v>
      </c>
      <c r="S2031" s="10">
        <f t="shared" si="340"/>
        <v>2016</v>
      </c>
      <c r="T2031" t="str">
        <f t="shared" si="346"/>
        <v/>
      </c>
      <c r="U2031">
        <f t="shared" si="346"/>
        <v>-185.17</v>
      </c>
      <c r="V2031" t="str">
        <f t="shared" si="346"/>
        <v/>
      </c>
      <c r="W2031" t="str">
        <f t="shared" si="346"/>
        <v/>
      </c>
      <c r="Z2031">
        <f t="shared" si="347"/>
        <v>-185.17</v>
      </c>
      <c r="AA2031" t="str">
        <f t="shared" si="347"/>
        <v/>
      </c>
      <c r="AB2031" t="str">
        <f t="shared" si="347"/>
        <v/>
      </c>
      <c r="AE2031" t="str">
        <f t="shared" si="341"/>
        <v>Office Supplies</v>
      </c>
      <c r="AH2031" t="str">
        <f t="shared" si="342"/>
        <v/>
      </c>
      <c r="AI2031" t="str">
        <f t="shared" si="343"/>
        <v/>
      </c>
      <c r="AJ2031" t="str">
        <f t="shared" si="343"/>
        <v/>
      </c>
      <c r="AK2031" t="str">
        <f t="shared" si="343"/>
        <v/>
      </c>
      <c r="AL2031" t="str">
        <f t="shared" si="343"/>
        <v/>
      </c>
    </row>
    <row r="2032" spans="1:38" x14ac:dyDescent="0.2">
      <c r="A2032" s="1">
        <v>7274</v>
      </c>
      <c r="B2032" s="2" t="s">
        <v>18</v>
      </c>
      <c r="C2032" s="3">
        <v>42441</v>
      </c>
      <c r="D2032" s="2" t="s">
        <v>27</v>
      </c>
      <c r="E2032" s="2">
        <v>20</v>
      </c>
      <c r="F2032" s="2">
        <v>1467.82</v>
      </c>
      <c r="G2032" s="2">
        <v>0.04</v>
      </c>
      <c r="H2032" s="2" t="s">
        <v>44</v>
      </c>
      <c r="I2032" s="2">
        <v>-436.04</v>
      </c>
      <c r="J2032" s="2">
        <v>80.81</v>
      </c>
      <c r="K2032" s="2">
        <v>74</v>
      </c>
      <c r="L2032" s="2" t="s">
        <v>126</v>
      </c>
      <c r="M2032" s="2" t="s">
        <v>29</v>
      </c>
      <c r="N2032" s="2" t="s">
        <v>43</v>
      </c>
      <c r="O2032" s="2" t="s">
        <v>24</v>
      </c>
      <c r="P2032" s="2" t="s">
        <v>71</v>
      </c>
      <c r="Q2032" s="2" t="s">
        <v>56</v>
      </c>
      <c r="R2032" s="3">
        <v>42445</v>
      </c>
      <c r="S2032" s="10">
        <f t="shared" si="340"/>
        <v>2016</v>
      </c>
      <c r="T2032" t="str">
        <f t="shared" si="346"/>
        <v/>
      </c>
      <c r="U2032" t="str">
        <f t="shared" si="346"/>
        <v/>
      </c>
      <c r="V2032">
        <f t="shared" si="346"/>
        <v>-436.04</v>
      </c>
      <c r="W2032" t="str">
        <f t="shared" si="346"/>
        <v/>
      </c>
      <c r="Z2032">
        <f t="shared" si="347"/>
        <v>-436.04</v>
      </c>
      <c r="AA2032" t="str">
        <f t="shared" si="347"/>
        <v/>
      </c>
      <c r="AB2032" t="str">
        <f t="shared" si="347"/>
        <v/>
      </c>
      <c r="AE2032" t="str">
        <f t="shared" si="341"/>
        <v>Office Supplies</v>
      </c>
      <c r="AH2032" t="str">
        <f t="shared" si="342"/>
        <v/>
      </c>
      <c r="AI2032" t="str">
        <f t="shared" si="343"/>
        <v/>
      </c>
      <c r="AJ2032" t="str">
        <f t="shared" si="343"/>
        <v/>
      </c>
      <c r="AK2032" t="str">
        <f t="shared" si="343"/>
        <v/>
      </c>
      <c r="AL2032" t="str">
        <f t="shared" si="343"/>
        <v/>
      </c>
    </row>
    <row r="2033" spans="1:38" x14ac:dyDescent="0.2">
      <c r="A2033" s="1">
        <v>7275</v>
      </c>
      <c r="B2033" s="2" t="s">
        <v>18</v>
      </c>
      <c r="C2033" s="3">
        <v>42441</v>
      </c>
      <c r="D2033" s="2" t="s">
        <v>27</v>
      </c>
      <c r="E2033" s="2">
        <v>42</v>
      </c>
      <c r="F2033" s="2">
        <v>6667.1414999999997</v>
      </c>
      <c r="G2033" s="2">
        <v>0.05</v>
      </c>
      <c r="H2033" s="2" t="s">
        <v>49</v>
      </c>
      <c r="I2033" s="2">
        <v>1653.15</v>
      </c>
      <c r="J2033" s="2">
        <v>207.99</v>
      </c>
      <c r="K2033" s="2">
        <v>17.989999999999998</v>
      </c>
      <c r="L2033" s="2" t="s">
        <v>126</v>
      </c>
      <c r="M2033" s="2" t="s">
        <v>29</v>
      </c>
      <c r="N2033" s="2" t="s">
        <v>43</v>
      </c>
      <c r="O2033" s="2" t="s">
        <v>31</v>
      </c>
      <c r="P2033" s="2" t="s">
        <v>39</v>
      </c>
      <c r="Q2033" s="2" t="s">
        <v>26</v>
      </c>
      <c r="R2033" s="3">
        <v>42446</v>
      </c>
      <c r="S2033" s="10">
        <f t="shared" si="340"/>
        <v>2016</v>
      </c>
      <c r="T2033" t="str">
        <f t="shared" si="346"/>
        <v/>
      </c>
      <c r="U2033" t="str">
        <f t="shared" si="346"/>
        <v/>
      </c>
      <c r="V2033">
        <f t="shared" si="346"/>
        <v>1653.15</v>
      </c>
      <c r="W2033" t="str">
        <f t="shared" si="346"/>
        <v/>
      </c>
      <c r="Z2033" t="str">
        <f t="shared" si="347"/>
        <v/>
      </c>
      <c r="AA2033">
        <f t="shared" si="347"/>
        <v>1653.15</v>
      </c>
      <c r="AB2033" t="str">
        <f t="shared" si="347"/>
        <v/>
      </c>
      <c r="AE2033" t="str">
        <f t="shared" si="341"/>
        <v/>
      </c>
      <c r="AH2033" t="str">
        <f t="shared" si="342"/>
        <v/>
      </c>
      <c r="AI2033" t="str">
        <f t="shared" si="343"/>
        <v/>
      </c>
      <c r="AJ2033" t="str">
        <f t="shared" si="343"/>
        <v/>
      </c>
      <c r="AK2033" t="str">
        <f t="shared" si="343"/>
        <v/>
      </c>
      <c r="AL2033" t="str">
        <f t="shared" si="343"/>
        <v/>
      </c>
    </row>
    <row r="2034" spans="1:38" x14ac:dyDescent="0.2">
      <c r="A2034" s="1">
        <v>7276</v>
      </c>
      <c r="B2034" s="2" t="s">
        <v>18</v>
      </c>
      <c r="C2034" s="3">
        <v>42441</v>
      </c>
      <c r="D2034" s="2" t="s">
        <v>41</v>
      </c>
      <c r="E2034" s="2">
        <v>6</v>
      </c>
      <c r="F2034" s="2">
        <v>436.12299999999999</v>
      </c>
      <c r="G2034" s="2">
        <v>0.06</v>
      </c>
      <c r="H2034" s="2" t="s">
        <v>20</v>
      </c>
      <c r="I2034" s="2">
        <v>-142.32</v>
      </c>
      <c r="J2034" s="2">
        <v>97.99</v>
      </c>
      <c r="K2034" s="2">
        <v>15.25</v>
      </c>
      <c r="L2034" s="2" t="s">
        <v>564</v>
      </c>
      <c r="M2034" s="2" t="s">
        <v>38</v>
      </c>
      <c r="N2034" s="2" t="s">
        <v>30</v>
      </c>
      <c r="O2034" s="2" t="s">
        <v>31</v>
      </c>
      <c r="P2034" s="2" t="s">
        <v>39</v>
      </c>
      <c r="Q2034" s="2" t="s">
        <v>58</v>
      </c>
      <c r="R2034" s="3">
        <v>42443</v>
      </c>
      <c r="S2034" s="10">
        <f t="shared" si="340"/>
        <v>2016</v>
      </c>
      <c r="T2034" t="str">
        <f t="shared" si="346"/>
        <v/>
      </c>
      <c r="U2034">
        <f t="shared" si="346"/>
        <v>-142.32</v>
      </c>
      <c r="V2034" t="str">
        <f t="shared" si="346"/>
        <v/>
      </c>
      <c r="W2034" t="str">
        <f t="shared" si="346"/>
        <v/>
      </c>
      <c r="Z2034" t="str">
        <f t="shared" si="347"/>
        <v/>
      </c>
      <c r="AA2034">
        <f t="shared" si="347"/>
        <v>-142.32</v>
      </c>
      <c r="AB2034" t="str">
        <f t="shared" si="347"/>
        <v/>
      </c>
      <c r="AE2034" t="str">
        <f t="shared" si="341"/>
        <v>Technology</v>
      </c>
      <c r="AH2034">
        <f t="shared" si="342"/>
        <v>-142.32</v>
      </c>
      <c r="AI2034" t="str">
        <f t="shared" si="343"/>
        <v/>
      </c>
      <c r="AJ2034" t="str">
        <f t="shared" si="343"/>
        <v/>
      </c>
      <c r="AK2034">
        <f t="shared" si="343"/>
        <v>-142.32</v>
      </c>
      <c r="AL2034" t="str">
        <f t="shared" si="343"/>
        <v/>
      </c>
    </row>
    <row r="2035" spans="1:38" x14ac:dyDescent="0.2">
      <c r="A2035" s="1">
        <v>7277</v>
      </c>
      <c r="B2035" s="2" t="s">
        <v>18</v>
      </c>
      <c r="C2035" s="3">
        <v>42442</v>
      </c>
      <c r="D2035" s="2" t="s">
        <v>41</v>
      </c>
      <c r="E2035" s="2">
        <v>32</v>
      </c>
      <c r="F2035" s="2">
        <v>276.7</v>
      </c>
      <c r="G2035" s="2">
        <v>0.04</v>
      </c>
      <c r="H2035" s="2" t="s">
        <v>49</v>
      </c>
      <c r="I2035" s="2">
        <v>27.78</v>
      </c>
      <c r="J2035" s="2">
        <v>19.96</v>
      </c>
      <c r="K2035" s="2">
        <v>18.95</v>
      </c>
      <c r="L2035" s="2" t="s">
        <v>345</v>
      </c>
      <c r="M2035" s="2" t="s">
        <v>29</v>
      </c>
      <c r="N2035" s="2" t="s">
        <v>30</v>
      </c>
      <c r="O2035" s="2" t="s">
        <v>45</v>
      </c>
      <c r="P2035" s="2" t="s">
        <v>55</v>
      </c>
      <c r="Q2035" s="2" t="s">
        <v>26</v>
      </c>
      <c r="R2035" s="3">
        <v>42443</v>
      </c>
      <c r="S2035" s="10">
        <f t="shared" si="340"/>
        <v>2016</v>
      </c>
      <c r="T2035" t="str">
        <f t="shared" si="346"/>
        <v/>
      </c>
      <c r="U2035">
        <f t="shared" si="346"/>
        <v>27.78</v>
      </c>
      <c r="V2035" t="str">
        <f t="shared" si="346"/>
        <v/>
      </c>
      <c r="W2035" t="str">
        <f t="shared" si="346"/>
        <v/>
      </c>
      <c r="Z2035" t="str">
        <f t="shared" si="347"/>
        <v/>
      </c>
      <c r="AA2035" t="str">
        <f t="shared" si="347"/>
        <v/>
      </c>
      <c r="AB2035">
        <f t="shared" si="347"/>
        <v>27.78</v>
      </c>
      <c r="AE2035" t="str">
        <f t="shared" si="341"/>
        <v/>
      </c>
      <c r="AH2035" t="str">
        <f t="shared" si="342"/>
        <v/>
      </c>
      <c r="AI2035" t="str">
        <f t="shared" si="343"/>
        <v/>
      </c>
      <c r="AJ2035" t="str">
        <f t="shared" si="343"/>
        <v/>
      </c>
      <c r="AK2035" t="str">
        <f t="shared" si="343"/>
        <v/>
      </c>
      <c r="AL2035" t="str">
        <f t="shared" si="343"/>
        <v/>
      </c>
    </row>
    <row r="2036" spans="1:38" x14ac:dyDescent="0.2">
      <c r="A2036" s="1">
        <v>7278</v>
      </c>
      <c r="B2036" s="2" t="s">
        <v>18</v>
      </c>
      <c r="C2036" s="3">
        <v>42443</v>
      </c>
      <c r="D2036" s="2" t="s">
        <v>27</v>
      </c>
      <c r="E2036" s="2">
        <v>20</v>
      </c>
      <c r="F2036" s="2">
        <v>253.46</v>
      </c>
      <c r="G2036" s="2">
        <v>0.08</v>
      </c>
      <c r="H2036" s="2" t="s">
        <v>20</v>
      </c>
      <c r="I2036" s="2">
        <v>26.07</v>
      </c>
      <c r="J2036" s="2">
        <v>24.07</v>
      </c>
      <c r="K2036" s="2">
        <v>20.2</v>
      </c>
      <c r="L2036" s="2" t="s">
        <v>276</v>
      </c>
      <c r="M2036" s="2" t="s">
        <v>29</v>
      </c>
      <c r="N2036" s="2" t="s">
        <v>54</v>
      </c>
      <c r="O2036" s="2" t="s">
        <v>45</v>
      </c>
      <c r="P2036" s="2" t="s">
        <v>55</v>
      </c>
      <c r="Q2036" s="2" t="s">
        <v>36</v>
      </c>
      <c r="R2036" s="3">
        <v>42445</v>
      </c>
      <c r="S2036" s="10">
        <f t="shared" si="340"/>
        <v>2016</v>
      </c>
      <c r="T2036" t="str">
        <f t="shared" si="346"/>
        <v/>
      </c>
      <c r="U2036" t="str">
        <f t="shared" si="346"/>
        <v/>
      </c>
      <c r="V2036" t="str">
        <f t="shared" si="346"/>
        <v/>
      </c>
      <c r="W2036">
        <f t="shared" si="346"/>
        <v>26.07</v>
      </c>
      <c r="Z2036" t="str">
        <f t="shared" si="347"/>
        <v/>
      </c>
      <c r="AA2036" t="str">
        <f t="shared" si="347"/>
        <v/>
      </c>
      <c r="AB2036">
        <f t="shared" si="347"/>
        <v>26.07</v>
      </c>
      <c r="AE2036" t="str">
        <f t="shared" si="341"/>
        <v/>
      </c>
      <c r="AH2036" t="str">
        <f t="shared" si="342"/>
        <v/>
      </c>
      <c r="AI2036" t="str">
        <f t="shared" si="343"/>
        <v/>
      </c>
      <c r="AJ2036" t="str">
        <f t="shared" si="343"/>
        <v/>
      </c>
      <c r="AK2036" t="str">
        <f t="shared" si="343"/>
        <v/>
      </c>
      <c r="AL2036" t="str">
        <f t="shared" si="343"/>
        <v/>
      </c>
    </row>
    <row r="2037" spans="1:38" x14ac:dyDescent="0.2">
      <c r="A2037" s="1">
        <v>7279</v>
      </c>
      <c r="B2037" s="2" t="s">
        <v>18</v>
      </c>
      <c r="C2037" s="3">
        <v>42443</v>
      </c>
      <c r="D2037" s="2" t="s">
        <v>50</v>
      </c>
      <c r="E2037" s="2">
        <v>18</v>
      </c>
      <c r="F2037" s="2">
        <v>137.78</v>
      </c>
      <c r="G2037" s="2">
        <v>0.08</v>
      </c>
      <c r="H2037" s="2" t="s">
        <v>20</v>
      </c>
      <c r="I2037" s="2">
        <v>36.92</v>
      </c>
      <c r="J2037" s="2">
        <v>19.399999999999999</v>
      </c>
      <c r="K2037" s="2">
        <v>15.71</v>
      </c>
      <c r="L2037" s="2" t="s">
        <v>448</v>
      </c>
      <c r="M2037" s="2" t="s">
        <v>29</v>
      </c>
      <c r="N2037" s="2" t="s">
        <v>23</v>
      </c>
      <c r="O2037" s="2" t="s">
        <v>24</v>
      </c>
      <c r="P2037" s="2" t="s">
        <v>35</v>
      </c>
      <c r="Q2037" s="2" t="s">
        <v>36</v>
      </c>
      <c r="R2037" s="3">
        <v>42444</v>
      </c>
      <c r="S2037" s="10">
        <f t="shared" si="340"/>
        <v>2016</v>
      </c>
      <c r="T2037">
        <f t="shared" si="346"/>
        <v>36.92</v>
      </c>
      <c r="U2037" t="str">
        <f t="shared" si="346"/>
        <v/>
      </c>
      <c r="V2037" t="str">
        <f t="shared" si="346"/>
        <v/>
      </c>
      <c r="W2037" t="str">
        <f t="shared" si="346"/>
        <v/>
      </c>
      <c r="Z2037">
        <f t="shared" si="347"/>
        <v>36.92</v>
      </c>
      <c r="AA2037" t="str">
        <f t="shared" si="347"/>
        <v/>
      </c>
      <c r="AB2037" t="str">
        <f t="shared" si="347"/>
        <v/>
      </c>
      <c r="AE2037" t="str">
        <f t="shared" si="341"/>
        <v/>
      </c>
      <c r="AH2037" t="str">
        <f t="shared" si="342"/>
        <v/>
      </c>
      <c r="AI2037" t="str">
        <f t="shared" si="343"/>
        <v/>
      </c>
      <c r="AJ2037" t="str">
        <f t="shared" si="343"/>
        <v/>
      </c>
      <c r="AK2037" t="str">
        <f t="shared" si="343"/>
        <v/>
      </c>
      <c r="AL2037" t="str">
        <f t="shared" si="343"/>
        <v/>
      </c>
    </row>
    <row r="2038" spans="1:38" x14ac:dyDescent="0.2">
      <c r="A2038" s="1">
        <v>7280</v>
      </c>
      <c r="B2038" s="2" t="s">
        <v>18</v>
      </c>
      <c r="C2038" s="3">
        <v>42443</v>
      </c>
      <c r="D2038" s="2" t="s">
        <v>41</v>
      </c>
      <c r="E2038" s="2">
        <v>50</v>
      </c>
      <c r="F2038" s="2">
        <v>28671.919999999998</v>
      </c>
      <c r="G2038" s="2">
        <v>0.09</v>
      </c>
      <c r="H2038" s="2" t="s">
        <v>20</v>
      </c>
      <c r="I2038" s="2">
        <v>13345.66</v>
      </c>
      <c r="J2038" s="2">
        <v>611.99</v>
      </c>
      <c r="K2038" s="2">
        <v>38.49</v>
      </c>
      <c r="L2038" s="2" t="s">
        <v>230</v>
      </c>
      <c r="M2038" s="2" t="s">
        <v>29</v>
      </c>
      <c r="N2038" s="2" t="s">
        <v>54</v>
      </c>
      <c r="O2038" s="2" t="s">
        <v>31</v>
      </c>
      <c r="P2038" s="2" t="s">
        <v>107</v>
      </c>
      <c r="Q2038" s="2" t="s">
        <v>34</v>
      </c>
      <c r="R2038" s="3">
        <v>42443</v>
      </c>
      <c r="S2038" s="10">
        <f t="shared" si="340"/>
        <v>2016</v>
      </c>
      <c r="T2038" t="str">
        <f t="shared" si="346"/>
        <v/>
      </c>
      <c r="U2038" t="str">
        <f t="shared" si="346"/>
        <v/>
      </c>
      <c r="V2038" t="str">
        <f t="shared" si="346"/>
        <v/>
      </c>
      <c r="W2038">
        <f t="shared" si="346"/>
        <v>13345.66</v>
      </c>
      <c r="Z2038" t="str">
        <f t="shared" si="347"/>
        <v/>
      </c>
      <c r="AA2038">
        <f t="shared" si="347"/>
        <v>13345.66</v>
      </c>
      <c r="AB2038" t="str">
        <f t="shared" si="347"/>
        <v/>
      </c>
      <c r="AE2038" t="str">
        <f t="shared" si="341"/>
        <v/>
      </c>
      <c r="AH2038" t="str">
        <f t="shared" si="342"/>
        <v/>
      </c>
      <c r="AI2038" t="str">
        <f t="shared" si="343"/>
        <v/>
      </c>
      <c r="AJ2038" t="str">
        <f t="shared" si="343"/>
        <v/>
      </c>
      <c r="AK2038" t="str">
        <f t="shared" si="343"/>
        <v/>
      </c>
      <c r="AL2038" t="str">
        <f t="shared" si="343"/>
        <v/>
      </c>
    </row>
    <row r="2039" spans="1:38" x14ac:dyDescent="0.2">
      <c r="A2039" s="1">
        <v>7281</v>
      </c>
      <c r="B2039" s="2" t="s">
        <v>18</v>
      </c>
      <c r="C2039" s="3">
        <v>42443</v>
      </c>
      <c r="D2039" s="2" t="s">
        <v>41</v>
      </c>
      <c r="E2039" s="2">
        <v>6</v>
      </c>
      <c r="F2039" s="2">
        <v>643.14049999999997</v>
      </c>
      <c r="G2039" s="2">
        <v>0.03</v>
      </c>
      <c r="H2039" s="2" t="s">
        <v>20</v>
      </c>
      <c r="I2039" s="2">
        <v>-392.13</v>
      </c>
      <c r="J2039" s="2">
        <v>137.99</v>
      </c>
      <c r="K2039" s="2">
        <v>22.08</v>
      </c>
      <c r="L2039" s="2" t="s">
        <v>230</v>
      </c>
      <c r="M2039" s="2" t="s">
        <v>29</v>
      </c>
      <c r="N2039" s="2" t="s">
        <v>54</v>
      </c>
      <c r="O2039" s="2" t="s">
        <v>31</v>
      </c>
      <c r="P2039" s="2" t="s">
        <v>39</v>
      </c>
      <c r="Q2039" s="2" t="s">
        <v>26</v>
      </c>
      <c r="R2039" s="3">
        <v>42444</v>
      </c>
      <c r="S2039" s="10">
        <f t="shared" si="340"/>
        <v>2016</v>
      </c>
      <c r="T2039" t="str">
        <f t="shared" si="346"/>
        <v/>
      </c>
      <c r="U2039" t="str">
        <f t="shared" si="346"/>
        <v/>
      </c>
      <c r="V2039" t="str">
        <f t="shared" si="346"/>
        <v/>
      </c>
      <c r="W2039">
        <f t="shared" si="346"/>
        <v>-392.13</v>
      </c>
      <c r="Z2039" t="str">
        <f t="shared" si="347"/>
        <v/>
      </c>
      <c r="AA2039">
        <f t="shared" si="347"/>
        <v>-392.13</v>
      </c>
      <c r="AB2039" t="str">
        <f t="shared" si="347"/>
        <v/>
      </c>
      <c r="AE2039" t="str">
        <f t="shared" si="341"/>
        <v>Technology</v>
      </c>
      <c r="AH2039">
        <f t="shared" si="342"/>
        <v>-392.13</v>
      </c>
      <c r="AI2039" t="str">
        <f t="shared" si="343"/>
        <v/>
      </c>
      <c r="AJ2039" t="str">
        <f t="shared" si="343"/>
        <v/>
      </c>
      <c r="AK2039">
        <f t="shared" si="343"/>
        <v>-392.13</v>
      </c>
      <c r="AL2039" t="str">
        <f t="shared" si="343"/>
        <v/>
      </c>
    </row>
    <row r="2040" spans="1:38" x14ac:dyDescent="0.2">
      <c r="A2040" s="1">
        <v>7282</v>
      </c>
      <c r="B2040" s="2" t="s">
        <v>18</v>
      </c>
      <c r="C2040" s="3">
        <v>42443</v>
      </c>
      <c r="D2040" s="2" t="s">
        <v>59</v>
      </c>
      <c r="E2040" s="2">
        <v>44</v>
      </c>
      <c r="F2040" s="2">
        <v>9506.7000000000007</v>
      </c>
      <c r="G2040" s="2">
        <v>0.01</v>
      </c>
      <c r="H2040" s="2" t="s">
        <v>44</v>
      </c>
      <c r="I2040" s="2">
        <v>623.76</v>
      </c>
      <c r="J2040" s="2">
        <v>228.6</v>
      </c>
      <c r="K2040" s="2">
        <v>78.2</v>
      </c>
      <c r="L2040" s="2" t="s">
        <v>37</v>
      </c>
      <c r="M2040" s="2" t="s">
        <v>38</v>
      </c>
      <c r="N2040" s="2" t="s">
        <v>30</v>
      </c>
      <c r="O2040" s="2" t="s">
        <v>45</v>
      </c>
      <c r="P2040" s="2" t="s">
        <v>61</v>
      </c>
      <c r="Q2040" s="2" t="s">
        <v>56</v>
      </c>
      <c r="R2040" s="3">
        <v>42444</v>
      </c>
      <c r="S2040" s="10">
        <f t="shared" si="340"/>
        <v>2016</v>
      </c>
      <c r="T2040" t="str">
        <f t="shared" si="346"/>
        <v/>
      </c>
      <c r="U2040">
        <f t="shared" si="346"/>
        <v>623.76</v>
      </c>
      <c r="V2040" t="str">
        <f t="shared" si="346"/>
        <v/>
      </c>
      <c r="W2040" t="str">
        <f t="shared" si="346"/>
        <v/>
      </c>
      <c r="Z2040" t="str">
        <f t="shared" si="347"/>
        <v/>
      </c>
      <c r="AA2040" t="str">
        <f t="shared" si="347"/>
        <v/>
      </c>
      <c r="AB2040">
        <f t="shared" si="347"/>
        <v>623.76</v>
      </c>
      <c r="AE2040" t="str">
        <f t="shared" si="341"/>
        <v/>
      </c>
      <c r="AH2040" t="str">
        <f t="shared" si="342"/>
        <v/>
      </c>
      <c r="AI2040" t="str">
        <f t="shared" si="343"/>
        <v/>
      </c>
      <c r="AJ2040" t="str">
        <f t="shared" si="343"/>
        <v/>
      </c>
      <c r="AK2040" t="str">
        <f t="shared" si="343"/>
        <v/>
      </c>
      <c r="AL2040" t="str">
        <f t="shared" si="343"/>
        <v/>
      </c>
    </row>
    <row r="2041" spans="1:38" x14ac:dyDescent="0.2">
      <c r="A2041" s="1">
        <v>7283</v>
      </c>
      <c r="B2041" s="2" t="s">
        <v>18</v>
      </c>
      <c r="C2041" s="3">
        <v>42444</v>
      </c>
      <c r="D2041" s="2" t="s">
        <v>27</v>
      </c>
      <c r="E2041" s="2">
        <v>4</v>
      </c>
      <c r="F2041" s="2">
        <v>24.52</v>
      </c>
      <c r="G2041" s="2">
        <v>0.03</v>
      </c>
      <c r="H2041" s="2" t="s">
        <v>20</v>
      </c>
      <c r="I2041" s="2">
        <v>2.85</v>
      </c>
      <c r="J2041" s="2">
        <v>15.8</v>
      </c>
      <c r="K2041" s="2">
        <v>15.49</v>
      </c>
      <c r="L2041" s="2" t="s">
        <v>133</v>
      </c>
      <c r="M2041" s="2" t="s">
        <v>38</v>
      </c>
      <c r="N2041" s="2" t="s">
        <v>30</v>
      </c>
      <c r="O2041" s="2" t="s">
        <v>24</v>
      </c>
      <c r="P2041" s="2" t="s">
        <v>25</v>
      </c>
      <c r="Q2041" s="2" t="s">
        <v>26</v>
      </c>
      <c r="R2041" s="3">
        <v>42448</v>
      </c>
      <c r="S2041" s="10">
        <f t="shared" si="340"/>
        <v>2016</v>
      </c>
      <c r="T2041" t="str">
        <f t="shared" si="346"/>
        <v/>
      </c>
      <c r="U2041">
        <f t="shared" si="346"/>
        <v>2.85</v>
      </c>
      <c r="V2041" t="str">
        <f t="shared" si="346"/>
        <v/>
      </c>
      <c r="W2041" t="str">
        <f t="shared" si="346"/>
        <v/>
      </c>
      <c r="Z2041">
        <f t="shared" si="347"/>
        <v>2.85</v>
      </c>
      <c r="AA2041" t="str">
        <f t="shared" si="347"/>
        <v/>
      </c>
      <c r="AB2041" t="str">
        <f t="shared" si="347"/>
        <v/>
      </c>
      <c r="AE2041" t="str">
        <f t="shared" si="341"/>
        <v/>
      </c>
      <c r="AH2041" t="str">
        <f t="shared" si="342"/>
        <v/>
      </c>
      <c r="AI2041" t="str">
        <f t="shared" si="343"/>
        <v/>
      </c>
      <c r="AJ2041" t="str">
        <f t="shared" si="343"/>
        <v/>
      </c>
      <c r="AK2041" t="str">
        <f t="shared" si="343"/>
        <v/>
      </c>
      <c r="AL2041" t="str">
        <f t="shared" si="343"/>
        <v/>
      </c>
    </row>
    <row r="2042" spans="1:38" x14ac:dyDescent="0.2">
      <c r="A2042" s="1">
        <v>7284</v>
      </c>
      <c r="B2042" s="2" t="s">
        <v>18</v>
      </c>
      <c r="C2042" s="3">
        <v>42444</v>
      </c>
      <c r="D2042" s="2" t="s">
        <v>59</v>
      </c>
      <c r="E2042" s="2">
        <v>24</v>
      </c>
      <c r="F2042" s="2">
        <v>378.12</v>
      </c>
      <c r="G2042" s="2">
        <v>0.1</v>
      </c>
      <c r="H2042" s="2" t="s">
        <v>20</v>
      </c>
      <c r="I2042" s="2">
        <v>-151.36000000000001</v>
      </c>
      <c r="J2042" s="2">
        <v>27.7</v>
      </c>
      <c r="K2042" s="2">
        <v>25.25</v>
      </c>
      <c r="L2042" s="2" t="s">
        <v>565</v>
      </c>
      <c r="M2042" s="2" t="s">
        <v>29</v>
      </c>
      <c r="N2042" s="2" t="s">
        <v>54</v>
      </c>
      <c r="O2042" s="2" t="s">
        <v>24</v>
      </c>
      <c r="P2042" s="2" t="s">
        <v>52</v>
      </c>
      <c r="Q2042" s="2" t="s">
        <v>26</v>
      </c>
      <c r="R2042" s="3">
        <v>42444</v>
      </c>
      <c r="S2042" s="10">
        <f t="shared" si="340"/>
        <v>2016</v>
      </c>
      <c r="T2042" t="str">
        <f t="shared" ref="T2042:W2061" si="348">IF($N2042=T$1,$I2042,"")</f>
        <v/>
      </c>
      <c r="U2042" t="str">
        <f t="shared" si="348"/>
        <v/>
      </c>
      <c r="V2042" t="str">
        <f t="shared" si="348"/>
        <v/>
      </c>
      <c r="W2042">
        <f t="shared" si="348"/>
        <v>-151.36000000000001</v>
      </c>
      <c r="Z2042">
        <f t="shared" ref="Z2042:AB2061" si="349">IF($O2042=Z$1,$I2042,"")</f>
        <v>-151.36000000000001</v>
      </c>
      <c r="AA2042" t="str">
        <f t="shared" si="349"/>
        <v/>
      </c>
      <c r="AB2042" t="str">
        <f t="shared" si="349"/>
        <v/>
      </c>
      <c r="AE2042" t="str">
        <f t="shared" si="341"/>
        <v>Office Supplies</v>
      </c>
      <c r="AH2042" t="str">
        <f t="shared" si="342"/>
        <v/>
      </c>
      <c r="AI2042" t="str">
        <f t="shared" si="343"/>
        <v/>
      </c>
      <c r="AJ2042" t="str">
        <f t="shared" si="343"/>
        <v/>
      </c>
      <c r="AK2042" t="str">
        <f t="shared" si="343"/>
        <v/>
      </c>
      <c r="AL2042" t="str">
        <f t="shared" si="343"/>
        <v/>
      </c>
    </row>
    <row r="2043" spans="1:38" x14ac:dyDescent="0.2">
      <c r="A2043" s="1">
        <v>7285</v>
      </c>
      <c r="B2043" s="2" t="s">
        <v>18</v>
      </c>
      <c r="C2043" s="3">
        <v>42444</v>
      </c>
      <c r="D2043" s="2" t="s">
        <v>27</v>
      </c>
      <c r="E2043" s="2">
        <v>31</v>
      </c>
      <c r="F2043" s="2">
        <v>116.89</v>
      </c>
      <c r="G2043" s="2">
        <v>0.04</v>
      </c>
      <c r="H2043" s="2" t="s">
        <v>20</v>
      </c>
      <c r="I2043" s="2">
        <v>31.49</v>
      </c>
      <c r="J2043" s="2">
        <v>15.38</v>
      </c>
      <c r="K2043" s="2">
        <v>14.85</v>
      </c>
      <c r="L2043" s="2" t="s">
        <v>189</v>
      </c>
      <c r="M2043" s="2" t="s">
        <v>22</v>
      </c>
      <c r="N2043" s="2" t="s">
        <v>30</v>
      </c>
      <c r="O2043" s="2" t="s">
        <v>24</v>
      </c>
      <c r="P2043" s="2" t="s">
        <v>64</v>
      </c>
      <c r="Q2043" s="2" t="s">
        <v>36</v>
      </c>
      <c r="R2043" s="3">
        <v>42444</v>
      </c>
      <c r="S2043" s="10">
        <f t="shared" si="340"/>
        <v>2016</v>
      </c>
      <c r="T2043" t="str">
        <f t="shared" si="348"/>
        <v/>
      </c>
      <c r="U2043">
        <f t="shared" si="348"/>
        <v>31.49</v>
      </c>
      <c r="V2043" t="str">
        <f t="shared" si="348"/>
        <v/>
      </c>
      <c r="W2043" t="str">
        <f t="shared" si="348"/>
        <v/>
      </c>
      <c r="Z2043">
        <f t="shared" si="349"/>
        <v>31.49</v>
      </c>
      <c r="AA2043" t="str">
        <f t="shared" si="349"/>
        <v/>
      </c>
      <c r="AB2043" t="str">
        <f t="shared" si="349"/>
        <v/>
      </c>
      <c r="AE2043" t="str">
        <f t="shared" si="341"/>
        <v/>
      </c>
      <c r="AH2043" t="str">
        <f t="shared" si="342"/>
        <v/>
      </c>
      <c r="AI2043" t="str">
        <f t="shared" si="343"/>
        <v/>
      </c>
      <c r="AJ2043" t="str">
        <f t="shared" si="343"/>
        <v/>
      </c>
      <c r="AK2043" t="str">
        <f t="shared" si="343"/>
        <v/>
      </c>
      <c r="AL2043" t="str">
        <f t="shared" si="343"/>
        <v/>
      </c>
    </row>
    <row r="2044" spans="1:38" x14ac:dyDescent="0.2">
      <c r="A2044" s="1">
        <v>7286</v>
      </c>
      <c r="B2044" s="2" t="s">
        <v>18</v>
      </c>
      <c r="C2044" s="3">
        <v>42444</v>
      </c>
      <c r="D2044" s="2" t="s">
        <v>41</v>
      </c>
      <c r="E2044" s="2">
        <v>50</v>
      </c>
      <c r="F2044" s="2">
        <v>1565.58</v>
      </c>
      <c r="G2044" s="2">
        <v>0</v>
      </c>
      <c r="H2044" s="2" t="s">
        <v>20</v>
      </c>
      <c r="I2044" s="2">
        <v>423.02</v>
      </c>
      <c r="J2044" s="2">
        <v>42.98</v>
      </c>
      <c r="K2044" s="2">
        <v>23.18</v>
      </c>
      <c r="L2044" s="2" t="s">
        <v>301</v>
      </c>
      <c r="M2044" s="2" t="s">
        <v>29</v>
      </c>
      <c r="N2044" s="2" t="s">
        <v>54</v>
      </c>
      <c r="O2044" s="2" t="s">
        <v>24</v>
      </c>
      <c r="P2044" s="2" t="s">
        <v>35</v>
      </c>
      <c r="Q2044" s="2" t="s">
        <v>26</v>
      </c>
      <c r="R2044" s="3">
        <v>42446</v>
      </c>
      <c r="S2044" s="10">
        <f t="shared" si="340"/>
        <v>2016</v>
      </c>
      <c r="T2044" t="str">
        <f t="shared" si="348"/>
        <v/>
      </c>
      <c r="U2044" t="str">
        <f t="shared" si="348"/>
        <v/>
      </c>
      <c r="V2044" t="str">
        <f t="shared" si="348"/>
        <v/>
      </c>
      <c r="W2044">
        <f t="shared" si="348"/>
        <v>423.02</v>
      </c>
      <c r="Z2044">
        <f t="shared" si="349"/>
        <v>423.02</v>
      </c>
      <c r="AA2044" t="str">
        <f t="shared" si="349"/>
        <v/>
      </c>
      <c r="AB2044" t="str">
        <f t="shared" si="349"/>
        <v/>
      </c>
      <c r="AE2044" t="str">
        <f t="shared" si="341"/>
        <v/>
      </c>
      <c r="AH2044" t="str">
        <f t="shared" si="342"/>
        <v/>
      </c>
      <c r="AI2044" t="str">
        <f t="shared" si="343"/>
        <v/>
      </c>
      <c r="AJ2044" t="str">
        <f t="shared" si="343"/>
        <v/>
      </c>
      <c r="AK2044" t="str">
        <f t="shared" si="343"/>
        <v/>
      </c>
      <c r="AL2044" t="str">
        <f t="shared" si="343"/>
        <v/>
      </c>
    </row>
    <row r="2045" spans="1:38" x14ac:dyDescent="0.2">
      <c r="A2045" s="1">
        <v>7287</v>
      </c>
      <c r="B2045" s="2" t="s">
        <v>18</v>
      </c>
      <c r="C2045" s="3">
        <v>42444</v>
      </c>
      <c r="D2045" s="2" t="s">
        <v>59</v>
      </c>
      <c r="E2045" s="2">
        <v>14</v>
      </c>
      <c r="F2045" s="2">
        <v>277.64999999999998</v>
      </c>
      <c r="G2045" s="2">
        <v>0.02</v>
      </c>
      <c r="H2045" s="2" t="s">
        <v>20</v>
      </c>
      <c r="I2045" s="2">
        <v>106.3</v>
      </c>
      <c r="J2045" s="2">
        <v>30.94</v>
      </c>
      <c r="K2045" s="2">
        <v>15.49</v>
      </c>
      <c r="L2045" s="2" t="s">
        <v>400</v>
      </c>
      <c r="M2045" s="2" t="s">
        <v>29</v>
      </c>
      <c r="N2045" s="2" t="s">
        <v>43</v>
      </c>
      <c r="O2045" s="2" t="s">
        <v>24</v>
      </c>
      <c r="P2045" s="2" t="s">
        <v>25</v>
      </c>
      <c r="Q2045" s="2" t="s">
        <v>26</v>
      </c>
      <c r="R2045" s="3">
        <v>42446</v>
      </c>
      <c r="S2045" s="10">
        <f t="shared" si="340"/>
        <v>2016</v>
      </c>
      <c r="T2045" t="str">
        <f t="shared" si="348"/>
        <v/>
      </c>
      <c r="U2045" t="str">
        <f t="shared" si="348"/>
        <v/>
      </c>
      <c r="V2045">
        <f t="shared" si="348"/>
        <v>106.3</v>
      </c>
      <c r="W2045" t="str">
        <f t="shared" si="348"/>
        <v/>
      </c>
      <c r="Z2045">
        <f t="shared" si="349"/>
        <v>106.3</v>
      </c>
      <c r="AA2045" t="str">
        <f t="shared" si="349"/>
        <v/>
      </c>
      <c r="AB2045" t="str">
        <f t="shared" si="349"/>
        <v/>
      </c>
      <c r="AE2045" t="str">
        <f t="shared" si="341"/>
        <v/>
      </c>
      <c r="AH2045" t="str">
        <f t="shared" si="342"/>
        <v/>
      </c>
      <c r="AI2045" t="str">
        <f t="shared" si="343"/>
        <v/>
      </c>
      <c r="AJ2045" t="str">
        <f t="shared" si="343"/>
        <v/>
      </c>
      <c r="AK2045" t="str">
        <f t="shared" si="343"/>
        <v/>
      </c>
      <c r="AL2045" t="str">
        <f t="shared" si="343"/>
        <v/>
      </c>
    </row>
    <row r="2046" spans="1:38" x14ac:dyDescent="0.2">
      <c r="A2046" s="1">
        <v>7288</v>
      </c>
      <c r="B2046" s="2" t="s">
        <v>40</v>
      </c>
      <c r="C2046" s="3">
        <v>42445</v>
      </c>
      <c r="D2046" s="2" t="s">
        <v>19</v>
      </c>
      <c r="E2046" s="2">
        <v>32</v>
      </c>
      <c r="F2046" s="2">
        <v>3820.13</v>
      </c>
      <c r="G2046" s="2">
        <v>0.02</v>
      </c>
      <c r="H2046" s="2" t="s">
        <v>20</v>
      </c>
      <c r="I2046" s="2">
        <v>1475.7</v>
      </c>
      <c r="J2046" s="2">
        <v>127.79</v>
      </c>
      <c r="K2046" s="2">
        <v>15.99</v>
      </c>
      <c r="L2046" s="2" t="s">
        <v>48</v>
      </c>
      <c r="M2046" s="2" t="s">
        <v>38</v>
      </c>
      <c r="N2046" s="2" t="s">
        <v>30</v>
      </c>
      <c r="O2046" s="2" t="s">
        <v>31</v>
      </c>
      <c r="P2046" s="2" t="s">
        <v>32</v>
      </c>
      <c r="Q2046" s="2" t="s">
        <v>58</v>
      </c>
      <c r="R2046" s="3">
        <v>42446</v>
      </c>
      <c r="S2046" s="10">
        <f t="shared" si="340"/>
        <v>2016</v>
      </c>
      <c r="T2046" t="str">
        <f t="shared" si="348"/>
        <v/>
      </c>
      <c r="U2046">
        <f t="shared" si="348"/>
        <v>1475.7</v>
      </c>
      <c r="V2046" t="str">
        <f t="shared" si="348"/>
        <v/>
      </c>
      <c r="W2046" t="str">
        <f t="shared" si="348"/>
        <v/>
      </c>
      <c r="Z2046" t="str">
        <f t="shared" si="349"/>
        <v/>
      </c>
      <c r="AA2046">
        <f t="shared" si="349"/>
        <v>1475.7</v>
      </c>
      <c r="AB2046" t="str">
        <f t="shared" si="349"/>
        <v/>
      </c>
      <c r="AE2046" t="str">
        <f t="shared" si="341"/>
        <v/>
      </c>
      <c r="AH2046" t="str">
        <f t="shared" si="342"/>
        <v/>
      </c>
      <c r="AI2046" t="str">
        <f t="shared" si="343"/>
        <v/>
      </c>
      <c r="AJ2046" t="str">
        <f t="shared" si="343"/>
        <v/>
      </c>
      <c r="AK2046" t="str">
        <f t="shared" si="343"/>
        <v/>
      </c>
      <c r="AL2046" t="str">
        <f t="shared" si="343"/>
        <v/>
      </c>
    </row>
    <row r="2047" spans="1:38" x14ac:dyDescent="0.2">
      <c r="A2047" s="1">
        <v>7289</v>
      </c>
      <c r="B2047" s="2" t="s">
        <v>40</v>
      </c>
      <c r="C2047" s="3">
        <v>42445</v>
      </c>
      <c r="D2047" s="2" t="s">
        <v>19</v>
      </c>
      <c r="E2047" s="2">
        <v>35</v>
      </c>
      <c r="F2047" s="2">
        <v>50.97</v>
      </c>
      <c r="G2047" s="2">
        <v>0.1</v>
      </c>
      <c r="H2047" s="2" t="s">
        <v>20</v>
      </c>
      <c r="I2047" s="2">
        <v>-13.77</v>
      </c>
      <c r="J2047" s="2">
        <v>13.26</v>
      </c>
      <c r="K2047" s="2">
        <v>14.7</v>
      </c>
      <c r="L2047" s="2" t="s">
        <v>146</v>
      </c>
      <c r="M2047" s="2" t="s">
        <v>22</v>
      </c>
      <c r="N2047" s="2" t="s">
        <v>54</v>
      </c>
      <c r="O2047" s="2" t="s">
        <v>24</v>
      </c>
      <c r="P2047" s="2" t="s">
        <v>95</v>
      </c>
      <c r="Q2047" s="2" t="s">
        <v>36</v>
      </c>
      <c r="R2047" s="3">
        <v>42446</v>
      </c>
      <c r="S2047" s="10">
        <f t="shared" si="340"/>
        <v>2016</v>
      </c>
      <c r="T2047" t="str">
        <f t="shared" si="348"/>
        <v/>
      </c>
      <c r="U2047" t="str">
        <f t="shared" si="348"/>
        <v/>
      </c>
      <c r="V2047" t="str">
        <f t="shared" si="348"/>
        <v/>
      </c>
      <c r="W2047">
        <f t="shared" si="348"/>
        <v>-13.77</v>
      </c>
      <c r="Z2047">
        <f t="shared" si="349"/>
        <v>-13.77</v>
      </c>
      <c r="AA2047" t="str">
        <f t="shared" si="349"/>
        <v/>
      </c>
      <c r="AB2047" t="str">
        <f t="shared" si="349"/>
        <v/>
      </c>
      <c r="AE2047" t="str">
        <f t="shared" si="341"/>
        <v>Office Supplies</v>
      </c>
      <c r="AH2047" t="str">
        <f t="shared" si="342"/>
        <v/>
      </c>
      <c r="AI2047" t="str">
        <f t="shared" si="343"/>
        <v/>
      </c>
      <c r="AJ2047" t="str">
        <f t="shared" si="343"/>
        <v/>
      </c>
      <c r="AK2047" t="str">
        <f t="shared" si="343"/>
        <v/>
      </c>
      <c r="AL2047" t="str">
        <f t="shared" si="343"/>
        <v/>
      </c>
    </row>
    <row r="2048" spans="1:38" x14ac:dyDescent="0.2">
      <c r="A2048" s="1">
        <v>7290</v>
      </c>
      <c r="B2048" s="2" t="s">
        <v>40</v>
      </c>
      <c r="C2048" s="3">
        <v>42445</v>
      </c>
      <c r="D2048" s="2" t="s">
        <v>19</v>
      </c>
      <c r="E2048" s="2">
        <v>8</v>
      </c>
      <c r="F2048" s="2">
        <v>39.270000000000003</v>
      </c>
      <c r="G2048" s="2">
        <v>0.1</v>
      </c>
      <c r="H2048" s="2" t="s">
        <v>20</v>
      </c>
      <c r="I2048" s="2">
        <v>4.1500000000000004</v>
      </c>
      <c r="J2048" s="2">
        <v>16.260000000000002</v>
      </c>
      <c r="K2048" s="2">
        <v>15.2</v>
      </c>
      <c r="L2048" s="2" t="s">
        <v>146</v>
      </c>
      <c r="M2048" s="2" t="s">
        <v>22</v>
      </c>
      <c r="N2048" s="2" t="s">
        <v>54</v>
      </c>
      <c r="O2048" s="2" t="s">
        <v>24</v>
      </c>
      <c r="P2048" s="2" t="s">
        <v>64</v>
      </c>
      <c r="Q2048" s="2" t="s">
        <v>36</v>
      </c>
      <c r="R2048" s="3">
        <v>42447</v>
      </c>
      <c r="S2048" s="10">
        <f t="shared" si="340"/>
        <v>2016</v>
      </c>
      <c r="T2048" t="str">
        <f t="shared" si="348"/>
        <v/>
      </c>
      <c r="U2048" t="str">
        <f t="shared" si="348"/>
        <v/>
      </c>
      <c r="V2048" t="str">
        <f t="shared" si="348"/>
        <v/>
      </c>
      <c r="W2048">
        <f t="shared" si="348"/>
        <v>4.1500000000000004</v>
      </c>
      <c r="Z2048">
        <f t="shared" si="349"/>
        <v>4.1500000000000004</v>
      </c>
      <c r="AA2048" t="str">
        <f t="shared" si="349"/>
        <v/>
      </c>
      <c r="AB2048" t="str">
        <f t="shared" si="349"/>
        <v/>
      </c>
      <c r="AE2048" t="str">
        <f t="shared" si="341"/>
        <v/>
      </c>
      <c r="AH2048" t="str">
        <f t="shared" si="342"/>
        <v/>
      </c>
      <c r="AI2048" t="str">
        <f t="shared" si="343"/>
        <v/>
      </c>
      <c r="AJ2048" t="str">
        <f t="shared" si="343"/>
        <v/>
      </c>
      <c r="AK2048" t="str">
        <f t="shared" si="343"/>
        <v/>
      </c>
      <c r="AL2048" t="str">
        <f t="shared" si="343"/>
        <v/>
      </c>
    </row>
    <row r="2049" spans="1:38" x14ac:dyDescent="0.2">
      <c r="A2049" s="1">
        <v>7291</v>
      </c>
      <c r="B2049" s="2" t="s">
        <v>18</v>
      </c>
      <c r="C2049" s="3">
        <v>42445</v>
      </c>
      <c r="D2049" s="2" t="s">
        <v>19</v>
      </c>
      <c r="E2049" s="2">
        <v>2</v>
      </c>
      <c r="F2049" s="2">
        <v>893.34</v>
      </c>
      <c r="G2049" s="2">
        <v>0.08</v>
      </c>
      <c r="H2049" s="2" t="s">
        <v>20</v>
      </c>
      <c r="I2049" s="2">
        <v>-2018.68</v>
      </c>
      <c r="J2049" s="2">
        <v>461.99</v>
      </c>
      <c r="K2049" s="2">
        <v>38.49</v>
      </c>
      <c r="L2049" s="2" t="s">
        <v>446</v>
      </c>
      <c r="M2049" s="2" t="s">
        <v>38</v>
      </c>
      <c r="N2049" s="2" t="s">
        <v>54</v>
      </c>
      <c r="O2049" s="2" t="s">
        <v>31</v>
      </c>
      <c r="P2049" s="2" t="s">
        <v>107</v>
      </c>
      <c r="Q2049" s="2" t="s">
        <v>34</v>
      </c>
      <c r="R2049" s="3">
        <v>42447</v>
      </c>
      <c r="S2049" s="10">
        <f t="shared" si="340"/>
        <v>2016</v>
      </c>
      <c r="T2049" t="str">
        <f t="shared" si="348"/>
        <v/>
      </c>
      <c r="U2049" t="str">
        <f t="shared" si="348"/>
        <v/>
      </c>
      <c r="V2049" t="str">
        <f t="shared" si="348"/>
        <v/>
      </c>
      <c r="W2049">
        <f t="shared" si="348"/>
        <v>-2018.68</v>
      </c>
      <c r="Z2049" t="str">
        <f t="shared" si="349"/>
        <v/>
      </c>
      <c r="AA2049">
        <f t="shared" si="349"/>
        <v>-2018.68</v>
      </c>
      <c r="AB2049" t="str">
        <f t="shared" si="349"/>
        <v/>
      </c>
      <c r="AE2049" t="str">
        <f t="shared" si="341"/>
        <v>Technology</v>
      </c>
      <c r="AH2049">
        <f t="shared" si="342"/>
        <v>-2018.68</v>
      </c>
      <c r="AI2049" t="str">
        <f t="shared" si="343"/>
        <v/>
      </c>
      <c r="AJ2049" t="str">
        <f t="shared" si="343"/>
        <v/>
      </c>
      <c r="AK2049">
        <f t="shared" si="343"/>
        <v>-2018.68</v>
      </c>
      <c r="AL2049" t="str">
        <f t="shared" si="343"/>
        <v/>
      </c>
    </row>
    <row r="2050" spans="1:38" x14ac:dyDescent="0.2">
      <c r="A2050" s="1">
        <v>7292</v>
      </c>
      <c r="B2050" s="2" t="s">
        <v>18</v>
      </c>
      <c r="C2050" s="3">
        <v>42445</v>
      </c>
      <c r="D2050" s="2" t="s">
        <v>19</v>
      </c>
      <c r="E2050" s="2">
        <v>18</v>
      </c>
      <c r="F2050" s="2">
        <v>4612.76</v>
      </c>
      <c r="G2050" s="2">
        <v>0.02</v>
      </c>
      <c r="H2050" s="2" t="s">
        <v>44</v>
      </c>
      <c r="I2050" s="2">
        <v>683.66</v>
      </c>
      <c r="J2050" s="2">
        <v>255.98</v>
      </c>
      <c r="K2050" s="2">
        <v>57.32</v>
      </c>
      <c r="L2050" s="2" t="s">
        <v>65</v>
      </c>
      <c r="M2050" s="2" t="s">
        <v>66</v>
      </c>
      <c r="N2050" s="2" t="s">
        <v>30</v>
      </c>
      <c r="O2050" s="2" t="s">
        <v>45</v>
      </c>
      <c r="P2050" s="2" t="s">
        <v>61</v>
      </c>
      <c r="Q2050" s="2" t="s">
        <v>56</v>
      </c>
      <c r="R2050" s="3">
        <v>42447</v>
      </c>
      <c r="S2050" s="10">
        <f t="shared" si="340"/>
        <v>2016</v>
      </c>
      <c r="T2050" t="str">
        <f t="shared" si="348"/>
        <v/>
      </c>
      <c r="U2050">
        <f t="shared" si="348"/>
        <v>683.66</v>
      </c>
      <c r="V2050" t="str">
        <f t="shared" si="348"/>
        <v/>
      </c>
      <c r="W2050" t="str">
        <f t="shared" si="348"/>
        <v/>
      </c>
      <c r="Z2050" t="str">
        <f t="shared" si="349"/>
        <v/>
      </c>
      <c r="AA2050" t="str">
        <f t="shared" si="349"/>
        <v/>
      </c>
      <c r="AB2050">
        <f t="shared" si="349"/>
        <v>683.66</v>
      </c>
      <c r="AE2050" t="str">
        <f t="shared" si="341"/>
        <v/>
      </c>
      <c r="AH2050" t="str">
        <f t="shared" si="342"/>
        <v/>
      </c>
      <c r="AI2050" t="str">
        <f t="shared" si="343"/>
        <v/>
      </c>
      <c r="AJ2050" t="str">
        <f t="shared" si="343"/>
        <v/>
      </c>
      <c r="AK2050" t="str">
        <f t="shared" si="343"/>
        <v/>
      </c>
      <c r="AL2050" t="str">
        <f t="shared" ref="AJ2050:AL2113" si="350">IF(AL$1=$S2050,$AH2050,"")</f>
        <v/>
      </c>
    </row>
    <row r="2051" spans="1:38" x14ac:dyDescent="0.2">
      <c r="A2051" s="1">
        <v>7293</v>
      </c>
      <c r="B2051" s="2" t="s">
        <v>18</v>
      </c>
      <c r="C2051" s="3">
        <v>42445</v>
      </c>
      <c r="D2051" s="2" t="s">
        <v>19</v>
      </c>
      <c r="E2051" s="2">
        <v>42</v>
      </c>
      <c r="F2051" s="2">
        <v>1760.91</v>
      </c>
      <c r="G2051" s="2">
        <v>0.02</v>
      </c>
      <c r="H2051" s="2" t="s">
        <v>20</v>
      </c>
      <c r="I2051" s="2">
        <v>161.12</v>
      </c>
      <c r="J2051" s="2">
        <v>51.98</v>
      </c>
      <c r="K2051" s="2">
        <v>23.2</v>
      </c>
      <c r="L2051" s="2" t="s">
        <v>65</v>
      </c>
      <c r="M2051" s="2" t="s">
        <v>66</v>
      </c>
      <c r="N2051" s="2" t="s">
        <v>30</v>
      </c>
      <c r="O2051" s="2" t="s">
        <v>45</v>
      </c>
      <c r="P2051" s="2" t="s">
        <v>55</v>
      </c>
      <c r="Q2051" s="2" t="s">
        <v>36</v>
      </c>
      <c r="R2051" s="3">
        <v>42446</v>
      </c>
      <c r="S2051" s="10">
        <f t="shared" ref="S2051:S2114" si="351">YEAR(C2051)</f>
        <v>2016</v>
      </c>
      <c r="T2051" t="str">
        <f t="shared" si="348"/>
        <v/>
      </c>
      <c r="U2051">
        <f t="shared" si="348"/>
        <v>161.12</v>
      </c>
      <c r="V2051" t="str">
        <f t="shared" si="348"/>
        <v/>
      </c>
      <c r="W2051" t="str">
        <f t="shared" si="348"/>
        <v/>
      </c>
      <c r="Z2051" t="str">
        <f t="shared" si="349"/>
        <v/>
      </c>
      <c r="AA2051" t="str">
        <f t="shared" si="349"/>
        <v/>
      </c>
      <c r="AB2051">
        <f t="shared" si="349"/>
        <v>161.12</v>
      </c>
      <c r="AE2051" t="str">
        <f t="shared" ref="AE2051:AE2114" si="352">IF(I2051&lt;0,O2051,"")</f>
        <v/>
      </c>
      <c r="AH2051" t="str">
        <f t="shared" ref="AH2051:AH2114" si="353">IF(E2051&lt;11,IF(O2051="Technology",I2051,""),"")</f>
        <v/>
      </c>
      <c r="AI2051" t="str">
        <f t="shared" ref="AI2051:AL2114" si="354">IF(AI$1=$S2051,$AH2051,"")</f>
        <v/>
      </c>
      <c r="AJ2051" t="str">
        <f t="shared" si="350"/>
        <v/>
      </c>
      <c r="AK2051" t="str">
        <f t="shared" si="350"/>
        <v/>
      </c>
      <c r="AL2051" t="str">
        <f t="shared" si="350"/>
        <v/>
      </c>
    </row>
    <row r="2052" spans="1:38" x14ac:dyDescent="0.2">
      <c r="A2052" s="1">
        <v>7294</v>
      </c>
      <c r="B2052" s="2" t="s">
        <v>18</v>
      </c>
      <c r="C2052" s="3">
        <v>42446</v>
      </c>
      <c r="D2052" s="2" t="s">
        <v>59</v>
      </c>
      <c r="E2052" s="2">
        <v>42</v>
      </c>
      <c r="F2052" s="2">
        <v>381.78</v>
      </c>
      <c r="G2052" s="2">
        <v>0.03</v>
      </c>
      <c r="H2052" s="2" t="s">
        <v>20</v>
      </c>
      <c r="I2052" s="2">
        <v>4.24</v>
      </c>
      <c r="J2052" s="2">
        <v>20.67</v>
      </c>
      <c r="K2052" s="2">
        <v>17.5</v>
      </c>
      <c r="L2052" s="2" t="s">
        <v>42</v>
      </c>
      <c r="M2052" s="2" t="s">
        <v>22</v>
      </c>
      <c r="N2052" s="2" t="s">
        <v>43</v>
      </c>
      <c r="O2052" s="2" t="s">
        <v>24</v>
      </c>
      <c r="P2052" s="2" t="s">
        <v>71</v>
      </c>
      <c r="Q2052" s="2" t="s">
        <v>26</v>
      </c>
      <c r="R2052" s="3">
        <v>42447</v>
      </c>
      <c r="S2052" s="10">
        <f t="shared" si="351"/>
        <v>2016</v>
      </c>
      <c r="T2052" t="str">
        <f t="shared" si="348"/>
        <v/>
      </c>
      <c r="U2052" t="str">
        <f t="shared" si="348"/>
        <v/>
      </c>
      <c r="V2052">
        <f t="shared" si="348"/>
        <v>4.24</v>
      </c>
      <c r="W2052" t="str">
        <f t="shared" si="348"/>
        <v/>
      </c>
      <c r="Z2052">
        <f t="shared" si="349"/>
        <v>4.24</v>
      </c>
      <c r="AA2052" t="str">
        <f t="shared" si="349"/>
        <v/>
      </c>
      <c r="AB2052" t="str">
        <f t="shared" si="349"/>
        <v/>
      </c>
      <c r="AE2052" t="str">
        <f t="shared" si="352"/>
        <v/>
      </c>
      <c r="AH2052" t="str">
        <f t="shared" si="353"/>
        <v/>
      </c>
      <c r="AI2052" t="str">
        <f t="shared" si="354"/>
        <v/>
      </c>
      <c r="AJ2052" t="str">
        <f t="shared" si="350"/>
        <v/>
      </c>
      <c r="AK2052" t="str">
        <f t="shared" si="350"/>
        <v/>
      </c>
      <c r="AL2052" t="str">
        <f t="shared" si="350"/>
        <v/>
      </c>
    </row>
    <row r="2053" spans="1:38" x14ac:dyDescent="0.2">
      <c r="A2053" s="1">
        <v>7295</v>
      </c>
      <c r="B2053" s="2" t="s">
        <v>18</v>
      </c>
      <c r="C2053" s="3">
        <v>42446</v>
      </c>
      <c r="D2053" s="2" t="s">
        <v>59</v>
      </c>
      <c r="E2053" s="2">
        <v>21</v>
      </c>
      <c r="F2053" s="2">
        <v>1564.82</v>
      </c>
      <c r="G2053" s="2">
        <v>0.01</v>
      </c>
      <c r="H2053" s="2" t="s">
        <v>20</v>
      </c>
      <c r="I2053" s="2">
        <v>-118.41</v>
      </c>
      <c r="J2053" s="2">
        <v>85.98</v>
      </c>
      <c r="K2053" s="2">
        <v>18</v>
      </c>
      <c r="L2053" s="2" t="s">
        <v>42</v>
      </c>
      <c r="M2053" s="2" t="s">
        <v>22</v>
      </c>
      <c r="N2053" s="2" t="s">
        <v>43</v>
      </c>
      <c r="O2053" s="2" t="s">
        <v>31</v>
      </c>
      <c r="P2053" s="2" t="s">
        <v>32</v>
      </c>
      <c r="Q2053" s="2" t="s">
        <v>26</v>
      </c>
      <c r="R2053" s="3">
        <v>42448</v>
      </c>
      <c r="S2053" s="10">
        <f t="shared" si="351"/>
        <v>2016</v>
      </c>
      <c r="T2053" t="str">
        <f t="shared" si="348"/>
        <v/>
      </c>
      <c r="U2053" t="str">
        <f t="shared" si="348"/>
        <v/>
      </c>
      <c r="V2053">
        <f t="shared" si="348"/>
        <v>-118.41</v>
      </c>
      <c r="W2053" t="str">
        <f t="shared" si="348"/>
        <v/>
      </c>
      <c r="Z2053" t="str">
        <f t="shared" si="349"/>
        <v/>
      </c>
      <c r="AA2053">
        <f t="shared" si="349"/>
        <v>-118.41</v>
      </c>
      <c r="AB2053" t="str">
        <f t="shared" si="349"/>
        <v/>
      </c>
      <c r="AE2053" t="str">
        <f t="shared" si="352"/>
        <v>Technology</v>
      </c>
      <c r="AH2053" t="str">
        <f t="shared" si="353"/>
        <v/>
      </c>
      <c r="AI2053" t="str">
        <f t="shared" si="354"/>
        <v/>
      </c>
      <c r="AJ2053" t="str">
        <f t="shared" si="350"/>
        <v/>
      </c>
      <c r="AK2053" t="str">
        <f t="shared" si="350"/>
        <v/>
      </c>
      <c r="AL2053" t="str">
        <f t="shared" si="350"/>
        <v/>
      </c>
    </row>
    <row r="2054" spans="1:38" x14ac:dyDescent="0.2">
      <c r="A2054" s="1">
        <v>7296</v>
      </c>
      <c r="B2054" s="2" t="s">
        <v>18</v>
      </c>
      <c r="C2054" s="3">
        <v>42446</v>
      </c>
      <c r="D2054" s="2" t="s">
        <v>59</v>
      </c>
      <c r="E2054" s="2">
        <v>14</v>
      </c>
      <c r="F2054" s="2">
        <v>417.67</v>
      </c>
      <c r="G2054" s="2">
        <v>0.08</v>
      </c>
      <c r="H2054" s="2" t="s">
        <v>20</v>
      </c>
      <c r="I2054" s="2">
        <v>232.12</v>
      </c>
      <c r="J2054" s="2">
        <v>42.93</v>
      </c>
      <c r="K2054" s="2">
        <v>17.920000000000002</v>
      </c>
      <c r="L2054" s="2" t="s">
        <v>42</v>
      </c>
      <c r="M2054" s="2" t="s">
        <v>22</v>
      </c>
      <c r="N2054" s="2" t="s">
        <v>43</v>
      </c>
      <c r="O2054" s="2" t="s">
        <v>45</v>
      </c>
      <c r="P2054" s="2" t="s">
        <v>55</v>
      </c>
      <c r="Q2054" s="2" t="s">
        <v>58</v>
      </c>
      <c r="R2054" s="3">
        <v>42448</v>
      </c>
      <c r="S2054" s="10">
        <f t="shared" si="351"/>
        <v>2016</v>
      </c>
      <c r="T2054" t="str">
        <f t="shared" si="348"/>
        <v/>
      </c>
      <c r="U2054" t="str">
        <f t="shared" si="348"/>
        <v/>
      </c>
      <c r="V2054">
        <f t="shared" si="348"/>
        <v>232.12</v>
      </c>
      <c r="W2054" t="str">
        <f t="shared" si="348"/>
        <v/>
      </c>
      <c r="Z2054" t="str">
        <f t="shared" si="349"/>
        <v/>
      </c>
      <c r="AA2054" t="str">
        <f t="shared" si="349"/>
        <v/>
      </c>
      <c r="AB2054">
        <f t="shared" si="349"/>
        <v>232.12</v>
      </c>
      <c r="AE2054" t="str">
        <f t="shared" si="352"/>
        <v/>
      </c>
      <c r="AH2054" t="str">
        <f t="shared" si="353"/>
        <v/>
      </c>
      <c r="AI2054" t="str">
        <f t="shared" si="354"/>
        <v/>
      </c>
      <c r="AJ2054" t="str">
        <f t="shared" si="350"/>
        <v/>
      </c>
      <c r="AK2054" t="str">
        <f t="shared" si="350"/>
        <v/>
      </c>
      <c r="AL2054" t="str">
        <f t="shared" si="350"/>
        <v/>
      </c>
    </row>
    <row r="2055" spans="1:38" x14ac:dyDescent="0.2">
      <c r="A2055" s="1">
        <v>7297</v>
      </c>
      <c r="B2055" s="2" t="s">
        <v>18</v>
      </c>
      <c r="C2055" s="3">
        <v>42446</v>
      </c>
      <c r="D2055" s="2" t="s">
        <v>59</v>
      </c>
      <c r="E2055" s="2">
        <v>18</v>
      </c>
      <c r="F2055" s="2">
        <v>1539.33</v>
      </c>
      <c r="G2055" s="2">
        <v>0.1</v>
      </c>
      <c r="H2055" s="2" t="s">
        <v>44</v>
      </c>
      <c r="I2055" s="2">
        <v>331.96</v>
      </c>
      <c r="J2055" s="2">
        <v>102.97</v>
      </c>
      <c r="K2055" s="2">
        <v>28</v>
      </c>
      <c r="L2055" s="2" t="s">
        <v>42</v>
      </c>
      <c r="M2055" s="2" t="s">
        <v>22</v>
      </c>
      <c r="N2055" s="2" t="s">
        <v>43</v>
      </c>
      <c r="O2055" s="2" t="s">
        <v>31</v>
      </c>
      <c r="P2055" s="2" t="s">
        <v>33</v>
      </c>
      <c r="Q2055" s="2" t="s">
        <v>56</v>
      </c>
      <c r="R2055" s="3">
        <v>42446</v>
      </c>
      <c r="S2055" s="10">
        <f t="shared" si="351"/>
        <v>2016</v>
      </c>
      <c r="T2055" t="str">
        <f t="shared" si="348"/>
        <v/>
      </c>
      <c r="U2055" t="str">
        <f t="shared" si="348"/>
        <v/>
      </c>
      <c r="V2055">
        <f t="shared" si="348"/>
        <v>331.96</v>
      </c>
      <c r="W2055" t="str">
        <f t="shared" si="348"/>
        <v/>
      </c>
      <c r="Z2055" t="str">
        <f t="shared" si="349"/>
        <v/>
      </c>
      <c r="AA2055">
        <f t="shared" si="349"/>
        <v>331.96</v>
      </c>
      <c r="AB2055" t="str">
        <f t="shared" si="349"/>
        <v/>
      </c>
      <c r="AE2055" t="str">
        <f t="shared" si="352"/>
        <v/>
      </c>
      <c r="AH2055" t="str">
        <f t="shared" si="353"/>
        <v/>
      </c>
      <c r="AI2055" t="str">
        <f t="shared" si="354"/>
        <v/>
      </c>
      <c r="AJ2055" t="str">
        <f t="shared" si="350"/>
        <v/>
      </c>
      <c r="AK2055" t="str">
        <f t="shared" si="350"/>
        <v/>
      </c>
      <c r="AL2055" t="str">
        <f t="shared" si="350"/>
        <v/>
      </c>
    </row>
    <row r="2056" spans="1:38" x14ac:dyDescent="0.2">
      <c r="A2056" s="1">
        <v>7298</v>
      </c>
      <c r="B2056" s="2" t="s">
        <v>18</v>
      </c>
      <c r="C2056" s="3">
        <v>42447</v>
      </c>
      <c r="D2056" s="2" t="s">
        <v>50</v>
      </c>
      <c r="E2056" s="2">
        <v>43</v>
      </c>
      <c r="F2056" s="2">
        <v>7459.5370000000003</v>
      </c>
      <c r="G2056" s="2">
        <v>0.02</v>
      </c>
      <c r="H2056" s="2" t="s">
        <v>20</v>
      </c>
      <c r="I2056" s="2">
        <v>2033.76</v>
      </c>
      <c r="J2056" s="2">
        <v>217.99</v>
      </c>
      <c r="K2056" s="2">
        <v>19.989999999999998</v>
      </c>
      <c r="L2056" s="2" t="s">
        <v>394</v>
      </c>
      <c r="M2056" s="2" t="s">
        <v>22</v>
      </c>
      <c r="N2056" s="2" t="s">
        <v>30</v>
      </c>
      <c r="O2056" s="2" t="s">
        <v>31</v>
      </c>
      <c r="P2056" s="2" t="s">
        <v>39</v>
      </c>
      <c r="Q2056" s="2" t="s">
        <v>26</v>
      </c>
      <c r="R2056" s="3">
        <v>42448</v>
      </c>
      <c r="S2056" s="10">
        <f t="shared" si="351"/>
        <v>2016</v>
      </c>
      <c r="T2056" t="str">
        <f t="shared" si="348"/>
        <v/>
      </c>
      <c r="U2056">
        <f t="shared" si="348"/>
        <v>2033.76</v>
      </c>
      <c r="V2056" t="str">
        <f t="shared" si="348"/>
        <v/>
      </c>
      <c r="W2056" t="str">
        <f t="shared" si="348"/>
        <v/>
      </c>
      <c r="Z2056" t="str">
        <f t="shared" si="349"/>
        <v/>
      </c>
      <c r="AA2056">
        <f t="shared" si="349"/>
        <v>2033.76</v>
      </c>
      <c r="AB2056" t="str">
        <f t="shared" si="349"/>
        <v/>
      </c>
      <c r="AE2056" t="str">
        <f t="shared" si="352"/>
        <v/>
      </c>
      <c r="AH2056" t="str">
        <f t="shared" si="353"/>
        <v/>
      </c>
      <c r="AI2056" t="str">
        <f t="shared" si="354"/>
        <v/>
      </c>
      <c r="AJ2056" t="str">
        <f t="shared" si="350"/>
        <v/>
      </c>
      <c r="AK2056" t="str">
        <f t="shared" si="350"/>
        <v/>
      </c>
      <c r="AL2056" t="str">
        <f t="shared" si="350"/>
        <v/>
      </c>
    </row>
    <row r="2057" spans="1:38" x14ac:dyDescent="0.2">
      <c r="A2057" s="1">
        <v>7299</v>
      </c>
      <c r="B2057" s="2" t="s">
        <v>40</v>
      </c>
      <c r="C2057" s="3">
        <v>42447</v>
      </c>
      <c r="D2057" s="2" t="s">
        <v>19</v>
      </c>
      <c r="E2057" s="2">
        <v>31</v>
      </c>
      <c r="F2057" s="2">
        <v>165.19</v>
      </c>
      <c r="G2057" s="2">
        <v>0.09</v>
      </c>
      <c r="H2057" s="2" t="s">
        <v>20</v>
      </c>
      <c r="I2057" s="2">
        <v>-90.52</v>
      </c>
      <c r="J2057" s="2">
        <v>16.98</v>
      </c>
      <c r="K2057" s="2">
        <v>20.07</v>
      </c>
      <c r="L2057" s="2" t="s">
        <v>493</v>
      </c>
      <c r="M2057" s="2" t="s">
        <v>66</v>
      </c>
      <c r="N2057" s="2" t="s">
        <v>30</v>
      </c>
      <c r="O2057" s="2" t="s">
        <v>24</v>
      </c>
      <c r="P2057" s="2" t="s">
        <v>35</v>
      </c>
      <c r="Q2057" s="2" t="s">
        <v>26</v>
      </c>
      <c r="R2057" s="3">
        <v>42449</v>
      </c>
      <c r="S2057" s="10">
        <f t="shared" si="351"/>
        <v>2016</v>
      </c>
      <c r="T2057" t="str">
        <f t="shared" si="348"/>
        <v/>
      </c>
      <c r="U2057">
        <f t="shared" si="348"/>
        <v>-90.52</v>
      </c>
      <c r="V2057" t="str">
        <f t="shared" si="348"/>
        <v/>
      </c>
      <c r="W2057" t="str">
        <f t="shared" si="348"/>
        <v/>
      </c>
      <c r="Z2057">
        <f t="shared" si="349"/>
        <v>-90.52</v>
      </c>
      <c r="AA2057" t="str">
        <f t="shared" si="349"/>
        <v/>
      </c>
      <c r="AB2057" t="str">
        <f t="shared" si="349"/>
        <v/>
      </c>
      <c r="AE2057" t="str">
        <f t="shared" si="352"/>
        <v>Office Supplies</v>
      </c>
      <c r="AH2057" t="str">
        <f t="shared" si="353"/>
        <v/>
      </c>
      <c r="AI2057" t="str">
        <f t="shared" si="354"/>
        <v/>
      </c>
      <c r="AJ2057" t="str">
        <f t="shared" si="350"/>
        <v/>
      </c>
      <c r="AK2057" t="str">
        <f t="shared" si="350"/>
        <v/>
      </c>
      <c r="AL2057" t="str">
        <f t="shared" si="350"/>
        <v/>
      </c>
    </row>
    <row r="2058" spans="1:38" x14ac:dyDescent="0.2">
      <c r="A2058" s="1">
        <v>7300</v>
      </c>
      <c r="B2058" s="2" t="s">
        <v>18</v>
      </c>
      <c r="C2058" s="3">
        <v>42448</v>
      </c>
      <c r="D2058" s="2" t="s">
        <v>41</v>
      </c>
      <c r="E2058" s="2">
        <v>19</v>
      </c>
      <c r="F2058" s="2">
        <v>1832.82</v>
      </c>
      <c r="G2058" s="2">
        <v>0.06</v>
      </c>
      <c r="H2058" s="2" t="s">
        <v>20</v>
      </c>
      <c r="I2058" s="2">
        <v>1198.5899999999999</v>
      </c>
      <c r="J2058" s="2">
        <v>111.23</v>
      </c>
      <c r="K2058" s="2">
        <v>22.99</v>
      </c>
      <c r="L2058" s="2" t="s">
        <v>175</v>
      </c>
      <c r="M2058" s="2" t="s">
        <v>22</v>
      </c>
      <c r="N2058" s="2" t="s">
        <v>23</v>
      </c>
      <c r="O2058" s="2" t="s">
        <v>45</v>
      </c>
      <c r="P2058" s="2" t="s">
        <v>55</v>
      </c>
      <c r="Q2058" s="2" t="s">
        <v>58</v>
      </c>
      <c r="R2058" s="3">
        <v>42451</v>
      </c>
      <c r="S2058" s="10">
        <f t="shared" si="351"/>
        <v>2016</v>
      </c>
      <c r="T2058">
        <f t="shared" si="348"/>
        <v>1198.5899999999999</v>
      </c>
      <c r="U2058" t="str">
        <f t="shared" si="348"/>
        <v/>
      </c>
      <c r="V2058" t="str">
        <f t="shared" si="348"/>
        <v/>
      </c>
      <c r="W2058" t="str">
        <f t="shared" si="348"/>
        <v/>
      </c>
      <c r="Z2058" t="str">
        <f t="shared" si="349"/>
        <v/>
      </c>
      <c r="AA2058" t="str">
        <f t="shared" si="349"/>
        <v/>
      </c>
      <c r="AB2058">
        <f t="shared" si="349"/>
        <v>1198.5899999999999</v>
      </c>
      <c r="AE2058" t="str">
        <f t="shared" si="352"/>
        <v/>
      </c>
      <c r="AH2058" t="str">
        <f t="shared" si="353"/>
        <v/>
      </c>
      <c r="AI2058" t="str">
        <f t="shared" si="354"/>
        <v/>
      </c>
      <c r="AJ2058" t="str">
        <f t="shared" si="350"/>
        <v/>
      </c>
      <c r="AK2058" t="str">
        <f t="shared" si="350"/>
        <v/>
      </c>
      <c r="AL2058" t="str">
        <f t="shared" si="350"/>
        <v/>
      </c>
    </row>
    <row r="2059" spans="1:38" x14ac:dyDescent="0.2">
      <c r="A2059" s="1">
        <v>7301</v>
      </c>
      <c r="B2059" s="2" t="s">
        <v>18</v>
      </c>
      <c r="C2059" s="3">
        <v>42448</v>
      </c>
      <c r="D2059" s="2" t="s">
        <v>41</v>
      </c>
      <c r="E2059" s="2">
        <v>32</v>
      </c>
      <c r="F2059" s="2">
        <v>126.6</v>
      </c>
      <c r="G2059" s="2">
        <v>0.06</v>
      </c>
      <c r="H2059" s="2" t="s">
        <v>20</v>
      </c>
      <c r="I2059" s="2">
        <v>36.01</v>
      </c>
      <c r="J2059" s="2">
        <v>15.93</v>
      </c>
      <c r="K2059" s="2">
        <v>14.99</v>
      </c>
      <c r="L2059" s="2" t="s">
        <v>175</v>
      </c>
      <c r="M2059" s="2" t="s">
        <v>22</v>
      </c>
      <c r="N2059" s="2" t="s">
        <v>23</v>
      </c>
      <c r="O2059" s="2" t="s">
        <v>24</v>
      </c>
      <c r="P2059" s="2" t="s">
        <v>95</v>
      </c>
      <c r="Q2059" s="2" t="s">
        <v>36</v>
      </c>
      <c r="R2059" s="3">
        <v>42449</v>
      </c>
      <c r="S2059" s="10">
        <f t="shared" si="351"/>
        <v>2016</v>
      </c>
      <c r="T2059">
        <f t="shared" si="348"/>
        <v>36.01</v>
      </c>
      <c r="U2059" t="str">
        <f t="shared" si="348"/>
        <v/>
      </c>
      <c r="V2059" t="str">
        <f t="shared" si="348"/>
        <v/>
      </c>
      <c r="W2059" t="str">
        <f t="shared" si="348"/>
        <v/>
      </c>
      <c r="Z2059">
        <f t="shared" si="349"/>
        <v>36.01</v>
      </c>
      <c r="AA2059" t="str">
        <f t="shared" si="349"/>
        <v/>
      </c>
      <c r="AB2059" t="str">
        <f t="shared" si="349"/>
        <v/>
      </c>
      <c r="AE2059" t="str">
        <f t="shared" si="352"/>
        <v/>
      </c>
      <c r="AH2059" t="str">
        <f t="shared" si="353"/>
        <v/>
      </c>
      <c r="AI2059" t="str">
        <f t="shared" si="354"/>
        <v/>
      </c>
      <c r="AJ2059" t="str">
        <f t="shared" si="350"/>
        <v/>
      </c>
      <c r="AK2059" t="str">
        <f t="shared" si="350"/>
        <v/>
      </c>
      <c r="AL2059" t="str">
        <f t="shared" si="350"/>
        <v/>
      </c>
    </row>
    <row r="2060" spans="1:38" x14ac:dyDescent="0.2">
      <c r="A2060" s="1">
        <v>7302</v>
      </c>
      <c r="B2060" s="2" t="s">
        <v>18</v>
      </c>
      <c r="C2060" s="3">
        <v>42448</v>
      </c>
      <c r="D2060" s="2" t="s">
        <v>59</v>
      </c>
      <c r="E2060" s="2">
        <v>44</v>
      </c>
      <c r="F2060" s="2">
        <v>21539.66</v>
      </c>
      <c r="G2060" s="2">
        <v>0.09</v>
      </c>
      <c r="H2060" s="2" t="s">
        <v>44</v>
      </c>
      <c r="I2060" s="2">
        <v>8328.7900000000009</v>
      </c>
      <c r="J2060" s="2">
        <v>512.97</v>
      </c>
      <c r="K2060" s="2">
        <v>83.3</v>
      </c>
      <c r="L2060" s="2" t="s">
        <v>83</v>
      </c>
      <c r="M2060" s="2" t="s">
        <v>29</v>
      </c>
      <c r="N2060" s="2" t="s">
        <v>30</v>
      </c>
      <c r="O2060" s="2" t="s">
        <v>31</v>
      </c>
      <c r="P2060" s="2" t="s">
        <v>33</v>
      </c>
      <c r="Q2060" s="2" t="s">
        <v>56</v>
      </c>
      <c r="R2060" s="3">
        <v>42451</v>
      </c>
      <c r="S2060" s="10">
        <f t="shared" si="351"/>
        <v>2016</v>
      </c>
      <c r="T2060" t="str">
        <f t="shared" si="348"/>
        <v/>
      </c>
      <c r="U2060">
        <f t="shared" si="348"/>
        <v>8328.7900000000009</v>
      </c>
      <c r="V2060" t="str">
        <f t="shared" si="348"/>
        <v/>
      </c>
      <c r="W2060" t="str">
        <f t="shared" si="348"/>
        <v/>
      </c>
      <c r="Z2060" t="str">
        <f t="shared" si="349"/>
        <v/>
      </c>
      <c r="AA2060">
        <f t="shared" si="349"/>
        <v>8328.7900000000009</v>
      </c>
      <c r="AB2060" t="str">
        <f t="shared" si="349"/>
        <v/>
      </c>
      <c r="AE2060" t="str">
        <f t="shared" si="352"/>
        <v/>
      </c>
      <c r="AH2060" t="str">
        <f t="shared" si="353"/>
        <v/>
      </c>
      <c r="AI2060" t="str">
        <f t="shared" si="354"/>
        <v/>
      </c>
      <c r="AJ2060" t="str">
        <f t="shared" si="350"/>
        <v/>
      </c>
      <c r="AK2060" t="str">
        <f t="shared" si="350"/>
        <v/>
      </c>
      <c r="AL2060" t="str">
        <f t="shared" si="350"/>
        <v/>
      </c>
    </row>
    <row r="2061" spans="1:38" x14ac:dyDescent="0.2">
      <c r="A2061" s="1">
        <v>7303</v>
      </c>
      <c r="B2061" s="2" t="s">
        <v>18</v>
      </c>
      <c r="C2061" s="3">
        <v>42448</v>
      </c>
      <c r="D2061" s="2" t="s">
        <v>59</v>
      </c>
      <c r="E2061" s="2">
        <v>1</v>
      </c>
      <c r="F2061" s="2">
        <v>15.04</v>
      </c>
      <c r="G2061" s="2">
        <v>0.1</v>
      </c>
      <c r="H2061" s="2" t="s">
        <v>20</v>
      </c>
      <c r="I2061" s="2">
        <v>-1.2</v>
      </c>
      <c r="J2061" s="2">
        <v>16.760000000000002</v>
      </c>
      <c r="K2061" s="2">
        <v>17.010000000000002</v>
      </c>
      <c r="L2061" s="2" t="s">
        <v>83</v>
      </c>
      <c r="M2061" s="2" t="s">
        <v>29</v>
      </c>
      <c r="N2061" s="2" t="s">
        <v>30</v>
      </c>
      <c r="O2061" s="2" t="s">
        <v>24</v>
      </c>
      <c r="P2061" s="2" t="s">
        <v>35</v>
      </c>
      <c r="Q2061" s="2" t="s">
        <v>36</v>
      </c>
      <c r="R2061" s="3">
        <v>42449</v>
      </c>
      <c r="S2061" s="10">
        <f t="shared" si="351"/>
        <v>2016</v>
      </c>
      <c r="T2061" t="str">
        <f t="shared" si="348"/>
        <v/>
      </c>
      <c r="U2061">
        <f t="shared" si="348"/>
        <v>-1.2</v>
      </c>
      <c r="V2061" t="str">
        <f t="shared" si="348"/>
        <v/>
      </c>
      <c r="W2061" t="str">
        <f t="shared" si="348"/>
        <v/>
      </c>
      <c r="Z2061">
        <f t="shared" si="349"/>
        <v>-1.2</v>
      </c>
      <c r="AA2061" t="str">
        <f t="shared" si="349"/>
        <v/>
      </c>
      <c r="AB2061" t="str">
        <f t="shared" si="349"/>
        <v/>
      </c>
      <c r="AE2061" t="str">
        <f t="shared" si="352"/>
        <v>Office Supplies</v>
      </c>
      <c r="AH2061" t="str">
        <f t="shared" si="353"/>
        <v/>
      </c>
      <c r="AI2061" t="str">
        <f t="shared" si="354"/>
        <v/>
      </c>
      <c r="AJ2061" t="str">
        <f t="shared" si="350"/>
        <v/>
      </c>
      <c r="AK2061" t="str">
        <f t="shared" si="350"/>
        <v/>
      </c>
      <c r="AL2061" t="str">
        <f t="shared" si="350"/>
        <v/>
      </c>
    </row>
    <row r="2062" spans="1:38" x14ac:dyDescent="0.2">
      <c r="A2062" s="1">
        <v>7304</v>
      </c>
      <c r="B2062" s="2" t="s">
        <v>40</v>
      </c>
      <c r="C2062" s="3">
        <v>42448</v>
      </c>
      <c r="D2062" s="2" t="s">
        <v>27</v>
      </c>
      <c r="E2062" s="2">
        <v>50</v>
      </c>
      <c r="F2062" s="2">
        <v>313.52999999999997</v>
      </c>
      <c r="G2062" s="2">
        <v>0.09</v>
      </c>
      <c r="H2062" s="2" t="s">
        <v>49</v>
      </c>
      <c r="I2062" s="2">
        <v>93</v>
      </c>
      <c r="J2062" s="2">
        <v>17.98</v>
      </c>
      <c r="K2062" s="2">
        <v>15.49</v>
      </c>
      <c r="L2062" s="2" t="s">
        <v>519</v>
      </c>
      <c r="M2062" s="2" t="s">
        <v>22</v>
      </c>
      <c r="N2062" s="2" t="s">
        <v>43</v>
      </c>
      <c r="O2062" s="2" t="s">
        <v>24</v>
      </c>
      <c r="P2062" s="2" t="s">
        <v>25</v>
      </c>
      <c r="Q2062" s="2" t="s">
        <v>26</v>
      </c>
      <c r="R2062" s="3">
        <v>42450</v>
      </c>
      <c r="S2062" s="10">
        <f t="shared" si="351"/>
        <v>2016</v>
      </c>
      <c r="T2062" t="str">
        <f t="shared" ref="T2062:W2081" si="355">IF($N2062=T$1,$I2062,"")</f>
        <v/>
      </c>
      <c r="U2062" t="str">
        <f t="shared" si="355"/>
        <v/>
      </c>
      <c r="V2062">
        <f t="shared" si="355"/>
        <v>93</v>
      </c>
      <c r="W2062" t="str">
        <f t="shared" si="355"/>
        <v/>
      </c>
      <c r="Z2062">
        <f t="shared" ref="Z2062:AB2081" si="356">IF($O2062=Z$1,$I2062,"")</f>
        <v>93</v>
      </c>
      <c r="AA2062" t="str">
        <f t="shared" si="356"/>
        <v/>
      </c>
      <c r="AB2062" t="str">
        <f t="shared" si="356"/>
        <v/>
      </c>
      <c r="AE2062" t="str">
        <f t="shared" si="352"/>
        <v/>
      </c>
      <c r="AH2062" t="str">
        <f t="shared" si="353"/>
        <v/>
      </c>
      <c r="AI2062" t="str">
        <f t="shared" si="354"/>
        <v/>
      </c>
      <c r="AJ2062" t="str">
        <f t="shared" si="350"/>
        <v/>
      </c>
      <c r="AK2062" t="str">
        <f t="shared" si="350"/>
        <v/>
      </c>
      <c r="AL2062" t="str">
        <f t="shared" si="350"/>
        <v/>
      </c>
    </row>
    <row r="2063" spans="1:38" x14ac:dyDescent="0.2">
      <c r="A2063" s="1">
        <v>7305</v>
      </c>
      <c r="B2063" s="2" t="s">
        <v>18</v>
      </c>
      <c r="C2063" s="3">
        <v>42449</v>
      </c>
      <c r="D2063" s="2" t="s">
        <v>19</v>
      </c>
      <c r="E2063" s="2">
        <v>46</v>
      </c>
      <c r="F2063" s="2">
        <v>118.36</v>
      </c>
      <c r="G2063" s="2">
        <v>0.08</v>
      </c>
      <c r="H2063" s="2" t="s">
        <v>20</v>
      </c>
      <c r="I2063" s="2">
        <v>41.32</v>
      </c>
      <c r="J2063" s="2">
        <v>14.61</v>
      </c>
      <c r="K2063" s="2">
        <v>14.5</v>
      </c>
      <c r="L2063" s="2" t="s">
        <v>143</v>
      </c>
      <c r="M2063" s="2" t="s">
        <v>22</v>
      </c>
      <c r="N2063" s="2" t="s">
        <v>54</v>
      </c>
      <c r="O2063" s="2" t="s">
        <v>24</v>
      </c>
      <c r="P2063" s="2" t="s">
        <v>74</v>
      </c>
      <c r="Q2063" s="2" t="s">
        <v>26</v>
      </c>
      <c r="R2063" s="3">
        <v>42451</v>
      </c>
      <c r="S2063" s="10">
        <f t="shared" si="351"/>
        <v>2016</v>
      </c>
      <c r="T2063" t="str">
        <f t="shared" si="355"/>
        <v/>
      </c>
      <c r="U2063" t="str">
        <f t="shared" si="355"/>
        <v/>
      </c>
      <c r="V2063" t="str">
        <f t="shared" si="355"/>
        <v/>
      </c>
      <c r="W2063">
        <f t="shared" si="355"/>
        <v>41.32</v>
      </c>
      <c r="Z2063">
        <f t="shared" si="356"/>
        <v>41.32</v>
      </c>
      <c r="AA2063" t="str">
        <f t="shared" si="356"/>
        <v/>
      </c>
      <c r="AB2063" t="str">
        <f t="shared" si="356"/>
        <v/>
      </c>
      <c r="AE2063" t="str">
        <f t="shared" si="352"/>
        <v/>
      </c>
      <c r="AH2063" t="str">
        <f t="shared" si="353"/>
        <v/>
      </c>
      <c r="AI2063" t="str">
        <f t="shared" si="354"/>
        <v/>
      </c>
      <c r="AJ2063" t="str">
        <f t="shared" si="350"/>
        <v/>
      </c>
      <c r="AK2063" t="str">
        <f t="shared" si="350"/>
        <v/>
      </c>
      <c r="AL2063" t="str">
        <f t="shared" si="350"/>
        <v/>
      </c>
    </row>
    <row r="2064" spans="1:38" x14ac:dyDescent="0.2">
      <c r="A2064" s="1">
        <v>7306</v>
      </c>
      <c r="B2064" s="2" t="s">
        <v>18</v>
      </c>
      <c r="C2064" s="3">
        <v>42450</v>
      </c>
      <c r="D2064" s="2" t="s">
        <v>41</v>
      </c>
      <c r="E2064" s="2">
        <v>12</v>
      </c>
      <c r="F2064" s="2">
        <v>158.88999999999999</v>
      </c>
      <c r="G2064" s="2">
        <v>0</v>
      </c>
      <c r="H2064" s="2" t="s">
        <v>20</v>
      </c>
      <c r="I2064" s="2">
        <v>1.45</v>
      </c>
      <c r="J2064" s="2">
        <v>23.58</v>
      </c>
      <c r="K2064" s="2">
        <v>20.97</v>
      </c>
      <c r="L2064" s="2" t="s">
        <v>514</v>
      </c>
      <c r="M2064" s="2" t="s">
        <v>29</v>
      </c>
      <c r="N2064" s="2" t="s">
        <v>23</v>
      </c>
      <c r="O2064" s="2" t="s">
        <v>24</v>
      </c>
      <c r="P2064" s="2" t="s">
        <v>90</v>
      </c>
      <c r="Q2064" s="2" t="s">
        <v>26</v>
      </c>
      <c r="R2064" s="3">
        <v>42450</v>
      </c>
      <c r="S2064" s="10">
        <f t="shared" si="351"/>
        <v>2016</v>
      </c>
      <c r="T2064">
        <f t="shared" si="355"/>
        <v>1.45</v>
      </c>
      <c r="U2064" t="str">
        <f t="shared" si="355"/>
        <v/>
      </c>
      <c r="V2064" t="str">
        <f t="shared" si="355"/>
        <v/>
      </c>
      <c r="W2064" t="str">
        <f t="shared" si="355"/>
        <v/>
      </c>
      <c r="Z2064">
        <f t="shared" si="356"/>
        <v>1.45</v>
      </c>
      <c r="AA2064" t="str">
        <f t="shared" si="356"/>
        <v/>
      </c>
      <c r="AB2064" t="str">
        <f t="shared" si="356"/>
        <v/>
      </c>
      <c r="AE2064" t="str">
        <f t="shared" si="352"/>
        <v/>
      </c>
      <c r="AH2064" t="str">
        <f t="shared" si="353"/>
        <v/>
      </c>
      <c r="AI2064" t="str">
        <f t="shared" si="354"/>
        <v/>
      </c>
      <c r="AJ2064" t="str">
        <f t="shared" si="350"/>
        <v/>
      </c>
      <c r="AK2064" t="str">
        <f t="shared" si="350"/>
        <v/>
      </c>
      <c r="AL2064" t="str">
        <f t="shared" si="350"/>
        <v/>
      </c>
    </row>
    <row r="2065" spans="1:38" x14ac:dyDescent="0.2">
      <c r="A2065" s="1">
        <v>7307</v>
      </c>
      <c r="B2065" s="2" t="s">
        <v>18</v>
      </c>
      <c r="C2065" s="3">
        <v>42450</v>
      </c>
      <c r="D2065" s="2" t="s">
        <v>41</v>
      </c>
      <c r="E2065" s="2">
        <v>37</v>
      </c>
      <c r="F2065" s="2">
        <v>315.62</v>
      </c>
      <c r="G2065" s="2">
        <v>0</v>
      </c>
      <c r="H2065" s="2" t="s">
        <v>20</v>
      </c>
      <c r="I2065" s="2">
        <v>-210.17</v>
      </c>
      <c r="J2065" s="2">
        <v>19.77</v>
      </c>
      <c r="K2065" s="2">
        <v>23.23</v>
      </c>
      <c r="L2065" s="2" t="s">
        <v>514</v>
      </c>
      <c r="M2065" s="2" t="s">
        <v>29</v>
      </c>
      <c r="N2065" s="2" t="s">
        <v>23</v>
      </c>
      <c r="O2065" s="2" t="s">
        <v>24</v>
      </c>
      <c r="P2065" s="2" t="s">
        <v>71</v>
      </c>
      <c r="Q2065" s="2" t="s">
        <v>26</v>
      </c>
      <c r="R2065" s="3">
        <v>42451</v>
      </c>
      <c r="S2065" s="10">
        <f t="shared" si="351"/>
        <v>2016</v>
      </c>
      <c r="T2065">
        <f t="shared" si="355"/>
        <v>-210.17</v>
      </c>
      <c r="U2065" t="str">
        <f t="shared" si="355"/>
        <v/>
      </c>
      <c r="V2065" t="str">
        <f t="shared" si="355"/>
        <v/>
      </c>
      <c r="W2065" t="str">
        <f t="shared" si="355"/>
        <v/>
      </c>
      <c r="Z2065">
        <f t="shared" si="356"/>
        <v>-210.17</v>
      </c>
      <c r="AA2065" t="str">
        <f t="shared" si="356"/>
        <v/>
      </c>
      <c r="AB2065" t="str">
        <f t="shared" si="356"/>
        <v/>
      </c>
      <c r="AE2065" t="str">
        <f t="shared" si="352"/>
        <v>Office Supplies</v>
      </c>
      <c r="AH2065" t="str">
        <f t="shared" si="353"/>
        <v/>
      </c>
      <c r="AI2065" t="str">
        <f t="shared" si="354"/>
        <v/>
      </c>
      <c r="AJ2065" t="str">
        <f t="shared" si="350"/>
        <v/>
      </c>
      <c r="AK2065" t="str">
        <f t="shared" si="350"/>
        <v/>
      </c>
      <c r="AL2065" t="str">
        <f t="shared" si="350"/>
        <v/>
      </c>
    </row>
    <row r="2066" spans="1:38" x14ac:dyDescent="0.2">
      <c r="A2066" s="1">
        <v>7308</v>
      </c>
      <c r="B2066" s="2" t="s">
        <v>18</v>
      </c>
      <c r="C2066" s="3">
        <v>42450</v>
      </c>
      <c r="D2066" s="2" t="s">
        <v>41</v>
      </c>
      <c r="E2066" s="2">
        <v>7</v>
      </c>
      <c r="F2066" s="2">
        <v>37.5</v>
      </c>
      <c r="G2066" s="2">
        <v>0.09</v>
      </c>
      <c r="H2066" s="2" t="s">
        <v>20</v>
      </c>
      <c r="I2066" s="2">
        <v>-22.91</v>
      </c>
      <c r="J2066" s="2">
        <v>15.58</v>
      </c>
      <c r="K2066" s="2">
        <v>19.47</v>
      </c>
      <c r="L2066" s="2" t="s">
        <v>553</v>
      </c>
      <c r="M2066" s="2" t="s">
        <v>29</v>
      </c>
      <c r="N2066" s="2" t="s">
        <v>23</v>
      </c>
      <c r="O2066" s="2" t="s">
        <v>24</v>
      </c>
      <c r="P2066" s="2" t="s">
        <v>25</v>
      </c>
      <c r="Q2066" s="2" t="s">
        <v>26</v>
      </c>
      <c r="R2066" s="3">
        <v>42452</v>
      </c>
      <c r="S2066" s="10">
        <f t="shared" si="351"/>
        <v>2016</v>
      </c>
      <c r="T2066">
        <f t="shared" si="355"/>
        <v>-22.91</v>
      </c>
      <c r="U2066" t="str">
        <f t="shared" si="355"/>
        <v/>
      </c>
      <c r="V2066" t="str">
        <f t="shared" si="355"/>
        <v/>
      </c>
      <c r="W2066" t="str">
        <f t="shared" si="355"/>
        <v/>
      </c>
      <c r="Z2066">
        <f t="shared" si="356"/>
        <v>-22.91</v>
      </c>
      <c r="AA2066" t="str">
        <f t="shared" si="356"/>
        <v/>
      </c>
      <c r="AB2066" t="str">
        <f t="shared" si="356"/>
        <v/>
      </c>
      <c r="AE2066" t="str">
        <f t="shared" si="352"/>
        <v>Office Supplies</v>
      </c>
      <c r="AH2066" t="str">
        <f t="shared" si="353"/>
        <v/>
      </c>
      <c r="AI2066" t="str">
        <f t="shared" si="354"/>
        <v/>
      </c>
      <c r="AJ2066" t="str">
        <f t="shared" si="350"/>
        <v/>
      </c>
      <c r="AK2066" t="str">
        <f t="shared" si="350"/>
        <v/>
      </c>
      <c r="AL2066" t="str">
        <f t="shared" si="350"/>
        <v/>
      </c>
    </row>
    <row r="2067" spans="1:38" x14ac:dyDescent="0.2">
      <c r="A2067" s="1">
        <v>7309</v>
      </c>
      <c r="B2067" s="2" t="s">
        <v>18</v>
      </c>
      <c r="C2067" s="3">
        <v>42451</v>
      </c>
      <c r="D2067" s="2" t="s">
        <v>50</v>
      </c>
      <c r="E2067" s="2">
        <v>6</v>
      </c>
      <c r="F2067" s="2">
        <v>151.18</v>
      </c>
      <c r="G2067" s="2">
        <v>0.04</v>
      </c>
      <c r="H2067" s="2" t="s">
        <v>20</v>
      </c>
      <c r="I2067" s="2">
        <v>80.7</v>
      </c>
      <c r="J2067" s="2">
        <v>34.72</v>
      </c>
      <c r="K2067" s="2">
        <v>22.99</v>
      </c>
      <c r="L2067" s="2" t="s">
        <v>417</v>
      </c>
      <c r="M2067" s="2" t="s">
        <v>66</v>
      </c>
      <c r="N2067" s="2" t="s">
        <v>30</v>
      </c>
      <c r="O2067" s="2" t="s">
        <v>45</v>
      </c>
      <c r="P2067" s="2" t="s">
        <v>55</v>
      </c>
      <c r="Q2067" s="2" t="s">
        <v>58</v>
      </c>
      <c r="R2067" s="3">
        <v>42452</v>
      </c>
      <c r="S2067" s="10">
        <f t="shared" si="351"/>
        <v>2016</v>
      </c>
      <c r="T2067" t="str">
        <f t="shared" si="355"/>
        <v/>
      </c>
      <c r="U2067">
        <f t="shared" si="355"/>
        <v>80.7</v>
      </c>
      <c r="V2067" t="str">
        <f t="shared" si="355"/>
        <v/>
      </c>
      <c r="W2067" t="str">
        <f t="shared" si="355"/>
        <v/>
      </c>
      <c r="Z2067" t="str">
        <f t="shared" si="356"/>
        <v/>
      </c>
      <c r="AA2067" t="str">
        <f t="shared" si="356"/>
        <v/>
      </c>
      <c r="AB2067">
        <f t="shared" si="356"/>
        <v>80.7</v>
      </c>
      <c r="AE2067" t="str">
        <f t="shared" si="352"/>
        <v/>
      </c>
      <c r="AH2067" t="str">
        <f t="shared" si="353"/>
        <v/>
      </c>
      <c r="AI2067" t="str">
        <f t="shared" si="354"/>
        <v/>
      </c>
      <c r="AJ2067" t="str">
        <f t="shared" si="350"/>
        <v/>
      </c>
      <c r="AK2067" t="str">
        <f t="shared" si="350"/>
        <v/>
      </c>
      <c r="AL2067" t="str">
        <f t="shared" si="350"/>
        <v/>
      </c>
    </row>
    <row r="2068" spans="1:38" x14ac:dyDescent="0.2">
      <c r="A2068" s="1">
        <v>7310</v>
      </c>
      <c r="B2068" s="2" t="s">
        <v>18</v>
      </c>
      <c r="C2068" s="3">
        <v>42454</v>
      </c>
      <c r="D2068" s="2" t="s">
        <v>50</v>
      </c>
      <c r="E2068" s="2">
        <v>44</v>
      </c>
      <c r="F2068" s="2">
        <v>212.51</v>
      </c>
      <c r="G2068" s="2">
        <v>0.06</v>
      </c>
      <c r="H2068" s="2" t="s">
        <v>20</v>
      </c>
      <c r="I2068" s="2">
        <v>100.92</v>
      </c>
      <c r="J2068" s="2">
        <v>16.91</v>
      </c>
      <c r="K2068" s="2">
        <v>14.5</v>
      </c>
      <c r="L2068" s="2" t="s">
        <v>415</v>
      </c>
      <c r="M2068" s="2" t="s">
        <v>29</v>
      </c>
      <c r="N2068" s="2" t="s">
        <v>23</v>
      </c>
      <c r="O2068" s="2" t="s">
        <v>24</v>
      </c>
      <c r="P2068" s="2" t="s">
        <v>74</v>
      </c>
      <c r="Q2068" s="2" t="s">
        <v>26</v>
      </c>
      <c r="R2068" s="3">
        <v>42456</v>
      </c>
      <c r="S2068" s="10">
        <f t="shared" si="351"/>
        <v>2016</v>
      </c>
      <c r="T2068">
        <f t="shared" si="355"/>
        <v>100.92</v>
      </c>
      <c r="U2068" t="str">
        <f t="shared" si="355"/>
        <v/>
      </c>
      <c r="V2068" t="str">
        <f t="shared" si="355"/>
        <v/>
      </c>
      <c r="W2068" t="str">
        <f t="shared" si="355"/>
        <v/>
      </c>
      <c r="Z2068">
        <f t="shared" si="356"/>
        <v>100.92</v>
      </c>
      <c r="AA2068" t="str">
        <f t="shared" si="356"/>
        <v/>
      </c>
      <c r="AB2068" t="str">
        <f t="shared" si="356"/>
        <v/>
      </c>
      <c r="AE2068" t="str">
        <f t="shared" si="352"/>
        <v/>
      </c>
      <c r="AH2068" t="str">
        <f t="shared" si="353"/>
        <v/>
      </c>
      <c r="AI2068" t="str">
        <f t="shared" si="354"/>
        <v/>
      </c>
      <c r="AJ2068" t="str">
        <f t="shared" si="350"/>
        <v/>
      </c>
      <c r="AK2068" t="str">
        <f t="shared" si="350"/>
        <v/>
      </c>
      <c r="AL2068" t="str">
        <f t="shared" si="350"/>
        <v/>
      </c>
    </row>
    <row r="2069" spans="1:38" x14ac:dyDescent="0.2">
      <c r="A2069" s="1">
        <v>7311</v>
      </c>
      <c r="B2069" s="2" t="s">
        <v>18</v>
      </c>
      <c r="C2069" s="3">
        <v>42454</v>
      </c>
      <c r="D2069" s="2" t="s">
        <v>50</v>
      </c>
      <c r="E2069" s="2">
        <v>21</v>
      </c>
      <c r="F2069" s="2">
        <v>3988.63</v>
      </c>
      <c r="G2069" s="2">
        <v>7.0000000000000007E-2</v>
      </c>
      <c r="H2069" s="2" t="s">
        <v>20</v>
      </c>
      <c r="I2069" s="2">
        <v>300.33999999999997</v>
      </c>
      <c r="J2069" s="2">
        <v>205.17</v>
      </c>
      <c r="K2069" s="2">
        <v>33.99</v>
      </c>
      <c r="L2069" s="2" t="s">
        <v>415</v>
      </c>
      <c r="M2069" s="2" t="s">
        <v>29</v>
      </c>
      <c r="N2069" s="2" t="s">
        <v>23</v>
      </c>
      <c r="O2069" s="2" t="s">
        <v>24</v>
      </c>
      <c r="P2069" s="2" t="s">
        <v>52</v>
      </c>
      <c r="Q2069" s="2" t="s">
        <v>26</v>
      </c>
      <c r="R2069" s="3">
        <v>42456</v>
      </c>
      <c r="S2069" s="10">
        <f t="shared" si="351"/>
        <v>2016</v>
      </c>
      <c r="T2069">
        <f t="shared" si="355"/>
        <v>300.33999999999997</v>
      </c>
      <c r="U2069" t="str">
        <f t="shared" si="355"/>
        <v/>
      </c>
      <c r="V2069" t="str">
        <f t="shared" si="355"/>
        <v/>
      </c>
      <c r="W2069" t="str">
        <f t="shared" si="355"/>
        <v/>
      </c>
      <c r="Z2069">
        <f t="shared" si="356"/>
        <v>300.33999999999997</v>
      </c>
      <c r="AA2069" t="str">
        <f t="shared" si="356"/>
        <v/>
      </c>
      <c r="AB2069" t="str">
        <f t="shared" si="356"/>
        <v/>
      </c>
      <c r="AE2069" t="str">
        <f t="shared" si="352"/>
        <v/>
      </c>
      <c r="AH2069" t="str">
        <f t="shared" si="353"/>
        <v/>
      </c>
      <c r="AI2069" t="str">
        <f t="shared" si="354"/>
        <v/>
      </c>
      <c r="AJ2069" t="str">
        <f t="shared" si="350"/>
        <v/>
      </c>
      <c r="AK2069" t="str">
        <f t="shared" si="350"/>
        <v/>
      </c>
      <c r="AL2069" t="str">
        <f t="shared" si="350"/>
        <v/>
      </c>
    </row>
    <row r="2070" spans="1:38" x14ac:dyDescent="0.2">
      <c r="A2070" s="1">
        <v>7312</v>
      </c>
      <c r="B2070" s="2" t="s">
        <v>18</v>
      </c>
      <c r="C2070" s="3">
        <v>42454</v>
      </c>
      <c r="D2070" s="2" t="s">
        <v>50</v>
      </c>
      <c r="E2070" s="2">
        <v>20</v>
      </c>
      <c r="F2070" s="2">
        <v>2465.6424999999999</v>
      </c>
      <c r="G2070" s="2">
        <v>0.1</v>
      </c>
      <c r="H2070" s="2" t="s">
        <v>20</v>
      </c>
      <c r="I2070" s="2">
        <v>115.94</v>
      </c>
      <c r="J2070" s="2">
        <v>167.99</v>
      </c>
      <c r="K2070" s="2">
        <v>22.99</v>
      </c>
      <c r="L2070" s="2" t="s">
        <v>415</v>
      </c>
      <c r="M2070" s="2" t="s">
        <v>29</v>
      </c>
      <c r="N2070" s="2" t="s">
        <v>23</v>
      </c>
      <c r="O2070" s="2" t="s">
        <v>31</v>
      </c>
      <c r="P2070" s="2" t="s">
        <v>39</v>
      </c>
      <c r="Q2070" s="2" t="s">
        <v>26</v>
      </c>
      <c r="R2070" s="3">
        <v>42456</v>
      </c>
      <c r="S2070" s="10">
        <f t="shared" si="351"/>
        <v>2016</v>
      </c>
      <c r="T2070">
        <f t="shared" si="355"/>
        <v>115.94</v>
      </c>
      <c r="U2070" t="str">
        <f t="shared" si="355"/>
        <v/>
      </c>
      <c r="V2070" t="str">
        <f t="shared" si="355"/>
        <v/>
      </c>
      <c r="W2070" t="str">
        <f t="shared" si="355"/>
        <v/>
      </c>
      <c r="Z2070" t="str">
        <f t="shared" si="356"/>
        <v/>
      </c>
      <c r="AA2070">
        <f t="shared" si="356"/>
        <v>115.94</v>
      </c>
      <c r="AB2070" t="str">
        <f t="shared" si="356"/>
        <v/>
      </c>
      <c r="AE2070" t="str">
        <f t="shared" si="352"/>
        <v/>
      </c>
      <c r="AH2070" t="str">
        <f t="shared" si="353"/>
        <v/>
      </c>
      <c r="AI2070" t="str">
        <f t="shared" si="354"/>
        <v/>
      </c>
      <c r="AJ2070" t="str">
        <f t="shared" si="350"/>
        <v/>
      </c>
      <c r="AK2070" t="str">
        <f t="shared" si="350"/>
        <v/>
      </c>
      <c r="AL2070" t="str">
        <f t="shared" si="350"/>
        <v/>
      </c>
    </row>
    <row r="2071" spans="1:38" x14ac:dyDescent="0.2">
      <c r="A2071" s="1">
        <v>7313</v>
      </c>
      <c r="B2071" s="2" t="s">
        <v>18</v>
      </c>
      <c r="C2071" s="3">
        <v>42454</v>
      </c>
      <c r="D2071" s="2" t="s">
        <v>19</v>
      </c>
      <c r="E2071" s="2">
        <v>12</v>
      </c>
      <c r="F2071" s="2">
        <v>84.01</v>
      </c>
      <c r="G2071" s="2">
        <v>0.09</v>
      </c>
      <c r="H2071" s="2" t="s">
        <v>20</v>
      </c>
      <c r="I2071" s="2">
        <v>-26.43</v>
      </c>
      <c r="J2071" s="2">
        <v>18.28</v>
      </c>
      <c r="K2071" s="2">
        <v>19.29</v>
      </c>
      <c r="L2071" s="2" t="s">
        <v>292</v>
      </c>
      <c r="M2071" s="2" t="s">
        <v>22</v>
      </c>
      <c r="N2071" s="2" t="s">
        <v>30</v>
      </c>
      <c r="O2071" s="2" t="s">
        <v>45</v>
      </c>
      <c r="P2071" s="2" t="s">
        <v>55</v>
      </c>
      <c r="Q2071" s="2" t="s">
        <v>26</v>
      </c>
      <c r="R2071" s="3">
        <v>42455</v>
      </c>
      <c r="S2071" s="10">
        <f t="shared" si="351"/>
        <v>2016</v>
      </c>
      <c r="T2071" t="str">
        <f t="shared" si="355"/>
        <v/>
      </c>
      <c r="U2071">
        <f t="shared" si="355"/>
        <v>-26.43</v>
      </c>
      <c r="V2071" t="str">
        <f t="shared" si="355"/>
        <v/>
      </c>
      <c r="W2071" t="str">
        <f t="shared" si="355"/>
        <v/>
      </c>
      <c r="Z2071" t="str">
        <f t="shared" si="356"/>
        <v/>
      </c>
      <c r="AA2071" t="str">
        <f t="shared" si="356"/>
        <v/>
      </c>
      <c r="AB2071">
        <f t="shared" si="356"/>
        <v>-26.43</v>
      </c>
      <c r="AE2071" t="str">
        <f t="shared" si="352"/>
        <v>Furniture</v>
      </c>
      <c r="AH2071" t="str">
        <f t="shared" si="353"/>
        <v/>
      </c>
      <c r="AI2071" t="str">
        <f t="shared" si="354"/>
        <v/>
      </c>
      <c r="AJ2071" t="str">
        <f t="shared" si="350"/>
        <v/>
      </c>
      <c r="AK2071" t="str">
        <f t="shared" si="350"/>
        <v/>
      </c>
      <c r="AL2071" t="str">
        <f t="shared" si="350"/>
        <v/>
      </c>
    </row>
    <row r="2072" spans="1:38" x14ac:dyDescent="0.2">
      <c r="A2072" s="1">
        <v>7314</v>
      </c>
      <c r="B2072" s="2" t="s">
        <v>18</v>
      </c>
      <c r="C2072" s="3">
        <v>42454</v>
      </c>
      <c r="D2072" s="2" t="s">
        <v>50</v>
      </c>
      <c r="E2072" s="2">
        <v>35</v>
      </c>
      <c r="F2072" s="2">
        <v>17395.05</v>
      </c>
      <c r="G2072" s="2">
        <v>0.08</v>
      </c>
      <c r="H2072" s="2" t="s">
        <v>20</v>
      </c>
      <c r="I2072" s="2">
        <v>6913.01</v>
      </c>
      <c r="J2072" s="2">
        <v>511.99</v>
      </c>
      <c r="K2072" s="2">
        <v>38.49</v>
      </c>
      <c r="L2072" s="2" t="s">
        <v>493</v>
      </c>
      <c r="M2072" s="2" t="s">
        <v>66</v>
      </c>
      <c r="N2072" s="2" t="s">
        <v>30</v>
      </c>
      <c r="O2072" s="2" t="s">
        <v>31</v>
      </c>
      <c r="P2072" s="2" t="s">
        <v>107</v>
      </c>
      <c r="Q2072" s="2" t="s">
        <v>34</v>
      </c>
      <c r="R2072" s="3">
        <v>42455</v>
      </c>
      <c r="S2072" s="10">
        <f t="shared" si="351"/>
        <v>2016</v>
      </c>
      <c r="T2072" t="str">
        <f t="shared" si="355"/>
        <v/>
      </c>
      <c r="U2072">
        <f t="shared" si="355"/>
        <v>6913.01</v>
      </c>
      <c r="V2072" t="str">
        <f t="shared" si="355"/>
        <v/>
      </c>
      <c r="W2072" t="str">
        <f t="shared" si="355"/>
        <v/>
      </c>
      <c r="Z2072" t="str">
        <f t="shared" si="356"/>
        <v/>
      </c>
      <c r="AA2072">
        <f t="shared" si="356"/>
        <v>6913.01</v>
      </c>
      <c r="AB2072" t="str">
        <f t="shared" si="356"/>
        <v/>
      </c>
      <c r="AE2072" t="str">
        <f t="shared" si="352"/>
        <v/>
      </c>
      <c r="AH2072" t="str">
        <f t="shared" si="353"/>
        <v/>
      </c>
      <c r="AI2072" t="str">
        <f t="shared" si="354"/>
        <v/>
      </c>
      <c r="AJ2072" t="str">
        <f t="shared" si="350"/>
        <v/>
      </c>
      <c r="AK2072" t="str">
        <f t="shared" si="350"/>
        <v/>
      </c>
      <c r="AL2072" t="str">
        <f t="shared" si="350"/>
        <v/>
      </c>
    </row>
    <row r="2073" spans="1:38" x14ac:dyDescent="0.2">
      <c r="A2073" s="1">
        <v>7315</v>
      </c>
      <c r="B2073" s="2" t="s">
        <v>18</v>
      </c>
      <c r="C2073" s="3">
        <v>42454</v>
      </c>
      <c r="D2073" s="2" t="s">
        <v>50</v>
      </c>
      <c r="E2073" s="2">
        <v>44</v>
      </c>
      <c r="F2073" s="2">
        <v>6047.62</v>
      </c>
      <c r="G2073" s="2">
        <v>0.05</v>
      </c>
      <c r="H2073" s="2" t="s">
        <v>20</v>
      </c>
      <c r="I2073" s="2">
        <v>-937.1</v>
      </c>
      <c r="J2073" s="2">
        <v>150.13999999999999</v>
      </c>
      <c r="K2073" s="2">
        <v>49</v>
      </c>
      <c r="L2073" s="2" t="s">
        <v>493</v>
      </c>
      <c r="M2073" s="2" t="s">
        <v>66</v>
      </c>
      <c r="N2073" s="2" t="s">
        <v>30</v>
      </c>
      <c r="O2073" s="2" t="s">
        <v>24</v>
      </c>
      <c r="P2073" s="2" t="s">
        <v>52</v>
      </c>
      <c r="Q2073" s="2" t="s">
        <v>34</v>
      </c>
      <c r="R2073" s="3">
        <v>42456</v>
      </c>
      <c r="S2073" s="10">
        <f t="shared" si="351"/>
        <v>2016</v>
      </c>
      <c r="T2073" t="str">
        <f t="shared" si="355"/>
        <v/>
      </c>
      <c r="U2073">
        <f t="shared" si="355"/>
        <v>-937.1</v>
      </c>
      <c r="V2073" t="str">
        <f t="shared" si="355"/>
        <v/>
      </c>
      <c r="W2073" t="str">
        <f t="shared" si="355"/>
        <v/>
      </c>
      <c r="Z2073">
        <f t="shared" si="356"/>
        <v>-937.1</v>
      </c>
      <c r="AA2073" t="str">
        <f t="shared" si="356"/>
        <v/>
      </c>
      <c r="AB2073" t="str">
        <f t="shared" si="356"/>
        <v/>
      </c>
      <c r="AE2073" t="str">
        <f t="shared" si="352"/>
        <v>Office Supplies</v>
      </c>
      <c r="AH2073" t="str">
        <f t="shared" si="353"/>
        <v/>
      </c>
      <c r="AI2073" t="str">
        <f t="shared" si="354"/>
        <v/>
      </c>
      <c r="AJ2073" t="str">
        <f t="shared" si="350"/>
        <v/>
      </c>
      <c r="AK2073" t="str">
        <f t="shared" si="350"/>
        <v/>
      </c>
      <c r="AL2073" t="str">
        <f t="shared" si="350"/>
        <v/>
      </c>
    </row>
    <row r="2074" spans="1:38" x14ac:dyDescent="0.2">
      <c r="A2074" s="1">
        <v>7316</v>
      </c>
      <c r="B2074" s="2" t="s">
        <v>18</v>
      </c>
      <c r="C2074" s="3">
        <v>42456</v>
      </c>
      <c r="D2074" s="2" t="s">
        <v>27</v>
      </c>
      <c r="E2074" s="2">
        <v>1</v>
      </c>
      <c r="F2074" s="2">
        <v>34.08</v>
      </c>
      <c r="G2074" s="2">
        <v>0.04</v>
      </c>
      <c r="H2074" s="2" t="s">
        <v>20</v>
      </c>
      <c r="I2074" s="2">
        <v>-5.34</v>
      </c>
      <c r="J2074" s="2">
        <v>34.229999999999997</v>
      </c>
      <c r="K2074" s="2">
        <v>17.63</v>
      </c>
      <c r="L2074" s="2" t="s">
        <v>189</v>
      </c>
      <c r="M2074" s="2" t="s">
        <v>22</v>
      </c>
      <c r="N2074" s="2" t="s">
        <v>30</v>
      </c>
      <c r="O2074" s="2" t="s">
        <v>45</v>
      </c>
      <c r="P2074" s="2" t="s">
        <v>55</v>
      </c>
      <c r="Q2074" s="2" t="s">
        <v>58</v>
      </c>
      <c r="R2074" s="3">
        <v>42458</v>
      </c>
      <c r="S2074" s="10">
        <f t="shared" si="351"/>
        <v>2016</v>
      </c>
      <c r="T2074" t="str">
        <f t="shared" si="355"/>
        <v/>
      </c>
      <c r="U2074">
        <f t="shared" si="355"/>
        <v>-5.34</v>
      </c>
      <c r="V2074" t="str">
        <f t="shared" si="355"/>
        <v/>
      </c>
      <c r="W2074" t="str">
        <f t="shared" si="355"/>
        <v/>
      </c>
      <c r="Z2074" t="str">
        <f t="shared" si="356"/>
        <v/>
      </c>
      <c r="AA2074" t="str">
        <f t="shared" si="356"/>
        <v/>
      </c>
      <c r="AB2074">
        <f t="shared" si="356"/>
        <v>-5.34</v>
      </c>
      <c r="AE2074" t="str">
        <f t="shared" si="352"/>
        <v>Furniture</v>
      </c>
      <c r="AH2074" t="str">
        <f t="shared" si="353"/>
        <v/>
      </c>
      <c r="AI2074" t="str">
        <f t="shared" si="354"/>
        <v/>
      </c>
      <c r="AJ2074" t="str">
        <f t="shared" si="350"/>
        <v/>
      </c>
      <c r="AK2074" t="str">
        <f t="shared" si="350"/>
        <v/>
      </c>
      <c r="AL2074" t="str">
        <f t="shared" si="350"/>
        <v/>
      </c>
    </row>
    <row r="2075" spans="1:38" x14ac:dyDescent="0.2">
      <c r="A2075" s="1">
        <v>7317</v>
      </c>
      <c r="B2075" s="2" t="s">
        <v>18</v>
      </c>
      <c r="C2075" s="3">
        <v>42456</v>
      </c>
      <c r="D2075" s="2" t="s">
        <v>27</v>
      </c>
      <c r="E2075" s="2">
        <v>45</v>
      </c>
      <c r="F2075" s="2">
        <v>1046.22</v>
      </c>
      <c r="G2075" s="2">
        <v>0.05</v>
      </c>
      <c r="H2075" s="2" t="s">
        <v>20</v>
      </c>
      <c r="I2075" s="2">
        <v>-72.959999999999994</v>
      </c>
      <c r="J2075" s="2">
        <v>34.380000000000003</v>
      </c>
      <c r="K2075" s="2">
        <v>29.1</v>
      </c>
      <c r="L2075" s="2" t="s">
        <v>566</v>
      </c>
      <c r="M2075" s="2" t="s">
        <v>66</v>
      </c>
      <c r="N2075" s="2" t="s">
        <v>43</v>
      </c>
      <c r="O2075" s="2" t="s">
        <v>24</v>
      </c>
      <c r="P2075" s="2" t="s">
        <v>25</v>
      </c>
      <c r="Q2075" s="2" t="s">
        <v>26</v>
      </c>
      <c r="R2075" s="3">
        <v>42458</v>
      </c>
      <c r="S2075" s="10">
        <f t="shared" si="351"/>
        <v>2016</v>
      </c>
      <c r="T2075" t="str">
        <f t="shared" si="355"/>
        <v/>
      </c>
      <c r="U2075" t="str">
        <f t="shared" si="355"/>
        <v/>
      </c>
      <c r="V2075">
        <f t="shared" si="355"/>
        <v>-72.959999999999994</v>
      </c>
      <c r="W2075" t="str">
        <f t="shared" si="355"/>
        <v/>
      </c>
      <c r="Z2075">
        <f t="shared" si="356"/>
        <v>-72.959999999999994</v>
      </c>
      <c r="AA2075" t="str">
        <f t="shared" si="356"/>
        <v/>
      </c>
      <c r="AB2075" t="str">
        <f t="shared" si="356"/>
        <v/>
      </c>
      <c r="AE2075" t="str">
        <f t="shared" si="352"/>
        <v>Office Supplies</v>
      </c>
      <c r="AH2075" t="str">
        <f t="shared" si="353"/>
        <v/>
      </c>
      <c r="AI2075" t="str">
        <f t="shared" si="354"/>
        <v/>
      </c>
      <c r="AJ2075" t="str">
        <f t="shared" si="350"/>
        <v/>
      </c>
      <c r="AK2075" t="str">
        <f t="shared" si="350"/>
        <v/>
      </c>
      <c r="AL2075" t="str">
        <f t="shared" si="350"/>
        <v/>
      </c>
    </row>
    <row r="2076" spans="1:38" x14ac:dyDescent="0.2">
      <c r="A2076" s="1">
        <v>7318</v>
      </c>
      <c r="B2076" s="2" t="s">
        <v>18</v>
      </c>
      <c r="C2076" s="3">
        <v>42456</v>
      </c>
      <c r="D2076" s="2" t="s">
        <v>27</v>
      </c>
      <c r="E2076" s="2">
        <v>47</v>
      </c>
      <c r="F2076" s="2">
        <v>571.79</v>
      </c>
      <c r="G2076" s="2">
        <v>0.09</v>
      </c>
      <c r="H2076" s="2" t="s">
        <v>20</v>
      </c>
      <c r="I2076" s="2">
        <v>57.22</v>
      </c>
      <c r="J2076" s="2">
        <v>24.95</v>
      </c>
      <c r="K2076" s="2">
        <v>18.98</v>
      </c>
      <c r="L2076" s="2" t="s">
        <v>566</v>
      </c>
      <c r="M2076" s="2" t="s">
        <v>66</v>
      </c>
      <c r="N2076" s="2" t="s">
        <v>43</v>
      </c>
      <c r="O2076" s="2" t="s">
        <v>24</v>
      </c>
      <c r="P2076" s="2" t="s">
        <v>25</v>
      </c>
      <c r="Q2076" s="2" t="s">
        <v>26</v>
      </c>
      <c r="R2076" s="3">
        <v>42460</v>
      </c>
      <c r="S2076" s="10">
        <f t="shared" si="351"/>
        <v>2016</v>
      </c>
      <c r="T2076" t="str">
        <f t="shared" si="355"/>
        <v/>
      </c>
      <c r="U2076" t="str">
        <f t="shared" si="355"/>
        <v/>
      </c>
      <c r="V2076">
        <f t="shared" si="355"/>
        <v>57.22</v>
      </c>
      <c r="W2076" t="str">
        <f t="shared" si="355"/>
        <v/>
      </c>
      <c r="Z2076">
        <f t="shared" si="356"/>
        <v>57.22</v>
      </c>
      <c r="AA2076" t="str">
        <f t="shared" si="356"/>
        <v/>
      </c>
      <c r="AB2076" t="str">
        <f t="shared" si="356"/>
        <v/>
      </c>
      <c r="AE2076" t="str">
        <f t="shared" si="352"/>
        <v/>
      </c>
      <c r="AH2076" t="str">
        <f t="shared" si="353"/>
        <v/>
      </c>
      <c r="AI2076" t="str">
        <f t="shared" si="354"/>
        <v/>
      </c>
      <c r="AJ2076" t="str">
        <f t="shared" si="350"/>
        <v/>
      </c>
      <c r="AK2076" t="str">
        <f t="shared" si="350"/>
        <v/>
      </c>
      <c r="AL2076" t="str">
        <f t="shared" si="350"/>
        <v/>
      </c>
    </row>
    <row r="2077" spans="1:38" x14ac:dyDescent="0.2">
      <c r="A2077" s="1">
        <v>7319</v>
      </c>
      <c r="B2077" s="2" t="s">
        <v>18</v>
      </c>
      <c r="C2077" s="3">
        <v>42457</v>
      </c>
      <c r="D2077" s="2" t="s">
        <v>27</v>
      </c>
      <c r="E2077" s="2">
        <v>6</v>
      </c>
      <c r="F2077" s="2">
        <v>2535.89</v>
      </c>
      <c r="G2077" s="2">
        <v>7.0000000000000007E-2</v>
      </c>
      <c r="H2077" s="2" t="s">
        <v>49</v>
      </c>
      <c r="I2077" s="2">
        <v>585.54999999999995</v>
      </c>
      <c r="J2077" s="2">
        <v>432.98</v>
      </c>
      <c r="K2077" s="2">
        <v>33.99</v>
      </c>
      <c r="L2077" s="2" t="s">
        <v>413</v>
      </c>
      <c r="M2077" s="2" t="s">
        <v>22</v>
      </c>
      <c r="N2077" s="2" t="s">
        <v>30</v>
      </c>
      <c r="O2077" s="2" t="s">
        <v>24</v>
      </c>
      <c r="P2077" s="2" t="s">
        <v>25</v>
      </c>
      <c r="Q2077" s="2" t="s">
        <v>26</v>
      </c>
      <c r="R2077" s="3">
        <v>42462</v>
      </c>
      <c r="S2077" s="10">
        <f t="shared" si="351"/>
        <v>2016</v>
      </c>
      <c r="T2077" t="str">
        <f t="shared" si="355"/>
        <v/>
      </c>
      <c r="U2077">
        <f t="shared" si="355"/>
        <v>585.54999999999995</v>
      </c>
      <c r="V2077" t="str">
        <f t="shared" si="355"/>
        <v/>
      </c>
      <c r="W2077" t="str">
        <f t="shared" si="355"/>
        <v/>
      </c>
      <c r="Z2077">
        <f t="shared" si="356"/>
        <v>585.54999999999995</v>
      </c>
      <c r="AA2077" t="str">
        <f t="shared" si="356"/>
        <v/>
      </c>
      <c r="AB2077" t="str">
        <f t="shared" si="356"/>
        <v/>
      </c>
      <c r="AE2077" t="str">
        <f t="shared" si="352"/>
        <v/>
      </c>
      <c r="AH2077" t="str">
        <f t="shared" si="353"/>
        <v/>
      </c>
      <c r="AI2077" t="str">
        <f t="shared" si="354"/>
        <v/>
      </c>
      <c r="AJ2077" t="str">
        <f t="shared" si="350"/>
        <v/>
      </c>
      <c r="AK2077" t="str">
        <f t="shared" si="350"/>
        <v/>
      </c>
      <c r="AL2077" t="str">
        <f t="shared" si="350"/>
        <v/>
      </c>
    </row>
    <row r="2078" spans="1:38" x14ac:dyDescent="0.2">
      <c r="A2078" s="1">
        <v>7320</v>
      </c>
      <c r="B2078" s="2" t="s">
        <v>18</v>
      </c>
      <c r="C2078" s="3">
        <v>42457</v>
      </c>
      <c r="D2078" s="2" t="s">
        <v>27</v>
      </c>
      <c r="E2078" s="2">
        <v>42</v>
      </c>
      <c r="F2078" s="2">
        <v>1153.51</v>
      </c>
      <c r="G2078" s="2">
        <v>0.09</v>
      </c>
      <c r="H2078" s="2" t="s">
        <v>20</v>
      </c>
      <c r="I2078" s="2">
        <v>336.03</v>
      </c>
      <c r="J2078" s="2">
        <v>41.18</v>
      </c>
      <c r="K2078" s="2">
        <v>22.55</v>
      </c>
      <c r="L2078" s="2" t="s">
        <v>413</v>
      </c>
      <c r="M2078" s="2" t="s">
        <v>22</v>
      </c>
      <c r="N2078" s="2" t="s">
        <v>30</v>
      </c>
      <c r="O2078" s="2" t="s">
        <v>45</v>
      </c>
      <c r="P2078" s="2" t="s">
        <v>55</v>
      </c>
      <c r="Q2078" s="2" t="s">
        <v>26</v>
      </c>
      <c r="R2078" s="3">
        <v>42457</v>
      </c>
      <c r="S2078" s="10">
        <f t="shared" si="351"/>
        <v>2016</v>
      </c>
      <c r="T2078" t="str">
        <f t="shared" si="355"/>
        <v/>
      </c>
      <c r="U2078">
        <f t="shared" si="355"/>
        <v>336.03</v>
      </c>
      <c r="V2078" t="str">
        <f t="shared" si="355"/>
        <v/>
      </c>
      <c r="W2078" t="str">
        <f t="shared" si="355"/>
        <v/>
      </c>
      <c r="Z2078" t="str">
        <f t="shared" si="356"/>
        <v/>
      </c>
      <c r="AA2078" t="str">
        <f t="shared" si="356"/>
        <v/>
      </c>
      <c r="AB2078">
        <f t="shared" si="356"/>
        <v>336.03</v>
      </c>
      <c r="AE2078" t="str">
        <f t="shared" si="352"/>
        <v/>
      </c>
      <c r="AH2078" t="str">
        <f t="shared" si="353"/>
        <v/>
      </c>
      <c r="AI2078" t="str">
        <f t="shared" si="354"/>
        <v/>
      </c>
      <c r="AJ2078" t="str">
        <f t="shared" si="350"/>
        <v/>
      </c>
      <c r="AK2078" t="str">
        <f t="shared" si="350"/>
        <v/>
      </c>
      <c r="AL2078" t="str">
        <f t="shared" si="350"/>
        <v/>
      </c>
    </row>
    <row r="2079" spans="1:38" x14ac:dyDescent="0.2">
      <c r="A2079" s="1">
        <v>7321</v>
      </c>
      <c r="B2079" s="2" t="s">
        <v>18</v>
      </c>
      <c r="C2079" s="3">
        <v>42458</v>
      </c>
      <c r="D2079" s="2" t="s">
        <v>50</v>
      </c>
      <c r="E2079" s="2">
        <v>7</v>
      </c>
      <c r="F2079" s="2">
        <v>31.24</v>
      </c>
      <c r="G2079" s="2">
        <v>0.02</v>
      </c>
      <c r="H2079" s="2" t="s">
        <v>20</v>
      </c>
      <c r="I2079" s="2">
        <v>11.28</v>
      </c>
      <c r="J2079" s="2">
        <v>15.15</v>
      </c>
      <c r="K2079" s="2">
        <v>14.5</v>
      </c>
      <c r="L2079" s="2" t="s">
        <v>37</v>
      </c>
      <c r="M2079" s="2" t="s">
        <v>38</v>
      </c>
      <c r="N2079" s="2" t="s">
        <v>30</v>
      </c>
      <c r="O2079" s="2" t="s">
        <v>24</v>
      </c>
      <c r="P2079" s="2" t="s">
        <v>74</v>
      </c>
      <c r="Q2079" s="2" t="s">
        <v>26</v>
      </c>
      <c r="R2079" s="3">
        <v>42459</v>
      </c>
      <c r="S2079" s="10">
        <f t="shared" si="351"/>
        <v>2016</v>
      </c>
      <c r="T2079" t="str">
        <f t="shared" si="355"/>
        <v/>
      </c>
      <c r="U2079">
        <f t="shared" si="355"/>
        <v>11.28</v>
      </c>
      <c r="V2079" t="str">
        <f t="shared" si="355"/>
        <v/>
      </c>
      <c r="W2079" t="str">
        <f t="shared" si="355"/>
        <v/>
      </c>
      <c r="Z2079">
        <f t="shared" si="356"/>
        <v>11.28</v>
      </c>
      <c r="AA2079" t="str">
        <f t="shared" si="356"/>
        <v/>
      </c>
      <c r="AB2079" t="str">
        <f t="shared" si="356"/>
        <v/>
      </c>
      <c r="AE2079" t="str">
        <f t="shared" si="352"/>
        <v/>
      </c>
      <c r="AH2079" t="str">
        <f t="shared" si="353"/>
        <v/>
      </c>
      <c r="AI2079" t="str">
        <f t="shared" si="354"/>
        <v/>
      </c>
      <c r="AJ2079" t="str">
        <f t="shared" si="350"/>
        <v/>
      </c>
      <c r="AK2079" t="str">
        <f t="shared" si="350"/>
        <v/>
      </c>
      <c r="AL2079" t="str">
        <f t="shared" si="350"/>
        <v/>
      </c>
    </row>
    <row r="2080" spans="1:38" x14ac:dyDescent="0.2">
      <c r="A2080" s="1">
        <v>7322</v>
      </c>
      <c r="B2080" s="2" t="s">
        <v>18</v>
      </c>
      <c r="C2080" s="3">
        <v>42459</v>
      </c>
      <c r="D2080" s="2" t="s">
        <v>41</v>
      </c>
      <c r="E2080" s="2">
        <v>9</v>
      </c>
      <c r="F2080" s="2">
        <v>66.75</v>
      </c>
      <c r="G2080" s="2">
        <v>0.02</v>
      </c>
      <c r="H2080" s="2" t="s">
        <v>49</v>
      </c>
      <c r="I2080" s="2">
        <v>-37.21</v>
      </c>
      <c r="J2080" s="2">
        <v>16.98</v>
      </c>
      <c r="K2080" s="2">
        <v>22.33</v>
      </c>
      <c r="L2080" s="2" t="s">
        <v>535</v>
      </c>
      <c r="M2080" s="2" t="s">
        <v>29</v>
      </c>
      <c r="N2080" s="2" t="s">
        <v>23</v>
      </c>
      <c r="O2080" s="2" t="s">
        <v>24</v>
      </c>
      <c r="P2080" s="2" t="s">
        <v>35</v>
      </c>
      <c r="Q2080" s="2" t="s">
        <v>26</v>
      </c>
      <c r="R2080" s="3">
        <v>42460</v>
      </c>
      <c r="S2080" s="10">
        <f t="shared" si="351"/>
        <v>2016</v>
      </c>
      <c r="T2080">
        <f t="shared" si="355"/>
        <v>-37.21</v>
      </c>
      <c r="U2080" t="str">
        <f t="shared" si="355"/>
        <v/>
      </c>
      <c r="V2080" t="str">
        <f t="shared" si="355"/>
        <v/>
      </c>
      <c r="W2080" t="str">
        <f t="shared" si="355"/>
        <v/>
      </c>
      <c r="Z2080">
        <f t="shared" si="356"/>
        <v>-37.21</v>
      </c>
      <c r="AA2080" t="str">
        <f t="shared" si="356"/>
        <v/>
      </c>
      <c r="AB2080" t="str">
        <f t="shared" si="356"/>
        <v/>
      </c>
      <c r="AE2080" t="str">
        <f t="shared" si="352"/>
        <v>Office Supplies</v>
      </c>
      <c r="AH2080" t="str">
        <f t="shared" si="353"/>
        <v/>
      </c>
      <c r="AI2080" t="str">
        <f t="shared" si="354"/>
        <v/>
      </c>
      <c r="AJ2080" t="str">
        <f t="shared" si="350"/>
        <v/>
      </c>
      <c r="AK2080" t="str">
        <f t="shared" si="350"/>
        <v/>
      </c>
      <c r="AL2080" t="str">
        <f t="shared" si="350"/>
        <v/>
      </c>
    </row>
    <row r="2081" spans="1:38" x14ac:dyDescent="0.2">
      <c r="A2081" s="1">
        <v>7323</v>
      </c>
      <c r="B2081" s="2" t="s">
        <v>18</v>
      </c>
      <c r="C2081" s="3">
        <v>42461</v>
      </c>
      <c r="D2081" s="2" t="s">
        <v>59</v>
      </c>
      <c r="E2081" s="2">
        <v>32</v>
      </c>
      <c r="F2081" s="2">
        <v>521.14</v>
      </c>
      <c r="G2081" s="2">
        <v>0.02</v>
      </c>
      <c r="H2081" s="2" t="s">
        <v>20</v>
      </c>
      <c r="I2081" s="2">
        <v>-23.28</v>
      </c>
      <c r="J2081" s="2">
        <v>27.15</v>
      </c>
      <c r="K2081" s="2">
        <v>24.13</v>
      </c>
      <c r="L2081" s="2" t="s">
        <v>430</v>
      </c>
      <c r="M2081" s="2" t="s">
        <v>38</v>
      </c>
      <c r="N2081" s="2" t="s">
        <v>30</v>
      </c>
      <c r="O2081" s="2" t="s">
        <v>24</v>
      </c>
      <c r="P2081" s="2" t="s">
        <v>25</v>
      </c>
      <c r="Q2081" s="2" t="s">
        <v>26</v>
      </c>
      <c r="R2081" s="3">
        <v>42462</v>
      </c>
      <c r="S2081" s="10">
        <f t="shared" si="351"/>
        <v>2016</v>
      </c>
      <c r="T2081" t="str">
        <f t="shared" si="355"/>
        <v/>
      </c>
      <c r="U2081">
        <f t="shared" si="355"/>
        <v>-23.28</v>
      </c>
      <c r="V2081" t="str">
        <f t="shared" si="355"/>
        <v/>
      </c>
      <c r="W2081" t="str">
        <f t="shared" si="355"/>
        <v/>
      </c>
      <c r="Z2081">
        <f t="shared" si="356"/>
        <v>-23.28</v>
      </c>
      <c r="AA2081" t="str">
        <f t="shared" si="356"/>
        <v/>
      </c>
      <c r="AB2081" t="str">
        <f t="shared" si="356"/>
        <v/>
      </c>
      <c r="AE2081" t="str">
        <f t="shared" si="352"/>
        <v>Office Supplies</v>
      </c>
      <c r="AH2081" t="str">
        <f t="shared" si="353"/>
        <v/>
      </c>
      <c r="AI2081" t="str">
        <f t="shared" si="354"/>
        <v/>
      </c>
      <c r="AJ2081" t="str">
        <f t="shared" si="350"/>
        <v/>
      </c>
      <c r="AK2081" t="str">
        <f t="shared" si="350"/>
        <v/>
      </c>
      <c r="AL2081" t="str">
        <f t="shared" si="350"/>
        <v/>
      </c>
    </row>
    <row r="2082" spans="1:38" x14ac:dyDescent="0.2">
      <c r="A2082" s="1">
        <v>7324</v>
      </c>
      <c r="B2082" s="2" t="s">
        <v>18</v>
      </c>
      <c r="C2082" s="3">
        <v>42461</v>
      </c>
      <c r="D2082" s="2" t="s">
        <v>59</v>
      </c>
      <c r="E2082" s="2">
        <v>4</v>
      </c>
      <c r="F2082" s="2">
        <v>44.2</v>
      </c>
      <c r="G2082" s="2">
        <v>0</v>
      </c>
      <c r="H2082" s="2" t="s">
        <v>20</v>
      </c>
      <c r="I2082" s="2">
        <v>19.59</v>
      </c>
      <c r="J2082" s="2">
        <v>19.38</v>
      </c>
      <c r="K2082" s="2">
        <v>19.21</v>
      </c>
      <c r="L2082" s="2" t="s">
        <v>430</v>
      </c>
      <c r="M2082" s="2" t="s">
        <v>38</v>
      </c>
      <c r="N2082" s="2" t="s">
        <v>30</v>
      </c>
      <c r="O2082" s="2" t="s">
        <v>45</v>
      </c>
      <c r="P2082" s="2" t="s">
        <v>55</v>
      </c>
      <c r="Q2082" s="2" t="s">
        <v>26</v>
      </c>
      <c r="R2082" s="3">
        <v>42463</v>
      </c>
      <c r="S2082" s="10">
        <f t="shared" si="351"/>
        <v>2016</v>
      </c>
      <c r="T2082" t="str">
        <f t="shared" ref="T2082:W2101" si="357">IF($N2082=T$1,$I2082,"")</f>
        <v/>
      </c>
      <c r="U2082">
        <f t="shared" si="357"/>
        <v>19.59</v>
      </c>
      <c r="V2082" t="str">
        <f t="shared" si="357"/>
        <v/>
      </c>
      <c r="W2082" t="str">
        <f t="shared" si="357"/>
        <v/>
      </c>
      <c r="Z2082" t="str">
        <f t="shared" ref="Z2082:AB2101" si="358">IF($O2082=Z$1,$I2082,"")</f>
        <v/>
      </c>
      <c r="AA2082" t="str">
        <f t="shared" si="358"/>
        <v/>
      </c>
      <c r="AB2082">
        <f t="shared" si="358"/>
        <v>19.59</v>
      </c>
      <c r="AE2082" t="str">
        <f t="shared" si="352"/>
        <v/>
      </c>
      <c r="AH2082" t="str">
        <f t="shared" si="353"/>
        <v/>
      </c>
      <c r="AI2082" t="str">
        <f t="shared" si="354"/>
        <v/>
      </c>
      <c r="AJ2082" t="str">
        <f t="shared" si="350"/>
        <v/>
      </c>
      <c r="AK2082" t="str">
        <f t="shared" si="350"/>
        <v/>
      </c>
      <c r="AL2082" t="str">
        <f t="shared" si="350"/>
        <v/>
      </c>
    </row>
    <row r="2083" spans="1:38" x14ac:dyDescent="0.2">
      <c r="A2083" s="1">
        <v>7325</v>
      </c>
      <c r="B2083" s="2" t="s">
        <v>18</v>
      </c>
      <c r="C2083" s="3">
        <v>42461</v>
      </c>
      <c r="D2083" s="2" t="s">
        <v>50</v>
      </c>
      <c r="E2083" s="2">
        <v>14</v>
      </c>
      <c r="F2083" s="2">
        <v>105.33</v>
      </c>
      <c r="G2083" s="2">
        <v>7.0000000000000007E-2</v>
      </c>
      <c r="H2083" s="2" t="s">
        <v>20</v>
      </c>
      <c r="I2083" s="2">
        <v>-611.41</v>
      </c>
      <c r="J2083" s="2">
        <v>15.48</v>
      </c>
      <c r="K2083" s="2">
        <v>63</v>
      </c>
      <c r="L2083" s="2" t="s">
        <v>379</v>
      </c>
      <c r="M2083" s="2" t="s">
        <v>38</v>
      </c>
      <c r="N2083" s="2" t="s">
        <v>30</v>
      </c>
      <c r="O2083" s="2" t="s">
        <v>24</v>
      </c>
      <c r="P2083" s="2" t="s">
        <v>71</v>
      </c>
      <c r="Q2083" s="2" t="s">
        <v>34</v>
      </c>
      <c r="R2083" s="3">
        <v>42463</v>
      </c>
      <c r="S2083" s="10">
        <f t="shared" si="351"/>
        <v>2016</v>
      </c>
      <c r="T2083" t="str">
        <f t="shared" si="357"/>
        <v/>
      </c>
      <c r="U2083">
        <f t="shared" si="357"/>
        <v>-611.41</v>
      </c>
      <c r="V2083" t="str">
        <f t="shared" si="357"/>
        <v/>
      </c>
      <c r="W2083" t="str">
        <f t="shared" si="357"/>
        <v/>
      </c>
      <c r="Z2083">
        <f t="shared" si="358"/>
        <v>-611.41</v>
      </c>
      <c r="AA2083" t="str">
        <f t="shared" si="358"/>
        <v/>
      </c>
      <c r="AB2083" t="str">
        <f t="shared" si="358"/>
        <v/>
      </c>
      <c r="AE2083" t="str">
        <f t="shared" si="352"/>
        <v>Office Supplies</v>
      </c>
      <c r="AH2083" t="str">
        <f t="shared" si="353"/>
        <v/>
      </c>
      <c r="AI2083" t="str">
        <f t="shared" si="354"/>
        <v/>
      </c>
      <c r="AJ2083" t="str">
        <f t="shared" si="350"/>
        <v/>
      </c>
      <c r="AK2083" t="str">
        <f t="shared" si="350"/>
        <v/>
      </c>
      <c r="AL2083" t="str">
        <f t="shared" si="350"/>
        <v/>
      </c>
    </row>
    <row r="2084" spans="1:38" x14ac:dyDescent="0.2">
      <c r="A2084" s="1">
        <v>7326</v>
      </c>
      <c r="B2084" s="2" t="s">
        <v>18</v>
      </c>
      <c r="C2084" s="3">
        <v>42461</v>
      </c>
      <c r="D2084" s="2" t="s">
        <v>50</v>
      </c>
      <c r="E2084" s="2">
        <v>4</v>
      </c>
      <c r="F2084" s="2">
        <v>32.92</v>
      </c>
      <c r="G2084" s="2">
        <v>7.0000000000000007E-2</v>
      </c>
      <c r="H2084" s="2" t="s">
        <v>20</v>
      </c>
      <c r="I2084" s="2">
        <v>3.41</v>
      </c>
      <c r="J2084" s="2">
        <v>17.98</v>
      </c>
      <c r="K2084" s="2">
        <v>15.49</v>
      </c>
      <c r="L2084" s="2" t="s">
        <v>379</v>
      </c>
      <c r="M2084" s="2" t="s">
        <v>38</v>
      </c>
      <c r="N2084" s="2" t="s">
        <v>30</v>
      </c>
      <c r="O2084" s="2" t="s">
        <v>24</v>
      </c>
      <c r="P2084" s="2" t="s">
        <v>25</v>
      </c>
      <c r="Q2084" s="2" t="s">
        <v>26</v>
      </c>
      <c r="R2084" s="3">
        <v>42463</v>
      </c>
      <c r="S2084" s="10">
        <f t="shared" si="351"/>
        <v>2016</v>
      </c>
      <c r="T2084" t="str">
        <f t="shared" si="357"/>
        <v/>
      </c>
      <c r="U2084">
        <f t="shared" si="357"/>
        <v>3.41</v>
      </c>
      <c r="V2084" t="str">
        <f t="shared" si="357"/>
        <v/>
      </c>
      <c r="W2084" t="str">
        <f t="shared" si="357"/>
        <v/>
      </c>
      <c r="Z2084">
        <f t="shared" si="358"/>
        <v>3.41</v>
      </c>
      <c r="AA2084" t="str">
        <f t="shared" si="358"/>
        <v/>
      </c>
      <c r="AB2084" t="str">
        <f t="shared" si="358"/>
        <v/>
      </c>
      <c r="AE2084" t="str">
        <f t="shared" si="352"/>
        <v/>
      </c>
      <c r="AH2084" t="str">
        <f t="shared" si="353"/>
        <v/>
      </c>
      <c r="AI2084" t="str">
        <f t="shared" si="354"/>
        <v/>
      </c>
      <c r="AJ2084" t="str">
        <f t="shared" si="350"/>
        <v/>
      </c>
      <c r="AK2084" t="str">
        <f t="shared" si="350"/>
        <v/>
      </c>
      <c r="AL2084" t="str">
        <f t="shared" si="350"/>
        <v/>
      </c>
    </row>
    <row r="2085" spans="1:38" x14ac:dyDescent="0.2">
      <c r="A2085" s="1">
        <v>7327</v>
      </c>
      <c r="B2085" s="2" t="s">
        <v>18</v>
      </c>
      <c r="C2085" s="3">
        <v>42461</v>
      </c>
      <c r="D2085" s="2" t="s">
        <v>50</v>
      </c>
      <c r="E2085" s="2">
        <v>46</v>
      </c>
      <c r="F2085" s="2">
        <v>494.9</v>
      </c>
      <c r="G2085" s="2">
        <v>0.05</v>
      </c>
      <c r="H2085" s="2" t="s">
        <v>20</v>
      </c>
      <c r="I2085" s="2">
        <v>-20.48</v>
      </c>
      <c r="J2085" s="2">
        <v>22.23</v>
      </c>
      <c r="K2085" s="2">
        <v>18.68</v>
      </c>
      <c r="L2085" s="2" t="s">
        <v>379</v>
      </c>
      <c r="M2085" s="2" t="s">
        <v>38</v>
      </c>
      <c r="N2085" s="2" t="s">
        <v>30</v>
      </c>
      <c r="O2085" s="2" t="s">
        <v>24</v>
      </c>
      <c r="P2085" s="2" t="s">
        <v>203</v>
      </c>
      <c r="Q2085" s="2" t="s">
        <v>58</v>
      </c>
      <c r="R2085" s="3">
        <v>42463</v>
      </c>
      <c r="S2085" s="10">
        <f t="shared" si="351"/>
        <v>2016</v>
      </c>
      <c r="T2085" t="str">
        <f t="shared" si="357"/>
        <v/>
      </c>
      <c r="U2085">
        <f t="shared" si="357"/>
        <v>-20.48</v>
      </c>
      <c r="V2085" t="str">
        <f t="shared" si="357"/>
        <v/>
      </c>
      <c r="W2085" t="str">
        <f t="shared" si="357"/>
        <v/>
      </c>
      <c r="Z2085">
        <f t="shared" si="358"/>
        <v>-20.48</v>
      </c>
      <c r="AA2085" t="str">
        <f t="shared" si="358"/>
        <v/>
      </c>
      <c r="AB2085" t="str">
        <f t="shared" si="358"/>
        <v/>
      </c>
      <c r="AE2085" t="str">
        <f t="shared" si="352"/>
        <v>Office Supplies</v>
      </c>
      <c r="AH2085" t="str">
        <f t="shared" si="353"/>
        <v/>
      </c>
      <c r="AI2085" t="str">
        <f t="shared" si="354"/>
        <v/>
      </c>
      <c r="AJ2085" t="str">
        <f t="shared" si="350"/>
        <v/>
      </c>
      <c r="AK2085" t="str">
        <f t="shared" si="350"/>
        <v/>
      </c>
      <c r="AL2085" t="str">
        <f t="shared" si="350"/>
        <v/>
      </c>
    </row>
    <row r="2086" spans="1:38" x14ac:dyDescent="0.2">
      <c r="A2086" s="1">
        <v>7328</v>
      </c>
      <c r="B2086" s="2" t="s">
        <v>18</v>
      </c>
      <c r="C2086" s="3">
        <v>42462</v>
      </c>
      <c r="D2086" s="2" t="s">
        <v>59</v>
      </c>
      <c r="E2086" s="2">
        <v>24</v>
      </c>
      <c r="F2086" s="2">
        <v>6415.7</v>
      </c>
      <c r="G2086" s="2">
        <v>0.1</v>
      </c>
      <c r="H2086" s="2" t="s">
        <v>44</v>
      </c>
      <c r="I2086" s="2">
        <v>544.94000000000005</v>
      </c>
      <c r="J2086" s="2">
        <v>292.98</v>
      </c>
      <c r="K2086" s="2">
        <v>49.67</v>
      </c>
      <c r="L2086" s="2" t="s">
        <v>291</v>
      </c>
      <c r="M2086" s="2" t="s">
        <v>22</v>
      </c>
      <c r="N2086" s="2" t="s">
        <v>23</v>
      </c>
      <c r="O2086" s="2" t="s">
        <v>45</v>
      </c>
      <c r="P2086" s="2" t="s">
        <v>46</v>
      </c>
      <c r="Q2086" s="2" t="s">
        <v>47</v>
      </c>
      <c r="R2086" s="3">
        <v>42463</v>
      </c>
      <c r="S2086" s="10">
        <f t="shared" si="351"/>
        <v>2016</v>
      </c>
      <c r="T2086">
        <f t="shared" si="357"/>
        <v>544.94000000000005</v>
      </c>
      <c r="U2086" t="str">
        <f t="shared" si="357"/>
        <v/>
      </c>
      <c r="V2086" t="str">
        <f t="shared" si="357"/>
        <v/>
      </c>
      <c r="W2086" t="str">
        <f t="shared" si="357"/>
        <v/>
      </c>
      <c r="Z2086" t="str">
        <f t="shared" si="358"/>
        <v/>
      </c>
      <c r="AA2086" t="str">
        <f t="shared" si="358"/>
        <v/>
      </c>
      <c r="AB2086">
        <f t="shared" si="358"/>
        <v>544.94000000000005</v>
      </c>
      <c r="AE2086" t="str">
        <f t="shared" si="352"/>
        <v/>
      </c>
      <c r="AH2086" t="str">
        <f t="shared" si="353"/>
        <v/>
      </c>
      <c r="AI2086" t="str">
        <f t="shared" si="354"/>
        <v/>
      </c>
      <c r="AJ2086" t="str">
        <f t="shared" si="350"/>
        <v/>
      </c>
      <c r="AK2086" t="str">
        <f t="shared" si="350"/>
        <v/>
      </c>
      <c r="AL2086" t="str">
        <f t="shared" si="350"/>
        <v/>
      </c>
    </row>
    <row r="2087" spans="1:38" x14ac:dyDescent="0.2">
      <c r="A2087" s="1">
        <v>7329</v>
      </c>
      <c r="B2087" s="2" t="s">
        <v>18</v>
      </c>
      <c r="C2087" s="3">
        <v>42462</v>
      </c>
      <c r="D2087" s="2" t="s">
        <v>59</v>
      </c>
      <c r="E2087" s="2">
        <v>26</v>
      </c>
      <c r="F2087" s="2">
        <v>1083.31</v>
      </c>
      <c r="G2087" s="2">
        <v>0.03</v>
      </c>
      <c r="H2087" s="2" t="s">
        <v>20</v>
      </c>
      <c r="I2087" s="2">
        <v>39.82</v>
      </c>
      <c r="J2087" s="2">
        <v>51.98</v>
      </c>
      <c r="K2087" s="2">
        <v>21.12</v>
      </c>
      <c r="L2087" s="2" t="s">
        <v>291</v>
      </c>
      <c r="M2087" s="2" t="s">
        <v>29</v>
      </c>
      <c r="N2087" s="2" t="s">
        <v>23</v>
      </c>
      <c r="O2087" s="2" t="s">
        <v>31</v>
      </c>
      <c r="P2087" s="2" t="s">
        <v>32</v>
      </c>
      <c r="Q2087" s="2" t="s">
        <v>26</v>
      </c>
      <c r="R2087" s="3">
        <v>42463</v>
      </c>
      <c r="S2087" s="10">
        <f t="shared" si="351"/>
        <v>2016</v>
      </c>
      <c r="T2087">
        <f t="shared" si="357"/>
        <v>39.82</v>
      </c>
      <c r="U2087" t="str">
        <f t="shared" si="357"/>
        <v/>
      </c>
      <c r="V2087" t="str">
        <f t="shared" si="357"/>
        <v/>
      </c>
      <c r="W2087" t="str">
        <f t="shared" si="357"/>
        <v/>
      </c>
      <c r="Z2087" t="str">
        <f t="shared" si="358"/>
        <v/>
      </c>
      <c r="AA2087">
        <f t="shared" si="358"/>
        <v>39.82</v>
      </c>
      <c r="AB2087" t="str">
        <f t="shared" si="358"/>
        <v/>
      </c>
      <c r="AE2087" t="str">
        <f t="shared" si="352"/>
        <v/>
      </c>
      <c r="AH2087" t="str">
        <f t="shared" si="353"/>
        <v/>
      </c>
      <c r="AI2087" t="str">
        <f t="shared" si="354"/>
        <v/>
      </c>
      <c r="AJ2087" t="str">
        <f t="shared" si="350"/>
        <v/>
      </c>
      <c r="AK2087" t="str">
        <f t="shared" si="350"/>
        <v/>
      </c>
      <c r="AL2087" t="str">
        <f t="shared" si="350"/>
        <v/>
      </c>
    </row>
    <row r="2088" spans="1:38" x14ac:dyDescent="0.2">
      <c r="A2088" s="1">
        <v>7330</v>
      </c>
      <c r="B2088" s="2" t="s">
        <v>18</v>
      </c>
      <c r="C2088" s="3">
        <v>42462</v>
      </c>
      <c r="D2088" s="2" t="s">
        <v>59</v>
      </c>
      <c r="E2088" s="2">
        <v>21</v>
      </c>
      <c r="F2088" s="2">
        <v>1184.259</v>
      </c>
      <c r="G2088" s="2">
        <v>0.03</v>
      </c>
      <c r="H2088" s="2" t="s">
        <v>20</v>
      </c>
      <c r="I2088" s="2">
        <v>143.26</v>
      </c>
      <c r="J2088" s="2">
        <v>77.989999999999995</v>
      </c>
      <c r="K2088" s="2">
        <v>17.989999999999998</v>
      </c>
      <c r="L2088" s="2" t="s">
        <v>291</v>
      </c>
      <c r="M2088" s="2" t="s">
        <v>29</v>
      </c>
      <c r="N2088" s="2" t="s">
        <v>23</v>
      </c>
      <c r="O2088" s="2" t="s">
        <v>31</v>
      </c>
      <c r="P2088" s="2" t="s">
        <v>39</v>
      </c>
      <c r="Q2088" s="2" t="s">
        <v>26</v>
      </c>
      <c r="R2088" s="3">
        <v>42463</v>
      </c>
      <c r="S2088" s="10">
        <f t="shared" si="351"/>
        <v>2016</v>
      </c>
      <c r="T2088">
        <f t="shared" si="357"/>
        <v>143.26</v>
      </c>
      <c r="U2088" t="str">
        <f t="shared" si="357"/>
        <v/>
      </c>
      <c r="V2088" t="str">
        <f t="shared" si="357"/>
        <v/>
      </c>
      <c r="W2088" t="str">
        <f t="shared" si="357"/>
        <v/>
      </c>
      <c r="Z2088" t="str">
        <f t="shared" si="358"/>
        <v/>
      </c>
      <c r="AA2088">
        <f t="shared" si="358"/>
        <v>143.26</v>
      </c>
      <c r="AB2088" t="str">
        <f t="shared" si="358"/>
        <v/>
      </c>
      <c r="AE2088" t="str">
        <f t="shared" si="352"/>
        <v/>
      </c>
      <c r="AH2088" t="str">
        <f t="shared" si="353"/>
        <v/>
      </c>
      <c r="AI2088" t="str">
        <f t="shared" si="354"/>
        <v/>
      </c>
      <c r="AJ2088" t="str">
        <f t="shared" si="350"/>
        <v/>
      </c>
      <c r="AK2088" t="str">
        <f t="shared" si="350"/>
        <v/>
      </c>
      <c r="AL2088" t="str">
        <f t="shared" si="350"/>
        <v/>
      </c>
    </row>
    <row r="2089" spans="1:38" x14ac:dyDescent="0.2">
      <c r="A2089" s="1">
        <v>7331</v>
      </c>
      <c r="B2089" s="2" t="s">
        <v>18</v>
      </c>
      <c r="C2089" s="3">
        <v>42465</v>
      </c>
      <c r="D2089" s="2" t="s">
        <v>41</v>
      </c>
      <c r="E2089" s="2">
        <v>23</v>
      </c>
      <c r="F2089" s="2">
        <v>317.92</v>
      </c>
      <c r="G2089" s="2">
        <v>0.01</v>
      </c>
      <c r="H2089" s="2" t="s">
        <v>20</v>
      </c>
      <c r="I2089" s="2">
        <v>38.619999999999997</v>
      </c>
      <c r="J2089" s="2">
        <v>24.98</v>
      </c>
      <c r="K2089" s="2">
        <v>17.14</v>
      </c>
      <c r="L2089" s="2" t="s">
        <v>460</v>
      </c>
      <c r="M2089" s="2" t="s">
        <v>29</v>
      </c>
      <c r="N2089" s="2" t="s">
        <v>43</v>
      </c>
      <c r="O2089" s="2" t="s">
        <v>24</v>
      </c>
      <c r="P2089" s="2" t="s">
        <v>203</v>
      </c>
      <c r="Q2089" s="2" t="s">
        <v>58</v>
      </c>
      <c r="R2089" s="3">
        <v>42467</v>
      </c>
      <c r="S2089" s="10">
        <f t="shared" si="351"/>
        <v>2016</v>
      </c>
      <c r="T2089" t="str">
        <f t="shared" si="357"/>
        <v/>
      </c>
      <c r="U2089" t="str">
        <f t="shared" si="357"/>
        <v/>
      </c>
      <c r="V2089">
        <f t="shared" si="357"/>
        <v>38.619999999999997</v>
      </c>
      <c r="W2089" t="str">
        <f t="shared" si="357"/>
        <v/>
      </c>
      <c r="Z2089">
        <f t="shared" si="358"/>
        <v>38.619999999999997</v>
      </c>
      <c r="AA2089" t="str">
        <f t="shared" si="358"/>
        <v/>
      </c>
      <c r="AB2089" t="str">
        <f t="shared" si="358"/>
        <v/>
      </c>
      <c r="AE2089" t="str">
        <f t="shared" si="352"/>
        <v/>
      </c>
      <c r="AH2089" t="str">
        <f t="shared" si="353"/>
        <v/>
      </c>
      <c r="AI2089" t="str">
        <f t="shared" si="354"/>
        <v/>
      </c>
      <c r="AJ2089" t="str">
        <f t="shared" si="350"/>
        <v/>
      </c>
      <c r="AK2089" t="str">
        <f t="shared" si="350"/>
        <v/>
      </c>
      <c r="AL2089" t="str">
        <f t="shared" si="350"/>
        <v/>
      </c>
    </row>
    <row r="2090" spans="1:38" x14ac:dyDescent="0.2">
      <c r="A2090" s="1">
        <v>7332</v>
      </c>
      <c r="B2090" s="2" t="s">
        <v>18</v>
      </c>
      <c r="C2090" s="3">
        <v>42465</v>
      </c>
      <c r="D2090" s="2" t="s">
        <v>27</v>
      </c>
      <c r="E2090" s="2">
        <v>20</v>
      </c>
      <c r="F2090" s="2">
        <v>2234.7399999999998</v>
      </c>
      <c r="G2090" s="2">
        <v>0.09</v>
      </c>
      <c r="H2090" s="2" t="s">
        <v>20</v>
      </c>
      <c r="I2090" s="2">
        <v>-603.69000000000005</v>
      </c>
      <c r="J2090" s="2">
        <v>125.64</v>
      </c>
      <c r="K2090" s="2">
        <v>49</v>
      </c>
      <c r="L2090" s="2" t="s">
        <v>275</v>
      </c>
      <c r="M2090" s="2" t="s">
        <v>38</v>
      </c>
      <c r="N2090" s="2" t="s">
        <v>23</v>
      </c>
      <c r="O2090" s="2" t="s">
        <v>24</v>
      </c>
      <c r="P2090" s="2" t="s">
        <v>52</v>
      </c>
      <c r="Q2090" s="2" t="s">
        <v>34</v>
      </c>
      <c r="R2090" s="3">
        <v>42465</v>
      </c>
      <c r="S2090" s="10">
        <f t="shared" si="351"/>
        <v>2016</v>
      </c>
      <c r="T2090">
        <f t="shared" si="357"/>
        <v>-603.69000000000005</v>
      </c>
      <c r="U2090" t="str">
        <f t="shared" si="357"/>
        <v/>
      </c>
      <c r="V2090" t="str">
        <f t="shared" si="357"/>
        <v/>
      </c>
      <c r="W2090" t="str">
        <f t="shared" si="357"/>
        <v/>
      </c>
      <c r="Z2090">
        <f t="shared" si="358"/>
        <v>-603.69000000000005</v>
      </c>
      <c r="AA2090" t="str">
        <f t="shared" si="358"/>
        <v/>
      </c>
      <c r="AB2090" t="str">
        <f t="shared" si="358"/>
        <v/>
      </c>
      <c r="AE2090" t="str">
        <f t="shared" si="352"/>
        <v>Office Supplies</v>
      </c>
      <c r="AH2090" t="str">
        <f t="shared" si="353"/>
        <v/>
      </c>
      <c r="AI2090" t="str">
        <f t="shared" si="354"/>
        <v/>
      </c>
      <c r="AJ2090" t="str">
        <f t="shared" si="350"/>
        <v/>
      </c>
      <c r="AK2090" t="str">
        <f t="shared" si="350"/>
        <v/>
      </c>
      <c r="AL2090" t="str">
        <f t="shared" si="350"/>
        <v/>
      </c>
    </row>
    <row r="2091" spans="1:38" x14ac:dyDescent="0.2">
      <c r="A2091" s="1">
        <v>7333</v>
      </c>
      <c r="B2091" s="2" t="s">
        <v>18</v>
      </c>
      <c r="C2091" s="3">
        <v>42467</v>
      </c>
      <c r="D2091" s="2" t="s">
        <v>59</v>
      </c>
      <c r="E2091" s="2">
        <v>31</v>
      </c>
      <c r="F2091" s="2">
        <v>902.04</v>
      </c>
      <c r="G2091" s="2">
        <v>0.01</v>
      </c>
      <c r="H2091" s="2" t="s">
        <v>20</v>
      </c>
      <c r="I2091" s="2">
        <v>-22.39</v>
      </c>
      <c r="J2091" s="2">
        <v>39.42</v>
      </c>
      <c r="K2091" s="2">
        <v>33.46</v>
      </c>
      <c r="L2091" s="2" t="s">
        <v>503</v>
      </c>
      <c r="M2091" s="2" t="s">
        <v>38</v>
      </c>
      <c r="N2091" s="2" t="s">
        <v>23</v>
      </c>
      <c r="O2091" s="2" t="s">
        <v>45</v>
      </c>
      <c r="P2091" s="2" t="s">
        <v>55</v>
      </c>
      <c r="Q2091" s="2" t="s">
        <v>26</v>
      </c>
      <c r="R2091" s="3">
        <v>42468</v>
      </c>
      <c r="S2091" s="10">
        <f t="shared" si="351"/>
        <v>2016</v>
      </c>
      <c r="T2091">
        <f t="shared" si="357"/>
        <v>-22.39</v>
      </c>
      <c r="U2091" t="str">
        <f t="shared" si="357"/>
        <v/>
      </c>
      <c r="V2091" t="str">
        <f t="shared" si="357"/>
        <v/>
      </c>
      <c r="W2091" t="str">
        <f t="shared" si="357"/>
        <v/>
      </c>
      <c r="Z2091" t="str">
        <f t="shared" si="358"/>
        <v/>
      </c>
      <c r="AA2091" t="str">
        <f t="shared" si="358"/>
        <v/>
      </c>
      <c r="AB2091">
        <f t="shared" si="358"/>
        <v>-22.39</v>
      </c>
      <c r="AE2091" t="str">
        <f t="shared" si="352"/>
        <v>Furniture</v>
      </c>
      <c r="AH2091" t="str">
        <f t="shared" si="353"/>
        <v/>
      </c>
      <c r="AI2091" t="str">
        <f t="shared" si="354"/>
        <v/>
      </c>
      <c r="AJ2091" t="str">
        <f t="shared" si="350"/>
        <v/>
      </c>
      <c r="AK2091" t="str">
        <f t="shared" si="350"/>
        <v/>
      </c>
      <c r="AL2091" t="str">
        <f t="shared" si="350"/>
        <v/>
      </c>
    </row>
    <row r="2092" spans="1:38" x14ac:dyDescent="0.2">
      <c r="A2092" s="1">
        <v>7334</v>
      </c>
      <c r="B2092" s="2" t="s">
        <v>18</v>
      </c>
      <c r="C2092" s="3">
        <v>42468</v>
      </c>
      <c r="D2092" s="2" t="s">
        <v>50</v>
      </c>
      <c r="E2092" s="2">
        <v>3</v>
      </c>
      <c r="F2092" s="2">
        <v>38.32</v>
      </c>
      <c r="G2092" s="2">
        <v>0.02</v>
      </c>
      <c r="H2092" s="2" t="s">
        <v>49</v>
      </c>
      <c r="I2092" s="2">
        <v>34.04</v>
      </c>
      <c r="J2092" s="2">
        <v>18.98</v>
      </c>
      <c r="K2092" s="2">
        <v>16.829999999999998</v>
      </c>
      <c r="L2092" s="2" t="s">
        <v>374</v>
      </c>
      <c r="M2092" s="2" t="s">
        <v>29</v>
      </c>
      <c r="N2092" s="2" t="s">
        <v>54</v>
      </c>
      <c r="O2092" s="2" t="s">
        <v>45</v>
      </c>
      <c r="P2092" s="2" t="s">
        <v>55</v>
      </c>
      <c r="Q2092" s="2" t="s">
        <v>58</v>
      </c>
      <c r="R2092" s="3">
        <v>42469</v>
      </c>
      <c r="S2092" s="10">
        <f t="shared" si="351"/>
        <v>2016</v>
      </c>
      <c r="T2092" t="str">
        <f t="shared" si="357"/>
        <v/>
      </c>
      <c r="U2092" t="str">
        <f t="shared" si="357"/>
        <v/>
      </c>
      <c r="V2092" t="str">
        <f t="shared" si="357"/>
        <v/>
      </c>
      <c r="W2092">
        <f t="shared" si="357"/>
        <v>34.04</v>
      </c>
      <c r="Z2092" t="str">
        <f t="shared" si="358"/>
        <v/>
      </c>
      <c r="AA2092" t="str">
        <f t="shared" si="358"/>
        <v/>
      </c>
      <c r="AB2092">
        <f t="shared" si="358"/>
        <v>34.04</v>
      </c>
      <c r="AE2092" t="str">
        <f t="shared" si="352"/>
        <v/>
      </c>
      <c r="AH2092" t="str">
        <f t="shared" si="353"/>
        <v/>
      </c>
      <c r="AI2092" t="str">
        <f t="shared" si="354"/>
        <v/>
      </c>
      <c r="AJ2092" t="str">
        <f t="shared" si="350"/>
        <v/>
      </c>
      <c r="AK2092" t="str">
        <f t="shared" si="350"/>
        <v/>
      </c>
      <c r="AL2092" t="str">
        <f t="shared" si="350"/>
        <v/>
      </c>
    </row>
    <row r="2093" spans="1:38" x14ac:dyDescent="0.2">
      <c r="A2093" s="1">
        <v>7335</v>
      </c>
      <c r="B2093" s="2" t="s">
        <v>18</v>
      </c>
      <c r="C2093" s="3">
        <v>42468</v>
      </c>
      <c r="D2093" s="2" t="s">
        <v>50</v>
      </c>
      <c r="E2093" s="2">
        <v>24</v>
      </c>
      <c r="F2093" s="2">
        <v>150.19999999999999</v>
      </c>
      <c r="G2093" s="2">
        <v>0.01</v>
      </c>
      <c r="H2093" s="2" t="s">
        <v>20</v>
      </c>
      <c r="I2093" s="2">
        <v>-19.600000000000001</v>
      </c>
      <c r="J2093" s="2">
        <v>17.809999999999999</v>
      </c>
      <c r="K2093" s="2">
        <v>17.37</v>
      </c>
      <c r="L2093" s="2" t="s">
        <v>374</v>
      </c>
      <c r="M2093" s="2" t="s">
        <v>29</v>
      </c>
      <c r="N2093" s="2" t="s">
        <v>54</v>
      </c>
      <c r="O2093" s="2" t="s">
        <v>24</v>
      </c>
      <c r="P2093" s="2" t="s">
        <v>95</v>
      </c>
      <c r="Q2093" s="2" t="s">
        <v>36</v>
      </c>
      <c r="R2093" s="3">
        <v>42471</v>
      </c>
      <c r="S2093" s="10">
        <f t="shared" si="351"/>
        <v>2016</v>
      </c>
      <c r="T2093" t="str">
        <f t="shared" si="357"/>
        <v/>
      </c>
      <c r="U2093" t="str">
        <f t="shared" si="357"/>
        <v/>
      </c>
      <c r="V2093" t="str">
        <f t="shared" si="357"/>
        <v/>
      </c>
      <c r="W2093">
        <f t="shared" si="357"/>
        <v>-19.600000000000001</v>
      </c>
      <c r="Z2093">
        <f t="shared" si="358"/>
        <v>-19.600000000000001</v>
      </c>
      <c r="AA2093" t="str">
        <f t="shared" si="358"/>
        <v/>
      </c>
      <c r="AB2093" t="str">
        <f t="shared" si="358"/>
        <v/>
      </c>
      <c r="AE2093" t="str">
        <f t="shared" si="352"/>
        <v>Office Supplies</v>
      </c>
      <c r="AH2093" t="str">
        <f t="shared" si="353"/>
        <v/>
      </c>
      <c r="AI2093" t="str">
        <f t="shared" si="354"/>
        <v/>
      </c>
      <c r="AJ2093" t="str">
        <f t="shared" si="350"/>
        <v/>
      </c>
      <c r="AK2093" t="str">
        <f t="shared" si="350"/>
        <v/>
      </c>
      <c r="AL2093" t="str">
        <f t="shared" si="350"/>
        <v/>
      </c>
    </row>
    <row r="2094" spans="1:38" x14ac:dyDescent="0.2">
      <c r="A2094" s="1">
        <v>7336</v>
      </c>
      <c r="B2094" s="2" t="s">
        <v>18</v>
      </c>
      <c r="C2094" s="3">
        <v>42468</v>
      </c>
      <c r="D2094" s="2" t="s">
        <v>19</v>
      </c>
      <c r="E2094" s="2">
        <v>21</v>
      </c>
      <c r="F2094" s="2">
        <v>55.41</v>
      </c>
      <c r="G2094" s="2">
        <v>0.1</v>
      </c>
      <c r="H2094" s="2" t="s">
        <v>49</v>
      </c>
      <c r="I2094" s="2">
        <v>-1.45</v>
      </c>
      <c r="J2094" s="2">
        <v>14.21</v>
      </c>
      <c r="K2094" s="2">
        <v>15.12</v>
      </c>
      <c r="L2094" s="2" t="s">
        <v>104</v>
      </c>
      <c r="M2094" s="2" t="s">
        <v>38</v>
      </c>
      <c r="N2094" s="2" t="s">
        <v>54</v>
      </c>
      <c r="O2094" s="2" t="s">
        <v>24</v>
      </c>
      <c r="P2094" s="2" t="s">
        <v>64</v>
      </c>
      <c r="Q2094" s="2" t="s">
        <v>36</v>
      </c>
      <c r="R2094" s="3">
        <v>42469</v>
      </c>
      <c r="S2094" s="10">
        <f t="shared" si="351"/>
        <v>2016</v>
      </c>
      <c r="T2094" t="str">
        <f t="shared" si="357"/>
        <v/>
      </c>
      <c r="U2094" t="str">
        <f t="shared" si="357"/>
        <v/>
      </c>
      <c r="V2094" t="str">
        <f t="shared" si="357"/>
        <v/>
      </c>
      <c r="W2094">
        <f t="shared" si="357"/>
        <v>-1.45</v>
      </c>
      <c r="Z2094">
        <f t="shared" si="358"/>
        <v>-1.45</v>
      </c>
      <c r="AA2094" t="str">
        <f t="shared" si="358"/>
        <v/>
      </c>
      <c r="AB2094" t="str">
        <f t="shared" si="358"/>
        <v/>
      </c>
      <c r="AE2094" t="str">
        <f t="shared" si="352"/>
        <v>Office Supplies</v>
      </c>
      <c r="AH2094" t="str">
        <f t="shared" si="353"/>
        <v/>
      </c>
      <c r="AI2094" t="str">
        <f t="shared" si="354"/>
        <v/>
      </c>
      <c r="AJ2094" t="str">
        <f t="shared" si="350"/>
        <v/>
      </c>
      <c r="AK2094" t="str">
        <f t="shared" si="350"/>
        <v/>
      </c>
      <c r="AL2094" t="str">
        <f t="shared" si="350"/>
        <v/>
      </c>
    </row>
    <row r="2095" spans="1:38" x14ac:dyDescent="0.2">
      <c r="A2095" s="1">
        <v>7337</v>
      </c>
      <c r="B2095" s="2" t="s">
        <v>18</v>
      </c>
      <c r="C2095" s="3">
        <v>42469</v>
      </c>
      <c r="D2095" s="2" t="s">
        <v>19</v>
      </c>
      <c r="E2095" s="2">
        <v>13</v>
      </c>
      <c r="F2095" s="2">
        <v>570.58000000000004</v>
      </c>
      <c r="G2095" s="2">
        <v>0.02</v>
      </c>
      <c r="H2095" s="2" t="s">
        <v>49</v>
      </c>
      <c r="I2095" s="2">
        <v>73.38</v>
      </c>
      <c r="J2095" s="2">
        <v>52.98</v>
      </c>
      <c r="K2095" s="2">
        <v>21.2</v>
      </c>
      <c r="L2095" s="2" t="s">
        <v>246</v>
      </c>
      <c r="M2095" s="2" t="s">
        <v>29</v>
      </c>
      <c r="N2095" s="2" t="s">
        <v>30</v>
      </c>
      <c r="O2095" s="2" t="s">
        <v>24</v>
      </c>
      <c r="P2095" s="2" t="s">
        <v>71</v>
      </c>
      <c r="Q2095" s="2" t="s">
        <v>26</v>
      </c>
      <c r="R2095" s="3">
        <v>42471</v>
      </c>
      <c r="S2095" s="10">
        <f t="shared" si="351"/>
        <v>2016</v>
      </c>
      <c r="T2095" t="str">
        <f t="shared" si="357"/>
        <v/>
      </c>
      <c r="U2095">
        <f t="shared" si="357"/>
        <v>73.38</v>
      </c>
      <c r="V2095" t="str">
        <f t="shared" si="357"/>
        <v/>
      </c>
      <c r="W2095" t="str">
        <f t="shared" si="357"/>
        <v/>
      </c>
      <c r="Z2095">
        <f t="shared" si="358"/>
        <v>73.38</v>
      </c>
      <c r="AA2095" t="str">
        <f t="shared" si="358"/>
        <v/>
      </c>
      <c r="AB2095" t="str">
        <f t="shared" si="358"/>
        <v/>
      </c>
      <c r="AE2095" t="str">
        <f t="shared" si="352"/>
        <v/>
      </c>
      <c r="AH2095" t="str">
        <f t="shared" si="353"/>
        <v/>
      </c>
      <c r="AI2095" t="str">
        <f t="shared" si="354"/>
        <v/>
      </c>
      <c r="AJ2095" t="str">
        <f t="shared" si="350"/>
        <v/>
      </c>
      <c r="AK2095" t="str">
        <f t="shared" si="350"/>
        <v/>
      </c>
      <c r="AL2095" t="str">
        <f t="shared" si="350"/>
        <v/>
      </c>
    </row>
    <row r="2096" spans="1:38" x14ac:dyDescent="0.2">
      <c r="A2096" s="1">
        <v>7338</v>
      </c>
      <c r="B2096" s="2" t="s">
        <v>18</v>
      </c>
      <c r="C2096" s="3">
        <v>42469</v>
      </c>
      <c r="D2096" s="2" t="s">
        <v>19</v>
      </c>
      <c r="E2096" s="2">
        <v>16</v>
      </c>
      <c r="F2096" s="2">
        <v>54.85</v>
      </c>
      <c r="G2096" s="2">
        <v>0.05</v>
      </c>
      <c r="H2096" s="2" t="s">
        <v>20</v>
      </c>
      <c r="I2096" s="2">
        <v>6.47</v>
      </c>
      <c r="J2096" s="2">
        <v>14.88</v>
      </c>
      <c r="K2096" s="2">
        <v>15.49</v>
      </c>
      <c r="L2096" s="2" t="s">
        <v>246</v>
      </c>
      <c r="M2096" s="2" t="s">
        <v>29</v>
      </c>
      <c r="N2096" s="2" t="s">
        <v>30</v>
      </c>
      <c r="O2096" s="2" t="s">
        <v>24</v>
      </c>
      <c r="P2096" s="2" t="s">
        <v>25</v>
      </c>
      <c r="Q2096" s="2" t="s">
        <v>26</v>
      </c>
      <c r="R2096" s="3">
        <v>42470</v>
      </c>
      <c r="S2096" s="10">
        <f t="shared" si="351"/>
        <v>2016</v>
      </c>
      <c r="T2096" t="str">
        <f t="shared" si="357"/>
        <v/>
      </c>
      <c r="U2096">
        <f t="shared" si="357"/>
        <v>6.47</v>
      </c>
      <c r="V2096" t="str">
        <f t="shared" si="357"/>
        <v/>
      </c>
      <c r="W2096" t="str">
        <f t="shared" si="357"/>
        <v/>
      </c>
      <c r="Z2096">
        <f t="shared" si="358"/>
        <v>6.47</v>
      </c>
      <c r="AA2096" t="str">
        <f t="shared" si="358"/>
        <v/>
      </c>
      <c r="AB2096" t="str">
        <f t="shared" si="358"/>
        <v/>
      </c>
      <c r="AE2096" t="str">
        <f t="shared" si="352"/>
        <v/>
      </c>
      <c r="AH2096" t="str">
        <f t="shared" si="353"/>
        <v/>
      </c>
      <c r="AI2096" t="str">
        <f t="shared" si="354"/>
        <v/>
      </c>
      <c r="AJ2096" t="str">
        <f t="shared" si="350"/>
        <v/>
      </c>
      <c r="AK2096" t="str">
        <f t="shared" si="350"/>
        <v/>
      </c>
      <c r="AL2096" t="str">
        <f t="shared" si="350"/>
        <v/>
      </c>
    </row>
    <row r="2097" spans="1:38" x14ac:dyDescent="0.2">
      <c r="A2097" s="1">
        <v>7339</v>
      </c>
      <c r="B2097" s="2" t="s">
        <v>18</v>
      </c>
      <c r="C2097" s="3">
        <v>42469</v>
      </c>
      <c r="D2097" s="2" t="s">
        <v>59</v>
      </c>
      <c r="E2097" s="2">
        <v>30</v>
      </c>
      <c r="F2097" s="2">
        <v>508.72</v>
      </c>
      <c r="G2097" s="2">
        <v>0.04</v>
      </c>
      <c r="H2097" s="2" t="s">
        <v>20</v>
      </c>
      <c r="I2097" s="2">
        <v>-113.68</v>
      </c>
      <c r="J2097" s="2">
        <v>27.99</v>
      </c>
      <c r="K2097" s="2">
        <v>27.18</v>
      </c>
      <c r="L2097" s="2" t="s">
        <v>485</v>
      </c>
      <c r="M2097" s="2" t="s">
        <v>66</v>
      </c>
      <c r="N2097" s="2" t="s">
        <v>54</v>
      </c>
      <c r="O2097" s="2" t="s">
        <v>24</v>
      </c>
      <c r="P2097" s="2" t="s">
        <v>25</v>
      </c>
      <c r="Q2097" s="2" t="s">
        <v>26</v>
      </c>
      <c r="R2097" s="3">
        <v>42472</v>
      </c>
      <c r="S2097" s="10">
        <f t="shared" si="351"/>
        <v>2016</v>
      </c>
      <c r="T2097" t="str">
        <f t="shared" si="357"/>
        <v/>
      </c>
      <c r="U2097" t="str">
        <f t="shared" si="357"/>
        <v/>
      </c>
      <c r="V2097" t="str">
        <f t="shared" si="357"/>
        <v/>
      </c>
      <c r="W2097">
        <f t="shared" si="357"/>
        <v>-113.68</v>
      </c>
      <c r="Z2097">
        <f t="shared" si="358"/>
        <v>-113.68</v>
      </c>
      <c r="AA2097" t="str">
        <f t="shared" si="358"/>
        <v/>
      </c>
      <c r="AB2097" t="str">
        <f t="shared" si="358"/>
        <v/>
      </c>
      <c r="AE2097" t="str">
        <f t="shared" si="352"/>
        <v>Office Supplies</v>
      </c>
      <c r="AH2097" t="str">
        <f t="shared" si="353"/>
        <v/>
      </c>
      <c r="AI2097" t="str">
        <f t="shared" si="354"/>
        <v/>
      </c>
      <c r="AJ2097" t="str">
        <f t="shared" si="350"/>
        <v/>
      </c>
      <c r="AK2097" t="str">
        <f t="shared" si="350"/>
        <v/>
      </c>
      <c r="AL2097" t="str">
        <f t="shared" si="350"/>
        <v/>
      </c>
    </row>
    <row r="2098" spans="1:38" x14ac:dyDescent="0.2">
      <c r="A2098" s="1">
        <v>7340</v>
      </c>
      <c r="B2098" s="2" t="s">
        <v>18</v>
      </c>
      <c r="C2098" s="3">
        <v>42469</v>
      </c>
      <c r="D2098" s="2" t="s">
        <v>59</v>
      </c>
      <c r="E2098" s="2">
        <v>23</v>
      </c>
      <c r="F2098" s="2">
        <v>282.56</v>
      </c>
      <c r="G2098" s="2">
        <v>0.05</v>
      </c>
      <c r="H2098" s="2" t="s">
        <v>49</v>
      </c>
      <c r="I2098" s="2">
        <v>48.75</v>
      </c>
      <c r="J2098" s="2">
        <v>23.34</v>
      </c>
      <c r="K2098" s="2">
        <v>19.010000000000002</v>
      </c>
      <c r="L2098" s="2" t="s">
        <v>485</v>
      </c>
      <c r="M2098" s="2" t="s">
        <v>66</v>
      </c>
      <c r="N2098" s="2" t="s">
        <v>54</v>
      </c>
      <c r="O2098" s="2" t="s">
        <v>24</v>
      </c>
      <c r="P2098" s="2" t="s">
        <v>35</v>
      </c>
      <c r="Q2098" s="2" t="s">
        <v>26</v>
      </c>
      <c r="R2098" s="3">
        <v>42472</v>
      </c>
      <c r="S2098" s="10">
        <f t="shared" si="351"/>
        <v>2016</v>
      </c>
      <c r="T2098" t="str">
        <f t="shared" si="357"/>
        <v/>
      </c>
      <c r="U2098" t="str">
        <f t="shared" si="357"/>
        <v/>
      </c>
      <c r="V2098" t="str">
        <f t="shared" si="357"/>
        <v/>
      </c>
      <c r="W2098">
        <f t="shared" si="357"/>
        <v>48.75</v>
      </c>
      <c r="Z2098">
        <f t="shared" si="358"/>
        <v>48.75</v>
      </c>
      <c r="AA2098" t="str">
        <f t="shared" si="358"/>
        <v/>
      </c>
      <c r="AB2098" t="str">
        <f t="shared" si="358"/>
        <v/>
      </c>
      <c r="AE2098" t="str">
        <f t="shared" si="352"/>
        <v/>
      </c>
      <c r="AH2098" t="str">
        <f t="shared" si="353"/>
        <v/>
      </c>
      <c r="AI2098" t="str">
        <f t="shared" si="354"/>
        <v/>
      </c>
      <c r="AJ2098" t="str">
        <f t="shared" si="350"/>
        <v/>
      </c>
      <c r="AK2098" t="str">
        <f t="shared" si="350"/>
        <v/>
      </c>
      <c r="AL2098" t="str">
        <f t="shared" si="350"/>
        <v/>
      </c>
    </row>
    <row r="2099" spans="1:38" x14ac:dyDescent="0.2">
      <c r="A2099" s="1">
        <v>7341</v>
      </c>
      <c r="B2099" s="2" t="s">
        <v>18</v>
      </c>
      <c r="C2099" s="3">
        <v>42469</v>
      </c>
      <c r="D2099" s="2" t="s">
        <v>59</v>
      </c>
      <c r="E2099" s="2">
        <v>37</v>
      </c>
      <c r="F2099" s="2">
        <v>1310.3900000000001</v>
      </c>
      <c r="G2099" s="2">
        <v>0.02</v>
      </c>
      <c r="H2099" s="2" t="s">
        <v>20</v>
      </c>
      <c r="I2099" s="2">
        <v>550.89</v>
      </c>
      <c r="J2099" s="2">
        <v>47.44</v>
      </c>
      <c r="K2099" s="2">
        <v>19.09</v>
      </c>
      <c r="L2099" s="2" t="s">
        <v>485</v>
      </c>
      <c r="M2099" s="2" t="s">
        <v>66</v>
      </c>
      <c r="N2099" s="2" t="s">
        <v>54</v>
      </c>
      <c r="O2099" s="2" t="s">
        <v>24</v>
      </c>
      <c r="P2099" s="2" t="s">
        <v>35</v>
      </c>
      <c r="Q2099" s="2" t="s">
        <v>26</v>
      </c>
      <c r="R2099" s="3">
        <v>42470</v>
      </c>
      <c r="S2099" s="10">
        <f t="shared" si="351"/>
        <v>2016</v>
      </c>
      <c r="T2099" t="str">
        <f t="shared" si="357"/>
        <v/>
      </c>
      <c r="U2099" t="str">
        <f t="shared" si="357"/>
        <v/>
      </c>
      <c r="V2099" t="str">
        <f t="shared" si="357"/>
        <v/>
      </c>
      <c r="W2099">
        <f t="shared" si="357"/>
        <v>550.89</v>
      </c>
      <c r="Z2099">
        <f t="shared" si="358"/>
        <v>550.89</v>
      </c>
      <c r="AA2099" t="str">
        <f t="shared" si="358"/>
        <v/>
      </c>
      <c r="AB2099" t="str">
        <f t="shared" si="358"/>
        <v/>
      </c>
      <c r="AE2099" t="str">
        <f t="shared" si="352"/>
        <v/>
      </c>
      <c r="AH2099" t="str">
        <f t="shared" si="353"/>
        <v/>
      </c>
      <c r="AI2099" t="str">
        <f t="shared" si="354"/>
        <v/>
      </c>
      <c r="AJ2099" t="str">
        <f t="shared" si="350"/>
        <v/>
      </c>
      <c r="AK2099" t="str">
        <f t="shared" si="350"/>
        <v/>
      </c>
      <c r="AL2099" t="str">
        <f t="shared" si="350"/>
        <v/>
      </c>
    </row>
    <row r="2100" spans="1:38" x14ac:dyDescent="0.2">
      <c r="A2100" s="1">
        <v>7342</v>
      </c>
      <c r="B2100" s="2" t="s">
        <v>18</v>
      </c>
      <c r="C2100" s="3">
        <v>42469</v>
      </c>
      <c r="D2100" s="2" t="s">
        <v>50</v>
      </c>
      <c r="E2100" s="2">
        <v>45</v>
      </c>
      <c r="F2100" s="2">
        <v>4606.13</v>
      </c>
      <c r="G2100" s="2">
        <v>0.04</v>
      </c>
      <c r="H2100" s="2" t="s">
        <v>20</v>
      </c>
      <c r="I2100" s="2">
        <v>1054.8499999999999</v>
      </c>
      <c r="J2100" s="2">
        <v>111.99</v>
      </c>
      <c r="K2100" s="2">
        <v>33.99</v>
      </c>
      <c r="L2100" s="2" t="s">
        <v>475</v>
      </c>
      <c r="M2100" s="2" t="s">
        <v>38</v>
      </c>
      <c r="N2100" s="2" t="s">
        <v>30</v>
      </c>
      <c r="O2100" s="2" t="s">
        <v>31</v>
      </c>
      <c r="P2100" s="2" t="s">
        <v>32</v>
      </c>
      <c r="Q2100" s="2" t="s">
        <v>26</v>
      </c>
      <c r="R2100" s="3">
        <v>42471</v>
      </c>
      <c r="S2100" s="10">
        <f t="shared" si="351"/>
        <v>2016</v>
      </c>
      <c r="T2100" t="str">
        <f t="shared" si="357"/>
        <v/>
      </c>
      <c r="U2100">
        <f t="shared" si="357"/>
        <v>1054.8499999999999</v>
      </c>
      <c r="V2100" t="str">
        <f t="shared" si="357"/>
        <v/>
      </c>
      <c r="W2100" t="str">
        <f t="shared" si="357"/>
        <v/>
      </c>
      <c r="Z2100" t="str">
        <f t="shared" si="358"/>
        <v/>
      </c>
      <c r="AA2100">
        <f t="shared" si="358"/>
        <v>1054.8499999999999</v>
      </c>
      <c r="AB2100" t="str">
        <f t="shared" si="358"/>
        <v/>
      </c>
      <c r="AE2100" t="str">
        <f t="shared" si="352"/>
        <v/>
      </c>
      <c r="AH2100" t="str">
        <f t="shared" si="353"/>
        <v/>
      </c>
      <c r="AI2100" t="str">
        <f t="shared" si="354"/>
        <v/>
      </c>
      <c r="AJ2100" t="str">
        <f t="shared" si="350"/>
        <v/>
      </c>
      <c r="AK2100" t="str">
        <f t="shared" si="350"/>
        <v/>
      </c>
      <c r="AL2100" t="str">
        <f t="shared" si="350"/>
        <v/>
      </c>
    </row>
    <row r="2101" spans="1:38" x14ac:dyDescent="0.2">
      <c r="A2101" s="1">
        <v>7343</v>
      </c>
      <c r="B2101" s="2" t="s">
        <v>18</v>
      </c>
      <c r="C2101" s="3">
        <v>42469</v>
      </c>
      <c r="D2101" s="2" t="s">
        <v>50</v>
      </c>
      <c r="E2101" s="2">
        <v>45</v>
      </c>
      <c r="F2101" s="2">
        <v>2680.48</v>
      </c>
      <c r="G2101" s="2">
        <v>0.01</v>
      </c>
      <c r="H2101" s="2" t="s">
        <v>20</v>
      </c>
      <c r="I2101" s="2">
        <v>-1357.72</v>
      </c>
      <c r="J2101" s="2">
        <v>67.5</v>
      </c>
      <c r="K2101" s="2">
        <v>66.2</v>
      </c>
      <c r="L2101" s="2" t="s">
        <v>475</v>
      </c>
      <c r="M2101" s="2" t="s">
        <v>38</v>
      </c>
      <c r="N2101" s="2" t="s">
        <v>30</v>
      </c>
      <c r="O2101" s="2" t="s">
        <v>45</v>
      </c>
      <c r="P2101" s="2" t="s">
        <v>55</v>
      </c>
      <c r="Q2101" s="2" t="s">
        <v>62</v>
      </c>
      <c r="R2101" s="3">
        <v>42470</v>
      </c>
      <c r="S2101" s="10">
        <f t="shared" si="351"/>
        <v>2016</v>
      </c>
      <c r="T2101" t="str">
        <f t="shared" si="357"/>
        <v/>
      </c>
      <c r="U2101">
        <f t="shared" si="357"/>
        <v>-1357.72</v>
      </c>
      <c r="V2101" t="str">
        <f t="shared" si="357"/>
        <v/>
      </c>
      <c r="W2101" t="str">
        <f t="shared" si="357"/>
        <v/>
      </c>
      <c r="Z2101" t="str">
        <f t="shared" si="358"/>
        <v/>
      </c>
      <c r="AA2101" t="str">
        <f t="shared" si="358"/>
        <v/>
      </c>
      <c r="AB2101">
        <f t="shared" si="358"/>
        <v>-1357.72</v>
      </c>
      <c r="AE2101" t="str">
        <f t="shared" si="352"/>
        <v>Furniture</v>
      </c>
      <c r="AH2101" t="str">
        <f t="shared" si="353"/>
        <v/>
      </c>
      <c r="AI2101" t="str">
        <f t="shared" si="354"/>
        <v/>
      </c>
      <c r="AJ2101" t="str">
        <f t="shared" si="350"/>
        <v/>
      </c>
      <c r="AK2101" t="str">
        <f t="shared" si="350"/>
        <v/>
      </c>
      <c r="AL2101" t="str">
        <f t="shared" si="350"/>
        <v/>
      </c>
    </row>
    <row r="2102" spans="1:38" x14ac:dyDescent="0.2">
      <c r="A2102" s="1">
        <v>7344</v>
      </c>
      <c r="B2102" s="2" t="s">
        <v>18</v>
      </c>
      <c r="C2102" s="3">
        <v>42469</v>
      </c>
      <c r="D2102" s="2" t="s">
        <v>50</v>
      </c>
      <c r="E2102" s="2">
        <v>12</v>
      </c>
      <c r="F2102" s="2">
        <v>404.09</v>
      </c>
      <c r="G2102" s="2">
        <v>0.09</v>
      </c>
      <c r="H2102" s="2" t="s">
        <v>49</v>
      </c>
      <c r="I2102" s="2">
        <v>-13.05</v>
      </c>
      <c r="J2102" s="2">
        <v>45.29</v>
      </c>
      <c r="K2102" s="2">
        <v>22.74</v>
      </c>
      <c r="L2102" s="2" t="s">
        <v>475</v>
      </c>
      <c r="M2102" s="2" t="s">
        <v>38</v>
      </c>
      <c r="N2102" s="2" t="s">
        <v>30</v>
      </c>
      <c r="O2102" s="2" t="s">
        <v>24</v>
      </c>
      <c r="P2102" s="2" t="s">
        <v>52</v>
      </c>
      <c r="Q2102" s="2" t="s">
        <v>26</v>
      </c>
      <c r="R2102" s="3">
        <v>42471</v>
      </c>
      <c r="S2102" s="10">
        <f t="shared" si="351"/>
        <v>2016</v>
      </c>
      <c r="T2102" t="str">
        <f t="shared" ref="T2102:W2121" si="359">IF($N2102=T$1,$I2102,"")</f>
        <v/>
      </c>
      <c r="U2102">
        <f t="shared" si="359"/>
        <v>-13.05</v>
      </c>
      <c r="V2102" t="str">
        <f t="shared" si="359"/>
        <v/>
      </c>
      <c r="W2102" t="str">
        <f t="shared" si="359"/>
        <v/>
      </c>
      <c r="Z2102">
        <f t="shared" ref="Z2102:AB2121" si="360">IF($O2102=Z$1,$I2102,"")</f>
        <v>-13.05</v>
      </c>
      <c r="AA2102" t="str">
        <f t="shared" si="360"/>
        <v/>
      </c>
      <c r="AB2102" t="str">
        <f t="shared" si="360"/>
        <v/>
      </c>
      <c r="AE2102" t="str">
        <f t="shared" si="352"/>
        <v>Office Supplies</v>
      </c>
      <c r="AH2102" t="str">
        <f t="shared" si="353"/>
        <v/>
      </c>
      <c r="AI2102" t="str">
        <f t="shared" si="354"/>
        <v/>
      </c>
      <c r="AJ2102" t="str">
        <f t="shared" si="350"/>
        <v/>
      </c>
      <c r="AK2102" t="str">
        <f t="shared" si="350"/>
        <v/>
      </c>
      <c r="AL2102" t="str">
        <f t="shared" si="350"/>
        <v/>
      </c>
    </row>
    <row r="2103" spans="1:38" x14ac:dyDescent="0.2">
      <c r="A2103" s="1">
        <v>7345</v>
      </c>
      <c r="B2103" s="2" t="s">
        <v>18</v>
      </c>
      <c r="C2103" s="3">
        <v>42470</v>
      </c>
      <c r="D2103" s="2" t="s">
        <v>50</v>
      </c>
      <c r="E2103" s="2">
        <v>38</v>
      </c>
      <c r="F2103" s="2">
        <v>3828.4389999999999</v>
      </c>
      <c r="G2103" s="2">
        <v>0.05</v>
      </c>
      <c r="H2103" s="2" t="s">
        <v>49</v>
      </c>
      <c r="I2103" s="2">
        <v>1063.29</v>
      </c>
      <c r="J2103" s="2">
        <v>127.99</v>
      </c>
      <c r="K2103" s="2">
        <v>19.989999999999998</v>
      </c>
      <c r="L2103" s="2" t="s">
        <v>48</v>
      </c>
      <c r="M2103" s="2" t="s">
        <v>38</v>
      </c>
      <c r="N2103" s="2" t="s">
        <v>30</v>
      </c>
      <c r="O2103" s="2" t="s">
        <v>31</v>
      </c>
      <c r="P2103" s="2" t="s">
        <v>39</v>
      </c>
      <c r="Q2103" s="2" t="s">
        <v>26</v>
      </c>
      <c r="R2103" s="3">
        <v>42472</v>
      </c>
      <c r="S2103" s="10">
        <f t="shared" si="351"/>
        <v>2016</v>
      </c>
      <c r="T2103" t="str">
        <f t="shared" si="359"/>
        <v/>
      </c>
      <c r="U2103">
        <f t="shared" si="359"/>
        <v>1063.29</v>
      </c>
      <c r="V2103" t="str">
        <f t="shared" si="359"/>
        <v/>
      </c>
      <c r="W2103" t="str">
        <f t="shared" si="359"/>
        <v/>
      </c>
      <c r="Z2103" t="str">
        <f t="shared" si="360"/>
        <v/>
      </c>
      <c r="AA2103">
        <f t="shared" si="360"/>
        <v>1063.29</v>
      </c>
      <c r="AB2103" t="str">
        <f t="shared" si="360"/>
        <v/>
      </c>
      <c r="AE2103" t="str">
        <f t="shared" si="352"/>
        <v/>
      </c>
      <c r="AH2103" t="str">
        <f t="shared" si="353"/>
        <v/>
      </c>
      <c r="AI2103" t="str">
        <f t="shared" si="354"/>
        <v/>
      </c>
      <c r="AJ2103" t="str">
        <f t="shared" si="350"/>
        <v/>
      </c>
      <c r="AK2103" t="str">
        <f t="shared" si="350"/>
        <v/>
      </c>
      <c r="AL2103" t="str">
        <f t="shared" si="350"/>
        <v/>
      </c>
    </row>
    <row r="2104" spans="1:38" x14ac:dyDescent="0.2">
      <c r="A2104" s="1">
        <v>7346</v>
      </c>
      <c r="B2104" s="2" t="s">
        <v>18</v>
      </c>
      <c r="C2104" s="3">
        <v>42470</v>
      </c>
      <c r="D2104" s="2" t="s">
        <v>41</v>
      </c>
      <c r="E2104" s="2">
        <v>36</v>
      </c>
      <c r="F2104" s="2">
        <v>1844.84</v>
      </c>
      <c r="G2104" s="2">
        <v>0.01</v>
      </c>
      <c r="H2104" s="2" t="s">
        <v>44</v>
      </c>
      <c r="I2104" s="2">
        <v>-1409.01</v>
      </c>
      <c r="J2104" s="2">
        <v>60.58</v>
      </c>
      <c r="K2104" s="2">
        <v>68.11</v>
      </c>
      <c r="L2104" s="2" t="s">
        <v>322</v>
      </c>
      <c r="M2104" s="2" t="s">
        <v>66</v>
      </c>
      <c r="N2104" s="2" t="s">
        <v>43</v>
      </c>
      <c r="O2104" s="2" t="s">
        <v>45</v>
      </c>
      <c r="P2104" s="2" t="s">
        <v>67</v>
      </c>
      <c r="Q2104" s="2" t="s">
        <v>47</v>
      </c>
      <c r="R2104" s="3">
        <v>42472</v>
      </c>
      <c r="S2104" s="10">
        <f t="shared" si="351"/>
        <v>2016</v>
      </c>
      <c r="T2104" t="str">
        <f t="shared" si="359"/>
        <v/>
      </c>
      <c r="U2104" t="str">
        <f t="shared" si="359"/>
        <v/>
      </c>
      <c r="V2104">
        <f t="shared" si="359"/>
        <v>-1409.01</v>
      </c>
      <c r="W2104" t="str">
        <f t="shared" si="359"/>
        <v/>
      </c>
      <c r="Z2104" t="str">
        <f t="shared" si="360"/>
        <v/>
      </c>
      <c r="AA2104" t="str">
        <f t="shared" si="360"/>
        <v/>
      </c>
      <c r="AB2104">
        <f t="shared" si="360"/>
        <v>-1409.01</v>
      </c>
      <c r="AE2104" t="str">
        <f t="shared" si="352"/>
        <v>Furniture</v>
      </c>
      <c r="AH2104" t="str">
        <f t="shared" si="353"/>
        <v/>
      </c>
      <c r="AI2104" t="str">
        <f t="shared" si="354"/>
        <v/>
      </c>
      <c r="AJ2104" t="str">
        <f t="shared" si="350"/>
        <v/>
      </c>
      <c r="AK2104" t="str">
        <f t="shared" si="350"/>
        <v/>
      </c>
      <c r="AL2104" t="str">
        <f t="shared" si="350"/>
        <v/>
      </c>
    </row>
    <row r="2105" spans="1:38" x14ac:dyDescent="0.2">
      <c r="A2105" s="1">
        <v>7347</v>
      </c>
      <c r="B2105" s="2" t="s">
        <v>18</v>
      </c>
      <c r="C2105" s="3">
        <v>42470</v>
      </c>
      <c r="D2105" s="2" t="s">
        <v>41</v>
      </c>
      <c r="E2105" s="2">
        <v>36</v>
      </c>
      <c r="F2105" s="2">
        <v>3729.69</v>
      </c>
      <c r="G2105" s="2">
        <v>0.04</v>
      </c>
      <c r="H2105" s="2" t="s">
        <v>49</v>
      </c>
      <c r="I2105" s="2">
        <v>956.08</v>
      </c>
      <c r="J2105" s="2">
        <v>117.98</v>
      </c>
      <c r="K2105" s="2">
        <v>27.99</v>
      </c>
      <c r="L2105" s="2" t="s">
        <v>322</v>
      </c>
      <c r="M2105" s="2" t="s">
        <v>66</v>
      </c>
      <c r="N2105" s="2" t="s">
        <v>43</v>
      </c>
      <c r="O2105" s="2" t="s">
        <v>45</v>
      </c>
      <c r="P2105" s="2" t="s">
        <v>55</v>
      </c>
      <c r="Q2105" s="2" t="s">
        <v>62</v>
      </c>
      <c r="R2105" s="3">
        <v>42473</v>
      </c>
      <c r="S2105" s="10">
        <f t="shared" si="351"/>
        <v>2016</v>
      </c>
      <c r="T2105" t="str">
        <f t="shared" si="359"/>
        <v/>
      </c>
      <c r="U2105" t="str">
        <f t="shared" si="359"/>
        <v/>
      </c>
      <c r="V2105">
        <f t="shared" si="359"/>
        <v>956.08</v>
      </c>
      <c r="W2105" t="str">
        <f t="shared" si="359"/>
        <v/>
      </c>
      <c r="Z2105" t="str">
        <f t="shared" si="360"/>
        <v/>
      </c>
      <c r="AA2105" t="str">
        <f t="shared" si="360"/>
        <v/>
      </c>
      <c r="AB2105">
        <f t="shared" si="360"/>
        <v>956.08</v>
      </c>
      <c r="AE2105" t="str">
        <f t="shared" si="352"/>
        <v/>
      </c>
      <c r="AH2105" t="str">
        <f t="shared" si="353"/>
        <v/>
      </c>
      <c r="AI2105" t="str">
        <f t="shared" si="354"/>
        <v/>
      </c>
      <c r="AJ2105" t="str">
        <f t="shared" si="350"/>
        <v/>
      </c>
      <c r="AK2105" t="str">
        <f t="shared" si="350"/>
        <v/>
      </c>
      <c r="AL2105" t="str">
        <f t="shared" si="350"/>
        <v/>
      </c>
    </row>
    <row r="2106" spans="1:38" x14ac:dyDescent="0.2">
      <c r="A2106" s="1">
        <v>7348</v>
      </c>
      <c r="B2106" s="2" t="s">
        <v>18</v>
      </c>
      <c r="C2106" s="3">
        <v>42470</v>
      </c>
      <c r="D2106" s="2" t="s">
        <v>41</v>
      </c>
      <c r="E2106" s="2">
        <v>4</v>
      </c>
      <c r="F2106" s="2">
        <v>35.450000000000003</v>
      </c>
      <c r="G2106" s="2">
        <v>0.09</v>
      </c>
      <c r="H2106" s="2" t="s">
        <v>20</v>
      </c>
      <c r="I2106" s="2">
        <v>-0.01</v>
      </c>
      <c r="J2106" s="2">
        <v>19.04</v>
      </c>
      <c r="K2106" s="2">
        <v>16.170000000000002</v>
      </c>
      <c r="L2106" s="2" t="s">
        <v>322</v>
      </c>
      <c r="M2106" s="2" t="s">
        <v>66</v>
      </c>
      <c r="N2106" s="2" t="s">
        <v>43</v>
      </c>
      <c r="O2106" s="2" t="s">
        <v>24</v>
      </c>
      <c r="P2106" s="2" t="s">
        <v>35</v>
      </c>
      <c r="Q2106" s="2" t="s">
        <v>36</v>
      </c>
      <c r="R2106" s="3">
        <v>42471</v>
      </c>
      <c r="S2106" s="10">
        <f t="shared" si="351"/>
        <v>2016</v>
      </c>
      <c r="T2106" t="str">
        <f t="shared" si="359"/>
        <v/>
      </c>
      <c r="U2106" t="str">
        <f t="shared" si="359"/>
        <v/>
      </c>
      <c r="V2106">
        <f t="shared" si="359"/>
        <v>-0.01</v>
      </c>
      <c r="W2106" t="str">
        <f t="shared" si="359"/>
        <v/>
      </c>
      <c r="Z2106">
        <f t="shared" si="360"/>
        <v>-0.01</v>
      </c>
      <c r="AA2106" t="str">
        <f t="shared" si="360"/>
        <v/>
      </c>
      <c r="AB2106" t="str">
        <f t="shared" si="360"/>
        <v/>
      </c>
      <c r="AE2106" t="str">
        <f t="shared" si="352"/>
        <v>Office Supplies</v>
      </c>
      <c r="AH2106" t="str">
        <f t="shared" si="353"/>
        <v/>
      </c>
      <c r="AI2106" t="str">
        <f t="shared" si="354"/>
        <v/>
      </c>
      <c r="AJ2106" t="str">
        <f t="shared" si="350"/>
        <v/>
      </c>
      <c r="AK2106" t="str">
        <f t="shared" si="350"/>
        <v/>
      </c>
      <c r="AL2106" t="str">
        <f t="shared" si="350"/>
        <v/>
      </c>
    </row>
    <row r="2107" spans="1:38" x14ac:dyDescent="0.2">
      <c r="A2107" s="1">
        <v>7349</v>
      </c>
      <c r="B2107" s="2" t="s">
        <v>18</v>
      </c>
      <c r="C2107" s="3">
        <v>42470</v>
      </c>
      <c r="D2107" s="2" t="s">
        <v>41</v>
      </c>
      <c r="E2107" s="2">
        <v>26</v>
      </c>
      <c r="F2107" s="2">
        <v>81.22</v>
      </c>
      <c r="G2107" s="2">
        <v>0.08</v>
      </c>
      <c r="H2107" s="2" t="s">
        <v>20</v>
      </c>
      <c r="I2107" s="2">
        <v>7.41</v>
      </c>
      <c r="J2107" s="2">
        <v>14.88</v>
      </c>
      <c r="K2107" s="2">
        <v>15.49</v>
      </c>
      <c r="L2107" s="2" t="s">
        <v>425</v>
      </c>
      <c r="M2107" s="2" t="s">
        <v>29</v>
      </c>
      <c r="N2107" s="2" t="s">
        <v>30</v>
      </c>
      <c r="O2107" s="2" t="s">
        <v>24</v>
      </c>
      <c r="P2107" s="2" t="s">
        <v>25</v>
      </c>
      <c r="Q2107" s="2" t="s">
        <v>26</v>
      </c>
      <c r="R2107" s="3">
        <v>42473</v>
      </c>
      <c r="S2107" s="10">
        <f t="shared" si="351"/>
        <v>2016</v>
      </c>
      <c r="T2107" t="str">
        <f t="shared" si="359"/>
        <v/>
      </c>
      <c r="U2107">
        <f t="shared" si="359"/>
        <v>7.41</v>
      </c>
      <c r="V2107" t="str">
        <f t="shared" si="359"/>
        <v/>
      </c>
      <c r="W2107" t="str">
        <f t="shared" si="359"/>
        <v/>
      </c>
      <c r="Z2107">
        <f t="shared" si="360"/>
        <v>7.41</v>
      </c>
      <c r="AA2107" t="str">
        <f t="shared" si="360"/>
        <v/>
      </c>
      <c r="AB2107" t="str">
        <f t="shared" si="360"/>
        <v/>
      </c>
      <c r="AE2107" t="str">
        <f t="shared" si="352"/>
        <v/>
      </c>
      <c r="AH2107" t="str">
        <f t="shared" si="353"/>
        <v/>
      </c>
      <c r="AI2107" t="str">
        <f t="shared" si="354"/>
        <v/>
      </c>
      <c r="AJ2107" t="str">
        <f t="shared" si="350"/>
        <v/>
      </c>
      <c r="AK2107" t="str">
        <f t="shared" si="350"/>
        <v/>
      </c>
      <c r="AL2107" t="str">
        <f t="shared" si="350"/>
        <v/>
      </c>
    </row>
    <row r="2108" spans="1:38" x14ac:dyDescent="0.2">
      <c r="A2108" s="1">
        <v>7350</v>
      </c>
      <c r="B2108" s="2" t="s">
        <v>40</v>
      </c>
      <c r="C2108" s="3">
        <v>42471</v>
      </c>
      <c r="D2108" s="2" t="s">
        <v>50</v>
      </c>
      <c r="E2108" s="2">
        <v>4</v>
      </c>
      <c r="F2108" s="2">
        <v>481.28</v>
      </c>
      <c r="G2108" s="2">
        <v>0.01</v>
      </c>
      <c r="H2108" s="2" t="s">
        <v>44</v>
      </c>
      <c r="I2108" s="2">
        <v>-177.86</v>
      </c>
      <c r="J2108" s="2">
        <v>122.98</v>
      </c>
      <c r="K2108" s="2">
        <v>44</v>
      </c>
      <c r="L2108" s="2" t="s">
        <v>218</v>
      </c>
      <c r="M2108" s="2" t="s">
        <v>38</v>
      </c>
      <c r="N2108" s="2" t="s">
        <v>43</v>
      </c>
      <c r="O2108" s="2" t="s">
        <v>45</v>
      </c>
      <c r="P2108" s="2" t="s">
        <v>61</v>
      </c>
      <c r="Q2108" s="2" t="s">
        <v>56</v>
      </c>
      <c r="R2108" s="3">
        <v>42472</v>
      </c>
      <c r="S2108" s="10">
        <f t="shared" si="351"/>
        <v>2016</v>
      </c>
      <c r="T2108" t="str">
        <f t="shared" si="359"/>
        <v/>
      </c>
      <c r="U2108" t="str">
        <f t="shared" si="359"/>
        <v/>
      </c>
      <c r="V2108">
        <f t="shared" si="359"/>
        <v>-177.86</v>
      </c>
      <c r="W2108" t="str">
        <f t="shared" si="359"/>
        <v/>
      </c>
      <c r="Z2108" t="str">
        <f t="shared" si="360"/>
        <v/>
      </c>
      <c r="AA2108" t="str">
        <f t="shared" si="360"/>
        <v/>
      </c>
      <c r="AB2108">
        <f t="shared" si="360"/>
        <v>-177.86</v>
      </c>
      <c r="AE2108" t="str">
        <f t="shared" si="352"/>
        <v>Furniture</v>
      </c>
      <c r="AH2108" t="str">
        <f t="shared" si="353"/>
        <v/>
      </c>
      <c r="AI2108" t="str">
        <f t="shared" si="354"/>
        <v/>
      </c>
      <c r="AJ2108" t="str">
        <f t="shared" si="350"/>
        <v/>
      </c>
      <c r="AK2108" t="str">
        <f t="shared" si="350"/>
        <v/>
      </c>
      <c r="AL2108" t="str">
        <f t="shared" si="350"/>
        <v/>
      </c>
    </row>
    <row r="2109" spans="1:38" x14ac:dyDescent="0.2">
      <c r="A2109" s="1">
        <v>7351</v>
      </c>
      <c r="B2109" s="2" t="s">
        <v>40</v>
      </c>
      <c r="C2109" s="3">
        <v>42471</v>
      </c>
      <c r="D2109" s="2" t="s">
        <v>50</v>
      </c>
      <c r="E2109" s="2">
        <v>50</v>
      </c>
      <c r="F2109" s="2">
        <v>856.43100000000004</v>
      </c>
      <c r="G2109" s="2">
        <v>7.0000000000000007E-2</v>
      </c>
      <c r="H2109" s="2" t="s">
        <v>20</v>
      </c>
      <c r="I2109" s="2">
        <v>-127.91</v>
      </c>
      <c r="J2109" s="2">
        <v>32.99</v>
      </c>
      <c r="K2109" s="2">
        <v>17.3</v>
      </c>
      <c r="L2109" s="2" t="s">
        <v>218</v>
      </c>
      <c r="M2109" s="2" t="s">
        <v>38</v>
      </c>
      <c r="N2109" s="2" t="s">
        <v>43</v>
      </c>
      <c r="O2109" s="2" t="s">
        <v>31</v>
      </c>
      <c r="P2109" s="2" t="s">
        <v>39</v>
      </c>
      <c r="Q2109" s="2" t="s">
        <v>58</v>
      </c>
      <c r="R2109" s="3">
        <v>42473</v>
      </c>
      <c r="S2109" s="10">
        <f t="shared" si="351"/>
        <v>2016</v>
      </c>
      <c r="T2109" t="str">
        <f t="shared" si="359"/>
        <v/>
      </c>
      <c r="U2109" t="str">
        <f t="shared" si="359"/>
        <v/>
      </c>
      <c r="V2109">
        <f t="shared" si="359"/>
        <v>-127.91</v>
      </c>
      <c r="W2109" t="str">
        <f t="shared" si="359"/>
        <v/>
      </c>
      <c r="Z2109" t="str">
        <f t="shared" si="360"/>
        <v/>
      </c>
      <c r="AA2109">
        <f t="shared" si="360"/>
        <v>-127.91</v>
      </c>
      <c r="AB2109" t="str">
        <f t="shared" si="360"/>
        <v/>
      </c>
      <c r="AE2109" t="str">
        <f t="shared" si="352"/>
        <v>Technology</v>
      </c>
      <c r="AH2109" t="str">
        <f t="shared" si="353"/>
        <v/>
      </c>
      <c r="AI2109" t="str">
        <f t="shared" si="354"/>
        <v/>
      </c>
      <c r="AJ2109" t="str">
        <f t="shared" si="350"/>
        <v/>
      </c>
      <c r="AK2109" t="str">
        <f t="shared" si="350"/>
        <v/>
      </c>
      <c r="AL2109" t="str">
        <f t="shared" si="350"/>
        <v/>
      </c>
    </row>
    <row r="2110" spans="1:38" x14ac:dyDescent="0.2">
      <c r="A2110" s="1">
        <v>7352</v>
      </c>
      <c r="B2110" s="2" t="s">
        <v>18</v>
      </c>
      <c r="C2110" s="3">
        <v>42471</v>
      </c>
      <c r="D2110" s="2" t="s">
        <v>59</v>
      </c>
      <c r="E2110" s="2">
        <v>40</v>
      </c>
      <c r="F2110" s="2">
        <v>174.86</v>
      </c>
      <c r="G2110" s="2">
        <v>0.09</v>
      </c>
      <c r="H2110" s="2" t="s">
        <v>20</v>
      </c>
      <c r="I2110" s="2">
        <v>-128.9</v>
      </c>
      <c r="J2110" s="2">
        <v>16.239999999999998</v>
      </c>
      <c r="K2110" s="2">
        <v>19.41</v>
      </c>
      <c r="L2110" s="2" t="s">
        <v>133</v>
      </c>
      <c r="M2110" s="2" t="s">
        <v>38</v>
      </c>
      <c r="N2110" s="2" t="s">
        <v>43</v>
      </c>
      <c r="O2110" s="2" t="s">
        <v>24</v>
      </c>
      <c r="P2110" s="2" t="s">
        <v>25</v>
      </c>
      <c r="Q2110" s="2" t="s">
        <v>26</v>
      </c>
      <c r="R2110" s="3">
        <v>42474</v>
      </c>
      <c r="S2110" s="10">
        <f t="shared" si="351"/>
        <v>2016</v>
      </c>
      <c r="T2110" t="str">
        <f t="shared" si="359"/>
        <v/>
      </c>
      <c r="U2110" t="str">
        <f t="shared" si="359"/>
        <v/>
      </c>
      <c r="V2110">
        <f t="shared" si="359"/>
        <v>-128.9</v>
      </c>
      <c r="W2110" t="str">
        <f t="shared" si="359"/>
        <v/>
      </c>
      <c r="Z2110">
        <f t="shared" si="360"/>
        <v>-128.9</v>
      </c>
      <c r="AA2110" t="str">
        <f t="shared" si="360"/>
        <v/>
      </c>
      <c r="AB2110" t="str">
        <f t="shared" si="360"/>
        <v/>
      </c>
      <c r="AE2110" t="str">
        <f t="shared" si="352"/>
        <v>Office Supplies</v>
      </c>
      <c r="AH2110" t="str">
        <f t="shared" si="353"/>
        <v/>
      </c>
      <c r="AI2110" t="str">
        <f t="shared" si="354"/>
        <v/>
      </c>
      <c r="AJ2110" t="str">
        <f t="shared" si="350"/>
        <v/>
      </c>
      <c r="AK2110" t="str">
        <f t="shared" si="350"/>
        <v/>
      </c>
      <c r="AL2110" t="str">
        <f t="shared" si="350"/>
        <v/>
      </c>
    </row>
    <row r="2111" spans="1:38" x14ac:dyDescent="0.2">
      <c r="A2111" s="1">
        <v>7353</v>
      </c>
      <c r="B2111" s="2" t="s">
        <v>18</v>
      </c>
      <c r="C2111" s="3">
        <v>42472</v>
      </c>
      <c r="D2111" s="2" t="s">
        <v>19</v>
      </c>
      <c r="E2111" s="2">
        <v>19</v>
      </c>
      <c r="F2111" s="2">
        <v>79.17</v>
      </c>
      <c r="G2111" s="2">
        <v>0.03</v>
      </c>
      <c r="H2111" s="2" t="s">
        <v>20</v>
      </c>
      <c r="I2111" s="2">
        <v>28.11</v>
      </c>
      <c r="J2111" s="2">
        <v>15.78</v>
      </c>
      <c r="K2111" s="2">
        <v>14.71</v>
      </c>
      <c r="L2111" s="2" t="s">
        <v>176</v>
      </c>
      <c r="M2111" s="2" t="s">
        <v>38</v>
      </c>
      <c r="N2111" s="2" t="s">
        <v>30</v>
      </c>
      <c r="O2111" s="2" t="s">
        <v>24</v>
      </c>
      <c r="P2111" s="2" t="s">
        <v>95</v>
      </c>
      <c r="Q2111" s="2" t="s">
        <v>36</v>
      </c>
      <c r="R2111" s="3">
        <v>42474</v>
      </c>
      <c r="S2111" s="10">
        <f t="shared" si="351"/>
        <v>2016</v>
      </c>
      <c r="T2111" t="str">
        <f t="shared" si="359"/>
        <v/>
      </c>
      <c r="U2111">
        <f t="shared" si="359"/>
        <v>28.11</v>
      </c>
      <c r="V2111" t="str">
        <f t="shared" si="359"/>
        <v/>
      </c>
      <c r="W2111" t="str">
        <f t="shared" si="359"/>
        <v/>
      </c>
      <c r="Z2111">
        <f t="shared" si="360"/>
        <v>28.11</v>
      </c>
      <c r="AA2111" t="str">
        <f t="shared" si="360"/>
        <v/>
      </c>
      <c r="AB2111" t="str">
        <f t="shared" si="360"/>
        <v/>
      </c>
      <c r="AE2111" t="str">
        <f t="shared" si="352"/>
        <v/>
      </c>
      <c r="AH2111" t="str">
        <f t="shared" si="353"/>
        <v/>
      </c>
      <c r="AI2111" t="str">
        <f t="shared" si="354"/>
        <v/>
      </c>
      <c r="AJ2111" t="str">
        <f t="shared" si="350"/>
        <v/>
      </c>
      <c r="AK2111" t="str">
        <f t="shared" si="350"/>
        <v/>
      </c>
      <c r="AL2111" t="str">
        <f t="shared" si="350"/>
        <v/>
      </c>
    </row>
    <row r="2112" spans="1:38" x14ac:dyDescent="0.2">
      <c r="A2112" s="1">
        <v>7354</v>
      </c>
      <c r="B2112" s="2" t="s">
        <v>18</v>
      </c>
      <c r="C2112" s="3">
        <v>42473</v>
      </c>
      <c r="D2112" s="2" t="s">
        <v>50</v>
      </c>
      <c r="E2112" s="2">
        <v>36</v>
      </c>
      <c r="F2112" s="2">
        <v>5985.03</v>
      </c>
      <c r="G2112" s="2">
        <v>0.1</v>
      </c>
      <c r="H2112" s="2" t="s">
        <v>44</v>
      </c>
      <c r="I2112" s="2">
        <v>-81.28</v>
      </c>
      <c r="J2112" s="2">
        <v>192.98</v>
      </c>
      <c r="K2112" s="2">
        <v>69.239999999999995</v>
      </c>
      <c r="L2112" s="2" t="s">
        <v>216</v>
      </c>
      <c r="M2112" s="2" t="s">
        <v>22</v>
      </c>
      <c r="N2112" s="2" t="s">
        <v>23</v>
      </c>
      <c r="O2112" s="2" t="s">
        <v>24</v>
      </c>
      <c r="P2112" s="2" t="s">
        <v>71</v>
      </c>
      <c r="Q2112" s="2" t="s">
        <v>56</v>
      </c>
      <c r="R2112" s="3">
        <v>42475</v>
      </c>
      <c r="S2112" s="10">
        <f t="shared" si="351"/>
        <v>2016</v>
      </c>
      <c r="T2112">
        <f t="shared" si="359"/>
        <v>-81.28</v>
      </c>
      <c r="U2112" t="str">
        <f t="shared" si="359"/>
        <v/>
      </c>
      <c r="V2112" t="str">
        <f t="shared" si="359"/>
        <v/>
      </c>
      <c r="W2112" t="str">
        <f t="shared" si="359"/>
        <v/>
      </c>
      <c r="Z2112">
        <f t="shared" si="360"/>
        <v>-81.28</v>
      </c>
      <c r="AA2112" t="str">
        <f t="shared" si="360"/>
        <v/>
      </c>
      <c r="AB2112" t="str">
        <f t="shared" si="360"/>
        <v/>
      </c>
      <c r="AE2112" t="str">
        <f t="shared" si="352"/>
        <v>Office Supplies</v>
      </c>
      <c r="AH2112" t="str">
        <f t="shared" si="353"/>
        <v/>
      </c>
      <c r="AI2112" t="str">
        <f t="shared" si="354"/>
        <v/>
      </c>
      <c r="AJ2112" t="str">
        <f t="shared" si="350"/>
        <v/>
      </c>
      <c r="AK2112" t="str">
        <f t="shared" si="350"/>
        <v/>
      </c>
      <c r="AL2112" t="str">
        <f t="shared" si="350"/>
        <v/>
      </c>
    </row>
    <row r="2113" spans="1:38" x14ac:dyDescent="0.2">
      <c r="A2113" s="1">
        <v>7355</v>
      </c>
      <c r="B2113" s="2" t="s">
        <v>18</v>
      </c>
      <c r="C2113" s="3">
        <v>42474</v>
      </c>
      <c r="D2113" s="2" t="s">
        <v>27</v>
      </c>
      <c r="E2113" s="2">
        <v>49</v>
      </c>
      <c r="F2113" s="2">
        <v>384.42</v>
      </c>
      <c r="G2113" s="2">
        <v>0</v>
      </c>
      <c r="H2113" s="2" t="s">
        <v>20</v>
      </c>
      <c r="I2113" s="2">
        <v>90.06</v>
      </c>
      <c r="J2113" s="2">
        <v>19.079999999999998</v>
      </c>
      <c r="K2113" s="2">
        <v>16.350000000000001</v>
      </c>
      <c r="L2113" s="2" t="s">
        <v>87</v>
      </c>
      <c r="M2113" s="2" t="s">
        <v>29</v>
      </c>
      <c r="N2113" s="2" t="s">
        <v>23</v>
      </c>
      <c r="O2113" s="2" t="s">
        <v>24</v>
      </c>
      <c r="P2113" s="2" t="s">
        <v>64</v>
      </c>
      <c r="Q2113" s="2" t="s">
        <v>36</v>
      </c>
      <c r="R2113" s="3">
        <v>42478</v>
      </c>
      <c r="S2113" s="10">
        <f t="shared" si="351"/>
        <v>2016</v>
      </c>
      <c r="T2113">
        <f t="shared" si="359"/>
        <v>90.06</v>
      </c>
      <c r="U2113" t="str">
        <f t="shared" si="359"/>
        <v/>
      </c>
      <c r="V2113" t="str">
        <f t="shared" si="359"/>
        <v/>
      </c>
      <c r="W2113" t="str">
        <f t="shared" si="359"/>
        <v/>
      </c>
      <c r="Z2113">
        <f t="shared" si="360"/>
        <v>90.06</v>
      </c>
      <c r="AA2113" t="str">
        <f t="shared" si="360"/>
        <v/>
      </c>
      <c r="AB2113" t="str">
        <f t="shared" si="360"/>
        <v/>
      </c>
      <c r="AE2113" t="str">
        <f t="shared" si="352"/>
        <v/>
      </c>
      <c r="AH2113" t="str">
        <f t="shared" si="353"/>
        <v/>
      </c>
      <c r="AI2113" t="str">
        <f t="shared" si="354"/>
        <v/>
      </c>
      <c r="AJ2113" t="str">
        <f t="shared" si="350"/>
        <v/>
      </c>
      <c r="AK2113" t="str">
        <f t="shared" si="350"/>
        <v/>
      </c>
      <c r="AL2113" t="str">
        <f t="shared" si="350"/>
        <v/>
      </c>
    </row>
    <row r="2114" spans="1:38" x14ac:dyDescent="0.2">
      <c r="A2114" s="1">
        <v>7356</v>
      </c>
      <c r="B2114" s="2" t="s">
        <v>18</v>
      </c>
      <c r="C2114" s="3">
        <v>42474</v>
      </c>
      <c r="D2114" s="2" t="s">
        <v>27</v>
      </c>
      <c r="E2114" s="2">
        <v>48</v>
      </c>
      <c r="F2114" s="2">
        <v>7346.64</v>
      </c>
      <c r="G2114" s="2">
        <v>0</v>
      </c>
      <c r="H2114" s="2" t="s">
        <v>44</v>
      </c>
      <c r="I2114" s="2">
        <v>-274.33999999999997</v>
      </c>
      <c r="J2114" s="2">
        <v>157.97999999999999</v>
      </c>
      <c r="K2114" s="2">
        <v>65.92</v>
      </c>
      <c r="L2114" s="2" t="s">
        <v>87</v>
      </c>
      <c r="M2114" s="2" t="s">
        <v>29</v>
      </c>
      <c r="N2114" s="2" t="s">
        <v>23</v>
      </c>
      <c r="O2114" s="2" t="s">
        <v>45</v>
      </c>
      <c r="P2114" s="2" t="s">
        <v>46</v>
      </c>
      <c r="Q2114" s="2" t="s">
        <v>47</v>
      </c>
      <c r="R2114" s="3">
        <v>42474</v>
      </c>
      <c r="S2114" s="10">
        <f t="shared" si="351"/>
        <v>2016</v>
      </c>
      <c r="T2114">
        <f t="shared" si="359"/>
        <v>-274.33999999999997</v>
      </c>
      <c r="U2114" t="str">
        <f t="shared" si="359"/>
        <v/>
      </c>
      <c r="V2114" t="str">
        <f t="shared" si="359"/>
        <v/>
      </c>
      <c r="W2114" t="str">
        <f t="shared" si="359"/>
        <v/>
      </c>
      <c r="Z2114" t="str">
        <f t="shared" si="360"/>
        <v/>
      </c>
      <c r="AA2114" t="str">
        <f t="shared" si="360"/>
        <v/>
      </c>
      <c r="AB2114">
        <f t="shared" si="360"/>
        <v>-274.33999999999997</v>
      </c>
      <c r="AE2114" t="str">
        <f t="shared" si="352"/>
        <v>Furniture</v>
      </c>
      <c r="AH2114" t="str">
        <f t="shared" si="353"/>
        <v/>
      </c>
      <c r="AI2114" t="str">
        <f t="shared" si="354"/>
        <v/>
      </c>
      <c r="AJ2114" t="str">
        <f t="shared" si="354"/>
        <v/>
      </c>
      <c r="AK2114" t="str">
        <f t="shared" si="354"/>
        <v/>
      </c>
      <c r="AL2114" t="str">
        <f t="shared" si="354"/>
        <v/>
      </c>
    </row>
    <row r="2115" spans="1:38" x14ac:dyDescent="0.2">
      <c r="A2115" s="1">
        <v>7357</v>
      </c>
      <c r="B2115" s="2" t="s">
        <v>18</v>
      </c>
      <c r="C2115" s="3">
        <v>42474</v>
      </c>
      <c r="D2115" s="2" t="s">
        <v>50</v>
      </c>
      <c r="E2115" s="2">
        <v>17</v>
      </c>
      <c r="F2115" s="2">
        <v>41.56</v>
      </c>
      <c r="G2115" s="2">
        <v>0.09</v>
      </c>
      <c r="H2115" s="2" t="s">
        <v>20</v>
      </c>
      <c r="I2115" s="2">
        <v>3.11</v>
      </c>
      <c r="J2115" s="2">
        <v>14.1</v>
      </c>
      <c r="K2115" s="2">
        <v>14.7</v>
      </c>
      <c r="L2115" s="2" t="s">
        <v>201</v>
      </c>
      <c r="M2115" s="2" t="s">
        <v>29</v>
      </c>
      <c r="N2115" s="2" t="s">
        <v>30</v>
      </c>
      <c r="O2115" s="2" t="s">
        <v>24</v>
      </c>
      <c r="P2115" s="2" t="s">
        <v>64</v>
      </c>
      <c r="Q2115" s="2" t="s">
        <v>36</v>
      </c>
      <c r="R2115" s="3">
        <v>42475</v>
      </c>
      <c r="S2115" s="10">
        <f t="shared" ref="S2115:S2178" si="361">YEAR(C2115)</f>
        <v>2016</v>
      </c>
      <c r="T2115" t="str">
        <f t="shared" si="359"/>
        <v/>
      </c>
      <c r="U2115">
        <f t="shared" si="359"/>
        <v>3.11</v>
      </c>
      <c r="V2115" t="str">
        <f t="shared" si="359"/>
        <v/>
      </c>
      <c r="W2115" t="str">
        <f t="shared" si="359"/>
        <v/>
      </c>
      <c r="Z2115">
        <f t="shared" si="360"/>
        <v>3.11</v>
      </c>
      <c r="AA2115" t="str">
        <f t="shared" si="360"/>
        <v/>
      </c>
      <c r="AB2115" t="str">
        <f t="shared" si="360"/>
        <v/>
      </c>
      <c r="AE2115" t="str">
        <f t="shared" ref="AE2115:AE2178" si="362">IF(I2115&lt;0,O2115,"")</f>
        <v/>
      </c>
      <c r="AH2115" t="str">
        <f t="shared" ref="AH2115:AH2178" si="363">IF(E2115&lt;11,IF(O2115="Technology",I2115,""),"")</f>
        <v/>
      </c>
      <c r="AI2115" t="str">
        <f t="shared" ref="AI2115:AL2178" si="364">IF(AI$1=$S2115,$AH2115,"")</f>
        <v/>
      </c>
      <c r="AJ2115" t="str">
        <f t="shared" si="364"/>
        <v/>
      </c>
      <c r="AK2115" t="str">
        <f t="shared" si="364"/>
        <v/>
      </c>
      <c r="AL2115" t="str">
        <f t="shared" si="364"/>
        <v/>
      </c>
    </row>
    <row r="2116" spans="1:38" x14ac:dyDescent="0.2">
      <c r="A2116" s="1">
        <v>7358</v>
      </c>
      <c r="B2116" s="2" t="s">
        <v>18</v>
      </c>
      <c r="C2116" s="3">
        <v>42474</v>
      </c>
      <c r="D2116" s="2" t="s">
        <v>59</v>
      </c>
      <c r="E2116" s="2">
        <v>46</v>
      </c>
      <c r="F2116" s="2">
        <v>669.91</v>
      </c>
      <c r="G2116" s="2">
        <v>0.09</v>
      </c>
      <c r="H2116" s="2" t="s">
        <v>20</v>
      </c>
      <c r="I2116" s="2">
        <v>298.72000000000003</v>
      </c>
      <c r="J2116" s="2">
        <v>27.67</v>
      </c>
      <c r="K2116" s="2">
        <v>15.39</v>
      </c>
      <c r="L2116" s="2" t="s">
        <v>374</v>
      </c>
      <c r="M2116" s="2" t="s">
        <v>29</v>
      </c>
      <c r="N2116" s="2" t="s">
        <v>54</v>
      </c>
      <c r="O2116" s="2" t="s">
        <v>24</v>
      </c>
      <c r="P2116" s="2" t="s">
        <v>90</v>
      </c>
      <c r="Q2116" s="2" t="s">
        <v>26</v>
      </c>
      <c r="R2116" s="3">
        <v>42475</v>
      </c>
      <c r="S2116" s="10">
        <f t="shared" si="361"/>
        <v>2016</v>
      </c>
      <c r="T2116" t="str">
        <f t="shared" si="359"/>
        <v/>
      </c>
      <c r="U2116" t="str">
        <f t="shared" si="359"/>
        <v/>
      </c>
      <c r="V2116" t="str">
        <f t="shared" si="359"/>
        <v/>
      </c>
      <c r="W2116">
        <f t="shared" si="359"/>
        <v>298.72000000000003</v>
      </c>
      <c r="Z2116">
        <f t="shared" si="360"/>
        <v>298.72000000000003</v>
      </c>
      <c r="AA2116" t="str">
        <f t="shared" si="360"/>
        <v/>
      </c>
      <c r="AB2116" t="str">
        <f t="shared" si="360"/>
        <v/>
      </c>
      <c r="AE2116" t="str">
        <f t="shared" si="362"/>
        <v/>
      </c>
      <c r="AH2116" t="str">
        <f t="shared" si="363"/>
        <v/>
      </c>
      <c r="AI2116" t="str">
        <f t="shared" si="364"/>
        <v/>
      </c>
      <c r="AJ2116" t="str">
        <f t="shared" si="364"/>
        <v/>
      </c>
      <c r="AK2116" t="str">
        <f t="shared" si="364"/>
        <v/>
      </c>
      <c r="AL2116" t="str">
        <f t="shared" si="364"/>
        <v/>
      </c>
    </row>
    <row r="2117" spans="1:38" x14ac:dyDescent="0.2">
      <c r="A2117" s="1">
        <v>7359</v>
      </c>
      <c r="B2117" s="2" t="s">
        <v>18</v>
      </c>
      <c r="C2117" s="3">
        <v>42474</v>
      </c>
      <c r="D2117" s="2" t="s">
        <v>59</v>
      </c>
      <c r="E2117" s="2">
        <v>21</v>
      </c>
      <c r="F2117" s="2">
        <v>68.58</v>
      </c>
      <c r="G2117" s="2">
        <v>0</v>
      </c>
      <c r="H2117" s="2" t="s">
        <v>20</v>
      </c>
      <c r="I2117" s="2">
        <v>12.25</v>
      </c>
      <c r="J2117" s="2">
        <v>14.88</v>
      </c>
      <c r="K2117" s="2">
        <v>14.7</v>
      </c>
      <c r="L2117" s="2" t="s">
        <v>374</v>
      </c>
      <c r="M2117" s="2" t="s">
        <v>29</v>
      </c>
      <c r="N2117" s="2" t="s">
        <v>54</v>
      </c>
      <c r="O2117" s="2" t="s">
        <v>24</v>
      </c>
      <c r="P2117" s="2" t="s">
        <v>64</v>
      </c>
      <c r="Q2117" s="2" t="s">
        <v>36</v>
      </c>
      <c r="R2117" s="3">
        <v>42476</v>
      </c>
      <c r="S2117" s="10">
        <f t="shared" si="361"/>
        <v>2016</v>
      </c>
      <c r="T2117" t="str">
        <f t="shared" si="359"/>
        <v/>
      </c>
      <c r="U2117" t="str">
        <f t="shared" si="359"/>
        <v/>
      </c>
      <c r="V2117" t="str">
        <f t="shared" si="359"/>
        <v/>
      </c>
      <c r="W2117">
        <f t="shared" si="359"/>
        <v>12.25</v>
      </c>
      <c r="Z2117">
        <f t="shared" si="360"/>
        <v>12.25</v>
      </c>
      <c r="AA2117" t="str">
        <f t="shared" si="360"/>
        <v/>
      </c>
      <c r="AB2117" t="str">
        <f t="shared" si="360"/>
        <v/>
      </c>
      <c r="AE2117" t="str">
        <f t="shared" si="362"/>
        <v/>
      </c>
      <c r="AH2117" t="str">
        <f t="shared" si="363"/>
        <v/>
      </c>
      <c r="AI2117" t="str">
        <f t="shared" si="364"/>
        <v/>
      </c>
      <c r="AJ2117" t="str">
        <f t="shared" si="364"/>
        <v/>
      </c>
      <c r="AK2117" t="str">
        <f t="shared" si="364"/>
        <v/>
      </c>
      <c r="AL2117" t="str">
        <f t="shared" si="364"/>
        <v/>
      </c>
    </row>
    <row r="2118" spans="1:38" x14ac:dyDescent="0.2">
      <c r="A2118" s="1">
        <v>7360</v>
      </c>
      <c r="B2118" s="2" t="s">
        <v>18</v>
      </c>
      <c r="C2118" s="3">
        <v>42474</v>
      </c>
      <c r="D2118" s="2" t="s">
        <v>19</v>
      </c>
      <c r="E2118" s="2">
        <v>22</v>
      </c>
      <c r="F2118" s="2">
        <v>6131.34</v>
      </c>
      <c r="G2118" s="2">
        <v>0.01</v>
      </c>
      <c r="H2118" s="2" t="s">
        <v>44</v>
      </c>
      <c r="I2118" s="2">
        <v>1297.8399999999999</v>
      </c>
      <c r="J2118" s="2">
        <v>272.98</v>
      </c>
      <c r="K2118" s="2">
        <v>55.91</v>
      </c>
      <c r="L2118" s="2" t="s">
        <v>355</v>
      </c>
      <c r="M2118" s="2" t="s">
        <v>66</v>
      </c>
      <c r="N2118" s="2" t="s">
        <v>43</v>
      </c>
      <c r="O2118" s="2" t="s">
        <v>45</v>
      </c>
      <c r="P2118" s="2" t="s">
        <v>67</v>
      </c>
      <c r="Q2118" s="2" t="s">
        <v>47</v>
      </c>
      <c r="R2118" s="3">
        <v>42476</v>
      </c>
      <c r="S2118" s="10">
        <f t="shared" si="361"/>
        <v>2016</v>
      </c>
      <c r="T2118" t="str">
        <f t="shared" si="359"/>
        <v/>
      </c>
      <c r="U2118" t="str">
        <f t="shared" si="359"/>
        <v/>
      </c>
      <c r="V2118">
        <f t="shared" si="359"/>
        <v>1297.8399999999999</v>
      </c>
      <c r="W2118" t="str">
        <f t="shared" si="359"/>
        <v/>
      </c>
      <c r="Z2118" t="str">
        <f t="shared" si="360"/>
        <v/>
      </c>
      <c r="AA2118" t="str">
        <f t="shared" si="360"/>
        <v/>
      </c>
      <c r="AB2118">
        <f t="shared" si="360"/>
        <v>1297.8399999999999</v>
      </c>
      <c r="AE2118" t="str">
        <f t="shared" si="362"/>
        <v/>
      </c>
      <c r="AH2118" t="str">
        <f t="shared" si="363"/>
        <v/>
      </c>
      <c r="AI2118" t="str">
        <f t="shared" si="364"/>
        <v/>
      </c>
      <c r="AJ2118" t="str">
        <f t="shared" si="364"/>
        <v/>
      </c>
      <c r="AK2118" t="str">
        <f t="shared" si="364"/>
        <v/>
      </c>
      <c r="AL2118" t="str">
        <f t="shared" si="364"/>
        <v/>
      </c>
    </row>
    <row r="2119" spans="1:38" x14ac:dyDescent="0.2">
      <c r="A2119" s="1">
        <v>7361</v>
      </c>
      <c r="B2119" s="2" t="s">
        <v>18</v>
      </c>
      <c r="C2119" s="3">
        <v>42475</v>
      </c>
      <c r="D2119" s="2" t="s">
        <v>50</v>
      </c>
      <c r="E2119" s="2">
        <v>38</v>
      </c>
      <c r="F2119" s="2">
        <v>162.25</v>
      </c>
      <c r="G2119" s="2">
        <v>0.05</v>
      </c>
      <c r="H2119" s="2" t="s">
        <v>20</v>
      </c>
      <c r="I2119" s="2">
        <v>-131.15</v>
      </c>
      <c r="J2119" s="2">
        <v>15.95</v>
      </c>
      <c r="K2119" s="2">
        <v>19.13</v>
      </c>
      <c r="L2119" s="2" t="s">
        <v>567</v>
      </c>
      <c r="M2119" s="2" t="s">
        <v>29</v>
      </c>
      <c r="N2119" s="2" t="s">
        <v>30</v>
      </c>
      <c r="O2119" s="2" t="s">
        <v>24</v>
      </c>
      <c r="P2119" s="2" t="s">
        <v>71</v>
      </c>
      <c r="Q2119" s="2" t="s">
        <v>26</v>
      </c>
      <c r="R2119" s="3">
        <v>42477</v>
      </c>
      <c r="S2119" s="10">
        <f t="shared" si="361"/>
        <v>2016</v>
      </c>
      <c r="T2119" t="str">
        <f t="shared" si="359"/>
        <v/>
      </c>
      <c r="U2119">
        <f t="shared" si="359"/>
        <v>-131.15</v>
      </c>
      <c r="V2119" t="str">
        <f t="shared" si="359"/>
        <v/>
      </c>
      <c r="W2119" t="str">
        <f t="shared" si="359"/>
        <v/>
      </c>
      <c r="Z2119">
        <f t="shared" si="360"/>
        <v>-131.15</v>
      </c>
      <c r="AA2119" t="str">
        <f t="shared" si="360"/>
        <v/>
      </c>
      <c r="AB2119" t="str">
        <f t="shared" si="360"/>
        <v/>
      </c>
      <c r="AE2119" t="str">
        <f t="shared" si="362"/>
        <v>Office Supplies</v>
      </c>
      <c r="AH2119" t="str">
        <f t="shared" si="363"/>
        <v/>
      </c>
      <c r="AI2119" t="str">
        <f t="shared" si="364"/>
        <v/>
      </c>
      <c r="AJ2119" t="str">
        <f t="shared" si="364"/>
        <v/>
      </c>
      <c r="AK2119" t="str">
        <f t="shared" si="364"/>
        <v/>
      </c>
      <c r="AL2119" t="str">
        <f t="shared" si="364"/>
        <v/>
      </c>
    </row>
    <row r="2120" spans="1:38" x14ac:dyDescent="0.2">
      <c r="A2120" s="1">
        <v>7362</v>
      </c>
      <c r="B2120" s="2" t="s">
        <v>18</v>
      </c>
      <c r="C2120" s="3">
        <v>42475</v>
      </c>
      <c r="D2120" s="2" t="s">
        <v>50</v>
      </c>
      <c r="E2120" s="2">
        <v>32</v>
      </c>
      <c r="F2120" s="2">
        <v>4949.1724999999997</v>
      </c>
      <c r="G2120" s="2">
        <v>0.1</v>
      </c>
      <c r="H2120" s="2" t="s">
        <v>20</v>
      </c>
      <c r="I2120" s="2">
        <v>710.29</v>
      </c>
      <c r="J2120" s="2">
        <v>207.99</v>
      </c>
      <c r="K2120" s="2">
        <v>22.99</v>
      </c>
      <c r="L2120" s="2" t="s">
        <v>567</v>
      </c>
      <c r="M2120" s="2" t="s">
        <v>29</v>
      </c>
      <c r="N2120" s="2" t="s">
        <v>30</v>
      </c>
      <c r="O2120" s="2" t="s">
        <v>31</v>
      </c>
      <c r="P2120" s="2" t="s">
        <v>39</v>
      </c>
      <c r="Q2120" s="2" t="s">
        <v>26</v>
      </c>
      <c r="R2120" s="3">
        <v>42477</v>
      </c>
      <c r="S2120" s="10">
        <f t="shared" si="361"/>
        <v>2016</v>
      </c>
      <c r="T2120" t="str">
        <f t="shared" si="359"/>
        <v/>
      </c>
      <c r="U2120">
        <f t="shared" si="359"/>
        <v>710.29</v>
      </c>
      <c r="V2120" t="str">
        <f t="shared" si="359"/>
        <v/>
      </c>
      <c r="W2120" t="str">
        <f t="shared" si="359"/>
        <v/>
      </c>
      <c r="Z2120" t="str">
        <f t="shared" si="360"/>
        <v/>
      </c>
      <c r="AA2120">
        <f t="shared" si="360"/>
        <v>710.29</v>
      </c>
      <c r="AB2120" t="str">
        <f t="shared" si="360"/>
        <v/>
      </c>
      <c r="AE2120" t="str">
        <f t="shared" si="362"/>
        <v/>
      </c>
      <c r="AH2120" t="str">
        <f t="shared" si="363"/>
        <v/>
      </c>
      <c r="AI2120" t="str">
        <f t="shared" si="364"/>
        <v/>
      </c>
      <c r="AJ2120" t="str">
        <f t="shared" si="364"/>
        <v/>
      </c>
      <c r="AK2120" t="str">
        <f t="shared" si="364"/>
        <v/>
      </c>
      <c r="AL2120" t="str">
        <f t="shared" si="364"/>
        <v/>
      </c>
    </row>
    <row r="2121" spans="1:38" x14ac:dyDescent="0.2">
      <c r="A2121" s="1">
        <v>7363</v>
      </c>
      <c r="B2121" s="2" t="s">
        <v>18</v>
      </c>
      <c r="C2121" s="3">
        <v>42476</v>
      </c>
      <c r="D2121" s="2" t="s">
        <v>19</v>
      </c>
      <c r="E2121" s="2">
        <v>8</v>
      </c>
      <c r="F2121" s="2">
        <v>29.77</v>
      </c>
      <c r="G2121" s="2">
        <v>0.04</v>
      </c>
      <c r="H2121" s="2" t="s">
        <v>20</v>
      </c>
      <c r="I2121" s="2">
        <v>-8.69</v>
      </c>
      <c r="J2121" s="2">
        <v>14.6</v>
      </c>
      <c r="K2121" s="2">
        <v>16.399999999999999</v>
      </c>
      <c r="L2121" s="2" t="s">
        <v>224</v>
      </c>
      <c r="M2121" s="2" t="s">
        <v>29</v>
      </c>
      <c r="N2121" s="2" t="s">
        <v>30</v>
      </c>
      <c r="O2121" s="2" t="s">
        <v>24</v>
      </c>
      <c r="P2121" s="2" t="s">
        <v>64</v>
      </c>
      <c r="Q2121" s="2" t="s">
        <v>36</v>
      </c>
      <c r="R2121" s="3">
        <v>42478</v>
      </c>
      <c r="S2121" s="10">
        <f t="shared" si="361"/>
        <v>2016</v>
      </c>
      <c r="T2121" t="str">
        <f t="shared" si="359"/>
        <v/>
      </c>
      <c r="U2121">
        <f t="shared" si="359"/>
        <v>-8.69</v>
      </c>
      <c r="V2121" t="str">
        <f t="shared" si="359"/>
        <v/>
      </c>
      <c r="W2121" t="str">
        <f t="shared" si="359"/>
        <v/>
      </c>
      <c r="Z2121">
        <f t="shared" si="360"/>
        <v>-8.69</v>
      </c>
      <c r="AA2121" t="str">
        <f t="shared" si="360"/>
        <v/>
      </c>
      <c r="AB2121" t="str">
        <f t="shared" si="360"/>
        <v/>
      </c>
      <c r="AE2121" t="str">
        <f t="shared" si="362"/>
        <v>Office Supplies</v>
      </c>
      <c r="AH2121" t="str">
        <f t="shared" si="363"/>
        <v/>
      </c>
      <c r="AI2121" t="str">
        <f t="shared" si="364"/>
        <v/>
      </c>
      <c r="AJ2121" t="str">
        <f t="shared" si="364"/>
        <v/>
      </c>
      <c r="AK2121" t="str">
        <f t="shared" si="364"/>
        <v/>
      </c>
      <c r="AL2121" t="str">
        <f t="shared" si="364"/>
        <v/>
      </c>
    </row>
    <row r="2122" spans="1:38" x14ac:dyDescent="0.2">
      <c r="A2122" s="1">
        <v>7364</v>
      </c>
      <c r="B2122" s="2" t="s">
        <v>18</v>
      </c>
      <c r="C2122" s="3">
        <v>42476</v>
      </c>
      <c r="D2122" s="2" t="s">
        <v>19</v>
      </c>
      <c r="E2122" s="2">
        <v>13</v>
      </c>
      <c r="F2122" s="2">
        <v>650.05999999999995</v>
      </c>
      <c r="G2122" s="2">
        <v>0.05</v>
      </c>
      <c r="H2122" s="2" t="s">
        <v>20</v>
      </c>
      <c r="I2122" s="2">
        <v>-76.95</v>
      </c>
      <c r="J2122" s="2">
        <v>61.43</v>
      </c>
      <c r="K2122" s="2">
        <v>33.99</v>
      </c>
      <c r="L2122" s="2" t="s">
        <v>536</v>
      </c>
      <c r="M2122" s="2" t="s">
        <v>38</v>
      </c>
      <c r="N2122" s="2" t="s">
        <v>43</v>
      </c>
      <c r="O2122" s="2" t="s">
        <v>24</v>
      </c>
      <c r="P2122" s="2" t="s">
        <v>71</v>
      </c>
      <c r="Q2122" s="2" t="s">
        <v>26</v>
      </c>
      <c r="R2122" s="3">
        <v>42476</v>
      </c>
      <c r="S2122" s="10">
        <f t="shared" si="361"/>
        <v>2016</v>
      </c>
      <c r="T2122" t="str">
        <f t="shared" ref="T2122:W2141" si="365">IF($N2122=T$1,$I2122,"")</f>
        <v/>
      </c>
      <c r="U2122" t="str">
        <f t="shared" si="365"/>
        <v/>
      </c>
      <c r="V2122">
        <f t="shared" si="365"/>
        <v>-76.95</v>
      </c>
      <c r="W2122" t="str">
        <f t="shared" si="365"/>
        <v/>
      </c>
      <c r="Z2122">
        <f t="shared" ref="Z2122:AB2141" si="366">IF($O2122=Z$1,$I2122,"")</f>
        <v>-76.95</v>
      </c>
      <c r="AA2122" t="str">
        <f t="shared" si="366"/>
        <v/>
      </c>
      <c r="AB2122" t="str">
        <f t="shared" si="366"/>
        <v/>
      </c>
      <c r="AE2122" t="str">
        <f t="shared" si="362"/>
        <v>Office Supplies</v>
      </c>
      <c r="AH2122" t="str">
        <f t="shared" si="363"/>
        <v/>
      </c>
      <c r="AI2122" t="str">
        <f t="shared" si="364"/>
        <v/>
      </c>
      <c r="AJ2122" t="str">
        <f t="shared" si="364"/>
        <v/>
      </c>
      <c r="AK2122" t="str">
        <f t="shared" si="364"/>
        <v/>
      </c>
      <c r="AL2122" t="str">
        <f t="shared" si="364"/>
        <v/>
      </c>
    </row>
    <row r="2123" spans="1:38" x14ac:dyDescent="0.2">
      <c r="A2123" s="1">
        <v>7365</v>
      </c>
      <c r="B2123" s="2" t="s">
        <v>40</v>
      </c>
      <c r="C2123" s="3">
        <v>42476</v>
      </c>
      <c r="D2123" s="2" t="s">
        <v>19</v>
      </c>
      <c r="E2123" s="2">
        <v>47</v>
      </c>
      <c r="F2123" s="2">
        <v>1987.77</v>
      </c>
      <c r="G2123" s="2">
        <v>0.03</v>
      </c>
      <c r="H2123" s="2" t="s">
        <v>20</v>
      </c>
      <c r="I2123" s="2">
        <v>910.23</v>
      </c>
      <c r="J2123" s="2">
        <v>52.98</v>
      </c>
      <c r="K2123" s="2">
        <v>16.989999999999998</v>
      </c>
      <c r="L2123" s="2" t="s">
        <v>536</v>
      </c>
      <c r="M2123" s="2" t="s">
        <v>38</v>
      </c>
      <c r="N2123" s="2" t="s">
        <v>43</v>
      </c>
      <c r="O2123" s="2" t="s">
        <v>24</v>
      </c>
      <c r="P2123" s="2" t="s">
        <v>25</v>
      </c>
      <c r="Q2123" s="2" t="s">
        <v>26</v>
      </c>
      <c r="R2123" s="3">
        <v>42476</v>
      </c>
      <c r="S2123" s="10">
        <f t="shared" si="361"/>
        <v>2016</v>
      </c>
      <c r="T2123" t="str">
        <f t="shared" si="365"/>
        <v/>
      </c>
      <c r="U2123" t="str">
        <f t="shared" si="365"/>
        <v/>
      </c>
      <c r="V2123">
        <f t="shared" si="365"/>
        <v>910.23</v>
      </c>
      <c r="W2123" t="str">
        <f t="shared" si="365"/>
        <v/>
      </c>
      <c r="Z2123">
        <f t="shared" si="366"/>
        <v>910.23</v>
      </c>
      <c r="AA2123" t="str">
        <f t="shared" si="366"/>
        <v/>
      </c>
      <c r="AB2123" t="str">
        <f t="shared" si="366"/>
        <v/>
      </c>
      <c r="AE2123" t="str">
        <f t="shared" si="362"/>
        <v/>
      </c>
      <c r="AH2123" t="str">
        <f t="shared" si="363"/>
        <v/>
      </c>
      <c r="AI2123" t="str">
        <f t="shared" si="364"/>
        <v/>
      </c>
      <c r="AJ2123" t="str">
        <f t="shared" si="364"/>
        <v/>
      </c>
      <c r="AK2123" t="str">
        <f t="shared" si="364"/>
        <v/>
      </c>
      <c r="AL2123" t="str">
        <f t="shared" si="364"/>
        <v/>
      </c>
    </row>
    <row r="2124" spans="1:38" x14ac:dyDescent="0.2">
      <c r="A2124" s="1">
        <v>7366</v>
      </c>
      <c r="B2124" s="2" t="s">
        <v>18</v>
      </c>
      <c r="C2124" s="3">
        <v>42477</v>
      </c>
      <c r="D2124" s="2" t="s">
        <v>41</v>
      </c>
      <c r="E2124" s="2">
        <v>4</v>
      </c>
      <c r="F2124" s="2">
        <v>35.86</v>
      </c>
      <c r="G2124" s="2">
        <v>0.02</v>
      </c>
      <c r="H2124" s="2" t="s">
        <v>20</v>
      </c>
      <c r="I2124" s="2">
        <v>-21.73</v>
      </c>
      <c r="J2124" s="2">
        <v>17.98</v>
      </c>
      <c r="K2124" s="2">
        <v>17.850000000000001</v>
      </c>
      <c r="L2124" s="2" t="s">
        <v>113</v>
      </c>
      <c r="M2124" s="2" t="s">
        <v>29</v>
      </c>
      <c r="N2124" s="2" t="s">
        <v>30</v>
      </c>
      <c r="O2124" s="2" t="s">
        <v>31</v>
      </c>
      <c r="P2124" s="2" t="s">
        <v>32</v>
      </c>
      <c r="Q2124" s="2" t="s">
        <v>58</v>
      </c>
      <c r="R2124" s="3">
        <v>42479</v>
      </c>
      <c r="S2124" s="10">
        <f t="shared" si="361"/>
        <v>2016</v>
      </c>
      <c r="T2124" t="str">
        <f t="shared" si="365"/>
        <v/>
      </c>
      <c r="U2124">
        <f t="shared" si="365"/>
        <v>-21.73</v>
      </c>
      <c r="V2124" t="str">
        <f t="shared" si="365"/>
        <v/>
      </c>
      <c r="W2124" t="str">
        <f t="shared" si="365"/>
        <v/>
      </c>
      <c r="Z2124" t="str">
        <f t="shared" si="366"/>
        <v/>
      </c>
      <c r="AA2124">
        <f t="shared" si="366"/>
        <v>-21.73</v>
      </c>
      <c r="AB2124" t="str">
        <f t="shared" si="366"/>
        <v/>
      </c>
      <c r="AE2124" t="str">
        <f t="shared" si="362"/>
        <v>Technology</v>
      </c>
      <c r="AH2124">
        <f t="shared" si="363"/>
        <v>-21.73</v>
      </c>
      <c r="AI2124" t="str">
        <f t="shared" si="364"/>
        <v/>
      </c>
      <c r="AJ2124" t="str">
        <f t="shared" si="364"/>
        <v/>
      </c>
      <c r="AK2124">
        <f t="shared" si="364"/>
        <v>-21.73</v>
      </c>
      <c r="AL2124" t="str">
        <f t="shared" si="364"/>
        <v/>
      </c>
    </row>
    <row r="2125" spans="1:38" x14ac:dyDescent="0.2">
      <c r="A2125" s="1">
        <v>7367</v>
      </c>
      <c r="B2125" s="2" t="s">
        <v>18</v>
      </c>
      <c r="C2125" s="3">
        <v>42477</v>
      </c>
      <c r="D2125" s="2" t="s">
        <v>41</v>
      </c>
      <c r="E2125" s="2">
        <v>3</v>
      </c>
      <c r="F2125" s="2">
        <v>30.84</v>
      </c>
      <c r="G2125" s="2">
        <v>0.05</v>
      </c>
      <c r="H2125" s="2" t="s">
        <v>20</v>
      </c>
      <c r="I2125" s="2">
        <v>-5.18</v>
      </c>
      <c r="J2125" s="2">
        <v>17.98</v>
      </c>
      <c r="K2125" s="2">
        <v>19.2</v>
      </c>
      <c r="L2125" s="2" t="s">
        <v>113</v>
      </c>
      <c r="M2125" s="2" t="s">
        <v>29</v>
      </c>
      <c r="N2125" s="2" t="s">
        <v>30</v>
      </c>
      <c r="O2125" s="2" t="s">
        <v>24</v>
      </c>
      <c r="P2125" s="2" t="s">
        <v>35</v>
      </c>
      <c r="Q2125" s="2" t="s">
        <v>26</v>
      </c>
      <c r="R2125" s="3">
        <v>42479</v>
      </c>
      <c r="S2125" s="10">
        <f t="shared" si="361"/>
        <v>2016</v>
      </c>
      <c r="T2125" t="str">
        <f t="shared" si="365"/>
        <v/>
      </c>
      <c r="U2125">
        <f t="shared" si="365"/>
        <v>-5.18</v>
      </c>
      <c r="V2125" t="str">
        <f t="shared" si="365"/>
        <v/>
      </c>
      <c r="W2125" t="str">
        <f t="shared" si="365"/>
        <v/>
      </c>
      <c r="Z2125">
        <f t="shared" si="366"/>
        <v>-5.18</v>
      </c>
      <c r="AA2125" t="str">
        <f t="shared" si="366"/>
        <v/>
      </c>
      <c r="AB2125" t="str">
        <f t="shared" si="366"/>
        <v/>
      </c>
      <c r="AE2125" t="str">
        <f t="shared" si="362"/>
        <v>Office Supplies</v>
      </c>
      <c r="AH2125" t="str">
        <f t="shared" si="363"/>
        <v/>
      </c>
      <c r="AI2125" t="str">
        <f t="shared" si="364"/>
        <v/>
      </c>
      <c r="AJ2125" t="str">
        <f t="shared" si="364"/>
        <v/>
      </c>
      <c r="AK2125" t="str">
        <f t="shared" si="364"/>
        <v/>
      </c>
      <c r="AL2125" t="str">
        <f t="shared" si="364"/>
        <v/>
      </c>
    </row>
    <row r="2126" spans="1:38" x14ac:dyDescent="0.2">
      <c r="A2126" s="1">
        <v>7368</v>
      </c>
      <c r="B2126" s="2" t="s">
        <v>18</v>
      </c>
      <c r="C2126" s="3">
        <v>42477</v>
      </c>
      <c r="D2126" s="2" t="s">
        <v>59</v>
      </c>
      <c r="E2126" s="2">
        <v>7</v>
      </c>
      <c r="F2126" s="2">
        <v>146.31</v>
      </c>
      <c r="G2126" s="2">
        <v>0.09</v>
      </c>
      <c r="H2126" s="2" t="s">
        <v>20</v>
      </c>
      <c r="I2126" s="2">
        <v>-58.71</v>
      </c>
      <c r="J2126" s="2">
        <v>31.98</v>
      </c>
      <c r="K2126" s="2">
        <v>18</v>
      </c>
      <c r="L2126" s="2" t="s">
        <v>291</v>
      </c>
      <c r="M2126" s="2" t="s">
        <v>29</v>
      </c>
      <c r="N2126" s="2" t="s">
        <v>54</v>
      </c>
      <c r="O2126" s="2" t="s">
        <v>31</v>
      </c>
      <c r="P2126" s="2" t="s">
        <v>32</v>
      </c>
      <c r="Q2126" s="2" t="s">
        <v>26</v>
      </c>
      <c r="R2126" s="3">
        <v>42479</v>
      </c>
      <c r="S2126" s="10">
        <f t="shared" si="361"/>
        <v>2016</v>
      </c>
      <c r="T2126" t="str">
        <f t="shared" si="365"/>
        <v/>
      </c>
      <c r="U2126" t="str">
        <f t="shared" si="365"/>
        <v/>
      </c>
      <c r="V2126" t="str">
        <f t="shared" si="365"/>
        <v/>
      </c>
      <c r="W2126">
        <f t="shared" si="365"/>
        <v>-58.71</v>
      </c>
      <c r="Z2126" t="str">
        <f t="shared" si="366"/>
        <v/>
      </c>
      <c r="AA2126">
        <f t="shared" si="366"/>
        <v>-58.71</v>
      </c>
      <c r="AB2126" t="str">
        <f t="shared" si="366"/>
        <v/>
      </c>
      <c r="AE2126" t="str">
        <f t="shared" si="362"/>
        <v>Technology</v>
      </c>
      <c r="AH2126">
        <f t="shared" si="363"/>
        <v>-58.71</v>
      </c>
      <c r="AI2126" t="str">
        <f t="shared" si="364"/>
        <v/>
      </c>
      <c r="AJ2126" t="str">
        <f t="shared" si="364"/>
        <v/>
      </c>
      <c r="AK2126">
        <f t="shared" si="364"/>
        <v>-58.71</v>
      </c>
      <c r="AL2126" t="str">
        <f t="shared" si="364"/>
        <v/>
      </c>
    </row>
    <row r="2127" spans="1:38" x14ac:dyDescent="0.2">
      <c r="A2127" s="1">
        <v>7369</v>
      </c>
      <c r="B2127" s="2" t="s">
        <v>18</v>
      </c>
      <c r="C2127" s="3">
        <v>42478</v>
      </c>
      <c r="D2127" s="2" t="s">
        <v>50</v>
      </c>
      <c r="E2127" s="2">
        <v>8</v>
      </c>
      <c r="F2127" s="2">
        <v>716.77</v>
      </c>
      <c r="G2127" s="2">
        <v>0.1</v>
      </c>
      <c r="H2127" s="2" t="s">
        <v>44</v>
      </c>
      <c r="I2127" s="2">
        <v>-276.36</v>
      </c>
      <c r="J2127" s="2">
        <v>101.99</v>
      </c>
      <c r="K2127" s="2">
        <v>56</v>
      </c>
      <c r="L2127" s="2" t="s">
        <v>218</v>
      </c>
      <c r="M2127" s="2" t="s">
        <v>38</v>
      </c>
      <c r="N2127" s="2" t="s">
        <v>43</v>
      </c>
      <c r="O2127" s="2" t="s">
        <v>45</v>
      </c>
      <c r="P2127" s="2" t="s">
        <v>61</v>
      </c>
      <c r="Q2127" s="2" t="s">
        <v>56</v>
      </c>
      <c r="R2127" s="3">
        <v>42479</v>
      </c>
      <c r="S2127" s="10">
        <f t="shared" si="361"/>
        <v>2016</v>
      </c>
      <c r="T2127" t="str">
        <f t="shared" si="365"/>
        <v/>
      </c>
      <c r="U2127" t="str">
        <f t="shared" si="365"/>
        <v/>
      </c>
      <c r="V2127">
        <f t="shared" si="365"/>
        <v>-276.36</v>
      </c>
      <c r="W2127" t="str">
        <f t="shared" si="365"/>
        <v/>
      </c>
      <c r="Z2127" t="str">
        <f t="shared" si="366"/>
        <v/>
      </c>
      <c r="AA2127" t="str">
        <f t="shared" si="366"/>
        <v/>
      </c>
      <c r="AB2127">
        <f t="shared" si="366"/>
        <v>-276.36</v>
      </c>
      <c r="AE2127" t="str">
        <f t="shared" si="362"/>
        <v>Furniture</v>
      </c>
      <c r="AH2127" t="str">
        <f t="shared" si="363"/>
        <v/>
      </c>
      <c r="AI2127" t="str">
        <f t="shared" si="364"/>
        <v/>
      </c>
      <c r="AJ2127" t="str">
        <f t="shared" si="364"/>
        <v/>
      </c>
      <c r="AK2127" t="str">
        <f t="shared" si="364"/>
        <v/>
      </c>
      <c r="AL2127" t="str">
        <f t="shared" si="364"/>
        <v/>
      </c>
    </row>
    <row r="2128" spans="1:38" x14ac:dyDescent="0.2">
      <c r="A2128" s="1">
        <v>7370</v>
      </c>
      <c r="B2128" s="2" t="s">
        <v>18</v>
      </c>
      <c r="C2128" s="3">
        <v>42478</v>
      </c>
      <c r="D2128" s="2" t="s">
        <v>50</v>
      </c>
      <c r="E2128" s="2">
        <v>19</v>
      </c>
      <c r="F2128" s="2">
        <v>67.16</v>
      </c>
      <c r="G2128" s="2">
        <v>0.1</v>
      </c>
      <c r="H2128" s="2" t="s">
        <v>49</v>
      </c>
      <c r="I2128" s="2">
        <v>-27.71</v>
      </c>
      <c r="J2128" s="2">
        <v>15.14</v>
      </c>
      <c r="K2128" s="2">
        <v>15.92</v>
      </c>
      <c r="L2128" s="2" t="s">
        <v>218</v>
      </c>
      <c r="M2128" s="2" t="s">
        <v>38</v>
      </c>
      <c r="N2128" s="2" t="s">
        <v>43</v>
      </c>
      <c r="O2128" s="2" t="s">
        <v>24</v>
      </c>
      <c r="P2128" s="2" t="s">
        <v>203</v>
      </c>
      <c r="Q2128" s="2" t="s">
        <v>36</v>
      </c>
      <c r="R2128" s="3">
        <v>42478</v>
      </c>
      <c r="S2128" s="10">
        <f t="shared" si="361"/>
        <v>2016</v>
      </c>
      <c r="T2128" t="str">
        <f t="shared" si="365"/>
        <v/>
      </c>
      <c r="U2128" t="str">
        <f t="shared" si="365"/>
        <v/>
      </c>
      <c r="V2128">
        <f t="shared" si="365"/>
        <v>-27.71</v>
      </c>
      <c r="W2128" t="str">
        <f t="shared" si="365"/>
        <v/>
      </c>
      <c r="Z2128">
        <f t="shared" si="366"/>
        <v>-27.71</v>
      </c>
      <c r="AA2128" t="str">
        <f t="shared" si="366"/>
        <v/>
      </c>
      <c r="AB2128" t="str">
        <f t="shared" si="366"/>
        <v/>
      </c>
      <c r="AE2128" t="str">
        <f t="shared" si="362"/>
        <v>Office Supplies</v>
      </c>
      <c r="AH2128" t="str">
        <f t="shared" si="363"/>
        <v/>
      </c>
      <c r="AI2128" t="str">
        <f t="shared" si="364"/>
        <v/>
      </c>
      <c r="AJ2128" t="str">
        <f t="shared" si="364"/>
        <v/>
      </c>
      <c r="AK2128" t="str">
        <f t="shared" si="364"/>
        <v/>
      </c>
      <c r="AL2128" t="str">
        <f t="shared" si="364"/>
        <v/>
      </c>
    </row>
    <row r="2129" spans="1:38" x14ac:dyDescent="0.2">
      <c r="A2129" s="1">
        <v>7371</v>
      </c>
      <c r="B2129" s="2" t="s">
        <v>40</v>
      </c>
      <c r="C2129" s="3">
        <v>42479</v>
      </c>
      <c r="D2129" s="2" t="s">
        <v>27</v>
      </c>
      <c r="E2129" s="2">
        <v>17</v>
      </c>
      <c r="F2129" s="2">
        <v>483.3</v>
      </c>
      <c r="G2129" s="2">
        <v>0.04</v>
      </c>
      <c r="H2129" s="2" t="s">
        <v>20</v>
      </c>
      <c r="I2129" s="2">
        <v>0.22</v>
      </c>
      <c r="J2129" s="2">
        <v>39.42</v>
      </c>
      <c r="K2129" s="2">
        <v>33.46</v>
      </c>
      <c r="L2129" s="2" t="s">
        <v>280</v>
      </c>
      <c r="M2129" s="2" t="s">
        <v>29</v>
      </c>
      <c r="N2129" s="2" t="s">
        <v>30</v>
      </c>
      <c r="O2129" s="2" t="s">
        <v>45</v>
      </c>
      <c r="P2129" s="2" t="s">
        <v>55</v>
      </c>
      <c r="Q2129" s="2" t="s">
        <v>26</v>
      </c>
      <c r="R2129" s="3">
        <v>42486</v>
      </c>
      <c r="S2129" s="10">
        <f t="shared" si="361"/>
        <v>2016</v>
      </c>
      <c r="T2129" t="str">
        <f t="shared" si="365"/>
        <v/>
      </c>
      <c r="U2129">
        <f t="shared" si="365"/>
        <v>0.22</v>
      </c>
      <c r="V2129" t="str">
        <f t="shared" si="365"/>
        <v/>
      </c>
      <c r="W2129" t="str">
        <f t="shared" si="365"/>
        <v/>
      </c>
      <c r="Z2129" t="str">
        <f t="shared" si="366"/>
        <v/>
      </c>
      <c r="AA2129" t="str">
        <f t="shared" si="366"/>
        <v/>
      </c>
      <c r="AB2129">
        <f t="shared" si="366"/>
        <v>0.22</v>
      </c>
      <c r="AE2129" t="str">
        <f t="shared" si="362"/>
        <v/>
      </c>
      <c r="AH2129" t="str">
        <f t="shared" si="363"/>
        <v/>
      </c>
      <c r="AI2129" t="str">
        <f t="shared" si="364"/>
        <v/>
      </c>
      <c r="AJ2129" t="str">
        <f t="shared" si="364"/>
        <v/>
      </c>
      <c r="AK2129" t="str">
        <f t="shared" si="364"/>
        <v/>
      </c>
      <c r="AL2129" t="str">
        <f t="shared" si="364"/>
        <v/>
      </c>
    </row>
    <row r="2130" spans="1:38" x14ac:dyDescent="0.2">
      <c r="A2130" s="1">
        <v>7372</v>
      </c>
      <c r="B2130" s="2" t="s">
        <v>40</v>
      </c>
      <c r="C2130" s="3">
        <v>42479</v>
      </c>
      <c r="D2130" s="2" t="s">
        <v>27</v>
      </c>
      <c r="E2130" s="2">
        <v>12</v>
      </c>
      <c r="F2130" s="2">
        <v>3643.03</v>
      </c>
      <c r="G2130" s="2">
        <v>0.09</v>
      </c>
      <c r="H2130" s="2" t="s">
        <v>44</v>
      </c>
      <c r="I2130" s="2">
        <v>109.88</v>
      </c>
      <c r="J2130" s="2">
        <v>332.64</v>
      </c>
      <c r="K2130" s="2">
        <v>43.2</v>
      </c>
      <c r="L2130" s="2" t="s">
        <v>280</v>
      </c>
      <c r="M2130" s="2" t="s">
        <v>29</v>
      </c>
      <c r="N2130" s="2" t="s">
        <v>30</v>
      </c>
      <c r="O2130" s="2" t="s">
        <v>45</v>
      </c>
      <c r="P2130" s="2" t="s">
        <v>46</v>
      </c>
      <c r="Q2130" s="2" t="s">
        <v>47</v>
      </c>
      <c r="R2130" s="3">
        <v>42481</v>
      </c>
      <c r="S2130" s="10">
        <f t="shared" si="361"/>
        <v>2016</v>
      </c>
      <c r="T2130" t="str">
        <f t="shared" si="365"/>
        <v/>
      </c>
      <c r="U2130">
        <f t="shared" si="365"/>
        <v>109.88</v>
      </c>
      <c r="V2130" t="str">
        <f t="shared" si="365"/>
        <v/>
      </c>
      <c r="W2130" t="str">
        <f t="shared" si="365"/>
        <v/>
      </c>
      <c r="Z2130" t="str">
        <f t="shared" si="366"/>
        <v/>
      </c>
      <c r="AA2130" t="str">
        <f t="shared" si="366"/>
        <v/>
      </c>
      <c r="AB2130">
        <f t="shared" si="366"/>
        <v>109.88</v>
      </c>
      <c r="AE2130" t="str">
        <f t="shared" si="362"/>
        <v/>
      </c>
      <c r="AH2130" t="str">
        <f t="shared" si="363"/>
        <v/>
      </c>
      <c r="AI2130" t="str">
        <f t="shared" si="364"/>
        <v/>
      </c>
      <c r="AJ2130" t="str">
        <f t="shared" si="364"/>
        <v/>
      </c>
      <c r="AK2130" t="str">
        <f t="shared" si="364"/>
        <v/>
      </c>
      <c r="AL2130" t="str">
        <f t="shared" si="364"/>
        <v/>
      </c>
    </row>
    <row r="2131" spans="1:38" x14ac:dyDescent="0.2">
      <c r="A2131" s="1">
        <v>7373</v>
      </c>
      <c r="B2131" s="2" t="s">
        <v>18</v>
      </c>
      <c r="C2131" s="3">
        <v>42479</v>
      </c>
      <c r="D2131" s="2" t="s">
        <v>41</v>
      </c>
      <c r="E2131" s="2">
        <v>40</v>
      </c>
      <c r="F2131" s="2">
        <v>5561.4359999999997</v>
      </c>
      <c r="G2131" s="2">
        <v>0.09</v>
      </c>
      <c r="H2131" s="2" t="s">
        <v>20</v>
      </c>
      <c r="I2131" s="2">
        <v>1159.24</v>
      </c>
      <c r="J2131" s="2">
        <v>187.99</v>
      </c>
      <c r="K2131" s="2">
        <v>22.99</v>
      </c>
      <c r="L2131" s="2" t="s">
        <v>414</v>
      </c>
      <c r="M2131" s="2" t="s">
        <v>29</v>
      </c>
      <c r="N2131" s="2" t="s">
        <v>54</v>
      </c>
      <c r="O2131" s="2" t="s">
        <v>31</v>
      </c>
      <c r="P2131" s="2" t="s">
        <v>39</v>
      </c>
      <c r="Q2131" s="2" t="s">
        <v>26</v>
      </c>
      <c r="R2131" s="3">
        <v>42481</v>
      </c>
      <c r="S2131" s="10">
        <f t="shared" si="361"/>
        <v>2016</v>
      </c>
      <c r="T2131" t="str">
        <f t="shared" si="365"/>
        <v/>
      </c>
      <c r="U2131" t="str">
        <f t="shared" si="365"/>
        <v/>
      </c>
      <c r="V2131" t="str">
        <f t="shared" si="365"/>
        <v/>
      </c>
      <c r="W2131">
        <f t="shared" si="365"/>
        <v>1159.24</v>
      </c>
      <c r="Z2131" t="str">
        <f t="shared" si="366"/>
        <v/>
      </c>
      <c r="AA2131">
        <f t="shared" si="366"/>
        <v>1159.24</v>
      </c>
      <c r="AB2131" t="str">
        <f t="shared" si="366"/>
        <v/>
      </c>
      <c r="AE2131" t="str">
        <f t="shared" si="362"/>
        <v/>
      </c>
      <c r="AH2131" t="str">
        <f t="shared" si="363"/>
        <v/>
      </c>
      <c r="AI2131" t="str">
        <f t="shared" si="364"/>
        <v/>
      </c>
      <c r="AJ2131" t="str">
        <f t="shared" si="364"/>
        <v/>
      </c>
      <c r="AK2131" t="str">
        <f t="shared" si="364"/>
        <v/>
      </c>
      <c r="AL2131" t="str">
        <f t="shared" si="364"/>
        <v/>
      </c>
    </row>
    <row r="2132" spans="1:38" x14ac:dyDescent="0.2">
      <c r="A2132" s="1">
        <v>7374</v>
      </c>
      <c r="B2132" s="2" t="s">
        <v>18</v>
      </c>
      <c r="C2132" s="3">
        <v>42479</v>
      </c>
      <c r="D2132" s="2" t="s">
        <v>27</v>
      </c>
      <c r="E2132" s="2">
        <v>23</v>
      </c>
      <c r="F2132" s="2">
        <v>497.57</v>
      </c>
      <c r="G2132" s="2">
        <v>0.04</v>
      </c>
      <c r="H2132" s="2" t="s">
        <v>20</v>
      </c>
      <c r="I2132" s="2">
        <v>-51.69</v>
      </c>
      <c r="J2132" s="2">
        <v>32.97</v>
      </c>
      <c r="K2132" s="2">
        <v>18</v>
      </c>
      <c r="L2132" s="2" t="s">
        <v>568</v>
      </c>
      <c r="M2132" s="2" t="s">
        <v>38</v>
      </c>
      <c r="N2132" s="2" t="s">
        <v>30</v>
      </c>
      <c r="O2132" s="2" t="s">
        <v>31</v>
      </c>
      <c r="P2132" s="2" t="s">
        <v>32</v>
      </c>
      <c r="Q2132" s="2" t="s">
        <v>26</v>
      </c>
      <c r="R2132" s="3">
        <v>42484</v>
      </c>
      <c r="S2132" s="10">
        <f t="shared" si="361"/>
        <v>2016</v>
      </c>
      <c r="T2132" t="str">
        <f t="shared" si="365"/>
        <v/>
      </c>
      <c r="U2132">
        <f t="shared" si="365"/>
        <v>-51.69</v>
      </c>
      <c r="V2132" t="str">
        <f t="shared" si="365"/>
        <v/>
      </c>
      <c r="W2132" t="str">
        <f t="shared" si="365"/>
        <v/>
      </c>
      <c r="Z2132" t="str">
        <f t="shared" si="366"/>
        <v/>
      </c>
      <c r="AA2132">
        <f t="shared" si="366"/>
        <v>-51.69</v>
      </c>
      <c r="AB2132" t="str">
        <f t="shared" si="366"/>
        <v/>
      </c>
      <c r="AE2132" t="str">
        <f t="shared" si="362"/>
        <v>Technology</v>
      </c>
      <c r="AH2132" t="str">
        <f t="shared" si="363"/>
        <v/>
      </c>
      <c r="AI2132" t="str">
        <f t="shared" si="364"/>
        <v/>
      </c>
      <c r="AJ2132" t="str">
        <f t="shared" si="364"/>
        <v/>
      </c>
      <c r="AK2132" t="str">
        <f t="shared" si="364"/>
        <v/>
      </c>
      <c r="AL2132" t="str">
        <f t="shared" si="364"/>
        <v/>
      </c>
    </row>
    <row r="2133" spans="1:38" x14ac:dyDescent="0.2">
      <c r="A2133" s="1">
        <v>7375</v>
      </c>
      <c r="B2133" s="2" t="s">
        <v>18</v>
      </c>
      <c r="C2133" s="3">
        <v>42479</v>
      </c>
      <c r="D2133" s="2" t="s">
        <v>27</v>
      </c>
      <c r="E2133" s="2">
        <v>42</v>
      </c>
      <c r="F2133" s="2">
        <v>213.6</v>
      </c>
      <c r="G2133" s="2">
        <v>0.01</v>
      </c>
      <c r="H2133" s="2" t="s">
        <v>20</v>
      </c>
      <c r="I2133" s="2">
        <v>106.54</v>
      </c>
      <c r="J2133" s="2">
        <v>16.91</v>
      </c>
      <c r="K2133" s="2">
        <v>14.5</v>
      </c>
      <c r="L2133" s="2" t="s">
        <v>568</v>
      </c>
      <c r="M2133" s="2" t="s">
        <v>38</v>
      </c>
      <c r="N2133" s="2" t="s">
        <v>30</v>
      </c>
      <c r="O2133" s="2" t="s">
        <v>24</v>
      </c>
      <c r="P2133" s="2" t="s">
        <v>74</v>
      </c>
      <c r="Q2133" s="2" t="s">
        <v>26</v>
      </c>
      <c r="R2133" s="3">
        <v>42481</v>
      </c>
      <c r="S2133" s="10">
        <f t="shared" si="361"/>
        <v>2016</v>
      </c>
      <c r="T2133" t="str">
        <f t="shared" si="365"/>
        <v/>
      </c>
      <c r="U2133">
        <f t="shared" si="365"/>
        <v>106.54</v>
      </c>
      <c r="V2133" t="str">
        <f t="shared" si="365"/>
        <v/>
      </c>
      <c r="W2133" t="str">
        <f t="shared" si="365"/>
        <v/>
      </c>
      <c r="Z2133">
        <f t="shared" si="366"/>
        <v>106.54</v>
      </c>
      <c r="AA2133" t="str">
        <f t="shared" si="366"/>
        <v/>
      </c>
      <c r="AB2133" t="str">
        <f t="shared" si="366"/>
        <v/>
      </c>
      <c r="AE2133" t="str">
        <f t="shared" si="362"/>
        <v/>
      </c>
      <c r="AH2133" t="str">
        <f t="shared" si="363"/>
        <v/>
      </c>
      <c r="AI2133" t="str">
        <f t="shared" si="364"/>
        <v/>
      </c>
      <c r="AJ2133" t="str">
        <f t="shared" si="364"/>
        <v/>
      </c>
      <c r="AK2133" t="str">
        <f t="shared" si="364"/>
        <v/>
      </c>
      <c r="AL2133" t="str">
        <f t="shared" si="364"/>
        <v/>
      </c>
    </row>
    <row r="2134" spans="1:38" x14ac:dyDescent="0.2">
      <c r="A2134" s="1">
        <v>7376</v>
      </c>
      <c r="B2134" s="2" t="s">
        <v>18</v>
      </c>
      <c r="C2134" s="3">
        <v>42480</v>
      </c>
      <c r="D2134" s="2" t="s">
        <v>50</v>
      </c>
      <c r="E2134" s="2">
        <v>47</v>
      </c>
      <c r="F2134" s="2">
        <v>679.18</v>
      </c>
      <c r="G2134" s="2">
        <v>0.1</v>
      </c>
      <c r="H2134" s="2" t="s">
        <v>20</v>
      </c>
      <c r="I2134" s="2">
        <v>302.63</v>
      </c>
      <c r="J2134" s="2">
        <v>27.57</v>
      </c>
      <c r="K2134" s="2">
        <v>15.39</v>
      </c>
      <c r="L2134" s="2" t="s">
        <v>283</v>
      </c>
      <c r="M2134" s="2" t="s">
        <v>29</v>
      </c>
      <c r="N2134" s="2" t="s">
        <v>54</v>
      </c>
      <c r="O2134" s="2" t="s">
        <v>24</v>
      </c>
      <c r="P2134" s="2" t="s">
        <v>90</v>
      </c>
      <c r="Q2134" s="2" t="s">
        <v>26</v>
      </c>
      <c r="R2134" s="3">
        <v>42482</v>
      </c>
      <c r="S2134" s="10">
        <f t="shared" si="361"/>
        <v>2016</v>
      </c>
      <c r="T2134" t="str">
        <f t="shared" si="365"/>
        <v/>
      </c>
      <c r="U2134" t="str">
        <f t="shared" si="365"/>
        <v/>
      </c>
      <c r="V2134" t="str">
        <f t="shared" si="365"/>
        <v/>
      </c>
      <c r="W2134">
        <f t="shared" si="365"/>
        <v>302.63</v>
      </c>
      <c r="Z2134">
        <f t="shared" si="366"/>
        <v>302.63</v>
      </c>
      <c r="AA2134" t="str">
        <f t="shared" si="366"/>
        <v/>
      </c>
      <c r="AB2134" t="str">
        <f t="shared" si="366"/>
        <v/>
      </c>
      <c r="AE2134" t="str">
        <f t="shared" si="362"/>
        <v/>
      </c>
      <c r="AH2134" t="str">
        <f t="shared" si="363"/>
        <v/>
      </c>
      <c r="AI2134" t="str">
        <f t="shared" si="364"/>
        <v/>
      </c>
      <c r="AJ2134" t="str">
        <f t="shared" si="364"/>
        <v/>
      </c>
      <c r="AK2134" t="str">
        <f t="shared" si="364"/>
        <v/>
      </c>
      <c r="AL2134" t="str">
        <f t="shared" si="364"/>
        <v/>
      </c>
    </row>
    <row r="2135" spans="1:38" x14ac:dyDescent="0.2">
      <c r="A2135" s="1">
        <v>7377</v>
      </c>
      <c r="B2135" s="2" t="s">
        <v>18</v>
      </c>
      <c r="C2135" s="3">
        <v>42480</v>
      </c>
      <c r="D2135" s="2" t="s">
        <v>50</v>
      </c>
      <c r="E2135" s="2">
        <v>12</v>
      </c>
      <c r="F2135" s="2">
        <v>269.49</v>
      </c>
      <c r="G2135" s="2">
        <v>0.01</v>
      </c>
      <c r="H2135" s="2" t="s">
        <v>20</v>
      </c>
      <c r="I2135" s="2">
        <v>64.09</v>
      </c>
      <c r="J2135" s="2">
        <v>31.98</v>
      </c>
      <c r="K2135" s="2">
        <v>24.49</v>
      </c>
      <c r="L2135" s="2" t="s">
        <v>283</v>
      </c>
      <c r="M2135" s="2" t="s">
        <v>29</v>
      </c>
      <c r="N2135" s="2" t="s">
        <v>54</v>
      </c>
      <c r="O2135" s="2" t="s">
        <v>45</v>
      </c>
      <c r="P2135" s="2" t="s">
        <v>55</v>
      </c>
      <c r="Q2135" s="2" t="s">
        <v>26</v>
      </c>
      <c r="R2135" s="3">
        <v>42481</v>
      </c>
      <c r="S2135" s="10">
        <f t="shared" si="361"/>
        <v>2016</v>
      </c>
      <c r="T2135" t="str">
        <f t="shared" si="365"/>
        <v/>
      </c>
      <c r="U2135" t="str">
        <f t="shared" si="365"/>
        <v/>
      </c>
      <c r="V2135" t="str">
        <f t="shared" si="365"/>
        <v/>
      </c>
      <c r="W2135">
        <f t="shared" si="365"/>
        <v>64.09</v>
      </c>
      <c r="Z2135" t="str">
        <f t="shared" si="366"/>
        <v/>
      </c>
      <c r="AA2135" t="str">
        <f t="shared" si="366"/>
        <v/>
      </c>
      <c r="AB2135">
        <f t="shared" si="366"/>
        <v>64.09</v>
      </c>
      <c r="AE2135" t="str">
        <f t="shared" si="362"/>
        <v/>
      </c>
      <c r="AH2135" t="str">
        <f t="shared" si="363"/>
        <v/>
      </c>
      <c r="AI2135" t="str">
        <f t="shared" si="364"/>
        <v/>
      </c>
      <c r="AJ2135" t="str">
        <f t="shared" si="364"/>
        <v/>
      </c>
      <c r="AK2135" t="str">
        <f t="shared" si="364"/>
        <v/>
      </c>
      <c r="AL2135" t="str">
        <f t="shared" si="364"/>
        <v/>
      </c>
    </row>
    <row r="2136" spans="1:38" x14ac:dyDescent="0.2">
      <c r="A2136" s="1">
        <v>7378</v>
      </c>
      <c r="B2136" s="2" t="s">
        <v>18</v>
      </c>
      <c r="C2136" s="3">
        <v>42481</v>
      </c>
      <c r="D2136" s="2" t="s">
        <v>50</v>
      </c>
      <c r="E2136" s="2">
        <v>3</v>
      </c>
      <c r="F2136" s="2">
        <v>35.51</v>
      </c>
      <c r="G2136" s="2">
        <v>0.03</v>
      </c>
      <c r="H2136" s="2" t="s">
        <v>20</v>
      </c>
      <c r="I2136" s="2">
        <v>-26.22</v>
      </c>
      <c r="J2136" s="2">
        <v>20.12</v>
      </c>
      <c r="K2136" s="2">
        <v>16.829999999999998</v>
      </c>
      <c r="L2136" s="2" t="s">
        <v>523</v>
      </c>
      <c r="M2136" s="2" t="s">
        <v>38</v>
      </c>
      <c r="N2136" s="2" t="s">
        <v>23</v>
      </c>
      <c r="O2136" s="2" t="s">
        <v>31</v>
      </c>
      <c r="P2136" s="2" t="s">
        <v>32</v>
      </c>
      <c r="Q2136" s="2" t="s">
        <v>58</v>
      </c>
      <c r="R2136" s="3">
        <v>42482</v>
      </c>
      <c r="S2136" s="10">
        <f t="shared" si="361"/>
        <v>2016</v>
      </c>
      <c r="T2136">
        <f t="shared" si="365"/>
        <v>-26.22</v>
      </c>
      <c r="U2136" t="str">
        <f t="shared" si="365"/>
        <v/>
      </c>
      <c r="V2136" t="str">
        <f t="shared" si="365"/>
        <v/>
      </c>
      <c r="W2136" t="str">
        <f t="shared" si="365"/>
        <v/>
      </c>
      <c r="Z2136" t="str">
        <f t="shared" si="366"/>
        <v/>
      </c>
      <c r="AA2136">
        <f t="shared" si="366"/>
        <v>-26.22</v>
      </c>
      <c r="AB2136" t="str">
        <f t="shared" si="366"/>
        <v/>
      </c>
      <c r="AE2136" t="str">
        <f t="shared" si="362"/>
        <v>Technology</v>
      </c>
      <c r="AH2136">
        <f t="shared" si="363"/>
        <v>-26.22</v>
      </c>
      <c r="AI2136" t="str">
        <f t="shared" si="364"/>
        <v/>
      </c>
      <c r="AJ2136" t="str">
        <f t="shared" si="364"/>
        <v/>
      </c>
      <c r="AK2136">
        <f t="shared" si="364"/>
        <v>-26.22</v>
      </c>
      <c r="AL2136" t="str">
        <f t="shared" si="364"/>
        <v/>
      </c>
    </row>
    <row r="2137" spans="1:38" x14ac:dyDescent="0.2">
      <c r="A2137" s="1">
        <v>7379</v>
      </c>
      <c r="B2137" s="2" t="s">
        <v>18</v>
      </c>
      <c r="C2137" s="3">
        <v>42481</v>
      </c>
      <c r="D2137" s="2" t="s">
        <v>50</v>
      </c>
      <c r="E2137" s="2">
        <v>14</v>
      </c>
      <c r="F2137" s="2">
        <v>34.46</v>
      </c>
      <c r="G2137" s="2">
        <v>0</v>
      </c>
      <c r="H2137" s="2" t="s">
        <v>20</v>
      </c>
      <c r="I2137" s="2">
        <v>5.34</v>
      </c>
      <c r="J2137" s="2">
        <v>13.76</v>
      </c>
      <c r="K2137" s="2">
        <v>14.7</v>
      </c>
      <c r="L2137" s="2" t="s">
        <v>523</v>
      </c>
      <c r="M2137" s="2" t="s">
        <v>38</v>
      </c>
      <c r="N2137" s="2" t="s">
        <v>23</v>
      </c>
      <c r="O2137" s="2" t="s">
        <v>24</v>
      </c>
      <c r="P2137" s="2" t="s">
        <v>64</v>
      </c>
      <c r="Q2137" s="2" t="s">
        <v>36</v>
      </c>
      <c r="R2137" s="3">
        <v>42482</v>
      </c>
      <c r="S2137" s="10">
        <f t="shared" si="361"/>
        <v>2016</v>
      </c>
      <c r="T2137">
        <f t="shared" si="365"/>
        <v>5.34</v>
      </c>
      <c r="U2137" t="str">
        <f t="shared" si="365"/>
        <v/>
      </c>
      <c r="V2137" t="str">
        <f t="shared" si="365"/>
        <v/>
      </c>
      <c r="W2137" t="str">
        <f t="shared" si="365"/>
        <v/>
      </c>
      <c r="Z2137">
        <f t="shared" si="366"/>
        <v>5.34</v>
      </c>
      <c r="AA2137" t="str">
        <f t="shared" si="366"/>
        <v/>
      </c>
      <c r="AB2137" t="str">
        <f t="shared" si="366"/>
        <v/>
      </c>
      <c r="AE2137" t="str">
        <f t="shared" si="362"/>
        <v/>
      </c>
      <c r="AH2137" t="str">
        <f t="shared" si="363"/>
        <v/>
      </c>
      <c r="AI2137" t="str">
        <f t="shared" si="364"/>
        <v/>
      </c>
      <c r="AJ2137" t="str">
        <f t="shared" si="364"/>
        <v/>
      </c>
      <c r="AK2137" t="str">
        <f t="shared" si="364"/>
        <v/>
      </c>
      <c r="AL2137" t="str">
        <f t="shared" si="364"/>
        <v/>
      </c>
    </row>
    <row r="2138" spans="1:38" x14ac:dyDescent="0.2">
      <c r="A2138" s="1">
        <v>7380</v>
      </c>
      <c r="B2138" s="2" t="s">
        <v>18</v>
      </c>
      <c r="C2138" s="3">
        <v>42481</v>
      </c>
      <c r="D2138" s="2" t="s">
        <v>59</v>
      </c>
      <c r="E2138" s="2">
        <v>18</v>
      </c>
      <c r="F2138" s="2">
        <v>348.08850000000001</v>
      </c>
      <c r="G2138" s="2">
        <v>0</v>
      </c>
      <c r="H2138" s="2" t="s">
        <v>49</v>
      </c>
      <c r="I2138" s="2">
        <v>-5.45</v>
      </c>
      <c r="J2138" s="2">
        <v>32.99</v>
      </c>
      <c r="K2138" s="2">
        <v>18.809999999999999</v>
      </c>
      <c r="L2138" s="2" t="s">
        <v>449</v>
      </c>
      <c r="M2138" s="2" t="s">
        <v>38</v>
      </c>
      <c r="N2138" s="2" t="s">
        <v>30</v>
      </c>
      <c r="O2138" s="2" t="s">
        <v>31</v>
      </c>
      <c r="P2138" s="2" t="s">
        <v>39</v>
      </c>
      <c r="Q2138" s="2" t="s">
        <v>62</v>
      </c>
      <c r="R2138" s="3">
        <v>42483</v>
      </c>
      <c r="S2138" s="10">
        <f t="shared" si="361"/>
        <v>2016</v>
      </c>
      <c r="T2138" t="str">
        <f t="shared" si="365"/>
        <v/>
      </c>
      <c r="U2138">
        <f t="shared" si="365"/>
        <v>-5.45</v>
      </c>
      <c r="V2138" t="str">
        <f t="shared" si="365"/>
        <v/>
      </c>
      <c r="W2138" t="str">
        <f t="shared" si="365"/>
        <v/>
      </c>
      <c r="Z2138" t="str">
        <f t="shared" si="366"/>
        <v/>
      </c>
      <c r="AA2138">
        <f t="shared" si="366"/>
        <v>-5.45</v>
      </c>
      <c r="AB2138" t="str">
        <f t="shared" si="366"/>
        <v/>
      </c>
      <c r="AE2138" t="str">
        <f t="shared" si="362"/>
        <v>Technology</v>
      </c>
      <c r="AH2138" t="str">
        <f t="shared" si="363"/>
        <v/>
      </c>
      <c r="AI2138" t="str">
        <f t="shared" si="364"/>
        <v/>
      </c>
      <c r="AJ2138" t="str">
        <f t="shared" si="364"/>
        <v/>
      </c>
      <c r="AK2138" t="str">
        <f t="shared" si="364"/>
        <v/>
      </c>
      <c r="AL2138" t="str">
        <f t="shared" si="364"/>
        <v/>
      </c>
    </row>
    <row r="2139" spans="1:38" x14ac:dyDescent="0.2">
      <c r="A2139" s="1">
        <v>7381</v>
      </c>
      <c r="B2139" s="2" t="s">
        <v>18</v>
      </c>
      <c r="C2139" s="3">
        <v>42482</v>
      </c>
      <c r="D2139" s="2" t="s">
        <v>27</v>
      </c>
      <c r="E2139" s="2">
        <v>35</v>
      </c>
      <c r="F2139" s="2">
        <v>380.73</v>
      </c>
      <c r="G2139" s="2">
        <v>0.01</v>
      </c>
      <c r="H2139" s="2" t="s">
        <v>20</v>
      </c>
      <c r="I2139" s="2">
        <v>-16.78</v>
      </c>
      <c r="J2139" s="2">
        <v>22.23</v>
      </c>
      <c r="K2139" s="2">
        <v>18.68</v>
      </c>
      <c r="L2139" s="2" t="s">
        <v>156</v>
      </c>
      <c r="M2139" s="2" t="s">
        <v>22</v>
      </c>
      <c r="N2139" s="2" t="s">
        <v>30</v>
      </c>
      <c r="O2139" s="2" t="s">
        <v>24</v>
      </c>
      <c r="P2139" s="2" t="s">
        <v>203</v>
      </c>
      <c r="Q2139" s="2" t="s">
        <v>58</v>
      </c>
      <c r="R2139" s="3">
        <v>42487</v>
      </c>
      <c r="S2139" s="10">
        <f t="shared" si="361"/>
        <v>2016</v>
      </c>
      <c r="T2139" t="str">
        <f t="shared" si="365"/>
        <v/>
      </c>
      <c r="U2139">
        <f t="shared" si="365"/>
        <v>-16.78</v>
      </c>
      <c r="V2139" t="str">
        <f t="shared" si="365"/>
        <v/>
      </c>
      <c r="W2139" t="str">
        <f t="shared" si="365"/>
        <v/>
      </c>
      <c r="Z2139">
        <f t="shared" si="366"/>
        <v>-16.78</v>
      </c>
      <c r="AA2139" t="str">
        <f t="shared" si="366"/>
        <v/>
      </c>
      <c r="AB2139" t="str">
        <f t="shared" si="366"/>
        <v/>
      </c>
      <c r="AE2139" t="str">
        <f t="shared" si="362"/>
        <v>Office Supplies</v>
      </c>
      <c r="AH2139" t="str">
        <f t="shared" si="363"/>
        <v/>
      </c>
      <c r="AI2139" t="str">
        <f t="shared" si="364"/>
        <v/>
      </c>
      <c r="AJ2139" t="str">
        <f t="shared" si="364"/>
        <v/>
      </c>
      <c r="AK2139" t="str">
        <f t="shared" si="364"/>
        <v/>
      </c>
      <c r="AL2139" t="str">
        <f t="shared" si="364"/>
        <v/>
      </c>
    </row>
    <row r="2140" spans="1:38" x14ac:dyDescent="0.2">
      <c r="A2140" s="1">
        <v>7382</v>
      </c>
      <c r="B2140" s="2" t="s">
        <v>18</v>
      </c>
      <c r="C2140" s="3">
        <v>42482</v>
      </c>
      <c r="D2140" s="2" t="s">
        <v>41</v>
      </c>
      <c r="E2140" s="2">
        <v>24</v>
      </c>
      <c r="F2140" s="2">
        <v>230.6</v>
      </c>
      <c r="G2140" s="2">
        <v>0.1</v>
      </c>
      <c r="H2140" s="2" t="s">
        <v>20</v>
      </c>
      <c r="I2140" s="2">
        <v>84.14</v>
      </c>
      <c r="J2140" s="2">
        <v>21.78</v>
      </c>
      <c r="K2140" s="2">
        <v>15.39</v>
      </c>
      <c r="L2140" s="2" t="s">
        <v>561</v>
      </c>
      <c r="M2140" s="2" t="s">
        <v>29</v>
      </c>
      <c r="N2140" s="2" t="s">
        <v>30</v>
      </c>
      <c r="O2140" s="2" t="s">
        <v>24</v>
      </c>
      <c r="P2140" s="2" t="s">
        <v>90</v>
      </c>
      <c r="Q2140" s="2" t="s">
        <v>26</v>
      </c>
      <c r="R2140" s="3">
        <v>42483</v>
      </c>
      <c r="S2140" s="10">
        <f t="shared" si="361"/>
        <v>2016</v>
      </c>
      <c r="T2140" t="str">
        <f t="shared" si="365"/>
        <v/>
      </c>
      <c r="U2140">
        <f t="shared" si="365"/>
        <v>84.14</v>
      </c>
      <c r="V2140" t="str">
        <f t="shared" si="365"/>
        <v/>
      </c>
      <c r="W2140" t="str">
        <f t="shared" si="365"/>
        <v/>
      </c>
      <c r="Z2140">
        <f t="shared" si="366"/>
        <v>84.14</v>
      </c>
      <c r="AA2140" t="str">
        <f t="shared" si="366"/>
        <v/>
      </c>
      <c r="AB2140" t="str">
        <f t="shared" si="366"/>
        <v/>
      </c>
      <c r="AE2140" t="str">
        <f t="shared" si="362"/>
        <v/>
      </c>
      <c r="AH2140" t="str">
        <f t="shared" si="363"/>
        <v/>
      </c>
      <c r="AI2140" t="str">
        <f t="shared" si="364"/>
        <v/>
      </c>
      <c r="AJ2140" t="str">
        <f t="shared" si="364"/>
        <v/>
      </c>
      <c r="AK2140" t="str">
        <f t="shared" si="364"/>
        <v/>
      </c>
      <c r="AL2140" t="str">
        <f t="shared" si="364"/>
        <v/>
      </c>
    </row>
    <row r="2141" spans="1:38" x14ac:dyDescent="0.2">
      <c r="A2141" s="1">
        <v>7383</v>
      </c>
      <c r="B2141" s="2" t="s">
        <v>18</v>
      </c>
      <c r="C2141" s="3">
        <v>42482</v>
      </c>
      <c r="D2141" s="2" t="s">
        <v>50</v>
      </c>
      <c r="E2141" s="2">
        <v>45</v>
      </c>
      <c r="F2141" s="2">
        <v>333.2</v>
      </c>
      <c r="G2141" s="2">
        <v>0.03</v>
      </c>
      <c r="H2141" s="2" t="s">
        <v>20</v>
      </c>
      <c r="I2141" s="2">
        <v>-79.45</v>
      </c>
      <c r="J2141" s="2">
        <v>18.78</v>
      </c>
      <c r="K2141" s="2">
        <v>20.18</v>
      </c>
      <c r="L2141" s="2" t="s">
        <v>92</v>
      </c>
      <c r="M2141" s="2" t="s">
        <v>29</v>
      </c>
      <c r="N2141" s="2" t="s">
        <v>23</v>
      </c>
      <c r="O2141" s="2" t="s">
        <v>24</v>
      </c>
      <c r="P2141" s="2" t="s">
        <v>35</v>
      </c>
      <c r="Q2141" s="2" t="s">
        <v>26</v>
      </c>
      <c r="R2141" s="3">
        <v>42484</v>
      </c>
      <c r="S2141" s="10">
        <f t="shared" si="361"/>
        <v>2016</v>
      </c>
      <c r="T2141">
        <f t="shared" si="365"/>
        <v>-79.45</v>
      </c>
      <c r="U2141" t="str">
        <f t="shared" si="365"/>
        <v/>
      </c>
      <c r="V2141" t="str">
        <f t="shared" si="365"/>
        <v/>
      </c>
      <c r="W2141" t="str">
        <f t="shared" si="365"/>
        <v/>
      </c>
      <c r="Z2141">
        <f t="shared" si="366"/>
        <v>-79.45</v>
      </c>
      <c r="AA2141" t="str">
        <f t="shared" si="366"/>
        <v/>
      </c>
      <c r="AB2141" t="str">
        <f t="shared" si="366"/>
        <v/>
      </c>
      <c r="AE2141" t="str">
        <f t="shared" si="362"/>
        <v>Office Supplies</v>
      </c>
      <c r="AH2141" t="str">
        <f t="shared" si="363"/>
        <v/>
      </c>
      <c r="AI2141" t="str">
        <f t="shared" si="364"/>
        <v/>
      </c>
      <c r="AJ2141" t="str">
        <f t="shared" si="364"/>
        <v/>
      </c>
      <c r="AK2141" t="str">
        <f t="shared" si="364"/>
        <v/>
      </c>
      <c r="AL2141" t="str">
        <f t="shared" si="364"/>
        <v/>
      </c>
    </row>
    <row r="2142" spans="1:38" x14ac:dyDescent="0.2">
      <c r="A2142" s="1">
        <v>7384</v>
      </c>
      <c r="B2142" s="2" t="s">
        <v>18</v>
      </c>
      <c r="C2142" s="3">
        <v>42483</v>
      </c>
      <c r="D2142" s="2" t="s">
        <v>41</v>
      </c>
      <c r="E2142" s="2">
        <v>47</v>
      </c>
      <c r="F2142" s="2">
        <v>5557.19</v>
      </c>
      <c r="G2142" s="2">
        <v>0.09</v>
      </c>
      <c r="H2142" s="2" t="s">
        <v>44</v>
      </c>
      <c r="I2142" s="2">
        <v>1306.2</v>
      </c>
      <c r="J2142" s="2">
        <v>157.44999999999999</v>
      </c>
      <c r="K2142" s="2">
        <v>31.85</v>
      </c>
      <c r="L2142" s="2" t="s">
        <v>285</v>
      </c>
      <c r="M2142" s="2" t="s">
        <v>22</v>
      </c>
      <c r="N2142" s="2" t="s">
        <v>23</v>
      </c>
      <c r="O2142" s="2" t="s">
        <v>31</v>
      </c>
      <c r="P2142" s="2" t="s">
        <v>33</v>
      </c>
      <c r="Q2142" s="2" t="s">
        <v>56</v>
      </c>
      <c r="R2142" s="3">
        <v>42485</v>
      </c>
      <c r="S2142" s="10">
        <f t="shared" si="361"/>
        <v>2016</v>
      </c>
      <c r="T2142">
        <f t="shared" ref="T2142:W2161" si="367">IF($N2142=T$1,$I2142,"")</f>
        <v>1306.2</v>
      </c>
      <c r="U2142" t="str">
        <f t="shared" si="367"/>
        <v/>
      </c>
      <c r="V2142" t="str">
        <f t="shared" si="367"/>
        <v/>
      </c>
      <c r="W2142" t="str">
        <f t="shared" si="367"/>
        <v/>
      </c>
      <c r="Z2142" t="str">
        <f t="shared" ref="Z2142:AB2161" si="368">IF($O2142=Z$1,$I2142,"")</f>
        <v/>
      </c>
      <c r="AA2142">
        <f t="shared" si="368"/>
        <v>1306.2</v>
      </c>
      <c r="AB2142" t="str">
        <f t="shared" si="368"/>
        <v/>
      </c>
      <c r="AE2142" t="str">
        <f t="shared" si="362"/>
        <v/>
      </c>
      <c r="AH2142" t="str">
        <f t="shared" si="363"/>
        <v/>
      </c>
      <c r="AI2142" t="str">
        <f t="shared" si="364"/>
        <v/>
      </c>
      <c r="AJ2142" t="str">
        <f t="shared" si="364"/>
        <v/>
      </c>
      <c r="AK2142" t="str">
        <f t="shared" si="364"/>
        <v/>
      </c>
      <c r="AL2142" t="str">
        <f t="shared" si="364"/>
        <v/>
      </c>
    </row>
    <row r="2143" spans="1:38" x14ac:dyDescent="0.2">
      <c r="A2143" s="1">
        <v>7385</v>
      </c>
      <c r="B2143" s="2" t="s">
        <v>18</v>
      </c>
      <c r="C2143" s="3">
        <v>42483</v>
      </c>
      <c r="D2143" s="2" t="s">
        <v>59</v>
      </c>
      <c r="E2143" s="2">
        <v>10</v>
      </c>
      <c r="F2143" s="2">
        <v>1608.25</v>
      </c>
      <c r="G2143" s="2">
        <v>7.0000000000000007E-2</v>
      </c>
      <c r="H2143" s="2" t="s">
        <v>44</v>
      </c>
      <c r="I2143" s="2">
        <v>-188.57</v>
      </c>
      <c r="J2143" s="2">
        <v>171.31</v>
      </c>
      <c r="K2143" s="2">
        <v>74</v>
      </c>
      <c r="L2143" s="2" t="s">
        <v>98</v>
      </c>
      <c r="M2143" s="2" t="s">
        <v>29</v>
      </c>
      <c r="N2143" s="2" t="s">
        <v>30</v>
      </c>
      <c r="O2143" s="2" t="s">
        <v>45</v>
      </c>
      <c r="P2143" s="2" t="s">
        <v>46</v>
      </c>
      <c r="Q2143" s="2" t="s">
        <v>56</v>
      </c>
      <c r="R2143" s="3">
        <v>42484</v>
      </c>
      <c r="S2143" s="10">
        <f t="shared" si="361"/>
        <v>2016</v>
      </c>
      <c r="T2143" t="str">
        <f t="shared" si="367"/>
        <v/>
      </c>
      <c r="U2143">
        <f t="shared" si="367"/>
        <v>-188.57</v>
      </c>
      <c r="V2143" t="str">
        <f t="shared" si="367"/>
        <v/>
      </c>
      <c r="W2143" t="str">
        <f t="shared" si="367"/>
        <v/>
      </c>
      <c r="Z2143" t="str">
        <f t="shared" si="368"/>
        <v/>
      </c>
      <c r="AA2143" t="str">
        <f t="shared" si="368"/>
        <v/>
      </c>
      <c r="AB2143">
        <f t="shared" si="368"/>
        <v>-188.57</v>
      </c>
      <c r="AE2143" t="str">
        <f t="shared" si="362"/>
        <v>Furniture</v>
      </c>
      <c r="AH2143" t="str">
        <f t="shared" si="363"/>
        <v/>
      </c>
      <c r="AI2143" t="str">
        <f t="shared" si="364"/>
        <v/>
      </c>
      <c r="AJ2143" t="str">
        <f t="shared" si="364"/>
        <v/>
      </c>
      <c r="AK2143" t="str">
        <f t="shared" si="364"/>
        <v/>
      </c>
      <c r="AL2143" t="str">
        <f t="shared" si="364"/>
        <v/>
      </c>
    </row>
    <row r="2144" spans="1:38" x14ac:dyDescent="0.2">
      <c r="A2144" s="1">
        <v>7386</v>
      </c>
      <c r="B2144" s="2" t="s">
        <v>18</v>
      </c>
      <c r="C2144" s="3">
        <v>42484</v>
      </c>
      <c r="D2144" s="2" t="s">
        <v>19</v>
      </c>
      <c r="E2144" s="2">
        <v>8</v>
      </c>
      <c r="F2144" s="2">
        <v>64.44</v>
      </c>
      <c r="G2144" s="2">
        <v>0.05</v>
      </c>
      <c r="H2144" s="2" t="s">
        <v>20</v>
      </c>
      <c r="I2144" s="2">
        <v>-23.66</v>
      </c>
      <c r="J2144" s="2">
        <v>18.48</v>
      </c>
      <c r="K2144" s="2">
        <v>20.81</v>
      </c>
      <c r="L2144" s="2" t="s">
        <v>523</v>
      </c>
      <c r="M2144" s="2" t="s">
        <v>38</v>
      </c>
      <c r="N2144" s="2" t="s">
        <v>23</v>
      </c>
      <c r="O2144" s="2" t="s">
        <v>24</v>
      </c>
      <c r="P2144" s="2" t="s">
        <v>35</v>
      </c>
      <c r="Q2144" s="2" t="s">
        <v>26</v>
      </c>
      <c r="R2144" s="3">
        <v>42486</v>
      </c>
      <c r="S2144" s="10">
        <f t="shared" si="361"/>
        <v>2016</v>
      </c>
      <c r="T2144">
        <f t="shared" si="367"/>
        <v>-23.66</v>
      </c>
      <c r="U2144" t="str">
        <f t="shared" si="367"/>
        <v/>
      </c>
      <c r="V2144" t="str">
        <f t="shared" si="367"/>
        <v/>
      </c>
      <c r="W2144" t="str">
        <f t="shared" si="367"/>
        <v/>
      </c>
      <c r="Z2144">
        <f t="shared" si="368"/>
        <v>-23.66</v>
      </c>
      <c r="AA2144" t="str">
        <f t="shared" si="368"/>
        <v/>
      </c>
      <c r="AB2144" t="str">
        <f t="shared" si="368"/>
        <v/>
      </c>
      <c r="AE2144" t="str">
        <f t="shared" si="362"/>
        <v>Office Supplies</v>
      </c>
      <c r="AH2144" t="str">
        <f t="shared" si="363"/>
        <v/>
      </c>
      <c r="AI2144" t="str">
        <f t="shared" si="364"/>
        <v/>
      </c>
      <c r="AJ2144" t="str">
        <f t="shared" si="364"/>
        <v/>
      </c>
      <c r="AK2144" t="str">
        <f t="shared" si="364"/>
        <v/>
      </c>
      <c r="AL2144" t="str">
        <f t="shared" si="364"/>
        <v/>
      </c>
    </row>
    <row r="2145" spans="1:38" x14ac:dyDescent="0.2">
      <c r="A2145" s="1">
        <v>7387</v>
      </c>
      <c r="B2145" s="2" t="s">
        <v>18</v>
      </c>
      <c r="C2145" s="3">
        <v>42484</v>
      </c>
      <c r="D2145" s="2" t="s">
        <v>19</v>
      </c>
      <c r="E2145" s="2">
        <v>23</v>
      </c>
      <c r="F2145" s="2">
        <v>228.22</v>
      </c>
      <c r="G2145" s="2">
        <v>0.1</v>
      </c>
      <c r="H2145" s="2" t="s">
        <v>49</v>
      </c>
      <c r="I2145" s="2">
        <v>83.08</v>
      </c>
      <c r="J2145" s="2">
        <v>21.93</v>
      </c>
      <c r="K2145" s="2">
        <v>15.09</v>
      </c>
      <c r="L2145" s="2" t="s">
        <v>156</v>
      </c>
      <c r="M2145" s="2" t="s">
        <v>22</v>
      </c>
      <c r="N2145" s="2" t="s">
        <v>30</v>
      </c>
      <c r="O2145" s="2" t="s">
        <v>24</v>
      </c>
      <c r="P2145" s="2" t="s">
        <v>64</v>
      </c>
      <c r="Q2145" s="2" t="s">
        <v>36</v>
      </c>
      <c r="R2145" s="3">
        <v>42485</v>
      </c>
      <c r="S2145" s="10">
        <f t="shared" si="361"/>
        <v>2016</v>
      </c>
      <c r="T2145" t="str">
        <f t="shared" si="367"/>
        <v/>
      </c>
      <c r="U2145">
        <f t="shared" si="367"/>
        <v>83.08</v>
      </c>
      <c r="V2145" t="str">
        <f t="shared" si="367"/>
        <v/>
      </c>
      <c r="W2145" t="str">
        <f t="shared" si="367"/>
        <v/>
      </c>
      <c r="Z2145">
        <f t="shared" si="368"/>
        <v>83.08</v>
      </c>
      <c r="AA2145" t="str">
        <f t="shared" si="368"/>
        <v/>
      </c>
      <c r="AB2145" t="str">
        <f t="shared" si="368"/>
        <v/>
      </c>
      <c r="AE2145" t="str">
        <f t="shared" si="362"/>
        <v/>
      </c>
      <c r="AH2145" t="str">
        <f t="shared" si="363"/>
        <v/>
      </c>
      <c r="AI2145" t="str">
        <f t="shared" si="364"/>
        <v/>
      </c>
      <c r="AJ2145" t="str">
        <f t="shared" si="364"/>
        <v/>
      </c>
      <c r="AK2145" t="str">
        <f t="shared" si="364"/>
        <v/>
      </c>
      <c r="AL2145" t="str">
        <f t="shared" si="364"/>
        <v/>
      </c>
    </row>
    <row r="2146" spans="1:38" x14ac:dyDescent="0.2">
      <c r="A2146" s="1">
        <v>7388</v>
      </c>
      <c r="B2146" s="2" t="s">
        <v>18</v>
      </c>
      <c r="C2146" s="3">
        <v>42485</v>
      </c>
      <c r="D2146" s="2" t="s">
        <v>27</v>
      </c>
      <c r="E2146" s="2">
        <v>46</v>
      </c>
      <c r="F2146" s="2">
        <v>407.65</v>
      </c>
      <c r="G2146" s="2">
        <v>0.02</v>
      </c>
      <c r="H2146" s="2" t="s">
        <v>20</v>
      </c>
      <c r="I2146" s="2">
        <v>-32.1</v>
      </c>
      <c r="J2146" s="2">
        <v>20.46</v>
      </c>
      <c r="K2146" s="2">
        <v>17.62</v>
      </c>
      <c r="L2146" s="2" t="s">
        <v>73</v>
      </c>
      <c r="M2146" s="2" t="s">
        <v>38</v>
      </c>
      <c r="N2146" s="2" t="s">
        <v>23</v>
      </c>
      <c r="O2146" s="2" t="s">
        <v>31</v>
      </c>
      <c r="P2146" s="2" t="s">
        <v>32</v>
      </c>
      <c r="Q2146" s="2" t="s">
        <v>58</v>
      </c>
      <c r="R2146" s="3">
        <v>42485</v>
      </c>
      <c r="S2146" s="10">
        <f t="shared" si="361"/>
        <v>2016</v>
      </c>
      <c r="T2146">
        <f t="shared" si="367"/>
        <v>-32.1</v>
      </c>
      <c r="U2146" t="str">
        <f t="shared" si="367"/>
        <v/>
      </c>
      <c r="V2146" t="str">
        <f t="shared" si="367"/>
        <v/>
      </c>
      <c r="W2146" t="str">
        <f t="shared" si="367"/>
        <v/>
      </c>
      <c r="Z2146" t="str">
        <f t="shared" si="368"/>
        <v/>
      </c>
      <c r="AA2146">
        <f t="shared" si="368"/>
        <v>-32.1</v>
      </c>
      <c r="AB2146" t="str">
        <f t="shared" si="368"/>
        <v/>
      </c>
      <c r="AE2146" t="str">
        <f t="shared" si="362"/>
        <v>Technology</v>
      </c>
      <c r="AH2146" t="str">
        <f t="shared" si="363"/>
        <v/>
      </c>
      <c r="AI2146" t="str">
        <f t="shared" si="364"/>
        <v/>
      </c>
      <c r="AJ2146" t="str">
        <f t="shared" si="364"/>
        <v/>
      </c>
      <c r="AK2146" t="str">
        <f t="shared" si="364"/>
        <v/>
      </c>
      <c r="AL2146" t="str">
        <f t="shared" si="364"/>
        <v/>
      </c>
    </row>
    <row r="2147" spans="1:38" x14ac:dyDescent="0.2">
      <c r="A2147" s="1">
        <v>7389</v>
      </c>
      <c r="B2147" s="2" t="s">
        <v>18</v>
      </c>
      <c r="C2147" s="3">
        <v>42487</v>
      </c>
      <c r="D2147" s="2" t="s">
        <v>27</v>
      </c>
      <c r="E2147" s="2">
        <v>27</v>
      </c>
      <c r="F2147" s="2">
        <v>1410.4269999999999</v>
      </c>
      <c r="G2147" s="2">
        <v>0.1</v>
      </c>
      <c r="H2147" s="2" t="s">
        <v>49</v>
      </c>
      <c r="I2147" s="2">
        <v>159.19999999999999</v>
      </c>
      <c r="J2147" s="2">
        <v>77.989999999999995</v>
      </c>
      <c r="K2147" s="2">
        <v>19.63</v>
      </c>
      <c r="L2147" s="2" t="s">
        <v>291</v>
      </c>
      <c r="M2147" s="2" t="s">
        <v>29</v>
      </c>
      <c r="N2147" s="2" t="s">
        <v>54</v>
      </c>
      <c r="O2147" s="2" t="s">
        <v>31</v>
      </c>
      <c r="P2147" s="2" t="s">
        <v>39</v>
      </c>
      <c r="Q2147" s="2" t="s">
        <v>26</v>
      </c>
      <c r="R2147" s="3">
        <v>42487</v>
      </c>
      <c r="S2147" s="10">
        <f t="shared" si="361"/>
        <v>2016</v>
      </c>
      <c r="T2147" t="str">
        <f t="shared" si="367"/>
        <v/>
      </c>
      <c r="U2147" t="str">
        <f t="shared" si="367"/>
        <v/>
      </c>
      <c r="V2147" t="str">
        <f t="shared" si="367"/>
        <v/>
      </c>
      <c r="W2147">
        <f t="shared" si="367"/>
        <v>159.19999999999999</v>
      </c>
      <c r="Z2147" t="str">
        <f t="shared" si="368"/>
        <v/>
      </c>
      <c r="AA2147">
        <f t="shared" si="368"/>
        <v>159.19999999999999</v>
      </c>
      <c r="AB2147" t="str">
        <f t="shared" si="368"/>
        <v/>
      </c>
      <c r="AE2147" t="str">
        <f t="shared" si="362"/>
        <v/>
      </c>
      <c r="AH2147" t="str">
        <f t="shared" si="363"/>
        <v/>
      </c>
      <c r="AI2147" t="str">
        <f t="shared" si="364"/>
        <v/>
      </c>
      <c r="AJ2147" t="str">
        <f t="shared" si="364"/>
        <v/>
      </c>
      <c r="AK2147" t="str">
        <f t="shared" si="364"/>
        <v/>
      </c>
      <c r="AL2147" t="str">
        <f t="shared" si="364"/>
        <v/>
      </c>
    </row>
    <row r="2148" spans="1:38" x14ac:dyDescent="0.2">
      <c r="A2148" s="1">
        <v>7390</v>
      </c>
      <c r="B2148" s="2" t="s">
        <v>18</v>
      </c>
      <c r="C2148" s="3">
        <v>42487</v>
      </c>
      <c r="D2148" s="2" t="s">
        <v>59</v>
      </c>
      <c r="E2148" s="2">
        <v>28</v>
      </c>
      <c r="F2148" s="2">
        <v>3590.19</v>
      </c>
      <c r="G2148" s="2">
        <v>0</v>
      </c>
      <c r="H2148" s="2" t="s">
        <v>44</v>
      </c>
      <c r="I2148" s="2">
        <v>-1171.74</v>
      </c>
      <c r="J2148" s="2">
        <v>134.99</v>
      </c>
      <c r="K2148" s="2">
        <v>84.2</v>
      </c>
      <c r="L2148" s="2" t="s">
        <v>569</v>
      </c>
      <c r="M2148" s="2" t="s">
        <v>29</v>
      </c>
      <c r="N2148" s="2" t="s">
        <v>30</v>
      </c>
      <c r="O2148" s="2" t="s">
        <v>45</v>
      </c>
      <c r="P2148" s="2" t="s">
        <v>61</v>
      </c>
      <c r="Q2148" s="2" t="s">
        <v>56</v>
      </c>
      <c r="R2148" s="3">
        <v>42489</v>
      </c>
      <c r="S2148" s="10">
        <f t="shared" si="361"/>
        <v>2016</v>
      </c>
      <c r="T2148" t="str">
        <f t="shared" si="367"/>
        <v/>
      </c>
      <c r="U2148">
        <f t="shared" si="367"/>
        <v>-1171.74</v>
      </c>
      <c r="V2148" t="str">
        <f t="shared" si="367"/>
        <v/>
      </c>
      <c r="W2148" t="str">
        <f t="shared" si="367"/>
        <v/>
      </c>
      <c r="Z2148" t="str">
        <f t="shared" si="368"/>
        <v/>
      </c>
      <c r="AA2148" t="str">
        <f t="shared" si="368"/>
        <v/>
      </c>
      <c r="AB2148">
        <f t="shared" si="368"/>
        <v>-1171.74</v>
      </c>
      <c r="AE2148" t="str">
        <f t="shared" si="362"/>
        <v>Furniture</v>
      </c>
      <c r="AH2148" t="str">
        <f t="shared" si="363"/>
        <v/>
      </c>
      <c r="AI2148" t="str">
        <f t="shared" si="364"/>
        <v/>
      </c>
      <c r="AJ2148" t="str">
        <f t="shared" si="364"/>
        <v/>
      </c>
      <c r="AK2148" t="str">
        <f t="shared" si="364"/>
        <v/>
      </c>
      <c r="AL2148" t="str">
        <f t="shared" si="364"/>
        <v/>
      </c>
    </row>
    <row r="2149" spans="1:38" x14ac:dyDescent="0.2">
      <c r="A2149" s="1">
        <v>7391</v>
      </c>
      <c r="B2149" s="2" t="s">
        <v>18</v>
      </c>
      <c r="C2149" s="3">
        <v>42488</v>
      </c>
      <c r="D2149" s="2" t="s">
        <v>27</v>
      </c>
      <c r="E2149" s="2">
        <v>49</v>
      </c>
      <c r="F2149" s="2">
        <v>1966.83</v>
      </c>
      <c r="G2149" s="2">
        <v>0.09</v>
      </c>
      <c r="H2149" s="2" t="s">
        <v>20</v>
      </c>
      <c r="I2149" s="2">
        <v>473.12</v>
      </c>
      <c r="J2149" s="2">
        <v>54.98</v>
      </c>
      <c r="K2149" s="2">
        <v>18.62</v>
      </c>
      <c r="L2149" s="2" t="s">
        <v>125</v>
      </c>
      <c r="M2149" s="2" t="s">
        <v>22</v>
      </c>
      <c r="N2149" s="2" t="s">
        <v>54</v>
      </c>
      <c r="O2149" s="2" t="s">
        <v>24</v>
      </c>
      <c r="P2149" s="2" t="s">
        <v>71</v>
      </c>
      <c r="Q2149" s="2" t="s">
        <v>26</v>
      </c>
      <c r="R2149" s="3">
        <v>42495</v>
      </c>
      <c r="S2149" s="10">
        <f t="shared" si="361"/>
        <v>2016</v>
      </c>
      <c r="T2149" t="str">
        <f t="shared" si="367"/>
        <v/>
      </c>
      <c r="U2149" t="str">
        <f t="shared" si="367"/>
        <v/>
      </c>
      <c r="V2149" t="str">
        <f t="shared" si="367"/>
        <v/>
      </c>
      <c r="W2149">
        <f t="shared" si="367"/>
        <v>473.12</v>
      </c>
      <c r="Z2149">
        <f t="shared" si="368"/>
        <v>473.12</v>
      </c>
      <c r="AA2149" t="str">
        <f t="shared" si="368"/>
        <v/>
      </c>
      <c r="AB2149" t="str">
        <f t="shared" si="368"/>
        <v/>
      </c>
      <c r="AE2149" t="str">
        <f t="shared" si="362"/>
        <v/>
      </c>
      <c r="AH2149" t="str">
        <f t="shared" si="363"/>
        <v/>
      </c>
      <c r="AI2149" t="str">
        <f t="shared" si="364"/>
        <v/>
      </c>
      <c r="AJ2149" t="str">
        <f t="shared" si="364"/>
        <v/>
      </c>
      <c r="AK2149" t="str">
        <f t="shared" si="364"/>
        <v/>
      </c>
      <c r="AL2149" t="str">
        <f t="shared" si="364"/>
        <v/>
      </c>
    </row>
    <row r="2150" spans="1:38" x14ac:dyDescent="0.2">
      <c r="A2150" s="1">
        <v>7392</v>
      </c>
      <c r="B2150" s="2" t="s">
        <v>18</v>
      </c>
      <c r="C2150" s="3">
        <v>42488</v>
      </c>
      <c r="D2150" s="2" t="s">
        <v>27</v>
      </c>
      <c r="E2150" s="2">
        <v>39</v>
      </c>
      <c r="F2150" s="2">
        <v>14080.04</v>
      </c>
      <c r="G2150" s="2">
        <v>0.02</v>
      </c>
      <c r="H2150" s="2" t="s">
        <v>44</v>
      </c>
      <c r="I2150" s="2">
        <v>2182.94</v>
      </c>
      <c r="J2150" s="2">
        <v>367.98</v>
      </c>
      <c r="K2150" s="2">
        <v>72.92</v>
      </c>
      <c r="L2150" s="2" t="s">
        <v>125</v>
      </c>
      <c r="M2150" s="2" t="s">
        <v>22</v>
      </c>
      <c r="N2150" s="2" t="s">
        <v>54</v>
      </c>
      <c r="O2150" s="2" t="s">
        <v>45</v>
      </c>
      <c r="P2150" s="2" t="s">
        <v>61</v>
      </c>
      <c r="Q2150" s="2" t="s">
        <v>56</v>
      </c>
      <c r="R2150" s="3">
        <v>42497</v>
      </c>
      <c r="S2150" s="10">
        <f t="shared" si="361"/>
        <v>2016</v>
      </c>
      <c r="T2150" t="str">
        <f t="shared" si="367"/>
        <v/>
      </c>
      <c r="U2150" t="str">
        <f t="shared" si="367"/>
        <v/>
      </c>
      <c r="V2150" t="str">
        <f t="shared" si="367"/>
        <v/>
      </c>
      <c r="W2150">
        <f t="shared" si="367"/>
        <v>2182.94</v>
      </c>
      <c r="Z2150" t="str">
        <f t="shared" si="368"/>
        <v/>
      </c>
      <c r="AA2150" t="str">
        <f t="shared" si="368"/>
        <v/>
      </c>
      <c r="AB2150">
        <f t="shared" si="368"/>
        <v>2182.94</v>
      </c>
      <c r="AE2150" t="str">
        <f t="shared" si="362"/>
        <v/>
      </c>
      <c r="AH2150" t="str">
        <f t="shared" si="363"/>
        <v/>
      </c>
      <c r="AI2150" t="str">
        <f t="shared" si="364"/>
        <v/>
      </c>
      <c r="AJ2150" t="str">
        <f t="shared" si="364"/>
        <v/>
      </c>
      <c r="AK2150" t="str">
        <f t="shared" si="364"/>
        <v/>
      </c>
      <c r="AL2150" t="str">
        <f t="shared" si="364"/>
        <v/>
      </c>
    </row>
    <row r="2151" spans="1:38" x14ac:dyDescent="0.2">
      <c r="A2151" s="1">
        <v>7393</v>
      </c>
      <c r="B2151" s="2" t="s">
        <v>18</v>
      </c>
      <c r="C2151" s="3">
        <v>42488</v>
      </c>
      <c r="D2151" s="2" t="s">
        <v>59</v>
      </c>
      <c r="E2151" s="2">
        <v>48</v>
      </c>
      <c r="F2151" s="2">
        <v>2290.62</v>
      </c>
      <c r="G2151" s="2">
        <v>0.03</v>
      </c>
      <c r="H2151" s="2" t="s">
        <v>20</v>
      </c>
      <c r="I2151" s="2">
        <v>1012.12</v>
      </c>
      <c r="J2151" s="2">
        <v>60.91</v>
      </c>
      <c r="K2151" s="2">
        <v>19.97</v>
      </c>
      <c r="L2151" s="2" t="s">
        <v>529</v>
      </c>
      <c r="M2151" s="2" t="s">
        <v>38</v>
      </c>
      <c r="N2151" s="2" t="s">
        <v>23</v>
      </c>
      <c r="O2151" s="2" t="s">
        <v>24</v>
      </c>
      <c r="P2151" s="2" t="s">
        <v>35</v>
      </c>
      <c r="Q2151" s="2" t="s">
        <v>26</v>
      </c>
      <c r="R2151" s="3">
        <v>42489</v>
      </c>
      <c r="S2151" s="10">
        <f t="shared" si="361"/>
        <v>2016</v>
      </c>
      <c r="T2151">
        <f t="shared" si="367"/>
        <v>1012.12</v>
      </c>
      <c r="U2151" t="str">
        <f t="shared" si="367"/>
        <v/>
      </c>
      <c r="V2151" t="str">
        <f t="shared" si="367"/>
        <v/>
      </c>
      <c r="W2151" t="str">
        <f t="shared" si="367"/>
        <v/>
      </c>
      <c r="Z2151">
        <f t="shared" si="368"/>
        <v>1012.12</v>
      </c>
      <c r="AA2151" t="str">
        <f t="shared" si="368"/>
        <v/>
      </c>
      <c r="AB2151" t="str">
        <f t="shared" si="368"/>
        <v/>
      </c>
      <c r="AE2151" t="str">
        <f t="shared" si="362"/>
        <v/>
      </c>
      <c r="AH2151" t="str">
        <f t="shared" si="363"/>
        <v/>
      </c>
      <c r="AI2151" t="str">
        <f t="shared" si="364"/>
        <v/>
      </c>
      <c r="AJ2151" t="str">
        <f t="shared" si="364"/>
        <v/>
      </c>
      <c r="AK2151" t="str">
        <f t="shared" si="364"/>
        <v/>
      </c>
      <c r="AL2151" t="str">
        <f t="shared" si="364"/>
        <v/>
      </c>
    </row>
    <row r="2152" spans="1:38" x14ac:dyDescent="0.2">
      <c r="A2152" s="1">
        <v>7394</v>
      </c>
      <c r="B2152" s="2" t="s">
        <v>18</v>
      </c>
      <c r="C2152" s="3">
        <v>42488</v>
      </c>
      <c r="D2152" s="2" t="s">
        <v>59</v>
      </c>
      <c r="E2152" s="2">
        <v>49</v>
      </c>
      <c r="F2152" s="2">
        <v>11373.016</v>
      </c>
      <c r="G2152" s="2">
        <v>0.08</v>
      </c>
      <c r="H2152" s="2" t="s">
        <v>44</v>
      </c>
      <c r="I2152" s="2">
        <v>234.62</v>
      </c>
      <c r="J2152" s="2">
        <v>308.18</v>
      </c>
      <c r="K2152" s="2">
        <v>68.12</v>
      </c>
      <c r="L2152" s="2" t="s">
        <v>529</v>
      </c>
      <c r="M2152" s="2" t="s">
        <v>38</v>
      </c>
      <c r="N2152" s="2" t="s">
        <v>23</v>
      </c>
      <c r="O2152" s="2" t="s">
        <v>45</v>
      </c>
      <c r="P2152" s="2" t="s">
        <v>46</v>
      </c>
      <c r="Q2152" s="2" t="s">
        <v>47</v>
      </c>
      <c r="R2152" s="3">
        <v>42490</v>
      </c>
      <c r="S2152" s="10">
        <f t="shared" si="361"/>
        <v>2016</v>
      </c>
      <c r="T2152">
        <f t="shared" si="367"/>
        <v>234.62</v>
      </c>
      <c r="U2152" t="str">
        <f t="shared" si="367"/>
        <v/>
      </c>
      <c r="V2152" t="str">
        <f t="shared" si="367"/>
        <v/>
      </c>
      <c r="W2152" t="str">
        <f t="shared" si="367"/>
        <v/>
      </c>
      <c r="Z2152" t="str">
        <f t="shared" si="368"/>
        <v/>
      </c>
      <c r="AA2152" t="str">
        <f t="shared" si="368"/>
        <v/>
      </c>
      <c r="AB2152">
        <f t="shared" si="368"/>
        <v>234.62</v>
      </c>
      <c r="AE2152" t="str">
        <f t="shared" si="362"/>
        <v/>
      </c>
      <c r="AH2152" t="str">
        <f t="shared" si="363"/>
        <v/>
      </c>
      <c r="AI2152" t="str">
        <f t="shared" si="364"/>
        <v/>
      </c>
      <c r="AJ2152" t="str">
        <f t="shared" si="364"/>
        <v/>
      </c>
      <c r="AK2152" t="str">
        <f t="shared" si="364"/>
        <v/>
      </c>
      <c r="AL2152" t="str">
        <f t="shared" si="364"/>
        <v/>
      </c>
    </row>
    <row r="2153" spans="1:38" x14ac:dyDescent="0.2">
      <c r="A2153" s="1">
        <v>7395</v>
      </c>
      <c r="B2153" s="2" t="s">
        <v>18</v>
      </c>
      <c r="C2153" s="3">
        <v>42488</v>
      </c>
      <c r="D2153" s="2" t="s">
        <v>27</v>
      </c>
      <c r="E2153" s="2">
        <v>45</v>
      </c>
      <c r="F2153" s="2">
        <v>507.88</v>
      </c>
      <c r="G2153" s="2">
        <v>0.08</v>
      </c>
      <c r="H2153" s="2" t="s">
        <v>20</v>
      </c>
      <c r="I2153" s="2">
        <v>-42.8</v>
      </c>
      <c r="J2153" s="2">
        <v>23.29</v>
      </c>
      <c r="K2153" s="2">
        <v>19.03</v>
      </c>
      <c r="L2153" s="2" t="s">
        <v>398</v>
      </c>
      <c r="M2153" s="2" t="s">
        <v>22</v>
      </c>
      <c r="N2153" s="2" t="s">
        <v>43</v>
      </c>
      <c r="O2153" s="2" t="s">
        <v>24</v>
      </c>
      <c r="P2153" s="2" t="s">
        <v>52</v>
      </c>
      <c r="Q2153" s="2" t="s">
        <v>26</v>
      </c>
      <c r="R2153" s="3">
        <v>42495</v>
      </c>
      <c r="S2153" s="10">
        <f t="shared" si="361"/>
        <v>2016</v>
      </c>
      <c r="T2153" t="str">
        <f t="shared" si="367"/>
        <v/>
      </c>
      <c r="U2153" t="str">
        <f t="shared" si="367"/>
        <v/>
      </c>
      <c r="V2153">
        <f t="shared" si="367"/>
        <v>-42.8</v>
      </c>
      <c r="W2153" t="str">
        <f t="shared" si="367"/>
        <v/>
      </c>
      <c r="Z2153">
        <f t="shared" si="368"/>
        <v>-42.8</v>
      </c>
      <c r="AA2153" t="str">
        <f t="shared" si="368"/>
        <v/>
      </c>
      <c r="AB2153" t="str">
        <f t="shared" si="368"/>
        <v/>
      </c>
      <c r="AE2153" t="str">
        <f t="shared" si="362"/>
        <v>Office Supplies</v>
      </c>
      <c r="AH2153" t="str">
        <f t="shared" si="363"/>
        <v/>
      </c>
      <c r="AI2153" t="str">
        <f t="shared" si="364"/>
        <v/>
      </c>
      <c r="AJ2153" t="str">
        <f t="shared" si="364"/>
        <v/>
      </c>
      <c r="AK2153" t="str">
        <f t="shared" si="364"/>
        <v/>
      </c>
      <c r="AL2153" t="str">
        <f t="shared" si="364"/>
        <v/>
      </c>
    </row>
    <row r="2154" spans="1:38" x14ac:dyDescent="0.2">
      <c r="A2154" s="1">
        <v>7396</v>
      </c>
      <c r="B2154" s="2" t="s">
        <v>18</v>
      </c>
      <c r="C2154" s="3">
        <v>42488</v>
      </c>
      <c r="D2154" s="2" t="s">
        <v>59</v>
      </c>
      <c r="E2154" s="2">
        <v>11</v>
      </c>
      <c r="F2154" s="2">
        <v>5517.63</v>
      </c>
      <c r="G2154" s="2">
        <v>0.01</v>
      </c>
      <c r="H2154" s="2" t="s">
        <v>44</v>
      </c>
      <c r="I2154" s="2">
        <v>921.2</v>
      </c>
      <c r="J2154" s="2">
        <v>512.98</v>
      </c>
      <c r="K2154" s="2">
        <v>40</v>
      </c>
      <c r="L2154" s="2" t="s">
        <v>448</v>
      </c>
      <c r="M2154" s="2" t="s">
        <v>29</v>
      </c>
      <c r="N2154" s="2" t="s">
        <v>23</v>
      </c>
      <c r="O2154" s="2" t="s">
        <v>45</v>
      </c>
      <c r="P2154" s="2" t="s">
        <v>61</v>
      </c>
      <c r="Q2154" s="2" t="s">
        <v>56</v>
      </c>
      <c r="R2154" s="3">
        <v>42489</v>
      </c>
      <c r="S2154" s="10">
        <f t="shared" si="361"/>
        <v>2016</v>
      </c>
      <c r="T2154">
        <f t="shared" si="367"/>
        <v>921.2</v>
      </c>
      <c r="U2154" t="str">
        <f t="shared" si="367"/>
        <v/>
      </c>
      <c r="V2154" t="str">
        <f t="shared" si="367"/>
        <v/>
      </c>
      <c r="W2154" t="str">
        <f t="shared" si="367"/>
        <v/>
      </c>
      <c r="Z2154" t="str">
        <f t="shared" si="368"/>
        <v/>
      </c>
      <c r="AA2154" t="str">
        <f t="shared" si="368"/>
        <v/>
      </c>
      <c r="AB2154">
        <f t="shared" si="368"/>
        <v>921.2</v>
      </c>
      <c r="AE2154" t="str">
        <f t="shared" si="362"/>
        <v/>
      </c>
      <c r="AH2154" t="str">
        <f t="shared" si="363"/>
        <v/>
      </c>
      <c r="AI2154" t="str">
        <f t="shared" si="364"/>
        <v/>
      </c>
      <c r="AJ2154" t="str">
        <f t="shared" si="364"/>
        <v/>
      </c>
      <c r="AK2154" t="str">
        <f t="shared" si="364"/>
        <v/>
      </c>
      <c r="AL2154" t="str">
        <f t="shared" si="364"/>
        <v/>
      </c>
    </row>
    <row r="2155" spans="1:38" x14ac:dyDescent="0.2">
      <c r="A2155" s="1">
        <v>7397</v>
      </c>
      <c r="B2155" s="2" t="s">
        <v>18</v>
      </c>
      <c r="C2155" s="3">
        <v>42488</v>
      </c>
      <c r="D2155" s="2" t="s">
        <v>59</v>
      </c>
      <c r="E2155" s="2">
        <v>21</v>
      </c>
      <c r="F2155" s="2">
        <v>184.46</v>
      </c>
      <c r="G2155" s="2">
        <v>0.1</v>
      </c>
      <c r="H2155" s="2" t="s">
        <v>20</v>
      </c>
      <c r="I2155" s="2">
        <v>-95.21</v>
      </c>
      <c r="J2155" s="2">
        <v>20.45</v>
      </c>
      <c r="K2155" s="2">
        <v>21.77</v>
      </c>
      <c r="L2155" s="2" t="s">
        <v>448</v>
      </c>
      <c r="M2155" s="2" t="s">
        <v>29</v>
      </c>
      <c r="N2155" s="2" t="s">
        <v>23</v>
      </c>
      <c r="O2155" s="2" t="s">
        <v>24</v>
      </c>
      <c r="P2155" s="2" t="s">
        <v>203</v>
      </c>
      <c r="Q2155" s="2" t="s">
        <v>58</v>
      </c>
      <c r="R2155" s="3">
        <v>42489</v>
      </c>
      <c r="S2155" s="10">
        <f t="shared" si="361"/>
        <v>2016</v>
      </c>
      <c r="T2155">
        <f t="shared" si="367"/>
        <v>-95.21</v>
      </c>
      <c r="U2155" t="str">
        <f t="shared" si="367"/>
        <v/>
      </c>
      <c r="V2155" t="str">
        <f t="shared" si="367"/>
        <v/>
      </c>
      <c r="W2155" t="str">
        <f t="shared" si="367"/>
        <v/>
      </c>
      <c r="Z2155">
        <f t="shared" si="368"/>
        <v>-95.21</v>
      </c>
      <c r="AA2155" t="str">
        <f t="shared" si="368"/>
        <v/>
      </c>
      <c r="AB2155" t="str">
        <f t="shared" si="368"/>
        <v/>
      </c>
      <c r="AE2155" t="str">
        <f t="shared" si="362"/>
        <v>Office Supplies</v>
      </c>
      <c r="AH2155" t="str">
        <f t="shared" si="363"/>
        <v/>
      </c>
      <c r="AI2155" t="str">
        <f t="shared" si="364"/>
        <v/>
      </c>
      <c r="AJ2155" t="str">
        <f t="shared" si="364"/>
        <v/>
      </c>
      <c r="AK2155" t="str">
        <f t="shared" si="364"/>
        <v/>
      </c>
      <c r="AL2155" t="str">
        <f t="shared" si="364"/>
        <v/>
      </c>
    </row>
    <row r="2156" spans="1:38" x14ac:dyDescent="0.2">
      <c r="A2156" s="1">
        <v>7398</v>
      </c>
      <c r="B2156" s="2" t="s">
        <v>18</v>
      </c>
      <c r="C2156" s="3">
        <v>42489</v>
      </c>
      <c r="D2156" s="2" t="s">
        <v>59</v>
      </c>
      <c r="E2156" s="2">
        <v>7</v>
      </c>
      <c r="F2156" s="2">
        <v>89.46</v>
      </c>
      <c r="G2156" s="2">
        <v>7.0000000000000007E-2</v>
      </c>
      <c r="H2156" s="2" t="s">
        <v>20</v>
      </c>
      <c r="I2156" s="2">
        <v>-21.59</v>
      </c>
      <c r="J2156" s="2">
        <v>23.5</v>
      </c>
      <c r="K2156" s="2">
        <v>21.19</v>
      </c>
      <c r="L2156" s="2" t="s">
        <v>291</v>
      </c>
      <c r="M2156" s="2" t="s">
        <v>22</v>
      </c>
      <c r="N2156" s="2" t="s">
        <v>43</v>
      </c>
      <c r="O2156" s="2" t="s">
        <v>24</v>
      </c>
      <c r="P2156" s="2" t="s">
        <v>25</v>
      </c>
      <c r="Q2156" s="2" t="s">
        <v>26</v>
      </c>
      <c r="R2156" s="3">
        <v>42491</v>
      </c>
      <c r="S2156" s="10">
        <f t="shared" si="361"/>
        <v>2016</v>
      </c>
      <c r="T2156" t="str">
        <f t="shared" si="367"/>
        <v/>
      </c>
      <c r="U2156" t="str">
        <f t="shared" si="367"/>
        <v/>
      </c>
      <c r="V2156">
        <f t="shared" si="367"/>
        <v>-21.59</v>
      </c>
      <c r="W2156" t="str">
        <f t="shared" si="367"/>
        <v/>
      </c>
      <c r="Z2156">
        <f t="shared" si="368"/>
        <v>-21.59</v>
      </c>
      <c r="AA2156" t="str">
        <f t="shared" si="368"/>
        <v/>
      </c>
      <c r="AB2156" t="str">
        <f t="shared" si="368"/>
        <v/>
      </c>
      <c r="AE2156" t="str">
        <f t="shared" si="362"/>
        <v>Office Supplies</v>
      </c>
      <c r="AH2156" t="str">
        <f t="shared" si="363"/>
        <v/>
      </c>
      <c r="AI2156" t="str">
        <f t="shared" si="364"/>
        <v/>
      </c>
      <c r="AJ2156" t="str">
        <f t="shared" si="364"/>
        <v/>
      </c>
      <c r="AK2156" t="str">
        <f t="shared" si="364"/>
        <v/>
      </c>
      <c r="AL2156" t="str">
        <f t="shared" si="364"/>
        <v/>
      </c>
    </row>
    <row r="2157" spans="1:38" x14ac:dyDescent="0.2">
      <c r="A2157" s="1">
        <v>7399</v>
      </c>
      <c r="B2157" s="2" t="s">
        <v>18</v>
      </c>
      <c r="C2157" s="3">
        <v>42489</v>
      </c>
      <c r="D2157" s="2" t="s">
        <v>59</v>
      </c>
      <c r="E2157" s="2">
        <v>41</v>
      </c>
      <c r="F2157" s="2">
        <v>23288.45</v>
      </c>
      <c r="G2157" s="2">
        <v>0.09</v>
      </c>
      <c r="H2157" s="2" t="s">
        <v>20</v>
      </c>
      <c r="I2157" s="2">
        <v>9103.0499999999993</v>
      </c>
      <c r="J2157" s="2">
        <v>611.99</v>
      </c>
      <c r="K2157" s="2">
        <v>38.49</v>
      </c>
      <c r="L2157" s="2" t="s">
        <v>291</v>
      </c>
      <c r="M2157" s="2" t="s">
        <v>22</v>
      </c>
      <c r="N2157" s="2" t="s">
        <v>43</v>
      </c>
      <c r="O2157" s="2" t="s">
        <v>31</v>
      </c>
      <c r="P2157" s="2" t="s">
        <v>107</v>
      </c>
      <c r="Q2157" s="2" t="s">
        <v>34</v>
      </c>
      <c r="R2157" s="3">
        <v>42490</v>
      </c>
      <c r="S2157" s="10">
        <f t="shared" si="361"/>
        <v>2016</v>
      </c>
      <c r="T2157" t="str">
        <f t="shared" si="367"/>
        <v/>
      </c>
      <c r="U2157" t="str">
        <f t="shared" si="367"/>
        <v/>
      </c>
      <c r="V2157">
        <f t="shared" si="367"/>
        <v>9103.0499999999993</v>
      </c>
      <c r="W2157" t="str">
        <f t="shared" si="367"/>
        <v/>
      </c>
      <c r="Z2157" t="str">
        <f t="shared" si="368"/>
        <v/>
      </c>
      <c r="AA2157">
        <f t="shared" si="368"/>
        <v>9103.0499999999993</v>
      </c>
      <c r="AB2157" t="str">
        <f t="shared" si="368"/>
        <v/>
      </c>
      <c r="AE2157" t="str">
        <f t="shared" si="362"/>
        <v/>
      </c>
      <c r="AH2157" t="str">
        <f t="shared" si="363"/>
        <v/>
      </c>
      <c r="AI2157" t="str">
        <f t="shared" si="364"/>
        <v/>
      </c>
      <c r="AJ2157" t="str">
        <f t="shared" si="364"/>
        <v/>
      </c>
      <c r="AK2157" t="str">
        <f t="shared" si="364"/>
        <v/>
      </c>
      <c r="AL2157" t="str">
        <f t="shared" si="364"/>
        <v/>
      </c>
    </row>
    <row r="2158" spans="1:38" x14ac:dyDescent="0.2">
      <c r="A2158" s="1">
        <v>7400</v>
      </c>
      <c r="B2158" s="2" t="s">
        <v>18</v>
      </c>
      <c r="C2158" s="3">
        <v>42489</v>
      </c>
      <c r="D2158" s="2" t="s">
        <v>50</v>
      </c>
      <c r="E2158" s="2">
        <v>4</v>
      </c>
      <c r="F2158" s="2">
        <v>112.53</v>
      </c>
      <c r="G2158" s="2">
        <v>0.08</v>
      </c>
      <c r="H2158" s="2" t="s">
        <v>20</v>
      </c>
      <c r="I2158" s="2">
        <v>-97.83</v>
      </c>
      <c r="J2158" s="2">
        <v>39.479999999999997</v>
      </c>
      <c r="K2158" s="2">
        <v>18</v>
      </c>
      <c r="L2158" s="2" t="s">
        <v>570</v>
      </c>
      <c r="M2158" s="2" t="s">
        <v>29</v>
      </c>
      <c r="N2158" s="2" t="s">
        <v>43</v>
      </c>
      <c r="O2158" s="2" t="s">
        <v>31</v>
      </c>
      <c r="P2158" s="2" t="s">
        <v>32</v>
      </c>
      <c r="Q2158" s="2" t="s">
        <v>26</v>
      </c>
      <c r="R2158" s="3">
        <v>42490</v>
      </c>
      <c r="S2158" s="10">
        <f t="shared" si="361"/>
        <v>2016</v>
      </c>
      <c r="T2158" t="str">
        <f t="shared" si="367"/>
        <v/>
      </c>
      <c r="U2158" t="str">
        <f t="shared" si="367"/>
        <v/>
      </c>
      <c r="V2158">
        <f t="shared" si="367"/>
        <v>-97.83</v>
      </c>
      <c r="W2158" t="str">
        <f t="shared" si="367"/>
        <v/>
      </c>
      <c r="Z2158" t="str">
        <f t="shared" si="368"/>
        <v/>
      </c>
      <c r="AA2158">
        <f t="shared" si="368"/>
        <v>-97.83</v>
      </c>
      <c r="AB2158" t="str">
        <f t="shared" si="368"/>
        <v/>
      </c>
      <c r="AE2158" t="str">
        <f t="shared" si="362"/>
        <v>Technology</v>
      </c>
      <c r="AH2158">
        <f t="shared" si="363"/>
        <v>-97.83</v>
      </c>
      <c r="AI2158" t="str">
        <f t="shared" si="364"/>
        <v/>
      </c>
      <c r="AJ2158" t="str">
        <f t="shared" si="364"/>
        <v/>
      </c>
      <c r="AK2158">
        <f t="shared" si="364"/>
        <v>-97.83</v>
      </c>
      <c r="AL2158" t="str">
        <f t="shared" si="364"/>
        <v/>
      </c>
    </row>
    <row r="2159" spans="1:38" x14ac:dyDescent="0.2">
      <c r="A2159" s="1">
        <v>7401</v>
      </c>
      <c r="B2159" s="2" t="s">
        <v>18</v>
      </c>
      <c r="C2159" s="3">
        <v>42490</v>
      </c>
      <c r="D2159" s="2" t="s">
        <v>41</v>
      </c>
      <c r="E2159" s="2">
        <v>20</v>
      </c>
      <c r="F2159" s="2">
        <v>163.87</v>
      </c>
      <c r="G2159" s="2">
        <v>0.01</v>
      </c>
      <c r="H2159" s="2" t="s">
        <v>20</v>
      </c>
      <c r="I2159" s="2">
        <v>-33.83</v>
      </c>
      <c r="J2159" s="2">
        <v>19.100000000000001</v>
      </c>
      <c r="K2159" s="2">
        <v>20.05</v>
      </c>
      <c r="L2159" s="2" t="s">
        <v>212</v>
      </c>
      <c r="M2159" s="2" t="s">
        <v>38</v>
      </c>
      <c r="N2159" s="2" t="s">
        <v>43</v>
      </c>
      <c r="O2159" s="2" t="s">
        <v>24</v>
      </c>
      <c r="P2159" s="2" t="s">
        <v>25</v>
      </c>
      <c r="Q2159" s="2" t="s">
        <v>26</v>
      </c>
      <c r="R2159" s="3">
        <v>42492</v>
      </c>
      <c r="S2159" s="10">
        <f t="shared" si="361"/>
        <v>2016</v>
      </c>
      <c r="T2159" t="str">
        <f t="shared" si="367"/>
        <v/>
      </c>
      <c r="U2159" t="str">
        <f t="shared" si="367"/>
        <v/>
      </c>
      <c r="V2159">
        <f t="shared" si="367"/>
        <v>-33.83</v>
      </c>
      <c r="W2159" t="str">
        <f t="shared" si="367"/>
        <v/>
      </c>
      <c r="Z2159">
        <f t="shared" si="368"/>
        <v>-33.83</v>
      </c>
      <c r="AA2159" t="str">
        <f t="shared" si="368"/>
        <v/>
      </c>
      <c r="AB2159" t="str">
        <f t="shared" si="368"/>
        <v/>
      </c>
      <c r="AE2159" t="str">
        <f t="shared" si="362"/>
        <v>Office Supplies</v>
      </c>
      <c r="AH2159" t="str">
        <f t="shared" si="363"/>
        <v/>
      </c>
      <c r="AI2159" t="str">
        <f t="shared" si="364"/>
        <v/>
      </c>
      <c r="AJ2159" t="str">
        <f t="shared" si="364"/>
        <v/>
      </c>
      <c r="AK2159" t="str">
        <f t="shared" si="364"/>
        <v/>
      </c>
      <c r="AL2159" t="str">
        <f t="shared" si="364"/>
        <v/>
      </c>
    </row>
    <row r="2160" spans="1:38" x14ac:dyDescent="0.2">
      <c r="A2160" s="1">
        <v>7402</v>
      </c>
      <c r="B2160" s="2" t="s">
        <v>18</v>
      </c>
      <c r="C2160" s="3">
        <v>42490</v>
      </c>
      <c r="D2160" s="2" t="s">
        <v>19</v>
      </c>
      <c r="E2160" s="2">
        <v>50</v>
      </c>
      <c r="F2160" s="2">
        <v>3911.52</v>
      </c>
      <c r="G2160" s="2">
        <v>7.0000000000000007E-2</v>
      </c>
      <c r="H2160" s="2" t="s">
        <v>44</v>
      </c>
      <c r="I2160" s="2">
        <v>-1503.06</v>
      </c>
      <c r="J2160" s="2">
        <v>93.94</v>
      </c>
      <c r="K2160" s="2">
        <v>69.81</v>
      </c>
      <c r="L2160" s="2" t="s">
        <v>312</v>
      </c>
      <c r="M2160" s="2" t="s">
        <v>29</v>
      </c>
      <c r="N2160" s="2" t="s">
        <v>30</v>
      </c>
      <c r="O2160" s="2" t="s">
        <v>45</v>
      </c>
      <c r="P2160" s="2" t="s">
        <v>67</v>
      </c>
      <c r="Q2160" s="2" t="s">
        <v>47</v>
      </c>
      <c r="R2160" s="3">
        <v>42495</v>
      </c>
      <c r="S2160" s="10">
        <f t="shared" si="361"/>
        <v>2016</v>
      </c>
      <c r="T2160" t="str">
        <f t="shared" si="367"/>
        <v/>
      </c>
      <c r="U2160">
        <f t="shared" si="367"/>
        <v>-1503.06</v>
      </c>
      <c r="V2160" t="str">
        <f t="shared" si="367"/>
        <v/>
      </c>
      <c r="W2160" t="str">
        <f t="shared" si="367"/>
        <v/>
      </c>
      <c r="Z2160" t="str">
        <f t="shared" si="368"/>
        <v/>
      </c>
      <c r="AA2160" t="str">
        <f t="shared" si="368"/>
        <v/>
      </c>
      <c r="AB2160">
        <f t="shared" si="368"/>
        <v>-1503.06</v>
      </c>
      <c r="AE2160" t="str">
        <f t="shared" si="362"/>
        <v>Furniture</v>
      </c>
      <c r="AH2160" t="str">
        <f t="shared" si="363"/>
        <v/>
      </c>
      <c r="AI2160" t="str">
        <f t="shared" si="364"/>
        <v/>
      </c>
      <c r="AJ2160" t="str">
        <f t="shared" si="364"/>
        <v/>
      </c>
      <c r="AK2160" t="str">
        <f t="shared" si="364"/>
        <v/>
      </c>
      <c r="AL2160" t="str">
        <f t="shared" si="364"/>
        <v/>
      </c>
    </row>
    <row r="2161" spans="1:38" x14ac:dyDescent="0.2">
      <c r="A2161" s="1">
        <v>7403</v>
      </c>
      <c r="B2161" s="2" t="s">
        <v>18</v>
      </c>
      <c r="C2161" s="3">
        <v>42490</v>
      </c>
      <c r="D2161" s="2" t="s">
        <v>19</v>
      </c>
      <c r="E2161" s="2">
        <v>41</v>
      </c>
      <c r="F2161" s="2">
        <v>351.04</v>
      </c>
      <c r="G2161" s="2">
        <v>0.06</v>
      </c>
      <c r="H2161" s="2" t="s">
        <v>20</v>
      </c>
      <c r="I2161" s="2">
        <v>18.690000000000001</v>
      </c>
      <c r="J2161" s="2">
        <v>20.57</v>
      </c>
      <c r="K2161" s="2">
        <v>17.440000000000001</v>
      </c>
      <c r="L2161" s="2" t="s">
        <v>312</v>
      </c>
      <c r="M2161" s="2" t="s">
        <v>29</v>
      </c>
      <c r="N2161" s="2" t="s">
        <v>30</v>
      </c>
      <c r="O2161" s="2" t="s">
        <v>45</v>
      </c>
      <c r="P2161" s="2" t="s">
        <v>55</v>
      </c>
      <c r="Q2161" s="2" t="s">
        <v>58</v>
      </c>
      <c r="R2161" s="3">
        <v>42492</v>
      </c>
      <c r="S2161" s="10">
        <f t="shared" si="361"/>
        <v>2016</v>
      </c>
      <c r="T2161" t="str">
        <f t="shared" si="367"/>
        <v/>
      </c>
      <c r="U2161">
        <f t="shared" si="367"/>
        <v>18.690000000000001</v>
      </c>
      <c r="V2161" t="str">
        <f t="shared" si="367"/>
        <v/>
      </c>
      <c r="W2161" t="str">
        <f t="shared" si="367"/>
        <v/>
      </c>
      <c r="Z2161" t="str">
        <f t="shared" si="368"/>
        <v/>
      </c>
      <c r="AA2161" t="str">
        <f t="shared" si="368"/>
        <v/>
      </c>
      <c r="AB2161">
        <f t="shared" si="368"/>
        <v>18.690000000000001</v>
      </c>
      <c r="AE2161" t="str">
        <f t="shared" si="362"/>
        <v/>
      </c>
      <c r="AH2161" t="str">
        <f t="shared" si="363"/>
        <v/>
      </c>
      <c r="AI2161" t="str">
        <f t="shared" si="364"/>
        <v/>
      </c>
      <c r="AJ2161" t="str">
        <f t="shared" si="364"/>
        <v/>
      </c>
      <c r="AK2161" t="str">
        <f t="shared" si="364"/>
        <v/>
      </c>
      <c r="AL2161" t="str">
        <f t="shared" si="364"/>
        <v/>
      </c>
    </row>
    <row r="2162" spans="1:38" x14ac:dyDescent="0.2">
      <c r="A2162" s="1">
        <v>7404</v>
      </c>
      <c r="B2162" s="2" t="s">
        <v>18</v>
      </c>
      <c r="C2162" s="3">
        <v>42490</v>
      </c>
      <c r="D2162" s="2" t="s">
        <v>27</v>
      </c>
      <c r="E2162" s="2">
        <v>42</v>
      </c>
      <c r="F2162" s="2">
        <v>264.04000000000002</v>
      </c>
      <c r="G2162" s="2">
        <v>0.03</v>
      </c>
      <c r="H2162" s="2" t="s">
        <v>20</v>
      </c>
      <c r="I2162" s="2">
        <v>-22.89</v>
      </c>
      <c r="J2162" s="2">
        <v>17.809999999999999</v>
      </c>
      <c r="K2162" s="2">
        <v>17.37</v>
      </c>
      <c r="L2162" s="2" t="s">
        <v>312</v>
      </c>
      <c r="M2162" s="2" t="s">
        <v>29</v>
      </c>
      <c r="N2162" s="2" t="s">
        <v>30</v>
      </c>
      <c r="O2162" s="2" t="s">
        <v>24</v>
      </c>
      <c r="P2162" s="2" t="s">
        <v>95</v>
      </c>
      <c r="Q2162" s="2" t="s">
        <v>36</v>
      </c>
      <c r="R2162" s="3">
        <v>42497</v>
      </c>
      <c r="S2162" s="10">
        <f t="shared" si="361"/>
        <v>2016</v>
      </c>
      <c r="T2162" t="str">
        <f t="shared" ref="T2162:W2181" si="369">IF($N2162=T$1,$I2162,"")</f>
        <v/>
      </c>
      <c r="U2162">
        <f t="shared" si="369"/>
        <v>-22.89</v>
      </c>
      <c r="V2162" t="str">
        <f t="shared" si="369"/>
        <v/>
      </c>
      <c r="W2162" t="str">
        <f t="shared" si="369"/>
        <v/>
      </c>
      <c r="Z2162">
        <f t="shared" ref="Z2162:AB2181" si="370">IF($O2162=Z$1,$I2162,"")</f>
        <v>-22.89</v>
      </c>
      <c r="AA2162" t="str">
        <f t="shared" si="370"/>
        <v/>
      </c>
      <c r="AB2162" t="str">
        <f t="shared" si="370"/>
        <v/>
      </c>
      <c r="AE2162" t="str">
        <f t="shared" si="362"/>
        <v>Office Supplies</v>
      </c>
      <c r="AH2162" t="str">
        <f t="shared" si="363"/>
        <v/>
      </c>
      <c r="AI2162" t="str">
        <f t="shared" si="364"/>
        <v/>
      </c>
      <c r="AJ2162" t="str">
        <f t="shared" si="364"/>
        <v/>
      </c>
      <c r="AK2162" t="str">
        <f t="shared" si="364"/>
        <v/>
      </c>
      <c r="AL2162" t="str">
        <f t="shared" si="364"/>
        <v/>
      </c>
    </row>
    <row r="2163" spans="1:38" x14ac:dyDescent="0.2">
      <c r="A2163" s="1">
        <v>7405</v>
      </c>
      <c r="B2163" s="2" t="s">
        <v>18</v>
      </c>
      <c r="C2163" s="3">
        <v>42490</v>
      </c>
      <c r="D2163" s="2" t="s">
        <v>50</v>
      </c>
      <c r="E2163" s="2">
        <v>13</v>
      </c>
      <c r="F2163" s="2">
        <v>4331.6899999999996</v>
      </c>
      <c r="G2163" s="2">
        <v>0.09</v>
      </c>
      <c r="H2163" s="2" t="s">
        <v>44</v>
      </c>
      <c r="I2163" s="2">
        <v>304.23</v>
      </c>
      <c r="J2163" s="2">
        <v>360.21</v>
      </c>
      <c r="K2163" s="2">
        <v>54.19</v>
      </c>
      <c r="L2163" s="2" t="s">
        <v>437</v>
      </c>
      <c r="M2163" s="2" t="s">
        <v>29</v>
      </c>
      <c r="N2163" s="2" t="s">
        <v>30</v>
      </c>
      <c r="O2163" s="2" t="s">
        <v>45</v>
      </c>
      <c r="P2163" s="2" t="s">
        <v>46</v>
      </c>
      <c r="Q2163" s="2" t="s">
        <v>47</v>
      </c>
      <c r="R2163" s="3">
        <v>42492</v>
      </c>
      <c r="S2163" s="10">
        <f t="shared" si="361"/>
        <v>2016</v>
      </c>
      <c r="T2163" t="str">
        <f t="shared" si="369"/>
        <v/>
      </c>
      <c r="U2163">
        <f t="shared" si="369"/>
        <v>304.23</v>
      </c>
      <c r="V2163" t="str">
        <f t="shared" si="369"/>
        <v/>
      </c>
      <c r="W2163" t="str">
        <f t="shared" si="369"/>
        <v/>
      </c>
      <c r="Z2163" t="str">
        <f t="shared" si="370"/>
        <v/>
      </c>
      <c r="AA2163" t="str">
        <f t="shared" si="370"/>
        <v/>
      </c>
      <c r="AB2163">
        <f t="shared" si="370"/>
        <v>304.23</v>
      </c>
      <c r="AE2163" t="str">
        <f t="shared" si="362"/>
        <v/>
      </c>
      <c r="AH2163" t="str">
        <f t="shared" si="363"/>
        <v/>
      </c>
      <c r="AI2163" t="str">
        <f t="shared" si="364"/>
        <v/>
      </c>
      <c r="AJ2163" t="str">
        <f t="shared" si="364"/>
        <v/>
      </c>
      <c r="AK2163" t="str">
        <f t="shared" si="364"/>
        <v/>
      </c>
      <c r="AL2163" t="str">
        <f t="shared" si="364"/>
        <v/>
      </c>
    </row>
    <row r="2164" spans="1:38" x14ac:dyDescent="0.2">
      <c r="A2164" s="1">
        <v>7406</v>
      </c>
      <c r="B2164" s="2" t="s">
        <v>18</v>
      </c>
      <c r="C2164" s="3">
        <v>42490</v>
      </c>
      <c r="D2164" s="2" t="s">
        <v>59</v>
      </c>
      <c r="E2164" s="2">
        <v>29</v>
      </c>
      <c r="F2164" s="2">
        <v>2778.19</v>
      </c>
      <c r="G2164" s="2">
        <v>0.02</v>
      </c>
      <c r="H2164" s="2" t="s">
        <v>44</v>
      </c>
      <c r="I2164" s="2">
        <v>114.79</v>
      </c>
      <c r="J2164" s="2">
        <v>102.98</v>
      </c>
      <c r="K2164" s="2">
        <v>44</v>
      </c>
      <c r="L2164" s="2" t="s">
        <v>294</v>
      </c>
      <c r="M2164" s="2" t="s">
        <v>29</v>
      </c>
      <c r="N2164" s="2" t="s">
        <v>30</v>
      </c>
      <c r="O2164" s="2" t="s">
        <v>45</v>
      </c>
      <c r="P2164" s="2" t="s">
        <v>61</v>
      </c>
      <c r="Q2164" s="2" t="s">
        <v>56</v>
      </c>
      <c r="R2164" s="3">
        <v>42492</v>
      </c>
      <c r="S2164" s="10">
        <f t="shared" si="361"/>
        <v>2016</v>
      </c>
      <c r="T2164" t="str">
        <f t="shared" si="369"/>
        <v/>
      </c>
      <c r="U2164">
        <f t="shared" si="369"/>
        <v>114.79</v>
      </c>
      <c r="V2164" t="str">
        <f t="shared" si="369"/>
        <v/>
      </c>
      <c r="W2164" t="str">
        <f t="shared" si="369"/>
        <v/>
      </c>
      <c r="Z2164" t="str">
        <f t="shared" si="370"/>
        <v/>
      </c>
      <c r="AA2164" t="str">
        <f t="shared" si="370"/>
        <v/>
      </c>
      <c r="AB2164">
        <f t="shared" si="370"/>
        <v>114.79</v>
      </c>
      <c r="AE2164" t="str">
        <f t="shared" si="362"/>
        <v/>
      </c>
      <c r="AH2164" t="str">
        <f t="shared" si="363"/>
        <v/>
      </c>
      <c r="AI2164" t="str">
        <f t="shared" si="364"/>
        <v/>
      </c>
      <c r="AJ2164" t="str">
        <f t="shared" si="364"/>
        <v/>
      </c>
      <c r="AK2164" t="str">
        <f t="shared" si="364"/>
        <v/>
      </c>
      <c r="AL2164" t="str">
        <f t="shared" si="364"/>
        <v/>
      </c>
    </row>
    <row r="2165" spans="1:38" x14ac:dyDescent="0.2">
      <c r="A2165" s="1">
        <v>7407</v>
      </c>
      <c r="B2165" s="2" t="s">
        <v>18</v>
      </c>
      <c r="C2165" s="3">
        <v>42491</v>
      </c>
      <c r="D2165" s="2" t="s">
        <v>19</v>
      </c>
      <c r="E2165" s="2">
        <v>34</v>
      </c>
      <c r="F2165" s="2">
        <v>6271.5855000000001</v>
      </c>
      <c r="G2165" s="2">
        <v>0.01</v>
      </c>
      <c r="H2165" s="2" t="s">
        <v>20</v>
      </c>
      <c r="I2165" s="2">
        <v>1317.44</v>
      </c>
      <c r="J2165" s="2">
        <v>217.99</v>
      </c>
      <c r="K2165" s="2">
        <v>33.99</v>
      </c>
      <c r="L2165" s="2" t="s">
        <v>571</v>
      </c>
      <c r="M2165" s="2" t="s">
        <v>29</v>
      </c>
      <c r="N2165" s="2" t="s">
        <v>30</v>
      </c>
      <c r="O2165" s="2" t="s">
        <v>31</v>
      </c>
      <c r="P2165" s="2" t="s">
        <v>39</v>
      </c>
      <c r="Q2165" s="2" t="s">
        <v>26</v>
      </c>
      <c r="R2165" s="3">
        <v>42492</v>
      </c>
      <c r="S2165" s="10">
        <f t="shared" si="361"/>
        <v>2016</v>
      </c>
      <c r="T2165" t="str">
        <f t="shared" si="369"/>
        <v/>
      </c>
      <c r="U2165">
        <f t="shared" si="369"/>
        <v>1317.44</v>
      </c>
      <c r="V2165" t="str">
        <f t="shared" si="369"/>
        <v/>
      </c>
      <c r="W2165" t="str">
        <f t="shared" si="369"/>
        <v/>
      </c>
      <c r="Z2165" t="str">
        <f t="shared" si="370"/>
        <v/>
      </c>
      <c r="AA2165">
        <f t="shared" si="370"/>
        <v>1317.44</v>
      </c>
      <c r="AB2165" t="str">
        <f t="shared" si="370"/>
        <v/>
      </c>
      <c r="AE2165" t="str">
        <f t="shared" si="362"/>
        <v/>
      </c>
      <c r="AH2165" t="str">
        <f t="shared" si="363"/>
        <v/>
      </c>
      <c r="AI2165" t="str">
        <f t="shared" si="364"/>
        <v/>
      </c>
      <c r="AJ2165" t="str">
        <f t="shared" si="364"/>
        <v/>
      </c>
      <c r="AK2165" t="str">
        <f t="shared" si="364"/>
        <v/>
      </c>
      <c r="AL2165" t="str">
        <f t="shared" si="364"/>
        <v/>
      </c>
    </row>
    <row r="2166" spans="1:38" x14ac:dyDescent="0.2">
      <c r="A2166" s="1">
        <v>7408</v>
      </c>
      <c r="B2166" s="2" t="s">
        <v>18</v>
      </c>
      <c r="C2166" s="3">
        <v>42491</v>
      </c>
      <c r="D2166" s="2" t="s">
        <v>19</v>
      </c>
      <c r="E2166" s="2">
        <v>36</v>
      </c>
      <c r="F2166" s="2">
        <v>5418.35</v>
      </c>
      <c r="G2166" s="2">
        <v>0.09</v>
      </c>
      <c r="H2166" s="2" t="s">
        <v>20</v>
      </c>
      <c r="I2166" s="2">
        <v>2083.31</v>
      </c>
      <c r="J2166" s="2">
        <v>174.93</v>
      </c>
      <c r="K2166" s="2">
        <v>33.99</v>
      </c>
      <c r="L2166" s="2" t="s">
        <v>571</v>
      </c>
      <c r="M2166" s="2" t="s">
        <v>29</v>
      </c>
      <c r="N2166" s="2" t="s">
        <v>30</v>
      </c>
      <c r="O2166" s="2" t="s">
        <v>24</v>
      </c>
      <c r="P2166" s="2" t="s">
        <v>90</v>
      </c>
      <c r="Q2166" s="2" t="s">
        <v>26</v>
      </c>
      <c r="R2166" s="3">
        <v>42493</v>
      </c>
      <c r="S2166" s="10">
        <f t="shared" si="361"/>
        <v>2016</v>
      </c>
      <c r="T2166" t="str">
        <f t="shared" si="369"/>
        <v/>
      </c>
      <c r="U2166">
        <f t="shared" si="369"/>
        <v>2083.31</v>
      </c>
      <c r="V2166" t="str">
        <f t="shared" si="369"/>
        <v/>
      </c>
      <c r="W2166" t="str">
        <f t="shared" si="369"/>
        <v/>
      </c>
      <c r="Z2166">
        <f t="shared" si="370"/>
        <v>2083.31</v>
      </c>
      <c r="AA2166" t="str">
        <f t="shared" si="370"/>
        <v/>
      </c>
      <c r="AB2166" t="str">
        <f t="shared" si="370"/>
        <v/>
      </c>
      <c r="AE2166" t="str">
        <f t="shared" si="362"/>
        <v/>
      </c>
      <c r="AH2166" t="str">
        <f t="shared" si="363"/>
        <v/>
      </c>
      <c r="AI2166" t="str">
        <f t="shared" si="364"/>
        <v/>
      </c>
      <c r="AJ2166" t="str">
        <f t="shared" si="364"/>
        <v/>
      </c>
      <c r="AK2166" t="str">
        <f t="shared" si="364"/>
        <v/>
      </c>
      <c r="AL2166" t="str">
        <f t="shared" si="364"/>
        <v/>
      </c>
    </row>
    <row r="2167" spans="1:38" x14ac:dyDescent="0.2">
      <c r="A2167" s="1">
        <v>7409</v>
      </c>
      <c r="B2167" s="2" t="s">
        <v>18</v>
      </c>
      <c r="C2167" s="3">
        <v>42491</v>
      </c>
      <c r="D2167" s="2" t="s">
        <v>41</v>
      </c>
      <c r="E2167" s="2">
        <v>39</v>
      </c>
      <c r="F2167" s="2">
        <v>6337.4859999999999</v>
      </c>
      <c r="G2167" s="2">
        <v>0.1</v>
      </c>
      <c r="H2167" s="2" t="s">
        <v>20</v>
      </c>
      <c r="I2167" s="2">
        <v>1427.29</v>
      </c>
      <c r="J2167" s="2">
        <v>217.99</v>
      </c>
      <c r="K2167" s="2">
        <v>16.5</v>
      </c>
      <c r="L2167" s="2" t="s">
        <v>230</v>
      </c>
      <c r="M2167" s="2" t="s">
        <v>29</v>
      </c>
      <c r="N2167" s="2" t="s">
        <v>30</v>
      </c>
      <c r="O2167" s="2" t="s">
        <v>31</v>
      </c>
      <c r="P2167" s="2" t="s">
        <v>39</v>
      </c>
      <c r="Q2167" s="2" t="s">
        <v>26</v>
      </c>
      <c r="R2167" s="3">
        <v>42492</v>
      </c>
      <c r="S2167" s="10">
        <f t="shared" si="361"/>
        <v>2016</v>
      </c>
      <c r="T2167" t="str">
        <f t="shared" si="369"/>
        <v/>
      </c>
      <c r="U2167">
        <f t="shared" si="369"/>
        <v>1427.29</v>
      </c>
      <c r="V2167" t="str">
        <f t="shared" si="369"/>
        <v/>
      </c>
      <c r="W2167" t="str">
        <f t="shared" si="369"/>
        <v/>
      </c>
      <c r="Z2167" t="str">
        <f t="shared" si="370"/>
        <v/>
      </c>
      <c r="AA2167">
        <f t="shared" si="370"/>
        <v>1427.29</v>
      </c>
      <c r="AB2167" t="str">
        <f t="shared" si="370"/>
        <v/>
      </c>
      <c r="AE2167" t="str">
        <f t="shared" si="362"/>
        <v/>
      </c>
      <c r="AH2167" t="str">
        <f t="shared" si="363"/>
        <v/>
      </c>
      <c r="AI2167" t="str">
        <f t="shared" si="364"/>
        <v/>
      </c>
      <c r="AJ2167" t="str">
        <f t="shared" si="364"/>
        <v/>
      </c>
      <c r="AK2167" t="str">
        <f t="shared" si="364"/>
        <v/>
      </c>
      <c r="AL2167" t="str">
        <f t="shared" si="364"/>
        <v/>
      </c>
    </row>
    <row r="2168" spans="1:38" x14ac:dyDescent="0.2">
      <c r="A2168" s="1">
        <v>7410</v>
      </c>
      <c r="B2168" s="2" t="s">
        <v>18</v>
      </c>
      <c r="C2168" s="3">
        <v>42492</v>
      </c>
      <c r="D2168" s="2" t="s">
        <v>19</v>
      </c>
      <c r="E2168" s="2">
        <v>4</v>
      </c>
      <c r="F2168" s="2">
        <v>2213.5700000000002</v>
      </c>
      <c r="G2168" s="2">
        <v>0.02</v>
      </c>
      <c r="H2168" s="2" t="s">
        <v>20</v>
      </c>
      <c r="I2168" s="2">
        <v>256.83</v>
      </c>
      <c r="J2168" s="2">
        <v>537.98</v>
      </c>
      <c r="K2168" s="2">
        <v>33.99</v>
      </c>
      <c r="L2168" s="2" t="s">
        <v>436</v>
      </c>
      <c r="M2168" s="2" t="s">
        <v>29</v>
      </c>
      <c r="N2168" s="2" t="s">
        <v>23</v>
      </c>
      <c r="O2168" s="2" t="s">
        <v>24</v>
      </c>
      <c r="P2168" s="2" t="s">
        <v>25</v>
      </c>
      <c r="Q2168" s="2" t="s">
        <v>26</v>
      </c>
      <c r="R2168" s="3">
        <v>42494</v>
      </c>
      <c r="S2168" s="10">
        <f t="shared" si="361"/>
        <v>2016</v>
      </c>
      <c r="T2168">
        <f t="shared" si="369"/>
        <v>256.83</v>
      </c>
      <c r="U2168" t="str">
        <f t="shared" si="369"/>
        <v/>
      </c>
      <c r="V2168" t="str">
        <f t="shared" si="369"/>
        <v/>
      </c>
      <c r="W2168" t="str">
        <f t="shared" si="369"/>
        <v/>
      </c>
      <c r="Z2168">
        <f t="shared" si="370"/>
        <v>256.83</v>
      </c>
      <c r="AA2168" t="str">
        <f t="shared" si="370"/>
        <v/>
      </c>
      <c r="AB2168" t="str">
        <f t="shared" si="370"/>
        <v/>
      </c>
      <c r="AE2168" t="str">
        <f t="shared" si="362"/>
        <v/>
      </c>
      <c r="AH2168" t="str">
        <f t="shared" si="363"/>
        <v/>
      </c>
      <c r="AI2168" t="str">
        <f t="shared" si="364"/>
        <v/>
      </c>
      <c r="AJ2168" t="str">
        <f t="shared" si="364"/>
        <v/>
      </c>
      <c r="AK2168" t="str">
        <f t="shared" si="364"/>
        <v/>
      </c>
      <c r="AL2168" t="str">
        <f t="shared" si="364"/>
        <v/>
      </c>
    </row>
    <row r="2169" spans="1:38" x14ac:dyDescent="0.2">
      <c r="A2169" s="1">
        <v>7411</v>
      </c>
      <c r="B2169" s="2" t="s">
        <v>18</v>
      </c>
      <c r="C2169" s="3">
        <v>42492</v>
      </c>
      <c r="D2169" s="2" t="s">
        <v>19</v>
      </c>
      <c r="E2169" s="2">
        <v>40</v>
      </c>
      <c r="F2169" s="2">
        <v>628.52</v>
      </c>
      <c r="G2169" s="2">
        <v>0.1</v>
      </c>
      <c r="H2169" s="2" t="s">
        <v>20</v>
      </c>
      <c r="I2169" s="2">
        <v>195.93</v>
      </c>
      <c r="J2169" s="2">
        <v>28.51</v>
      </c>
      <c r="K2169" s="2">
        <v>16.989999999999998</v>
      </c>
      <c r="L2169" s="2" t="s">
        <v>436</v>
      </c>
      <c r="M2169" s="2" t="s">
        <v>29</v>
      </c>
      <c r="N2169" s="2" t="s">
        <v>23</v>
      </c>
      <c r="O2169" s="2" t="s">
        <v>24</v>
      </c>
      <c r="P2169" s="2" t="s">
        <v>25</v>
      </c>
      <c r="Q2169" s="2" t="s">
        <v>26</v>
      </c>
      <c r="R2169" s="3">
        <v>42494</v>
      </c>
      <c r="S2169" s="10">
        <f t="shared" si="361"/>
        <v>2016</v>
      </c>
      <c r="T2169">
        <f t="shared" si="369"/>
        <v>195.93</v>
      </c>
      <c r="U2169" t="str">
        <f t="shared" si="369"/>
        <v/>
      </c>
      <c r="V2169" t="str">
        <f t="shared" si="369"/>
        <v/>
      </c>
      <c r="W2169" t="str">
        <f t="shared" si="369"/>
        <v/>
      </c>
      <c r="Z2169">
        <f t="shared" si="370"/>
        <v>195.93</v>
      </c>
      <c r="AA2169" t="str">
        <f t="shared" si="370"/>
        <v/>
      </c>
      <c r="AB2169" t="str">
        <f t="shared" si="370"/>
        <v/>
      </c>
      <c r="AE2169" t="str">
        <f t="shared" si="362"/>
        <v/>
      </c>
      <c r="AH2169" t="str">
        <f t="shared" si="363"/>
        <v/>
      </c>
      <c r="AI2169" t="str">
        <f t="shared" si="364"/>
        <v/>
      </c>
      <c r="AJ2169" t="str">
        <f t="shared" si="364"/>
        <v/>
      </c>
      <c r="AK2169" t="str">
        <f t="shared" si="364"/>
        <v/>
      </c>
      <c r="AL2169" t="str">
        <f t="shared" si="364"/>
        <v/>
      </c>
    </row>
    <row r="2170" spans="1:38" x14ac:dyDescent="0.2">
      <c r="A2170" s="1">
        <v>7412</v>
      </c>
      <c r="B2170" s="2" t="s">
        <v>18</v>
      </c>
      <c r="C2170" s="3">
        <v>42492</v>
      </c>
      <c r="D2170" s="2" t="s">
        <v>19</v>
      </c>
      <c r="E2170" s="2">
        <v>31</v>
      </c>
      <c r="F2170" s="2">
        <v>183.32</v>
      </c>
      <c r="G2170" s="2">
        <v>0.09</v>
      </c>
      <c r="H2170" s="2" t="s">
        <v>20</v>
      </c>
      <c r="I2170" s="2">
        <v>-88.01</v>
      </c>
      <c r="J2170" s="2">
        <v>17.98</v>
      </c>
      <c r="K2170" s="2">
        <v>17.850000000000001</v>
      </c>
      <c r="L2170" s="2" t="s">
        <v>436</v>
      </c>
      <c r="M2170" s="2" t="s">
        <v>29</v>
      </c>
      <c r="N2170" s="2" t="s">
        <v>23</v>
      </c>
      <c r="O2170" s="2" t="s">
        <v>31</v>
      </c>
      <c r="P2170" s="2" t="s">
        <v>32</v>
      </c>
      <c r="Q2170" s="2" t="s">
        <v>58</v>
      </c>
      <c r="R2170" s="3">
        <v>42494</v>
      </c>
      <c r="S2170" s="10">
        <f t="shared" si="361"/>
        <v>2016</v>
      </c>
      <c r="T2170">
        <f t="shared" si="369"/>
        <v>-88.01</v>
      </c>
      <c r="U2170" t="str">
        <f t="shared" si="369"/>
        <v/>
      </c>
      <c r="V2170" t="str">
        <f t="shared" si="369"/>
        <v/>
      </c>
      <c r="W2170" t="str">
        <f t="shared" si="369"/>
        <v/>
      </c>
      <c r="Z2170" t="str">
        <f t="shared" si="370"/>
        <v/>
      </c>
      <c r="AA2170">
        <f t="shared" si="370"/>
        <v>-88.01</v>
      </c>
      <c r="AB2170" t="str">
        <f t="shared" si="370"/>
        <v/>
      </c>
      <c r="AE2170" t="str">
        <f t="shared" si="362"/>
        <v>Technology</v>
      </c>
      <c r="AH2170" t="str">
        <f t="shared" si="363"/>
        <v/>
      </c>
      <c r="AI2170" t="str">
        <f t="shared" si="364"/>
        <v/>
      </c>
      <c r="AJ2170" t="str">
        <f t="shared" si="364"/>
        <v/>
      </c>
      <c r="AK2170" t="str">
        <f t="shared" si="364"/>
        <v/>
      </c>
      <c r="AL2170" t="str">
        <f t="shared" si="364"/>
        <v/>
      </c>
    </row>
    <row r="2171" spans="1:38" x14ac:dyDescent="0.2">
      <c r="A2171" s="1">
        <v>7413</v>
      </c>
      <c r="B2171" s="2" t="s">
        <v>18</v>
      </c>
      <c r="C2171" s="3">
        <v>42492</v>
      </c>
      <c r="D2171" s="2" t="s">
        <v>50</v>
      </c>
      <c r="E2171" s="2">
        <v>15</v>
      </c>
      <c r="F2171" s="2">
        <v>157.72999999999999</v>
      </c>
      <c r="G2171" s="2">
        <v>0.08</v>
      </c>
      <c r="H2171" s="2" t="s">
        <v>49</v>
      </c>
      <c r="I2171" s="2">
        <v>-92.83</v>
      </c>
      <c r="J2171" s="2">
        <v>21.71</v>
      </c>
      <c r="K2171" s="2">
        <v>23.45</v>
      </c>
      <c r="L2171" s="2" t="s">
        <v>463</v>
      </c>
      <c r="M2171" s="2" t="s">
        <v>38</v>
      </c>
      <c r="N2171" s="2" t="s">
        <v>30</v>
      </c>
      <c r="O2171" s="2" t="s">
        <v>24</v>
      </c>
      <c r="P2171" s="2" t="s">
        <v>52</v>
      </c>
      <c r="Q2171" s="2" t="s">
        <v>26</v>
      </c>
      <c r="R2171" s="3">
        <v>42492</v>
      </c>
      <c r="S2171" s="10">
        <f t="shared" si="361"/>
        <v>2016</v>
      </c>
      <c r="T2171" t="str">
        <f t="shared" si="369"/>
        <v/>
      </c>
      <c r="U2171">
        <f t="shared" si="369"/>
        <v>-92.83</v>
      </c>
      <c r="V2171" t="str">
        <f t="shared" si="369"/>
        <v/>
      </c>
      <c r="W2171" t="str">
        <f t="shared" si="369"/>
        <v/>
      </c>
      <c r="Z2171">
        <f t="shared" si="370"/>
        <v>-92.83</v>
      </c>
      <c r="AA2171" t="str">
        <f t="shared" si="370"/>
        <v/>
      </c>
      <c r="AB2171" t="str">
        <f t="shared" si="370"/>
        <v/>
      </c>
      <c r="AE2171" t="str">
        <f t="shared" si="362"/>
        <v>Office Supplies</v>
      </c>
      <c r="AH2171" t="str">
        <f t="shared" si="363"/>
        <v/>
      </c>
      <c r="AI2171" t="str">
        <f t="shared" si="364"/>
        <v/>
      </c>
      <c r="AJ2171" t="str">
        <f t="shared" si="364"/>
        <v/>
      </c>
      <c r="AK2171" t="str">
        <f t="shared" si="364"/>
        <v/>
      </c>
      <c r="AL2171" t="str">
        <f t="shared" si="364"/>
        <v/>
      </c>
    </row>
    <row r="2172" spans="1:38" x14ac:dyDescent="0.2">
      <c r="A2172" s="1">
        <v>7414</v>
      </c>
      <c r="B2172" s="2" t="s">
        <v>18</v>
      </c>
      <c r="C2172" s="3">
        <v>42492</v>
      </c>
      <c r="D2172" s="2" t="s">
        <v>19</v>
      </c>
      <c r="E2172" s="2">
        <v>27</v>
      </c>
      <c r="F2172" s="2">
        <v>101.86</v>
      </c>
      <c r="G2172" s="2">
        <v>0.02</v>
      </c>
      <c r="H2172" s="2" t="s">
        <v>20</v>
      </c>
      <c r="I2172" s="2">
        <v>-69.69</v>
      </c>
      <c r="J2172" s="2">
        <v>15.28</v>
      </c>
      <c r="K2172" s="2">
        <v>18.2</v>
      </c>
      <c r="L2172" s="2" t="s">
        <v>155</v>
      </c>
      <c r="M2172" s="2" t="s">
        <v>29</v>
      </c>
      <c r="N2172" s="2" t="s">
        <v>43</v>
      </c>
      <c r="O2172" s="2" t="s">
        <v>24</v>
      </c>
      <c r="P2172" s="2" t="s">
        <v>64</v>
      </c>
      <c r="Q2172" s="2" t="s">
        <v>36</v>
      </c>
      <c r="R2172" s="3">
        <v>42494</v>
      </c>
      <c r="S2172" s="10">
        <f t="shared" si="361"/>
        <v>2016</v>
      </c>
      <c r="T2172" t="str">
        <f t="shared" si="369"/>
        <v/>
      </c>
      <c r="U2172" t="str">
        <f t="shared" si="369"/>
        <v/>
      </c>
      <c r="V2172">
        <f t="shared" si="369"/>
        <v>-69.69</v>
      </c>
      <c r="W2172" t="str">
        <f t="shared" si="369"/>
        <v/>
      </c>
      <c r="Z2172">
        <f t="shared" si="370"/>
        <v>-69.69</v>
      </c>
      <c r="AA2172" t="str">
        <f t="shared" si="370"/>
        <v/>
      </c>
      <c r="AB2172" t="str">
        <f t="shared" si="370"/>
        <v/>
      </c>
      <c r="AE2172" t="str">
        <f t="shared" si="362"/>
        <v>Office Supplies</v>
      </c>
      <c r="AH2172" t="str">
        <f t="shared" si="363"/>
        <v/>
      </c>
      <c r="AI2172" t="str">
        <f t="shared" si="364"/>
        <v/>
      </c>
      <c r="AJ2172" t="str">
        <f t="shared" si="364"/>
        <v/>
      </c>
      <c r="AK2172" t="str">
        <f t="shared" si="364"/>
        <v/>
      </c>
      <c r="AL2172" t="str">
        <f t="shared" si="364"/>
        <v/>
      </c>
    </row>
    <row r="2173" spans="1:38" x14ac:dyDescent="0.2">
      <c r="A2173" s="1">
        <v>7415</v>
      </c>
      <c r="B2173" s="2" t="s">
        <v>18</v>
      </c>
      <c r="C2173" s="3">
        <v>42492</v>
      </c>
      <c r="D2173" s="2" t="s">
        <v>27</v>
      </c>
      <c r="E2173" s="2">
        <v>16</v>
      </c>
      <c r="F2173" s="2">
        <v>120.31</v>
      </c>
      <c r="G2173" s="2">
        <v>0.04</v>
      </c>
      <c r="H2173" s="2" t="s">
        <v>20</v>
      </c>
      <c r="I2173" s="2">
        <v>-67.41</v>
      </c>
      <c r="J2173" s="2">
        <v>18.48</v>
      </c>
      <c r="K2173" s="2">
        <v>22.4</v>
      </c>
      <c r="L2173" s="2" t="s">
        <v>397</v>
      </c>
      <c r="M2173" s="2" t="s">
        <v>38</v>
      </c>
      <c r="N2173" s="2" t="s">
        <v>23</v>
      </c>
      <c r="O2173" s="2" t="s">
        <v>24</v>
      </c>
      <c r="P2173" s="2" t="s">
        <v>35</v>
      </c>
      <c r="Q2173" s="2" t="s">
        <v>26</v>
      </c>
      <c r="R2173" s="3">
        <v>42494</v>
      </c>
      <c r="S2173" s="10">
        <f t="shared" si="361"/>
        <v>2016</v>
      </c>
      <c r="T2173">
        <f t="shared" si="369"/>
        <v>-67.41</v>
      </c>
      <c r="U2173" t="str">
        <f t="shared" si="369"/>
        <v/>
      </c>
      <c r="V2173" t="str">
        <f t="shared" si="369"/>
        <v/>
      </c>
      <c r="W2173" t="str">
        <f t="shared" si="369"/>
        <v/>
      </c>
      <c r="Z2173">
        <f t="shared" si="370"/>
        <v>-67.41</v>
      </c>
      <c r="AA2173" t="str">
        <f t="shared" si="370"/>
        <v/>
      </c>
      <c r="AB2173" t="str">
        <f t="shared" si="370"/>
        <v/>
      </c>
      <c r="AE2173" t="str">
        <f t="shared" si="362"/>
        <v>Office Supplies</v>
      </c>
      <c r="AH2173" t="str">
        <f t="shared" si="363"/>
        <v/>
      </c>
      <c r="AI2173" t="str">
        <f t="shared" si="364"/>
        <v/>
      </c>
      <c r="AJ2173" t="str">
        <f t="shared" si="364"/>
        <v/>
      </c>
      <c r="AK2173" t="str">
        <f t="shared" si="364"/>
        <v/>
      </c>
      <c r="AL2173" t="str">
        <f t="shared" si="364"/>
        <v/>
      </c>
    </row>
    <row r="2174" spans="1:38" x14ac:dyDescent="0.2">
      <c r="A2174" s="1">
        <v>7416</v>
      </c>
      <c r="B2174" s="2" t="s">
        <v>18</v>
      </c>
      <c r="C2174" s="3">
        <v>42492</v>
      </c>
      <c r="D2174" s="2" t="s">
        <v>27</v>
      </c>
      <c r="E2174" s="2">
        <v>22</v>
      </c>
      <c r="F2174" s="2">
        <v>188.32</v>
      </c>
      <c r="G2174" s="2">
        <v>0.1</v>
      </c>
      <c r="H2174" s="2" t="s">
        <v>20</v>
      </c>
      <c r="I2174" s="2">
        <v>-77.14</v>
      </c>
      <c r="J2174" s="2">
        <v>20.57</v>
      </c>
      <c r="K2174" s="2">
        <v>20.14</v>
      </c>
      <c r="L2174" s="2" t="s">
        <v>397</v>
      </c>
      <c r="M2174" s="2" t="s">
        <v>38</v>
      </c>
      <c r="N2174" s="2" t="s">
        <v>23</v>
      </c>
      <c r="O2174" s="2" t="s">
        <v>24</v>
      </c>
      <c r="P2174" s="2" t="s">
        <v>203</v>
      </c>
      <c r="Q2174" s="2" t="s">
        <v>58</v>
      </c>
      <c r="R2174" s="3">
        <v>42492</v>
      </c>
      <c r="S2174" s="10">
        <f t="shared" si="361"/>
        <v>2016</v>
      </c>
      <c r="T2174">
        <f t="shared" si="369"/>
        <v>-77.14</v>
      </c>
      <c r="U2174" t="str">
        <f t="shared" si="369"/>
        <v/>
      </c>
      <c r="V2174" t="str">
        <f t="shared" si="369"/>
        <v/>
      </c>
      <c r="W2174" t="str">
        <f t="shared" si="369"/>
        <v/>
      </c>
      <c r="Z2174">
        <f t="shared" si="370"/>
        <v>-77.14</v>
      </c>
      <c r="AA2174" t="str">
        <f t="shared" si="370"/>
        <v/>
      </c>
      <c r="AB2174" t="str">
        <f t="shared" si="370"/>
        <v/>
      </c>
      <c r="AE2174" t="str">
        <f t="shared" si="362"/>
        <v>Office Supplies</v>
      </c>
      <c r="AH2174" t="str">
        <f t="shared" si="363"/>
        <v/>
      </c>
      <c r="AI2174" t="str">
        <f t="shared" si="364"/>
        <v/>
      </c>
      <c r="AJ2174" t="str">
        <f t="shared" si="364"/>
        <v/>
      </c>
      <c r="AK2174" t="str">
        <f t="shared" si="364"/>
        <v/>
      </c>
      <c r="AL2174" t="str">
        <f t="shared" si="364"/>
        <v/>
      </c>
    </row>
    <row r="2175" spans="1:38" x14ac:dyDescent="0.2">
      <c r="A2175" s="1">
        <v>7417</v>
      </c>
      <c r="B2175" s="2" t="s">
        <v>18</v>
      </c>
      <c r="C2175" s="3">
        <v>42492</v>
      </c>
      <c r="D2175" s="2" t="s">
        <v>27</v>
      </c>
      <c r="E2175" s="2">
        <v>17</v>
      </c>
      <c r="F2175" s="2">
        <v>39.08</v>
      </c>
      <c r="G2175" s="2">
        <v>0.04</v>
      </c>
      <c r="H2175" s="2" t="s">
        <v>20</v>
      </c>
      <c r="I2175" s="2">
        <v>-18.29</v>
      </c>
      <c r="J2175" s="2">
        <v>13.7</v>
      </c>
      <c r="K2175" s="2">
        <v>15.99</v>
      </c>
      <c r="L2175" s="2" t="s">
        <v>397</v>
      </c>
      <c r="M2175" s="2" t="s">
        <v>38</v>
      </c>
      <c r="N2175" s="2" t="s">
        <v>23</v>
      </c>
      <c r="O2175" s="2" t="s">
        <v>31</v>
      </c>
      <c r="P2175" s="2" t="s">
        <v>32</v>
      </c>
      <c r="Q2175" s="2" t="s">
        <v>58</v>
      </c>
      <c r="R2175" s="3">
        <v>42496</v>
      </c>
      <c r="S2175" s="10">
        <f t="shared" si="361"/>
        <v>2016</v>
      </c>
      <c r="T2175">
        <f t="shared" si="369"/>
        <v>-18.29</v>
      </c>
      <c r="U2175" t="str">
        <f t="shared" si="369"/>
        <v/>
      </c>
      <c r="V2175" t="str">
        <f t="shared" si="369"/>
        <v/>
      </c>
      <c r="W2175" t="str">
        <f t="shared" si="369"/>
        <v/>
      </c>
      <c r="Z2175" t="str">
        <f t="shared" si="370"/>
        <v/>
      </c>
      <c r="AA2175">
        <f t="shared" si="370"/>
        <v>-18.29</v>
      </c>
      <c r="AB2175" t="str">
        <f t="shared" si="370"/>
        <v/>
      </c>
      <c r="AE2175" t="str">
        <f t="shared" si="362"/>
        <v>Technology</v>
      </c>
      <c r="AH2175" t="str">
        <f t="shared" si="363"/>
        <v/>
      </c>
      <c r="AI2175" t="str">
        <f t="shared" si="364"/>
        <v/>
      </c>
      <c r="AJ2175" t="str">
        <f t="shared" si="364"/>
        <v/>
      </c>
      <c r="AK2175" t="str">
        <f t="shared" si="364"/>
        <v/>
      </c>
      <c r="AL2175" t="str">
        <f t="shared" si="364"/>
        <v/>
      </c>
    </row>
    <row r="2176" spans="1:38" x14ac:dyDescent="0.2">
      <c r="A2176" s="1">
        <v>7418</v>
      </c>
      <c r="B2176" s="2" t="s">
        <v>18</v>
      </c>
      <c r="C2176" s="3">
        <v>42493</v>
      </c>
      <c r="D2176" s="2" t="s">
        <v>41</v>
      </c>
      <c r="E2176" s="2">
        <v>25</v>
      </c>
      <c r="F2176" s="2">
        <v>383.14</v>
      </c>
      <c r="G2176" s="2">
        <v>0.05</v>
      </c>
      <c r="H2176" s="2" t="s">
        <v>49</v>
      </c>
      <c r="I2176" s="2">
        <v>-3.91</v>
      </c>
      <c r="J2176" s="2">
        <v>26.42</v>
      </c>
      <c r="K2176" s="2">
        <v>20.75</v>
      </c>
      <c r="L2176" s="2" t="s">
        <v>139</v>
      </c>
      <c r="M2176" s="2" t="s">
        <v>29</v>
      </c>
      <c r="N2176" s="2" t="s">
        <v>23</v>
      </c>
      <c r="O2176" s="2" t="s">
        <v>24</v>
      </c>
      <c r="P2176" s="2" t="s">
        <v>71</v>
      </c>
      <c r="Q2176" s="2" t="s">
        <v>62</v>
      </c>
      <c r="R2176" s="3">
        <v>42495</v>
      </c>
      <c r="S2176" s="10">
        <f t="shared" si="361"/>
        <v>2016</v>
      </c>
      <c r="T2176">
        <f t="shared" si="369"/>
        <v>-3.91</v>
      </c>
      <c r="U2176" t="str">
        <f t="shared" si="369"/>
        <v/>
      </c>
      <c r="V2176" t="str">
        <f t="shared" si="369"/>
        <v/>
      </c>
      <c r="W2176" t="str">
        <f t="shared" si="369"/>
        <v/>
      </c>
      <c r="Z2176">
        <f t="shared" si="370"/>
        <v>-3.91</v>
      </c>
      <c r="AA2176" t="str">
        <f t="shared" si="370"/>
        <v/>
      </c>
      <c r="AB2176" t="str">
        <f t="shared" si="370"/>
        <v/>
      </c>
      <c r="AE2176" t="str">
        <f t="shared" si="362"/>
        <v>Office Supplies</v>
      </c>
      <c r="AH2176" t="str">
        <f t="shared" si="363"/>
        <v/>
      </c>
      <c r="AI2176" t="str">
        <f t="shared" si="364"/>
        <v/>
      </c>
      <c r="AJ2176" t="str">
        <f t="shared" si="364"/>
        <v/>
      </c>
      <c r="AK2176" t="str">
        <f t="shared" si="364"/>
        <v/>
      </c>
      <c r="AL2176" t="str">
        <f t="shared" si="364"/>
        <v/>
      </c>
    </row>
    <row r="2177" spans="1:38" x14ac:dyDescent="0.2">
      <c r="A2177" s="1">
        <v>7419</v>
      </c>
      <c r="B2177" s="2" t="s">
        <v>18</v>
      </c>
      <c r="C2177" s="3">
        <v>42493</v>
      </c>
      <c r="D2177" s="2" t="s">
        <v>41</v>
      </c>
      <c r="E2177" s="2">
        <v>36</v>
      </c>
      <c r="F2177" s="2">
        <v>1102.51</v>
      </c>
      <c r="G2177" s="2">
        <v>0.1</v>
      </c>
      <c r="H2177" s="2" t="s">
        <v>44</v>
      </c>
      <c r="I2177" s="2">
        <v>-1281.03</v>
      </c>
      <c r="J2177" s="2">
        <v>43.76</v>
      </c>
      <c r="K2177" s="2">
        <v>59.51</v>
      </c>
      <c r="L2177" s="2" t="s">
        <v>139</v>
      </c>
      <c r="M2177" s="2" t="s">
        <v>29</v>
      </c>
      <c r="N2177" s="2" t="s">
        <v>23</v>
      </c>
      <c r="O2177" s="2" t="s">
        <v>45</v>
      </c>
      <c r="P2177" s="2" t="s">
        <v>46</v>
      </c>
      <c r="Q2177" s="2" t="s">
        <v>47</v>
      </c>
      <c r="R2177" s="3">
        <v>42494</v>
      </c>
      <c r="S2177" s="10">
        <f t="shared" si="361"/>
        <v>2016</v>
      </c>
      <c r="T2177">
        <f t="shared" si="369"/>
        <v>-1281.03</v>
      </c>
      <c r="U2177" t="str">
        <f t="shared" si="369"/>
        <v/>
      </c>
      <c r="V2177" t="str">
        <f t="shared" si="369"/>
        <v/>
      </c>
      <c r="W2177" t="str">
        <f t="shared" si="369"/>
        <v/>
      </c>
      <c r="Z2177" t="str">
        <f t="shared" si="370"/>
        <v/>
      </c>
      <c r="AA2177" t="str">
        <f t="shared" si="370"/>
        <v/>
      </c>
      <c r="AB2177">
        <f t="shared" si="370"/>
        <v>-1281.03</v>
      </c>
      <c r="AE2177" t="str">
        <f t="shared" si="362"/>
        <v>Furniture</v>
      </c>
      <c r="AH2177" t="str">
        <f t="shared" si="363"/>
        <v/>
      </c>
      <c r="AI2177" t="str">
        <f t="shared" si="364"/>
        <v/>
      </c>
      <c r="AJ2177" t="str">
        <f t="shared" si="364"/>
        <v/>
      </c>
      <c r="AK2177" t="str">
        <f t="shared" si="364"/>
        <v/>
      </c>
      <c r="AL2177" t="str">
        <f t="shared" si="364"/>
        <v/>
      </c>
    </row>
    <row r="2178" spans="1:38" x14ac:dyDescent="0.2">
      <c r="A2178" s="1">
        <v>7420</v>
      </c>
      <c r="B2178" s="2" t="s">
        <v>18</v>
      </c>
      <c r="C2178" s="3">
        <v>42493</v>
      </c>
      <c r="D2178" s="2" t="s">
        <v>19</v>
      </c>
      <c r="E2178" s="2">
        <v>34</v>
      </c>
      <c r="F2178" s="2">
        <v>125.31</v>
      </c>
      <c r="G2178" s="2">
        <v>0.05</v>
      </c>
      <c r="H2178" s="2" t="s">
        <v>20</v>
      </c>
      <c r="I2178" s="2">
        <v>34.67</v>
      </c>
      <c r="J2178" s="2">
        <v>15.38</v>
      </c>
      <c r="K2178" s="2">
        <v>15.09</v>
      </c>
      <c r="L2178" s="2" t="s">
        <v>572</v>
      </c>
      <c r="M2178" s="2" t="s">
        <v>38</v>
      </c>
      <c r="N2178" s="2" t="s">
        <v>23</v>
      </c>
      <c r="O2178" s="2" t="s">
        <v>24</v>
      </c>
      <c r="P2178" s="2" t="s">
        <v>35</v>
      </c>
      <c r="Q2178" s="2" t="s">
        <v>36</v>
      </c>
      <c r="R2178" s="3">
        <v>42495</v>
      </c>
      <c r="S2178" s="10">
        <f t="shared" si="361"/>
        <v>2016</v>
      </c>
      <c r="T2178">
        <f t="shared" si="369"/>
        <v>34.67</v>
      </c>
      <c r="U2178" t="str">
        <f t="shared" si="369"/>
        <v/>
      </c>
      <c r="V2178" t="str">
        <f t="shared" si="369"/>
        <v/>
      </c>
      <c r="W2178" t="str">
        <f t="shared" si="369"/>
        <v/>
      </c>
      <c r="Z2178">
        <f t="shared" si="370"/>
        <v>34.67</v>
      </c>
      <c r="AA2178" t="str">
        <f t="shared" si="370"/>
        <v/>
      </c>
      <c r="AB2178" t="str">
        <f t="shared" si="370"/>
        <v/>
      </c>
      <c r="AE2178" t="str">
        <f t="shared" si="362"/>
        <v/>
      </c>
      <c r="AH2178" t="str">
        <f t="shared" si="363"/>
        <v/>
      </c>
      <c r="AI2178" t="str">
        <f t="shared" si="364"/>
        <v/>
      </c>
      <c r="AJ2178" t="str">
        <f t="shared" si="364"/>
        <v/>
      </c>
      <c r="AK2178" t="str">
        <f t="shared" si="364"/>
        <v/>
      </c>
      <c r="AL2178" t="str">
        <f t="shared" ref="AJ2178:AL2241" si="371">IF(AL$1=$S2178,$AH2178,"")</f>
        <v/>
      </c>
    </row>
    <row r="2179" spans="1:38" x14ac:dyDescent="0.2">
      <c r="A2179" s="1">
        <v>7421</v>
      </c>
      <c r="B2179" s="2" t="s">
        <v>18</v>
      </c>
      <c r="C2179" s="3">
        <v>42493</v>
      </c>
      <c r="D2179" s="2" t="s">
        <v>19</v>
      </c>
      <c r="E2179" s="2">
        <v>46</v>
      </c>
      <c r="F2179" s="2">
        <v>3652</v>
      </c>
      <c r="G2179" s="2">
        <v>0.05</v>
      </c>
      <c r="H2179" s="2" t="s">
        <v>20</v>
      </c>
      <c r="I2179" s="2">
        <v>-1139.27</v>
      </c>
      <c r="J2179" s="2">
        <v>92.98</v>
      </c>
      <c r="K2179" s="2">
        <v>49</v>
      </c>
      <c r="L2179" s="2" t="s">
        <v>572</v>
      </c>
      <c r="M2179" s="2" t="s">
        <v>38</v>
      </c>
      <c r="N2179" s="2" t="s">
        <v>23</v>
      </c>
      <c r="O2179" s="2" t="s">
        <v>24</v>
      </c>
      <c r="P2179" s="2" t="s">
        <v>52</v>
      </c>
      <c r="Q2179" s="2" t="s">
        <v>34</v>
      </c>
      <c r="R2179" s="3">
        <v>42495</v>
      </c>
      <c r="S2179" s="10">
        <f t="shared" ref="S2179:S2242" si="372">YEAR(C2179)</f>
        <v>2016</v>
      </c>
      <c r="T2179">
        <f t="shared" si="369"/>
        <v>-1139.27</v>
      </c>
      <c r="U2179" t="str">
        <f t="shared" si="369"/>
        <v/>
      </c>
      <c r="V2179" t="str">
        <f t="shared" si="369"/>
        <v/>
      </c>
      <c r="W2179" t="str">
        <f t="shared" si="369"/>
        <v/>
      </c>
      <c r="Z2179">
        <f t="shared" si="370"/>
        <v>-1139.27</v>
      </c>
      <c r="AA2179" t="str">
        <f t="shared" si="370"/>
        <v/>
      </c>
      <c r="AB2179" t="str">
        <f t="shared" si="370"/>
        <v/>
      </c>
      <c r="AE2179" t="str">
        <f t="shared" ref="AE2179:AE2242" si="373">IF(I2179&lt;0,O2179,"")</f>
        <v>Office Supplies</v>
      </c>
      <c r="AH2179" t="str">
        <f t="shared" ref="AH2179:AH2242" si="374">IF(E2179&lt;11,IF(O2179="Technology",I2179,""),"")</f>
        <v/>
      </c>
      <c r="AI2179" t="str">
        <f t="shared" ref="AI2179:AL2242" si="375">IF(AI$1=$S2179,$AH2179,"")</f>
        <v/>
      </c>
      <c r="AJ2179" t="str">
        <f t="shared" si="371"/>
        <v/>
      </c>
      <c r="AK2179" t="str">
        <f t="shared" si="371"/>
        <v/>
      </c>
      <c r="AL2179" t="str">
        <f t="shared" si="371"/>
        <v/>
      </c>
    </row>
    <row r="2180" spans="1:38" x14ac:dyDescent="0.2">
      <c r="A2180" s="1">
        <v>7422</v>
      </c>
      <c r="B2180" s="2" t="s">
        <v>18</v>
      </c>
      <c r="C2180" s="3">
        <v>42493</v>
      </c>
      <c r="D2180" s="2" t="s">
        <v>19</v>
      </c>
      <c r="E2180" s="2">
        <v>33</v>
      </c>
      <c r="F2180" s="2">
        <v>3499.0129999999999</v>
      </c>
      <c r="G2180" s="2">
        <v>0.05</v>
      </c>
      <c r="H2180" s="2" t="s">
        <v>20</v>
      </c>
      <c r="I2180" s="2">
        <v>723.1</v>
      </c>
      <c r="J2180" s="2">
        <v>137.99</v>
      </c>
      <c r="K2180" s="2">
        <v>19.63</v>
      </c>
      <c r="L2180" s="2" t="s">
        <v>572</v>
      </c>
      <c r="M2180" s="2" t="s">
        <v>38</v>
      </c>
      <c r="N2180" s="2" t="s">
        <v>23</v>
      </c>
      <c r="O2180" s="2" t="s">
        <v>31</v>
      </c>
      <c r="P2180" s="2" t="s">
        <v>39</v>
      </c>
      <c r="Q2180" s="2" t="s">
        <v>26</v>
      </c>
      <c r="R2180" s="3">
        <v>42494</v>
      </c>
      <c r="S2180" s="10">
        <f t="shared" si="372"/>
        <v>2016</v>
      </c>
      <c r="T2180">
        <f t="shared" si="369"/>
        <v>723.1</v>
      </c>
      <c r="U2180" t="str">
        <f t="shared" si="369"/>
        <v/>
      </c>
      <c r="V2180" t="str">
        <f t="shared" si="369"/>
        <v/>
      </c>
      <c r="W2180" t="str">
        <f t="shared" si="369"/>
        <v/>
      </c>
      <c r="Z2180" t="str">
        <f t="shared" si="370"/>
        <v/>
      </c>
      <c r="AA2180">
        <f t="shared" si="370"/>
        <v>723.1</v>
      </c>
      <c r="AB2180" t="str">
        <f t="shared" si="370"/>
        <v/>
      </c>
      <c r="AE2180" t="str">
        <f t="shared" si="373"/>
        <v/>
      </c>
      <c r="AH2180" t="str">
        <f t="shared" si="374"/>
        <v/>
      </c>
      <c r="AI2180" t="str">
        <f t="shared" si="375"/>
        <v/>
      </c>
      <c r="AJ2180" t="str">
        <f t="shared" si="371"/>
        <v/>
      </c>
      <c r="AK2180" t="str">
        <f t="shared" si="371"/>
        <v/>
      </c>
      <c r="AL2180" t="str">
        <f t="shared" si="371"/>
        <v/>
      </c>
    </row>
    <row r="2181" spans="1:38" x14ac:dyDescent="0.2">
      <c r="A2181" s="1">
        <v>7423</v>
      </c>
      <c r="B2181" s="2" t="s">
        <v>18</v>
      </c>
      <c r="C2181" s="3">
        <v>42493</v>
      </c>
      <c r="D2181" s="2" t="s">
        <v>50</v>
      </c>
      <c r="E2181" s="2">
        <v>21</v>
      </c>
      <c r="F2181" s="2">
        <v>218.26</v>
      </c>
      <c r="G2181" s="2">
        <v>0.04</v>
      </c>
      <c r="H2181" s="2" t="s">
        <v>20</v>
      </c>
      <c r="I2181" s="2">
        <v>10.9</v>
      </c>
      <c r="J2181" s="2">
        <v>21.77</v>
      </c>
      <c r="K2181" s="2">
        <v>20.02</v>
      </c>
      <c r="L2181" s="2" t="s">
        <v>393</v>
      </c>
      <c r="M2181" s="2" t="s">
        <v>38</v>
      </c>
      <c r="N2181" s="2" t="s">
        <v>43</v>
      </c>
      <c r="O2181" s="2" t="s">
        <v>45</v>
      </c>
      <c r="P2181" s="2" t="s">
        <v>55</v>
      </c>
      <c r="Q2181" s="2" t="s">
        <v>62</v>
      </c>
      <c r="R2181" s="3">
        <v>42494</v>
      </c>
      <c r="S2181" s="10">
        <f t="shared" si="372"/>
        <v>2016</v>
      </c>
      <c r="T2181" t="str">
        <f t="shared" si="369"/>
        <v/>
      </c>
      <c r="U2181" t="str">
        <f t="shared" si="369"/>
        <v/>
      </c>
      <c r="V2181">
        <f t="shared" si="369"/>
        <v>10.9</v>
      </c>
      <c r="W2181" t="str">
        <f t="shared" si="369"/>
        <v/>
      </c>
      <c r="Z2181" t="str">
        <f t="shared" si="370"/>
        <v/>
      </c>
      <c r="AA2181" t="str">
        <f t="shared" si="370"/>
        <v/>
      </c>
      <c r="AB2181">
        <f t="shared" si="370"/>
        <v>10.9</v>
      </c>
      <c r="AE2181" t="str">
        <f t="shared" si="373"/>
        <v/>
      </c>
      <c r="AH2181" t="str">
        <f t="shared" si="374"/>
        <v/>
      </c>
      <c r="AI2181" t="str">
        <f t="shared" si="375"/>
        <v/>
      </c>
      <c r="AJ2181" t="str">
        <f t="shared" si="371"/>
        <v/>
      </c>
      <c r="AK2181" t="str">
        <f t="shared" si="371"/>
        <v/>
      </c>
      <c r="AL2181" t="str">
        <f t="shared" si="371"/>
        <v/>
      </c>
    </row>
    <row r="2182" spans="1:38" x14ac:dyDescent="0.2">
      <c r="A2182" s="1">
        <v>7424</v>
      </c>
      <c r="B2182" s="2" t="s">
        <v>18</v>
      </c>
      <c r="C2182" s="3">
        <v>42494</v>
      </c>
      <c r="D2182" s="2" t="s">
        <v>59</v>
      </c>
      <c r="E2182" s="2">
        <v>6</v>
      </c>
      <c r="F2182" s="2">
        <v>254.74</v>
      </c>
      <c r="G2182" s="2">
        <v>0.04</v>
      </c>
      <c r="H2182" s="2" t="s">
        <v>49</v>
      </c>
      <c r="I2182" s="2">
        <v>69.010000000000005</v>
      </c>
      <c r="J2182" s="2">
        <v>49.7</v>
      </c>
      <c r="K2182" s="2">
        <v>16.989999999999998</v>
      </c>
      <c r="L2182" s="2" t="s">
        <v>317</v>
      </c>
      <c r="M2182" s="2" t="s">
        <v>29</v>
      </c>
      <c r="N2182" s="2" t="s">
        <v>23</v>
      </c>
      <c r="O2182" s="2" t="s">
        <v>24</v>
      </c>
      <c r="P2182" s="2" t="s">
        <v>25</v>
      </c>
      <c r="Q2182" s="2" t="s">
        <v>26</v>
      </c>
      <c r="R2182" s="3">
        <v>42496</v>
      </c>
      <c r="S2182" s="10">
        <f t="shared" si="372"/>
        <v>2016</v>
      </c>
      <c r="T2182">
        <f t="shared" ref="T2182:W2201" si="376">IF($N2182=T$1,$I2182,"")</f>
        <v>69.010000000000005</v>
      </c>
      <c r="U2182" t="str">
        <f t="shared" si="376"/>
        <v/>
      </c>
      <c r="V2182" t="str">
        <f t="shared" si="376"/>
        <v/>
      </c>
      <c r="W2182" t="str">
        <f t="shared" si="376"/>
        <v/>
      </c>
      <c r="Z2182">
        <f t="shared" ref="Z2182:AB2201" si="377">IF($O2182=Z$1,$I2182,"")</f>
        <v>69.010000000000005</v>
      </c>
      <c r="AA2182" t="str">
        <f t="shared" si="377"/>
        <v/>
      </c>
      <c r="AB2182" t="str">
        <f t="shared" si="377"/>
        <v/>
      </c>
      <c r="AE2182" t="str">
        <f t="shared" si="373"/>
        <v/>
      </c>
      <c r="AH2182" t="str">
        <f t="shared" si="374"/>
        <v/>
      </c>
      <c r="AI2182" t="str">
        <f t="shared" si="375"/>
        <v/>
      </c>
      <c r="AJ2182" t="str">
        <f t="shared" si="371"/>
        <v/>
      </c>
      <c r="AK2182" t="str">
        <f t="shared" si="371"/>
        <v/>
      </c>
      <c r="AL2182" t="str">
        <f t="shared" si="371"/>
        <v/>
      </c>
    </row>
    <row r="2183" spans="1:38" x14ac:dyDescent="0.2">
      <c r="A2183" s="1">
        <v>7425</v>
      </c>
      <c r="B2183" s="2" t="s">
        <v>18</v>
      </c>
      <c r="C2183" s="3">
        <v>42495</v>
      </c>
      <c r="D2183" s="2" t="s">
        <v>27</v>
      </c>
      <c r="E2183" s="2">
        <v>45</v>
      </c>
      <c r="F2183" s="2">
        <v>468.45</v>
      </c>
      <c r="G2183" s="2">
        <v>0.04</v>
      </c>
      <c r="H2183" s="2" t="s">
        <v>49</v>
      </c>
      <c r="I2183" s="2">
        <v>-32.99</v>
      </c>
      <c r="J2183" s="2">
        <v>21.65</v>
      </c>
      <c r="K2183" s="2">
        <v>20.22</v>
      </c>
      <c r="L2183" s="2" t="s">
        <v>400</v>
      </c>
      <c r="M2183" s="2" t="s">
        <v>29</v>
      </c>
      <c r="N2183" s="2" t="s">
        <v>43</v>
      </c>
      <c r="O2183" s="2" t="s">
        <v>45</v>
      </c>
      <c r="P2183" s="2" t="s">
        <v>55</v>
      </c>
      <c r="Q2183" s="2" t="s">
        <v>26</v>
      </c>
      <c r="R2183" s="3">
        <v>42500</v>
      </c>
      <c r="S2183" s="10">
        <f t="shared" si="372"/>
        <v>2016</v>
      </c>
      <c r="T2183" t="str">
        <f t="shared" si="376"/>
        <v/>
      </c>
      <c r="U2183" t="str">
        <f t="shared" si="376"/>
        <v/>
      </c>
      <c r="V2183">
        <f t="shared" si="376"/>
        <v>-32.99</v>
      </c>
      <c r="W2183" t="str">
        <f t="shared" si="376"/>
        <v/>
      </c>
      <c r="Z2183" t="str">
        <f t="shared" si="377"/>
        <v/>
      </c>
      <c r="AA2183" t="str">
        <f t="shared" si="377"/>
        <v/>
      </c>
      <c r="AB2183">
        <f t="shared" si="377"/>
        <v>-32.99</v>
      </c>
      <c r="AE2183" t="str">
        <f t="shared" si="373"/>
        <v>Furniture</v>
      </c>
      <c r="AH2183" t="str">
        <f t="shared" si="374"/>
        <v/>
      </c>
      <c r="AI2183" t="str">
        <f t="shared" si="375"/>
        <v/>
      </c>
      <c r="AJ2183" t="str">
        <f t="shared" si="371"/>
        <v/>
      </c>
      <c r="AK2183" t="str">
        <f t="shared" si="371"/>
        <v/>
      </c>
      <c r="AL2183" t="str">
        <f t="shared" si="371"/>
        <v/>
      </c>
    </row>
    <row r="2184" spans="1:38" x14ac:dyDescent="0.2">
      <c r="A2184" s="1">
        <v>7426</v>
      </c>
      <c r="B2184" s="2" t="s">
        <v>18</v>
      </c>
      <c r="C2184" s="3">
        <v>42496</v>
      </c>
      <c r="D2184" s="2" t="s">
        <v>41</v>
      </c>
      <c r="E2184" s="2">
        <v>8</v>
      </c>
      <c r="F2184" s="2">
        <v>748.89</v>
      </c>
      <c r="G2184" s="2">
        <v>0.08</v>
      </c>
      <c r="H2184" s="2" t="s">
        <v>20</v>
      </c>
      <c r="I2184" s="2">
        <v>-354.78</v>
      </c>
      <c r="J2184" s="2">
        <v>107.99</v>
      </c>
      <c r="K2184" s="2">
        <v>49</v>
      </c>
      <c r="L2184" s="2" t="s">
        <v>144</v>
      </c>
      <c r="M2184" s="2" t="s">
        <v>29</v>
      </c>
      <c r="N2184" s="2" t="s">
        <v>30</v>
      </c>
      <c r="O2184" s="2" t="s">
        <v>24</v>
      </c>
      <c r="P2184" s="2" t="s">
        <v>52</v>
      </c>
      <c r="Q2184" s="2" t="s">
        <v>34</v>
      </c>
      <c r="R2184" s="3">
        <v>42497</v>
      </c>
      <c r="S2184" s="10">
        <f t="shared" si="372"/>
        <v>2016</v>
      </c>
      <c r="T2184" t="str">
        <f t="shared" si="376"/>
        <v/>
      </c>
      <c r="U2184">
        <f t="shared" si="376"/>
        <v>-354.78</v>
      </c>
      <c r="V2184" t="str">
        <f t="shared" si="376"/>
        <v/>
      </c>
      <c r="W2184" t="str">
        <f t="shared" si="376"/>
        <v/>
      </c>
      <c r="Z2184">
        <f t="shared" si="377"/>
        <v>-354.78</v>
      </c>
      <c r="AA2184" t="str">
        <f t="shared" si="377"/>
        <v/>
      </c>
      <c r="AB2184" t="str">
        <f t="shared" si="377"/>
        <v/>
      </c>
      <c r="AE2184" t="str">
        <f t="shared" si="373"/>
        <v>Office Supplies</v>
      </c>
      <c r="AH2184" t="str">
        <f t="shared" si="374"/>
        <v/>
      </c>
      <c r="AI2184" t="str">
        <f t="shared" si="375"/>
        <v/>
      </c>
      <c r="AJ2184" t="str">
        <f t="shared" si="371"/>
        <v/>
      </c>
      <c r="AK2184" t="str">
        <f t="shared" si="371"/>
        <v/>
      </c>
      <c r="AL2184" t="str">
        <f t="shared" si="371"/>
        <v/>
      </c>
    </row>
    <row r="2185" spans="1:38" x14ac:dyDescent="0.2">
      <c r="A2185" s="1">
        <v>7427</v>
      </c>
      <c r="B2185" s="2" t="s">
        <v>40</v>
      </c>
      <c r="C2185" s="3">
        <v>42497</v>
      </c>
      <c r="D2185" s="2" t="s">
        <v>41</v>
      </c>
      <c r="E2185" s="2">
        <v>35</v>
      </c>
      <c r="F2185" s="2">
        <v>1085.98</v>
      </c>
      <c r="G2185" s="2">
        <v>0.03</v>
      </c>
      <c r="H2185" s="2" t="s">
        <v>20</v>
      </c>
      <c r="I2185" s="2">
        <v>14.4</v>
      </c>
      <c r="J2185" s="2">
        <v>42.73</v>
      </c>
      <c r="K2185" s="2">
        <v>18</v>
      </c>
      <c r="L2185" s="2" t="s">
        <v>414</v>
      </c>
      <c r="M2185" s="2" t="s">
        <v>29</v>
      </c>
      <c r="N2185" s="2" t="s">
        <v>30</v>
      </c>
      <c r="O2185" s="2" t="s">
        <v>31</v>
      </c>
      <c r="P2185" s="2" t="s">
        <v>32</v>
      </c>
      <c r="Q2185" s="2" t="s">
        <v>26</v>
      </c>
      <c r="R2185" s="3">
        <v>42499</v>
      </c>
      <c r="S2185" s="10">
        <f t="shared" si="372"/>
        <v>2016</v>
      </c>
      <c r="T2185" t="str">
        <f t="shared" si="376"/>
        <v/>
      </c>
      <c r="U2185">
        <f t="shared" si="376"/>
        <v>14.4</v>
      </c>
      <c r="V2185" t="str">
        <f t="shared" si="376"/>
        <v/>
      </c>
      <c r="W2185" t="str">
        <f t="shared" si="376"/>
        <v/>
      </c>
      <c r="Z2185" t="str">
        <f t="shared" si="377"/>
        <v/>
      </c>
      <c r="AA2185">
        <f t="shared" si="377"/>
        <v>14.4</v>
      </c>
      <c r="AB2185" t="str">
        <f t="shared" si="377"/>
        <v/>
      </c>
      <c r="AE2185" t="str">
        <f t="shared" si="373"/>
        <v/>
      </c>
      <c r="AH2185" t="str">
        <f t="shared" si="374"/>
        <v/>
      </c>
      <c r="AI2185" t="str">
        <f t="shared" si="375"/>
        <v/>
      </c>
      <c r="AJ2185" t="str">
        <f t="shared" si="371"/>
        <v/>
      </c>
      <c r="AK2185" t="str">
        <f t="shared" si="371"/>
        <v/>
      </c>
      <c r="AL2185" t="str">
        <f t="shared" si="371"/>
        <v/>
      </c>
    </row>
    <row r="2186" spans="1:38" x14ac:dyDescent="0.2">
      <c r="A2186" s="1">
        <v>7428</v>
      </c>
      <c r="B2186" s="2" t="s">
        <v>18</v>
      </c>
      <c r="C2186" s="3">
        <v>42497</v>
      </c>
      <c r="D2186" s="2" t="s">
        <v>41</v>
      </c>
      <c r="E2186" s="2">
        <v>46</v>
      </c>
      <c r="F2186" s="2">
        <v>2976.06</v>
      </c>
      <c r="G2186" s="2">
        <v>7.0000000000000007E-2</v>
      </c>
      <c r="H2186" s="2" t="s">
        <v>20</v>
      </c>
      <c r="I2186" s="2">
        <v>1082.8900000000001</v>
      </c>
      <c r="J2186" s="2">
        <v>75.94</v>
      </c>
      <c r="K2186" s="2">
        <v>28.48</v>
      </c>
      <c r="L2186" s="2" t="s">
        <v>123</v>
      </c>
      <c r="M2186" s="2" t="s">
        <v>29</v>
      </c>
      <c r="N2186" s="2" t="s">
        <v>30</v>
      </c>
      <c r="O2186" s="2" t="s">
        <v>45</v>
      </c>
      <c r="P2186" s="2" t="s">
        <v>55</v>
      </c>
      <c r="Q2186" s="2" t="s">
        <v>26</v>
      </c>
      <c r="R2186" s="3">
        <v>42497</v>
      </c>
      <c r="S2186" s="10">
        <f t="shared" si="372"/>
        <v>2016</v>
      </c>
      <c r="T2186" t="str">
        <f t="shared" si="376"/>
        <v/>
      </c>
      <c r="U2186">
        <f t="shared" si="376"/>
        <v>1082.8900000000001</v>
      </c>
      <c r="V2186" t="str">
        <f t="shared" si="376"/>
        <v/>
      </c>
      <c r="W2186" t="str">
        <f t="shared" si="376"/>
        <v/>
      </c>
      <c r="Z2186" t="str">
        <f t="shared" si="377"/>
        <v/>
      </c>
      <c r="AA2186" t="str">
        <f t="shared" si="377"/>
        <v/>
      </c>
      <c r="AB2186">
        <f t="shared" si="377"/>
        <v>1082.8900000000001</v>
      </c>
      <c r="AE2186" t="str">
        <f t="shared" si="373"/>
        <v/>
      </c>
      <c r="AH2186" t="str">
        <f t="shared" si="374"/>
        <v/>
      </c>
      <c r="AI2186" t="str">
        <f t="shared" si="375"/>
        <v/>
      </c>
      <c r="AJ2186" t="str">
        <f t="shared" si="371"/>
        <v/>
      </c>
      <c r="AK2186" t="str">
        <f t="shared" si="371"/>
        <v/>
      </c>
      <c r="AL2186" t="str">
        <f t="shared" si="371"/>
        <v/>
      </c>
    </row>
    <row r="2187" spans="1:38" x14ac:dyDescent="0.2">
      <c r="A2187" s="1">
        <v>7429</v>
      </c>
      <c r="B2187" s="2" t="s">
        <v>18</v>
      </c>
      <c r="C2187" s="3">
        <v>42497</v>
      </c>
      <c r="D2187" s="2" t="s">
        <v>59</v>
      </c>
      <c r="E2187" s="2">
        <v>19</v>
      </c>
      <c r="F2187" s="2">
        <v>383.61</v>
      </c>
      <c r="G2187" s="2">
        <v>0.03</v>
      </c>
      <c r="H2187" s="2" t="s">
        <v>20</v>
      </c>
      <c r="I2187" s="2">
        <v>94.96</v>
      </c>
      <c r="J2187" s="2">
        <v>30.99</v>
      </c>
      <c r="K2187" s="2">
        <v>19.23</v>
      </c>
      <c r="L2187" s="2" t="s">
        <v>355</v>
      </c>
      <c r="M2187" s="2" t="s">
        <v>66</v>
      </c>
      <c r="N2187" s="2" t="s">
        <v>43</v>
      </c>
      <c r="O2187" s="2" t="s">
        <v>24</v>
      </c>
      <c r="P2187" s="2" t="s">
        <v>25</v>
      </c>
      <c r="Q2187" s="2" t="s">
        <v>26</v>
      </c>
      <c r="R2187" s="3">
        <v>42499</v>
      </c>
      <c r="S2187" s="10">
        <f t="shared" si="372"/>
        <v>2016</v>
      </c>
      <c r="T2187" t="str">
        <f t="shared" si="376"/>
        <v/>
      </c>
      <c r="U2187" t="str">
        <f t="shared" si="376"/>
        <v/>
      </c>
      <c r="V2187">
        <f t="shared" si="376"/>
        <v>94.96</v>
      </c>
      <c r="W2187" t="str">
        <f t="shared" si="376"/>
        <v/>
      </c>
      <c r="Z2187">
        <f t="shared" si="377"/>
        <v>94.96</v>
      </c>
      <c r="AA2187" t="str">
        <f t="shared" si="377"/>
        <v/>
      </c>
      <c r="AB2187" t="str">
        <f t="shared" si="377"/>
        <v/>
      </c>
      <c r="AE2187" t="str">
        <f t="shared" si="373"/>
        <v/>
      </c>
      <c r="AH2187" t="str">
        <f t="shared" si="374"/>
        <v/>
      </c>
      <c r="AI2187" t="str">
        <f t="shared" si="375"/>
        <v/>
      </c>
      <c r="AJ2187" t="str">
        <f t="shared" si="371"/>
        <v/>
      </c>
      <c r="AK2187" t="str">
        <f t="shared" si="371"/>
        <v/>
      </c>
      <c r="AL2187" t="str">
        <f t="shared" si="371"/>
        <v/>
      </c>
    </row>
    <row r="2188" spans="1:38" x14ac:dyDescent="0.2">
      <c r="A2188" s="1">
        <v>7430</v>
      </c>
      <c r="B2188" s="2" t="s">
        <v>18</v>
      </c>
      <c r="C2188" s="3">
        <v>42498</v>
      </c>
      <c r="D2188" s="2" t="s">
        <v>19</v>
      </c>
      <c r="E2188" s="2">
        <v>22</v>
      </c>
      <c r="F2188" s="2">
        <v>1345.21</v>
      </c>
      <c r="G2188" s="2">
        <v>0.02</v>
      </c>
      <c r="H2188" s="2" t="s">
        <v>20</v>
      </c>
      <c r="I2188" s="2">
        <v>412.52</v>
      </c>
      <c r="J2188" s="2">
        <v>71.78</v>
      </c>
      <c r="K2188" s="2">
        <v>24.29</v>
      </c>
      <c r="L2188" s="2" t="s">
        <v>119</v>
      </c>
      <c r="M2188" s="2" t="s">
        <v>29</v>
      </c>
      <c r="N2188" s="2" t="s">
        <v>30</v>
      </c>
      <c r="O2188" s="2" t="s">
        <v>24</v>
      </c>
      <c r="P2188" s="2" t="s">
        <v>25</v>
      </c>
      <c r="Q2188" s="2" t="s">
        <v>26</v>
      </c>
      <c r="R2188" s="3">
        <v>42499</v>
      </c>
      <c r="S2188" s="10">
        <f t="shared" si="372"/>
        <v>2016</v>
      </c>
      <c r="T2188" t="str">
        <f t="shared" si="376"/>
        <v/>
      </c>
      <c r="U2188">
        <f t="shared" si="376"/>
        <v>412.52</v>
      </c>
      <c r="V2188" t="str">
        <f t="shared" si="376"/>
        <v/>
      </c>
      <c r="W2188" t="str">
        <f t="shared" si="376"/>
        <v/>
      </c>
      <c r="Z2188">
        <f t="shared" si="377"/>
        <v>412.52</v>
      </c>
      <c r="AA2188" t="str">
        <f t="shared" si="377"/>
        <v/>
      </c>
      <c r="AB2188" t="str">
        <f t="shared" si="377"/>
        <v/>
      </c>
      <c r="AE2188" t="str">
        <f t="shared" si="373"/>
        <v/>
      </c>
      <c r="AH2188" t="str">
        <f t="shared" si="374"/>
        <v/>
      </c>
      <c r="AI2188" t="str">
        <f t="shared" si="375"/>
        <v/>
      </c>
      <c r="AJ2188" t="str">
        <f t="shared" si="371"/>
        <v/>
      </c>
      <c r="AK2188" t="str">
        <f t="shared" si="371"/>
        <v/>
      </c>
      <c r="AL2188" t="str">
        <f t="shared" si="371"/>
        <v/>
      </c>
    </row>
    <row r="2189" spans="1:38" x14ac:dyDescent="0.2">
      <c r="A2189" s="1">
        <v>7431</v>
      </c>
      <c r="B2189" s="2" t="s">
        <v>18</v>
      </c>
      <c r="C2189" s="3">
        <v>42499</v>
      </c>
      <c r="D2189" s="2" t="s">
        <v>41</v>
      </c>
      <c r="E2189" s="2">
        <v>6</v>
      </c>
      <c r="F2189" s="2">
        <v>280.77999999999997</v>
      </c>
      <c r="G2189" s="2">
        <v>0.06</v>
      </c>
      <c r="H2189" s="2" t="s">
        <v>49</v>
      </c>
      <c r="I2189" s="2">
        <v>-165.51</v>
      </c>
      <c r="J2189" s="2">
        <v>55.22</v>
      </c>
      <c r="K2189" s="2">
        <v>30.71</v>
      </c>
      <c r="L2189" s="2" t="s">
        <v>451</v>
      </c>
      <c r="M2189" s="2" t="s">
        <v>29</v>
      </c>
      <c r="N2189" s="2" t="s">
        <v>30</v>
      </c>
      <c r="O2189" s="2" t="s">
        <v>31</v>
      </c>
      <c r="P2189" s="2" t="s">
        <v>32</v>
      </c>
      <c r="Q2189" s="2" t="s">
        <v>26</v>
      </c>
      <c r="R2189" s="3">
        <v>42500</v>
      </c>
      <c r="S2189" s="10">
        <f t="shared" si="372"/>
        <v>2016</v>
      </c>
      <c r="T2189" t="str">
        <f t="shared" si="376"/>
        <v/>
      </c>
      <c r="U2189">
        <f t="shared" si="376"/>
        <v>-165.51</v>
      </c>
      <c r="V2189" t="str">
        <f t="shared" si="376"/>
        <v/>
      </c>
      <c r="W2189" t="str">
        <f t="shared" si="376"/>
        <v/>
      </c>
      <c r="Z2189" t="str">
        <f t="shared" si="377"/>
        <v/>
      </c>
      <c r="AA2189">
        <f t="shared" si="377"/>
        <v>-165.51</v>
      </c>
      <c r="AB2189" t="str">
        <f t="shared" si="377"/>
        <v/>
      </c>
      <c r="AE2189" t="str">
        <f t="shared" si="373"/>
        <v>Technology</v>
      </c>
      <c r="AH2189">
        <f t="shared" si="374"/>
        <v>-165.51</v>
      </c>
      <c r="AI2189" t="str">
        <f t="shared" si="375"/>
        <v/>
      </c>
      <c r="AJ2189" t="str">
        <f t="shared" si="371"/>
        <v/>
      </c>
      <c r="AK2189">
        <f t="shared" si="371"/>
        <v>-165.51</v>
      </c>
      <c r="AL2189" t="str">
        <f t="shared" si="371"/>
        <v/>
      </c>
    </row>
    <row r="2190" spans="1:38" x14ac:dyDescent="0.2">
      <c r="A2190" s="1">
        <v>7432</v>
      </c>
      <c r="B2190" s="2" t="s">
        <v>18</v>
      </c>
      <c r="C2190" s="3">
        <v>42499</v>
      </c>
      <c r="D2190" s="2" t="s">
        <v>41</v>
      </c>
      <c r="E2190" s="2">
        <v>8</v>
      </c>
      <c r="F2190" s="2">
        <v>187.06</v>
      </c>
      <c r="G2190" s="2">
        <v>0.01</v>
      </c>
      <c r="H2190" s="2" t="s">
        <v>20</v>
      </c>
      <c r="I2190" s="2">
        <v>3.67</v>
      </c>
      <c r="J2190" s="2">
        <v>34.24</v>
      </c>
      <c r="K2190" s="2">
        <v>15.99</v>
      </c>
      <c r="L2190" s="2" t="s">
        <v>451</v>
      </c>
      <c r="M2190" s="2" t="s">
        <v>29</v>
      </c>
      <c r="N2190" s="2" t="s">
        <v>30</v>
      </c>
      <c r="O2190" s="2" t="s">
        <v>31</v>
      </c>
      <c r="P2190" s="2" t="s">
        <v>32</v>
      </c>
      <c r="Q2190" s="2" t="s">
        <v>58</v>
      </c>
      <c r="R2190" s="3">
        <v>42501</v>
      </c>
      <c r="S2190" s="10">
        <f t="shared" si="372"/>
        <v>2016</v>
      </c>
      <c r="T2190" t="str">
        <f t="shared" si="376"/>
        <v/>
      </c>
      <c r="U2190">
        <f t="shared" si="376"/>
        <v>3.67</v>
      </c>
      <c r="V2190" t="str">
        <f t="shared" si="376"/>
        <v/>
      </c>
      <c r="W2190" t="str">
        <f t="shared" si="376"/>
        <v/>
      </c>
      <c r="Z2190" t="str">
        <f t="shared" si="377"/>
        <v/>
      </c>
      <c r="AA2190">
        <f t="shared" si="377"/>
        <v>3.67</v>
      </c>
      <c r="AB2190" t="str">
        <f t="shared" si="377"/>
        <v/>
      </c>
      <c r="AE2190" t="str">
        <f t="shared" si="373"/>
        <v/>
      </c>
      <c r="AH2190">
        <f t="shared" si="374"/>
        <v>3.67</v>
      </c>
      <c r="AI2190" t="str">
        <f t="shared" si="375"/>
        <v/>
      </c>
      <c r="AJ2190" t="str">
        <f t="shared" si="371"/>
        <v/>
      </c>
      <c r="AK2190">
        <f t="shared" si="371"/>
        <v>3.67</v>
      </c>
      <c r="AL2190" t="str">
        <f t="shared" si="371"/>
        <v/>
      </c>
    </row>
    <row r="2191" spans="1:38" x14ac:dyDescent="0.2">
      <c r="A2191" s="1">
        <v>7433</v>
      </c>
      <c r="B2191" s="2" t="s">
        <v>18</v>
      </c>
      <c r="C2191" s="3">
        <v>42501</v>
      </c>
      <c r="D2191" s="2" t="s">
        <v>41</v>
      </c>
      <c r="E2191" s="2">
        <v>44</v>
      </c>
      <c r="F2191" s="2">
        <v>10453.35</v>
      </c>
      <c r="G2191" s="2">
        <v>7.0000000000000007E-2</v>
      </c>
      <c r="H2191" s="2" t="s">
        <v>44</v>
      </c>
      <c r="I2191" s="2">
        <v>1075.01</v>
      </c>
      <c r="J2191" s="2">
        <v>255.98</v>
      </c>
      <c r="K2191" s="2">
        <v>76.94</v>
      </c>
      <c r="L2191" s="2" t="s">
        <v>313</v>
      </c>
      <c r="M2191" s="2" t="s">
        <v>29</v>
      </c>
      <c r="N2191" s="2" t="s">
        <v>43</v>
      </c>
      <c r="O2191" s="2" t="s">
        <v>45</v>
      </c>
      <c r="P2191" s="2" t="s">
        <v>61</v>
      </c>
      <c r="Q2191" s="2" t="s">
        <v>56</v>
      </c>
      <c r="R2191" s="3">
        <v>42502</v>
      </c>
      <c r="S2191" s="10">
        <f t="shared" si="372"/>
        <v>2016</v>
      </c>
      <c r="T2191" t="str">
        <f t="shared" si="376"/>
        <v/>
      </c>
      <c r="U2191" t="str">
        <f t="shared" si="376"/>
        <v/>
      </c>
      <c r="V2191">
        <f t="shared" si="376"/>
        <v>1075.01</v>
      </c>
      <c r="W2191" t="str">
        <f t="shared" si="376"/>
        <v/>
      </c>
      <c r="Z2191" t="str">
        <f t="shared" si="377"/>
        <v/>
      </c>
      <c r="AA2191" t="str">
        <f t="shared" si="377"/>
        <v/>
      </c>
      <c r="AB2191">
        <f t="shared" si="377"/>
        <v>1075.01</v>
      </c>
      <c r="AE2191" t="str">
        <f t="shared" si="373"/>
        <v/>
      </c>
      <c r="AH2191" t="str">
        <f t="shared" si="374"/>
        <v/>
      </c>
      <c r="AI2191" t="str">
        <f t="shared" si="375"/>
        <v/>
      </c>
      <c r="AJ2191" t="str">
        <f t="shared" si="371"/>
        <v/>
      </c>
      <c r="AK2191" t="str">
        <f t="shared" si="371"/>
        <v/>
      </c>
      <c r="AL2191" t="str">
        <f t="shared" si="371"/>
        <v/>
      </c>
    </row>
    <row r="2192" spans="1:38" x14ac:dyDescent="0.2">
      <c r="A2192" s="1">
        <v>7434</v>
      </c>
      <c r="B2192" s="2" t="s">
        <v>40</v>
      </c>
      <c r="C2192" s="3">
        <v>42501</v>
      </c>
      <c r="D2192" s="2" t="s">
        <v>27</v>
      </c>
      <c r="E2192" s="2">
        <v>45</v>
      </c>
      <c r="F2192" s="2">
        <v>290.52999999999997</v>
      </c>
      <c r="G2192" s="2">
        <v>0.08</v>
      </c>
      <c r="H2192" s="2" t="s">
        <v>20</v>
      </c>
      <c r="I2192" s="2">
        <v>-135.86000000000001</v>
      </c>
      <c r="J2192" s="2">
        <v>18.48</v>
      </c>
      <c r="K2192" s="2">
        <v>20.81</v>
      </c>
      <c r="L2192" s="2" t="s">
        <v>401</v>
      </c>
      <c r="M2192" s="2" t="s">
        <v>29</v>
      </c>
      <c r="N2192" s="2" t="s">
        <v>43</v>
      </c>
      <c r="O2192" s="2" t="s">
        <v>24</v>
      </c>
      <c r="P2192" s="2" t="s">
        <v>35</v>
      </c>
      <c r="Q2192" s="2" t="s">
        <v>26</v>
      </c>
      <c r="R2192" s="3">
        <v>42510</v>
      </c>
      <c r="S2192" s="10">
        <f t="shared" si="372"/>
        <v>2016</v>
      </c>
      <c r="T2192" t="str">
        <f t="shared" si="376"/>
        <v/>
      </c>
      <c r="U2192" t="str">
        <f t="shared" si="376"/>
        <v/>
      </c>
      <c r="V2192">
        <f t="shared" si="376"/>
        <v>-135.86000000000001</v>
      </c>
      <c r="W2192" t="str">
        <f t="shared" si="376"/>
        <v/>
      </c>
      <c r="Z2192">
        <f t="shared" si="377"/>
        <v>-135.86000000000001</v>
      </c>
      <c r="AA2192" t="str">
        <f t="shared" si="377"/>
        <v/>
      </c>
      <c r="AB2192" t="str">
        <f t="shared" si="377"/>
        <v/>
      </c>
      <c r="AE2192" t="str">
        <f t="shared" si="373"/>
        <v>Office Supplies</v>
      </c>
      <c r="AH2192" t="str">
        <f t="shared" si="374"/>
        <v/>
      </c>
      <c r="AI2192" t="str">
        <f t="shared" si="375"/>
        <v/>
      </c>
      <c r="AJ2192" t="str">
        <f t="shared" si="371"/>
        <v/>
      </c>
      <c r="AK2192" t="str">
        <f t="shared" si="371"/>
        <v/>
      </c>
      <c r="AL2192" t="str">
        <f t="shared" si="371"/>
        <v/>
      </c>
    </row>
    <row r="2193" spans="1:38" x14ac:dyDescent="0.2">
      <c r="A2193" s="1">
        <v>7435</v>
      </c>
      <c r="B2193" s="2" t="s">
        <v>18</v>
      </c>
      <c r="C2193" s="3">
        <v>42502</v>
      </c>
      <c r="D2193" s="2" t="s">
        <v>50</v>
      </c>
      <c r="E2193" s="2">
        <v>42</v>
      </c>
      <c r="F2193" s="2">
        <v>159.94999999999999</v>
      </c>
      <c r="G2193" s="2">
        <v>0.06</v>
      </c>
      <c r="H2193" s="2" t="s">
        <v>20</v>
      </c>
      <c r="I2193" s="2">
        <v>-14.87</v>
      </c>
      <c r="J2193" s="2">
        <v>15.69</v>
      </c>
      <c r="K2193" s="2">
        <v>16.5</v>
      </c>
      <c r="L2193" s="2" t="s">
        <v>118</v>
      </c>
      <c r="M2193" s="2" t="s">
        <v>22</v>
      </c>
      <c r="N2193" s="2" t="s">
        <v>30</v>
      </c>
      <c r="O2193" s="2" t="s">
        <v>24</v>
      </c>
      <c r="P2193" s="2" t="s">
        <v>90</v>
      </c>
      <c r="Q2193" s="2" t="s">
        <v>26</v>
      </c>
      <c r="R2193" s="3">
        <v>42504</v>
      </c>
      <c r="S2193" s="10">
        <f t="shared" si="372"/>
        <v>2016</v>
      </c>
      <c r="T2193" t="str">
        <f t="shared" si="376"/>
        <v/>
      </c>
      <c r="U2193">
        <f t="shared" si="376"/>
        <v>-14.87</v>
      </c>
      <c r="V2193" t="str">
        <f t="shared" si="376"/>
        <v/>
      </c>
      <c r="W2193" t="str">
        <f t="shared" si="376"/>
        <v/>
      </c>
      <c r="Z2193">
        <f t="shared" si="377"/>
        <v>-14.87</v>
      </c>
      <c r="AA2193" t="str">
        <f t="shared" si="377"/>
        <v/>
      </c>
      <c r="AB2193" t="str">
        <f t="shared" si="377"/>
        <v/>
      </c>
      <c r="AE2193" t="str">
        <f t="shared" si="373"/>
        <v>Office Supplies</v>
      </c>
      <c r="AH2193" t="str">
        <f t="shared" si="374"/>
        <v/>
      </c>
      <c r="AI2193" t="str">
        <f t="shared" si="375"/>
        <v/>
      </c>
      <c r="AJ2193" t="str">
        <f t="shared" si="371"/>
        <v/>
      </c>
      <c r="AK2193" t="str">
        <f t="shared" si="371"/>
        <v/>
      </c>
      <c r="AL2193" t="str">
        <f t="shared" si="371"/>
        <v/>
      </c>
    </row>
    <row r="2194" spans="1:38" x14ac:dyDescent="0.2">
      <c r="A2194" s="1">
        <v>7436</v>
      </c>
      <c r="B2194" s="2" t="s">
        <v>18</v>
      </c>
      <c r="C2194" s="3">
        <v>42502</v>
      </c>
      <c r="D2194" s="2" t="s">
        <v>50</v>
      </c>
      <c r="E2194" s="2">
        <v>36</v>
      </c>
      <c r="F2194" s="2">
        <v>160.36000000000001</v>
      </c>
      <c r="G2194" s="2">
        <v>0.09</v>
      </c>
      <c r="H2194" s="2" t="s">
        <v>20</v>
      </c>
      <c r="I2194" s="2">
        <v>-118.47</v>
      </c>
      <c r="J2194" s="2">
        <v>16.28</v>
      </c>
      <c r="K2194" s="2">
        <v>19.739999999999998</v>
      </c>
      <c r="L2194" s="2" t="s">
        <v>118</v>
      </c>
      <c r="M2194" s="2" t="s">
        <v>22</v>
      </c>
      <c r="N2194" s="2" t="s">
        <v>30</v>
      </c>
      <c r="O2194" s="2" t="s">
        <v>24</v>
      </c>
      <c r="P2194" s="2" t="s">
        <v>35</v>
      </c>
      <c r="Q2194" s="2" t="s">
        <v>26</v>
      </c>
      <c r="R2194" s="3">
        <v>42504</v>
      </c>
      <c r="S2194" s="10">
        <f t="shared" si="372"/>
        <v>2016</v>
      </c>
      <c r="T2194" t="str">
        <f t="shared" si="376"/>
        <v/>
      </c>
      <c r="U2194">
        <f t="shared" si="376"/>
        <v>-118.47</v>
      </c>
      <c r="V2194" t="str">
        <f t="shared" si="376"/>
        <v/>
      </c>
      <c r="W2194" t="str">
        <f t="shared" si="376"/>
        <v/>
      </c>
      <c r="Z2194">
        <f t="shared" si="377"/>
        <v>-118.47</v>
      </c>
      <c r="AA2194" t="str">
        <f t="shared" si="377"/>
        <v/>
      </c>
      <c r="AB2194" t="str">
        <f t="shared" si="377"/>
        <v/>
      </c>
      <c r="AE2194" t="str">
        <f t="shared" si="373"/>
        <v>Office Supplies</v>
      </c>
      <c r="AH2194" t="str">
        <f t="shared" si="374"/>
        <v/>
      </c>
      <c r="AI2194" t="str">
        <f t="shared" si="375"/>
        <v/>
      </c>
      <c r="AJ2194" t="str">
        <f t="shared" si="371"/>
        <v/>
      </c>
      <c r="AK2194" t="str">
        <f t="shared" si="371"/>
        <v/>
      </c>
      <c r="AL2194" t="str">
        <f t="shared" si="371"/>
        <v/>
      </c>
    </row>
    <row r="2195" spans="1:38" x14ac:dyDescent="0.2">
      <c r="A2195" s="1">
        <v>7437</v>
      </c>
      <c r="B2195" s="2" t="s">
        <v>18</v>
      </c>
      <c r="C2195" s="3">
        <v>42503</v>
      </c>
      <c r="D2195" s="2" t="s">
        <v>27</v>
      </c>
      <c r="E2195" s="2">
        <v>23</v>
      </c>
      <c r="F2195" s="2">
        <v>363.49</v>
      </c>
      <c r="G2195" s="2">
        <v>0.05</v>
      </c>
      <c r="H2195" s="2" t="s">
        <v>20</v>
      </c>
      <c r="I2195" s="2">
        <v>161.22</v>
      </c>
      <c r="J2195" s="2">
        <v>27.67</v>
      </c>
      <c r="K2195" s="2">
        <v>15.39</v>
      </c>
      <c r="L2195" s="2" t="s">
        <v>92</v>
      </c>
      <c r="M2195" s="2" t="s">
        <v>29</v>
      </c>
      <c r="N2195" s="2" t="s">
        <v>43</v>
      </c>
      <c r="O2195" s="2" t="s">
        <v>24</v>
      </c>
      <c r="P2195" s="2" t="s">
        <v>90</v>
      </c>
      <c r="Q2195" s="2" t="s">
        <v>26</v>
      </c>
      <c r="R2195" s="3">
        <v>42503</v>
      </c>
      <c r="S2195" s="10">
        <f t="shared" si="372"/>
        <v>2016</v>
      </c>
      <c r="T2195" t="str">
        <f t="shared" si="376"/>
        <v/>
      </c>
      <c r="U2195" t="str">
        <f t="shared" si="376"/>
        <v/>
      </c>
      <c r="V2195">
        <f t="shared" si="376"/>
        <v>161.22</v>
      </c>
      <c r="W2195" t="str">
        <f t="shared" si="376"/>
        <v/>
      </c>
      <c r="Z2195">
        <f t="shared" si="377"/>
        <v>161.22</v>
      </c>
      <c r="AA2195" t="str">
        <f t="shared" si="377"/>
        <v/>
      </c>
      <c r="AB2195" t="str">
        <f t="shared" si="377"/>
        <v/>
      </c>
      <c r="AE2195" t="str">
        <f t="shared" si="373"/>
        <v/>
      </c>
      <c r="AH2195" t="str">
        <f t="shared" si="374"/>
        <v/>
      </c>
      <c r="AI2195" t="str">
        <f t="shared" si="375"/>
        <v/>
      </c>
      <c r="AJ2195" t="str">
        <f t="shared" si="371"/>
        <v/>
      </c>
      <c r="AK2195" t="str">
        <f t="shared" si="371"/>
        <v/>
      </c>
      <c r="AL2195" t="str">
        <f t="shared" si="371"/>
        <v/>
      </c>
    </row>
    <row r="2196" spans="1:38" x14ac:dyDescent="0.2">
      <c r="A2196" s="1">
        <v>7438</v>
      </c>
      <c r="B2196" s="2" t="s">
        <v>18</v>
      </c>
      <c r="C2196" s="3">
        <v>42503</v>
      </c>
      <c r="D2196" s="2" t="s">
        <v>41</v>
      </c>
      <c r="E2196" s="2">
        <v>6</v>
      </c>
      <c r="F2196" s="2">
        <v>43.05</v>
      </c>
      <c r="G2196" s="2">
        <v>0.02</v>
      </c>
      <c r="H2196" s="2" t="s">
        <v>20</v>
      </c>
      <c r="I2196" s="2">
        <v>-0.52</v>
      </c>
      <c r="J2196" s="2">
        <v>17.34</v>
      </c>
      <c r="K2196" s="2">
        <v>16.989999999999998</v>
      </c>
      <c r="L2196" s="2" t="s">
        <v>573</v>
      </c>
      <c r="M2196" s="2" t="s">
        <v>66</v>
      </c>
      <c r="N2196" s="2" t="s">
        <v>43</v>
      </c>
      <c r="O2196" s="2" t="s">
        <v>24</v>
      </c>
      <c r="P2196" s="2" t="s">
        <v>25</v>
      </c>
      <c r="Q2196" s="2" t="s">
        <v>26</v>
      </c>
      <c r="R2196" s="3">
        <v>42504</v>
      </c>
      <c r="S2196" s="10">
        <f t="shared" si="372"/>
        <v>2016</v>
      </c>
      <c r="T2196" t="str">
        <f t="shared" si="376"/>
        <v/>
      </c>
      <c r="U2196" t="str">
        <f t="shared" si="376"/>
        <v/>
      </c>
      <c r="V2196">
        <f t="shared" si="376"/>
        <v>-0.52</v>
      </c>
      <c r="W2196" t="str">
        <f t="shared" si="376"/>
        <v/>
      </c>
      <c r="Z2196">
        <f t="shared" si="377"/>
        <v>-0.52</v>
      </c>
      <c r="AA2196" t="str">
        <f t="shared" si="377"/>
        <v/>
      </c>
      <c r="AB2196" t="str">
        <f t="shared" si="377"/>
        <v/>
      </c>
      <c r="AE2196" t="str">
        <f t="shared" si="373"/>
        <v>Office Supplies</v>
      </c>
      <c r="AH2196" t="str">
        <f t="shared" si="374"/>
        <v/>
      </c>
      <c r="AI2196" t="str">
        <f t="shared" si="375"/>
        <v/>
      </c>
      <c r="AJ2196" t="str">
        <f t="shared" si="371"/>
        <v/>
      </c>
      <c r="AK2196" t="str">
        <f t="shared" si="371"/>
        <v/>
      </c>
      <c r="AL2196" t="str">
        <f t="shared" si="371"/>
        <v/>
      </c>
    </row>
    <row r="2197" spans="1:38" x14ac:dyDescent="0.2">
      <c r="A2197" s="1">
        <v>7439</v>
      </c>
      <c r="B2197" s="2" t="s">
        <v>18</v>
      </c>
      <c r="C2197" s="3">
        <v>42503</v>
      </c>
      <c r="D2197" s="2" t="s">
        <v>27</v>
      </c>
      <c r="E2197" s="2">
        <v>9</v>
      </c>
      <c r="F2197" s="2">
        <v>86.65</v>
      </c>
      <c r="G2197" s="2">
        <v>0</v>
      </c>
      <c r="H2197" s="2" t="s">
        <v>49</v>
      </c>
      <c r="I2197" s="2">
        <v>-7.85</v>
      </c>
      <c r="J2197" s="2">
        <v>19.64</v>
      </c>
      <c r="K2197" s="2">
        <v>19.829999999999998</v>
      </c>
      <c r="L2197" s="2" t="s">
        <v>542</v>
      </c>
      <c r="M2197" s="2" t="s">
        <v>38</v>
      </c>
      <c r="N2197" s="2" t="s">
        <v>54</v>
      </c>
      <c r="O2197" s="2" t="s">
        <v>24</v>
      </c>
      <c r="P2197" s="2" t="s">
        <v>35</v>
      </c>
      <c r="Q2197" s="2" t="s">
        <v>36</v>
      </c>
      <c r="R2197" s="3">
        <v>42510</v>
      </c>
      <c r="S2197" s="10">
        <f t="shared" si="372"/>
        <v>2016</v>
      </c>
      <c r="T2197" t="str">
        <f t="shared" si="376"/>
        <v/>
      </c>
      <c r="U2197" t="str">
        <f t="shared" si="376"/>
        <v/>
      </c>
      <c r="V2197" t="str">
        <f t="shared" si="376"/>
        <v/>
      </c>
      <c r="W2197">
        <f t="shared" si="376"/>
        <v>-7.85</v>
      </c>
      <c r="Z2197">
        <f t="shared" si="377"/>
        <v>-7.85</v>
      </c>
      <c r="AA2197" t="str">
        <f t="shared" si="377"/>
        <v/>
      </c>
      <c r="AB2197" t="str">
        <f t="shared" si="377"/>
        <v/>
      </c>
      <c r="AE2197" t="str">
        <f t="shared" si="373"/>
        <v>Office Supplies</v>
      </c>
      <c r="AH2197" t="str">
        <f t="shared" si="374"/>
        <v/>
      </c>
      <c r="AI2197" t="str">
        <f t="shared" si="375"/>
        <v/>
      </c>
      <c r="AJ2197" t="str">
        <f t="shared" si="371"/>
        <v/>
      </c>
      <c r="AK2197" t="str">
        <f t="shared" si="371"/>
        <v/>
      </c>
      <c r="AL2197" t="str">
        <f t="shared" si="371"/>
        <v/>
      </c>
    </row>
    <row r="2198" spans="1:38" x14ac:dyDescent="0.2">
      <c r="A2198" s="1">
        <v>7440</v>
      </c>
      <c r="B2198" s="2" t="s">
        <v>18</v>
      </c>
      <c r="C2198" s="3">
        <v>42505</v>
      </c>
      <c r="D2198" s="2" t="s">
        <v>19</v>
      </c>
      <c r="E2198" s="2">
        <v>17</v>
      </c>
      <c r="F2198" s="2">
        <v>1375.54</v>
      </c>
      <c r="G2198" s="2">
        <v>0.05</v>
      </c>
      <c r="H2198" s="2" t="s">
        <v>49</v>
      </c>
      <c r="I2198" s="2">
        <v>176.66</v>
      </c>
      <c r="J2198" s="2">
        <v>88.72</v>
      </c>
      <c r="K2198" s="2">
        <v>33.950000000000003</v>
      </c>
      <c r="L2198" s="2" t="s">
        <v>232</v>
      </c>
      <c r="M2198" s="2" t="s">
        <v>66</v>
      </c>
      <c r="N2198" s="2" t="s">
        <v>43</v>
      </c>
      <c r="O2198" s="2" t="s">
        <v>24</v>
      </c>
      <c r="P2198" s="2" t="s">
        <v>71</v>
      </c>
      <c r="Q2198" s="2" t="s">
        <v>34</v>
      </c>
      <c r="R2198" s="3">
        <v>42507</v>
      </c>
      <c r="S2198" s="10">
        <f t="shared" si="372"/>
        <v>2016</v>
      </c>
      <c r="T2198" t="str">
        <f t="shared" si="376"/>
        <v/>
      </c>
      <c r="U2198" t="str">
        <f t="shared" si="376"/>
        <v/>
      </c>
      <c r="V2198">
        <f t="shared" si="376"/>
        <v>176.66</v>
      </c>
      <c r="W2198" t="str">
        <f t="shared" si="376"/>
        <v/>
      </c>
      <c r="Z2198">
        <f t="shared" si="377"/>
        <v>176.66</v>
      </c>
      <c r="AA2198" t="str">
        <f t="shared" si="377"/>
        <v/>
      </c>
      <c r="AB2198" t="str">
        <f t="shared" si="377"/>
        <v/>
      </c>
      <c r="AE2198" t="str">
        <f t="shared" si="373"/>
        <v/>
      </c>
      <c r="AH2198" t="str">
        <f t="shared" si="374"/>
        <v/>
      </c>
      <c r="AI2198" t="str">
        <f t="shared" si="375"/>
        <v/>
      </c>
      <c r="AJ2198" t="str">
        <f t="shared" si="371"/>
        <v/>
      </c>
      <c r="AK2198" t="str">
        <f t="shared" si="371"/>
        <v/>
      </c>
      <c r="AL2198" t="str">
        <f t="shared" si="371"/>
        <v/>
      </c>
    </row>
    <row r="2199" spans="1:38" x14ac:dyDescent="0.2">
      <c r="A2199" s="1">
        <v>7441</v>
      </c>
      <c r="B2199" s="2" t="s">
        <v>18</v>
      </c>
      <c r="C2199" s="3">
        <v>42506</v>
      </c>
      <c r="D2199" s="2" t="s">
        <v>41</v>
      </c>
      <c r="E2199" s="2">
        <v>41</v>
      </c>
      <c r="F2199" s="2">
        <v>278.24</v>
      </c>
      <c r="G2199" s="2">
        <v>0.1</v>
      </c>
      <c r="H2199" s="2" t="s">
        <v>49</v>
      </c>
      <c r="I2199" s="2">
        <v>-72.62</v>
      </c>
      <c r="J2199" s="2">
        <v>18.48</v>
      </c>
      <c r="K2199" s="2">
        <v>19.86</v>
      </c>
      <c r="L2199" s="2" t="s">
        <v>426</v>
      </c>
      <c r="M2199" s="2" t="s">
        <v>66</v>
      </c>
      <c r="N2199" s="2" t="s">
        <v>23</v>
      </c>
      <c r="O2199" s="2" t="s">
        <v>24</v>
      </c>
      <c r="P2199" s="2" t="s">
        <v>35</v>
      </c>
      <c r="Q2199" s="2" t="s">
        <v>26</v>
      </c>
      <c r="R2199" s="3">
        <v>42507</v>
      </c>
      <c r="S2199" s="10">
        <f t="shared" si="372"/>
        <v>2016</v>
      </c>
      <c r="T2199">
        <f t="shared" si="376"/>
        <v>-72.62</v>
      </c>
      <c r="U2199" t="str">
        <f t="shared" si="376"/>
        <v/>
      </c>
      <c r="V2199" t="str">
        <f t="shared" si="376"/>
        <v/>
      </c>
      <c r="W2199" t="str">
        <f t="shared" si="376"/>
        <v/>
      </c>
      <c r="Z2199">
        <f t="shared" si="377"/>
        <v>-72.62</v>
      </c>
      <c r="AA2199" t="str">
        <f t="shared" si="377"/>
        <v/>
      </c>
      <c r="AB2199" t="str">
        <f t="shared" si="377"/>
        <v/>
      </c>
      <c r="AE2199" t="str">
        <f t="shared" si="373"/>
        <v>Office Supplies</v>
      </c>
      <c r="AH2199" t="str">
        <f t="shared" si="374"/>
        <v/>
      </c>
      <c r="AI2199" t="str">
        <f t="shared" si="375"/>
        <v/>
      </c>
      <c r="AJ2199" t="str">
        <f t="shared" si="371"/>
        <v/>
      </c>
      <c r="AK2199" t="str">
        <f t="shared" si="371"/>
        <v/>
      </c>
      <c r="AL2199" t="str">
        <f t="shared" si="371"/>
        <v/>
      </c>
    </row>
    <row r="2200" spans="1:38" x14ac:dyDescent="0.2">
      <c r="A2200" s="1">
        <v>7442</v>
      </c>
      <c r="B2200" s="2" t="s">
        <v>18</v>
      </c>
      <c r="C2200" s="3">
        <v>42506</v>
      </c>
      <c r="D2200" s="2" t="s">
        <v>41</v>
      </c>
      <c r="E2200" s="2">
        <v>35</v>
      </c>
      <c r="F2200" s="2">
        <v>3397.33</v>
      </c>
      <c r="G2200" s="2">
        <v>0.08</v>
      </c>
      <c r="H2200" s="2" t="s">
        <v>49</v>
      </c>
      <c r="I2200" s="2">
        <v>743.34</v>
      </c>
      <c r="J2200" s="2">
        <v>114.3</v>
      </c>
      <c r="K2200" s="2">
        <v>35.26</v>
      </c>
      <c r="L2200" s="2" t="s">
        <v>426</v>
      </c>
      <c r="M2200" s="2" t="s">
        <v>66</v>
      </c>
      <c r="N2200" s="2" t="s">
        <v>23</v>
      </c>
      <c r="O2200" s="2" t="s">
        <v>45</v>
      </c>
      <c r="P2200" s="2" t="s">
        <v>55</v>
      </c>
      <c r="Q2200" s="2" t="s">
        <v>34</v>
      </c>
      <c r="R2200" s="3">
        <v>42507</v>
      </c>
      <c r="S2200" s="10">
        <f t="shared" si="372"/>
        <v>2016</v>
      </c>
      <c r="T2200">
        <f t="shared" si="376"/>
        <v>743.34</v>
      </c>
      <c r="U2200" t="str">
        <f t="shared" si="376"/>
        <v/>
      </c>
      <c r="V2200" t="str">
        <f t="shared" si="376"/>
        <v/>
      </c>
      <c r="W2200" t="str">
        <f t="shared" si="376"/>
        <v/>
      </c>
      <c r="Z2200" t="str">
        <f t="shared" si="377"/>
        <v/>
      </c>
      <c r="AA2200" t="str">
        <f t="shared" si="377"/>
        <v/>
      </c>
      <c r="AB2200">
        <f t="shared" si="377"/>
        <v>743.34</v>
      </c>
      <c r="AE2200" t="str">
        <f t="shared" si="373"/>
        <v/>
      </c>
      <c r="AH2200" t="str">
        <f t="shared" si="374"/>
        <v/>
      </c>
      <c r="AI2200" t="str">
        <f t="shared" si="375"/>
        <v/>
      </c>
      <c r="AJ2200" t="str">
        <f t="shared" si="371"/>
        <v/>
      </c>
      <c r="AK2200" t="str">
        <f t="shared" si="371"/>
        <v/>
      </c>
      <c r="AL2200" t="str">
        <f t="shared" si="371"/>
        <v/>
      </c>
    </row>
    <row r="2201" spans="1:38" x14ac:dyDescent="0.2">
      <c r="A2201" s="1">
        <v>7443</v>
      </c>
      <c r="B2201" s="2" t="s">
        <v>18</v>
      </c>
      <c r="C2201" s="3">
        <v>42506</v>
      </c>
      <c r="D2201" s="2" t="s">
        <v>41</v>
      </c>
      <c r="E2201" s="2">
        <v>42</v>
      </c>
      <c r="F2201" s="2">
        <v>273.76</v>
      </c>
      <c r="G2201" s="2">
        <v>7.0000000000000007E-2</v>
      </c>
      <c r="H2201" s="2" t="s">
        <v>20</v>
      </c>
      <c r="I2201" s="2">
        <v>-185.88</v>
      </c>
      <c r="J2201" s="2">
        <v>18.48</v>
      </c>
      <c r="K2201" s="2">
        <v>22.19</v>
      </c>
      <c r="L2201" s="2" t="s">
        <v>426</v>
      </c>
      <c r="M2201" s="2" t="s">
        <v>66</v>
      </c>
      <c r="N2201" s="2" t="s">
        <v>23</v>
      </c>
      <c r="O2201" s="2" t="s">
        <v>24</v>
      </c>
      <c r="P2201" s="2" t="s">
        <v>35</v>
      </c>
      <c r="Q2201" s="2" t="s">
        <v>26</v>
      </c>
      <c r="R2201" s="3">
        <v>42507</v>
      </c>
      <c r="S2201" s="10">
        <f t="shared" si="372"/>
        <v>2016</v>
      </c>
      <c r="T2201">
        <f t="shared" si="376"/>
        <v>-185.88</v>
      </c>
      <c r="U2201" t="str">
        <f t="shared" si="376"/>
        <v/>
      </c>
      <c r="V2201" t="str">
        <f t="shared" si="376"/>
        <v/>
      </c>
      <c r="W2201" t="str">
        <f t="shared" si="376"/>
        <v/>
      </c>
      <c r="Z2201">
        <f t="shared" si="377"/>
        <v>-185.88</v>
      </c>
      <c r="AA2201" t="str">
        <f t="shared" si="377"/>
        <v/>
      </c>
      <c r="AB2201" t="str">
        <f t="shared" si="377"/>
        <v/>
      </c>
      <c r="AE2201" t="str">
        <f t="shared" si="373"/>
        <v>Office Supplies</v>
      </c>
      <c r="AH2201" t="str">
        <f t="shared" si="374"/>
        <v/>
      </c>
      <c r="AI2201" t="str">
        <f t="shared" si="375"/>
        <v/>
      </c>
      <c r="AJ2201" t="str">
        <f t="shared" si="371"/>
        <v/>
      </c>
      <c r="AK2201" t="str">
        <f t="shared" si="371"/>
        <v/>
      </c>
      <c r="AL2201" t="str">
        <f t="shared" si="371"/>
        <v/>
      </c>
    </row>
    <row r="2202" spans="1:38" x14ac:dyDescent="0.2">
      <c r="A2202" s="1">
        <v>7444</v>
      </c>
      <c r="B2202" s="2" t="s">
        <v>18</v>
      </c>
      <c r="C2202" s="3">
        <v>42506</v>
      </c>
      <c r="D2202" s="2" t="s">
        <v>41</v>
      </c>
      <c r="E2202" s="2">
        <v>46</v>
      </c>
      <c r="F2202" s="2">
        <v>96.81</v>
      </c>
      <c r="G2202" s="2">
        <v>0.01</v>
      </c>
      <c r="H2202" s="2" t="s">
        <v>20</v>
      </c>
      <c r="I2202" s="2">
        <v>-16.09</v>
      </c>
      <c r="J2202" s="2">
        <v>13.89</v>
      </c>
      <c r="K2202" s="2">
        <v>14.76</v>
      </c>
      <c r="L2202" s="2" t="s">
        <v>426</v>
      </c>
      <c r="M2202" s="2" t="s">
        <v>66</v>
      </c>
      <c r="N2202" s="2" t="s">
        <v>23</v>
      </c>
      <c r="O2202" s="2" t="s">
        <v>24</v>
      </c>
      <c r="P2202" s="2" t="s">
        <v>95</v>
      </c>
      <c r="Q2202" s="2" t="s">
        <v>36</v>
      </c>
      <c r="R2202" s="3">
        <v>42508</v>
      </c>
      <c r="S2202" s="10">
        <f t="shared" si="372"/>
        <v>2016</v>
      </c>
      <c r="T2202">
        <f t="shared" ref="T2202:W2221" si="378">IF($N2202=T$1,$I2202,"")</f>
        <v>-16.09</v>
      </c>
      <c r="U2202" t="str">
        <f t="shared" si="378"/>
        <v/>
      </c>
      <c r="V2202" t="str">
        <f t="shared" si="378"/>
        <v/>
      </c>
      <c r="W2202" t="str">
        <f t="shared" si="378"/>
        <v/>
      </c>
      <c r="Z2202">
        <f t="shared" ref="Z2202:AB2221" si="379">IF($O2202=Z$1,$I2202,"")</f>
        <v>-16.09</v>
      </c>
      <c r="AA2202" t="str">
        <f t="shared" si="379"/>
        <v/>
      </c>
      <c r="AB2202" t="str">
        <f t="shared" si="379"/>
        <v/>
      </c>
      <c r="AE2202" t="str">
        <f t="shared" si="373"/>
        <v>Office Supplies</v>
      </c>
      <c r="AH2202" t="str">
        <f t="shared" si="374"/>
        <v/>
      </c>
      <c r="AI2202" t="str">
        <f t="shared" si="375"/>
        <v/>
      </c>
      <c r="AJ2202" t="str">
        <f t="shared" si="371"/>
        <v/>
      </c>
      <c r="AK2202" t="str">
        <f t="shared" si="371"/>
        <v/>
      </c>
      <c r="AL2202" t="str">
        <f t="shared" si="371"/>
        <v/>
      </c>
    </row>
    <row r="2203" spans="1:38" x14ac:dyDescent="0.2">
      <c r="A2203" s="1">
        <v>7445</v>
      </c>
      <c r="B2203" s="2" t="s">
        <v>40</v>
      </c>
      <c r="C2203" s="3">
        <v>42506</v>
      </c>
      <c r="D2203" s="2" t="s">
        <v>50</v>
      </c>
      <c r="E2203" s="2">
        <v>34</v>
      </c>
      <c r="F2203" s="2">
        <v>2786.6</v>
      </c>
      <c r="G2203" s="2">
        <v>0.02</v>
      </c>
      <c r="H2203" s="2" t="s">
        <v>20</v>
      </c>
      <c r="I2203" s="2">
        <v>894.97</v>
      </c>
      <c r="J2203" s="2">
        <v>92.98</v>
      </c>
      <c r="K2203" s="2">
        <v>21.18</v>
      </c>
      <c r="L2203" s="2" t="s">
        <v>155</v>
      </c>
      <c r="M2203" s="2" t="s">
        <v>29</v>
      </c>
      <c r="N2203" s="2" t="s">
        <v>43</v>
      </c>
      <c r="O2203" s="2" t="s">
        <v>31</v>
      </c>
      <c r="P2203" s="2" t="s">
        <v>32</v>
      </c>
      <c r="Q2203" s="2" t="s">
        <v>26</v>
      </c>
      <c r="R2203" s="3">
        <v>42508</v>
      </c>
      <c r="S2203" s="10">
        <f t="shared" si="372"/>
        <v>2016</v>
      </c>
      <c r="T2203" t="str">
        <f t="shared" si="378"/>
        <v/>
      </c>
      <c r="U2203" t="str">
        <f t="shared" si="378"/>
        <v/>
      </c>
      <c r="V2203">
        <f t="shared" si="378"/>
        <v>894.97</v>
      </c>
      <c r="W2203" t="str">
        <f t="shared" si="378"/>
        <v/>
      </c>
      <c r="Z2203" t="str">
        <f t="shared" si="379"/>
        <v/>
      </c>
      <c r="AA2203">
        <f t="shared" si="379"/>
        <v>894.97</v>
      </c>
      <c r="AB2203" t="str">
        <f t="shared" si="379"/>
        <v/>
      </c>
      <c r="AE2203" t="str">
        <f t="shared" si="373"/>
        <v/>
      </c>
      <c r="AH2203" t="str">
        <f t="shared" si="374"/>
        <v/>
      </c>
      <c r="AI2203" t="str">
        <f t="shared" si="375"/>
        <v/>
      </c>
      <c r="AJ2203" t="str">
        <f t="shared" si="371"/>
        <v/>
      </c>
      <c r="AK2203" t="str">
        <f t="shared" si="371"/>
        <v/>
      </c>
      <c r="AL2203" t="str">
        <f t="shared" si="371"/>
        <v/>
      </c>
    </row>
    <row r="2204" spans="1:38" x14ac:dyDescent="0.2">
      <c r="A2204" s="1">
        <v>7446</v>
      </c>
      <c r="B2204" s="2" t="s">
        <v>40</v>
      </c>
      <c r="C2204" s="3">
        <v>42506</v>
      </c>
      <c r="D2204" s="2" t="s">
        <v>50</v>
      </c>
      <c r="E2204" s="2">
        <v>26</v>
      </c>
      <c r="F2204" s="2">
        <v>72.61</v>
      </c>
      <c r="G2204" s="2">
        <v>0.08</v>
      </c>
      <c r="H2204" s="2" t="s">
        <v>20</v>
      </c>
      <c r="I2204" s="2">
        <v>-36.200000000000003</v>
      </c>
      <c r="J2204" s="2">
        <v>14.6</v>
      </c>
      <c r="K2204" s="2">
        <v>16.399999999999999</v>
      </c>
      <c r="L2204" s="2" t="s">
        <v>155</v>
      </c>
      <c r="M2204" s="2" t="s">
        <v>29</v>
      </c>
      <c r="N2204" s="2" t="s">
        <v>43</v>
      </c>
      <c r="O2204" s="2" t="s">
        <v>24</v>
      </c>
      <c r="P2204" s="2" t="s">
        <v>64</v>
      </c>
      <c r="Q2204" s="2" t="s">
        <v>36</v>
      </c>
      <c r="R2204" s="3">
        <v>42506</v>
      </c>
      <c r="S2204" s="10">
        <f t="shared" si="372"/>
        <v>2016</v>
      </c>
      <c r="T2204" t="str">
        <f t="shared" si="378"/>
        <v/>
      </c>
      <c r="U2204" t="str">
        <f t="shared" si="378"/>
        <v/>
      </c>
      <c r="V2204">
        <f t="shared" si="378"/>
        <v>-36.200000000000003</v>
      </c>
      <c r="W2204" t="str">
        <f t="shared" si="378"/>
        <v/>
      </c>
      <c r="Z2204">
        <f t="shared" si="379"/>
        <v>-36.200000000000003</v>
      </c>
      <c r="AA2204" t="str">
        <f t="shared" si="379"/>
        <v/>
      </c>
      <c r="AB2204" t="str">
        <f t="shared" si="379"/>
        <v/>
      </c>
      <c r="AE2204" t="str">
        <f t="shared" si="373"/>
        <v>Office Supplies</v>
      </c>
      <c r="AH2204" t="str">
        <f t="shared" si="374"/>
        <v/>
      </c>
      <c r="AI2204" t="str">
        <f t="shared" si="375"/>
        <v/>
      </c>
      <c r="AJ2204" t="str">
        <f t="shared" si="371"/>
        <v/>
      </c>
      <c r="AK2204" t="str">
        <f t="shared" si="371"/>
        <v/>
      </c>
      <c r="AL2204" t="str">
        <f t="shared" si="371"/>
        <v/>
      </c>
    </row>
    <row r="2205" spans="1:38" x14ac:dyDescent="0.2">
      <c r="A2205" s="1">
        <v>7447</v>
      </c>
      <c r="B2205" s="2" t="s">
        <v>40</v>
      </c>
      <c r="C2205" s="3">
        <v>42507</v>
      </c>
      <c r="D2205" s="2" t="s">
        <v>41</v>
      </c>
      <c r="E2205" s="2">
        <v>44</v>
      </c>
      <c r="F2205" s="2">
        <v>530.82000000000005</v>
      </c>
      <c r="G2205" s="2">
        <v>0.06</v>
      </c>
      <c r="H2205" s="2" t="s">
        <v>20</v>
      </c>
      <c r="I2205" s="2">
        <v>44.82</v>
      </c>
      <c r="J2205" s="2">
        <v>23.7</v>
      </c>
      <c r="K2205" s="2">
        <v>19.63</v>
      </c>
      <c r="L2205" s="2" t="s">
        <v>139</v>
      </c>
      <c r="M2205" s="2" t="s">
        <v>29</v>
      </c>
      <c r="N2205" s="2" t="s">
        <v>23</v>
      </c>
      <c r="O2205" s="2" t="s">
        <v>24</v>
      </c>
      <c r="P2205" s="2" t="s">
        <v>25</v>
      </c>
      <c r="Q2205" s="2" t="s">
        <v>26</v>
      </c>
      <c r="R2205" s="3">
        <v>42509</v>
      </c>
      <c r="S2205" s="10">
        <f t="shared" si="372"/>
        <v>2016</v>
      </c>
      <c r="T2205">
        <f t="shared" si="378"/>
        <v>44.82</v>
      </c>
      <c r="U2205" t="str">
        <f t="shared" si="378"/>
        <v/>
      </c>
      <c r="V2205" t="str">
        <f t="shared" si="378"/>
        <v/>
      </c>
      <c r="W2205" t="str">
        <f t="shared" si="378"/>
        <v/>
      </c>
      <c r="Z2205">
        <f t="shared" si="379"/>
        <v>44.82</v>
      </c>
      <c r="AA2205" t="str">
        <f t="shared" si="379"/>
        <v/>
      </c>
      <c r="AB2205" t="str">
        <f t="shared" si="379"/>
        <v/>
      </c>
      <c r="AE2205" t="str">
        <f t="shared" si="373"/>
        <v/>
      </c>
      <c r="AH2205" t="str">
        <f t="shared" si="374"/>
        <v/>
      </c>
      <c r="AI2205" t="str">
        <f t="shared" si="375"/>
        <v/>
      </c>
      <c r="AJ2205" t="str">
        <f t="shared" si="371"/>
        <v/>
      </c>
      <c r="AK2205" t="str">
        <f t="shared" si="371"/>
        <v/>
      </c>
      <c r="AL2205" t="str">
        <f t="shared" si="371"/>
        <v/>
      </c>
    </row>
    <row r="2206" spans="1:38" x14ac:dyDescent="0.2">
      <c r="A2206" s="1">
        <v>7448</v>
      </c>
      <c r="B2206" s="2" t="s">
        <v>40</v>
      </c>
      <c r="C2206" s="3">
        <v>42507</v>
      </c>
      <c r="D2206" s="2" t="s">
        <v>41</v>
      </c>
      <c r="E2206" s="2">
        <v>40</v>
      </c>
      <c r="F2206" s="2">
        <v>199.94</v>
      </c>
      <c r="G2206" s="2">
        <v>0.08</v>
      </c>
      <c r="H2206" s="2" t="s">
        <v>20</v>
      </c>
      <c r="I2206" s="2">
        <v>-181.33</v>
      </c>
      <c r="J2206" s="2">
        <v>16.98</v>
      </c>
      <c r="K2206" s="2">
        <v>21.44</v>
      </c>
      <c r="L2206" s="2" t="s">
        <v>139</v>
      </c>
      <c r="M2206" s="2" t="s">
        <v>29</v>
      </c>
      <c r="N2206" s="2" t="s">
        <v>23</v>
      </c>
      <c r="O2206" s="2" t="s">
        <v>24</v>
      </c>
      <c r="P2206" s="2" t="s">
        <v>35</v>
      </c>
      <c r="Q2206" s="2" t="s">
        <v>26</v>
      </c>
      <c r="R2206" s="3">
        <v>42508</v>
      </c>
      <c r="S2206" s="10">
        <f t="shared" si="372"/>
        <v>2016</v>
      </c>
      <c r="T2206">
        <f t="shared" si="378"/>
        <v>-181.33</v>
      </c>
      <c r="U2206" t="str">
        <f t="shared" si="378"/>
        <v/>
      </c>
      <c r="V2206" t="str">
        <f t="shared" si="378"/>
        <v/>
      </c>
      <c r="W2206" t="str">
        <f t="shared" si="378"/>
        <v/>
      </c>
      <c r="Z2206">
        <f t="shared" si="379"/>
        <v>-181.33</v>
      </c>
      <c r="AA2206" t="str">
        <f t="shared" si="379"/>
        <v/>
      </c>
      <c r="AB2206" t="str">
        <f t="shared" si="379"/>
        <v/>
      </c>
      <c r="AE2206" t="str">
        <f t="shared" si="373"/>
        <v>Office Supplies</v>
      </c>
      <c r="AH2206" t="str">
        <f t="shared" si="374"/>
        <v/>
      </c>
      <c r="AI2206" t="str">
        <f t="shared" si="375"/>
        <v/>
      </c>
      <c r="AJ2206" t="str">
        <f t="shared" si="371"/>
        <v/>
      </c>
      <c r="AK2206" t="str">
        <f t="shared" si="371"/>
        <v/>
      </c>
      <c r="AL2206" t="str">
        <f t="shared" si="371"/>
        <v/>
      </c>
    </row>
    <row r="2207" spans="1:38" x14ac:dyDescent="0.2">
      <c r="A2207" s="1">
        <v>7449</v>
      </c>
      <c r="B2207" s="2" t="s">
        <v>40</v>
      </c>
      <c r="C2207" s="3">
        <v>42507</v>
      </c>
      <c r="D2207" s="2" t="s">
        <v>41</v>
      </c>
      <c r="E2207" s="2">
        <v>29</v>
      </c>
      <c r="F2207" s="2">
        <v>164.1</v>
      </c>
      <c r="G2207" s="2">
        <v>0.06</v>
      </c>
      <c r="H2207" s="2" t="s">
        <v>20</v>
      </c>
      <c r="I2207" s="2">
        <v>-71.239999999999995</v>
      </c>
      <c r="J2207" s="2">
        <v>17.28</v>
      </c>
      <c r="K2207" s="2">
        <v>19.57</v>
      </c>
      <c r="L2207" s="2" t="s">
        <v>139</v>
      </c>
      <c r="M2207" s="2" t="s">
        <v>29</v>
      </c>
      <c r="N2207" s="2" t="s">
        <v>23</v>
      </c>
      <c r="O2207" s="2" t="s">
        <v>24</v>
      </c>
      <c r="P2207" s="2" t="s">
        <v>35</v>
      </c>
      <c r="Q2207" s="2" t="s">
        <v>26</v>
      </c>
      <c r="R2207" s="3">
        <v>42509</v>
      </c>
      <c r="S2207" s="10">
        <f t="shared" si="372"/>
        <v>2016</v>
      </c>
      <c r="T2207">
        <f t="shared" si="378"/>
        <v>-71.239999999999995</v>
      </c>
      <c r="U2207" t="str">
        <f t="shared" si="378"/>
        <v/>
      </c>
      <c r="V2207" t="str">
        <f t="shared" si="378"/>
        <v/>
      </c>
      <c r="W2207" t="str">
        <f t="shared" si="378"/>
        <v/>
      </c>
      <c r="Z2207">
        <f t="shared" si="379"/>
        <v>-71.239999999999995</v>
      </c>
      <c r="AA2207" t="str">
        <f t="shared" si="379"/>
        <v/>
      </c>
      <c r="AB2207" t="str">
        <f t="shared" si="379"/>
        <v/>
      </c>
      <c r="AE2207" t="str">
        <f t="shared" si="373"/>
        <v>Office Supplies</v>
      </c>
      <c r="AH2207" t="str">
        <f t="shared" si="374"/>
        <v/>
      </c>
      <c r="AI2207" t="str">
        <f t="shared" si="375"/>
        <v/>
      </c>
      <c r="AJ2207" t="str">
        <f t="shared" si="371"/>
        <v/>
      </c>
      <c r="AK2207" t="str">
        <f t="shared" si="371"/>
        <v/>
      </c>
      <c r="AL2207" t="str">
        <f t="shared" si="371"/>
        <v/>
      </c>
    </row>
    <row r="2208" spans="1:38" x14ac:dyDescent="0.2">
      <c r="A2208" s="1">
        <v>7450</v>
      </c>
      <c r="B2208" s="2" t="s">
        <v>18</v>
      </c>
      <c r="C2208" s="3">
        <v>42508</v>
      </c>
      <c r="D2208" s="2" t="s">
        <v>27</v>
      </c>
      <c r="E2208" s="2">
        <v>6</v>
      </c>
      <c r="F2208" s="2">
        <v>1316.93</v>
      </c>
      <c r="G2208" s="2">
        <v>0.06</v>
      </c>
      <c r="H2208" s="2" t="s">
        <v>20</v>
      </c>
      <c r="I2208" s="2">
        <v>24.58</v>
      </c>
      <c r="J2208" s="2">
        <v>230.08</v>
      </c>
      <c r="K2208" s="2">
        <v>32.06</v>
      </c>
      <c r="L2208" s="2" t="s">
        <v>419</v>
      </c>
      <c r="M2208" s="2" t="s">
        <v>29</v>
      </c>
      <c r="N2208" s="2" t="s">
        <v>43</v>
      </c>
      <c r="O2208" s="2" t="s">
        <v>45</v>
      </c>
      <c r="P2208" s="2" t="s">
        <v>61</v>
      </c>
      <c r="Q2208" s="2" t="s">
        <v>34</v>
      </c>
      <c r="R2208" s="3">
        <v>42508</v>
      </c>
      <c r="S2208" s="10">
        <f t="shared" si="372"/>
        <v>2016</v>
      </c>
      <c r="T2208" t="str">
        <f t="shared" si="378"/>
        <v/>
      </c>
      <c r="U2208" t="str">
        <f t="shared" si="378"/>
        <v/>
      </c>
      <c r="V2208">
        <f t="shared" si="378"/>
        <v>24.58</v>
      </c>
      <c r="W2208" t="str">
        <f t="shared" si="378"/>
        <v/>
      </c>
      <c r="Z2208" t="str">
        <f t="shared" si="379"/>
        <v/>
      </c>
      <c r="AA2208" t="str">
        <f t="shared" si="379"/>
        <v/>
      </c>
      <c r="AB2208">
        <f t="shared" si="379"/>
        <v>24.58</v>
      </c>
      <c r="AE2208" t="str">
        <f t="shared" si="373"/>
        <v/>
      </c>
      <c r="AH2208" t="str">
        <f t="shared" si="374"/>
        <v/>
      </c>
      <c r="AI2208" t="str">
        <f t="shared" si="375"/>
        <v/>
      </c>
      <c r="AJ2208" t="str">
        <f t="shared" si="371"/>
        <v/>
      </c>
      <c r="AK2208" t="str">
        <f t="shared" si="371"/>
        <v/>
      </c>
      <c r="AL2208" t="str">
        <f t="shared" si="371"/>
        <v/>
      </c>
    </row>
    <row r="2209" spans="1:38" x14ac:dyDescent="0.2">
      <c r="A2209" s="1">
        <v>7451</v>
      </c>
      <c r="B2209" s="2" t="s">
        <v>18</v>
      </c>
      <c r="C2209" s="3">
        <v>42508</v>
      </c>
      <c r="D2209" s="2" t="s">
        <v>27</v>
      </c>
      <c r="E2209" s="2">
        <v>48</v>
      </c>
      <c r="F2209" s="2">
        <v>813.77</v>
      </c>
      <c r="G2209" s="2">
        <v>0.01</v>
      </c>
      <c r="H2209" s="2" t="s">
        <v>49</v>
      </c>
      <c r="I2209" s="2">
        <v>-161</v>
      </c>
      <c r="J2209" s="2">
        <v>27.42</v>
      </c>
      <c r="K2209" s="2">
        <v>24.68</v>
      </c>
      <c r="L2209" s="2" t="s">
        <v>419</v>
      </c>
      <c r="M2209" s="2" t="s">
        <v>29</v>
      </c>
      <c r="N2209" s="2" t="s">
        <v>43</v>
      </c>
      <c r="O2209" s="2" t="s">
        <v>24</v>
      </c>
      <c r="P2209" s="2" t="s">
        <v>52</v>
      </c>
      <c r="Q2209" s="2" t="s">
        <v>26</v>
      </c>
      <c r="R2209" s="3">
        <v>42510</v>
      </c>
      <c r="S2209" s="10">
        <f t="shared" si="372"/>
        <v>2016</v>
      </c>
      <c r="T2209" t="str">
        <f t="shared" si="378"/>
        <v/>
      </c>
      <c r="U2209" t="str">
        <f t="shared" si="378"/>
        <v/>
      </c>
      <c r="V2209">
        <f t="shared" si="378"/>
        <v>-161</v>
      </c>
      <c r="W2209" t="str">
        <f t="shared" si="378"/>
        <v/>
      </c>
      <c r="Z2209">
        <f t="shared" si="379"/>
        <v>-161</v>
      </c>
      <c r="AA2209" t="str">
        <f t="shared" si="379"/>
        <v/>
      </c>
      <c r="AB2209" t="str">
        <f t="shared" si="379"/>
        <v/>
      </c>
      <c r="AE2209" t="str">
        <f t="shared" si="373"/>
        <v>Office Supplies</v>
      </c>
      <c r="AH2209" t="str">
        <f t="shared" si="374"/>
        <v/>
      </c>
      <c r="AI2209" t="str">
        <f t="shared" si="375"/>
        <v/>
      </c>
      <c r="AJ2209" t="str">
        <f t="shared" si="371"/>
        <v/>
      </c>
      <c r="AK2209" t="str">
        <f t="shared" si="371"/>
        <v/>
      </c>
      <c r="AL2209" t="str">
        <f t="shared" si="371"/>
        <v/>
      </c>
    </row>
    <row r="2210" spans="1:38" x14ac:dyDescent="0.2">
      <c r="A2210" s="1">
        <v>7452</v>
      </c>
      <c r="B2210" s="2" t="s">
        <v>18</v>
      </c>
      <c r="C2210" s="3">
        <v>42508</v>
      </c>
      <c r="D2210" s="2" t="s">
        <v>50</v>
      </c>
      <c r="E2210" s="2">
        <v>4</v>
      </c>
      <c r="F2210" s="2">
        <v>47.42</v>
      </c>
      <c r="G2210" s="2">
        <v>0.02</v>
      </c>
      <c r="H2210" s="2" t="s">
        <v>20</v>
      </c>
      <c r="I2210" s="2">
        <v>4.12</v>
      </c>
      <c r="J2210" s="2">
        <v>21.93</v>
      </c>
      <c r="K2210" s="2">
        <v>15.09</v>
      </c>
      <c r="L2210" s="2" t="s">
        <v>574</v>
      </c>
      <c r="M2210" s="2" t="s">
        <v>22</v>
      </c>
      <c r="N2210" s="2" t="s">
        <v>30</v>
      </c>
      <c r="O2210" s="2" t="s">
        <v>24</v>
      </c>
      <c r="P2210" s="2" t="s">
        <v>64</v>
      </c>
      <c r="Q2210" s="2" t="s">
        <v>36</v>
      </c>
      <c r="R2210" s="3">
        <v>42510</v>
      </c>
      <c r="S2210" s="10">
        <f t="shared" si="372"/>
        <v>2016</v>
      </c>
      <c r="T2210" t="str">
        <f t="shared" si="378"/>
        <v/>
      </c>
      <c r="U2210">
        <f t="shared" si="378"/>
        <v>4.12</v>
      </c>
      <c r="V2210" t="str">
        <f t="shared" si="378"/>
        <v/>
      </c>
      <c r="W2210" t="str">
        <f t="shared" si="378"/>
        <v/>
      </c>
      <c r="Z2210">
        <f t="shared" si="379"/>
        <v>4.12</v>
      </c>
      <c r="AA2210" t="str">
        <f t="shared" si="379"/>
        <v/>
      </c>
      <c r="AB2210" t="str">
        <f t="shared" si="379"/>
        <v/>
      </c>
      <c r="AE2210" t="str">
        <f t="shared" si="373"/>
        <v/>
      </c>
      <c r="AH2210" t="str">
        <f t="shared" si="374"/>
        <v/>
      </c>
      <c r="AI2210" t="str">
        <f t="shared" si="375"/>
        <v/>
      </c>
      <c r="AJ2210" t="str">
        <f t="shared" si="371"/>
        <v/>
      </c>
      <c r="AK2210" t="str">
        <f t="shared" si="371"/>
        <v/>
      </c>
      <c r="AL2210" t="str">
        <f t="shared" si="371"/>
        <v/>
      </c>
    </row>
    <row r="2211" spans="1:38" x14ac:dyDescent="0.2">
      <c r="A2211" s="1">
        <v>7453</v>
      </c>
      <c r="B2211" s="2" t="s">
        <v>18</v>
      </c>
      <c r="C2211" s="3">
        <v>42508</v>
      </c>
      <c r="D2211" s="2" t="s">
        <v>41</v>
      </c>
      <c r="E2211" s="2">
        <v>44</v>
      </c>
      <c r="F2211" s="2">
        <v>130.46</v>
      </c>
      <c r="G2211" s="2">
        <v>7.0000000000000007E-2</v>
      </c>
      <c r="H2211" s="2" t="s">
        <v>20</v>
      </c>
      <c r="I2211" s="2">
        <v>8.9</v>
      </c>
      <c r="J2211" s="2">
        <v>14.78</v>
      </c>
      <c r="K2211" s="2">
        <v>15.34</v>
      </c>
      <c r="L2211" s="2" t="s">
        <v>339</v>
      </c>
      <c r="M2211" s="2" t="s">
        <v>29</v>
      </c>
      <c r="N2211" s="2" t="s">
        <v>30</v>
      </c>
      <c r="O2211" s="2" t="s">
        <v>24</v>
      </c>
      <c r="P2211" s="2" t="s">
        <v>64</v>
      </c>
      <c r="Q2211" s="2" t="s">
        <v>36</v>
      </c>
      <c r="R2211" s="3">
        <v>42508</v>
      </c>
      <c r="S2211" s="10">
        <f t="shared" si="372"/>
        <v>2016</v>
      </c>
      <c r="T2211" t="str">
        <f t="shared" si="378"/>
        <v/>
      </c>
      <c r="U2211">
        <f t="shared" si="378"/>
        <v>8.9</v>
      </c>
      <c r="V2211" t="str">
        <f t="shared" si="378"/>
        <v/>
      </c>
      <c r="W2211" t="str">
        <f t="shared" si="378"/>
        <v/>
      </c>
      <c r="Z2211">
        <f t="shared" si="379"/>
        <v>8.9</v>
      </c>
      <c r="AA2211" t="str">
        <f t="shared" si="379"/>
        <v/>
      </c>
      <c r="AB2211" t="str">
        <f t="shared" si="379"/>
        <v/>
      </c>
      <c r="AE2211" t="str">
        <f t="shared" si="373"/>
        <v/>
      </c>
      <c r="AH2211" t="str">
        <f t="shared" si="374"/>
        <v/>
      </c>
      <c r="AI2211" t="str">
        <f t="shared" si="375"/>
        <v/>
      </c>
      <c r="AJ2211" t="str">
        <f t="shared" si="371"/>
        <v/>
      </c>
      <c r="AK2211" t="str">
        <f t="shared" si="371"/>
        <v/>
      </c>
      <c r="AL2211" t="str">
        <f t="shared" si="371"/>
        <v/>
      </c>
    </row>
    <row r="2212" spans="1:38" x14ac:dyDescent="0.2">
      <c r="A2212" s="1">
        <v>7454</v>
      </c>
      <c r="B2212" s="2" t="s">
        <v>18</v>
      </c>
      <c r="C2212" s="3">
        <v>42509</v>
      </c>
      <c r="D2212" s="2" t="s">
        <v>59</v>
      </c>
      <c r="E2212" s="2">
        <v>37</v>
      </c>
      <c r="F2212" s="2">
        <v>265.94</v>
      </c>
      <c r="G2212" s="2">
        <v>0.05</v>
      </c>
      <c r="H2212" s="2" t="s">
        <v>20</v>
      </c>
      <c r="I2212" s="2">
        <v>-110.97</v>
      </c>
      <c r="J2212" s="2">
        <v>18.68</v>
      </c>
      <c r="K2212" s="2">
        <v>21.3</v>
      </c>
      <c r="L2212" s="2" t="s">
        <v>260</v>
      </c>
      <c r="M2212" s="2" t="s">
        <v>38</v>
      </c>
      <c r="N2212" s="2" t="s">
        <v>43</v>
      </c>
      <c r="O2212" s="2" t="s">
        <v>24</v>
      </c>
      <c r="P2212" s="2" t="s">
        <v>35</v>
      </c>
      <c r="Q2212" s="2" t="s">
        <v>26</v>
      </c>
      <c r="R2212" s="3">
        <v>42510</v>
      </c>
      <c r="S2212" s="10">
        <f t="shared" si="372"/>
        <v>2016</v>
      </c>
      <c r="T2212" t="str">
        <f t="shared" si="378"/>
        <v/>
      </c>
      <c r="U2212" t="str">
        <f t="shared" si="378"/>
        <v/>
      </c>
      <c r="V2212">
        <f t="shared" si="378"/>
        <v>-110.97</v>
      </c>
      <c r="W2212" t="str">
        <f t="shared" si="378"/>
        <v/>
      </c>
      <c r="Z2212">
        <f t="shared" si="379"/>
        <v>-110.97</v>
      </c>
      <c r="AA2212" t="str">
        <f t="shared" si="379"/>
        <v/>
      </c>
      <c r="AB2212" t="str">
        <f t="shared" si="379"/>
        <v/>
      </c>
      <c r="AE2212" t="str">
        <f t="shared" si="373"/>
        <v>Office Supplies</v>
      </c>
      <c r="AH2212" t="str">
        <f t="shared" si="374"/>
        <v/>
      </c>
      <c r="AI2212" t="str">
        <f t="shared" si="375"/>
        <v/>
      </c>
      <c r="AJ2212" t="str">
        <f t="shared" si="371"/>
        <v/>
      </c>
      <c r="AK2212" t="str">
        <f t="shared" si="371"/>
        <v/>
      </c>
      <c r="AL2212" t="str">
        <f t="shared" si="371"/>
        <v/>
      </c>
    </row>
    <row r="2213" spans="1:38" x14ac:dyDescent="0.2">
      <c r="A2213" s="1">
        <v>7455</v>
      </c>
      <c r="B2213" s="2" t="s">
        <v>18</v>
      </c>
      <c r="C2213" s="3">
        <v>42509</v>
      </c>
      <c r="D2213" s="2" t="s">
        <v>59</v>
      </c>
      <c r="E2213" s="2">
        <v>41</v>
      </c>
      <c r="F2213" s="2">
        <v>4617.6895000000004</v>
      </c>
      <c r="G2213" s="2">
        <v>0</v>
      </c>
      <c r="H2213" s="2" t="s">
        <v>20</v>
      </c>
      <c r="I2213" s="2">
        <v>1438.26</v>
      </c>
      <c r="J2213" s="2">
        <v>137.99</v>
      </c>
      <c r="K2213" s="2">
        <v>16.5</v>
      </c>
      <c r="L2213" s="2" t="s">
        <v>260</v>
      </c>
      <c r="M2213" s="2" t="s">
        <v>38</v>
      </c>
      <c r="N2213" s="2" t="s">
        <v>43</v>
      </c>
      <c r="O2213" s="2" t="s">
        <v>31</v>
      </c>
      <c r="P2213" s="2" t="s">
        <v>39</v>
      </c>
      <c r="Q2213" s="2" t="s">
        <v>26</v>
      </c>
      <c r="R2213" s="3">
        <v>42510</v>
      </c>
      <c r="S2213" s="10">
        <f t="shared" si="372"/>
        <v>2016</v>
      </c>
      <c r="T2213" t="str">
        <f t="shared" si="378"/>
        <v/>
      </c>
      <c r="U2213" t="str">
        <f t="shared" si="378"/>
        <v/>
      </c>
      <c r="V2213">
        <f t="shared" si="378"/>
        <v>1438.26</v>
      </c>
      <c r="W2213" t="str">
        <f t="shared" si="378"/>
        <v/>
      </c>
      <c r="Z2213" t="str">
        <f t="shared" si="379"/>
        <v/>
      </c>
      <c r="AA2213">
        <f t="shared" si="379"/>
        <v>1438.26</v>
      </c>
      <c r="AB2213" t="str">
        <f t="shared" si="379"/>
        <v/>
      </c>
      <c r="AE2213" t="str">
        <f t="shared" si="373"/>
        <v/>
      </c>
      <c r="AH2213" t="str">
        <f t="shared" si="374"/>
        <v/>
      </c>
      <c r="AI2213" t="str">
        <f t="shared" si="375"/>
        <v/>
      </c>
      <c r="AJ2213" t="str">
        <f t="shared" si="371"/>
        <v/>
      </c>
      <c r="AK2213" t="str">
        <f t="shared" si="371"/>
        <v/>
      </c>
      <c r="AL2213" t="str">
        <f t="shared" si="371"/>
        <v/>
      </c>
    </row>
    <row r="2214" spans="1:38" x14ac:dyDescent="0.2">
      <c r="A2214" s="1">
        <v>7456</v>
      </c>
      <c r="B2214" s="2" t="s">
        <v>18</v>
      </c>
      <c r="C2214" s="3">
        <v>42509</v>
      </c>
      <c r="D2214" s="2" t="s">
        <v>59</v>
      </c>
      <c r="E2214" s="2">
        <v>44</v>
      </c>
      <c r="F2214" s="2">
        <v>737.15</v>
      </c>
      <c r="G2214" s="2">
        <v>0.02</v>
      </c>
      <c r="H2214" s="2" t="s">
        <v>20</v>
      </c>
      <c r="I2214" s="2">
        <v>380.65</v>
      </c>
      <c r="J2214" s="2">
        <v>27.67</v>
      </c>
      <c r="K2214" s="2">
        <v>15.39</v>
      </c>
      <c r="L2214" s="2" t="s">
        <v>575</v>
      </c>
      <c r="M2214" s="2" t="s">
        <v>29</v>
      </c>
      <c r="N2214" s="2" t="s">
        <v>43</v>
      </c>
      <c r="O2214" s="2" t="s">
        <v>24</v>
      </c>
      <c r="P2214" s="2" t="s">
        <v>90</v>
      </c>
      <c r="Q2214" s="2" t="s">
        <v>26</v>
      </c>
      <c r="R2214" s="3">
        <v>42510</v>
      </c>
      <c r="S2214" s="10">
        <f t="shared" si="372"/>
        <v>2016</v>
      </c>
      <c r="T2214" t="str">
        <f t="shared" si="378"/>
        <v/>
      </c>
      <c r="U2214" t="str">
        <f t="shared" si="378"/>
        <v/>
      </c>
      <c r="V2214">
        <f t="shared" si="378"/>
        <v>380.65</v>
      </c>
      <c r="W2214" t="str">
        <f t="shared" si="378"/>
        <v/>
      </c>
      <c r="Z2214">
        <f t="shared" si="379"/>
        <v>380.65</v>
      </c>
      <c r="AA2214" t="str">
        <f t="shared" si="379"/>
        <v/>
      </c>
      <c r="AB2214" t="str">
        <f t="shared" si="379"/>
        <v/>
      </c>
      <c r="AE2214" t="str">
        <f t="shared" si="373"/>
        <v/>
      </c>
      <c r="AH2214" t="str">
        <f t="shared" si="374"/>
        <v/>
      </c>
      <c r="AI2214" t="str">
        <f t="shared" si="375"/>
        <v/>
      </c>
      <c r="AJ2214" t="str">
        <f t="shared" si="371"/>
        <v/>
      </c>
      <c r="AK2214" t="str">
        <f t="shared" si="371"/>
        <v/>
      </c>
      <c r="AL2214" t="str">
        <f t="shared" si="371"/>
        <v/>
      </c>
    </row>
    <row r="2215" spans="1:38" x14ac:dyDescent="0.2">
      <c r="A2215" s="1">
        <v>7457</v>
      </c>
      <c r="B2215" s="2" t="s">
        <v>18</v>
      </c>
      <c r="C2215" s="3">
        <v>42509</v>
      </c>
      <c r="D2215" s="2" t="s">
        <v>59</v>
      </c>
      <c r="E2215" s="2">
        <v>28</v>
      </c>
      <c r="F2215" s="2">
        <v>1424.61</v>
      </c>
      <c r="G2215" s="2">
        <v>7.0000000000000007E-2</v>
      </c>
      <c r="H2215" s="2" t="s">
        <v>20</v>
      </c>
      <c r="I2215" s="2">
        <v>69.28</v>
      </c>
      <c r="J2215" s="2">
        <v>63.65</v>
      </c>
      <c r="K2215" s="2">
        <v>32.450000000000003</v>
      </c>
      <c r="L2215" s="2" t="s">
        <v>575</v>
      </c>
      <c r="M2215" s="2" t="s">
        <v>29</v>
      </c>
      <c r="N2215" s="2" t="s">
        <v>43</v>
      </c>
      <c r="O2215" s="2" t="s">
        <v>45</v>
      </c>
      <c r="P2215" s="2" t="s">
        <v>55</v>
      </c>
      <c r="Q2215" s="2" t="s">
        <v>62</v>
      </c>
      <c r="R2215" s="3">
        <v>42511</v>
      </c>
      <c r="S2215" s="10">
        <f t="shared" si="372"/>
        <v>2016</v>
      </c>
      <c r="T2215" t="str">
        <f t="shared" si="378"/>
        <v/>
      </c>
      <c r="U2215" t="str">
        <f t="shared" si="378"/>
        <v/>
      </c>
      <c r="V2215">
        <f t="shared" si="378"/>
        <v>69.28</v>
      </c>
      <c r="W2215" t="str">
        <f t="shared" si="378"/>
        <v/>
      </c>
      <c r="Z2215" t="str">
        <f t="shared" si="379"/>
        <v/>
      </c>
      <c r="AA2215" t="str">
        <f t="shared" si="379"/>
        <v/>
      </c>
      <c r="AB2215">
        <f t="shared" si="379"/>
        <v>69.28</v>
      </c>
      <c r="AE2215" t="str">
        <f t="shared" si="373"/>
        <v/>
      </c>
      <c r="AH2215" t="str">
        <f t="shared" si="374"/>
        <v/>
      </c>
      <c r="AI2215" t="str">
        <f t="shared" si="375"/>
        <v/>
      </c>
      <c r="AJ2215" t="str">
        <f t="shared" si="371"/>
        <v/>
      </c>
      <c r="AK2215" t="str">
        <f t="shared" si="371"/>
        <v/>
      </c>
      <c r="AL2215" t="str">
        <f t="shared" si="371"/>
        <v/>
      </c>
    </row>
    <row r="2216" spans="1:38" x14ac:dyDescent="0.2">
      <c r="A2216" s="1">
        <v>7458</v>
      </c>
      <c r="B2216" s="2" t="s">
        <v>18</v>
      </c>
      <c r="C2216" s="3">
        <v>42509</v>
      </c>
      <c r="D2216" s="2" t="s">
        <v>59</v>
      </c>
      <c r="E2216" s="2">
        <v>11</v>
      </c>
      <c r="F2216" s="2">
        <v>1162.3375000000001</v>
      </c>
      <c r="G2216" s="2">
        <v>0.04</v>
      </c>
      <c r="H2216" s="2" t="s">
        <v>49</v>
      </c>
      <c r="I2216" s="2">
        <v>-170.66</v>
      </c>
      <c r="J2216" s="2">
        <v>137.99</v>
      </c>
      <c r="K2216" s="2">
        <v>22.99</v>
      </c>
      <c r="L2216" s="2" t="s">
        <v>575</v>
      </c>
      <c r="M2216" s="2" t="s">
        <v>29</v>
      </c>
      <c r="N2216" s="2" t="s">
        <v>43</v>
      </c>
      <c r="O2216" s="2" t="s">
        <v>31</v>
      </c>
      <c r="P2216" s="2" t="s">
        <v>39</v>
      </c>
      <c r="Q2216" s="2" t="s">
        <v>26</v>
      </c>
      <c r="R2216" s="3">
        <v>42510</v>
      </c>
      <c r="S2216" s="10">
        <f t="shared" si="372"/>
        <v>2016</v>
      </c>
      <c r="T2216" t="str">
        <f t="shared" si="378"/>
        <v/>
      </c>
      <c r="U2216" t="str">
        <f t="shared" si="378"/>
        <v/>
      </c>
      <c r="V2216">
        <f t="shared" si="378"/>
        <v>-170.66</v>
      </c>
      <c r="W2216" t="str">
        <f t="shared" si="378"/>
        <v/>
      </c>
      <c r="Z2216" t="str">
        <f t="shared" si="379"/>
        <v/>
      </c>
      <c r="AA2216">
        <f t="shared" si="379"/>
        <v>-170.66</v>
      </c>
      <c r="AB2216" t="str">
        <f t="shared" si="379"/>
        <v/>
      </c>
      <c r="AE2216" t="str">
        <f t="shared" si="373"/>
        <v>Technology</v>
      </c>
      <c r="AH2216" t="str">
        <f t="shared" si="374"/>
        <v/>
      </c>
      <c r="AI2216" t="str">
        <f t="shared" si="375"/>
        <v/>
      </c>
      <c r="AJ2216" t="str">
        <f t="shared" si="371"/>
        <v/>
      </c>
      <c r="AK2216" t="str">
        <f t="shared" si="371"/>
        <v/>
      </c>
      <c r="AL2216" t="str">
        <f t="shared" si="371"/>
        <v/>
      </c>
    </row>
    <row r="2217" spans="1:38" x14ac:dyDescent="0.2">
      <c r="A2217" s="1">
        <v>7459</v>
      </c>
      <c r="B2217" s="2" t="s">
        <v>18</v>
      </c>
      <c r="C2217" s="3">
        <v>42509</v>
      </c>
      <c r="D2217" s="2" t="s">
        <v>50</v>
      </c>
      <c r="E2217" s="2">
        <v>25</v>
      </c>
      <c r="F2217" s="2">
        <v>81.47</v>
      </c>
      <c r="G2217" s="2">
        <v>0.04</v>
      </c>
      <c r="H2217" s="2" t="s">
        <v>20</v>
      </c>
      <c r="I2217" s="2">
        <v>9.77</v>
      </c>
      <c r="J2217" s="2">
        <v>14.88</v>
      </c>
      <c r="K2217" s="2">
        <v>15.49</v>
      </c>
      <c r="L2217" s="2" t="s">
        <v>514</v>
      </c>
      <c r="M2217" s="2" t="s">
        <v>29</v>
      </c>
      <c r="N2217" s="2" t="s">
        <v>30</v>
      </c>
      <c r="O2217" s="2" t="s">
        <v>24</v>
      </c>
      <c r="P2217" s="2" t="s">
        <v>25</v>
      </c>
      <c r="Q2217" s="2" t="s">
        <v>26</v>
      </c>
      <c r="R2217" s="3">
        <v>42511</v>
      </c>
      <c r="S2217" s="10">
        <f t="shared" si="372"/>
        <v>2016</v>
      </c>
      <c r="T2217" t="str">
        <f t="shared" si="378"/>
        <v/>
      </c>
      <c r="U2217">
        <f t="shared" si="378"/>
        <v>9.77</v>
      </c>
      <c r="V2217" t="str">
        <f t="shared" si="378"/>
        <v/>
      </c>
      <c r="W2217" t="str">
        <f t="shared" si="378"/>
        <v/>
      </c>
      <c r="Z2217">
        <f t="shared" si="379"/>
        <v>9.77</v>
      </c>
      <c r="AA2217" t="str">
        <f t="shared" si="379"/>
        <v/>
      </c>
      <c r="AB2217" t="str">
        <f t="shared" si="379"/>
        <v/>
      </c>
      <c r="AE2217" t="str">
        <f t="shared" si="373"/>
        <v/>
      </c>
      <c r="AH2217" t="str">
        <f t="shared" si="374"/>
        <v/>
      </c>
      <c r="AI2217" t="str">
        <f t="shared" si="375"/>
        <v/>
      </c>
      <c r="AJ2217" t="str">
        <f t="shared" si="371"/>
        <v/>
      </c>
      <c r="AK2217" t="str">
        <f t="shared" si="371"/>
        <v/>
      </c>
      <c r="AL2217" t="str">
        <f t="shared" si="371"/>
        <v/>
      </c>
    </row>
    <row r="2218" spans="1:38" x14ac:dyDescent="0.2">
      <c r="A2218" s="1">
        <v>7460</v>
      </c>
      <c r="B2218" s="2" t="s">
        <v>18</v>
      </c>
      <c r="C2218" s="3">
        <v>42509</v>
      </c>
      <c r="D2218" s="2" t="s">
        <v>50</v>
      </c>
      <c r="E2218" s="2">
        <v>29</v>
      </c>
      <c r="F2218" s="2">
        <v>1536.4565</v>
      </c>
      <c r="G2218" s="2">
        <v>0.06</v>
      </c>
      <c r="H2218" s="2" t="s">
        <v>20</v>
      </c>
      <c r="I2218" s="2">
        <v>207.13</v>
      </c>
      <c r="J2218" s="2">
        <v>77.989999999999995</v>
      </c>
      <c r="K2218" s="2">
        <v>17.989999999999998</v>
      </c>
      <c r="L2218" s="2" t="s">
        <v>514</v>
      </c>
      <c r="M2218" s="2" t="s">
        <v>29</v>
      </c>
      <c r="N2218" s="2" t="s">
        <v>30</v>
      </c>
      <c r="O2218" s="2" t="s">
        <v>31</v>
      </c>
      <c r="P2218" s="2" t="s">
        <v>39</v>
      </c>
      <c r="Q2218" s="2" t="s">
        <v>26</v>
      </c>
      <c r="R2218" s="3">
        <v>42511</v>
      </c>
      <c r="S2218" s="10">
        <f t="shared" si="372"/>
        <v>2016</v>
      </c>
      <c r="T2218" t="str">
        <f t="shared" si="378"/>
        <v/>
      </c>
      <c r="U2218">
        <f t="shared" si="378"/>
        <v>207.13</v>
      </c>
      <c r="V2218" t="str">
        <f t="shared" si="378"/>
        <v/>
      </c>
      <c r="W2218" t="str">
        <f t="shared" si="378"/>
        <v/>
      </c>
      <c r="Z2218" t="str">
        <f t="shared" si="379"/>
        <v/>
      </c>
      <c r="AA2218">
        <f t="shared" si="379"/>
        <v>207.13</v>
      </c>
      <c r="AB2218" t="str">
        <f t="shared" si="379"/>
        <v/>
      </c>
      <c r="AE2218" t="str">
        <f t="shared" si="373"/>
        <v/>
      </c>
      <c r="AH2218" t="str">
        <f t="shared" si="374"/>
        <v/>
      </c>
      <c r="AI2218" t="str">
        <f t="shared" si="375"/>
        <v/>
      </c>
      <c r="AJ2218" t="str">
        <f t="shared" si="371"/>
        <v/>
      </c>
      <c r="AK2218" t="str">
        <f t="shared" si="371"/>
        <v/>
      </c>
      <c r="AL2218" t="str">
        <f t="shared" si="371"/>
        <v/>
      </c>
    </row>
    <row r="2219" spans="1:38" x14ac:dyDescent="0.2">
      <c r="A2219" s="1">
        <v>7461</v>
      </c>
      <c r="B2219" s="2" t="s">
        <v>18</v>
      </c>
      <c r="C2219" s="3">
        <v>42510</v>
      </c>
      <c r="D2219" s="2" t="s">
        <v>19</v>
      </c>
      <c r="E2219" s="2">
        <v>21</v>
      </c>
      <c r="F2219" s="2">
        <v>756.23</v>
      </c>
      <c r="G2219" s="2">
        <v>0.01</v>
      </c>
      <c r="H2219" s="2" t="s">
        <v>20</v>
      </c>
      <c r="I2219" s="2">
        <v>255.41</v>
      </c>
      <c r="J2219" s="2">
        <v>45.98</v>
      </c>
      <c r="K2219" s="2">
        <v>15.99</v>
      </c>
      <c r="L2219" s="2" t="s">
        <v>498</v>
      </c>
      <c r="M2219" s="2" t="s">
        <v>29</v>
      </c>
      <c r="N2219" s="2" t="s">
        <v>30</v>
      </c>
      <c r="O2219" s="2" t="s">
        <v>31</v>
      </c>
      <c r="P2219" s="2" t="s">
        <v>32</v>
      </c>
      <c r="Q2219" s="2" t="s">
        <v>58</v>
      </c>
      <c r="R2219" s="3">
        <v>42510</v>
      </c>
      <c r="S2219" s="10">
        <f t="shared" si="372"/>
        <v>2016</v>
      </c>
      <c r="T2219" t="str">
        <f t="shared" si="378"/>
        <v/>
      </c>
      <c r="U2219">
        <f t="shared" si="378"/>
        <v>255.41</v>
      </c>
      <c r="V2219" t="str">
        <f t="shared" si="378"/>
        <v/>
      </c>
      <c r="W2219" t="str">
        <f t="shared" si="378"/>
        <v/>
      </c>
      <c r="Z2219" t="str">
        <f t="shared" si="379"/>
        <v/>
      </c>
      <c r="AA2219">
        <f t="shared" si="379"/>
        <v>255.41</v>
      </c>
      <c r="AB2219" t="str">
        <f t="shared" si="379"/>
        <v/>
      </c>
      <c r="AE2219" t="str">
        <f t="shared" si="373"/>
        <v/>
      </c>
      <c r="AH2219" t="str">
        <f t="shared" si="374"/>
        <v/>
      </c>
      <c r="AI2219" t="str">
        <f t="shared" si="375"/>
        <v/>
      </c>
      <c r="AJ2219" t="str">
        <f t="shared" si="371"/>
        <v/>
      </c>
      <c r="AK2219" t="str">
        <f t="shared" si="371"/>
        <v/>
      </c>
      <c r="AL2219" t="str">
        <f t="shared" si="371"/>
        <v/>
      </c>
    </row>
    <row r="2220" spans="1:38" x14ac:dyDescent="0.2">
      <c r="A2220" s="1">
        <v>7462</v>
      </c>
      <c r="B2220" s="2" t="s">
        <v>18</v>
      </c>
      <c r="C2220" s="3">
        <v>42510</v>
      </c>
      <c r="D2220" s="2" t="s">
        <v>27</v>
      </c>
      <c r="E2220" s="2">
        <v>7</v>
      </c>
      <c r="F2220" s="2">
        <v>197.13</v>
      </c>
      <c r="G2220" s="2">
        <v>0.01</v>
      </c>
      <c r="H2220" s="2" t="s">
        <v>20</v>
      </c>
      <c r="I2220" s="2">
        <v>48.57</v>
      </c>
      <c r="J2220" s="2">
        <v>36.950000000000003</v>
      </c>
      <c r="K2220" s="2">
        <v>16.989999999999998</v>
      </c>
      <c r="L2220" s="2" t="s">
        <v>91</v>
      </c>
      <c r="M2220" s="2" t="s">
        <v>29</v>
      </c>
      <c r="N2220" s="2" t="s">
        <v>43</v>
      </c>
      <c r="O2220" s="2" t="s">
        <v>24</v>
      </c>
      <c r="P2220" s="2" t="s">
        <v>25</v>
      </c>
      <c r="Q2220" s="2" t="s">
        <v>26</v>
      </c>
      <c r="R2220" s="3">
        <v>42510</v>
      </c>
      <c r="S2220" s="10">
        <f t="shared" si="372"/>
        <v>2016</v>
      </c>
      <c r="T2220" t="str">
        <f t="shared" si="378"/>
        <v/>
      </c>
      <c r="U2220" t="str">
        <f t="shared" si="378"/>
        <v/>
      </c>
      <c r="V2220">
        <f t="shared" si="378"/>
        <v>48.57</v>
      </c>
      <c r="W2220" t="str">
        <f t="shared" si="378"/>
        <v/>
      </c>
      <c r="Z2220">
        <f t="shared" si="379"/>
        <v>48.57</v>
      </c>
      <c r="AA2220" t="str">
        <f t="shared" si="379"/>
        <v/>
      </c>
      <c r="AB2220" t="str">
        <f t="shared" si="379"/>
        <v/>
      </c>
      <c r="AE2220" t="str">
        <f t="shared" si="373"/>
        <v/>
      </c>
      <c r="AH2220" t="str">
        <f t="shared" si="374"/>
        <v/>
      </c>
      <c r="AI2220" t="str">
        <f t="shared" si="375"/>
        <v/>
      </c>
      <c r="AJ2220" t="str">
        <f t="shared" si="371"/>
        <v/>
      </c>
      <c r="AK2220" t="str">
        <f t="shared" si="371"/>
        <v/>
      </c>
      <c r="AL2220" t="str">
        <f t="shared" si="371"/>
        <v/>
      </c>
    </row>
    <row r="2221" spans="1:38" x14ac:dyDescent="0.2">
      <c r="A2221" s="1">
        <v>7463</v>
      </c>
      <c r="B2221" s="2" t="s">
        <v>18</v>
      </c>
      <c r="C2221" s="3">
        <v>42510</v>
      </c>
      <c r="D2221" s="2" t="s">
        <v>27</v>
      </c>
      <c r="E2221" s="2">
        <v>40</v>
      </c>
      <c r="F2221" s="2">
        <v>286.2</v>
      </c>
      <c r="G2221" s="2">
        <v>0.06</v>
      </c>
      <c r="H2221" s="2" t="s">
        <v>20</v>
      </c>
      <c r="I2221" s="2">
        <v>83.11</v>
      </c>
      <c r="J2221" s="2">
        <v>18.88</v>
      </c>
      <c r="K2221" s="2">
        <v>16</v>
      </c>
      <c r="L2221" s="2" t="s">
        <v>91</v>
      </c>
      <c r="M2221" s="2" t="s">
        <v>29</v>
      </c>
      <c r="N2221" s="2" t="s">
        <v>43</v>
      </c>
      <c r="O2221" s="2" t="s">
        <v>24</v>
      </c>
      <c r="P2221" s="2" t="s">
        <v>35</v>
      </c>
      <c r="Q2221" s="2" t="s">
        <v>36</v>
      </c>
      <c r="R2221" s="3">
        <v>42512</v>
      </c>
      <c r="S2221" s="10">
        <f t="shared" si="372"/>
        <v>2016</v>
      </c>
      <c r="T2221" t="str">
        <f t="shared" si="378"/>
        <v/>
      </c>
      <c r="U2221" t="str">
        <f t="shared" si="378"/>
        <v/>
      </c>
      <c r="V2221">
        <f t="shared" si="378"/>
        <v>83.11</v>
      </c>
      <c r="W2221" t="str">
        <f t="shared" si="378"/>
        <v/>
      </c>
      <c r="Z2221">
        <f t="shared" si="379"/>
        <v>83.11</v>
      </c>
      <c r="AA2221" t="str">
        <f t="shared" si="379"/>
        <v/>
      </c>
      <c r="AB2221" t="str">
        <f t="shared" si="379"/>
        <v/>
      </c>
      <c r="AE2221" t="str">
        <f t="shared" si="373"/>
        <v/>
      </c>
      <c r="AH2221" t="str">
        <f t="shared" si="374"/>
        <v/>
      </c>
      <c r="AI2221" t="str">
        <f t="shared" si="375"/>
        <v/>
      </c>
      <c r="AJ2221" t="str">
        <f t="shared" si="371"/>
        <v/>
      </c>
      <c r="AK2221" t="str">
        <f t="shared" si="371"/>
        <v/>
      </c>
      <c r="AL2221" t="str">
        <f t="shared" si="371"/>
        <v/>
      </c>
    </row>
    <row r="2222" spans="1:38" x14ac:dyDescent="0.2">
      <c r="A2222" s="1">
        <v>7464</v>
      </c>
      <c r="B2222" s="2" t="s">
        <v>18</v>
      </c>
      <c r="C2222" s="3">
        <v>42510</v>
      </c>
      <c r="D2222" s="2" t="s">
        <v>41</v>
      </c>
      <c r="E2222" s="2">
        <v>18</v>
      </c>
      <c r="F2222" s="2">
        <v>411.7</v>
      </c>
      <c r="G2222" s="2">
        <v>0.04</v>
      </c>
      <c r="H2222" s="2" t="s">
        <v>20</v>
      </c>
      <c r="I2222" s="2">
        <v>-21.94</v>
      </c>
      <c r="J2222" s="2">
        <v>33.380000000000003</v>
      </c>
      <c r="K2222" s="2">
        <v>22.99</v>
      </c>
      <c r="L2222" s="2" t="s">
        <v>491</v>
      </c>
      <c r="M2222" s="2" t="s">
        <v>22</v>
      </c>
      <c r="N2222" s="2" t="s">
        <v>30</v>
      </c>
      <c r="O2222" s="2" t="s">
        <v>24</v>
      </c>
      <c r="P2222" s="2" t="s">
        <v>64</v>
      </c>
      <c r="Q2222" s="2" t="s">
        <v>58</v>
      </c>
      <c r="R2222" s="3">
        <v>42511</v>
      </c>
      <c r="S2222" s="10">
        <f t="shared" si="372"/>
        <v>2016</v>
      </c>
      <c r="T2222" t="str">
        <f t="shared" ref="T2222:W2241" si="380">IF($N2222=T$1,$I2222,"")</f>
        <v/>
      </c>
      <c r="U2222">
        <f t="shared" si="380"/>
        <v>-21.94</v>
      </c>
      <c r="V2222" t="str">
        <f t="shared" si="380"/>
        <v/>
      </c>
      <c r="W2222" t="str">
        <f t="shared" si="380"/>
        <v/>
      </c>
      <c r="Z2222">
        <f t="shared" ref="Z2222:AB2241" si="381">IF($O2222=Z$1,$I2222,"")</f>
        <v>-21.94</v>
      </c>
      <c r="AA2222" t="str">
        <f t="shared" si="381"/>
        <v/>
      </c>
      <c r="AB2222" t="str">
        <f t="shared" si="381"/>
        <v/>
      </c>
      <c r="AE2222" t="str">
        <f t="shared" si="373"/>
        <v>Office Supplies</v>
      </c>
      <c r="AH2222" t="str">
        <f t="shared" si="374"/>
        <v/>
      </c>
      <c r="AI2222" t="str">
        <f t="shared" si="375"/>
        <v/>
      </c>
      <c r="AJ2222" t="str">
        <f t="shared" si="371"/>
        <v/>
      </c>
      <c r="AK2222" t="str">
        <f t="shared" si="371"/>
        <v/>
      </c>
      <c r="AL2222" t="str">
        <f t="shared" si="371"/>
        <v/>
      </c>
    </row>
    <row r="2223" spans="1:38" x14ac:dyDescent="0.2">
      <c r="A2223" s="1">
        <v>7465</v>
      </c>
      <c r="B2223" s="2" t="s">
        <v>18</v>
      </c>
      <c r="C2223" s="3">
        <v>42510</v>
      </c>
      <c r="D2223" s="2" t="s">
        <v>41</v>
      </c>
      <c r="E2223" s="2">
        <v>43</v>
      </c>
      <c r="F2223" s="2">
        <v>11682.368</v>
      </c>
      <c r="G2223" s="2">
        <v>0.05</v>
      </c>
      <c r="H2223" s="2" t="s">
        <v>44</v>
      </c>
      <c r="I2223" s="2">
        <v>720.58</v>
      </c>
      <c r="J2223" s="2">
        <v>360.21</v>
      </c>
      <c r="K2223" s="2">
        <v>98.84</v>
      </c>
      <c r="L2223" s="2" t="s">
        <v>491</v>
      </c>
      <c r="M2223" s="2" t="s">
        <v>22</v>
      </c>
      <c r="N2223" s="2" t="s">
        <v>30</v>
      </c>
      <c r="O2223" s="2" t="s">
        <v>45</v>
      </c>
      <c r="P2223" s="2" t="s">
        <v>46</v>
      </c>
      <c r="Q2223" s="2" t="s">
        <v>47</v>
      </c>
      <c r="R2223" s="3">
        <v>42511</v>
      </c>
      <c r="S2223" s="10">
        <f t="shared" si="372"/>
        <v>2016</v>
      </c>
      <c r="T2223" t="str">
        <f t="shared" si="380"/>
        <v/>
      </c>
      <c r="U2223">
        <f t="shared" si="380"/>
        <v>720.58</v>
      </c>
      <c r="V2223" t="str">
        <f t="shared" si="380"/>
        <v/>
      </c>
      <c r="W2223" t="str">
        <f t="shared" si="380"/>
        <v/>
      </c>
      <c r="Z2223" t="str">
        <f t="shared" si="381"/>
        <v/>
      </c>
      <c r="AA2223" t="str">
        <f t="shared" si="381"/>
        <v/>
      </c>
      <c r="AB2223">
        <f t="shared" si="381"/>
        <v>720.58</v>
      </c>
      <c r="AE2223" t="str">
        <f t="shared" si="373"/>
        <v/>
      </c>
      <c r="AH2223" t="str">
        <f t="shared" si="374"/>
        <v/>
      </c>
      <c r="AI2223" t="str">
        <f t="shared" si="375"/>
        <v/>
      </c>
      <c r="AJ2223" t="str">
        <f t="shared" si="371"/>
        <v/>
      </c>
      <c r="AK2223" t="str">
        <f t="shared" si="371"/>
        <v/>
      </c>
      <c r="AL2223" t="str">
        <f t="shared" si="371"/>
        <v/>
      </c>
    </row>
    <row r="2224" spans="1:38" x14ac:dyDescent="0.2">
      <c r="A2224" s="1">
        <v>7466</v>
      </c>
      <c r="B2224" s="2" t="s">
        <v>18</v>
      </c>
      <c r="C2224" s="3">
        <v>42510</v>
      </c>
      <c r="D2224" s="2" t="s">
        <v>59</v>
      </c>
      <c r="E2224" s="2">
        <v>47</v>
      </c>
      <c r="F2224" s="2">
        <v>210.04</v>
      </c>
      <c r="G2224" s="2">
        <v>0.03</v>
      </c>
      <c r="H2224" s="2" t="s">
        <v>20</v>
      </c>
      <c r="I2224" s="2">
        <v>34.15</v>
      </c>
      <c r="J2224" s="2">
        <v>16.13</v>
      </c>
      <c r="K2224" s="2">
        <v>15.17</v>
      </c>
      <c r="L2224" s="2" t="s">
        <v>574</v>
      </c>
      <c r="M2224" s="2" t="s">
        <v>22</v>
      </c>
      <c r="N2224" s="2" t="s">
        <v>30</v>
      </c>
      <c r="O2224" s="2" t="s">
        <v>24</v>
      </c>
      <c r="P2224" s="2" t="s">
        <v>64</v>
      </c>
      <c r="Q2224" s="2" t="s">
        <v>36</v>
      </c>
      <c r="R2224" s="3">
        <v>42511</v>
      </c>
      <c r="S2224" s="10">
        <f t="shared" si="372"/>
        <v>2016</v>
      </c>
      <c r="T2224" t="str">
        <f t="shared" si="380"/>
        <v/>
      </c>
      <c r="U2224">
        <f t="shared" si="380"/>
        <v>34.15</v>
      </c>
      <c r="V2224" t="str">
        <f t="shared" si="380"/>
        <v/>
      </c>
      <c r="W2224" t="str">
        <f t="shared" si="380"/>
        <v/>
      </c>
      <c r="Z2224">
        <f t="shared" si="381"/>
        <v>34.15</v>
      </c>
      <c r="AA2224" t="str">
        <f t="shared" si="381"/>
        <v/>
      </c>
      <c r="AB2224" t="str">
        <f t="shared" si="381"/>
        <v/>
      </c>
      <c r="AE2224" t="str">
        <f t="shared" si="373"/>
        <v/>
      </c>
      <c r="AH2224" t="str">
        <f t="shared" si="374"/>
        <v/>
      </c>
      <c r="AI2224" t="str">
        <f t="shared" si="375"/>
        <v/>
      </c>
      <c r="AJ2224" t="str">
        <f t="shared" si="371"/>
        <v/>
      </c>
      <c r="AK2224" t="str">
        <f t="shared" si="371"/>
        <v/>
      </c>
      <c r="AL2224" t="str">
        <f t="shared" si="371"/>
        <v/>
      </c>
    </row>
    <row r="2225" spans="1:38" x14ac:dyDescent="0.2">
      <c r="A2225" s="1">
        <v>7467</v>
      </c>
      <c r="B2225" s="2" t="s">
        <v>18</v>
      </c>
      <c r="C2225" s="3">
        <v>42511</v>
      </c>
      <c r="D2225" s="2" t="s">
        <v>50</v>
      </c>
      <c r="E2225" s="2">
        <v>39</v>
      </c>
      <c r="F2225" s="2">
        <v>4655.09</v>
      </c>
      <c r="G2225" s="2">
        <v>0.02</v>
      </c>
      <c r="H2225" s="2" t="s">
        <v>44</v>
      </c>
      <c r="I2225" s="2">
        <v>187.93</v>
      </c>
      <c r="J2225" s="2">
        <v>125.98</v>
      </c>
      <c r="K2225" s="2">
        <v>44</v>
      </c>
      <c r="L2225" s="2" t="s">
        <v>176</v>
      </c>
      <c r="M2225" s="2" t="s">
        <v>38</v>
      </c>
      <c r="N2225" s="2" t="s">
        <v>30</v>
      </c>
      <c r="O2225" s="2" t="s">
        <v>45</v>
      </c>
      <c r="P2225" s="2" t="s">
        <v>61</v>
      </c>
      <c r="Q2225" s="2" t="s">
        <v>56</v>
      </c>
      <c r="R2225" s="3">
        <v>42513</v>
      </c>
      <c r="S2225" s="10">
        <f t="shared" si="372"/>
        <v>2016</v>
      </c>
      <c r="T2225" t="str">
        <f t="shared" si="380"/>
        <v/>
      </c>
      <c r="U2225">
        <f t="shared" si="380"/>
        <v>187.93</v>
      </c>
      <c r="V2225" t="str">
        <f t="shared" si="380"/>
        <v/>
      </c>
      <c r="W2225" t="str">
        <f t="shared" si="380"/>
        <v/>
      </c>
      <c r="Z2225" t="str">
        <f t="shared" si="381"/>
        <v/>
      </c>
      <c r="AA2225" t="str">
        <f t="shared" si="381"/>
        <v/>
      </c>
      <c r="AB2225">
        <f t="shared" si="381"/>
        <v>187.93</v>
      </c>
      <c r="AE2225" t="str">
        <f t="shared" si="373"/>
        <v/>
      </c>
      <c r="AH2225" t="str">
        <f t="shared" si="374"/>
        <v/>
      </c>
      <c r="AI2225" t="str">
        <f t="shared" si="375"/>
        <v/>
      </c>
      <c r="AJ2225" t="str">
        <f t="shared" si="371"/>
        <v/>
      </c>
      <c r="AK2225" t="str">
        <f t="shared" si="371"/>
        <v/>
      </c>
      <c r="AL2225" t="str">
        <f t="shared" si="371"/>
        <v/>
      </c>
    </row>
    <row r="2226" spans="1:38" x14ac:dyDescent="0.2">
      <c r="A2226" s="1">
        <v>7468</v>
      </c>
      <c r="B2226" s="2" t="s">
        <v>18</v>
      </c>
      <c r="C2226" s="3">
        <v>42511</v>
      </c>
      <c r="D2226" s="2" t="s">
        <v>50</v>
      </c>
      <c r="E2226" s="2">
        <v>45</v>
      </c>
      <c r="F2226" s="2">
        <v>2510.7265000000002</v>
      </c>
      <c r="G2226" s="2">
        <v>0.04</v>
      </c>
      <c r="H2226" s="2" t="s">
        <v>20</v>
      </c>
      <c r="I2226" s="2">
        <v>452.52</v>
      </c>
      <c r="J2226" s="2">
        <v>77.989999999999995</v>
      </c>
      <c r="K2226" s="2">
        <v>22.8</v>
      </c>
      <c r="L2226" s="2" t="s">
        <v>176</v>
      </c>
      <c r="M2226" s="2" t="s">
        <v>38</v>
      </c>
      <c r="N2226" s="2" t="s">
        <v>30</v>
      </c>
      <c r="O2226" s="2" t="s">
        <v>31</v>
      </c>
      <c r="P2226" s="2" t="s">
        <v>39</v>
      </c>
      <c r="Q2226" s="2" t="s">
        <v>26</v>
      </c>
      <c r="R2226" s="3">
        <v>42513</v>
      </c>
      <c r="S2226" s="10">
        <f t="shared" si="372"/>
        <v>2016</v>
      </c>
      <c r="T2226" t="str">
        <f t="shared" si="380"/>
        <v/>
      </c>
      <c r="U2226">
        <f t="shared" si="380"/>
        <v>452.52</v>
      </c>
      <c r="V2226" t="str">
        <f t="shared" si="380"/>
        <v/>
      </c>
      <c r="W2226" t="str">
        <f t="shared" si="380"/>
        <v/>
      </c>
      <c r="Z2226" t="str">
        <f t="shared" si="381"/>
        <v/>
      </c>
      <c r="AA2226">
        <f t="shared" si="381"/>
        <v>452.52</v>
      </c>
      <c r="AB2226" t="str">
        <f t="shared" si="381"/>
        <v/>
      </c>
      <c r="AE2226" t="str">
        <f t="shared" si="373"/>
        <v/>
      </c>
      <c r="AH2226" t="str">
        <f t="shared" si="374"/>
        <v/>
      </c>
      <c r="AI2226" t="str">
        <f t="shared" si="375"/>
        <v/>
      </c>
      <c r="AJ2226" t="str">
        <f t="shared" si="371"/>
        <v/>
      </c>
      <c r="AK2226" t="str">
        <f t="shared" si="371"/>
        <v/>
      </c>
      <c r="AL2226" t="str">
        <f t="shared" si="371"/>
        <v/>
      </c>
    </row>
    <row r="2227" spans="1:38" x14ac:dyDescent="0.2">
      <c r="A2227" s="1">
        <v>7469</v>
      </c>
      <c r="B2227" s="2" t="s">
        <v>18</v>
      </c>
      <c r="C2227" s="3">
        <v>42511</v>
      </c>
      <c r="D2227" s="2" t="s">
        <v>41</v>
      </c>
      <c r="E2227" s="2">
        <v>22</v>
      </c>
      <c r="F2227" s="2">
        <v>853.99</v>
      </c>
      <c r="G2227" s="2">
        <v>0.08</v>
      </c>
      <c r="H2227" s="2" t="s">
        <v>20</v>
      </c>
      <c r="I2227" s="2">
        <v>3.45</v>
      </c>
      <c r="J2227" s="2">
        <v>52.89</v>
      </c>
      <c r="K2227" s="2">
        <v>32.979999999999997</v>
      </c>
      <c r="L2227" s="2" t="s">
        <v>48</v>
      </c>
      <c r="M2227" s="2" t="s">
        <v>38</v>
      </c>
      <c r="N2227" s="2" t="s">
        <v>30</v>
      </c>
      <c r="O2227" s="2" t="s">
        <v>45</v>
      </c>
      <c r="P2227" s="2" t="s">
        <v>55</v>
      </c>
      <c r="Q2227" s="2" t="s">
        <v>26</v>
      </c>
      <c r="R2227" s="3">
        <v>42512</v>
      </c>
      <c r="S2227" s="10">
        <f t="shared" si="372"/>
        <v>2016</v>
      </c>
      <c r="T2227" t="str">
        <f t="shared" si="380"/>
        <v/>
      </c>
      <c r="U2227">
        <f t="shared" si="380"/>
        <v>3.45</v>
      </c>
      <c r="V2227" t="str">
        <f t="shared" si="380"/>
        <v/>
      </c>
      <c r="W2227" t="str">
        <f t="shared" si="380"/>
        <v/>
      </c>
      <c r="Z2227" t="str">
        <f t="shared" si="381"/>
        <v/>
      </c>
      <c r="AA2227" t="str">
        <f t="shared" si="381"/>
        <v/>
      </c>
      <c r="AB2227">
        <f t="shared" si="381"/>
        <v>3.45</v>
      </c>
      <c r="AE2227" t="str">
        <f t="shared" si="373"/>
        <v/>
      </c>
      <c r="AH2227" t="str">
        <f t="shared" si="374"/>
        <v/>
      </c>
      <c r="AI2227" t="str">
        <f t="shared" si="375"/>
        <v/>
      </c>
      <c r="AJ2227" t="str">
        <f t="shared" si="371"/>
        <v/>
      </c>
      <c r="AK2227" t="str">
        <f t="shared" si="371"/>
        <v/>
      </c>
      <c r="AL2227" t="str">
        <f t="shared" si="371"/>
        <v/>
      </c>
    </row>
    <row r="2228" spans="1:38" x14ac:dyDescent="0.2">
      <c r="A2228" s="1">
        <v>7470</v>
      </c>
      <c r="B2228" s="2" t="s">
        <v>18</v>
      </c>
      <c r="C2228" s="3">
        <v>42511</v>
      </c>
      <c r="D2228" s="2" t="s">
        <v>41</v>
      </c>
      <c r="E2228" s="2">
        <v>46</v>
      </c>
      <c r="F2228" s="2">
        <v>655.66</v>
      </c>
      <c r="G2228" s="2">
        <v>7.0000000000000007E-2</v>
      </c>
      <c r="H2228" s="2" t="s">
        <v>20</v>
      </c>
      <c r="I2228" s="2">
        <v>35.880000000000003</v>
      </c>
      <c r="J2228" s="2">
        <v>26.27</v>
      </c>
      <c r="K2228" s="2">
        <v>21.27</v>
      </c>
      <c r="L2228" s="2" t="s">
        <v>576</v>
      </c>
      <c r="M2228" s="2" t="s">
        <v>22</v>
      </c>
      <c r="N2228" s="2" t="s">
        <v>30</v>
      </c>
      <c r="O2228" s="2" t="s">
        <v>24</v>
      </c>
      <c r="P2228" s="2" t="s">
        <v>25</v>
      </c>
      <c r="Q2228" s="2" t="s">
        <v>26</v>
      </c>
      <c r="R2228" s="3">
        <v>42513</v>
      </c>
      <c r="S2228" s="10">
        <f t="shared" si="372"/>
        <v>2016</v>
      </c>
      <c r="T2228" t="str">
        <f t="shared" si="380"/>
        <v/>
      </c>
      <c r="U2228">
        <f t="shared" si="380"/>
        <v>35.880000000000003</v>
      </c>
      <c r="V2228" t="str">
        <f t="shared" si="380"/>
        <v/>
      </c>
      <c r="W2228" t="str">
        <f t="shared" si="380"/>
        <v/>
      </c>
      <c r="Z2228">
        <f t="shared" si="381"/>
        <v>35.880000000000003</v>
      </c>
      <c r="AA2228" t="str">
        <f t="shared" si="381"/>
        <v/>
      </c>
      <c r="AB2228" t="str">
        <f t="shared" si="381"/>
        <v/>
      </c>
      <c r="AE2228" t="str">
        <f t="shared" si="373"/>
        <v/>
      </c>
      <c r="AH2228" t="str">
        <f t="shared" si="374"/>
        <v/>
      </c>
      <c r="AI2228" t="str">
        <f t="shared" si="375"/>
        <v/>
      </c>
      <c r="AJ2228" t="str">
        <f t="shared" si="371"/>
        <v/>
      </c>
      <c r="AK2228" t="str">
        <f t="shared" si="371"/>
        <v/>
      </c>
      <c r="AL2228" t="str">
        <f t="shared" si="371"/>
        <v/>
      </c>
    </row>
    <row r="2229" spans="1:38" x14ac:dyDescent="0.2">
      <c r="A2229" s="1">
        <v>7471</v>
      </c>
      <c r="B2229" s="2" t="s">
        <v>18</v>
      </c>
      <c r="C2229" s="3">
        <v>42511</v>
      </c>
      <c r="D2229" s="2" t="s">
        <v>41</v>
      </c>
      <c r="E2229" s="2">
        <v>46</v>
      </c>
      <c r="F2229" s="2">
        <v>417.83</v>
      </c>
      <c r="G2229" s="2">
        <v>0.1</v>
      </c>
      <c r="H2229" s="2" t="s">
        <v>20</v>
      </c>
      <c r="I2229" s="2">
        <v>-49.18</v>
      </c>
      <c r="J2229" s="2">
        <v>21.49</v>
      </c>
      <c r="K2229" s="2">
        <v>19.760000000000002</v>
      </c>
      <c r="L2229" s="2" t="s">
        <v>576</v>
      </c>
      <c r="M2229" s="2" t="s">
        <v>22</v>
      </c>
      <c r="N2229" s="2" t="s">
        <v>30</v>
      </c>
      <c r="O2229" s="2" t="s">
        <v>31</v>
      </c>
      <c r="P2229" s="2" t="s">
        <v>33</v>
      </c>
      <c r="Q2229" s="2" t="s">
        <v>62</v>
      </c>
      <c r="R2229" s="3">
        <v>42513</v>
      </c>
      <c r="S2229" s="10">
        <f t="shared" si="372"/>
        <v>2016</v>
      </c>
      <c r="T2229" t="str">
        <f t="shared" si="380"/>
        <v/>
      </c>
      <c r="U2229">
        <f t="shared" si="380"/>
        <v>-49.18</v>
      </c>
      <c r="V2229" t="str">
        <f t="shared" si="380"/>
        <v/>
      </c>
      <c r="W2229" t="str">
        <f t="shared" si="380"/>
        <v/>
      </c>
      <c r="Z2229" t="str">
        <f t="shared" si="381"/>
        <v/>
      </c>
      <c r="AA2229">
        <f t="shared" si="381"/>
        <v>-49.18</v>
      </c>
      <c r="AB2229" t="str">
        <f t="shared" si="381"/>
        <v/>
      </c>
      <c r="AE2229" t="str">
        <f t="shared" si="373"/>
        <v>Technology</v>
      </c>
      <c r="AH2229" t="str">
        <f t="shared" si="374"/>
        <v/>
      </c>
      <c r="AI2229" t="str">
        <f t="shared" si="375"/>
        <v/>
      </c>
      <c r="AJ2229" t="str">
        <f t="shared" si="371"/>
        <v/>
      </c>
      <c r="AK2229" t="str">
        <f t="shared" si="371"/>
        <v/>
      </c>
      <c r="AL2229" t="str">
        <f t="shared" si="371"/>
        <v/>
      </c>
    </row>
    <row r="2230" spans="1:38" x14ac:dyDescent="0.2">
      <c r="A2230" s="1">
        <v>7472</v>
      </c>
      <c r="B2230" s="2" t="s">
        <v>18</v>
      </c>
      <c r="C2230" s="3">
        <v>42512</v>
      </c>
      <c r="D2230" s="2" t="s">
        <v>19</v>
      </c>
      <c r="E2230" s="2">
        <v>40</v>
      </c>
      <c r="F2230" s="2">
        <v>308.52</v>
      </c>
      <c r="G2230" s="2">
        <v>0</v>
      </c>
      <c r="H2230" s="2" t="s">
        <v>20</v>
      </c>
      <c r="I2230" s="2">
        <v>-200.65</v>
      </c>
      <c r="J2230" s="2">
        <v>18.84</v>
      </c>
      <c r="K2230" s="2">
        <v>22.37</v>
      </c>
      <c r="L2230" s="2" t="s">
        <v>569</v>
      </c>
      <c r="M2230" s="2" t="s">
        <v>29</v>
      </c>
      <c r="N2230" s="2" t="s">
        <v>30</v>
      </c>
      <c r="O2230" s="2" t="s">
        <v>24</v>
      </c>
      <c r="P2230" s="2" t="s">
        <v>203</v>
      </c>
      <c r="Q2230" s="2" t="s">
        <v>58</v>
      </c>
      <c r="R2230" s="3">
        <v>42515</v>
      </c>
      <c r="S2230" s="10">
        <f t="shared" si="372"/>
        <v>2016</v>
      </c>
      <c r="T2230" t="str">
        <f t="shared" si="380"/>
        <v/>
      </c>
      <c r="U2230">
        <f t="shared" si="380"/>
        <v>-200.65</v>
      </c>
      <c r="V2230" t="str">
        <f t="shared" si="380"/>
        <v/>
      </c>
      <c r="W2230" t="str">
        <f t="shared" si="380"/>
        <v/>
      </c>
      <c r="Z2230">
        <f t="shared" si="381"/>
        <v>-200.65</v>
      </c>
      <c r="AA2230" t="str">
        <f t="shared" si="381"/>
        <v/>
      </c>
      <c r="AB2230" t="str">
        <f t="shared" si="381"/>
        <v/>
      </c>
      <c r="AE2230" t="str">
        <f t="shared" si="373"/>
        <v>Office Supplies</v>
      </c>
      <c r="AH2230" t="str">
        <f t="shared" si="374"/>
        <v/>
      </c>
      <c r="AI2230" t="str">
        <f t="shared" si="375"/>
        <v/>
      </c>
      <c r="AJ2230" t="str">
        <f t="shared" si="371"/>
        <v/>
      </c>
      <c r="AK2230" t="str">
        <f t="shared" si="371"/>
        <v/>
      </c>
      <c r="AL2230" t="str">
        <f t="shared" si="371"/>
        <v/>
      </c>
    </row>
    <row r="2231" spans="1:38" x14ac:dyDescent="0.2">
      <c r="A2231" s="1">
        <v>7473</v>
      </c>
      <c r="B2231" s="2" t="s">
        <v>18</v>
      </c>
      <c r="C2231" s="3">
        <v>42513</v>
      </c>
      <c r="D2231" s="2" t="s">
        <v>19</v>
      </c>
      <c r="E2231" s="2">
        <v>42</v>
      </c>
      <c r="F2231" s="2">
        <v>546.46</v>
      </c>
      <c r="G2231" s="2">
        <v>0.05</v>
      </c>
      <c r="H2231" s="2" t="s">
        <v>20</v>
      </c>
      <c r="I2231" s="2">
        <v>-117.67</v>
      </c>
      <c r="J2231" s="2">
        <v>24.88</v>
      </c>
      <c r="K2231" s="2">
        <v>18.59</v>
      </c>
      <c r="L2231" s="2" t="s">
        <v>475</v>
      </c>
      <c r="M2231" s="2" t="s">
        <v>38</v>
      </c>
      <c r="N2231" s="2" t="s">
        <v>30</v>
      </c>
      <c r="O2231" s="2" t="s">
        <v>24</v>
      </c>
      <c r="P2231" s="2" t="s">
        <v>203</v>
      </c>
      <c r="Q2231" s="2" t="s">
        <v>36</v>
      </c>
      <c r="R2231" s="3">
        <v>42514</v>
      </c>
      <c r="S2231" s="10">
        <f t="shared" si="372"/>
        <v>2016</v>
      </c>
      <c r="T2231" t="str">
        <f t="shared" si="380"/>
        <v/>
      </c>
      <c r="U2231">
        <f t="shared" si="380"/>
        <v>-117.67</v>
      </c>
      <c r="V2231" t="str">
        <f t="shared" si="380"/>
        <v/>
      </c>
      <c r="W2231" t="str">
        <f t="shared" si="380"/>
        <v/>
      </c>
      <c r="Z2231">
        <f t="shared" si="381"/>
        <v>-117.67</v>
      </c>
      <c r="AA2231" t="str">
        <f t="shared" si="381"/>
        <v/>
      </c>
      <c r="AB2231" t="str">
        <f t="shared" si="381"/>
        <v/>
      </c>
      <c r="AE2231" t="str">
        <f t="shared" si="373"/>
        <v>Office Supplies</v>
      </c>
      <c r="AH2231" t="str">
        <f t="shared" si="374"/>
        <v/>
      </c>
      <c r="AI2231" t="str">
        <f t="shared" si="375"/>
        <v/>
      </c>
      <c r="AJ2231" t="str">
        <f t="shared" si="371"/>
        <v/>
      </c>
      <c r="AK2231" t="str">
        <f t="shared" si="371"/>
        <v/>
      </c>
      <c r="AL2231" t="str">
        <f t="shared" si="371"/>
        <v/>
      </c>
    </row>
    <row r="2232" spans="1:38" x14ac:dyDescent="0.2">
      <c r="A2232" s="1">
        <v>7474</v>
      </c>
      <c r="B2232" s="2" t="s">
        <v>18</v>
      </c>
      <c r="C2232" s="3">
        <v>42513</v>
      </c>
      <c r="D2232" s="2" t="s">
        <v>27</v>
      </c>
      <c r="E2232" s="2">
        <v>46</v>
      </c>
      <c r="F2232" s="2">
        <v>577.32000000000005</v>
      </c>
      <c r="G2232" s="2">
        <v>0.03</v>
      </c>
      <c r="H2232" s="2" t="s">
        <v>20</v>
      </c>
      <c r="I2232" s="2">
        <v>159.49</v>
      </c>
      <c r="J2232" s="2">
        <v>24.22</v>
      </c>
      <c r="K2232" s="2">
        <v>16.850000000000001</v>
      </c>
      <c r="L2232" s="2" t="s">
        <v>99</v>
      </c>
      <c r="M2232" s="2" t="s">
        <v>29</v>
      </c>
      <c r="N2232" s="2" t="s">
        <v>43</v>
      </c>
      <c r="O2232" s="2" t="s">
        <v>45</v>
      </c>
      <c r="P2232" s="2" t="s">
        <v>55</v>
      </c>
      <c r="Q2232" s="2" t="s">
        <v>58</v>
      </c>
      <c r="R2232" s="3">
        <v>42520</v>
      </c>
      <c r="S2232" s="10">
        <f t="shared" si="372"/>
        <v>2016</v>
      </c>
      <c r="T2232" t="str">
        <f t="shared" si="380"/>
        <v/>
      </c>
      <c r="U2232" t="str">
        <f t="shared" si="380"/>
        <v/>
      </c>
      <c r="V2232">
        <f t="shared" si="380"/>
        <v>159.49</v>
      </c>
      <c r="W2232" t="str">
        <f t="shared" si="380"/>
        <v/>
      </c>
      <c r="Z2232" t="str">
        <f t="shared" si="381"/>
        <v/>
      </c>
      <c r="AA2232" t="str">
        <f t="shared" si="381"/>
        <v/>
      </c>
      <c r="AB2232">
        <f t="shared" si="381"/>
        <v>159.49</v>
      </c>
      <c r="AE2232" t="str">
        <f t="shared" si="373"/>
        <v/>
      </c>
      <c r="AH2232" t="str">
        <f t="shared" si="374"/>
        <v/>
      </c>
      <c r="AI2232" t="str">
        <f t="shared" si="375"/>
        <v/>
      </c>
      <c r="AJ2232" t="str">
        <f t="shared" si="371"/>
        <v/>
      </c>
      <c r="AK2232" t="str">
        <f t="shared" si="371"/>
        <v/>
      </c>
      <c r="AL2232" t="str">
        <f t="shared" si="371"/>
        <v/>
      </c>
    </row>
    <row r="2233" spans="1:38" x14ac:dyDescent="0.2">
      <c r="A2233" s="1">
        <v>7475</v>
      </c>
      <c r="B2233" s="2" t="s">
        <v>18</v>
      </c>
      <c r="C2233" s="3">
        <v>42513</v>
      </c>
      <c r="D2233" s="2" t="s">
        <v>27</v>
      </c>
      <c r="E2233" s="2">
        <v>28</v>
      </c>
      <c r="F2233" s="2">
        <v>191.05</v>
      </c>
      <c r="G2233" s="2">
        <v>0.02</v>
      </c>
      <c r="H2233" s="2" t="s">
        <v>20</v>
      </c>
      <c r="I2233" s="2">
        <v>-54.56</v>
      </c>
      <c r="J2233" s="2">
        <v>18.48</v>
      </c>
      <c r="K2233" s="2">
        <v>19.84</v>
      </c>
      <c r="L2233" s="2" t="s">
        <v>99</v>
      </c>
      <c r="M2233" s="2" t="s">
        <v>29</v>
      </c>
      <c r="N2233" s="2" t="s">
        <v>43</v>
      </c>
      <c r="O2233" s="2" t="s">
        <v>24</v>
      </c>
      <c r="P2233" s="2" t="s">
        <v>35</v>
      </c>
      <c r="Q2233" s="2" t="s">
        <v>26</v>
      </c>
      <c r="R2233" s="3">
        <v>42520</v>
      </c>
      <c r="S2233" s="10">
        <f t="shared" si="372"/>
        <v>2016</v>
      </c>
      <c r="T2233" t="str">
        <f t="shared" si="380"/>
        <v/>
      </c>
      <c r="U2233" t="str">
        <f t="shared" si="380"/>
        <v/>
      </c>
      <c r="V2233">
        <f t="shared" si="380"/>
        <v>-54.56</v>
      </c>
      <c r="W2233" t="str">
        <f t="shared" si="380"/>
        <v/>
      </c>
      <c r="Z2233">
        <f t="shared" si="381"/>
        <v>-54.56</v>
      </c>
      <c r="AA2233" t="str">
        <f t="shared" si="381"/>
        <v/>
      </c>
      <c r="AB2233" t="str">
        <f t="shared" si="381"/>
        <v/>
      </c>
      <c r="AE2233" t="str">
        <f t="shared" si="373"/>
        <v>Office Supplies</v>
      </c>
      <c r="AH2233" t="str">
        <f t="shared" si="374"/>
        <v/>
      </c>
      <c r="AI2233" t="str">
        <f t="shared" si="375"/>
        <v/>
      </c>
      <c r="AJ2233" t="str">
        <f t="shared" si="371"/>
        <v/>
      </c>
      <c r="AK2233" t="str">
        <f t="shared" si="371"/>
        <v/>
      </c>
      <c r="AL2233" t="str">
        <f t="shared" si="371"/>
        <v/>
      </c>
    </row>
    <row r="2234" spans="1:38" x14ac:dyDescent="0.2">
      <c r="A2234" s="1">
        <v>7476</v>
      </c>
      <c r="B2234" s="2" t="s">
        <v>18</v>
      </c>
      <c r="C2234" s="3">
        <v>42515</v>
      </c>
      <c r="D2234" s="2" t="s">
        <v>41</v>
      </c>
      <c r="E2234" s="2">
        <v>31</v>
      </c>
      <c r="F2234" s="2">
        <v>420.52</v>
      </c>
      <c r="G2234" s="2">
        <v>0.1</v>
      </c>
      <c r="H2234" s="2" t="s">
        <v>49</v>
      </c>
      <c r="I2234" s="2">
        <v>-4.82</v>
      </c>
      <c r="J2234" s="2">
        <v>26.27</v>
      </c>
      <c r="K2234" s="2">
        <v>21.27</v>
      </c>
      <c r="L2234" s="2" t="s">
        <v>307</v>
      </c>
      <c r="M2234" s="2" t="s">
        <v>38</v>
      </c>
      <c r="N2234" s="2" t="s">
        <v>54</v>
      </c>
      <c r="O2234" s="2" t="s">
        <v>24</v>
      </c>
      <c r="P2234" s="2" t="s">
        <v>25</v>
      </c>
      <c r="Q2234" s="2" t="s">
        <v>26</v>
      </c>
      <c r="R2234" s="3">
        <v>42517</v>
      </c>
      <c r="S2234" s="10">
        <f t="shared" si="372"/>
        <v>2016</v>
      </c>
      <c r="T2234" t="str">
        <f t="shared" si="380"/>
        <v/>
      </c>
      <c r="U2234" t="str">
        <f t="shared" si="380"/>
        <v/>
      </c>
      <c r="V2234" t="str">
        <f t="shared" si="380"/>
        <v/>
      </c>
      <c r="W2234">
        <f t="shared" si="380"/>
        <v>-4.82</v>
      </c>
      <c r="Z2234">
        <f t="shared" si="381"/>
        <v>-4.82</v>
      </c>
      <c r="AA2234" t="str">
        <f t="shared" si="381"/>
        <v/>
      </c>
      <c r="AB2234" t="str">
        <f t="shared" si="381"/>
        <v/>
      </c>
      <c r="AE2234" t="str">
        <f t="shared" si="373"/>
        <v>Office Supplies</v>
      </c>
      <c r="AH2234" t="str">
        <f t="shared" si="374"/>
        <v/>
      </c>
      <c r="AI2234" t="str">
        <f t="shared" si="375"/>
        <v/>
      </c>
      <c r="AJ2234" t="str">
        <f t="shared" si="371"/>
        <v/>
      </c>
      <c r="AK2234" t="str">
        <f t="shared" si="371"/>
        <v/>
      </c>
      <c r="AL2234" t="str">
        <f t="shared" si="371"/>
        <v/>
      </c>
    </row>
    <row r="2235" spans="1:38" x14ac:dyDescent="0.2">
      <c r="A2235" s="1">
        <v>7477</v>
      </c>
      <c r="B2235" s="2" t="s">
        <v>18</v>
      </c>
      <c r="C2235" s="3">
        <v>42515</v>
      </c>
      <c r="D2235" s="2" t="s">
        <v>41</v>
      </c>
      <c r="E2235" s="2">
        <v>15</v>
      </c>
      <c r="F2235" s="2">
        <v>75.430000000000007</v>
      </c>
      <c r="G2235" s="2">
        <v>0.05</v>
      </c>
      <c r="H2235" s="2" t="s">
        <v>20</v>
      </c>
      <c r="I2235" s="2">
        <v>14.27</v>
      </c>
      <c r="J2235" s="2">
        <v>16.489999999999998</v>
      </c>
      <c r="K2235" s="2">
        <v>15.49</v>
      </c>
      <c r="L2235" s="2" t="s">
        <v>224</v>
      </c>
      <c r="M2235" s="2" t="s">
        <v>29</v>
      </c>
      <c r="N2235" s="2" t="s">
        <v>30</v>
      </c>
      <c r="O2235" s="2" t="s">
        <v>24</v>
      </c>
      <c r="P2235" s="2" t="s">
        <v>25</v>
      </c>
      <c r="Q2235" s="2" t="s">
        <v>26</v>
      </c>
      <c r="R2235" s="3">
        <v>42516</v>
      </c>
      <c r="S2235" s="10">
        <f t="shared" si="372"/>
        <v>2016</v>
      </c>
      <c r="T2235" t="str">
        <f t="shared" si="380"/>
        <v/>
      </c>
      <c r="U2235">
        <f t="shared" si="380"/>
        <v>14.27</v>
      </c>
      <c r="V2235" t="str">
        <f t="shared" si="380"/>
        <v/>
      </c>
      <c r="W2235" t="str">
        <f t="shared" si="380"/>
        <v/>
      </c>
      <c r="Z2235">
        <f t="shared" si="381"/>
        <v>14.27</v>
      </c>
      <c r="AA2235" t="str">
        <f t="shared" si="381"/>
        <v/>
      </c>
      <c r="AB2235" t="str">
        <f t="shared" si="381"/>
        <v/>
      </c>
      <c r="AE2235" t="str">
        <f t="shared" si="373"/>
        <v/>
      </c>
      <c r="AH2235" t="str">
        <f t="shared" si="374"/>
        <v/>
      </c>
      <c r="AI2235" t="str">
        <f t="shared" si="375"/>
        <v/>
      </c>
      <c r="AJ2235" t="str">
        <f t="shared" si="371"/>
        <v/>
      </c>
      <c r="AK2235" t="str">
        <f t="shared" si="371"/>
        <v/>
      </c>
      <c r="AL2235" t="str">
        <f t="shared" si="371"/>
        <v/>
      </c>
    </row>
    <row r="2236" spans="1:38" x14ac:dyDescent="0.2">
      <c r="A2236" s="1">
        <v>7478</v>
      </c>
      <c r="B2236" s="2" t="s">
        <v>18</v>
      </c>
      <c r="C2236" s="3">
        <v>42516</v>
      </c>
      <c r="D2236" s="2" t="s">
        <v>27</v>
      </c>
      <c r="E2236" s="2">
        <v>25</v>
      </c>
      <c r="F2236" s="2">
        <v>862.28</v>
      </c>
      <c r="G2236" s="2">
        <v>0.09</v>
      </c>
      <c r="H2236" s="2" t="s">
        <v>20</v>
      </c>
      <c r="I2236" s="2">
        <v>-38.74</v>
      </c>
      <c r="J2236" s="2">
        <v>45.98</v>
      </c>
      <c r="K2236" s="2">
        <v>33.99</v>
      </c>
      <c r="L2236" s="2" t="s">
        <v>418</v>
      </c>
      <c r="M2236" s="2" t="s">
        <v>66</v>
      </c>
      <c r="N2236" s="2" t="s">
        <v>30</v>
      </c>
      <c r="O2236" s="2" t="s">
        <v>45</v>
      </c>
      <c r="P2236" s="2" t="s">
        <v>55</v>
      </c>
      <c r="Q2236" s="2" t="s">
        <v>26</v>
      </c>
      <c r="R2236" s="3">
        <v>42518</v>
      </c>
      <c r="S2236" s="10">
        <f t="shared" si="372"/>
        <v>2016</v>
      </c>
      <c r="T2236" t="str">
        <f t="shared" si="380"/>
        <v/>
      </c>
      <c r="U2236">
        <f t="shared" si="380"/>
        <v>-38.74</v>
      </c>
      <c r="V2236" t="str">
        <f t="shared" si="380"/>
        <v/>
      </c>
      <c r="W2236" t="str">
        <f t="shared" si="380"/>
        <v/>
      </c>
      <c r="Z2236" t="str">
        <f t="shared" si="381"/>
        <v/>
      </c>
      <c r="AA2236" t="str">
        <f t="shared" si="381"/>
        <v/>
      </c>
      <c r="AB2236">
        <f t="shared" si="381"/>
        <v>-38.74</v>
      </c>
      <c r="AE2236" t="str">
        <f t="shared" si="373"/>
        <v>Furniture</v>
      </c>
      <c r="AH2236" t="str">
        <f t="shared" si="374"/>
        <v/>
      </c>
      <c r="AI2236" t="str">
        <f t="shared" si="375"/>
        <v/>
      </c>
      <c r="AJ2236" t="str">
        <f t="shared" si="371"/>
        <v/>
      </c>
      <c r="AK2236" t="str">
        <f t="shared" si="371"/>
        <v/>
      </c>
      <c r="AL2236" t="str">
        <f t="shared" si="371"/>
        <v/>
      </c>
    </row>
    <row r="2237" spans="1:38" x14ac:dyDescent="0.2">
      <c r="A2237" s="1">
        <v>7479</v>
      </c>
      <c r="B2237" s="2" t="s">
        <v>18</v>
      </c>
      <c r="C2237" s="3">
        <v>42516</v>
      </c>
      <c r="D2237" s="2" t="s">
        <v>27</v>
      </c>
      <c r="E2237" s="2">
        <v>46</v>
      </c>
      <c r="F2237" s="2">
        <v>87.67</v>
      </c>
      <c r="G2237" s="2">
        <v>0.09</v>
      </c>
      <c r="H2237" s="2" t="s">
        <v>20</v>
      </c>
      <c r="I2237" s="2">
        <v>4.6100000000000003</v>
      </c>
      <c r="J2237" s="2">
        <v>13.76</v>
      </c>
      <c r="K2237" s="2">
        <v>14.7</v>
      </c>
      <c r="L2237" s="2" t="s">
        <v>418</v>
      </c>
      <c r="M2237" s="2" t="s">
        <v>66</v>
      </c>
      <c r="N2237" s="2" t="s">
        <v>30</v>
      </c>
      <c r="O2237" s="2" t="s">
        <v>24</v>
      </c>
      <c r="P2237" s="2" t="s">
        <v>64</v>
      </c>
      <c r="Q2237" s="2" t="s">
        <v>36</v>
      </c>
      <c r="R2237" s="3">
        <v>42523</v>
      </c>
      <c r="S2237" s="10">
        <f t="shared" si="372"/>
        <v>2016</v>
      </c>
      <c r="T2237" t="str">
        <f t="shared" si="380"/>
        <v/>
      </c>
      <c r="U2237">
        <f t="shared" si="380"/>
        <v>4.6100000000000003</v>
      </c>
      <c r="V2237" t="str">
        <f t="shared" si="380"/>
        <v/>
      </c>
      <c r="W2237" t="str">
        <f t="shared" si="380"/>
        <v/>
      </c>
      <c r="Z2237">
        <f t="shared" si="381"/>
        <v>4.6100000000000003</v>
      </c>
      <c r="AA2237" t="str">
        <f t="shared" si="381"/>
        <v/>
      </c>
      <c r="AB2237" t="str">
        <f t="shared" si="381"/>
        <v/>
      </c>
      <c r="AE2237" t="str">
        <f t="shared" si="373"/>
        <v/>
      </c>
      <c r="AH2237" t="str">
        <f t="shared" si="374"/>
        <v/>
      </c>
      <c r="AI2237" t="str">
        <f t="shared" si="375"/>
        <v/>
      </c>
      <c r="AJ2237" t="str">
        <f t="shared" si="371"/>
        <v/>
      </c>
      <c r="AK2237" t="str">
        <f t="shared" si="371"/>
        <v/>
      </c>
      <c r="AL2237" t="str">
        <f t="shared" si="371"/>
        <v/>
      </c>
    </row>
    <row r="2238" spans="1:38" x14ac:dyDescent="0.2">
      <c r="A2238" s="1">
        <v>7480</v>
      </c>
      <c r="B2238" s="2" t="s">
        <v>18</v>
      </c>
      <c r="C2238" s="3">
        <v>42517</v>
      </c>
      <c r="D2238" s="2" t="s">
        <v>50</v>
      </c>
      <c r="E2238" s="2">
        <v>41</v>
      </c>
      <c r="F2238" s="2">
        <v>179.55</v>
      </c>
      <c r="G2238" s="2">
        <v>0.02</v>
      </c>
      <c r="H2238" s="2" t="s">
        <v>49</v>
      </c>
      <c r="I2238" s="2">
        <v>92.18</v>
      </c>
      <c r="J2238" s="2">
        <v>15.69</v>
      </c>
      <c r="K2238" s="2">
        <v>14.5</v>
      </c>
      <c r="L2238" s="2" t="s">
        <v>577</v>
      </c>
      <c r="M2238" s="2" t="s">
        <v>29</v>
      </c>
      <c r="N2238" s="2" t="s">
        <v>30</v>
      </c>
      <c r="O2238" s="2" t="s">
        <v>24</v>
      </c>
      <c r="P2238" s="2" t="s">
        <v>74</v>
      </c>
      <c r="Q2238" s="2" t="s">
        <v>26</v>
      </c>
      <c r="R2238" s="3">
        <v>42519</v>
      </c>
      <c r="S2238" s="10">
        <f t="shared" si="372"/>
        <v>2016</v>
      </c>
      <c r="T2238" t="str">
        <f t="shared" si="380"/>
        <v/>
      </c>
      <c r="U2238">
        <f t="shared" si="380"/>
        <v>92.18</v>
      </c>
      <c r="V2238" t="str">
        <f t="shared" si="380"/>
        <v/>
      </c>
      <c r="W2238" t="str">
        <f t="shared" si="380"/>
        <v/>
      </c>
      <c r="Z2238">
        <f t="shared" si="381"/>
        <v>92.18</v>
      </c>
      <c r="AA2238" t="str">
        <f t="shared" si="381"/>
        <v/>
      </c>
      <c r="AB2238" t="str">
        <f t="shared" si="381"/>
        <v/>
      </c>
      <c r="AE2238" t="str">
        <f t="shared" si="373"/>
        <v/>
      </c>
      <c r="AH2238" t="str">
        <f t="shared" si="374"/>
        <v/>
      </c>
      <c r="AI2238" t="str">
        <f t="shared" si="375"/>
        <v/>
      </c>
      <c r="AJ2238" t="str">
        <f t="shared" si="371"/>
        <v/>
      </c>
      <c r="AK2238" t="str">
        <f t="shared" si="371"/>
        <v/>
      </c>
      <c r="AL2238" t="str">
        <f t="shared" si="371"/>
        <v/>
      </c>
    </row>
    <row r="2239" spans="1:38" x14ac:dyDescent="0.2">
      <c r="A2239" s="1">
        <v>7481</v>
      </c>
      <c r="B2239" s="2" t="s">
        <v>18</v>
      </c>
      <c r="C2239" s="3">
        <v>42517</v>
      </c>
      <c r="D2239" s="2" t="s">
        <v>59</v>
      </c>
      <c r="E2239" s="2">
        <v>45</v>
      </c>
      <c r="F2239" s="2">
        <v>176.06</v>
      </c>
      <c r="G2239" s="2">
        <v>0.08</v>
      </c>
      <c r="H2239" s="2" t="s">
        <v>20</v>
      </c>
      <c r="I2239" s="2">
        <v>-161.66</v>
      </c>
      <c r="J2239" s="2">
        <v>15.95</v>
      </c>
      <c r="K2239" s="2">
        <v>19.13</v>
      </c>
      <c r="L2239" s="2" t="s">
        <v>563</v>
      </c>
      <c r="M2239" s="2" t="s">
        <v>22</v>
      </c>
      <c r="N2239" s="2" t="s">
        <v>30</v>
      </c>
      <c r="O2239" s="2" t="s">
        <v>24</v>
      </c>
      <c r="P2239" s="2" t="s">
        <v>71</v>
      </c>
      <c r="Q2239" s="2" t="s">
        <v>26</v>
      </c>
      <c r="R2239" s="3">
        <v>42519</v>
      </c>
      <c r="S2239" s="10">
        <f t="shared" si="372"/>
        <v>2016</v>
      </c>
      <c r="T2239" t="str">
        <f t="shared" si="380"/>
        <v/>
      </c>
      <c r="U2239">
        <f t="shared" si="380"/>
        <v>-161.66</v>
      </c>
      <c r="V2239" t="str">
        <f t="shared" si="380"/>
        <v/>
      </c>
      <c r="W2239" t="str">
        <f t="shared" si="380"/>
        <v/>
      </c>
      <c r="Z2239">
        <f t="shared" si="381"/>
        <v>-161.66</v>
      </c>
      <c r="AA2239" t="str">
        <f t="shared" si="381"/>
        <v/>
      </c>
      <c r="AB2239" t="str">
        <f t="shared" si="381"/>
        <v/>
      </c>
      <c r="AE2239" t="str">
        <f t="shared" si="373"/>
        <v>Office Supplies</v>
      </c>
      <c r="AH2239" t="str">
        <f t="shared" si="374"/>
        <v/>
      </c>
      <c r="AI2239" t="str">
        <f t="shared" si="375"/>
        <v/>
      </c>
      <c r="AJ2239" t="str">
        <f t="shared" si="371"/>
        <v/>
      </c>
      <c r="AK2239" t="str">
        <f t="shared" si="371"/>
        <v/>
      </c>
      <c r="AL2239" t="str">
        <f t="shared" si="371"/>
        <v/>
      </c>
    </row>
    <row r="2240" spans="1:38" x14ac:dyDescent="0.2">
      <c r="A2240" s="1">
        <v>7482</v>
      </c>
      <c r="B2240" s="2" t="s">
        <v>18</v>
      </c>
      <c r="C2240" s="3">
        <v>42517</v>
      </c>
      <c r="D2240" s="2" t="s">
        <v>59</v>
      </c>
      <c r="E2240" s="2">
        <v>36</v>
      </c>
      <c r="F2240" s="2">
        <v>216.93</v>
      </c>
      <c r="G2240" s="2">
        <v>0.03</v>
      </c>
      <c r="H2240" s="2" t="s">
        <v>20</v>
      </c>
      <c r="I2240" s="2">
        <v>-75.66</v>
      </c>
      <c r="J2240" s="2">
        <v>17.78</v>
      </c>
      <c r="K2240" s="2">
        <v>19.670000000000002</v>
      </c>
      <c r="L2240" s="2" t="s">
        <v>563</v>
      </c>
      <c r="M2240" s="2" t="s">
        <v>29</v>
      </c>
      <c r="N2240" s="2" t="s">
        <v>30</v>
      </c>
      <c r="O2240" s="2" t="s">
        <v>24</v>
      </c>
      <c r="P2240" s="2" t="s">
        <v>35</v>
      </c>
      <c r="Q2240" s="2" t="s">
        <v>26</v>
      </c>
      <c r="R2240" s="3">
        <v>42518</v>
      </c>
      <c r="S2240" s="10">
        <f t="shared" si="372"/>
        <v>2016</v>
      </c>
      <c r="T2240" t="str">
        <f t="shared" si="380"/>
        <v/>
      </c>
      <c r="U2240">
        <f t="shared" si="380"/>
        <v>-75.66</v>
      </c>
      <c r="V2240" t="str">
        <f t="shared" si="380"/>
        <v/>
      </c>
      <c r="W2240" t="str">
        <f t="shared" si="380"/>
        <v/>
      </c>
      <c r="Z2240">
        <f t="shared" si="381"/>
        <v>-75.66</v>
      </c>
      <c r="AA2240" t="str">
        <f t="shared" si="381"/>
        <v/>
      </c>
      <c r="AB2240" t="str">
        <f t="shared" si="381"/>
        <v/>
      </c>
      <c r="AE2240" t="str">
        <f t="shared" si="373"/>
        <v>Office Supplies</v>
      </c>
      <c r="AH2240" t="str">
        <f t="shared" si="374"/>
        <v/>
      </c>
      <c r="AI2240" t="str">
        <f t="shared" si="375"/>
        <v/>
      </c>
      <c r="AJ2240" t="str">
        <f t="shared" si="371"/>
        <v/>
      </c>
      <c r="AK2240" t="str">
        <f t="shared" si="371"/>
        <v/>
      </c>
      <c r="AL2240" t="str">
        <f t="shared" si="371"/>
        <v/>
      </c>
    </row>
    <row r="2241" spans="1:38" x14ac:dyDescent="0.2">
      <c r="A2241" s="1">
        <v>7483</v>
      </c>
      <c r="B2241" s="2" t="s">
        <v>18</v>
      </c>
      <c r="C2241" s="3">
        <v>42517</v>
      </c>
      <c r="D2241" s="2" t="s">
        <v>59</v>
      </c>
      <c r="E2241" s="2">
        <v>14</v>
      </c>
      <c r="F2241" s="2">
        <v>232.87</v>
      </c>
      <c r="G2241" s="2">
        <v>0</v>
      </c>
      <c r="H2241" s="2" t="s">
        <v>20</v>
      </c>
      <c r="I2241" s="2">
        <v>-23.67</v>
      </c>
      <c r="J2241" s="2">
        <v>26.97</v>
      </c>
      <c r="K2241" s="2">
        <v>21.51</v>
      </c>
      <c r="L2241" s="2" t="s">
        <v>563</v>
      </c>
      <c r="M2241" s="2" t="s">
        <v>29</v>
      </c>
      <c r="N2241" s="2" t="s">
        <v>30</v>
      </c>
      <c r="O2241" s="2" t="s">
        <v>24</v>
      </c>
      <c r="P2241" s="2" t="s">
        <v>52</v>
      </c>
      <c r="Q2241" s="2" t="s">
        <v>26</v>
      </c>
      <c r="R2241" s="3">
        <v>42518</v>
      </c>
      <c r="S2241" s="10">
        <f t="shared" si="372"/>
        <v>2016</v>
      </c>
      <c r="T2241" t="str">
        <f t="shared" si="380"/>
        <v/>
      </c>
      <c r="U2241">
        <f t="shared" si="380"/>
        <v>-23.67</v>
      </c>
      <c r="V2241" t="str">
        <f t="shared" si="380"/>
        <v/>
      </c>
      <c r="W2241" t="str">
        <f t="shared" si="380"/>
        <v/>
      </c>
      <c r="Z2241">
        <f t="shared" si="381"/>
        <v>-23.67</v>
      </c>
      <c r="AA2241" t="str">
        <f t="shared" si="381"/>
        <v/>
      </c>
      <c r="AB2241" t="str">
        <f t="shared" si="381"/>
        <v/>
      </c>
      <c r="AE2241" t="str">
        <f t="shared" si="373"/>
        <v>Office Supplies</v>
      </c>
      <c r="AH2241" t="str">
        <f t="shared" si="374"/>
        <v/>
      </c>
      <c r="AI2241" t="str">
        <f t="shared" si="375"/>
        <v/>
      </c>
      <c r="AJ2241" t="str">
        <f t="shared" si="371"/>
        <v/>
      </c>
      <c r="AK2241" t="str">
        <f t="shared" si="371"/>
        <v/>
      </c>
      <c r="AL2241" t="str">
        <f t="shared" si="371"/>
        <v/>
      </c>
    </row>
    <row r="2242" spans="1:38" x14ac:dyDescent="0.2">
      <c r="A2242" s="1">
        <v>7484</v>
      </c>
      <c r="B2242" s="2" t="s">
        <v>18</v>
      </c>
      <c r="C2242" s="3">
        <v>42519</v>
      </c>
      <c r="D2242" s="2" t="s">
        <v>59</v>
      </c>
      <c r="E2242" s="2">
        <v>33</v>
      </c>
      <c r="F2242" s="2">
        <v>1006.626</v>
      </c>
      <c r="G2242" s="2">
        <v>0.02</v>
      </c>
      <c r="H2242" s="2" t="s">
        <v>20</v>
      </c>
      <c r="I2242" s="2">
        <v>386.57</v>
      </c>
      <c r="J2242" s="2">
        <v>47.99</v>
      </c>
      <c r="K2242" s="2">
        <v>17.3</v>
      </c>
      <c r="L2242" s="2" t="s">
        <v>426</v>
      </c>
      <c r="M2242" s="2" t="s">
        <v>66</v>
      </c>
      <c r="N2242" s="2" t="s">
        <v>23</v>
      </c>
      <c r="O2242" s="2" t="s">
        <v>31</v>
      </c>
      <c r="P2242" s="2" t="s">
        <v>39</v>
      </c>
      <c r="Q2242" s="2" t="s">
        <v>58</v>
      </c>
      <c r="R2242" s="3">
        <v>42520</v>
      </c>
      <c r="S2242" s="10">
        <f t="shared" si="372"/>
        <v>2016</v>
      </c>
      <c r="T2242">
        <f t="shared" ref="T2242:W2261" si="382">IF($N2242=T$1,$I2242,"")</f>
        <v>386.57</v>
      </c>
      <c r="U2242" t="str">
        <f t="shared" si="382"/>
        <v/>
      </c>
      <c r="V2242" t="str">
        <f t="shared" si="382"/>
        <v/>
      </c>
      <c r="W2242" t="str">
        <f t="shared" si="382"/>
        <v/>
      </c>
      <c r="Z2242" t="str">
        <f t="shared" ref="Z2242:AB2261" si="383">IF($O2242=Z$1,$I2242,"")</f>
        <v/>
      </c>
      <c r="AA2242">
        <f t="shared" si="383"/>
        <v>386.57</v>
      </c>
      <c r="AB2242" t="str">
        <f t="shared" si="383"/>
        <v/>
      </c>
      <c r="AE2242" t="str">
        <f t="shared" si="373"/>
        <v/>
      </c>
      <c r="AH2242" t="str">
        <f t="shared" si="374"/>
        <v/>
      </c>
      <c r="AI2242" t="str">
        <f t="shared" si="375"/>
        <v/>
      </c>
      <c r="AJ2242" t="str">
        <f t="shared" si="375"/>
        <v/>
      </c>
      <c r="AK2242" t="str">
        <f t="shared" si="375"/>
        <v/>
      </c>
      <c r="AL2242" t="str">
        <f t="shared" si="375"/>
        <v/>
      </c>
    </row>
    <row r="2243" spans="1:38" x14ac:dyDescent="0.2">
      <c r="A2243" s="1">
        <v>7485</v>
      </c>
      <c r="B2243" s="2" t="s">
        <v>40</v>
      </c>
      <c r="C2243" s="3">
        <v>42520</v>
      </c>
      <c r="D2243" s="2" t="s">
        <v>59</v>
      </c>
      <c r="E2243" s="2">
        <v>7</v>
      </c>
      <c r="F2243" s="2">
        <v>1018.56</v>
      </c>
      <c r="G2243" s="2">
        <v>0.02</v>
      </c>
      <c r="H2243" s="2" t="s">
        <v>20</v>
      </c>
      <c r="I2243" s="2">
        <v>553.36</v>
      </c>
      <c r="J2243" s="2">
        <v>148.97999999999999</v>
      </c>
      <c r="K2243" s="2">
        <v>38.49</v>
      </c>
      <c r="L2243" s="2" t="s">
        <v>151</v>
      </c>
      <c r="M2243" s="2" t="s">
        <v>29</v>
      </c>
      <c r="N2243" s="2" t="s">
        <v>43</v>
      </c>
      <c r="O2243" s="2" t="s">
        <v>45</v>
      </c>
      <c r="P2243" s="2" t="s">
        <v>55</v>
      </c>
      <c r="Q2243" s="2" t="s">
        <v>34</v>
      </c>
      <c r="R2243" s="3">
        <v>42521</v>
      </c>
      <c r="S2243" s="10">
        <f t="shared" ref="S2243:S2306" si="384">YEAR(C2243)</f>
        <v>2016</v>
      </c>
      <c r="T2243" t="str">
        <f t="shared" si="382"/>
        <v/>
      </c>
      <c r="U2243" t="str">
        <f t="shared" si="382"/>
        <v/>
      </c>
      <c r="V2243">
        <f t="shared" si="382"/>
        <v>553.36</v>
      </c>
      <c r="W2243" t="str">
        <f t="shared" si="382"/>
        <v/>
      </c>
      <c r="Z2243" t="str">
        <f t="shared" si="383"/>
        <v/>
      </c>
      <c r="AA2243" t="str">
        <f t="shared" si="383"/>
        <v/>
      </c>
      <c r="AB2243">
        <f t="shared" si="383"/>
        <v>553.36</v>
      </c>
      <c r="AE2243" t="str">
        <f t="shared" ref="AE2243:AE2306" si="385">IF(I2243&lt;0,O2243,"")</f>
        <v/>
      </c>
      <c r="AH2243" t="str">
        <f t="shared" ref="AH2243:AH2306" si="386">IF(E2243&lt;11,IF(O2243="Technology",I2243,""),"")</f>
        <v/>
      </c>
      <c r="AI2243" t="str">
        <f t="shared" ref="AI2243:AL2306" si="387">IF(AI$1=$S2243,$AH2243,"")</f>
        <v/>
      </c>
      <c r="AJ2243" t="str">
        <f t="shared" si="387"/>
        <v/>
      </c>
      <c r="AK2243" t="str">
        <f t="shared" si="387"/>
        <v/>
      </c>
      <c r="AL2243" t="str">
        <f t="shared" si="387"/>
        <v/>
      </c>
    </row>
    <row r="2244" spans="1:38" x14ac:dyDescent="0.2">
      <c r="A2244" s="1">
        <v>7486</v>
      </c>
      <c r="B2244" s="2" t="s">
        <v>18</v>
      </c>
      <c r="C2244" s="3">
        <v>42522</v>
      </c>
      <c r="D2244" s="2" t="s">
        <v>27</v>
      </c>
      <c r="E2244" s="2">
        <v>13</v>
      </c>
      <c r="F2244" s="2">
        <v>779.66750000000002</v>
      </c>
      <c r="G2244" s="2">
        <v>0.02</v>
      </c>
      <c r="H2244" s="2" t="s">
        <v>20</v>
      </c>
      <c r="I2244" s="2">
        <v>-43.45</v>
      </c>
      <c r="J2244" s="2">
        <v>77.989999999999995</v>
      </c>
      <c r="K2244" s="2">
        <v>22.99</v>
      </c>
      <c r="L2244" s="2" t="s">
        <v>103</v>
      </c>
      <c r="M2244" s="2" t="s">
        <v>29</v>
      </c>
      <c r="N2244" s="2" t="s">
        <v>30</v>
      </c>
      <c r="O2244" s="2" t="s">
        <v>31</v>
      </c>
      <c r="P2244" s="2" t="s">
        <v>39</v>
      </c>
      <c r="Q2244" s="2" t="s">
        <v>26</v>
      </c>
      <c r="R2244" s="3">
        <v>42526</v>
      </c>
      <c r="S2244" s="10">
        <f t="shared" si="384"/>
        <v>2016</v>
      </c>
      <c r="T2244" t="str">
        <f t="shared" si="382"/>
        <v/>
      </c>
      <c r="U2244">
        <f t="shared" si="382"/>
        <v>-43.45</v>
      </c>
      <c r="V2244" t="str">
        <f t="shared" si="382"/>
        <v/>
      </c>
      <c r="W2244" t="str">
        <f t="shared" si="382"/>
        <v/>
      </c>
      <c r="Z2244" t="str">
        <f t="shared" si="383"/>
        <v/>
      </c>
      <c r="AA2244">
        <f t="shared" si="383"/>
        <v>-43.45</v>
      </c>
      <c r="AB2244" t="str">
        <f t="shared" si="383"/>
        <v/>
      </c>
      <c r="AE2244" t="str">
        <f t="shared" si="385"/>
        <v>Technology</v>
      </c>
      <c r="AH2244" t="str">
        <f t="shared" si="386"/>
        <v/>
      </c>
      <c r="AI2244" t="str">
        <f t="shared" si="387"/>
        <v/>
      </c>
      <c r="AJ2244" t="str">
        <f t="shared" si="387"/>
        <v/>
      </c>
      <c r="AK2244" t="str">
        <f t="shared" si="387"/>
        <v/>
      </c>
      <c r="AL2244" t="str">
        <f t="shared" si="387"/>
        <v/>
      </c>
    </row>
    <row r="2245" spans="1:38" x14ac:dyDescent="0.2">
      <c r="A2245" s="1">
        <v>7487</v>
      </c>
      <c r="B2245" s="2" t="s">
        <v>18</v>
      </c>
      <c r="C2245" s="3">
        <v>42522</v>
      </c>
      <c r="D2245" s="2" t="s">
        <v>19</v>
      </c>
      <c r="E2245" s="2">
        <v>40</v>
      </c>
      <c r="F2245" s="2">
        <v>4849.6099999999997</v>
      </c>
      <c r="G2245" s="2">
        <v>0.03</v>
      </c>
      <c r="H2245" s="2" t="s">
        <v>44</v>
      </c>
      <c r="I2245" s="2">
        <v>-1969.86</v>
      </c>
      <c r="J2245" s="2">
        <v>134.99</v>
      </c>
      <c r="K2245" s="2">
        <v>84.2</v>
      </c>
      <c r="L2245" s="2" t="s">
        <v>65</v>
      </c>
      <c r="M2245" s="2" t="s">
        <v>66</v>
      </c>
      <c r="N2245" s="2" t="s">
        <v>43</v>
      </c>
      <c r="O2245" s="2" t="s">
        <v>45</v>
      </c>
      <c r="P2245" s="2" t="s">
        <v>61</v>
      </c>
      <c r="Q2245" s="2" t="s">
        <v>56</v>
      </c>
      <c r="R2245" s="3">
        <v>42522</v>
      </c>
      <c r="S2245" s="10">
        <f t="shared" si="384"/>
        <v>2016</v>
      </c>
      <c r="T2245" t="str">
        <f t="shared" si="382"/>
        <v/>
      </c>
      <c r="U2245" t="str">
        <f t="shared" si="382"/>
        <v/>
      </c>
      <c r="V2245">
        <f t="shared" si="382"/>
        <v>-1969.86</v>
      </c>
      <c r="W2245" t="str">
        <f t="shared" si="382"/>
        <v/>
      </c>
      <c r="Z2245" t="str">
        <f t="shared" si="383"/>
        <v/>
      </c>
      <c r="AA2245" t="str">
        <f t="shared" si="383"/>
        <v/>
      </c>
      <c r="AB2245">
        <f t="shared" si="383"/>
        <v>-1969.86</v>
      </c>
      <c r="AE2245" t="str">
        <f t="shared" si="385"/>
        <v>Furniture</v>
      </c>
      <c r="AH2245" t="str">
        <f t="shared" si="386"/>
        <v/>
      </c>
      <c r="AI2245" t="str">
        <f t="shared" si="387"/>
        <v/>
      </c>
      <c r="AJ2245" t="str">
        <f t="shared" si="387"/>
        <v/>
      </c>
      <c r="AK2245" t="str">
        <f t="shared" si="387"/>
        <v/>
      </c>
      <c r="AL2245" t="str">
        <f t="shared" si="387"/>
        <v/>
      </c>
    </row>
    <row r="2246" spans="1:38" x14ac:dyDescent="0.2">
      <c r="A2246" s="1">
        <v>7488</v>
      </c>
      <c r="B2246" s="2" t="s">
        <v>18</v>
      </c>
      <c r="C2246" s="3">
        <v>42524</v>
      </c>
      <c r="D2246" s="2" t="s">
        <v>27</v>
      </c>
      <c r="E2246" s="2">
        <v>3</v>
      </c>
      <c r="F2246" s="2">
        <v>81.45</v>
      </c>
      <c r="G2246" s="2">
        <v>0.02</v>
      </c>
      <c r="H2246" s="2" t="s">
        <v>20</v>
      </c>
      <c r="I2246" s="2">
        <v>49.94</v>
      </c>
      <c r="J2246" s="2">
        <v>31.99</v>
      </c>
      <c r="K2246" s="2">
        <v>25.17</v>
      </c>
      <c r="L2246" s="2" t="s">
        <v>381</v>
      </c>
      <c r="M2246" s="2" t="s">
        <v>66</v>
      </c>
      <c r="N2246" s="2" t="s">
        <v>54</v>
      </c>
      <c r="O2246" s="2" t="s">
        <v>45</v>
      </c>
      <c r="P2246" s="2" t="s">
        <v>55</v>
      </c>
      <c r="Q2246" s="2" t="s">
        <v>34</v>
      </c>
      <c r="R2246" s="3">
        <v>42526</v>
      </c>
      <c r="S2246" s="10">
        <f t="shared" si="384"/>
        <v>2016</v>
      </c>
      <c r="T2246" t="str">
        <f t="shared" si="382"/>
        <v/>
      </c>
      <c r="U2246" t="str">
        <f t="shared" si="382"/>
        <v/>
      </c>
      <c r="V2246" t="str">
        <f t="shared" si="382"/>
        <v/>
      </c>
      <c r="W2246">
        <f t="shared" si="382"/>
        <v>49.94</v>
      </c>
      <c r="Z2246" t="str">
        <f t="shared" si="383"/>
        <v/>
      </c>
      <c r="AA2246" t="str">
        <f t="shared" si="383"/>
        <v/>
      </c>
      <c r="AB2246">
        <f t="shared" si="383"/>
        <v>49.94</v>
      </c>
      <c r="AE2246" t="str">
        <f t="shared" si="385"/>
        <v/>
      </c>
      <c r="AH2246" t="str">
        <f t="shared" si="386"/>
        <v/>
      </c>
      <c r="AI2246" t="str">
        <f t="shared" si="387"/>
        <v/>
      </c>
      <c r="AJ2246" t="str">
        <f t="shared" si="387"/>
        <v/>
      </c>
      <c r="AK2246" t="str">
        <f t="shared" si="387"/>
        <v/>
      </c>
      <c r="AL2246" t="str">
        <f t="shared" si="387"/>
        <v/>
      </c>
    </row>
    <row r="2247" spans="1:38" x14ac:dyDescent="0.2">
      <c r="A2247" s="1">
        <v>7489</v>
      </c>
      <c r="B2247" s="2" t="s">
        <v>18</v>
      </c>
      <c r="C2247" s="3">
        <v>42525</v>
      </c>
      <c r="D2247" s="2" t="s">
        <v>27</v>
      </c>
      <c r="E2247" s="2">
        <v>46</v>
      </c>
      <c r="F2247" s="2">
        <v>311.02</v>
      </c>
      <c r="G2247" s="2">
        <v>0.02</v>
      </c>
      <c r="H2247" s="2" t="s">
        <v>20</v>
      </c>
      <c r="I2247" s="2">
        <v>-54.58</v>
      </c>
      <c r="J2247" s="2">
        <v>18.48</v>
      </c>
      <c r="K2247" s="2">
        <v>16.739999999999998</v>
      </c>
      <c r="L2247" s="2" t="s">
        <v>578</v>
      </c>
      <c r="M2247" s="2" t="s">
        <v>22</v>
      </c>
      <c r="N2247" s="2" t="s">
        <v>54</v>
      </c>
      <c r="O2247" s="2" t="s">
        <v>31</v>
      </c>
      <c r="P2247" s="2" t="s">
        <v>32</v>
      </c>
      <c r="Q2247" s="2" t="s">
        <v>58</v>
      </c>
      <c r="R2247" s="3">
        <v>42532</v>
      </c>
      <c r="S2247" s="10">
        <f t="shared" si="384"/>
        <v>2016</v>
      </c>
      <c r="T2247" t="str">
        <f t="shared" si="382"/>
        <v/>
      </c>
      <c r="U2247" t="str">
        <f t="shared" si="382"/>
        <v/>
      </c>
      <c r="V2247" t="str">
        <f t="shared" si="382"/>
        <v/>
      </c>
      <c r="W2247">
        <f t="shared" si="382"/>
        <v>-54.58</v>
      </c>
      <c r="Z2247" t="str">
        <f t="shared" si="383"/>
        <v/>
      </c>
      <c r="AA2247">
        <f t="shared" si="383"/>
        <v>-54.58</v>
      </c>
      <c r="AB2247" t="str">
        <f t="shared" si="383"/>
        <v/>
      </c>
      <c r="AE2247" t="str">
        <f t="shared" si="385"/>
        <v>Technology</v>
      </c>
      <c r="AH2247" t="str">
        <f t="shared" si="386"/>
        <v/>
      </c>
      <c r="AI2247" t="str">
        <f t="shared" si="387"/>
        <v/>
      </c>
      <c r="AJ2247" t="str">
        <f t="shared" si="387"/>
        <v/>
      </c>
      <c r="AK2247" t="str">
        <f t="shared" si="387"/>
        <v/>
      </c>
      <c r="AL2247" t="str">
        <f t="shared" si="387"/>
        <v/>
      </c>
    </row>
    <row r="2248" spans="1:38" x14ac:dyDescent="0.2">
      <c r="A2248" s="1">
        <v>7490</v>
      </c>
      <c r="B2248" s="2" t="s">
        <v>18</v>
      </c>
      <c r="C2248" s="3">
        <v>42525</v>
      </c>
      <c r="D2248" s="2" t="s">
        <v>27</v>
      </c>
      <c r="E2248" s="2">
        <v>48</v>
      </c>
      <c r="F2248" s="2">
        <v>277.33</v>
      </c>
      <c r="G2248" s="2">
        <v>0.05</v>
      </c>
      <c r="H2248" s="2" t="s">
        <v>49</v>
      </c>
      <c r="I2248" s="2">
        <v>125.04</v>
      </c>
      <c r="J2248" s="2">
        <v>17.43</v>
      </c>
      <c r="K2248" s="2">
        <v>14.95</v>
      </c>
      <c r="L2248" s="2" t="s">
        <v>578</v>
      </c>
      <c r="M2248" s="2" t="s">
        <v>22</v>
      </c>
      <c r="N2248" s="2" t="s">
        <v>54</v>
      </c>
      <c r="O2248" s="2" t="s">
        <v>24</v>
      </c>
      <c r="P2248" s="2" t="s">
        <v>35</v>
      </c>
      <c r="Q2248" s="2" t="s">
        <v>36</v>
      </c>
      <c r="R2248" s="3">
        <v>42530</v>
      </c>
      <c r="S2248" s="10">
        <f t="shared" si="384"/>
        <v>2016</v>
      </c>
      <c r="T2248" t="str">
        <f t="shared" si="382"/>
        <v/>
      </c>
      <c r="U2248" t="str">
        <f t="shared" si="382"/>
        <v/>
      </c>
      <c r="V2248" t="str">
        <f t="shared" si="382"/>
        <v/>
      </c>
      <c r="W2248">
        <f t="shared" si="382"/>
        <v>125.04</v>
      </c>
      <c r="Z2248">
        <f t="shared" si="383"/>
        <v>125.04</v>
      </c>
      <c r="AA2248" t="str">
        <f t="shared" si="383"/>
        <v/>
      </c>
      <c r="AB2248" t="str">
        <f t="shared" si="383"/>
        <v/>
      </c>
      <c r="AE2248" t="str">
        <f t="shared" si="385"/>
        <v/>
      </c>
      <c r="AH2248" t="str">
        <f t="shared" si="386"/>
        <v/>
      </c>
      <c r="AI2248" t="str">
        <f t="shared" si="387"/>
        <v/>
      </c>
      <c r="AJ2248" t="str">
        <f t="shared" si="387"/>
        <v/>
      </c>
      <c r="AK2248" t="str">
        <f t="shared" si="387"/>
        <v/>
      </c>
      <c r="AL2248" t="str">
        <f t="shared" si="387"/>
        <v/>
      </c>
    </row>
    <row r="2249" spans="1:38" x14ac:dyDescent="0.2">
      <c r="A2249" s="1">
        <v>7491</v>
      </c>
      <c r="B2249" s="2" t="s">
        <v>18</v>
      </c>
      <c r="C2249" s="3">
        <v>42525</v>
      </c>
      <c r="D2249" s="2" t="s">
        <v>41</v>
      </c>
      <c r="E2249" s="2">
        <v>15</v>
      </c>
      <c r="F2249" s="2">
        <v>340.7</v>
      </c>
      <c r="G2249" s="2">
        <v>0.03</v>
      </c>
      <c r="H2249" s="2" t="s">
        <v>20</v>
      </c>
      <c r="I2249" s="2">
        <v>76.44</v>
      </c>
      <c r="J2249" s="2">
        <v>34.24</v>
      </c>
      <c r="K2249" s="2">
        <v>15.99</v>
      </c>
      <c r="L2249" s="2" t="s">
        <v>251</v>
      </c>
      <c r="M2249" s="2" t="s">
        <v>29</v>
      </c>
      <c r="N2249" s="2" t="s">
        <v>54</v>
      </c>
      <c r="O2249" s="2" t="s">
        <v>31</v>
      </c>
      <c r="P2249" s="2" t="s">
        <v>32</v>
      </c>
      <c r="Q2249" s="2" t="s">
        <v>58</v>
      </c>
      <c r="R2249" s="3">
        <v>42526</v>
      </c>
      <c r="S2249" s="10">
        <f t="shared" si="384"/>
        <v>2016</v>
      </c>
      <c r="T2249" t="str">
        <f t="shared" si="382"/>
        <v/>
      </c>
      <c r="U2249" t="str">
        <f t="shared" si="382"/>
        <v/>
      </c>
      <c r="V2249" t="str">
        <f t="shared" si="382"/>
        <v/>
      </c>
      <c r="W2249">
        <f t="shared" si="382"/>
        <v>76.44</v>
      </c>
      <c r="Z2249" t="str">
        <f t="shared" si="383"/>
        <v/>
      </c>
      <c r="AA2249">
        <f t="shared" si="383"/>
        <v>76.44</v>
      </c>
      <c r="AB2249" t="str">
        <f t="shared" si="383"/>
        <v/>
      </c>
      <c r="AE2249" t="str">
        <f t="shared" si="385"/>
        <v/>
      </c>
      <c r="AH2249" t="str">
        <f t="shared" si="386"/>
        <v/>
      </c>
      <c r="AI2249" t="str">
        <f t="shared" si="387"/>
        <v/>
      </c>
      <c r="AJ2249" t="str">
        <f t="shared" si="387"/>
        <v/>
      </c>
      <c r="AK2249" t="str">
        <f t="shared" si="387"/>
        <v/>
      </c>
      <c r="AL2249" t="str">
        <f t="shared" si="387"/>
        <v/>
      </c>
    </row>
    <row r="2250" spans="1:38" x14ac:dyDescent="0.2">
      <c r="A2250" s="1">
        <v>7492</v>
      </c>
      <c r="B2250" s="2" t="s">
        <v>18</v>
      </c>
      <c r="C2250" s="3">
        <v>42526</v>
      </c>
      <c r="D2250" s="2" t="s">
        <v>50</v>
      </c>
      <c r="E2250" s="2">
        <v>8</v>
      </c>
      <c r="F2250" s="2">
        <v>127.62</v>
      </c>
      <c r="G2250" s="2">
        <v>7.0000000000000007E-2</v>
      </c>
      <c r="H2250" s="2" t="s">
        <v>20</v>
      </c>
      <c r="I2250" s="2">
        <v>58.09</v>
      </c>
      <c r="J2250" s="2">
        <v>26.34</v>
      </c>
      <c r="K2250" s="2">
        <v>19</v>
      </c>
      <c r="L2250" s="2" t="s">
        <v>99</v>
      </c>
      <c r="M2250" s="2" t="s">
        <v>29</v>
      </c>
      <c r="N2250" s="2" t="s">
        <v>43</v>
      </c>
      <c r="O2250" s="2" t="s">
        <v>45</v>
      </c>
      <c r="P2250" s="2" t="s">
        <v>55</v>
      </c>
      <c r="Q2250" s="2" t="s">
        <v>58</v>
      </c>
      <c r="R2250" s="3">
        <v>42527</v>
      </c>
      <c r="S2250" s="10">
        <f t="shared" si="384"/>
        <v>2016</v>
      </c>
      <c r="T2250" t="str">
        <f t="shared" si="382"/>
        <v/>
      </c>
      <c r="U2250" t="str">
        <f t="shared" si="382"/>
        <v/>
      </c>
      <c r="V2250">
        <f t="shared" si="382"/>
        <v>58.09</v>
      </c>
      <c r="W2250" t="str">
        <f t="shared" si="382"/>
        <v/>
      </c>
      <c r="Z2250" t="str">
        <f t="shared" si="383"/>
        <v/>
      </c>
      <c r="AA2250" t="str">
        <f t="shared" si="383"/>
        <v/>
      </c>
      <c r="AB2250">
        <f t="shared" si="383"/>
        <v>58.09</v>
      </c>
      <c r="AE2250" t="str">
        <f t="shared" si="385"/>
        <v/>
      </c>
      <c r="AH2250" t="str">
        <f t="shared" si="386"/>
        <v/>
      </c>
      <c r="AI2250" t="str">
        <f t="shared" si="387"/>
        <v/>
      </c>
      <c r="AJ2250" t="str">
        <f t="shared" si="387"/>
        <v/>
      </c>
      <c r="AK2250" t="str">
        <f t="shared" si="387"/>
        <v/>
      </c>
      <c r="AL2250" t="str">
        <f t="shared" si="387"/>
        <v/>
      </c>
    </row>
    <row r="2251" spans="1:38" x14ac:dyDescent="0.2">
      <c r="A2251" s="1">
        <v>7493</v>
      </c>
      <c r="B2251" s="2" t="s">
        <v>18</v>
      </c>
      <c r="C2251" s="3">
        <v>42527</v>
      </c>
      <c r="D2251" s="2" t="s">
        <v>19</v>
      </c>
      <c r="E2251" s="2">
        <v>48</v>
      </c>
      <c r="F2251" s="2">
        <v>214.48</v>
      </c>
      <c r="G2251" s="2">
        <v>0.09</v>
      </c>
      <c r="H2251" s="2" t="s">
        <v>20</v>
      </c>
      <c r="I2251" s="2">
        <v>-126.42</v>
      </c>
      <c r="J2251" s="2">
        <v>16.28</v>
      </c>
      <c r="K2251" s="2">
        <v>19.170000000000002</v>
      </c>
      <c r="L2251" s="2" t="s">
        <v>196</v>
      </c>
      <c r="M2251" s="2" t="s">
        <v>66</v>
      </c>
      <c r="N2251" s="2" t="s">
        <v>30</v>
      </c>
      <c r="O2251" s="2" t="s">
        <v>24</v>
      </c>
      <c r="P2251" s="2" t="s">
        <v>35</v>
      </c>
      <c r="Q2251" s="2" t="s">
        <v>26</v>
      </c>
      <c r="R2251" s="3">
        <v>42529</v>
      </c>
      <c r="S2251" s="10">
        <f t="shared" si="384"/>
        <v>2016</v>
      </c>
      <c r="T2251" t="str">
        <f t="shared" si="382"/>
        <v/>
      </c>
      <c r="U2251">
        <f t="shared" si="382"/>
        <v>-126.42</v>
      </c>
      <c r="V2251" t="str">
        <f t="shared" si="382"/>
        <v/>
      </c>
      <c r="W2251" t="str">
        <f t="shared" si="382"/>
        <v/>
      </c>
      <c r="Z2251">
        <f t="shared" si="383"/>
        <v>-126.42</v>
      </c>
      <c r="AA2251" t="str">
        <f t="shared" si="383"/>
        <v/>
      </c>
      <c r="AB2251" t="str">
        <f t="shared" si="383"/>
        <v/>
      </c>
      <c r="AE2251" t="str">
        <f t="shared" si="385"/>
        <v>Office Supplies</v>
      </c>
      <c r="AH2251" t="str">
        <f t="shared" si="386"/>
        <v/>
      </c>
      <c r="AI2251" t="str">
        <f t="shared" si="387"/>
        <v/>
      </c>
      <c r="AJ2251" t="str">
        <f t="shared" si="387"/>
        <v/>
      </c>
      <c r="AK2251" t="str">
        <f t="shared" si="387"/>
        <v/>
      </c>
      <c r="AL2251" t="str">
        <f t="shared" si="387"/>
        <v/>
      </c>
    </row>
    <row r="2252" spans="1:38" x14ac:dyDescent="0.2">
      <c r="A2252" s="1">
        <v>7494</v>
      </c>
      <c r="B2252" s="2" t="s">
        <v>18</v>
      </c>
      <c r="C2252" s="3">
        <v>42527</v>
      </c>
      <c r="D2252" s="2" t="s">
        <v>19</v>
      </c>
      <c r="E2252" s="2">
        <v>8</v>
      </c>
      <c r="F2252" s="2">
        <v>241.68</v>
      </c>
      <c r="G2252" s="2">
        <v>0.09</v>
      </c>
      <c r="H2252" s="2" t="s">
        <v>20</v>
      </c>
      <c r="I2252" s="2">
        <v>-60.02</v>
      </c>
      <c r="J2252" s="2">
        <v>40.28</v>
      </c>
      <c r="K2252" s="2">
        <v>27.99</v>
      </c>
      <c r="L2252" s="2" t="s">
        <v>196</v>
      </c>
      <c r="M2252" s="2" t="s">
        <v>66</v>
      </c>
      <c r="N2252" s="2" t="s">
        <v>30</v>
      </c>
      <c r="O2252" s="2" t="s">
        <v>24</v>
      </c>
      <c r="P2252" s="2" t="s">
        <v>52</v>
      </c>
      <c r="Q2252" s="2" t="s">
        <v>62</v>
      </c>
      <c r="R2252" s="3">
        <v>42529</v>
      </c>
      <c r="S2252" s="10">
        <f t="shared" si="384"/>
        <v>2016</v>
      </c>
      <c r="T2252" t="str">
        <f t="shared" si="382"/>
        <v/>
      </c>
      <c r="U2252">
        <f t="shared" si="382"/>
        <v>-60.02</v>
      </c>
      <c r="V2252" t="str">
        <f t="shared" si="382"/>
        <v/>
      </c>
      <c r="W2252" t="str">
        <f t="shared" si="382"/>
        <v/>
      </c>
      <c r="Z2252">
        <f t="shared" si="383"/>
        <v>-60.02</v>
      </c>
      <c r="AA2252" t="str">
        <f t="shared" si="383"/>
        <v/>
      </c>
      <c r="AB2252" t="str">
        <f t="shared" si="383"/>
        <v/>
      </c>
      <c r="AE2252" t="str">
        <f t="shared" si="385"/>
        <v>Office Supplies</v>
      </c>
      <c r="AH2252" t="str">
        <f t="shared" si="386"/>
        <v/>
      </c>
      <c r="AI2252" t="str">
        <f t="shared" si="387"/>
        <v/>
      </c>
      <c r="AJ2252" t="str">
        <f t="shared" si="387"/>
        <v/>
      </c>
      <c r="AK2252" t="str">
        <f t="shared" si="387"/>
        <v/>
      </c>
      <c r="AL2252" t="str">
        <f t="shared" si="387"/>
        <v/>
      </c>
    </row>
    <row r="2253" spans="1:38" x14ac:dyDescent="0.2">
      <c r="A2253" s="1">
        <v>7495</v>
      </c>
      <c r="B2253" s="2" t="s">
        <v>18</v>
      </c>
      <c r="C2253" s="3">
        <v>42527</v>
      </c>
      <c r="D2253" s="2" t="s">
        <v>19</v>
      </c>
      <c r="E2253" s="2">
        <v>41</v>
      </c>
      <c r="F2253" s="2">
        <v>1787.2915</v>
      </c>
      <c r="G2253" s="2">
        <v>0.09</v>
      </c>
      <c r="H2253" s="2" t="s">
        <v>20</v>
      </c>
      <c r="I2253" s="2">
        <v>-244.77</v>
      </c>
      <c r="J2253" s="2">
        <v>67.989999999999995</v>
      </c>
      <c r="K2253" s="2">
        <v>19</v>
      </c>
      <c r="L2253" s="2" t="s">
        <v>196</v>
      </c>
      <c r="M2253" s="2" t="s">
        <v>66</v>
      </c>
      <c r="N2253" s="2" t="s">
        <v>30</v>
      </c>
      <c r="O2253" s="2" t="s">
        <v>31</v>
      </c>
      <c r="P2253" s="2" t="s">
        <v>39</v>
      </c>
      <c r="Q2253" s="2" t="s">
        <v>58</v>
      </c>
      <c r="R2253" s="3">
        <v>42529</v>
      </c>
      <c r="S2253" s="10">
        <f t="shared" si="384"/>
        <v>2016</v>
      </c>
      <c r="T2253" t="str">
        <f t="shared" si="382"/>
        <v/>
      </c>
      <c r="U2253">
        <f t="shared" si="382"/>
        <v>-244.77</v>
      </c>
      <c r="V2253" t="str">
        <f t="shared" si="382"/>
        <v/>
      </c>
      <c r="W2253" t="str">
        <f t="shared" si="382"/>
        <v/>
      </c>
      <c r="Z2253" t="str">
        <f t="shared" si="383"/>
        <v/>
      </c>
      <c r="AA2253">
        <f t="shared" si="383"/>
        <v>-244.77</v>
      </c>
      <c r="AB2253" t="str">
        <f t="shared" si="383"/>
        <v/>
      </c>
      <c r="AE2253" t="str">
        <f t="shared" si="385"/>
        <v>Technology</v>
      </c>
      <c r="AH2253" t="str">
        <f t="shared" si="386"/>
        <v/>
      </c>
      <c r="AI2253" t="str">
        <f t="shared" si="387"/>
        <v/>
      </c>
      <c r="AJ2253" t="str">
        <f t="shared" si="387"/>
        <v/>
      </c>
      <c r="AK2253" t="str">
        <f t="shared" si="387"/>
        <v/>
      </c>
      <c r="AL2253" t="str">
        <f t="shared" si="387"/>
        <v/>
      </c>
    </row>
    <row r="2254" spans="1:38" x14ac:dyDescent="0.2">
      <c r="A2254" s="1">
        <v>7496</v>
      </c>
      <c r="B2254" s="2" t="s">
        <v>18</v>
      </c>
      <c r="C2254" s="3">
        <v>42527</v>
      </c>
      <c r="D2254" s="2" t="s">
        <v>27</v>
      </c>
      <c r="E2254" s="2">
        <v>5</v>
      </c>
      <c r="F2254" s="2">
        <v>27.68</v>
      </c>
      <c r="G2254" s="2">
        <v>0.05</v>
      </c>
      <c r="H2254" s="2" t="s">
        <v>49</v>
      </c>
      <c r="I2254" s="2">
        <v>1.08</v>
      </c>
      <c r="J2254" s="2">
        <v>14.98</v>
      </c>
      <c r="K2254" s="2">
        <v>16.03</v>
      </c>
      <c r="L2254" s="2" t="s">
        <v>342</v>
      </c>
      <c r="M2254" s="2" t="s">
        <v>29</v>
      </c>
      <c r="N2254" s="2" t="s">
        <v>23</v>
      </c>
      <c r="O2254" s="2" t="s">
        <v>24</v>
      </c>
      <c r="P2254" s="2" t="s">
        <v>64</v>
      </c>
      <c r="Q2254" s="2" t="s">
        <v>36</v>
      </c>
      <c r="R2254" s="3">
        <v>42531</v>
      </c>
      <c r="S2254" s="10">
        <f t="shared" si="384"/>
        <v>2016</v>
      </c>
      <c r="T2254">
        <f t="shared" si="382"/>
        <v>1.08</v>
      </c>
      <c r="U2254" t="str">
        <f t="shared" si="382"/>
        <v/>
      </c>
      <c r="V2254" t="str">
        <f t="shared" si="382"/>
        <v/>
      </c>
      <c r="W2254" t="str">
        <f t="shared" si="382"/>
        <v/>
      </c>
      <c r="Z2254">
        <f t="shared" si="383"/>
        <v>1.08</v>
      </c>
      <c r="AA2254" t="str">
        <f t="shared" si="383"/>
        <v/>
      </c>
      <c r="AB2254" t="str">
        <f t="shared" si="383"/>
        <v/>
      </c>
      <c r="AE2254" t="str">
        <f t="shared" si="385"/>
        <v/>
      </c>
      <c r="AH2254" t="str">
        <f t="shared" si="386"/>
        <v/>
      </c>
      <c r="AI2254" t="str">
        <f t="shared" si="387"/>
        <v/>
      </c>
      <c r="AJ2254" t="str">
        <f t="shared" si="387"/>
        <v/>
      </c>
      <c r="AK2254" t="str">
        <f t="shared" si="387"/>
        <v/>
      </c>
      <c r="AL2254" t="str">
        <f t="shared" si="387"/>
        <v/>
      </c>
    </row>
    <row r="2255" spans="1:38" x14ac:dyDescent="0.2">
      <c r="A2255" s="1">
        <v>7497</v>
      </c>
      <c r="B2255" s="2" t="s">
        <v>40</v>
      </c>
      <c r="C2255" s="3">
        <v>42527</v>
      </c>
      <c r="D2255" s="2" t="s">
        <v>41</v>
      </c>
      <c r="E2255" s="2">
        <v>46</v>
      </c>
      <c r="F2255" s="2">
        <v>407.89</v>
      </c>
      <c r="G2255" s="2">
        <v>0.09</v>
      </c>
      <c r="H2255" s="2" t="s">
        <v>20</v>
      </c>
      <c r="I2255" s="2">
        <v>-232.49</v>
      </c>
      <c r="J2255" s="2">
        <v>21.06</v>
      </c>
      <c r="K2255" s="2">
        <v>23.86</v>
      </c>
      <c r="L2255" s="2" t="s">
        <v>342</v>
      </c>
      <c r="M2255" s="2" t="s">
        <v>29</v>
      </c>
      <c r="N2255" s="2" t="s">
        <v>23</v>
      </c>
      <c r="O2255" s="2" t="s">
        <v>24</v>
      </c>
      <c r="P2255" s="2" t="s">
        <v>35</v>
      </c>
      <c r="Q2255" s="2" t="s">
        <v>26</v>
      </c>
      <c r="R2255" s="3">
        <v>42527</v>
      </c>
      <c r="S2255" s="10">
        <f t="shared" si="384"/>
        <v>2016</v>
      </c>
      <c r="T2255">
        <f t="shared" si="382"/>
        <v>-232.49</v>
      </c>
      <c r="U2255" t="str">
        <f t="shared" si="382"/>
        <v/>
      </c>
      <c r="V2255" t="str">
        <f t="shared" si="382"/>
        <v/>
      </c>
      <c r="W2255" t="str">
        <f t="shared" si="382"/>
        <v/>
      </c>
      <c r="Z2255">
        <f t="shared" si="383"/>
        <v>-232.49</v>
      </c>
      <c r="AA2255" t="str">
        <f t="shared" si="383"/>
        <v/>
      </c>
      <c r="AB2255" t="str">
        <f t="shared" si="383"/>
        <v/>
      </c>
      <c r="AE2255" t="str">
        <f t="shared" si="385"/>
        <v>Office Supplies</v>
      </c>
      <c r="AH2255" t="str">
        <f t="shared" si="386"/>
        <v/>
      </c>
      <c r="AI2255" t="str">
        <f t="shared" si="387"/>
        <v/>
      </c>
      <c r="AJ2255" t="str">
        <f t="shared" si="387"/>
        <v/>
      </c>
      <c r="AK2255" t="str">
        <f t="shared" si="387"/>
        <v/>
      </c>
      <c r="AL2255" t="str">
        <f t="shared" si="387"/>
        <v/>
      </c>
    </row>
    <row r="2256" spans="1:38" x14ac:dyDescent="0.2">
      <c r="A2256" s="1">
        <v>7498</v>
      </c>
      <c r="B2256" s="2" t="s">
        <v>18</v>
      </c>
      <c r="C2256" s="3">
        <v>42528</v>
      </c>
      <c r="D2256" s="2" t="s">
        <v>59</v>
      </c>
      <c r="E2256" s="2">
        <v>48</v>
      </c>
      <c r="F2256" s="2">
        <v>1355.03</v>
      </c>
      <c r="G2256" s="2">
        <v>7.0000000000000007E-2</v>
      </c>
      <c r="H2256" s="2" t="s">
        <v>20</v>
      </c>
      <c r="I2256" s="2">
        <v>568.29</v>
      </c>
      <c r="J2256" s="2">
        <v>40.479999999999997</v>
      </c>
      <c r="K2256" s="2">
        <v>15.99</v>
      </c>
      <c r="L2256" s="2" t="s">
        <v>237</v>
      </c>
      <c r="M2256" s="2" t="s">
        <v>29</v>
      </c>
      <c r="N2256" s="2" t="s">
        <v>30</v>
      </c>
      <c r="O2256" s="2" t="s">
        <v>31</v>
      </c>
      <c r="P2256" s="2" t="s">
        <v>32</v>
      </c>
      <c r="Q2256" s="2" t="s">
        <v>58</v>
      </c>
      <c r="R2256" s="3">
        <v>42530</v>
      </c>
      <c r="S2256" s="10">
        <f t="shared" si="384"/>
        <v>2016</v>
      </c>
      <c r="T2256" t="str">
        <f t="shared" si="382"/>
        <v/>
      </c>
      <c r="U2256">
        <f t="shared" si="382"/>
        <v>568.29</v>
      </c>
      <c r="V2256" t="str">
        <f t="shared" si="382"/>
        <v/>
      </c>
      <c r="W2256" t="str">
        <f t="shared" si="382"/>
        <v/>
      </c>
      <c r="Z2256" t="str">
        <f t="shared" si="383"/>
        <v/>
      </c>
      <c r="AA2256">
        <f t="shared" si="383"/>
        <v>568.29</v>
      </c>
      <c r="AB2256" t="str">
        <f t="shared" si="383"/>
        <v/>
      </c>
      <c r="AE2256" t="str">
        <f t="shared" si="385"/>
        <v/>
      </c>
      <c r="AH2256" t="str">
        <f t="shared" si="386"/>
        <v/>
      </c>
      <c r="AI2256" t="str">
        <f t="shared" si="387"/>
        <v/>
      </c>
      <c r="AJ2256" t="str">
        <f t="shared" si="387"/>
        <v/>
      </c>
      <c r="AK2256" t="str">
        <f t="shared" si="387"/>
        <v/>
      </c>
      <c r="AL2256" t="str">
        <f t="shared" si="387"/>
        <v/>
      </c>
    </row>
    <row r="2257" spans="1:38" x14ac:dyDescent="0.2">
      <c r="A2257" s="1">
        <v>7499</v>
      </c>
      <c r="B2257" s="2" t="s">
        <v>18</v>
      </c>
      <c r="C2257" s="3">
        <v>42529</v>
      </c>
      <c r="D2257" s="2" t="s">
        <v>27</v>
      </c>
      <c r="E2257" s="2">
        <v>6</v>
      </c>
      <c r="F2257" s="2">
        <v>262.16000000000003</v>
      </c>
      <c r="G2257" s="2">
        <v>0.06</v>
      </c>
      <c r="H2257" s="2" t="s">
        <v>20</v>
      </c>
      <c r="I2257" s="2">
        <v>115.28</v>
      </c>
      <c r="J2257" s="2">
        <v>52.97</v>
      </c>
      <c r="K2257" s="2">
        <v>28.45</v>
      </c>
      <c r="L2257" s="2" t="s">
        <v>566</v>
      </c>
      <c r="M2257" s="2" t="s">
        <v>66</v>
      </c>
      <c r="N2257" s="2" t="s">
        <v>43</v>
      </c>
      <c r="O2257" s="2" t="s">
        <v>45</v>
      </c>
      <c r="P2257" s="2" t="s">
        <v>55</v>
      </c>
      <c r="Q2257" s="2" t="s">
        <v>34</v>
      </c>
      <c r="R2257" s="3">
        <v>42533</v>
      </c>
      <c r="S2257" s="10">
        <f t="shared" si="384"/>
        <v>2016</v>
      </c>
      <c r="T2257" t="str">
        <f t="shared" si="382"/>
        <v/>
      </c>
      <c r="U2257" t="str">
        <f t="shared" si="382"/>
        <v/>
      </c>
      <c r="V2257">
        <f t="shared" si="382"/>
        <v>115.28</v>
      </c>
      <c r="W2257" t="str">
        <f t="shared" si="382"/>
        <v/>
      </c>
      <c r="Z2257" t="str">
        <f t="shared" si="383"/>
        <v/>
      </c>
      <c r="AA2257" t="str">
        <f t="shared" si="383"/>
        <v/>
      </c>
      <c r="AB2257">
        <f t="shared" si="383"/>
        <v>115.28</v>
      </c>
      <c r="AE2257" t="str">
        <f t="shared" si="385"/>
        <v/>
      </c>
      <c r="AH2257" t="str">
        <f t="shared" si="386"/>
        <v/>
      </c>
      <c r="AI2257" t="str">
        <f t="shared" si="387"/>
        <v/>
      </c>
      <c r="AJ2257" t="str">
        <f t="shared" si="387"/>
        <v/>
      </c>
      <c r="AK2257" t="str">
        <f t="shared" si="387"/>
        <v/>
      </c>
      <c r="AL2257" t="str">
        <f t="shared" si="387"/>
        <v/>
      </c>
    </row>
    <row r="2258" spans="1:38" x14ac:dyDescent="0.2">
      <c r="A2258" s="1">
        <v>7500</v>
      </c>
      <c r="B2258" s="2" t="s">
        <v>18</v>
      </c>
      <c r="C2258" s="3">
        <v>42530</v>
      </c>
      <c r="D2258" s="2" t="s">
        <v>41</v>
      </c>
      <c r="E2258" s="2">
        <v>23</v>
      </c>
      <c r="F2258" s="2">
        <v>302.31</v>
      </c>
      <c r="G2258" s="2">
        <v>0.03</v>
      </c>
      <c r="H2258" s="2" t="s">
        <v>20</v>
      </c>
      <c r="I2258" s="2">
        <v>-31.87</v>
      </c>
      <c r="J2258" s="2">
        <v>24.44</v>
      </c>
      <c r="K2258" s="2">
        <v>20.27</v>
      </c>
      <c r="L2258" s="2" t="s">
        <v>263</v>
      </c>
      <c r="M2258" s="2" t="s">
        <v>29</v>
      </c>
      <c r="N2258" s="2" t="s">
        <v>54</v>
      </c>
      <c r="O2258" s="2" t="s">
        <v>24</v>
      </c>
      <c r="P2258" s="2" t="s">
        <v>52</v>
      </c>
      <c r="Q2258" s="2" t="s">
        <v>62</v>
      </c>
      <c r="R2258" s="3">
        <v>42532</v>
      </c>
      <c r="S2258" s="10">
        <f t="shared" si="384"/>
        <v>2016</v>
      </c>
      <c r="T2258" t="str">
        <f t="shared" si="382"/>
        <v/>
      </c>
      <c r="U2258" t="str">
        <f t="shared" si="382"/>
        <v/>
      </c>
      <c r="V2258" t="str">
        <f t="shared" si="382"/>
        <v/>
      </c>
      <c r="W2258">
        <f t="shared" si="382"/>
        <v>-31.87</v>
      </c>
      <c r="Z2258">
        <f t="shared" si="383"/>
        <v>-31.87</v>
      </c>
      <c r="AA2258" t="str">
        <f t="shared" si="383"/>
        <v/>
      </c>
      <c r="AB2258" t="str">
        <f t="shared" si="383"/>
        <v/>
      </c>
      <c r="AE2258" t="str">
        <f t="shared" si="385"/>
        <v>Office Supplies</v>
      </c>
      <c r="AH2258" t="str">
        <f t="shared" si="386"/>
        <v/>
      </c>
      <c r="AI2258" t="str">
        <f t="shared" si="387"/>
        <v/>
      </c>
      <c r="AJ2258" t="str">
        <f t="shared" si="387"/>
        <v/>
      </c>
      <c r="AK2258" t="str">
        <f t="shared" si="387"/>
        <v/>
      </c>
      <c r="AL2258" t="str">
        <f t="shared" si="387"/>
        <v/>
      </c>
    </row>
    <row r="2259" spans="1:38" x14ac:dyDescent="0.2">
      <c r="A2259" s="1">
        <v>7501</v>
      </c>
      <c r="B2259" s="2" t="s">
        <v>18</v>
      </c>
      <c r="C2259" s="3">
        <v>42530</v>
      </c>
      <c r="D2259" s="2" t="s">
        <v>50</v>
      </c>
      <c r="E2259" s="2">
        <v>39</v>
      </c>
      <c r="F2259" s="2">
        <v>166.37</v>
      </c>
      <c r="G2259" s="2">
        <v>0.08</v>
      </c>
      <c r="H2259" s="2" t="s">
        <v>20</v>
      </c>
      <c r="I2259" s="2">
        <v>-24.87</v>
      </c>
      <c r="J2259" s="2">
        <v>16.18</v>
      </c>
      <c r="K2259" s="2">
        <v>16.989999999999998</v>
      </c>
      <c r="L2259" s="2" t="s">
        <v>383</v>
      </c>
      <c r="M2259" s="2" t="s">
        <v>38</v>
      </c>
      <c r="N2259" s="2" t="s">
        <v>54</v>
      </c>
      <c r="O2259" s="2" t="s">
        <v>24</v>
      </c>
      <c r="P2259" s="2" t="s">
        <v>25</v>
      </c>
      <c r="Q2259" s="2" t="s">
        <v>26</v>
      </c>
      <c r="R2259" s="3">
        <v>42532</v>
      </c>
      <c r="S2259" s="10">
        <f t="shared" si="384"/>
        <v>2016</v>
      </c>
      <c r="T2259" t="str">
        <f t="shared" si="382"/>
        <v/>
      </c>
      <c r="U2259" t="str">
        <f t="shared" si="382"/>
        <v/>
      </c>
      <c r="V2259" t="str">
        <f t="shared" si="382"/>
        <v/>
      </c>
      <c r="W2259">
        <f t="shared" si="382"/>
        <v>-24.87</v>
      </c>
      <c r="Z2259">
        <f t="shared" si="383"/>
        <v>-24.87</v>
      </c>
      <c r="AA2259" t="str">
        <f t="shared" si="383"/>
        <v/>
      </c>
      <c r="AB2259" t="str">
        <f t="shared" si="383"/>
        <v/>
      </c>
      <c r="AE2259" t="str">
        <f t="shared" si="385"/>
        <v>Office Supplies</v>
      </c>
      <c r="AH2259" t="str">
        <f t="shared" si="386"/>
        <v/>
      </c>
      <c r="AI2259" t="str">
        <f t="shared" si="387"/>
        <v/>
      </c>
      <c r="AJ2259" t="str">
        <f t="shared" si="387"/>
        <v/>
      </c>
      <c r="AK2259" t="str">
        <f t="shared" si="387"/>
        <v/>
      </c>
      <c r="AL2259" t="str">
        <f t="shared" si="387"/>
        <v/>
      </c>
    </row>
    <row r="2260" spans="1:38" x14ac:dyDescent="0.2">
      <c r="A2260" s="1">
        <v>7502</v>
      </c>
      <c r="B2260" s="2" t="s">
        <v>18</v>
      </c>
      <c r="C2260" s="3">
        <v>42530</v>
      </c>
      <c r="D2260" s="2" t="s">
        <v>50</v>
      </c>
      <c r="E2260" s="2">
        <v>49</v>
      </c>
      <c r="F2260" s="2">
        <v>146.36000000000001</v>
      </c>
      <c r="G2260" s="2">
        <v>0.03</v>
      </c>
      <c r="H2260" s="2" t="s">
        <v>20</v>
      </c>
      <c r="I2260" s="2">
        <v>25.27</v>
      </c>
      <c r="J2260" s="2">
        <v>14.88</v>
      </c>
      <c r="K2260" s="2">
        <v>14.7</v>
      </c>
      <c r="L2260" s="2" t="s">
        <v>383</v>
      </c>
      <c r="M2260" s="2" t="s">
        <v>38</v>
      </c>
      <c r="N2260" s="2" t="s">
        <v>54</v>
      </c>
      <c r="O2260" s="2" t="s">
        <v>24</v>
      </c>
      <c r="P2260" s="2" t="s">
        <v>64</v>
      </c>
      <c r="Q2260" s="2" t="s">
        <v>36</v>
      </c>
      <c r="R2260" s="3">
        <v>42532</v>
      </c>
      <c r="S2260" s="10">
        <f t="shared" si="384"/>
        <v>2016</v>
      </c>
      <c r="T2260" t="str">
        <f t="shared" si="382"/>
        <v/>
      </c>
      <c r="U2260" t="str">
        <f t="shared" si="382"/>
        <v/>
      </c>
      <c r="V2260" t="str">
        <f t="shared" si="382"/>
        <v/>
      </c>
      <c r="W2260">
        <f t="shared" si="382"/>
        <v>25.27</v>
      </c>
      <c r="Z2260">
        <f t="shared" si="383"/>
        <v>25.27</v>
      </c>
      <c r="AA2260" t="str">
        <f t="shared" si="383"/>
        <v/>
      </c>
      <c r="AB2260" t="str">
        <f t="shared" si="383"/>
        <v/>
      </c>
      <c r="AE2260" t="str">
        <f t="shared" si="385"/>
        <v/>
      </c>
      <c r="AH2260" t="str">
        <f t="shared" si="386"/>
        <v/>
      </c>
      <c r="AI2260" t="str">
        <f t="shared" si="387"/>
        <v/>
      </c>
      <c r="AJ2260" t="str">
        <f t="shared" si="387"/>
        <v/>
      </c>
      <c r="AK2260" t="str">
        <f t="shared" si="387"/>
        <v/>
      </c>
      <c r="AL2260" t="str">
        <f t="shared" si="387"/>
        <v/>
      </c>
    </row>
    <row r="2261" spans="1:38" x14ac:dyDescent="0.2">
      <c r="A2261" s="1">
        <v>7503</v>
      </c>
      <c r="B2261" s="2" t="s">
        <v>18</v>
      </c>
      <c r="C2261" s="3">
        <v>42530</v>
      </c>
      <c r="D2261" s="2" t="s">
        <v>59</v>
      </c>
      <c r="E2261" s="2">
        <v>44</v>
      </c>
      <c r="F2261" s="2">
        <v>609.17999999999995</v>
      </c>
      <c r="G2261" s="2">
        <v>0.05</v>
      </c>
      <c r="H2261" s="2" t="s">
        <v>20</v>
      </c>
      <c r="I2261" s="2">
        <v>31.84</v>
      </c>
      <c r="J2261" s="2">
        <v>25.48</v>
      </c>
      <c r="K2261" s="2">
        <v>18.510000000000002</v>
      </c>
      <c r="L2261" s="2" t="s">
        <v>415</v>
      </c>
      <c r="M2261" s="2" t="s">
        <v>29</v>
      </c>
      <c r="N2261" s="2" t="s">
        <v>23</v>
      </c>
      <c r="O2261" s="2" t="s">
        <v>24</v>
      </c>
      <c r="P2261" s="2" t="s">
        <v>52</v>
      </c>
      <c r="Q2261" s="2" t="s">
        <v>26</v>
      </c>
      <c r="R2261" s="3">
        <v>42532</v>
      </c>
      <c r="S2261" s="10">
        <f t="shared" si="384"/>
        <v>2016</v>
      </c>
      <c r="T2261">
        <f t="shared" si="382"/>
        <v>31.84</v>
      </c>
      <c r="U2261" t="str">
        <f t="shared" si="382"/>
        <v/>
      </c>
      <c r="V2261" t="str">
        <f t="shared" si="382"/>
        <v/>
      </c>
      <c r="W2261" t="str">
        <f t="shared" si="382"/>
        <v/>
      </c>
      <c r="Z2261">
        <f t="shared" si="383"/>
        <v>31.84</v>
      </c>
      <c r="AA2261" t="str">
        <f t="shared" si="383"/>
        <v/>
      </c>
      <c r="AB2261" t="str">
        <f t="shared" si="383"/>
        <v/>
      </c>
      <c r="AE2261" t="str">
        <f t="shared" si="385"/>
        <v/>
      </c>
      <c r="AH2261" t="str">
        <f t="shared" si="386"/>
        <v/>
      </c>
      <c r="AI2261" t="str">
        <f t="shared" si="387"/>
        <v/>
      </c>
      <c r="AJ2261" t="str">
        <f t="shared" si="387"/>
        <v/>
      </c>
      <c r="AK2261" t="str">
        <f t="shared" si="387"/>
        <v/>
      </c>
      <c r="AL2261" t="str">
        <f t="shared" si="387"/>
        <v/>
      </c>
    </row>
    <row r="2262" spans="1:38" x14ac:dyDescent="0.2">
      <c r="A2262" s="1">
        <v>7504</v>
      </c>
      <c r="B2262" s="2" t="s">
        <v>18</v>
      </c>
      <c r="C2262" s="3">
        <v>42531</v>
      </c>
      <c r="D2262" s="2" t="s">
        <v>41</v>
      </c>
      <c r="E2262" s="2">
        <v>22</v>
      </c>
      <c r="F2262" s="2">
        <v>653.47</v>
      </c>
      <c r="G2262" s="2">
        <v>0.06</v>
      </c>
      <c r="H2262" s="2" t="s">
        <v>49</v>
      </c>
      <c r="I2262" s="2">
        <v>243.15</v>
      </c>
      <c r="J2262" s="2">
        <v>40.479999999999997</v>
      </c>
      <c r="K2262" s="2">
        <v>15.99</v>
      </c>
      <c r="L2262" s="2" t="s">
        <v>496</v>
      </c>
      <c r="M2262" s="2" t="s">
        <v>29</v>
      </c>
      <c r="N2262" s="2" t="s">
        <v>43</v>
      </c>
      <c r="O2262" s="2" t="s">
        <v>31</v>
      </c>
      <c r="P2262" s="2" t="s">
        <v>32</v>
      </c>
      <c r="Q2262" s="2" t="s">
        <v>58</v>
      </c>
      <c r="R2262" s="3">
        <v>42531</v>
      </c>
      <c r="S2262" s="10">
        <f t="shared" si="384"/>
        <v>2016</v>
      </c>
      <c r="T2262" t="str">
        <f t="shared" ref="T2262:W2281" si="388">IF($N2262=T$1,$I2262,"")</f>
        <v/>
      </c>
      <c r="U2262" t="str">
        <f t="shared" si="388"/>
        <v/>
      </c>
      <c r="V2262">
        <f t="shared" si="388"/>
        <v>243.15</v>
      </c>
      <c r="W2262" t="str">
        <f t="shared" si="388"/>
        <v/>
      </c>
      <c r="Z2262" t="str">
        <f t="shared" ref="Z2262:AB2281" si="389">IF($O2262=Z$1,$I2262,"")</f>
        <v/>
      </c>
      <c r="AA2262">
        <f t="shared" si="389"/>
        <v>243.15</v>
      </c>
      <c r="AB2262" t="str">
        <f t="shared" si="389"/>
        <v/>
      </c>
      <c r="AE2262" t="str">
        <f t="shared" si="385"/>
        <v/>
      </c>
      <c r="AH2262" t="str">
        <f t="shared" si="386"/>
        <v/>
      </c>
      <c r="AI2262" t="str">
        <f t="shared" si="387"/>
        <v/>
      </c>
      <c r="AJ2262" t="str">
        <f t="shared" si="387"/>
        <v/>
      </c>
      <c r="AK2262" t="str">
        <f t="shared" si="387"/>
        <v/>
      </c>
      <c r="AL2262" t="str">
        <f t="shared" si="387"/>
        <v/>
      </c>
    </row>
    <row r="2263" spans="1:38" x14ac:dyDescent="0.2">
      <c r="A2263" s="1">
        <v>7505</v>
      </c>
      <c r="B2263" s="2" t="s">
        <v>18</v>
      </c>
      <c r="C2263" s="3">
        <v>42531</v>
      </c>
      <c r="D2263" s="2" t="s">
        <v>19</v>
      </c>
      <c r="E2263" s="2">
        <v>8</v>
      </c>
      <c r="F2263" s="2">
        <v>783.14</v>
      </c>
      <c r="G2263" s="2">
        <v>0.02</v>
      </c>
      <c r="H2263" s="2" t="s">
        <v>44</v>
      </c>
      <c r="I2263" s="2">
        <v>-209.99</v>
      </c>
      <c r="J2263" s="2">
        <v>101.99</v>
      </c>
      <c r="K2263" s="2">
        <v>56</v>
      </c>
      <c r="L2263" s="2" t="s">
        <v>561</v>
      </c>
      <c r="M2263" s="2" t="s">
        <v>29</v>
      </c>
      <c r="N2263" s="2" t="s">
        <v>23</v>
      </c>
      <c r="O2263" s="2" t="s">
        <v>45</v>
      </c>
      <c r="P2263" s="2" t="s">
        <v>61</v>
      </c>
      <c r="Q2263" s="2" t="s">
        <v>56</v>
      </c>
      <c r="R2263" s="3">
        <v>42533</v>
      </c>
      <c r="S2263" s="10">
        <f t="shared" si="384"/>
        <v>2016</v>
      </c>
      <c r="T2263">
        <f t="shared" si="388"/>
        <v>-209.99</v>
      </c>
      <c r="U2263" t="str">
        <f t="shared" si="388"/>
        <v/>
      </c>
      <c r="V2263" t="str">
        <f t="shared" si="388"/>
        <v/>
      </c>
      <c r="W2263" t="str">
        <f t="shared" si="388"/>
        <v/>
      </c>
      <c r="Z2263" t="str">
        <f t="shared" si="389"/>
        <v/>
      </c>
      <c r="AA2263" t="str">
        <f t="shared" si="389"/>
        <v/>
      </c>
      <c r="AB2263">
        <f t="shared" si="389"/>
        <v>-209.99</v>
      </c>
      <c r="AE2263" t="str">
        <f t="shared" si="385"/>
        <v>Furniture</v>
      </c>
      <c r="AH2263" t="str">
        <f t="shared" si="386"/>
        <v/>
      </c>
      <c r="AI2263" t="str">
        <f t="shared" si="387"/>
        <v/>
      </c>
      <c r="AJ2263" t="str">
        <f t="shared" si="387"/>
        <v/>
      </c>
      <c r="AK2263" t="str">
        <f t="shared" si="387"/>
        <v/>
      </c>
      <c r="AL2263" t="str">
        <f t="shared" si="387"/>
        <v/>
      </c>
    </row>
    <row r="2264" spans="1:38" x14ac:dyDescent="0.2">
      <c r="A2264" s="1">
        <v>7506</v>
      </c>
      <c r="B2264" s="2" t="s">
        <v>18</v>
      </c>
      <c r="C2264" s="3">
        <v>42531</v>
      </c>
      <c r="D2264" s="2" t="s">
        <v>19</v>
      </c>
      <c r="E2264" s="2">
        <v>26</v>
      </c>
      <c r="F2264" s="2">
        <v>245.74</v>
      </c>
      <c r="G2264" s="2">
        <v>0.06</v>
      </c>
      <c r="H2264" s="2" t="s">
        <v>20</v>
      </c>
      <c r="I2264" s="2">
        <v>-13.91</v>
      </c>
      <c r="J2264" s="2">
        <v>21.31</v>
      </c>
      <c r="K2264" s="2">
        <v>17.98</v>
      </c>
      <c r="L2264" s="2" t="s">
        <v>561</v>
      </c>
      <c r="M2264" s="2" t="s">
        <v>29</v>
      </c>
      <c r="N2264" s="2" t="s">
        <v>23</v>
      </c>
      <c r="O2264" s="2" t="s">
        <v>24</v>
      </c>
      <c r="P2264" s="2" t="s">
        <v>203</v>
      </c>
      <c r="Q2264" s="2" t="s">
        <v>58</v>
      </c>
      <c r="R2264" s="3">
        <v>42534</v>
      </c>
      <c r="S2264" s="10">
        <f t="shared" si="384"/>
        <v>2016</v>
      </c>
      <c r="T2264">
        <f t="shared" si="388"/>
        <v>-13.91</v>
      </c>
      <c r="U2264" t="str">
        <f t="shared" si="388"/>
        <v/>
      </c>
      <c r="V2264" t="str">
        <f t="shared" si="388"/>
        <v/>
      </c>
      <c r="W2264" t="str">
        <f t="shared" si="388"/>
        <v/>
      </c>
      <c r="Z2264">
        <f t="shared" si="389"/>
        <v>-13.91</v>
      </c>
      <c r="AA2264" t="str">
        <f t="shared" si="389"/>
        <v/>
      </c>
      <c r="AB2264" t="str">
        <f t="shared" si="389"/>
        <v/>
      </c>
      <c r="AE2264" t="str">
        <f t="shared" si="385"/>
        <v>Office Supplies</v>
      </c>
      <c r="AH2264" t="str">
        <f t="shared" si="386"/>
        <v/>
      </c>
      <c r="AI2264" t="str">
        <f t="shared" si="387"/>
        <v/>
      </c>
      <c r="AJ2264" t="str">
        <f t="shared" si="387"/>
        <v/>
      </c>
      <c r="AK2264" t="str">
        <f t="shared" si="387"/>
        <v/>
      </c>
      <c r="AL2264" t="str">
        <f t="shared" si="387"/>
        <v/>
      </c>
    </row>
    <row r="2265" spans="1:38" x14ac:dyDescent="0.2">
      <c r="A2265" s="1">
        <v>7507</v>
      </c>
      <c r="B2265" s="2" t="s">
        <v>18</v>
      </c>
      <c r="C2265" s="3">
        <v>42531</v>
      </c>
      <c r="D2265" s="2" t="s">
        <v>50</v>
      </c>
      <c r="E2265" s="2">
        <v>7</v>
      </c>
      <c r="F2265" s="2">
        <v>50.69</v>
      </c>
      <c r="G2265" s="2">
        <v>7.0000000000000007E-2</v>
      </c>
      <c r="H2265" s="2" t="s">
        <v>20</v>
      </c>
      <c r="I2265" s="2">
        <v>-33.72</v>
      </c>
      <c r="J2265" s="2">
        <v>17.38</v>
      </c>
      <c r="K2265" s="2">
        <v>21.57</v>
      </c>
      <c r="L2265" s="2" t="s">
        <v>443</v>
      </c>
      <c r="M2265" s="2" t="s">
        <v>22</v>
      </c>
      <c r="N2265" s="2" t="s">
        <v>23</v>
      </c>
      <c r="O2265" s="2" t="s">
        <v>24</v>
      </c>
      <c r="P2265" s="2" t="s">
        <v>25</v>
      </c>
      <c r="Q2265" s="2" t="s">
        <v>26</v>
      </c>
      <c r="R2265" s="3">
        <v>42534</v>
      </c>
      <c r="S2265" s="10">
        <f t="shared" si="384"/>
        <v>2016</v>
      </c>
      <c r="T2265">
        <f t="shared" si="388"/>
        <v>-33.72</v>
      </c>
      <c r="U2265" t="str">
        <f t="shared" si="388"/>
        <v/>
      </c>
      <c r="V2265" t="str">
        <f t="shared" si="388"/>
        <v/>
      </c>
      <c r="W2265" t="str">
        <f t="shared" si="388"/>
        <v/>
      </c>
      <c r="Z2265">
        <f t="shared" si="389"/>
        <v>-33.72</v>
      </c>
      <c r="AA2265" t="str">
        <f t="shared" si="389"/>
        <v/>
      </c>
      <c r="AB2265" t="str">
        <f t="shared" si="389"/>
        <v/>
      </c>
      <c r="AE2265" t="str">
        <f t="shared" si="385"/>
        <v>Office Supplies</v>
      </c>
      <c r="AH2265" t="str">
        <f t="shared" si="386"/>
        <v/>
      </c>
      <c r="AI2265" t="str">
        <f t="shared" si="387"/>
        <v/>
      </c>
      <c r="AJ2265" t="str">
        <f t="shared" si="387"/>
        <v/>
      </c>
      <c r="AK2265" t="str">
        <f t="shared" si="387"/>
        <v/>
      </c>
      <c r="AL2265" t="str">
        <f t="shared" si="387"/>
        <v/>
      </c>
    </row>
    <row r="2266" spans="1:38" x14ac:dyDescent="0.2">
      <c r="A2266" s="1">
        <v>7508</v>
      </c>
      <c r="B2266" s="2" t="s">
        <v>40</v>
      </c>
      <c r="C2266" s="3">
        <v>42531</v>
      </c>
      <c r="D2266" s="2" t="s">
        <v>19</v>
      </c>
      <c r="E2266" s="2">
        <v>22</v>
      </c>
      <c r="F2266" s="2">
        <v>134.96</v>
      </c>
      <c r="G2266" s="2">
        <v>0.03</v>
      </c>
      <c r="H2266" s="2" t="s">
        <v>20</v>
      </c>
      <c r="I2266" s="2">
        <v>-55.32</v>
      </c>
      <c r="J2266" s="2">
        <v>17.34</v>
      </c>
      <c r="K2266" s="2">
        <v>19.63</v>
      </c>
      <c r="L2266" s="2" t="s">
        <v>256</v>
      </c>
      <c r="M2266" s="2" t="s">
        <v>38</v>
      </c>
      <c r="N2266" s="2" t="s">
        <v>23</v>
      </c>
      <c r="O2266" s="2" t="s">
        <v>24</v>
      </c>
      <c r="P2266" s="2" t="s">
        <v>25</v>
      </c>
      <c r="Q2266" s="2" t="s">
        <v>26</v>
      </c>
      <c r="R2266" s="3">
        <v>42532</v>
      </c>
      <c r="S2266" s="10">
        <f t="shared" si="384"/>
        <v>2016</v>
      </c>
      <c r="T2266">
        <f t="shared" si="388"/>
        <v>-55.32</v>
      </c>
      <c r="U2266" t="str">
        <f t="shared" si="388"/>
        <v/>
      </c>
      <c r="V2266" t="str">
        <f t="shared" si="388"/>
        <v/>
      </c>
      <c r="W2266" t="str">
        <f t="shared" si="388"/>
        <v/>
      </c>
      <c r="Z2266">
        <f t="shared" si="389"/>
        <v>-55.32</v>
      </c>
      <c r="AA2266" t="str">
        <f t="shared" si="389"/>
        <v/>
      </c>
      <c r="AB2266" t="str">
        <f t="shared" si="389"/>
        <v/>
      </c>
      <c r="AE2266" t="str">
        <f t="shared" si="385"/>
        <v>Office Supplies</v>
      </c>
      <c r="AH2266" t="str">
        <f t="shared" si="386"/>
        <v/>
      </c>
      <c r="AI2266" t="str">
        <f t="shared" si="387"/>
        <v/>
      </c>
      <c r="AJ2266" t="str">
        <f t="shared" si="387"/>
        <v/>
      </c>
      <c r="AK2266" t="str">
        <f t="shared" si="387"/>
        <v/>
      </c>
      <c r="AL2266" t="str">
        <f t="shared" si="387"/>
        <v/>
      </c>
    </row>
    <row r="2267" spans="1:38" x14ac:dyDescent="0.2">
      <c r="A2267" s="1">
        <v>7509</v>
      </c>
      <c r="B2267" s="2" t="s">
        <v>18</v>
      </c>
      <c r="C2267" s="3">
        <v>42533</v>
      </c>
      <c r="D2267" s="2" t="s">
        <v>27</v>
      </c>
      <c r="E2267" s="2">
        <v>12</v>
      </c>
      <c r="F2267" s="2">
        <v>3164</v>
      </c>
      <c r="G2267" s="2">
        <v>0.1</v>
      </c>
      <c r="H2267" s="2" t="s">
        <v>20</v>
      </c>
      <c r="I2267" s="2">
        <v>459.66</v>
      </c>
      <c r="J2267" s="2">
        <v>288.2</v>
      </c>
      <c r="K2267" s="2">
        <v>38.49</v>
      </c>
      <c r="L2267" s="2" t="s">
        <v>494</v>
      </c>
      <c r="M2267" s="2" t="s">
        <v>29</v>
      </c>
      <c r="N2267" s="2" t="s">
        <v>30</v>
      </c>
      <c r="O2267" s="2" t="s">
        <v>45</v>
      </c>
      <c r="P2267" s="2" t="s">
        <v>61</v>
      </c>
      <c r="Q2267" s="2" t="s">
        <v>34</v>
      </c>
      <c r="R2267" s="3">
        <v>42537</v>
      </c>
      <c r="S2267" s="10">
        <f t="shared" si="384"/>
        <v>2016</v>
      </c>
      <c r="T2267" t="str">
        <f t="shared" si="388"/>
        <v/>
      </c>
      <c r="U2267">
        <f t="shared" si="388"/>
        <v>459.66</v>
      </c>
      <c r="V2267" t="str">
        <f t="shared" si="388"/>
        <v/>
      </c>
      <c r="W2267" t="str">
        <f t="shared" si="388"/>
        <v/>
      </c>
      <c r="Z2267" t="str">
        <f t="shared" si="389"/>
        <v/>
      </c>
      <c r="AA2267" t="str">
        <f t="shared" si="389"/>
        <v/>
      </c>
      <c r="AB2267">
        <f t="shared" si="389"/>
        <v>459.66</v>
      </c>
      <c r="AE2267" t="str">
        <f t="shared" si="385"/>
        <v/>
      </c>
      <c r="AH2267" t="str">
        <f t="shared" si="386"/>
        <v/>
      </c>
      <c r="AI2267" t="str">
        <f t="shared" si="387"/>
        <v/>
      </c>
      <c r="AJ2267" t="str">
        <f t="shared" si="387"/>
        <v/>
      </c>
      <c r="AK2267" t="str">
        <f t="shared" si="387"/>
        <v/>
      </c>
      <c r="AL2267" t="str">
        <f t="shared" si="387"/>
        <v/>
      </c>
    </row>
    <row r="2268" spans="1:38" x14ac:dyDescent="0.2">
      <c r="A2268" s="1">
        <v>7510</v>
      </c>
      <c r="B2268" s="2" t="s">
        <v>18</v>
      </c>
      <c r="C2268" s="3">
        <v>42533</v>
      </c>
      <c r="D2268" s="2" t="s">
        <v>27</v>
      </c>
      <c r="E2268" s="2">
        <v>47</v>
      </c>
      <c r="F2268" s="2">
        <v>310.08999999999997</v>
      </c>
      <c r="G2268" s="2">
        <v>0.05</v>
      </c>
      <c r="H2268" s="2" t="s">
        <v>49</v>
      </c>
      <c r="I2268" s="2">
        <v>131.05000000000001</v>
      </c>
      <c r="J2268" s="2">
        <v>18.350000000000001</v>
      </c>
      <c r="K2268" s="2">
        <v>15.02</v>
      </c>
      <c r="L2268" s="2" t="s">
        <v>494</v>
      </c>
      <c r="M2268" s="2" t="s">
        <v>29</v>
      </c>
      <c r="N2268" s="2" t="s">
        <v>30</v>
      </c>
      <c r="O2268" s="2" t="s">
        <v>24</v>
      </c>
      <c r="P2268" s="2" t="s">
        <v>35</v>
      </c>
      <c r="Q2268" s="2" t="s">
        <v>36</v>
      </c>
      <c r="R2268" s="3">
        <v>42538</v>
      </c>
      <c r="S2268" s="10">
        <f t="shared" si="384"/>
        <v>2016</v>
      </c>
      <c r="T2268" t="str">
        <f t="shared" si="388"/>
        <v/>
      </c>
      <c r="U2268">
        <f t="shared" si="388"/>
        <v>131.05000000000001</v>
      </c>
      <c r="V2268" t="str">
        <f t="shared" si="388"/>
        <v/>
      </c>
      <c r="W2268" t="str">
        <f t="shared" si="388"/>
        <v/>
      </c>
      <c r="Z2268">
        <f t="shared" si="389"/>
        <v>131.05000000000001</v>
      </c>
      <c r="AA2268" t="str">
        <f t="shared" si="389"/>
        <v/>
      </c>
      <c r="AB2268" t="str">
        <f t="shared" si="389"/>
        <v/>
      </c>
      <c r="AE2268" t="str">
        <f t="shared" si="385"/>
        <v/>
      </c>
      <c r="AH2268" t="str">
        <f t="shared" si="386"/>
        <v/>
      </c>
      <c r="AI2268" t="str">
        <f t="shared" si="387"/>
        <v/>
      </c>
      <c r="AJ2268" t="str">
        <f t="shared" si="387"/>
        <v/>
      </c>
      <c r="AK2268" t="str">
        <f t="shared" si="387"/>
        <v/>
      </c>
      <c r="AL2268" t="str">
        <f t="shared" si="387"/>
        <v/>
      </c>
    </row>
    <row r="2269" spans="1:38" x14ac:dyDescent="0.2">
      <c r="A2269" s="1">
        <v>7511</v>
      </c>
      <c r="B2269" s="2" t="s">
        <v>18</v>
      </c>
      <c r="C2269" s="3">
        <v>42533</v>
      </c>
      <c r="D2269" s="2" t="s">
        <v>50</v>
      </c>
      <c r="E2269" s="2">
        <v>44</v>
      </c>
      <c r="F2269" s="2">
        <v>7772.53</v>
      </c>
      <c r="G2269" s="2">
        <v>0.06</v>
      </c>
      <c r="H2269" s="2" t="s">
        <v>44</v>
      </c>
      <c r="I2269" s="2">
        <v>439.03</v>
      </c>
      <c r="J2269" s="2">
        <v>192.98</v>
      </c>
      <c r="K2269" s="2">
        <v>69.239999999999995</v>
      </c>
      <c r="L2269" s="2" t="s">
        <v>467</v>
      </c>
      <c r="M2269" s="2" t="s">
        <v>22</v>
      </c>
      <c r="N2269" s="2" t="s">
        <v>43</v>
      </c>
      <c r="O2269" s="2" t="s">
        <v>24</v>
      </c>
      <c r="P2269" s="2" t="s">
        <v>71</v>
      </c>
      <c r="Q2269" s="2" t="s">
        <v>56</v>
      </c>
      <c r="R2269" s="3">
        <v>42535</v>
      </c>
      <c r="S2269" s="10">
        <f t="shared" si="384"/>
        <v>2016</v>
      </c>
      <c r="T2269" t="str">
        <f t="shared" si="388"/>
        <v/>
      </c>
      <c r="U2269" t="str">
        <f t="shared" si="388"/>
        <v/>
      </c>
      <c r="V2269">
        <f t="shared" si="388"/>
        <v>439.03</v>
      </c>
      <c r="W2269" t="str">
        <f t="shared" si="388"/>
        <v/>
      </c>
      <c r="Z2269">
        <f t="shared" si="389"/>
        <v>439.03</v>
      </c>
      <c r="AA2269" t="str">
        <f t="shared" si="389"/>
        <v/>
      </c>
      <c r="AB2269" t="str">
        <f t="shared" si="389"/>
        <v/>
      </c>
      <c r="AE2269" t="str">
        <f t="shared" si="385"/>
        <v/>
      </c>
      <c r="AH2269" t="str">
        <f t="shared" si="386"/>
        <v/>
      </c>
      <c r="AI2269" t="str">
        <f t="shared" si="387"/>
        <v/>
      </c>
      <c r="AJ2269" t="str">
        <f t="shared" si="387"/>
        <v/>
      </c>
      <c r="AK2269" t="str">
        <f t="shared" si="387"/>
        <v/>
      </c>
      <c r="AL2269" t="str">
        <f t="shared" si="387"/>
        <v/>
      </c>
    </row>
    <row r="2270" spans="1:38" x14ac:dyDescent="0.2">
      <c r="A2270" s="1">
        <v>7512</v>
      </c>
      <c r="B2270" s="2" t="s">
        <v>18</v>
      </c>
      <c r="C2270" s="3">
        <v>42534</v>
      </c>
      <c r="D2270" s="2" t="s">
        <v>27</v>
      </c>
      <c r="E2270" s="2">
        <v>3</v>
      </c>
      <c r="F2270" s="2">
        <v>2230.0100000000002</v>
      </c>
      <c r="G2270" s="2">
        <v>0.02</v>
      </c>
      <c r="H2270" s="2" t="s">
        <v>20</v>
      </c>
      <c r="I2270" s="2">
        <v>201.48</v>
      </c>
      <c r="J2270" s="2">
        <v>711.99</v>
      </c>
      <c r="K2270" s="2">
        <v>38.49</v>
      </c>
      <c r="L2270" s="2" t="s">
        <v>400</v>
      </c>
      <c r="M2270" s="2" t="s">
        <v>38</v>
      </c>
      <c r="N2270" s="2" t="s">
        <v>43</v>
      </c>
      <c r="O2270" s="2" t="s">
        <v>31</v>
      </c>
      <c r="P2270" s="2" t="s">
        <v>107</v>
      </c>
      <c r="Q2270" s="2" t="s">
        <v>34</v>
      </c>
      <c r="R2270" s="3">
        <v>42541</v>
      </c>
      <c r="S2270" s="10">
        <f t="shared" si="384"/>
        <v>2016</v>
      </c>
      <c r="T2270" t="str">
        <f t="shared" si="388"/>
        <v/>
      </c>
      <c r="U2270" t="str">
        <f t="shared" si="388"/>
        <v/>
      </c>
      <c r="V2270">
        <f t="shared" si="388"/>
        <v>201.48</v>
      </c>
      <c r="W2270" t="str">
        <f t="shared" si="388"/>
        <v/>
      </c>
      <c r="Z2270" t="str">
        <f t="shared" si="389"/>
        <v/>
      </c>
      <c r="AA2270">
        <f t="shared" si="389"/>
        <v>201.48</v>
      </c>
      <c r="AB2270" t="str">
        <f t="shared" si="389"/>
        <v/>
      </c>
      <c r="AE2270" t="str">
        <f t="shared" si="385"/>
        <v/>
      </c>
      <c r="AH2270">
        <f t="shared" si="386"/>
        <v>201.48</v>
      </c>
      <c r="AI2270" t="str">
        <f t="shared" si="387"/>
        <v/>
      </c>
      <c r="AJ2270" t="str">
        <f t="shared" si="387"/>
        <v/>
      </c>
      <c r="AK2270">
        <f t="shared" si="387"/>
        <v>201.48</v>
      </c>
      <c r="AL2270" t="str">
        <f t="shared" si="387"/>
        <v/>
      </c>
    </row>
    <row r="2271" spans="1:38" x14ac:dyDescent="0.2">
      <c r="A2271" s="1">
        <v>7513</v>
      </c>
      <c r="B2271" s="2" t="s">
        <v>40</v>
      </c>
      <c r="C2271" s="3">
        <v>42534</v>
      </c>
      <c r="D2271" s="2" t="s">
        <v>59</v>
      </c>
      <c r="E2271" s="2">
        <v>1</v>
      </c>
      <c r="F2271" s="2">
        <v>17.88</v>
      </c>
      <c r="G2271" s="2">
        <v>0</v>
      </c>
      <c r="H2271" s="2" t="s">
        <v>49</v>
      </c>
      <c r="I2271" s="2">
        <v>1.62</v>
      </c>
      <c r="J2271" s="2">
        <v>17.18</v>
      </c>
      <c r="K2271" s="2">
        <v>16.04</v>
      </c>
      <c r="L2271" s="2" t="s">
        <v>491</v>
      </c>
      <c r="M2271" s="2" t="s">
        <v>22</v>
      </c>
      <c r="N2271" s="2" t="s">
        <v>30</v>
      </c>
      <c r="O2271" s="2" t="s">
        <v>24</v>
      </c>
      <c r="P2271" s="2" t="s">
        <v>35</v>
      </c>
      <c r="Q2271" s="2" t="s">
        <v>36</v>
      </c>
      <c r="R2271" s="3">
        <v>42535</v>
      </c>
      <c r="S2271" s="10">
        <f t="shared" si="384"/>
        <v>2016</v>
      </c>
      <c r="T2271" t="str">
        <f t="shared" si="388"/>
        <v/>
      </c>
      <c r="U2271">
        <f t="shared" si="388"/>
        <v>1.62</v>
      </c>
      <c r="V2271" t="str">
        <f t="shared" si="388"/>
        <v/>
      </c>
      <c r="W2271" t="str">
        <f t="shared" si="388"/>
        <v/>
      </c>
      <c r="Z2271">
        <f t="shared" si="389"/>
        <v>1.62</v>
      </c>
      <c r="AA2271" t="str">
        <f t="shared" si="389"/>
        <v/>
      </c>
      <c r="AB2271" t="str">
        <f t="shared" si="389"/>
        <v/>
      </c>
      <c r="AE2271" t="str">
        <f t="shared" si="385"/>
        <v/>
      </c>
      <c r="AH2271" t="str">
        <f t="shared" si="386"/>
        <v/>
      </c>
      <c r="AI2271" t="str">
        <f t="shared" si="387"/>
        <v/>
      </c>
      <c r="AJ2271" t="str">
        <f t="shared" si="387"/>
        <v/>
      </c>
      <c r="AK2271" t="str">
        <f t="shared" si="387"/>
        <v/>
      </c>
      <c r="AL2271" t="str">
        <f t="shared" si="387"/>
        <v/>
      </c>
    </row>
    <row r="2272" spans="1:38" x14ac:dyDescent="0.2">
      <c r="A2272" s="1">
        <v>7514</v>
      </c>
      <c r="B2272" s="2" t="s">
        <v>18</v>
      </c>
      <c r="C2272" s="3">
        <v>42536</v>
      </c>
      <c r="D2272" s="2" t="s">
        <v>19</v>
      </c>
      <c r="E2272" s="2">
        <v>18</v>
      </c>
      <c r="F2272" s="2">
        <v>96.24</v>
      </c>
      <c r="G2272" s="2">
        <v>0.08</v>
      </c>
      <c r="H2272" s="2" t="s">
        <v>20</v>
      </c>
      <c r="I2272" s="2">
        <v>-32.950000000000003</v>
      </c>
      <c r="J2272" s="2">
        <v>16.98</v>
      </c>
      <c r="K2272" s="2">
        <v>18.72</v>
      </c>
      <c r="L2272" s="2" t="s">
        <v>150</v>
      </c>
      <c r="M2272" s="2" t="s">
        <v>29</v>
      </c>
      <c r="N2272" s="2" t="s">
        <v>43</v>
      </c>
      <c r="O2272" s="2" t="s">
        <v>24</v>
      </c>
      <c r="P2272" s="2" t="s">
        <v>35</v>
      </c>
      <c r="Q2272" s="2" t="s">
        <v>26</v>
      </c>
      <c r="R2272" s="3">
        <v>42537</v>
      </c>
      <c r="S2272" s="10">
        <f t="shared" si="384"/>
        <v>2016</v>
      </c>
      <c r="T2272" t="str">
        <f t="shared" si="388"/>
        <v/>
      </c>
      <c r="U2272" t="str">
        <f t="shared" si="388"/>
        <v/>
      </c>
      <c r="V2272">
        <f t="shared" si="388"/>
        <v>-32.950000000000003</v>
      </c>
      <c r="W2272" t="str">
        <f t="shared" si="388"/>
        <v/>
      </c>
      <c r="Z2272">
        <f t="shared" si="389"/>
        <v>-32.950000000000003</v>
      </c>
      <c r="AA2272" t="str">
        <f t="shared" si="389"/>
        <v/>
      </c>
      <c r="AB2272" t="str">
        <f t="shared" si="389"/>
        <v/>
      </c>
      <c r="AE2272" t="str">
        <f t="shared" si="385"/>
        <v>Office Supplies</v>
      </c>
      <c r="AH2272" t="str">
        <f t="shared" si="386"/>
        <v/>
      </c>
      <c r="AI2272" t="str">
        <f t="shared" si="387"/>
        <v/>
      </c>
      <c r="AJ2272" t="str">
        <f t="shared" si="387"/>
        <v/>
      </c>
      <c r="AK2272" t="str">
        <f t="shared" si="387"/>
        <v/>
      </c>
      <c r="AL2272" t="str">
        <f t="shared" si="387"/>
        <v/>
      </c>
    </row>
    <row r="2273" spans="1:38" x14ac:dyDescent="0.2">
      <c r="A2273" s="1">
        <v>7515</v>
      </c>
      <c r="B2273" s="2" t="s">
        <v>18</v>
      </c>
      <c r="C2273" s="3">
        <v>42536</v>
      </c>
      <c r="D2273" s="2" t="s">
        <v>27</v>
      </c>
      <c r="E2273" s="2">
        <v>25</v>
      </c>
      <c r="F2273" s="2">
        <v>296.31</v>
      </c>
      <c r="G2273" s="2">
        <v>0.08</v>
      </c>
      <c r="H2273" s="2" t="s">
        <v>20</v>
      </c>
      <c r="I2273" s="2">
        <v>-8.66</v>
      </c>
      <c r="J2273" s="2">
        <v>24.28</v>
      </c>
      <c r="K2273" s="2">
        <v>20.47</v>
      </c>
      <c r="L2273" s="2" t="s">
        <v>563</v>
      </c>
      <c r="M2273" s="2" t="s">
        <v>29</v>
      </c>
      <c r="N2273" s="2" t="s">
        <v>30</v>
      </c>
      <c r="O2273" s="2" t="s">
        <v>24</v>
      </c>
      <c r="P2273" s="2" t="s">
        <v>35</v>
      </c>
      <c r="Q2273" s="2" t="s">
        <v>26</v>
      </c>
      <c r="R2273" s="3">
        <v>42545</v>
      </c>
      <c r="S2273" s="10">
        <f t="shared" si="384"/>
        <v>2016</v>
      </c>
      <c r="T2273" t="str">
        <f t="shared" si="388"/>
        <v/>
      </c>
      <c r="U2273">
        <f t="shared" si="388"/>
        <v>-8.66</v>
      </c>
      <c r="V2273" t="str">
        <f t="shared" si="388"/>
        <v/>
      </c>
      <c r="W2273" t="str">
        <f t="shared" si="388"/>
        <v/>
      </c>
      <c r="Z2273">
        <f t="shared" si="389"/>
        <v>-8.66</v>
      </c>
      <c r="AA2273" t="str">
        <f t="shared" si="389"/>
        <v/>
      </c>
      <c r="AB2273" t="str">
        <f t="shared" si="389"/>
        <v/>
      </c>
      <c r="AE2273" t="str">
        <f t="shared" si="385"/>
        <v>Office Supplies</v>
      </c>
      <c r="AH2273" t="str">
        <f t="shared" si="386"/>
        <v/>
      </c>
      <c r="AI2273" t="str">
        <f t="shared" si="387"/>
        <v/>
      </c>
      <c r="AJ2273" t="str">
        <f t="shared" si="387"/>
        <v/>
      </c>
      <c r="AK2273" t="str">
        <f t="shared" si="387"/>
        <v/>
      </c>
      <c r="AL2273" t="str">
        <f t="shared" si="387"/>
        <v/>
      </c>
    </row>
    <row r="2274" spans="1:38" x14ac:dyDescent="0.2">
      <c r="A2274" s="1">
        <v>7516</v>
      </c>
      <c r="B2274" s="2" t="s">
        <v>18</v>
      </c>
      <c r="C2274" s="3">
        <v>42536</v>
      </c>
      <c r="D2274" s="2" t="s">
        <v>41</v>
      </c>
      <c r="E2274" s="2">
        <v>44</v>
      </c>
      <c r="F2274" s="2">
        <v>372.64</v>
      </c>
      <c r="G2274" s="2">
        <v>0.09</v>
      </c>
      <c r="H2274" s="2" t="s">
        <v>20</v>
      </c>
      <c r="I2274" s="2">
        <v>-157.72999999999999</v>
      </c>
      <c r="J2274" s="2">
        <v>20.74</v>
      </c>
      <c r="K2274" s="2">
        <v>22.29</v>
      </c>
      <c r="L2274" s="2" t="s">
        <v>318</v>
      </c>
      <c r="M2274" s="2" t="s">
        <v>38</v>
      </c>
      <c r="N2274" s="2" t="s">
        <v>43</v>
      </c>
      <c r="O2274" s="2" t="s">
        <v>24</v>
      </c>
      <c r="P2274" s="2" t="s">
        <v>90</v>
      </c>
      <c r="Q2274" s="2" t="s">
        <v>26</v>
      </c>
      <c r="R2274" s="3">
        <v>42537</v>
      </c>
      <c r="S2274" s="10">
        <f t="shared" si="384"/>
        <v>2016</v>
      </c>
      <c r="T2274" t="str">
        <f t="shared" si="388"/>
        <v/>
      </c>
      <c r="U2274" t="str">
        <f t="shared" si="388"/>
        <v/>
      </c>
      <c r="V2274">
        <f t="shared" si="388"/>
        <v>-157.72999999999999</v>
      </c>
      <c r="W2274" t="str">
        <f t="shared" si="388"/>
        <v/>
      </c>
      <c r="Z2274">
        <f t="shared" si="389"/>
        <v>-157.72999999999999</v>
      </c>
      <c r="AA2274" t="str">
        <f t="shared" si="389"/>
        <v/>
      </c>
      <c r="AB2274" t="str">
        <f t="shared" si="389"/>
        <v/>
      </c>
      <c r="AE2274" t="str">
        <f t="shared" si="385"/>
        <v>Office Supplies</v>
      </c>
      <c r="AH2274" t="str">
        <f t="shared" si="386"/>
        <v/>
      </c>
      <c r="AI2274" t="str">
        <f t="shared" si="387"/>
        <v/>
      </c>
      <c r="AJ2274" t="str">
        <f t="shared" si="387"/>
        <v/>
      </c>
      <c r="AK2274" t="str">
        <f t="shared" si="387"/>
        <v/>
      </c>
      <c r="AL2274" t="str">
        <f t="shared" si="387"/>
        <v/>
      </c>
    </row>
    <row r="2275" spans="1:38" x14ac:dyDescent="0.2">
      <c r="A2275" s="1">
        <v>7517</v>
      </c>
      <c r="B2275" s="2" t="s">
        <v>40</v>
      </c>
      <c r="C2275" s="3">
        <v>42537</v>
      </c>
      <c r="D2275" s="2" t="s">
        <v>59</v>
      </c>
      <c r="E2275" s="2">
        <v>15</v>
      </c>
      <c r="F2275" s="2">
        <v>1304.704</v>
      </c>
      <c r="G2275" s="2">
        <v>0</v>
      </c>
      <c r="H2275" s="2" t="s">
        <v>20</v>
      </c>
      <c r="I2275" s="2">
        <v>155.22</v>
      </c>
      <c r="J2275" s="2">
        <v>107.99</v>
      </c>
      <c r="K2275" s="2">
        <v>18.899999999999999</v>
      </c>
      <c r="L2275" s="2" t="s">
        <v>428</v>
      </c>
      <c r="M2275" s="2" t="s">
        <v>38</v>
      </c>
      <c r="N2275" s="2" t="s">
        <v>30</v>
      </c>
      <c r="O2275" s="2" t="s">
        <v>31</v>
      </c>
      <c r="P2275" s="2" t="s">
        <v>39</v>
      </c>
      <c r="Q2275" s="2" t="s">
        <v>26</v>
      </c>
      <c r="R2275" s="3">
        <v>42538</v>
      </c>
      <c r="S2275" s="10">
        <f t="shared" si="384"/>
        <v>2016</v>
      </c>
      <c r="T2275" t="str">
        <f t="shared" si="388"/>
        <v/>
      </c>
      <c r="U2275">
        <f t="shared" si="388"/>
        <v>155.22</v>
      </c>
      <c r="V2275" t="str">
        <f t="shared" si="388"/>
        <v/>
      </c>
      <c r="W2275" t="str">
        <f t="shared" si="388"/>
        <v/>
      </c>
      <c r="Z2275" t="str">
        <f t="shared" si="389"/>
        <v/>
      </c>
      <c r="AA2275">
        <f t="shared" si="389"/>
        <v>155.22</v>
      </c>
      <c r="AB2275" t="str">
        <f t="shared" si="389"/>
        <v/>
      </c>
      <c r="AE2275" t="str">
        <f t="shared" si="385"/>
        <v/>
      </c>
      <c r="AH2275" t="str">
        <f t="shared" si="386"/>
        <v/>
      </c>
      <c r="AI2275" t="str">
        <f t="shared" si="387"/>
        <v/>
      </c>
      <c r="AJ2275" t="str">
        <f t="shared" si="387"/>
        <v/>
      </c>
      <c r="AK2275" t="str">
        <f t="shared" si="387"/>
        <v/>
      </c>
      <c r="AL2275" t="str">
        <f t="shared" si="387"/>
        <v/>
      </c>
    </row>
    <row r="2276" spans="1:38" x14ac:dyDescent="0.2">
      <c r="A2276" s="1">
        <v>7518</v>
      </c>
      <c r="B2276" s="2" t="s">
        <v>18</v>
      </c>
      <c r="C2276" s="3">
        <v>42537</v>
      </c>
      <c r="D2276" s="2" t="s">
        <v>50</v>
      </c>
      <c r="E2276" s="2">
        <v>20</v>
      </c>
      <c r="F2276" s="2">
        <v>156.05000000000001</v>
      </c>
      <c r="G2276" s="2">
        <v>0.1</v>
      </c>
      <c r="H2276" s="2" t="s">
        <v>49</v>
      </c>
      <c r="I2276" s="2">
        <v>-137.38</v>
      </c>
      <c r="J2276" s="2">
        <v>19.28</v>
      </c>
      <c r="K2276" s="2">
        <v>25.15</v>
      </c>
      <c r="L2276" s="2" t="s">
        <v>291</v>
      </c>
      <c r="M2276" s="2" t="s">
        <v>29</v>
      </c>
      <c r="N2276" s="2" t="s">
        <v>23</v>
      </c>
      <c r="O2276" s="2" t="s">
        <v>24</v>
      </c>
      <c r="P2276" s="2" t="s">
        <v>35</v>
      </c>
      <c r="Q2276" s="2" t="s">
        <v>26</v>
      </c>
      <c r="R2276" s="3">
        <v>42538</v>
      </c>
      <c r="S2276" s="10">
        <f t="shared" si="384"/>
        <v>2016</v>
      </c>
      <c r="T2276">
        <f t="shared" si="388"/>
        <v>-137.38</v>
      </c>
      <c r="U2276" t="str">
        <f t="shared" si="388"/>
        <v/>
      </c>
      <c r="V2276" t="str">
        <f t="shared" si="388"/>
        <v/>
      </c>
      <c r="W2276" t="str">
        <f t="shared" si="388"/>
        <v/>
      </c>
      <c r="Z2276">
        <f t="shared" si="389"/>
        <v>-137.38</v>
      </c>
      <c r="AA2276" t="str">
        <f t="shared" si="389"/>
        <v/>
      </c>
      <c r="AB2276" t="str">
        <f t="shared" si="389"/>
        <v/>
      </c>
      <c r="AE2276" t="str">
        <f t="shared" si="385"/>
        <v>Office Supplies</v>
      </c>
      <c r="AH2276" t="str">
        <f t="shared" si="386"/>
        <v/>
      </c>
      <c r="AI2276" t="str">
        <f t="shared" si="387"/>
        <v/>
      </c>
      <c r="AJ2276" t="str">
        <f t="shared" si="387"/>
        <v/>
      </c>
      <c r="AK2276" t="str">
        <f t="shared" si="387"/>
        <v/>
      </c>
      <c r="AL2276" t="str">
        <f t="shared" si="387"/>
        <v/>
      </c>
    </row>
    <row r="2277" spans="1:38" x14ac:dyDescent="0.2">
      <c r="A2277" s="1">
        <v>7519</v>
      </c>
      <c r="B2277" s="2" t="s">
        <v>18</v>
      </c>
      <c r="C2277" s="3">
        <v>42537</v>
      </c>
      <c r="D2277" s="2" t="s">
        <v>50</v>
      </c>
      <c r="E2277" s="2">
        <v>28</v>
      </c>
      <c r="F2277" s="2">
        <v>205.61</v>
      </c>
      <c r="G2277" s="2">
        <v>0.01</v>
      </c>
      <c r="H2277" s="2" t="s">
        <v>49</v>
      </c>
      <c r="I2277" s="2">
        <v>-157.88</v>
      </c>
      <c r="J2277" s="2">
        <v>18.48</v>
      </c>
      <c r="K2277" s="2">
        <v>24.05</v>
      </c>
      <c r="L2277" s="2" t="s">
        <v>291</v>
      </c>
      <c r="M2277" s="2" t="s">
        <v>29</v>
      </c>
      <c r="N2277" s="2" t="s">
        <v>23</v>
      </c>
      <c r="O2277" s="2" t="s">
        <v>24</v>
      </c>
      <c r="P2277" s="2" t="s">
        <v>35</v>
      </c>
      <c r="Q2277" s="2" t="s">
        <v>26</v>
      </c>
      <c r="R2277" s="3">
        <v>42538</v>
      </c>
      <c r="S2277" s="10">
        <f t="shared" si="384"/>
        <v>2016</v>
      </c>
      <c r="T2277">
        <f t="shared" si="388"/>
        <v>-157.88</v>
      </c>
      <c r="U2277" t="str">
        <f t="shared" si="388"/>
        <v/>
      </c>
      <c r="V2277" t="str">
        <f t="shared" si="388"/>
        <v/>
      </c>
      <c r="W2277" t="str">
        <f t="shared" si="388"/>
        <v/>
      </c>
      <c r="Z2277">
        <f t="shared" si="389"/>
        <v>-157.88</v>
      </c>
      <c r="AA2277" t="str">
        <f t="shared" si="389"/>
        <v/>
      </c>
      <c r="AB2277" t="str">
        <f t="shared" si="389"/>
        <v/>
      </c>
      <c r="AE2277" t="str">
        <f t="shared" si="385"/>
        <v>Office Supplies</v>
      </c>
      <c r="AH2277" t="str">
        <f t="shared" si="386"/>
        <v/>
      </c>
      <c r="AI2277" t="str">
        <f t="shared" si="387"/>
        <v/>
      </c>
      <c r="AJ2277" t="str">
        <f t="shared" si="387"/>
        <v/>
      </c>
      <c r="AK2277" t="str">
        <f t="shared" si="387"/>
        <v/>
      </c>
      <c r="AL2277" t="str">
        <f t="shared" si="387"/>
        <v/>
      </c>
    </row>
    <row r="2278" spans="1:38" x14ac:dyDescent="0.2">
      <c r="A2278" s="1">
        <v>7520</v>
      </c>
      <c r="B2278" s="2" t="s">
        <v>18</v>
      </c>
      <c r="C2278" s="3">
        <v>42538</v>
      </c>
      <c r="D2278" s="2" t="s">
        <v>41</v>
      </c>
      <c r="E2278" s="2">
        <v>31</v>
      </c>
      <c r="F2278" s="2">
        <v>290.57</v>
      </c>
      <c r="G2278" s="2">
        <v>0</v>
      </c>
      <c r="H2278" s="2" t="s">
        <v>20</v>
      </c>
      <c r="I2278" s="2">
        <v>125.04</v>
      </c>
      <c r="J2278" s="2">
        <v>20.74</v>
      </c>
      <c r="K2278" s="2">
        <v>15.39</v>
      </c>
      <c r="L2278" s="2" t="s">
        <v>398</v>
      </c>
      <c r="M2278" s="2" t="s">
        <v>22</v>
      </c>
      <c r="N2278" s="2" t="s">
        <v>43</v>
      </c>
      <c r="O2278" s="2" t="s">
        <v>24</v>
      </c>
      <c r="P2278" s="2" t="s">
        <v>90</v>
      </c>
      <c r="Q2278" s="2" t="s">
        <v>26</v>
      </c>
      <c r="R2278" s="3">
        <v>42539</v>
      </c>
      <c r="S2278" s="10">
        <f t="shared" si="384"/>
        <v>2016</v>
      </c>
      <c r="T2278" t="str">
        <f t="shared" si="388"/>
        <v/>
      </c>
      <c r="U2278" t="str">
        <f t="shared" si="388"/>
        <v/>
      </c>
      <c r="V2278">
        <f t="shared" si="388"/>
        <v>125.04</v>
      </c>
      <c r="W2278" t="str">
        <f t="shared" si="388"/>
        <v/>
      </c>
      <c r="Z2278">
        <f t="shared" si="389"/>
        <v>125.04</v>
      </c>
      <c r="AA2278" t="str">
        <f t="shared" si="389"/>
        <v/>
      </c>
      <c r="AB2278" t="str">
        <f t="shared" si="389"/>
        <v/>
      </c>
      <c r="AE2278" t="str">
        <f t="shared" si="385"/>
        <v/>
      </c>
      <c r="AH2278" t="str">
        <f t="shared" si="386"/>
        <v/>
      </c>
      <c r="AI2278" t="str">
        <f t="shared" si="387"/>
        <v/>
      </c>
      <c r="AJ2278" t="str">
        <f t="shared" si="387"/>
        <v/>
      </c>
      <c r="AK2278" t="str">
        <f t="shared" si="387"/>
        <v/>
      </c>
      <c r="AL2278" t="str">
        <f t="shared" si="387"/>
        <v/>
      </c>
    </row>
    <row r="2279" spans="1:38" x14ac:dyDescent="0.2">
      <c r="A2279" s="1">
        <v>7521</v>
      </c>
      <c r="B2279" s="2" t="s">
        <v>18</v>
      </c>
      <c r="C2279" s="3">
        <v>42538</v>
      </c>
      <c r="D2279" s="2" t="s">
        <v>50</v>
      </c>
      <c r="E2279" s="2">
        <v>10</v>
      </c>
      <c r="F2279" s="2">
        <v>243.57</v>
      </c>
      <c r="G2279" s="2">
        <v>0.09</v>
      </c>
      <c r="H2279" s="2" t="s">
        <v>44</v>
      </c>
      <c r="I2279" s="2">
        <v>-15.99</v>
      </c>
      <c r="J2279" s="2">
        <v>35.99</v>
      </c>
      <c r="K2279" s="2">
        <v>29.68</v>
      </c>
      <c r="L2279" s="2" t="s">
        <v>164</v>
      </c>
      <c r="M2279" s="2" t="s">
        <v>29</v>
      </c>
      <c r="N2279" s="2" t="s">
        <v>23</v>
      </c>
      <c r="O2279" s="2" t="s">
        <v>45</v>
      </c>
      <c r="P2279" s="2" t="s">
        <v>55</v>
      </c>
      <c r="Q2279" s="2" t="s">
        <v>56</v>
      </c>
      <c r="R2279" s="3">
        <v>42540</v>
      </c>
      <c r="S2279" s="10">
        <f t="shared" si="384"/>
        <v>2016</v>
      </c>
      <c r="T2279">
        <f t="shared" si="388"/>
        <v>-15.99</v>
      </c>
      <c r="U2279" t="str">
        <f t="shared" si="388"/>
        <v/>
      </c>
      <c r="V2279" t="str">
        <f t="shared" si="388"/>
        <v/>
      </c>
      <c r="W2279" t="str">
        <f t="shared" si="388"/>
        <v/>
      </c>
      <c r="Z2279" t="str">
        <f t="shared" si="389"/>
        <v/>
      </c>
      <c r="AA2279" t="str">
        <f t="shared" si="389"/>
        <v/>
      </c>
      <c r="AB2279">
        <f t="shared" si="389"/>
        <v>-15.99</v>
      </c>
      <c r="AE2279" t="str">
        <f t="shared" si="385"/>
        <v>Furniture</v>
      </c>
      <c r="AH2279" t="str">
        <f t="shared" si="386"/>
        <v/>
      </c>
      <c r="AI2279" t="str">
        <f t="shared" si="387"/>
        <v/>
      </c>
      <c r="AJ2279" t="str">
        <f t="shared" si="387"/>
        <v/>
      </c>
      <c r="AK2279" t="str">
        <f t="shared" si="387"/>
        <v/>
      </c>
      <c r="AL2279" t="str">
        <f t="shared" si="387"/>
        <v/>
      </c>
    </row>
    <row r="2280" spans="1:38" x14ac:dyDescent="0.2">
      <c r="A2280" s="1">
        <v>7522</v>
      </c>
      <c r="B2280" s="2" t="s">
        <v>18</v>
      </c>
      <c r="C2280" s="3">
        <v>42538</v>
      </c>
      <c r="D2280" s="2" t="s">
        <v>27</v>
      </c>
      <c r="E2280" s="2">
        <v>28</v>
      </c>
      <c r="F2280" s="2">
        <v>532.79999999999995</v>
      </c>
      <c r="G2280" s="2">
        <v>0.08</v>
      </c>
      <c r="H2280" s="2" t="s">
        <v>20</v>
      </c>
      <c r="I2280" s="2">
        <v>131.88999999999999</v>
      </c>
      <c r="J2280" s="2">
        <v>31.84</v>
      </c>
      <c r="K2280" s="2">
        <v>18.100000000000001</v>
      </c>
      <c r="L2280" s="2" t="s">
        <v>185</v>
      </c>
      <c r="M2280" s="2" t="s">
        <v>29</v>
      </c>
      <c r="N2280" s="2" t="s">
        <v>54</v>
      </c>
      <c r="O2280" s="2" t="s">
        <v>24</v>
      </c>
      <c r="P2280" s="2" t="s">
        <v>64</v>
      </c>
      <c r="Q2280" s="2" t="s">
        <v>36</v>
      </c>
      <c r="R2280" s="3">
        <v>42543</v>
      </c>
      <c r="S2280" s="10">
        <f t="shared" si="384"/>
        <v>2016</v>
      </c>
      <c r="T2280" t="str">
        <f t="shared" si="388"/>
        <v/>
      </c>
      <c r="U2280" t="str">
        <f t="shared" si="388"/>
        <v/>
      </c>
      <c r="V2280" t="str">
        <f t="shared" si="388"/>
        <v/>
      </c>
      <c r="W2280">
        <f t="shared" si="388"/>
        <v>131.88999999999999</v>
      </c>
      <c r="Z2280">
        <f t="shared" si="389"/>
        <v>131.88999999999999</v>
      </c>
      <c r="AA2280" t="str">
        <f t="shared" si="389"/>
        <v/>
      </c>
      <c r="AB2280" t="str">
        <f t="shared" si="389"/>
        <v/>
      </c>
      <c r="AE2280" t="str">
        <f t="shared" si="385"/>
        <v/>
      </c>
      <c r="AH2280" t="str">
        <f t="shared" si="386"/>
        <v/>
      </c>
      <c r="AI2280" t="str">
        <f t="shared" si="387"/>
        <v/>
      </c>
      <c r="AJ2280" t="str">
        <f t="shared" si="387"/>
        <v/>
      </c>
      <c r="AK2280" t="str">
        <f t="shared" si="387"/>
        <v/>
      </c>
      <c r="AL2280" t="str">
        <f t="shared" si="387"/>
        <v/>
      </c>
    </row>
    <row r="2281" spans="1:38" x14ac:dyDescent="0.2">
      <c r="A2281" s="1">
        <v>7523</v>
      </c>
      <c r="B2281" s="2" t="s">
        <v>18</v>
      </c>
      <c r="C2281" s="3">
        <v>42538</v>
      </c>
      <c r="D2281" s="2" t="s">
        <v>27</v>
      </c>
      <c r="E2281" s="2">
        <v>37</v>
      </c>
      <c r="F2281" s="2">
        <v>69.17</v>
      </c>
      <c r="G2281" s="2">
        <v>0.04</v>
      </c>
      <c r="H2281" s="2" t="s">
        <v>49</v>
      </c>
      <c r="I2281" s="2">
        <v>18.05</v>
      </c>
      <c r="J2281" s="2">
        <v>13.48</v>
      </c>
      <c r="K2281" s="2">
        <v>14.7</v>
      </c>
      <c r="L2281" s="2" t="s">
        <v>185</v>
      </c>
      <c r="M2281" s="2" t="s">
        <v>29</v>
      </c>
      <c r="N2281" s="2" t="s">
        <v>54</v>
      </c>
      <c r="O2281" s="2" t="s">
        <v>24</v>
      </c>
      <c r="P2281" s="2" t="s">
        <v>95</v>
      </c>
      <c r="Q2281" s="2" t="s">
        <v>36</v>
      </c>
      <c r="R2281" s="3">
        <v>42542</v>
      </c>
      <c r="S2281" s="10">
        <f t="shared" si="384"/>
        <v>2016</v>
      </c>
      <c r="T2281" t="str">
        <f t="shared" si="388"/>
        <v/>
      </c>
      <c r="U2281" t="str">
        <f t="shared" si="388"/>
        <v/>
      </c>
      <c r="V2281" t="str">
        <f t="shared" si="388"/>
        <v/>
      </c>
      <c r="W2281">
        <f t="shared" si="388"/>
        <v>18.05</v>
      </c>
      <c r="Z2281">
        <f t="shared" si="389"/>
        <v>18.05</v>
      </c>
      <c r="AA2281" t="str">
        <f t="shared" si="389"/>
        <v/>
      </c>
      <c r="AB2281" t="str">
        <f t="shared" si="389"/>
        <v/>
      </c>
      <c r="AE2281" t="str">
        <f t="shared" si="385"/>
        <v/>
      </c>
      <c r="AH2281" t="str">
        <f t="shared" si="386"/>
        <v/>
      </c>
      <c r="AI2281" t="str">
        <f t="shared" si="387"/>
        <v/>
      </c>
      <c r="AJ2281" t="str">
        <f t="shared" si="387"/>
        <v/>
      </c>
      <c r="AK2281" t="str">
        <f t="shared" si="387"/>
        <v/>
      </c>
      <c r="AL2281" t="str">
        <f t="shared" si="387"/>
        <v/>
      </c>
    </row>
    <row r="2282" spans="1:38" x14ac:dyDescent="0.2">
      <c r="A2282" s="1">
        <v>7524</v>
      </c>
      <c r="B2282" s="2" t="s">
        <v>18</v>
      </c>
      <c r="C2282" s="3">
        <v>42539</v>
      </c>
      <c r="D2282" s="2" t="s">
        <v>50</v>
      </c>
      <c r="E2282" s="2">
        <v>34</v>
      </c>
      <c r="F2282" s="2">
        <v>222.04</v>
      </c>
      <c r="G2282" s="2">
        <v>0.08</v>
      </c>
      <c r="H2282" s="2" t="s">
        <v>20</v>
      </c>
      <c r="I2282" s="2">
        <v>-71.48</v>
      </c>
      <c r="J2282" s="2">
        <v>18.48</v>
      </c>
      <c r="K2282" s="2">
        <v>19.86</v>
      </c>
      <c r="L2282" s="2" t="s">
        <v>117</v>
      </c>
      <c r="M2282" s="2" t="s">
        <v>38</v>
      </c>
      <c r="N2282" s="2" t="s">
        <v>30</v>
      </c>
      <c r="O2282" s="2" t="s">
        <v>24</v>
      </c>
      <c r="P2282" s="2" t="s">
        <v>35</v>
      </c>
      <c r="Q2282" s="2" t="s">
        <v>26</v>
      </c>
      <c r="R2282" s="3">
        <v>42541</v>
      </c>
      <c r="S2282" s="10">
        <f t="shared" si="384"/>
        <v>2016</v>
      </c>
      <c r="T2282" t="str">
        <f t="shared" ref="T2282:W2301" si="390">IF($N2282=T$1,$I2282,"")</f>
        <v/>
      </c>
      <c r="U2282">
        <f t="shared" si="390"/>
        <v>-71.48</v>
      </c>
      <c r="V2282" t="str">
        <f t="shared" si="390"/>
        <v/>
      </c>
      <c r="W2282" t="str">
        <f t="shared" si="390"/>
        <v/>
      </c>
      <c r="Z2282">
        <f t="shared" ref="Z2282:AB2301" si="391">IF($O2282=Z$1,$I2282,"")</f>
        <v>-71.48</v>
      </c>
      <c r="AA2282" t="str">
        <f t="shared" si="391"/>
        <v/>
      </c>
      <c r="AB2282" t="str">
        <f t="shared" si="391"/>
        <v/>
      </c>
      <c r="AE2282" t="str">
        <f t="shared" si="385"/>
        <v>Office Supplies</v>
      </c>
      <c r="AH2282" t="str">
        <f t="shared" si="386"/>
        <v/>
      </c>
      <c r="AI2282" t="str">
        <f t="shared" si="387"/>
        <v/>
      </c>
      <c r="AJ2282" t="str">
        <f t="shared" si="387"/>
        <v/>
      </c>
      <c r="AK2282" t="str">
        <f t="shared" si="387"/>
        <v/>
      </c>
      <c r="AL2282" t="str">
        <f t="shared" si="387"/>
        <v/>
      </c>
    </row>
    <row r="2283" spans="1:38" x14ac:dyDescent="0.2">
      <c r="A2283" s="1">
        <v>7525</v>
      </c>
      <c r="B2283" s="2" t="s">
        <v>18</v>
      </c>
      <c r="C2283" s="3">
        <v>42540</v>
      </c>
      <c r="D2283" s="2" t="s">
        <v>59</v>
      </c>
      <c r="E2283" s="2">
        <v>15</v>
      </c>
      <c r="F2283" s="2">
        <v>1397.89</v>
      </c>
      <c r="G2283" s="2">
        <v>0.01</v>
      </c>
      <c r="H2283" s="2" t="s">
        <v>20</v>
      </c>
      <c r="I2283" s="2">
        <v>372.2</v>
      </c>
      <c r="J2283" s="2">
        <v>102.48</v>
      </c>
      <c r="K2283" s="2">
        <v>33.99</v>
      </c>
      <c r="L2283" s="2" t="s">
        <v>579</v>
      </c>
      <c r="M2283" s="2" t="s">
        <v>29</v>
      </c>
      <c r="N2283" s="2" t="s">
        <v>43</v>
      </c>
      <c r="O2283" s="2" t="s">
        <v>24</v>
      </c>
      <c r="P2283" s="2" t="s">
        <v>90</v>
      </c>
      <c r="Q2283" s="2" t="s">
        <v>26</v>
      </c>
      <c r="R2283" s="3">
        <v>42541</v>
      </c>
      <c r="S2283" s="10">
        <f t="shared" si="384"/>
        <v>2016</v>
      </c>
      <c r="T2283" t="str">
        <f t="shared" si="390"/>
        <v/>
      </c>
      <c r="U2283" t="str">
        <f t="shared" si="390"/>
        <v/>
      </c>
      <c r="V2283">
        <f t="shared" si="390"/>
        <v>372.2</v>
      </c>
      <c r="W2283" t="str">
        <f t="shared" si="390"/>
        <v/>
      </c>
      <c r="Z2283">
        <f t="shared" si="391"/>
        <v>372.2</v>
      </c>
      <c r="AA2283" t="str">
        <f t="shared" si="391"/>
        <v/>
      </c>
      <c r="AB2283" t="str">
        <f t="shared" si="391"/>
        <v/>
      </c>
      <c r="AE2283" t="str">
        <f t="shared" si="385"/>
        <v/>
      </c>
      <c r="AH2283" t="str">
        <f t="shared" si="386"/>
        <v/>
      </c>
      <c r="AI2283" t="str">
        <f t="shared" si="387"/>
        <v/>
      </c>
      <c r="AJ2283" t="str">
        <f t="shared" si="387"/>
        <v/>
      </c>
      <c r="AK2283" t="str">
        <f t="shared" si="387"/>
        <v/>
      </c>
      <c r="AL2283" t="str">
        <f t="shared" si="387"/>
        <v/>
      </c>
    </row>
    <row r="2284" spans="1:38" x14ac:dyDescent="0.2">
      <c r="A2284" s="1">
        <v>7526</v>
      </c>
      <c r="B2284" s="2" t="s">
        <v>18</v>
      </c>
      <c r="C2284" s="3">
        <v>42540</v>
      </c>
      <c r="D2284" s="2" t="s">
        <v>41</v>
      </c>
      <c r="E2284" s="2">
        <v>38</v>
      </c>
      <c r="F2284" s="2">
        <v>110.47</v>
      </c>
      <c r="G2284" s="2">
        <v>0.1</v>
      </c>
      <c r="H2284" s="2" t="s">
        <v>20</v>
      </c>
      <c r="I2284" s="2">
        <v>4.45</v>
      </c>
      <c r="J2284" s="2">
        <v>14.78</v>
      </c>
      <c r="K2284" s="2">
        <v>15.34</v>
      </c>
      <c r="L2284" s="2" t="s">
        <v>413</v>
      </c>
      <c r="M2284" s="2" t="s">
        <v>66</v>
      </c>
      <c r="N2284" s="2" t="s">
        <v>30</v>
      </c>
      <c r="O2284" s="2" t="s">
        <v>24</v>
      </c>
      <c r="P2284" s="2" t="s">
        <v>64</v>
      </c>
      <c r="Q2284" s="2" t="s">
        <v>36</v>
      </c>
      <c r="R2284" s="3">
        <v>42542</v>
      </c>
      <c r="S2284" s="10">
        <f t="shared" si="384"/>
        <v>2016</v>
      </c>
      <c r="T2284" t="str">
        <f t="shared" si="390"/>
        <v/>
      </c>
      <c r="U2284">
        <f t="shared" si="390"/>
        <v>4.45</v>
      </c>
      <c r="V2284" t="str">
        <f t="shared" si="390"/>
        <v/>
      </c>
      <c r="W2284" t="str">
        <f t="shared" si="390"/>
        <v/>
      </c>
      <c r="Z2284">
        <f t="shared" si="391"/>
        <v>4.45</v>
      </c>
      <c r="AA2284" t="str">
        <f t="shared" si="391"/>
        <v/>
      </c>
      <c r="AB2284" t="str">
        <f t="shared" si="391"/>
        <v/>
      </c>
      <c r="AE2284" t="str">
        <f t="shared" si="385"/>
        <v/>
      </c>
      <c r="AH2284" t="str">
        <f t="shared" si="386"/>
        <v/>
      </c>
      <c r="AI2284" t="str">
        <f t="shared" si="387"/>
        <v/>
      </c>
      <c r="AJ2284" t="str">
        <f t="shared" si="387"/>
        <v/>
      </c>
      <c r="AK2284" t="str">
        <f t="shared" si="387"/>
        <v/>
      </c>
      <c r="AL2284" t="str">
        <f t="shared" si="387"/>
        <v/>
      </c>
    </row>
    <row r="2285" spans="1:38" x14ac:dyDescent="0.2">
      <c r="A2285" s="1">
        <v>7527</v>
      </c>
      <c r="B2285" s="2" t="s">
        <v>18</v>
      </c>
      <c r="C2285" s="3">
        <v>42540</v>
      </c>
      <c r="D2285" s="2" t="s">
        <v>41</v>
      </c>
      <c r="E2285" s="2">
        <v>15</v>
      </c>
      <c r="F2285" s="2">
        <v>903.58050000000003</v>
      </c>
      <c r="G2285" s="2">
        <v>0</v>
      </c>
      <c r="H2285" s="2" t="s">
        <v>49</v>
      </c>
      <c r="I2285" s="2">
        <v>87.44</v>
      </c>
      <c r="J2285" s="2">
        <v>77.989999999999995</v>
      </c>
      <c r="K2285" s="2">
        <v>19.260000000000002</v>
      </c>
      <c r="L2285" s="2" t="s">
        <v>413</v>
      </c>
      <c r="M2285" s="2" t="s">
        <v>22</v>
      </c>
      <c r="N2285" s="2" t="s">
        <v>30</v>
      </c>
      <c r="O2285" s="2" t="s">
        <v>31</v>
      </c>
      <c r="P2285" s="2" t="s">
        <v>39</v>
      </c>
      <c r="Q2285" s="2" t="s">
        <v>26</v>
      </c>
      <c r="R2285" s="3">
        <v>42542</v>
      </c>
      <c r="S2285" s="10">
        <f t="shared" si="384"/>
        <v>2016</v>
      </c>
      <c r="T2285" t="str">
        <f t="shared" si="390"/>
        <v/>
      </c>
      <c r="U2285">
        <f t="shared" si="390"/>
        <v>87.44</v>
      </c>
      <c r="V2285" t="str">
        <f t="shared" si="390"/>
        <v/>
      </c>
      <c r="W2285" t="str">
        <f t="shared" si="390"/>
        <v/>
      </c>
      <c r="Z2285" t="str">
        <f t="shared" si="391"/>
        <v/>
      </c>
      <c r="AA2285">
        <f t="shared" si="391"/>
        <v>87.44</v>
      </c>
      <c r="AB2285" t="str">
        <f t="shared" si="391"/>
        <v/>
      </c>
      <c r="AE2285" t="str">
        <f t="shared" si="385"/>
        <v/>
      </c>
      <c r="AH2285" t="str">
        <f t="shared" si="386"/>
        <v/>
      </c>
      <c r="AI2285" t="str">
        <f t="shared" si="387"/>
        <v/>
      </c>
      <c r="AJ2285" t="str">
        <f t="shared" si="387"/>
        <v/>
      </c>
      <c r="AK2285" t="str">
        <f t="shared" si="387"/>
        <v/>
      </c>
      <c r="AL2285" t="str">
        <f t="shared" si="387"/>
        <v/>
      </c>
    </row>
    <row r="2286" spans="1:38" x14ac:dyDescent="0.2">
      <c r="A2286" s="1">
        <v>7528</v>
      </c>
      <c r="B2286" s="2" t="s">
        <v>18</v>
      </c>
      <c r="C2286" s="3">
        <v>42540</v>
      </c>
      <c r="D2286" s="2" t="s">
        <v>50</v>
      </c>
      <c r="E2286" s="2">
        <v>26</v>
      </c>
      <c r="F2286" s="2">
        <v>4696.3485000000001</v>
      </c>
      <c r="G2286" s="2">
        <v>0</v>
      </c>
      <c r="H2286" s="2" t="s">
        <v>20</v>
      </c>
      <c r="I2286" s="2">
        <v>1220.8399999999999</v>
      </c>
      <c r="J2286" s="2">
        <v>217.99</v>
      </c>
      <c r="K2286" s="2">
        <v>19.260000000000002</v>
      </c>
      <c r="L2286" s="2" t="s">
        <v>566</v>
      </c>
      <c r="M2286" s="2" t="s">
        <v>66</v>
      </c>
      <c r="N2286" s="2" t="s">
        <v>30</v>
      </c>
      <c r="O2286" s="2" t="s">
        <v>31</v>
      </c>
      <c r="P2286" s="2" t="s">
        <v>39</v>
      </c>
      <c r="Q2286" s="2" t="s">
        <v>26</v>
      </c>
      <c r="R2286" s="3">
        <v>42542</v>
      </c>
      <c r="S2286" s="10">
        <f t="shared" si="384"/>
        <v>2016</v>
      </c>
      <c r="T2286" t="str">
        <f t="shared" si="390"/>
        <v/>
      </c>
      <c r="U2286">
        <f t="shared" si="390"/>
        <v>1220.8399999999999</v>
      </c>
      <c r="V2286" t="str">
        <f t="shared" si="390"/>
        <v/>
      </c>
      <c r="W2286" t="str">
        <f t="shared" si="390"/>
        <v/>
      </c>
      <c r="Z2286" t="str">
        <f t="shared" si="391"/>
        <v/>
      </c>
      <c r="AA2286">
        <f t="shared" si="391"/>
        <v>1220.8399999999999</v>
      </c>
      <c r="AB2286" t="str">
        <f t="shared" si="391"/>
        <v/>
      </c>
      <c r="AE2286" t="str">
        <f t="shared" si="385"/>
        <v/>
      </c>
      <c r="AH2286" t="str">
        <f t="shared" si="386"/>
        <v/>
      </c>
      <c r="AI2286" t="str">
        <f t="shared" si="387"/>
        <v/>
      </c>
      <c r="AJ2286" t="str">
        <f t="shared" si="387"/>
        <v/>
      </c>
      <c r="AK2286" t="str">
        <f t="shared" si="387"/>
        <v/>
      </c>
      <c r="AL2286" t="str">
        <f t="shared" si="387"/>
        <v/>
      </c>
    </row>
    <row r="2287" spans="1:38" x14ac:dyDescent="0.2">
      <c r="A2287" s="1">
        <v>7529</v>
      </c>
      <c r="B2287" s="2" t="s">
        <v>18</v>
      </c>
      <c r="C2287" s="3">
        <v>42541</v>
      </c>
      <c r="D2287" s="2" t="s">
        <v>19</v>
      </c>
      <c r="E2287" s="2">
        <v>8</v>
      </c>
      <c r="F2287" s="2">
        <v>186.18</v>
      </c>
      <c r="G2287" s="2">
        <v>0.02</v>
      </c>
      <c r="H2287" s="2" t="s">
        <v>20</v>
      </c>
      <c r="I2287" s="2">
        <v>-22.94</v>
      </c>
      <c r="J2287" s="2">
        <v>32.24</v>
      </c>
      <c r="K2287" s="2">
        <v>22.99</v>
      </c>
      <c r="L2287" s="2" t="s">
        <v>65</v>
      </c>
      <c r="M2287" s="2" t="s">
        <v>66</v>
      </c>
      <c r="N2287" s="2" t="s">
        <v>43</v>
      </c>
      <c r="O2287" s="2" t="s">
        <v>45</v>
      </c>
      <c r="P2287" s="2" t="s">
        <v>55</v>
      </c>
      <c r="Q2287" s="2" t="s">
        <v>58</v>
      </c>
      <c r="R2287" s="3">
        <v>42542</v>
      </c>
      <c r="S2287" s="10">
        <f t="shared" si="384"/>
        <v>2016</v>
      </c>
      <c r="T2287" t="str">
        <f t="shared" si="390"/>
        <v/>
      </c>
      <c r="U2287" t="str">
        <f t="shared" si="390"/>
        <v/>
      </c>
      <c r="V2287">
        <f t="shared" si="390"/>
        <v>-22.94</v>
      </c>
      <c r="W2287" t="str">
        <f t="shared" si="390"/>
        <v/>
      </c>
      <c r="Z2287" t="str">
        <f t="shared" si="391"/>
        <v/>
      </c>
      <c r="AA2287" t="str">
        <f t="shared" si="391"/>
        <v/>
      </c>
      <c r="AB2287">
        <f t="shared" si="391"/>
        <v>-22.94</v>
      </c>
      <c r="AE2287" t="str">
        <f t="shared" si="385"/>
        <v>Furniture</v>
      </c>
      <c r="AH2287" t="str">
        <f t="shared" si="386"/>
        <v/>
      </c>
      <c r="AI2287" t="str">
        <f t="shared" si="387"/>
        <v/>
      </c>
      <c r="AJ2287" t="str">
        <f t="shared" si="387"/>
        <v/>
      </c>
      <c r="AK2287" t="str">
        <f t="shared" si="387"/>
        <v/>
      </c>
      <c r="AL2287" t="str">
        <f t="shared" si="387"/>
        <v/>
      </c>
    </row>
    <row r="2288" spans="1:38" x14ac:dyDescent="0.2">
      <c r="A2288" s="1">
        <v>7530</v>
      </c>
      <c r="B2288" s="2" t="s">
        <v>18</v>
      </c>
      <c r="C2288" s="3">
        <v>42541</v>
      </c>
      <c r="D2288" s="2" t="s">
        <v>41</v>
      </c>
      <c r="E2288" s="2">
        <v>48</v>
      </c>
      <c r="F2288" s="2">
        <v>183.39</v>
      </c>
      <c r="G2288" s="2">
        <v>0.1</v>
      </c>
      <c r="H2288" s="2" t="s">
        <v>49</v>
      </c>
      <c r="I2288" s="2">
        <v>82.7</v>
      </c>
      <c r="J2288" s="2">
        <v>15.69</v>
      </c>
      <c r="K2288" s="2">
        <v>14.5</v>
      </c>
      <c r="L2288" s="2" t="s">
        <v>400</v>
      </c>
      <c r="M2288" s="2" t="s">
        <v>29</v>
      </c>
      <c r="N2288" s="2" t="s">
        <v>43</v>
      </c>
      <c r="O2288" s="2" t="s">
        <v>24</v>
      </c>
      <c r="P2288" s="2" t="s">
        <v>74</v>
      </c>
      <c r="Q2288" s="2" t="s">
        <v>26</v>
      </c>
      <c r="R2288" s="3">
        <v>42542</v>
      </c>
      <c r="S2288" s="10">
        <f t="shared" si="384"/>
        <v>2016</v>
      </c>
      <c r="T2288" t="str">
        <f t="shared" si="390"/>
        <v/>
      </c>
      <c r="U2288" t="str">
        <f t="shared" si="390"/>
        <v/>
      </c>
      <c r="V2288">
        <f t="shared" si="390"/>
        <v>82.7</v>
      </c>
      <c r="W2288" t="str">
        <f t="shared" si="390"/>
        <v/>
      </c>
      <c r="Z2288">
        <f t="shared" si="391"/>
        <v>82.7</v>
      </c>
      <c r="AA2288" t="str">
        <f t="shared" si="391"/>
        <v/>
      </c>
      <c r="AB2288" t="str">
        <f t="shared" si="391"/>
        <v/>
      </c>
      <c r="AE2288" t="str">
        <f t="shared" si="385"/>
        <v/>
      </c>
      <c r="AH2288" t="str">
        <f t="shared" si="386"/>
        <v/>
      </c>
      <c r="AI2288" t="str">
        <f t="shared" si="387"/>
        <v/>
      </c>
      <c r="AJ2288" t="str">
        <f t="shared" si="387"/>
        <v/>
      </c>
      <c r="AK2288" t="str">
        <f t="shared" si="387"/>
        <v/>
      </c>
      <c r="AL2288" t="str">
        <f t="shared" si="387"/>
        <v/>
      </c>
    </row>
    <row r="2289" spans="1:38" x14ac:dyDescent="0.2">
      <c r="A2289" s="1">
        <v>7531</v>
      </c>
      <c r="B2289" s="2" t="s">
        <v>18</v>
      </c>
      <c r="C2289" s="3">
        <v>42541</v>
      </c>
      <c r="D2289" s="2" t="s">
        <v>41</v>
      </c>
      <c r="E2289" s="2">
        <v>33</v>
      </c>
      <c r="F2289" s="2">
        <v>228.63</v>
      </c>
      <c r="G2289" s="2">
        <v>0.02</v>
      </c>
      <c r="H2289" s="2" t="s">
        <v>20</v>
      </c>
      <c r="I2289" s="2">
        <v>-39.89</v>
      </c>
      <c r="J2289" s="2">
        <v>18.68</v>
      </c>
      <c r="K2289" s="2">
        <v>19.2</v>
      </c>
      <c r="L2289" s="2" t="s">
        <v>400</v>
      </c>
      <c r="M2289" s="2" t="s">
        <v>29</v>
      </c>
      <c r="N2289" s="2" t="s">
        <v>43</v>
      </c>
      <c r="O2289" s="2" t="s">
        <v>24</v>
      </c>
      <c r="P2289" s="2" t="s">
        <v>35</v>
      </c>
      <c r="Q2289" s="2" t="s">
        <v>26</v>
      </c>
      <c r="R2289" s="3">
        <v>42543</v>
      </c>
      <c r="S2289" s="10">
        <f t="shared" si="384"/>
        <v>2016</v>
      </c>
      <c r="T2289" t="str">
        <f t="shared" si="390"/>
        <v/>
      </c>
      <c r="U2289" t="str">
        <f t="shared" si="390"/>
        <v/>
      </c>
      <c r="V2289">
        <f t="shared" si="390"/>
        <v>-39.89</v>
      </c>
      <c r="W2289" t="str">
        <f t="shared" si="390"/>
        <v/>
      </c>
      <c r="Z2289">
        <f t="shared" si="391"/>
        <v>-39.89</v>
      </c>
      <c r="AA2289" t="str">
        <f t="shared" si="391"/>
        <v/>
      </c>
      <c r="AB2289" t="str">
        <f t="shared" si="391"/>
        <v/>
      </c>
      <c r="AE2289" t="str">
        <f t="shared" si="385"/>
        <v>Office Supplies</v>
      </c>
      <c r="AH2289" t="str">
        <f t="shared" si="386"/>
        <v/>
      </c>
      <c r="AI2289" t="str">
        <f t="shared" si="387"/>
        <v/>
      </c>
      <c r="AJ2289" t="str">
        <f t="shared" si="387"/>
        <v/>
      </c>
      <c r="AK2289" t="str">
        <f t="shared" si="387"/>
        <v/>
      </c>
      <c r="AL2289" t="str">
        <f t="shared" si="387"/>
        <v/>
      </c>
    </row>
    <row r="2290" spans="1:38" x14ac:dyDescent="0.2">
      <c r="A2290" s="1">
        <v>7532</v>
      </c>
      <c r="B2290" s="2" t="s">
        <v>18</v>
      </c>
      <c r="C2290" s="3">
        <v>42542</v>
      </c>
      <c r="D2290" s="2" t="s">
        <v>41</v>
      </c>
      <c r="E2290" s="2">
        <v>24</v>
      </c>
      <c r="F2290" s="2">
        <v>7554.54</v>
      </c>
      <c r="G2290" s="2">
        <v>0.03</v>
      </c>
      <c r="H2290" s="2" t="s">
        <v>20</v>
      </c>
      <c r="I2290" s="2">
        <v>2085.88</v>
      </c>
      <c r="J2290" s="2">
        <v>332.98</v>
      </c>
      <c r="K2290" s="2">
        <v>38.49</v>
      </c>
      <c r="L2290" s="2" t="s">
        <v>233</v>
      </c>
      <c r="M2290" s="2" t="s">
        <v>38</v>
      </c>
      <c r="N2290" s="2" t="s">
        <v>43</v>
      </c>
      <c r="O2290" s="2" t="s">
        <v>45</v>
      </c>
      <c r="P2290" s="2" t="s">
        <v>61</v>
      </c>
      <c r="Q2290" s="2" t="s">
        <v>34</v>
      </c>
      <c r="R2290" s="3">
        <v>42543</v>
      </c>
      <c r="S2290" s="10">
        <f t="shared" si="384"/>
        <v>2016</v>
      </c>
      <c r="T2290" t="str">
        <f t="shared" si="390"/>
        <v/>
      </c>
      <c r="U2290" t="str">
        <f t="shared" si="390"/>
        <v/>
      </c>
      <c r="V2290">
        <f t="shared" si="390"/>
        <v>2085.88</v>
      </c>
      <c r="W2290" t="str">
        <f t="shared" si="390"/>
        <v/>
      </c>
      <c r="Z2290" t="str">
        <f t="shared" si="391"/>
        <v/>
      </c>
      <c r="AA2290" t="str">
        <f t="shared" si="391"/>
        <v/>
      </c>
      <c r="AB2290">
        <f t="shared" si="391"/>
        <v>2085.88</v>
      </c>
      <c r="AE2290" t="str">
        <f t="shared" si="385"/>
        <v/>
      </c>
      <c r="AH2290" t="str">
        <f t="shared" si="386"/>
        <v/>
      </c>
      <c r="AI2290" t="str">
        <f t="shared" si="387"/>
        <v/>
      </c>
      <c r="AJ2290" t="str">
        <f t="shared" si="387"/>
        <v/>
      </c>
      <c r="AK2290" t="str">
        <f t="shared" si="387"/>
        <v/>
      </c>
      <c r="AL2290" t="str">
        <f t="shared" si="387"/>
        <v/>
      </c>
    </row>
    <row r="2291" spans="1:38" x14ac:dyDescent="0.2">
      <c r="A2291" s="1">
        <v>7533</v>
      </c>
      <c r="B2291" s="2" t="s">
        <v>18</v>
      </c>
      <c r="C2291" s="3">
        <v>42542</v>
      </c>
      <c r="D2291" s="2" t="s">
        <v>41</v>
      </c>
      <c r="E2291" s="2">
        <v>2</v>
      </c>
      <c r="F2291" s="2">
        <v>231.72</v>
      </c>
      <c r="G2291" s="2">
        <v>0.08</v>
      </c>
      <c r="H2291" s="2" t="s">
        <v>20</v>
      </c>
      <c r="I2291" s="2">
        <v>-173.37</v>
      </c>
      <c r="J2291" s="2">
        <v>122.98</v>
      </c>
      <c r="K2291" s="2">
        <v>27.99</v>
      </c>
      <c r="L2291" s="2" t="s">
        <v>233</v>
      </c>
      <c r="M2291" s="2" t="s">
        <v>38</v>
      </c>
      <c r="N2291" s="2" t="s">
        <v>43</v>
      </c>
      <c r="O2291" s="2" t="s">
        <v>45</v>
      </c>
      <c r="P2291" s="2" t="s">
        <v>55</v>
      </c>
      <c r="Q2291" s="2" t="s">
        <v>62</v>
      </c>
      <c r="R2291" s="3">
        <v>42543</v>
      </c>
      <c r="S2291" s="10">
        <f t="shared" si="384"/>
        <v>2016</v>
      </c>
      <c r="T2291" t="str">
        <f t="shared" si="390"/>
        <v/>
      </c>
      <c r="U2291" t="str">
        <f t="shared" si="390"/>
        <v/>
      </c>
      <c r="V2291">
        <f t="shared" si="390"/>
        <v>-173.37</v>
      </c>
      <c r="W2291" t="str">
        <f t="shared" si="390"/>
        <v/>
      </c>
      <c r="Z2291" t="str">
        <f t="shared" si="391"/>
        <v/>
      </c>
      <c r="AA2291" t="str">
        <f t="shared" si="391"/>
        <v/>
      </c>
      <c r="AB2291">
        <f t="shared" si="391"/>
        <v>-173.37</v>
      </c>
      <c r="AE2291" t="str">
        <f t="shared" si="385"/>
        <v>Furniture</v>
      </c>
      <c r="AH2291" t="str">
        <f t="shared" si="386"/>
        <v/>
      </c>
      <c r="AI2291" t="str">
        <f t="shared" si="387"/>
        <v/>
      </c>
      <c r="AJ2291" t="str">
        <f t="shared" si="387"/>
        <v/>
      </c>
      <c r="AK2291" t="str">
        <f t="shared" si="387"/>
        <v/>
      </c>
      <c r="AL2291" t="str">
        <f t="shared" si="387"/>
        <v/>
      </c>
    </row>
    <row r="2292" spans="1:38" x14ac:dyDescent="0.2">
      <c r="A2292" s="1">
        <v>7534</v>
      </c>
      <c r="B2292" s="2" t="s">
        <v>18</v>
      </c>
      <c r="C2292" s="3">
        <v>42542</v>
      </c>
      <c r="D2292" s="2" t="s">
        <v>41</v>
      </c>
      <c r="E2292" s="2">
        <v>15</v>
      </c>
      <c r="F2292" s="2">
        <v>319.38</v>
      </c>
      <c r="G2292" s="2">
        <v>0.09</v>
      </c>
      <c r="H2292" s="2" t="s">
        <v>20</v>
      </c>
      <c r="I2292" s="2">
        <v>-4.38</v>
      </c>
      <c r="J2292" s="2">
        <v>34.01</v>
      </c>
      <c r="K2292" s="2">
        <v>19.53</v>
      </c>
      <c r="L2292" s="2" t="s">
        <v>233</v>
      </c>
      <c r="M2292" s="2" t="s">
        <v>38</v>
      </c>
      <c r="N2292" s="2" t="s">
        <v>43</v>
      </c>
      <c r="O2292" s="2" t="s">
        <v>24</v>
      </c>
      <c r="P2292" s="2" t="s">
        <v>64</v>
      </c>
      <c r="Q2292" s="2" t="s">
        <v>58</v>
      </c>
      <c r="R2292" s="3">
        <v>42545</v>
      </c>
      <c r="S2292" s="10">
        <f t="shared" si="384"/>
        <v>2016</v>
      </c>
      <c r="T2292" t="str">
        <f t="shared" si="390"/>
        <v/>
      </c>
      <c r="U2292" t="str">
        <f t="shared" si="390"/>
        <v/>
      </c>
      <c r="V2292">
        <f t="shared" si="390"/>
        <v>-4.38</v>
      </c>
      <c r="W2292" t="str">
        <f t="shared" si="390"/>
        <v/>
      </c>
      <c r="Z2292">
        <f t="shared" si="391"/>
        <v>-4.38</v>
      </c>
      <c r="AA2292" t="str">
        <f t="shared" si="391"/>
        <v/>
      </c>
      <c r="AB2292" t="str">
        <f t="shared" si="391"/>
        <v/>
      </c>
      <c r="AE2292" t="str">
        <f t="shared" si="385"/>
        <v>Office Supplies</v>
      </c>
      <c r="AH2292" t="str">
        <f t="shared" si="386"/>
        <v/>
      </c>
      <c r="AI2292" t="str">
        <f t="shared" si="387"/>
        <v/>
      </c>
      <c r="AJ2292" t="str">
        <f t="shared" si="387"/>
        <v/>
      </c>
      <c r="AK2292" t="str">
        <f t="shared" si="387"/>
        <v/>
      </c>
      <c r="AL2292" t="str">
        <f t="shared" si="387"/>
        <v/>
      </c>
    </row>
    <row r="2293" spans="1:38" x14ac:dyDescent="0.2">
      <c r="A2293" s="1">
        <v>7535</v>
      </c>
      <c r="B2293" s="2" t="s">
        <v>40</v>
      </c>
      <c r="C2293" s="3">
        <v>42542</v>
      </c>
      <c r="D2293" s="2" t="s">
        <v>19</v>
      </c>
      <c r="E2293" s="2">
        <v>29</v>
      </c>
      <c r="F2293" s="2">
        <v>490.31</v>
      </c>
      <c r="G2293" s="2">
        <v>0.1</v>
      </c>
      <c r="H2293" s="2" t="s">
        <v>20</v>
      </c>
      <c r="I2293" s="2">
        <v>-11.19</v>
      </c>
      <c r="J2293" s="2">
        <v>28.91</v>
      </c>
      <c r="K2293" s="2">
        <v>20.25</v>
      </c>
      <c r="L2293" s="2" t="s">
        <v>535</v>
      </c>
      <c r="M2293" s="2" t="s">
        <v>38</v>
      </c>
      <c r="N2293" s="2" t="s">
        <v>23</v>
      </c>
      <c r="O2293" s="2" t="s">
        <v>24</v>
      </c>
      <c r="P2293" s="2" t="s">
        <v>52</v>
      </c>
      <c r="Q2293" s="2" t="s">
        <v>26</v>
      </c>
      <c r="R2293" s="3">
        <v>42543</v>
      </c>
      <c r="S2293" s="10">
        <f t="shared" si="384"/>
        <v>2016</v>
      </c>
      <c r="T2293">
        <f t="shared" si="390"/>
        <v>-11.19</v>
      </c>
      <c r="U2293" t="str">
        <f t="shared" si="390"/>
        <v/>
      </c>
      <c r="V2293" t="str">
        <f t="shared" si="390"/>
        <v/>
      </c>
      <c r="W2293" t="str">
        <f t="shared" si="390"/>
        <v/>
      </c>
      <c r="Z2293">
        <f t="shared" si="391"/>
        <v>-11.19</v>
      </c>
      <c r="AA2293" t="str">
        <f t="shared" si="391"/>
        <v/>
      </c>
      <c r="AB2293" t="str">
        <f t="shared" si="391"/>
        <v/>
      </c>
      <c r="AE2293" t="str">
        <f t="shared" si="385"/>
        <v>Office Supplies</v>
      </c>
      <c r="AH2293" t="str">
        <f t="shared" si="386"/>
        <v/>
      </c>
      <c r="AI2293" t="str">
        <f t="shared" si="387"/>
        <v/>
      </c>
      <c r="AJ2293" t="str">
        <f t="shared" si="387"/>
        <v/>
      </c>
      <c r="AK2293" t="str">
        <f t="shared" si="387"/>
        <v/>
      </c>
      <c r="AL2293" t="str">
        <f t="shared" si="387"/>
        <v/>
      </c>
    </row>
    <row r="2294" spans="1:38" x14ac:dyDescent="0.2">
      <c r="A2294" s="1">
        <v>7536</v>
      </c>
      <c r="B2294" s="2" t="s">
        <v>40</v>
      </c>
      <c r="C2294" s="3">
        <v>42542</v>
      </c>
      <c r="D2294" s="2" t="s">
        <v>19</v>
      </c>
      <c r="E2294" s="2">
        <v>23</v>
      </c>
      <c r="F2294" s="2">
        <v>2977.0365000000002</v>
      </c>
      <c r="G2294" s="2">
        <v>0.04</v>
      </c>
      <c r="H2294" s="2" t="s">
        <v>49</v>
      </c>
      <c r="I2294" s="2">
        <v>388.85</v>
      </c>
      <c r="J2294" s="2">
        <v>167.99</v>
      </c>
      <c r="K2294" s="2">
        <v>22.99</v>
      </c>
      <c r="L2294" s="2" t="s">
        <v>535</v>
      </c>
      <c r="M2294" s="2" t="s">
        <v>38</v>
      </c>
      <c r="N2294" s="2" t="s">
        <v>23</v>
      </c>
      <c r="O2294" s="2" t="s">
        <v>31</v>
      </c>
      <c r="P2294" s="2" t="s">
        <v>39</v>
      </c>
      <c r="Q2294" s="2" t="s">
        <v>26</v>
      </c>
      <c r="R2294" s="3">
        <v>42544</v>
      </c>
      <c r="S2294" s="10">
        <f t="shared" si="384"/>
        <v>2016</v>
      </c>
      <c r="T2294">
        <f t="shared" si="390"/>
        <v>388.85</v>
      </c>
      <c r="U2294" t="str">
        <f t="shared" si="390"/>
        <v/>
      </c>
      <c r="V2294" t="str">
        <f t="shared" si="390"/>
        <v/>
      </c>
      <c r="W2294" t="str">
        <f t="shared" si="390"/>
        <v/>
      </c>
      <c r="Z2294" t="str">
        <f t="shared" si="391"/>
        <v/>
      </c>
      <c r="AA2294">
        <f t="shared" si="391"/>
        <v>388.85</v>
      </c>
      <c r="AB2294" t="str">
        <f t="shared" si="391"/>
        <v/>
      </c>
      <c r="AE2294" t="str">
        <f t="shared" si="385"/>
        <v/>
      </c>
      <c r="AH2294" t="str">
        <f t="shared" si="386"/>
        <v/>
      </c>
      <c r="AI2294" t="str">
        <f t="shared" si="387"/>
        <v/>
      </c>
      <c r="AJ2294" t="str">
        <f t="shared" si="387"/>
        <v/>
      </c>
      <c r="AK2294" t="str">
        <f t="shared" si="387"/>
        <v/>
      </c>
      <c r="AL2294" t="str">
        <f t="shared" si="387"/>
        <v/>
      </c>
    </row>
    <row r="2295" spans="1:38" x14ac:dyDescent="0.2">
      <c r="A2295" s="1">
        <v>7537</v>
      </c>
      <c r="B2295" s="2" t="s">
        <v>18</v>
      </c>
      <c r="C2295" s="3">
        <v>42542</v>
      </c>
      <c r="D2295" s="2" t="s">
        <v>19</v>
      </c>
      <c r="E2295" s="2">
        <v>32</v>
      </c>
      <c r="F2295" s="2">
        <v>553.41</v>
      </c>
      <c r="G2295" s="2">
        <v>0.01</v>
      </c>
      <c r="H2295" s="2" t="s">
        <v>20</v>
      </c>
      <c r="I2295" s="2">
        <v>138.96</v>
      </c>
      <c r="J2295" s="2">
        <v>28.74</v>
      </c>
      <c r="K2295" s="2">
        <v>19.079999999999998</v>
      </c>
      <c r="L2295" s="2" t="s">
        <v>448</v>
      </c>
      <c r="M2295" s="2" t="s">
        <v>29</v>
      </c>
      <c r="N2295" s="2" t="s">
        <v>23</v>
      </c>
      <c r="O2295" s="2" t="s">
        <v>24</v>
      </c>
      <c r="P2295" s="2" t="s">
        <v>25</v>
      </c>
      <c r="Q2295" s="2" t="s">
        <v>26</v>
      </c>
      <c r="R2295" s="3">
        <v>42543</v>
      </c>
      <c r="S2295" s="10">
        <f t="shared" si="384"/>
        <v>2016</v>
      </c>
      <c r="T2295">
        <f t="shared" si="390"/>
        <v>138.96</v>
      </c>
      <c r="U2295" t="str">
        <f t="shared" si="390"/>
        <v/>
      </c>
      <c r="V2295" t="str">
        <f t="shared" si="390"/>
        <v/>
      </c>
      <c r="W2295" t="str">
        <f t="shared" si="390"/>
        <v/>
      </c>
      <c r="Z2295">
        <f t="shared" si="391"/>
        <v>138.96</v>
      </c>
      <c r="AA2295" t="str">
        <f t="shared" si="391"/>
        <v/>
      </c>
      <c r="AB2295" t="str">
        <f t="shared" si="391"/>
        <v/>
      </c>
      <c r="AE2295" t="str">
        <f t="shared" si="385"/>
        <v/>
      </c>
      <c r="AH2295" t="str">
        <f t="shared" si="386"/>
        <v/>
      </c>
      <c r="AI2295" t="str">
        <f t="shared" si="387"/>
        <v/>
      </c>
      <c r="AJ2295" t="str">
        <f t="shared" si="387"/>
        <v/>
      </c>
      <c r="AK2295" t="str">
        <f t="shared" si="387"/>
        <v/>
      </c>
      <c r="AL2295" t="str">
        <f t="shared" si="387"/>
        <v/>
      </c>
    </row>
    <row r="2296" spans="1:38" x14ac:dyDescent="0.2">
      <c r="A2296" s="1">
        <v>7538</v>
      </c>
      <c r="B2296" s="2" t="s">
        <v>18</v>
      </c>
      <c r="C2296" s="3">
        <v>42543</v>
      </c>
      <c r="D2296" s="2" t="s">
        <v>59</v>
      </c>
      <c r="E2296" s="2">
        <v>10</v>
      </c>
      <c r="F2296" s="2">
        <v>774.74</v>
      </c>
      <c r="G2296" s="2">
        <v>0.04</v>
      </c>
      <c r="H2296" s="2" t="s">
        <v>20</v>
      </c>
      <c r="I2296" s="2">
        <v>-149.25</v>
      </c>
      <c r="J2296" s="2">
        <v>85.98</v>
      </c>
      <c r="K2296" s="2">
        <v>28.52</v>
      </c>
      <c r="L2296" s="2" t="s">
        <v>305</v>
      </c>
      <c r="M2296" s="2" t="s">
        <v>29</v>
      </c>
      <c r="N2296" s="2" t="s">
        <v>30</v>
      </c>
      <c r="O2296" s="2" t="s">
        <v>31</v>
      </c>
      <c r="P2296" s="2" t="s">
        <v>32</v>
      </c>
      <c r="Q2296" s="2" t="s">
        <v>26</v>
      </c>
      <c r="R2296" s="3">
        <v>42544</v>
      </c>
      <c r="S2296" s="10">
        <f t="shared" si="384"/>
        <v>2016</v>
      </c>
      <c r="T2296" t="str">
        <f t="shared" si="390"/>
        <v/>
      </c>
      <c r="U2296">
        <f t="shared" si="390"/>
        <v>-149.25</v>
      </c>
      <c r="V2296" t="str">
        <f t="shared" si="390"/>
        <v/>
      </c>
      <c r="W2296" t="str">
        <f t="shared" si="390"/>
        <v/>
      </c>
      <c r="Z2296" t="str">
        <f t="shared" si="391"/>
        <v/>
      </c>
      <c r="AA2296">
        <f t="shared" si="391"/>
        <v>-149.25</v>
      </c>
      <c r="AB2296" t="str">
        <f t="shared" si="391"/>
        <v/>
      </c>
      <c r="AE2296" t="str">
        <f t="shared" si="385"/>
        <v>Technology</v>
      </c>
      <c r="AH2296">
        <f t="shared" si="386"/>
        <v>-149.25</v>
      </c>
      <c r="AI2296" t="str">
        <f t="shared" si="387"/>
        <v/>
      </c>
      <c r="AJ2296" t="str">
        <f t="shared" si="387"/>
        <v/>
      </c>
      <c r="AK2296">
        <f t="shared" si="387"/>
        <v>-149.25</v>
      </c>
      <c r="AL2296" t="str">
        <f t="shared" si="387"/>
        <v/>
      </c>
    </row>
    <row r="2297" spans="1:38" x14ac:dyDescent="0.2">
      <c r="A2297" s="1">
        <v>7539</v>
      </c>
      <c r="B2297" s="2" t="s">
        <v>18</v>
      </c>
      <c r="C2297" s="3">
        <v>42543</v>
      </c>
      <c r="D2297" s="2" t="s">
        <v>19</v>
      </c>
      <c r="E2297" s="2">
        <v>24</v>
      </c>
      <c r="F2297" s="2">
        <v>383.93</v>
      </c>
      <c r="G2297" s="2">
        <v>0.03</v>
      </c>
      <c r="H2297" s="2" t="s">
        <v>20</v>
      </c>
      <c r="I2297" s="2">
        <v>8.84</v>
      </c>
      <c r="J2297" s="2">
        <v>27.94</v>
      </c>
      <c r="K2297" s="2">
        <v>19.45</v>
      </c>
      <c r="L2297" s="2" t="s">
        <v>351</v>
      </c>
      <c r="M2297" s="2" t="s">
        <v>29</v>
      </c>
      <c r="N2297" s="2" t="s">
        <v>30</v>
      </c>
      <c r="O2297" s="2" t="s">
        <v>24</v>
      </c>
      <c r="P2297" s="2" t="s">
        <v>64</v>
      </c>
      <c r="Q2297" s="2" t="s">
        <v>58</v>
      </c>
      <c r="R2297" s="3">
        <v>42545</v>
      </c>
      <c r="S2297" s="10">
        <f t="shared" si="384"/>
        <v>2016</v>
      </c>
      <c r="T2297" t="str">
        <f t="shared" si="390"/>
        <v/>
      </c>
      <c r="U2297">
        <f t="shared" si="390"/>
        <v>8.84</v>
      </c>
      <c r="V2297" t="str">
        <f t="shared" si="390"/>
        <v/>
      </c>
      <c r="W2297" t="str">
        <f t="shared" si="390"/>
        <v/>
      </c>
      <c r="Z2297">
        <f t="shared" si="391"/>
        <v>8.84</v>
      </c>
      <c r="AA2297" t="str">
        <f t="shared" si="391"/>
        <v/>
      </c>
      <c r="AB2297" t="str">
        <f t="shared" si="391"/>
        <v/>
      </c>
      <c r="AE2297" t="str">
        <f t="shared" si="385"/>
        <v/>
      </c>
      <c r="AH2297" t="str">
        <f t="shared" si="386"/>
        <v/>
      </c>
      <c r="AI2297" t="str">
        <f t="shared" si="387"/>
        <v/>
      </c>
      <c r="AJ2297" t="str">
        <f t="shared" si="387"/>
        <v/>
      </c>
      <c r="AK2297" t="str">
        <f t="shared" si="387"/>
        <v/>
      </c>
      <c r="AL2297" t="str">
        <f t="shared" si="387"/>
        <v/>
      </c>
    </row>
    <row r="2298" spans="1:38" x14ac:dyDescent="0.2">
      <c r="A2298" s="1">
        <v>7540</v>
      </c>
      <c r="B2298" s="2" t="s">
        <v>18</v>
      </c>
      <c r="C2298" s="3">
        <v>42544</v>
      </c>
      <c r="D2298" s="2" t="s">
        <v>59</v>
      </c>
      <c r="E2298" s="2">
        <v>44</v>
      </c>
      <c r="F2298" s="2">
        <v>847.1</v>
      </c>
      <c r="G2298" s="2">
        <v>7.0000000000000007E-2</v>
      </c>
      <c r="H2298" s="2" t="s">
        <v>20</v>
      </c>
      <c r="I2298" s="2">
        <v>217.19</v>
      </c>
      <c r="J2298" s="2">
        <v>31.98</v>
      </c>
      <c r="K2298" s="2">
        <v>19.77</v>
      </c>
      <c r="L2298" s="2" t="s">
        <v>226</v>
      </c>
      <c r="M2298" s="2" t="s">
        <v>29</v>
      </c>
      <c r="N2298" s="2" t="s">
        <v>23</v>
      </c>
      <c r="O2298" s="2" t="s">
        <v>24</v>
      </c>
      <c r="P2298" s="2" t="s">
        <v>35</v>
      </c>
      <c r="Q2298" s="2" t="s">
        <v>26</v>
      </c>
      <c r="R2298" s="3">
        <v>42546</v>
      </c>
      <c r="S2298" s="10">
        <f t="shared" si="384"/>
        <v>2016</v>
      </c>
      <c r="T2298">
        <f t="shared" si="390"/>
        <v>217.19</v>
      </c>
      <c r="U2298" t="str">
        <f t="shared" si="390"/>
        <v/>
      </c>
      <c r="V2298" t="str">
        <f t="shared" si="390"/>
        <v/>
      </c>
      <c r="W2298" t="str">
        <f t="shared" si="390"/>
        <v/>
      </c>
      <c r="Z2298">
        <f t="shared" si="391"/>
        <v>217.19</v>
      </c>
      <c r="AA2298" t="str">
        <f t="shared" si="391"/>
        <v/>
      </c>
      <c r="AB2298" t="str">
        <f t="shared" si="391"/>
        <v/>
      </c>
      <c r="AE2298" t="str">
        <f t="shared" si="385"/>
        <v/>
      </c>
      <c r="AH2298" t="str">
        <f t="shared" si="386"/>
        <v/>
      </c>
      <c r="AI2298" t="str">
        <f t="shared" si="387"/>
        <v/>
      </c>
      <c r="AJ2298" t="str">
        <f t="shared" si="387"/>
        <v/>
      </c>
      <c r="AK2298" t="str">
        <f t="shared" si="387"/>
        <v/>
      </c>
      <c r="AL2298" t="str">
        <f t="shared" si="387"/>
        <v/>
      </c>
    </row>
    <row r="2299" spans="1:38" x14ac:dyDescent="0.2">
      <c r="A2299" s="1">
        <v>7541</v>
      </c>
      <c r="B2299" s="2" t="s">
        <v>18</v>
      </c>
      <c r="C2299" s="3">
        <v>42544</v>
      </c>
      <c r="D2299" s="2" t="s">
        <v>59</v>
      </c>
      <c r="E2299" s="2">
        <v>46</v>
      </c>
      <c r="F2299" s="2">
        <v>1669.9</v>
      </c>
      <c r="G2299" s="2">
        <v>0.01</v>
      </c>
      <c r="H2299" s="2" t="s">
        <v>20</v>
      </c>
      <c r="I2299" s="2">
        <v>294.42</v>
      </c>
      <c r="J2299" s="2">
        <v>46.58</v>
      </c>
      <c r="K2299" s="2">
        <v>22.99</v>
      </c>
      <c r="L2299" s="2" t="s">
        <v>226</v>
      </c>
      <c r="M2299" s="2" t="s">
        <v>29</v>
      </c>
      <c r="N2299" s="2" t="s">
        <v>23</v>
      </c>
      <c r="O2299" s="2" t="s">
        <v>24</v>
      </c>
      <c r="P2299" s="2" t="s">
        <v>64</v>
      </c>
      <c r="Q2299" s="2" t="s">
        <v>58</v>
      </c>
      <c r="R2299" s="3">
        <v>42545</v>
      </c>
      <c r="S2299" s="10">
        <f t="shared" si="384"/>
        <v>2016</v>
      </c>
      <c r="T2299">
        <f t="shared" si="390"/>
        <v>294.42</v>
      </c>
      <c r="U2299" t="str">
        <f t="shared" si="390"/>
        <v/>
      </c>
      <c r="V2299" t="str">
        <f t="shared" si="390"/>
        <v/>
      </c>
      <c r="W2299" t="str">
        <f t="shared" si="390"/>
        <v/>
      </c>
      <c r="Z2299">
        <f t="shared" si="391"/>
        <v>294.42</v>
      </c>
      <c r="AA2299" t="str">
        <f t="shared" si="391"/>
        <v/>
      </c>
      <c r="AB2299" t="str">
        <f t="shared" si="391"/>
        <v/>
      </c>
      <c r="AE2299" t="str">
        <f t="shared" si="385"/>
        <v/>
      </c>
      <c r="AH2299" t="str">
        <f t="shared" si="386"/>
        <v/>
      </c>
      <c r="AI2299" t="str">
        <f t="shared" si="387"/>
        <v/>
      </c>
      <c r="AJ2299" t="str">
        <f t="shared" si="387"/>
        <v/>
      </c>
      <c r="AK2299" t="str">
        <f t="shared" si="387"/>
        <v/>
      </c>
      <c r="AL2299" t="str">
        <f t="shared" si="387"/>
        <v/>
      </c>
    </row>
    <row r="2300" spans="1:38" x14ac:dyDescent="0.2">
      <c r="A2300" s="1">
        <v>7542</v>
      </c>
      <c r="B2300" s="2" t="s">
        <v>18</v>
      </c>
      <c r="C2300" s="3">
        <v>42544</v>
      </c>
      <c r="D2300" s="2" t="s">
        <v>59</v>
      </c>
      <c r="E2300" s="2">
        <v>5</v>
      </c>
      <c r="F2300" s="2">
        <v>138.66999999999999</v>
      </c>
      <c r="G2300" s="2">
        <v>0.1</v>
      </c>
      <c r="H2300" s="2" t="s">
        <v>44</v>
      </c>
      <c r="I2300" s="2">
        <v>-65.03</v>
      </c>
      <c r="J2300" s="2">
        <v>37.979999999999997</v>
      </c>
      <c r="K2300" s="2">
        <v>28.36</v>
      </c>
      <c r="L2300" s="2" t="s">
        <v>210</v>
      </c>
      <c r="M2300" s="2" t="s">
        <v>29</v>
      </c>
      <c r="N2300" s="2" t="s">
        <v>43</v>
      </c>
      <c r="O2300" s="2" t="s">
        <v>45</v>
      </c>
      <c r="P2300" s="2" t="s">
        <v>61</v>
      </c>
      <c r="Q2300" s="2" t="s">
        <v>56</v>
      </c>
      <c r="R2300" s="3">
        <v>42545</v>
      </c>
      <c r="S2300" s="10">
        <f t="shared" si="384"/>
        <v>2016</v>
      </c>
      <c r="T2300" t="str">
        <f t="shared" si="390"/>
        <v/>
      </c>
      <c r="U2300" t="str">
        <f t="shared" si="390"/>
        <v/>
      </c>
      <c r="V2300">
        <f t="shared" si="390"/>
        <v>-65.03</v>
      </c>
      <c r="W2300" t="str">
        <f t="shared" si="390"/>
        <v/>
      </c>
      <c r="Z2300" t="str">
        <f t="shared" si="391"/>
        <v/>
      </c>
      <c r="AA2300" t="str">
        <f t="shared" si="391"/>
        <v/>
      </c>
      <c r="AB2300">
        <f t="shared" si="391"/>
        <v>-65.03</v>
      </c>
      <c r="AE2300" t="str">
        <f t="shared" si="385"/>
        <v>Furniture</v>
      </c>
      <c r="AH2300" t="str">
        <f t="shared" si="386"/>
        <v/>
      </c>
      <c r="AI2300" t="str">
        <f t="shared" si="387"/>
        <v/>
      </c>
      <c r="AJ2300" t="str">
        <f t="shared" si="387"/>
        <v/>
      </c>
      <c r="AK2300" t="str">
        <f t="shared" si="387"/>
        <v/>
      </c>
      <c r="AL2300" t="str">
        <f t="shared" si="387"/>
        <v/>
      </c>
    </row>
    <row r="2301" spans="1:38" x14ac:dyDescent="0.2">
      <c r="A2301" s="1">
        <v>7543</v>
      </c>
      <c r="B2301" s="2" t="s">
        <v>18</v>
      </c>
      <c r="C2301" s="3">
        <v>42544</v>
      </c>
      <c r="D2301" s="2" t="s">
        <v>59</v>
      </c>
      <c r="E2301" s="2">
        <v>29</v>
      </c>
      <c r="F2301" s="2">
        <v>13579.1</v>
      </c>
      <c r="G2301" s="2">
        <v>0</v>
      </c>
      <c r="H2301" s="2" t="s">
        <v>20</v>
      </c>
      <c r="I2301" s="2">
        <v>3831.09</v>
      </c>
      <c r="J2301" s="2">
        <v>461.99</v>
      </c>
      <c r="K2301" s="2">
        <v>38.49</v>
      </c>
      <c r="L2301" s="2" t="s">
        <v>210</v>
      </c>
      <c r="M2301" s="2" t="s">
        <v>29</v>
      </c>
      <c r="N2301" s="2" t="s">
        <v>43</v>
      </c>
      <c r="O2301" s="2" t="s">
        <v>31</v>
      </c>
      <c r="P2301" s="2" t="s">
        <v>107</v>
      </c>
      <c r="Q2301" s="2" t="s">
        <v>34</v>
      </c>
      <c r="R2301" s="3">
        <v>42546</v>
      </c>
      <c r="S2301" s="10">
        <f t="shared" si="384"/>
        <v>2016</v>
      </c>
      <c r="T2301" t="str">
        <f t="shared" si="390"/>
        <v/>
      </c>
      <c r="U2301" t="str">
        <f t="shared" si="390"/>
        <v/>
      </c>
      <c r="V2301">
        <f t="shared" si="390"/>
        <v>3831.09</v>
      </c>
      <c r="W2301" t="str">
        <f t="shared" si="390"/>
        <v/>
      </c>
      <c r="Z2301" t="str">
        <f t="shared" si="391"/>
        <v/>
      </c>
      <c r="AA2301">
        <f t="shared" si="391"/>
        <v>3831.09</v>
      </c>
      <c r="AB2301" t="str">
        <f t="shared" si="391"/>
        <v/>
      </c>
      <c r="AE2301" t="str">
        <f t="shared" si="385"/>
        <v/>
      </c>
      <c r="AH2301" t="str">
        <f t="shared" si="386"/>
        <v/>
      </c>
      <c r="AI2301" t="str">
        <f t="shared" si="387"/>
        <v/>
      </c>
      <c r="AJ2301" t="str">
        <f t="shared" si="387"/>
        <v/>
      </c>
      <c r="AK2301" t="str">
        <f t="shared" si="387"/>
        <v/>
      </c>
      <c r="AL2301" t="str">
        <f t="shared" si="387"/>
        <v/>
      </c>
    </row>
    <row r="2302" spans="1:38" x14ac:dyDescent="0.2">
      <c r="A2302" s="1">
        <v>7544</v>
      </c>
      <c r="B2302" s="2" t="s">
        <v>18</v>
      </c>
      <c r="C2302" s="3">
        <v>42545</v>
      </c>
      <c r="D2302" s="2" t="s">
        <v>41</v>
      </c>
      <c r="E2302" s="2">
        <v>13</v>
      </c>
      <c r="F2302" s="2">
        <v>1514.2375</v>
      </c>
      <c r="G2302" s="2">
        <v>7.0000000000000007E-2</v>
      </c>
      <c r="H2302" s="2" t="s">
        <v>20</v>
      </c>
      <c r="I2302" s="2">
        <v>-69.61</v>
      </c>
      <c r="J2302" s="2">
        <v>152.99</v>
      </c>
      <c r="K2302" s="2">
        <v>18.2</v>
      </c>
      <c r="L2302" s="2" t="s">
        <v>194</v>
      </c>
      <c r="M2302" s="2" t="s">
        <v>29</v>
      </c>
      <c r="N2302" s="2" t="s">
        <v>54</v>
      </c>
      <c r="O2302" s="2" t="s">
        <v>31</v>
      </c>
      <c r="P2302" s="2" t="s">
        <v>39</v>
      </c>
      <c r="Q2302" s="2" t="s">
        <v>26</v>
      </c>
      <c r="R2302" s="3">
        <v>42547</v>
      </c>
      <c r="S2302" s="10">
        <f t="shared" si="384"/>
        <v>2016</v>
      </c>
      <c r="T2302" t="str">
        <f t="shared" ref="T2302:W2321" si="392">IF($N2302=T$1,$I2302,"")</f>
        <v/>
      </c>
      <c r="U2302" t="str">
        <f t="shared" si="392"/>
        <v/>
      </c>
      <c r="V2302" t="str">
        <f t="shared" si="392"/>
        <v/>
      </c>
      <c r="W2302">
        <f t="shared" si="392"/>
        <v>-69.61</v>
      </c>
      <c r="Z2302" t="str">
        <f t="shared" ref="Z2302:AB2321" si="393">IF($O2302=Z$1,$I2302,"")</f>
        <v/>
      </c>
      <c r="AA2302">
        <f t="shared" si="393"/>
        <v>-69.61</v>
      </c>
      <c r="AB2302" t="str">
        <f t="shared" si="393"/>
        <v/>
      </c>
      <c r="AE2302" t="str">
        <f t="shared" si="385"/>
        <v>Technology</v>
      </c>
      <c r="AH2302" t="str">
        <f t="shared" si="386"/>
        <v/>
      </c>
      <c r="AI2302" t="str">
        <f t="shared" si="387"/>
        <v/>
      </c>
      <c r="AJ2302" t="str">
        <f t="shared" si="387"/>
        <v/>
      </c>
      <c r="AK2302" t="str">
        <f t="shared" si="387"/>
        <v/>
      </c>
      <c r="AL2302" t="str">
        <f t="shared" si="387"/>
        <v/>
      </c>
    </row>
    <row r="2303" spans="1:38" x14ac:dyDescent="0.2">
      <c r="A2303" s="1">
        <v>7545</v>
      </c>
      <c r="B2303" s="2" t="s">
        <v>18</v>
      </c>
      <c r="C2303" s="3">
        <v>42546</v>
      </c>
      <c r="D2303" s="2" t="s">
        <v>59</v>
      </c>
      <c r="E2303" s="2">
        <v>16</v>
      </c>
      <c r="F2303" s="2">
        <v>779.81200000000001</v>
      </c>
      <c r="G2303" s="2">
        <v>0.03</v>
      </c>
      <c r="H2303" s="2" t="s">
        <v>20</v>
      </c>
      <c r="I2303" s="2">
        <v>-179.29</v>
      </c>
      <c r="J2303" s="2">
        <v>67.989999999999995</v>
      </c>
      <c r="K2303" s="2">
        <v>19</v>
      </c>
      <c r="L2303" s="2" t="s">
        <v>135</v>
      </c>
      <c r="M2303" s="2" t="s">
        <v>29</v>
      </c>
      <c r="N2303" s="2" t="s">
        <v>23</v>
      </c>
      <c r="O2303" s="2" t="s">
        <v>31</v>
      </c>
      <c r="P2303" s="2" t="s">
        <v>39</v>
      </c>
      <c r="Q2303" s="2" t="s">
        <v>58</v>
      </c>
      <c r="R2303" s="3">
        <v>42547</v>
      </c>
      <c r="S2303" s="10">
        <f t="shared" si="384"/>
        <v>2016</v>
      </c>
      <c r="T2303">
        <f t="shared" si="392"/>
        <v>-179.29</v>
      </c>
      <c r="U2303" t="str">
        <f t="shared" si="392"/>
        <v/>
      </c>
      <c r="V2303" t="str">
        <f t="shared" si="392"/>
        <v/>
      </c>
      <c r="W2303" t="str">
        <f t="shared" si="392"/>
        <v/>
      </c>
      <c r="Z2303" t="str">
        <f t="shared" si="393"/>
        <v/>
      </c>
      <c r="AA2303">
        <f t="shared" si="393"/>
        <v>-179.29</v>
      </c>
      <c r="AB2303" t="str">
        <f t="shared" si="393"/>
        <v/>
      </c>
      <c r="AE2303" t="str">
        <f t="shared" si="385"/>
        <v>Technology</v>
      </c>
      <c r="AH2303" t="str">
        <f t="shared" si="386"/>
        <v/>
      </c>
      <c r="AI2303" t="str">
        <f t="shared" si="387"/>
        <v/>
      </c>
      <c r="AJ2303" t="str">
        <f t="shared" si="387"/>
        <v/>
      </c>
      <c r="AK2303" t="str">
        <f t="shared" si="387"/>
        <v/>
      </c>
      <c r="AL2303" t="str">
        <f t="shared" si="387"/>
        <v/>
      </c>
    </row>
    <row r="2304" spans="1:38" x14ac:dyDescent="0.2">
      <c r="A2304" s="1">
        <v>7546</v>
      </c>
      <c r="B2304" s="2" t="s">
        <v>18</v>
      </c>
      <c r="C2304" s="3">
        <v>42546</v>
      </c>
      <c r="D2304" s="2" t="s">
        <v>27</v>
      </c>
      <c r="E2304" s="2">
        <v>10</v>
      </c>
      <c r="F2304" s="2">
        <v>1033.28</v>
      </c>
      <c r="G2304" s="2">
        <v>0.08</v>
      </c>
      <c r="H2304" s="2" t="s">
        <v>44</v>
      </c>
      <c r="I2304" s="2">
        <v>-205.93</v>
      </c>
      <c r="J2304" s="2">
        <v>112.89</v>
      </c>
      <c r="K2304" s="2">
        <v>56</v>
      </c>
      <c r="L2304" s="2" t="s">
        <v>354</v>
      </c>
      <c r="M2304" s="2" t="s">
        <v>29</v>
      </c>
      <c r="N2304" s="2" t="s">
        <v>54</v>
      </c>
      <c r="O2304" s="2" t="s">
        <v>45</v>
      </c>
      <c r="P2304" s="2" t="s">
        <v>61</v>
      </c>
      <c r="Q2304" s="2" t="s">
        <v>56</v>
      </c>
      <c r="R2304" s="3">
        <v>42548</v>
      </c>
      <c r="S2304" s="10">
        <f t="shared" si="384"/>
        <v>2016</v>
      </c>
      <c r="T2304" t="str">
        <f t="shared" si="392"/>
        <v/>
      </c>
      <c r="U2304" t="str">
        <f t="shared" si="392"/>
        <v/>
      </c>
      <c r="V2304" t="str">
        <f t="shared" si="392"/>
        <v/>
      </c>
      <c r="W2304">
        <f t="shared" si="392"/>
        <v>-205.93</v>
      </c>
      <c r="Z2304" t="str">
        <f t="shared" si="393"/>
        <v/>
      </c>
      <c r="AA2304" t="str">
        <f t="shared" si="393"/>
        <v/>
      </c>
      <c r="AB2304">
        <f t="shared" si="393"/>
        <v>-205.93</v>
      </c>
      <c r="AE2304" t="str">
        <f t="shared" si="385"/>
        <v>Furniture</v>
      </c>
      <c r="AH2304" t="str">
        <f t="shared" si="386"/>
        <v/>
      </c>
      <c r="AI2304" t="str">
        <f t="shared" si="387"/>
        <v/>
      </c>
      <c r="AJ2304" t="str">
        <f t="shared" si="387"/>
        <v/>
      </c>
      <c r="AK2304" t="str">
        <f t="shared" si="387"/>
        <v/>
      </c>
      <c r="AL2304" t="str">
        <f t="shared" si="387"/>
        <v/>
      </c>
    </row>
    <row r="2305" spans="1:38" x14ac:dyDescent="0.2">
      <c r="A2305" s="1">
        <v>7547</v>
      </c>
      <c r="B2305" s="2" t="s">
        <v>18</v>
      </c>
      <c r="C2305" s="3">
        <v>42547</v>
      </c>
      <c r="D2305" s="2" t="s">
        <v>50</v>
      </c>
      <c r="E2305" s="2">
        <v>26</v>
      </c>
      <c r="F2305" s="2">
        <v>1470.82</v>
      </c>
      <c r="G2305" s="2">
        <v>0.08</v>
      </c>
      <c r="H2305" s="2" t="s">
        <v>20</v>
      </c>
      <c r="I2305" s="2">
        <v>356.22</v>
      </c>
      <c r="J2305" s="2">
        <v>71.98</v>
      </c>
      <c r="K2305" s="2">
        <v>17.989999999999998</v>
      </c>
      <c r="L2305" s="2" t="s">
        <v>113</v>
      </c>
      <c r="M2305" s="2" t="s">
        <v>29</v>
      </c>
      <c r="N2305" s="2" t="s">
        <v>30</v>
      </c>
      <c r="O2305" s="2" t="s">
        <v>24</v>
      </c>
      <c r="P2305" s="2" t="s">
        <v>71</v>
      </c>
      <c r="Q2305" s="2" t="s">
        <v>26</v>
      </c>
      <c r="R2305" s="3">
        <v>42549</v>
      </c>
      <c r="S2305" s="10">
        <f t="shared" si="384"/>
        <v>2016</v>
      </c>
      <c r="T2305" t="str">
        <f t="shared" si="392"/>
        <v/>
      </c>
      <c r="U2305">
        <f t="shared" si="392"/>
        <v>356.22</v>
      </c>
      <c r="V2305" t="str">
        <f t="shared" si="392"/>
        <v/>
      </c>
      <c r="W2305" t="str">
        <f t="shared" si="392"/>
        <v/>
      </c>
      <c r="Z2305">
        <f t="shared" si="393"/>
        <v>356.22</v>
      </c>
      <c r="AA2305" t="str">
        <f t="shared" si="393"/>
        <v/>
      </c>
      <c r="AB2305" t="str">
        <f t="shared" si="393"/>
        <v/>
      </c>
      <c r="AE2305" t="str">
        <f t="shared" si="385"/>
        <v/>
      </c>
      <c r="AH2305" t="str">
        <f t="shared" si="386"/>
        <v/>
      </c>
      <c r="AI2305" t="str">
        <f t="shared" si="387"/>
        <v/>
      </c>
      <c r="AJ2305" t="str">
        <f t="shared" si="387"/>
        <v/>
      </c>
      <c r="AK2305" t="str">
        <f t="shared" si="387"/>
        <v/>
      </c>
      <c r="AL2305" t="str">
        <f t="shared" si="387"/>
        <v/>
      </c>
    </row>
    <row r="2306" spans="1:38" x14ac:dyDescent="0.2">
      <c r="A2306" s="1">
        <v>7548</v>
      </c>
      <c r="B2306" s="2" t="s">
        <v>18</v>
      </c>
      <c r="C2306" s="3">
        <v>42548</v>
      </c>
      <c r="D2306" s="2" t="s">
        <v>27</v>
      </c>
      <c r="E2306" s="2">
        <v>36</v>
      </c>
      <c r="F2306" s="2">
        <v>130.53</v>
      </c>
      <c r="G2306" s="2">
        <v>0.05</v>
      </c>
      <c r="H2306" s="2" t="s">
        <v>49</v>
      </c>
      <c r="I2306" s="2">
        <v>25.97</v>
      </c>
      <c r="J2306" s="2">
        <v>15.29</v>
      </c>
      <c r="K2306" s="2">
        <v>15.35</v>
      </c>
      <c r="L2306" s="2" t="s">
        <v>255</v>
      </c>
      <c r="M2306" s="2" t="s">
        <v>22</v>
      </c>
      <c r="N2306" s="2" t="s">
        <v>30</v>
      </c>
      <c r="O2306" s="2" t="s">
        <v>24</v>
      </c>
      <c r="P2306" s="2" t="s">
        <v>95</v>
      </c>
      <c r="Q2306" s="2" t="s">
        <v>36</v>
      </c>
      <c r="R2306" s="3">
        <v>42552</v>
      </c>
      <c r="S2306" s="10">
        <f t="shared" si="384"/>
        <v>2016</v>
      </c>
      <c r="T2306" t="str">
        <f t="shared" si="392"/>
        <v/>
      </c>
      <c r="U2306">
        <f t="shared" si="392"/>
        <v>25.97</v>
      </c>
      <c r="V2306" t="str">
        <f t="shared" si="392"/>
        <v/>
      </c>
      <c r="W2306" t="str">
        <f t="shared" si="392"/>
        <v/>
      </c>
      <c r="Z2306">
        <f t="shared" si="393"/>
        <v>25.97</v>
      </c>
      <c r="AA2306" t="str">
        <f t="shared" si="393"/>
        <v/>
      </c>
      <c r="AB2306" t="str">
        <f t="shared" si="393"/>
        <v/>
      </c>
      <c r="AE2306" t="str">
        <f t="shared" si="385"/>
        <v/>
      </c>
      <c r="AH2306" t="str">
        <f t="shared" si="386"/>
        <v/>
      </c>
      <c r="AI2306" t="str">
        <f t="shared" si="387"/>
        <v/>
      </c>
      <c r="AJ2306" t="str">
        <f t="shared" si="387"/>
        <v/>
      </c>
      <c r="AK2306" t="str">
        <f t="shared" si="387"/>
        <v/>
      </c>
      <c r="AL2306" t="str">
        <f t="shared" ref="AJ2306:AL2369" si="394">IF(AL$1=$S2306,$AH2306,"")</f>
        <v/>
      </c>
    </row>
    <row r="2307" spans="1:38" x14ac:dyDescent="0.2">
      <c r="A2307" s="1">
        <v>7549</v>
      </c>
      <c r="B2307" s="2" t="s">
        <v>18</v>
      </c>
      <c r="C2307" s="3">
        <v>42548</v>
      </c>
      <c r="D2307" s="2" t="s">
        <v>27</v>
      </c>
      <c r="E2307" s="2">
        <v>9</v>
      </c>
      <c r="F2307" s="2">
        <v>1432.61</v>
      </c>
      <c r="G2307" s="2">
        <v>0.1</v>
      </c>
      <c r="H2307" s="2" t="s">
        <v>44</v>
      </c>
      <c r="I2307" s="2">
        <v>-59.62</v>
      </c>
      <c r="J2307" s="2">
        <v>172.98</v>
      </c>
      <c r="K2307" s="2">
        <v>44</v>
      </c>
      <c r="L2307" s="2" t="s">
        <v>255</v>
      </c>
      <c r="M2307" s="2" t="s">
        <v>22</v>
      </c>
      <c r="N2307" s="2" t="s">
        <v>30</v>
      </c>
      <c r="O2307" s="2" t="s">
        <v>45</v>
      </c>
      <c r="P2307" s="2" t="s">
        <v>61</v>
      </c>
      <c r="Q2307" s="2" t="s">
        <v>56</v>
      </c>
      <c r="R2307" s="3">
        <v>42555</v>
      </c>
      <c r="S2307" s="10">
        <f t="shared" ref="S2307:S2370" si="395">YEAR(C2307)</f>
        <v>2016</v>
      </c>
      <c r="T2307" t="str">
        <f t="shared" si="392"/>
        <v/>
      </c>
      <c r="U2307">
        <f t="shared" si="392"/>
        <v>-59.62</v>
      </c>
      <c r="V2307" t="str">
        <f t="shared" si="392"/>
        <v/>
      </c>
      <c r="W2307" t="str">
        <f t="shared" si="392"/>
        <v/>
      </c>
      <c r="Z2307" t="str">
        <f t="shared" si="393"/>
        <v/>
      </c>
      <c r="AA2307" t="str">
        <f t="shared" si="393"/>
        <v/>
      </c>
      <c r="AB2307">
        <f t="shared" si="393"/>
        <v>-59.62</v>
      </c>
      <c r="AE2307" t="str">
        <f t="shared" ref="AE2307:AE2370" si="396">IF(I2307&lt;0,O2307,"")</f>
        <v>Furniture</v>
      </c>
      <c r="AH2307" t="str">
        <f t="shared" ref="AH2307:AH2370" si="397">IF(E2307&lt;11,IF(O2307="Technology",I2307,""),"")</f>
        <v/>
      </c>
      <c r="AI2307" t="str">
        <f t="shared" ref="AI2307:AL2370" si="398">IF(AI$1=$S2307,$AH2307,"")</f>
        <v/>
      </c>
      <c r="AJ2307" t="str">
        <f t="shared" si="394"/>
        <v/>
      </c>
      <c r="AK2307" t="str">
        <f t="shared" si="394"/>
        <v/>
      </c>
      <c r="AL2307" t="str">
        <f t="shared" si="394"/>
        <v/>
      </c>
    </row>
    <row r="2308" spans="1:38" x14ac:dyDescent="0.2">
      <c r="A2308" s="1">
        <v>7550</v>
      </c>
      <c r="B2308" s="2" t="s">
        <v>18</v>
      </c>
      <c r="C2308" s="3">
        <v>42549</v>
      </c>
      <c r="D2308" s="2" t="s">
        <v>50</v>
      </c>
      <c r="E2308" s="2">
        <v>50</v>
      </c>
      <c r="F2308" s="2">
        <v>6213.56</v>
      </c>
      <c r="G2308" s="2">
        <v>0.03</v>
      </c>
      <c r="H2308" s="2" t="s">
        <v>20</v>
      </c>
      <c r="I2308" s="2">
        <v>1421.67</v>
      </c>
      <c r="J2308" s="2">
        <v>132.33000000000001</v>
      </c>
      <c r="K2308" s="2">
        <v>33.99</v>
      </c>
      <c r="L2308" s="2" t="s">
        <v>165</v>
      </c>
      <c r="M2308" s="2" t="s">
        <v>38</v>
      </c>
      <c r="N2308" s="2" t="s">
        <v>54</v>
      </c>
      <c r="O2308" s="2" t="s">
        <v>24</v>
      </c>
      <c r="P2308" s="2" t="s">
        <v>52</v>
      </c>
      <c r="Q2308" s="2" t="s">
        <v>26</v>
      </c>
      <c r="R2308" s="3">
        <v>42551</v>
      </c>
      <c r="S2308" s="10">
        <f t="shared" si="395"/>
        <v>2016</v>
      </c>
      <c r="T2308" t="str">
        <f t="shared" si="392"/>
        <v/>
      </c>
      <c r="U2308" t="str">
        <f t="shared" si="392"/>
        <v/>
      </c>
      <c r="V2308" t="str">
        <f t="shared" si="392"/>
        <v/>
      </c>
      <c r="W2308">
        <f t="shared" si="392"/>
        <v>1421.67</v>
      </c>
      <c r="Z2308">
        <f t="shared" si="393"/>
        <v>1421.67</v>
      </c>
      <c r="AA2308" t="str">
        <f t="shared" si="393"/>
        <v/>
      </c>
      <c r="AB2308" t="str">
        <f t="shared" si="393"/>
        <v/>
      </c>
      <c r="AE2308" t="str">
        <f t="shared" si="396"/>
        <v/>
      </c>
      <c r="AH2308" t="str">
        <f t="shared" si="397"/>
        <v/>
      </c>
      <c r="AI2308" t="str">
        <f t="shared" si="398"/>
        <v/>
      </c>
      <c r="AJ2308" t="str">
        <f t="shared" si="394"/>
        <v/>
      </c>
      <c r="AK2308" t="str">
        <f t="shared" si="394"/>
        <v/>
      </c>
      <c r="AL2308" t="str">
        <f t="shared" si="394"/>
        <v/>
      </c>
    </row>
    <row r="2309" spans="1:38" x14ac:dyDescent="0.2">
      <c r="A2309" s="1">
        <v>7551</v>
      </c>
      <c r="B2309" s="2" t="s">
        <v>18</v>
      </c>
      <c r="C2309" s="3">
        <v>42549</v>
      </c>
      <c r="D2309" s="2" t="s">
        <v>19</v>
      </c>
      <c r="E2309" s="2">
        <v>16</v>
      </c>
      <c r="F2309" s="2">
        <v>68.900000000000006</v>
      </c>
      <c r="G2309" s="2">
        <v>0.09</v>
      </c>
      <c r="H2309" s="2" t="s">
        <v>20</v>
      </c>
      <c r="I2309" s="2">
        <v>-10.87</v>
      </c>
      <c r="J2309" s="2">
        <v>15.98</v>
      </c>
      <c r="K2309" s="2">
        <v>16.97</v>
      </c>
      <c r="L2309" s="2" t="s">
        <v>257</v>
      </c>
      <c r="M2309" s="2" t="s">
        <v>22</v>
      </c>
      <c r="N2309" s="2" t="s">
        <v>30</v>
      </c>
      <c r="O2309" s="2" t="s">
        <v>24</v>
      </c>
      <c r="P2309" s="2" t="s">
        <v>35</v>
      </c>
      <c r="Q2309" s="2" t="s">
        <v>36</v>
      </c>
      <c r="R2309" s="3">
        <v>42550</v>
      </c>
      <c r="S2309" s="10">
        <f t="shared" si="395"/>
        <v>2016</v>
      </c>
      <c r="T2309" t="str">
        <f t="shared" si="392"/>
        <v/>
      </c>
      <c r="U2309">
        <f t="shared" si="392"/>
        <v>-10.87</v>
      </c>
      <c r="V2309" t="str">
        <f t="shared" si="392"/>
        <v/>
      </c>
      <c r="W2309" t="str">
        <f t="shared" si="392"/>
        <v/>
      </c>
      <c r="Z2309">
        <f t="shared" si="393"/>
        <v>-10.87</v>
      </c>
      <c r="AA2309" t="str">
        <f t="shared" si="393"/>
        <v/>
      </c>
      <c r="AB2309" t="str">
        <f t="shared" si="393"/>
        <v/>
      </c>
      <c r="AE2309" t="str">
        <f t="shared" si="396"/>
        <v>Office Supplies</v>
      </c>
      <c r="AH2309" t="str">
        <f t="shared" si="397"/>
        <v/>
      </c>
      <c r="AI2309" t="str">
        <f t="shared" si="398"/>
        <v/>
      </c>
      <c r="AJ2309" t="str">
        <f t="shared" si="394"/>
        <v/>
      </c>
      <c r="AK2309" t="str">
        <f t="shared" si="394"/>
        <v/>
      </c>
      <c r="AL2309" t="str">
        <f t="shared" si="394"/>
        <v/>
      </c>
    </row>
    <row r="2310" spans="1:38" x14ac:dyDescent="0.2">
      <c r="A2310" s="1">
        <v>7552</v>
      </c>
      <c r="B2310" s="2" t="s">
        <v>18</v>
      </c>
      <c r="C2310" s="3">
        <v>42549</v>
      </c>
      <c r="D2310" s="2" t="s">
        <v>19</v>
      </c>
      <c r="E2310" s="2">
        <v>10</v>
      </c>
      <c r="F2310" s="2">
        <v>331.71749999999997</v>
      </c>
      <c r="G2310" s="2">
        <v>0.03</v>
      </c>
      <c r="H2310" s="2" t="s">
        <v>49</v>
      </c>
      <c r="I2310" s="2">
        <v>-164.34</v>
      </c>
      <c r="J2310" s="2">
        <v>47.99</v>
      </c>
      <c r="K2310" s="2">
        <v>19</v>
      </c>
      <c r="L2310" s="2" t="s">
        <v>257</v>
      </c>
      <c r="M2310" s="2" t="s">
        <v>22</v>
      </c>
      <c r="N2310" s="2" t="s">
        <v>30</v>
      </c>
      <c r="O2310" s="2" t="s">
        <v>31</v>
      </c>
      <c r="P2310" s="2" t="s">
        <v>39</v>
      </c>
      <c r="Q2310" s="2" t="s">
        <v>26</v>
      </c>
      <c r="R2310" s="3">
        <v>42551</v>
      </c>
      <c r="S2310" s="10">
        <f t="shared" si="395"/>
        <v>2016</v>
      </c>
      <c r="T2310" t="str">
        <f t="shared" si="392"/>
        <v/>
      </c>
      <c r="U2310">
        <f t="shared" si="392"/>
        <v>-164.34</v>
      </c>
      <c r="V2310" t="str">
        <f t="shared" si="392"/>
        <v/>
      </c>
      <c r="W2310" t="str">
        <f t="shared" si="392"/>
        <v/>
      </c>
      <c r="Z2310" t="str">
        <f t="shared" si="393"/>
        <v/>
      </c>
      <c r="AA2310">
        <f t="shared" si="393"/>
        <v>-164.34</v>
      </c>
      <c r="AB2310" t="str">
        <f t="shared" si="393"/>
        <v/>
      </c>
      <c r="AE2310" t="str">
        <f t="shared" si="396"/>
        <v>Technology</v>
      </c>
      <c r="AH2310">
        <f t="shared" si="397"/>
        <v>-164.34</v>
      </c>
      <c r="AI2310" t="str">
        <f t="shared" si="398"/>
        <v/>
      </c>
      <c r="AJ2310" t="str">
        <f t="shared" si="394"/>
        <v/>
      </c>
      <c r="AK2310">
        <f t="shared" si="394"/>
        <v>-164.34</v>
      </c>
      <c r="AL2310" t="str">
        <f t="shared" si="394"/>
        <v/>
      </c>
    </row>
    <row r="2311" spans="1:38" x14ac:dyDescent="0.2">
      <c r="A2311" s="1">
        <v>7553</v>
      </c>
      <c r="B2311" s="2" t="s">
        <v>18</v>
      </c>
      <c r="C2311" s="3">
        <v>42549</v>
      </c>
      <c r="D2311" s="2" t="s">
        <v>27</v>
      </c>
      <c r="E2311" s="2">
        <v>27</v>
      </c>
      <c r="F2311" s="2">
        <v>143.26</v>
      </c>
      <c r="G2311" s="2">
        <v>0.04</v>
      </c>
      <c r="H2311" s="2" t="s">
        <v>20</v>
      </c>
      <c r="I2311" s="2">
        <v>-68.02</v>
      </c>
      <c r="J2311" s="2">
        <v>16.98</v>
      </c>
      <c r="K2311" s="2">
        <v>19.489999999999998</v>
      </c>
      <c r="L2311" s="2" t="s">
        <v>162</v>
      </c>
      <c r="M2311" s="2" t="s">
        <v>38</v>
      </c>
      <c r="N2311" s="2" t="s">
        <v>43</v>
      </c>
      <c r="O2311" s="2" t="s">
        <v>24</v>
      </c>
      <c r="P2311" s="2" t="s">
        <v>35</v>
      </c>
      <c r="Q2311" s="2" t="s">
        <v>26</v>
      </c>
      <c r="R2311" s="3">
        <v>42551</v>
      </c>
      <c r="S2311" s="10">
        <f t="shared" si="395"/>
        <v>2016</v>
      </c>
      <c r="T2311" t="str">
        <f t="shared" si="392"/>
        <v/>
      </c>
      <c r="U2311" t="str">
        <f t="shared" si="392"/>
        <v/>
      </c>
      <c r="V2311">
        <f t="shared" si="392"/>
        <v>-68.02</v>
      </c>
      <c r="W2311" t="str">
        <f t="shared" si="392"/>
        <v/>
      </c>
      <c r="Z2311">
        <f t="shared" si="393"/>
        <v>-68.02</v>
      </c>
      <c r="AA2311" t="str">
        <f t="shared" si="393"/>
        <v/>
      </c>
      <c r="AB2311" t="str">
        <f t="shared" si="393"/>
        <v/>
      </c>
      <c r="AE2311" t="str">
        <f t="shared" si="396"/>
        <v>Office Supplies</v>
      </c>
      <c r="AH2311" t="str">
        <f t="shared" si="397"/>
        <v/>
      </c>
      <c r="AI2311" t="str">
        <f t="shared" si="398"/>
        <v/>
      </c>
      <c r="AJ2311" t="str">
        <f t="shared" si="394"/>
        <v/>
      </c>
      <c r="AK2311" t="str">
        <f t="shared" si="394"/>
        <v/>
      </c>
      <c r="AL2311" t="str">
        <f t="shared" si="394"/>
        <v/>
      </c>
    </row>
    <row r="2312" spans="1:38" x14ac:dyDescent="0.2">
      <c r="A2312" s="1">
        <v>7554</v>
      </c>
      <c r="B2312" s="2" t="s">
        <v>18</v>
      </c>
      <c r="C2312" s="3">
        <v>42550</v>
      </c>
      <c r="D2312" s="2" t="s">
        <v>50</v>
      </c>
      <c r="E2312" s="2">
        <v>43</v>
      </c>
      <c r="F2312" s="2">
        <v>456.57</v>
      </c>
      <c r="G2312" s="2">
        <v>0.01</v>
      </c>
      <c r="H2312" s="2" t="s">
        <v>20</v>
      </c>
      <c r="I2312" s="2">
        <v>204.23</v>
      </c>
      <c r="J2312" s="2">
        <v>21.93</v>
      </c>
      <c r="K2312" s="2">
        <v>15.09</v>
      </c>
      <c r="L2312" s="2" t="s">
        <v>160</v>
      </c>
      <c r="M2312" s="2" t="s">
        <v>22</v>
      </c>
      <c r="N2312" s="2" t="s">
        <v>43</v>
      </c>
      <c r="O2312" s="2" t="s">
        <v>24</v>
      </c>
      <c r="P2312" s="2" t="s">
        <v>64</v>
      </c>
      <c r="Q2312" s="2" t="s">
        <v>36</v>
      </c>
      <c r="R2312" s="3">
        <v>42551</v>
      </c>
      <c r="S2312" s="10">
        <f t="shared" si="395"/>
        <v>2016</v>
      </c>
      <c r="T2312" t="str">
        <f t="shared" si="392"/>
        <v/>
      </c>
      <c r="U2312" t="str">
        <f t="shared" si="392"/>
        <v/>
      </c>
      <c r="V2312">
        <f t="shared" si="392"/>
        <v>204.23</v>
      </c>
      <c r="W2312" t="str">
        <f t="shared" si="392"/>
        <v/>
      </c>
      <c r="Z2312">
        <f t="shared" si="393"/>
        <v>204.23</v>
      </c>
      <c r="AA2312" t="str">
        <f t="shared" si="393"/>
        <v/>
      </c>
      <c r="AB2312" t="str">
        <f t="shared" si="393"/>
        <v/>
      </c>
      <c r="AE2312" t="str">
        <f t="shared" si="396"/>
        <v/>
      </c>
      <c r="AH2312" t="str">
        <f t="shared" si="397"/>
        <v/>
      </c>
      <c r="AI2312" t="str">
        <f t="shared" si="398"/>
        <v/>
      </c>
      <c r="AJ2312" t="str">
        <f t="shared" si="394"/>
        <v/>
      </c>
      <c r="AK2312" t="str">
        <f t="shared" si="394"/>
        <v/>
      </c>
      <c r="AL2312" t="str">
        <f t="shared" si="394"/>
        <v/>
      </c>
    </row>
    <row r="2313" spans="1:38" x14ac:dyDescent="0.2">
      <c r="A2313" s="1">
        <v>7555</v>
      </c>
      <c r="B2313" s="2" t="s">
        <v>18</v>
      </c>
      <c r="C2313" s="3">
        <v>42550</v>
      </c>
      <c r="D2313" s="2" t="s">
        <v>50</v>
      </c>
      <c r="E2313" s="2">
        <v>38</v>
      </c>
      <c r="F2313" s="2">
        <v>87.21</v>
      </c>
      <c r="G2313" s="2">
        <v>0.08</v>
      </c>
      <c r="H2313" s="2" t="s">
        <v>20</v>
      </c>
      <c r="I2313" s="2">
        <v>10.88</v>
      </c>
      <c r="J2313" s="2">
        <v>14.21</v>
      </c>
      <c r="K2313" s="2">
        <v>15</v>
      </c>
      <c r="L2313" s="2" t="s">
        <v>160</v>
      </c>
      <c r="M2313" s="2" t="s">
        <v>22</v>
      </c>
      <c r="N2313" s="2" t="s">
        <v>43</v>
      </c>
      <c r="O2313" s="2" t="s">
        <v>24</v>
      </c>
      <c r="P2313" s="2" t="s">
        <v>64</v>
      </c>
      <c r="Q2313" s="2" t="s">
        <v>36</v>
      </c>
      <c r="R2313" s="3">
        <v>42551</v>
      </c>
      <c r="S2313" s="10">
        <f t="shared" si="395"/>
        <v>2016</v>
      </c>
      <c r="T2313" t="str">
        <f t="shared" si="392"/>
        <v/>
      </c>
      <c r="U2313" t="str">
        <f t="shared" si="392"/>
        <v/>
      </c>
      <c r="V2313">
        <f t="shared" si="392"/>
        <v>10.88</v>
      </c>
      <c r="W2313" t="str">
        <f t="shared" si="392"/>
        <v/>
      </c>
      <c r="Z2313">
        <f t="shared" si="393"/>
        <v>10.88</v>
      </c>
      <c r="AA2313" t="str">
        <f t="shared" si="393"/>
        <v/>
      </c>
      <c r="AB2313" t="str">
        <f t="shared" si="393"/>
        <v/>
      </c>
      <c r="AE2313" t="str">
        <f t="shared" si="396"/>
        <v/>
      </c>
      <c r="AH2313" t="str">
        <f t="shared" si="397"/>
        <v/>
      </c>
      <c r="AI2313" t="str">
        <f t="shared" si="398"/>
        <v/>
      </c>
      <c r="AJ2313" t="str">
        <f t="shared" si="394"/>
        <v/>
      </c>
      <c r="AK2313" t="str">
        <f t="shared" si="394"/>
        <v/>
      </c>
      <c r="AL2313" t="str">
        <f t="shared" si="394"/>
        <v/>
      </c>
    </row>
    <row r="2314" spans="1:38" x14ac:dyDescent="0.2">
      <c r="A2314" s="1">
        <v>7556</v>
      </c>
      <c r="B2314" s="2" t="s">
        <v>18</v>
      </c>
      <c r="C2314" s="3">
        <v>42550</v>
      </c>
      <c r="D2314" s="2" t="s">
        <v>41</v>
      </c>
      <c r="E2314" s="2">
        <v>15</v>
      </c>
      <c r="F2314" s="2">
        <v>147.47</v>
      </c>
      <c r="G2314" s="2">
        <v>0.04</v>
      </c>
      <c r="H2314" s="2" t="s">
        <v>49</v>
      </c>
      <c r="I2314" s="2">
        <v>-16.45</v>
      </c>
      <c r="J2314" s="2">
        <v>20.6</v>
      </c>
      <c r="K2314" s="2">
        <v>20.190000000000001</v>
      </c>
      <c r="L2314" s="2" t="s">
        <v>103</v>
      </c>
      <c r="M2314" s="2" t="s">
        <v>29</v>
      </c>
      <c r="N2314" s="2" t="s">
        <v>30</v>
      </c>
      <c r="O2314" s="2" t="s">
        <v>24</v>
      </c>
      <c r="P2314" s="2" t="s">
        <v>25</v>
      </c>
      <c r="Q2314" s="2" t="s">
        <v>26</v>
      </c>
      <c r="R2314" s="3">
        <v>42551</v>
      </c>
      <c r="S2314" s="10">
        <f t="shared" si="395"/>
        <v>2016</v>
      </c>
      <c r="T2314" t="str">
        <f t="shared" si="392"/>
        <v/>
      </c>
      <c r="U2314">
        <f t="shared" si="392"/>
        <v>-16.45</v>
      </c>
      <c r="V2314" t="str">
        <f t="shared" si="392"/>
        <v/>
      </c>
      <c r="W2314" t="str">
        <f t="shared" si="392"/>
        <v/>
      </c>
      <c r="Z2314">
        <f t="shared" si="393"/>
        <v>-16.45</v>
      </c>
      <c r="AA2314" t="str">
        <f t="shared" si="393"/>
        <v/>
      </c>
      <c r="AB2314" t="str">
        <f t="shared" si="393"/>
        <v/>
      </c>
      <c r="AE2314" t="str">
        <f t="shared" si="396"/>
        <v>Office Supplies</v>
      </c>
      <c r="AH2314" t="str">
        <f t="shared" si="397"/>
        <v/>
      </c>
      <c r="AI2314" t="str">
        <f t="shared" si="398"/>
        <v/>
      </c>
      <c r="AJ2314" t="str">
        <f t="shared" si="394"/>
        <v/>
      </c>
      <c r="AK2314" t="str">
        <f t="shared" si="394"/>
        <v/>
      </c>
      <c r="AL2314" t="str">
        <f t="shared" si="394"/>
        <v/>
      </c>
    </row>
    <row r="2315" spans="1:38" x14ac:dyDescent="0.2">
      <c r="A2315" s="1">
        <v>7557</v>
      </c>
      <c r="B2315" s="2" t="s">
        <v>40</v>
      </c>
      <c r="C2315" s="3">
        <v>42550</v>
      </c>
      <c r="D2315" s="2" t="s">
        <v>59</v>
      </c>
      <c r="E2315" s="2">
        <v>21</v>
      </c>
      <c r="F2315" s="2">
        <v>2961.54</v>
      </c>
      <c r="G2315" s="2">
        <v>0.04</v>
      </c>
      <c r="H2315" s="2" t="s">
        <v>49</v>
      </c>
      <c r="I2315" s="2">
        <v>-517.54</v>
      </c>
      <c r="J2315" s="2">
        <v>150.13999999999999</v>
      </c>
      <c r="K2315" s="2">
        <v>49</v>
      </c>
      <c r="L2315" s="2" t="s">
        <v>482</v>
      </c>
      <c r="M2315" s="2" t="s">
        <v>38</v>
      </c>
      <c r="N2315" s="2" t="s">
        <v>30</v>
      </c>
      <c r="O2315" s="2" t="s">
        <v>24</v>
      </c>
      <c r="P2315" s="2" t="s">
        <v>52</v>
      </c>
      <c r="Q2315" s="2" t="s">
        <v>34</v>
      </c>
      <c r="R2315" s="3">
        <v>42551</v>
      </c>
      <c r="S2315" s="10">
        <f t="shared" si="395"/>
        <v>2016</v>
      </c>
      <c r="T2315" t="str">
        <f t="shared" si="392"/>
        <v/>
      </c>
      <c r="U2315">
        <f t="shared" si="392"/>
        <v>-517.54</v>
      </c>
      <c r="V2315" t="str">
        <f t="shared" si="392"/>
        <v/>
      </c>
      <c r="W2315" t="str">
        <f t="shared" si="392"/>
        <v/>
      </c>
      <c r="Z2315">
        <f t="shared" si="393"/>
        <v>-517.54</v>
      </c>
      <c r="AA2315" t="str">
        <f t="shared" si="393"/>
        <v/>
      </c>
      <c r="AB2315" t="str">
        <f t="shared" si="393"/>
        <v/>
      </c>
      <c r="AE2315" t="str">
        <f t="shared" si="396"/>
        <v>Office Supplies</v>
      </c>
      <c r="AH2315" t="str">
        <f t="shared" si="397"/>
        <v/>
      </c>
      <c r="AI2315" t="str">
        <f t="shared" si="398"/>
        <v/>
      </c>
      <c r="AJ2315" t="str">
        <f t="shared" si="394"/>
        <v/>
      </c>
      <c r="AK2315" t="str">
        <f t="shared" si="394"/>
        <v/>
      </c>
      <c r="AL2315" t="str">
        <f t="shared" si="394"/>
        <v/>
      </c>
    </row>
    <row r="2316" spans="1:38" x14ac:dyDescent="0.2">
      <c r="A2316" s="1">
        <v>7558</v>
      </c>
      <c r="B2316" s="2" t="s">
        <v>40</v>
      </c>
      <c r="C2316" s="3">
        <v>42550</v>
      </c>
      <c r="D2316" s="2" t="s">
        <v>59</v>
      </c>
      <c r="E2316" s="2">
        <v>34</v>
      </c>
      <c r="F2316" s="2">
        <v>3382.7075</v>
      </c>
      <c r="G2316" s="2">
        <v>0.1</v>
      </c>
      <c r="H2316" s="2" t="s">
        <v>20</v>
      </c>
      <c r="I2316" s="2">
        <v>567.53</v>
      </c>
      <c r="J2316" s="2">
        <v>137.99</v>
      </c>
      <c r="K2316" s="2">
        <v>22.08</v>
      </c>
      <c r="L2316" s="2" t="s">
        <v>482</v>
      </c>
      <c r="M2316" s="2" t="s">
        <v>38</v>
      </c>
      <c r="N2316" s="2" t="s">
        <v>30</v>
      </c>
      <c r="O2316" s="2" t="s">
        <v>31</v>
      </c>
      <c r="P2316" s="2" t="s">
        <v>39</v>
      </c>
      <c r="Q2316" s="2" t="s">
        <v>26</v>
      </c>
      <c r="R2316" s="3">
        <v>42551</v>
      </c>
      <c r="S2316" s="10">
        <f t="shared" si="395"/>
        <v>2016</v>
      </c>
      <c r="T2316" t="str">
        <f t="shared" si="392"/>
        <v/>
      </c>
      <c r="U2316">
        <f t="shared" si="392"/>
        <v>567.53</v>
      </c>
      <c r="V2316" t="str">
        <f t="shared" si="392"/>
        <v/>
      </c>
      <c r="W2316" t="str">
        <f t="shared" si="392"/>
        <v/>
      </c>
      <c r="Z2316" t="str">
        <f t="shared" si="393"/>
        <v/>
      </c>
      <c r="AA2316">
        <f t="shared" si="393"/>
        <v>567.53</v>
      </c>
      <c r="AB2316" t="str">
        <f t="shared" si="393"/>
        <v/>
      </c>
      <c r="AE2316" t="str">
        <f t="shared" si="396"/>
        <v/>
      </c>
      <c r="AH2316" t="str">
        <f t="shared" si="397"/>
        <v/>
      </c>
      <c r="AI2316" t="str">
        <f t="shared" si="398"/>
        <v/>
      </c>
      <c r="AJ2316" t="str">
        <f t="shared" si="394"/>
        <v/>
      </c>
      <c r="AK2316" t="str">
        <f t="shared" si="394"/>
        <v/>
      </c>
      <c r="AL2316" t="str">
        <f t="shared" si="394"/>
        <v/>
      </c>
    </row>
    <row r="2317" spans="1:38" x14ac:dyDescent="0.2">
      <c r="A2317" s="1">
        <v>7559</v>
      </c>
      <c r="B2317" s="2" t="s">
        <v>18</v>
      </c>
      <c r="C2317" s="3">
        <v>42551</v>
      </c>
      <c r="D2317" s="2" t="s">
        <v>19</v>
      </c>
      <c r="E2317" s="2">
        <v>38</v>
      </c>
      <c r="F2317" s="2">
        <v>1566.9</v>
      </c>
      <c r="G2317" s="2">
        <v>0.01</v>
      </c>
      <c r="H2317" s="2" t="s">
        <v>20</v>
      </c>
      <c r="I2317" s="2">
        <v>521.23</v>
      </c>
      <c r="J2317" s="2">
        <v>51.48</v>
      </c>
      <c r="K2317" s="2">
        <v>15.99</v>
      </c>
      <c r="L2317" s="2" t="s">
        <v>371</v>
      </c>
      <c r="M2317" s="2" t="s">
        <v>38</v>
      </c>
      <c r="N2317" s="2" t="s">
        <v>23</v>
      </c>
      <c r="O2317" s="2" t="s">
        <v>31</v>
      </c>
      <c r="P2317" s="2" t="s">
        <v>32</v>
      </c>
      <c r="Q2317" s="2" t="s">
        <v>58</v>
      </c>
      <c r="R2317" s="3">
        <v>42553</v>
      </c>
      <c r="S2317" s="10">
        <f t="shared" si="395"/>
        <v>2016</v>
      </c>
      <c r="T2317">
        <f t="shared" si="392"/>
        <v>521.23</v>
      </c>
      <c r="U2317" t="str">
        <f t="shared" si="392"/>
        <v/>
      </c>
      <c r="V2317" t="str">
        <f t="shared" si="392"/>
        <v/>
      </c>
      <c r="W2317" t="str">
        <f t="shared" si="392"/>
        <v/>
      </c>
      <c r="Z2317" t="str">
        <f t="shared" si="393"/>
        <v/>
      </c>
      <c r="AA2317">
        <f t="shared" si="393"/>
        <v>521.23</v>
      </c>
      <c r="AB2317" t="str">
        <f t="shared" si="393"/>
        <v/>
      </c>
      <c r="AE2317" t="str">
        <f t="shared" si="396"/>
        <v/>
      </c>
      <c r="AH2317" t="str">
        <f t="shared" si="397"/>
        <v/>
      </c>
      <c r="AI2317" t="str">
        <f t="shared" si="398"/>
        <v/>
      </c>
      <c r="AJ2317" t="str">
        <f t="shared" si="394"/>
        <v/>
      </c>
      <c r="AK2317" t="str">
        <f t="shared" si="394"/>
        <v/>
      </c>
      <c r="AL2317" t="str">
        <f t="shared" si="394"/>
        <v/>
      </c>
    </row>
    <row r="2318" spans="1:38" x14ac:dyDescent="0.2">
      <c r="A2318" s="1">
        <v>7560</v>
      </c>
      <c r="B2318" s="2" t="s">
        <v>18</v>
      </c>
      <c r="C2318" s="3">
        <v>42553</v>
      </c>
      <c r="D2318" s="2" t="s">
        <v>41</v>
      </c>
      <c r="E2318" s="2">
        <v>7</v>
      </c>
      <c r="F2318" s="2">
        <v>135.13999999999999</v>
      </c>
      <c r="G2318" s="2">
        <v>0.04</v>
      </c>
      <c r="H2318" s="2" t="s">
        <v>49</v>
      </c>
      <c r="I2318" s="2">
        <v>-0.17</v>
      </c>
      <c r="J2318" s="2">
        <v>27.98</v>
      </c>
      <c r="K2318" s="2">
        <v>18</v>
      </c>
      <c r="L2318" s="2" t="s">
        <v>269</v>
      </c>
      <c r="M2318" s="2" t="s">
        <v>22</v>
      </c>
      <c r="N2318" s="2" t="s">
        <v>23</v>
      </c>
      <c r="O2318" s="2" t="s">
        <v>31</v>
      </c>
      <c r="P2318" s="2" t="s">
        <v>32</v>
      </c>
      <c r="Q2318" s="2" t="s">
        <v>26</v>
      </c>
      <c r="R2318" s="3">
        <v>42554</v>
      </c>
      <c r="S2318" s="10">
        <f t="shared" si="395"/>
        <v>2016</v>
      </c>
      <c r="T2318">
        <f t="shared" si="392"/>
        <v>-0.17</v>
      </c>
      <c r="U2318" t="str">
        <f t="shared" si="392"/>
        <v/>
      </c>
      <c r="V2318" t="str">
        <f t="shared" si="392"/>
        <v/>
      </c>
      <c r="W2318" t="str">
        <f t="shared" si="392"/>
        <v/>
      </c>
      <c r="Z2318" t="str">
        <f t="shared" si="393"/>
        <v/>
      </c>
      <c r="AA2318">
        <f t="shared" si="393"/>
        <v>-0.17</v>
      </c>
      <c r="AB2318" t="str">
        <f t="shared" si="393"/>
        <v/>
      </c>
      <c r="AE2318" t="str">
        <f t="shared" si="396"/>
        <v>Technology</v>
      </c>
      <c r="AH2318">
        <f t="shared" si="397"/>
        <v>-0.17</v>
      </c>
      <c r="AI2318" t="str">
        <f t="shared" si="398"/>
        <v/>
      </c>
      <c r="AJ2318" t="str">
        <f t="shared" si="394"/>
        <v/>
      </c>
      <c r="AK2318">
        <f t="shared" si="394"/>
        <v>-0.17</v>
      </c>
      <c r="AL2318" t="str">
        <f t="shared" si="394"/>
        <v/>
      </c>
    </row>
    <row r="2319" spans="1:38" x14ac:dyDescent="0.2">
      <c r="A2319" s="1">
        <v>7561</v>
      </c>
      <c r="B2319" s="2" t="s">
        <v>18</v>
      </c>
      <c r="C2319" s="3">
        <v>42553</v>
      </c>
      <c r="D2319" s="2" t="s">
        <v>41</v>
      </c>
      <c r="E2319" s="2">
        <v>33</v>
      </c>
      <c r="F2319" s="2">
        <v>333.32</v>
      </c>
      <c r="G2319" s="2">
        <v>0.03</v>
      </c>
      <c r="H2319" s="2" t="s">
        <v>20</v>
      </c>
      <c r="I2319" s="2">
        <v>-31.07</v>
      </c>
      <c r="J2319" s="2">
        <v>21.48</v>
      </c>
      <c r="K2319" s="2">
        <v>21.29</v>
      </c>
      <c r="L2319" s="2" t="s">
        <v>269</v>
      </c>
      <c r="M2319" s="2" t="s">
        <v>22</v>
      </c>
      <c r="N2319" s="2" t="s">
        <v>23</v>
      </c>
      <c r="O2319" s="2" t="s">
        <v>45</v>
      </c>
      <c r="P2319" s="2" t="s">
        <v>55</v>
      </c>
      <c r="Q2319" s="2" t="s">
        <v>58</v>
      </c>
      <c r="R2319" s="3">
        <v>42553</v>
      </c>
      <c r="S2319" s="10">
        <f t="shared" si="395"/>
        <v>2016</v>
      </c>
      <c r="T2319">
        <f t="shared" si="392"/>
        <v>-31.07</v>
      </c>
      <c r="U2319" t="str">
        <f t="shared" si="392"/>
        <v/>
      </c>
      <c r="V2319" t="str">
        <f t="shared" si="392"/>
        <v/>
      </c>
      <c r="W2319" t="str">
        <f t="shared" si="392"/>
        <v/>
      </c>
      <c r="Z2319" t="str">
        <f t="shared" si="393"/>
        <v/>
      </c>
      <c r="AA2319" t="str">
        <f t="shared" si="393"/>
        <v/>
      </c>
      <c r="AB2319">
        <f t="shared" si="393"/>
        <v>-31.07</v>
      </c>
      <c r="AE2319" t="str">
        <f t="shared" si="396"/>
        <v>Furniture</v>
      </c>
      <c r="AH2319" t="str">
        <f t="shared" si="397"/>
        <v/>
      </c>
      <c r="AI2319" t="str">
        <f t="shared" si="398"/>
        <v/>
      </c>
      <c r="AJ2319" t="str">
        <f t="shared" si="394"/>
        <v/>
      </c>
      <c r="AK2319" t="str">
        <f t="shared" si="394"/>
        <v/>
      </c>
      <c r="AL2319" t="str">
        <f t="shared" si="394"/>
        <v/>
      </c>
    </row>
    <row r="2320" spans="1:38" x14ac:dyDescent="0.2">
      <c r="A2320" s="1">
        <v>7562</v>
      </c>
      <c r="B2320" s="2" t="s">
        <v>18</v>
      </c>
      <c r="C2320" s="3">
        <v>42553</v>
      </c>
      <c r="D2320" s="2" t="s">
        <v>41</v>
      </c>
      <c r="E2320" s="2">
        <v>47</v>
      </c>
      <c r="F2320" s="2">
        <v>5059.29</v>
      </c>
      <c r="G2320" s="2">
        <v>0.02</v>
      </c>
      <c r="H2320" s="2" t="s">
        <v>20</v>
      </c>
      <c r="I2320" s="2">
        <v>1714.24</v>
      </c>
      <c r="J2320" s="2">
        <v>119.53</v>
      </c>
      <c r="K2320" s="2">
        <v>19.809999999999999</v>
      </c>
      <c r="L2320" s="2" t="s">
        <v>73</v>
      </c>
      <c r="M2320" s="2" t="s">
        <v>38</v>
      </c>
      <c r="N2320" s="2" t="s">
        <v>43</v>
      </c>
      <c r="O2320" s="2" t="s">
        <v>45</v>
      </c>
      <c r="P2320" s="2" t="s">
        <v>55</v>
      </c>
      <c r="Q2320" s="2" t="s">
        <v>62</v>
      </c>
      <c r="R2320" s="3">
        <v>42556</v>
      </c>
      <c r="S2320" s="10">
        <f t="shared" si="395"/>
        <v>2016</v>
      </c>
      <c r="T2320" t="str">
        <f t="shared" si="392"/>
        <v/>
      </c>
      <c r="U2320" t="str">
        <f t="shared" si="392"/>
        <v/>
      </c>
      <c r="V2320">
        <f t="shared" si="392"/>
        <v>1714.24</v>
      </c>
      <c r="W2320" t="str">
        <f t="shared" si="392"/>
        <v/>
      </c>
      <c r="Z2320" t="str">
        <f t="shared" si="393"/>
        <v/>
      </c>
      <c r="AA2320" t="str">
        <f t="shared" si="393"/>
        <v/>
      </c>
      <c r="AB2320">
        <f t="shared" si="393"/>
        <v>1714.24</v>
      </c>
      <c r="AE2320" t="str">
        <f t="shared" si="396"/>
        <v/>
      </c>
      <c r="AH2320" t="str">
        <f t="shared" si="397"/>
        <v/>
      </c>
      <c r="AI2320" t="str">
        <f t="shared" si="398"/>
        <v/>
      </c>
      <c r="AJ2320" t="str">
        <f t="shared" si="394"/>
        <v/>
      </c>
      <c r="AK2320" t="str">
        <f t="shared" si="394"/>
        <v/>
      </c>
      <c r="AL2320" t="str">
        <f t="shared" si="394"/>
        <v/>
      </c>
    </row>
    <row r="2321" spans="1:38" x14ac:dyDescent="0.2">
      <c r="A2321" s="1">
        <v>7563</v>
      </c>
      <c r="B2321" s="2" t="s">
        <v>18</v>
      </c>
      <c r="C2321" s="3">
        <v>42553</v>
      </c>
      <c r="D2321" s="2" t="s">
        <v>59</v>
      </c>
      <c r="E2321" s="2">
        <v>45</v>
      </c>
      <c r="F2321" s="2">
        <v>304.22000000000003</v>
      </c>
      <c r="G2321" s="2">
        <v>7.0000000000000007E-2</v>
      </c>
      <c r="H2321" s="2" t="s">
        <v>20</v>
      </c>
      <c r="I2321" s="2">
        <v>-114.97</v>
      </c>
      <c r="J2321" s="2">
        <v>18.48</v>
      </c>
      <c r="K2321" s="2">
        <v>20.65</v>
      </c>
      <c r="L2321" s="2" t="s">
        <v>400</v>
      </c>
      <c r="M2321" s="2" t="s">
        <v>29</v>
      </c>
      <c r="N2321" s="2" t="s">
        <v>30</v>
      </c>
      <c r="O2321" s="2" t="s">
        <v>24</v>
      </c>
      <c r="P2321" s="2" t="s">
        <v>35</v>
      </c>
      <c r="Q2321" s="2" t="s">
        <v>26</v>
      </c>
      <c r="R2321" s="3">
        <v>42553</v>
      </c>
      <c r="S2321" s="10">
        <f t="shared" si="395"/>
        <v>2016</v>
      </c>
      <c r="T2321" t="str">
        <f t="shared" si="392"/>
        <v/>
      </c>
      <c r="U2321">
        <f t="shared" si="392"/>
        <v>-114.97</v>
      </c>
      <c r="V2321" t="str">
        <f t="shared" si="392"/>
        <v/>
      </c>
      <c r="W2321" t="str">
        <f t="shared" si="392"/>
        <v/>
      </c>
      <c r="Z2321">
        <f t="shared" si="393"/>
        <v>-114.97</v>
      </c>
      <c r="AA2321" t="str">
        <f t="shared" si="393"/>
        <v/>
      </c>
      <c r="AB2321" t="str">
        <f t="shared" si="393"/>
        <v/>
      </c>
      <c r="AE2321" t="str">
        <f t="shared" si="396"/>
        <v>Office Supplies</v>
      </c>
      <c r="AH2321" t="str">
        <f t="shared" si="397"/>
        <v/>
      </c>
      <c r="AI2321" t="str">
        <f t="shared" si="398"/>
        <v/>
      </c>
      <c r="AJ2321" t="str">
        <f t="shared" si="394"/>
        <v/>
      </c>
      <c r="AK2321" t="str">
        <f t="shared" si="394"/>
        <v/>
      </c>
      <c r="AL2321" t="str">
        <f t="shared" si="394"/>
        <v/>
      </c>
    </row>
    <row r="2322" spans="1:38" x14ac:dyDescent="0.2">
      <c r="A2322" s="1">
        <v>7564</v>
      </c>
      <c r="B2322" s="2" t="s">
        <v>18</v>
      </c>
      <c r="C2322" s="3">
        <v>42553</v>
      </c>
      <c r="D2322" s="2" t="s">
        <v>41</v>
      </c>
      <c r="E2322" s="2">
        <v>39</v>
      </c>
      <c r="F2322" s="2">
        <v>120.49</v>
      </c>
      <c r="G2322" s="2">
        <v>0.04</v>
      </c>
      <c r="H2322" s="2" t="s">
        <v>20</v>
      </c>
      <c r="I2322" s="2">
        <v>35.159999999999997</v>
      </c>
      <c r="J2322" s="2">
        <v>14.94</v>
      </c>
      <c r="K2322" s="2">
        <v>14.81</v>
      </c>
      <c r="L2322" s="2" t="s">
        <v>251</v>
      </c>
      <c r="M2322" s="2" t="s">
        <v>38</v>
      </c>
      <c r="N2322" s="2" t="s">
        <v>54</v>
      </c>
      <c r="O2322" s="2" t="s">
        <v>24</v>
      </c>
      <c r="P2322" s="2" t="s">
        <v>64</v>
      </c>
      <c r="Q2322" s="2" t="s">
        <v>36</v>
      </c>
      <c r="R2322" s="3">
        <v>42556</v>
      </c>
      <c r="S2322" s="10">
        <f t="shared" si="395"/>
        <v>2016</v>
      </c>
      <c r="T2322" t="str">
        <f t="shared" ref="T2322:W2341" si="399">IF($N2322=T$1,$I2322,"")</f>
        <v/>
      </c>
      <c r="U2322" t="str">
        <f t="shared" si="399"/>
        <v/>
      </c>
      <c r="V2322" t="str">
        <f t="shared" si="399"/>
        <v/>
      </c>
      <c r="W2322">
        <f t="shared" si="399"/>
        <v>35.159999999999997</v>
      </c>
      <c r="Z2322">
        <f t="shared" ref="Z2322:AB2341" si="400">IF($O2322=Z$1,$I2322,"")</f>
        <v>35.159999999999997</v>
      </c>
      <c r="AA2322" t="str">
        <f t="shared" si="400"/>
        <v/>
      </c>
      <c r="AB2322" t="str">
        <f t="shared" si="400"/>
        <v/>
      </c>
      <c r="AE2322" t="str">
        <f t="shared" si="396"/>
        <v/>
      </c>
      <c r="AH2322" t="str">
        <f t="shared" si="397"/>
        <v/>
      </c>
      <c r="AI2322" t="str">
        <f t="shared" si="398"/>
        <v/>
      </c>
      <c r="AJ2322" t="str">
        <f t="shared" si="394"/>
        <v/>
      </c>
      <c r="AK2322" t="str">
        <f t="shared" si="394"/>
        <v/>
      </c>
      <c r="AL2322" t="str">
        <f t="shared" si="394"/>
        <v/>
      </c>
    </row>
    <row r="2323" spans="1:38" x14ac:dyDescent="0.2">
      <c r="A2323" s="1">
        <v>7565</v>
      </c>
      <c r="B2323" s="2" t="s">
        <v>18</v>
      </c>
      <c r="C2323" s="3">
        <v>42554</v>
      </c>
      <c r="D2323" s="2" t="s">
        <v>59</v>
      </c>
      <c r="E2323" s="2">
        <v>39</v>
      </c>
      <c r="F2323" s="2">
        <v>204.96</v>
      </c>
      <c r="G2323" s="2">
        <v>0.02</v>
      </c>
      <c r="H2323" s="2" t="s">
        <v>20</v>
      </c>
      <c r="I2323" s="2">
        <v>-114.46</v>
      </c>
      <c r="J2323" s="2">
        <v>16.97</v>
      </c>
      <c r="K2323" s="2">
        <v>19.71</v>
      </c>
      <c r="L2323" s="2" t="s">
        <v>89</v>
      </c>
      <c r="M2323" s="2" t="s">
        <v>29</v>
      </c>
      <c r="N2323" s="2" t="s">
        <v>54</v>
      </c>
      <c r="O2323" s="2" t="s">
        <v>45</v>
      </c>
      <c r="P2323" s="2" t="s">
        <v>55</v>
      </c>
      <c r="Q2323" s="2" t="s">
        <v>62</v>
      </c>
      <c r="R2323" s="3">
        <v>42556</v>
      </c>
      <c r="S2323" s="10">
        <f t="shared" si="395"/>
        <v>2016</v>
      </c>
      <c r="T2323" t="str">
        <f t="shared" si="399"/>
        <v/>
      </c>
      <c r="U2323" t="str">
        <f t="shared" si="399"/>
        <v/>
      </c>
      <c r="V2323" t="str">
        <f t="shared" si="399"/>
        <v/>
      </c>
      <c r="W2323">
        <f t="shared" si="399"/>
        <v>-114.46</v>
      </c>
      <c r="Z2323" t="str">
        <f t="shared" si="400"/>
        <v/>
      </c>
      <c r="AA2323" t="str">
        <f t="shared" si="400"/>
        <v/>
      </c>
      <c r="AB2323">
        <f t="shared" si="400"/>
        <v>-114.46</v>
      </c>
      <c r="AE2323" t="str">
        <f t="shared" si="396"/>
        <v>Furniture</v>
      </c>
      <c r="AH2323" t="str">
        <f t="shared" si="397"/>
        <v/>
      </c>
      <c r="AI2323" t="str">
        <f t="shared" si="398"/>
        <v/>
      </c>
      <c r="AJ2323" t="str">
        <f t="shared" si="394"/>
        <v/>
      </c>
      <c r="AK2323" t="str">
        <f t="shared" si="394"/>
        <v/>
      </c>
      <c r="AL2323" t="str">
        <f t="shared" si="394"/>
        <v/>
      </c>
    </row>
    <row r="2324" spans="1:38" x14ac:dyDescent="0.2">
      <c r="A2324" s="1">
        <v>7566</v>
      </c>
      <c r="B2324" s="2" t="s">
        <v>18</v>
      </c>
      <c r="C2324" s="3">
        <v>42554</v>
      </c>
      <c r="D2324" s="2" t="s">
        <v>41</v>
      </c>
      <c r="E2324" s="2">
        <v>6</v>
      </c>
      <c r="F2324" s="2">
        <v>973.09</v>
      </c>
      <c r="G2324" s="2">
        <v>0</v>
      </c>
      <c r="H2324" s="2" t="s">
        <v>44</v>
      </c>
      <c r="I2324" s="2">
        <v>-138.80000000000001</v>
      </c>
      <c r="J2324" s="2">
        <v>158.34</v>
      </c>
      <c r="K2324" s="2">
        <v>57.75</v>
      </c>
      <c r="L2324" s="2" t="s">
        <v>314</v>
      </c>
      <c r="M2324" s="2" t="s">
        <v>66</v>
      </c>
      <c r="N2324" s="2" t="s">
        <v>30</v>
      </c>
      <c r="O2324" s="2" t="s">
        <v>45</v>
      </c>
      <c r="P2324" s="2" t="s">
        <v>46</v>
      </c>
      <c r="Q2324" s="2" t="s">
        <v>47</v>
      </c>
      <c r="R2324" s="3">
        <v>42555</v>
      </c>
      <c r="S2324" s="10">
        <f t="shared" si="395"/>
        <v>2016</v>
      </c>
      <c r="T2324" t="str">
        <f t="shared" si="399"/>
        <v/>
      </c>
      <c r="U2324">
        <f t="shared" si="399"/>
        <v>-138.80000000000001</v>
      </c>
      <c r="V2324" t="str">
        <f t="shared" si="399"/>
        <v/>
      </c>
      <c r="W2324" t="str">
        <f t="shared" si="399"/>
        <v/>
      </c>
      <c r="Z2324" t="str">
        <f t="shared" si="400"/>
        <v/>
      </c>
      <c r="AA2324" t="str">
        <f t="shared" si="400"/>
        <v/>
      </c>
      <c r="AB2324">
        <f t="shared" si="400"/>
        <v>-138.80000000000001</v>
      </c>
      <c r="AE2324" t="str">
        <f t="shared" si="396"/>
        <v>Furniture</v>
      </c>
      <c r="AH2324" t="str">
        <f t="shared" si="397"/>
        <v/>
      </c>
      <c r="AI2324" t="str">
        <f t="shared" si="398"/>
        <v/>
      </c>
      <c r="AJ2324" t="str">
        <f t="shared" si="394"/>
        <v/>
      </c>
      <c r="AK2324" t="str">
        <f t="shared" si="394"/>
        <v/>
      </c>
      <c r="AL2324" t="str">
        <f t="shared" si="394"/>
        <v/>
      </c>
    </row>
    <row r="2325" spans="1:38" x14ac:dyDescent="0.2">
      <c r="A2325" s="1">
        <v>7567</v>
      </c>
      <c r="B2325" s="2" t="s">
        <v>18</v>
      </c>
      <c r="C2325" s="3">
        <v>42554</v>
      </c>
      <c r="D2325" s="2" t="s">
        <v>27</v>
      </c>
      <c r="E2325" s="2">
        <v>18</v>
      </c>
      <c r="F2325" s="2">
        <v>106.76</v>
      </c>
      <c r="G2325" s="2">
        <v>0</v>
      </c>
      <c r="H2325" s="2" t="s">
        <v>20</v>
      </c>
      <c r="I2325" s="2">
        <v>-45.8</v>
      </c>
      <c r="J2325" s="2">
        <v>16.91</v>
      </c>
      <c r="K2325" s="2">
        <v>19.68</v>
      </c>
      <c r="L2325" s="2" t="s">
        <v>449</v>
      </c>
      <c r="M2325" s="2" t="s">
        <v>38</v>
      </c>
      <c r="N2325" s="2" t="s">
        <v>30</v>
      </c>
      <c r="O2325" s="2" t="s">
        <v>24</v>
      </c>
      <c r="P2325" s="2" t="s">
        <v>25</v>
      </c>
      <c r="Q2325" s="2" t="s">
        <v>26</v>
      </c>
      <c r="R2325" s="3">
        <v>42558</v>
      </c>
      <c r="S2325" s="10">
        <f t="shared" si="395"/>
        <v>2016</v>
      </c>
      <c r="T2325" t="str">
        <f t="shared" si="399"/>
        <v/>
      </c>
      <c r="U2325">
        <f t="shared" si="399"/>
        <v>-45.8</v>
      </c>
      <c r="V2325" t="str">
        <f t="shared" si="399"/>
        <v/>
      </c>
      <c r="W2325" t="str">
        <f t="shared" si="399"/>
        <v/>
      </c>
      <c r="Z2325">
        <f t="shared" si="400"/>
        <v>-45.8</v>
      </c>
      <c r="AA2325" t="str">
        <f t="shared" si="400"/>
        <v/>
      </c>
      <c r="AB2325" t="str">
        <f t="shared" si="400"/>
        <v/>
      </c>
      <c r="AE2325" t="str">
        <f t="shared" si="396"/>
        <v>Office Supplies</v>
      </c>
      <c r="AH2325" t="str">
        <f t="shared" si="397"/>
        <v/>
      </c>
      <c r="AI2325" t="str">
        <f t="shared" si="398"/>
        <v/>
      </c>
      <c r="AJ2325" t="str">
        <f t="shared" si="394"/>
        <v/>
      </c>
      <c r="AK2325" t="str">
        <f t="shared" si="394"/>
        <v/>
      </c>
      <c r="AL2325" t="str">
        <f t="shared" si="394"/>
        <v/>
      </c>
    </row>
    <row r="2326" spans="1:38" x14ac:dyDescent="0.2">
      <c r="A2326" s="1">
        <v>7568</v>
      </c>
      <c r="B2326" s="2" t="s">
        <v>18</v>
      </c>
      <c r="C2326" s="3">
        <v>42554</v>
      </c>
      <c r="D2326" s="2" t="s">
        <v>27</v>
      </c>
      <c r="E2326" s="2">
        <v>49</v>
      </c>
      <c r="F2326" s="2">
        <v>517.54999999999995</v>
      </c>
      <c r="G2326" s="2">
        <v>0.04</v>
      </c>
      <c r="H2326" s="2" t="s">
        <v>20</v>
      </c>
      <c r="I2326" s="2">
        <v>-356.71</v>
      </c>
      <c r="J2326" s="2">
        <v>21.98</v>
      </c>
      <c r="K2326" s="2">
        <v>26.52</v>
      </c>
      <c r="L2326" s="2" t="s">
        <v>449</v>
      </c>
      <c r="M2326" s="2" t="s">
        <v>38</v>
      </c>
      <c r="N2326" s="2" t="s">
        <v>30</v>
      </c>
      <c r="O2326" s="2" t="s">
        <v>45</v>
      </c>
      <c r="P2326" s="2" t="s">
        <v>55</v>
      </c>
      <c r="Q2326" s="2" t="s">
        <v>26</v>
      </c>
      <c r="R2326" s="3">
        <v>42554</v>
      </c>
      <c r="S2326" s="10">
        <f t="shared" si="395"/>
        <v>2016</v>
      </c>
      <c r="T2326" t="str">
        <f t="shared" si="399"/>
        <v/>
      </c>
      <c r="U2326">
        <f t="shared" si="399"/>
        <v>-356.71</v>
      </c>
      <c r="V2326" t="str">
        <f t="shared" si="399"/>
        <v/>
      </c>
      <c r="W2326" t="str">
        <f t="shared" si="399"/>
        <v/>
      </c>
      <c r="Z2326" t="str">
        <f t="shared" si="400"/>
        <v/>
      </c>
      <c r="AA2326" t="str">
        <f t="shared" si="400"/>
        <v/>
      </c>
      <c r="AB2326">
        <f t="shared" si="400"/>
        <v>-356.71</v>
      </c>
      <c r="AE2326" t="str">
        <f t="shared" si="396"/>
        <v>Furniture</v>
      </c>
      <c r="AH2326" t="str">
        <f t="shared" si="397"/>
        <v/>
      </c>
      <c r="AI2326" t="str">
        <f t="shared" si="398"/>
        <v/>
      </c>
      <c r="AJ2326" t="str">
        <f t="shared" si="394"/>
        <v/>
      </c>
      <c r="AK2326" t="str">
        <f t="shared" si="394"/>
        <v/>
      </c>
      <c r="AL2326" t="str">
        <f t="shared" si="394"/>
        <v/>
      </c>
    </row>
    <row r="2327" spans="1:38" x14ac:dyDescent="0.2">
      <c r="A2327" s="1">
        <v>7569</v>
      </c>
      <c r="B2327" s="2" t="s">
        <v>18</v>
      </c>
      <c r="C2327" s="3">
        <v>42554</v>
      </c>
      <c r="D2327" s="2" t="s">
        <v>27</v>
      </c>
      <c r="E2327" s="2">
        <v>27</v>
      </c>
      <c r="F2327" s="2">
        <v>742.49</v>
      </c>
      <c r="G2327" s="2">
        <v>0.1</v>
      </c>
      <c r="H2327" s="2" t="s">
        <v>20</v>
      </c>
      <c r="I2327" s="2">
        <v>158.9</v>
      </c>
      <c r="J2327" s="2">
        <v>41.34</v>
      </c>
      <c r="K2327" s="2">
        <v>21.87</v>
      </c>
      <c r="L2327" s="2" t="s">
        <v>449</v>
      </c>
      <c r="M2327" s="2" t="s">
        <v>38</v>
      </c>
      <c r="N2327" s="2" t="s">
        <v>30</v>
      </c>
      <c r="O2327" s="2" t="s">
        <v>45</v>
      </c>
      <c r="P2327" s="2" t="s">
        <v>55</v>
      </c>
      <c r="Q2327" s="2" t="s">
        <v>26</v>
      </c>
      <c r="R2327" s="3">
        <v>42556</v>
      </c>
      <c r="S2327" s="10">
        <f t="shared" si="395"/>
        <v>2016</v>
      </c>
      <c r="T2327" t="str">
        <f t="shared" si="399"/>
        <v/>
      </c>
      <c r="U2327">
        <f t="shared" si="399"/>
        <v>158.9</v>
      </c>
      <c r="V2327" t="str">
        <f t="shared" si="399"/>
        <v/>
      </c>
      <c r="W2327" t="str">
        <f t="shared" si="399"/>
        <v/>
      </c>
      <c r="Z2327" t="str">
        <f t="shared" si="400"/>
        <v/>
      </c>
      <c r="AA2327" t="str">
        <f t="shared" si="400"/>
        <v/>
      </c>
      <c r="AB2327">
        <f t="shared" si="400"/>
        <v>158.9</v>
      </c>
      <c r="AE2327" t="str">
        <f t="shared" si="396"/>
        <v/>
      </c>
      <c r="AH2327" t="str">
        <f t="shared" si="397"/>
        <v/>
      </c>
      <c r="AI2327" t="str">
        <f t="shared" si="398"/>
        <v/>
      </c>
      <c r="AJ2327" t="str">
        <f t="shared" si="394"/>
        <v/>
      </c>
      <c r="AK2327" t="str">
        <f t="shared" si="394"/>
        <v/>
      </c>
      <c r="AL2327" t="str">
        <f t="shared" si="394"/>
        <v/>
      </c>
    </row>
    <row r="2328" spans="1:38" x14ac:dyDescent="0.2">
      <c r="A2328" s="1">
        <v>7570</v>
      </c>
      <c r="B2328" s="2" t="s">
        <v>18</v>
      </c>
      <c r="C2328" s="3">
        <v>42555</v>
      </c>
      <c r="D2328" s="2" t="s">
        <v>41</v>
      </c>
      <c r="E2328" s="2">
        <v>50</v>
      </c>
      <c r="F2328" s="2">
        <v>2518.11</v>
      </c>
      <c r="G2328" s="2">
        <v>0.01</v>
      </c>
      <c r="H2328" s="2" t="s">
        <v>49</v>
      </c>
      <c r="I2328" s="2">
        <v>9</v>
      </c>
      <c r="J2328" s="2">
        <v>61.43</v>
      </c>
      <c r="K2328" s="2">
        <v>33.99</v>
      </c>
      <c r="L2328" s="2" t="s">
        <v>331</v>
      </c>
      <c r="M2328" s="2" t="s">
        <v>29</v>
      </c>
      <c r="N2328" s="2" t="s">
        <v>43</v>
      </c>
      <c r="O2328" s="2" t="s">
        <v>24</v>
      </c>
      <c r="P2328" s="2" t="s">
        <v>71</v>
      </c>
      <c r="Q2328" s="2" t="s">
        <v>26</v>
      </c>
      <c r="R2328" s="3">
        <v>42557</v>
      </c>
      <c r="S2328" s="10">
        <f t="shared" si="395"/>
        <v>2016</v>
      </c>
      <c r="T2328" t="str">
        <f t="shared" si="399"/>
        <v/>
      </c>
      <c r="U2328" t="str">
        <f t="shared" si="399"/>
        <v/>
      </c>
      <c r="V2328">
        <f t="shared" si="399"/>
        <v>9</v>
      </c>
      <c r="W2328" t="str">
        <f t="shared" si="399"/>
        <v/>
      </c>
      <c r="Z2328">
        <f t="shared" si="400"/>
        <v>9</v>
      </c>
      <c r="AA2328" t="str">
        <f t="shared" si="400"/>
        <v/>
      </c>
      <c r="AB2328" t="str">
        <f t="shared" si="400"/>
        <v/>
      </c>
      <c r="AE2328" t="str">
        <f t="shared" si="396"/>
        <v/>
      </c>
      <c r="AH2328" t="str">
        <f t="shared" si="397"/>
        <v/>
      </c>
      <c r="AI2328" t="str">
        <f t="shared" si="398"/>
        <v/>
      </c>
      <c r="AJ2328" t="str">
        <f t="shared" si="394"/>
        <v/>
      </c>
      <c r="AK2328" t="str">
        <f t="shared" si="394"/>
        <v/>
      </c>
      <c r="AL2328" t="str">
        <f t="shared" si="394"/>
        <v/>
      </c>
    </row>
    <row r="2329" spans="1:38" x14ac:dyDescent="0.2">
      <c r="A2329" s="1">
        <v>7571</v>
      </c>
      <c r="B2329" s="2" t="s">
        <v>18</v>
      </c>
      <c r="C2329" s="3">
        <v>42555</v>
      </c>
      <c r="D2329" s="2" t="s">
        <v>41</v>
      </c>
      <c r="E2329" s="2">
        <v>44</v>
      </c>
      <c r="F2329" s="2">
        <v>293.45999999999998</v>
      </c>
      <c r="G2329" s="2">
        <v>0.1</v>
      </c>
      <c r="H2329" s="2" t="s">
        <v>20</v>
      </c>
      <c r="I2329" s="2">
        <v>-79.69</v>
      </c>
      <c r="J2329" s="2">
        <v>18.68</v>
      </c>
      <c r="K2329" s="2">
        <v>19.66</v>
      </c>
      <c r="L2329" s="2" t="s">
        <v>99</v>
      </c>
      <c r="M2329" s="2" t="s">
        <v>29</v>
      </c>
      <c r="N2329" s="2" t="s">
        <v>43</v>
      </c>
      <c r="O2329" s="2" t="s">
        <v>24</v>
      </c>
      <c r="P2329" s="2" t="s">
        <v>35</v>
      </c>
      <c r="Q2329" s="2" t="s">
        <v>26</v>
      </c>
      <c r="R2329" s="3">
        <v>42556</v>
      </c>
      <c r="S2329" s="10">
        <f t="shared" si="395"/>
        <v>2016</v>
      </c>
      <c r="T2329" t="str">
        <f t="shared" si="399"/>
        <v/>
      </c>
      <c r="U2329" t="str">
        <f t="shared" si="399"/>
        <v/>
      </c>
      <c r="V2329">
        <f t="shared" si="399"/>
        <v>-79.69</v>
      </c>
      <c r="W2329" t="str">
        <f t="shared" si="399"/>
        <v/>
      </c>
      <c r="Z2329">
        <f t="shared" si="400"/>
        <v>-79.69</v>
      </c>
      <c r="AA2329" t="str">
        <f t="shared" si="400"/>
        <v/>
      </c>
      <c r="AB2329" t="str">
        <f t="shared" si="400"/>
        <v/>
      </c>
      <c r="AE2329" t="str">
        <f t="shared" si="396"/>
        <v>Office Supplies</v>
      </c>
      <c r="AH2329" t="str">
        <f t="shared" si="397"/>
        <v/>
      </c>
      <c r="AI2329" t="str">
        <f t="shared" si="398"/>
        <v/>
      </c>
      <c r="AJ2329" t="str">
        <f t="shared" si="394"/>
        <v/>
      </c>
      <c r="AK2329" t="str">
        <f t="shared" si="394"/>
        <v/>
      </c>
      <c r="AL2329" t="str">
        <f t="shared" si="394"/>
        <v/>
      </c>
    </row>
    <row r="2330" spans="1:38" x14ac:dyDescent="0.2">
      <c r="A2330" s="1">
        <v>7572</v>
      </c>
      <c r="B2330" s="2" t="s">
        <v>18</v>
      </c>
      <c r="C2330" s="3">
        <v>42555</v>
      </c>
      <c r="D2330" s="2" t="s">
        <v>41</v>
      </c>
      <c r="E2330" s="2">
        <v>41</v>
      </c>
      <c r="F2330" s="2">
        <v>255.5</v>
      </c>
      <c r="G2330" s="2">
        <v>0.04</v>
      </c>
      <c r="H2330" s="2" t="s">
        <v>20</v>
      </c>
      <c r="I2330" s="2">
        <v>55.07</v>
      </c>
      <c r="J2330" s="2">
        <v>17.98</v>
      </c>
      <c r="K2330" s="2">
        <v>14.96</v>
      </c>
      <c r="L2330" s="2" t="s">
        <v>99</v>
      </c>
      <c r="M2330" s="2" t="s">
        <v>29</v>
      </c>
      <c r="N2330" s="2" t="s">
        <v>43</v>
      </c>
      <c r="O2330" s="2" t="s">
        <v>24</v>
      </c>
      <c r="P2330" s="2" t="s">
        <v>64</v>
      </c>
      <c r="Q2330" s="2" t="s">
        <v>36</v>
      </c>
      <c r="R2330" s="3">
        <v>42557</v>
      </c>
      <c r="S2330" s="10">
        <f t="shared" si="395"/>
        <v>2016</v>
      </c>
      <c r="T2330" t="str">
        <f t="shared" si="399"/>
        <v/>
      </c>
      <c r="U2330" t="str">
        <f t="shared" si="399"/>
        <v/>
      </c>
      <c r="V2330">
        <f t="shared" si="399"/>
        <v>55.07</v>
      </c>
      <c r="W2330" t="str">
        <f t="shared" si="399"/>
        <v/>
      </c>
      <c r="Z2330">
        <f t="shared" si="400"/>
        <v>55.07</v>
      </c>
      <c r="AA2330" t="str">
        <f t="shared" si="400"/>
        <v/>
      </c>
      <c r="AB2330" t="str">
        <f t="shared" si="400"/>
        <v/>
      </c>
      <c r="AE2330" t="str">
        <f t="shared" si="396"/>
        <v/>
      </c>
      <c r="AH2330" t="str">
        <f t="shared" si="397"/>
        <v/>
      </c>
      <c r="AI2330" t="str">
        <f t="shared" si="398"/>
        <v/>
      </c>
      <c r="AJ2330" t="str">
        <f t="shared" si="394"/>
        <v/>
      </c>
      <c r="AK2330" t="str">
        <f t="shared" si="394"/>
        <v/>
      </c>
      <c r="AL2330" t="str">
        <f t="shared" si="394"/>
        <v/>
      </c>
    </row>
    <row r="2331" spans="1:38" x14ac:dyDescent="0.2">
      <c r="A2331" s="1">
        <v>7573</v>
      </c>
      <c r="B2331" s="2" t="s">
        <v>18</v>
      </c>
      <c r="C2331" s="3">
        <v>42555</v>
      </c>
      <c r="D2331" s="2" t="s">
        <v>41</v>
      </c>
      <c r="E2331" s="2">
        <v>6</v>
      </c>
      <c r="F2331" s="2">
        <v>24.83</v>
      </c>
      <c r="G2331" s="2">
        <v>0.02</v>
      </c>
      <c r="H2331" s="2" t="s">
        <v>20</v>
      </c>
      <c r="I2331" s="2">
        <v>7.85</v>
      </c>
      <c r="J2331" s="2">
        <v>14.88</v>
      </c>
      <c r="K2331" s="2">
        <v>14.5</v>
      </c>
      <c r="L2331" s="2" t="s">
        <v>390</v>
      </c>
      <c r="M2331" s="2" t="s">
        <v>29</v>
      </c>
      <c r="N2331" s="2" t="s">
        <v>43</v>
      </c>
      <c r="O2331" s="2" t="s">
        <v>45</v>
      </c>
      <c r="P2331" s="2" t="s">
        <v>46</v>
      </c>
      <c r="Q2331" s="2" t="s">
        <v>47</v>
      </c>
      <c r="R2331" s="3">
        <v>42557</v>
      </c>
      <c r="S2331" s="10">
        <f t="shared" si="395"/>
        <v>2016</v>
      </c>
      <c r="T2331" t="str">
        <f t="shared" si="399"/>
        <v/>
      </c>
      <c r="U2331" t="str">
        <f t="shared" si="399"/>
        <v/>
      </c>
      <c r="V2331">
        <f t="shared" si="399"/>
        <v>7.85</v>
      </c>
      <c r="W2331" t="str">
        <f t="shared" si="399"/>
        <v/>
      </c>
      <c r="Z2331" t="str">
        <f t="shared" si="400"/>
        <v/>
      </c>
      <c r="AA2331" t="str">
        <f t="shared" si="400"/>
        <v/>
      </c>
      <c r="AB2331">
        <f t="shared" si="400"/>
        <v>7.85</v>
      </c>
      <c r="AE2331" t="str">
        <f t="shared" si="396"/>
        <v/>
      </c>
      <c r="AH2331" t="str">
        <f t="shared" si="397"/>
        <v/>
      </c>
      <c r="AI2331" t="str">
        <f t="shared" si="398"/>
        <v/>
      </c>
      <c r="AJ2331" t="str">
        <f t="shared" si="394"/>
        <v/>
      </c>
      <c r="AK2331" t="str">
        <f t="shared" si="394"/>
        <v/>
      </c>
      <c r="AL2331" t="str">
        <f t="shared" si="394"/>
        <v/>
      </c>
    </row>
    <row r="2332" spans="1:38" x14ac:dyDescent="0.2">
      <c r="A2332" s="1">
        <v>7574</v>
      </c>
      <c r="B2332" s="2" t="s">
        <v>40</v>
      </c>
      <c r="C2332" s="3">
        <v>42556</v>
      </c>
      <c r="D2332" s="2" t="s">
        <v>41</v>
      </c>
      <c r="E2332" s="2">
        <v>12</v>
      </c>
      <c r="F2332" s="2">
        <v>523.04999999999995</v>
      </c>
      <c r="G2332" s="2">
        <v>0</v>
      </c>
      <c r="H2332" s="2" t="s">
        <v>20</v>
      </c>
      <c r="I2332" s="2">
        <v>128.9</v>
      </c>
      <c r="J2332" s="2">
        <v>51.48</v>
      </c>
      <c r="K2332" s="2">
        <v>17.989999999999998</v>
      </c>
      <c r="L2332" s="2" t="s">
        <v>365</v>
      </c>
      <c r="M2332" s="2" t="s">
        <v>38</v>
      </c>
      <c r="N2332" s="2" t="s">
        <v>30</v>
      </c>
      <c r="O2332" s="2" t="s">
        <v>24</v>
      </c>
      <c r="P2332" s="2" t="s">
        <v>71</v>
      </c>
      <c r="Q2332" s="2" t="s">
        <v>26</v>
      </c>
      <c r="R2332" s="3">
        <v>42556</v>
      </c>
      <c r="S2332" s="10">
        <f t="shared" si="395"/>
        <v>2016</v>
      </c>
      <c r="T2332" t="str">
        <f t="shared" si="399"/>
        <v/>
      </c>
      <c r="U2332">
        <f t="shared" si="399"/>
        <v>128.9</v>
      </c>
      <c r="V2332" t="str">
        <f t="shared" si="399"/>
        <v/>
      </c>
      <c r="W2332" t="str">
        <f t="shared" si="399"/>
        <v/>
      </c>
      <c r="Z2332">
        <f t="shared" si="400"/>
        <v>128.9</v>
      </c>
      <c r="AA2332" t="str">
        <f t="shared" si="400"/>
        <v/>
      </c>
      <c r="AB2332" t="str">
        <f t="shared" si="400"/>
        <v/>
      </c>
      <c r="AE2332" t="str">
        <f t="shared" si="396"/>
        <v/>
      </c>
      <c r="AH2332" t="str">
        <f t="shared" si="397"/>
        <v/>
      </c>
      <c r="AI2332" t="str">
        <f t="shared" si="398"/>
        <v/>
      </c>
      <c r="AJ2332" t="str">
        <f t="shared" si="394"/>
        <v/>
      </c>
      <c r="AK2332" t="str">
        <f t="shared" si="394"/>
        <v/>
      </c>
      <c r="AL2332" t="str">
        <f t="shared" si="394"/>
        <v/>
      </c>
    </row>
    <row r="2333" spans="1:38" x14ac:dyDescent="0.2">
      <c r="A2333" s="1">
        <v>7575</v>
      </c>
      <c r="B2333" s="2" t="s">
        <v>18</v>
      </c>
      <c r="C2333" s="3">
        <v>42556</v>
      </c>
      <c r="D2333" s="2" t="s">
        <v>50</v>
      </c>
      <c r="E2333" s="2">
        <v>1</v>
      </c>
      <c r="F2333" s="2">
        <v>17.09</v>
      </c>
      <c r="G2333" s="2">
        <v>0.05</v>
      </c>
      <c r="H2333" s="2" t="s">
        <v>20</v>
      </c>
      <c r="I2333" s="2">
        <v>-1.38</v>
      </c>
      <c r="J2333" s="2">
        <v>16.98</v>
      </c>
      <c r="K2333" s="2">
        <v>18.72</v>
      </c>
      <c r="L2333" s="2" t="s">
        <v>388</v>
      </c>
      <c r="M2333" s="2" t="s">
        <v>22</v>
      </c>
      <c r="N2333" s="2" t="s">
        <v>30</v>
      </c>
      <c r="O2333" s="2" t="s">
        <v>24</v>
      </c>
      <c r="P2333" s="2" t="s">
        <v>35</v>
      </c>
      <c r="Q2333" s="2" t="s">
        <v>26</v>
      </c>
      <c r="R2333" s="3">
        <v>42557</v>
      </c>
      <c r="S2333" s="10">
        <f t="shared" si="395"/>
        <v>2016</v>
      </c>
      <c r="T2333" t="str">
        <f t="shared" si="399"/>
        <v/>
      </c>
      <c r="U2333">
        <f t="shared" si="399"/>
        <v>-1.38</v>
      </c>
      <c r="V2333" t="str">
        <f t="shared" si="399"/>
        <v/>
      </c>
      <c r="W2333" t="str">
        <f t="shared" si="399"/>
        <v/>
      </c>
      <c r="Z2333">
        <f t="shared" si="400"/>
        <v>-1.38</v>
      </c>
      <c r="AA2333" t="str">
        <f t="shared" si="400"/>
        <v/>
      </c>
      <c r="AB2333" t="str">
        <f t="shared" si="400"/>
        <v/>
      </c>
      <c r="AE2333" t="str">
        <f t="shared" si="396"/>
        <v>Office Supplies</v>
      </c>
      <c r="AH2333" t="str">
        <f t="shared" si="397"/>
        <v/>
      </c>
      <c r="AI2333" t="str">
        <f t="shared" si="398"/>
        <v/>
      </c>
      <c r="AJ2333" t="str">
        <f t="shared" si="394"/>
        <v/>
      </c>
      <c r="AK2333" t="str">
        <f t="shared" si="394"/>
        <v/>
      </c>
      <c r="AL2333" t="str">
        <f t="shared" si="394"/>
        <v/>
      </c>
    </row>
    <row r="2334" spans="1:38" x14ac:dyDescent="0.2">
      <c r="A2334" s="1">
        <v>7576</v>
      </c>
      <c r="B2334" s="2" t="s">
        <v>18</v>
      </c>
      <c r="C2334" s="3">
        <v>42556</v>
      </c>
      <c r="D2334" s="2" t="s">
        <v>50</v>
      </c>
      <c r="E2334" s="2">
        <v>48</v>
      </c>
      <c r="F2334" s="2">
        <v>339.39</v>
      </c>
      <c r="G2334" s="2">
        <v>0.03</v>
      </c>
      <c r="H2334" s="2" t="s">
        <v>20</v>
      </c>
      <c r="I2334" s="2">
        <v>50.71</v>
      </c>
      <c r="J2334" s="2">
        <v>19.079999999999998</v>
      </c>
      <c r="K2334" s="2">
        <v>16.350000000000001</v>
      </c>
      <c r="L2334" s="2" t="s">
        <v>388</v>
      </c>
      <c r="M2334" s="2" t="s">
        <v>22</v>
      </c>
      <c r="N2334" s="2" t="s">
        <v>30</v>
      </c>
      <c r="O2334" s="2" t="s">
        <v>24</v>
      </c>
      <c r="P2334" s="2" t="s">
        <v>64</v>
      </c>
      <c r="Q2334" s="2" t="s">
        <v>36</v>
      </c>
      <c r="R2334" s="3">
        <v>42558</v>
      </c>
      <c r="S2334" s="10">
        <f t="shared" si="395"/>
        <v>2016</v>
      </c>
      <c r="T2334" t="str">
        <f t="shared" si="399"/>
        <v/>
      </c>
      <c r="U2334">
        <f t="shared" si="399"/>
        <v>50.71</v>
      </c>
      <c r="V2334" t="str">
        <f t="shared" si="399"/>
        <v/>
      </c>
      <c r="W2334" t="str">
        <f t="shared" si="399"/>
        <v/>
      </c>
      <c r="Z2334">
        <f t="shared" si="400"/>
        <v>50.71</v>
      </c>
      <c r="AA2334" t="str">
        <f t="shared" si="400"/>
        <v/>
      </c>
      <c r="AB2334" t="str">
        <f t="shared" si="400"/>
        <v/>
      </c>
      <c r="AE2334" t="str">
        <f t="shared" si="396"/>
        <v/>
      </c>
      <c r="AH2334" t="str">
        <f t="shared" si="397"/>
        <v/>
      </c>
      <c r="AI2334" t="str">
        <f t="shared" si="398"/>
        <v/>
      </c>
      <c r="AJ2334" t="str">
        <f t="shared" si="394"/>
        <v/>
      </c>
      <c r="AK2334" t="str">
        <f t="shared" si="394"/>
        <v/>
      </c>
      <c r="AL2334" t="str">
        <f t="shared" si="394"/>
        <v/>
      </c>
    </row>
    <row r="2335" spans="1:38" x14ac:dyDescent="0.2">
      <c r="A2335" s="1">
        <v>7577</v>
      </c>
      <c r="B2335" s="2" t="s">
        <v>18</v>
      </c>
      <c r="C2335" s="3">
        <v>42556</v>
      </c>
      <c r="D2335" s="2" t="s">
        <v>59</v>
      </c>
      <c r="E2335" s="2">
        <v>38</v>
      </c>
      <c r="F2335" s="2">
        <v>29193.89</v>
      </c>
      <c r="G2335" s="2">
        <v>0.05</v>
      </c>
      <c r="H2335" s="2" t="s">
        <v>44</v>
      </c>
      <c r="I2335" s="2">
        <v>11567.48</v>
      </c>
      <c r="J2335" s="2">
        <v>820.49</v>
      </c>
      <c r="K2335" s="2">
        <v>69.3</v>
      </c>
      <c r="L2335" s="2" t="s">
        <v>580</v>
      </c>
      <c r="M2335" s="2" t="s">
        <v>29</v>
      </c>
      <c r="N2335" s="2" t="s">
        <v>30</v>
      </c>
      <c r="O2335" s="2" t="s">
        <v>31</v>
      </c>
      <c r="P2335" s="2" t="s">
        <v>33</v>
      </c>
      <c r="Q2335" s="2" t="s">
        <v>56</v>
      </c>
      <c r="R2335" s="3">
        <v>42558</v>
      </c>
      <c r="S2335" s="10">
        <f t="shared" si="395"/>
        <v>2016</v>
      </c>
      <c r="T2335" t="str">
        <f t="shared" si="399"/>
        <v/>
      </c>
      <c r="U2335">
        <f t="shared" si="399"/>
        <v>11567.48</v>
      </c>
      <c r="V2335" t="str">
        <f t="shared" si="399"/>
        <v/>
      </c>
      <c r="W2335" t="str">
        <f t="shared" si="399"/>
        <v/>
      </c>
      <c r="Z2335" t="str">
        <f t="shared" si="400"/>
        <v/>
      </c>
      <c r="AA2335">
        <f t="shared" si="400"/>
        <v>11567.48</v>
      </c>
      <c r="AB2335" t="str">
        <f t="shared" si="400"/>
        <v/>
      </c>
      <c r="AE2335" t="str">
        <f t="shared" si="396"/>
        <v/>
      </c>
      <c r="AH2335" t="str">
        <f t="shared" si="397"/>
        <v/>
      </c>
      <c r="AI2335" t="str">
        <f t="shared" si="398"/>
        <v/>
      </c>
      <c r="AJ2335" t="str">
        <f t="shared" si="394"/>
        <v/>
      </c>
      <c r="AK2335" t="str">
        <f t="shared" si="394"/>
        <v/>
      </c>
      <c r="AL2335" t="str">
        <f t="shared" si="394"/>
        <v/>
      </c>
    </row>
    <row r="2336" spans="1:38" x14ac:dyDescent="0.2">
      <c r="A2336" s="1">
        <v>7578</v>
      </c>
      <c r="B2336" s="2" t="s">
        <v>18</v>
      </c>
      <c r="C2336" s="3">
        <v>42557</v>
      </c>
      <c r="D2336" s="2" t="s">
        <v>59</v>
      </c>
      <c r="E2336" s="2">
        <v>21</v>
      </c>
      <c r="F2336" s="2">
        <v>430.64</v>
      </c>
      <c r="G2336" s="2">
        <v>0.1</v>
      </c>
      <c r="H2336" s="2" t="s">
        <v>20</v>
      </c>
      <c r="I2336" s="2">
        <v>134.22999999999999</v>
      </c>
      <c r="J2336" s="2">
        <v>33.380000000000003</v>
      </c>
      <c r="K2336" s="2">
        <v>16.989999999999998</v>
      </c>
      <c r="L2336" s="2" t="s">
        <v>112</v>
      </c>
      <c r="M2336" s="2" t="s">
        <v>29</v>
      </c>
      <c r="N2336" s="2" t="s">
        <v>23</v>
      </c>
      <c r="O2336" s="2" t="s">
        <v>24</v>
      </c>
      <c r="P2336" s="2" t="s">
        <v>25</v>
      </c>
      <c r="Q2336" s="2" t="s">
        <v>26</v>
      </c>
      <c r="R2336" s="3">
        <v>42558</v>
      </c>
      <c r="S2336" s="10">
        <f t="shared" si="395"/>
        <v>2016</v>
      </c>
      <c r="T2336">
        <f t="shared" si="399"/>
        <v>134.22999999999999</v>
      </c>
      <c r="U2336" t="str">
        <f t="shared" si="399"/>
        <v/>
      </c>
      <c r="V2336" t="str">
        <f t="shared" si="399"/>
        <v/>
      </c>
      <c r="W2336" t="str">
        <f t="shared" si="399"/>
        <v/>
      </c>
      <c r="Z2336">
        <f t="shared" si="400"/>
        <v>134.22999999999999</v>
      </c>
      <c r="AA2336" t="str">
        <f t="shared" si="400"/>
        <v/>
      </c>
      <c r="AB2336" t="str">
        <f t="shared" si="400"/>
        <v/>
      </c>
      <c r="AE2336" t="str">
        <f t="shared" si="396"/>
        <v/>
      </c>
      <c r="AH2336" t="str">
        <f t="shared" si="397"/>
        <v/>
      </c>
      <c r="AI2336" t="str">
        <f t="shared" si="398"/>
        <v/>
      </c>
      <c r="AJ2336" t="str">
        <f t="shared" si="394"/>
        <v/>
      </c>
      <c r="AK2336" t="str">
        <f t="shared" si="394"/>
        <v/>
      </c>
      <c r="AL2336" t="str">
        <f t="shared" si="394"/>
        <v/>
      </c>
    </row>
    <row r="2337" spans="1:38" x14ac:dyDescent="0.2">
      <c r="A2337" s="1">
        <v>7579</v>
      </c>
      <c r="B2337" s="2" t="s">
        <v>18</v>
      </c>
      <c r="C2337" s="3">
        <v>42557</v>
      </c>
      <c r="D2337" s="2" t="s">
        <v>41</v>
      </c>
      <c r="E2337" s="2">
        <v>23</v>
      </c>
      <c r="F2337" s="2">
        <v>1035.56</v>
      </c>
      <c r="G2337" s="2">
        <v>7.0000000000000007E-2</v>
      </c>
      <c r="H2337" s="2" t="s">
        <v>20</v>
      </c>
      <c r="I2337" s="2">
        <v>410.56</v>
      </c>
      <c r="J2337" s="2">
        <v>67.989999999999995</v>
      </c>
      <c r="K2337" s="2">
        <v>15.25</v>
      </c>
      <c r="L2337" s="2" t="s">
        <v>304</v>
      </c>
      <c r="M2337" s="2" t="s">
        <v>29</v>
      </c>
      <c r="N2337" s="2" t="s">
        <v>23</v>
      </c>
      <c r="O2337" s="2" t="s">
        <v>31</v>
      </c>
      <c r="P2337" s="2" t="s">
        <v>39</v>
      </c>
      <c r="Q2337" s="2" t="s">
        <v>58</v>
      </c>
      <c r="R2337" s="3">
        <v>42559</v>
      </c>
      <c r="S2337" s="10">
        <f t="shared" si="395"/>
        <v>2016</v>
      </c>
      <c r="T2337">
        <f t="shared" si="399"/>
        <v>410.56</v>
      </c>
      <c r="U2337" t="str">
        <f t="shared" si="399"/>
        <v/>
      </c>
      <c r="V2337" t="str">
        <f t="shared" si="399"/>
        <v/>
      </c>
      <c r="W2337" t="str">
        <f t="shared" si="399"/>
        <v/>
      </c>
      <c r="Z2337" t="str">
        <f t="shared" si="400"/>
        <v/>
      </c>
      <c r="AA2337">
        <f t="shared" si="400"/>
        <v>410.56</v>
      </c>
      <c r="AB2337" t="str">
        <f t="shared" si="400"/>
        <v/>
      </c>
      <c r="AE2337" t="str">
        <f t="shared" si="396"/>
        <v/>
      </c>
      <c r="AH2337" t="str">
        <f t="shared" si="397"/>
        <v/>
      </c>
      <c r="AI2337" t="str">
        <f t="shared" si="398"/>
        <v/>
      </c>
      <c r="AJ2337" t="str">
        <f t="shared" si="394"/>
        <v/>
      </c>
      <c r="AK2337" t="str">
        <f t="shared" si="394"/>
        <v/>
      </c>
      <c r="AL2337" t="str">
        <f t="shared" si="394"/>
        <v/>
      </c>
    </row>
    <row r="2338" spans="1:38" x14ac:dyDescent="0.2">
      <c r="A2338" s="1">
        <v>7580</v>
      </c>
      <c r="B2338" s="2" t="s">
        <v>18</v>
      </c>
      <c r="C2338" s="3">
        <v>42557</v>
      </c>
      <c r="D2338" s="2" t="s">
        <v>41</v>
      </c>
      <c r="E2338" s="2">
        <v>3</v>
      </c>
      <c r="F2338" s="2">
        <v>9179.7199999999993</v>
      </c>
      <c r="G2338" s="2">
        <v>0.06</v>
      </c>
      <c r="H2338" s="2" t="s">
        <v>44</v>
      </c>
      <c r="I2338" s="2">
        <v>-8565.0499999999993</v>
      </c>
      <c r="J2338" s="2">
        <v>3514.14</v>
      </c>
      <c r="K2338" s="2">
        <v>22.73</v>
      </c>
      <c r="L2338" s="2" t="s">
        <v>304</v>
      </c>
      <c r="M2338" s="2" t="s">
        <v>29</v>
      </c>
      <c r="N2338" s="2" t="s">
        <v>23</v>
      </c>
      <c r="O2338" s="2" t="s">
        <v>31</v>
      </c>
      <c r="P2338" s="2" t="s">
        <v>33</v>
      </c>
      <c r="Q2338" s="2" t="s">
        <v>47</v>
      </c>
      <c r="R2338" s="3">
        <v>42559</v>
      </c>
      <c r="S2338" s="10">
        <f t="shared" si="395"/>
        <v>2016</v>
      </c>
      <c r="T2338">
        <f t="shared" si="399"/>
        <v>-8565.0499999999993</v>
      </c>
      <c r="U2338" t="str">
        <f t="shared" si="399"/>
        <v/>
      </c>
      <c r="V2338" t="str">
        <f t="shared" si="399"/>
        <v/>
      </c>
      <c r="W2338" t="str">
        <f t="shared" si="399"/>
        <v/>
      </c>
      <c r="Z2338" t="str">
        <f t="shared" si="400"/>
        <v/>
      </c>
      <c r="AA2338">
        <f t="shared" si="400"/>
        <v>-8565.0499999999993</v>
      </c>
      <c r="AB2338" t="str">
        <f t="shared" si="400"/>
        <v/>
      </c>
      <c r="AE2338" t="str">
        <f t="shared" si="396"/>
        <v>Technology</v>
      </c>
      <c r="AH2338">
        <f t="shared" si="397"/>
        <v>-8565.0499999999993</v>
      </c>
      <c r="AI2338" t="str">
        <f t="shared" si="398"/>
        <v/>
      </c>
      <c r="AJ2338" t="str">
        <f t="shared" si="394"/>
        <v/>
      </c>
      <c r="AK2338">
        <f t="shared" si="394"/>
        <v>-8565.0499999999993</v>
      </c>
      <c r="AL2338" t="str">
        <f t="shared" si="394"/>
        <v/>
      </c>
    </row>
    <row r="2339" spans="1:38" x14ac:dyDescent="0.2">
      <c r="A2339" s="1">
        <v>7581</v>
      </c>
      <c r="B2339" s="2" t="s">
        <v>18</v>
      </c>
      <c r="C2339" s="3">
        <v>42561</v>
      </c>
      <c r="D2339" s="2" t="s">
        <v>19</v>
      </c>
      <c r="E2339" s="2">
        <v>14</v>
      </c>
      <c r="F2339" s="2">
        <v>410.57</v>
      </c>
      <c r="G2339" s="2">
        <v>0.02</v>
      </c>
      <c r="H2339" s="2" t="s">
        <v>20</v>
      </c>
      <c r="I2339" s="2">
        <v>152.85</v>
      </c>
      <c r="J2339" s="2">
        <v>40.53</v>
      </c>
      <c r="K2339" s="2">
        <v>15.49</v>
      </c>
      <c r="L2339" s="2" t="s">
        <v>252</v>
      </c>
      <c r="M2339" s="2" t="s">
        <v>66</v>
      </c>
      <c r="N2339" s="2" t="s">
        <v>30</v>
      </c>
      <c r="O2339" s="2" t="s">
        <v>24</v>
      </c>
      <c r="P2339" s="2" t="s">
        <v>25</v>
      </c>
      <c r="Q2339" s="2" t="s">
        <v>26</v>
      </c>
      <c r="R2339" s="3">
        <v>42561</v>
      </c>
      <c r="S2339" s="10">
        <f t="shared" si="395"/>
        <v>2016</v>
      </c>
      <c r="T2339" t="str">
        <f t="shared" si="399"/>
        <v/>
      </c>
      <c r="U2339">
        <f t="shared" si="399"/>
        <v>152.85</v>
      </c>
      <c r="V2339" t="str">
        <f t="shared" si="399"/>
        <v/>
      </c>
      <c r="W2339" t="str">
        <f t="shared" si="399"/>
        <v/>
      </c>
      <c r="Z2339">
        <f t="shared" si="400"/>
        <v>152.85</v>
      </c>
      <c r="AA2339" t="str">
        <f t="shared" si="400"/>
        <v/>
      </c>
      <c r="AB2339" t="str">
        <f t="shared" si="400"/>
        <v/>
      </c>
      <c r="AE2339" t="str">
        <f t="shared" si="396"/>
        <v/>
      </c>
      <c r="AH2339" t="str">
        <f t="shared" si="397"/>
        <v/>
      </c>
      <c r="AI2339" t="str">
        <f t="shared" si="398"/>
        <v/>
      </c>
      <c r="AJ2339" t="str">
        <f t="shared" si="394"/>
        <v/>
      </c>
      <c r="AK2339" t="str">
        <f t="shared" si="394"/>
        <v/>
      </c>
      <c r="AL2339" t="str">
        <f t="shared" si="394"/>
        <v/>
      </c>
    </row>
    <row r="2340" spans="1:38" x14ac:dyDescent="0.2">
      <c r="A2340" s="1">
        <v>7582</v>
      </c>
      <c r="B2340" s="2" t="s">
        <v>18</v>
      </c>
      <c r="C2340" s="3">
        <v>42562</v>
      </c>
      <c r="D2340" s="2" t="s">
        <v>41</v>
      </c>
      <c r="E2340" s="2">
        <v>32</v>
      </c>
      <c r="F2340" s="2">
        <v>123.21</v>
      </c>
      <c r="G2340" s="2">
        <v>7.0000000000000007E-2</v>
      </c>
      <c r="H2340" s="2" t="s">
        <v>20</v>
      </c>
      <c r="I2340" s="2">
        <v>52.96</v>
      </c>
      <c r="J2340" s="2">
        <v>15.69</v>
      </c>
      <c r="K2340" s="2">
        <v>14.5</v>
      </c>
      <c r="L2340" s="2" t="s">
        <v>307</v>
      </c>
      <c r="M2340" s="2" t="s">
        <v>38</v>
      </c>
      <c r="N2340" s="2" t="s">
        <v>54</v>
      </c>
      <c r="O2340" s="2" t="s">
        <v>24</v>
      </c>
      <c r="P2340" s="2" t="s">
        <v>74</v>
      </c>
      <c r="Q2340" s="2" t="s">
        <v>26</v>
      </c>
      <c r="R2340" s="3">
        <v>42563</v>
      </c>
      <c r="S2340" s="10">
        <f t="shared" si="395"/>
        <v>2016</v>
      </c>
      <c r="T2340" t="str">
        <f t="shared" si="399"/>
        <v/>
      </c>
      <c r="U2340" t="str">
        <f t="shared" si="399"/>
        <v/>
      </c>
      <c r="V2340" t="str">
        <f t="shared" si="399"/>
        <v/>
      </c>
      <c r="W2340">
        <f t="shared" si="399"/>
        <v>52.96</v>
      </c>
      <c r="Z2340">
        <f t="shared" si="400"/>
        <v>52.96</v>
      </c>
      <c r="AA2340" t="str">
        <f t="shared" si="400"/>
        <v/>
      </c>
      <c r="AB2340" t="str">
        <f t="shared" si="400"/>
        <v/>
      </c>
      <c r="AE2340" t="str">
        <f t="shared" si="396"/>
        <v/>
      </c>
      <c r="AH2340" t="str">
        <f t="shared" si="397"/>
        <v/>
      </c>
      <c r="AI2340" t="str">
        <f t="shared" si="398"/>
        <v/>
      </c>
      <c r="AJ2340" t="str">
        <f t="shared" si="394"/>
        <v/>
      </c>
      <c r="AK2340" t="str">
        <f t="shared" si="394"/>
        <v/>
      </c>
      <c r="AL2340" t="str">
        <f t="shared" si="394"/>
        <v/>
      </c>
    </row>
    <row r="2341" spans="1:38" x14ac:dyDescent="0.2">
      <c r="A2341" s="1">
        <v>7583</v>
      </c>
      <c r="B2341" s="2" t="s">
        <v>18</v>
      </c>
      <c r="C2341" s="3">
        <v>42563</v>
      </c>
      <c r="D2341" s="2" t="s">
        <v>59</v>
      </c>
      <c r="E2341" s="2">
        <v>38</v>
      </c>
      <c r="F2341" s="2">
        <v>144.47</v>
      </c>
      <c r="G2341" s="2">
        <v>0.09</v>
      </c>
      <c r="H2341" s="2" t="s">
        <v>20</v>
      </c>
      <c r="I2341" s="2">
        <v>-193.9</v>
      </c>
      <c r="J2341" s="2">
        <v>15.52</v>
      </c>
      <c r="K2341" s="2">
        <v>20.83</v>
      </c>
      <c r="L2341" s="2" t="s">
        <v>210</v>
      </c>
      <c r="M2341" s="2" t="s">
        <v>29</v>
      </c>
      <c r="N2341" s="2" t="s">
        <v>43</v>
      </c>
      <c r="O2341" s="2" t="s">
        <v>24</v>
      </c>
      <c r="P2341" s="2" t="s">
        <v>25</v>
      </c>
      <c r="Q2341" s="2" t="s">
        <v>26</v>
      </c>
      <c r="R2341" s="3">
        <v>42565</v>
      </c>
      <c r="S2341" s="10">
        <f t="shared" si="395"/>
        <v>2016</v>
      </c>
      <c r="T2341" t="str">
        <f t="shared" si="399"/>
        <v/>
      </c>
      <c r="U2341" t="str">
        <f t="shared" si="399"/>
        <v/>
      </c>
      <c r="V2341">
        <f t="shared" si="399"/>
        <v>-193.9</v>
      </c>
      <c r="W2341" t="str">
        <f t="shared" si="399"/>
        <v/>
      </c>
      <c r="Z2341">
        <f t="shared" si="400"/>
        <v>-193.9</v>
      </c>
      <c r="AA2341" t="str">
        <f t="shared" si="400"/>
        <v/>
      </c>
      <c r="AB2341" t="str">
        <f t="shared" si="400"/>
        <v/>
      </c>
      <c r="AE2341" t="str">
        <f t="shared" si="396"/>
        <v>Office Supplies</v>
      </c>
      <c r="AH2341" t="str">
        <f t="shared" si="397"/>
        <v/>
      </c>
      <c r="AI2341" t="str">
        <f t="shared" si="398"/>
        <v/>
      </c>
      <c r="AJ2341" t="str">
        <f t="shared" si="394"/>
        <v/>
      </c>
      <c r="AK2341" t="str">
        <f t="shared" si="394"/>
        <v/>
      </c>
      <c r="AL2341" t="str">
        <f t="shared" si="394"/>
        <v/>
      </c>
    </row>
    <row r="2342" spans="1:38" x14ac:dyDescent="0.2">
      <c r="A2342" s="1">
        <v>7584</v>
      </c>
      <c r="B2342" s="2" t="s">
        <v>18</v>
      </c>
      <c r="C2342" s="3">
        <v>42563</v>
      </c>
      <c r="D2342" s="2" t="s">
        <v>59</v>
      </c>
      <c r="E2342" s="2">
        <v>28</v>
      </c>
      <c r="F2342" s="2">
        <v>211.39</v>
      </c>
      <c r="G2342" s="2">
        <v>0.02</v>
      </c>
      <c r="H2342" s="2" t="s">
        <v>20</v>
      </c>
      <c r="I2342" s="2">
        <v>-3.11</v>
      </c>
      <c r="J2342" s="2">
        <v>19.28</v>
      </c>
      <c r="K2342" s="2">
        <v>18.23</v>
      </c>
      <c r="L2342" s="2" t="s">
        <v>210</v>
      </c>
      <c r="M2342" s="2" t="s">
        <v>29</v>
      </c>
      <c r="N2342" s="2" t="s">
        <v>43</v>
      </c>
      <c r="O2342" s="2" t="s">
        <v>24</v>
      </c>
      <c r="P2342" s="2" t="s">
        <v>35</v>
      </c>
      <c r="Q2342" s="2" t="s">
        <v>36</v>
      </c>
      <c r="R2342" s="3">
        <v>42564</v>
      </c>
      <c r="S2342" s="10">
        <f t="shared" si="395"/>
        <v>2016</v>
      </c>
      <c r="T2342" t="str">
        <f t="shared" ref="T2342:W2361" si="401">IF($N2342=T$1,$I2342,"")</f>
        <v/>
      </c>
      <c r="U2342" t="str">
        <f t="shared" si="401"/>
        <v/>
      </c>
      <c r="V2342">
        <f t="shared" si="401"/>
        <v>-3.11</v>
      </c>
      <c r="W2342" t="str">
        <f t="shared" si="401"/>
        <v/>
      </c>
      <c r="Z2342">
        <f t="shared" ref="Z2342:AB2361" si="402">IF($O2342=Z$1,$I2342,"")</f>
        <v>-3.11</v>
      </c>
      <c r="AA2342" t="str">
        <f t="shared" si="402"/>
        <v/>
      </c>
      <c r="AB2342" t="str">
        <f t="shared" si="402"/>
        <v/>
      </c>
      <c r="AE2342" t="str">
        <f t="shared" si="396"/>
        <v>Office Supplies</v>
      </c>
      <c r="AH2342" t="str">
        <f t="shared" si="397"/>
        <v/>
      </c>
      <c r="AI2342" t="str">
        <f t="shared" si="398"/>
        <v/>
      </c>
      <c r="AJ2342" t="str">
        <f t="shared" si="394"/>
        <v/>
      </c>
      <c r="AK2342" t="str">
        <f t="shared" si="394"/>
        <v/>
      </c>
      <c r="AL2342" t="str">
        <f t="shared" si="394"/>
        <v/>
      </c>
    </row>
    <row r="2343" spans="1:38" x14ac:dyDescent="0.2">
      <c r="A2343" s="1">
        <v>7585</v>
      </c>
      <c r="B2343" s="2" t="s">
        <v>18</v>
      </c>
      <c r="C2343" s="3">
        <v>42563</v>
      </c>
      <c r="D2343" s="2" t="s">
        <v>59</v>
      </c>
      <c r="E2343" s="2">
        <v>36</v>
      </c>
      <c r="F2343" s="2">
        <v>227.85</v>
      </c>
      <c r="G2343" s="2">
        <v>0.1</v>
      </c>
      <c r="H2343" s="2" t="s">
        <v>20</v>
      </c>
      <c r="I2343" s="2">
        <v>106.8</v>
      </c>
      <c r="J2343" s="2">
        <v>18.3</v>
      </c>
      <c r="K2343" s="2">
        <v>14.5</v>
      </c>
      <c r="L2343" s="2" t="s">
        <v>376</v>
      </c>
      <c r="M2343" s="2" t="s">
        <v>29</v>
      </c>
      <c r="N2343" s="2" t="s">
        <v>54</v>
      </c>
      <c r="O2343" s="2" t="s">
        <v>24</v>
      </c>
      <c r="P2343" s="2" t="s">
        <v>74</v>
      </c>
      <c r="Q2343" s="2" t="s">
        <v>26</v>
      </c>
      <c r="R2343" s="3">
        <v>42564</v>
      </c>
      <c r="S2343" s="10">
        <f t="shared" si="395"/>
        <v>2016</v>
      </c>
      <c r="T2343" t="str">
        <f t="shared" si="401"/>
        <v/>
      </c>
      <c r="U2343" t="str">
        <f t="shared" si="401"/>
        <v/>
      </c>
      <c r="V2343" t="str">
        <f t="shared" si="401"/>
        <v/>
      </c>
      <c r="W2343">
        <f t="shared" si="401"/>
        <v>106.8</v>
      </c>
      <c r="Z2343">
        <f t="shared" si="402"/>
        <v>106.8</v>
      </c>
      <c r="AA2343" t="str">
        <f t="shared" si="402"/>
        <v/>
      </c>
      <c r="AB2343" t="str">
        <f t="shared" si="402"/>
        <v/>
      </c>
      <c r="AE2343" t="str">
        <f t="shared" si="396"/>
        <v/>
      </c>
      <c r="AH2343" t="str">
        <f t="shared" si="397"/>
        <v/>
      </c>
      <c r="AI2343" t="str">
        <f t="shared" si="398"/>
        <v/>
      </c>
      <c r="AJ2343" t="str">
        <f t="shared" si="394"/>
        <v/>
      </c>
      <c r="AK2343" t="str">
        <f t="shared" si="394"/>
        <v/>
      </c>
      <c r="AL2343" t="str">
        <f t="shared" si="394"/>
        <v/>
      </c>
    </row>
    <row r="2344" spans="1:38" x14ac:dyDescent="0.2">
      <c r="A2344" s="1">
        <v>7586</v>
      </c>
      <c r="B2344" s="2" t="s">
        <v>40</v>
      </c>
      <c r="C2344" s="3">
        <v>42564</v>
      </c>
      <c r="D2344" s="2" t="s">
        <v>27</v>
      </c>
      <c r="E2344" s="2">
        <v>6</v>
      </c>
      <c r="F2344" s="2">
        <v>99.42</v>
      </c>
      <c r="G2344" s="2">
        <v>0.1</v>
      </c>
      <c r="H2344" s="2" t="s">
        <v>20</v>
      </c>
      <c r="I2344" s="2">
        <v>-41.96</v>
      </c>
      <c r="J2344" s="2">
        <v>27.98</v>
      </c>
      <c r="K2344" s="2">
        <v>18</v>
      </c>
      <c r="L2344" s="2" t="s">
        <v>471</v>
      </c>
      <c r="M2344" s="2" t="s">
        <v>29</v>
      </c>
      <c r="N2344" s="2" t="s">
        <v>43</v>
      </c>
      <c r="O2344" s="2" t="s">
        <v>31</v>
      </c>
      <c r="P2344" s="2" t="s">
        <v>32</v>
      </c>
      <c r="Q2344" s="2" t="s">
        <v>26</v>
      </c>
      <c r="R2344" s="3">
        <v>42569</v>
      </c>
      <c r="S2344" s="10">
        <f t="shared" si="395"/>
        <v>2016</v>
      </c>
      <c r="T2344" t="str">
        <f t="shared" si="401"/>
        <v/>
      </c>
      <c r="U2344" t="str">
        <f t="shared" si="401"/>
        <v/>
      </c>
      <c r="V2344">
        <f t="shared" si="401"/>
        <v>-41.96</v>
      </c>
      <c r="W2344" t="str">
        <f t="shared" si="401"/>
        <v/>
      </c>
      <c r="Z2344" t="str">
        <f t="shared" si="402"/>
        <v/>
      </c>
      <c r="AA2344">
        <f t="shared" si="402"/>
        <v>-41.96</v>
      </c>
      <c r="AB2344" t="str">
        <f t="shared" si="402"/>
        <v/>
      </c>
      <c r="AE2344" t="str">
        <f t="shared" si="396"/>
        <v>Technology</v>
      </c>
      <c r="AH2344">
        <f t="shared" si="397"/>
        <v>-41.96</v>
      </c>
      <c r="AI2344" t="str">
        <f t="shared" si="398"/>
        <v/>
      </c>
      <c r="AJ2344" t="str">
        <f t="shared" si="394"/>
        <v/>
      </c>
      <c r="AK2344">
        <f t="shared" si="394"/>
        <v>-41.96</v>
      </c>
      <c r="AL2344" t="str">
        <f t="shared" si="394"/>
        <v/>
      </c>
    </row>
    <row r="2345" spans="1:38" x14ac:dyDescent="0.2">
      <c r="A2345" s="1">
        <v>7587</v>
      </c>
      <c r="B2345" s="2" t="s">
        <v>18</v>
      </c>
      <c r="C2345" s="3">
        <v>42564</v>
      </c>
      <c r="D2345" s="2" t="s">
        <v>59</v>
      </c>
      <c r="E2345" s="2">
        <v>9</v>
      </c>
      <c r="F2345" s="2">
        <v>807.38</v>
      </c>
      <c r="G2345" s="2">
        <v>0.04</v>
      </c>
      <c r="H2345" s="2" t="s">
        <v>44</v>
      </c>
      <c r="I2345" s="2">
        <v>20.76</v>
      </c>
      <c r="J2345" s="2">
        <v>102.97</v>
      </c>
      <c r="K2345" s="2">
        <v>28</v>
      </c>
      <c r="L2345" s="2" t="s">
        <v>409</v>
      </c>
      <c r="M2345" s="2" t="s">
        <v>22</v>
      </c>
      <c r="N2345" s="2" t="s">
        <v>30</v>
      </c>
      <c r="O2345" s="2" t="s">
        <v>31</v>
      </c>
      <c r="P2345" s="2" t="s">
        <v>33</v>
      </c>
      <c r="Q2345" s="2" t="s">
        <v>56</v>
      </c>
      <c r="R2345" s="3">
        <v>42566</v>
      </c>
      <c r="S2345" s="10">
        <f t="shared" si="395"/>
        <v>2016</v>
      </c>
      <c r="T2345" t="str">
        <f t="shared" si="401"/>
        <v/>
      </c>
      <c r="U2345">
        <f t="shared" si="401"/>
        <v>20.76</v>
      </c>
      <c r="V2345" t="str">
        <f t="shared" si="401"/>
        <v/>
      </c>
      <c r="W2345" t="str">
        <f t="shared" si="401"/>
        <v/>
      </c>
      <c r="Z2345" t="str">
        <f t="shared" si="402"/>
        <v/>
      </c>
      <c r="AA2345">
        <f t="shared" si="402"/>
        <v>20.76</v>
      </c>
      <c r="AB2345" t="str">
        <f t="shared" si="402"/>
        <v/>
      </c>
      <c r="AE2345" t="str">
        <f t="shared" si="396"/>
        <v/>
      </c>
      <c r="AH2345">
        <f t="shared" si="397"/>
        <v>20.76</v>
      </c>
      <c r="AI2345" t="str">
        <f t="shared" si="398"/>
        <v/>
      </c>
      <c r="AJ2345" t="str">
        <f t="shared" si="394"/>
        <v/>
      </c>
      <c r="AK2345">
        <f t="shared" si="394"/>
        <v>20.76</v>
      </c>
      <c r="AL2345" t="str">
        <f t="shared" si="394"/>
        <v/>
      </c>
    </row>
    <row r="2346" spans="1:38" x14ac:dyDescent="0.2">
      <c r="A2346" s="1">
        <v>7588</v>
      </c>
      <c r="B2346" s="2" t="s">
        <v>18</v>
      </c>
      <c r="C2346" s="3">
        <v>42564</v>
      </c>
      <c r="D2346" s="2" t="s">
        <v>59</v>
      </c>
      <c r="E2346" s="2">
        <v>7</v>
      </c>
      <c r="F2346" s="2">
        <v>370.97</v>
      </c>
      <c r="G2346" s="2">
        <v>0.02</v>
      </c>
      <c r="H2346" s="2" t="s">
        <v>44</v>
      </c>
      <c r="I2346" s="2">
        <v>39.39</v>
      </c>
      <c r="J2346" s="2">
        <v>56.43</v>
      </c>
      <c r="K2346" s="2">
        <v>60.59</v>
      </c>
      <c r="L2346" s="2" t="s">
        <v>409</v>
      </c>
      <c r="M2346" s="2" t="s">
        <v>22</v>
      </c>
      <c r="N2346" s="2" t="s">
        <v>30</v>
      </c>
      <c r="O2346" s="2" t="s">
        <v>45</v>
      </c>
      <c r="P2346" s="2" t="s">
        <v>46</v>
      </c>
      <c r="Q2346" s="2" t="s">
        <v>47</v>
      </c>
      <c r="R2346" s="3">
        <v>42566</v>
      </c>
      <c r="S2346" s="10">
        <f t="shared" si="395"/>
        <v>2016</v>
      </c>
      <c r="T2346" t="str">
        <f t="shared" si="401"/>
        <v/>
      </c>
      <c r="U2346">
        <f t="shared" si="401"/>
        <v>39.39</v>
      </c>
      <c r="V2346" t="str">
        <f t="shared" si="401"/>
        <v/>
      </c>
      <c r="W2346" t="str">
        <f t="shared" si="401"/>
        <v/>
      </c>
      <c r="Z2346" t="str">
        <f t="shared" si="402"/>
        <v/>
      </c>
      <c r="AA2346" t="str">
        <f t="shared" si="402"/>
        <v/>
      </c>
      <c r="AB2346">
        <f t="shared" si="402"/>
        <v>39.39</v>
      </c>
      <c r="AE2346" t="str">
        <f t="shared" si="396"/>
        <v/>
      </c>
      <c r="AH2346" t="str">
        <f t="shared" si="397"/>
        <v/>
      </c>
      <c r="AI2346" t="str">
        <f t="shared" si="398"/>
        <v/>
      </c>
      <c r="AJ2346" t="str">
        <f t="shared" si="394"/>
        <v/>
      </c>
      <c r="AK2346" t="str">
        <f t="shared" si="394"/>
        <v/>
      </c>
      <c r="AL2346" t="str">
        <f t="shared" si="394"/>
        <v/>
      </c>
    </row>
    <row r="2347" spans="1:38" x14ac:dyDescent="0.2">
      <c r="A2347" s="1">
        <v>7589</v>
      </c>
      <c r="B2347" s="2" t="s">
        <v>18</v>
      </c>
      <c r="C2347" s="3">
        <v>42565</v>
      </c>
      <c r="D2347" s="2" t="s">
        <v>41</v>
      </c>
      <c r="E2347" s="2">
        <v>15</v>
      </c>
      <c r="F2347" s="2">
        <v>147.96</v>
      </c>
      <c r="G2347" s="2">
        <v>0.04</v>
      </c>
      <c r="H2347" s="2" t="s">
        <v>20</v>
      </c>
      <c r="I2347" s="2">
        <v>-122.98</v>
      </c>
      <c r="J2347" s="2">
        <v>20.46</v>
      </c>
      <c r="K2347" s="2">
        <v>22.99</v>
      </c>
      <c r="L2347" s="2" t="s">
        <v>581</v>
      </c>
      <c r="M2347" s="2" t="s">
        <v>29</v>
      </c>
      <c r="N2347" s="2" t="s">
        <v>30</v>
      </c>
      <c r="O2347" s="2" t="s">
        <v>31</v>
      </c>
      <c r="P2347" s="2" t="s">
        <v>32</v>
      </c>
      <c r="Q2347" s="2" t="s">
        <v>58</v>
      </c>
      <c r="R2347" s="3">
        <v>42566</v>
      </c>
      <c r="S2347" s="10">
        <f t="shared" si="395"/>
        <v>2016</v>
      </c>
      <c r="T2347" t="str">
        <f t="shared" si="401"/>
        <v/>
      </c>
      <c r="U2347">
        <f t="shared" si="401"/>
        <v>-122.98</v>
      </c>
      <c r="V2347" t="str">
        <f t="shared" si="401"/>
        <v/>
      </c>
      <c r="W2347" t="str">
        <f t="shared" si="401"/>
        <v/>
      </c>
      <c r="Z2347" t="str">
        <f t="shared" si="402"/>
        <v/>
      </c>
      <c r="AA2347">
        <f t="shared" si="402"/>
        <v>-122.98</v>
      </c>
      <c r="AB2347" t="str">
        <f t="shared" si="402"/>
        <v/>
      </c>
      <c r="AE2347" t="str">
        <f t="shared" si="396"/>
        <v>Technology</v>
      </c>
      <c r="AH2347" t="str">
        <f t="shared" si="397"/>
        <v/>
      </c>
      <c r="AI2347" t="str">
        <f t="shared" si="398"/>
        <v/>
      </c>
      <c r="AJ2347" t="str">
        <f t="shared" si="394"/>
        <v/>
      </c>
      <c r="AK2347" t="str">
        <f t="shared" si="394"/>
        <v/>
      </c>
      <c r="AL2347" t="str">
        <f t="shared" si="394"/>
        <v/>
      </c>
    </row>
    <row r="2348" spans="1:38" x14ac:dyDescent="0.2">
      <c r="A2348" s="1">
        <v>7590</v>
      </c>
      <c r="B2348" s="2" t="s">
        <v>40</v>
      </c>
      <c r="C2348" s="3">
        <v>42565</v>
      </c>
      <c r="D2348" s="2" t="s">
        <v>50</v>
      </c>
      <c r="E2348" s="2">
        <v>6</v>
      </c>
      <c r="F2348" s="2">
        <v>35.409999999999997</v>
      </c>
      <c r="G2348" s="2">
        <v>0.09</v>
      </c>
      <c r="H2348" s="2" t="s">
        <v>20</v>
      </c>
      <c r="I2348" s="2">
        <v>8.86</v>
      </c>
      <c r="J2348" s="2">
        <v>16.98</v>
      </c>
      <c r="K2348" s="2">
        <v>14.49</v>
      </c>
      <c r="L2348" s="2" t="s">
        <v>176</v>
      </c>
      <c r="M2348" s="2" t="s">
        <v>38</v>
      </c>
      <c r="N2348" s="2" t="s">
        <v>30</v>
      </c>
      <c r="O2348" s="2" t="s">
        <v>24</v>
      </c>
      <c r="P2348" s="2" t="s">
        <v>74</v>
      </c>
      <c r="Q2348" s="2" t="s">
        <v>26</v>
      </c>
      <c r="R2348" s="3">
        <v>42565</v>
      </c>
      <c r="S2348" s="10">
        <f t="shared" si="395"/>
        <v>2016</v>
      </c>
      <c r="T2348" t="str">
        <f t="shared" si="401"/>
        <v/>
      </c>
      <c r="U2348">
        <f t="shared" si="401"/>
        <v>8.86</v>
      </c>
      <c r="V2348" t="str">
        <f t="shared" si="401"/>
        <v/>
      </c>
      <c r="W2348" t="str">
        <f t="shared" si="401"/>
        <v/>
      </c>
      <c r="Z2348">
        <f t="shared" si="402"/>
        <v>8.86</v>
      </c>
      <c r="AA2348" t="str">
        <f t="shared" si="402"/>
        <v/>
      </c>
      <c r="AB2348" t="str">
        <f t="shared" si="402"/>
        <v/>
      </c>
      <c r="AE2348" t="str">
        <f t="shared" si="396"/>
        <v/>
      </c>
      <c r="AH2348" t="str">
        <f t="shared" si="397"/>
        <v/>
      </c>
      <c r="AI2348" t="str">
        <f t="shared" si="398"/>
        <v/>
      </c>
      <c r="AJ2348" t="str">
        <f t="shared" si="394"/>
        <v/>
      </c>
      <c r="AK2348" t="str">
        <f t="shared" si="394"/>
        <v/>
      </c>
      <c r="AL2348" t="str">
        <f t="shared" si="394"/>
        <v/>
      </c>
    </row>
    <row r="2349" spans="1:38" x14ac:dyDescent="0.2">
      <c r="A2349" s="1">
        <v>7591</v>
      </c>
      <c r="B2349" s="2" t="s">
        <v>18</v>
      </c>
      <c r="C2349" s="3">
        <v>42566</v>
      </c>
      <c r="D2349" s="2" t="s">
        <v>19</v>
      </c>
      <c r="E2349" s="2">
        <v>28</v>
      </c>
      <c r="F2349" s="2">
        <v>1172.73</v>
      </c>
      <c r="G2349" s="2">
        <v>0.04</v>
      </c>
      <c r="H2349" s="2" t="s">
        <v>20</v>
      </c>
      <c r="I2349" s="2">
        <v>160.25</v>
      </c>
      <c r="J2349" s="2">
        <v>52.97</v>
      </c>
      <c r="K2349" s="2">
        <v>22.99</v>
      </c>
      <c r="L2349" s="2" t="s">
        <v>148</v>
      </c>
      <c r="M2349" s="2" t="s">
        <v>29</v>
      </c>
      <c r="N2349" s="2" t="s">
        <v>54</v>
      </c>
      <c r="O2349" s="2" t="s">
        <v>24</v>
      </c>
      <c r="P2349" s="2" t="s">
        <v>64</v>
      </c>
      <c r="Q2349" s="2" t="s">
        <v>58</v>
      </c>
      <c r="R2349" s="3">
        <v>42568</v>
      </c>
      <c r="S2349" s="10">
        <f t="shared" si="395"/>
        <v>2016</v>
      </c>
      <c r="T2349" t="str">
        <f t="shared" si="401"/>
        <v/>
      </c>
      <c r="U2349" t="str">
        <f t="shared" si="401"/>
        <v/>
      </c>
      <c r="V2349" t="str">
        <f t="shared" si="401"/>
        <v/>
      </c>
      <c r="W2349">
        <f t="shared" si="401"/>
        <v>160.25</v>
      </c>
      <c r="Z2349">
        <f t="shared" si="402"/>
        <v>160.25</v>
      </c>
      <c r="AA2349" t="str">
        <f t="shared" si="402"/>
        <v/>
      </c>
      <c r="AB2349" t="str">
        <f t="shared" si="402"/>
        <v/>
      </c>
      <c r="AE2349" t="str">
        <f t="shared" si="396"/>
        <v/>
      </c>
      <c r="AH2349" t="str">
        <f t="shared" si="397"/>
        <v/>
      </c>
      <c r="AI2349" t="str">
        <f t="shared" si="398"/>
        <v/>
      </c>
      <c r="AJ2349" t="str">
        <f t="shared" si="394"/>
        <v/>
      </c>
      <c r="AK2349" t="str">
        <f t="shared" si="394"/>
        <v/>
      </c>
      <c r="AL2349" t="str">
        <f t="shared" si="394"/>
        <v/>
      </c>
    </row>
    <row r="2350" spans="1:38" x14ac:dyDescent="0.2">
      <c r="A2350" s="1">
        <v>7592</v>
      </c>
      <c r="B2350" s="2" t="s">
        <v>18</v>
      </c>
      <c r="C2350" s="3">
        <v>42566</v>
      </c>
      <c r="D2350" s="2" t="s">
        <v>27</v>
      </c>
      <c r="E2350" s="2">
        <v>42</v>
      </c>
      <c r="F2350" s="2">
        <v>78.72</v>
      </c>
      <c r="G2350" s="2">
        <v>0.08</v>
      </c>
      <c r="H2350" s="2" t="s">
        <v>20</v>
      </c>
      <c r="I2350" s="2">
        <v>0.5</v>
      </c>
      <c r="J2350" s="2">
        <v>13.82</v>
      </c>
      <c r="K2350" s="2">
        <v>15</v>
      </c>
      <c r="L2350" s="2" t="s">
        <v>524</v>
      </c>
      <c r="M2350" s="2" t="s">
        <v>22</v>
      </c>
      <c r="N2350" s="2" t="s">
        <v>30</v>
      </c>
      <c r="O2350" s="2" t="s">
        <v>24</v>
      </c>
      <c r="P2350" s="2" t="s">
        <v>64</v>
      </c>
      <c r="Q2350" s="2" t="s">
        <v>36</v>
      </c>
      <c r="R2350" s="3">
        <v>42570</v>
      </c>
      <c r="S2350" s="10">
        <f t="shared" si="395"/>
        <v>2016</v>
      </c>
      <c r="T2350" t="str">
        <f t="shared" si="401"/>
        <v/>
      </c>
      <c r="U2350">
        <f t="shared" si="401"/>
        <v>0.5</v>
      </c>
      <c r="V2350" t="str">
        <f t="shared" si="401"/>
        <v/>
      </c>
      <c r="W2350" t="str">
        <f t="shared" si="401"/>
        <v/>
      </c>
      <c r="Z2350">
        <f t="shared" si="402"/>
        <v>0.5</v>
      </c>
      <c r="AA2350" t="str">
        <f t="shared" si="402"/>
        <v/>
      </c>
      <c r="AB2350" t="str">
        <f t="shared" si="402"/>
        <v/>
      </c>
      <c r="AE2350" t="str">
        <f t="shared" si="396"/>
        <v/>
      </c>
      <c r="AH2350" t="str">
        <f t="shared" si="397"/>
        <v/>
      </c>
      <c r="AI2350" t="str">
        <f t="shared" si="398"/>
        <v/>
      </c>
      <c r="AJ2350" t="str">
        <f t="shared" si="394"/>
        <v/>
      </c>
      <c r="AK2350" t="str">
        <f t="shared" si="394"/>
        <v/>
      </c>
      <c r="AL2350" t="str">
        <f t="shared" si="394"/>
        <v/>
      </c>
    </row>
    <row r="2351" spans="1:38" x14ac:dyDescent="0.2">
      <c r="A2351" s="1">
        <v>7593</v>
      </c>
      <c r="B2351" s="2" t="s">
        <v>18</v>
      </c>
      <c r="C2351" s="3">
        <v>42568</v>
      </c>
      <c r="D2351" s="2" t="s">
        <v>59</v>
      </c>
      <c r="E2351" s="2">
        <v>39</v>
      </c>
      <c r="F2351" s="2">
        <v>148.88999999999999</v>
      </c>
      <c r="G2351" s="2">
        <v>0.03</v>
      </c>
      <c r="H2351" s="2" t="s">
        <v>20</v>
      </c>
      <c r="I2351" s="2">
        <v>65.319999999999993</v>
      </c>
      <c r="J2351" s="2">
        <v>15.69</v>
      </c>
      <c r="K2351" s="2">
        <v>14.5</v>
      </c>
      <c r="L2351" s="2" t="s">
        <v>133</v>
      </c>
      <c r="M2351" s="2" t="s">
        <v>38</v>
      </c>
      <c r="N2351" s="2" t="s">
        <v>30</v>
      </c>
      <c r="O2351" s="2" t="s">
        <v>24</v>
      </c>
      <c r="P2351" s="2" t="s">
        <v>74</v>
      </c>
      <c r="Q2351" s="2" t="s">
        <v>26</v>
      </c>
      <c r="R2351" s="3">
        <v>42569</v>
      </c>
      <c r="S2351" s="10">
        <f t="shared" si="395"/>
        <v>2016</v>
      </c>
      <c r="T2351" t="str">
        <f t="shared" si="401"/>
        <v/>
      </c>
      <c r="U2351">
        <f t="shared" si="401"/>
        <v>65.319999999999993</v>
      </c>
      <c r="V2351" t="str">
        <f t="shared" si="401"/>
        <v/>
      </c>
      <c r="W2351" t="str">
        <f t="shared" si="401"/>
        <v/>
      </c>
      <c r="Z2351">
        <f t="shared" si="402"/>
        <v>65.319999999999993</v>
      </c>
      <c r="AA2351" t="str">
        <f t="shared" si="402"/>
        <v/>
      </c>
      <c r="AB2351" t="str">
        <f t="shared" si="402"/>
        <v/>
      </c>
      <c r="AE2351" t="str">
        <f t="shared" si="396"/>
        <v/>
      </c>
      <c r="AH2351" t="str">
        <f t="shared" si="397"/>
        <v/>
      </c>
      <c r="AI2351" t="str">
        <f t="shared" si="398"/>
        <v/>
      </c>
      <c r="AJ2351" t="str">
        <f t="shared" si="394"/>
        <v/>
      </c>
      <c r="AK2351" t="str">
        <f t="shared" si="394"/>
        <v/>
      </c>
      <c r="AL2351" t="str">
        <f t="shared" si="394"/>
        <v/>
      </c>
    </row>
    <row r="2352" spans="1:38" x14ac:dyDescent="0.2">
      <c r="A2352" s="1">
        <v>7594</v>
      </c>
      <c r="B2352" s="2" t="s">
        <v>18</v>
      </c>
      <c r="C2352" s="3">
        <v>42568</v>
      </c>
      <c r="D2352" s="2" t="s">
        <v>59</v>
      </c>
      <c r="E2352" s="2">
        <v>31</v>
      </c>
      <c r="F2352" s="2">
        <v>218.95</v>
      </c>
      <c r="G2352" s="2">
        <v>0.05</v>
      </c>
      <c r="H2352" s="2" t="s">
        <v>49</v>
      </c>
      <c r="I2352" s="2">
        <v>-115.55</v>
      </c>
      <c r="J2352" s="2">
        <v>18.48</v>
      </c>
      <c r="K2352" s="2">
        <v>21.91</v>
      </c>
      <c r="L2352" s="2" t="s">
        <v>133</v>
      </c>
      <c r="M2352" s="2" t="s">
        <v>38</v>
      </c>
      <c r="N2352" s="2" t="s">
        <v>30</v>
      </c>
      <c r="O2352" s="2" t="s">
        <v>24</v>
      </c>
      <c r="P2352" s="2" t="s">
        <v>35</v>
      </c>
      <c r="Q2352" s="2" t="s">
        <v>26</v>
      </c>
      <c r="R2352" s="3">
        <v>42569</v>
      </c>
      <c r="S2352" s="10">
        <f t="shared" si="395"/>
        <v>2016</v>
      </c>
      <c r="T2352" t="str">
        <f t="shared" si="401"/>
        <v/>
      </c>
      <c r="U2352">
        <f t="shared" si="401"/>
        <v>-115.55</v>
      </c>
      <c r="V2352" t="str">
        <f t="shared" si="401"/>
        <v/>
      </c>
      <c r="W2352" t="str">
        <f t="shared" si="401"/>
        <v/>
      </c>
      <c r="Z2352">
        <f t="shared" si="402"/>
        <v>-115.55</v>
      </c>
      <c r="AA2352" t="str">
        <f t="shared" si="402"/>
        <v/>
      </c>
      <c r="AB2352" t="str">
        <f t="shared" si="402"/>
        <v/>
      </c>
      <c r="AE2352" t="str">
        <f t="shared" si="396"/>
        <v>Office Supplies</v>
      </c>
      <c r="AH2352" t="str">
        <f t="shared" si="397"/>
        <v/>
      </c>
      <c r="AI2352" t="str">
        <f t="shared" si="398"/>
        <v/>
      </c>
      <c r="AJ2352" t="str">
        <f t="shared" si="394"/>
        <v/>
      </c>
      <c r="AK2352" t="str">
        <f t="shared" si="394"/>
        <v/>
      </c>
      <c r="AL2352" t="str">
        <f t="shared" si="394"/>
        <v/>
      </c>
    </row>
    <row r="2353" spans="1:38" x14ac:dyDescent="0.2">
      <c r="A2353" s="1">
        <v>7595</v>
      </c>
      <c r="B2353" s="2" t="s">
        <v>18</v>
      </c>
      <c r="C2353" s="3">
        <v>42568</v>
      </c>
      <c r="D2353" s="2" t="s">
        <v>50</v>
      </c>
      <c r="E2353" s="2">
        <v>3</v>
      </c>
      <c r="F2353" s="2">
        <v>16</v>
      </c>
      <c r="G2353" s="2">
        <v>0.09</v>
      </c>
      <c r="H2353" s="2" t="s">
        <v>20</v>
      </c>
      <c r="I2353" s="2">
        <v>3.37</v>
      </c>
      <c r="J2353" s="2">
        <v>14.88</v>
      </c>
      <c r="K2353" s="2">
        <v>14.5</v>
      </c>
      <c r="L2353" s="2" t="s">
        <v>514</v>
      </c>
      <c r="M2353" s="2" t="s">
        <v>38</v>
      </c>
      <c r="N2353" s="2" t="s">
        <v>23</v>
      </c>
      <c r="O2353" s="2" t="s">
        <v>24</v>
      </c>
      <c r="P2353" s="2" t="s">
        <v>74</v>
      </c>
      <c r="Q2353" s="2" t="s">
        <v>26</v>
      </c>
      <c r="R2353" s="3">
        <v>42569</v>
      </c>
      <c r="S2353" s="10">
        <f t="shared" si="395"/>
        <v>2016</v>
      </c>
      <c r="T2353">
        <f t="shared" si="401"/>
        <v>3.37</v>
      </c>
      <c r="U2353" t="str">
        <f t="shared" si="401"/>
        <v/>
      </c>
      <c r="V2353" t="str">
        <f t="shared" si="401"/>
        <v/>
      </c>
      <c r="W2353" t="str">
        <f t="shared" si="401"/>
        <v/>
      </c>
      <c r="Z2353">
        <f t="shared" si="402"/>
        <v>3.37</v>
      </c>
      <c r="AA2353" t="str">
        <f t="shared" si="402"/>
        <v/>
      </c>
      <c r="AB2353" t="str">
        <f t="shared" si="402"/>
        <v/>
      </c>
      <c r="AE2353" t="str">
        <f t="shared" si="396"/>
        <v/>
      </c>
      <c r="AH2353" t="str">
        <f t="shared" si="397"/>
        <v/>
      </c>
      <c r="AI2353" t="str">
        <f t="shared" si="398"/>
        <v/>
      </c>
      <c r="AJ2353" t="str">
        <f t="shared" si="394"/>
        <v/>
      </c>
      <c r="AK2353" t="str">
        <f t="shared" si="394"/>
        <v/>
      </c>
      <c r="AL2353" t="str">
        <f t="shared" si="394"/>
        <v/>
      </c>
    </row>
    <row r="2354" spans="1:38" x14ac:dyDescent="0.2">
      <c r="A2354" s="1">
        <v>7596</v>
      </c>
      <c r="B2354" s="2" t="s">
        <v>18</v>
      </c>
      <c r="C2354" s="3">
        <v>42569</v>
      </c>
      <c r="D2354" s="2" t="s">
        <v>41</v>
      </c>
      <c r="E2354" s="2">
        <v>45</v>
      </c>
      <c r="F2354" s="2">
        <v>364.1</v>
      </c>
      <c r="G2354" s="2">
        <v>0.02</v>
      </c>
      <c r="H2354" s="2" t="s">
        <v>20</v>
      </c>
      <c r="I2354" s="2">
        <v>-43.57</v>
      </c>
      <c r="J2354" s="2">
        <v>19.38</v>
      </c>
      <c r="K2354" s="2">
        <v>19.21</v>
      </c>
      <c r="L2354" s="2" t="s">
        <v>499</v>
      </c>
      <c r="M2354" s="2" t="s">
        <v>38</v>
      </c>
      <c r="N2354" s="2" t="s">
        <v>30</v>
      </c>
      <c r="O2354" s="2" t="s">
        <v>45</v>
      </c>
      <c r="P2354" s="2" t="s">
        <v>55</v>
      </c>
      <c r="Q2354" s="2" t="s">
        <v>26</v>
      </c>
      <c r="R2354" s="3">
        <v>42571</v>
      </c>
      <c r="S2354" s="10">
        <f t="shared" si="395"/>
        <v>2016</v>
      </c>
      <c r="T2354" t="str">
        <f t="shared" si="401"/>
        <v/>
      </c>
      <c r="U2354">
        <f t="shared" si="401"/>
        <v>-43.57</v>
      </c>
      <c r="V2354" t="str">
        <f t="shared" si="401"/>
        <v/>
      </c>
      <c r="W2354" t="str">
        <f t="shared" si="401"/>
        <v/>
      </c>
      <c r="Z2354" t="str">
        <f t="shared" si="402"/>
        <v/>
      </c>
      <c r="AA2354" t="str">
        <f t="shared" si="402"/>
        <v/>
      </c>
      <c r="AB2354">
        <f t="shared" si="402"/>
        <v>-43.57</v>
      </c>
      <c r="AE2354" t="str">
        <f t="shared" si="396"/>
        <v>Furniture</v>
      </c>
      <c r="AH2354" t="str">
        <f t="shared" si="397"/>
        <v/>
      </c>
      <c r="AI2354" t="str">
        <f t="shared" si="398"/>
        <v/>
      </c>
      <c r="AJ2354" t="str">
        <f t="shared" si="394"/>
        <v/>
      </c>
      <c r="AK2354" t="str">
        <f t="shared" si="394"/>
        <v/>
      </c>
      <c r="AL2354" t="str">
        <f t="shared" si="394"/>
        <v/>
      </c>
    </row>
    <row r="2355" spans="1:38" x14ac:dyDescent="0.2">
      <c r="A2355" s="1">
        <v>7597</v>
      </c>
      <c r="B2355" s="2" t="s">
        <v>18</v>
      </c>
      <c r="C2355" s="3">
        <v>42569</v>
      </c>
      <c r="D2355" s="2" t="s">
        <v>41</v>
      </c>
      <c r="E2355" s="2">
        <v>42</v>
      </c>
      <c r="F2355" s="2">
        <v>576.72</v>
      </c>
      <c r="G2355" s="2">
        <v>0.05</v>
      </c>
      <c r="H2355" s="2" t="s">
        <v>49</v>
      </c>
      <c r="I2355" s="2">
        <v>89.78</v>
      </c>
      <c r="J2355" s="2">
        <v>24.98</v>
      </c>
      <c r="K2355" s="2">
        <v>17.14</v>
      </c>
      <c r="L2355" s="2" t="s">
        <v>400</v>
      </c>
      <c r="M2355" s="2" t="s">
        <v>29</v>
      </c>
      <c r="N2355" s="2" t="s">
        <v>30</v>
      </c>
      <c r="O2355" s="2" t="s">
        <v>24</v>
      </c>
      <c r="P2355" s="2" t="s">
        <v>203</v>
      </c>
      <c r="Q2355" s="2" t="s">
        <v>58</v>
      </c>
      <c r="R2355" s="3">
        <v>42570</v>
      </c>
      <c r="S2355" s="10">
        <f t="shared" si="395"/>
        <v>2016</v>
      </c>
      <c r="T2355" t="str">
        <f t="shared" si="401"/>
        <v/>
      </c>
      <c r="U2355">
        <f t="shared" si="401"/>
        <v>89.78</v>
      </c>
      <c r="V2355" t="str">
        <f t="shared" si="401"/>
        <v/>
      </c>
      <c r="W2355" t="str">
        <f t="shared" si="401"/>
        <v/>
      </c>
      <c r="Z2355">
        <f t="shared" si="402"/>
        <v>89.78</v>
      </c>
      <c r="AA2355" t="str">
        <f t="shared" si="402"/>
        <v/>
      </c>
      <c r="AB2355" t="str">
        <f t="shared" si="402"/>
        <v/>
      </c>
      <c r="AE2355" t="str">
        <f t="shared" si="396"/>
        <v/>
      </c>
      <c r="AH2355" t="str">
        <f t="shared" si="397"/>
        <v/>
      </c>
      <c r="AI2355" t="str">
        <f t="shared" si="398"/>
        <v/>
      </c>
      <c r="AJ2355" t="str">
        <f t="shared" si="394"/>
        <v/>
      </c>
      <c r="AK2355" t="str">
        <f t="shared" si="394"/>
        <v/>
      </c>
      <c r="AL2355" t="str">
        <f t="shared" si="394"/>
        <v/>
      </c>
    </row>
    <row r="2356" spans="1:38" x14ac:dyDescent="0.2">
      <c r="A2356" s="1">
        <v>7598</v>
      </c>
      <c r="B2356" s="2" t="s">
        <v>18</v>
      </c>
      <c r="C2356" s="3">
        <v>42569</v>
      </c>
      <c r="D2356" s="2" t="s">
        <v>19</v>
      </c>
      <c r="E2356" s="2">
        <v>9</v>
      </c>
      <c r="F2356" s="2">
        <v>527.89</v>
      </c>
      <c r="G2356" s="2">
        <v>0</v>
      </c>
      <c r="H2356" s="2" t="s">
        <v>20</v>
      </c>
      <c r="I2356" s="2">
        <v>-45.61</v>
      </c>
      <c r="J2356" s="2">
        <v>63.65</v>
      </c>
      <c r="K2356" s="2">
        <v>32.450000000000003</v>
      </c>
      <c r="L2356" s="2" t="s">
        <v>512</v>
      </c>
      <c r="M2356" s="2" t="s">
        <v>29</v>
      </c>
      <c r="N2356" s="2" t="s">
        <v>54</v>
      </c>
      <c r="O2356" s="2" t="s">
        <v>45</v>
      </c>
      <c r="P2356" s="2" t="s">
        <v>55</v>
      </c>
      <c r="Q2356" s="2" t="s">
        <v>62</v>
      </c>
      <c r="R2356" s="3">
        <v>42571</v>
      </c>
      <c r="S2356" s="10">
        <f t="shared" si="395"/>
        <v>2016</v>
      </c>
      <c r="T2356" t="str">
        <f t="shared" si="401"/>
        <v/>
      </c>
      <c r="U2356" t="str">
        <f t="shared" si="401"/>
        <v/>
      </c>
      <c r="V2356" t="str">
        <f t="shared" si="401"/>
        <v/>
      </c>
      <c r="W2356">
        <f t="shared" si="401"/>
        <v>-45.61</v>
      </c>
      <c r="Z2356" t="str">
        <f t="shared" si="402"/>
        <v/>
      </c>
      <c r="AA2356" t="str">
        <f t="shared" si="402"/>
        <v/>
      </c>
      <c r="AB2356">
        <f t="shared" si="402"/>
        <v>-45.61</v>
      </c>
      <c r="AE2356" t="str">
        <f t="shared" si="396"/>
        <v>Furniture</v>
      </c>
      <c r="AH2356" t="str">
        <f t="shared" si="397"/>
        <v/>
      </c>
      <c r="AI2356" t="str">
        <f t="shared" si="398"/>
        <v/>
      </c>
      <c r="AJ2356" t="str">
        <f t="shared" si="394"/>
        <v/>
      </c>
      <c r="AK2356" t="str">
        <f t="shared" si="394"/>
        <v/>
      </c>
      <c r="AL2356" t="str">
        <f t="shared" si="394"/>
        <v/>
      </c>
    </row>
    <row r="2357" spans="1:38" x14ac:dyDescent="0.2">
      <c r="A2357" s="1">
        <v>7599</v>
      </c>
      <c r="B2357" s="2" t="s">
        <v>18</v>
      </c>
      <c r="C2357" s="3">
        <v>42571</v>
      </c>
      <c r="D2357" s="2" t="s">
        <v>27</v>
      </c>
      <c r="E2357" s="2">
        <v>36</v>
      </c>
      <c r="F2357" s="2">
        <v>18035.47</v>
      </c>
      <c r="G2357" s="2">
        <v>0.02</v>
      </c>
      <c r="H2357" s="2" t="s">
        <v>44</v>
      </c>
      <c r="I2357" s="2">
        <v>8163.1</v>
      </c>
      <c r="J2357" s="2">
        <v>512.98</v>
      </c>
      <c r="K2357" s="2">
        <v>42.14</v>
      </c>
      <c r="L2357" s="2" t="s">
        <v>368</v>
      </c>
      <c r="M2357" s="2" t="s">
        <v>22</v>
      </c>
      <c r="N2357" s="2" t="s">
        <v>30</v>
      </c>
      <c r="O2357" s="2" t="s">
        <v>31</v>
      </c>
      <c r="P2357" s="2" t="s">
        <v>33</v>
      </c>
      <c r="Q2357" s="2" t="s">
        <v>56</v>
      </c>
      <c r="R2357" s="3">
        <v>42576</v>
      </c>
      <c r="S2357" s="10">
        <f t="shared" si="395"/>
        <v>2016</v>
      </c>
      <c r="T2357" t="str">
        <f t="shared" si="401"/>
        <v/>
      </c>
      <c r="U2357">
        <f t="shared" si="401"/>
        <v>8163.1</v>
      </c>
      <c r="V2357" t="str">
        <f t="shared" si="401"/>
        <v/>
      </c>
      <c r="W2357" t="str">
        <f t="shared" si="401"/>
        <v/>
      </c>
      <c r="Z2357" t="str">
        <f t="shared" si="402"/>
        <v/>
      </c>
      <c r="AA2357">
        <f t="shared" si="402"/>
        <v>8163.1</v>
      </c>
      <c r="AB2357" t="str">
        <f t="shared" si="402"/>
        <v/>
      </c>
      <c r="AE2357" t="str">
        <f t="shared" si="396"/>
        <v/>
      </c>
      <c r="AH2357" t="str">
        <f t="shared" si="397"/>
        <v/>
      </c>
      <c r="AI2357" t="str">
        <f t="shared" si="398"/>
        <v/>
      </c>
      <c r="AJ2357" t="str">
        <f t="shared" si="394"/>
        <v/>
      </c>
      <c r="AK2357" t="str">
        <f t="shared" si="394"/>
        <v/>
      </c>
      <c r="AL2357" t="str">
        <f t="shared" si="394"/>
        <v/>
      </c>
    </row>
    <row r="2358" spans="1:38" x14ac:dyDescent="0.2">
      <c r="A2358" s="1">
        <v>7600</v>
      </c>
      <c r="B2358" s="2" t="s">
        <v>18</v>
      </c>
      <c r="C2358" s="3">
        <v>42571</v>
      </c>
      <c r="D2358" s="2" t="s">
        <v>59</v>
      </c>
      <c r="E2358" s="2">
        <v>1</v>
      </c>
      <c r="F2358" s="2">
        <v>26.32</v>
      </c>
      <c r="G2358" s="2">
        <v>0</v>
      </c>
      <c r="H2358" s="2" t="s">
        <v>20</v>
      </c>
      <c r="I2358" s="2">
        <v>-12.85</v>
      </c>
      <c r="J2358" s="2">
        <v>23.5</v>
      </c>
      <c r="K2358" s="2">
        <v>21.19</v>
      </c>
      <c r="L2358" s="2" t="s">
        <v>236</v>
      </c>
      <c r="M2358" s="2" t="s">
        <v>66</v>
      </c>
      <c r="N2358" s="2" t="s">
        <v>30</v>
      </c>
      <c r="O2358" s="2" t="s">
        <v>24</v>
      </c>
      <c r="P2358" s="2" t="s">
        <v>25</v>
      </c>
      <c r="Q2358" s="2" t="s">
        <v>26</v>
      </c>
      <c r="R2358" s="3">
        <v>42573</v>
      </c>
      <c r="S2358" s="10">
        <f t="shared" si="395"/>
        <v>2016</v>
      </c>
      <c r="T2358" t="str">
        <f t="shared" si="401"/>
        <v/>
      </c>
      <c r="U2358">
        <f t="shared" si="401"/>
        <v>-12.85</v>
      </c>
      <c r="V2358" t="str">
        <f t="shared" si="401"/>
        <v/>
      </c>
      <c r="W2358" t="str">
        <f t="shared" si="401"/>
        <v/>
      </c>
      <c r="Z2358">
        <f t="shared" si="402"/>
        <v>-12.85</v>
      </c>
      <c r="AA2358" t="str">
        <f t="shared" si="402"/>
        <v/>
      </c>
      <c r="AB2358" t="str">
        <f t="shared" si="402"/>
        <v/>
      </c>
      <c r="AE2358" t="str">
        <f t="shared" si="396"/>
        <v>Office Supplies</v>
      </c>
      <c r="AH2358" t="str">
        <f t="shared" si="397"/>
        <v/>
      </c>
      <c r="AI2358" t="str">
        <f t="shared" si="398"/>
        <v/>
      </c>
      <c r="AJ2358" t="str">
        <f t="shared" si="394"/>
        <v/>
      </c>
      <c r="AK2358" t="str">
        <f t="shared" si="394"/>
        <v/>
      </c>
      <c r="AL2358" t="str">
        <f t="shared" si="394"/>
        <v/>
      </c>
    </row>
    <row r="2359" spans="1:38" x14ac:dyDescent="0.2">
      <c r="A2359" s="1">
        <v>7601</v>
      </c>
      <c r="B2359" s="2" t="s">
        <v>18</v>
      </c>
      <c r="C2359" s="3">
        <v>42572</v>
      </c>
      <c r="D2359" s="2" t="s">
        <v>41</v>
      </c>
      <c r="E2359" s="2">
        <v>46</v>
      </c>
      <c r="F2359" s="2">
        <v>238.75</v>
      </c>
      <c r="G2359" s="2">
        <v>0.03</v>
      </c>
      <c r="H2359" s="2" t="s">
        <v>20</v>
      </c>
      <c r="I2359" s="2">
        <v>-76.459999999999994</v>
      </c>
      <c r="J2359" s="2">
        <v>16.98</v>
      </c>
      <c r="K2359" s="2">
        <v>18.7</v>
      </c>
      <c r="L2359" s="2" t="s">
        <v>160</v>
      </c>
      <c r="M2359" s="2" t="s">
        <v>22</v>
      </c>
      <c r="N2359" s="2" t="s">
        <v>30</v>
      </c>
      <c r="O2359" s="2" t="s">
        <v>24</v>
      </c>
      <c r="P2359" s="2" t="s">
        <v>35</v>
      </c>
      <c r="Q2359" s="2" t="s">
        <v>26</v>
      </c>
      <c r="R2359" s="3">
        <v>42574</v>
      </c>
      <c r="S2359" s="10">
        <f t="shared" si="395"/>
        <v>2016</v>
      </c>
      <c r="T2359" t="str">
        <f t="shared" si="401"/>
        <v/>
      </c>
      <c r="U2359">
        <f t="shared" si="401"/>
        <v>-76.459999999999994</v>
      </c>
      <c r="V2359" t="str">
        <f t="shared" si="401"/>
        <v/>
      </c>
      <c r="W2359" t="str">
        <f t="shared" si="401"/>
        <v/>
      </c>
      <c r="Z2359">
        <f t="shared" si="402"/>
        <v>-76.459999999999994</v>
      </c>
      <c r="AA2359" t="str">
        <f t="shared" si="402"/>
        <v/>
      </c>
      <c r="AB2359" t="str">
        <f t="shared" si="402"/>
        <v/>
      </c>
      <c r="AE2359" t="str">
        <f t="shared" si="396"/>
        <v>Office Supplies</v>
      </c>
      <c r="AH2359" t="str">
        <f t="shared" si="397"/>
        <v/>
      </c>
      <c r="AI2359" t="str">
        <f t="shared" si="398"/>
        <v/>
      </c>
      <c r="AJ2359" t="str">
        <f t="shared" si="394"/>
        <v/>
      </c>
      <c r="AK2359" t="str">
        <f t="shared" si="394"/>
        <v/>
      </c>
      <c r="AL2359" t="str">
        <f t="shared" si="394"/>
        <v/>
      </c>
    </row>
    <row r="2360" spans="1:38" x14ac:dyDescent="0.2">
      <c r="A2360" s="1">
        <v>7602</v>
      </c>
      <c r="B2360" s="2" t="s">
        <v>18</v>
      </c>
      <c r="C2360" s="3">
        <v>42572</v>
      </c>
      <c r="D2360" s="2" t="s">
        <v>50</v>
      </c>
      <c r="E2360" s="2">
        <v>43</v>
      </c>
      <c r="F2360" s="2">
        <v>874.13</v>
      </c>
      <c r="G2360" s="2">
        <v>0.1</v>
      </c>
      <c r="H2360" s="2" t="s">
        <v>20</v>
      </c>
      <c r="I2360" s="2">
        <v>-194.58</v>
      </c>
      <c r="J2360" s="2">
        <v>32.97</v>
      </c>
      <c r="K2360" s="2">
        <v>20.5</v>
      </c>
      <c r="L2360" s="2" t="s">
        <v>294</v>
      </c>
      <c r="M2360" s="2" t="s">
        <v>29</v>
      </c>
      <c r="N2360" s="2" t="s">
        <v>30</v>
      </c>
      <c r="O2360" s="2" t="s">
        <v>31</v>
      </c>
      <c r="P2360" s="2" t="s">
        <v>32</v>
      </c>
      <c r="Q2360" s="2" t="s">
        <v>26</v>
      </c>
      <c r="R2360" s="3">
        <v>42573</v>
      </c>
      <c r="S2360" s="10">
        <f t="shared" si="395"/>
        <v>2016</v>
      </c>
      <c r="T2360" t="str">
        <f t="shared" si="401"/>
        <v/>
      </c>
      <c r="U2360">
        <f t="shared" si="401"/>
        <v>-194.58</v>
      </c>
      <c r="V2360" t="str">
        <f t="shared" si="401"/>
        <v/>
      </c>
      <c r="W2360" t="str">
        <f t="shared" si="401"/>
        <v/>
      </c>
      <c r="Z2360" t="str">
        <f t="shared" si="402"/>
        <v/>
      </c>
      <c r="AA2360">
        <f t="shared" si="402"/>
        <v>-194.58</v>
      </c>
      <c r="AB2360" t="str">
        <f t="shared" si="402"/>
        <v/>
      </c>
      <c r="AE2360" t="str">
        <f t="shared" si="396"/>
        <v>Technology</v>
      </c>
      <c r="AH2360" t="str">
        <f t="shared" si="397"/>
        <v/>
      </c>
      <c r="AI2360" t="str">
        <f t="shared" si="398"/>
        <v/>
      </c>
      <c r="AJ2360" t="str">
        <f t="shared" si="394"/>
        <v/>
      </c>
      <c r="AK2360" t="str">
        <f t="shared" si="394"/>
        <v/>
      </c>
      <c r="AL2360" t="str">
        <f t="shared" si="394"/>
        <v/>
      </c>
    </row>
    <row r="2361" spans="1:38" x14ac:dyDescent="0.2">
      <c r="A2361" s="1">
        <v>7603</v>
      </c>
      <c r="B2361" s="2" t="s">
        <v>18</v>
      </c>
      <c r="C2361" s="3">
        <v>42572</v>
      </c>
      <c r="D2361" s="2" t="s">
        <v>50</v>
      </c>
      <c r="E2361" s="2">
        <v>6</v>
      </c>
      <c r="F2361" s="2">
        <v>649.82000000000005</v>
      </c>
      <c r="G2361" s="2">
        <v>0.03</v>
      </c>
      <c r="H2361" s="2" t="s">
        <v>20</v>
      </c>
      <c r="I2361" s="2">
        <v>85.41</v>
      </c>
      <c r="J2361" s="2">
        <v>116.85</v>
      </c>
      <c r="K2361" s="2">
        <v>33.99</v>
      </c>
      <c r="L2361" s="2" t="s">
        <v>294</v>
      </c>
      <c r="M2361" s="2" t="s">
        <v>29</v>
      </c>
      <c r="N2361" s="2" t="s">
        <v>30</v>
      </c>
      <c r="O2361" s="2" t="s">
        <v>24</v>
      </c>
      <c r="P2361" s="2" t="s">
        <v>35</v>
      </c>
      <c r="Q2361" s="2" t="s">
        <v>26</v>
      </c>
      <c r="R2361" s="3">
        <v>42573</v>
      </c>
      <c r="S2361" s="10">
        <f t="shared" si="395"/>
        <v>2016</v>
      </c>
      <c r="T2361" t="str">
        <f t="shared" si="401"/>
        <v/>
      </c>
      <c r="U2361">
        <f t="shared" si="401"/>
        <v>85.41</v>
      </c>
      <c r="V2361" t="str">
        <f t="shared" si="401"/>
        <v/>
      </c>
      <c r="W2361" t="str">
        <f t="shared" si="401"/>
        <v/>
      </c>
      <c r="Z2361">
        <f t="shared" si="402"/>
        <v>85.41</v>
      </c>
      <c r="AA2361" t="str">
        <f t="shared" si="402"/>
        <v/>
      </c>
      <c r="AB2361" t="str">
        <f t="shared" si="402"/>
        <v/>
      </c>
      <c r="AE2361" t="str">
        <f t="shared" si="396"/>
        <v/>
      </c>
      <c r="AH2361" t="str">
        <f t="shared" si="397"/>
        <v/>
      </c>
      <c r="AI2361" t="str">
        <f t="shared" si="398"/>
        <v/>
      </c>
      <c r="AJ2361" t="str">
        <f t="shared" si="394"/>
        <v/>
      </c>
      <c r="AK2361" t="str">
        <f t="shared" si="394"/>
        <v/>
      </c>
      <c r="AL2361" t="str">
        <f t="shared" si="394"/>
        <v/>
      </c>
    </row>
    <row r="2362" spans="1:38" x14ac:dyDescent="0.2">
      <c r="A2362" s="1">
        <v>7604</v>
      </c>
      <c r="B2362" s="2" t="s">
        <v>18</v>
      </c>
      <c r="C2362" s="3">
        <v>42572</v>
      </c>
      <c r="D2362" s="2" t="s">
        <v>50</v>
      </c>
      <c r="E2362" s="2">
        <v>26</v>
      </c>
      <c r="F2362" s="2">
        <v>2177.1525000000001</v>
      </c>
      <c r="G2362" s="2">
        <v>0.02</v>
      </c>
      <c r="H2362" s="2" t="s">
        <v>20</v>
      </c>
      <c r="I2362" s="2">
        <v>380.15</v>
      </c>
      <c r="J2362" s="2">
        <v>107.99</v>
      </c>
      <c r="K2362" s="2">
        <v>22.99</v>
      </c>
      <c r="L2362" s="2" t="s">
        <v>294</v>
      </c>
      <c r="M2362" s="2" t="s">
        <v>29</v>
      </c>
      <c r="N2362" s="2" t="s">
        <v>30</v>
      </c>
      <c r="O2362" s="2" t="s">
        <v>31</v>
      </c>
      <c r="P2362" s="2" t="s">
        <v>39</v>
      </c>
      <c r="Q2362" s="2" t="s">
        <v>26</v>
      </c>
      <c r="R2362" s="3">
        <v>42574</v>
      </c>
      <c r="S2362" s="10">
        <f t="shared" si="395"/>
        <v>2016</v>
      </c>
      <c r="T2362" t="str">
        <f t="shared" ref="T2362:W2381" si="403">IF($N2362=T$1,$I2362,"")</f>
        <v/>
      </c>
      <c r="U2362">
        <f t="shared" si="403"/>
        <v>380.15</v>
      </c>
      <c r="V2362" t="str">
        <f t="shared" si="403"/>
        <v/>
      </c>
      <c r="W2362" t="str">
        <f t="shared" si="403"/>
        <v/>
      </c>
      <c r="Z2362" t="str">
        <f t="shared" ref="Z2362:AB2381" si="404">IF($O2362=Z$1,$I2362,"")</f>
        <v/>
      </c>
      <c r="AA2362">
        <f t="shared" si="404"/>
        <v>380.15</v>
      </c>
      <c r="AB2362" t="str">
        <f t="shared" si="404"/>
        <v/>
      </c>
      <c r="AE2362" t="str">
        <f t="shared" si="396"/>
        <v/>
      </c>
      <c r="AH2362" t="str">
        <f t="shared" si="397"/>
        <v/>
      </c>
      <c r="AI2362" t="str">
        <f t="shared" si="398"/>
        <v/>
      </c>
      <c r="AJ2362" t="str">
        <f t="shared" si="394"/>
        <v/>
      </c>
      <c r="AK2362" t="str">
        <f t="shared" si="394"/>
        <v/>
      </c>
      <c r="AL2362" t="str">
        <f t="shared" si="394"/>
        <v/>
      </c>
    </row>
    <row r="2363" spans="1:38" x14ac:dyDescent="0.2">
      <c r="A2363" s="1">
        <v>7605</v>
      </c>
      <c r="B2363" s="2" t="s">
        <v>18</v>
      </c>
      <c r="C2363" s="3">
        <v>42573</v>
      </c>
      <c r="D2363" s="2" t="s">
        <v>27</v>
      </c>
      <c r="E2363" s="2">
        <v>41</v>
      </c>
      <c r="F2363" s="2">
        <v>262.08999999999997</v>
      </c>
      <c r="G2363" s="2">
        <v>0.06</v>
      </c>
      <c r="H2363" s="2" t="s">
        <v>20</v>
      </c>
      <c r="I2363" s="2">
        <v>-263.97000000000003</v>
      </c>
      <c r="J2363" s="2">
        <v>17.98</v>
      </c>
      <c r="K2363" s="2">
        <v>24.39</v>
      </c>
      <c r="L2363" s="2" t="s">
        <v>350</v>
      </c>
      <c r="M2363" s="2" t="s">
        <v>29</v>
      </c>
      <c r="N2363" s="2" t="s">
        <v>30</v>
      </c>
      <c r="O2363" s="2" t="s">
        <v>24</v>
      </c>
      <c r="P2363" s="2" t="s">
        <v>35</v>
      </c>
      <c r="Q2363" s="2" t="s">
        <v>26</v>
      </c>
      <c r="R2363" s="3">
        <v>42573</v>
      </c>
      <c r="S2363" s="10">
        <f t="shared" si="395"/>
        <v>2016</v>
      </c>
      <c r="T2363" t="str">
        <f t="shared" si="403"/>
        <v/>
      </c>
      <c r="U2363">
        <f t="shared" si="403"/>
        <v>-263.97000000000003</v>
      </c>
      <c r="V2363" t="str">
        <f t="shared" si="403"/>
        <v/>
      </c>
      <c r="W2363" t="str">
        <f t="shared" si="403"/>
        <v/>
      </c>
      <c r="Z2363">
        <f t="shared" si="404"/>
        <v>-263.97000000000003</v>
      </c>
      <c r="AA2363" t="str">
        <f t="shared" si="404"/>
        <v/>
      </c>
      <c r="AB2363" t="str">
        <f t="shared" si="404"/>
        <v/>
      </c>
      <c r="AE2363" t="str">
        <f t="shared" si="396"/>
        <v>Office Supplies</v>
      </c>
      <c r="AH2363" t="str">
        <f t="shared" si="397"/>
        <v/>
      </c>
      <c r="AI2363" t="str">
        <f t="shared" si="398"/>
        <v/>
      </c>
      <c r="AJ2363" t="str">
        <f t="shared" si="394"/>
        <v/>
      </c>
      <c r="AK2363" t="str">
        <f t="shared" si="394"/>
        <v/>
      </c>
      <c r="AL2363" t="str">
        <f t="shared" si="394"/>
        <v/>
      </c>
    </row>
    <row r="2364" spans="1:38" x14ac:dyDescent="0.2">
      <c r="A2364" s="1">
        <v>7606</v>
      </c>
      <c r="B2364" s="2" t="s">
        <v>18</v>
      </c>
      <c r="C2364" s="3">
        <v>42573</v>
      </c>
      <c r="D2364" s="2" t="s">
        <v>19</v>
      </c>
      <c r="E2364" s="2">
        <v>50</v>
      </c>
      <c r="F2364" s="2">
        <v>522.26</v>
      </c>
      <c r="G2364" s="2">
        <v>0.09</v>
      </c>
      <c r="H2364" s="2" t="s">
        <v>20</v>
      </c>
      <c r="I2364" s="2">
        <v>-47.78</v>
      </c>
      <c r="J2364" s="2">
        <v>22.89</v>
      </c>
      <c r="K2364" s="2">
        <v>18.5</v>
      </c>
      <c r="L2364" s="2" t="s">
        <v>380</v>
      </c>
      <c r="M2364" s="2" t="s">
        <v>38</v>
      </c>
      <c r="N2364" s="2" t="s">
        <v>43</v>
      </c>
      <c r="O2364" s="2" t="s">
        <v>24</v>
      </c>
      <c r="P2364" s="2" t="s">
        <v>71</v>
      </c>
      <c r="Q2364" s="2" t="s">
        <v>26</v>
      </c>
      <c r="R2364" s="3">
        <v>42574</v>
      </c>
      <c r="S2364" s="10">
        <f t="shared" si="395"/>
        <v>2016</v>
      </c>
      <c r="T2364" t="str">
        <f t="shared" si="403"/>
        <v/>
      </c>
      <c r="U2364" t="str">
        <f t="shared" si="403"/>
        <v/>
      </c>
      <c r="V2364">
        <f t="shared" si="403"/>
        <v>-47.78</v>
      </c>
      <c r="W2364" t="str">
        <f t="shared" si="403"/>
        <v/>
      </c>
      <c r="Z2364">
        <f t="shared" si="404"/>
        <v>-47.78</v>
      </c>
      <c r="AA2364" t="str">
        <f t="shared" si="404"/>
        <v/>
      </c>
      <c r="AB2364" t="str">
        <f t="shared" si="404"/>
        <v/>
      </c>
      <c r="AE2364" t="str">
        <f t="shared" si="396"/>
        <v>Office Supplies</v>
      </c>
      <c r="AH2364" t="str">
        <f t="shared" si="397"/>
        <v/>
      </c>
      <c r="AI2364" t="str">
        <f t="shared" si="398"/>
        <v/>
      </c>
      <c r="AJ2364" t="str">
        <f t="shared" si="394"/>
        <v/>
      </c>
      <c r="AK2364" t="str">
        <f t="shared" si="394"/>
        <v/>
      </c>
      <c r="AL2364" t="str">
        <f t="shared" si="394"/>
        <v/>
      </c>
    </row>
    <row r="2365" spans="1:38" x14ac:dyDescent="0.2">
      <c r="A2365" s="1">
        <v>7607</v>
      </c>
      <c r="B2365" s="2" t="s">
        <v>18</v>
      </c>
      <c r="C2365" s="3">
        <v>42573</v>
      </c>
      <c r="D2365" s="2" t="s">
        <v>27</v>
      </c>
      <c r="E2365" s="2">
        <v>3</v>
      </c>
      <c r="F2365" s="2">
        <v>66.03</v>
      </c>
      <c r="G2365" s="2">
        <v>0</v>
      </c>
      <c r="H2365" s="2" t="s">
        <v>20</v>
      </c>
      <c r="I2365" s="2">
        <v>-35.46</v>
      </c>
      <c r="J2365" s="2">
        <v>29.48</v>
      </c>
      <c r="K2365" s="2">
        <v>15.99</v>
      </c>
      <c r="L2365" s="2" t="s">
        <v>194</v>
      </c>
      <c r="M2365" s="2" t="s">
        <v>29</v>
      </c>
      <c r="N2365" s="2" t="s">
        <v>54</v>
      </c>
      <c r="O2365" s="2" t="s">
        <v>31</v>
      </c>
      <c r="P2365" s="2" t="s">
        <v>32</v>
      </c>
      <c r="Q2365" s="2" t="s">
        <v>58</v>
      </c>
      <c r="R2365" s="3">
        <v>42577</v>
      </c>
      <c r="S2365" s="10">
        <f t="shared" si="395"/>
        <v>2016</v>
      </c>
      <c r="T2365" t="str">
        <f t="shared" si="403"/>
        <v/>
      </c>
      <c r="U2365" t="str">
        <f t="shared" si="403"/>
        <v/>
      </c>
      <c r="V2365" t="str">
        <f t="shared" si="403"/>
        <v/>
      </c>
      <c r="W2365">
        <f t="shared" si="403"/>
        <v>-35.46</v>
      </c>
      <c r="Z2365" t="str">
        <f t="shared" si="404"/>
        <v/>
      </c>
      <c r="AA2365">
        <f t="shared" si="404"/>
        <v>-35.46</v>
      </c>
      <c r="AB2365" t="str">
        <f t="shared" si="404"/>
        <v/>
      </c>
      <c r="AE2365" t="str">
        <f t="shared" si="396"/>
        <v>Technology</v>
      </c>
      <c r="AH2365">
        <f t="shared" si="397"/>
        <v>-35.46</v>
      </c>
      <c r="AI2365" t="str">
        <f t="shared" si="398"/>
        <v/>
      </c>
      <c r="AJ2365" t="str">
        <f t="shared" si="394"/>
        <v/>
      </c>
      <c r="AK2365">
        <f t="shared" si="394"/>
        <v>-35.46</v>
      </c>
      <c r="AL2365" t="str">
        <f t="shared" si="394"/>
        <v/>
      </c>
    </row>
    <row r="2366" spans="1:38" x14ac:dyDescent="0.2">
      <c r="A2366" s="1">
        <v>7608</v>
      </c>
      <c r="B2366" s="2" t="s">
        <v>18</v>
      </c>
      <c r="C2366" s="3">
        <v>42573</v>
      </c>
      <c r="D2366" s="2" t="s">
        <v>27</v>
      </c>
      <c r="E2366" s="2">
        <v>13</v>
      </c>
      <c r="F2366" s="2">
        <v>102.39</v>
      </c>
      <c r="G2366" s="2">
        <v>0.06</v>
      </c>
      <c r="H2366" s="2" t="s">
        <v>20</v>
      </c>
      <c r="I2366" s="2">
        <v>-100.89</v>
      </c>
      <c r="J2366" s="2">
        <v>18.98</v>
      </c>
      <c r="K2366" s="2">
        <v>23.69</v>
      </c>
      <c r="L2366" s="2" t="s">
        <v>194</v>
      </c>
      <c r="M2366" s="2" t="s">
        <v>29</v>
      </c>
      <c r="N2366" s="2" t="s">
        <v>54</v>
      </c>
      <c r="O2366" s="2" t="s">
        <v>24</v>
      </c>
      <c r="P2366" s="2" t="s">
        <v>52</v>
      </c>
      <c r="Q2366" s="2" t="s">
        <v>26</v>
      </c>
      <c r="R2366" s="3">
        <v>42573</v>
      </c>
      <c r="S2366" s="10">
        <f t="shared" si="395"/>
        <v>2016</v>
      </c>
      <c r="T2366" t="str">
        <f t="shared" si="403"/>
        <v/>
      </c>
      <c r="U2366" t="str">
        <f t="shared" si="403"/>
        <v/>
      </c>
      <c r="V2366" t="str">
        <f t="shared" si="403"/>
        <v/>
      </c>
      <c r="W2366">
        <f t="shared" si="403"/>
        <v>-100.89</v>
      </c>
      <c r="Z2366">
        <f t="shared" si="404"/>
        <v>-100.89</v>
      </c>
      <c r="AA2366" t="str">
        <f t="shared" si="404"/>
        <v/>
      </c>
      <c r="AB2366" t="str">
        <f t="shared" si="404"/>
        <v/>
      </c>
      <c r="AE2366" t="str">
        <f t="shared" si="396"/>
        <v>Office Supplies</v>
      </c>
      <c r="AH2366" t="str">
        <f t="shared" si="397"/>
        <v/>
      </c>
      <c r="AI2366" t="str">
        <f t="shared" si="398"/>
        <v/>
      </c>
      <c r="AJ2366" t="str">
        <f t="shared" si="394"/>
        <v/>
      </c>
      <c r="AK2366" t="str">
        <f t="shared" si="394"/>
        <v/>
      </c>
      <c r="AL2366" t="str">
        <f t="shared" si="394"/>
        <v/>
      </c>
    </row>
    <row r="2367" spans="1:38" x14ac:dyDescent="0.2">
      <c r="A2367" s="1">
        <v>7609</v>
      </c>
      <c r="B2367" s="2" t="s">
        <v>18</v>
      </c>
      <c r="C2367" s="3">
        <v>42573</v>
      </c>
      <c r="D2367" s="2" t="s">
        <v>27</v>
      </c>
      <c r="E2367" s="2">
        <v>12</v>
      </c>
      <c r="F2367" s="2">
        <v>3678.7</v>
      </c>
      <c r="G2367" s="2">
        <v>0.04</v>
      </c>
      <c r="H2367" s="2" t="s">
        <v>20</v>
      </c>
      <c r="I2367" s="2">
        <v>905.46</v>
      </c>
      <c r="J2367" s="2">
        <v>312.64999999999998</v>
      </c>
      <c r="K2367" s="2">
        <v>38.49</v>
      </c>
      <c r="L2367" s="2" t="s">
        <v>573</v>
      </c>
      <c r="M2367" s="2" t="s">
        <v>66</v>
      </c>
      <c r="N2367" s="2" t="s">
        <v>43</v>
      </c>
      <c r="O2367" s="2" t="s">
        <v>24</v>
      </c>
      <c r="P2367" s="2" t="s">
        <v>71</v>
      </c>
      <c r="Q2367" s="2" t="s">
        <v>34</v>
      </c>
      <c r="R2367" s="3">
        <v>42578</v>
      </c>
      <c r="S2367" s="10">
        <f t="shared" si="395"/>
        <v>2016</v>
      </c>
      <c r="T2367" t="str">
        <f t="shared" si="403"/>
        <v/>
      </c>
      <c r="U2367" t="str">
        <f t="shared" si="403"/>
        <v/>
      </c>
      <c r="V2367">
        <f t="shared" si="403"/>
        <v>905.46</v>
      </c>
      <c r="W2367" t="str">
        <f t="shared" si="403"/>
        <v/>
      </c>
      <c r="Z2367">
        <f t="shared" si="404"/>
        <v>905.46</v>
      </c>
      <c r="AA2367" t="str">
        <f t="shared" si="404"/>
        <v/>
      </c>
      <c r="AB2367" t="str">
        <f t="shared" si="404"/>
        <v/>
      </c>
      <c r="AE2367" t="str">
        <f t="shared" si="396"/>
        <v/>
      </c>
      <c r="AH2367" t="str">
        <f t="shared" si="397"/>
        <v/>
      </c>
      <c r="AI2367" t="str">
        <f t="shared" si="398"/>
        <v/>
      </c>
      <c r="AJ2367" t="str">
        <f t="shared" si="394"/>
        <v/>
      </c>
      <c r="AK2367" t="str">
        <f t="shared" si="394"/>
        <v/>
      </c>
      <c r="AL2367" t="str">
        <f t="shared" si="394"/>
        <v/>
      </c>
    </row>
    <row r="2368" spans="1:38" x14ac:dyDescent="0.2">
      <c r="A2368" s="1">
        <v>7610</v>
      </c>
      <c r="B2368" s="2" t="s">
        <v>18</v>
      </c>
      <c r="C2368" s="3">
        <v>42573</v>
      </c>
      <c r="D2368" s="2" t="s">
        <v>27</v>
      </c>
      <c r="E2368" s="2">
        <v>42</v>
      </c>
      <c r="F2368" s="2">
        <v>1771</v>
      </c>
      <c r="G2368" s="2">
        <v>0.08</v>
      </c>
      <c r="H2368" s="2" t="s">
        <v>20</v>
      </c>
      <c r="I2368" s="2">
        <v>460.77</v>
      </c>
      <c r="J2368" s="2">
        <v>57.19</v>
      </c>
      <c r="K2368" s="2">
        <v>15.99</v>
      </c>
      <c r="L2368" s="2" t="s">
        <v>573</v>
      </c>
      <c r="M2368" s="2" t="s">
        <v>66</v>
      </c>
      <c r="N2368" s="2" t="s">
        <v>43</v>
      </c>
      <c r="O2368" s="2" t="s">
        <v>31</v>
      </c>
      <c r="P2368" s="2" t="s">
        <v>32</v>
      </c>
      <c r="Q2368" s="2" t="s">
        <v>58</v>
      </c>
      <c r="R2368" s="3">
        <v>42573</v>
      </c>
      <c r="S2368" s="10">
        <f t="shared" si="395"/>
        <v>2016</v>
      </c>
      <c r="T2368" t="str">
        <f t="shared" si="403"/>
        <v/>
      </c>
      <c r="U2368" t="str">
        <f t="shared" si="403"/>
        <v/>
      </c>
      <c r="V2368">
        <f t="shared" si="403"/>
        <v>460.77</v>
      </c>
      <c r="W2368" t="str">
        <f t="shared" si="403"/>
        <v/>
      </c>
      <c r="Z2368" t="str">
        <f t="shared" si="404"/>
        <v/>
      </c>
      <c r="AA2368">
        <f t="shared" si="404"/>
        <v>460.77</v>
      </c>
      <c r="AB2368" t="str">
        <f t="shared" si="404"/>
        <v/>
      </c>
      <c r="AE2368" t="str">
        <f t="shared" si="396"/>
        <v/>
      </c>
      <c r="AH2368" t="str">
        <f t="shared" si="397"/>
        <v/>
      </c>
      <c r="AI2368" t="str">
        <f t="shared" si="398"/>
        <v/>
      </c>
      <c r="AJ2368" t="str">
        <f t="shared" si="394"/>
        <v/>
      </c>
      <c r="AK2368" t="str">
        <f t="shared" si="394"/>
        <v/>
      </c>
      <c r="AL2368" t="str">
        <f t="shared" si="394"/>
        <v/>
      </c>
    </row>
    <row r="2369" spans="1:38" x14ac:dyDescent="0.2">
      <c r="A2369" s="1">
        <v>7611</v>
      </c>
      <c r="B2369" s="2" t="s">
        <v>18</v>
      </c>
      <c r="C2369" s="3">
        <v>42575</v>
      </c>
      <c r="D2369" s="2" t="s">
        <v>41</v>
      </c>
      <c r="E2369" s="2">
        <v>15</v>
      </c>
      <c r="F2369" s="2">
        <v>120.9</v>
      </c>
      <c r="G2369" s="2">
        <v>0.05</v>
      </c>
      <c r="H2369" s="2" t="s">
        <v>20</v>
      </c>
      <c r="I2369" s="2">
        <v>-40.950000000000003</v>
      </c>
      <c r="J2369" s="2">
        <v>19.45</v>
      </c>
      <c r="K2369" s="2">
        <v>20.28</v>
      </c>
      <c r="L2369" s="2" t="s">
        <v>431</v>
      </c>
      <c r="M2369" s="2" t="s">
        <v>29</v>
      </c>
      <c r="N2369" s="2" t="s">
        <v>30</v>
      </c>
      <c r="O2369" s="2" t="s">
        <v>24</v>
      </c>
      <c r="P2369" s="2" t="s">
        <v>25</v>
      </c>
      <c r="Q2369" s="2" t="s">
        <v>26</v>
      </c>
      <c r="R2369" s="3">
        <v>42577</v>
      </c>
      <c r="S2369" s="10">
        <f t="shared" si="395"/>
        <v>2016</v>
      </c>
      <c r="T2369" t="str">
        <f t="shared" si="403"/>
        <v/>
      </c>
      <c r="U2369">
        <f t="shared" si="403"/>
        <v>-40.950000000000003</v>
      </c>
      <c r="V2369" t="str">
        <f t="shared" si="403"/>
        <v/>
      </c>
      <c r="W2369" t="str">
        <f t="shared" si="403"/>
        <v/>
      </c>
      <c r="Z2369">
        <f t="shared" si="404"/>
        <v>-40.950000000000003</v>
      </c>
      <c r="AA2369" t="str">
        <f t="shared" si="404"/>
        <v/>
      </c>
      <c r="AB2369" t="str">
        <f t="shared" si="404"/>
        <v/>
      </c>
      <c r="AE2369" t="str">
        <f t="shared" si="396"/>
        <v>Office Supplies</v>
      </c>
      <c r="AH2369" t="str">
        <f t="shared" si="397"/>
        <v/>
      </c>
      <c r="AI2369" t="str">
        <f t="shared" si="398"/>
        <v/>
      </c>
      <c r="AJ2369" t="str">
        <f t="shared" si="394"/>
        <v/>
      </c>
      <c r="AK2369" t="str">
        <f t="shared" si="394"/>
        <v/>
      </c>
      <c r="AL2369" t="str">
        <f t="shared" si="394"/>
        <v/>
      </c>
    </row>
    <row r="2370" spans="1:38" x14ac:dyDescent="0.2">
      <c r="A2370" s="1">
        <v>7612</v>
      </c>
      <c r="B2370" s="2" t="s">
        <v>18</v>
      </c>
      <c r="C2370" s="3">
        <v>42575</v>
      </c>
      <c r="D2370" s="2" t="s">
        <v>50</v>
      </c>
      <c r="E2370" s="2">
        <v>9</v>
      </c>
      <c r="F2370" s="2">
        <v>890.77</v>
      </c>
      <c r="G2370" s="2">
        <v>0.1</v>
      </c>
      <c r="H2370" s="2" t="s">
        <v>20</v>
      </c>
      <c r="I2370" s="2">
        <v>56.7</v>
      </c>
      <c r="J2370" s="2">
        <v>112.98</v>
      </c>
      <c r="K2370" s="2">
        <v>21.18</v>
      </c>
      <c r="L2370" s="2" t="s">
        <v>513</v>
      </c>
      <c r="M2370" s="2" t="s">
        <v>22</v>
      </c>
      <c r="N2370" s="2" t="s">
        <v>43</v>
      </c>
      <c r="O2370" s="2" t="s">
        <v>31</v>
      </c>
      <c r="P2370" s="2" t="s">
        <v>32</v>
      </c>
      <c r="Q2370" s="2" t="s">
        <v>26</v>
      </c>
      <c r="R2370" s="3">
        <v>42578</v>
      </c>
      <c r="S2370" s="10">
        <f t="shared" si="395"/>
        <v>2016</v>
      </c>
      <c r="T2370" t="str">
        <f t="shared" si="403"/>
        <v/>
      </c>
      <c r="U2370" t="str">
        <f t="shared" si="403"/>
        <v/>
      </c>
      <c r="V2370">
        <f t="shared" si="403"/>
        <v>56.7</v>
      </c>
      <c r="W2370" t="str">
        <f t="shared" si="403"/>
        <v/>
      </c>
      <c r="Z2370" t="str">
        <f t="shared" si="404"/>
        <v/>
      </c>
      <c r="AA2370">
        <f t="shared" si="404"/>
        <v>56.7</v>
      </c>
      <c r="AB2370" t="str">
        <f t="shared" si="404"/>
        <v/>
      </c>
      <c r="AE2370" t="str">
        <f t="shared" si="396"/>
        <v/>
      </c>
      <c r="AH2370">
        <f t="shared" si="397"/>
        <v>56.7</v>
      </c>
      <c r="AI2370" t="str">
        <f t="shared" si="398"/>
        <v/>
      </c>
      <c r="AJ2370" t="str">
        <f t="shared" si="398"/>
        <v/>
      </c>
      <c r="AK2370">
        <f t="shared" si="398"/>
        <v>56.7</v>
      </c>
      <c r="AL2370" t="str">
        <f t="shared" si="398"/>
        <v/>
      </c>
    </row>
    <row r="2371" spans="1:38" x14ac:dyDescent="0.2">
      <c r="A2371" s="1">
        <v>7613</v>
      </c>
      <c r="B2371" s="2" t="s">
        <v>18</v>
      </c>
      <c r="C2371" s="3">
        <v>42575</v>
      </c>
      <c r="D2371" s="2" t="s">
        <v>50</v>
      </c>
      <c r="E2371" s="2">
        <v>1</v>
      </c>
      <c r="F2371" s="2">
        <v>189.8</v>
      </c>
      <c r="G2371" s="2">
        <v>0.09</v>
      </c>
      <c r="H2371" s="2" t="s">
        <v>20</v>
      </c>
      <c r="I2371" s="2">
        <v>-108.82</v>
      </c>
      <c r="J2371" s="2">
        <v>190.47</v>
      </c>
      <c r="K2371" s="2">
        <v>33.99</v>
      </c>
      <c r="L2371" s="2" t="s">
        <v>351</v>
      </c>
      <c r="M2371" s="2" t="s">
        <v>29</v>
      </c>
      <c r="N2371" s="2" t="s">
        <v>30</v>
      </c>
      <c r="O2371" s="2" t="s">
        <v>24</v>
      </c>
      <c r="P2371" s="2" t="s">
        <v>52</v>
      </c>
      <c r="Q2371" s="2" t="s">
        <v>26</v>
      </c>
      <c r="R2371" s="3">
        <v>42578</v>
      </c>
      <c r="S2371" s="10">
        <f t="shared" ref="S2371:S2434" si="405">YEAR(C2371)</f>
        <v>2016</v>
      </c>
      <c r="T2371" t="str">
        <f t="shared" si="403"/>
        <v/>
      </c>
      <c r="U2371">
        <f t="shared" si="403"/>
        <v>-108.82</v>
      </c>
      <c r="V2371" t="str">
        <f t="shared" si="403"/>
        <v/>
      </c>
      <c r="W2371" t="str">
        <f t="shared" si="403"/>
        <v/>
      </c>
      <c r="Z2371">
        <f t="shared" si="404"/>
        <v>-108.82</v>
      </c>
      <c r="AA2371" t="str">
        <f t="shared" si="404"/>
        <v/>
      </c>
      <c r="AB2371" t="str">
        <f t="shared" si="404"/>
        <v/>
      </c>
      <c r="AE2371" t="str">
        <f t="shared" ref="AE2371:AE2434" si="406">IF(I2371&lt;0,O2371,"")</f>
        <v>Office Supplies</v>
      </c>
      <c r="AH2371" t="str">
        <f t="shared" ref="AH2371:AH2434" si="407">IF(E2371&lt;11,IF(O2371="Technology",I2371,""),"")</f>
        <v/>
      </c>
      <c r="AI2371" t="str">
        <f t="shared" ref="AI2371:AL2434" si="408">IF(AI$1=$S2371,$AH2371,"")</f>
        <v/>
      </c>
      <c r="AJ2371" t="str">
        <f t="shared" si="408"/>
        <v/>
      </c>
      <c r="AK2371" t="str">
        <f t="shared" si="408"/>
        <v/>
      </c>
      <c r="AL2371" t="str">
        <f t="shared" si="408"/>
        <v/>
      </c>
    </row>
    <row r="2372" spans="1:38" x14ac:dyDescent="0.2">
      <c r="A2372" s="1">
        <v>7614</v>
      </c>
      <c r="B2372" s="2" t="s">
        <v>18</v>
      </c>
      <c r="C2372" s="3">
        <v>42575</v>
      </c>
      <c r="D2372" s="2" t="s">
        <v>50</v>
      </c>
      <c r="E2372" s="2">
        <v>20</v>
      </c>
      <c r="F2372" s="2">
        <v>6011.75</v>
      </c>
      <c r="G2372" s="2">
        <v>0.05</v>
      </c>
      <c r="H2372" s="2" t="s">
        <v>20</v>
      </c>
      <c r="I2372" s="2">
        <v>1772.96</v>
      </c>
      <c r="J2372" s="2">
        <v>312.97000000000003</v>
      </c>
      <c r="K2372" s="2">
        <v>21.18</v>
      </c>
      <c r="L2372" s="2" t="s">
        <v>351</v>
      </c>
      <c r="M2372" s="2" t="s">
        <v>29</v>
      </c>
      <c r="N2372" s="2" t="s">
        <v>30</v>
      </c>
      <c r="O2372" s="2" t="s">
        <v>31</v>
      </c>
      <c r="P2372" s="2" t="s">
        <v>32</v>
      </c>
      <c r="Q2372" s="2" t="s">
        <v>26</v>
      </c>
      <c r="R2372" s="3">
        <v>42577</v>
      </c>
      <c r="S2372" s="10">
        <f t="shared" si="405"/>
        <v>2016</v>
      </c>
      <c r="T2372" t="str">
        <f t="shared" si="403"/>
        <v/>
      </c>
      <c r="U2372">
        <f t="shared" si="403"/>
        <v>1772.96</v>
      </c>
      <c r="V2372" t="str">
        <f t="shared" si="403"/>
        <v/>
      </c>
      <c r="W2372" t="str">
        <f t="shared" si="403"/>
        <v/>
      </c>
      <c r="Z2372" t="str">
        <f t="shared" si="404"/>
        <v/>
      </c>
      <c r="AA2372">
        <f t="shared" si="404"/>
        <v>1772.96</v>
      </c>
      <c r="AB2372" t="str">
        <f t="shared" si="404"/>
        <v/>
      </c>
      <c r="AE2372" t="str">
        <f t="shared" si="406"/>
        <v/>
      </c>
      <c r="AH2372" t="str">
        <f t="shared" si="407"/>
        <v/>
      </c>
      <c r="AI2372" t="str">
        <f t="shared" si="408"/>
        <v/>
      </c>
      <c r="AJ2372" t="str">
        <f t="shared" si="408"/>
        <v/>
      </c>
      <c r="AK2372" t="str">
        <f t="shared" si="408"/>
        <v/>
      </c>
      <c r="AL2372" t="str">
        <f t="shared" si="408"/>
        <v/>
      </c>
    </row>
    <row r="2373" spans="1:38" x14ac:dyDescent="0.2">
      <c r="A2373" s="1">
        <v>7615</v>
      </c>
      <c r="B2373" s="2" t="s">
        <v>18</v>
      </c>
      <c r="C2373" s="3">
        <v>42576</v>
      </c>
      <c r="D2373" s="2" t="s">
        <v>27</v>
      </c>
      <c r="E2373" s="2">
        <v>3</v>
      </c>
      <c r="F2373" s="2">
        <v>43.46</v>
      </c>
      <c r="G2373" s="2">
        <v>0.08</v>
      </c>
      <c r="H2373" s="2" t="s">
        <v>20</v>
      </c>
      <c r="I2373" s="2">
        <v>-13.1</v>
      </c>
      <c r="J2373" s="2">
        <v>22.89</v>
      </c>
      <c r="K2373" s="2">
        <v>18.5</v>
      </c>
      <c r="L2373" s="2" t="s">
        <v>209</v>
      </c>
      <c r="M2373" s="2" t="s">
        <v>29</v>
      </c>
      <c r="N2373" s="2" t="s">
        <v>30</v>
      </c>
      <c r="O2373" s="2" t="s">
        <v>24</v>
      </c>
      <c r="P2373" s="2" t="s">
        <v>71</v>
      </c>
      <c r="Q2373" s="2" t="s">
        <v>26</v>
      </c>
      <c r="R2373" s="3">
        <v>42580</v>
      </c>
      <c r="S2373" s="10">
        <f t="shared" si="405"/>
        <v>2016</v>
      </c>
      <c r="T2373" t="str">
        <f t="shared" si="403"/>
        <v/>
      </c>
      <c r="U2373">
        <f t="shared" si="403"/>
        <v>-13.1</v>
      </c>
      <c r="V2373" t="str">
        <f t="shared" si="403"/>
        <v/>
      </c>
      <c r="W2373" t="str">
        <f t="shared" si="403"/>
        <v/>
      </c>
      <c r="Z2373">
        <f t="shared" si="404"/>
        <v>-13.1</v>
      </c>
      <c r="AA2373" t="str">
        <f t="shared" si="404"/>
        <v/>
      </c>
      <c r="AB2373" t="str">
        <f t="shared" si="404"/>
        <v/>
      </c>
      <c r="AE2373" t="str">
        <f t="shared" si="406"/>
        <v>Office Supplies</v>
      </c>
      <c r="AH2373" t="str">
        <f t="shared" si="407"/>
        <v/>
      </c>
      <c r="AI2373" t="str">
        <f t="shared" si="408"/>
        <v/>
      </c>
      <c r="AJ2373" t="str">
        <f t="shared" si="408"/>
        <v/>
      </c>
      <c r="AK2373" t="str">
        <f t="shared" si="408"/>
        <v/>
      </c>
      <c r="AL2373" t="str">
        <f t="shared" si="408"/>
        <v/>
      </c>
    </row>
    <row r="2374" spans="1:38" x14ac:dyDescent="0.2">
      <c r="A2374" s="1">
        <v>7616</v>
      </c>
      <c r="B2374" s="2" t="s">
        <v>18</v>
      </c>
      <c r="C2374" s="3">
        <v>42576</v>
      </c>
      <c r="D2374" s="2" t="s">
        <v>27</v>
      </c>
      <c r="E2374" s="2">
        <v>43</v>
      </c>
      <c r="F2374" s="2">
        <v>1857.2</v>
      </c>
      <c r="G2374" s="2">
        <v>0.04</v>
      </c>
      <c r="H2374" s="2" t="s">
        <v>20</v>
      </c>
      <c r="I2374" s="2">
        <v>535.62</v>
      </c>
      <c r="J2374" s="2">
        <v>54.98</v>
      </c>
      <c r="K2374" s="2">
        <v>18.62</v>
      </c>
      <c r="L2374" s="2" t="s">
        <v>209</v>
      </c>
      <c r="M2374" s="2" t="s">
        <v>29</v>
      </c>
      <c r="N2374" s="2" t="s">
        <v>30</v>
      </c>
      <c r="O2374" s="2" t="s">
        <v>24</v>
      </c>
      <c r="P2374" s="2" t="s">
        <v>71</v>
      </c>
      <c r="Q2374" s="2" t="s">
        <v>26</v>
      </c>
      <c r="R2374" s="3">
        <v>42585</v>
      </c>
      <c r="S2374" s="10">
        <f t="shared" si="405"/>
        <v>2016</v>
      </c>
      <c r="T2374" t="str">
        <f t="shared" si="403"/>
        <v/>
      </c>
      <c r="U2374">
        <f t="shared" si="403"/>
        <v>535.62</v>
      </c>
      <c r="V2374" t="str">
        <f t="shared" si="403"/>
        <v/>
      </c>
      <c r="W2374" t="str">
        <f t="shared" si="403"/>
        <v/>
      </c>
      <c r="Z2374">
        <f t="shared" si="404"/>
        <v>535.62</v>
      </c>
      <c r="AA2374" t="str">
        <f t="shared" si="404"/>
        <v/>
      </c>
      <c r="AB2374" t="str">
        <f t="shared" si="404"/>
        <v/>
      </c>
      <c r="AE2374" t="str">
        <f t="shared" si="406"/>
        <v/>
      </c>
      <c r="AH2374" t="str">
        <f t="shared" si="407"/>
        <v/>
      </c>
      <c r="AI2374" t="str">
        <f t="shared" si="408"/>
        <v/>
      </c>
      <c r="AJ2374" t="str">
        <f t="shared" si="408"/>
        <v/>
      </c>
      <c r="AK2374" t="str">
        <f t="shared" si="408"/>
        <v/>
      </c>
      <c r="AL2374" t="str">
        <f t="shared" si="408"/>
        <v/>
      </c>
    </row>
    <row r="2375" spans="1:38" x14ac:dyDescent="0.2">
      <c r="A2375" s="1">
        <v>7617</v>
      </c>
      <c r="B2375" s="2" t="s">
        <v>18</v>
      </c>
      <c r="C2375" s="3">
        <v>42576</v>
      </c>
      <c r="D2375" s="2" t="s">
        <v>50</v>
      </c>
      <c r="E2375" s="2">
        <v>32</v>
      </c>
      <c r="F2375" s="2">
        <v>1792.42</v>
      </c>
      <c r="G2375" s="2">
        <v>0.04</v>
      </c>
      <c r="H2375" s="2" t="s">
        <v>49</v>
      </c>
      <c r="I2375" s="2">
        <v>58.06</v>
      </c>
      <c r="J2375" s="2">
        <v>67.94</v>
      </c>
      <c r="K2375" s="2">
        <v>18</v>
      </c>
      <c r="L2375" s="2" t="s">
        <v>215</v>
      </c>
      <c r="M2375" s="2" t="s">
        <v>29</v>
      </c>
      <c r="N2375" s="2" t="s">
        <v>30</v>
      </c>
      <c r="O2375" s="2" t="s">
        <v>31</v>
      </c>
      <c r="P2375" s="2" t="s">
        <v>32</v>
      </c>
      <c r="Q2375" s="2" t="s">
        <v>26</v>
      </c>
      <c r="R2375" s="3">
        <v>42578</v>
      </c>
      <c r="S2375" s="10">
        <f t="shared" si="405"/>
        <v>2016</v>
      </c>
      <c r="T2375" t="str">
        <f t="shared" si="403"/>
        <v/>
      </c>
      <c r="U2375">
        <f t="shared" si="403"/>
        <v>58.06</v>
      </c>
      <c r="V2375" t="str">
        <f t="shared" si="403"/>
        <v/>
      </c>
      <c r="W2375" t="str">
        <f t="shared" si="403"/>
        <v/>
      </c>
      <c r="Z2375" t="str">
        <f t="shared" si="404"/>
        <v/>
      </c>
      <c r="AA2375">
        <f t="shared" si="404"/>
        <v>58.06</v>
      </c>
      <c r="AB2375" t="str">
        <f t="shared" si="404"/>
        <v/>
      </c>
      <c r="AE2375" t="str">
        <f t="shared" si="406"/>
        <v/>
      </c>
      <c r="AH2375" t="str">
        <f t="shared" si="407"/>
        <v/>
      </c>
      <c r="AI2375" t="str">
        <f t="shared" si="408"/>
        <v/>
      </c>
      <c r="AJ2375" t="str">
        <f t="shared" si="408"/>
        <v/>
      </c>
      <c r="AK2375" t="str">
        <f t="shared" si="408"/>
        <v/>
      </c>
      <c r="AL2375" t="str">
        <f t="shared" si="408"/>
        <v/>
      </c>
    </row>
    <row r="2376" spans="1:38" x14ac:dyDescent="0.2">
      <c r="A2376" s="1">
        <v>7618</v>
      </c>
      <c r="B2376" s="2" t="s">
        <v>18</v>
      </c>
      <c r="C2376" s="3">
        <v>42577</v>
      </c>
      <c r="D2376" s="2" t="s">
        <v>50</v>
      </c>
      <c r="E2376" s="2">
        <v>16</v>
      </c>
      <c r="F2376" s="2">
        <v>48.92</v>
      </c>
      <c r="G2376" s="2">
        <v>0.06</v>
      </c>
      <c r="H2376" s="2" t="s">
        <v>20</v>
      </c>
      <c r="I2376" s="2">
        <v>-79.77</v>
      </c>
      <c r="J2376" s="2">
        <v>14.18</v>
      </c>
      <c r="K2376" s="2">
        <v>21.09</v>
      </c>
      <c r="L2376" s="2" t="s">
        <v>272</v>
      </c>
      <c r="M2376" s="2" t="s">
        <v>29</v>
      </c>
      <c r="N2376" s="2" t="s">
        <v>54</v>
      </c>
      <c r="O2376" s="2" t="s">
        <v>24</v>
      </c>
      <c r="P2376" s="2" t="s">
        <v>35</v>
      </c>
      <c r="Q2376" s="2" t="s">
        <v>36</v>
      </c>
      <c r="R2376" s="3">
        <v>42580</v>
      </c>
      <c r="S2376" s="10">
        <f t="shared" si="405"/>
        <v>2016</v>
      </c>
      <c r="T2376" t="str">
        <f t="shared" si="403"/>
        <v/>
      </c>
      <c r="U2376" t="str">
        <f t="shared" si="403"/>
        <v/>
      </c>
      <c r="V2376" t="str">
        <f t="shared" si="403"/>
        <v/>
      </c>
      <c r="W2376">
        <f t="shared" si="403"/>
        <v>-79.77</v>
      </c>
      <c r="Z2376">
        <f t="shared" si="404"/>
        <v>-79.77</v>
      </c>
      <c r="AA2376" t="str">
        <f t="shared" si="404"/>
        <v/>
      </c>
      <c r="AB2376" t="str">
        <f t="shared" si="404"/>
        <v/>
      </c>
      <c r="AE2376" t="str">
        <f t="shared" si="406"/>
        <v>Office Supplies</v>
      </c>
      <c r="AH2376" t="str">
        <f t="shared" si="407"/>
        <v/>
      </c>
      <c r="AI2376" t="str">
        <f t="shared" si="408"/>
        <v/>
      </c>
      <c r="AJ2376" t="str">
        <f t="shared" si="408"/>
        <v/>
      </c>
      <c r="AK2376" t="str">
        <f t="shared" si="408"/>
        <v/>
      </c>
      <c r="AL2376" t="str">
        <f t="shared" si="408"/>
        <v/>
      </c>
    </row>
    <row r="2377" spans="1:38" x14ac:dyDescent="0.2">
      <c r="A2377" s="1">
        <v>7619</v>
      </c>
      <c r="B2377" s="2" t="s">
        <v>18</v>
      </c>
      <c r="C2377" s="3">
        <v>42577</v>
      </c>
      <c r="D2377" s="2" t="s">
        <v>50</v>
      </c>
      <c r="E2377" s="2">
        <v>40</v>
      </c>
      <c r="F2377" s="2">
        <v>261.42</v>
      </c>
      <c r="G2377" s="2">
        <v>0.04</v>
      </c>
      <c r="H2377" s="2" t="s">
        <v>20</v>
      </c>
      <c r="I2377" s="2">
        <v>128.54</v>
      </c>
      <c r="J2377" s="2">
        <v>18.3</v>
      </c>
      <c r="K2377" s="2">
        <v>14.5</v>
      </c>
      <c r="L2377" s="2" t="s">
        <v>272</v>
      </c>
      <c r="M2377" s="2" t="s">
        <v>29</v>
      </c>
      <c r="N2377" s="2" t="s">
        <v>54</v>
      </c>
      <c r="O2377" s="2" t="s">
        <v>24</v>
      </c>
      <c r="P2377" s="2" t="s">
        <v>74</v>
      </c>
      <c r="Q2377" s="2" t="s">
        <v>26</v>
      </c>
      <c r="R2377" s="3">
        <v>42580</v>
      </c>
      <c r="S2377" s="10">
        <f t="shared" si="405"/>
        <v>2016</v>
      </c>
      <c r="T2377" t="str">
        <f t="shared" si="403"/>
        <v/>
      </c>
      <c r="U2377" t="str">
        <f t="shared" si="403"/>
        <v/>
      </c>
      <c r="V2377" t="str">
        <f t="shared" si="403"/>
        <v/>
      </c>
      <c r="W2377">
        <f t="shared" si="403"/>
        <v>128.54</v>
      </c>
      <c r="Z2377">
        <f t="shared" si="404"/>
        <v>128.54</v>
      </c>
      <c r="AA2377" t="str">
        <f t="shared" si="404"/>
        <v/>
      </c>
      <c r="AB2377" t="str">
        <f t="shared" si="404"/>
        <v/>
      </c>
      <c r="AE2377" t="str">
        <f t="shared" si="406"/>
        <v/>
      </c>
      <c r="AH2377" t="str">
        <f t="shared" si="407"/>
        <v/>
      </c>
      <c r="AI2377" t="str">
        <f t="shared" si="408"/>
        <v/>
      </c>
      <c r="AJ2377" t="str">
        <f t="shared" si="408"/>
        <v/>
      </c>
      <c r="AK2377" t="str">
        <f t="shared" si="408"/>
        <v/>
      </c>
      <c r="AL2377" t="str">
        <f t="shared" si="408"/>
        <v/>
      </c>
    </row>
    <row r="2378" spans="1:38" x14ac:dyDescent="0.2">
      <c r="A2378" s="1">
        <v>7620</v>
      </c>
      <c r="B2378" s="2" t="s">
        <v>18</v>
      </c>
      <c r="C2378" s="3">
        <v>42577</v>
      </c>
      <c r="D2378" s="2" t="s">
        <v>19</v>
      </c>
      <c r="E2378" s="2">
        <v>35</v>
      </c>
      <c r="F2378" s="2">
        <v>276.75</v>
      </c>
      <c r="G2378" s="2">
        <v>7.0000000000000007E-2</v>
      </c>
      <c r="H2378" s="2" t="s">
        <v>20</v>
      </c>
      <c r="I2378" s="2">
        <v>-9.59</v>
      </c>
      <c r="J2378" s="2">
        <v>19.7</v>
      </c>
      <c r="K2378" s="2">
        <v>17.68</v>
      </c>
      <c r="L2378" s="2" t="s">
        <v>442</v>
      </c>
      <c r="M2378" s="2" t="s">
        <v>29</v>
      </c>
      <c r="N2378" s="2" t="s">
        <v>23</v>
      </c>
      <c r="O2378" s="2" t="s">
        <v>45</v>
      </c>
      <c r="P2378" s="2" t="s">
        <v>55</v>
      </c>
      <c r="Q2378" s="2" t="s">
        <v>36</v>
      </c>
      <c r="R2378" s="3">
        <v>42578</v>
      </c>
      <c r="S2378" s="10">
        <f t="shared" si="405"/>
        <v>2016</v>
      </c>
      <c r="T2378">
        <f t="shared" si="403"/>
        <v>-9.59</v>
      </c>
      <c r="U2378" t="str">
        <f t="shared" si="403"/>
        <v/>
      </c>
      <c r="V2378" t="str">
        <f t="shared" si="403"/>
        <v/>
      </c>
      <c r="W2378" t="str">
        <f t="shared" si="403"/>
        <v/>
      </c>
      <c r="Z2378" t="str">
        <f t="shared" si="404"/>
        <v/>
      </c>
      <c r="AA2378" t="str">
        <f t="shared" si="404"/>
        <v/>
      </c>
      <c r="AB2378">
        <f t="shared" si="404"/>
        <v>-9.59</v>
      </c>
      <c r="AE2378" t="str">
        <f t="shared" si="406"/>
        <v>Furniture</v>
      </c>
      <c r="AH2378" t="str">
        <f t="shared" si="407"/>
        <v/>
      </c>
      <c r="AI2378" t="str">
        <f t="shared" si="408"/>
        <v/>
      </c>
      <c r="AJ2378" t="str">
        <f t="shared" si="408"/>
        <v/>
      </c>
      <c r="AK2378" t="str">
        <f t="shared" si="408"/>
        <v/>
      </c>
      <c r="AL2378" t="str">
        <f t="shared" si="408"/>
        <v/>
      </c>
    </row>
    <row r="2379" spans="1:38" x14ac:dyDescent="0.2">
      <c r="A2379" s="1">
        <v>7621</v>
      </c>
      <c r="B2379" s="2" t="s">
        <v>40</v>
      </c>
      <c r="C2379" s="3">
        <v>42580</v>
      </c>
      <c r="D2379" s="2" t="s">
        <v>50</v>
      </c>
      <c r="E2379" s="2">
        <v>40</v>
      </c>
      <c r="F2379" s="2">
        <v>442.02</v>
      </c>
      <c r="G2379" s="2">
        <v>0.08</v>
      </c>
      <c r="H2379" s="2" t="s">
        <v>20</v>
      </c>
      <c r="I2379" s="2">
        <v>-63.58</v>
      </c>
      <c r="J2379" s="2">
        <v>23.5</v>
      </c>
      <c r="K2379" s="2">
        <v>21.19</v>
      </c>
      <c r="L2379" s="2" t="s">
        <v>120</v>
      </c>
      <c r="M2379" s="2" t="s">
        <v>22</v>
      </c>
      <c r="N2379" s="2" t="s">
        <v>30</v>
      </c>
      <c r="O2379" s="2" t="s">
        <v>24</v>
      </c>
      <c r="P2379" s="2" t="s">
        <v>25</v>
      </c>
      <c r="Q2379" s="2" t="s">
        <v>26</v>
      </c>
      <c r="R2379" s="3">
        <v>42581</v>
      </c>
      <c r="S2379" s="10">
        <f t="shared" si="405"/>
        <v>2016</v>
      </c>
      <c r="T2379" t="str">
        <f t="shared" si="403"/>
        <v/>
      </c>
      <c r="U2379">
        <f t="shared" si="403"/>
        <v>-63.58</v>
      </c>
      <c r="V2379" t="str">
        <f t="shared" si="403"/>
        <v/>
      </c>
      <c r="W2379" t="str">
        <f t="shared" si="403"/>
        <v/>
      </c>
      <c r="Z2379">
        <f t="shared" si="404"/>
        <v>-63.58</v>
      </c>
      <c r="AA2379" t="str">
        <f t="shared" si="404"/>
        <v/>
      </c>
      <c r="AB2379" t="str">
        <f t="shared" si="404"/>
        <v/>
      </c>
      <c r="AE2379" t="str">
        <f t="shared" si="406"/>
        <v>Office Supplies</v>
      </c>
      <c r="AH2379" t="str">
        <f t="shared" si="407"/>
        <v/>
      </c>
      <c r="AI2379" t="str">
        <f t="shared" si="408"/>
        <v/>
      </c>
      <c r="AJ2379" t="str">
        <f t="shared" si="408"/>
        <v/>
      </c>
      <c r="AK2379" t="str">
        <f t="shared" si="408"/>
        <v/>
      </c>
      <c r="AL2379" t="str">
        <f t="shared" si="408"/>
        <v/>
      </c>
    </row>
    <row r="2380" spans="1:38" x14ac:dyDescent="0.2">
      <c r="A2380" s="1">
        <v>7622</v>
      </c>
      <c r="B2380" s="2" t="s">
        <v>18</v>
      </c>
      <c r="C2380" s="3">
        <v>42580</v>
      </c>
      <c r="D2380" s="2" t="s">
        <v>41</v>
      </c>
      <c r="E2380" s="2">
        <v>39</v>
      </c>
      <c r="F2380" s="2">
        <v>314.82</v>
      </c>
      <c r="G2380" s="2">
        <v>0.05</v>
      </c>
      <c r="H2380" s="2" t="s">
        <v>20</v>
      </c>
      <c r="I2380" s="2">
        <v>109.49</v>
      </c>
      <c r="J2380" s="2">
        <v>20.170000000000002</v>
      </c>
      <c r="K2380" s="2">
        <v>15.69</v>
      </c>
      <c r="L2380" s="2" t="s">
        <v>171</v>
      </c>
      <c r="M2380" s="2" t="s">
        <v>38</v>
      </c>
      <c r="N2380" s="2" t="s">
        <v>54</v>
      </c>
      <c r="O2380" s="2" t="s">
        <v>24</v>
      </c>
      <c r="P2380" s="2" t="s">
        <v>35</v>
      </c>
      <c r="Q2380" s="2" t="s">
        <v>36</v>
      </c>
      <c r="R2380" s="3">
        <v>42582</v>
      </c>
      <c r="S2380" s="10">
        <f t="shared" si="405"/>
        <v>2016</v>
      </c>
      <c r="T2380" t="str">
        <f t="shared" si="403"/>
        <v/>
      </c>
      <c r="U2380" t="str">
        <f t="shared" si="403"/>
        <v/>
      </c>
      <c r="V2380" t="str">
        <f t="shared" si="403"/>
        <v/>
      </c>
      <c r="W2380">
        <f t="shared" si="403"/>
        <v>109.49</v>
      </c>
      <c r="Z2380">
        <f t="shared" si="404"/>
        <v>109.49</v>
      </c>
      <c r="AA2380" t="str">
        <f t="shared" si="404"/>
        <v/>
      </c>
      <c r="AB2380" t="str">
        <f t="shared" si="404"/>
        <v/>
      </c>
      <c r="AE2380" t="str">
        <f t="shared" si="406"/>
        <v/>
      </c>
      <c r="AH2380" t="str">
        <f t="shared" si="407"/>
        <v/>
      </c>
      <c r="AI2380" t="str">
        <f t="shared" si="408"/>
        <v/>
      </c>
      <c r="AJ2380" t="str">
        <f t="shared" si="408"/>
        <v/>
      </c>
      <c r="AK2380" t="str">
        <f t="shared" si="408"/>
        <v/>
      </c>
      <c r="AL2380" t="str">
        <f t="shared" si="408"/>
        <v/>
      </c>
    </row>
    <row r="2381" spans="1:38" x14ac:dyDescent="0.2">
      <c r="A2381" s="1">
        <v>7623</v>
      </c>
      <c r="B2381" s="2" t="s">
        <v>18</v>
      </c>
      <c r="C2381" s="3">
        <v>42580</v>
      </c>
      <c r="D2381" s="2" t="s">
        <v>41</v>
      </c>
      <c r="E2381" s="2">
        <v>48</v>
      </c>
      <c r="F2381" s="2">
        <v>615.69000000000005</v>
      </c>
      <c r="G2381" s="2">
        <v>0.02</v>
      </c>
      <c r="H2381" s="2" t="s">
        <v>20</v>
      </c>
      <c r="I2381" s="2">
        <v>-33.869999999999997</v>
      </c>
      <c r="J2381" s="2">
        <v>23.97</v>
      </c>
      <c r="K2381" s="2">
        <v>19.809999999999999</v>
      </c>
      <c r="L2381" s="2" t="s">
        <v>171</v>
      </c>
      <c r="M2381" s="2" t="s">
        <v>38</v>
      </c>
      <c r="N2381" s="2" t="s">
        <v>54</v>
      </c>
      <c r="O2381" s="2" t="s">
        <v>24</v>
      </c>
      <c r="P2381" s="2" t="s">
        <v>64</v>
      </c>
      <c r="Q2381" s="2" t="s">
        <v>58</v>
      </c>
      <c r="R2381" s="3">
        <v>42582</v>
      </c>
      <c r="S2381" s="10">
        <f t="shared" si="405"/>
        <v>2016</v>
      </c>
      <c r="T2381" t="str">
        <f t="shared" si="403"/>
        <v/>
      </c>
      <c r="U2381" t="str">
        <f t="shared" si="403"/>
        <v/>
      </c>
      <c r="V2381" t="str">
        <f t="shared" si="403"/>
        <v/>
      </c>
      <c r="W2381">
        <f t="shared" si="403"/>
        <v>-33.869999999999997</v>
      </c>
      <c r="Z2381">
        <f t="shared" si="404"/>
        <v>-33.869999999999997</v>
      </c>
      <c r="AA2381" t="str">
        <f t="shared" si="404"/>
        <v/>
      </c>
      <c r="AB2381" t="str">
        <f t="shared" si="404"/>
        <v/>
      </c>
      <c r="AE2381" t="str">
        <f t="shared" si="406"/>
        <v>Office Supplies</v>
      </c>
      <c r="AH2381" t="str">
        <f t="shared" si="407"/>
        <v/>
      </c>
      <c r="AI2381" t="str">
        <f t="shared" si="408"/>
        <v/>
      </c>
      <c r="AJ2381" t="str">
        <f t="shared" si="408"/>
        <v/>
      </c>
      <c r="AK2381" t="str">
        <f t="shared" si="408"/>
        <v/>
      </c>
      <c r="AL2381" t="str">
        <f t="shared" si="408"/>
        <v/>
      </c>
    </row>
    <row r="2382" spans="1:38" x14ac:dyDescent="0.2">
      <c r="A2382" s="1">
        <v>7624</v>
      </c>
      <c r="B2382" s="2" t="s">
        <v>18</v>
      </c>
      <c r="C2382" s="3">
        <v>42581</v>
      </c>
      <c r="D2382" s="2" t="s">
        <v>41</v>
      </c>
      <c r="E2382" s="2">
        <v>20</v>
      </c>
      <c r="F2382" s="2">
        <v>107.8</v>
      </c>
      <c r="G2382" s="2">
        <v>0.06</v>
      </c>
      <c r="H2382" s="2" t="s">
        <v>20</v>
      </c>
      <c r="I2382" s="2">
        <v>17.34</v>
      </c>
      <c r="J2382" s="2">
        <v>17.18</v>
      </c>
      <c r="K2382" s="2">
        <v>16.04</v>
      </c>
      <c r="L2382" s="2" t="s">
        <v>236</v>
      </c>
      <c r="M2382" s="2" t="s">
        <v>66</v>
      </c>
      <c r="N2382" s="2" t="s">
        <v>30</v>
      </c>
      <c r="O2382" s="2" t="s">
        <v>24</v>
      </c>
      <c r="P2382" s="2" t="s">
        <v>35</v>
      </c>
      <c r="Q2382" s="2" t="s">
        <v>36</v>
      </c>
      <c r="R2382" s="3">
        <v>42583</v>
      </c>
      <c r="S2382" s="10">
        <f t="shared" si="405"/>
        <v>2016</v>
      </c>
      <c r="T2382" t="str">
        <f t="shared" ref="T2382:W2401" si="409">IF($N2382=T$1,$I2382,"")</f>
        <v/>
      </c>
      <c r="U2382">
        <f t="shared" si="409"/>
        <v>17.34</v>
      </c>
      <c r="V2382" t="str">
        <f t="shared" si="409"/>
        <v/>
      </c>
      <c r="W2382" t="str">
        <f t="shared" si="409"/>
        <v/>
      </c>
      <c r="Z2382">
        <f t="shared" ref="Z2382:AB2401" si="410">IF($O2382=Z$1,$I2382,"")</f>
        <v>17.34</v>
      </c>
      <c r="AA2382" t="str">
        <f t="shared" si="410"/>
        <v/>
      </c>
      <c r="AB2382" t="str">
        <f t="shared" si="410"/>
        <v/>
      </c>
      <c r="AE2382" t="str">
        <f t="shared" si="406"/>
        <v/>
      </c>
      <c r="AH2382" t="str">
        <f t="shared" si="407"/>
        <v/>
      </c>
      <c r="AI2382" t="str">
        <f t="shared" si="408"/>
        <v/>
      </c>
      <c r="AJ2382" t="str">
        <f t="shared" si="408"/>
        <v/>
      </c>
      <c r="AK2382" t="str">
        <f t="shared" si="408"/>
        <v/>
      </c>
      <c r="AL2382" t="str">
        <f t="shared" si="408"/>
        <v/>
      </c>
    </row>
    <row r="2383" spans="1:38" x14ac:dyDescent="0.2">
      <c r="A2383" s="1">
        <v>7625</v>
      </c>
      <c r="B2383" s="2" t="s">
        <v>18</v>
      </c>
      <c r="C2383" s="3">
        <v>42581</v>
      </c>
      <c r="D2383" s="2" t="s">
        <v>41</v>
      </c>
      <c r="E2383" s="2">
        <v>19</v>
      </c>
      <c r="F2383" s="2">
        <v>334.55</v>
      </c>
      <c r="G2383" s="2">
        <v>0.04</v>
      </c>
      <c r="H2383" s="2" t="s">
        <v>20</v>
      </c>
      <c r="I2383" s="2">
        <v>52.7</v>
      </c>
      <c r="J2383" s="2">
        <v>29.24</v>
      </c>
      <c r="K2383" s="2">
        <v>17.260000000000002</v>
      </c>
      <c r="L2383" s="2" t="s">
        <v>236</v>
      </c>
      <c r="M2383" s="2" t="s">
        <v>66</v>
      </c>
      <c r="N2383" s="2" t="s">
        <v>30</v>
      </c>
      <c r="O2383" s="2" t="s">
        <v>24</v>
      </c>
      <c r="P2383" s="2" t="s">
        <v>203</v>
      </c>
      <c r="Q2383" s="2" t="s">
        <v>58</v>
      </c>
      <c r="R2383" s="3">
        <v>42582</v>
      </c>
      <c r="S2383" s="10">
        <f t="shared" si="405"/>
        <v>2016</v>
      </c>
      <c r="T2383" t="str">
        <f t="shared" si="409"/>
        <v/>
      </c>
      <c r="U2383">
        <f t="shared" si="409"/>
        <v>52.7</v>
      </c>
      <c r="V2383" t="str">
        <f t="shared" si="409"/>
        <v/>
      </c>
      <c r="W2383" t="str">
        <f t="shared" si="409"/>
        <v/>
      </c>
      <c r="Z2383">
        <f t="shared" si="410"/>
        <v>52.7</v>
      </c>
      <c r="AA2383" t="str">
        <f t="shared" si="410"/>
        <v/>
      </c>
      <c r="AB2383" t="str">
        <f t="shared" si="410"/>
        <v/>
      </c>
      <c r="AE2383" t="str">
        <f t="shared" si="406"/>
        <v/>
      </c>
      <c r="AH2383" t="str">
        <f t="shared" si="407"/>
        <v/>
      </c>
      <c r="AI2383" t="str">
        <f t="shared" si="408"/>
        <v/>
      </c>
      <c r="AJ2383" t="str">
        <f t="shared" si="408"/>
        <v/>
      </c>
      <c r="AK2383" t="str">
        <f t="shared" si="408"/>
        <v/>
      </c>
      <c r="AL2383" t="str">
        <f t="shared" si="408"/>
        <v/>
      </c>
    </row>
    <row r="2384" spans="1:38" x14ac:dyDescent="0.2">
      <c r="A2384" s="1">
        <v>7626</v>
      </c>
      <c r="B2384" s="2" t="s">
        <v>18</v>
      </c>
      <c r="C2384" s="3">
        <v>42582</v>
      </c>
      <c r="D2384" s="2" t="s">
        <v>19</v>
      </c>
      <c r="E2384" s="2">
        <v>38</v>
      </c>
      <c r="F2384" s="2">
        <v>291.05</v>
      </c>
      <c r="G2384" s="2">
        <v>0.02</v>
      </c>
      <c r="H2384" s="2" t="s">
        <v>49</v>
      </c>
      <c r="I2384" s="2">
        <v>-23.81</v>
      </c>
      <c r="J2384" s="2">
        <v>18.68</v>
      </c>
      <c r="K2384" s="2">
        <v>19.41</v>
      </c>
      <c r="L2384" s="2" t="s">
        <v>496</v>
      </c>
      <c r="M2384" s="2" t="s">
        <v>29</v>
      </c>
      <c r="N2384" s="2" t="s">
        <v>43</v>
      </c>
      <c r="O2384" s="2" t="s">
        <v>24</v>
      </c>
      <c r="P2384" s="2" t="s">
        <v>35</v>
      </c>
      <c r="Q2384" s="2" t="s">
        <v>26</v>
      </c>
      <c r="R2384" s="3">
        <v>42584</v>
      </c>
      <c r="S2384" s="10">
        <f t="shared" si="405"/>
        <v>2016</v>
      </c>
      <c r="T2384" t="str">
        <f t="shared" si="409"/>
        <v/>
      </c>
      <c r="U2384" t="str">
        <f t="shared" si="409"/>
        <v/>
      </c>
      <c r="V2384">
        <f t="shared" si="409"/>
        <v>-23.81</v>
      </c>
      <c r="W2384" t="str">
        <f t="shared" si="409"/>
        <v/>
      </c>
      <c r="Z2384">
        <f t="shared" si="410"/>
        <v>-23.81</v>
      </c>
      <c r="AA2384" t="str">
        <f t="shared" si="410"/>
        <v/>
      </c>
      <c r="AB2384" t="str">
        <f t="shared" si="410"/>
        <v/>
      </c>
      <c r="AE2384" t="str">
        <f t="shared" si="406"/>
        <v>Office Supplies</v>
      </c>
      <c r="AH2384" t="str">
        <f t="shared" si="407"/>
        <v/>
      </c>
      <c r="AI2384" t="str">
        <f t="shared" si="408"/>
        <v/>
      </c>
      <c r="AJ2384" t="str">
        <f t="shared" si="408"/>
        <v/>
      </c>
      <c r="AK2384" t="str">
        <f t="shared" si="408"/>
        <v/>
      </c>
      <c r="AL2384" t="str">
        <f t="shared" si="408"/>
        <v/>
      </c>
    </row>
    <row r="2385" spans="1:38" x14ac:dyDescent="0.2">
      <c r="A2385" s="1">
        <v>7627</v>
      </c>
      <c r="B2385" s="2" t="s">
        <v>18</v>
      </c>
      <c r="C2385" s="3">
        <v>42583</v>
      </c>
      <c r="D2385" s="2" t="s">
        <v>19</v>
      </c>
      <c r="E2385" s="2">
        <v>34</v>
      </c>
      <c r="F2385" s="2">
        <v>9634.26</v>
      </c>
      <c r="G2385" s="2">
        <v>0.08</v>
      </c>
      <c r="H2385" s="2" t="s">
        <v>44</v>
      </c>
      <c r="I2385" s="2">
        <v>1887.6</v>
      </c>
      <c r="J2385" s="2">
        <v>306.62</v>
      </c>
      <c r="K2385" s="2">
        <v>56.52</v>
      </c>
      <c r="L2385" s="2" t="s">
        <v>291</v>
      </c>
      <c r="M2385" s="2" t="s">
        <v>22</v>
      </c>
      <c r="N2385" s="2" t="s">
        <v>54</v>
      </c>
      <c r="O2385" s="2" t="s">
        <v>24</v>
      </c>
      <c r="P2385" s="2" t="s">
        <v>71</v>
      </c>
      <c r="Q2385" s="2" t="s">
        <v>56</v>
      </c>
      <c r="R2385" s="3">
        <v>42585</v>
      </c>
      <c r="S2385" s="10">
        <f t="shared" si="405"/>
        <v>2016</v>
      </c>
      <c r="T2385" t="str">
        <f t="shared" si="409"/>
        <v/>
      </c>
      <c r="U2385" t="str">
        <f t="shared" si="409"/>
        <v/>
      </c>
      <c r="V2385" t="str">
        <f t="shared" si="409"/>
        <v/>
      </c>
      <c r="W2385">
        <f t="shared" si="409"/>
        <v>1887.6</v>
      </c>
      <c r="Z2385">
        <f t="shared" si="410"/>
        <v>1887.6</v>
      </c>
      <c r="AA2385" t="str">
        <f t="shared" si="410"/>
        <v/>
      </c>
      <c r="AB2385" t="str">
        <f t="shared" si="410"/>
        <v/>
      </c>
      <c r="AE2385" t="str">
        <f t="shared" si="406"/>
        <v/>
      </c>
      <c r="AH2385" t="str">
        <f t="shared" si="407"/>
        <v/>
      </c>
      <c r="AI2385" t="str">
        <f t="shared" si="408"/>
        <v/>
      </c>
      <c r="AJ2385" t="str">
        <f t="shared" si="408"/>
        <v/>
      </c>
      <c r="AK2385" t="str">
        <f t="shared" si="408"/>
        <v/>
      </c>
      <c r="AL2385" t="str">
        <f t="shared" si="408"/>
        <v/>
      </c>
    </row>
    <row r="2386" spans="1:38" x14ac:dyDescent="0.2">
      <c r="A2386" s="1">
        <v>7628</v>
      </c>
      <c r="B2386" s="2" t="s">
        <v>18</v>
      </c>
      <c r="C2386" s="3">
        <v>42583</v>
      </c>
      <c r="D2386" s="2" t="s">
        <v>19</v>
      </c>
      <c r="E2386" s="2">
        <v>6</v>
      </c>
      <c r="F2386" s="2">
        <v>165.34</v>
      </c>
      <c r="G2386" s="2">
        <v>0.04</v>
      </c>
      <c r="H2386" s="2" t="s">
        <v>49</v>
      </c>
      <c r="I2386" s="2">
        <v>14.55</v>
      </c>
      <c r="J2386" s="2">
        <v>34.979999999999997</v>
      </c>
      <c r="K2386" s="2">
        <v>18.5</v>
      </c>
      <c r="L2386" s="2" t="s">
        <v>250</v>
      </c>
      <c r="M2386" s="2" t="s">
        <v>29</v>
      </c>
      <c r="N2386" s="2" t="s">
        <v>30</v>
      </c>
      <c r="O2386" s="2" t="s">
        <v>24</v>
      </c>
      <c r="P2386" s="2" t="s">
        <v>71</v>
      </c>
      <c r="Q2386" s="2" t="s">
        <v>26</v>
      </c>
      <c r="R2386" s="3">
        <v>42584</v>
      </c>
      <c r="S2386" s="10">
        <f t="shared" si="405"/>
        <v>2016</v>
      </c>
      <c r="T2386" t="str">
        <f t="shared" si="409"/>
        <v/>
      </c>
      <c r="U2386">
        <f t="shared" si="409"/>
        <v>14.55</v>
      </c>
      <c r="V2386" t="str">
        <f t="shared" si="409"/>
        <v/>
      </c>
      <c r="W2386" t="str">
        <f t="shared" si="409"/>
        <v/>
      </c>
      <c r="Z2386">
        <f t="shared" si="410"/>
        <v>14.55</v>
      </c>
      <c r="AA2386" t="str">
        <f t="shared" si="410"/>
        <v/>
      </c>
      <c r="AB2386" t="str">
        <f t="shared" si="410"/>
        <v/>
      </c>
      <c r="AE2386" t="str">
        <f t="shared" si="406"/>
        <v/>
      </c>
      <c r="AH2386" t="str">
        <f t="shared" si="407"/>
        <v/>
      </c>
      <c r="AI2386" t="str">
        <f t="shared" si="408"/>
        <v/>
      </c>
      <c r="AJ2386" t="str">
        <f t="shared" si="408"/>
        <v/>
      </c>
      <c r="AK2386" t="str">
        <f t="shared" si="408"/>
        <v/>
      </c>
      <c r="AL2386" t="str">
        <f t="shared" si="408"/>
        <v/>
      </c>
    </row>
    <row r="2387" spans="1:38" x14ac:dyDescent="0.2">
      <c r="A2387" s="1">
        <v>7629</v>
      </c>
      <c r="B2387" s="2" t="s">
        <v>18</v>
      </c>
      <c r="C2387" s="3">
        <v>42583</v>
      </c>
      <c r="D2387" s="2" t="s">
        <v>19</v>
      </c>
      <c r="E2387" s="2">
        <v>23</v>
      </c>
      <c r="F2387" s="2">
        <v>203.01</v>
      </c>
      <c r="G2387" s="2">
        <v>0</v>
      </c>
      <c r="H2387" s="2" t="s">
        <v>20</v>
      </c>
      <c r="I2387" s="2">
        <v>-11.62</v>
      </c>
      <c r="J2387" s="2">
        <v>19.64</v>
      </c>
      <c r="K2387" s="2">
        <v>19.829999999999998</v>
      </c>
      <c r="L2387" s="2" t="s">
        <v>104</v>
      </c>
      <c r="M2387" s="2" t="s">
        <v>29</v>
      </c>
      <c r="N2387" s="2" t="s">
        <v>54</v>
      </c>
      <c r="O2387" s="2" t="s">
        <v>24</v>
      </c>
      <c r="P2387" s="2" t="s">
        <v>35</v>
      </c>
      <c r="Q2387" s="2" t="s">
        <v>36</v>
      </c>
      <c r="R2387" s="3">
        <v>42585</v>
      </c>
      <c r="S2387" s="10">
        <f t="shared" si="405"/>
        <v>2016</v>
      </c>
      <c r="T2387" t="str">
        <f t="shared" si="409"/>
        <v/>
      </c>
      <c r="U2387" t="str">
        <f t="shared" si="409"/>
        <v/>
      </c>
      <c r="V2387" t="str">
        <f t="shared" si="409"/>
        <v/>
      </c>
      <c r="W2387">
        <f t="shared" si="409"/>
        <v>-11.62</v>
      </c>
      <c r="Z2387">
        <f t="shared" si="410"/>
        <v>-11.62</v>
      </c>
      <c r="AA2387" t="str">
        <f t="shared" si="410"/>
        <v/>
      </c>
      <c r="AB2387" t="str">
        <f t="shared" si="410"/>
        <v/>
      </c>
      <c r="AE2387" t="str">
        <f t="shared" si="406"/>
        <v>Office Supplies</v>
      </c>
      <c r="AH2387" t="str">
        <f t="shared" si="407"/>
        <v/>
      </c>
      <c r="AI2387" t="str">
        <f t="shared" si="408"/>
        <v/>
      </c>
      <c r="AJ2387" t="str">
        <f t="shared" si="408"/>
        <v/>
      </c>
      <c r="AK2387" t="str">
        <f t="shared" si="408"/>
        <v/>
      </c>
      <c r="AL2387" t="str">
        <f t="shared" si="408"/>
        <v/>
      </c>
    </row>
    <row r="2388" spans="1:38" x14ac:dyDescent="0.2">
      <c r="A2388" s="1">
        <v>7630</v>
      </c>
      <c r="B2388" s="2" t="s">
        <v>18</v>
      </c>
      <c r="C2388" s="3">
        <v>42585</v>
      </c>
      <c r="D2388" s="2" t="s">
        <v>59</v>
      </c>
      <c r="E2388" s="2">
        <v>41</v>
      </c>
      <c r="F2388" s="2">
        <v>135.24</v>
      </c>
      <c r="G2388" s="2">
        <v>0.02</v>
      </c>
      <c r="H2388" s="2" t="s">
        <v>49</v>
      </c>
      <c r="I2388" s="2">
        <v>18.09</v>
      </c>
      <c r="J2388" s="2">
        <v>14.94</v>
      </c>
      <c r="K2388" s="2">
        <v>14.96</v>
      </c>
      <c r="L2388" s="2" t="s">
        <v>565</v>
      </c>
      <c r="M2388" s="2" t="s">
        <v>29</v>
      </c>
      <c r="N2388" s="2" t="s">
        <v>54</v>
      </c>
      <c r="O2388" s="2" t="s">
        <v>24</v>
      </c>
      <c r="P2388" s="2" t="s">
        <v>64</v>
      </c>
      <c r="Q2388" s="2" t="s">
        <v>36</v>
      </c>
      <c r="R2388" s="3">
        <v>42587</v>
      </c>
      <c r="S2388" s="10">
        <f t="shared" si="405"/>
        <v>2016</v>
      </c>
      <c r="T2388" t="str">
        <f t="shared" si="409"/>
        <v/>
      </c>
      <c r="U2388" t="str">
        <f t="shared" si="409"/>
        <v/>
      </c>
      <c r="V2388" t="str">
        <f t="shared" si="409"/>
        <v/>
      </c>
      <c r="W2388">
        <f t="shared" si="409"/>
        <v>18.09</v>
      </c>
      <c r="Z2388">
        <f t="shared" si="410"/>
        <v>18.09</v>
      </c>
      <c r="AA2388" t="str">
        <f t="shared" si="410"/>
        <v/>
      </c>
      <c r="AB2388" t="str">
        <f t="shared" si="410"/>
        <v/>
      </c>
      <c r="AE2388" t="str">
        <f t="shared" si="406"/>
        <v/>
      </c>
      <c r="AH2388" t="str">
        <f t="shared" si="407"/>
        <v/>
      </c>
      <c r="AI2388" t="str">
        <f t="shared" si="408"/>
        <v/>
      </c>
      <c r="AJ2388" t="str">
        <f t="shared" si="408"/>
        <v/>
      </c>
      <c r="AK2388" t="str">
        <f t="shared" si="408"/>
        <v/>
      </c>
      <c r="AL2388" t="str">
        <f t="shared" si="408"/>
        <v/>
      </c>
    </row>
    <row r="2389" spans="1:38" x14ac:dyDescent="0.2">
      <c r="A2389" s="1">
        <v>7631</v>
      </c>
      <c r="B2389" s="2" t="s">
        <v>18</v>
      </c>
      <c r="C2389" s="3">
        <v>42585</v>
      </c>
      <c r="D2389" s="2" t="s">
        <v>59</v>
      </c>
      <c r="E2389" s="2">
        <v>6</v>
      </c>
      <c r="F2389" s="2">
        <v>18.55</v>
      </c>
      <c r="G2389" s="2">
        <v>7.0000000000000007E-2</v>
      </c>
      <c r="H2389" s="2" t="s">
        <v>20</v>
      </c>
      <c r="I2389" s="2">
        <v>2.78</v>
      </c>
      <c r="J2389" s="2">
        <v>13.81</v>
      </c>
      <c r="K2389" s="2">
        <v>14.75</v>
      </c>
      <c r="L2389" s="2" t="s">
        <v>565</v>
      </c>
      <c r="M2389" s="2" t="s">
        <v>29</v>
      </c>
      <c r="N2389" s="2" t="s">
        <v>54</v>
      </c>
      <c r="O2389" s="2" t="s">
        <v>24</v>
      </c>
      <c r="P2389" s="2" t="s">
        <v>95</v>
      </c>
      <c r="Q2389" s="2" t="s">
        <v>36</v>
      </c>
      <c r="R2389" s="3">
        <v>42586</v>
      </c>
      <c r="S2389" s="10">
        <f t="shared" si="405"/>
        <v>2016</v>
      </c>
      <c r="T2389" t="str">
        <f t="shared" si="409"/>
        <v/>
      </c>
      <c r="U2389" t="str">
        <f t="shared" si="409"/>
        <v/>
      </c>
      <c r="V2389" t="str">
        <f t="shared" si="409"/>
        <v/>
      </c>
      <c r="W2389">
        <f t="shared" si="409"/>
        <v>2.78</v>
      </c>
      <c r="Z2389">
        <f t="shared" si="410"/>
        <v>2.78</v>
      </c>
      <c r="AA2389" t="str">
        <f t="shared" si="410"/>
        <v/>
      </c>
      <c r="AB2389" t="str">
        <f t="shared" si="410"/>
        <v/>
      </c>
      <c r="AE2389" t="str">
        <f t="shared" si="406"/>
        <v/>
      </c>
      <c r="AH2389" t="str">
        <f t="shared" si="407"/>
        <v/>
      </c>
      <c r="AI2389" t="str">
        <f t="shared" si="408"/>
        <v/>
      </c>
      <c r="AJ2389" t="str">
        <f t="shared" si="408"/>
        <v/>
      </c>
      <c r="AK2389" t="str">
        <f t="shared" si="408"/>
        <v/>
      </c>
      <c r="AL2389" t="str">
        <f t="shared" si="408"/>
        <v/>
      </c>
    </row>
    <row r="2390" spans="1:38" x14ac:dyDescent="0.2">
      <c r="A2390" s="1">
        <v>7632</v>
      </c>
      <c r="B2390" s="2" t="s">
        <v>18</v>
      </c>
      <c r="C2390" s="3">
        <v>42586</v>
      </c>
      <c r="D2390" s="2" t="s">
        <v>27</v>
      </c>
      <c r="E2390" s="2">
        <v>42</v>
      </c>
      <c r="F2390" s="2">
        <v>6434.58</v>
      </c>
      <c r="G2390" s="2">
        <v>0.09</v>
      </c>
      <c r="H2390" s="2" t="s">
        <v>20</v>
      </c>
      <c r="I2390" s="2">
        <v>2102.5</v>
      </c>
      <c r="J2390" s="2">
        <v>177.98</v>
      </c>
      <c r="K2390" s="2">
        <v>33.99</v>
      </c>
      <c r="L2390" s="2" t="s">
        <v>69</v>
      </c>
      <c r="M2390" s="2" t="s">
        <v>29</v>
      </c>
      <c r="N2390" s="2" t="s">
        <v>30</v>
      </c>
      <c r="O2390" s="2" t="s">
        <v>24</v>
      </c>
      <c r="P2390" s="2" t="s">
        <v>25</v>
      </c>
      <c r="Q2390" s="2" t="s">
        <v>26</v>
      </c>
      <c r="R2390" s="3">
        <v>42593</v>
      </c>
      <c r="S2390" s="10">
        <f t="shared" si="405"/>
        <v>2016</v>
      </c>
      <c r="T2390" t="str">
        <f t="shared" si="409"/>
        <v/>
      </c>
      <c r="U2390">
        <f t="shared" si="409"/>
        <v>2102.5</v>
      </c>
      <c r="V2390" t="str">
        <f t="shared" si="409"/>
        <v/>
      </c>
      <c r="W2390" t="str">
        <f t="shared" si="409"/>
        <v/>
      </c>
      <c r="Z2390">
        <f t="shared" si="410"/>
        <v>2102.5</v>
      </c>
      <c r="AA2390" t="str">
        <f t="shared" si="410"/>
        <v/>
      </c>
      <c r="AB2390" t="str">
        <f t="shared" si="410"/>
        <v/>
      </c>
      <c r="AE2390" t="str">
        <f t="shared" si="406"/>
        <v/>
      </c>
      <c r="AH2390" t="str">
        <f t="shared" si="407"/>
        <v/>
      </c>
      <c r="AI2390" t="str">
        <f t="shared" si="408"/>
        <v/>
      </c>
      <c r="AJ2390" t="str">
        <f t="shared" si="408"/>
        <v/>
      </c>
      <c r="AK2390" t="str">
        <f t="shared" si="408"/>
        <v/>
      </c>
      <c r="AL2390" t="str">
        <f t="shared" si="408"/>
        <v/>
      </c>
    </row>
    <row r="2391" spans="1:38" x14ac:dyDescent="0.2">
      <c r="A2391" s="1">
        <v>7633</v>
      </c>
      <c r="B2391" s="2" t="s">
        <v>18</v>
      </c>
      <c r="C2391" s="3">
        <v>42586</v>
      </c>
      <c r="D2391" s="2" t="s">
        <v>27</v>
      </c>
      <c r="E2391" s="2">
        <v>13</v>
      </c>
      <c r="F2391" s="2">
        <v>1338.13</v>
      </c>
      <c r="G2391" s="2">
        <v>0.06</v>
      </c>
      <c r="H2391" s="2" t="s">
        <v>44</v>
      </c>
      <c r="I2391" s="2">
        <v>-444.7</v>
      </c>
      <c r="J2391" s="2">
        <v>117.49</v>
      </c>
      <c r="K2391" s="2">
        <v>55.64</v>
      </c>
      <c r="L2391" s="2" t="s">
        <v>69</v>
      </c>
      <c r="M2391" s="2" t="s">
        <v>29</v>
      </c>
      <c r="N2391" s="2" t="s">
        <v>30</v>
      </c>
      <c r="O2391" s="2" t="s">
        <v>45</v>
      </c>
      <c r="P2391" s="2" t="s">
        <v>46</v>
      </c>
      <c r="Q2391" s="2" t="s">
        <v>47</v>
      </c>
      <c r="R2391" s="3">
        <v>42591</v>
      </c>
      <c r="S2391" s="10">
        <f t="shared" si="405"/>
        <v>2016</v>
      </c>
      <c r="T2391" t="str">
        <f t="shared" si="409"/>
        <v/>
      </c>
      <c r="U2391">
        <f t="shared" si="409"/>
        <v>-444.7</v>
      </c>
      <c r="V2391" t="str">
        <f t="shared" si="409"/>
        <v/>
      </c>
      <c r="W2391" t="str">
        <f t="shared" si="409"/>
        <v/>
      </c>
      <c r="Z2391" t="str">
        <f t="shared" si="410"/>
        <v/>
      </c>
      <c r="AA2391" t="str">
        <f t="shared" si="410"/>
        <v/>
      </c>
      <c r="AB2391">
        <f t="shared" si="410"/>
        <v>-444.7</v>
      </c>
      <c r="AE2391" t="str">
        <f t="shared" si="406"/>
        <v>Furniture</v>
      </c>
      <c r="AH2391" t="str">
        <f t="shared" si="407"/>
        <v/>
      </c>
      <c r="AI2391" t="str">
        <f t="shared" si="408"/>
        <v/>
      </c>
      <c r="AJ2391" t="str">
        <f t="shared" si="408"/>
        <v/>
      </c>
      <c r="AK2391" t="str">
        <f t="shared" si="408"/>
        <v/>
      </c>
      <c r="AL2391" t="str">
        <f t="shared" si="408"/>
        <v/>
      </c>
    </row>
    <row r="2392" spans="1:38" x14ac:dyDescent="0.2">
      <c r="A2392" s="1">
        <v>7634</v>
      </c>
      <c r="B2392" s="2" t="s">
        <v>18</v>
      </c>
      <c r="C2392" s="3">
        <v>42587</v>
      </c>
      <c r="D2392" s="2" t="s">
        <v>59</v>
      </c>
      <c r="E2392" s="2">
        <v>6</v>
      </c>
      <c r="F2392" s="2">
        <v>69.430000000000007</v>
      </c>
      <c r="G2392" s="2">
        <v>0.09</v>
      </c>
      <c r="H2392" s="2" t="s">
        <v>20</v>
      </c>
      <c r="I2392" s="2">
        <v>22.71</v>
      </c>
      <c r="J2392" s="2">
        <v>21.77</v>
      </c>
      <c r="K2392" s="2">
        <v>20.02</v>
      </c>
      <c r="L2392" s="2" t="s">
        <v>317</v>
      </c>
      <c r="M2392" s="2" t="s">
        <v>22</v>
      </c>
      <c r="N2392" s="2" t="s">
        <v>23</v>
      </c>
      <c r="O2392" s="2" t="s">
        <v>45</v>
      </c>
      <c r="P2392" s="2" t="s">
        <v>55</v>
      </c>
      <c r="Q2392" s="2" t="s">
        <v>62</v>
      </c>
      <c r="R2392" s="3">
        <v>42588</v>
      </c>
      <c r="S2392" s="10">
        <f t="shared" si="405"/>
        <v>2016</v>
      </c>
      <c r="T2392">
        <f t="shared" si="409"/>
        <v>22.71</v>
      </c>
      <c r="U2392" t="str">
        <f t="shared" si="409"/>
        <v/>
      </c>
      <c r="V2392" t="str">
        <f t="shared" si="409"/>
        <v/>
      </c>
      <c r="W2392" t="str">
        <f t="shared" si="409"/>
        <v/>
      </c>
      <c r="Z2392" t="str">
        <f t="shared" si="410"/>
        <v/>
      </c>
      <c r="AA2392" t="str">
        <f t="shared" si="410"/>
        <v/>
      </c>
      <c r="AB2392">
        <f t="shared" si="410"/>
        <v>22.71</v>
      </c>
      <c r="AE2392" t="str">
        <f t="shared" si="406"/>
        <v/>
      </c>
      <c r="AH2392" t="str">
        <f t="shared" si="407"/>
        <v/>
      </c>
      <c r="AI2392" t="str">
        <f t="shared" si="408"/>
        <v/>
      </c>
      <c r="AJ2392" t="str">
        <f t="shared" si="408"/>
        <v/>
      </c>
      <c r="AK2392" t="str">
        <f t="shared" si="408"/>
        <v/>
      </c>
      <c r="AL2392" t="str">
        <f t="shared" si="408"/>
        <v/>
      </c>
    </row>
    <row r="2393" spans="1:38" x14ac:dyDescent="0.2">
      <c r="A2393" s="1">
        <v>7635</v>
      </c>
      <c r="B2393" s="2" t="s">
        <v>18</v>
      </c>
      <c r="C2393" s="3">
        <v>42588</v>
      </c>
      <c r="D2393" s="2" t="s">
        <v>50</v>
      </c>
      <c r="E2393" s="2">
        <v>34</v>
      </c>
      <c r="F2393" s="2">
        <v>944.44</v>
      </c>
      <c r="G2393" s="2">
        <v>0.08</v>
      </c>
      <c r="H2393" s="2" t="s">
        <v>20</v>
      </c>
      <c r="I2393" s="2">
        <v>397</v>
      </c>
      <c r="J2393" s="2">
        <v>40.53</v>
      </c>
      <c r="K2393" s="2">
        <v>15.49</v>
      </c>
      <c r="L2393" s="2" t="s">
        <v>413</v>
      </c>
      <c r="M2393" s="2" t="s">
        <v>22</v>
      </c>
      <c r="N2393" s="2" t="s">
        <v>30</v>
      </c>
      <c r="O2393" s="2" t="s">
        <v>24</v>
      </c>
      <c r="P2393" s="2" t="s">
        <v>25</v>
      </c>
      <c r="Q2393" s="2" t="s">
        <v>26</v>
      </c>
      <c r="R2393" s="3">
        <v>42589</v>
      </c>
      <c r="S2393" s="10">
        <f t="shared" si="405"/>
        <v>2016</v>
      </c>
      <c r="T2393" t="str">
        <f t="shared" si="409"/>
        <v/>
      </c>
      <c r="U2393">
        <f t="shared" si="409"/>
        <v>397</v>
      </c>
      <c r="V2393" t="str">
        <f t="shared" si="409"/>
        <v/>
      </c>
      <c r="W2393" t="str">
        <f t="shared" si="409"/>
        <v/>
      </c>
      <c r="Z2393">
        <f t="shared" si="410"/>
        <v>397</v>
      </c>
      <c r="AA2393" t="str">
        <f t="shared" si="410"/>
        <v/>
      </c>
      <c r="AB2393" t="str">
        <f t="shared" si="410"/>
        <v/>
      </c>
      <c r="AE2393" t="str">
        <f t="shared" si="406"/>
        <v/>
      </c>
      <c r="AH2393" t="str">
        <f t="shared" si="407"/>
        <v/>
      </c>
      <c r="AI2393" t="str">
        <f t="shared" si="408"/>
        <v/>
      </c>
      <c r="AJ2393" t="str">
        <f t="shared" si="408"/>
        <v/>
      </c>
      <c r="AK2393" t="str">
        <f t="shared" si="408"/>
        <v/>
      </c>
      <c r="AL2393" t="str">
        <f t="shared" si="408"/>
        <v/>
      </c>
    </row>
    <row r="2394" spans="1:38" x14ac:dyDescent="0.2">
      <c r="A2394" s="1">
        <v>7636</v>
      </c>
      <c r="B2394" s="2" t="s">
        <v>18</v>
      </c>
      <c r="C2394" s="3">
        <v>42588</v>
      </c>
      <c r="D2394" s="2" t="s">
        <v>50</v>
      </c>
      <c r="E2394" s="2">
        <v>17</v>
      </c>
      <c r="F2394" s="2">
        <v>1624.04</v>
      </c>
      <c r="G2394" s="2">
        <v>7.0000000000000007E-2</v>
      </c>
      <c r="H2394" s="2" t="s">
        <v>20</v>
      </c>
      <c r="I2394" s="2">
        <v>32.340000000000003</v>
      </c>
      <c r="J2394" s="2">
        <v>111.99</v>
      </c>
      <c r="K2394" s="2">
        <v>33.99</v>
      </c>
      <c r="L2394" s="2" t="s">
        <v>413</v>
      </c>
      <c r="M2394" s="2" t="s">
        <v>22</v>
      </c>
      <c r="N2394" s="2" t="s">
        <v>30</v>
      </c>
      <c r="O2394" s="2" t="s">
        <v>31</v>
      </c>
      <c r="P2394" s="2" t="s">
        <v>32</v>
      </c>
      <c r="Q2394" s="2" t="s">
        <v>26</v>
      </c>
      <c r="R2394" s="3">
        <v>42591</v>
      </c>
      <c r="S2394" s="10">
        <f t="shared" si="405"/>
        <v>2016</v>
      </c>
      <c r="T2394" t="str">
        <f t="shared" si="409"/>
        <v/>
      </c>
      <c r="U2394">
        <f t="shared" si="409"/>
        <v>32.340000000000003</v>
      </c>
      <c r="V2394" t="str">
        <f t="shared" si="409"/>
        <v/>
      </c>
      <c r="W2394" t="str">
        <f t="shared" si="409"/>
        <v/>
      </c>
      <c r="Z2394" t="str">
        <f t="shared" si="410"/>
        <v/>
      </c>
      <c r="AA2394">
        <f t="shared" si="410"/>
        <v>32.340000000000003</v>
      </c>
      <c r="AB2394" t="str">
        <f t="shared" si="410"/>
        <v/>
      </c>
      <c r="AE2394" t="str">
        <f t="shared" si="406"/>
        <v/>
      </c>
      <c r="AH2394" t="str">
        <f t="shared" si="407"/>
        <v/>
      </c>
      <c r="AI2394" t="str">
        <f t="shared" si="408"/>
        <v/>
      </c>
      <c r="AJ2394" t="str">
        <f t="shared" si="408"/>
        <v/>
      </c>
      <c r="AK2394" t="str">
        <f t="shared" si="408"/>
        <v/>
      </c>
      <c r="AL2394" t="str">
        <f t="shared" si="408"/>
        <v/>
      </c>
    </row>
    <row r="2395" spans="1:38" x14ac:dyDescent="0.2">
      <c r="A2395" s="1">
        <v>7637</v>
      </c>
      <c r="B2395" s="2" t="s">
        <v>18</v>
      </c>
      <c r="C2395" s="3">
        <v>42588</v>
      </c>
      <c r="D2395" s="2" t="s">
        <v>41</v>
      </c>
      <c r="E2395" s="2">
        <v>48</v>
      </c>
      <c r="F2395" s="2">
        <v>393.39</v>
      </c>
      <c r="G2395" s="2">
        <v>0.09</v>
      </c>
      <c r="H2395" s="2" t="s">
        <v>20</v>
      </c>
      <c r="I2395" s="2">
        <v>-35.32</v>
      </c>
      <c r="J2395" s="2">
        <v>20.67</v>
      </c>
      <c r="K2395" s="2">
        <v>17.5</v>
      </c>
      <c r="L2395" s="2" t="s">
        <v>318</v>
      </c>
      <c r="M2395" s="2" t="s">
        <v>38</v>
      </c>
      <c r="N2395" s="2" t="s">
        <v>54</v>
      </c>
      <c r="O2395" s="2" t="s">
        <v>24</v>
      </c>
      <c r="P2395" s="2" t="s">
        <v>71</v>
      </c>
      <c r="Q2395" s="2" t="s">
        <v>26</v>
      </c>
      <c r="R2395" s="3">
        <v>42590</v>
      </c>
      <c r="S2395" s="10">
        <f t="shared" si="405"/>
        <v>2016</v>
      </c>
      <c r="T2395" t="str">
        <f t="shared" si="409"/>
        <v/>
      </c>
      <c r="U2395" t="str">
        <f t="shared" si="409"/>
        <v/>
      </c>
      <c r="V2395" t="str">
        <f t="shared" si="409"/>
        <v/>
      </c>
      <c r="W2395">
        <f t="shared" si="409"/>
        <v>-35.32</v>
      </c>
      <c r="Z2395">
        <f t="shared" si="410"/>
        <v>-35.32</v>
      </c>
      <c r="AA2395" t="str">
        <f t="shared" si="410"/>
        <v/>
      </c>
      <c r="AB2395" t="str">
        <f t="shared" si="410"/>
        <v/>
      </c>
      <c r="AE2395" t="str">
        <f t="shared" si="406"/>
        <v>Office Supplies</v>
      </c>
      <c r="AH2395" t="str">
        <f t="shared" si="407"/>
        <v/>
      </c>
      <c r="AI2395" t="str">
        <f t="shared" si="408"/>
        <v/>
      </c>
      <c r="AJ2395" t="str">
        <f t="shared" si="408"/>
        <v/>
      </c>
      <c r="AK2395" t="str">
        <f t="shared" si="408"/>
        <v/>
      </c>
      <c r="AL2395" t="str">
        <f t="shared" si="408"/>
        <v/>
      </c>
    </row>
    <row r="2396" spans="1:38" x14ac:dyDescent="0.2">
      <c r="A2396" s="1">
        <v>7638</v>
      </c>
      <c r="B2396" s="2" t="s">
        <v>18</v>
      </c>
      <c r="C2396" s="3">
        <v>42589</v>
      </c>
      <c r="D2396" s="2" t="s">
        <v>19</v>
      </c>
      <c r="E2396" s="2">
        <v>35</v>
      </c>
      <c r="F2396" s="2">
        <v>113.46</v>
      </c>
      <c r="G2396" s="2">
        <v>0.08</v>
      </c>
      <c r="H2396" s="2" t="s">
        <v>20</v>
      </c>
      <c r="I2396" s="2">
        <v>-54.34</v>
      </c>
      <c r="J2396" s="2">
        <v>15.14</v>
      </c>
      <c r="K2396" s="2">
        <v>15.92</v>
      </c>
      <c r="L2396" s="2" t="s">
        <v>361</v>
      </c>
      <c r="M2396" s="2" t="s">
        <v>29</v>
      </c>
      <c r="N2396" s="2" t="s">
        <v>23</v>
      </c>
      <c r="O2396" s="2" t="s">
        <v>24</v>
      </c>
      <c r="P2396" s="2" t="s">
        <v>203</v>
      </c>
      <c r="Q2396" s="2" t="s">
        <v>36</v>
      </c>
      <c r="R2396" s="3">
        <v>42590</v>
      </c>
      <c r="S2396" s="10">
        <f t="shared" si="405"/>
        <v>2016</v>
      </c>
      <c r="T2396">
        <f t="shared" si="409"/>
        <v>-54.34</v>
      </c>
      <c r="U2396" t="str">
        <f t="shared" si="409"/>
        <v/>
      </c>
      <c r="V2396" t="str">
        <f t="shared" si="409"/>
        <v/>
      </c>
      <c r="W2396" t="str">
        <f t="shared" si="409"/>
        <v/>
      </c>
      <c r="Z2396">
        <f t="shared" si="410"/>
        <v>-54.34</v>
      </c>
      <c r="AA2396" t="str">
        <f t="shared" si="410"/>
        <v/>
      </c>
      <c r="AB2396" t="str">
        <f t="shared" si="410"/>
        <v/>
      </c>
      <c r="AE2396" t="str">
        <f t="shared" si="406"/>
        <v>Office Supplies</v>
      </c>
      <c r="AH2396" t="str">
        <f t="shared" si="407"/>
        <v/>
      </c>
      <c r="AI2396" t="str">
        <f t="shared" si="408"/>
        <v/>
      </c>
      <c r="AJ2396" t="str">
        <f t="shared" si="408"/>
        <v/>
      </c>
      <c r="AK2396" t="str">
        <f t="shared" si="408"/>
        <v/>
      </c>
      <c r="AL2396" t="str">
        <f t="shared" si="408"/>
        <v/>
      </c>
    </row>
    <row r="2397" spans="1:38" x14ac:dyDescent="0.2">
      <c r="A2397" s="1">
        <v>7639</v>
      </c>
      <c r="B2397" s="2" t="s">
        <v>18</v>
      </c>
      <c r="C2397" s="3">
        <v>42589</v>
      </c>
      <c r="D2397" s="2" t="s">
        <v>27</v>
      </c>
      <c r="E2397" s="2">
        <v>30</v>
      </c>
      <c r="F2397" s="2">
        <v>450.16</v>
      </c>
      <c r="G2397" s="2">
        <v>0.09</v>
      </c>
      <c r="H2397" s="2" t="s">
        <v>20</v>
      </c>
      <c r="I2397" s="2">
        <v>-11.71</v>
      </c>
      <c r="J2397" s="2">
        <v>27.01</v>
      </c>
      <c r="K2397" s="2">
        <v>22.4</v>
      </c>
      <c r="L2397" s="2" t="s">
        <v>112</v>
      </c>
      <c r="M2397" s="2" t="s">
        <v>29</v>
      </c>
      <c r="N2397" s="2" t="s">
        <v>30</v>
      </c>
      <c r="O2397" s="2" t="s">
        <v>24</v>
      </c>
      <c r="P2397" s="2" t="s">
        <v>25</v>
      </c>
      <c r="Q2397" s="2" t="s">
        <v>26</v>
      </c>
      <c r="R2397" s="3">
        <v>42596</v>
      </c>
      <c r="S2397" s="10">
        <f t="shared" si="405"/>
        <v>2016</v>
      </c>
      <c r="T2397" t="str">
        <f t="shared" si="409"/>
        <v/>
      </c>
      <c r="U2397">
        <f t="shared" si="409"/>
        <v>-11.71</v>
      </c>
      <c r="V2397" t="str">
        <f t="shared" si="409"/>
        <v/>
      </c>
      <c r="W2397" t="str">
        <f t="shared" si="409"/>
        <v/>
      </c>
      <c r="Z2397">
        <f t="shared" si="410"/>
        <v>-11.71</v>
      </c>
      <c r="AA2397" t="str">
        <f t="shared" si="410"/>
        <v/>
      </c>
      <c r="AB2397" t="str">
        <f t="shared" si="410"/>
        <v/>
      </c>
      <c r="AE2397" t="str">
        <f t="shared" si="406"/>
        <v>Office Supplies</v>
      </c>
      <c r="AH2397" t="str">
        <f t="shared" si="407"/>
        <v/>
      </c>
      <c r="AI2397" t="str">
        <f t="shared" si="408"/>
        <v/>
      </c>
      <c r="AJ2397" t="str">
        <f t="shared" si="408"/>
        <v/>
      </c>
      <c r="AK2397" t="str">
        <f t="shared" si="408"/>
        <v/>
      </c>
      <c r="AL2397" t="str">
        <f t="shared" si="408"/>
        <v/>
      </c>
    </row>
    <row r="2398" spans="1:38" x14ac:dyDescent="0.2">
      <c r="A2398" s="1">
        <v>7640</v>
      </c>
      <c r="B2398" s="2" t="s">
        <v>18</v>
      </c>
      <c r="C2398" s="3">
        <v>42589</v>
      </c>
      <c r="D2398" s="2" t="s">
        <v>27</v>
      </c>
      <c r="E2398" s="2">
        <v>22</v>
      </c>
      <c r="F2398" s="2">
        <v>2692.38</v>
      </c>
      <c r="G2398" s="2">
        <v>0.03</v>
      </c>
      <c r="H2398" s="2" t="s">
        <v>20</v>
      </c>
      <c r="I2398" s="2">
        <v>1120.54</v>
      </c>
      <c r="J2398" s="2">
        <v>132.97999999999999</v>
      </c>
      <c r="K2398" s="2">
        <v>23.07</v>
      </c>
      <c r="L2398" s="2" t="s">
        <v>112</v>
      </c>
      <c r="M2398" s="2" t="s">
        <v>29</v>
      </c>
      <c r="N2398" s="2" t="s">
        <v>30</v>
      </c>
      <c r="O2398" s="2" t="s">
        <v>24</v>
      </c>
      <c r="P2398" s="2" t="s">
        <v>25</v>
      </c>
      <c r="Q2398" s="2" t="s">
        <v>26</v>
      </c>
      <c r="R2398" s="3">
        <v>42598</v>
      </c>
      <c r="S2398" s="10">
        <f t="shared" si="405"/>
        <v>2016</v>
      </c>
      <c r="T2398" t="str">
        <f t="shared" si="409"/>
        <v/>
      </c>
      <c r="U2398">
        <f t="shared" si="409"/>
        <v>1120.54</v>
      </c>
      <c r="V2398" t="str">
        <f t="shared" si="409"/>
        <v/>
      </c>
      <c r="W2398" t="str">
        <f t="shared" si="409"/>
        <v/>
      </c>
      <c r="Z2398">
        <f t="shared" si="410"/>
        <v>1120.54</v>
      </c>
      <c r="AA2398" t="str">
        <f t="shared" si="410"/>
        <v/>
      </c>
      <c r="AB2398" t="str">
        <f t="shared" si="410"/>
        <v/>
      </c>
      <c r="AE2398" t="str">
        <f t="shared" si="406"/>
        <v/>
      </c>
      <c r="AH2398" t="str">
        <f t="shared" si="407"/>
        <v/>
      </c>
      <c r="AI2398" t="str">
        <f t="shared" si="408"/>
        <v/>
      </c>
      <c r="AJ2398" t="str">
        <f t="shared" si="408"/>
        <v/>
      </c>
      <c r="AK2398" t="str">
        <f t="shared" si="408"/>
        <v/>
      </c>
      <c r="AL2398" t="str">
        <f t="shared" si="408"/>
        <v/>
      </c>
    </row>
    <row r="2399" spans="1:38" x14ac:dyDescent="0.2">
      <c r="A2399" s="1">
        <v>7641</v>
      </c>
      <c r="B2399" s="2" t="s">
        <v>18</v>
      </c>
      <c r="C2399" s="3">
        <v>42589</v>
      </c>
      <c r="D2399" s="2" t="s">
        <v>59</v>
      </c>
      <c r="E2399" s="2">
        <v>12</v>
      </c>
      <c r="F2399" s="2">
        <v>277.63</v>
      </c>
      <c r="G2399" s="2">
        <v>0.08</v>
      </c>
      <c r="H2399" s="2" t="s">
        <v>20</v>
      </c>
      <c r="I2399" s="2">
        <v>57.42</v>
      </c>
      <c r="J2399" s="2">
        <v>34.840000000000003</v>
      </c>
      <c r="K2399" s="2">
        <v>19.47</v>
      </c>
      <c r="L2399" s="2" t="s">
        <v>232</v>
      </c>
      <c r="M2399" s="2" t="s">
        <v>66</v>
      </c>
      <c r="N2399" s="2" t="s">
        <v>43</v>
      </c>
      <c r="O2399" s="2" t="s">
        <v>24</v>
      </c>
      <c r="P2399" s="2" t="s">
        <v>35</v>
      </c>
      <c r="Q2399" s="2" t="s">
        <v>26</v>
      </c>
      <c r="R2399" s="3">
        <v>42591</v>
      </c>
      <c r="S2399" s="10">
        <f t="shared" si="405"/>
        <v>2016</v>
      </c>
      <c r="T2399" t="str">
        <f t="shared" si="409"/>
        <v/>
      </c>
      <c r="U2399" t="str">
        <f t="shared" si="409"/>
        <v/>
      </c>
      <c r="V2399">
        <f t="shared" si="409"/>
        <v>57.42</v>
      </c>
      <c r="W2399" t="str">
        <f t="shared" si="409"/>
        <v/>
      </c>
      <c r="Z2399">
        <f t="shared" si="410"/>
        <v>57.42</v>
      </c>
      <c r="AA2399" t="str">
        <f t="shared" si="410"/>
        <v/>
      </c>
      <c r="AB2399" t="str">
        <f t="shared" si="410"/>
        <v/>
      </c>
      <c r="AE2399" t="str">
        <f t="shared" si="406"/>
        <v/>
      </c>
      <c r="AH2399" t="str">
        <f t="shared" si="407"/>
        <v/>
      </c>
      <c r="AI2399" t="str">
        <f t="shared" si="408"/>
        <v/>
      </c>
      <c r="AJ2399" t="str">
        <f t="shared" si="408"/>
        <v/>
      </c>
      <c r="AK2399" t="str">
        <f t="shared" si="408"/>
        <v/>
      </c>
      <c r="AL2399" t="str">
        <f t="shared" si="408"/>
        <v/>
      </c>
    </row>
    <row r="2400" spans="1:38" x14ac:dyDescent="0.2">
      <c r="A2400" s="1">
        <v>7642</v>
      </c>
      <c r="B2400" s="2" t="s">
        <v>18</v>
      </c>
      <c r="C2400" s="3">
        <v>42589</v>
      </c>
      <c r="D2400" s="2" t="s">
        <v>59</v>
      </c>
      <c r="E2400" s="2">
        <v>20</v>
      </c>
      <c r="F2400" s="2">
        <v>667.67</v>
      </c>
      <c r="G2400" s="2">
        <v>0.09</v>
      </c>
      <c r="H2400" s="2" t="s">
        <v>49</v>
      </c>
      <c r="I2400" s="2">
        <v>69.23</v>
      </c>
      <c r="J2400" s="2">
        <v>46.76</v>
      </c>
      <c r="K2400" s="2">
        <v>19.489999999999998</v>
      </c>
      <c r="L2400" s="2" t="s">
        <v>232</v>
      </c>
      <c r="M2400" s="2" t="s">
        <v>66</v>
      </c>
      <c r="N2400" s="2" t="s">
        <v>43</v>
      </c>
      <c r="O2400" s="2" t="s">
        <v>24</v>
      </c>
      <c r="P2400" s="2" t="s">
        <v>52</v>
      </c>
      <c r="Q2400" s="2" t="s">
        <v>26</v>
      </c>
      <c r="R2400" s="3">
        <v>42591</v>
      </c>
      <c r="S2400" s="10">
        <f t="shared" si="405"/>
        <v>2016</v>
      </c>
      <c r="T2400" t="str">
        <f t="shared" si="409"/>
        <v/>
      </c>
      <c r="U2400" t="str">
        <f t="shared" si="409"/>
        <v/>
      </c>
      <c r="V2400">
        <f t="shared" si="409"/>
        <v>69.23</v>
      </c>
      <c r="W2400" t="str">
        <f t="shared" si="409"/>
        <v/>
      </c>
      <c r="Z2400">
        <f t="shared" si="410"/>
        <v>69.23</v>
      </c>
      <c r="AA2400" t="str">
        <f t="shared" si="410"/>
        <v/>
      </c>
      <c r="AB2400" t="str">
        <f t="shared" si="410"/>
        <v/>
      </c>
      <c r="AE2400" t="str">
        <f t="shared" si="406"/>
        <v/>
      </c>
      <c r="AH2400" t="str">
        <f t="shared" si="407"/>
        <v/>
      </c>
      <c r="AI2400" t="str">
        <f t="shared" si="408"/>
        <v/>
      </c>
      <c r="AJ2400" t="str">
        <f t="shared" si="408"/>
        <v/>
      </c>
      <c r="AK2400" t="str">
        <f t="shared" si="408"/>
        <v/>
      </c>
      <c r="AL2400" t="str">
        <f t="shared" si="408"/>
        <v/>
      </c>
    </row>
    <row r="2401" spans="1:38" x14ac:dyDescent="0.2">
      <c r="A2401" s="1">
        <v>7643</v>
      </c>
      <c r="B2401" s="2" t="s">
        <v>18</v>
      </c>
      <c r="C2401" s="3">
        <v>42590</v>
      </c>
      <c r="D2401" s="2" t="s">
        <v>27</v>
      </c>
      <c r="E2401" s="2">
        <v>41</v>
      </c>
      <c r="F2401" s="2">
        <v>733.62</v>
      </c>
      <c r="G2401" s="2">
        <v>0.01</v>
      </c>
      <c r="H2401" s="2" t="s">
        <v>20</v>
      </c>
      <c r="I2401" s="2">
        <v>57.87</v>
      </c>
      <c r="J2401" s="2">
        <v>29.67</v>
      </c>
      <c r="K2401" s="2">
        <v>22.99</v>
      </c>
      <c r="L2401" s="2" t="s">
        <v>582</v>
      </c>
      <c r="M2401" s="2" t="s">
        <v>29</v>
      </c>
      <c r="N2401" s="2" t="s">
        <v>54</v>
      </c>
      <c r="O2401" s="2" t="s">
        <v>45</v>
      </c>
      <c r="P2401" s="2" t="s">
        <v>55</v>
      </c>
      <c r="Q2401" s="2" t="s">
        <v>58</v>
      </c>
      <c r="R2401" s="3">
        <v>42592</v>
      </c>
      <c r="S2401" s="10">
        <f t="shared" si="405"/>
        <v>2016</v>
      </c>
      <c r="T2401" t="str">
        <f t="shared" si="409"/>
        <v/>
      </c>
      <c r="U2401" t="str">
        <f t="shared" si="409"/>
        <v/>
      </c>
      <c r="V2401" t="str">
        <f t="shared" si="409"/>
        <v/>
      </c>
      <c r="W2401">
        <f t="shared" si="409"/>
        <v>57.87</v>
      </c>
      <c r="Z2401" t="str">
        <f t="shared" si="410"/>
        <v/>
      </c>
      <c r="AA2401" t="str">
        <f t="shared" si="410"/>
        <v/>
      </c>
      <c r="AB2401">
        <f t="shared" si="410"/>
        <v>57.87</v>
      </c>
      <c r="AE2401" t="str">
        <f t="shared" si="406"/>
        <v/>
      </c>
      <c r="AH2401" t="str">
        <f t="shared" si="407"/>
        <v/>
      </c>
      <c r="AI2401" t="str">
        <f t="shared" si="408"/>
        <v/>
      </c>
      <c r="AJ2401" t="str">
        <f t="shared" si="408"/>
        <v/>
      </c>
      <c r="AK2401" t="str">
        <f t="shared" si="408"/>
        <v/>
      </c>
      <c r="AL2401" t="str">
        <f t="shared" si="408"/>
        <v/>
      </c>
    </row>
    <row r="2402" spans="1:38" x14ac:dyDescent="0.2">
      <c r="A2402" s="1">
        <v>7644</v>
      </c>
      <c r="B2402" s="2" t="s">
        <v>18</v>
      </c>
      <c r="C2402" s="3">
        <v>42590</v>
      </c>
      <c r="D2402" s="2" t="s">
        <v>59</v>
      </c>
      <c r="E2402" s="2">
        <v>3</v>
      </c>
      <c r="F2402" s="2">
        <v>17.73</v>
      </c>
      <c r="G2402" s="2">
        <v>0.04</v>
      </c>
      <c r="H2402" s="2" t="s">
        <v>20</v>
      </c>
      <c r="I2402" s="2">
        <v>1.54</v>
      </c>
      <c r="J2402" s="2">
        <v>14.98</v>
      </c>
      <c r="K2402" s="2">
        <v>15.58</v>
      </c>
      <c r="L2402" s="2" t="s">
        <v>171</v>
      </c>
      <c r="M2402" s="2" t="s">
        <v>38</v>
      </c>
      <c r="N2402" s="2" t="s">
        <v>54</v>
      </c>
      <c r="O2402" s="2" t="s">
        <v>24</v>
      </c>
      <c r="P2402" s="2" t="s">
        <v>95</v>
      </c>
      <c r="Q2402" s="2" t="s">
        <v>36</v>
      </c>
      <c r="R2402" s="3">
        <v>42590</v>
      </c>
      <c r="S2402" s="10">
        <f t="shared" si="405"/>
        <v>2016</v>
      </c>
      <c r="T2402" t="str">
        <f t="shared" ref="T2402:W2421" si="411">IF($N2402=T$1,$I2402,"")</f>
        <v/>
      </c>
      <c r="U2402" t="str">
        <f t="shared" si="411"/>
        <v/>
      </c>
      <c r="V2402" t="str">
        <f t="shared" si="411"/>
        <v/>
      </c>
      <c r="W2402">
        <f t="shared" si="411"/>
        <v>1.54</v>
      </c>
      <c r="Z2402">
        <f t="shared" ref="Z2402:AB2421" si="412">IF($O2402=Z$1,$I2402,"")</f>
        <v>1.54</v>
      </c>
      <c r="AA2402" t="str">
        <f t="shared" si="412"/>
        <v/>
      </c>
      <c r="AB2402" t="str">
        <f t="shared" si="412"/>
        <v/>
      </c>
      <c r="AE2402" t="str">
        <f t="shared" si="406"/>
        <v/>
      </c>
      <c r="AH2402" t="str">
        <f t="shared" si="407"/>
        <v/>
      </c>
      <c r="AI2402" t="str">
        <f t="shared" si="408"/>
        <v/>
      </c>
      <c r="AJ2402" t="str">
        <f t="shared" si="408"/>
        <v/>
      </c>
      <c r="AK2402" t="str">
        <f t="shared" si="408"/>
        <v/>
      </c>
      <c r="AL2402" t="str">
        <f t="shared" si="408"/>
        <v/>
      </c>
    </row>
    <row r="2403" spans="1:38" x14ac:dyDescent="0.2">
      <c r="A2403" s="1">
        <v>7645</v>
      </c>
      <c r="B2403" s="2" t="s">
        <v>18</v>
      </c>
      <c r="C2403" s="3">
        <v>42590</v>
      </c>
      <c r="D2403" s="2" t="s">
        <v>59</v>
      </c>
      <c r="E2403" s="2">
        <v>2</v>
      </c>
      <c r="F2403" s="2">
        <v>21.79</v>
      </c>
      <c r="G2403" s="2">
        <v>7.0000000000000007E-2</v>
      </c>
      <c r="H2403" s="2" t="s">
        <v>20</v>
      </c>
      <c r="I2403" s="2">
        <v>-4.84</v>
      </c>
      <c r="J2403" s="2">
        <v>17.809999999999999</v>
      </c>
      <c r="K2403" s="2">
        <v>17.37</v>
      </c>
      <c r="L2403" s="2" t="s">
        <v>171</v>
      </c>
      <c r="M2403" s="2" t="s">
        <v>38</v>
      </c>
      <c r="N2403" s="2" t="s">
        <v>54</v>
      </c>
      <c r="O2403" s="2" t="s">
        <v>24</v>
      </c>
      <c r="P2403" s="2" t="s">
        <v>95</v>
      </c>
      <c r="Q2403" s="2" t="s">
        <v>36</v>
      </c>
      <c r="R2403" s="3">
        <v>42591</v>
      </c>
      <c r="S2403" s="10">
        <f t="shared" si="405"/>
        <v>2016</v>
      </c>
      <c r="T2403" t="str">
        <f t="shared" si="411"/>
        <v/>
      </c>
      <c r="U2403" t="str">
        <f t="shared" si="411"/>
        <v/>
      </c>
      <c r="V2403" t="str">
        <f t="shared" si="411"/>
        <v/>
      </c>
      <c r="W2403">
        <f t="shared" si="411"/>
        <v>-4.84</v>
      </c>
      <c r="Z2403">
        <f t="shared" si="412"/>
        <v>-4.84</v>
      </c>
      <c r="AA2403" t="str">
        <f t="shared" si="412"/>
        <v/>
      </c>
      <c r="AB2403" t="str">
        <f t="shared" si="412"/>
        <v/>
      </c>
      <c r="AE2403" t="str">
        <f t="shared" si="406"/>
        <v>Office Supplies</v>
      </c>
      <c r="AH2403" t="str">
        <f t="shared" si="407"/>
        <v/>
      </c>
      <c r="AI2403" t="str">
        <f t="shared" si="408"/>
        <v/>
      </c>
      <c r="AJ2403" t="str">
        <f t="shared" si="408"/>
        <v/>
      </c>
      <c r="AK2403" t="str">
        <f t="shared" si="408"/>
        <v/>
      </c>
      <c r="AL2403" t="str">
        <f t="shared" si="408"/>
        <v/>
      </c>
    </row>
    <row r="2404" spans="1:38" x14ac:dyDescent="0.2">
      <c r="A2404" s="1">
        <v>7646</v>
      </c>
      <c r="B2404" s="2" t="s">
        <v>18</v>
      </c>
      <c r="C2404" s="3">
        <v>42591</v>
      </c>
      <c r="D2404" s="2" t="s">
        <v>19</v>
      </c>
      <c r="E2404" s="2">
        <v>23</v>
      </c>
      <c r="F2404" s="2">
        <v>1010.71</v>
      </c>
      <c r="G2404" s="2">
        <v>0.01</v>
      </c>
      <c r="H2404" s="2" t="s">
        <v>20</v>
      </c>
      <c r="I2404" s="2">
        <v>57.3</v>
      </c>
      <c r="J2404" s="2">
        <v>52.97</v>
      </c>
      <c r="K2404" s="2">
        <v>28.45</v>
      </c>
      <c r="L2404" s="2" t="s">
        <v>302</v>
      </c>
      <c r="M2404" s="2" t="s">
        <v>66</v>
      </c>
      <c r="N2404" s="2" t="s">
        <v>54</v>
      </c>
      <c r="O2404" s="2" t="s">
        <v>45</v>
      </c>
      <c r="P2404" s="2" t="s">
        <v>55</v>
      </c>
      <c r="Q2404" s="2" t="s">
        <v>34</v>
      </c>
      <c r="R2404" s="3">
        <v>42592</v>
      </c>
      <c r="S2404" s="10">
        <f t="shared" si="405"/>
        <v>2016</v>
      </c>
      <c r="T2404" t="str">
        <f t="shared" si="411"/>
        <v/>
      </c>
      <c r="U2404" t="str">
        <f t="shared" si="411"/>
        <v/>
      </c>
      <c r="V2404" t="str">
        <f t="shared" si="411"/>
        <v/>
      </c>
      <c r="W2404">
        <f t="shared" si="411"/>
        <v>57.3</v>
      </c>
      <c r="Z2404" t="str">
        <f t="shared" si="412"/>
        <v/>
      </c>
      <c r="AA2404" t="str">
        <f t="shared" si="412"/>
        <v/>
      </c>
      <c r="AB2404">
        <f t="shared" si="412"/>
        <v>57.3</v>
      </c>
      <c r="AE2404" t="str">
        <f t="shared" si="406"/>
        <v/>
      </c>
      <c r="AH2404" t="str">
        <f t="shared" si="407"/>
        <v/>
      </c>
      <c r="AI2404" t="str">
        <f t="shared" si="408"/>
        <v/>
      </c>
      <c r="AJ2404" t="str">
        <f t="shared" si="408"/>
        <v/>
      </c>
      <c r="AK2404" t="str">
        <f t="shared" si="408"/>
        <v/>
      </c>
      <c r="AL2404" t="str">
        <f t="shared" si="408"/>
        <v/>
      </c>
    </row>
    <row r="2405" spans="1:38" x14ac:dyDescent="0.2">
      <c r="A2405" s="1">
        <v>7647</v>
      </c>
      <c r="B2405" s="2" t="s">
        <v>18</v>
      </c>
      <c r="C2405" s="3">
        <v>42591</v>
      </c>
      <c r="D2405" s="2" t="s">
        <v>19</v>
      </c>
      <c r="E2405" s="2">
        <v>17</v>
      </c>
      <c r="F2405" s="2">
        <v>6055.58</v>
      </c>
      <c r="G2405" s="2">
        <v>0.04</v>
      </c>
      <c r="H2405" s="2" t="s">
        <v>44</v>
      </c>
      <c r="I2405" s="2">
        <v>1423.76</v>
      </c>
      <c r="J2405" s="2">
        <v>361.45</v>
      </c>
      <c r="K2405" s="2">
        <v>74</v>
      </c>
      <c r="L2405" s="2" t="s">
        <v>302</v>
      </c>
      <c r="M2405" s="2" t="s">
        <v>66</v>
      </c>
      <c r="N2405" s="2" t="s">
        <v>54</v>
      </c>
      <c r="O2405" s="2" t="s">
        <v>45</v>
      </c>
      <c r="P2405" s="2" t="s">
        <v>46</v>
      </c>
      <c r="Q2405" s="2" t="s">
        <v>56</v>
      </c>
      <c r="R2405" s="3">
        <v>42591</v>
      </c>
      <c r="S2405" s="10">
        <f t="shared" si="405"/>
        <v>2016</v>
      </c>
      <c r="T2405" t="str">
        <f t="shared" si="411"/>
        <v/>
      </c>
      <c r="U2405" t="str">
        <f t="shared" si="411"/>
        <v/>
      </c>
      <c r="V2405" t="str">
        <f t="shared" si="411"/>
        <v/>
      </c>
      <c r="W2405">
        <f t="shared" si="411"/>
        <v>1423.76</v>
      </c>
      <c r="Z2405" t="str">
        <f t="shared" si="412"/>
        <v/>
      </c>
      <c r="AA2405" t="str">
        <f t="shared" si="412"/>
        <v/>
      </c>
      <c r="AB2405">
        <f t="shared" si="412"/>
        <v>1423.76</v>
      </c>
      <c r="AE2405" t="str">
        <f t="shared" si="406"/>
        <v/>
      </c>
      <c r="AH2405" t="str">
        <f t="shared" si="407"/>
        <v/>
      </c>
      <c r="AI2405" t="str">
        <f t="shared" si="408"/>
        <v/>
      </c>
      <c r="AJ2405" t="str">
        <f t="shared" si="408"/>
        <v/>
      </c>
      <c r="AK2405" t="str">
        <f t="shared" si="408"/>
        <v/>
      </c>
      <c r="AL2405" t="str">
        <f t="shared" si="408"/>
        <v/>
      </c>
    </row>
    <row r="2406" spans="1:38" x14ac:dyDescent="0.2">
      <c r="A2406" s="1">
        <v>7648</v>
      </c>
      <c r="B2406" s="2" t="s">
        <v>18</v>
      </c>
      <c r="C2406" s="3">
        <v>42591</v>
      </c>
      <c r="D2406" s="2" t="s">
        <v>41</v>
      </c>
      <c r="E2406" s="2">
        <v>31</v>
      </c>
      <c r="F2406" s="2">
        <v>622.98</v>
      </c>
      <c r="G2406" s="2">
        <v>0.04</v>
      </c>
      <c r="H2406" s="2" t="s">
        <v>20</v>
      </c>
      <c r="I2406" s="2">
        <v>173.4</v>
      </c>
      <c r="J2406" s="2">
        <v>30.99</v>
      </c>
      <c r="K2406" s="2">
        <v>19.23</v>
      </c>
      <c r="L2406" s="2" t="s">
        <v>244</v>
      </c>
      <c r="M2406" s="2" t="s">
        <v>66</v>
      </c>
      <c r="N2406" s="2" t="s">
        <v>30</v>
      </c>
      <c r="O2406" s="2" t="s">
        <v>24</v>
      </c>
      <c r="P2406" s="2" t="s">
        <v>25</v>
      </c>
      <c r="Q2406" s="2" t="s">
        <v>26</v>
      </c>
      <c r="R2406" s="3">
        <v>42594</v>
      </c>
      <c r="S2406" s="10">
        <f t="shared" si="405"/>
        <v>2016</v>
      </c>
      <c r="T2406" t="str">
        <f t="shared" si="411"/>
        <v/>
      </c>
      <c r="U2406">
        <f t="shared" si="411"/>
        <v>173.4</v>
      </c>
      <c r="V2406" t="str">
        <f t="shared" si="411"/>
        <v/>
      </c>
      <c r="W2406" t="str">
        <f t="shared" si="411"/>
        <v/>
      </c>
      <c r="Z2406">
        <f t="shared" si="412"/>
        <v>173.4</v>
      </c>
      <c r="AA2406" t="str">
        <f t="shared" si="412"/>
        <v/>
      </c>
      <c r="AB2406" t="str">
        <f t="shared" si="412"/>
        <v/>
      </c>
      <c r="AE2406" t="str">
        <f t="shared" si="406"/>
        <v/>
      </c>
      <c r="AH2406" t="str">
        <f t="shared" si="407"/>
        <v/>
      </c>
      <c r="AI2406" t="str">
        <f t="shared" si="408"/>
        <v/>
      </c>
      <c r="AJ2406" t="str">
        <f t="shared" si="408"/>
        <v/>
      </c>
      <c r="AK2406" t="str">
        <f t="shared" si="408"/>
        <v/>
      </c>
      <c r="AL2406" t="str">
        <f t="shared" si="408"/>
        <v/>
      </c>
    </row>
    <row r="2407" spans="1:38" x14ac:dyDescent="0.2">
      <c r="A2407" s="1">
        <v>7649</v>
      </c>
      <c r="B2407" s="2" t="s">
        <v>18</v>
      </c>
      <c r="C2407" s="3">
        <v>42591</v>
      </c>
      <c r="D2407" s="2" t="s">
        <v>41</v>
      </c>
      <c r="E2407" s="2">
        <v>41</v>
      </c>
      <c r="F2407" s="2">
        <v>8394.5</v>
      </c>
      <c r="G2407" s="2">
        <v>0.1</v>
      </c>
      <c r="H2407" s="2" t="s">
        <v>20</v>
      </c>
      <c r="I2407" s="2">
        <v>2119.35</v>
      </c>
      <c r="J2407" s="2">
        <v>230.08</v>
      </c>
      <c r="K2407" s="2">
        <v>32.06</v>
      </c>
      <c r="L2407" s="2" t="s">
        <v>244</v>
      </c>
      <c r="M2407" s="2" t="s">
        <v>66</v>
      </c>
      <c r="N2407" s="2" t="s">
        <v>30</v>
      </c>
      <c r="O2407" s="2" t="s">
        <v>45</v>
      </c>
      <c r="P2407" s="2" t="s">
        <v>61</v>
      </c>
      <c r="Q2407" s="2" t="s">
        <v>34</v>
      </c>
      <c r="R2407" s="3">
        <v>42592</v>
      </c>
      <c r="S2407" s="10">
        <f t="shared" si="405"/>
        <v>2016</v>
      </c>
      <c r="T2407" t="str">
        <f t="shared" si="411"/>
        <v/>
      </c>
      <c r="U2407">
        <f t="shared" si="411"/>
        <v>2119.35</v>
      </c>
      <c r="V2407" t="str">
        <f t="shared" si="411"/>
        <v/>
      </c>
      <c r="W2407" t="str">
        <f t="shared" si="411"/>
        <v/>
      </c>
      <c r="Z2407" t="str">
        <f t="shared" si="412"/>
        <v/>
      </c>
      <c r="AA2407" t="str">
        <f t="shared" si="412"/>
        <v/>
      </c>
      <c r="AB2407">
        <f t="shared" si="412"/>
        <v>2119.35</v>
      </c>
      <c r="AE2407" t="str">
        <f t="shared" si="406"/>
        <v/>
      </c>
      <c r="AH2407" t="str">
        <f t="shared" si="407"/>
        <v/>
      </c>
      <c r="AI2407" t="str">
        <f t="shared" si="408"/>
        <v/>
      </c>
      <c r="AJ2407" t="str">
        <f t="shared" si="408"/>
        <v/>
      </c>
      <c r="AK2407" t="str">
        <f t="shared" si="408"/>
        <v/>
      </c>
      <c r="AL2407" t="str">
        <f t="shared" si="408"/>
        <v/>
      </c>
    </row>
    <row r="2408" spans="1:38" x14ac:dyDescent="0.2">
      <c r="A2408" s="1">
        <v>7650</v>
      </c>
      <c r="B2408" s="2" t="s">
        <v>18</v>
      </c>
      <c r="C2408" s="3">
        <v>42591</v>
      </c>
      <c r="D2408" s="2" t="s">
        <v>41</v>
      </c>
      <c r="E2408" s="2">
        <v>6</v>
      </c>
      <c r="F2408" s="2">
        <v>133.41999999999999</v>
      </c>
      <c r="G2408" s="2">
        <v>0.09</v>
      </c>
      <c r="H2408" s="2" t="s">
        <v>20</v>
      </c>
      <c r="I2408" s="2">
        <v>72.37</v>
      </c>
      <c r="J2408" s="2">
        <v>32.24</v>
      </c>
      <c r="K2408" s="2">
        <v>20.67</v>
      </c>
      <c r="L2408" s="2" t="s">
        <v>244</v>
      </c>
      <c r="M2408" s="2" t="s">
        <v>66</v>
      </c>
      <c r="N2408" s="2" t="s">
        <v>30</v>
      </c>
      <c r="O2408" s="2" t="s">
        <v>45</v>
      </c>
      <c r="P2408" s="2" t="s">
        <v>55</v>
      </c>
      <c r="Q2408" s="2" t="s">
        <v>58</v>
      </c>
      <c r="R2408" s="3">
        <v>42592</v>
      </c>
      <c r="S2408" s="10">
        <f t="shared" si="405"/>
        <v>2016</v>
      </c>
      <c r="T2408" t="str">
        <f t="shared" si="411"/>
        <v/>
      </c>
      <c r="U2408">
        <f t="shared" si="411"/>
        <v>72.37</v>
      </c>
      <c r="V2408" t="str">
        <f t="shared" si="411"/>
        <v/>
      </c>
      <c r="W2408" t="str">
        <f t="shared" si="411"/>
        <v/>
      </c>
      <c r="Z2408" t="str">
        <f t="shared" si="412"/>
        <v/>
      </c>
      <c r="AA2408" t="str">
        <f t="shared" si="412"/>
        <v/>
      </c>
      <c r="AB2408">
        <f t="shared" si="412"/>
        <v>72.37</v>
      </c>
      <c r="AE2408" t="str">
        <f t="shared" si="406"/>
        <v/>
      </c>
      <c r="AH2408" t="str">
        <f t="shared" si="407"/>
        <v/>
      </c>
      <c r="AI2408" t="str">
        <f t="shared" si="408"/>
        <v/>
      </c>
      <c r="AJ2408" t="str">
        <f t="shared" si="408"/>
        <v/>
      </c>
      <c r="AK2408" t="str">
        <f t="shared" si="408"/>
        <v/>
      </c>
      <c r="AL2408" t="str">
        <f t="shared" si="408"/>
        <v/>
      </c>
    </row>
    <row r="2409" spans="1:38" x14ac:dyDescent="0.2">
      <c r="A2409" s="1">
        <v>7651</v>
      </c>
      <c r="B2409" s="2" t="s">
        <v>18</v>
      </c>
      <c r="C2409" s="3">
        <v>42591</v>
      </c>
      <c r="D2409" s="2" t="s">
        <v>41</v>
      </c>
      <c r="E2409" s="2">
        <v>30</v>
      </c>
      <c r="F2409" s="2">
        <v>75.540000000000006</v>
      </c>
      <c r="G2409" s="2">
        <v>0</v>
      </c>
      <c r="H2409" s="2" t="s">
        <v>20</v>
      </c>
      <c r="I2409" s="2">
        <v>11.77</v>
      </c>
      <c r="J2409" s="2">
        <v>14.18</v>
      </c>
      <c r="K2409" s="2">
        <v>14.78</v>
      </c>
      <c r="L2409" s="2" t="s">
        <v>244</v>
      </c>
      <c r="M2409" s="2" t="s">
        <v>66</v>
      </c>
      <c r="N2409" s="2" t="s">
        <v>30</v>
      </c>
      <c r="O2409" s="2" t="s">
        <v>24</v>
      </c>
      <c r="P2409" s="2" t="s">
        <v>95</v>
      </c>
      <c r="Q2409" s="2" t="s">
        <v>36</v>
      </c>
      <c r="R2409" s="3">
        <v>42593</v>
      </c>
      <c r="S2409" s="10">
        <f t="shared" si="405"/>
        <v>2016</v>
      </c>
      <c r="T2409" t="str">
        <f t="shared" si="411"/>
        <v/>
      </c>
      <c r="U2409">
        <f t="shared" si="411"/>
        <v>11.77</v>
      </c>
      <c r="V2409" t="str">
        <f t="shared" si="411"/>
        <v/>
      </c>
      <c r="W2409" t="str">
        <f t="shared" si="411"/>
        <v/>
      </c>
      <c r="Z2409">
        <f t="shared" si="412"/>
        <v>11.77</v>
      </c>
      <c r="AA2409" t="str">
        <f t="shared" si="412"/>
        <v/>
      </c>
      <c r="AB2409" t="str">
        <f t="shared" si="412"/>
        <v/>
      </c>
      <c r="AE2409" t="str">
        <f t="shared" si="406"/>
        <v/>
      </c>
      <c r="AH2409" t="str">
        <f t="shared" si="407"/>
        <v/>
      </c>
      <c r="AI2409" t="str">
        <f t="shared" si="408"/>
        <v/>
      </c>
      <c r="AJ2409" t="str">
        <f t="shared" si="408"/>
        <v/>
      </c>
      <c r="AK2409" t="str">
        <f t="shared" si="408"/>
        <v/>
      </c>
      <c r="AL2409" t="str">
        <f t="shared" si="408"/>
        <v/>
      </c>
    </row>
    <row r="2410" spans="1:38" x14ac:dyDescent="0.2">
      <c r="A2410" s="1">
        <v>7652</v>
      </c>
      <c r="B2410" s="2" t="s">
        <v>18</v>
      </c>
      <c r="C2410" s="3">
        <v>42592</v>
      </c>
      <c r="D2410" s="2" t="s">
        <v>19</v>
      </c>
      <c r="E2410" s="2">
        <v>20</v>
      </c>
      <c r="F2410" s="2">
        <v>1115.7660000000001</v>
      </c>
      <c r="G2410" s="2">
        <v>0.05</v>
      </c>
      <c r="H2410" s="2" t="s">
        <v>20</v>
      </c>
      <c r="I2410" s="2">
        <v>183.71</v>
      </c>
      <c r="J2410" s="2">
        <v>77.989999999999995</v>
      </c>
      <c r="K2410" s="2">
        <v>16.5</v>
      </c>
      <c r="L2410" s="2" t="s">
        <v>462</v>
      </c>
      <c r="M2410" s="2" t="s">
        <v>29</v>
      </c>
      <c r="N2410" s="2" t="s">
        <v>43</v>
      </c>
      <c r="O2410" s="2" t="s">
        <v>31</v>
      </c>
      <c r="P2410" s="2" t="s">
        <v>39</v>
      </c>
      <c r="Q2410" s="2" t="s">
        <v>26</v>
      </c>
      <c r="R2410" s="3">
        <v>42594</v>
      </c>
      <c r="S2410" s="10">
        <f t="shared" si="405"/>
        <v>2016</v>
      </c>
      <c r="T2410" t="str">
        <f t="shared" si="411"/>
        <v/>
      </c>
      <c r="U2410" t="str">
        <f t="shared" si="411"/>
        <v/>
      </c>
      <c r="V2410">
        <f t="shared" si="411"/>
        <v>183.71</v>
      </c>
      <c r="W2410" t="str">
        <f t="shared" si="411"/>
        <v/>
      </c>
      <c r="Z2410" t="str">
        <f t="shared" si="412"/>
        <v/>
      </c>
      <c r="AA2410">
        <f t="shared" si="412"/>
        <v>183.71</v>
      </c>
      <c r="AB2410" t="str">
        <f t="shared" si="412"/>
        <v/>
      </c>
      <c r="AE2410" t="str">
        <f t="shared" si="406"/>
        <v/>
      </c>
      <c r="AH2410" t="str">
        <f t="shared" si="407"/>
        <v/>
      </c>
      <c r="AI2410" t="str">
        <f t="shared" si="408"/>
        <v/>
      </c>
      <c r="AJ2410" t="str">
        <f t="shared" si="408"/>
        <v/>
      </c>
      <c r="AK2410" t="str">
        <f t="shared" si="408"/>
        <v/>
      </c>
      <c r="AL2410" t="str">
        <f t="shared" si="408"/>
        <v/>
      </c>
    </row>
    <row r="2411" spans="1:38" x14ac:dyDescent="0.2">
      <c r="A2411" s="1">
        <v>7653</v>
      </c>
      <c r="B2411" s="2" t="s">
        <v>18</v>
      </c>
      <c r="C2411" s="3">
        <v>42593</v>
      </c>
      <c r="D2411" s="2" t="s">
        <v>27</v>
      </c>
      <c r="E2411" s="2">
        <v>36</v>
      </c>
      <c r="F2411" s="2">
        <v>247.54</v>
      </c>
      <c r="G2411" s="2">
        <v>0.06</v>
      </c>
      <c r="H2411" s="2" t="s">
        <v>49</v>
      </c>
      <c r="I2411" s="2">
        <v>63.18</v>
      </c>
      <c r="J2411" s="2">
        <v>18.88</v>
      </c>
      <c r="K2411" s="2">
        <v>16</v>
      </c>
      <c r="L2411" s="2" t="s">
        <v>583</v>
      </c>
      <c r="M2411" s="2" t="s">
        <v>22</v>
      </c>
      <c r="N2411" s="2" t="s">
        <v>54</v>
      </c>
      <c r="O2411" s="2" t="s">
        <v>24</v>
      </c>
      <c r="P2411" s="2" t="s">
        <v>35</v>
      </c>
      <c r="Q2411" s="2" t="s">
        <v>36</v>
      </c>
      <c r="R2411" s="3">
        <v>42600</v>
      </c>
      <c r="S2411" s="10">
        <f t="shared" si="405"/>
        <v>2016</v>
      </c>
      <c r="T2411" t="str">
        <f t="shared" si="411"/>
        <v/>
      </c>
      <c r="U2411" t="str">
        <f t="shared" si="411"/>
        <v/>
      </c>
      <c r="V2411" t="str">
        <f t="shared" si="411"/>
        <v/>
      </c>
      <c r="W2411">
        <f t="shared" si="411"/>
        <v>63.18</v>
      </c>
      <c r="Z2411">
        <f t="shared" si="412"/>
        <v>63.18</v>
      </c>
      <c r="AA2411" t="str">
        <f t="shared" si="412"/>
        <v/>
      </c>
      <c r="AB2411" t="str">
        <f t="shared" si="412"/>
        <v/>
      </c>
      <c r="AE2411" t="str">
        <f t="shared" si="406"/>
        <v/>
      </c>
      <c r="AH2411" t="str">
        <f t="shared" si="407"/>
        <v/>
      </c>
      <c r="AI2411" t="str">
        <f t="shared" si="408"/>
        <v/>
      </c>
      <c r="AJ2411" t="str">
        <f t="shared" si="408"/>
        <v/>
      </c>
      <c r="AK2411" t="str">
        <f t="shared" si="408"/>
        <v/>
      </c>
      <c r="AL2411" t="str">
        <f t="shared" si="408"/>
        <v/>
      </c>
    </row>
    <row r="2412" spans="1:38" x14ac:dyDescent="0.2">
      <c r="A2412" s="1">
        <v>7654</v>
      </c>
      <c r="B2412" s="2" t="s">
        <v>18</v>
      </c>
      <c r="C2412" s="3">
        <v>42593</v>
      </c>
      <c r="D2412" s="2" t="s">
        <v>50</v>
      </c>
      <c r="E2412" s="2">
        <v>48</v>
      </c>
      <c r="F2412" s="2">
        <v>18242.87</v>
      </c>
      <c r="G2412" s="2">
        <v>0.03</v>
      </c>
      <c r="H2412" s="2" t="s">
        <v>44</v>
      </c>
      <c r="I2412" s="2">
        <v>1172.33</v>
      </c>
      <c r="J2412" s="2">
        <v>382.98</v>
      </c>
      <c r="K2412" s="2">
        <v>113</v>
      </c>
      <c r="L2412" s="2" t="s">
        <v>157</v>
      </c>
      <c r="M2412" s="2" t="s">
        <v>66</v>
      </c>
      <c r="N2412" s="2" t="s">
        <v>30</v>
      </c>
      <c r="O2412" s="2" t="s">
        <v>24</v>
      </c>
      <c r="P2412" s="2" t="s">
        <v>52</v>
      </c>
      <c r="Q2412" s="2" t="s">
        <v>56</v>
      </c>
      <c r="R2412" s="3">
        <v>42595</v>
      </c>
      <c r="S2412" s="10">
        <f t="shared" si="405"/>
        <v>2016</v>
      </c>
      <c r="T2412" t="str">
        <f t="shared" si="411"/>
        <v/>
      </c>
      <c r="U2412">
        <f t="shared" si="411"/>
        <v>1172.33</v>
      </c>
      <c r="V2412" t="str">
        <f t="shared" si="411"/>
        <v/>
      </c>
      <c r="W2412" t="str">
        <f t="shared" si="411"/>
        <v/>
      </c>
      <c r="Z2412">
        <f t="shared" si="412"/>
        <v>1172.33</v>
      </c>
      <c r="AA2412" t="str">
        <f t="shared" si="412"/>
        <v/>
      </c>
      <c r="AB2412" t="str">
        <f t="shared" si="412"/>
        <v/>
      </c>
      <c r="AE2412" t="str">
        <f t="shared" si="406"/>
        <v/>
      </c>
      <c r="AH2412" t="str">
        <f t="shared" si="407"/>
        <v/>
      </c>
      <c r="AI2412" t="str">
        <f t="shared" si="408"/>
        <v/>
      </c>
      <c r="AJ2412" t="str">
        <f t="shared" si="408"/>
        <v/>
      </c>
      <c r="AK2412" t="str">
        <f t="shared" si="408"/>
        <v/>
      </c>
      <c r="AL2412" t="str">
        <f t="shared" si="408"/>
        <v/>
      </c>
    </row>
    <row r="2413" spans="1:38" x14ac:dyDescent="0.2">
      <c r="A2413" s="1">
        <v>7655</v>
      </c>
      <c r="B2413" s="2" t="s">
        <v>18</v>
      </c>
      <c r="C2413" s="3">
        <v>42593</v>
      </c>
      <c r="D2413" s="2" t="s">
        <v>50</v>
      </c>
      <c r="E2413" s="2">
        <v>16</v>
      </c>
      <c r="F2413" s="2">
        <v>2638.5070000000001</v>
      </c>
      <c r="G2413" s="2">
        <v>0</v>
      </c>
      <c r="H2413" s="2" t="s">
        <v>20</v>
      </c>
      <c r="I2413" s="2">
        <v>302.51</v>
      </c>
      <c r="J2413" s="2">
        <v>191.99</v>
      </c>
      <c r="K2413" s="2">
        <v>27.99</v>
      </c>
      <c r="L2413" s="2" t="s">
        <v>157</v>
      </c>
      <c r="M2413" s="2" t="s">
        <v>66</v>
      </c>
      <c r="N2413" s="2" t="s">
        <v>30</v>
      </c>
      <c r="O2413" s="2" t="s">
        <v>31</v>
      </c>
      <c r="P2413" s="2" t="s">
        <v>39</v>
      </c>
      <c r="Q2413" s="2" t="s">
        <v>62</v>
      </c>
      <c r="R2413" s="3">
        <v>42595</v>
      </c>
      <c r="S2413" s="10">
        <f t="shared" si="405"/>
        <v>2016</v>
      </c>
      <c r="T2413" t="str">
        <f t="shared" si="411"/>
        <v/>
      </c>
      <c r="U2413">
        <f t="shared" si="411"/>
        <v>302.51</v>
      </c>
      <c r="V2413" t="str">
        <f t="shared" si="411"/>
        <v/>
      </c>
      <c r="W2413" t="str">
        <f t="shared" si="411"/>
        <v/>
      </c>
      <c r="Z2413" t="str">
        <f t="shared" si="412"/>
        <v/>
      </c>
      <c r="AA2413">
        <f t="shared" si="412"/>
        <v>302.51</v>
      </c>
      <c r="AB2413" t="str">
        <f t="shared" si="412"/>
        <v/>
      </c>
      <c r="AE2413" t="str">
        <f t="shared" si="406"/>
        <v/>
      </c>
      <c r="AH2413" t="str">
        <f t="shared" si="407"/>
        <v/>
      </c>
      <c r="AI2413" t="str">
        <f t="shared" si="408"/>
        <v/>
      </c>
      <c r="AJ2413" t="str">
        <f t="shared" si="408"/>
        <v/>
      </c>
      <c r="AK2413" t="str">
        <f t="shared" si="408"/>
        <v/>
      </c>
      <c r="AL2413" t="str">
        <f t="shared" si="408"/>
        <v/>
      </c>
    </row>
    <row r="2414" spans="1:38" x14ac:dyDescent="0.2">
      <c r="A2414" s="1">
        <v>7656</v>
      </c>
      <c r="B2414" s="2" t="s">
        <v>18</v>
      </c>
      <c r="C2414" s="3">
        <v>42594</v>
      </c>
      <c r="D2414" s="2" t="s">
        <v>50</v>
      </c>
      <c r="E2414" s="2">
        <v>44</v>
      </c>
      <c r="F2414" s="2">
        <v>183.66</v>
      </c>
      <c r="G2414" s="2">
        <v>7.0000000000000007E-2</v>
      </c>
      <c r="H2414" s="2" t="s">
        <v>20</v>
      </c>
      <c r="I2414" s="2">
        <v>80.53</v>
      </c>
      <c r="J2414" s="2">
        <v>16.13</v>
      </c>
      <c r="K2414" s="2">
        <v>14.5</v>
      </c>
      <c r="L2414" s="2" t="s">
        <v>80</v>
      </c>
      <c r="M2414" s="2" t="s">
        <v>66</v>
      </c>
      <c r="N2414" s="2" t="s">
        <v>30</v>
      </c>
      <c r="O2414" s="2" t="s">
        <v>24</v>
      </c>
      <c r="P2414" s="2" t="s">
        <v>74</v>
      </c>
      <c r="Q2414" s="2" t="s">
        <v>26</v>
      </c>
      <c r="R2414" s="3">
        <v>42597</v>
      </c>
      <c r="S2414" s="10">
        <f t="shared" si="405"/>
        <v>2016</v>
      </c>
      <c r="T2414" t="str">
        <f t="shared" si="411"/>
        <v/>
      </c>
      <c r="U2414">
        <f t="shared" si="411"/>
        <v>80.53</v>
      </c>
      <c r="V2414" t="str">
        <f t="shared" si="411"/>
        <v/>
      </c>
      <c r="W2414" t="str">
        <f t="shared" si="411"/>
        <v/>
      </c>
      <c r="Z2414">
        <f t="shared" si="412"/>
        <v>80.53</v>
      </c>
      <c r="AA2414" t="str">
        <f t="shared" si="412"/>
        <v/>
      </c>
      <c r="AB2414" t="str">
        <f t="shared" si="412"/>
        <v/>
      </c>
      <c r="AE2414" t="str">
        <f t="shared" si="406"/>
        <v/>
      </c>
      <c r="AH2414" t="str">
        <f t="shared" si="407"/>
        <v/>
      </c>
      <c r="AI2414" t="str">
        <f t="shared" si="408"/>
        <v/>
      </c>
      <c r="AJ2414" t="str">
        <f t="shared" si="408"/>
        <v/>
      </c>
      <c r="AK2414" t="str">
        <f t="shared" si="408"/>
        <v/>
      </c>
      <c r="AL2414" t="str">
        <f t="shared" si="408"/>
        <v/>
      </c>
    </row>
    <row r="2415" spans="1:38" x14ac:dyDescent="0.2">
      <c r="A2415" s="1">
        <v>7657</v>
      </c>
      <c r="B2415" s="2" t="s">
        <v>18</v>
      </c>
      <c r="C2415" s="3">
        <v>42596</v>
      </c>
      <c r="D2415" s="2" t="s">
        <v>41</v>
      </c>
      <c r="E2415" s="2">
        <v>26</v>
      </c>
      <c r="F2415" s="2">
        <v>169.36</v>
      </c>
      <c r="G2415" s="2">
        <v>0</v>
      </c>
      <c r="H2415" s="2" t="s">
        <v>20</v>
      </c>
      <c r="I2415" s="2">
        <v>-45.72</v>
      </c>
      <c r="J2415" s="2">
        <v>17.78</v>
      </c>
      <c r="K2415" s="2">
        <v>19.670000000000002</v>
      </c>
      <c r="L2415" s="2" t="s">
        <v>424</v>
      </c>
      <c r="M2415" s="2" t="s">
        <v>29</v>
      </c>
      <c r="N2415" s="2" t="s">
        <v>43</v>
      </c>
      <c r="O2415" s="2" t="s">
        <v>24</v>
      </c>
      <c r="P2415" s="2" t="s">
        <v>35</v>
      </c>
      <c r="Q2415" s="2" t="s">
        <v>26</v>
      </c>
      <c r="R2415" s="3">
        <v>42597</v>
      </c>
      <c r="S2415" s="10">
        <f t="shared" si="405"/>
        <v>2016</v>
      </c>
      <c r="T2415" t="str">
        <f t="shared" si="411"/>
        <v/>
      </c>
      <c r="U2415" t="str">
        <f t="shared" si="411"/>
        <v/>
      </c>
      <c r="V2415">
        <f t="shared" si="411"/>
        <v>-45.72</v>
      </c>
      <c r="W2415" t="str">
        <f t="shared" si="411"/>
        <v/>
      </c>
      <c r="Z2415">
        <f t="shared" si="412"/>
        <v>-45.72</v>
      </c>
      <c r="AA2415" t="str">
        <f t="shared" si="412"/>
        <v/>
      </c>
      <c r="AB2415" t="str">
        <f t="shared" si="412"/>
        <v/>
      </c>
      <c r="AE2415" t="str">
        <f t="shared" si="406"/>
        <v>Office Supplies</v>
      </c>
      <c r="AH2415" t="str">
        <f t="shared" si="407"/>
        <v/>
      </c>
      <c r="AI2415" t="str">
        <f t="shared" si="408"/>
        <v/>
      </c>
      <c r="AJ2415" t="str">
        <f t="shared" si="408"/>
        <v/>
      </c>
      <c r="AK2415" t="str">
        <f t="shared" si="408"/>
        <v/>
      </c>
      <c r="AL2415" t="str">
        <f t="shared" si="408"/>
        <v/>
      </c>
    </row>
    <row r="2416" spans="1:38" x14ac:dyDescent="0.2">
      <c r="A2416" s="1">
        <v>7658</v>
      </c>
      <c r="B2416" s="2" t="s">
        <v>40</v>
      </c>
      <c r="C2416" s="3">
        <v>42597</v>
      </c>
      <c r="D2416" s="2" t="s">
        <v>41</v>
      </c>
      <c r="E2416" s="2">
        <v>32</v>
      </c>
      <c r="F2416" s="2">
        <v>4662.47</v>
      </c>
      <c r="G2416" s="2">
        <v>0</v>
      </c>
      <c r="H2416" s="2" t="s">
        <v>44</v>
      </c>
      <c r="I2416" s="2">
        <v>-265.23</v>
      </c>
      <c r="J2416" s="2">
        <v>152.97999999999999</v>
      </c>
      <c r="K2416" s="2">
        <v>67.48</v>
      </c>
      <c r="L2416" s="2" t="s">
        <v>274</v>
      </c>
      <c r="M2416" s="2" t="s">
        <v>66</v>
      </c>
      <c r="N2416" s="2" t="s">
        <v>30</v>
      </c>
      <c r="O2416" s="2" t="s">
        <v>45</v>
      </c>
      <c r="P2416" s="2" t="s">
        <v>67</v>
      </c>
      <c r="Q2416" s="2" t="s">
        <v>47</v>
      </c>
      <c r="R2416" s="3">
        <v>42598</v>
      </c>
      <c r="S2416" s="10">
        <f t="shared" si="405"/>
        <v>2016</v>
      </c>
      <c r="T2416" t="str">
        <f t="shared" si="411"/>
        <v/>
      </c>
      <c r="U2416">
        <f t="shared" si="411"/>
        <v>-265.23</v>
      </c>
      <c r="V2416" t="str">
        <f t="shared" si="411"/>
        <v/>
      </c>
      <c r="W2416" t="str">
        <f t="shared" si="411"/>
        <v/>
      </c>
      <c r="Z2416" t="str">
        <f t="shared" si="412"/>
        <v/>
      </c>
      <c r="AA2416" t="str">
        <f t="shared" si="412"/>
        <v/>
      </c>
      <c r="AB2416">
        <f t="shared" si="412"/>
        <v>-265.23</v>
      </c>
      <c r="AE2416" t="str">
        <f t="shared" si="406"/>
        <v>Furniture</v>
      </c>
      <c r="AH2416" t="str">
        <f t="shared" si="407"/>
        <v/>
      </c>
      <c r="AI2416" t="str">
        <f t="shared" si="408"/>
        <v/>
      </c>
      <c r="AJ2416" t="str">
        <f t="shared" si="408"/>
        <v/>
      </c>
      <c r="AK2416" t="str">
        <f t="shared" si="408"/>
        <v/>
      </c>
      <c r="AL2416" t="str">
        <f t="shared" si="408"/>
        <v/>
      </c>
    </row>
    <row r="2417" spans="1:38" x14ac:dyDescent="0.2">
      <c r="A2417" s="1">
        <v>7659</v>
      </c>
      <c r="B2417" s="2" t="s">
        <v>40</v>
      </c>
      <c r="C2417" s="3">
        <v>42597</v>
      </c>
      <c r="D2417" s="2" t="s">
        <v>41</v>
      </c>
      <c r="E2417" s="2">
        <v>44</v>
      </c>
      <c r="F2417" s="2">
        <v>10095</v>
      </c>
      <c r="G2417" s="2">
        <v>0.01</v>
      </c>
      <c r="H2417" s="2" t="s">
        <v>20</v>
      </c>
      <c r="I2417" s="2">
        <v>3392.75</v>
      </c>
      <c r="J2417" s="2">
        <v>230.08</v>
      </c>
      <c r="K2417" s="2">
        <v>32.06</v>
      </c>
      <c r="L2417" s="2" t="s">
        <v>274</v>
      </c>
      <c r="M2417" s="2" t="s">
        <v>66</v>
      </c>
      <c r="N2417" s="2" t="s">
        <v>30</v>
      </c>
      <c r="O2417" s="2" t="s">
        <v>45</v>
      </c>
      <c r="P2417" s="2" t="s">
        <v>61</v>
      </c>
      <c r="Q2417" s="2" t="s">
        <v>34</v>
      </c>
      <c r="R2417" s="3">
        <v>42598</v>
      </c>
      <c r="S2417" s="10">
        <f t="shared" si="405"/>
        <v>2016</v>
      </c>
      <c r="T2417" t="str">
        <f t="shared" si="411"/>
        <v/>
      </c>
      <c r="U2417">
        <f t="shared" si="411"/>
        <v>3392.75</v>
      </c>
      <c r="V2417" t="str">
        <f t="shared" si="411"/>
        <v/>
      </c>
      <c r="W2417" t="str">
        <f t="shared" si="411"/>
        <v/>
      </c>
      <c r="Z2417" t="str">
        <f t="shared" si="412"/>
        <v/>
      </c>
      <c r="AA2417" t="str">
        <f t="shared" si="412"/>
        <v/>
      </c>
      <c r="AB2417">
        <f t="shared" si="412"/>
        <v>3392.75</v>
      </c>
      <c r="AE2417" t="str">
        <f t="shared" si="406"/>
        <v/>
      </c>
      <c r="AH2417" t="str">
        <f t="shared" si="407"/>
        <v/>
      </c>
      <c r="AI2417" t="str">
        <f t="shared" si="408"/>
        <v/>
      </c>
      <c r="AJ2417" t="str">
        <f t="shared" si="408"/>
        <v/>
      </c>
      <c r="AK2417" t="str">
        <f t="shared" si="408"/>
        <v/>
      </c>
      <c r="AL2417" t="str">
        <f t="shared" si="408"/>
        <v/>
      </c>
    </row>
    <row r="2418" spans="1:38" x14ac:dyDescent="0.2">
      <c r="A2418" s="1">
        <v>7660</v>
      </c>
      <c r="B2418" s="2" t="s">
        <v>40</v>
      </c>
      <c r="C2418" s="3">
        <v>42597</v>
      </c>
      <c r="D2418" s="2" t="s">
        <v>41</v>
      </c>
      <c r="E2418" s="2">
        <v>34</v>
      </c>
      <c r="F2418" s="2">
        <v>1615.48</v>
      </c>
      <c r="G2418" s="2">
        <v>0.09</v>
      </c>
      <c r="H2418" s="2" t="s">
        <v>49</v>
      </c>
      <c r="I2418" s="2">
        <v>-76.760000000000005</v>
      </c>
      <c r="J2418" s="2">
        <v>62.98</v>
      </c>
      <c r="K2418" s="2">
        <v>20.5</v>
      </c>
      <c r="L2418" s="2" t="s">
        <v>274</v>
      </c>
      <c r="M2418" s="2" t="s">
        <v>66</v>
      </c>
      <c r="N2418" s="2" t="s">
        <v>30</v>
      </c>
      <c r="O2418" s="2" t="s">
        <v>31</v>
      </c>
      <c r="P2418" s="2" t="s">
        <v>32</v>
      </c>
      <c r="Q2418" s="2" t="s">
        <v>26</v>
      </c>
      <c r="R2418" s="3">
        <v>42598</v>
      </c>
      <c r="S2418" s="10">
        <f t="shared" si="405"/>
        <v>2016</v>
      </c>
      <c r="T2418" t="str">
        <f t="shared" si="411"/>
        <v/>
      </c>
      <c r="U2418">
        <f t="shared" si="411"/>
        <v>-76.760000000000005</v>
      </c>
      <c r="V2418" t="str">
        <f t="shared" si="411"/>
        <v/>
      </c>
      <c r="W2418" t="str">
        <f t="shared" si="411"/>
        <v/>
      </c>
      <c r="Z2418" t="str">
        <f t="shared" si="412"/>
        <v/>
      </c>
      <c r="AA2418">
        <f t="shared" si="412"/>
        <v>-76.760000000000005</v>
      </c>
      <c r="AB2418" t="str">
        <f t="shared" si="412"/>
        <v/>
      </c>
      <c r="AE2418" t="str">
        <f t="shared" si="406"/>
        <v>Technology</v>
      </c>
      <c r="AH2418" t="str">
        <f t="shared" si="407"/>
        <v/>
      </c>
      <c r="AI2418" t="str">
        <f t="shared" si="408"/>
        <v/>
      </c>
      <c r="AJ2418" t="str">
        <f t="shared" si="408"/>
        <v/>
      </c>
      <c r="AK2418" t="str">
        <f t="shared" si="408"/>
        <v/>
      </c>
      <c r="AL2418" t="str">
        <f t="shared" si="408"/>
        <v/>
      </c>
    </row>
    <row r="2419" spans="1:38" x14ac:dyDescent="0.2">
      <c r="A2419" s="1">
        <v>7661</v>
      </c>
      <c r="B2419" s="2" t="s">
        <v>18</v>
      </c>
      <c r="C2419" s="3">
        <v>42598</v>
      </c>
      <c r="D2419" s="2" t="s">
        <v>59</v>
      </c>
      <c r="E2419" s="2">
        <v>11</v>
      </c>
      <c r="F2419" s="2">
        <v>134.72</v>
      </c>
      <c r="G2419" s="2">
        <v>0.1</v>
      </c>
      <c r="H2419" s="2" t="s">
        <v>49</v>
      </c>
      <c r="I2419" s="2">
        <v>28.36</v>
      </c>
      <c r="J2419" s="2">
        <v>22.91</v>
      </c>
      <c r="K2419" s="2">
        <v>16.989999999999998</v>
      </c>
      <c r="L2419" s="2" t="s">
        <v>181</v>
      </c>
      <c r="M2419" s="2" t="s">
        <v>22</v>
      </c>
      <c r="N2419" s="2" t="s">
        <v>23</v>
      </c>
      <c r="O2419" s="2" t="s">
        <v>24</v>
      </c>
      <c r="P2419" s="2" t="s">
        <v>25</v>
      </c>
      <c r="Q2419" s="2" t="s">
        <v>26</v>
      </c>
      <c r="R2419" s="3">
        <v>42599</v>
      </c>
      <c r="S2419" s="10">
        <f t="shared" si="405"/>
        <v>2016</v>
      </c>
      <c r="T2419">
        <f t="shared" si="411"/>
        <v>28.36</v>
      </c>
      <c r="U2419" t="str">
        <f t="shared" si="411"/>
        <v/>
      </c>
      <c r="V2419" t="str">
        <f t="shared" si="411"/>
        <v/>
      </c>
      <c r="W2419" t="str">
        <f t="shared" si="411"/>
        <v/>
      </c>
      <c r="Z2419">
        <f t="shared" si="412"/>
        <v>28.36</v>
      </c>
      <c r="AA2419" t="str">
        <f t="shared" si="412"/>
        <v/>
      </c>
      <c r="AB2419" t="str">
        <f t="shared" si="412"/>
        <v/>
      </c>
      <c r="AE2419" t="str">
        <f t="shared" si="406"/>
        <v/>
      </c>
      <c r="AH2419" t="str">
        <f t="shared" si="407"/>
        <v/>
      </c>
      <c r="AI2419" t="str">
        <f t="shared" si="408"/>
        <v/>
      </c>
      <c r="AJ2419" t="str">
        <f t="shared" si="408"/>
        <v/>
      </c>
      <c r="AK2419" t="str">
        <f t="shared" si="408"/>
        <v/>
      </c>
      <c r="AL2419" t="str">
        <f t="shared" si="408"/>
        <v/>
      </c>
    </row>
    <row r="2420" spans="1:38" x14ac:dyDescent="0.2">
      <c r="A2420" s="1">
        <v>7662</v>
      </c>
      <c r="B2420" s="2" t="s">
        <v>18</v>
      </c>
      <c r="C2420" s="3">
        <v>42599</v>
      </c>
      <c r="D2420" s="2" t="s">
        <v>59</v>
      </c>
      <c r="E2420" s="2">
        <v>34</v>
      </c>
      <c r="F2420" s="2">
        <v>779.96</v>
      </c>
      <c r="G2420" s="2">
        <v>0.04</v>
      </c>
      <c r="H2420" s="2" t="s">
        <v>49</v>
      </c>
      <c r="I2420" s="2">
        <v>149.27000000000001</v>
      </c>
      <c r="J2420" s="2">
        <v>34.979999999999997</v>
      </c>
      <c r="K2420" s="2">
        <v>18.5</v>
      </c>
      <c r="L2420" s="2" t="s">
        <v>79</v>
      </c>
      <c r="M2420" s="2" t="s">
        <v>38</v>
      </c>
      <c r="N2420" s="2" t="s">
        <v>43</v>
      </c>
      <c r="O2420" s="2" t="s">
        <v>24</v>
      </c>
      <c r="P2420" s="2" t="s">
        <v>71</v>
      </c>
      <c r="Q2420" s="2" t="s">
        <v>26</v>
      </c>
      <c r="R2420" s="3">
        <v>42601</v>
      </c>
      <c r="S2420" s="10">
        <f t="shared" si="405"/>
        <v>2016</v>
      </c>
      <c r="T2420" t="str">
        <f t="shared" si="411"/>
        <v/>
      </c>
      <c r="U2420" t="str">
        <f t="shared" si="411"/>
        <v/>
      </c>
      <c r="V2420">
        <f t="shared" si="411"/>
        <v>149.27000000000001</v>
      </c>
      <c r="W2420" t="str">
        <f t="shared" si="411"/>
        <v/>
      </c>
      <c r="Z2420">
        <f t="shared" si="412"/>
        <v>149.27000000000001</v>
      </c>
      <c r="AA2420" t="str">
        <f t="shared" si="412"/>
        <v/>
      </c>
      <c r="AB2420" t="str">
        <f t="shared" si="412"/>
        <v/>
      </c>
      <c r="AE2420" t="str">
        <f t="shared" si="406"/>
        <v/>
      </c>
      <c r="AH2420" t="str">
        <f t="shared" si="407"/>
        <v/>
      </c>
      <c r="AI2420" t="str">
        <f t="shared" si="408"/>
        <v/>
      </c>
      <c r="AJ2420" t="str">
        <f t="shared" si="408"/>
        <v/>
      </c>
      <c r="AK2420" t="str">
        <f t="shared" si="408"/>
        <v/>
      </c>
      <c r="AL2420" t="str">
        <f t="shared" si="408"/>
        <v/>
      </c>
    </row>
    <row r="2421" spans="1:38" x14ac:dyDescent="0.2">
      <c r="A2421" s="1">
        <v>7663</v>
      </c>
      <c r="B2421" s="2" t="s">
        <v>18</v>
      </c>
      <c r="C2421" s="3">
        <v>42600</v>
      </c>
      <c r="D2421" s="2" t="s">
        <v>59</v>
      </c>
      <c r="E2421" s="2">
        <v>24</v>
      </c>
      <c r="F2421" s="2">
        <v>170.54</v>
      </c>
      <c r="G2421" s="2">
        <v>0.09</v>
      </c>
      <c r="H2421" s="2" t="s">
        <v>20</v>
      </c>
      <c r="I2421" s="2">
        <v>-56.8</v>
      </c>
      <c r="J2421" s="2">
        <v>18.78</v>
      </c>
      <c r="K2421" s="2">
        <v>20.18</v>
      </c>
      <c r="L2421" s="2" t="s">
        <v>174</v>
      </c>
      <c r="M2421" s="2" t="s">
        <v>38</v>
      </c>
      <c r="N2421" s="2" t="s">
        <v>43</v>
      </c>
      <c r="O2421" s="2" t="s">
        <v>24</v>
      </c>
      <c r="P2421" s="2" t="s">
        <v>35</v>
      </c>
      <c r="Q2421" s="2" t="s">
        <v>26</v>
      </c>
      <c r="R2421" s="3">
        <v>42601</v>
      </c>
      <c r="S2421" s="10">
        <f t="shared" si="405"/>
        <v>2016</v>
      </c>
      <c r="T2421" t="str">
        <f t="shared" si="411"/>
        <v/>
      </c>
      <c r="U2421" t="str">
        <f t="shared" si="411"/>
        <v/>
      </c>
      <c r="V2421">
        <f t="shared" si="411"/>
        <v>-56.8</v>
      </c>
      <c r="W2421" t="str">
        <f t="shared" si="411"/>
        <v/>
      </c>
      <c r="Z2421">
        <f t="shared" si="412"/>
        <v>-56.8</v>
      </c>
      <c r="AA2421" t="str">
        <f t="shared" si="412"/>
        <v/>
      </c>
      <c r="AB2421" t="str">
        <f t="shared" si="412"/>
        <v/>
      </c>
      <c r="AE2421" t="str">
        <f t="shared" si="406"/>
        <v>Office Supplies</v>
      </c>
      <c r="AH2421" t="str">
        <f t="shared" si="407"/>
        <v/>
      </c>
      <c r="AI2421" t="str">
        <f t="shared" si="408"/>
        <v/>
      </c>
      <c r="AJ2421" t="str">
        <f t="shared" si="408"/>
        <v/>
      </c>
      <c r="AK2421" t="str">
        <f t="shared" si="408"/>
        <v/>
      </c>
      <c r="AL2421" t="str">
        <f t="shared" si="408"/>
        <v/>
      </c>
    </row>
    <row r="2422" spans="1:38" x14ac:dyDescent="0.2">
      <c r="A2422" s="1">
        <v>7664</v>
      </c>
      <c r="B2422" s="2" t="s">
        <v>18</v>
      </c>
      <c r="C2422" s="3">
        <v>42600</v>
      </c>
      <c r="D2422" s="2" t="s">
        <v>59</v>
      </c>
      <c r="E2422" s="2">
        <v>20</v>
      </c>
      <c r="F2422" s="2">
        <v>407.97</v>
      </c>
      <c r="G2422" s="2">
        <v>0.05</v>
      </c>
      <c r="H2422" s="2" t="s">
        <v>20</v>
      </c>
      <c r="I2422" s="2">
        <v>98.76</v>
      </c>
      <c r="J2422" s="2">
        <v>31.98</v>
      </c>
      <c r="K2422" s="2">
        <v>19.77</v>
      </c>
      <c r="L2422" s="2" t="s">
        <v>502</v>
      </c>
      <c r="M2422" s="2" t="s">
        <v>66</v>
      </c>
      <c r="N2422" s="2" t="s">
        <v>54</v>
      </c>
      <c r="O2422" s="2" t="s">
        <v>24</v>
      </c>
      <c r="P2422" s="2" t="s">
        <v>35</v>
      </c>
      <c r="Q2422" s="2" t="s">
        <v>26</v>
      </c>
      <c r="R2422" s="3">
        <v>42602</v>
      </c>
      <c r="S2422" s="10">
        <f t="shared" si="405"/>
        <v>2016</v>
      </c>
      <c r="T2422" t="str">
        <f t="shared" ref="T2422:W2441" si="413">IF($N2422=T$1,$I2422,"")</f>
        <v/>
      </c>
      <c r="U2422" t="str">
        <f t="shared" si="413"/>
        <v/>
      </c>
      <c r="V2422" t="str">
        <f t="shared" si="413"/>
        <v/>
      </c>
      <c r="W2422">
        <f t="shared" si="413"/>
        <v>98.76</v>
      </c>
      <c r="Z2422">
        <f t="shared" ref="Z2422:AB2441" si="414">IF($O2422=Z$1,$I2422,"")</f>
        <v>98.76</v>
      </c>
      <c r="AA2422" t="str">
        <f t="shared" si="414"/>
        <v/>
      </c>
      <c r="AB2422" t="str">
        <f t="shared" si="414"/>
        <v/>
      </c>
      <c r="AE2422" t="str">
        <f t="shared" si="406"/>
        <v/>
      </c>
      <c r="AH2422" t="str">
        <f t="shared" si="407"/>
        <v/>
      </c>
      <c r="AI2422" t="str">
        <f t="shared" si="408"/>
        <v/>
      </c>
      <c r="AJ2422" t="str">
        <f t="shared" si="408"/>
        <v/>
      </c>
      <c r="AK2422" t="str">
        <f t="shared" si="408"/>
        <v/>
      </c>
      <c r="AL2422" t="str">
        <f t="shared" si="408"/>
        <v/>
      </c>
    </row>
    <row r="2423" spans="1:38" x14ac:dyDescent="0.2">
      <c r="A2423" s="1">
        <v>7665</v>
      </c>
      <c r="B2423" s="2" t="s">
        <v>18</v>
      </c>
      <c r="C2423" s="3">
        <v>42600</v>
      </c>
      <c r="D2423" s="2" t="s">
        <v>27</v>
      </c>
      <c r="E2423" s="2">
        <v>5</v>
      </c>
      <c r="F2423" s="2">
        <v>404.95</v>
      </c>
      <c r="G2423" s="2">
        <v>0.08</v>
      </c>
      <c r="H2423" s="2" t="s">
        <v>20</v>
      </c>
      <c r="I2423" s="2">
        <v>-147.07</v>
      </c>
      <c r="J2423" s="2">
        <v>95.1</v>
      </c>
      <c r="K2423" s="2">
        <v>20.13</v>
      </c>
      <c r="L2423" s="2" t="s">
        <v>288</v>
      </c>
      <c r="M2423" s="2" t="s">
        <v>22</v>
      </c>
      <c r="N2423" s="2" t="s">
        <v>30</v>
      </c>
      <c r="O2423" s="2" t="s">
        <v>31</v>
      </c>
      <c r="P2423" s="2" t="s">
        <v>32</v>
      </c>
      <c r="Q2423" s="2" t="s">
        <v>26</v>
      </c>
      <c r="R2423" s="3">
        <v>42602</v>
      </c>
      <c r="S2423" s="10">
        <f t="shared" si="405"/>
        <v>2016</v>
      </c>
      <c r="T2423" t="str">
        <f t="shared" si="413"/>
        <v/>
      </c>
      <c r="U2423">
        <f t="shared" si="413"/>
        <v>-147.07</v>
      </c>
      <c r="V2423" t="str">
        <f t="shared" si="413"/>
        <v/>
      </c>
      <c r="W2423" t="str">
        <f t="shared" si="413"/>
        <v/>
      </c>
      <c r="Z2423" t="str">
        <f t="shared" si="414"/>
        <v/>
      </c>
      <c r="AA2423">
        <f t="shared" si="414"/>
        <v>-147.07</v>
      </c>
      <c r="AB2423" t="str">
        <f t="shared" si="414"/>
        <v/>
      </c>
      <c r="AE2423" t="str">
        <f t="shared" si="406"/>
        <v>Technology</v>
      </c>
      <c r="AH2423">
        <f t="shared" si="407"/>
        <v>-147.07</v>
      </c>
      <c r="AI2423" t="str">
        <f t="shared" si="408"/>
        <v/>
      </c>
      <c r="AJ2423" t="str">
        <f t="shared" si="408"/>
        <v/>
      </c>
      <c r="AK2423">
        <f t="shared" si="408"/>
        <v>-147.07</v>
      </c>
      <c r="AL2423" t="str">
        <f t="shared" si="408"/>
        <v/>
      </c>
    </row>
    <row r="2424" spans="1:38" x14ac:dyDescent="0.2">
      <c r="A2424" s="1">
        <v>7666</v>
      </c>
      <c r="B2424" s="2" t="s">
        <v>18</v>
      </c>
      <c r="C2424" s="3">
        <v>42600</v>
      </c>
      <c r="D2424" s="2" t="s">
        <v>27</v>
      </c>
      <c r="E2424" s="2">
        <v>34</v>
      </c>
      <c r="F2424" s="2">
        <v>683.66</v>
      </c>
      <c r="G2424" s="2">
        <v>0.06</v>
      </c>
      <c r="H2424" s="2" t="s">
        <v>20</v>
      </c>
      <c r="I2424" s="2">
        <v>187.38</v>
      </c>
      <c r="J2424" s="2">
        <v>31.98</v>
      </c>
      <c r="K2424" s="2">
        <v>19.77</v>
      </c>
      <c r="L2424" s="2" t="s">
        <v>288</v>
      </c>
      <c r="M2424" s="2" t="s">
        <v>22</v>
      </c>
      <c r="N2424" s="2" t="s">
        <v>30</v>
      </c>
      <c r="O2424" s="2" t="s">
        <v>24</v>
      </c>
      <c r="P2424" s="2" t="s">
        <v>35</v>
      </c>
      <c r="Q2424" s="2" t="s">
        <v>26</v>
      </c>
      <c r="R2424" s="3">
        <v>42600</v>
      </c>
      <c r="S2424" s="10">
        <f t="shared" si="405"/>
        <v>2016</v>
      </c>
      <c r="T2424" t="str">
        <f t="shared" si="413"/>
        <v/>
      </c>
      <c r="U2424">
        <f t="shared" si="413"/>
        <v>187.38</v>
      </c>
      <c r="V2424" t="str">
        <f t="shared" si="413"/>
        <v/>
      </c>
      <c r="W2424" t="str">
        <f t="shared" si="413"/>
        <v/>
      </c>
      <c r="Z2424">
        <f t="shared" si="414"/>
        <v>187.38</v>
      </c>
      <c r="AA2424" t="str">
        <f t="shared" si="414"/>
        <v/>
      </c>
      <c r="AB2424" t="str">
        <f t="shared" si="414"/>
        <v/>
      </c>
      <c r="AE2424" t="str">
        <f t="shared" si="406"/>
        <v/>
      </c>
      <c r="AH2424" t="str">
        <f t="shared" si="407"/>
        <v/>
      </c>
      <c r="AI2424" t="str">
        <f t="shared" si="408"/>
        <v/>
      </c>
      <c r="AJ2424" t="str">
        <f t="shared" si="408"/>
        <v/>
      </c>
      <c r="AK2424" t="str">
        <f t="shared" si="408"/>
        <v/>
      </c>
      <c r="AL2424" t="str">
        <f t="shared" si="408"/>
        <v/>
      </c>
    </row>
    <row r="2425" spans="1:38" x14ac:dyDescent="0.2">
      <c r="A2425" s="1">
        <v>7667</v>
      </c>
      <c r="B2425" s="2" t="s">
        <v>18</v>
      </c>
      <c r="C2425" s="3">
        <v>42601</v>
      </c>
      <c r="D2425" s="2" t="s">
        <v>50</v>
      </c>
      <c r="E2425" s="2">
        <v>22</v>
      </c>
      <c r="F2425" s="2">
        <v>1169.8005000000001</v>
      </c>
      <c r="G2425" s="2">
        <v>0.09</v>
      </c>
      <c r="H2425" s="2" t="s">
        <v>20</v>
      </c>
      <c r="I2425" s="2">
        <v>-279.23</v>
      </c>
      <c r="J2425" s="2">
        <v>77.989999999999995</v>
      </c>
      <c r="K2425" s="2">
        <v>33.99</v>
      </c>
      <c r="L2425" s="2" t="s">
        <v>217</v>
      </c>
      <c r="M2425" s="2" t="s">
        <v>29</v>
      </c>
      <c r="N2425" s="2" t="s">
        <v>30</v>
      </c>
      <c r="O2425" s="2" t="s">
        <v>31</v>
      </c>
      <c r="P2425" s="2" t="s">
        <v>39</v>
      </c>
      <c r="Q2425" s="2" t="s">
        <v>26</v>
      </c>
      <c r="R2425" s="3">
        <v>42603</v>
      </c>
      <c r="S2425" s="10">
        <f t="shared" si="405"/>
        <v>2016</v>
      </c>
      <c r="T2425" t="str">
        <f t="shared" si="413"/>
        <v/>
      </c>
      <c r="U2425">
        <f t="shared" si="413"/>
        <v>-279.23</v>
      </c>
      <c r="V2425" t="str">
        <f t="shared" si="413"/>
        <v/>
      </c>
      <c r="W2425" t="str">
        <f t="shared" si="413"/>
        <v/>
      </c>
      <c r="Z2425" t="str">
        <f t="shared" si="414"/>
        <v/>
      </c>
      <c r="AA2425">
        <f t="shared" si="414"/>
        <v>-279.23</v>
      </c>
      <c r="AB2425" t="str">
        <f t="shared" si="414"/>
        <v/>
      </c>
      <c r="AE2425" t="str">
        <f t="shared" si="406"/>
        <v>Technology</v>
      </c>
      <c r="AH2425" t="str">
        <f t="shared" si="407"/>
        <v/>
      </c>
      <c r="AI2425" t="str">
        <f t="shared" si="408"/>
        <v/>
      </c>
      <c r="AJ2425" t="str">
        <f t="shared" si="408"/>
        <v/>
      </c>
      <c r="AK2425" t="str">
        <f t="shared" si="408"/>
        <v/>
      </c>
      <c r="AL2425" t="str">
        <f t="shared" si="408"/>
        <v/>
      </c>
    </row>
    <row r="2426" spans="1:38" x14ac:dyDescent="0.2">
      <c r="A2426" s="1">
        <v>7668</v>
      </c>
      <c r="B2426" s="2" t="s">
        <v>18</v>
      </c>
      <c r="C2426" s="3">
        <v>42601</v>
      </c>
      <c r="D2426" s="2" t="s">
        <v>27</v>
      </c>
      <c r="E2426" s="2">
        <v>15</v>
      </c>
      <c r="F2426" s="2">
        <v>176.3</v>
      </c>
      <c r="G2426" s="2">
        <v>0.09</v>
      </c>
      <c r="H2426" s="2" t="s">
        <v>49</v>
      </c>
      <c r="I2426" s="2">
        <v>-10.79</v>
      </c>
      <c r="J2426" s="2">
        <v>21.99</v>
      </c>
      <c r="K2426" s="2">
        <v>20.239999999999998</v>
      </c>
      <c r="L2426" s="2" t="s">
        <v>584</v>
      </c>
      <c r="M2426" s="2" t="s">
        <v>29</v>
      </c>
      <c r="N2426" s="2" t="s">
        <v>23</v>
      </c>
      <c r="O2426" s="2" t="s">
        <v>31</v>
      </c>
      <c r="P2426" s="2" t="s">
        <v>33</v>
      </c>
      <c r="Q2426" s="2" t="s">
        <v>62</v>
      </c>
      <c r="R2426" s="3">
        <v>42608</v>
      </c>
      <c r="S2426" s="10">
        <f t="shared" si="405"/>
        <v>2016</v>
      </c>
      <c r="T2426">
        <f t="shared" si="413"/>
        <v>-10.79</v>
      </c>
      <c r="U2426" t="str">
        <f t="shared" si="413"/>
        <v/>
      </c>
      <c r="V2426" t="str">
        <f t="shared" si="413"/>
        <v/>
      </c>
      <c r="W2426" t="str">
        <f t="shared" si="413"/>
        <v/>
      </c>
      <c r="Z2426" t="str">
        <f t="shared" si="414"/>
        <v/>
      </c>
      <c r="AA2426">
        <f t="shared" si="414"/>
        <v>-10.79</v>
      </c>
      <c r="AB2426" t="str">
        <f t="shared" si="414"/>
        <v/>
      </c>
      <c r="AE2426" t="str">
        <f t="shared" si="406"/>
        <v>Technology</v>
      </c>
      <c r="AH2426" t="str">
        <f t="shared" si="407"/>
        <v/>
      </c>
      <c r="AI2426" t="str">
        <f t="shared" si="408"/>
        <v/>
      </c>
      <c r="AJ2426" t="str">
        <f t="shared" si="408"/>
        <v/>
      </c>
      <c r="AK2426" t="str">
        <f t="shared" si="408"/>
        <v/>
      </c>
      <c r="AL2426" t="str">
        <f t="shared" si="408"/>
        <v/>
      </c>
    </row>
    <row r="2427" spans="1:38" x14ac:dyDescent="0.2">
      <c r="A2427" s="1">
        <v>7669</v>
      </c>
      <c r="B2427" s="2" t="s">
        <v>18</v>
      </c>
      <c r="C2427" s="3">
        <v>42601</v>
      </c>
      <c r="D2427" s="2" t="s">
        <v>59</v>
      </c>
      <c r="E2427" s="2">
        <v>37</v>
      </c>
      <c r="F2427" s="2">
        <v>260.39</v>
      </c>
      <c r="G2427" s="2">
        <v>0.08</v>
      </c>
      <c r="H2427" s="2" t="s">
        <v>20</v>
      </c>
      <c r="I2427" s="2">
        <v>34.159999999999997</v>
      </c>
      <c r="J2427" s="2">
        <v>19.079999999999998</v>
      </c>
      <c r="K2427" s="2">
        <v>16.350000000000001</v>
      </c>
      <c r="L2427" s="2" t="s">
        <v>79</v>
      </c>
      <c r="M2427" s="2" t="s">
        <v>29</v>
      </c>
      <c r="N2427" s="2" t="s">
        <v>43</v>
      </c>
      <c r="O2427" s="2" t="s">
        <v>24</v>
      </c>
      <c r="P2427" s="2" t="s">
        <v>64</v>
      </c>
      <c r="Q2427" s="2" t="s">
        <v>36</v>
      </c>
      <c r="R2427" s="3">
        <v>42603</v>
      </c>
      <c r="S2427" s="10">
        <f t="shared" si="405"/>
        <v>2016</v>
      </c>
      <c r="T2427" t="str">
        <f t="shared" si="413"/>
        <v/>
      </c>
      <c r="U2427" t="str">
        <f t="shared" si="413"/>
        <v/>
      </c>
      <c r="V2427">
        <f t="shared" si="413"/>
        <v>34.159999999999997</v>
      </c>
      <c r="W2427" t="str">
        <f t="shared" si="413"/>
        <v/>
      </c>
      <c r="Z2427">
        <f t="shared" si="414"/>
        <v>34.159999999999997</v>
      </c>
      <c r="AA2427" t="str">
        <f t="shared" si="414"/>
        <v/>
      </c>
      <c r="AB2427" t="str">
        <f t="shared" si="414"/>
        <v/>
      </c>
      <c r="AE2427" t="str">
        <f t="shared" si="406"/>
        <v/>
      </c>
      <c r="AH2427" t="str">
        <f t="shared" si="407"/>
        <v/>
      </c>
      <c r="AI2427" t="str">
        <f t="shared" si="408"/>
        <v/>
      </c>
      <c r="AJ2427" t="str">
        <f t="shared" si="408"/>
        <v/>
      </c>
      <c r="AK2427" t="str">
        <f t="shared" si="408"/>
        <v/>
      </c>
      <c r="AL2427" t="str">
        <f t="shared" si="408"/>
        <v/>
      </c>
    </row>
    <row r="2428" spans="1:38" x14ac:dyDescent="0.2">
      <c r="A2428" s="1">
        <v>7670</v>
      </c>
      <c r="B2428" s="2" t="s">
        <v>18</v>
      </c>
      <c r="C2428" s="3">
        <v>42601</v>
      </c>
      <c r="D2428" s="2" t="s">
        <v>41</v>
      </c>
      <c r="E2428" s="2">
        <v>8</v>
      </c>
      <c r="F2428" s="2">
        <v>76.34</v>
      </c>
      <c r="G2428" s="2">
        <v>0</v>
      </c>
      <c r="H2428" s="2" t="s">
        <v>20</v>
      </c>
      <c r="I2428" s="2">
        <v>-27.23</v>
      </c>
      <c r="J2428" s="2">
        <v>20.32</v>
      </c>
      <c r="K2428" s="2">
        <v>16.38</v>
      </c>
      <c r="L2428" s="2" t="s">
        <v>521</v>
      </c>
      <c r="M2428" s="2" t="s">
        <v>29</v>
      </c>
      <c r="N2428" s="2" t="s">
        <v>43</v>
      </c>
      <c r="O2428" s="2" t="s">
        <v>31</v>
      </c>
      <c r="P2428" s="2" t="s">
        <v>32</v>
      </c>
      <c r="Q2428" s="2" t="s">
        <v>58</v>
      </c>
      <c r="R2428" s="3">
        <v>42601</v>
      </c>
      <c r="S2428" s="10">
        <f t="shared" si="405"/>
        <v>2016</v>
      </c>
      <c r="T2428" t="str">
        <f t="shared" si="413"/>
        <v/>
      </c>
      <c r="U2428" t="str">
        <f t="shared" si="413"/>
        <v/>
      </c>
      <c r="V2428">
        <f t="shared" si="413"/>
        <v>-27.23</v>
      </c>
      <c r="W2428" t="str">
        <f t="shared" si="413"/>
        <v/>
      </c>
      <c r="Z2428" t="str">
        <f t="shared" si="414"/>
        <v/>
      </c>
      <c r="AA2428">
        <f t="shared" si="414"/>
        <v>-27.23</v>
      </c>
      <c r="AB2428" t="str">
        <f t="shared" si="414"/>
        <v/>
      </c>
      <c r="AE2428" t="str">
        <f t="shared" si="406"/>
        <v>Technology</v>
      </c>
      <c r="AH2428">
        <f t="shared" si="407"/>
        <v>-27.23</v>
      </c>
      <c r="AI2428" t="str">
        <f t="shared" si="408"/>
        <v/>
      </c>
      <c r="AJ2428" t="str">
        <f t="shared" si="408"/>
        <v/>
      </c>
      <c r="AK2428">
        <f t="shared" si="408"/>
        <v>-27.23</v>
      </c>
      <c r="AL2428" t="str">
        <f t="shared" si="408"/>
        <v/>
      </c>
    </row>
    <row r="2429" spans="1:38" x14ac:dyDescent="0.2">
      <c r="A2429" s="1">
        <v>7671</v>
      </c>
      <c r="B2429" s="2" t="s">
        <v>18</v>
      </c>
      <c r="C2429" s="3">
        <v>42601</v>
      </c>
      <c r="D2429" s="2" t="s">
        <v>41</v>
      </c>
      <c r="E2429" s="2">
        <v>10</v>
      </c>
      <c r="F2429" s="2">
        <v>81.44</v>
      </c>
      <c r="G2429" s="2">
        <v>0.03</v>
      </c>
      <c r="H2429" s="2" t="s">
        <v>20</v>
      </c>
      <c r="I2429" s="2">
        <v>-31.64</v>
      </c>
      <c r="J2429" s="2">
        <v>18.68</v>
      </c>
      <c r="K2429" s="2">
        <v>21.3</v>
      </c>
      <c r="L2429" s="2" t="s">
        <v>521</v>
      </c>
      <c r="M2429" s="2" t="s">
        <v>29</v>
      </c>
      <c r="N2429" s="2" t="s">
        <v>43</v>
      </c>
      <c r="O2429" s="2" t="s">
        <v>24</v>
      </c>
      <c r="P2429" s="2" t="s">
        <v>35</v>
      </c>
      <c r="Q2429" s="2" t="s">
        <v>26</v>
      </c>
      <c r="R2429" s="3">
        <v>42603</v>
      </c>
      <c r="S2429" s="10">
        <f t="shared" si="405"/>
        <v>2016</v>
      </c>
      <c r="T2429" t="str">
        <f t="shared" si="413"/>
        <v/>
      </c>
      <c r="U2429" t="str">
        <f t="shared" si="413"/>
        <v/>
      </c>
      <c r="V2429">
        <f t="shared" si="413"/>
        <v>-31.64</v>
      </c>
      <c r="W2429" t="str">
        <f t="shared" si="413"/>
        <v/>
      </c>
      <c r="Z2429">
        <f t="shared" si="414"/>
        <v>-31.64</v>
      </c>
      <c r="AA2429" t="str">
        <f t="shared" si="414"/>
        <v/>
      </c>
      <c r="AB2429" t="str">
        <f t="shared" si="414"/>
        <v/>
      </c>
      <c r="AE2429" t="str">
        <f t="shared" si="406"/>
        <v>Office Supplies</v>
      </c>
      <c r="AH2429" t="str">
        <f t="shared" si="407"/>
        <v/>
      </c>
      <c r="AI2429" t="str">
        <f t="shared" si="408"/>
        <v/>
      </c>
      <c r="AJ2429" t="str">
        <f t="shared" si="408"/>
        <v/>
      </c>
      <c r="AK2429" t="str">
        <f t="shared" si="408"/>
        <v/>
      </c>
      <c r="AL2429" t="str">
        <f t="shared" si="408"/>
        <v/>
      </c>
    </row>
    <row r="2430" spans="1:38" x14ac:dyDescent="0.2">
      <c r="A2430" s="1">
        <v>7672</v>
      </c>
      <c r="B2430" s="2" t="s">
        <v>18</v>
      </c>
      <c r="C2430" s="3">
        <v>42602</v>
      </c>
      <c r="D2430" s="2" t="s">
        <v>50</v>
      </c>
      <c r="E2430" s="2">
        <v>28</v>
      </c>
      <c r="F2430" s="2">
        <v>149.58000000000001</v>
      </c>
      <c r="G2430" s="2">
        <v>7.0000000000000007E-2</v>
      </c>
      <c r="H2430" s="2" t="s">
        <v>20</v>
      </c>
      <c r="I2430" s="2">
        <v>-44.74</v>
      </c>
      <c r="J2430" s="2">
        <v>16.98</v>
      </c>
      <c r="K2430" s="2">
        <v>18.72</v>
      </c>
      <c r="L2430" s="2" t="s">
        <v>130</v>
      </c>
      <c r="M2430" s="2" t="s">
        <v>29</v>
      </c>
      <c r="N2430" s="2" t="s">
        <v>23</v>
      </c>
      <c r="O2430" s="2" t="s">
        <v>24</v>
      </c>
      <c r="P2430" s="2" t="s">
        <v>35</v>
      </c>
      <c r="Q2430" s="2" t="s">
        <v>26</v>
      </c>
      <c r="R2430" s="3">
        <v>42604</v>
      </c>
      <c r="S2430" s="10">
        <f t="shared" si="405"/>
        <v>2016</v>
      </c>
      <c r="T2430">
        <f t="shared" si="413"/>
        <v>-44.74</v>
      </c>
      <c r="U2430" t="str">
        <f t="shared" si="413"/>
        <v/>
      </c>
      <c r="V2430" t="str">
        <f t="shared" si="413"/>
        <v/>
      </c>
      <c r="W2430" t="str">
        <f t="shared" si="413"/>
        <v/>
      </c>
      <c r="Z2430">
        <f t="shared" si="414"/>
        <v>-44.74</v>
      </c>
      <c r="AA2430" t="str">
        <f t="shared" si="414"/>
        <v/>
      </c>
      <c r="AB2430" t="str">
        <f t="shared" si="414"/>
        <v/>
      </c>
      <c r="AE2430" t="str">
        <f t="shared" si="406"/>
        <v>Office Supplies</v>
      </c>
      <c r="AH2430" t="str">
        <f t="shared" si="407"/>
        <v/>
      </c>
      <c r="AI2430" t="str">
        <f t="shared" si="408"/>
        <v/>
      </c>
      <c r="AJ2430" t="str">
        <f t="shared" si="408"/>
        <v/>
      </c>
      <c r="AK2430" t="str">
        <f t="shared" si="408"/>
        <v/>
      </c>
      <c r="AL2430" t="str">
        <f t="shared" si="408"/>
        <v/>
      </c>
    </row>
    <row r="2431" spans="1:38" x14ac:dyDescent="0.2">
      <c r="A2431" s="1">
        <v>7673</v>
      </c>
      <c r="B2431" s="2" t="s">
        <v>18</v>
      </c>
      <c r="C2431" s="3">
        <v>42602</v>
      </c>
      <c r="D2431" s="2" t="s">
        <v>50</v>
      </c>
      <c r="E2431" s="2">
        <v>1</v>
      </c>
      <c r="F2431" s="2">
        <v>19.21</v>
      </c>
      <c r="G2431" s="2">
        <v>0.01</v>
      </c>
      <c r="H2431" s="2" t="s">
        <v>20</v>
      </c>
      <c r="I2431" s="2">
        <v>-2.5499999999999998</v>
      </c>
      <c r="J2431" s="2">
        <v>17.89</v>
      </c>
      <c r="K2431" s="2">
        <v>19.57</v>
      </c>
      <c r="L2431" s="2" t="s">
        <v>185</v>
      </c>
      <c r="M2431" s="2" t="s">
        <v>22</v>
      </c>
      <c r="N2431" s="2" t="s">
        <v>54</v>
      </c>
      <c r="O2431" s="2" t="s">
        <v>45</v>
      </c>
      <c r="P2431" s="2" t="s">
        <v>55</v>
      </c>
      <c r="Q2431" s="2" t="s">
        <v>26</v>
      </c>
      <c r="R2431" s="3">
        <v>42604</v>
      </c>
      <c r="S2431" s="10">
        <f t="shared" si="405"/>
        <v>2016</v>
      </c>
      <c r="T2431" t="str">
        <f t="shared" si="413"/>
        <v/>
      </c>
      <c r="U2431" t="str">
        <f t="shared" si="413"/>
        <v/>
      </c>
      <c r="V2431" t="str">
        <f t="shared" si="413"/>
        <v/>
      </c>
      <c r="W2431">
        <f t="shared" si="413"/>
        <v>-2.5499999999999998</v>
      </c>
      <c r="Z2431" t="str">
        <f t="shared" si="414"/>
        <v/>
      </c>
      <c r="AA2431" t="str">
        <f t="shared" si="414"/>
        <v/>
      </c>
      <c r="AB2431">
        <f t="shared" si="414"/>
        <v>-2.5499999999999998</v>
      </c>
      <c r="AE2431" t="str">
        <f t="shared" si="406"/>
        <v>Furniture</v>
      </c>
      <c r="AH2431" t="str">
        <f t="shared" si="407"/>
        <v/>
      </c>
      <c r="AI2431" t="str">
        <f t="shared" si="408"/>
        <v/>
      </c>
      <c r="AJ2431" t="str">
        <f t="shared" si="408"/>
        <v/>
      </c>
      <c r="AK2431" t="str">
        <f t="shared" si="408"/>
        <v/>
      </c>
      <c r="AL2431" t="str">
        <f t="shared" si="408"/>
        <v/>
      </c>
    </row>
    <row r="2432" spans="1:38" x14ac:dyDescent="0.2">
      <c r="A2432" s="1">
        <v>7674</v>
      </c>
      <c r="B2432" s="2" t="s">
        <v>18</v>
      </c>
      <c r="C2432" s="3">
        <v>42602</v>
      </c>
      <c r="D2432" s="2" t="s">
        <v>50</v>
      </c>
      <c r="E2432" s="2">
        <v>26</v>
      </c>
      <c r="F2432" s="2">
        <v>171.5</v>
      </c>
      <c r="G2432" s="2">
        <v>0.03</v>
      </c>
      <c r="H2432" s="2" t="s">
        <v>49</v>
      </c>
      <c r="I2432" s="2">
        <v>-35.82</v>
      </c>
      <c r="J2432" s="2">
        <v>17.739999999999998</v>
      </c>
      <c r="K2432" s="2">
        <v>19.010000000000002</v>
      </c>
      <c r="L2432" s="2" t="s">
        <v>185</v>
      </c>
      <c r="M2432" s="2" t="s">
        <v>22</v>
      </c>
      <c r="N2432" s="2" t="s">
        <v>54</v>
      </c>
      <c r="O2432" s="2" t="s">
        <v>24</v>
      </c>
      <c r="P2432" s="2" t="s">
        <v>25</v>
      </c>
      <c r="Q2432" s="2" t="s">
        <v>26</v>
      </c>
      <c r="R2432" s="3">
        <v>42603</v>
      </c>
      <c r="S2432" s="10">
        <f t="shared" si="405"/>
        <v>2016</v>
      </c>
      <c r="T2432" t="str">
        <f t="shared" si="413"/>
        <v/>
      </c>
      <c r="U2432" t="str">
        <f t="shared" si="413"/>
        <v/>
      </c>
      <c r="V2432" t="str">
        <f t="shared" si="413"/>
        <v/>
      </c>
      <c r="W2432">
        <f t="shared" si="413"/>
        <v>-35.82</v>
      </c>
      <c r="Z2432">
        <f t="shared" si="414"/>
        <v>-35.82</v>
      </c>
      <c r="AA2432" t="str">
        <f t="shared" si="414"/>
        <v/>
      </c>
      <c r="AB2432" t="str">
        <f t="shared" si="414"/>
        <v/>
      </c>
      <c r="AE2432" t="str">
        <f t="shared" si="406"/>
        <v>Office Supplies</v>
      </c>
      <c r="AH2432" t="str">
        <f t="shared" si="407"/>
        <v/>
      </c>
      <c r="AI2432" t="str">
        <f t="shared" si="408"/>
        <v/>
      </c>
      <c r="AJ2432" t="str">
        <f t="shared" si="408"/>
        <v/>
      </c>
      <c r="AK2432" t="str">
        <f t="shared" si="408"/>
        <v/>
      </c>
      <c r="AL2432" t="str">
        <f t="shared" si="408"/>
        <v/>
      </c>
    </row>
    <row r="2433" spans="1:38" x14ac:dyDescent="0.2">
      <c r="A2433" s="1">
        <v>7675</v>
      </c>
      <c r="B2433" s="2" t="s">
        <v>18</v>
      </c>
      <c r="C2433" s="3">
        <v>42602</v>
      </c>
      <c r="D2433" s="2" t="s">
        <v>50</v>
      </c>
      <c r="E2433" s="2">
        <v>23</v>
      </c>
      <c r="F2433" s="2">
        <v>1324.27</v>
      </c>
      <c r="G2433" s="2">
        <v>0.02</v>
      </c>
      <c r="H2433" s="2" t="s">
        <v>49</v>
      </c>
      <c r="I2433" s="2">
        <v>210.1</v>
      </c>
      <c r="J2433" s="2">
        <v>65.98</v>
      </c>
      <c r="K2433" s="2">
        <v>19.5</v>
      </c>
      <c r="L2433" s="2" t="s">
        <v>185</v>
      </c>
      <c r="M2433" s="2" t="s">
        <v>22</v>
      </c>
      <c r="N2433" s="2" t="s">
        <v>54</v>
      </c>
      <c r="O2433" s="2" t="s">
        <v>31</v>
      </c>
      <c r="P2433" s="2" t="s">
        <v>32</v>
      </c>
      <c r="Q2433" s="2" t="s">
        <v>26</v>
      </c>
      <c r="R2433" s="3">
        <v>42604</v>
      </c>
      <c r="S2433" s="10">
        <f t="shared" si="405"/>
        <v>2016</v>
      </c>
      <c r="T2433" t="str">
        <f t="shared" si="413"/>
        <v/>
      </c>
      <c r="U2433" t="str">
        <f t="shared" si="413"/>
        <v/>
      </c>
      <c r="V2433" t="str">
        <f t="shared" si="413"/>
        <v/>
      </c>
      <c r="W2433">
        <f t="shared" si="413"/>
        <v>210.1</v>
      </c>
      <c r="Z2433" t="str">
        <f t="shared" si="414"/>
        <v/>
      </c>
      <c r="AA2433">
        <f t="shared" si="414"/>
        <v>210.1</v>
      </c>
      <c r="AB2433" t="str">
        <f t="shared" si="414"/>
        <v/>
      </c>
      <c r="AE2433" t="str">
        <f t="shared" si="406"/>
        <v/>
      </c>
      <c r="AH2433" t="str">
        <f t="shared" si="407"/>
        <v/>
      </c>
      <c r="AI2433" t="str">
        <f t="shared" si="408"/>
        <v/>
      </c>
      <c r="AJ2433" t="str">
        <f t="shared" si="408"/>
        <v/>
      </c>
      <c r="AK2433" t="str">
        <f t="shared" si="408"/>
        <v/>
      </c>
      <c r="AL2433" t="str">
        <f t="shared" si="408"/>
        <v/>
      </c>
    </row>
    <row r="2434" spans="1:38" x14ac:dyDescent="0.2">
      <c r="A2434" s="1">
        <v>7676</v>
      </c>
      <c r="B2434" s="2" t="s">
        <v>18</v>
      </c>
      <c r="C2434" s="3">
        <v>42604</v>
      </c>
      <c r="D2434" s="2" t="s">
        <v>41</v>
      </c>
      <c r="E2434" s="2">
        <v>15</v>
      </c>
      <c r="F2434" s="2">
        <v>5303.59</v>
      </c>
      <c r="G2434" s="2">
        <v>0.1</v>
      </c>
      <c r="H2434" s="2" t="s">
        <v>20</v>
      </c>
      <c r="I2434" s="2">
        <v>1169.45</v>
      </c>
      <c r="J2434" s="2">
        <v>375.25</v>
      </c>
      <c r="K2434" s="2">
        <v>33.99</v>
      </c>
      <c r="L2434" s="2" t="s">
        <v>128</v>
      </c>
      <c r="M2434" s="2" t="s">
        <v>29</v>
      </c>
      <c r="N2434" s="2" t="s">
        <v>43</v>
      </c>
      <c r="O2434" s="2" t="s">
        <v>24</v>
      </c>
      <c r="P2434" s="2" t="s">
        <v>71</v>
      </c>
      <c r="Q2434" s="2" t="s">
        <v>26</v>
      </c>
      <c r="R2434" s="3">
        <v>42605</v>
      </c>
      <c r="S2434" s="10">
        <f t="shared" si="405"/>
        <v>2016</v>
      </c>
      <c r="T2434" t="str">
        <f t="shared" si="413"/>
        <v/>
      </c>
      <c r="U2434" t="str">
        <f t="shared" si="413"/>
        <v/>
      </c>
      <c r="V2434">
        <f t="shared" si="413"/>
        <v>1169.45</v>
      </c>
      <c r="W2434" t="str">
        <f t="shared" si="413"/>
        <v/>
      </c>
      <c r="Z2434">
        <f t="shared" si="414"/>
        <v>1169.45</v>
      </c>
      <c r="AA2434" t="str">
        <f t="shared" si="414"/>
        <v/>
      </c>
      <c r="AB2434" t="str">
        <f t="shared" si="414"/>
        <v/>
      </c>
      <c r="AE2434" t="str">
        <f t="shared" si="406"/>
        <v/>
      </c>
      <c r="AH2434" t="str">
        <f t="shared" si="407"/>
        <v/>
      </c>
      <c r="AI2434" t="str">
        <f t="shared" si="408"/>
        <v/>
      </c>
      <c r="AJ2434" t="str">
        <f t="shared" si="408"/>
        <v/>
      </c>
      <c r="AK2434" t="str">
        <f t="shared" si="408"/>
        <v/>
      </c>
      <c r="AL2434" t="str">
        <f t="shared" ref="AJ2434:AL2497" si="415">IF(AL$1=$S2434,$AH2434,"")</f>
        <v/>
      </c>
    </row>
    <row r="2435" spans="1:38" x14ac:dyDescent="0.2">
      <c r="A2435" s="1">
        <v>7677</v>
      </c>
      <c r="B2435" s="2" t="s">
        <v>18</v>
      </c>
      <c r="C2435" s="3">
        <v>42604</v>
      </c>
      <c r="D2435" s="2" t="s">
        <v>27</v>
      </c>
      <c r="E2435" s="2">
        <v>4</v>
      </c>
      <c r="F2435" s="2">
        <v>16.27</v>
      </c>
      <c r="G2435" s="2">
        <v>0.09</v>
      </c>
      <c r="H2435" s="2" t="s">
        <v>20</v>
      </c>
      <c r="I2435" s="2">
        <v>0.26</v>
      </c>
      <c r="J2435" s="2">
        <v>13.95</v>
      </c>
      <c r="K2435" s="2">
        <v>15.63</v>
      </c>
      <c r="L2435" s="2" t="s">
        <v>585</v>
      </c>
      <c r="M2435" s="2" t="s">
        <v>22</v>
      </c>
      <c r="N2435" s="2" t="s">
        <v>30</v>
      </c>
      <c r="O2435" s="2" t="s">
        <v>24</v>
      </c>
      <c r="P2435" s="2" t="s">
        <v>64</v>
      </c>
      <c r="Q2435" s="2" t="s">
        <v>36</v>
      </c>
      <c r="R2435" s="3">
        <v>42613</v>
      </c>
      <c r="S2435" s="10">
        <f t="shared" ref="S2435:S2498" si="416">YEAR(C2435)</f>
        <v>2016</v>
      </c>
      <c r="T2435" t="str">
        <f t="shared" si="413"/>
        <v/>
      </c>
      <c r="U2435">
        <f t="shared" si="413"/>
        <v>0.26</v>
      </c>
      <c r="V2435" t="str">
        <f t="shared" si="413"/>
        <v/>
      </c>
      <c r="W2435" t="str">
        <f t="shared" si="413"/>
        <v/>
      </c>
      <c r="Z2435">
        <f t="shared" si="414"/>
        <v>0.26</v>
      </c>
      <c r="AA2435" t="str">
        <f t="shared" si="414"/>
        <v/>
      </c>
      <c r="AB2435" t="str">
        <f t="shared" si="414"/>
        <v/>
      </c>
      <c r="AE2435" t="str">
        <f t="shared" ref="AE2435:AE2498" si="417">IF(I2435&lt;0,O2435,"")</f>
        <v/>
      </c>
      <c r="AH2435" t="str">
        <f t="shared" ref="AH2435:AH2498" si="418">IF(E2435&lt;11,IF(O2435="Technology",I2435,""),"")</f>
        <v/>
      </c>
      <c r="AI2435" t="str">
        <f t="shared" ref="AI2435:AL2498" si="419">IF(AI$1=$S2435,$AH2435,"")</f>
        <v/>
      </c>
      <c r="AJ2435" t="str">
        <f t="shared" si="415"/>
        <v/>
      </c>
      <c r="AK2435" t="str">
        <f t="shared" si="415"/>
        <v/>
      </c>
      <c r="AL2435" t="str">
        <f t="shared" si="415"/>
        <v/>
      </c>
    </row>
    <row r="2436" spans="1:38" x14ac:dyDescent="0.2">
      <c r="A2436" s="1">
        <v>7678</v>
      </c>
      <c r="B2436" s="2" t="s">
        <v>18</v>
      </c>
      <c r="C2436" s="3">
        <v>42604</v>
      </c>
      <c r="D2436" s="2" t="s">
        <v>27</v>
      </c>
      <c r="E2436" s="2">
        <v>39</v>
      </c>
      <c r="F2436" s="2">
        <v>6896.0635000000002</v>
      </c>
      <c r="G2436" s="2">
        <v>0.03</v>
      </c>
      <c r="H2436" s="2" t="s">
        <v>20</v>
      </c>
      <c r="I2436" s="2">
        <v>1930.98</v>
      </c>
      <c r="J2436" s="2">
        <v>217.99</v>
      </c>
      <c r="K2436" s="2">
        <v>19</v>
      </c>
      <c r="L2436" s="2" t="s">
        <v>585</v>
      </c>
      <c r="M2436" s="2" t="s">
        <v>22</v>
      </c>
      <c r="N2436" s="2" t="s">
        <v>30</v>
      </c>
      <c r="O2436" s="2" t="s">
        <v>31</v>
      </c>
      <c r="P2436" s="2" t="s">
        <v>39</v>
      </c>
      <c r="Q2436" s="2" t="s">
        <v>26</v>
      </c>
      <c r="R2436" s="3">
        <v>42611</v>
      </c>
      <c r="S2436" s="10">
        <f t="shared" si="416"/>
        <v>2016</v>
      </c>
      <c r="T2436" t="str">
        <f t="shared" si="413"/>
        <v/>
      </c>
      <c r="U2436">
        <f t="shared" si="413"/>
        <v>1930.98</v>
      </c>
      <c r="V2436" t="str">
        <f t="shared" si="413"/>
        <v/>
      </c>
      <c r="W2436" t="str">
        <f t="shared" si="413"/>
        <v/>
      </c>
      <c r="Z2436" t="str">
        <f t="shared" si="414"/>
        <v/>
      </c>
      <c r="AA2436">
        <f t="shared" si="414"/>
        <v>1930.98</v>
      </c>
      <c r="AB2436" t="str">
        <f t="shared" si="414"/>
        <v/>
      </c>
      <c r="AE2436" t="str">
        <f t="shared" si="417"/>
        <v/>
      </c>
      <c r="AH2436" t="str">
        <f t="shared" si="418"/>
        <v/>
      </c>
      <c r="AI2436" t="str">
        <f t="shared" si="419"/>
        <v/>
      </c>
      <c r="AJ2436" t="str">
        <f t="shared" si="415"/>
        <v/>
      </c>
      <c r="AK2436" t="str">
        <f t="shared" si="415"/>
        <v/>
      </c>
      <c r="AL2436" t="str">
        <f t="shared" si="415"/>
        <v/>
      </c>
    </row>
    <row r="2437" spans="1:38" x14ac:dyDescent="0.2">
      <c r="A2437" s="1">
        <v>7679</v>
      </c>
      <c r="B2437" s="2" t="s">
        <v>18</v>
      </c>
      <c r="C2437" s="3">
        <v>42604</v>
      </c>
      <c r="D2437" s="2" t="s">
        <v>27</v>
      </c>
      <c r="E2437" s="2">
        <v>43</v>
      </c>
      <c r="F2437" s="2">
        <v>728.01300000000003</v>
      </c>
      <c r="G2437" s="2">
        <v>7.0000000000000007E-2</v>
      </c>
      <c r="H2437" s="2" t="s">
        <v>20</v>
      </c>
      <c r="I2437" s="2">
        <v>335.08</v>
      </c>
      <c r="J2437" s="2">
        <v>32.99</v>
      </c>
      <c r="K2437" s="2">
        <v>14.99</v>
      </c>
      <c r="L2437" s="2" t="s">
        <v>585</v>
      </c>
      <c r="M2437" s="2" t="s">
        <v>22</v>
      </c>
      <c r="N2437" s="2" t="s">
        <v>30</v>
      </c>
      <c r="O2437" s="2" t="s">
        <v>31</v>
      </c>
      <c r="P2437" s="2" t="s">
        <v>39</v>
      </c>
      <c r="Q2437" s="2" t="s">
        <v>36</v>
      </c>
      <c r="R2437" s="3">
        <v>42613</v>
      </c>
      <c r="S2437" s="10">
        <f t="shared" si="416"/>
        <v>2016</v>
      </c>
      <c r="T2437" t="str">
        <f t="shared" si="413"/>
        <v/>
      </c>
      <c r="U2437">
        <f t="shared" si="413"/>
        <v>335.08</v>
      </c>
      <c r="V2437" t="str">
        <f t="shared" si="413"/>
        <v/>
      </c>
      <c r="W2437" t="str">
        <f t="shared" si="413"/>
        <v/>
      </c>
      <c r="Z2437" t="str">
        <f t="shared" si="414"/>
        <v/>
      </c>
      <c r="AA2437">
        <f t="shared" si="414"/>
        <v>335.08</v>
      </c>
      <c r="AB2437" t="str">
        <f t="shared" si="414"/>
        <v/>
      </c>
      <c r="AE2437" t="str">
        <f t="shared" si="417"/>
        <v/>
      </c>
      <c r="AH2437" t="str">
        <f t="shared" si="418"/>
        <v/>
      </c>
      <c r="AI2437" t="str">
        <f t="shared" si="419"/>
        <v/>
      </c>
      <c r="AJ2437" t="str">
        <f t="shared" si="415"/>
        <v/>
      </c>
      <c r="AK2437" t="str">
        <f t="shared" si="415"/>
        <v/>
      </c>
      <c r="AL2437" t="str">
        <f t="shared" si="415"/>
        <v/>
      </c>
    </row>
    <row r="2438" spans="1:38" x14ac:dyDescent="0.2">
      <c r="A2438" s="1">
        <v>7680</v>
      </c>
      <c r="B2438" s="2" t="s">
        <v>18</v>
      </c>
      <c r="C2438" s="3">
        <v>42606</v>
      </c>
      <c r="D2438" s="2" t="s">
        <v>19</v>
      </c>
      <c r="E2438" s="2">
        <v>37</v>
      </c>
      <c r="F2438" s="2">
        <v>4904.33</v>
      </c>
      <c r="G2438" s="2">
        <v>0.04</v>
      </c>
      <c r="H2438" s="2" t="s">
        <v>49</v>
      </c>
      <c r="I2438" s="2">
        <v>1473.22</v>
      </c>
      <c r="J2438" s="2">
        <v>140.24</v>
      </c>
      <c r="K2438" s="2">
        <v>26.65</v>
      </c>
      <c r="L2438" s="2" t="s">
        <v>467</v>
      </c>
      <c r="M2438" s="2" t="s">
        <v>22</v>
      </c>
      <c r="N2438" s="2" t="s">
        <v>43</v>
      </c>
      <c r="O2438" s="2" t="s">
        <v>45</v>
      </c>
      <c r="P2438" s="2" t="s">
        <v>61</v>
      </c>
      <c r="Q2438" s="2" t="s">
        <v>62</v>
      </c>
      <c r="R2438" s="3">
        <v>42608</v>
      </c>
      <c r="S2438" s="10">
        <f t="shared" si="416"/>
        <v>2016</v>
      </c>
      <c r="T2438" t="str">
        <f t="shared" si="413"/>
        <v/>
      </c>
      <c r="U2438" t="str">
        <f t="shared" si="413"/>
        <v/>
      </c>
      <c r="V2438">
        <f t="shared" si="413"/>
        <v>1473.22</v>
      </c>
      <c r="W2438" t="str">
        <f t="shared" si="413"/>
        <v/>
      </c>
      <c r="Z2438" t="str">
        <f t="shared" si="414"/>
        <v/>
      </c>
      <c r="AA2438" t="str">
        <f t="shared" si="414"/>
        <v/>
      </c>
      <c r="AB2438">
        <f t="shared" si="414"/>
        <v>1473.22</v>
      </c>
      <c r="AE2438" t="str">
        <f t="shared" si="417"/>
        <v/>
      </c>
      <c r="AH2438" t="str">
        <f t="shared" si="418"/>
        <v/>
      </c>
      <c r="AI2438" t="str">
        <f t="shared" si="419"/>
        <v/>
      </c>
      <c r="AJ2438" t="str">
        <f t="shared" si="415"/>
        <v/>
      </c>
      <c r="AK2438" t="str">
        <f t="shared" si="415"/>
        <v/>
      </c>
      <c r="AL2438" t="str">
        <f t="shared" si="415"/>
        <v/>
      </c>
    </row>
    <row r="2439" spans="1:38" x14ac:dyDescent="0.2">
      <c r="A2439" s="1">
        <v>7681</v>
      </c>
      <c r="B2439" s="2" t="s">
        <v>40</v>
      </c>
      <c r="C2439" s="3">
        <v>42606</v>
      </c>
      <c r="D2439" s="2" t="s">
        <v>59</v>
      </c>
      <c r="E2439" s="2">
        <v>32</v>
      </c>
      <c r="F2439" s="2">
        <v>3053.41</v>
      </c>
      <c r="G2439" s="2">
        <v>0.08</v>
      </c>
      <c r="H2439" s="2" t="s">
        <v>44</v>
      </c>
      <c r="I2439" s="2">
        <v>1004.05</v>
      </c>
      <c r="J2439" s="2">
        <v>112.97</v>
      </c>
      <c r="K2439" s="2">
        <v>28</v>
      </c>
      <c r="L2439" s="2" t="s">
        <v>235</v>
      </c>
      <c r="M2439" s="2" t="s">
        <v>29</v>
      </c>
      <c r="N2439" s="2" t="s">
        <v>30</v>
      </c>
      <c r="O2439" s="2" t="s">
        <v>31</v>
      </c>
      <c r="P2439" s="2" t="s">
        <v>33</v>
      </c>
      <c r="Q2439" s="2" t="s">
        <v>56</v>
      </c>
      <c r="R2439" s="3">
        <v>42608</v>
      </c>
      <c r="S2439" s="10">
        <f t="shared" si="416"/>
        <v>2016</v>
      </c>
      <c r="T2439" t="str">
        <f t="shared" si="413"/>
        <v/>
      </c>
      <c r="U2439">
        <f t="shared" si="413"/>
        <v>1004.05</v>
      </c>
      <c r="V2439" t="str">
        <f t="shared" si="413"/>
        <v/>
      </c>
      <c r="W2439" t="str">
        <f t="shared" si="413"/>
        <v/>
      </c>
      <c r="Z2439" t="str">
        <f t="shared" si="414"/>
        <v/>
      </c>
      <c r="AA2439">
        <f t="shared" si="414"/>
        <v>1004.05</v>
      </c>
      <c r="AB2439" t="str">
        <f t="shared" si="414"/>
        <v/>
      </c>
      <c r="AE2439" t="str">
        <f t="shared" si="417"/>
        <v/>
      </c>
      <c r="AH2439" t="str">
        <f t="shared" si="418"/>
        <v/>
      </c>
      <c r="AI2439" t="str">
        <f t="shared" si="419"/>
        <v/>
      </c>
      <c r="AJ2439" t="str">
        <f t="shared" si="415"/>
        <v/>
      </c>
      <c r="AK2439" t="str">
        <f t="shared" si="415"/>
        <v/>
      </c>
      <c r="AL2439" t="str">
        <f t="shared" si="415"/>
        <v/>
      </c>
    </row>
    <row r="2440" spans="1:38" x14ac:dyDescent="0.2">
      <c r="A2440" s="1">
        <v>7682</v>
      </c>
      <c r="B2440" s="2" t="s">
        <v>40</v>
      </c>
      <c r="C2440" s="3">
        <v>42606</v>
      </c>
      <c r="D2440" s="2" t="s">
        <v>59</v>
      </c>
      <c r="E2440" s="2">
        <v>15</v>
      </c>
      <c r="F2440" s="2">
        <v>360.92</v>
      </c>
      <c r="G2440" s="2">
        <v>0.04</v>
      </c>
      <c r="H2440" s="2" t="s">
        <v>20</v>
      </c>
      <c r="I2440" s="2">
        <v>56.93</v>
      </c>
      <c r="J2440" s="2">
        <v>34.840000000000003</v>
      </c>
      <c r="K2440" s="2">
        <v>22.18</v>
      </c>
      <c r="L2440" s="2" t="s">
        <v>235</v>
      </c>
      <c r="M2440" s="2" t="s">
        <v>29</v>
      </c>
      <c r="N2440" s="2" t="s">
        <v>30</v>
      </c>
      <c r="O2440" s="2" t="s">
        <v>24</v>
      </c>
      <c r="P2440" s="2" t="s">
        <v>35</v>
      </c>
      <c r="Q2440" s="2" t="s">
        <v>26</v>
      </c>
      <c r="R2440" s="3">
        <v>42607</v>
      </c>
      <c r="S2440" s="10">
        <f t="shared" si="416"/>
        <v>2016</v>
      </c>
      <c r="T2440" t="str">
        <f t="shared" si="413"/>
        <v/>
      </c>
      <c r="U2440">
        <f t="shared" si="413"/>
        <v>56.93</v>
      </c>
      <c r="V2440" t="str">
        <f t="shared" si="413"/>
        <v/>
      </c>
      <c r="W2440" t="str">
        <f t="shared" si="413"/>
        <v/>
      </c>
      <c r="Z2440">
        <f t="shared" si="414"/>
        <v>56.93</v>
      </c>
      <c r="AA2440" t="str">
        <f t="shared" si="414"/>
        <v/>
      </c>
      <c r="AB2440" t="str">
        <f t="shared" si="414"/>
        <v/>
      </c>
      <c r="AE2440" t="str">
        <f t="shared" si="417"/>
        <v/>
      </c>
      <c r="AH2440" t="str">
        <f t="shared" si="418"/>
        <v/>
      </c>
      <c r="AI2440" t="str">
        <f t="shared" si="419"/>
        <v/>
      </c>
      <c r="AJ2440" t="str">
        <f t="shared" si="415"/>
        <v/>
      </c>
      <c r="AK2440" t="str">
        <f t="shared" si="415"/>
        <v/>
      </c>
      <c r="AL2440" t="str">
        <f t="shared" si="415"/>
        <v/>
      </c>
    </row>
    <row r="2441" spans="1:38" x14ac:dyDescent="0.2">
      <c r="A2441" s="1">
        <v>7683</v>
      </c>
      <c r="B2441" s="2" t="s">
        <v>18</v>
      </c>
      <c r="C2441" s="3">
        <v>42606</v>
      </c>
      <c r="D2441" s="2" t="s">
        <v>50</v>
      </c>
      <c r="E2441" s="2">
        <v>39</v>
      </c>
      <c r="F2441" s="2">
        <v>688.25850000000003</v>
      </c>
      <c r="G2441" s="2">
        <v>0.05</v>
      </c>
      <c r="H2441" s="2" t="s">
        <v>20</v>
      </c>
      <c r="I2441" s="2">
        <v>324.5</v>
      </c>
      <c r="J2441" s="2">
        <v>32.99</v>
      </c>
      <c r="K2441" s="2">
        <v>14.99</v>
      </c>
      <c r="L2441" s="2" t="s">
        <v>316</v>
      </c>
      <c r="M2441" s="2" t="s">
        <v>66</v>
      </c>
      <c r="N2441" s="2" t="s">
        <v>54</v>
      </c>
      <c r="O2441" s="2" t="s">
        <v>31</v>
      </c>
      <c r="P2441" s="2" t="s">
        <v>39</v>
      </c>
      <c r="Q2441" s="2" t="s">
        <v>36</v>
      </c>
      <c r="R2441" s="3">
        <v>42606</v>
      </c>
      <c r="S2441" s="10">
        <f t="shared" si="416"/>
        <v>2016</v>
      </c>
      <c r="T2441" t="str">
        <f t="shared" si="413"/>
        <v/>
      </c>
      <c r="U2441" t="str">
        <f t="shared" si="413"/>
        <v/>
      </c>
      <c r="V2441" t="str">
        <f t="shared" si="413"/>
        <v/>
      </c>
      <c r="W2441">
        <f t="shared" si="413"/>
        <v>324.5</v>
      </c>
      <c r="Z2441" t="str">
        <f t="shared" si="414"/>
        <v/>
      </c>
      <c r="AA2441">
        <f t="shared" si="414"/>
        <v>324.5</v>
      </c>
      <c r="AB2441" t="str">
        <f t="shared" si="414"/>
        <v/>
      </c>
      <c r="AE2441" t="str">
        <f t="shared" si="417"/>
        <v/>
      </c>
      <c r="AH2441" t="str">
        <f t="shared" si="418"/>
        <v/>
      </c>
      <c r="AI2441" t="str">
        <f t="shared" si="419"/>
        <v/>
      </c>
      <c r="AJ2441" t="str">
        <f t="shared" si="415"/>
        <v/>
      </c>
      <c r="AK2441" t="str">
        <f t="shared" si="415"/>
        <v/>
      </c>
      <c r="AL2441" t="str">
        <f t="shared" si="415"/>
        <v/>
      </c>
    </row>
    <row r="2442" spans="1:38" x14ac:dyDescent="0.2">
      <c r="A2442" s="1">
        <v>7684</v>
      </c>
      <c r="B2442" s="2" t="s">
        <v>18</v>
      </c>
      <c r="C2442" s="3">
        <v>42607</v>
      </c>
      <c r="D2442" s="2" t="s">
        <v>19</v>
      </c>
      <c r="E2442" s="2">
        <v>42</v>
      </c>
      <c r="F2442" s="2">
        <v>2514.88</v>
      </c>
      <c r="G2442" s="2">
        <v>0.04</v>
      </c>
      <c r="H2442" s="2" t="s">
        <v>20</v>
      </c>
      <c r="I2442" s="2">
        <v>767.93</v>
      </c>
      <c r="J2442" s="2">
        <v>72.97</v>
      </c>
      <c r="K2442" s="2">
        <v>18.5</v>
      </c>
      <c r="L2442" s="2" t="s">
        <v>458</v>
      </c>
      <c r="M2442" s="2" t="s">
        <v>29</v>
      </c>
      <c r="N2442" s="2" t="s">
        <v>23</v>
      </c>
      <c r="O2442" s="2" t="s">
        <v>24</v>
      </c>
      <c r="P2442" s="2" t="s">
        <v>71</v>
      </c>
      <c r="Q2442" s="2" t="s">
        <v>26</v>
      </c>
      <c r="R2442" s="3">
        <v>42607</v>
      </c>
      <c r="S2442" s="10">
        <f t="shared" si="416"/>
        <v>2016</v>
      </c>
      <c r="T2442">
        <f t="shared" ref="T2442:W2461" si="420">IF($N2442=T$1,$I2442,"")</f>
        <v>767.93</v>
      </c>
      <c r="U2442" t="str">
        <f t="shared" si="420"/>
        <v/>
      </c>
      <c r="V2442" t="str">
        <f t="shared" si="420"/>
        <v/>
      </c>
      <c r="W2442" t="str">
        <f t="shared" si="420"/>
        <v/>
      </c>
      <c r="Z2442">
        <f t="shared" ref="Z2442:AB2461" si="421">IF($O2442=Z$1,$I2442,"")</f>
        <v>767.93</v>
      </c>
      <c r="AA2442" t="str">
        <f t="shared" si="421"/>
        <v/>
      </c>
      <c r="AB2442" t="str">
        <f t="shared" si="421"/>
        <v/>
      </c>
      <c r="AE2442" t="str">
        <f t="shared" si="417"/>
        <v/>
      </c>
      <c r="AH2442" t="str">
        <f t="shared" si="418"/>
        <v/>
      </c>
      <c r="AI2442" t="str">
        <f t="shared" si="419"/>
        <v/>
      </c>
      <c r="AJ2442" t="str">
        <f t="shared" si="415"/>
        <v/>
      </c>
      <c r="AK2442" t="str">
        <f t="shared" si="415"/>
        <v/>
      </c>
      <c r="AL2442" t="str">
        <f t="shared" si="415"/>
        <v/>
      </c>
    </row>
    <row r="2443" spans="1:38" x14ac:dyDescent="0.2">
      <c r="A2443" s="1">
        <v>7685</v>
      </c>
      <c r="B2443" s="2" t="s">
        <v>18</v>
      </c>
      <c r="C2443" s="3">
        <v>42609</v>
      </c>
      <c r="D2443" s="2" t="s">
        <v>41</v>
      </c>
      <c r="E2443" s="2">
        <v>43</v>
      </c>
      <c r="F2443" s="2">
        <v>327.66000000000003</v>
      </c>
      <c r="G2443" s="2">
        <v>0.01</v>
      </c>
      <c r="H2443" s="2" t="s">
        <v>49</v>
      </c>
      <c r="I2443" s="2">
        <v>-78.73</v>
      </c>
      <c r="J2443" s="2">
        <v>19.100000000000001</v>
      </c>
      <c r="K2443" s="2">
        <v>20.05</v>
      </c>
      <c r="L2443" s="2" t="s">
        <v>363</v>
      </c>
      <c r="M2443" s="2" t="s">
        <v>29</v>
      </c>
      <c r="N2443" s="2" t="s">
        <v>43</v>
      </c>
      <c r="O2443" s="2" t="s">
        <v>24</v>
      </c>
      <c r="P2443" s="2" t="s">
        <v>25</v>
      </c>
      <c r="Q2443" s="2" t="s">
        <v>26</v>
      </c>
      <c r="R2443" s="3">
        <v>42611</v>
      </c>
      <c r="S2443" s="10">
        <f t="shared" si="416"/>
        <v>2016</v>
      </c>
      <c r="T2443" t="str">
        <f t="shared" si="420"/>
        <v/>
      </c>
      <c r="U2443" t="str">
        <f t="shared" si="420"/>
        <v/>
      </c>
      <c r="V2443">
        <f t="shared" si="420"/>
        <v>-78.73</v>
      </c>
      <c r="W2443" t="str">
        <f t="shared" si="420"/>
        <v/>
      </c>
      <c r="Z2443">
        <f t="shared" si="421"/>
        <v>-78.73</v>
      </c>
      <c r="AA2443" t="str">
        <f t="shared" si="421"/>
        <v/>
      </c>
      <c r="AB2443" t="str">
        <f t="shared" si="421"/>
        <v/>
      </c>
      <c r="AE2443" t="str">
        <f t="shared" si="417"/>
        <v>Office Supplies</v>
      </c>
      <c r="AH2443" t="str">
        <f t="shared" si="418"/>
        <v/>
      </c>
      <c r="AI2443" t="str">
        <f t="shared" si="419"/>
        <v/>
      </c>
      <c r="AJ2443" t="str">
        <f t="shared" si="415"/>
        <v/>
      </c>
      <c r="AK2443" t="str">
        <f t="shared" si="415"/>
        <v/>
      </c>
      <c r="AL2443" t="str">
        <f t="shared" si="415"/>
        <v/>
      </c>
    </row>
    <row r="2444" spans="1:38" x14ac:dyDescent="0.2">
      <c r="A2444" s="1">
        <v>7686</v>
      </c>
      <c r="B2444" s="2" t="s">
        <v>40</v>
      </c>
      <c r="C2444" s="3">
        <v>42611</v>
      </c>
      <c r="D2444" s="2" t="s">
        <v>19</v>
      </c>
      <c r="E2444" s="2">
        <v>28</v>
      </c>
      <c r="F2444" s="2">
        <v>1499.2265</v>
      </c>
      <c r="G2444" s="2">
        <v>0.1</v>
      </c>
      <c r="H2444" s="2" t="s">
        <v>20</v>
      </c>
      <c r="I2444" s="2">
        <v>130.22999999999999</v>
      </c>
      <c r="J2444" s="2">
        <v>77.989999999999995</v>
      </c>
      <c r="K2444" s="2">
        <v>22.99</v>
      </c>
      <c r="L2444" s="2" t="s">
        <v>475</v>
      </c>
      <c r="M2444" s="2" t="s">
        <v>38</v>
      </c>
      <c r="N2444" s="2" t="s">
        <v>30</v>
      </c>
      <c r="O2444" s="2" t="s">
        <v>31</v>
      </c>
      <c r="P2444" s="2" t="s">
        <v>39</v>
      </c>
      <c r="Q2444" s="2" t="s">
        <v>26</v>
      </c>
      <c r="R2444" s="3">
        <v>42614</v>
      </c>
      <c r="S2444" s="10">
        <f t="shared" si="416"/>
        <v>2016</v>
      </c>
      <c r="T2444" t="str">
        <f t="shared" si="420"/>
        <v/>
      </c>
      <c r="U2444">
        <f t="shared" si="420"/>
        <v>130.22999999999999</v>
      </c>
      <c r="V2444" t="str">
        <f t="shared" si="420"/>
        <v/>
      </c>
      <c r="W2444" t="str">
        <f t="shared" si="420"/>
        <v/>
      </c>
      <c r="Z2444" t="str">
        <f t="shared" si="421"/>
        <v/>
      </c>
      <c r="AA2444">
        <f t="shared" si="421"/>
        <v>130.22999999999999</v>
      </c>
      <c r="AB2444" t="str">
        <f t="shared" si="421"/>
        <v/>
      </c>
      <c r="AE2444" t="str">
        <f t="shared" si="417"/>
        <v/>
      </c>
      <c r="AH2444" t="str">
        <f t="shared" si="418"/>
        <v/>
      </c>
      <c r="AI2444" t="str">
        <f t="shared" si="419"/>
        <v/>
      </c>
      <c r="AJ2444" t="str">
        <f t="shared" si="415"/>
        <v/>
      </c>
      <c r="AK2444" t="str">
        <f t="shared" si="415"/>
        <v/>
      </c>
      <c r="AL2444" t="str">
        <f t="shared" si="415"/>
        <v/>
      </c>
    </row>
    <row r="2445" spans="1:38" x14ac:dyDescent="0.2">
      <c r="A2445" s="1">
        <v>7687</v>
      </c>
      <c r="B2445" s="2" t="s">
        <v>18</v>
      </c>
      <c r="C2445" s="3">
        <v>42611</v>
      </c>
      <c r="D2445" s="2" t="s">
        <v>19</v>
      </c>
      <c r="E2445" s="2">
        <v>19</v>
      </c>
      <c r="F2445" s="2">
        <v>176.8</v>
      </c>
      <c r="G2445" s="2">
        <v>0.1</v>
      </c>
      <c r="H2445" s="2" t="s">
        <v>20</v>
      </c>
      <c r="I2445" s="2">
        <v>-54.24</v>
      </c>
      <c r="J2445" s="2">
        <v>21.48</v>
      </c>
      <c r="K2445" s="2">
        <v>21.29</v>
      </c>
      <c r="L2445" s="2" t="s">
        <v>586</v>
      </c>
      <c r="M2445" s="2" t="s">
        <v>29</v>
      </c>
      <c r="N2445" s="2" t="s">
        <v>43</v>
      </c>
      <c r="O2445" s="2" t="s">
        <v>45</v>
      </c>
      <c r="P2445" s="2" t="s">
        <v>55</v>
      </c>
      <c r="Q2445" s="2" t="s">
        <v>58</v>
      </c>
      <c r="R2445" s="3">
        <v>42613</v>
      </c>
      <c r="S2445" s="10">
        <f t="shared" si="416"/>
        <v>2016</v>
      </c>
      <c r="T2445" t="str">
        <f t="shared" si="420"/>
        <v/>
      </c>
      <c r="U2445" t="str">
        <f t="shared" si="420"/>
        <v/>
      </c>
      <c r="V2445">
        <f t="shared" si="420"/>
        <v>-54.24</v>
      </c>
      <c r="W2445" t="str">
        <f t="shared" si="420"/>
        <v/>
      </c>
      <c r="Z2445" t="str">
        <f t="shared" si="421"/>
        <v/>
      </c>
      <c r="AA2445" t="str">
        <f t="shared" si="421"/>
        <v/>
      </c>
      <c r="AB2445">
        <f t="shared" si="421"/>
        <v>-54.24</v>
      </c>
      <c r="AE2445" t="str">
        <f t="shared" si="417"/>
        <v>Furniture</v>
      </c>
      <c r="AH2445" t="str">
        <f t="shared" si="418"/>
        <v/>
      </c>
      <c r="AI2445" t="str">
        <f t="shared" si="419"/>
        <v/>
      </c>
      <c r="AJ2445" t="str">
        <f t="shared" si="415"/>
        <v/>
      </c>
      <c r="AK2445" t="str">
        <f t="shared" si="415"/>
        <v/>
      </c>
      <c r="AL2445" t="str">
        <f t="shared" si="415"/>
        <v/>
      </c>
    </row>
    <row r="2446" spans="1:38" x14ac:dyDescent="0.2">
      <c r="A2446" s="1">
        <v>7688</v>
      </c>
      <c r="B2446" s="2" t="s">
        <v>18</v>
      </c>
      <c r="C2446" s="3">
        <v>42613</v>
      </c>
      <c r="D2446" s="2" t="s">
        <v>19</v>
      </c>
      <c r="E2446" s="2">
        <v>13</v>
      </c>
      <c r="F2446" s="2">
        <v>323.19200000000001</v>
      </c>
      <c r="G2446" s="2">
        <v>0.1</v>
      </c>
      <c r="H2446" s="2" t="s">
        <v>20</v>
      </c>
      <c r="I2446" s="2">
        <v>-100.37</v>
      </c>
      <c r="J2446" s="2">
        <v>40.99</v>
      </c>
      <c r="K2446" s="2">
        <v>22.59</v>
      </c>
      <c r="L2446" s="2" t="s">
        <v>414</v>
      </c>
      <c r="M2446" s="2" t="s">
        <v>29</v>
      </c>
      <c r="N2446" s="2" t="s">
        <v>54</v>
      </c>
      <c r="O2446" s="2" t="s">
        <v>31</v>
      </c>
      <c r="P2446" s="2" t="s">
        <v>39</v>
      </c>
      <c r="Q2446" s="2" t="s">
        <v>62</v>
      </c>
      <c r="R2446" s="3">
        <v>42615</v>
      </c>
      <c r="S2446" s="10">
        <f t="shared" si="416"/>
        <v>2016</v>
      </c>
      <c r="T2446" t="str">
        <f t="shared" si="420"/>
        <v/>
      </c>
      <c r="U2446" t="str">
        <f t="shared" si="420"/>
        <v/>
      </c>
      <c r="V2446" t="str">
        <f t="shared" si="420"/>
        <v/>
      </c>
      <c r="W2446">
        <f t="shared" si="420"/>
        <v>-100.37</v>
      </c>
      <c r="Z2446" t="str">
        <f t="shared" si="421"/>
        <v/>
      </c>
      <c r="AA2446">
        <f t="shared" si="421"/>
        <v>-100.37</v>
      </c>
      <c r="AB2446" t="str">
        <f t="shared" si="421"/>
        <v/>
      </c>
      <c r="AE2446" t="str">
        <f t="shared" si="417"/>
        <v>Technology</v>
      </c>
      <c r="AH2446" t="str">
        <f t="shared" si="418"/>
        <v/>
      </c>
      <c r="AI2446" t="str">
        <f t="shared" si="419"/>
        <v/>
      </c>
      <c r="AJ2446" t="str">
        <f t="shared" si="415"/>
        <v/>
      </c>
      <c r="AK2446" t="str">
        <f t="shared" si="415"/>
        <v/>
      </c>
      <c r="AL2446" t="str">
        <f t="shared" si="415"/>
        <v/>
      </c>
    </row>
    <row r="2447" spans="1:38" x14ac:dyDescent="0.2">
      <c r="A2447" s="1">
        <v>7689</v>
      </c>
      <c r="B2447" s="2" t="s">
        <v>40</v>
      </c>
      <c r="C2447" s="3">
        <v>42614</v>
      </c>
      <c r="D2447" s="2" t="s">
        <v>27</v>
      </c>
      <c r="E2447" s="2">
        <v>30</v>
      </c>
      <c r="F2447" s="2">
        <v>940.29200000000003</v>
      </c>
      <c r="G2447" s="2">
        <v>0.05</v>
      </c>
      <c r="H2447" s="2" t="s">
        <v>20</v>
      </c>
      <c r="I2447" s="2">
        <v>464.38</v>
      </c>
      <c r="J2447" s="2">
        <v>47.99</v>
      </c>
      <c r="K2447" s="2">
        <v>14.99</v>
      </c>
      <c r="L2447" s="2" t="s">
        <v>216</v>
      </c>
      <c r="M2447" s="2" t="s">
        <v>22</v>
      </c>
      <c r="N2447" s="2" t="s">
        <v>23</v>
      </c>
      <c r="O2447" s="2" t="s">
        <v>31</v>
      </c>
      <c r="P2447" s="2" t="s">
        <v>39</v>
      </c>
      <c r="Q2447" s="2" t="s">
        <v>58</v>
      </c>
      <c r="R2447" s="3">
        <v>42623</v>
      </c>
      <c r="S2447" s="10">
        <f t="shared" si="416"/>
        <v>2016</v>
      </c>
      <c r="T2447">
        <f t="shared" si="420"/>
        <v>464.38</v>
      </c>
      <c r="U2447" t="str">
        <f t="shared" si="420"/>
        <v/>
      </c>
      <c r="V2447" t="str">
        <f t="shared" si="420"/>
        <v/>
      </c>
      <c r="W2447" t="str">
        <f t="shared" si="420"/>
        <v/>
      </c>
      <c r="Z2447" t="str">
        <f t="shared" si="421"/>
        <v/>
      </c>
      <c r="AA2447">
        <f t="shared" si="421"/>
        <v>464.38</v>
      </c>
      <c r="AB2447" t="str">
        <f t="shared" si="421"/>
        <v/>
      </c>
      <c r="AE2447" t="str">
        <f t="shared" si="417"/>
        <v/>
      </c>
      <c r="AH2447" t="str">
        <f t="shared" si="418"/>
        <v/>
      </c>
      <c r="AI2447" t="str">
        <f t="shared" si="419"/>
        <v/>
      </c>
      <c r="AJ2447" t="str">
        <f t="shared" si="415"/>
        <v/>
      </c>
      <c r="AK2447" t="str">
        <f t="shared" si="415"/>
        <v/>
      </c>
      <c r="AL2447" t="str">
        <f t="shared" si="415"/>
        <v/>
      </c>
    </row>
    <row r="2448" spans="1:38" x14ac:dyDescent="0.2">
      <c r="A2448" s="1">
        <v>7690</v>
      </c>
      <c r="B2448" s="2" t="s">
        <v>18</v>
      </c>
      <c r="C2448" s="3">
        <v>42614</v>
      </c>
      <c r="D2448" s="2" t="s">
        <v>19</v>
      </c>
      <c r="E2448" s="2">
        <v>1</v>
      </c>
      <c r="F2448" s="2">
        <v>240.07</v>
      </c>
      <c r="G2448" s="2">
        <v>0.02</v>
      </c>
      <c r="H2448" s="2" t="s">
        <v>20</v>
      </c>
      <c r="I2448" s="2">
        <v>-99.74</v>
      </c>
      <c r="J2448" s="2">
        <v>235.98</v>
      </c>
      <c r="K2448" s="2">
        <v>29.01</v>
      </c>
      <c r="L2448" s="2" t="s">
        <v>252</v>
      </c>
      <c r="M2448" s="2" t="s">
        <v>66</v>
      </c>
      <c r="N2448" s="2" t="s">
        <v>30</v>
      </c>
      <c r="O2448" s="2" t="s">
        <v>24</v>
      </c>
      <c r="P2448" s="2" t="s">
        <v>25</v>
      </c>
      <c r="Q2448" s="2" t="s">
        <v>26</v>
      </c>
      <c r="R2448" s="3">
        <v>42616</v>
      </c>
      <c r="S2448" s="10">
        <f t="shared" si="416"/>
        <v>2016</v>
      </c>
      <c r="T2448" t="str">
        <f t="shared" si="420"/>
        <v/>
      </c>
      <c r="U2448">
        <f t="shared" si="420"/>
        <v>-99.74</v>
      </c>
      <c r="V2448" t="str">
        <f t="shared" si="420"/>
        <v/>
      </c>
      <c r="W2448" t="str">
        <f t="shared" si="420"/>
        <v/>
      </c>
      <c r="Z2448">
        <f t="shared" si="421"/>
        <v>-99.74</v>
      </c>
      <c r="AA2448" t="str">
        <f t="shared" si="421"/>
        <v/>
      </c>
      <c r="AB2448" t="str">
        <f t="shared" si="421"/>
        <v/>
      </c>
      <c r="AE2448" t="str">
        <f t="shared" si="417"/>
        <v>Office Supplies</v>
      </c>
      <c r="AH2448" t="str">
        <f t="shared" si="418"/>
        <v/>
      </c>
      <c r="AI2448" t="str">
        <f t="shared" si="419"/>
        <v/>
      </c>
      <c r="AJ2448" t="str">
        <f t="shared" si="415"/>
        <v/>
      </c>
      <c r="AK2448" t="str">
        <f t="shared" si="415"/>
        <v/>
      </c>
      <c r="AL2448" t="str">
        <f t="shared" si="415"/>
        <v/>
      </c>
    </row>
    <row r="2449" spans="1:38" x14ac:dyDescent="0.2">
      <c r="A2449" s="1">
        <v>7691</v>
      </c>
      <c r="B2449" s="2" t="s">
        <v>18</v>
      </c>
      <c r="C2449" s="3">
        <v>42614</v>
      </c>
      <c r="D2449" s="2" t="s">
        <v>19</v>
      </c>
      <c r="E2449" s="2">
        <v>34</v>
      </c>
      <c r="F2449" s="2">
        <v>4813.32</v>
      </c>
      <c r="G2449" s="2">
        <v>7.0000000000000007E-2</v>
      </c>
      <c r="H2449" s="2" t="s">
        <v>44</v>
      </c>
      <c r="I2449" s="2">
        <v>-388.56</v>
      </c>
      <c r="J2449" s="2">
        <v>152.97999999999999</v>
      </c>
      <c r="K2449" s="2">
        <v>50.09</v>
      </c>
      <c r="L2449" s="2" t="s">
        <v>252</v>
      </c>
      <c r="M2449" s="2" t="s">
        <v>66</v>
      </c>
      <c r="N2449" s="2" t="s">
        <v>30</v>
      </c>
      <c r="O2449" s="2" t="s">
        <v>45</v>
      </c>
      <c r="P2449" s="2" t="s">
        <v>67</v>
      </c>
      <c r="Q2449" s="2" t="s">
        <v>47</v>
      </c>
      <c r="R2449" s="3">
        <v>42616</v>
      </c>
      <c r="S2449" s="10">
        <f t="shared" si="416"/>
        <v>2016</v>
      </c>
      <c r="T2449" t="str">
        <f t="shared" si="420"/>
        <v/>
      </c>
      <c r="U2449">
        <f t="shared" si="420"/>
        <v>-388.56</v>
      </c>
      <c r="V2449" t="str">
        <f t="shared" si="420"/>
        <v/>
      </c>
      <c r="W2449" t="str">
        <f t="shared" si="420"/>
        <v/>
      </c>
      <c r="Z2449" t="str">
        <f t="shared" si="421"/>
        <v/>
      </c>
      <c r="AA2449" t="str">
        <f t="shared" si="421"/>
        <v/>
      </c>
      <c r="AB2449">
        <f t="shared" si="421"/>
        <v>-388.56</v>
      </c>
      <c r="AE2449" t="str">
        <f t="shared" si="417"/>
        <v>Furniture</v>
      </c>
      <c r="AH2449" t="str">
        <f t="shared" si="418"/>
        <v/>
      </c>
      <c r="AI2449" t="str">
        <f t="shared" si="419"/>
        <v/>
      </c>
      <c r="AJ2449" t="str">
        <f t="shared" si="415"/>
        <v/>
      </c>
      <c r="AK2449" t="str">
        <f t="shared" si="415"/>
        <v/>
      </c>
      <c r="AL2449" t="str">
        <f t="shared" si="415"/>
        <v/>
      </c>
    </row>
    <row r="2450" spans="1:38" x14ac:dyDescent="0.2">
      <c r="A2450" s="1">
        <v>7692</v>
      </c>
      <c r="B2450" s="2" t="s">
        <v>18</v>
      </c>
      <c r="C2450" s="3">
        <v>42614</v>
      </c>
      <c r="D2450" s="2" t="s">
        <v>19</v>
      </c>
      <c r="E2450" s="2">
        <v>10</v>
      </c>
      <c r="F2450" s="2">
        <v>6357.69</v>
      </c>
      <c r="G2450" s="2">
        <v>0.02</v>
      </c>
      <c r="H2450" s="2" t="s">
        <v>20</v>
      </c>
      <c r="I2450" s="2">
        <v>-730.57</v>
      </c>
      <c r="J2450" s="2">
        <v>611.99</v>
      </c>
      <c r="K2450" s="2">
        <v>38.49</v>
      </c>
      <c r="L2450" s="2" t="s">
        <v>252</v>
      </c>
      <c r="M2450" s="2" t="s">
        <v>29</v>
      </c>
      <c r="N2450" s="2" t="s">
        <v>30</v>
      </c>
      <c r="O2450" s="2" t="s">
        <v>31</v>
      </c>
      <c r="P2450" s="2" t="s">
        <v>107</v>
      </c>
      <c r="Q2450" s="2" t="s">
        <v>34</v>
      </c>
      <c r="R2450" s="3">
        <v>42616</v>
      </c>
      <c r="S2450" s="10">
        <f t="shared" si="416"/>
        <v>2016</v>
      </c>
      <c r="T2450" t="str">
        <f t="shared" si="420"/>
        <v/>
      </c>
      <c r="U2450">
        <f t="shared" si="420"/>
        <v>-730.57</v>
      </c>
      <c r="V2450" t="str">
        <f t="shared" si="420"/>
        <v/>
      </c>
      <c r="W2450" t="str">
        <f t="shared" si="420"/>
        <v/>
      </c>
      <c r="Z2450" t="str">
        <f t="shared" si="421"/>
        <v/>
      </c>
      <c r="AA2450">
        <f t="shared" si="421"/>
        <v>-730.57</v>
      </c>
      <c r="AB2450" t="str">
        <f t="shared" si="421"/>
        <v/>
      </c>
      <c r="AE2450" t="str">
        <f t="shared" si="417"/>
        <v>Technology</v>
      </c>
      <c r="AH2450">
        <f t="shared" si="418"/>
        <v>-730.57</v>
      </c>
      <c r="AI2450" t="str">
        <f t="shared" si="419"/>
        <v/>
      </c>
      <c r="AJ2450" t="str">
        <f t="shared" si="415"/>
        <v/>
      </c>
      <c r="AK2450">
        <f t="shared" si="415"/>
        <v>-730.57</v>
      </c>
      <c r="AL2450" t="str">
        <f t="shared" si="415"/>
        <v/>
      </c>
    </row>
    <row r="2451" spans="1:38" x14ac:dyDescent="0.2">
      <c r="A2451" s="1">
        <v>7693</v>
      </c>
      <c r="B2451" s="2" t="s">
        <v>18</v>
      </c>
      <c r="C2451" s="3">
        <v>42614</v>
      </c>
      <c r="D2451" s="2" t="s">
        <v>59</v>
      </c>
      <c r="E2451" s="2">
        <v>21</v>
      </c>
      <c r="F2451" s="2">
        <v>163.13</v>
      </c>
      <c r="G2451" s="2">
        <v>0.03</v>
      </c>
      <c r="H2451" s="2" t="s">
        <v>49</v>
      </c>
      <c r="I2451" s="2">
        <v>48.26</v>
      </c>
      <c r="J2451" s="2">
        <v>19.399999999999999</v>
      </c>
      <c r="K2451" s="2">
        <v>15.71</v>
      </c>
      <c r="L2451" s="2" t="s">
        <v>587</v>
      </c>
      <c r="M2451" s="2" t="s">
        <v>22</v>
      </c>
      <c r="N2451" s="2" t="s">
        <v>30</v>
      </c>
      <c r="O2451" s="2" t="s">
        <v>24</v>
      </c>
      <c r="P2451" s="2" t="s">
        <v>35</v>
      </c>
      <c r="Q2451" s="2" t="s">
        <v>36</v>
      </c>
      <c r="R2451" s="3">
        <v>42615</v>
      </c>
      <c r="S2451" s="10">
        <f t="shared" si="416"/>
        <v>2016</v>
      </c>
      <c r="T2451" t="str">
        <f t="shared" si="420"/>
        <v/>
      </c>
      <c r="U2451">
        <f t="shared" si="420"/>
        <v>48.26</v>
      </c>
      <c r="V2451" t="str">
        <f t="shared" si="420"/>
        <v/>
      </c>
      <c r="W2451" t="str">
        <f t="shared" si="420"/>
        <v/>
      </c>
      <c r="Z2451">
        <f t="shared" si="421"/>
        <v>48.26</v>
      </c>
      <c r="AA2451" t="str">
        <f t="shared" si="421"/>
        <v/>
      </c>
      <c r="AB2451" t="str">
        <f t="shared" si="421"/>
        <v/>
      </c>
      <c r="AE2451" t="str">
        <f t="shared" si="417"/>
        <v/>
      </c>
      <c r="AH2451" t="str">
        <f t="shared" si="418"/>
        <v/>
      </c>
      <c r="AI2451" t="str">
        <f t="shared" si="419"/>
        <v/>
      </c>
      <c r="AJ2451" t="str">
        <f t="shared" si="415"/>
        <v/>
      </c>
      <c r="AK2451" t="str">
        <f t="shared" si="415"/>
        <v/>
      </c>
      <c r="AL2451" t="str">
        <f t="shared" si="415"/>
        <v/>
      </c>
    </row>
    <row r="2452" spans="1:38" x14ac:dyDescent="0.2">
      <c r="A2452" s="1">
        <v>7694</v>
      </c>
      <c r="B2452" s="2" t="s">
        <v>18</v>
      </c>
      <c r="C2452" s="3">
        <v>42615</v>
      </c>
      <c r="D2452" s="2" t="s">
        <v>27</v>
      </c>
      <c r="E2452" s="2">
        <v>7</v>
      </c>
      <c r="F2452" s="2">
        <v>34.409999999999997</v>
      </c>
      <c r="G2452" s="2">
        <v>0.05</v>
      </c>
      <c r="H2452" s="2" t="s">
        <v>20</v>
      </c>
      <c r="I2452" s="2">
        <v>4.0999999999999996</v>
      </c>
      <c r="J2452" s="2">
        <v>15.8</v>
      </c>
      <c r="K2452" s="2">
        <v>15.49</v>
      </c>
      <c r="L2452" s="2" t="s">
        <v>175</v>
      </c>
      <c r="M2452" s="2" t="s">
        <v>29</v>
      </c>
      <c r="N2452" s="2" t="s">
        <v>23</v>
      </c>
      <c r="O2452" s="2" t="s">
        <v>24</v>
      </c>
      <c r="P2452" s="2" t="s">
        <v>25</v>
      </c>
      <c r="Q2452" s="2" t="s">
        <v>26</v>
      </c>
      <c r="R2452" s="3">
        <v>42617</v>
      </c>
      <c r="S2452" s="10">
        <f t="shared" si="416"/>
        <v>2016</v>
      </c>
      <c r="T2452">
        <f t="shared" si="420"/>
        <v>4.0999999999999996</v>
      </c>
      <c r="U2452" t="str">
        <f t="shared" si="420"/>
        <v/>
      </c>
      <c r="V2452" t="str">
        <f t="shared" si="420"/>
        <v/>
      </c>
      <c r="W2452" t="str">
        <f t="shared" si="420"/>
        <v/>
      </c>
      <c r="Z2452">
        <f t="shared" si="421"/>
        <v>4.0999999999999996</v>
      </c>
      <c r="AA2452" t="str">
        <f t="shared" si="421"/>
        <v/>
      </c>
      <c r="AB2452" t="str">
        <f t="shared" si="421"/>
        <v/>
      </c>
      <c r="AE2452" t="str">
        <f t="shared" si="417"/>
        <v/>
      </c>
      <c r="AH2452" t="str">
        <f t="shared" si="418"/>
        <v/>
      </c>
      <c r="AI2452" t="str">
        <f t="shared" si="419"/>
        <v/>
      </c>
      <c r="AJ2452" t="str">
        <f t="shared" si="415"/>
        <v/>
      </c>
      <c r="AK2452" t="str">
        <f t="shared" si="415"/>
        <v/>
      </c>
      <c r="AL2452" t="str">
        <f t="shared" si="415"/>
        <v/>
      </c>
    </row>
    <row r="2453" spans="1:38" x14ac:dyDescent="0.2">
      <c r="A2453" s="1">
        <v>7695</v>
      </c>
      <c r="B2453" s="2" t="s">
        <v>18</v>
      </c>
      <c r="C2453" s="3">
        <v>42615</v>
      </c>
      <c r="D2453" s="2" t="s">
        <v>41</v>
      </c>
      <c r="E2453" s="2">
        <v>2</v>
      </c>
      <c r="F2453" s="2">
        <v>34.4</v>
      </c>
      <c r="G2453" s="2">
        <v>0.02</v>
      </c>
      <c r="H2453" s="2" t="s">
        <v>49</v>
      </c>
      <c r="I2453" s="2">
        <v>0.5</v>
      </c>
      <c r="J2453" s="2">
        <v>17.78</v>
      </c>
      <c r="K2453" s="2">
        <v>22.09</v>
      </c>
      <c r="L2453" s="2" t="s">
        <v>119</v>
      </c>
      <c r="M2453" s="2" t="s">
        <v>29</v>
      </c>
      <c r="N2453" s="2" t="s">
        <v>30</v>
      </c>
      <c r="O2453" s="2" t="s">
        <v>24</v>
      </c>
      <c r="P2453" s="2" t="s">
        <v>35</v>
      </c>
      <c r="Q2453" s="2" t="s">
        <v>26</v>
      </c>
      <c r="R2453" s="3">
        <v>42615</v>
      </c>
      <c r="S2453" s="10">
        <f t="shared" si="416"/>
        <v>2016</v>
      </c>
      <c r="T2453" t="str">
        <f t="shared" si="420"/>
        <v/>
      </c>
      <c r="U2453">
        <f t="shared" si="420"/>
        <v>0.5</v>
      </c>
      <c r="V2453" t="str">
        <f t="shared" si="420"/>
        <v/>
      </c>
      <c r="W2453" t="str">
        <f t="shared" si="420"/>
        <v/>
      </c>
      <c r="Z2453">
        <f t="shared" si="421"/>
        <v>0.5</v>
      </c>
      <c r="AA2453" t="str">
        <f t="shared" si="421"/>
        <v/>
      </c>
      <c r="AB2453" t="str">
        <f t="shared" si="421"/>
        <v/>
      </c>
      <c r="AE2453" t="str">
        <f t="shared" si="417"/>
        <v/>
      </c>
      <c r="AH2453" t="str">
        <f t="shared" si="418"/>
        <v/>
      </c>
      <c r="AI2453" t="str">
        <f t="shared" si="419"/>
        <v/>
      </c>
      <c r="AJ2453" t="str">
        <f t="shared" si="415"/>
        <v/>
      </c>
      <c r="AK2453" t="str">
        <f t="shared" si="415"/>
        <v/>
      </c>
      <c r="AL2453" t="str">
        <f t="shared" si="415"/>
        <v/>
      </c>
    </row>
    <row r="2454" spans="1:38" x14ac:dyDescent="0.2">
      <c r="A2454" s="1">
        <v>7696</v>
      </c>
      <c r="B2454" s="2" t="s">
        <v>18</v>
      </c>
      <c r="C2454" s="3">
        <v>42615</v>
      </c>
      <c r="D2454" s="2" t="s">
        <v>59</v>
      </c>
      <c r="E2454" s="2">
        <v>4</v>
      </c>
      <c r="F2454" s="2">
        <v>32.17</v>
      </c>
      <c r="G2454" s="2">
        <v>0.1</v>
      </c>
      <c r="H2454" s="2" t="s">
        <v>20</v>
      </c>
      <c r="I2454" s="2">
        <v>-11.67</v>
      </c>
      <c r="J2454" s="2">
        <v>16.91</v>
      </c>
      <c r="K2454" s="2">
        <v>19.68</v>
      </c>
      <c r="L2454" s="2" t="s">
        <v>205</v>
      </c>
      <c r="M2454" s="2" t="s">
        <v>29</v>
      </c>
      <c r="N2454" s="2" t="s">
        <v>43</v>
      </c>
      <c r="O2454" s="2" t="s">
        <v>24</v>
      </c>
      <c r="P2454" s="2" t="s">
        <v>25</v>
      </c>
      <c r="Q2454" s="2" t="s">
        <v>26</v>
      </c>
      <c r="R2454" s="3">
        <v>42616</v>
      </c>
      <c r="S2454" s="10">
        <f t="shared" si="416"/>
        <v>2016</v>
      </c>
      <c r="T2454" t="str">
        <f t="shared" si="420"/>
        <v/>
      </c>
      <c r="U2454" t="str">
        <f t="shared" si="420"/>
        <v/>
      </c>
      <c r="V2454">
        <f t="shared" si="420"/>
        <v>-11.67</v>
      </c>
      <c r="W2454" t="str">
        <f t="shared" si="420"/>
        <v/>
      </c>
      <c r="Z2454">
        <f t="shared" si="421"/>
        <v>-11.67</v>
      </c>
      <c r="AA2454" t="str">
        <f t="shared" si="421"/>
        <v/>
      </c>
      <c r="AB2454" t="str">
        <f t="shared" si="421"/>
        <v/>
      </c>
      <c r="AE2454" t="str">
        <f t="shared" si="417"/>
        <v>Office Supplies</v>
      </c>
      <c r="AH2454" t="str">
        <f t="shared" si="418"/>
        <v/>
      </c>
      <c r="AI2454" t="str">
        <f t="shared" si="419"/>
        <v/>
      </c>
      <c r="AJ2454" t="str">
        <f t="shared" si="415"/>
        <v/>
      </c>
      <c r="AK2454" t="str">
        <f t="shared" si="415"/>
        <v/>
      </c>
      <c r="AL2454" t="str">
        <f t="shared" si="415"/>
        <v/>
      </c>
    </row>
    <row r="2455" spans="1:38" x14ac:dyDescent="0.2">
      <c r="A2455" s="1">
        <v>7697</v>
      </c>
      <c r="B2455" s="2" t="s">
        <v>18</v>
      </c>
      <c r="C2455" s="3">
        <v>42615</v>
      </c>
      <c r="D2455" s="2" t="s">
        <v>59</v>
      </c>
      <c r="E2455" s="2">
        <v>36</v>
      </c>
      <c r="F2455" s="2">
        <v>3839.77</v>
      </c>
      <c r="G2455" s="2">
        <v>0.01</v>
      </c>
      <c r="H2455" s="2" t="s">
        <v>20</v>
      </c>
      <c r="I2455" s="2">
        <v>1327.47</v>
      </c>
      <c r="J2455" s="2">
        <v>119.53</v>
      </c>
      <c r="K2455" s="2">
        <v>19.809999999999999</v>
      </c>
      <c r="L2455" s="2" t="s">
        <v>205</v>
      </c>
      <c r="M2455" s="2" t="s">
        <v>29</v>
      </c>
      <c r="N2455" s="2" t="s">
        <v>43</v>
      </c>
      <c r="O2455" s="2" t="s">
        <v>45</v>
      </c>
      <c r="P2455" s="2" t="s">
        <v>55</v>
      </c>
      <c r="Q2455" s="2" t="s">
        <v>62</v>
      </c>
      <c r="R2455" s="3">
        <v>42617</v>
      </c>
      <c r="S2455" s="10">
        <f t="shared" si="416"/>
        <v>2016</v>
      </c>
      <c r="T2455" t="str">
        <f t="shared" si="420"/>
        <v/>
      </c>
      <c r="U2455" t="str">
        <f t="shared" si="420"/>
        <v/>
      </c>
      <c r="V2455">
        <f t="shared" si="420"/>
        <v>1327.47</v>
      </c>
      <c r="W2455" t="str">
        <f t="shared" si="420"/>
        <v/>
      </c>
      <c r="Z2455" t="str">
        <f t="shared" si="421"/>
        <v/>
      </c>
      <c r="AA2455" t="str">
        <f t="shared" si="421"/>
        <v/>
      </c>
      <c r="AB2455">
        <f t="shared" si="421"/>
        <v>1327.47</v>
      </c>
      <c r="AE2455" t="str">
        <f t="shared" si="417"/>
        <v/>
      </c>
      <c r="AH2455" t="str">
        <f t="shared" si="418"/>
        <v/>
      </c>
      <c r="AI2455" t="str">
        <f t="shared" si="419"/>
        <v/>
      </c>
      <c r="AJ2455" t="str">
        <f t="shared" si="415"/>
        <v/>
      </c>
      <c r="AK2455" t="str">
        <f t="shared" si="415"/>
        <v/>
      </c>
      <c r="AL2455" t="str">
        <f t="shared" si="415"/>
        <v/>
      </c>
    </row>
    <row r="2456" spans="1:38" x14ac:dyDescent="0.2">
      <c r="A2456" s="1">
        <v>7698</v>
      </c>
      <c r="B2456" s="2" t="s">
        <v>18</v>
      </c>
      <c r="C2456" s="3">
        <v>42616</v>
      </c>
      <c r="D2456" s="2" t="s">
        <v>19</v>
      </c>
      <c r="E2456" s="2">
        <v>18</v>
      </c>
      <c r="F2456" s="2">
        <v>41.36</v>
      </c>
      <c r="G2456" s="2">
        <v>0</v>
      </c>
      <c r="H2456" s="2" t="s">
        <v>20</v>
      </c>
      <c r="I2456" s="2">
        <v>5.5</v>
      </c>
      <c r="J2456" s="2">
        <v>13.76</v>
      </c>
      <c r="K2456" s="2">
        <v>14.7</v>
      </c>
      <c r="L2456" s="2" t="s">
        <v>174</v>
      </c>
      <c r="M2456" s="2" t="s">
        <v>38</v>
      </c>
      <c r="N2456" s="2" t="s">
        <v>43</v>
      </c>
      <c r="O2456" s="2" t="s">
        <v>24</v>
      </c>
      <c r="P2456" s="2" t="s">
        <v>64</v>
      </c>
      <c r="Q2456" s="2" t="s">
        <v>36</v>
      </c>
      <c r="R2456" s="3">
        <v>42618</v>
      </c>
      <c r="S2456" s="10">
        <f t="shared" si="416"/>
        <v>2016</v>
      </c>
      <c r="T2456" t="str">
        <f t="shared" si="420"/>
        <v/>
      </c>
      <c r="U2456" t="str">
        <f t="shared" si="420"/>
        <v/>
      </c>
      <c r="V2456">
        <f t="shared" si="420"/>
        <v>5.5</v>
      </c>
      <c r="W2456" t="str">
        <f t="shared" si="420"/>
        <v/>
      </c>
      <c r="Z2456">
        <f t="shared" si="421"/>
        <v>5.5</v>
      </c>
      <c r="AA2456" t="str">
        <f t="shared" si="421"/>
        <v/>
      </c>
      <c r="AB2456" t="str">
        <f t="shared" si="421"/>
        <v/>
      </c>
      <c r="AE2456" t="str">
        <f t="shared" si="417"/>
        <v/>
      </c>
      <c r="AH2456" t="str">
        <f t="shared" si="418"/>
        <v/>
      </c>
      <c r="AI2456" t="str">
        <f t="shared" si="419"/>
        <v/>
      </c>
      <c r="AJ2456" t="str">
        <f t="shared" si="415"/>
        <v/>
      </c>
      <c r="AK2456" t="str">
        <f t="shared" si="415"/>
        <v/>
      </c>
      <c r="AL2456" t="str">
        <f t="shared" si="415"/>
        <v/>
      </c>
    </row>
    <row r="2457" spans="1:38" x14ac:dyDescent="0.2">
      <c r="A2457" s="1">
        <v>7699</v>
      </c>
      <c r="B2457" s="2" t="s">
        <v>40</v>
      </c>
      <c r="C2457" s="3">
        <v>42617</v>
      </c>
      <c r="D2457" s="2" t="s">
        <v>27</v>
      </c>
      <c r="E2457" s="2">
        <v>30</v>
      </c>
      <c r="F2457" s="2">
        <v>394.4</v>
      </c>
      <c r="G2457" s="2">
        <v>0.01</v>
      </c>
      <c r="H2457" s="2" t="s">
        <v>49</v>
      </c>
      <c r="I2457" s="2">
        <v>-26.05</v>
      </c>
      <c r="J2457" s="2">
        <v>24.28</v>
      </c>
      <c r="K2457" s="2">
        <v>20.13</v>
      </c>
      <c r="L2457" s="2" t="s">
        <v>168</v>
      </c>
      <c r="M2457" s="2" t="s">
        <v>66</v>
      </c>
      <c r="N2457" s="2" t="s">
        <v>43</v>
      </c>
      <c r="O2457" s="2" t="s">
        <v>24</v>
      </c>
      <c r="P2457" s="2" t="s">
        <v>52</v>
      </c>
      <c r="Q2457" s="2" t="s">
        <v>26</v>
      </c>
      <c r="R2457" s="3">
        <v>42622</v>
      </c>
      <c r="S2457" s="10">
        <f t="shared" si="416"/>
        <v>2016</v>
      </c>
      <c r="T2457" t="str">
        <f t="shared" si="420"/>
        <v/>
      </c>
      <c r="U2457" t="str">
        <f t="shared" si="420"/>
        <v/>
      </c>
      <c r="V2457">
        <f t="shared" si="420"/>
        <v>-26.05</v>
      </c>
      <c r="W2457" t="str">
        <f t="shared" si="420"/>
        <v/>
      </c>
      <c r="Z2457">
        <f t="shared" si="421"/>
        <v>-26.05</v>
      </c>
      <c r="AA2457" t="str">
        <f t="shared" si="421"/>
        <v/>
      </c>
      <c r="AB2457" t="str">
        <f t="shared" si="421"/>
        <v/>
      </c>
      <c r="AE2457" t="str">
        <f t="shared" si="417"/>
        <v>Office Supplies</v>
      </c>
      <c r="AH2457" t="str">
        <f t="shared" si="418"/>
        <v/>
      </c>
      <c r="AI2457" t="str">
        <f t="shared" si="419"/>
        <v/>
      </c>
      <c r="AJ2457" t="str">
        <f t="shared" si="415"/>
        <v/>
      </c>
      <c r="AK2457" t="str">
        <f t="shared" si="415"/>
        <v/>
      </c>
      <c r="AL2457" t="str">
        <f t="shared" si="415"/>
        <v/>
      </c>
    </row>
    <row r="2458" spans="1:38" x14ac:dyDescent="0.2">
      <c r="A2458" s="1">
        <v>7700</v>
      </c>
      <c r="B2458" s="2" t="s">
        <v>18</v>
      </c>
      <c r="C2458" s="3">
        <v>42617</v>
      </c>
      <c r="D2458" s="2" t="s">
        <v>19</v>
      </c>
      <c r="E2458" s="2">
        <v>35</v>
      </c>
      <c r="F2458" s="2">
        <v>12915.8</v>
      </c>
      <c r="G2458" s="2">
        <v>0.03</v>
      </c>
      <c r="H2458" s="2" t="s">
        <v>44</v>
      </c>
      <c r="I2458" s="2">
        <v>4090.26</v>
      </c>
      <c r="J2458" s="2">
        <v>362.99</v>
      </c>
      <c r="K2458" s="2">
        <v>73</v>
      </c>
      <c r="L2458" s="2" t="s">
        <v>70</v>
      </c>
      <c r="M2458" s="2" t="s">
        <v>29</v>
      </c>
      <c r="N2458" s="2" t="s">
        <v>43</v>
      </c>
      <c r="O2458" s="2" t="s">
        <v>45</v>
      </c>
      <c r="P2458" s="2" t="s">
        <v>61</v>
      </c>
      <c r="Q2458" s="2" t="s">
        <v>56</v>
      </c>
      <c r="R2458" s="3">
        <v>42619</v>
      </c>
      <c r="S2458" s="10">
        <f t="shared" si="416"/>
        <v>2016</v>
      </c>
      <c r="T2458" t="str">
        <f t="shared" si="420"/>
        <v/>
      </c>
      <c r="U2458" t="str">
        <f t="shared" si="420"/>
        <v/>
      </c>
      <c r="V2458">
        <f t="shared" si="420"/>
        <v>4090.26</v>
      </c>
      <c r="W2458" t="str">
        <f t="shared" si="420"/>
        <v/>
      </c>
      <c r="Z2458" t="str">
        <f t="shared" si="421"/>
        <v/>
      </c>
      <c r="AA2458" t="str">
        <f t="shared" si="421"/>
        <v/>
      </c>
      <c r="AB2458">
        <f t="shared" si="421"/>
        <v>4090.26</v>
      </c>
      <c r="AE2458" t="str">
        <f t="shared" si="417"/>
        <v/>
      </c>
      <c r="AH2458" t="str">
        <f t="shared" si="418"/>
        <v/>
      </c>
      <c r="AI2458" t="str">
        <f t="shared" si="419"/>
        <v/>
      </c>
      <c r="AJ2458" t="str">
        <f t="shared" si="415"/>
        <v/>
      </c>
      <c r="AK2458" t="str">
        <f t="shared" si="415"/>
        <v/>
      </c>
      <c r="AL2458" t="str">
        <f t="shared" si="415"/>
        <v/>
      </c>
    </row>
    <row r="2459" spans="1:38" x14ac:dyDescent="0.2">
      <c r="A2459" s="1">
        <v>7701</v>
      </c>
      <c r="B2459" s="2" t="s">
        <v>18</v>
      </c>
      <c r="C2459" s="3">
        <v>42619</v>
      </c>
      <c r="D2459" s="2" t="s">
        <v>59</v>
      </c>
      <c r="E2459" s="2">
        <v>16</v>
      </c>
      <c r="F2459" s="2">
        <v>55.77</v>
      </c>
      <c r="G2459" s="2">
        <v>0.02</v>
      </c>
      <c r="H2459" s="2" t="s">
        <v>20</v>
      </c>
      <c r="I2459" s="2">
        <v>23.42</v>
      </c>
      <c r="J2459" s="2">
        <v>14.88</v>
      </c>
      <c r="K2459" s="2">
        <v>14.5</v>
      </c>
      <c r="L2459" s="2" t="s">
        <v>208</v>
      </c>
      <c r="M2459" s="2" t="s">
        <v>38</v>
      </c>
      <c r="N2459" s="2" t="s">
        <v>54</v>
      </c>
      <c r="O2459" s="2" t="s">
        <v>24</v>
      </c>
      <c r="P2459" s="2" t="s">
        <v>74</v>
      </c>
      <c r="Q2459" s="2" t="s">
        <v>26</v>
      </c>
      <c r="R2459" s="3">
        <v>42621</v>
      </c>
      <c r="S2459" s="10">
        <f t="shared" si="416"/>
        <v>2016</v>
      </c>
      <c r="T2459" t="str">
        <f t="shared" si="420"/>
        <v/>
      </c>
      <c r="U2459" t="str">
        <f t="shared" si="420"/>
        <v/>
      </c>
      <c r="V2459" t="str">
        <f t="shared" si="420"/>
        <v/>
      </c>
      <c r="W2459">
        <f t="shared" si="420"/>
        <v>23.42</v>
      </c>
      <c r="Z2459">
        <f t="shared" si="421"/>
        <v>23.42</v>
      </c>
      <c r="AA2459" t="str">
        <f t="shared" si="421"/>
        <v/>
      </c>
      <c r="AB2459" t="str">
        <f t="shared" si="421"/>
        <v/>
      </c>
      <c r="AE2459" t="str">
        <f t="shared" si="417"/>
        <v/>
      </c>
      <c r="AH2459" t="str">
        <f t="shared" si="418"/>
        <v/>
      </c>
      <c r="AI2459" t="str">
        <f t="shared" si="419"/>
        <v/>
      </c>
      <c r="AJ2459" t="str">
        <f t="shared" si="415"/>
        <v/>
      </c>
      <c r="AK2459" t="str">
        <f t="shared" si="415"/>
        <v/>
      </c>
      <c r="AL2459" t="str">
        <f t="shared" si="415"/>
        <v/>
      </c>
    </row>
    <row r="2460" spans="1:38" x14ac:dyDescent="0.2">
      <c r="A2460" s="1">
        <v>7702</v>
      </c>
      <c r="B2460" s="2" t="s">
        <v>18</v>
      </c>
      <c r="C2460" s="3">
        <v>42619</v>
      </c>
      <c r="D2460" s="2" t="s">
        <v>19</v>
      </c>
      <c r="E2460" s="2">
        <v>20</v>
      </c>
      <c r="F2460" s="2">
        <v>74.430000000000007</v>
      </c>
      <c r="G2460" s="2">
        <v>0.04</v>
      </c>
      <c r="H2460" s="2" t="s">
        <v>20</v>
      </c>
      <c r="I2460" s="2">
        <v>-25</v>
      </c>
      <c r="J2460" s="2">
        <v>15.14</v>
      </c>
      <c r="K2460" s="2">
        <v>15.92</v>
      </c>
      <c r="L2460" s="2" t="s">
        <v>119</v>
      </c>
      <c r="M2460" s="2" t="s">
        <v>29</v>
      </c>
      <c r="N2460" s="2" t="s">
        <v>30</v>
      </c>
      <c r="O2460" s="2" t="s">
        <v>24</v>
      </c>
      <c r="P2460" s="2" t="s">
        <v>203</v>
      </c>
      <c r="Q2460" s="2" t="s">
        <v>36</v>
      </c>
      <c r="R2460" s="3">
        <v>42620</v>
      </c>
      <c r="S2460" s="10">
        <f t="shared" si="416"/>
        <v>2016</v>
      </c>
      <c r="T2460" t="str">
        <f t="shared" si="420"/>
        <v/>
      </c>
      <c r="U2460">
        <f t="shared" si="420"/>
        <v>-25</v>
      </c>
      <c r="V2460" t="str">
        <f t="shared" si="420"/>
        <v/>
      </c>
      <c r="W2460" t="str">
        <f t="shared" si="420"/>
        <v/>
      </c>
      <c r="Z2460">
        <f t="shared" si="421"/>
        <v>-25</v>
      </c>
      <c r="AA2460" t="str">
        <f t="shared" si="421"/>
        <v/>
      </c>
      <c r="AB2460" t="str">
        <f t="shared" si="421"/>
        <v/>
      </c>
      <c r="AE2460" t="str">
        <f t="shared" si="417"/>
        <v>Office Supplies</v>
      </c>
      <c r="AH2460" t="str">
        <f t="shared" si="418"/>
        <v/>
      </c>
      <c r="AI2460" t="str">
        <f t="shared" si="419"/>
        <v/>
      </c>
      <c r="AJ2460" t="str">
        <f t="shared" si="415"/>
        <v/>
      </c>
      <c r="AK2460" t="str">
        <f t="shared" si="415"/>
        <v/>
      </c>
      <c r="AL2460" t="str">
        <f t="shared" si="415"/>
        <v/>
      </c>
    </row>
    <row r="2461" spans="1:38" x14ac:dyDescent="0.2">
      <c r="A2461" s="1">
        <v>7703</v>
      </c>
      <c r="B2461" s="2" t="s">
        <v>18</v>
      </c>
      <c r="C2461" s="3">
        <v>42619</v>
      </c>
      <c r="D2461" s="2" t="s">
        <v>19</v>
      </c>
      <c r="E2461" s="2">
        <v>15</v>
      </c>
      <c r="F2461" s="2">
        <v>148.22</v>
      </c>
      <c r="G2461" s="2">
        <v>0.08</v>
      </c>
      <c r="H2461" s="2" t="s">
        <v>49</v>
      </c>
      <c r="I2461" s="2">
        <v>-37.86</v>
      </c>
      <c r="J2461" s="2">
        <v>19.98</v>
      </c>
      <c r="K2461" s="2">
        <v>20.5</v>
      </c>
      <c r="L2461" s="2" t="s">
        <v>119</v>
      </c>
      <c r="M2461" s="2" t="s">
        <v>29</v>
      </c>
      <c r="N2461" s="2" t="s">
        <v>30</v>
      </c>
      <c r="O2461" s="2" t="s">
        <v>24</v>
      </c>
      <c r="P2461" s="2" t="s">
        <v>52</v>
      </c>
      <c r="Q2461" s="2" t="s">
        <v>62</v>
      </c>
      <c r="R2461" s="3">
        <v>42620</v>
      </c>
      <c r="S2461" s="10">
        <f t="shared" si="416"/>
        <v>2016</v>
      </c>
      <c r="T2461" t="str">
        <f t="shared" si="420"/>
        <v/>
      </c>
      <c r="U2461">
        <f t="shared" si="420"/>
        <v>-37.86</v>
      </c>
      <c r="V2461" t="str">
        <f t="shared" si="420"/>
        <v/>
      </c>
      <c r="W2461" t="str">
        <f t="shared" si="420"/>
        <v/>
      </c>
      <c r="Z2461">
        <f t="shared" si="421"/>
        <v>-37.86</v>
      </c>
      <c r="AA2461" t="str">
        <f t="shared" si="421"/>
        <v/>
      </c>
      <c r="AB2461" t="str">
        <f t="shared" si="421"/>
        <v/>
      </c>
      <c r="AE2461" t="str">
        <f t="shared" si="417"/>
        <v>Office Supplies</v>
      </c>
      <c r="AH2461" t="str">
        <f t="shared" si="418"/>
        <v/>
      </c>
      <c r="AI2461" t="str">
        <f t="shared" si="419"/>
        <v/>
      </c>
      <c r="AJ2461" t="str">
        <f t="shared" si="415"/>
        <v/>
      </c>
      <c r="AK2461" t="str">
        <f t="shared" si="415"/>
        <v/>
      </c>
      <c r="AL2461" t="str">
        <f t="shared" si="415"/>
        <v/>
      </c>
    </row>
    <row r="2462" spans="1:38" x14ac:dyDescent="0.2">
      <c r="A2462" s="1">
        <v>7704</v>
      </c>
      <c r="B2462" s="2" t="s">
        <v>18</v>
      </c>
      <c r="C2462" s="3">
        <v>42620</v>
      </c>
      <c r="D2462" s="2" t="s">
        <v>19</v>
      </c>
      <c r="E2462" s="2">
        <v>42</v>
      </c>
      <c r="F2462" s="2">
        <v>82.54</v>
      </c>
      <c r="G2462" s="2">
        <v>0.05</v>
      </c>
      <c r="H2462" s="2" t="s">
        <v>20</v>
      </c>
      <c r="I2462" s="2">
        <v>6.22</v>
      </c>
      <c r="J2462" s="2">
        <v>13.76</v>
      </c>
      <c r="K2462" s="2">
        <v>14.7</v>
      </c>
      <c r="L2462" s="2" t="s">
        <v>408</v>
      </c>
      <c r="M2462" s="2" t="s">
        <v>22</v>
      </c>
      <c r="N2462" s="2" t="s">
        <v>23</v>
      </c>
      <c r="O2462" s="2" t="s">
        <v>24</v>
      </c>
      <c r="P2462" s="2" t="s">
        <v>64</v>
      </c>
      <c r="Q2462" s="2" t="s">
        <v>36</v>
      </c>
      <c r="R2462" s="3">
        <v>42622</v>
      </c>
      <c r="S2462" s="10">
        <f t="shared" si="416"/>
        <v>2016</v>
      </c>
      <c r="T2462">
        <f t="shared" ref="T2462:W2481" si="422">IF($N2462=T$1,$I2462,"")</f>
        <v>6.22</v>
      </c>
      <c r="U2462" t="str">
        <f t="shared" si="422"/>
        <v/>
      </c>
      <c r="V2462" t="str">
        <f t="shared" si="422"/>
        <v/>
      </c>
      <c r="W2462" t="str">
        <f t="shared" si="422"/>
        <v/>
      </c>
      <c r="Z2462">
        <f t="shared" ref="Z2462:AB2481" si="423">IF($O2462=Z$1,$I2462,"")</f>
        <v>6.22</v>
      </c>
      <c r="AA2462" t="str">
        <f t="shared" si="423"/>
        <v/>
      </c>
      <c r="AB2462" t="str">
        <f t="shared" si="423"/>
        <v/>
      </c>
      <c r="AE2462" t="str">
        <f t="shared" si="417"/>
        <v/>
      </c>
      <c r="AH2462" t="str">
        <f t="shared" si="418"/>
        <v/>
      </c>
      <c r="AI2462" t="str">
        <f t="shared" si="419"/>
        <v/>
      </c>
      <c r="AJ2462" t="str">
        <f t="shared" si="415"/>
        <v/>
      </c>
      <c r="AK2462" t="str">
        <f t="shared" si="415"/>
        <v/>
      </c>
      <c r="AL2462" t="str">
        <f t="shared" si="415"/>
        <v/>
      </c>
    </row>
    <row r="2463" spans="1:38" x14ac:dyDescent="0.2">
      <c r="A2463" s="1">
        <v>7705</v>
      </c>
      <c r="B2463" s="2" t="s">
        <v>40</v>
      </c>
      <c r="C2463" s="3">
        <v>42620</v>
      </c>
      <c r="D2463" s="2" t="s">
        <v>41</v>
      </c>
      <c r="E2463" s="2">
        <v>17</v>
      </c>
      <c r="F2463" s="2">
        <v>364.83</v>
      </c>
      <c r="G2463" s="2">
        <v>0.08</v>
      </c>
      <c r="H2463" s="2" t="s">
        <v>20</v>
      </c>
      <c r="I2463" s="2">
        <v>-130.58000000000001</v>
      </c>
      <c r="J2463" s="2">
        <v>32.97</v>
      </c>
      <c r="K2463" s="2">
        <v>20.5</v>
      </c>
      <c r="L2463" s="2" t="s">
        <v>245</v>
      </c>
      <c r="M2463" s="2" t="s">
        <v>29</v>
      </c>
      <c r="N2463" s="2" t="s">
        <v>43</v>
      </c>
      <c r="O2463" s="2" t="s">
        <v>31</v>
      </c>
      <c r="P2463" s="2" t="s">
        <v>32</v>
      </c>
      <c r="Q2463" s="2" t="s">
        <v>26</v>
      </c>
      <c r="R2463" s="3">
        <v>42621</v>
      </c>
      <c r="S2463" s="10">
        <f t="shared" si="416"/>
        <v>2016</v>
      </c>
      <c r="T2463" t="str">
        <f t="shared" si="422"/>
        <v/>
      </c>
      <c r="U2463" t="str">
        <f t="shared" si="422"/>
        <v/>
      </c>
      <c r="V2463">
        <f t="shared" si="422"/>
        <v>-130.58000000000001</v>
      </c>
      <c r="W2463" t="str">
        <f t="shared" si="422"/>
        <v/>
      </c>
      <c r="Z2463" t="str">
        <f t="shared" si="423"/>
        <v/>
      </c>
      <c r="AA2463">
        <f t="shared" si="423"/>
        <v>-130.58000000000001</v>
      </c>
      <c r="AB2463" t="str">
        <f t="shared" si="423"/>
        <v/>
      </c>
      <c r="AE2463" t="str">
        <f t="shared" si="417"/>
        <v>Technology</v>
      </c>
      <c r="AH2463" t="str">
        <f t="shared" si="418"/>
        <v/>
      </c>
      <c r="AI2463" t="str">
        <f t="shared" si="419"/>
        <v/>
      </c>
      <c r="AJ2463" t="str">
        <f t="shared" si="415"/>
        <v/>
      </c>
      <c r="AK2463" t="str">
        <f t="shared" si="415"/>
        <v/>
      </c>
      <c r="AL2463" t="str">
        <f t="shared" si="415"/>
        <v/>
      </c>
    </row>
    <row r="2464" spans="1:38" x14ac:dyDescent="0.2">
      <c r="A2464" s="1">
        <v>7706</v>
      </c>
      <c r="B2464" s="2" t="s">
        <v>40</v>
      </c>
      <c r="C2464" s="3">
        <v>42620</v>
      </c>
      <c r="D2464" s="2" t="s">
        <v>41</v>
      </c>
      <c r="E2464" s="2">
        <v>21</v>
      </c>
      <c r="F2464" s="2">
        <v>4761.4799999999996</v>
      </c>
      <c r="G2464" s="2">
        <v>0</v>
      </c>
      <c r="H2464" s="2" t="s">
        <v>44</v>
      </c>
      <c r="I2464" s="2">
        <v>305.27999999999997</v>
      </c>
      <c r="J2464" s="2">
        <v>237.02</v>
      </c>
      <c r="K2464" s="2">
        <v>42.66</v>
      </c>
      <c r="L2464" s="2" t="s">
        <v>245</v>
      </c>
      <c r="M2464" s="2" t="s">
        <v>29</v>
      </c>
      <c r="N2464" s="2" t="s">
        <v>43</v>
      </c>
      <c r="O2464" s="2" t="s">
        <v>24</v>
      </c>
      <c r="P2464" s="2" t="s">
        <v>52</v>
      </c>
      <c r="Q2464" s="2" t="s">
        <v>56</v>
      </c>
      <c r="R2464" s="3">
        <v>42621</v>
      </c>
      <c r="S2464" s="10">
        <f t="shared" si="416"/>
        <v>2016</v>
      </c>
      <c r="T2464" t="str">
        <f t="shared" si="422"/>
        <v/>
      </c>
      <c r="U2464" t="str">
        <f t="shared" si="422"/>
        <v/>
      </c>
      <c r="V2464">
        <f t="shared" si="422"/>
        <v>305.27999999999997</v>
      </c>
      <c r="W2464" t="str">
        <f t="shared" si="422"/>
        <v/>
      </c>
      <c r="Z2464">
        <f t="shared" si="423"/>
        <v>305.27999999999997</v>
      </c>
      <c r="AA2464" t="str">
        <f t="shared" si="423"/>
        <v/>
      </c>
      <c r="AB2464" t="str">
        <f t="shared" si="423"/>
        <v/>
      </c>
      <c r="AE2464" t="str">
        <f t="shared" si="417"/>
        <v/>
      </c>
      <c r="AH2464" t="str">
        <f t="shared" si="418"/>
        <v/>
      </c>
      <c r="AI2464" t="str">
        <f t="shared" si="419"/>
        <v/>
      </c>
      <c r="AJ2464" t="str">
        <f t="shared" si="415"/>
        <v/>
      </c>
      <c r="AK2464" t="str">
        <f t="shared" si="415"/>
        <v/>
      </c>
      <c r="AL2464" t="str">
        <f t="shared" si="415"/>
        <v/>
      </c>
    </row>
    <row r="2465" spans="1:38" x14ac:dyDescent="0.2">
      <c r="A2465" s="1">
        <v>7707</v>
      </c>
      <c r="B2465" s="2" t="s">
        <v>40</v>
      </c>
      <c r="C2465" s="3">
        <v>42620</v>
      </c>
      <c r="D2465" s="2" t="s">
        <v>27</v>
      </c>
      <c r="E2465" s="2">
        <v>6</v>
      </c>
      <c r="F2465" s="2">
        <v>34.72</v>
      </c>
      <c r="G2465" s="2">
        <v>0.05</v>
      </c>
      <c r="H2465" s="2" t="s">
        <v>49</v>
      </c>
      <c r="I2465" s="2">
        <v>-0.47</v>
      </c>
      <c r="J2465" s="2">
        <v>14.08</v>
      </c>
      <c r="K2465" s="2">
        <v>19.329999999999998</v>
      </c>
      <c r="L2465" s="2" t="s">
        <v>253</v>
      </c>
      <c r="M2465" s="2" t="s">
        <v>29</v>
      </c>
      <c r="N2465" s="2" t="s">
        <v>30</v>
      </c>
      <c r="O2465" s="2" t="s">
        <v>45</v>
      </c>
      <c r="P2465" s="2" t="s">
        <v>55</v>
      </c>
      <c r="Q2465" s="2" t="s">
        <v>26</v>
      </c>
      <c r="R2465" s="3">
        <v>42622</v>
      </c>
      <c r="S2465" s="10">
        <f t="shared" si="416"/>
        <v>2016</v>
      </c>
      <c r="T2465" t="str">
        <f t="shared" si="422"/>
        <v/>
      </c>
      <c r="U2465">
        <f t="shared" si="422"/>
        <v>-0.47</v>
      </c>
      <c r="V2465" t="str">
        <f t="shared" si="422"/>
        <v/>
      </c>
      <c r="W2465" t="str">
        <f t="shared" si="422"/>
        <v/>
      </c>
      <c r="Z2465" t="str">
        <f t="shared" si="423"/>
        <v/>
      </c>
      <c r="AA2465" t="str">
        <f t="shared" si="423"/>
        <v/>
      </c>
      <c r="AB2465">
        <f t="shared" si="423"/>
        <v>-0.47</v>
      </c>
      <c r="AE2465" t="str">
        <f t="shared" si="417"/>
        <v>Furniture</v>
      </c>
      <c r="AH2465" t="str">
        <f t="shared" si="418"/>
        <v/>
      </c>
      <c r="AI2465" t="str">
        <f t="shared" si="419"/>
        <v/>
      </c>
      <c r="AJ2465" t="str">
        <f t="shared" si="415"/>
        <v/>
      </c>
      <c r="AK2465" t="str">
        <f t="shared" si="415"/>
        <v/>
      </c>
      <c r="AL2465" t="str">
        <f t="shared" si="415"/>
        <v/>
      </c>
    </row>
    <row r="2466" spans="1:38" x14ac:dyDescent="0.2">
      <c r="A2466" s="1">
        <v>7708</v>
      </c>
      <c r="B2466" s="2" t="s">
        <v>40</v>
      </c>
      <c r="C2466" s="3">
        <v>42620</v>
      </c>
      <c r="D2466" s="2" t="s">
        <v>27</v>
      </c>
      <c r="E2466" s="2">
        <v>43</v>
      </c>
      <c r="F2466" s="2">
        <v>650.71</v>
      </c>
      <c r="G2466" s="2">
        <v>0.08</v>
      </c>
      <c r="H2466" s="2" t="s">
        <v>49</v>
      </c>
      <c r="I2466" s="2">
        <v>-225.94</v>
      </c>
      <c r="J2466" s="2">
        <v>27.42</v>
      </c>
      <c r="K2466" s="2">
        <v>24.68</v>
      </c>
      <c r="L2466" s="2" t="s">
        <v>253</v>
      </c>
      <c r="M2466" s="2" t="s">
        <v>29</v>
      </c>
      <c r="N2466" s="2" t="s">
        <v>30</v>
      </c>
      <c r="O2466" s="2" t="s">
        <v>24</v>
      </c>
      <c r="P2466" s="2" t="s">
        <v>52</v>
      </c>
      <c r="Q2466" s="2" t="s">
        <v>26</v>
      </c>
      <c r="R2466" s="3">
        <v>42625</v>
      </c>
      <c r="S2466" s="10">
        <f t="shared" si="416"/>
        <v>2016</v>
      </c>
      <c r="T2466" t="str">
        <f t="shared" si="422"/>
        <v/>
      </c>
      <c r="U2466">
        <f t="shared" si="422"/>
        <v>-225.94</v>
      </c>
      <c r="V2466" t="str">
        <f t="shared" si="422"/>
        <v/>
      </c>
      <c r="W2466" t="str">
        <f t="shared" si="422"/>
        <v/>
      </c>
      <c r="Z2466">
        <f t="shared" si="423"/>
        <v>-225.94</v>
      </c>
      <c r="AA2466" t="str">
        <f t="shared" si="423"/>
        <v/>
      </c>
      <c r="AB2466" t="str">
        <f t="shared" si="423"/>
        <v/>
      </c>
      <c r="AE2466" t="str">
        <f t="shared" si="417"/>
        <v>Office Supplies</v>
      </c>
      <c r="AH2466" t="str">
        <f t="shared" si="418"/>
        <v/>
      </c>
      <c r="AI2466" t="str">
        <f t="shared" si="419"/>
        <v/>
      </c>
      <c r="AJ2466" t="str">
        <f t="shared" si="415"/>
        <v/>
      </c>
      <c r="AK2466" t="str">
        <f t="shared" si="415"/>
        <v/>
      </c>
      <c r="AL2466" t="str">
        <f t="shared" si="415"/>
        <v/>
      </c>
    </row>
    <row r="2467" spans="1:38" x14ac:dyDescent="0.2">
      <c r="A2467" s="1">
        <v>7709</v>
      </c>
      <c r="B2467" s="2" t="s">
        <v>18</v>
      </c>
      <c r="C2467" s="3">
        <v>42620</v>
      </c>
      <c r="D2467" s="2" t="s">
        <v>19</v>
      </c>
      <c r="E2467" s="2">
        <v>9</v>
      </c>
      <c r="F2467" s="2">
        <v>1038.46</v>
      </c>
      <c r="G2467" s="2">
        <v>0.03</v>
      </c>
      <c r="H2467" s="2" t="s">
        <v>20</v>
      </c>
      <c r="I2467" s="2">
        <v>44.76</v>
      </c>
      <c r="J2467" s="2">
        <v>127.79</v>
      </c>
      <c r="K2467" s="2">
        <v>15.99</v>
      </c>
      <c r="L2467" s="2" t="s">
        <v>394</v>
      </c>
      <c r="M2467" s="2" t="s">
        <v>22</v>
      </c>
      <c r="N2467" s="2" t="s">
        <v>30</v>
      </c>
      <c r="O2467" s="2" t="s">
        <v>31</v>
      </c>
      <c r="P2467" s="2" t="s">
        <v>32</v>
      </c>
      <c r="Q2467" s="2" t="s">
        <v>58</v>
      </c>
      <c r="R2467" s="3">
        <v>42623</v>
      </c>
      <c r="S2467" s="10">
        <f t="shared" si="416"/>
        <v>2016</v>
      </c>
      <c r="T2467" t="str">
        <f t="shared" si="422"/>
        <v/>
      </c>
      <c r="U2467">
        <f t="shared" si="422"/>
        <v>44.76</v>
      </c>
      <c r="V2467" t="str">
        <f t="shared" si="422"/>
        <v/>
      </c>
      <c r="W2467" t="str">
        <f t="shared" si="422"/>
        <v/>
      </c>
      <c r="Z2467" t="str">
        <f t="shared" si="423"/>
        <v/>
      </c>
      <c r="AA2467">
        <f t="shared" si="423"/>
        <v>44.76</v>
      </c>
      <c r="AB2467" t="str">
        <f t="shared" si="423"/>
        <v/>
      </c>
      <c r="AE2467" t="str">
        <f t="shared" si="417"/>
        <v/>
      </c>
      <c r="AH2467">
        <f t="shared" si="418"/>
        <v>44.76</v>
      </c>
      <c r="AI2467" t="str">
        <f t="shared" si="419"/>
        <v/>
      </c>
      <c r="AJ2467" t="str">
        <f t="shared" si="415"/>
        <v/>
      </c>
      <c r="AK2467">
        <f t="shared" si="415"/>
        <v>44.76</v>
      </c>
      <c r="AL2467" t="str">
        <f t="shared" si="415"/>
        <v/>
      </c>
    </row>
    <row r="2468" spans="1:38" x14ac:dyDescent="0.2">
      <c r="A2468" s="1">
        <v>7710</v>
      </c>
      <c r="B2468" s="2" t="s">
        <v>18</v>
      </c>
      <c r="C2468" s="3">
        <v>42621</v>
      </c>
      <c r="D2468" s="2" t="s">
        <v>59</v>
      </c>
      <c r="E2468" s="2">
        <v>26</v>
      </c>
      <c r="F2468" s="2">
        <v>4104.5445</v>
      </c>
      <c r="G2468" s="2">
        <v>0.1</v>
      </c>
      <c r="H2468" s="2" t="s">
        <v>20</v>
      </c>
      <c r="I2468" s="2">
        <v>506.94</v>
      </c>
      <c r="J2468" s="2">
        <v>217.99</v>
      </c>
      <c r="K2468" s="2">
        <v>22.99</v>
      </c>
      <c r="L2468" s="2" t="s">
        <v>423</v>
      </c>
      <c r="M2468" s="2" t="s">
        <v>29</v>
      </c>
      <c r="N2468" s="2" t="s">
        <v>30</v>
      </c>
      <c r="O2468" s="2" t="s">
        <v>31</v>
      </c>
      <c r="P2468" s="2" t="s">
        <v>39</v>
      </c>
      <c r="Q2468" s="2" t="s">
        <v>26</v>
      </c>
      <c r="R2468" s="3">
        <v>42622</v>
      </c>
      <c r="S2468" s="10">
        <f t="shared" si="416"/>
        <v>2016</v>
      </c>
      <c r="T2468" t="str">
        <f t="shared" si="422"/>
        <v/>
      </c>
      <c r="U2468">
        <f t="shared" si="422"/>
        <v>506.94</v>
      </c>
      <c r="V2468" t="str">
        <f t="shared" si="422"/>
        <v/>
      </c>
      <c r="W2468" t="str">
        <f t="shared" si="422"/>
        <v/>
      </c>
      <c r="Z2468" t="str">
        <f t="shared" si="423"/>
        <v/>
      </c>
      <c r="AA2468">
        <f t="shared" si="423"/>
        <v>506.94</v>
      </c>
      <c r="AB2468" t="str">
        <f t="shared" si="423"/>
        <v/>
      </c>
      <c r="AE2468" t="str">
        <f t="shared" si="417"/>
        <v/>
      </c>
      <c r="AH2468" t="str">
        <f t="shared" si="418"/>
        <v/>
      </c>
      <c r="AI2468" t="str">
        <f t="shared" si="419"/>
        <v/>
      </c>
      <c r="AJ2468" t="str">
        <f t="shared" si="415"/>
        <v/>
      </c>
      <c r="AK2468" t="str">
        <f t="shared" si="415"/>
        <v/>
      </c>
      <c r="AL2468" t="str">
        <f t="shared" si="415"/>
        <v/>
      </c>
    </row>
    <row r="2469" spans="1:38" x14ac:dyDescent="0.2">
      <c r="A2469" s="1">
        <v>7711</v>
      </c>
      <c r="B2469" s="2" t="s">
        <v>18</v>
      </c>
      <c r="C2469" s="3">
        <v>42622</v>
      </c>
      <c r="D2469" s="2" t="s">
        <v>59</v>
      </c>
      <c r="E2469" s="2">
        <v>14</v>
      </c>
      <c r="F2469" s="2">
        <v>337.61</v>
      </c>
      <c r="G2469" s="2">
        <v>7.0000000000000007E-2</v>
      </c>
      <c r="H2469" s="2" t="s">
        <v>49</v>
      </c>
      <c r="I2469" s="2">
        <v>88.64</v>
      </c>
      <c r="J2469" s="2">
        <v>34.840000000000003</v>
      </c>
      <c r="K2469" s="2">
        <v>19.47</v>
      </c>
      <c r="L2469" s="2" t="s">
        <v>113</v>
      </c>
      <c r="M2469" s="2" t="s">
        <v>29</v>
      </c>
      <c r="N2469" s="2" t="s">
        <v>30</v>
      </c>
      <c r="O2469" s="2" t="s">
        <v>24</v>
      </c>
      <c r="P2469" s="2" t="s">
        <v>35</v>
      </c>
      <c r="Q2469" s="2" t="s">
        <v>26</v>
      </c>
      <c r="R2469" s="3">
        <v>42625</v>
      </c>
      <c r="S2469" s="10">
        <f t="shared" si="416"/>
        <v>2016</v>
      </c>
      <c r="T2469" t="str">
        <f t="shared" si="422"/>
        <v/>
      </c>
      <c r="U2469">
        <f t="shared" si="422"/>
        <v>88.64</v>
      </c>
      <c r="V2469" t="str">
        <f t="shared" si="422"/>
        <v/>
      </c>
      <c r="W2469" t="str">
        <f t="shared" si="422"/>
        <v/>
      </c>
      <c r="Z2469">
        <f t="shared" si="423"/>
        <v>88.64</v>
      </c>
      <c r="AA2469" t="str">
        <f t="shared" si="423"/>
        <v/>
      </c>
      <c r="AB2469" t="str">
        <f t="shared" si="423"/>
        <v/>
      </c>
      <c r="AE2469" t="str">
        <f t="shared" si="417"/>
        <v/>
      </c>
      <c r="AH2469" t="str">
        <f t="shared" si="418"/>
        <v/>
      </c>
      <c r="AI2469" t="str">
        <f t="shared" si="419"/>
        <v/>
      </c>
      <c r="AJ2469" t="str">
        <f t="shared" si="415"/>
        <v/>
      </c>
      <c r="AK2469" t="str">
        <f t="shared" si="415"/>
        <v/>
      </c>
      <c r="AL2469" t="str">
        <f t="shared" si="415"/>
        <v/>
      </c>
    </row>
    <row r="2470" spans="1:38" x14ac:dyDescent="0.2">
      <c r="A2470" s="1">
        <v>7712</v>
      </c>
      <c r="B2470" s="2" t="s">
        <v>18</v>
      </c>
      <c r="C2470" s="3">
        <v>42622</v>
      </c>
      <c r="D2470" s="2" t="s">
        <v>27</v>
      </c>
      <c r="E2470" s="2">
        <v>6</v>
      </c>
      <c r="F2470" s="2">
        <v>216.4</v>
      </c>
      <c r="G2470" s="2">
        <v>0.08</v>
      </c>
      <c r="H2470" s="2" t="s">
        <v>20</v>
      </c>
      <c r="I2470" s="2">
        <v>17.72</v>
      </c>
      <c r="J2470" s="2">
        <v>47.44</v>
      </c>
      <c r="K2470" s="2">
        <v>21.5</v>
      </c>
      <c r="L2470" s="2" t="s">
        <v>274</v>
      </c>
      <c r="M2470" s="2" t="s">
        <v>66</v>
      </c>
      <c r="N2470" s="2" t="s">
        <v>54</v>
      </c>
      <c r="O2470" s="2" t="s">
        <v>24</v>
      </c>
      <c r="P2470" s="2" t="s">
        <v>35</v>
      </c>
      <c r="Q2470" s="2" t="s">
        <v>26</v>
      </c>
      <c r="R2470" s="3">
        <v>42626</v>
      </c>
      <c r="S2470" s="10">
        <f t="shared" si="416"/>
        <v>2016</v>
      </c>
      <c r="T2470" t="str">
        <f t="shared" si="422"/>
        <v/>
      </c>
      <c r="U2470" t="str">
        <f t="shared" si="422"/>
        <v/>
      </c>
      <c r="V2470" t="str">
        <f t="shared" si="422"/>
        <v/>
      </c>
      <c r="W2470">
        <f t="shared" si="422"/>
        <v>17.72</v>
      </c>
      <c r="Z2470">
        <f t="shared" si="423"/>
        <v>17.72</v>
      </c>
      <c r="AA2470" t="str">
        <f t="shared" si="423"/>
        <v/>
      </c>
      <c r="AB2470" t="str">
        <f t="shared" si="423"/>
        <v/>
      </c>
      <c r="AE2470" t="str">
        <f t="shared" si="417"/>
        <v/>
      </c>
      <c r="AH2470" t="str">
        <f t="shared" si="418"/>
        <v/>
      </c>
      <c r="AI2470" t="str">
        <f t="shared" si="419"/>
        <v/>
      </c>
      <c r="AJ2470" t="str">
        <f t="shared" si="415"/>
        <v/>
      </c>
      <c r="AK2470" t="str">
        <f t="shared" si="415"/>
        <v/>
      </c>
      <c r="AL2470" t="str">
        <f t="shared" si="415"/>
        <v/>
      </c>
    </row>
    <row r="2471" spans="1:38" x14ac:dyDescent="0.2">
      <c r="A2471" s="1">
        <v>7713</v>
      </c>
      <c r="B2471" s="2" t="s">
        <v>18</v>
      </c>
      <c r="C2471" s="3">
        <v>42622</v>
      </c>
      <c r="D2471" s="2" t="s">
        <v>41</v>
      </c>
      <c r="E2471" s="2">
        <v>5</v>
      </c>
      <c r="F2471" s="2">
        <v>529.46</v>
      </c>
      <c r="G2471" s="2">
        <v>0.06</v>
      </c>
      <c r="H2471" s="2" t="s">
        <v>20</v>
      </c>
      <c r="I2471" s="2">
        <v>325.04000000000002</v>
      </c>
      <c r="J2471" s="2">
        <v>117.98</v>
      </c>
      <c r="K2471" s="2">
        <v>27.99</v>
      </c>
      <c r="L2471" s="2" t="s">
        <v>529</v>
      </c>
      <c r="M2471" s="2" t="s">
        <v>38</v>
      </c>
      <c r="N2471" s="2" t="s">
        <v>23</v>
      </c>
      <c r="O2471" s="2" t="s">
        <v>45</v>
      </c>
      <c r="P2471" s="2" t="s">
        <v>55</v>
      </c>
      <c r="Q2471" s="2" t="s">
        <v>62</v>
      </c>
      <c r="R2471" s="3">
        <v>42623</v>
      </c>
      <c r="S2471" s="10">
        <f t="shared" si="416"/>
        <v>2016</v>
      </c>
      <c r="T2471">
        <f t="shared" si="422"/>
        <v>325.04000000000002</v>
      </c>
      <c r="U2471" t="str">
        <f t="shared" si="422"/>
        <v/>
      </c>
      <c r="V2471" t="str">
        <f t="shared" si="422"/>
        <v/>
      </c>
      <c r="W2471" t="str">
        <f t="shared" si="422"/>
        <v/>
      </c>
      <c r="Z2471" t="str">
        <f t="shared" si="423"/>
        <v/>
      </c>
      <c r="AA2471" t="str">
        <f t="shared" si="423"/>
        <v/>
      </c>
      <c r="AB2471">
        <f t="shared" si="423"/>
        <v>325.04000000000002</v>
      </c>
      <c r="AE2471" t="str">
        <f t="shared" si="417"/>
        <v/>
      </c>
      <c r="AH2471" t="str">
        <f t="shared" si="418"/>
        <v/>
      </c>
      <c r="AI2471" t="str">
        <f t="shared" si="419"/>
        <v/>
      </c>
      <c r="AJ2471" t="str">
        <f t="shared" si="415"/>
        <v/>
      </c>
      <c r="AK2471" t="str">
        <f t="shared" si="415"/>
        <v/>
      </c>
      <c r="AL2471" t="str">
        <f t="shared" si="415"/>
        <v/>
      </c>
    </row>
    <row r="2472" spans="1:38" x14ac:dyDescent="0.2">
      <c r="A2472" s="1">
        <v>7714</v>
      </c>
      <c r="B2472" s="2" t="s">
        <v>18</v>
      </c>
      <c r="C2472" s="3">
        <v>42622</v>
      </c>
      <c r="D2472" s="2" t="s">
        <v>41</v>
      </c>
      <c r="E2472" s="2">
        <v>37</v>
      </c>
      <c r="F2472" s="2">
        <v>1225.48</v>
      </c>
      <c r="G2472" s="2">
        <v>0.1</v>
      </c>
      <c r="H2472" s="2" t="s">
        <v>20</v>
      </c>
      <c r="I2472" s="2">
        <v>105.19</v>
      </c>
      <c r="J2472" s="2">
        <v>46.58</v>
      </c>
      <c r="K2472" s="2">
        <v>22.99</v>
      </c>
      <c r="L2472" s="2" t="s">
        <v>529</v>
      </c>
      <c r="M2472" s="2" t="s">
        <v>38</v>
      </c>
      <c r="N2472" s="2" t="s">
        <v>23</v>
      </c>
      <c r="O2472" s="2" t="s">
        <v>24</v>
      </c>
      <c r="P2472" s="2" t="s">
        <v>64</v>
      </c>
      <c r="Q2472" s="2" t="s">
        <v>58</v>
      </c>
      <c r="R2472" s="3">
        <v>42624</v>
      </c>
      <c r="S2472" s="10">
        <f t="shared" si="416"/>
        <v>2016</v>
      </c>
      <c r="T2472">
        <f t="shared" si="422"/>
        <v>105.19</v>
      </c>
      <c r="U2472" t="str">
        <f t="shared" si="422"/>
        <v/>
      </c>
      <c r="V2472" t="str">
        <f t="shared" si="422"/>
        <v/>
      </c>
      <c r="W2472" t="str">
        <f t="shared" si="422"/>
        <v/>
      </c>
      <c r="Z2472">
        <f t="shared" si="423"/>
        <v>105.19</v>
      </c>
      <c r="AA2472" t="str">
        <f t="shared" si="423"/>
        <v/>
      </c>
      <c r="AB2472" t="str">
        <f t="shared" si="423"/>
        <v/>
      </c>
      <c r="AE2472" t="str">
        <f t="shared" si="417"/>
        <v/>
      </c>
      <c r="AH2472" t="str">
        <f t="shared" si="418"/>
        <v/>
      </c>
      <c r="AI2472" t="str">
        <f t="shared" si="419"/>
        <v/>
      </c>
      <c r="AJ2472" t="str">
        <f t="shared" si="415"/>
        <v/>
      </c>
      <c r="AK2472" t="str">
        <f t="shared" si="415"/>
        <v/>
      </c>
      <c r="AL2472" t="str">
        <f t="shared" si="415"/>
        <v/>
      </c>
    </row>
    <row r="2473" spans="1:38" x14ac:dyDescent="0.2">
      <c r="A2473" s="1">
        <v>7715</v>
      </c>
      <c r="B2473" s="2" t="s">
        <v>18</v>
      </c>
      <c r="C2473" s="3">
        <v>42623</v>
      </c>
      <c r="D2473" s="2" t="s">
        <v>41</v>
      </c>
      <c r="E2473" s="2">
        <v>10</v>
      </c>
      <c r="F2473" s="2">
        <v>575.33600000000001</v>
      </c>
      <c r="G2473" s="2">
        <v>0.02</v>
      </c>
      <c r="H2473" s="2" t="s">
        <v>49</v>
      </c>
      <c r="I2473" s="2">
        <v>-120.69</v>
      </c>
      <c r="J2473" s="2">
        <v>77.989999999999995</v>
      </c>
      <c r="K2473" s="2">
        <v>22.99</v>
      </c>
      <c r="L2473" s="2" t="s">
        <v>242</v>
      </c>
      <c r="M2473" s="2" t="s">
        <v>29</v>
      </c>
      <c r="N2473" s="2" t="s">
        <v>23</v>
      </c>
      <c r="O2473" s="2" t="s">
        <v>31</v>
      </c>
      <c r="P2473" s="2" t="s">
        <v>39</v>
      </c>
      <c r="Q2473" s="2" t="s">
        <v>26</v>
      </c>
      <c r="R2473" s="3">
        <v>42625</v>
      </c>
      <c r="S2473" s="10">
        <f t="shared" si="416"/>
        <v>2016</v>
      </c>
      <c r="T2473">
        <f t="shared" si="422"/>
        <v>-120.69</v>
      </c>
      <c r="U2473" t="str">
        <f t="shared" si="422"/>
        <v/>
      </c>
      <c r="V2473" t="str">
        <f t="shared" si="422"/>
        <v/>
      </c>
      <c r="W2473" t="str">
        <f t="shared" si="422"/>
        <v/>
      </c>
      <c r="Z2473" t="str">
        <f t="shared" si="423"/>
        <v/>
      </c>
      <c r="AA2473">
        <f t="shared" si="423"/>
        <v>-120.69</v>
      </c>
      <c r="AB2473" t="str">
        <f t="shared" si="423"/>
        <v/>
      </c>
      <c r="AE2473" t="str">
        <f t="shared" si="417"/>
        <v>Technology</v>
      </c>
      <c r="AH2473">
        <f t="shared" si="418"/>
        <v>-120.69</v>
      </c>
      <c r="AI2473" t="str">
        <f t="shared" si="419"/>
        <v/>
      </c>
      <c r="AJ2473" t="str">
        <f t="shared" si="415"/>
        <v/>
      </c>
      <c r="AK2473">
        <f t="shared" si="415"/>
        <v>-120.69</v>
      </c>
      <c r="AL2473" t="str">
        <f t="shared" si="415"/>
        <v/>
      </c>
    </row>
    <row r="2474" spans="1:38" x14ac:dyDescent="0.2">
      <c r="A2474" s="1">
        <v>7716</v>
      </c>
      <c r="B2474" s="2" t="s">
        <v>18</v>
      </c>
      <c r="C2474" s="3">
        <v>42623</v>
      </c>
      <c r="D2474" s="2" t="s">
        <v>59</v>
      </c>
      <c r="E2474" s="2">
        <v>16</v>
      </c>
      <c r="F2474" s="2">
        <v>117.3</v>
      </c>
      <c r="G2474" s="2">
        <v>0.01</v>
      </c>
      <c r="H2474" s="2" t="s">
        <v>20</v>
      </c>
      <c r="I2474" s="2">
        <v>-23.55</v>
      </c>
      <c r="J2474" s="2">
        <v>18.54</v>
      </c>
      <c r="K2474" s="2">
        <v>19.27</v>
      </c>
      <c r="L2474" s="2" t="s">
        <v>404</v>
      </c>
      <c r="M2474" s="2" t="s">
        <v>29</v>
      </c>
      <c r="N2474" s="2" t="s">
        <v>30</v>
      </c>
      <c r="O2474" s="2" t="s">
        <v>24</v>
      </c>
      <c r="P2474" s="2" t="s">
        <v>25</v>
      </c>
      <c r="Q2474" s="2" t="s">
        <v>26</v>
      </c>
      <c r="R2474" s="3">
        <v>42624</v>
      </c>
      <c r="S2474" s="10">
        <f t="shared" si="416"/>
        <v>2016</v>
      </c>
      <c r="T2474" t="str">
        <f t="shared" si="422"/>
        <v/>
      </c>
      <c r="U2474">
        <f t="shared" si="422"/>
        <v>-23.55</v>
      </c>
      <c r="V2474" t="str">
        <f t="shared" si="422"/>
        <v/>
      </c>
      <c r="W2474" t="str">
        <f t="shared" si="422"/>
        <v/>
      </c>
      <c r="Z2474">
        <f t="shared" si="423"/>
        <v>-23.55</v>
      </c>
      <c r="AA2474" t="str">
        <f t="shared" si="423"/>
        <v/>
      </c>
      <c r="AB2474" t="str">
        <f t="shared" si="423"/>
        <v/>
      </c>
      <c r="AE2474" t="str">
        <f t="shared" si="417"/>
        <v>Office Supplies</v>
      </c>
      <c r="AH2474" t="str">
        <f t="shared" si="418"/>
        <v/>
      </c>
      <c r="AI2474" t="str">
        <f t="shared" si="419"/>
        <v/>
      </c>
      <c r="AJ2474" t="str">
        <f t="shared" si="415"/>
        <v/>
      </c>
      <c r="AK2474" t="str">
        <f t="shared" si="415"/>
        <v/>
      </c>
      <c r="AL2474" t="str">
        <f t="shared" si="415"/>
        <v/>
      </c>
    </row>
    <row r="2475" spans="1:38" x14ac:dyDescent="0.2">
      <c r="A2475" s="1">
        <v>7717</v>
      </c>
      <c r="B2475" s="2" t="s">
        <v>18</v>
      </c>
      <c r="C2475" s="3">
        <v>42623</v>
      </c>
      <c r="D2475" s="2" t="s">
        <v>19</v>
      </c>
      <c r="E2475" s="2">
        <v>4</v>
      </c>
      <c r="F2475" s="2">
        <v>111.3</v>
      </c>
      <c r="G2475" s="2">
        <v>7.0000000000000007E-2</v>
      </c>
      <c r="H2475" s="2" t="s">
        <v>49</v>
      </c>
      <c r="I2475" s="2">
        <v>-13.86</v>
      </c>
      <c r="J2475" s="2">
        <v>34.979999999999997</v>
      </c>
      <c r="K2475" s="2">
        <v>21.58</v>
      </c>
      <c r="L2475" s="2" t="s">
        <v>588</v>
      </c>
      <c r="M2475" s="2" t="s">
        <v>22</v>
      </c>
      <c r="N2475" s="2" t="s">
        <v>43</v>
      </c>
      <c r="O2475" s="2" t="s">
        <v>45</v>
      </c>
      <c r="P2475" s="2" t="s">
        <v>55</v>
      </c>
      <c r="Q2475" s="2" t="s">
        <v>26</v>
      </c>
      <c r="R2475" s="3">
        <v>42625</v>
      </c>
      <c r="S2475" s="10">
        <f t="shared" si="416"/>
        <v>2016</v>
      </c>
      <c r="T2475" t="str">
        <f t="shared" si="422"/>
        <v/>
      </c>
      <c r="U2475" t="str">
        <f t="shared" si="422"/>
        <v/>
      </c>
      <c r="V2475">
        <f t="shared" si="422"/>
        <v>-13.86</v>
      </c>
      <c r="W2475" t="str">
        <f t="shared" si="422"/>
        <v/>
      </c>
      <c r="Z2475" t="str">
        <f t="shared" si="423"/>
        <v/>
      </c>
      <c r="AA2475" t="str">
        <f t="shared" si="423"/>
        <v/>
      </c>
      <c r="AB2475">
        <f t="shared" si="423"/>
        <v>-13.86</v>
      </c>
      <c r="AE2475" t="str">
        <f t="shared" si="417"/>
        <v>Furniture</v>
      </c>
      <c r="AH2475" t="str">
        <f t="shared" si="418"/>
        <v/>
      </c>
      <c r="AI2475" t="str">
        <f t="shared" si="419"/>
        <v/>
      </c>
      <c r="AJ2475" t="str">
        <f t="shared" si="415"/>
        <v/>
      </c>
      <c r="AK2475" t="str">
        <f t="shared" si="415"/>
        <v/>
      </c>
      <c r="AL2475" t="str">
        <f t="shared" si="415"/>
        <v/>
      </c>
    </row>
    <row r="2476" spans="1:38" x14ac:dyDescent="0.2">
      <c r="A2476" s="1">
        <v>7718</v>
      </c>
      <c r="B2476" s="2" t="s">
        <v>18</v>
      </c>
      <c r="C2476" s="3">
        <v>42624</v>
      </c>
      <c r="D2476" s="2" t="s">
        <v>50</v>
      </c>
      <c r="E2476" s="2">
        <v>26</v>
      </c>
      <c r="F2476" s="2">
        <v>141.05000000000001</v>
      </c>
      <c r="G2476" s="2">
        <v>0.05</v>
      </c>
      <c r="H2476" s="2" t="s">
        <v>20</v>
      </c>
      <c r="I2476" s="2">
        <v>61.68</v>
      </c>
      <c r="J2476" s="2">
        <v>16.98</v>
      </c>
      <c r="K2476" s="2">
        <v>14.8</v>
      </c>
      <c r="L2476" s="2" t="s">
        <v>204</v>
      </c>
      <c r="M2476" s="2" t="s">
        <v>29</v>
      </c>
      <c r="N2476" s="2" t="s">
        <v>54</v>
      </c>
      <c r="O2476" s="2" t="s">
        <v>24</v>
      </c>
      <c r="P2476" s="2" t="s">
        <v>35</v>
      </c>
      <c r="Q2476" s="2" t="s">
        <v>36</v>
      </c>
      <c r="R2476" s="3">
        <v>42626</v>
      </c>
      <c r="S2476" s="10">
        <f t="shared" si="416"/>
        <v>2016</v>
      </c>
      <c r="T2476" t="str">
        <f t="shared" si="422"/>
        <v/>
      </c>
      <c r="U2476" t="str">
        <f t="shared" si="422"/>
        <v/>
      </c>
      <c r="V2476" t="str">
        <f t="shared" si="422"/>
        <v/>
      </c>
      <c r="W2476">
        <f t="shared" si="422"/>
        <v>61.68</v>
      </c>
      <c r="Z2476">
        <f t="shared" si="423"/>
        <v>61.68</v>
      </c>
      <c r="AA2476" t="str">
        <f t="shared" si="423"/>
        <v/>
      </c>
      <c r="AB2476" t="str">
        <f t="shared" si="423"/>
        <v/>
      </c>
      <c r="AE2476" t="str">
        <f t="shared" si="417"/>
        <v/>
      </c>
      <c r="AH2476" t="str">
        <f t="shared" si="418"/>
        <v/>
      </c>
      <c r="AI2476" t="str">
        <f t="shared" si="419"/>
        <v/>
      </c>
      <c r="AJ2476" t="str">
        <f t="shared" si="415"/>
        <v/>
      </c>
      <c r="AK2476" t="str">
        <f t="shared" si="415"/>
        <v/>
      </c>
      <c r="AL2476" t="str">
        <f t="shared" si="415"/>
        <v/>
      </c>
    </row>
    <row r="2477" spans="1:38" x14ac:dyDescent="0.2">
      <c r="A2477" s="1">
        <v>7719</v>
      </c>
      <c r="B2477" s="2" t="s">
        <v>18</v>
      </c>
      <c r="C2477" s="3">
        <v>42624</v>
      </c>
      <c r="D2477" s="2" t="s">
        <v>50</v>
      </c>
      <c r="E2477" s="2">
        <v>10</v>
      </c>
      <c r="F2477" s="2">
        <v>533.07399999999996</v>
      </c>
      <c r="G2477" s="2">
        <v>0.08</v>
      </c>
      <c r="H2477" s="2" t="s">
        <v>20</v>
      </c>
      <c r="I2477" s="2">
        <v>-141.62</v>
      </c>
      <c r="J2477" s="2">
        <v>77.989999999999995</v>
      </c>
      <c r="K2477" s="2">
        <v>19.260000000000002</v>
      </c>
      <c r="L2477" s="2" t="s">
        <v>204</v>
      </c>
      <c r="M2477" s="2" t="s">
        <v>29</v>
      </c>
      <c r="N2477" s="2" t="s">
        <v>54</v>
      </c>
      <c r="O2477" s="2" t="s">
        <v>31</v>
      </c>
      <c r="P2477" s="2" t="s">
        <v>39</v>
      </c>
      <c r="Q2477" s="2" t="s">
        <v>26</v>
      </c>
      <c r="R2477" s="3">
        <v>42626</v>
      </c>
      <c r="S2477" s="10">
        <f t="shared" si="416"/>
        <v>2016</v>
      </c>
      <c r="T2477" t="str">
        <f t="shared" si="422"/>
        <v/>
      </c>
      <c r="U2477" t="str">
        <f t="shared" si="422"/>
        <v/>
      </c>
      <c r="V2477" t="str">
        <f t="shared" si="422"/>
        <v/>
      </c>
      <c r="W2477">
        <f t="shared" si="422"/>
        <v>-141.62</v>
      </c>
      <c r="Z2477" t="str">
        <f t="shared" si="423"/>
        <v/>
      </c>
      <c r="AA2477">
        <f t="shared" si="423"/>
        <v>-141.62</v>
      </c>
      <c r="AB2477" t="str">
        <f t="shared" si="423"/>
        <v/>
      </c>
      <c r="AE2477" t="str">
        <f t="shared" si="417"/>
        <v>Technology</v>
      </c>
      <c r="AH2477">
        <f t="shared" si="418"/>
        <v>-141.62</v>
      </c>
      <c r="AI2477" t="str">
        <f t="shared" si="419"/>
        <v/>
      </c>
      <c r="AJ2477" t="str">
        <f t="shared" si="415"/>
        <v/>
      </c>
      <c r="AK2477">
        <f t="shared" si="415"/>
        <v>-141.62</v>
      </c>
      <c r="AL2477" t="str">
        <f t="shared" si="415"/>
        <v/>
      </c>
    </row>
    <row r="2478" spans="1:38" x14ac:dyDescent="0.2">
      <c r="A2478" s="1">
        <v>7720</v>
      </c>
      <c r="B2478" s="2" t="s">
        <v>18</v>
      </c>
      <c r="C2478" s="3">
        <v>42624</v>
      </c>
      <c r="D2478" s="2" t="s">
        <v>50</v>
      </c>
      <c r="E2478" s="2">
        <v>40</v>
      </c>
      <c r="F2478" s="2">
        <v>109.96</v>
      </c>
      <c r="G2478" s="2">
        <v>0.06</v>
      </c>
      <c r="H2478" s="2" t="s">
        <v>20</v>
      </c>
      <c r="I2478" s="2">
        <v>42.02</v>
      </c>
      <c r="J2478" s="2">
        <v>14.61</v>
      </c>
      <c r="K2478" s="2">
        <v>14.5</v>
      </c>
      <c r="L2478" s="2" t="s">
        <v>212</v>
      </c>
      <c r="M2478" s="2" t="s">
        <v>38</v>
      </c>
      <c r="N2478" s="2" t="s">
        <v>43</v>
      </c>
      <c r="O2478" s="2" t="s">
        <v>24</v>
      </c>
      <c r="P2478" s="2" t="s">
        <v>74</v>
      </c>
      <c r="Q2478" s="2" t="s">
        <v>26</v>
      </c>
      <c r="R2478" s="3">
        <v>42624</v>
      </c>
      <c r="S2478" s="10">
        <f t="shared" si="416"/>
        <v>2016</v>
      </c>
      <c r="T2478" t="str">
        <f t="shared" si="422"/>
        <v/>
      </c>
      <c r="U2478" t="str">
        <f t="shared" si="422"/>
        <v/>
      </c>
      <c r="V2478">
        <f t="shared" si="422"/>
        <v>42.02</v>
      </c>
      <c r="W2478" t="str">
        <f t="shared" si="422"/>
        <v/>
      </c>
      <c r="Z2478">
        <f t="shared" si="423"/>
        <v>42.02</v>
      </c>
      <c r="AA2478" t="str">
        <f t="shared" si="423"/>
        <v/>
      </c>
      <c r="AB2478" t="str">
        <f t="shared" si="423"/>
        <v/>
      </c>
      <c r="AE2478" t="str">
        <f t="shared" si="417"/>
        <v/>
      </c>
      <c r="AH2478" t="str">
        <f t="shared" si="418"/>
        <v/>
      </c>
      <c r="AI2478" t="str">
        <f t="shared" si="419"/>
        <v/>
      </c>
      <c r="AJ2478" t="str">
        <f t="shared" si="415"/>
        <v/>
      </c>
      <c r="AK2478" t="str">
        <f t="shared" si="415"/>
        <v/>
      </c>
      <c r="AL2478" t="str">
        <f t="shared" si="415"/>
        <v/>
      </c>
    </row>
    <row r="2479" spans="1:38" x14ac:dyDescent="0.2">
      <c r="A2479" s="1">
        <v>7721</v>
      </c>
      <c r="B2479" s="2" t="s">
        <v>18</v>
      </c>
      <c r="C2479" s="3">
        <v>42624</v>
      </c>
      <c r="D2479" s="2" t="s">
        <v>50</v>
      </c>
      <c r="E2479" s="2">
        <v>3</v>
      </c>
      <c r="F2479" s="2">
        <v>23.27</v>
      </c>
      <c r="G2479" s="2">
        <v>0.01</v>
      </c>
      <c r="H2479" s="2" t="s">
        <v>49</v>
      </c>
      <c r="I2479" s="2">
        <v>7.93</v>
      </c>
      <c r="J2479" s="2">
        <v>15.49</v>
      </c>
      <c r="K2479" s="2">
        <v>14.76</v>
      </c>
      <c r="L2479" s="2" t="s">
        <v>212</v>
      </c>
      <c r="M2479" s="2" t="s">
        <v>38</v>
      </c>
      <c r="N2479" s="2" t="s">
        <v>43</v>
      </c>
      <c r="O2479" s="2" t="s">
        <v>24</v>
      </c>
      <c r="P2479" s="2" t="s">
        <v>95</v>
      </c>
      <c r="Q2479" s="2" t="s">
        <v>36</v>
      </c>
      <c r="R2479" s="3">
        <v>42626</v>
      </c>
      <c r="S2479" s="10">
        <f t="shared" si="416"/>
        <v>2016</v>
      </c>
      <c r="T2479" t="str">
        <f t="shared" si="422"/>
        <v/>
      </c>
      <c r="U2479" t="str">
        <f t="shared" si="422"/>
        <v/>
      </c>
      <c r="V2479">
        <f t="shared" si="422"/>
        <v>7.93</v>
      </c>
      <c r="W2479" t="str">
        <f t="shared" si="422"/>
        <v/>
      </c>
      <c r="Z2479">
        <f t="shared" si="423"/>
        <v>7.93</v>
      </c>
      <c r="AA2479" t="str">
        <f t="shared" si="423"/>
        <v/>
      </c>
      <c r="AB2479" t="str">
        <f t="shared" si="423"/>
        <v/>
      </c>
      <c r="AE2479" t="str">
        <f t="shared" si="417"/>
        <v/>
      </c>
      <c r="AH2479" t="str">
        <f t="shared" si="418"/>
        <v/>
      </c>
      <c r="AI2479" t="str">
        <f t="shared" si="419"/>
        <v/>
      </c>
      <c r="AJ2479" t="str">
        <f t="shared" si="415"/>
        <v/>
      </c>
      <c r="AK2479" t="str">
        <f t="shared" si="415"/>
        <v/>
      </c>
      <c r="AL2479" t="str">
        <f t="shared" si="415"/>
        <v/>
      </c>
    </row>
    <row r="2480" spans="1:38" x14ac:dyDescent="0.2">
      <c r="A2480" s="1">
        <v>7722</v>
      </c>
      <c r="B2480" s="2" t="s">
        <v>18</v>
      </c>
      <c r="C2480" s="3">
        <v>42624</v>
      </c>
      <c r="D2480" s="2" t="s">
        <v>41</v>
      </c>
      <c r="E2480" s="2">
        <v>6</v>
      </c>
      <c r="F2480" s="2">
        <v>20.010000000000002</v>
      </c>
      <c r="G2480" s="2">
        <v>7.0000000000000007E-2</v>
      </c>
      <c r="H2480" s="2" t="s">
        <v>20</v>
      </c>
      <c r="I2480" s="2">
        <v>0.5</v>
      </c>
      <c r="J2480" s="2">
        <v>13.88</v>
      </c>
      <c r="K2480" s="2">
        <v>15.49</v>
      </c>
      <c r="L2480" s="2" t="s">
        <v>385</v>
      </c>
      <c r="M2480" s="2" t="s">
        <v>29</v>
      </c>
      <c r="N2480" s="2" t="s">
        <v>30</v>
      </c>
      <c r="O2480" s="2" t="s">
        <v>24</v>
      </c>
      <c r="P2480" s="2" t="s">
        <v>25</v>
      </c>
      <c r="Q2480" s="2" t="s">
        <v>26</v>
      </c>
      <c r="R2480" s="3">
        <v>42626</v>
      </c>
      <c r="S2480" s="10">
        <f t="shared" si="416"/>
        <v>2016</v>
      </c>
      <c r="T2480" t="str">
        <f t="shared" si="422"/>
        <v/>
      </c>
      <c r="U2480">
        <f t="shared" si="422"/>
        <v>0.5</v>
      </c>
      <c r="V2480" t="str">
        <f t="shared" si="422"/>
        <v/>
      </c>
      <c r="W2480" t="str">
        <f t="shared" si="422"/>
        <v/>
      </c>
      <c r="Z2480">
        <f t="shared" si="423"/>
        <v>0.5</v>
      </c>
      <c r="AA2480" t="str">
        <f t="shared" si="423"/>
        <v/>
      </c>
      <c r="AB2480" t="str">
        <f t="shared" si="423"/>
        <v/>
      </c>
      <c r="AE2480" t="str">
        <f t="shared" si="417"/>
        <v/>
      </c>
      <c r="AH2480" t="str">
        <f t="shared" si="418"/>
        <v/>
      </c>
      <c r="AI2480" t="str">
        <f t="shared" si="419"/>
        <v/>
      </c>
      <c r="AJ2480" t="str">
        <f t="shared" si="415"/>
        <v/>
      </c>
      <c r="AK2480" t="str">
        <f t="shared" si="415"/>
        <v/>
      </c>
      <c r="AL2480" t="str">
        <f t="shared" si="415"/>
        <v/>
      </c>
    </row>
    <row r="2481" spans="1:38" x14ac:dyDescent="0.2">
      <c r="A2481" s="1">
        <v>7723</v>
      </c>
      <c r="B2481" s="2" t="s">
        <v>18</v>
      </c>
      <c r="C2481" s="3">
        <v>42624</v>
      </c>
      <c r="D2481" s="2" t="s">
        <v>27</v>
      </c>
      <c r="E2481" s="2">
        <v>25</v>
      </c>
      <c r="F2481" s="2">
        <v>1915.11</v>
      </c>
      <c r="G2481" s="2">
        <v>0</v>
      </c>
      <c r="H2481" s="2" t="s">
        <v>44</v>
      </c>
      <c r="I2481" s="2">
        <v>37.950000000000003</v>
      </c>
      <c r="J2481" s="2">
        <v>82.98</v>
      </c>
      <c r="K2481" s="2">
        <v>40.74</v>
      </c>
      <c r="L2481" s="2" t="s">
        <v>350</v>
      </c>
      <c r="M2481" s="2" t="s">
        <v>29</v>
      </c>
      <c r="N2481" s="2" t="s">
        <v>43</v>
      </c>
      <c r="O2481" s="2" t="s">
        <v>45</v>
      </c>
      <c r="P2481" s="2" t="s">
        <v>67</v>
      </c>
      <c r="Q2481" s="2" t="s">
        <v>47</v>
      </c>
      <c r="R2481" s="3">
        <v>42631</v>
      </c>
      <c r="S2481" s="10">
        <f t="shared" si="416"/>
        <v>2016</v>
      </c>
      <c r="T2481" t="str">
        <f t="shared" si="422"/>
        <v/>
      </c>
      <c r="U2481" t="str">
        <f t="shared" si="422"/>
        <v/>
      </c>
      <c r="V2481">
        <f t="shared" si="422"/>
        <v>37.950000000000003</v>
      </c>
      <c r="W2481" t="str">
        <f t="shared" si="422"/>
        <v/>
      </c>
      <c r="Z2481" t="str">
        <f t="shared" si="423"/>
        <v/>
      </c>
      <c r="AA2481" t="str">
        <f t="shared" si="423"/>
        <v/>
      </c>
      <c r="AB2481">
        <f t="shared" si="423"/>
        <v>37.950000000000003</v>
      </c>
      <c r="AE2481" t="str">
        <f t="shared" si="417"/>
        <v/>
      </c>
      <c r="AH2481" t="str">
        <f t="shared" si="418"/>
        <v/>
      </c>
      <c r="AI2481" t="str">
        <f t="shared" si="419"/>
        <v/>
      </c>
      <c r="AJ2481" t="str">
        <f t="shared" si="415"/>
        <v/>
      </c>
      <c r="AK2481" t="str">
        <f t="shared" si="415"/>
        <v/>
      </c>
      <c r="AL2481" t="str">
        <f t="shared" si="415"/>
        <v/>
      </c>
    </row>
    <row r="2482" spans="1:38" x14ac:dyDescent="0.2">
      <c r="A2482" s="1">
        <v>7724</v>
      </c>
      <c r="B2482" s="2" t="s">
        <v>18</v>
      </c>
      <c r="C2482" s="3">
        <v>42624</v>
      </c>
      <c r="D2482" s="2" t="s">
        <v>27</v>
      </c>
      <c r="E2482" s="2">
        <v>22</v>
      </c>
      <c r="F2482" s="2">
        <v>358.67</v>
      </c>
      <c r="G2482" s="2">
        <v>0.08</v>
      </c>
      <c r="H2482" s="2" t="s">
        <v>20</v>
      </c>
      <c r="I2482" s="2">
        <v>-31.82</v>
      </c>
      <c r="J2482" s="2">
        <v>27.73</v>
      </c>
      <c r="K2482" s="2">
        <v>21.42</v>
      </c>
      <c r="L2482" s="2" t="s">
        <v>87</v>
      </c>
      <c r="M2482" s="2" t="s">
        <v>29</v>
      </c>
      <c r="N2482" s="2" t="s">
        <v>23</v>
      </c>
      <c r="O2482" s="2" t="s">
        <v>24</v>
      </c>
      <c r="P2482" s="2" t="s">
        <v>203</v>
      </c>
      <c r="Q2482" s="2" t="s">
        <v>58</v>
      </c>
      <c r="R2482" s="3">
        <v>42626</v>
      </c>
      <c r="S2482" s="10">
        <f t="shared" si="416"/>
        <v>2016</v>
      </c>
      <c r="T2482">
        <f t="shared" ref="T2482:W2501" si="424">IF($N2482=T$1,$I2482,"")</f>
        <v>-31.82</v>
      </c>
      <c r="U2482" t="str">
        <f t="shared" si="424"/>
        <v/>
      </c>
      <c r="V2482" t="str">
        <f t="shared" si="424"/>
        <v/>
      </c>
      <c r="W2482" t="str">
        <f t="shared" si="424"/>
        <v/>
      </c>
      <c r="Z2482">
        <f t="shared" ref="Z2482:AB2501" si="425">IF($O2482=Z$1,$I2482,"")</f>
        <v>-31.82</v>
      </c>
      <c r="AA2482" t="str">
        <f t="shared" si="425"/>
        <v/>
      </c>
      <c r="AB2482" t="str">
        <f t="shared" si="425"/>
        <v/>
      </c>
      <c r="AE2482" t="str">
        <f t="shared" si="417"/>
        <v>Office Supplies</v>
      </c>
      <c r="AH2482" t="str">
        <f t="shared" si="418"/>
        <v/>
      </c>
      <c r="AI2482" t="str">
        <f t="shared" si="419"/>
        <v/>
      </c>
      <c r="AJ2482" t="str">
        <f t="shared" si="415"/>
        <v/>
      </c>
      <c r="AK2482" t="str">
        <f t="shared" si="415"/>
        <v/>
      </c>
      <c r="AL2482" t="str">
        <f t="shared" si="415"/>
        <v/>
      </c>
    </row>
    <row r="2483" spans="1:38" x14ac:dyDescent="0.2">
      <c r="A2483" s="1">
        <v>7725</v>
      </c>
      <c r="B2483" s="2" t="s">
        <v>18</v>
      </c>
      <c r="C2483" s="3">
        <v>42625</v>
      </c>
      <c r="D2483" s="2" t="s">
        <v>41</v>
      </c>
      <c r="E2483" s="2">
        <v>23</v>
      </c>
      <c r="F2483" s="2">
        <v>156.80000000000001</v>
      </c>
      <c r="G2483" s="2">
        <v>0.06</v>
      </c>
      <c r="H2483" s="2" t="s">
        <v>49</v>
      </c>
      <c r="I2483" s="2">
        <v>-120.65</v>
      </c>
      <c r="J2483" s="2">
        <v>17.809999999999999</v>
      </c>
      <c r="K2483" s="2">
        <v>22.49</v>
      </c>
      <c r="L2483" s="2" t="s">
        <v>124</v>
      </c>
      <c r="M2483" s="2" t="s">
        <v>29</v>
      </c>
      <c r="N2483" s="2" t="s">
        <v>43</v>
      </c>
      <c r="O2483" s="2" t="s">
        <v>24</v>
      </c>
      <c r="P2483" s="2" t="s">
        <v>25</v>
      </c>
      <c r="Q2483" s="2" t="s">
        <v>26</v>
      </c>
      <c r="R2483" s="3">
        <v>42626</v>
      </c>
      <c r="S2483" s="10">
        <f t="shared" si="416"/>
        <v>2016</v>
      </c>
      <c r="T2483" t="str">
        <f t="shared" si="424"/>
        <v/>
      </c>
      <c r="U2483" t="str">
        <f t="shared" si="424"/>
        <v/>
      </c>
      <c r="V2483">
        <f t="shared" si="424"/>
        <v>-120.65</v>
      </c>
      <c r="W2483" t="str">
        <f t="shared" si="424"/>
        <v/>
      </c>
      <c r="Z2483">
        <f t="shared" si="425"/>
        <v>-120.65</v>
      </c>
      <c r="AA2483" t="str">
        <f t="shared" si="425"/>
        <v/>
      </c>
      <c r="AB2483" t="str">
        <f t="shared" si="425"/>
        <v/>
      </c>
      <c r="AE2483" t="str">
        <f t="shared" si="417"/>
        <v>Office Supplies</v>
      </c>
      <c r="AH2483" t="str">
        <f t="shared" si="418"/>
        <v/>
      </c>
      <c r="AI2483" t="str">
        <f t="shared" si="419"/>
        <v/>
      </c>
      <c r="AJ2483" t="str">
        <f t="shared" si="415"/>
        <v/>
      </c>
      <c r="AK2483" t="str">
        <f t="shared" si="415"/>
        <v/>
      </c>
      <c r="AL2483" t="str">
        <f t="shared" si="415"/>
        <v/>
      </c>
    </row>
    <row r="2484" spans="1:38" x14ac:dyDescent="0.2">
      <c r="A2484" s="1">
        <v>7726</v>
      </c>
      <c r="B2484" s="2" t="s">
        <v>18</v>
      </c>
      <c r="C2484" s="3">
        <v>42625</v>
      </c>
      <c r="D2484" s="2" t="s">
        <v>59</v>
      </c>
      <c r="E2484" s="2">
        <v>32</v>
      </c>
      <c r="F2484" s="2">
        <v>301.44</v>
      </c>
      <c r="G2484" s="2">
        <v>0.03</v>
      </c>
      <c r="H2484" s="2" t="s">
        <v>20</v>
      </c>
      <c r="I2484" s="2">
        <v>-0.13</v>
      </c>
      <c r="J2484" s="2">
        <v>20.85</v>
      </c>
      <c r="K2484" s="2">
        <v>19.600000000000001</v>
      </c>
      <c r="L2484" s="2" t="s">
        <v>120</v>
      </c>
      <c r="M2484" s="2" t="s">
        <v>22</v>
      </c>
      <c r="N2484" s="2" t="s">
        <v>30</v>
      </c>
      <c r="O2484" s="2" t="s">
        <v>24</v>
      </c>
      <c r="P2484" s="2" t="s">
        <v>25</v>
      </c>
      <c r="Q2484" s="2" t="s">
        <v>26</v>
      </c>
      <c r="R2484" s="3">
        <v>42627</v>
      </c>
      <c r="S2484" s="10">
        <f t="shared" si="416"/>
        <v>2016</v>
      </c>
      <c r="T2484" t="str">
        <f t="shared" si="424"/>
        <v/>
      </c>
      <c r="U2484">
        <f t="shared" si="424"/>
        <v>-0.13</v>
      </c>
      <c r="V2484" t="str">
        <f t="shared" si="424"/>
        <v/>
      </c>
      <c r="W2484" t="str">
        <f t="shared" si="424"/>
        <v/>
      </c>
      <c r="Z2484">
        <f t="shared" si="425"/>
        <v>-0.13</v>
      </c>
      <c r="AA2484" t="str">
        <f t="shared" si="425"/>
        <v/>
      </c>
      <c r="AB2484" t="str">
        <f t="shared" si="425"/>
        <v/>
      </c>
      <c r="AE2484" t="str">
        <f t="shared" si="417"/>
        <v>Office Supplies</v>
      </c>
      <c r="AH2484" t="str">
        <f t="shared" si="418"/>
        <v/>
      </c>
      <c r="AI2484" t="str">
        <f t="shared" si="419"/>
        <v/>
      </c>
      <c r="AJ2484" t="str">
        <f t="shared" si="415"/>
        <v/>
      </c>
      <c r="AK2484" t="str">
        <f t="shared" si="415"/>
        <v/>
      </c>
      <c r="AL2484" t="str">
        <f t="shared" si="415"/>
        <v/>
      </c>
    </row>
    <row r="2485" spans="1:38" x14ac:dyDescent="0.2">
      <c r="A2485" s="1">
        <v>7727</v>
      </c>
      <c r="B2485" s="2" t="s">
        <v>18</v>
      </c>
      <c r="C2485" s="3">
        <v>42625</v>
      </c>
      <c r="D2485" s="2" t="s">
        <v>59</v>
      </c>
      <c r="E2485" s="2">
        <v>18</v>
      </c>
      <c r="F2485" s="2">
        <v>2030.05</v>
      </c>
      <c r="G2485" s="2">
        <v>0.05</v>
      </c>
      <c r="H2485" s="2" t="s">
        <v>44</v>
      </c>
      <c r="I2485" s="2">
        <v>-152.22999999999999</v>
      </c>
      <c r="J2485" s="2">
        <v>122.98</v>
      </c>
      <c r="K2485" s="2">
        <v>44</v>
      </c>
      <c r="L2485" s="2" t="s">
        <v>120</v>
      </c>
      <c r="M2485" s="2" t="s">
        <v>22</v>
      </c>
      <c r="N2485" s="2" t="s">
        <v>30</v>
      </c>
      <c r="O2485" s="2" t="s">
        <v>45</v>
      </c>
      <c r="P2485" s="2" t="s">
        <v>61</v>
      </c>
      <c r="Q2485" s="2" t="s">
        <v>56</v>
      </c>
      <c r="R2485" s="3">
        <v>42627</v>
      </c>
      <c r="S2485" s="10">
        <f t="shared" si="416"/>
        <v>2016</v>
      </c>
      <c r="T2485" t="str">
        <f t="shared" si="424"/>
        <v/>
      </c>
      <c r="U2485">
        <f t="shared" si="424"/>
        <v>-152.22999999999999</v>
      </c>
      <c r="V2485" t="str">
        <f t="shared" si="424"/>
        <v/>
      </c>
      <c r="W2485" t="str">
        <f t="shared" si="424"/>
        <v/>
      </c>
      <c r="Z2485" t="str">
        <f t="shared" si="425"/>
        <v/>
      </c>
      <c r="AA2485" t="str">
        <f t="shared" si="425"/>
        <v/>
      </c>
      <c r="AB2485">
        <f t="shared" si="425"/>
        <v>-152.22999999999999</v>
      </c>
      <c r="AE2485" t="str">
        <f t="shared" si="417"/>
        <v>Furniture</v>
      </c>
      <c r="AH2485" t="str">
        <f t="shared" si="418"/>
        <v/>
      </c>
      <c r="AI2485" t="str">
        <f t="shared" si="419"/>
        <v/>
      </c>
      <c r="AJ2485" t="str">
        <f t="shared" si="415"/>
        <v/>
      </c>
      <c r="AK2485" t="str">
        <f t="shared" si="415"/>
        <v/>
      </c>
      <c r="AL2485" t="str">
        <f t="shared" si="415"/>
        <v/>
      </c>
    </row>
    <row r="2486" spans="1:38" x14ac:dyDescent="0.2">
      <c r="A2486" s="1">
        <v>7728</v>
      </c>
      <c r="B2486" s="2" t="s">
        <v>18</v>
      </c>
      <c r="C2486" s="3">
        <v>42626</v>
      </c>
      <c r="D2486" s="2" t="s">
        <v>59</v>
      </c>
      <c r="E2486" s="2">
        <v>4</v>
      </c>
      <c r="F2486" s="2">
        <v>5479.52</v>
      </c>
      <c r="G2486" s="2">
        <v>0.06</v>
      </c>
      <c r="H2486" s="2" t="s">
        <v>44</v>
      </c>
      <c r="I2486" s="2">
        <v>-2810.94</v>
      </c>
      <c r="J2486" s="2">
        <v>1372.14</v>
      </c>
      <c r="K2486" s="2">
        <v>28.7</v>
      </c>
      <c r="L2486" s="2" t="s">
        <v>552</v>
      </c>
      <c r="M2486" s="2" t="s">
        <v>66</v>
      </c>
      <c r="N2486" s="2" t="s">
        <v>43</v>
      </c>
      <c r="O2486" s="2" t="s">
        <v>31</v>
      </c>
      <c r="P2486" s="2" t="s">
        <v>33</v>
      </c>
      <c r="Q2486" s="2" t="s">
        <v>56</v>
      </c>
      <c r="R2486" s="3">
        <v>42627</v>
      </c>
      <c r="S2486" s="10">
        <f t="shared" si="416"/>
        <v>2016</v>
      </c>
      <c r="T2486" t="str">
        <f t="shared" si="424"/>
        <v/>
      </c>
      <c r="U2486" t="str">
        <f t="shared" si="424"/>
        <v/>
      </c>
      <c r="V2486">
        <f t="shared" si="424"/>
        <v>-2810.94</v>
      </c>
      <c r="W2486" t="str">
        <f t="shared" si="424"/>
        <v/>
      </c>
      <c r="Z2486" t="str">
        <f t="shared" si="425"/>
        <v/>
      </c>
      <c r="AA2486">
        <f t="shared" si="425"/>
        <v>-2810.94</v>
      </c>
      <c r="AB2486" t="str">
        <f t="shared" si="425"/>
        <v/>
      </c>
      <c r="AE2486" t="str">
        <f t="shared" si="417"/>
        <v>Technology</v>
      </c>
      <c r="AH2486">
        <f t="shared" si="418"/>
        <v>-2810.94</v>
      </c>
      <c r="AI2486" t="str">
        <f t="shared" si="419"/>
        <v/>
      </c>
      <c r="AJ2486" t="str">
        <f t="shared" si="415"/>
        <v/>
      </c>
      <c r="AK2486">
        <f t="shared" si="415"/>
        <v>-2810.94</v>
      </c>
      <c r="AL2486" t="str">
        <f t="shared" si="415"/>
        <v/>
      </c>
    </row>
    <row r="2487" spans="1:38" x14ac:dyDescent="0.2">
      <c r="A2487" s="1">
        <v>7729</v>
      </c>
      <c r="B2487" s="2" t="s">
        <v>18</v>
      </c>
      <c r="C2487" s="3">
        <v>42627</v>
      </c>
      <c r="D2487" s="2" t="s">
        <v>50</v>
      </c>
      <c r="E2487" s="2">
        <v>3</v>
      </c>
      <c r="F2487" s="2">
        <v>2044.37</v>
      </c>
      <c r="G2487" s="2">
        <v>0.03</v>
      </c>
      <c r="H2487" s="2" t="s">
        <v>20</v>
      </c>
      <c r="I2487" s="2">
        <v>-2392.04</v>
      </c>
      <c r="J2487" s="2">
        <v>711.99</v>
      </c>
      <c r="K2487" s="2">
        <v>38.49</v>
      </c>
      <c r="L2487" s="2" t="s">
        <v>108</v>
      </c>
      <c r="M2487" s="2" t="s">
        <v>29</v>
      </c>
      <c r="N2487" s="2" t="s">
        <v>54</v>
      </c>
      <c r="O2487" s="2" t="s">
        <v>31</v>
      </c>
      <c r="P2487" s="2" t="s">
        <v>107</v>
      </c>
      <c r="Q2487" s="2" t="s">
        <v>34</v>
      </c>
      <c r="R2487" s="3">
        <v>42629</v>
      </c>
      <c r="S2487" s="10">
        <f t="shared" si="416"/>
        <v>2016</v>
      </c>
      <c r="T2487" t="str">
        <f t="shared" si="424"/>
        <v/>
      </c>
      <c r="U2487" t="str">
        <f t="shared" si="424"/>
        <v/>
      </c>
      <c r="V2487" t="str">
        <f t="shared" si="424"/>
        <v/>
      </c>
      <c r="W2487">
        <f t="shared" si="424"/>
        <v>-2392.04</v>
      </c>
      <c r="Z2487" t="str">
        <f t="shared" si="425"/>
        <v/>
      </c>
      <c r="AA2487">
        <f t="shared" si="425"/>
        <v>-2392.04</v>
      </c>
      <c r="AB2487" t="str">
        <f t="shared" si="425"/>
        <v/>
      </c>
      <c r="AE2487" t="str">
        <f t="shared" si="417"/>
        <v>Technology</v>
      </c>
      <c r="AH2487">
        <f t="shared" si="418"/>
        <v>-2392.04</v>
      </c>
      <c r="AI2487" t="str">
        <f t="shared" si="419"/>
        <v/>
      </c>
      <c r="AJ2487" t="str">
        <f t="shared" si="415"/>
        <v/>
      </c>
      <c r="AK2487">
        <f t="shared" si="415"/>
        <v>-2392.04</v>
      </c>
      <c r="AL2487" t="str">
        <f t="shared" si="415"/>
        <v/>
      </c>
    </row>
    <row r="2488" spans="1:38" x14ac:dyDescent="0.2">
      <c r="A2488" s="1">
        <v>7730</v>
      </c>
      <c r="B2488" s="2" t="s">
        <v>18</v>
      </c>
      <c r="C2488" s="3">
        <v>42627</v>
      </c>
      <c r="D2488" s="2" t="s">
        <v>50</v>
      </c>
      <c r="E2488" s="2">
        <v>21</v>
      </c>
      <c r="F2488" s="2">
        <v>2637.0639999999999</v>
      </c>
      <c r="G2488" s="2">
        <v>0.09</v>
      </c>
      <c r="H2488" s="2" t="s">
        <v>44</v>
      </c>
      <c r="I2488" s="2">
        <v>33.14</v>
      </c>
      <c r="J2488" s="2">
        <v>171.31</v>
      </c>
      <c r="K2488" s="2">
        <v>74</v>
      </c>
      <c r="L2488" s="2" t="s">
        <v>108</v>
      </c>
      <c r="M2488" s="2" t="s">
        <v>29</v>
      </c>
      <c r="N2488" s="2" t="s">
        <v>54</v>
      </c>
      <c r="O2488" s="2" t="s">
        <v>45</v>
      </c>
      <c r="P2488" s="2" t="s">
        <v>46</v>
      </c>
      <c r="Q2488" s="2" t="s">
        <v>56</v>
      </c>
      <c r="R2488" s="3">
        <v>42627</v>
      </c>
      <c r="S2488" s="10">
        <f t="shared" si="416"/>
        <v>2016</v>
      </c>
      <c r="T2488" t="str">
        <f t="shared" si="424"/>
        <v/>
      </c>
      <c r="U2488" t="str">
        <f t="shared" si="424"/>
        <v/>
      </c>
      <c r="V2488" t="str">
        <f t="shared" si="424"/>
        <v/>
      </c>
      <c r="W2488">
        <f t="shared" si="424"/>
        <v>33.14</v>
      </c>
      <c r="Z2488" t="str">
        <f t="shared" si="425"/>
        <v/>
      </c>
      <c r="AA2488" t="str">
        <f t="shared" si="425"/>
        <v/>
      </c>
      <c r="AB2488">
        <f t="shared" si="425"/>
        <v>33.14</v>
      </c>
      <c r="AE2488" t="str">
        <f t="shared" si="417"/>
        <v/>
      </c>
      <c r="AH2488" t="str">
        <f t="shared" si="418"/>
        <v/>
      </c>
      <c r="AI2488" t="str">
        <f t="shared" si="419"/>
        <v/>
      </c>
      <c r="AJ2488" t="str">
        <f t="shared" si="415"/>
        <v/>
      </c>
      <c r="AK2488" t="str">
        <f t="shared" si="415"/>
        <v/>
      </c>
      <c r="AL2488" t="str">
        <f t="shared" si="415"/>
        <v/>
      </c>
    </row>
    <row r="2489" spans="1:38" x14ac:dyDescent="0.2">
      <c r="A2489" s="1">
        <v>7731</v>
      </c>
      <c r="B2489" s="2" t="s">
        <v>18</v>
      </c>
      <c r="C2489" s="3">
        <v>42627</v>
      </c>
      <c r="D2489" s="2" t="s">
        <v>27</v>
      </c>
      <c r="E2489" s="2">
        <v>18</v>
      </c>
      <c r="F2489" s="2">
        <v>932.43</v>
      </c>
      <c r="G2489" s="2">
        <v>0.06</v>
      </c>
      <c r="H2489" s="2" t="s">
        <v>20</v>
      </c>
      <c r="I2489" s="2">
        <v>1.72</v>
      </c>
      <c r="J2489" s="2">
        <v>61.99</v>
      </c>
      <c r="K2489" s="2">
        <v>33.99</v>
      </c>
      <c r="L2489" s="2" t="s">
        <v>413</v>
      </c>
      <c r="M2489" s="2" t="s">
        <v>22</v>
      </c>
      <c r="N2489" s="2" t="s">
        <v>30</v>
      </c>
      <c r="O2489" s="2" t="s">
        <v>31</v>
      </c>
      <c r="P2489" s="2" t="s">
        <v>32</v>
      </c>
      <c r="Q2489" s="2" t="s">
        <v>26</v>
      </c>
      <c r="R2489" s="3">
        <v>42629</v>
      </c>
      <c r="S2489" s="10">
        <f t="shared" si="416"/>
        <v>2016</v>
      </c>
      <c r="T2489" t="str">
        <f t="shared" si="424"/>
        <v/>
      </c>
      <c r="U2489">
        <f t="shared" si="424"/>
        <v>1.72</v>
      </c>
      <c r="V2489" t="str">
        <f t="shared" si="424"/>
        <v/>
      </c>
      <c r="W2489" t="str">
        <f t="shared" si="424"/>
        <v/>
      </c>
      <c r="Z2489" t="str">
        <f t="shared" si="425"/>
        <v/>
      </c>
      <c r="AA2489">
        <f t="shared" si="425"/>
        <v>1.72</v>
      </c>
      <c r="AB2489" t="str">
        <f t="shared" si="425"/>
        <v/>
      </c>
      <c r="AE2489" t="str">
        <f t="shared" si="417"/>
        <v/>
      </c>
      <c r="AH2489" t="str">
        <f t="shared" si="418"/>
        <v/>
      </c>
      <c r="AI2489" t="str">
        <f t="shared" si="419"/>
        <v/>
      </c>
      <c r="AJ2489" t="str">
        <f t="shared" si="415"/>
        <v/>
      </c>
      <c r="AK2489" t="str">
        <f t="shared" si="415"/>
        <v/>
      </c>
      <c r="AL2489" t="str">
        <f t="shared" si="415"/>
        <v/>
      </c>
    </row>
    <row r="2490" spans="1:38" x14ac:dyDescent="0.2">
      <c r="A2490" s="1">
        <v>7732</v>
      </c>
      <c r="B2490" s="2" t="s">
        <v>18</v>
      </c>
      <c r="C2490" s="3">
        <v>42627</v>
      </c>
      <c r="D2490" s="2" t="s">
        <v>50</v>
      </c>
      <c r="E2490" s="2">
        <v>18</v>
      </c>
      <c r="F2490" s="2">
        <v>176.35</v>
      </c>
      <c r="G2490" s="2">
        <v>0.1</v>
      </c>
      <c r="H2490" s="2" t="s">
        <v>20</v>
      </c>
      <c r="I2490" s="2">
        <v>-10.5</v>
      </c>
      <c r="J2490" s="2">
        <v>21.78</v>
      </c>
      <c r="K2490" s="2">
        <v>19.760000000000002</v>
      </c>
      <c r="L2490" s="2" t="s">
        <v>211</v>
      </c>
      <c r="M2490" s="2" t="s">
        <v>22</v>
      </c>
      <c r="N2490" s="2" t="s">
        <v>23</v>
      </c>
      <c r="O2490" s="2" t="s">
        <v>24</v>
      </c>
      <c r="P2490" s="2" t="s">
        <v>90</v>
      </c>
      <c r="Q2490" s="2" t="s">
        <v>26</v>
      </c>
      <c r="R2490" s="3">
        <v>42627</v>
      </c>
      <c r="S2490" s="10">
        <f t="shared" si="416"/>
        <v>2016</v>
      </c>
      <c r="T2490">
        <f t="shared" si="424"/>
        <v>-10.5</v>
      </c>
      <c r="U2490" t="str">
        <f t="shared" si="424"/>
        <v/>
      </c>
      <c r="V2490" t="str">
        <f t="shared" si="424"/>
        <v/>
      </c>
      <c r="W2490" t="str">
        <f t="shared" si="424"/>
        <v/>
      </c>
      <c r="Z2490">
        <f t="shared" si="425"/>
        <v>-10.5</v>
      </c>
      <c r="AA2490" t="str">
        <f t="shared" si="425"/>
        <v/>
      </c>
      <c r="AB2490" t="str">
        <f t="shared" si="425"/>
        <v/>
      </c>
      <c r="AE2490" t="str">
        <f t="shared" si="417"/>
        <v>Office Supplies</v>
      </c>
      <c r="AH2490" t="str">
        <f t="shared" si="418"/>
        <v/>
      </c>
      <c r="AI2490" t="str">
        <f t="shared" si="419"/>
        <v/>
      </c>
      <c r="AJ2490" t="str">
        <f t="shared" si="415"/>
        <v/>
      </c>
      <c r="AK2490" t="str">
        <f t="shared" si="415"/>
        <v/>
      </c>
      <c r="AL2490" t="str">
        <f t="shared" si="415"/>
        <v/>
      </c>
    </row>
    <row r="2491" spans="1:38" x14ac:dyDescent="0.2">
      <c r="A2491" s="1">
        <v>7733</v>
      </c>
      <c r="B2491" s="2" t="s">
        <v>18</v>
      </c>
      <c r="C2491" s="3">
        <v>42627</v>
      </c>
      <c r="D2491" s="2" t="s">
        <v>50</v>
      </c>
      <c r="E2491" s="2">
        <v>8</v>
      </c>
      <c r="F2491" s="2">
        <v>349.67</v>
      </c>
      <c r="G2491" s="2">
        <v>0.09</v>
      </c>
      <c r="H2491" s="2" t="s">
        <v>20</v>
      </c>
      <c r="I2491" s="2">
        <v>-12.28</v>
      </c>
      <c r="J2491" s="2">
        <v>52.99</v>
      </c>
      <c r="K2491" s="2">
        <v>33.99</v>
      </c>
      <c r="L2491" s="2" t="s">
        <v>211</v>
      </c>
      <c r="M2491" s="2" t="s">
        <v>22</v>
      </c>
      <c r="N2491" s="2" t="s">
        <v>23</v>
      </c>
      <c r="O2491" s="2" t="s">
        <v>24</v>
      </c>
      <c r="P2491" s="2" t="s">
        <v>35</v>
      </c>
      <c r="Q2491" s="2" t="s">
        <v>26</v>
      </c>
      <c r="R2491" s="3">
        <v>42629</v>
      </c>
      <c r="S2491" s="10">
        <f t="shared" si="416"/>
        <v>2016</v>
      </c>
      <c r="T2491">
        <f t="shared" si="424"/>
        <v>-12.28</v>
      </c>
      <c r="U2491" t="str">
        <f t="shared" si="424"/>
        <v/>
      </c>
      <c r="V2491" t="str">
        <f t="shared" si="424"/>
        <v/>
      </c>
      <c r="W2491" t="str">
        <f t="shared" si="424"/>
        <v/>
      </c>
      <c r="Z2491">
        <f t="shared" si="425"/>
        <v>-12.28</v>
      </c>
      <c r="AA2491" t="str">
        <f t="shared" si="425"/>
        <v/>
      </c>
      <c r="AB2491" t="str">
        <f t="shared" si="425"/>
        <v/>
      </c>
      <c r="AE2491" t="str">
        <f t="shared" si="417"/>
        <v>Office Supplies</v>
      </c>
      <c r="AH2491" t="str">
        <f t="shared" si="418"/>
        <v/>
      </c>
      <c r="AI2491" t="str">
        <f t="shared" si="419"/>
        <v/>
      </c>
      <c r="AJ2491" t="str">
        <f t="shared" si="415"/>
        <v/>
      </c>
      <c r="AK2491" t="str">
        <f t="shared" si="415"/>
        <v/>
      </c>
      <c r="AL2491" t="str">
        <f t="shared" si="415"/>
        <v/>
      </c>
    </row>
    <row r="2492" spans="1:38" x14ac:dyDescent="0.2">
      <c r="A2492" s="1">
        <v>7734</v>
      </c>
      <c r="B2492" s="2" t="s">
        <v>18</v>
      </c>
      <c r="C2492" s="3">
        <v>42627</v>
      </c>
      <c r="D2492" s="2" t="s">
        <v>50</v>
      </c>
      <c r="E2492" s="2">
        <v>39</v>
      </c>
      <c r="F2492" s="2">
        <v>585.35</v>
      </c>
      <c r="G2492" s="2">
        <v>7.0000000000000007E-2</v>
      </c>
      <c r="H2492" s="2" t="s">
        <v>20</v>
      </c>
      <c r="I2492" s="2">
        <v>-81.03</v>
      </c>
      <c r="J2492" s="2">
        <v>27.73</v>
      </c>
      <c r="K2492" s="2">
        <v>21.42</v>
      </c>
      <c r="L2492" s="2" t="s">
        <v>211</v>
      </c>
      <c r="M2492" s="2" t="s">
        <v>22</v>
      </c>
      <c r="N2492" s="2" t="s">
        <v>23</v>
      </c>
      <c r="O2492" s="2" t="s">
        <v>24</v>
      </c>
      <c r="P2492" s="2" t="s">
        <v>203</v>
      </c>
      <c r="Q2492" s="2" t="s">
        <v>58</v>
      </c>
      <c r="R2492" s="3">
        <v>42629</v>
      </c>
      <c r="S2492" s="10">
        <f t="shared" si="416"/>
        <v>2016</v>
      </c>
      <c r="T2492">
        <f t="shared" si="424"/>
        <v>-81.03</v>
      </c>
      <c r="U2492" t="str">
        <f t="shared" si="424"/>
        <v/>
      </c>
      <c r="V2492" t="str">
        <f t="shared" si="424"/>
        <v/>
      </c>
      <c r="W2492" t="str">
        <f t="shared" si="424"/>
        <v/>
      </c>
      <c r="Z2492">
        <f t="shared" si="425"/>
        <v>-81.03</v>
      </c>
      <c r="AA2492" t="str">
        <f t="shared" si="425"/>
        <v/>
      </c>
      <c r="AB2492" t="str">
        <f t="shared" si="425"/>
        <v/>
      </c>
      <c r="AE2492" t="str">
        <f t="shared" si="417"/>
        <v>Office Supplies</v>
      </c>
      <c r="AH2492" t="str">
        <f t="shared" si="418"/>
        <v/>
      </c>
      <c r="AI2492" t="str">
        <f t="shared" si="419"/>
        <v/>
      </c>
      <c r="AJ2492" t="str">
        <f t="shared" si="415"/>
        <v/>
      </c>
      <c r="AK2492" t="str">
        <f t="shared" si="415"/>
        <v/>
      </c>
      <c r="AL2492" t="str">
        <f t="shared" si="415"/>
        <v/>
      </c>
    </row>
    <row r="2493" spans="1:38" x14ac:dyDescent="0.2">
      <c r="A2493" s="1">
        <v>7735</v>
      </c>
      <c r="B2493" s="2" t="s">
        <v>18</v>
      </c>
      <c r="C2493" s="3">
        <v>42627</v>
      </c>
      <c r="D2493" s="2" t="s">
        <v>50</v>
      </c>
      <c r="E2493" s="2">
        <v>38</v>
      </c>
      <c r="F2493" s="2">
        <v>1238.23</v>
      </c>
      <c r="G2493" s="2">
        <v>0</v>
      </c>
      <c r="H2493" s="2" t="s">
        <v>20</v>
      </c>
      <c r="I2493" s="2">
        <v>80.900000000000006</v>
      </c>
      <c r="J2493" s="2">
        <v>42.98</v>
      </c>
      <c r="K2493" s="2">
        <v>20.5</v>
      </c>
      <c r="L2493" s="2" t="s">
        <v>483</v>
      </c>
      <c r="M2493" s="2" t="s">
        <v>29</v>
      </c>
      <c r="N2493" s="2" t="s">
        <v>30</v>
      </c>
      <c r="O2493" s="2" t="s">
        <v>31</v>
      </c>
      <c r="P2493" s="2" t="s">
        <v>32</v>
      </c>
      <c r="Q2493" s="2" t="s">
        <v>26</v>
      </c>
      <c r="R2493" s="3">
        <v>42628</v>
      </c>
      <c r="S2493" s="10">
        <f t="shared" si="416"/>
        <v>2016</v>
      </c>
      <c r="T2493" t="str">
        <f t="shared" si="424"/>
        <v/>
      </c>
      <c r="U2493">
        <f t="shared" si="424"/>
        <v>80.900000000000006</v>
      </c>
      <c r="V2493" t="str">
        <f t="shared" si="424"/>
        <v/>
      </c>
      <c r="W2493" t="str">
        <f t="shared" si="424"/>
        <v/>
      </c>
      <c r="Z2493" t="str">
        <f t="shared" si="425"/>
        <v/>
      </c>
      <c r="AA2493">
        <f t="shared" si="425"/>
        <v>80.900000000000006</v>
      </c>
      <c r="AB2493" t="str">
        <f t="shared" si="425"/>
        <v/>
      </c>
      <c r="AE2493" t="str">
        <f t="shared" si="417"/>
        <v/>
      </c>
      <c r="AH2493" t="str">
        <f t="shared" si="418"/>
        <v/>
      </c>
      <c r="AI2493" t="str">
        <f t="shared" si="419"/>
        <v/>
      </c>
      <c r="AJ2493" t="str">
        <f t="shared" si="415"/>
        <v/>
      </c>
      <c r="AK2493" t="str">
        <f t="shared" si="415"/>
        <v/>
      </c>
      <c r="AL2493" t="str">
        <f t="shared" si="415"/>
        <v/>
      </c>
    </row>
    <row r="2494" spans="1:38" x14ac:dyDescent="0.2">
      <c r="A2494" s="1">
        <v>7736</v>
      </c>
      <c r="B2494" s="2" t="s">
        <v>18</v>
      </c>
      <c r="C2494" s="3">
        <v>42627</v>
      </c>
      <c r="D2494" s="2" t="s">
        <v>50</v>
      </c>
      <c r="E2494" s="2">
        <v>37</v>
      </c>
      <c r="F2494" s="2">
        <v>177.33</v>
      </c>
      <c r="G2494" s="2">
        <v>0.04</v>
      </c>
      <c r="H2494" s="2" t="s">
        <v>20</v>
      </c>
      <c r="I2494" s="2">
        <v>-108.95</v>
      </c>
      <c r="J2494" s="2">
        <v>16.28</v>
      </c>
      <c r="K2494" s="2">
        <v>19.739999999999998</v>
      </c>
      <c r="L2494" s="2" t="s">
        <v>483</v>
      </c>
      <c r="M2494" s="2" t="s">
        <v>29</v>
      </c>
      <c r="N2494" s="2" t="s">
        <v>30</v>
      </c>
      <c r="O2494" s="2" t="s">
        <v>24</v>
      </c>
      <c r="P2494" s="2" t="s">
        <v>35</v>
      </c>
      <c r="Q2494" s="2" t="s">
        <v>26</v>
      </c>
      <c r="R2494" s="3">
        <v>42627</v>
      </c>
      <c r="S2494" s="10">
        <f t="shared" si="416"/>
        <v>2016</v>
      </c>
      <c r="T2494" t="str">
        <f t="shared" si="424"/>
        <v/>
      </c>
      <c r="U2494">
        <f t="shared" si="424"/>
        <v>-108.95</v>
      </c>
      <c r="V2494" t="str">
        <f t="shared" si="424"/>
        <v/>
      </c>
      <c r="W2494" t="str">
        <f t="shared" si="424"/>
        <v/>
      </c>
      <c r="Z2494">
        <f t="shared" si="425"/>
        <v>-108.95</v>
      </c>
      <c r="AA2494" t="str">
        <f t="shared" si="425"/>
        <v/>
      </c>
      <c r="AB2494" t="str">
        <f t="shared" si="425"/>
        <v/>
      </c>
      <c r="AE2494" t="str">
        <f t="shared" si="417"/>
        <v>Office Supplies</v>
      </c>
      <c r="AH2494" t="str">
        <f t="shared" si="418"/>
        <v/>
      </c>
      <c r="AI2494" t="str">
        <f t="shared" si="419"/>
        <v/>
      </c>
      <c r="AJ2494" t="str">
        <f t="shared" si="415"/>
        <v/>
      </c>
      <c r="AK2494" t="str">
        <f t="shared" si="415"/>
        <v/>
      </c>
      <c r="AL2494" t="str">
        <f t="shared" si="415"/>
        <v/>
      </c>
    </row>
    <row r="2495" spans="1:38" x14ac:dyDescent="0.2">
      <c r="A2495" s="1">
        <v>7737</v>
      </c>
      <c r="B2495" s="2" t="s">
        <v>18</v>
      </c>
      <c r="C2495" s="3">
        <v>42627</v>
      </c>
      <c r="D2495" s="2" t="s">
        <v>50</v>
      </c>
      <c r="E2495" s="2">
        <v>23</v>
      </c>
      <c r="F2495" s="2">
        <v>1184.3440000000001</v>
      </c>
      <c r="G2495" s="2">
        <v>0.1</v>
      </c>
      <c r="H2495" s="2" t="s">
        <v>20</v>
      </c>
      <c r="I2495" s="2">
        <v>59.05</v>
      </c>
      <c r="J2495" s="2">
        <v>77.989999999999995</v>
      </c>
      <c r="K2495" s="2">
        <v>18.989999999999998</v>
      </c>
      <c r="L2495" s="2" t="s">
        <v>483</v>
      </c>
      <c r="M2495" s="2" t="s">
        <v>29</v>
      </c>
      <c r="N2495" s="2" t="s">
        <v>30</v>
      </c>
      <c r="O2495" s="2" t="s">
        <v>31</v>
      </c>
      <c r="P2495" s="2" t="s">
        <v>39</v>
      </c>
      <c r="Q2495" s="2" t="s">
        <v>26</v>
      </c>
      <c r="R2495" s="3">
        <v>42629</v>
      </c>
      <c r="S2495" s="10">
        <f t="shared" si="416"/>
        <v>2016</v>
      </c>
      <c r="T2495" t="str">
        <f t="shared" si="424"/>
        <v/>
      </c>
      <c r="U2495">
        <f t="shared" si="424"/>
        <v>59.05</v>
      </c>
      <c r="V2495" t="str">
        <f t="shared" si="424"/>
        <v/>
      </c>
      <c r="W2495" t="str">
        <f t="shared" si="424"/>
        <v/>
      </c>
      <c r="Z2495" t="str">
        <f t="shared" si="425"/>
        <v/>
      </c>
      <c r="AA2495">
        <f t="shared" si="425"/>
        <v>59.05</v>
      </c>
      <c r="AB2495" t="str">
        <f t="shared" si="425"/>
        <v/>
      </c>
      <c r="AE2495" t="str">
        <f t="shared" si="417"/>
        <v/>
      </c>
      <c r="AH2495" t="str">
        <f t="shared" si="418"/>
        <v/>
      </c>
      <c r="AI2495" t="str">
        <f t="shared" si="419"/>
        <v/>
      </c>
      <c r="AJ2495" t="str">
        <f t="shared" si="415"/>
        <v/>
      </c>
      <c r="AK2495" t="str">
        <f t="shared" si="415"/>
        <v/>
      </c>
      <c r="AL2495" t="str">
        <f t="shared" si="415"/>
        <v/>
      </c>
    </row>
    <row r="2496" spans="1:38" x14ac:dyDescent="0.2">
      <c r="A2496" s="1">
        <v>7738</v>
      </c>
      <c r="B2496" s="2" t="s">
        <v>18</v>
      </c>
      <c r="C2496" s="3">
        <v>42627</v>
      </c>
      <c r="D2496" s="2" t="s">
        <v>50</v>
      </c>
      <c r="E2496" s="2">
        <v>20</v>
      </c>
      <c r="F2496" s="2">
        <v>853.1</v>
      </c>
      <c r="G2496" s="2">
        <v>0.02</v>
      </c>
      <c r="H2496" s="2" t="s">
        <v>49</v>
      </c>
      <c r="I2496" s="2">
        <v>227</v>
      </c>
      <c r="J2496" s="2">
        <v>51.48</v>
      </c>
      <c r="K2496" s="2">
        <v>15.99</v>
      </c>
      <c r="L2496" s="2" t="s">
        <v>390</v>
      </c>
      <c r="M2496" s="2" t="s">
        <v>38</v>
      </c>
      <c r="N2496" s="2" t="s">
        <v>30</v>
      </c>
      <c r="O2496" s="2" t="s">
        <v>31</v>
      </c>
      <c r="P2496" s="2" t="s">
        <v>32</v>
      </c>
      <c r="Q2496" s="2" t="s">
        <v>58</v>
      </c>
      <c r="R2496" s="3">
        <v>42629</v>
      </c>
      <c r="S2496" s="10">
        <f t="shared" si="416"/>
        <v>2016</v>
      </c>
      <c r="T2496" t="str">
        <f t="shared" si="424"/>
        <v/>
      </c>
      <c r="U2496">
        <f t="shared" si="424"/>
        <v>227</v>
      </c>
      <c r="V2496" t="str">
        <f t="shared" si="424"/>
        <v/>
      </c>
      <c r="W2496" t="str">
        <f t="shared" si="424"/>
        <v/>
      </c>
      <c r="Z2496" t="str">
        <f t="shared" si="425"/>
        <v/>
      </c>
      <c r="AA2496">
        <f t="shared" si="425"/>
        <v>227</v>
      </c>
      <c r="AB2496" t="str">
        <f t="shared" si="425"/>
        <v/>
      </c>
      <c r="AE2496" t="str">
        <f t="shared" si="417"/>
        <v/>
      </c>
      <c r="AH2496" t="str">
        <f t="shared" si="418"/>
        <v/>
      </c>
      <c r="AI2496" t="str">
        <f t="shared" si="419"/>
        <v/>
      </c>
      <c r="AJ2496" t="str">
        <f t="shared" si="415"/>
        <v/>
      </c>
      <c r="AK2496" t="str">
        <f t="shared" si="415"/>
        <v/>
      </c>
      <c r="AL2496" t="str">
        <f t="shared" si="415"/>
        <v/>
      </c>
    </row>
    <row r="2497" spans="1:38" x14ac:dyDescent="0.2">
      <c r="A2497" s="1">
        <v>7739</v>
      </c>
      <c r="B2497" s="2" t="s">
        <v>18</v>
      </c>
      <c r="C2497" s="3">
        <v>42627</v>
      </c>
      <c r="D2497" s="2" t="s">
        <v>50</v>
      </c>
      <c r="E2497" s="2">
        <v>25</v>
      </c>
      <c r="F2497" s="2">
        <v>474.4</v>
      </c>
      <c r="G2497" s="2">
        <v>0.04</v>
      </c>
      <c r="H2497" s="2" t="s">
        <v>20</v>
      </c>
      <c r="I2497" s="2">
        <v>75.37</v>
      </c>
      <c r="J2497" s="2">
        <v>29.67</v>
      </c>
      <c r="K2497" s="2">
        <v>22.99</v>
      </c>
      <c r="L2497" s="2" t="s">
        <v>390</v>
      </c>
      <c r="M2497" s="2" t="s">
        <v>38</v>
      </c>
      <c r="N2497" s="2" t="s">
        <v>30</v>
      </c>
      <c r="O2497" s="2" t="s">
        <v>45</v>
      </c>
      <c r="P2497" s="2" t="s">
        <v>55</v>
      </c>
      <c r="Q2497" s="2" t="s">
        <v>58</v>
      </c>
      <c r="R2497" s="3">
        <v>42628</v>
      </c>
      <c r="S2497" s="10">
        <f t="shared" si="416"/>
        <v>2016</v>
      </c>
      <c r="T2497" t="str">
        <f t="shared" si="424"/>
        <v/>
      </c>
      <c r="U2497">
        <f t="shared" si="424"/>
        <v>75.37</v>
      </c>
      <c r="V2497" t="str">
        <f t="shared" si="424"/>
        <v/>
      </c>
      <c r="W2497" t="str">
        <f t="shared" si="424"/>
        <v/>
      </c>
      <c r="Z2497" t="str">
        <f t="shared" si="425"/>
        <v/>
      </c>
      <c r="AA2497" t="str">
        <f t="shared" si="425"/>
        <v/>
      </c>
      <c r="AB2497">
        <f t="shared" si="425"/>
        <v>75.37</v>
      </c>
      <c r="AE2497" t="str">
        <f t="shared" si="417"/>
        <v/>
      </c>
      <c r="AH2497" t="str">
        <f t="shared" si="418"/>
        <v/>
      </c>
      <c r="AI2497" t="str">
        <f t="shared" si="419"/>
        <v/>
      </c>
      <c r="AJ2497" t="str">
        <f t="shared" si="415"/>
        <v/>
      </c>
      <c r="AK2497" t="str">
        <f t="shared" si="415"/>
        <v/>
      </c>
      <c r="AL2497" t="str">
        <f t="shared" si="415"/>
        <v/>
      </c>
    </row>
    <row r="2498" spans="1:38" x14ac:dyDescent="0.2">
      <c r="A2498" s="1">
        <v>7740</v>
      </c>
      <c r="B2498" s="2" t="s">
        <v>18</v>
      </c>
      <c r="C2498" s="3">
        <v>42627</v>
      </c>
      <c r="D2498" s="2" t="s">
        <v>50</v>
      </c>
      <c r="E2498" s="2">
        <v>36</v>
      </c>
      <c r="F2498" s="2">
        <v>71.83</v>
      </c>
      <c r="G2498" s="2">
        <v>7.0000000000000007E-2</v>
      </c>
      <c r="H2498" s="2" t="s">
        <v>20</v>
      </c>
      <c r="I2498" s="2">
        <v>-13.24</v>
      </c>
      <c r="J2498" s="2">
        <v>13.88</v>
      </c>
      <c r="K2498" s="2">
        <v>15.49</v>
      </c>
      <c r="L2498" s="2" t="s">
        <v>390</v>
      </c>
      <c r="M2498" s="2" t="s">
        <v>38</v>
      </c>
      <c r="N2498" s="2" t="s">
        <v>30</v>
      </c>
      <c r="O2498" s="2" t="s">
        <v>45</v>
      </c>
      <c r="P2498" s="2" t="s">
        <v>46</v>
      </c>
      <c r="Q2498" s="2" t="s">
        <v>47</v>
      </c>
      <c r="R2498" s="3">
        <v>42628</v>
      </c>
      <c r="S2498" s="10">
        <f t="shared" si="416"/>
        <v>2016</v>
      </c>
      <c r="T2498" t="str">
        <f t="shared" si="424"/>
        <v/>
      </c>
      <c r="U2498">
        <f t="shared" si="424"/>
        <v>-13.24</v>
      </c>
      <c r="V2498" t="str">
        <f t="shared" si="424"/>
        <v/>
      </c>
      <c r="W2498" t="str">
        <f t="shared" si="424"/>
        <v/>
      </c>
      <c r="Z2498" t="str">
        <f t="shared" si="425"/>
        <v/>
      </c>
      <c r="AA2498" t="str">
        <f t="shared" si="425"/>
        <v/>
      </c>
      <c r="AB2498">
        <f t="shared" si="425"/>
        <v>-13.24</v>
      </c>
      <c r="AE2498" t="str">
        <f t="shared" si="417"/>
        <v>Furniture</v>
      </c>
      <c r="AH2498" t="str">
        <f t="shared" si="418"/>
        <v/>
      </c>
      <c r="AI2498" t="str">
        <f t="shared" si="419"/>
        <v/>
      </c>
      <c r="AJ2498" t="str">
        <f t="shared" si="419"/>
        <v/>
      </c>
      <c r="AK2498" t="str">
        <f t="shared" si="419"/>
        <v/>
      </c>
      <c r="AL2498" t="str">
        <f t="shared" si="419"/>
        <v/>
      </c>
    </row>
    <row r="2499" spans="1:38" x14ac:dyDescent="0.2">
      <c r="A2499" s="1">
        <v>7741</v>
      </c>
      <c r="B2499" s="2" t="s">
        <v>18</v>
      </c>
      <c r="C2499" s="3">
        <v>42627</v>
      </c>
      <c r="D2499" s="2" t="s">
        <v>41</v>
      </c>
      <c r="E2499" s="2">
        <v>23</v>
      </c>
      <c r="F2499" s="2">
        <v>174.2</v>
      </c>
      <c r="G2499" s="2">
        <v>0.03</v>
      </c>
      <c r="H2499" s="2" t="s">
        <v>20</v>
      </c>
      <c r="I2499" s="2">
        <v>49.99</v>
      </c>
      <c r="J2499" s="2">
        <v>19.399999999999999</v>
      </c>
      <c r="K2499" s="2">
        <v>15.71</v>
      </c>
      <c r="L2499" s="2" t="s">
        <v>589</v>
      </c>
      <c r="M2499" s="2" t="s">
        <v>38</v>
      </c>
      <c r="N2499" s="2" t="s">
        <v>30</v>
      </c>
      <c r="O2499" s="2" t="s">
        <v>24</v>
      </c>
      <c r="P2499" s="2" t="s">
        <v>35</v>
      </c>
      <c r="Q2499" s="2" t="s">
        <v>36</v>
      </c>
      <c r="R2499" s="3">
        <v>42627</v>
      </c>
      <c r="S2499" s="10">
        <f t="shared" ref="S2499:S2562" si="426">YEAR(C2499)</f>
        <v>2016</v>
      </c>
      <c r="T2499" t="str">
        <f t="shared" si="424"/>
        <v/>
      </c>
      <c r="U2499">
        <f t="shared" si="424"/>
        <v>49.99</v>
      </c>
      <c r="V2499" t="str">
        <f t="shared" si="424"/>
        <v/>
      </c>
      <c r="W2499" t="str">
        <f t="shared" si="424"/>
        <v/>
      </c>
      <c r="Z2499">
        <f t="shared" si="425"/>
        <v>49.99</v>
      </c>
      <c r="AA2499" t="str">
        <f t="shared" si="425"/>
        <v/>
      </c>
      <c r="AB2499" t="str">
        <f t="shared" si="425"/>
        <v/>
      </c>
      <c r="AE2499" t="str">
        <f t="shared" ref="AE2499:AE2562" si="427">IF(I2499&lt;0,O2499,"")</f>
        <v/>
      </c>
      <c r="AH2499" t="str">
        <f t="shared" ref="AH2499:AH2562" si="428">IF(E2499&lt;11,IF(O2499="Technology",I2499,""),"")</f>
        <v/>
      </c>
      <c r="AI2499" t="str">
        <f t="shared" ref="AI2499:AL2562" si="429">IF(AI$1=$S2499,$AH2499,"")</f>
        <v/>
      </c>
      <c r="AJ2499" t="str">
        <f t="shared" si="429"/>
        <v/>
      </c>
      <c r="AK2499" t="str">
        <f t="shared" si="429"/>
        <v/>
      </c>
      <c r="AL2499" t="str">
        <f t="shared" si="429"/>
        <v/>
      </c>
    </row>
    <row r="2500" spans="1:38" x14ac:dyDescent="0.2">
      <c r="A2500" s="1">
        <v>7742</v>
      </c>
      <c r="B2500" s="2" t="s">
        <v>18</v>
      </c>
      <c r="C2500" s="3">
        <v>42627</v>
      </c>
      <c r="D2500" s="2" t="s">
        <v>41</v>
      </c>
      <c r="E2500" s="2">
        <v>38</v>
      </c>
      <c r="F2500" s="2">
        <v>268.77999999999997</v>
      </c>
      <c r="G2500" s="2">
        <v>0.05</v>
      </c>
      <c r="H2500" s="2" t="s">
        <v>20</v>
      </c>
      <c r="I2500" s="2">
        <v>-166.95</v>
      </c>
      <c r="J2500" s="2">
        <v>18.48</v>
      </c>
      <c r="K2500" s="2">
        <v>22.74</v>
      </c>
      <c r="L2500" s="2" t="s">
        <v>589</v>
      </c>
      <c r="M2500" s="2" t="s">
        <v>38</v>
      </c>
      <c r="N2500" s="2" t="s">
        <v>30</v>
      </c>
      <c r="O2500" s="2" t="s">
        <v>24</v>
      </c>
      <c r="P2500" s="2" t="s">
        <v>35</v>
      </c>
      <c r="Q2500" s="2" t="s">
        <v>26</v>
      </c>
      <c r="R2500" s="3">
        <v>42629</v>
      </c>
      <c r="S2500" s="10">
        <f t="shared" si="426"/>
        <v>2016</v>
      </c>
      <c r="T2500" t="str">
        <f t="shared" si="424"/>
        <v/>
      </c>
      <c r="U2500">
        <f t="shared" si="424"/>
        <v>-166.95</v>
      </c>
      <c r="V2500" t="str">
        <f t="shared" si="424"/>
        <v/>
      </c>
      <c r="W2500" t="str">
        <f t="shared" si="424"/>
        <v/>
      </c>
      <c r="Z2500">
        <f t="shared" si="425"/>
        <v>-166.95</v>
      </c>
      <c r="AA2500" t="str">
        <f t="shared" si="425"/>
        <v/>
      </c>
      <c r="AB2500" t="str">
        <f t="shared" si="425"/>
        <v/>
      </c>
      <c r="AE2500" t="str">
        <f t="shared" si="427"/>
        <v>Office Supplies</v>
      </c>
      <c r="AH2500" t="str">
        <f t="shared" si="428"/>
        <v/>
      </c>
      <c r="AI2500" t="str">
        <f t="shared" si="429"/>
        <v/>
      </c>
      <c r="AJ2500" t="str">
        <f t="shared" si="429"/>
        <v/>
      </c>
      <c r="AK2500" t="str">
        <f t="shared" si="429"/>
        <v/>
      </c>
      <c r="AL2500" t="str">
        <f t="shared" si="429"/>
        <v/>
      </c>
    </row>
    <row r="2501" spans="1:38" x14ac:dyDescent="0.2">
      <c r="A2501" s="1">
        <v>7743</v>
      </c>
      <c r="B2501" s="2" t="s">
        <v>18</v>
      </c>
      <c r="C2501" s="3">
        <v>42629</v>
      </c>
      <c r="D2501" s="2" t="s">
        <v>50</v>
      </c>
      <c r="E2501" s="2">
        <v>31</v>
      </c>
      <c r="F2501" s="2">
        <v>797.34</v>
      </c>
      <c r="G2501" s="2">
        <v>0.1</v>
      </c>
      <c r="H2501" s="2" t="s">
        <v>44</v>
      </c>
      <c r="I2501" s="2">
        <v>-185.01</v>
      </c>
      <c r="J2501" s="2">
        <v>37.979999999999997</v>
      </c>
      <c r="K2501" s="2">
        <v>28.36</v>
      </c>
      <c r="L2501" s="2" t="s">
        <v>573</v>
      </c>
      <c r="M2501" s="2" t="s">
        <v>66</v>
      </c>
      <c r="N2501" s="2" t="s">
        <v>43</v>
      </c>
      <c r="O2501" s="2" t="s">
        <v>45</v>
      </c>
      <c r="P2501" s="2" t="s">
        <v>61</v>
      </c>
      <c r="Q2501" s="2" t="s">
        <v>56</v>
      </c>
      <c r="R2501" s="3">
        <v>42631</v>
      </c>
      <c r="S2501" s="10">
        <f t="shared" si="426"/>
        <v>2016</v>
      </c>
      <c r="T2501" t="str">
        <f t="shared" si="424"/>
        <v/>
      </c>
      <c r="U2501" t="str">
        <f t="shared" si="424"/>
        <v/>
      </c>
      <c r="V2501">
        <f t="shared" si="424"/>
        <v>-185.01</v>
      </c>
      <c r="W2501" t="str">
        <f t="shared" si="424"/>
        <v/>
      </c>
      <c r="Z2501" t="str">
        <f t="shared" si="425"/>
        <v/>
      </c>
      <c r="AA2501" t="str">
        <f t="shared" si="425"/>
        <v/>
      </c>
      <c r="AB2501">
        <f t="shared" si="425"/>
        <v>-185.01</v>
      </c>
      <c r="AE2501" t="str">
        <f t="shared" si="427"/>
        <v>Furniture</v>
      </c>
      <c r="AH2501" t="str">
        <f t="shared" si="428"/>
        <v/>
      </c>
      <c r="AI2501" t="str">
        <f t="shared" si="429"/>
        <v/>
      </c>
      <c r="AJ2501" t="str">
        <f t="shared" si="429"/>
        <v/>
      </c>
      <c r="AK2501" t="str">
        <f t="shared" si="429"/>
        <v/>
      </c>
      <c r="AL2501" t="str">
        <f t="shared" si="429"/>
        <v/>
      </c>
    </row>
    <row r="2502" spans="1:38" x14ac:dyDescent="0.2">
      <c r="A2502" s="1">
        <v>7744</v>
      </c>
      <c r="B2502" s="2" t="s">
        <v>18</v>
      </c>
      <c r="C2502" s="3">
        <v>42631</v>
      </c>
      <c r="D2502" s="2" t="s">
        <v>41</v>
      </c>
      <c r="E2502" s="2">
        <v>25</v>
      </c>
      <c r="F2502" s="2">
        <v>1127.31</v>
      </c>
      <c r="G2502" s="2">
        <v>0.08</v>
      </c>
      <c r="H2502" s="2" t="s">
        <v>49</v>
      </c>
      <c r="I2502" s="2">
        <v>440.11</v>
      </c>
      <c r="J2502" s="2">
        <v>60.04</v>
      </c>
      <c r="K2502" s="2">
        <v>19.79</v>
      </c>
      <c r="L2502" s="2" t="s">
        <v>590</v>
      </c>
      <c r="M2502" s="2" t="s">
        <v>29</v>
      </c>
      <c r="N2502" s="2" t="s">
        <v>54</v>
      </c>
      <c r="O2502" s="2" t="s">
        <v>24</v>
      </c>
      <c r="P2502" s="2" t="s">
        <v>35</v>
      </c>
      <c r="Q2502" s="2" t="s">
        <v>26</v>
      </c>
      <c r="R2502" s="3">
        <v>42633</v>
      </c>
      <c r="S2502" s="10">
        <f t="shared" si="426"/>
        <v>2016</v>
      </c>
      <c r="T2502" t="str">
        <f t="shared" ref="T2502:W2521" si="430">IF($N2502=T$1,$I2502,"")</f>
        <v/>
      </c>
      <c r="U2502" t="str">
        <f t="shared" si="430"/>
        <v/>
      </c>
      <c r="V2502" t="str">
        <f t="shared" si="430"/>
        <v/>
      </c>
      <c r="W2502">
        <f t="shared" si="430"/>
        <v>440.11</v>
      </c>
      <c r="Z2502">
        <f t="shared" ref="Z2502:AB2521" si="431">IF($O2502=Z$1,$I2502,"")</f>
        <v>440.11</v>
      </c>
      <c r="AA2502" t="str">
        <f t="shared" si="431"/>
        <v/>
      </c>
      <c r="AB2502" t="str">
        <f t="shared" si="431"/>
        <v/>
      </c>
      <c r="AE2502" t="str">
        <f t="shared" si="427"/>
        <v/>
      </c>
      <c r="AH2502" t="str">
        <f t="shared" si="428"/>
        <v/>
      </c>
      <c r="AI2502" t="str">
        <f t="shared" si="429"/>
        <v/>
      </c>
      <c r="AJ2502" t="str">
        <f t="shared" si="429"/>
        <v/>
      </c>
      <c r="AK2502" t="str">
        <f t="shared" si="429"/>
        <v/>
      </c>
      <c r="AL2502" t="str">
        <f t="shared" si="429"/>
        <v/>
      </c>
    </row>
    <row r="2503" spans="1:38" x14ac:dyDescent="0.2">
      <c r="A2503" s="1">
        <v>7745</v>
      </c>
      <c r="B2503" s="2" t="s">
        <v>18</v>
      </c>
      <c r="C2503" s="3">
        <v>42631</v>
      </c>
      <c r="D2503" s="2" t="s">
        <v>41</v>
      </c>
      <c r="E2503" s="2">
        <v>12</v>
      </c>
      <c r="F2503" s="2">
        <v>101.92</v>
      </c>
      <c r="G2503" s="2">
        <v>0.06</v>
      </c>
      <c r="H2503" s="2" t="s">
        <v>20</v>
      </c>
      <c r="I2503" s="2">
        <v>-30.83</v>
      </c>
      <c r="J2503" s="2">
        <v>19.45</v>
      </c>
      <c r="K2503" s="2">
        <v>20.28</v>
      </c>
      <c r="L2503" s="2" t="s">
        <v>476</v>
      </c>
      <c r="M2503" s="2" t="s">
        <v>29</v>
      </c>
      <c r="N2503" s="2" t="s">
        <v>23</v>
      </c>
      <c r="O2503" s="2" t="s">
        <v>24</v>
      </c>
      <c r="P2503" s="2" t="s">
        <v>25</v>
      </c>
      <c r="Q2503" s="2" t="s">
        <v>26</v>
      </c>
      <c r="R2503" s="3">
        <v>42633</v>
      </c>
      <c r="S2503" s="10">
        <f t="shared" si="426"/>
        <v>2016</v>
      </c>
      <c r="T2503">
        <f t="shared" si="430"/>
        <v>-30.83</v>
      </c>
      <c r="U2503" t="str">
        <f t="shared" si="430"/>
        <v/>
      </c>
      <c r="V2503" t="str">
        <f t="shared" si="430"/>
        <v/>
      </c>
      <c r="W2503" t="str">
        <f t="shared" si="430"/>
        <v/>
      </c>
      <c r="Z2503">
        <f t="shared" si="431"/>
        <v>-30.83</v>
      </c>
      <c r="AA2503" t="str">
        <f t="shared" si="431"/>
        <v/>
      </c>
      <c r="AB2503" t="str">
        <f t="shared" si="431"/>
        <v/>
      </c>
      <c r="AE2503" t="str">
        <f t="shared" si="427"/>
        <v>Office Supplies</v>
      </c>
      <c r="AH2503" t="str">
        <f t="shared" si="428"/>
        <v/>
      </c>
      <c r="AI2503" t="str">
        <f t="shared" si="429"/>
        <v/>
      </c>
      <c r="AJ2503" t="str">
        <f t="shared" si="429"/>
        <v/>
      </c>
      <c r="AK2503" t="str">
        <f t="shared" si="429"/>
        <v/>
      </c>
      <c r="AL2503" t="str">
        <f t="shared" si="429"/>
        <v/>
      </c>
    </row>
    <row r="2504" spans="1:38" x14ac:dyDescent="0.2">
      <c r="A2504" s="1">
        <v>7746</v>
      </c>
      <c r="B2504" s="2" t="s">
        <v>18</v>
      </c>
      <c r="C2504" s="3">
        <v>42631</v>
      </c>
      <c r="D2504" s="2" t="s">
        <v>59</v>
      </c>
      <c r="E2504" s="2">
        <v>46</v>
      </c>
      <c r="F2504" s="2">
        <v>643.9</v>
      </c>
      <c r="G2504" s="2">
        <v>0.01</v>
      </c>
      <c r="H2504" s="2" t="s">
        <v>20</v>
      </c>
      <c r="I2504" s="2">
        <v>-66.58</v>
      </c>
      <c r="J2504" s="2">
        <v>24.99</v>
      </c>
      <c r="K2504" s="2">
        <v>23.44</v>
      </c>
      <c r="L2504" s="2" t="s">
        <v>183</v>
      </c>
      <c r="M2504" s="2" t="s">
        <v>29</v>
      </c>
      <c r="N2504" s="2" t="s">
        <v>30</v>
      </c>
      <c r="O2504" s="2" t="s">
        <v>31</v>
      </c>
      <c r="P2504" s="2" t="s">
        <v>33</v>
      </c>
      <c r="Q2504" s="2" t="s">
        <v>62</v>
      </c>
      <c r="R2504" s="3">
        <v>42633</v>
      </c>
      <c r="S2504" s="10">
        <f t="shared" si="426"/>
        <v>2016</v>
      </c>
      <c r="T2504" t="str">
        <f t="shared" si="430"/>
        <v/>
      </c>
      <c r="U2504">
        <f t="shared" si="430"/>
        <v>-66.58</v>
      </c>
      <c r="V2504" t="str">
        <f t="shared" si="430"/>
        <v/>
      </c>
      <c r="W2504" t="str">
        <f t="shared" si="430"/>
        <v/>
      </c>
      <c r="Z2504" t="str">
        <f t="shared" si="431"/>
        <v/>
      </c>
      <c r="AA2504">
        <f t="shared" si="431"/>
        <v>-66.58</v>
      </c>
      <c r="AB2504" t="str">
        <f t="shared" si="431"/>
        <v/>
      </c>
      <c r="AE2504" t="str">
        <f t="shared" si="427"/>
        <v>Technology</v>
      </c>
      <c r="AH2504" t="str">
        <f t="shared" si="428"/>
        <v/>
      </c>
      <c r="AI2504" t="str">
        <f t="shared" si="429"/>
        <v/>
      </c>
      <c r="AJ2504" t="str">
        <f t="shared" si="429"/>
        <v/>
      </c>
      <c r="AK2504" t="str">
        <f t="shared" si="429"/>
        <v/>
      </c>
      <c r="AL2504" t="str">
        <f t="shared" si="429"/>
        <v/>
      </c>
    </row>
    <row r="2505" spans="1:38" x14ac:dyDescent="0.2">
      <c r="A2505" s="1">
        <v>7747</v>
      </c>
      <c r="B2505" s="2" t="s">
        <v>18</v>
      </c>
      <c r="C2505" s="3">
        <v>42631</v>
      </c>
      <c r="D2505" s="2" t="s">
        <v>59</v>
      </c>
      <c r="E2505" s="2">
        <v>25</v>
      </c>
      <c r="F2505" s="2">
        <v>2621.7705000000001</v>
      </c>
      <c r="G2505" s="2">
        <v>7.0000000000000007E-2</v>
      </c>
      <c r="H2505" s="2" t="s">
        <v>20</v>
      </c>
      <c r="I2505" s="2">
        <v>389.41</v>
      </c>
      <c r="J2505" s="2">
        <v>137.99</v>
      </c>
      <c r="K2505" s="2">
        <v>21.69</v>
      </c>
      <c r="L2505" s="2" t="s">
        <v>183</v>
      </c>
      <c r="M2505" s="2" t="s">
        <v>29</v>
      </c>
      <c r="N2505" s="2" t="s">
        <v>30</v>
      </c>
      <c r="O2505" s="2" t="s">
        <v>31</v>
      </c>
      <c r="P2505" s="2" t="s">
        <v>39</v>
      </c>
      <c r="Q2505" s="2" t="s">
        <v>26</v>
      </c>
      <c r="R2505" s="3">
        <v>42633</v>
      </c>
      <c r="S2505" s="10">
        <f t="shared" si="426"/>
        <v>2016</v>
      </c>
      <c r="T2505" t="str">
        <f t="shared" si="430"/>
        <v/>
      </c>
      <c r="U2505">
        <f t="shared" si="430"/>
        <v>389.41</v>
      </c>
      <c r="V2505" t="str">
        <f t="shared" si="430"/>
        <v/>
      </c>
      <c r="W2505" t="str">
        <f t="shared" si="430"/>
        <v/>
      </c>
      <c r="Z2505" t="str">
        <f t="shared" si="431"/>
        <v/>
      </c>
      <c r="AA2505">
        <f t="shared" si="431"/>
        <v>389.41</v>
      </c>
      <c r="AB2505" t="str">
        <f t="shared" si="431"/>
        <v/>
      </c>
      <c r="AE2505" t="str">
        <f t="shared" si="427"/>
        <v/>
      </c>
      <c r="AH2505" t="str">
        <f t="shared" si="428"/>
        <v/>
      </c>
      <c r="AI2505" t="str">
        <f t="shared" si="429"/>
        <v/>
      </c>
      <c r="AJ2505" t="str">
        <f t="shared" si="429"/>
        <v/>
      </c>
      <c r="AK2505" t="str">
        <f t="shared" si="429"/>
        <v/>
      </c>
      <c r="AL2505" t="str">
        <f t="shared" si="429"/>
        <v/>
      </c>
    </row>
    <row r="2506" spans="1:38" x14ac:dyDescent="0.2">
      <c r="A2506" s="1">
        <v>7748</v>
      </c>
      <c r="B2506" s="2" t="s">
        <v>18</v>
      </c>
      <c r="C2506" s="3">
        <v>42634</v>
      </c>
      <c r="D2506" s="2" t="s">
        <v>50</v>
      </c>
      <c r="E2506" s="2">
        <v>34</v>
      </c>
      <c r="F2506" s="2">
        <v>236.91</v>
      </c>
      <c r="G2506" s="2">
        <v>0.04</v>
      </c>
      <c r="H2506" s="2" t="s">
        <v>20</v>
      </c>
      <c r="I2506" s="2">
        <v>-183.93</v>
      </c>
      <c r="J2506" s="2">
        <v>18.48</v>
      </c>
      <c r="K2506" s="2">
        <v>23.54</v>
      </c>
      <c r="L2506" s="2" t="s">
        <v>455</v>
      </c>
      <c r="M2506" s="2" t="s">
        <v>29</v>
      </c>
      <c r="N2506" s="2" t="s">
        <v>54</v>
      </c>
      <c r="O2506" s="2" t="s">
        <v>24</v>
      </c>
      <c r="P2506" s="2" t="s">
        <v>35</v>
      </c>
      <c r="Q2506" s="2" t="s">
        <v>26</v>
      </c>
      <c r="R2506" s="3">
        <v>42635</v>
      </c>
      <c r="S2506" s="10">
        <f t="shared" si="426"/>
        <v>2016</v>
      </c>
      <c r="T2506" t="str">
        <f t="shared" si="430"/>
        <v/>
      </c>
      <c r="U2506" t="str">
        <f t="shared" si="430"/>
        <v/>
      </c>
      <c r="V2506" t="str">
        <f t="shared" si="430"/>
        <v/>
      </c>
      <c r="W2506">
        <f t="shared" si="430"/>
        <v>-183.93</v>
      </c>
      <c r="Z2506">
        <f t="shared" si="431"/>
        <v>-183.93</v>
      </c>
      <c r="AA2506" t="str">
        <f t="shared" si="431"/>
        <v/>
      </c>
      <c r="AB2506" t="str">
        <f t="shared" si="431"/>
        <v/>
      </c>
      <c r="AE2506" t="str">
        <f t="shared" si="427"/>
        <v>Office Supplies</v>
      </c>
      <c r="AH2506" t="str">
        <f t="shared" si="428"/>
        <v/>
      </c>
      <c r="AI2506" t="str">
        <f t="shared" si="429"/>
        <v/>
      </c>
      <c r="AJ2506" t="str">
        <f t="shared" si="429"/>
        <v/>
      </c>
      <c r="AK2506" t="str">
        <f t="shared" si="429"/>
        <v/>
      </c>
      <c r="AL2506" t="str">
        <f t="shared" si="429"/>
        <v/>
      </c>
    </row>
    <row r="2507" spans="1:38" x14ac:dyDescent="0.2">
      <c r="A2507" s="1">
        <v>7749</v>
      </c>
      <c r="B2507" s="2" t="s">
        <v>18</v>
      </c>
      <c r="C2507" s="3">
        <v>42634</v>
      </c>
      <c r="D2507" s="2" t="s">
        <v>50</v>
      </c>
      <c r="E2507" s="2">
        <v>32</v>
      </c>
      <c r="F2507" s="2">
        <v>480.4</v>
      </c>
      <c r="G2507" s="2">
        <v>0.09</v>
      </c>
      <c r="H2507" s="2" t="s">
        <v>49</v>
      </c>
      <c r="I2507" s="2">
        <v>-180.4</v>
      </c>
      <c r="J2507" s="2">
        <v>27.42</v>
      </c>
      <c r="K2507" s="2">
        <v>24.68</v>
      </c>
      <c r="L2507" s="2" t="s">
        <v>455</v>
      </c>
      <c r="M2507" s="2" t="s">
        <v>29</v>
      </c>
      <c r="N2507" s="2" t="s">
        <v>54</v>
      </c>
      <c r="O2507" s="2" t="s">
        <v>24</v>
      </c>
      <c r="P2507" s="2" t="s">
        <v>52</v>
      </c>
      <c r="Q2507" s="2" t="s">
        <v>26</v>
      </c>
      <c r="R2507" s="3">
        <v>42634</v>
      </c>
      <c r="S2507" s="10">
        <f t="shared" si="426"/>
        <v>2016</v>
      </c>
      <c r="T2507" t="str">
        <f t="shared" si="430"/>
        <v/>
      </c>
      <c r="U2507" t="str">
        <f t="shared" si="430"/>
        <v/>
      </c>
      <c r="V2507" t="str">
        <f t="shared" si="430"/>
        <v/>
      </c>
      <c r="W2507">
        <f t="shared" si="430"/>
        <v>-180.4</v>
      </c>
      <c r="Z2507">
        <f t="shared" si="431"/>
        <v>-180.4</v>
      </c>
      <c r="AA2507" t="str">
        <f t="shared" si="431"/>
        <v/>
      </c>
      <c r="AB2507" t="str">
        <f t="shared" si="431"/>
        <v/>
      </c>
      <c r="AE2507" t="str">
        <f t="shared" si="427"/>
        <v>Office Supplies</v>
      </c>
      <c r="AH2507" t="str">
        <f t="shared" si="428"/>
        <v/>
      </c>
      <c r="AI2507" t="str">
        <f t="shared" si="429"/>
        <v/>
      </c>
      <c r="AJ2507" t="str">
        <f t="shared" si="429"/>
        <v/>
      </c>
      <c r="AK2507" t="str">
        <f t="shared" si="429"/>
        <v/>
      </c>
      <c r="AL2507" t="str">
        <f t="shared" si="429"/>
        <v/>
      </c>
    </row>
    <row r="2508" spans="1:38" x14ac:dyDescent="0.2">
      <c r="A2508" s="1">
        <v>7750</v>
      </c>
      <c r="B2508" s="2" t="s">
        <v>18</v>
      </c>
      <c r="C2508" s="3">
        <v>42634</v>
      </c>
      <c r="D2508" s="2" t="s">
        <v>41</v>
      </c>
      <c r="E2508" s="2">
        <v>21</v>
      </c>
      <c r="F2508" s="2">
        <v>8193.2900000000009</v>
      </c>
      <c r="G2508" s="2">
        <v>0.09</v>
      </c>
      <c r="H2508" s="2" t="s">
        <v>20</v>
      </c>
      <c r="I2508" s="2">
        <v>2142.6799999999998</v>
      </c>
      <c r="J2508" s="2">
        <v>427.88</v>
      </c>
      <c r="K2508" s="2">
        <v>25.37</v>
      </c>
      <c r="L2508" s="2" t="s">
        <v>271</v>
      </c>
      <c r="M2508" s="2" t="s">
        <v>38</v>
      </c>
      <c r="N2508" s="2" t="s">
        <v>43</v>
      </c>
      <c r="O2508" s="2" t="s">
        <v>24</v>
      </c>
      <c r="P2508" s="2" t="s">
        <v>52</v>
      </c>
      <c r="Q2508" s="2" t="s">
        <v>26</v>
      </c>
      <c r="R2508" s="3">
        <v>42634</v>
      </c>
      <c r="S2508" s="10">
        <f t="shared" si="426"/>
        <v>2016</v>
      </c>
      <c r="T2508" t="str">
        <f t="shared" si="430"/>
        <v/>
      </c>
      <c r="U2508" t="str">
        <f t="shared" si="430"/>
        <v/>
      </c>
      <c r="V2508">
        <f t="shared" si="430"/>
        <v>2142.6799999999998</v>
      </c>
      <c r="W2508" t="str">
        <f t="shared" si="430"/>
        <v/>
      </c>
      <c r="Z2508">
        <f t="shared" si="431"/>
        <v>2142.6799999999998</v>
      </c>
      <c r="AA2508" t="str">
        <f t="shared" si="431"/>
        <v/>
      </c>
      <c r="AB2508" t="str">
        <f t="shared" si="431"/>
        <v/>
      </c>
      <c r="AE2508" t="str">
        <f t="shared" si="427"/>
        <v/>
      </c>
      <c r="AH2508" t="str">
        <f t="shared" si="428"/>
        <v/>
      </c>
      <c r="AI2508" t="str">
        <f t="shared" si="429"/>
        <v/>
      </c>
      <c r="AJ2508" t="str">
        <f t="shared" si="429"/>
        <v/>
      </c>
      <c r="AK2508" t="str">
        <f t="shared" si="429"/>
        <v/>
      </c>
      <c r="AL2508" t="str">
        <f t="shared" si="429"/>
        <v/>
      </c>
    </row>
    <row r="2509" spans="1:38" x14ac:dyDescent="0.2">
      <c r="A2509" s="1">
        <v>7751</v>
      </c>
      <c r="B2509" s="2" t="s">
        <v>18</v>
      </c>
      <c r="C2509" s="3">
        <v>42634</v>
      </c>
      <c r="D2509" s="2" t="s">
        <v>41</v>
      </c>
      <c r="E2509" s="2">
        <v>7</v>
      </c>
      <c r="F2509" s="2">
        <v>127.43</v>
      </c>
      <c r="G2509" s="2">
        <v>0.02</v>
      </c>
      <c r="H2509" s="2" t="s">
        <v>20</v>
      </c>
      <c r="I2509" s="2">
        <v>-50.66</v>
      </c>
      <c r="J2509" s="2">
        <v>27.7</v>
      </c>
      <c r="K2509" s="2">
        <v>25.25</v>
      </c>
      <c r="L2509" s="2" t="s">
        <v>284</v>
      </c>
      <c r="M2509" s="2" t="s">
        <v>66</v>
      </c>
      <c r="N2509" s="2" t="s">
        <v>43</v>
      </c>
      <c r="O2509" s="2" t="s">
        <v>24</v>
      </c>
      <c r="P2509" s="2" t="s">
        <v>52</v>
      </c>
      <c r="Q2509" s="2" t="s">
        <v>26</v>
      </c>
      <c r="R2509" s="3">
        <v>42636</v>
      </c>
      <c r="S2509" s="10">
        <f t="shared" si="426"/>
        <v>2016</v>
      </c>
      <c r="T2509" t="str">
        <f t="shared" si="430"/>
        <v/>
      </c>
      <c r="U2509" t="str">
        <f t="shared" si="430"/>
        <v/>
      </c>
      <c r="V2509">
        <f t="shared" si="430"/>
        <v>-50.66</v>
      </c>
      <c r="W2509" t="str">
        <f t="shared" si="430"/>
        <v/>
      </c>
      <c r="Z2509">
        <f t="shared" si="431"/>
        <v>-50.66</v>
      </c>
      <c r="AA2509" t="str">
        <f t="shared" si="431"/>
        <v/>
      </c>
      <c r="AB2509" t="str">
        <f t="shared" si="431"/>
        <v/>
      </c>
      <c r="AE2509" t="str">
        <f t="shared" si="427"/>
        <v>Office Supplies</v>
      </c>
      <c r="AH2509" t="str">
        <f t="shared" si="428"/>
        <v/>
      </c>
      <c r="AI2509" t="str">
        <f t="shared" si="429"/>
        <v/>
      </c>
      <c r="AJ2509" t="str">
        <f t="shared" si="429"/>
        <v/>
      </c>
      <c r="AK2509" t="str">
        <f t="shared" si="429"/>
        <v/>
      </c>
      <c r="AL2509" t="str">
        <f t="shared" si="429"/>
        <v/>
      </c>
    </row>
    <row r="2510" spans="1:38" x14ac:dyDescent="0.2">
      <c r="A2510" s="1">
        <v>7752</v>
      </c>
      <c r="B2510" s="2" t="s">
        <v>18</v>
      </c>
      <c r="C2510" s="3">
        <v>42634</v>
      </c>
      <c r="D2510" s="2" t="s">
        <v>50</v>
      </c>
      <c r="E2510" s="2">
        <v>38</v>
      </c>
      <c r="F2510" s="2">
        <v>333.15</v>
      </c>
      <c r="G2510" s="2">
        <v>0.1</v>
      </c>
      <c r="H2510" s="2" t="s">
        <v>20</v>
      </c>
      <c r="I2510" s="2">
        <v>-118.85</v>
      </c>
      <c r="J2510" s="2">
        <v>20.75</v>
      </c>
      <c r="K2510" s="2">
        <v>22.54</v>
      </c>
      <c r="L2510" s="2" t="s">
        <v>540</v>
      </c>
      <c r="M2510" s="2" t="s">
        <v>22</v>
      </c>
      <c r="N2510" s="2" t="s">
        <v>30</v>
      </c>
      <c r="O2510" s="2" t="s">
        <v>45</v>
      </c>
      <c r="P2510" s="2" t="s">
        <v>55</v>
      </c>
      <c r="Q2510" s="2" t="s">
        <v>58</v>
      </c>
      <c r="R2510" s="3">
        <v>42636</v>
      </c>
      <c r="S2510" s="10">
        <f t="shared" si="426"/>
        <v>2016</v>
      </c>
      <c r="T2510" t="str">
        <f t="shared" si="430"/>
        <v/>
      </c>
      <c r="U2510">
        <f t="shared" si="430"/>
        <v>-118.85</v>
      </c>
      <c r="V2510" t="str">
        <f t="shared" si="430"/>
        <v/>
      </c>
      <c r="W2510" t="str">
        <f t="shared" si="430"/>
        <v/>
      </c>
      <c r="Z2510" t="str">
        <f t="shared" si="431"/>
        <v/>
      </c>
      <c r="AA2510" t="str">
        <f t="shared" si="431"/>
        <v/>
      </c>
      <c r="AB2510">
        <f t="shared" si="431"/>
        <v>-118.85</v>
      </c>
      <c r="AE2510" t="str">
        <f t="shared" si="427"/>
        <v>Furniture</v>
      </c>
      <c r="AH2510" t="str">
        <f t="shared" si="428"/>
        <v/>
      </c>
      <c r="AI2510" t="str">
        <f t="shared" si="429"/>
        <v/>
      </c>
      <c r="AJ2510" t="str">
        <f t="shared" si="429"/>
        <v/>
      </c>
      <c r="AK2510" t="str">
        <f t="shared" si="429"/>
        <v/>
      </c>
      <c r="AL2510" t="str">
        <f t="shared" si="429"/>
        <v/>
      </c>
    </row>
    <row r="2511" spans="1:38" x14ac:dyDescent="0.2">
      <c r="A2511" s="1">
        <v>7753</v>
      </c>
      <c r="B2511" s="2" t="s">
        <v>18</v>
      </c>
      <c r="C2511" s="3">
        <v>42634</v>
      </c>
      <c r="D2511" s="2" t="s">
        <v>50</v>
      </c>
      <c r="E2511" s="2">
        <v>24</v>
      </c>
      <c r="F2511" s="2">
        <v>143.82</v>
      </c>
      <c r="G2511" s="2">
        <v>0.09</v>
      </c>
      <c r="H2511" s="2" t="s">
        <v>20</v>
      </c>
      <c r="I2511" s="2">
        <v>-2.98</v>
      </c>
      <c r="J2511" s="2">
        <v>17.850000000000001</v>
      </c>
      <c r="K2511" s="2">
        <v>16.27</v>
      </c>
      <c r="L2511" s="2" t="s">
        <v>540</v>
      </c>
      <c r="M2511" s="2" t="s">
        <v>22</v>
      </c>
      <c r="N2511" s="2" t="s">
        <v>30</v>
      </c>
      <c r="O2511" s="2" t="s">
        <v>24</v>
      </c>
      <c r="P2511" s="2" t="s">
        <v>64</v>
      </c>
      <c r="Q2511" s="2" t="s">
        <v>36</v>
      </c>
      <c r="R2511" s="3">
        <v>42635</v>
      </c>
      <c r="S2511" s="10">
        <f t="shared" si="426"/>
        <v>2016</v>
      </c>
      <c r="T2511" t="str">
        <f t="shared" si="430"/>
        <v/>
      </c>
      <c r="U2511">
        <f t="shared" si="430"/>
        <v>-2.98</v>
      </c>
      <c r="V2511" t="str">
        <f t="shared" si="430"/>
        <v/>
      </c>
      <c r="W2511" t="str">
        <f t="shared" si="430"/>
        <v/>
      </c>
      <c r="Z2511">
        <f t="shared" si="431"/>
        <v>-2.98</v>
      </c>
      <c r="AA2511" t="str">
        <f t="shared" si="431"/>
        <v/>
      </c>
      <c r="AB2511" t="str">
        <f t="shared" si="431"/>
        <v/>
      </c>
      <c r="AE2511" t="str">
        <f t="shared" si="427"/>
        <v>Office Supplies</v>
      </c>
      <c r="AH2511" t="str">
        <f t="shared" si="428"/>
        <v/>
      </c>
      <c r="AI2511" t="str">
        <f t="shared" si="429"/>
        <v/>
      </c>
      <c r="AJ2511" t="str">
        <f t="shared" si="429"/>
        <v/>
      </c>
      <c r="AK2511" t="str">
        <f t="shared" si="429"/>
        <v/>
      </c>
      <c r="AL2511" t="str">
        <f t="shared" si="429"/>
        <v/>
      </c>
    </row>
    <row r="2512" spans="1:38" x14ac:dyDescent="0.2">
      <c r="A2512" s="1">
        <v>7754</v>
      </c>
      <c r="B2512" s="2" t="s">
        <v>18</v>
      </c>
      <c r="C2512" s="3">
        <v>42635</v>
      </c>
      <c r="D2512" s="2" t="s">
        <v>27</v>
      </c>
      <c r="E2512" s="2">
        <v>47</v>
      </c>
      <c r="F2512" s="2">
        <v>198.53</v>
      </c>
      <c r="G2512" s="2">
        <v>7.0000000000000007E-2</v>
      </c>
      <c r="H2512" s="2" t="s">
        <v>20</v>
      </c>
      <c r="I2512" s="2">
        <v>43.51</v>
      </c>
      <c r="J2512" s="2">
        <v>16.260000000000002</v>
      </c>
      <c r="K2512" s="2">
        <v>15.2</v>
      </c>
      <c r="L2512" s="2" t="s">
        <v>286</v>
      </c>
      <c r="M2512" s="2" t="s">
        <v>22</v>
      </c>
      <c r="N2512" s="2" t="s">
        <v>54</v>
      </c>
      <c r="O2512" s="2" t="s">
        <v>24</v>
      </c>
      <c r="P2512" s="2" t="s">
        <v>64</v>
      </c>
      <c r="Q2512" s="2" t="s">
        <v>36</v>
      </c>
      <c r="R2512" s="3">
        <v>42637</v>
      </c>
      <c r="S2512" s="10">
        <f t="shared" si="426"/>
        <v>2016</v>
      </c>
      <c r="T2512" t="str">
        <f t="shared" si="430"/>
        <v/>
      </c>
      <c r="U2512" t="str">
        <f t="shared" si="430"/>
        <v/>
      </c>
      <c r="V2512" t="str">
        <f t="shared" si="430"/>
        <v/>
      </c>
      <c r="W2512">
        <f t="shared" si="430"/>
        <v>43.51</v>
      </c>
      <c r="Z2512">
        <f t="shared" si="431"/>
        <v>43.51</v>
      </c>
      <c r="AA2512" t="str">
        <f t="shared" si="431"/>
        <v/>
      </c>
      <c r="AB2512" t="str">
        <f t="shared" si="431"/>
        <v/>
      </c>
      <c r="AE2512" t="str">
        <f t="shared" si="427"/>
        <v/>
      </c>
      <c r="AH2512" t="str">
        <f t="shared" si="428"/>
        <v/>
      </c>
      <c r="AI2512" t="str">
        <f t="shared" si="429"/>
        <v/>
      </c>
      <c r="AJ2512" t="str">
        <f t="shared" si="429"/>
        <v/>
      </c>
      <c r="AK2512" t="str">
        <f t="shared" si="429"/>
        <v/>
      </c>
      <c r="AL2512" t="str">
        <f t="shared" si="429"/>
        <v/>
      </c>
    </row>
    <row r="2513" spans="1:38" x14ac:dyDescent="0.2">
      <c r="A2513" s="1">
        <v>7755</v>
      </c>
      <c r="B2513" s="2" t="s">
        <v>18</v>
      </c>
      <c r="C2513" s="3">
        <v>42635</v>
      </c>
      <c r="D2513" s="2" t="s">
        <v>27</v>
      </c>
      <c r="E2513" s="2">
        <v>17</v>
      </c>
      <c r="F2513" s="2">
        <v>55.64</v>
      </c>
      <c r="G2513" s="2">
        <v>0.09</v>
      </c>
      <c r="H2513" s="2" t="s">
        <v>20</v>
      </c>
      <c r="I2513" s="2">
        <v>3.78</v>
      </c>
      <c r="J2513" s="2">
        <v>14.88</v>
      </c>
      <c r="K2513" s="2">
        <v>15.01</v>
      </c>
      <c r="L2513" s="2" t="s">
        <v>286</v>
      </c>
      <c r="M2513" s="2" t="s">
        <v>22</v>
      </c>
      <c r="N2513" s="2" t="s">
        <v>54</v>
      </c>
      <c r="O2513" s="2" t="s">
        <v>24</v>
      </c>
      <c r="P2513" s="2" t="s">
        <v>64</v>
      </c>
      <c r="Q2513" s="2" t="s">
        <v>36</v>
      </c>
      <c r="R2513" s="3">
        <v>42640</v>
      </c>
      <c r="S2513" s="10">
        <f t="shared" si="426"/>
        <v>2016</v>
      </c>
      <c r="T2513" t="str">
        <f t="shared" si="430"/>
        <v/>
      </c>
      <c r="U2513" t="str">
        <f t="shared" si="430"/>
        <v/>
      </c>
      <c r="V2513" t="str">
        <f t="shared" si="430"/>
        <v/>
      </c>
      <c r="W2513">
        <f t="shared" si="430"/>
        <v>3.78</v>
      </c>
      <c r="Z2513">
        <f t="shared" si="431"/>
        <v>3.78</v>
      </c>
      <c r="AA2513" t="str">
        <f t="shared" si="431"/>
        <v/>
      </c>
      <c r="AB2513" t="str">
        <f t="shared" si="431"/>
        <v/>
      </c>
      <c r="AE2513" t="str">
        <f t="shared" si="427"/>
        <v/>
      </c>
      <c r="AH2513" t="str">
        <f t="shared" si="428"/>
        <v/>
      </c>
      <c r="AI2513" t="str">
        <f t="shared" si="429"/>
        <v/>
      </c>
      <c r="AJ2513" t="str">
        <f t="shared" si="429"/>
        <v/>
      </c>
      <c r="AK2513" t="str">
        <f t="shared" si="429"/>
        <v/>
      </c>
      <c r="AL2513" t="str">
        <f t="shared" si="429"/>
        <v/>
      </c>
    </row>
    <row r="2514" spans="1:38" x14ac:dyDescent="0.2">
      <c r="A2514" s="1">
        <v>7756</v>
      </c>
      <c r="B2514" s="2" t="s">
        <v>18</v>
      </c>
      <c r="C2514" s="3">
        <v>42636</v>
      </c>
      <c r="D2514" s="2" t="s">
        <v>27</v>
      </c>
      <c r="E2514" s="2">
        <v>41</v>
      </c>
      <c r="F2514" s="2">
        <v>1305.69</v>
      </c>
      <c r="G2514" s="2">
        <v>0.06</v>
      </c>
      <c r="H2514" s="2" t="s">
        <v>20</v>
      </c>
      <c r="I2514" s="2">
        <v>547.73</v>
      </c>
      <c r="J2514" s="2">
        <v>43.78</v>
      </c>
      <c r="K2514" s="2">
        <v>15.99</v>
      </c>
      <c r="L2514" s="2" t="s">
        <v>217</v>
      </c>
      <c r="M2514" s="2" t="s">
        <v>29</v>
      </c>
      <c r="N2514" s="2" t="s">
        <v>43</v>
      </c>
      <c r="O2514" s="2" t="s">
        <v>31</v>
      </c>
      <c r="P2514" s="2" t="s">
        <v>32</v>
      </c>
      <c r="Q2514" s="2" t="s">
        <v>58</v>
      </c>
      <c r="R2514" s="3">
        <v>42640</v>
      </c>
      <c r="S2514" s="10">
        <f t="shared" si="426"/>
        <v>2016</v>
      </c>
      <c r="T2514" t="str">
        <f t="shared" si="430"/>
        <v/>
      </c>
      <c r="U2514" t="str">
        <f t="shared" si="430"/>
        <v/>
      </c>
      <c r="V2514">
        <f t="shared" si="430"/>
        <v>547.73</v>
      </c>
      <c r="W2514" t="str">
        <f t="shared" si="430"/>
        <v/>
      </c>
      <c r="Z2514" t="str">
        <f t="shared" si="431"/>
        <v/>
      </c>
      <c r="AA2514">
        <f t="shared" si="431"/>
        <v>547.73</v>
      </c>
      <c r="AB2514" t="str">
        <f t="shared" si="431"/>
        <v/>
      </c>
      <c r="AE2514" t="str">
        <f t="shared" si="427"/>
        <v/>
      </c>
      <c r="AH2514" t="str">
        <f t="shared" si="428"/>
        <v/>
      </c>
      <c r="AI2514" t="str">
        <f t="shared" si="429"/>
        <v/>
      </c>
      <c r="AJ2514" t="str">
        <f t="shared" si="429"/>
        <v/>
      </c>
      <c r="AK2514" t="str">
        <f t="shared" si="429"/>
        <v/>
      </c>
      <c r="AL2514" t="str">
        <f t="shared" si="429"/>
        <v/>
      </c>
    </row>
    <row r="2515" spans="1:38" x14ac:dyDescent="0.2">
      <c r="A2515" s="1">
        <v>7757</v>
      </c>
      <c r="B2515" s="2" t="s">
        <v>18</v>
      </c>
      <c r="C2515" s="3">
        <v>42636</v>
      </c>
      <c r="D2515" s="2" t="s">
        <v>27</v>
      </c>
      <c r="E2515" s="2">
        <v>3</v>
      </c>
      <c r="F2515" s="2">
        <v>26.74</v>
      </c>
      <c r="G2515" s="2">
        <v>0.06</v>
      </c>
      <c r="H2515" s="2" t="s">
        <v>20</v>
      </c>
      <c r="I2515" s="2">
        <v>-5.96</v>
      </c>
      <c r="J2515" s="2">
        <v>16.98</v>
      </c>
      <c r="K2515" s="2">
        <v>19.02</v>
      </c>
      <c r="L2515" s="2" t="s">
        <v>217</v>
      </c>
      <c r="M2515" s="2" t="s">
        <v>29</v>
      </c>
      <c r="N2515" s="2" t="s">
        <v>43</v>
      </c>
      <c r="O2515" s="2" t="s">
        <v>24</v>
      </c>
      <c r="P2515" s="2" t="s">
        <v>35</v>
      </c>
      <c r="Q2515" s="2" t="s">
        <v>26</v>
      </c>
      <c r="R2515" s="3">
        <v>42638</v>
      </c>
      <c r="S2515" s="10">
        <f t="shared" si="426"/>
        <v>2016</v>
      </c>
      <c r="T2515" t="str">
        <f t="shared" si="430"/>
        <v/>
      </c>
      <c r="U2515" t="str">
        <f t="shared" si="430"/>
        <v/>
      </c>
      <c r="V2515">
        <f t="shared" si="430"/>
        <v>-5.96</v>
      </c>
      <c r="W2515" t="str">
        <f t="shared" si="430"/>
        <v/>
      </c>
      <c r="Z2515">
        <f t="shared" si="431"/>
        <v>-5.96</v>
      </c>
      <c r="AA2515" t="str">
        <f t="shared" si="431"/>
        <v/>
      </c>
      <c r="AB2515" t="str">
        <f t="shared" si="431"/>
        <v/>
      </c>
      <c r="AE2515" t="str">
        <f t="shared" si="427"/>
        <v>Office Supplies</v>
      </c>
      <c r="AH2515" t="str">
        <f t="shared" si="428"/>
        <v/>
      </c>
      <c r="AI2515" t="str">
        <f t="shared" si="429"/>
        <v/>
      </c>
      <c r="AJ2515" t="str">
        <f t="shared" si="429"/>
        <v/>
      </c>
      <c r="AK2515" t="str">
        <f t="shared" si="429"/>
        <v/>
      </c>
      <c r="AL2515" t="str">
        <f t="shared" si="429"/>
        <v/>
      </c>
    </row>
    <row r="2516" spans="1:38" x14ac:dyDescent="0.2">
      <c r="A2516" s="1">
        <v>7758</v>
      </c>
      <c r="B2516" s="2" t="s">
        <v>18</v>
      </c>
      <c r="C2516" s="3">
        <v>42636</v>
      </c>
      <c r="D2516" s="2" t="s">
        <v>27</v>
      </c>
      <c r="E2516" s="2">
        <v>35</v>
      </c>
      <c r="F2516" s="2">
        <v>597.72</v>
      </c>
      <c r="G2516" s="2">
        <v>0.06</v>
      </c>
      <c r="H2516" s="2" t="s">
        <v>20</v>
      </c>
      <c r="I2516" s="2">
        <v>-85.91</v>
      </c>
      <c r="J2516" s="2">
        <v>28.99</v>
      </c>
      <c r="K2516" s="2">
        <v>22.99</v>
      </c>
      <c r="L2516" s="2" t="s">
        <v>217</v>
      </c>
      <c r="M2516" s="2" t="s">
        <v>29</v>
      </c>
      <c r="N2516" s="2" t="s">
        <v>43</v>
      </c>
      <c r="O2516" s="2" t="s">
        <v>24</v>
      </c>
      <c r="P2516" s="2" t="s">
        <v>64</v>
      </c>
      <c r="Q2516" s="2" t="s">
        <v>58</v>
      </c>
      <c r="R2516" s="3">
        <v>42640</v>
      </c>
      <c r="S2516" s="10">
        <f t="shared" si="426"/>
        <v>2016</v>
      </c>
      <c r="T2516" t="str">
        <f t="shared" si="430"/>
        <v/>
      </c>
      <c r="U2516" t="str">
        <f t="shared" si="430"/>
        <v/>
      </c>
      <c r="V2516">
        <f t="shared" si="430"/>
        <v>-85.91</v>
      </c>
      <c r="W2516" t="str">
        <f t="shared" si="430"/>
        <v/>
      </c>
      <c r="Z2516">
        <f t="shared" si="431"/>
        <v>-85.91</v>
      </c>
      <c r="AA2516" t="str">
        <f t="shared" si="431"/>
        <v/>
      </c>
      <c r="AB2516" t="str">
        <f t="shared" si="431"/>
        <v/>
      </c>
      <c r="AE2516" t="str">
        <f t="shared" si="427"/>
        <v>Office Supplies</v>
      </c>
      <c r="AH2516" t="str">
        <f t="shared" si="428"/>
        <v/>
      </c>
      <c r="AI2516" t="str">
        <f t="shared" si="429"/>
        <v/>
      </c>
      <c r="AJ2516" t="str">
        <f t="shared" si="429"/>
        <v/>
      </c>
      <c r="AK2516" t="str">
        <f t="shared" si="429"/>
        <v/>
      </c>
      <c r="AL2516" t="str">
        <f t="shared" si="429"/>
        <v/>
      </c>
    </row>
    <row r="2517" spans="1:38" x14ac:dyDescent="0.2">
      <c r="A2517" s="1">
        <v>7759</v>
      </c>
      <c r="B2517" s="2" t="s">
        <v>18</v>
      </c>
      <c r="C2517" s="3">
        <v>42636</v>
      </c>
      <c r="D2517" s="2" t="s">
        <v>27</v>
      </c>
      <c r="E2517" s="2">
        <v>19</v>
      </c>
      <c r="F2517" s="2">
        <v>4253.33</v>
      </c>
      <c r="G2517" s="2">
        <v>0</v>
      </c>
      <c r="H2517" s="2" t="s">
        <v>20</v>
      </c>
      <c r="I2517" s="2">
        <v>-621.04999999999995</v>
      </c>
      <c r="J2517" s="2">
        <v>221.37</v>
      </c>
      <c r="K2517" s="2">
        <v>83</v>
      </c>
      <c r="L2517" s="2" t="s">
        <v>217</v>
      </c>
      <c r="M2517" s="2" t="s">
        <v>29</v>
      </c>
      <c r="N2517" s="2" t="s">
        <v>43</v>
      </c>
      <c r="O2517" s="2" t="s">
        <v>45</v>
      </c>
      <c r="P2517" s="2" t="s">
        <v>46</v>
      </c>
      <c r="Q2517" s="2" t="s">
        <v>34</v>
      </c>
      <c r="R2517" s="3">
        <v>42645</v>
      </c>
      <c r="S2517" s="10">
        <f t="shared" si="426"/>
        <v>2016</v>
      </c>
      <c r="T2517" t="str">
        <f t="shared" si="430"/>
        <v/>
      </c>
      <c r="U2517" t="str">
        <f t="shared" si="430"/>
        <v/>
      </c>
      <c r="V2517">
        <f t="shared" si="430"/>
        <v>-621.04999999999995</v>
      </c>
      <c r="W2517" t="str">
        <f t="shared" si="430"/>
        <v/>
      </c>
      <c r="Z2517" t="str">
        <f t="shared" si="431"/>
        <v/>
      </c>
      <c r="AA2517" t="str">
        <f t="shared" si="431"/>
        <v/>
      </c>
      <c r="AB2517">
        <f t="shared" si="431"/>
        <v>-621.04999999999995</v>
      </c>
      <c r="AE2517" t="str">
        <f t="shared" si="427"/>
        <v>Furniture</v>
      </c>
      <c r="AH2517" t="str">
        <f t="shared" si="428"/>
        <v/>
      </c>
      <c r="AI2517" t="str">
        <f t="shared" si="429"/>
        <v/>
      </c>
      <c r="AJ2517" t="str">
        <f t="shared" si="429"/>
        <v/>
      </c>
      <c r="AK2517" t="str">
        <f t="shared" si="429"/>
        <v/>
      </c>
      <c r="AL2517" t="str">
        <f t="shared" si="429"/>
        <v/>
      </c>
    </row>
    <row r="2518" spans="1:38" x14ac:dyDescent="0.2">
      <c r="A2518" s="1">
        <v>7760</v>
      </c>
      <c r="B2518" s="2" t="s">
        <v>18</v>
      </c>
      <c r="C2518" s="3">
        <v>42636</v>
      </c>
      <c r="D2518" s="2" t="s">
        <v>19</v>
      </c>
      <c r="E2518" s="2">
        <v>28</v>
      </c>
      <c r="F2518" s="2">
        <v>1215.75</v>
      </c>
      <c r="G2518" s="2">
        <v>0</v>
      </c>
      <c r="H2518" s="2" t="s">
        <v>20</v>
      </c>
      <c r="I2518" s="2">
        <v>150.94</v>
      </c>
      <c r="J2518" s="2">
        <v>51.99</v>
      </c>
      <c r="K2518" s="2">
        <v>24.25</v>
      </c>
      <c r="L2518" s="2" t="s">
        <v>531</v>
      </c>
      <c r="M2518" s="2" t="s">
        <v>29</v>
      </c>
      <c r="N2518" s="2" t="s">
        <v>23</v>
      </c>
      <c r="O2518" s="2" t="s">
        <v>31</v>
      </c>
      <c r="P2518" s="2" t="s">
        <v>32</v>
      </c>
      <c r="Q2518" s="2" t="s">
        <v>26</v>
      </c>
      <c r="R2518" s="3">
        <v>42638</v>
      </c>
      <c r="S2518" s="10">
        <f t="shared" si="426"/>
        <v>2016</v>
      </c>
      <c r="T2518">
        <f t="shared" si="430"/>
        <v>150.94</v>
      </c>
      <c r="U2518" t="str">
        <f t="shared" si="430"/>
        <v/>
      </c>
      <c r="V2518" t="str">
        <f t="shared" si="430"/>
        <v/>
      </c>
      <c r="W2518" t="str">
        <f t="shared" si="430"/>
        <v/>
      </c>
      <c r="Z2518" t="str">
        <f t="shared" si="431"/>
        <v/>
      </c>
      <c r="AA2518">
        <f t="shared" si="431"/>
        <v>150.94</v>
      </c>
      <c r="AB2518" t="str">
        <f t="shared" si="431"/>
        <v/>
      </c>
      <c r="AE2518" t="str">
        <f t="shared" si="427"/>
        <v/>
      </c>
      <c r="AH2518" t="str">
        <f t="shared" si="428"/>
        <v/>
      </c>
      <c r="AI2518" t="str">
        <f t="shared" si="429"/>
        <v/>
      </c>
      <c r="AJ2518" t="str">
        <f t="shared" si="429"/>
        <v/>
      </c>
      <c r="AK2518" t="str">
        <f t="shared" si="429"/>
        <v/>
      </c>
      <c r="AL2518" t="str">
        <f t="shared" si="429"/>
        <v/>
      </c>
    </row>
    <row r="2519" spans="1:38" x14ac:dyDescent="0.2">
      <c r="A2519" s="1">
        <v>7761</v>
      </c>
      <c r="B2519" s="2" t="s">
        <v>18</v>
      </c>
      <c r="C2519" s="3">
        <v>42637</v>
      </c>
      <c r="D2519" s="2" t="s">
        <v>41</v>
      </c>
      <c r="E2519" s="2">
        <v>23</v>
      </c>
      <c r="F2519" s="2">
        <v>8134.91</v>
      </c>
      <c r="G2519" s="2">
        <v>0.01</v>
      </c>
      <c r="H2519" s="2" t="s">
        <v>44</v>
      </c>
      <c r="I2519" s="2">
        <v>1546.65</v>
      </c>
      <c r="J2519" s="2">
        <v>360.21</v>
      </c>
      <c r="K2519" s="2">
        <v>54.19</v>
      </c>
      <c r="L2519" s="2" t="s">
        <v>430</v>
      </c>
      <c r="M2519" s="2" t="s">
        <v>38</v>
      </c>
      <c r="N2519" s="2" t="s">
        <v>30</v>
      </c>
      <c r="O2519" s="2" t="s">
        <v>45</v>
      </c>
      <c r="P2519" s="2" t="s">
        <v>46</v>
      </c>
      <c r="Q2519" s="2" t="s">
        <v>47</v>
      </c>
      <c r="R2519" s="3">
        <v>42639</v>
      </c>
      <c r="S2519" s="10">
        <f t="shared" si="426"/>
        <v>2016</v>
      </c>
      <c r="T2519" t="str">
        <f t="shared" si="430"/>
        <v/>
      </c>
      <c r="U2519">
        <f t="shared" si="430"/>
        <v>1546.65</v>
      </c>
      <c r="V2519" t="str">
        <f t="shared" si="430"/>
        <v/>
      </c>
      <c r="W2519" t="str">
        <f t="shared" si="430"/>
        <v/>
      </c>
      <c r="Z2519" t="str">
        <f t="shared" si="431"/>
        <v/>
      </c>
      <c r="AA2519" t="str">
        <f t="shared" si="431"/>
        <v/>
      </c>
      <c r="AB2519">
        <f t="shared" si="431"/>
        <v>1546.65</v>
      </c>
      <c r="AE2519" t="str">
        <f t="shared" si="427"/>
        <v/>
      </c>
      <c r="AH2519" t="str">
        <f t="shared" si="428"/>
        <v/>
      </c>
      <c r="AI2519" t="str">
        <f t="shared" si="429"/>
        <v/>
      </c>
      <c r="AJ2519" t="str">
        <f t="shared" si="429"/>
        <v/>
      </c>
      <c r="AK2519" t="str">
        <f t="shared" si="429"/>
        <v/>
      </c>
      <c r="AL2519" t="str">
        <f t="shared" si="429"/>
        <v/>
      </c>
    </row>
    <row r="2520" spans="1:38" x14ac:dyDescent="0.2">
      <c r="A2520" s="1">
        <v>7762</v>
      </c>
      <c r="B2520" s="2" t="s">
        <v>18</v>
      </c>
      <c r="C2520" s="3">
        <v>42637</v>
      </c>
      <c r="D2520" s="2" t="s">
        <v>41</v>
      </c>
      <c r="E2520" s="2">
        <v>33</v>
      </c>
      <c r="F2520" s="2">
        <v>5360.3344999999999</v>
      </c>
      <c r="G2520" s="2">
        <v>0.09</v>
      </c>
      <c r="H2520" s="2" t="s">
        <v>20</v>
      </c>
      <c r="I2520" s="2">
        <v>1348.61</v>
      </c>
      <c r="J2520" s="2">
        <v>207.99</v>
      </c>
      <c r="K2520" s="2">
        <v>18.2</v>
      </c>
      <c r="L2520" s="2" t="s">
        <v>430</v>
      </c>
      <c r="M2520" s="2" t="s">
        <v>38</v>
      </c>
      <c r="N2520" s="2" t="s">
        <v>30</v>
      </c>
      <c r="O2520" s="2" t="s">
        <v>31</v>
      </c>
      <c r="P2520" s="2" t="s">
        <v>39</v>
      </c>
      <c r="Q2520" s="2" t="s">
        <v>26</v>
      </c>
      <c r="R2520" s="3">
        <v>42638</v>
      </c>
      <c r="S2520" s="10">
        <f t="shared" si="426"/>
        <v>2016</v>
      </c>
      <c r="T2520" t="str">
        <f t="shared" si="430"/>
        <v/>
      </c>
      <c r="U2520">
        <f t="shared" si="430"/>
        <v>1348.61</v>
      </c>
      <c r="V2520" t="str">
        <f t="shared" si="430"/>
        <v/>
      </c>
      <c r="W2520" t="str">
        <f t="shared" si="430"/>
        <v/>
      </c>
      <c r="Z2520" t="str">
        <f t="shared" si="431"/>
        <v/>
      </c>
      <c r="AA2520">
        <f t="shared" si="431"/>
        <v>1348.61</v>
      </c>
      <c r="AB2520" t="str">
        <f t="shared" si="431"/>
        <v/>
      </c>
      <c r="AE2520" t="str">
        <f t="shared" si="427"/>
        <v/>
      </c>
      <c r="AH2520" t="str">
        <f t="shared" si="428"/>
        <v/>
      </c>
      <c r="AI2520" t="str">
        <f t="shared" si="429"/>
        <v/>
      </c>
      <c r="AJ2520" t="str">
        <f t="shared" si="429"/>
        <v/>
      </c>
      <c r="AK2520" t="str">
        <f t="shared" si="429"/>
        <v/>
      </c>
      <c r="AL2520" t="str">
        <f t="shared" si="429"/>
        <v/>
      </c>
    </row>
    <row r="2521" spans="1:38" x14ac:dyDescent="0.2">
      <c r="A2521" s="1">
        <v>7763</v>
      </c>
      <c r="B2521" s="2" t="s">
        <v>18</v>
      </c>
      <c r="C2521" s="3">
        <v>42638</v>
      </c>
      <c r="D2521" s="2" t="s">
        <v>41</v>
      </c>
      <c r="E2521" s="2">
        <v>47</v>
      </c>
      <c r="F2521" s="2">
        <v>952.43</v>
      </c>
      <c r="G2521" s="2">
        <v>0</v>
      </c>
      <c r="H2521" s="2" t="s">
        <v>20</v>
      </c>
      <c r="I2521" s="2">
        <v>273.04000000000002</v>
      </c>
      <c r="J2521" s="2">
        <v>31.98</v>
      </c>
      <c r="K2521" s="2">
        <v>19.97</v>
      </c>
      <c r="L2521" s="2" t="s">
        <v>266</v>
      </c>
      <c r="M2521" s="2" t="s">
        <v>22</v>
      </c>
      <c r="N2521" s="2" t="s">
        <v>30</v>
      </c>
      <c r="O2521" s="2" t="s">
        <v>24</v>
      </c>
      <c r="P2521" s="2" t="s">
        <v>35</v>
      </c>
      <c r="Q2521" s="2" t="s">
        <v>26</v>
      </c>
      <c r="R2521" s="3">
        <v>42640</v>
      </c>
      <c r="S2521" s="10">
        <f t="shared" si="426"/>
        <v>2016</v>
      </c>
      <c r="T2521" t="str">
        <f t="shared" si="430"/>
        <v/>
      </c>
      <c r="U2521">
        <f t="shared" si="430"/>
        <v>273.04000000000002</v>
      </c>
      <c r="V2521" t="str">
        <f t="shared" si="430"/>
        <v/>
      </c>
      <c r="W2521" t="str">
        <f t="shared" si="430"/>
        <v/>
      </c>
      <c r="Z2521">
        <f t="shared" si="431"/>
        <v>273.04000000000002</v>
      </c>
      <c r="AA2521" t="str">
        <f t="shared" si="431"/>
        <v/>
      </c>
      <c r="AB2521" t="str">
        <f t="shared" si="431"/>
        <v/>
      </c>
      <c r="AE2521" t="str">
        <f t="shared" si="427"/>
        <v/>
      </c>
      <c r="AH2521" t="str">
        <f t="shared" si="428"/>
        <v/>
      </c>
      <c r="AI2521" t="str">
        <f t="shared" si="429"/>
        <v/>
      </c>
      <c r="AJ2521" t="str">
        <f t="shared" si="429"/>
        <v/>
      </c>
      <c r="AK2521" t="str">
        <f t="shared" si="429"/>
        <v/>
      </c>
      <c r="AL2521" t="str">
        <f t="shared" si="429"/>
        <v/>
      </c>
    </row>
    <row r="2522" spans="1:38" x14ac:dyDescent="0.2">
      <c r="A2522" s="1">
        <v>7764</v>
      </c>
      <c r="B2522" s="2" t="s">
        <v>18</v>
      </c>
      <c r="C2522" s="3">
        <v>42639</v>
      </c>
      <c r="D2522" s="2" t="s">
        <v>41</v>
      </c>
      <c r="E2522" s="2">
        <v>6</v>
      </c>
      <c r="F2522" s="2">
        <v>481.38549999999998</v>
      </c>
      <c r="G2522" s="2">
        <v>0.06</v>
      </c>
      <c r="H2522" s="2" t="s">
        <v>20</v>
      </c>
      <c r="I2522" s="2">
        <v>-296.27999999999997</v>
      </c>
      <c r="J2522" s="2">
        <v>107.99</v>
      </c>
      <c r="K2522" s="2">
        <v>18.899999999999999</v>
      </c>
      <c r="L2522" s="2" t="s">
        <v>296</v>
      </c>
      <c r="M2522" s="2" t="s">
        <v>29</v>
      </c>
      <c r="N2522" s="2" t="s">
        <v>30</v>
      </c>
      <c r="O2522" s="2" t="s">
        <v>31</v>
      </c>
      <c r="P2522" s="2" t="s">
        <v>39</v>
      </c>
      <c r="Q2522" s="2" t="s">
        <v>26</v>
      </c>
      <c r="R2522" s="3">
        <v>42641</v>
      </c>
      <c r="S2522" s="10">
        <f t="shared" si="426"/>
        <v>2016</v>
      </c>
      <c r="T2522" t="str">
        <f t="shared" ref="T2522:W2541" si="432">IF($N2522=T$1,$I2522,"")</f>
        <v/>
      </c>
      <c r="U2522">
        <f t="shared" si="432"/>
        <v>-296.27999999999997</v>
      </c>
      <c r="V2522" t="str">
        <f t="shared" si="432"/>
        <v/>
      </c>
      <c r="W2522" t="str">
        <f t="shared" si="432"/>
        <v/>
      </c>
      <c r="Z2522" t="str">
        <f t="shared" ref="Z2522:AB2541" si="433">IF($O2522=Z$1,$I2522,"")</f>
        <v/>
      </c>
      <c r="AA2522">
        <f t="shared" si="433"/>
        <v>-296.27999999999997</v>
      </c>
      <c r="AB2522" t="str">
        <f t="shared" si="433"/>
        <v/>
      </c>
      <c r="AE2522" t="str">
        <f t="shared" si="427"/>
        <v>Technology</v>
      </c>
      <c r="AH2522">
        <f t="shared" si="428"/>
        <v>-296.27999999999997</v>
      </c>
      <c r="AI2522" t="str">
        <f t="shared" si="429"/>
        <v/>
      </c>
      <c r="AJ2522" t="str">
        <f t="shared" si="429"/>
        <v/>
      </c>
      <c r="AK2522">
        <f t="shared" si="429"/>
        <v>-296.27999999999997</v>
      </c>
      <c r="AL2522" t="str">
        <f t="shared" si="429"/>
        <v/>
      </c>
    </row>
    <row r="2523" spans="1:38" x14ac:dyDescent="0.2">
      <c r="A2523" s="1">
        <v>7765</v>
      </c>
      <c r="B2523" s="2" t="s">
        <v>18</v>
      </c>
      <c r="C2523" s="3">
        <v>42639</v>
      </c>
      <c r="D2523" s="2" t="s">
        <v>41</v>
      </c>
      <c r="E2523" s="2">
        <v>43</v>
      </c>
      <c r="F2523" s="2">
        <v>6484.8590000000004</v>
      </c>
      <c r="G2523" s="2">
        <v>0.05</v>
      </c>
      <c r="H2523" s="2" t="s">
        <v>20</v>
      </c>
      <c r="I2523" s="2">
        <v>1841.86</v>
      </c>
      <c r="J2523" s="2">
        <v>187.99</v>
      </c>
      <c r="K2523" s="2">
        <v>22.99</v>
      </c>
      <c r="L2523" s="2" t="s">
        <v>233</v>
      </c>
      <c r="M2523" s="2" t="s">
        <v>38</v>
      </c>
      <c r="N2523" s="2" t="s">
        <v>43</v>
      </c>
      <c r="O2523" s="2" t="s">
        <v>31</v>
      </c>
      <c r="P2523" s="2" t="s">
        <v>39</v>
      </c>
      <c r="Q2523" s="2" t="s">
        <v>26</v>
      </c>
      <c r="R2523" s="3">
        <v>42640</v>
      </c>
      <c r="S2523" s="10">
        <f t="shared" si="426"/>
        <v>2016</v>
      </c>
      <c r="T2523" t="str">
        <f t="shared" si="432"/>
        <v/>
      </c>
      <c r="U2523" t="str">
        <f t="shared" si="432"/>
        <v/>
      </c>
      <c r="V2523">
        <f t="shared" si="432"/>
        <v>1841.86</v>
      </c>
      <c r="W2523" t="str">
        <f t="shared" si="432"/>
        <v/>
      </c>
      <c r="Z2523" t="str">
        <f t="shared" si="433"/>
        <v/>
      </c>
      <c r="AA2523">
        <f t="shared" si="433"/>
        <v>1841.86</v>
      </c>
      <c r="AB2523" t="str">
        <f t="shared" si="433"/>
        <v/>
      </c>
      <c r="AE2523" t="str">
        <f t="shared" si="427"/>
        <v/>
      </c>
      <c r="AH2523" t="str">
        <f t="shared" si="428"/>
        <v/>
      </c>
      <c r="AI2523" t="str">
        <f t="shared" si="429"/>
        <v/>
      </c>
      <c r="AJ2523" t="str">
        <f t="shared" si="429"/>
        <v/>
      </c>
      <c r="AK2523" t="str">
        <f t="shared" si="429"/>
        <v/>
      </c>
      <c r="AL2523" t="str">
        <f t="shared" si="429"/>
        <v/>
      </c>
    </row>
    <row r="2524" spans="1:38" x14ac:dyDescent="0.2">
      <c r="A2524" s="1">
        <v>7766</v>
      </c>
      <c r="B2524" s="2" t="s">
        <v>18</v>
      </c>
      <c r="C2524" s="3">
        <v>42641</v>
      </c>
      <c r="D2524" s="2" t="s">
        <v>41</v>
      </c>
      <c r="E2524" s="2">
        <v>40</v>
      </c>
      <c r="F2524" s="2">
        <v>169.12</v>
      </c>
      <c r="G2524" s="2">
        <v>0.09</v>
      </c>
      <c r="H2524" s="2" t="s">
        <v>20</v>
      </c>
      <c r="I2524" s="2">
        <v>-129.31</v>
      </c>
      <c r="J2524" s="2">
        <v>15.98</v>
      </c>
      <c r="K2524" s="2">
        <v>19.260000000000002</v>
      </c>
      <c r="L2524" s="2" t="s">
        <v>529</v>
      </c>
      <c r="M2524" s="2" t="s">
        <v>29</v>
      </c>
      <c r="N2524" s="2" t="s">
        <v>23</v>
      </c>
      <c r="O2524" s="2" t="s">
        <v>24</v>
      </c>
      <c r="P2524" s="2" t="s">
        <v>25</v>
      </c>
      <c r="Q2524" s="2" t="s">
        <v>26</v>
      </c>
      <c r="R2524" s="3">
        <v>42643</v>
      </c>
      <c r="S2524" s="10">
        <f t="shared" si="426"/>
        <v>2016</v>
      </c>
      <c r="T2524">
        <f t="shared" si="432"/>
        <v>-129.31</v>
      </c>
      <c r="U2524" t="str">
        <f t="shared" si="432"/>
        <v/>
      </c>
      <c r="V2524" t="str">
        <f t="shared" si="432"/>
        <v/>
      </c>
      <c r="W2524" t="str">
        <f t="shared" si="432"/>
        <v/>
      </c>
      <c r="Z2524">
        <f t="shared" si="433"/>
        <v>-129.31</v>
      </c>
      <c r="AA2524" t="str">
        <f t="shared" si="433"/>
        <v/>
      </c>
      <c r="AB2524" t="str">
        <f t="shared" si="433"/>
        <v/>
      </c>
      <c r="AE2524" t="str">
        <f t="shared" si="427"/>
        <v>Office Supplies</v>
      </c>
      <c r="AH2524" t="str">
        <f t="shared" si="428"/>
        <v/>
      </c>
      <c r="AI2524" t="str">
        <f t="shared" si="429"/>
        <v/>
      </c>
      <c r="AJ2524" t="str">
        <f t="shared" si="429"/>
        <v/>
      </c>
      <c r="AK2524" t="str">
        <f t="shared" si="429"/>
        <v/>
      </c>
      <c r="AL2524" t="str">
        <f t="shared" si="429"/>
        <v/>
      </c>
    </row>
    <row r="2525" spans="1:38" x14ac:dyDescent="0.2">
      <c r="A2525" s="1">
        <v>7767</v>
      </c>
      <c r="B2525" s="2" t="s">
        <v>18</v>
      </c>
      <c r="C2525" s="3">
        <v>42641</v>
      </c>
      <c r="D2525" s="2" t="s">
        <v>41</v>
      </c>
      <c r="E2525" s="2">
        <v>23</v>
      </c>
      <c r="F2525" s="2">
        <v>115.15</v>
      </c>
      <c r="G2525" s="2">
        <v>7.0000000000000007E-2</v>
      </c>
      <c r="H2525" s="2" t="s">
        <v>20</v>
      </c>
      <c r="I2525" s="2">
        <v>29.57</v>
      </c>
      <c r="J2525" s="2">
        <v>16.73</v>
      </c>
      <c r="K2525" s="2">
        <v>15.52</v>
      </c>
      <c r="L2525" s="2" t="s">
        <v>529</v>
      </c>
      <c r="M2525" s="2" t="s">
        <v>29</v>
      </c>
      <c r="N2525" s="2" t="s">
        <v>23</v>
      </c>
      <c r="O2525" s="2" t="s">
        <v>24</v>
      </c>
      <c r="P2525" s="2" t="s">
        <v>35</v>
      </c>
      <c r="Q2525" s="2" t="s">
        <v>36</v>
      </c>
      <c r="R2525" s="3">
        <v>42642</v>
      </c>
      <c r="S2525" s="10">
        <f t="shared" si="426"/>
        <v>2016</v>
      </c>
      <c r="T2525">
        <f t="shared" si="432"/>
        <v>29.57</v>
      </c>
      <c r="U2525" t="str">
        <f t="shared" si="432"/>
        <v/>
      </c>
      <c r="V2525" t="str">
        <f t="shared" si="432"/>
        <v/>
      </c>
      <c r="W2525" t="str">
        <f t="shared" si="432"/>
        <v/>
      </c>
      <c r="Z2525">
        <f t="shared" si="433"/>
        <v>29.57</v>
      </c>
      <c r="AA2525" t="str">
        <f t="shared" si="433"/>
        <v/>
      </c>
      <c r="AB2525" t="str">
        <f t="shared" si="433"/>
        <v/>
      </c>
      <c r="AE2525" t="str">
        <f t="shared" si="427"/>
        <v/>
      </c>
      <c r="AH2525" t="str">
        <f t="shared" si="428"/>
        <v/>
      </c>
      <c r="AI2525" t="str">
        <f t="shared" si="429"/>
        <v/>
      </c>
      <c r="AJ2525" t="str">
        <f t="shared" si="429"/>
        <v/>
      </c>
      <c r="AK2525" t="str">
        <f t="shared" si="429"/>
        <v/>
      </c>
      <c r="AL2525" t="str">
        <f t="shared" si="429"/>
        <v/>
      </c>
    </row>
    <row r="2526" spans="1:38" x14ac:dyDescent="0.2">
      <c r="A2526" s="1">
        <v>7768</v>
      </c>
      <c r="B2526" s="2" t="s">
        <v>18</v>
      </c>
      <c r="C2526" s="3">
        <v>42641</v>
      </c>
      <c r="D2526" s="2" t="s">
        <v>19</v>
      </c>
      <c r="E2526" s="2">
        <v>37</v>
      </c>
      <c r="F2526" s="2">
        <v>1604.26</v>
      </c>
      <c r="G2526" s="2">
        <v>0.05</v>
      </c>
      <c r="H2526" s="2" t="s">
        <v>20</v>
      </c>
      <c r="I2526" s="2">
        <v>424</v>
      </c>
      <c r="J2526" s="2">
        <v>56.01</v>
      </c>
      <c r="K2526" s="2">
        <v>17.5</v>
      </c>
      <c r="L2526" s="2" t="s">
        <v>83</v>
      </c>
      <c r="M2526" s="2" t="s">
        <v>29</v>
      </c>
      <c r="N2526" s="2" t="s">
        <v>30</v>
      </c>
      <c r="O2526" s="2" t="s">
        <v>24</v>
      </c>
      <c r="P2526" s="2" t="s">
        <v>71</v>
      </c>
      <c r="Q2526" s="2" t="s">
        <v>26</v>
      </c>
      <c r="R2526" s="3">
        <v>42643</v>
      </c>
      <c r="S2526" s="10">
        <f t="shared" si="426"/>
        <v>2016</v>
      </c>
      <c r="T2526" t="str">
        <f t="shared" si="432"/>
        <v/>
      </c>
      <c r="U2526">
        <f t="shared" si="432"/>
        <v>424</v>
      </c>
      <c r="V2526" t="str">
        <f t="shared" si="432"/>
        <v/>
      </c>
      <c r="W2526" t="str">
        <f t="shared" si="432"/>
        <v/>
      </c>
      <c r="Z2526">
        <f t="shared" si="433"/>
        <v>424</v>
      </c>
      <c r="AA2526" t="str">
        <f t="shared" si="433"/>
        <v/>
      </c>
      <c r="AB2526" t="str">
        <f t="shared" si="433"/>
        <v/>
      </c>
      <c r="AE2526" t="str">
        <f t="shared" si="427"/>
        <v/>
      </c>
      <c r="AH2526" t="str">
        <f t="shared" si="428"/>
        <v/>
      </c>
      <c r="AI2526" t="str">
        <f t="shared" si="429"/>
        <v/>
      </c>
      <c r="AJ2526" t="str">
        <f t="shared" si="429"/>
        <v/>
      </c>
      <c r="AK2526" t="str">
        <f t="shared" si="429"/>
        <v/>
      </c>
      <c r="AL2526" t="str">
        <f t="shared" si="429"/>
        <v/>
      </c>
    </row>
    <row r="2527" spans="1:38" x14ac:dyDescent="0.2">
      <c r="A2527" s="1">
        <v>7769</v>
      </c>
      <c r="B2527" s="2" t="s">
        <v>18</v>
      </c>
      <c r="C2527" s="3">
        <v>42641</v>
      </c>
      <c r="D2527" s="2" t="s">
        <v>19</v>
      </c>
      <c r="E2527" s="2">
        <v>12</v>
      </c>
      <c r="F2527" s="2">
        <v>85.76</v>
      </c>
      <c r="G2527" s="2">
        <v>0.06</v>
      </c>
      <c r="H2527" s="2" t="s">
        <v>20</v>
      </c>
      <c r="I2527" s="2">
        <v>13.92</v>
      </c>
      <c r="J2527" s="2">
        <v>18.68</v>
      </c>
      <c r="K2527" s="2">
        <v>15.5</v>
      </c>
      <c r="L2527" s="2" t="s">
        <v>83</v>
      </c>
      <c r="M2527" s="2" t="s">
        <v>29</v>
      </c>
      <c r="N2527" s="2" t="s">
        <v>30</v>
      </c>
      <c r="O2527" s="2" t="s">
        <v>24</v>
      </c>
      <c r="P2527" s="2" t="s">
        <v>64</v>
      </c>
      <c r="Q2527" s="2" t="s">
        <v>36</v>
      </c>
      <c r="R2527" s="3">
        <v>42642</v>
      </c>
      <c r="S2527" s="10">
        <f t="shared" si="426"/>
        <v>2016</v>
      </c>
      <c r="T2527" t="str">
        <f t="shared" si="432"/>
        <v/>
      </c>
      <c r="U2527">
        <f t="shared" si="432"/>
        <v>13.92</v>
      </c>
      <c r="V2527" t="str">
        <f t="shared" si="432"/>
        <v/>
      </c>
      <c r="W2527" t="str">
        <f t="shared" si="432"/>
        <v/>
      </c>
      <c r="Z2527">
        <f t="shared" si="433"/>
        <v>13.92</v>
      </c>
      <c r="AA2527" t="str">
        <f t="shared" si="433"/>
        <v/>
      </c>
      <c r="AB2527" t="str">
        <f t="shared" si="433"/>
        <v/>
      </c>
      <c r="AE2527" t="str">
        <f t="shared" si="427"/>
        <v/>
      </c>
      <c r="AH2527" t="str">
        <f t="shared" si="428"/>
        <v/>
      </c>
      <c r="AI2527" t="str">
        <f t="shared" si="429"/>
        <v/>
      </c>
      <c r="AJ2527" t="str">
        <f t="shared" si="429"/>
        <v/>
      </c>
      <c r="AK2527" t="str">
        <f t="shared" si="429"/>
        <v/>
      </c>
      <c r="AL2527" t="str">
        <f t="shared" si="429"/>
        <v/>
      </c>
    </row>
    <row r="2528" spans="1:38" x14ac:dyDescent="0.2">
      <c r="A2528" s="1">
        <v>7770</v>
      </c>
      <c r="B2528" s="2" t="s">
        <v>18</v>
      </c>
      <c r="C2528" s="3">
        <v>42644</v>
      </c>
      <c r="D2528" s="2" t="s">
        <v>27</v>
      </c>
      <c r="E2528" s="2">
        <v>19</v>
      </c>
      <c r="F2528" s="2">
        <v>36.22</v>
      </c>
      <c r="G2528" s="2">
        <v>0</v>
      </c>
      <c r="H2528" s="2" t="s">
        <v>20</v>
      </c>
      <c r="I2528" s="2">
        <v>7.56</v>
      </c>
      <c r="J2528" s="2">
        <v>13.48</v>
      </c>
      <c r="K2528" s="2">
        <v>14.7</v>
      </c>
      <c r="L2528" s="2" t="s">
        <v>225</v>
      </c>
      <c r="M2528" s="2" t="s">
        <v>29</v>
      </c>
      <c r="N2528" s="2" t="s">
        <v>30</v>
      </c>
      <c r="O2528" s="2" t="s">
        <v>24</v>
      </c>
      <c r="P2528" s="2" t="s">
        <v>95</v>
      </c>
      <c r="Q2528" s="2" t="s">
        <v>36</v>
      </c>
      <c r="R2528" s="3">
        <v>42648</v>
      </c>
      <c r="S2528" s="10">
        <f t="shared" si="426"/>
        <v>2016</v>
      </c>
      <c r="T2528" t="str">
        <f t="shared" si="432"/>
        <v/>
      </c>
      <c r="U2528">
        <f t="shared" si="432"/>
        <v>7.56</v>
      </c>
      <c r="V2528" t="str">
        <f t="shared" si="432"/>
        <v/>
      </c>
      <c r="W2528" t="str">
        <f t="shared" si="432"/>
        <v/>
      </c>
      <c r="Z2528">
        <f t="shared" si="433"/>
        <v>7.56</v>
      </c>
      <c r="AA2528" t="str">
        <f t="shared" si="433"/>
        <v/>
      </c>
      <c r="AB2528" t="str">
        <f t="shared" si="433"/>
        <v/>
      </c>
      <c r="AE2528" t="str">
        <f t="shared" si="427"/>
        <v/>
      </c>
      <c r="AH2528" t="str">
        <f t="shared" si="428"/>
        <v/>
      </c>
      <c r="AI2528" t="str">
        <f t="shared" si="429"/>
        <v/>
      </c>
      <c r="AJ2528" t="str">
        <f t="shared" si="429"/>
        <v/>
      </c>
      <c r="AK2528" t="str">
        <f t="shared" si="429"/>
        <v/>
      </c>
      <c r="AL2528" t="str">
        <f t="shared" si="429"/>
        <v/>
      </c>
    </row>
    <row r="2529" spans="1:38" x14ac:dyDescent="0.2">
      <c r="A2529" s="1">
        <v>7771</v>
      </c>
      <c r="B2529" s="2" t="s">
        <v>18</v>
      </c>
      <c r="C2529" s="3">
        <v>42644</v>
      </c>
      <c r="D2529" s="2" t="s">
        <v>27</v>
      </c>
      <c r="E2529" s="2">
        <v>45</v>
      </c>
      <c r="F2529" s="2">
        <v>82.79</v>
      </c>
      <c r="G2529" s="2">
        <v>0.05</v>
      </c>
      <c r="H2529" s="2" t="s">
        <v>20</v>
      </c>
      <c r="I2529" s="2">
        <v>0.56999999999999995</v>
      </c>
      <c r="J2529" s="2">
        <v>13.68</v>
      </c>
      <c r="K2529" s="2">
        <v>14.7</v>
      </c>
      <c r="L2529" s="2" t="s">
        <v>225</v>
      </c>
      <c r="M2529" s="2" t="s">
        <v>29</v>
      </c>
      <c r="N2529" s="2" t="s">
        <v>30</v>
      </c>
      <c r="O2529" s="2" t="s">
        <v>24</v>
      </c>
      <c r="P2529" s="2" t="s">
        <v>64</v>
      </c>
      <c r="Q2529" s="2" t="s">
        <v>36</v>
      </c>
      <c r="R2529" s="3">
        <v>42648</v>
      </c>
      <c r="S2529" s="10">
        <f t="shared" si="426"/>
        <v>2016</v>
      </c>
      <c r="T2529" t="str">
        <f t="shared" si="432"/>
        <v/>
      </c>
      <c r="U2529">
        <f t="shared" si="432"/>
        <v>0.56999999999999995</v>
      </c>
      <c r="V2529" t="str">
        <f t="shared" si="432"/>
        <v/>
      </c>
      <c r="W2529" t="str">
        <f t="shared" si="432"/>
        <v/>
      </c>
      <c r="Z2529">
        <f t="shared" si="433"/>
        <v>0.56999999999999995</v>
      </c>
      <c r="AA2529" t="str">
        <f t="shared" si="433"/>
        <v/>
      </c>
      <c r="AB2529" t="str">
        <f t="shared" si="433"/>
        <v/>
      </c>
      <c r="AE2529" t="str">
        <f t="shared" si="427"/>
        <v/>
      </c>
      <c r="AH2529" t="str">
        <f t="shared" si="428"/>
        <v/>
      </c>
      <c r="AI2529" t="str">
        <f t="shared" si="429"/>
        <v/>
      </c>
      <c r="AJ2529" t="str">
        <f t="shared" si="429"/>
        <v/>
      </c>
      <c r="AK2529" t="str">
        <f t="shared" si="429"/>
        <v/>
      </c>
      <c r="AL2529" t="str">
        <f t="shared" si="429"/>
        <v/>
      </c>
    </row>
    <row r="2530" spans="1:38" x14ac:dyDescent="0.2">
      <c r="A2530" s="1">
        <v>7772</v>
      </c>
      <c r="B2530" s="2" t="s">
        <v>18</v>
      </c>
      <c r="C2530" s="3">
        <v>42645</v>
      </c>
      <c r="D2530" s="2" t="s">
        <v>59</v>
      </c>
      <c r="E2530" s="2">
        <v>30</v>
      </c>
      <c r="F2530" s="2">
        <v>950.84</v>
      </c>
      <c r="G2530" s="2">
        <v>0.08</v>
      </c>
      <c r="H2530" s="2" t="s">
        <v>20</v>
      </c>
      <c r="I2530" s="2">
        <v>-84.58</v>
      </c>
      <c r="J2530" s="2">
        <v>42.98</v>
      </c>
      <c r="K2530" s="2">
        <v>33.99</v>
      </c>
      <c r="L2530" s="2" t="s">
        <v>225</v>
      </c>
      <c r="M2530" s="2" t="s">
        <v>29</v>
      </c>
      <c r="N2530" s="2" t="s">
        <v>23</v>
      </c>
      <c r="O2530" s="2" t="s">
        <v>24</v>
      </c>
      <c r="P2530" s="2" t="s">
        <v>35</v>
      </c>
      <c r="Q2530" s="2" t="s">
        <v>26</v>
      </c>
      <c r="R2530" s="3">
        <v>42647</v>
      </c>
      <c r="S2530" s="10">
        <f t="shared" si="426"/>
        <v>2016</v>
      </c>
      <c r="T2530">
        <f t="shared" si="432"/>
        <v>-84.58</v>
      </c>
      <c r="U2530" t="str">
        <f t="shared" si="432"/>
        <v/>
      </c>
      <c r="V2530" t="str">
        <f t="shared" si="432"/>
        <v/>
      </c>
      <c r="W2530" t="str">
        <f t="shared" si="432"/>
        <v/>
      </c>
      <c r="Z2530">
        <f t="shared" si="433"/>
        <v>-84.58</v>
      </c>
      <c r="AA2530" t="str">
        <f t="shared" si="433"/>
        <v/>
      </c>
      <c r="AB2530" t="str">
        <f t="shared" si="433"/>
        <v/>
      </c>
      <c r="AE2530" t="str">
        <f t="shared" si="427"/>
        <v>Office Supplies</v>
      </c>
      <c r="AH2530" t="str">
        <f t="shared" si="428"/>
        <v/>
      </c>
      <c r="AI2530" t="str">
        <f t="shared" si="429"/>
        <v/>
      </c>
      <c r="AJ2530" t="str">
        <f t="shared" si="429"/>
        <v/>
      </c>
      <c r="AK2530" t="str">
        <f t="shared" si="429"/>
        <v/>
      </c>
      <c r="AL2530" t="str">
        <f t="shared" si="429"/>
        <v/>
      </c>
    </row>
    <row r="2531" spans="1:38" x14ac:dyDescent="0.2">
      <c r="A2531" s="1">
        <v>7773</v>
      </c>
      <c r="B2531" s="2" t="s">
        <v>18</v>
      </c>
      <c r="C2531" s="3">
        <v>42645</v>
      </c>
      <c r="D2531" s="2" t="s">
        <v>59</v>
      </c>
      <c r="E2531" s="2">
        <v>47</v>
      </c>
      <c r="F2531" s="2">
        <v>14501.24</v>
      </c>
      <c r="G2531" s="2">
        <v>0</v>
      </c>
      <c r="H2531" s="2" t="s">
        <v>44</v>
      </c>
      <c r="I2531" s="2">
        <v>640.16</v>
      </c>
      <c r="J2531" s="2">
        <v>388.13</v>
      </c>
      <c r="K2531" s="2">
        <v>99.63</v>
      </c>
      <c r="L2531" s="2" t="s">
        <v>225</v>
      </c>
      <c r="M2531" s="2" t="s">
        <v>29</v>
      </c>
      <c r="N2531" s="2" t="s">
        <v>23</v>
      </c>
      <c r="O2531" s="2" t="s">
        <v>45</v>
      </c>
      <c r="P2531" s="2" t="s">
        <v>46</v>
      </c>
      <c r="Q2531" s="2" t="s">
        <v>47</v>
      </c>
      <c r="R2531" s="3">
        <v>42646</v>
      </c>
      <c r="S2531" s="10">
        <f t="shared" si="426"/>
        <v>2016</v>
      </c>
      <c r="T2531">
        <f t="shared" si="432"/>
        <v>640.16</v>
      </c>
      <c r="U2531" t="str">
        <f t="shared" si="432"/>
        <v/>
      </c>
      <c r="V2531" t="str">
        <f t="shared" si="432"/>
        <v/>
      </c>
      <c r="W2531" t="str">
        <f t="shared" si="432"/>
        <v/>
      </c>
      <c r="Z2531" t="str">
        <f t="shared" si="433"/>
        <v/>
      </c>
      <c r="AA2531" t="str">
        <f t="shared" si="433"/>
        <v/>
      </c>
      <c r="AB2531">
        <f t="shared" si="433"/>
        <v>640.16</v>
      </c>
      <c r="AE2531" t="str">
        <f t="shared" si="427"/>
        <v/>
      </c>
      <c r="AH2531" t="str">
        <f t="shared" si="428"/>
        <v/>
      </c>
      <c r="AI2531" t="str">
        <f t="shared" si="429"/>
        <v/>
      </c>
      <c r="AJ2531" t="str">
        <f t="shared" si="429"/>
        <v/>
      </c>
      <c r="AK2531" t="str">
        <f t="shared" si="429"/>
        <v/>
      </c>
      <c r="AL2531" t="str">
        <f t="shared" si="429"/>
        <v/>
      </c>
    </row>
    <row r="2532" spans="1:38" x14ac:dyDescent="0.2">
      <c r="A2532" s="1">
        <v>7774</v>
      </c>
      <c r="B2532" s="2" t="s">
        <v>18</v>
      </c>
      <c r="C2532" s="3">
        <v>42645</v>
      </c>
      <c r="D2532" s="2" t="s">
        <v>19</v>
      </c>
      <c r="E2532" s="2">
        <v>50</v>
      </c>
      <c r="F2532" s="2">
        <v>420.77</v>
      </c>
      <c r="G2532" s="2">
        <v>0.04</v>
      </c>
      <c r="H2532" s="2" t="s">
        <v>20</v>
      </c>
      <c r="I2532" s="2">
        <v>-219.01</v>
      </c>
      <c r="J2532" s="2">
        <v>20.45</v>
      </c>
      <c r="K2532" s="2">
        <v>21.77</v>
      </c>
      <c r="L2532" s="2" t="s">
        <v>217</v>
      </c>
      <c r="M2532" s="2" t="s">
        <v>29</v>
      </c>
      <c r="N2532" s="2" t="s">
        <v>43</v>
      </c>
      <c r="O2532" s="2" t="s">
        <v>24</v>
      </c>
      <c r="P2532" s="2" t="s">
        <v>203</v>
      </c>
      <c r="Q2532" s="2" t="s">
        <v>58</v>
      </c>
      <c r="R2532" s="3">
        <v>42647</v>
      </c>
      <c r="S2532" s="10">
        <f t="shared" si="426"/>
        <v>2016</v>
      </c>
      <c r="T2532" t="str">
        <f t="shared" si="432"/>
        <v/>
      </c>
      <c r="U2532" t="str">
        <f t="shared" si="432"/>
        <v/>
      </c>
      <c r="V2532">
        <f t="shared" si="432"/>
        <v>-219.01</v>
      </c>
      <c r="W2532" t="str">
        <f t="shared" si="432"/>
        <v/>
      </c>
      <c r="Z2532">
        <f t="shared" si="433"/>
        <v>-219.01</v>
      </c>
      <c r="AA2532" t="str">
        <f t="shared" si="433"/>
        <v/>
      </c>
      <c r="AB2532" t="str">
        <f t="shared" si="433"/>
        <v/>
      </c>
      <c r="AE2532" t="str">
        <f t="shared" si="427"/>
        <v>Office Supplies</v>
      </c>
      <c r="AH2532" t="str">
        <f t="shared" si="428"/>
        <v/>
      </c>
      <c r="AI2532" t="str">
        <f t="shared" si="429"/>
        <v/>
      </c>
      <c r="AJ2532" t="str">
        <f t="shared" si="429"/>
        <v/>
      </c>
      <c r="AK2532" t="str">
        <f t="shared" si="429"/>
        <v/>
      </c>
      <c r="AL2532" t="str">
        <f t="shared" si="429"/>
        <v/>
      </c>
    </row>
    <row r="2533" spans="1:38" x14ac:dyDescent="0.2">
      <c r="A2533" s="1">
        <v>7775</v>
      </c>
      <c r="B2533" s="2" t="s">
        <v>18</v>
      </c>
      <c r="C2533" s="3">
        <v>42645</v>
      </c>
      <c r="D2533" s="2" t="s">
        <v>19</v>
      </c>
      <c r="E2533" s="2">
        <v>17</v>
      </c>
      <c r="F2533" s="2">
        <v>1729.0409999999999</v>
      </c>
      <c r="G2533" s="2">
        <v>0.04</v>
      </c>
      <c r="H2533" s="2" t="s">
        <v>20</v>
      </c>
      <c r="I2533" s="2">
        <v>247.84</v>
      </c>
      <c r="J2533" s="2">
        <v>127.99</v>
      </c>
      <c r="K2533" s="2">
        <v>18.23</v>
      </c>
      <c r="L2533" s="2" t="s">
        <v>217</v>
      </c>
      <c r="M2533" s="2" t="s">
        <v>29</v>
      </c>
      <c r="N2533" s="2" t="s">
        <v>43</v>
      </c>
      <c r="O2533" s="2" t="s">
        <v>31</v>
      </c>
      <c r="P2533" s="2" t="s">
        <v>39</v>
      </c>
      <c r="Q2533" s="2" t="s">
        <v>26</v>
      </c>
      <c r="R2533" s="3">
        <v>42647</v>
      </c>
      <c r="S2533" s="10">
        <f t="shared" si="426"/>
        <v>2016</v>
      </c>
      <c r="T2533" t="str">
        <f t="shared" si="432"/>
        <v/>
      </c>
      <c r="U2533" t="str">
        <f t="shared" si="432"/>
        <v/>
      </c>
      <c r="V2533">
        <f t="shared" si="432"/>
        <v>247.84</v>
      </c>
      <c r="W2533" t="str">
        <f t="shared" si="432"/>
        <v/>
      </c>
      <c r="Z2533" t="str">
        <f t="shared" si="433"/>
        <v/>
      </c>
      <c r="AA2533">
        <f t="shared" si="433"/>
        <v>247.84</v>
      </c>
      <c r="AB2533" t="str">
        <f t="shared" si="433"/>
        <v/>
      </c>
      <c r="AE2533" t="str">
        <f t="shared" si="427"/>
        <v/>
      </c>
      <c r="AH2533" t="str">
        <f t="shared" si="428"/>
        <v/>
      </c>
      <c r="AI2533" t="str">
        <f t="shared" si="429"/>
        <v/>
      </c>
      <c r="AJ2533" t="str">
        <f t="shared" si="429"/>
        <v/>
      </c>
      <c r="AK2533" t="str">
        <f t="shared" si="429"/>
        <v/>
      </c>
      <c r="AL2533" t="str">
        <f t="shared" si="429"/>
        <v/>
      </c>
    </row>
    <row r="2534" spans="1:38" x14ac:dyDescent="0.2">
      <c r="A2534" s="1">
        <v>7776</v>
      </c>
      <c r="B2534" s="2" t="s">
        <v>18</v>
      </c>
      <c r="C2534" s="3">
        <v>42645</v>
      </c>
      <c r="D2534" s="2" t="s">
        <v>27</v>
      </c>
      <c r="E2534" s="2">
        <v>48</v>
      </c>
      <c r="F2534" s="2">
        <v>952.94</v>
      </c>
      <c r="G2534" s="2">
        <v>0.03</v>
      </c>
      <c r="H2534" s="2" t="s">
        <v>20</v>
      </c>
      <c r="I2534" s="2">
        <v>259.98</v>
      </c>
      <c r="J2534" s="2">
        <v>31.98</v>
      </c>
      <c r="K2534" s="2">
        <v>19.97</v>
      </c>
      <c r="L2534" s="2" t="s">
        <v>297</v>
      </c>
      <c r="M2534" s="2" t="s">
        <v>38</v>
      </c>
      <c r="N2534" s="2" t="s">
        <v>23</v>
      </c>
      <c r="O2534" s="2" t="s">
        <v>24</v>
      </c>
      <c r="P2534" s="2" t="s">
        <v>35</v>
      </c>
      <c r="Q2534" s="2" t="s">
        <v>26</v>
      </c>
      <c r="R2534" s="3">
        <v>42647</v>
      </c>
      <c r="S2534" s="10">
        <f t="shared" si="426"/>
        <v>2016</v>
      </c>
      <c r="T2534">
        <f t="shared" si="432"/>
        <v>259.98</v>
      </c>
      <c r="U2534" t="str">
        <f t="shared" si="432"/>
        <v/>
      </c>
      <c r="V2534" t="str">
        <f t="shared" si="432"/>
        <v/>
      </c>
      <c r="W2534" t="str">
        <f t="shared" si="432"/>
        <v/>
      </c>
      <c r="Z2534">
        <f t="shared" si="433"/>
        <v>259.98</v>
      </c>
      <c r="AA2534" t="str">
        <f t="shared" si="433"/>
        <v/>
      </c>
      <c r="AB2534" t="str">
        <f t="shared" si="433"/>
        <v/>
      </c>
      <c r="AE2534" t="str">
        <f t="shared" si="427"/>
        <v/>
      </c>
      <c r="AH2534" t="str">
        <f t="shared" si="428"/>
        <v/>
      </c>
      <c r="AI2534" t="str">
        <f t="shared" si="429"/>
        <v/>
      </c>
      <c r="AJ2534" t="str">
        <f t="shared" si="429"/>
        <v/>
      </c>
      <c r="AK2534" t="str">
        <f t="shared" si="429"/>
        <v/>
      </c>
      <c r="AL2534" t="str">
        <f t="shared" si="429"/>
        <v/>
      </c>
    </row>
    <row r="2535" spans="1:38" x14ac:dyDescent="0.2">
      <c r="A2535" s="1">
        <v>7777</v>
      </c>
      <c r="B2535" s="2" t="s">
        <v>18</v>
      </c>
      <c r="C2535" s="3">
        <v>42646</v>
      </c>
      <c r="D2535" s="2" t="s">
        <v>50</v>
      </c>
      <c r="E2535" s="2">
        <v>15</v>
      </c>
      <c r="F2535" s="2">
        <v>493.83</v>
      </c>
      <c r="G2535" s="2">
        <v>0</v>
      </c>
      <c r="H2535" s="2" t="s">
        <v>20</v>
      </c>
      <c r="I2535" s="2">
        <v>290.75</v>
      </c>
      <c r="J2535" s="2">
        <v>42.93</v>
      </c>
      <c r="K2535" s="2">
        <v>17.920000000000002</v>
      </c>
      <c r="L2535" s="2" t="s">
        <v>92</v>
      </c>
      <c r="M2535" s="2" t="s">
        <v>29</v>
      </c>
      <c r="N2535" s="2" t="s">
        <v>54</v>
      </c>
      <c r="O2535" s="2" t="s">
        <v>45</v>
      </c>
      <c r="P2535" s="2" t="s">
        <v>55</v>
      </c>
      <c r="Q2535" s="2" t="s">
        <v>58</v>
      </c>
      <c r="R2535" s="3">
        <v>42648</v>
      </c>
      <c r="S2535" s="10">
        <f t="shared" si="426"/>
        <v>2016</v>
      </c>
      <c r="T2535" t="str">
        <f t="shared" si="432"/>
        <v/>
      </c>
      <c r="U2535" t="str">
        <f t="shared" si="432"/>
        <v/>
      </c>
      <c r="V2535" t="str">
        <f t="shared" si="432"/>
        <v/>
      </c>
      <c r="W2535">
        <f t="shared" si="432"/>
        <v>290.75</v>
      </c>
      <c r="Z2535" t="str">
        <f t="shared" si="433"/>
        <v/>
      </c>
      <c r="AA2535" t="str">
        <f t="shared" si="433"/>
        <v/>
      </c>
      <c r="AB2535">
        <f t="shared" si="433"/>
        <v>290.75</v>
      </c>
      <c r="AE2535" t="str">
        <f t="shared" si="427"/>
        <v/>
      </c>
      <c r="AH2535" t="str">
        <f t="shared" si="428"/>
        <v/>
      </c>
      <c r="AI2535" t="str">
        <f t="shared" si="429"/>
        <v/>
      </c>
      <c r="AJ2535" t="str">
        <f t="shared" si="429"/>
        <v/>
      </c>
      <c r="AK2535" t="str">
        <f t="shared" si="429"/>
        <v/>
      </c>
      <c r="AL2535" t="str">
        <f t="shared" si="429"/>
        <v/>
      </c>
    </row>
    <row r="2536" spans="1:38" x14ac:dyDescent="0.2">
      <c r="A2536" s="1">
        <v>7778</v>
      </c>
      <c r="B2536" s="2" t="s">
        <v>18</v>
      </c>
      <c r="C2536" s="3">
        <v>42646</v>
      </c>
      <c r="D2536" s="2" t="s">
        <v>50</v>
      </c>
      <c r="E2536" s="2">
        <v>7</v>
      </c>
      <c r="F2536" s="2">
        <v>152.35</v>
      </c>
      <c r="G2536" s="2">
        <v>0.08</v>
      </c>
      <c r="H2536" s="2" t="s">
        <v>49</v>
      </c>
      <c r="I2536" s="2">
        <v>16.22</v>
      </c>
      <c r="J2536" s="2">
        <v>31.98</v>
      </c>
      <c r="K2536" s="2">
        <v>19.86</v>
      </c>
      <c r="L2536" s="2" t="s">
        <v>92</v>
      </c>
      <c r="M2536" s="2" t="s">
        <v>29</v>
      </c>
      <c r="N2536" s="2" t="s">
        <v>54</v>
      </c>
      <c r="O2536" s="2" t="s">
        <v>24</v>
      </c>
      <c r="P2536" s="2" t="s">
        <v>35</v>
      </c>
      <c r="Q2536" s="2" t="s">
        <v>26</v>
      </c>
      <c r="R2536" s="3">
        <v>42648</v>
      </c>
      <c r="S2536" s="10">
        <f t="shared" si="426"/>
        <v>2016</v>
      </c>
      <c r="T2536" t="str">
        <f t="shared" si="432"/>
        <v/>
      </c>
      <c r="U2536" t="str">
        <f t="shared" si="432"/>
        <v/>
      </c>
      <c r="V2536" t="str">
        <f t="shared" si="432"/>
        <v/>
      </c>
      <c r="W2536">
        <f t="shared" si="432"/>
        <v>16.22</v>
      </c>
      <c r="Z2536">
        <f t="shared" si="433"/>
        <v>16.22</v>
      </c>
      <c r="AA2536" t="str">
        <f t="shared" si="433"/>
        <v/>
      </c>
      <c r="AB2536" t="str">
        <f t="shared" si="433"/>
        <v/>
      </c>
      <c r="AE2536" t="str">
        <f t="shared" si="427"/>
        <v/>
      </c>
      <c r="AH2536" t="str">
        <f t="shared" si="428"/>
        <v/>
      </c>
      <c r="AI2536" t="str">
        <f t="shared" si="429"/>
        <v/>
      </c>
      <c r="AJ2536" t="str">
        <f t="shared" si="429"/>
        <v/>
      </c>
      <c r="AK2536" t="str">
        <f t="shared" si="429"/>
        <v/>
      </c>
      <c r="AL2536" t="str">
        <f t="shared" si="429"/>
        <v/>
      </c>
    </row>
    <row r="2537" spans="1:38" x14ac:dyDescent="0.2">
      <c r="A2537" s="1">
        <v>7779</v>
      </c>
      <c r="B2537" s="2" t="s">
        <v>18</v>
      </c>
      <c r="C2537" s="3">
        <v>42646</v>
      </c>
      <c r="D2537" s="2" t="s">
        <v>59</v>
      </c>
      <c r="E2537" s="2">
        <v>46</v>
      </c>
      <c r="F2537" s="2">
        <v>466.66</v>
      </c>
      <c r="G2537" s="2">
        <v>0.08</v>
      </c>
      <c r="H2537" s="2" t="s">
        <v>20</v>
      </c>
      <c r="I2537" s="2">
        <v>-48.72</v>
      </c>
      <c r="J2537" s="2">
        <v>22.23</v>
      </c>
      <c r="K2537" s="2">
        <v>18.68</v>
      </c>
      <c r="L2537" s="2" t="s">
        <v>185</v>
      </c>
      <c r="M2537" s="2" t="s">
        <v>29</v>
      </c>
      <c r="N2537" s="2" t="s">
        <v>54</v>
      </c>
      <c r="O2537" s="2" t="s">
        <v>24</v>
      </c>
      <c r="P2537" s="2" t="s">
        <v>203</v>
      </c>
      <c r="Q2537" s="2" t="s">
        <v>58</v>
      </c>
      <c r="R2537" s="3">
        <v>42648</v>
      </c>
      <c r="S2537" s="10">
        <f t="shared" si="426"/>
        <v>2016</v>
      </c>
      <c r="T2537" t="str">
        <f t="shared" si="432"/>
        <v/>
      </c>
      <c r="U2537" t="str">
        <f t="shared" si="432"/>
        <v/>
      </c>
      <c r="V2537" t="str">
        <f t="shared" si="432"/>
        <v/>
      </c>
      <c r="W2537">
        <f t="shared" si="432"/>
        <v>-48.72</v>
      </c>
      <c r="Z2537">
        <f t="shared" si="433"/>
        <v>-48.72</v>
      </c>
      <c r="AA2537" t="str">
        <f t="shared" si="433"/>
        <v/>
      </c>
      <c r="AB2537" t="str">
        <f t="shared" si="433"/>
        <v/>
      </c>
      <c r="AE2537" t="str">
        <f t="shared" si="427"/>
        <v>Office Supplies</v>
      </c>
      <c r="AH2537" t="str">
        <f t="shared" si="428"/>
        <v/>
      </c>
      <c r="AI2537" t="str">
        <f t="shared" si="429"/>
        <v/>
      </c>
      <c r="AJ2537" t="str">
        <f t="shared" si="429"/>
        <v/>
      </c>
      <c r="AK2537" t="str">
        <f t="shared" si="429"/>
        <v/>
      </c>
      <c r="AL2537" t="str">
        <f t="shared" si="429"/>
        <v/>
      </c>
    </row>
    <row r="2538" spans="1:38" x14ac:dyDescent="0.2">
      <c r="A2538" s="1">
        <v>7780</v>
      </c>
      <c r="B2538" s="2" t="s">
        <v>40</v>
      </c>
      <c r="C2538" s="3">
        <v>42647</v>
      </c>
      <c r="D2538" s="2" t="s">
        <v>50</v>
      </c>
      <c r="E2538" s="2">
        <v>6</v>
      </c>
      <c r="F2538" s="2">
        <v>346.29</v>
      </c>
      <c r="G2538" s="2">
        <v>7.0000000000000007E-2</v>
      </c>
      <c r="H2538" s="2" t="s">
        <v>20</v>
      </c>
      <c r="I2538" s="2">
        <v>51.16</v>
      </c>
      <c r="J2538" s="2">
        <v>66.959999999999994</v>
      </c>
      <c r="K2538" s="2">
        <v>24.75</v>
      </c>
      <c r="L2538" s="2" t="s">
        <v>53</v>
      </c>
      <c r="M2538" s="2" t="s">
        <v>38</v>
      </c>
      <c r="N2538" s="2" t="s">
        <v>30</v>
      </c>
      <c r="O2538" s="2" t="s">
        <v>24</v>
      </c>
      <c r="P2538" s="2" t="s">
        <v>35</v>
      </c>
      <c r="Q2538" s="2" t="s">
        <v>26</v>
      </c>
      <c r="R2538" s="3">
        <v>42649</v>
      </c>
      <c r="S2538" s="10">
        <f t="shared" si="426"/>
        <v>2016</v>
      </c>
      <c r="T2538" t="str">
        <f t="shared" si="432"/>
        <v/>
      </c>
      <c r="U2538">
        <f t="shared" si="432"/>
        <v>51.16</v>
      </c>
      <c r="V2538" t="str">
        <f t="shared" si="432"/>
        <v/>
      </c>
      <c r="W2538" t="str">
        <f t="shared" si="432"/>
        <v/>
      </c>
      <c r="Z2538">
        <f t="shared" si="433"/>
        <v>51.16</v>
      </c>
      <c r="AA2538" t="str">
        <f t="shared" si="433"/>
        <v/>
      </c>
      <c r="AB2538" t="str">
        <f t="shared" si="433"/>
        <v/>
      </c>
      <c r="AE2538" t="str">
        <f t="shared" si="427"/>
        <v/>
      </c>
      <c r="AH2538" t="str">
        <f t="shared" si="428"/>
        <v/>
      </c>
      <c r="AI2538" t="str">
        <f t="shared" si="429"/>
        <v/>
      </c>
      <c r="AJ2538" t="str">
        <f t="shared" si="429"/>
        <v/>
      </c>
      <c r="AK2538" t="str">
        <f t="shared" si="429"/>
        <v/>
      </c>
      <c r="AL2538" t="str">
        <f t="shared" si="429"/>
        <v/>
      </c>
    </row>
    <row r="2539" spans="1:38" x14ac:dyDescent="0.2">
      <c r="A2539" s="1">
        <v>7781</v>
      </c>
      <c r="B2539" s="2" t="s">
        <v>40</v>
      </c>
      <c r="C2539" s="3">
        <v>42647</v>
      </c>
      <c r="D2539" s="2" t="s">
        <v>50</v>
      </c>
      <c r="E2539" s="2">
        <v>25</v>
      </c>
      <c r="F2539" s="2">
        <v>369.92</v>
      </c>
      <c r="G2539" s="2">
        <v>7.0000000000000007E-2</v>
      </c>
      <c r="H2539" s="2" t="s">
        <v>20</v>
      </c>
      <c r="I2539" s="2">
        <v>-63.09</v>
      </c>
      <c r="J2539" s="2">
        <v>26.97</v>
      </c>
      <c r="K2539" s="2">
        <v>21.51</v>
      </c>
      <c r="L2539" s="2" t="s">
        <v>53</v>
      </c>
      <c r="M2539" s="2" t="s">
        <v>38</v>
      </c>
      <c r="N2539" s="2" t="s">
        <v>30</v>
      </c>
      <c r="O2539" s="2" t="s">
        <v>24</v>
      </c>
      <c r="P2539" s="2" t="s">
        <v>52</v>
      </c>
      <c r="Q2539" s="2" t="s">
        <v>26</v>
      </c>
      <c r="R2539" s="3">
        <v>42648</v>
      </c>
      <c r="S2539" s="10">
        <f t="shared" si="426"/>
        <v>2016</v>
      </c>
      <c r="T2539" t="str">
        <f t="shared" si="432"/>
        <v/>
      </c>
      <c r="U2539">
        <f t="shared" si="432"/>
        <v>-63.09</v>
      </c>
      <c r="V2539" t="str">
        <f t="shared" si="432"/>
        <v/>
      </c>
      <c r="W2539" t="str">
        <f t="shared" si="432"/>
        <v/>
      </c>
      <c r="Z2539">
        <f t="shared" si="433"/>
        <v>-63.09</v>
      </c>
      <c r="AA2539" t="str">
        <f t="shared" si="433"/>
        <v/>
      </c>
      <c r="AB2539" t="str">
        <f t="shared" si="433"/>
        <v/>
      </c>
      <c r="AE2539" t="str">
        <f t="shared" si="427"/>
        <v>Office Supplies</v>
      </c>
      <c r="AH2539" t="str">
        <f t="shared" si="428"/>
        <v/>
      </c>
      <c r="AI2539" t="str">
        <f t="shared" si="429"/>
        <v/>
      </c>
      <c r="AJ2539" t="str">
        <f t="shared" si="429"/>
        <v/>
      </c>
      <c r="AK2539" t="str">
        <f t="shared" si="429"/>
        <v/>
      </c>
      <c r="AL2539" t="str">
        <f t="shared" si="429"/>
        <v/>
      </c>
    </row>
    <row r="2540" spans="1:38" x14ac:dyDescent="0.2">
      <c r="A2540" s="1">
        <v>7782</v>
      </c>
      <c r="B2540" s="2" t="s">
        <v>18</v>
      </c>
      <c r="C2540" s="3">
        <v>42648</v>
      </c>
      <c r="D2540" s="2" t="s">
        <v>59</v>
      </c>
      <c r="E2540" s="2">
        <v>38</v>
      </c>
      <c r="F2540" s="2">
        <v>398.82</v>
      </c>
      <c r="G2540" s="2">
        <v>0.04</v>
      </c>
      <c r="H2540" s="2" t="s">
        <v>20</v>
      </c>
      <c r="I2540" s="2">
        <v>30.43</v>
      </c>
      <c r="J2540" s="2">
        <v>21.99</v>
      </c>
      <c r="K2540" s="2">
        <v>19.12</v>
      </c>
      <c r="L2540" s="2" t="s">
        <v>520</v>
      </c>
      <c r="M2540" s="2" t="s">
        <v>38</v>
      </c>
      <c r="N2540" s="2" t="s">
        <v>23</v>
      </c>
      <c r="O2540" s="2" t="s">
        <v>24</v>
      </c>
      <c r="P2540" s="2" t="s">
        <v>35</v>
      </c>
      <c r="Q2540" s="2" t="s">
        <v>26</v>
      </c>
      <c r="R2540" s="3">
        <v>42650</v>
      </c>
      <c r="S2540" s="10">
        <f t="shared" si="426"/>
        <v>2016</v>
      </c>
      <c r="T2540">
        <f t="shared" si="432"/>
        <v>30.43</v>
      </c>
      <c r="U2540" t="str">
        <f t="shared" si="432"/>
        <v/>
      </c>
      <c r="V2540" t="str">
        <f t="shared" si="432"/>
        <v/>
      </c>
      <c r="W2540" t="str">
        <f t="shared" si="432"/>
        <v/>
      </c>
      <c r="Z2540">
        <f t="shared" si="433"/>
        <v>30.43</v>
      </c>
      <c r="AA2540" t="str">
        <f t="shared" si="433"/>
        <v/>
      </c>
      <c r="AB2540" t="str">
        <f t="shared" si="433"/>
        <v/>
      </c>
      <c r="AE2540" t="str">
        <f t="shared" si="427"/>
        <v/>
      </c>
      <c r="AH2540" t="str">
        <f t="shared" si="428"/>
        <v/>
      </c>
      <c r="AI2540" t="str">
        <f t="shared" si="429"/>
        <v/>
      </c>
      <c r="AJ2540" t="str">
        <f t="shared" si="429"/>
        <v/>
      </c>
      <c r="AK2540" t="str">
        <f t="shared" si="429"/>
        <v/>
      </c>
      <c r="AL2540" t="str">
        <f t="shared" si="429"/>
        <v/>
      </c>
    </row>
    <row r="2541" spans="1:38" x14ac:dyDescent="0.2">
      <c r="A2541" s="1">
        <v>7783</v>
      </c>
      <c r="B2541" s="2" t="s">
        <v>18</v>
      </c>
      <c r="C2541" s="3">
        <v>42648</v>
      </c>
      <c r="D2541" s="2" t="s">
        <v>41</v>
      </c>
      <c r="E2541" s="2">
        <v>43</v>
      </c>
      <c r="F2541" s="2">
        <v>1062.0999999999999</v>
      </c>
      <c r="G2541" s="2">
        <v>7.0000000000000007E-2</v>
      </c>
      <c r="H2541" s="2" t="s">
        <v>20</v>
      </c>
      <c r="I2541" s="2">
        <v>218.66</v>
      </c>
      <c r="J2541" s="2">
        <v>37.979999999999997</v>
      </c>
      <c r="K2541" s="2">
        <v>19.37</v>
      </c>
      <c r="L2541" s="2" t="s">
        <v>306</v>
      </c>
      <c r="M2541" s="2" t="s">
        <v>29</v>
      </c>
      <c r="N2541" s="2" t="s">
        <v>23</v>
      </c>
      <c r="O2541" s="2" t="s">
        <v>24</v>
      </c>
      <c r="P2541" s="2" t="s">
        <v>71</v>
      </c>
      <c r="Q2541" s="2" t="s">
        <v>62</v>
      </c>
      <c r="R2541" s="3">
        <v>42649</v>
      </c>
      <c r="S2541" s="10">
        <f t="shared" si="426"/>
        <v>2016</v>
      </c>
      <c r="T2541">
        <f t="shared" si="432"/>
        <v>218.66</v>
      </c>
      <c r="U2541" t="str">
        <f t="shared" si="432"/>
        <v/>
      </c>
      <c r="V2541" t="str">
        <f t="shared" si="432"/>
        <v/>
      </c>
      <c r="W2541" t="str">
        <f t="shared" si="432"/>
        <v/>
      </c>
      <c r="Z2541">
        <f t="shared" si="433"/>
        <v>218.66</v>
      </c>
      <c r="AA2541" t="str">
        <f t="shared" si="433"/>
        <v/>
      </c>
      <c r="AB2541" t="str">
        <f t="shared" si="433"/>
        <v/>
      </c>
      <c r="AE2541" t="str">
        <f t="shared" si="427"/>
        <v/>
      </c>
      <c r="AH2541" t="str">
        <f t="shared" si="428"/>
        <v/>
      </c>
      <c r="AI2541" t="str">
        <f t="shared" si="429"/>
        <v/>
      </c>
      <c r="AJ2541" t="str">
        <f t="shared" si="429"/>
        <v/>
      </c>
      <c r="AK2541" t="str">
        <f t="shared" si="429"/>
        <v/>
      </c>
      <c r="AL2541" t="str">
        <f t="shared" si="429"/>
        <v/>
      </c>
    </row>
    <row r="2542" spans="1:38" x14ac:dyDescent="0.2">
      <c r="A2542" s="1">
        <v>7784</v>
      </c>
      <c r="B2542" s="2" t="s">
        <v>18</v>
      </c>
      <c r="C2542" s="3">
        <v>42648</v>
      </c>
      <c r="D2542" s="2" t="s">
        <v>41</v>
      </c>
      <c r="E2542" s="2">
        <v>38</v>
      </c>
      <c r="F2542" s="2">
        <v>5356.61</v>
      </c>
      <c r="G2542" s="2">
        <v>0.01</v>
      </c>
      <c r="H2542" s="2" t="s">
        <v>44</v>
      </c>
      <c r="I2542" s="2">
        <v>67.3</v>
      </c>
      <c r="J2542" s="2">
        <v>147.99</v>
      </c>
      <c r="K2542" s="2">
        <v>42.63</v>
      </c>
      <c r="L2542" s="2" t="s">
        <v>306</v>
      </c>
      <c r="M2542" s="2" t="s">
        <v>29</v>
      </c>
      <c r="N2542" s="2" t="s">
        <v>23</v>
      </c>
      <c r="O2542" s="2" t="s">
        <v>45</v>
      </c>
      <c r="P2542" s="2" t="s">
        <v>61</v>
      </c>
      <c r="Q2542" s="2" t="s">
        <v>56</v>
      </c>
      <c r="R2542" s="3">
        <v>42650</v>
      </c>
      <c r="S2542" s="10">
        <f t="shared" si="426"/>
        <v>2016</v>
      </c>
      <c r="T2542">
        <f t="shared" ref="T2542:W2561" si="434">IF($N2542=T$1,$I2542,"")</f>
        <v>67.3</v>
      </c>
      <c r="U2542" t="str">
        <f t="shared" si="434"/>
        <v/>
      </c>
      <c r="V2542" t="str">
        <f t="shared" si="434"/>
        <v/>
      </c>
      <c r="W2542" t="str">
        <f t="shared" si="434"/>
        <v/>
      </c>
      <c r="Z2542" t="str">
        <f t="shared" ref="Z2542:AB2561" si="435">IF($O2542=Z$1,$I2542,"")</f>
        <v/>
      </c>
      <c r="AA2542" t="str">
        <f t="shared" si="435"/>
        <v/>
      </c>
      <c r="AB2542">
        <f t="shared" si="435"/>
        <v>67.3</v>
      </c>
      <c r="AE2542" t="str">
        <f t="shared" si="427"/>
        <v/>
      </c>
      <c r="AH2542" t="str">
        <f t="shared" si="428"/>
        <v/>
      </c>
      <c r="AI2542" t="str">
        <f t="shared" si="429"/>
        <v/>
      </c>
      <c r="AJ2542" t="str">
        <f t="shared" si="429"/>
        <v/>
      </c>
      <c r="AK2542" t="str">
        <f t="shared" si="429"/>
        <v/>
      </c>
      <c r="AL2542" t="str">
        <f t="shared" si="429"/>
        <v/>
      </c>
    </row>
    <row r="2543" spans="1:38" x14ac:dyDescent="0.2">
      <c r="A2543" s="1">
        <v>7785</v>
      </c>
      <c r="B2543" s="2" t="s">
        <v>18</v>
      </c>
      <c r="C2543" s="3">
        <v>42648</v>
      </c>
      <c r="D2543" s="2" t="s">
        <v>41</v>
      </c>
      <c r="E2543" s="2">
        <v>39</v>
      </c>
      <c r="F2543" s="2">
        <v>4866.7700000000004</v>
      </c>
      <c r="G2543" s="2">
        <v>7.0000000000000007E-2</v>
      </c>
      <c r="H2543" s="2" t="s">
        <v>20</v>
      </c>
      <c r="I2543" s="2">
        <v>2477.7199999999998</v>
      </c>
      <c r="J2543" s="2">
        <v>162.97999999999999</v>
      </c>
      <c r="K2543" s="2">
        <v>27.99</v>
      </c>
      <c r="L2543" s="2" t="s">
        <v>306</v>
      </c>
      <c r="M2543" s="2" t="s">
        <v>29</v>
      </c>
      <c r="N2543" s="2" t="s">
        <v>23</v>
      </c>
      <c r="O2543" s="2" t="s">
        <v>31</v>
      </c>
      <c r="P2543" s="2" t="s">
        <v>33</v>
      </c>
      <c r="Q2543" s="2" t="s">
        <v>62</v>
      </c>
      <c r="R2543" s="3">
        <v>42648</v>
      </c>
      <c r="S2543" s="10">
        <f t="shared" si="426"/>
        <v>2016</v>
      </c>
      <c r="T2543">
        <f t="shared" si="434"/>
        <v>2477.7199999999998</v>
      </c>
      <c r="U2543" t="str">
        <f t="shared" si="434"/>
        <v/>
      </c>
      <c r="V2543" t="str">
        <f t="shared" si="434"/>
        <v/>
      </c>
      <c r="W2543" t="str">
        <f t="shared" si="434"/>
        <v/>
      </c>
      <c r="Z2543" t="str">
        <f t="shared" si="435"/>
        <v/>
      </c>
      <c r="AA2543">
        <f t="shared" si="435"/>
        <v>2477.7199999999998</v>
      </c>
      <c r="AB2543" t="str">
        <f t="shared" si="435"/>
        <v/>
      </c>
      <c r="AE2543" t="str">
        <f t="shared" si="427"/>
        <v/>
      </c>
      <c r="AH2543" t="str">
        <f t="shared" si="428"/>
        <v/>
      </c>
      <c r="AI2543" t="str">
        <f t="shared" si="429"/>
        <v/>
      </c>
      <c r="AJ2543" t="str">
        <f t="shared" si="429"/>
        <v/>
      </c>
      <c r="AK2543" t="str">
        <f t="shared" si="429"/>
        <v/>
      </c>
      <c r="AL2543" t="str">
        <f t="shared" si="429"/>
        <v/>
      </c>
    </row>
    <row r="2544" spans="1:38" x14ac:dyDescent="0.2">
      <c r="A2544" s="1">
        <v>7786</v>
      </c>
      <c r="B2544" s="2" t="s">
        <v>18</v>
      </c>
      <c r="C2544" s="3">
        <v>42649</v>
      </c>
      <c r="D2544" s="2" t="s">
        <v>59</v>
      </c>
      <c r="E2544" s="2">
        <v>18</v>
      </c>
      <c r="F2544" s="2">
        <v>132.56</v>
      </c>
      <c r="G2544" s="2">
        <v>0.02</v>
      </c>
      <c r="H2544" s="2" t="s">
        <v>20</v>
      </c>
      <c r="I2544" s="2">
        <v>-18.079999999999998</v>
      </c>
      <c r="J2544" s="2">
        <v>18.48</v>
      </c>
      <c r="K2544" s="2">
        <v>19.14</v>
      </c>
      <c r="L2544" s="2" t="s">
        <v>256</v>
      </c>
      <c r="M2544" s="2" t="s">
        <v>38</v>
      </c>
      <c r="N2544" s="2" t="s">
        <v>54</v>
      </c>
      <c r="O2544" s="2" t="s">
        <v>24</v>
      </c>
      <c r="P2544" s="2" t="s">
        <v>35</v>
      </c>
      <c r="Q2544" s="2" t="s">
        <v>26</v>
      </c>
      <c r="R2544" s="3">
        <v>42650</v>
      </c>
      <c r="S2544" s="10">
        <f t="shared" si="426"/>
        <v>2016</v>
      </c>
      <c r="T2544" t="str">
        <f t="shared" si="434"/>
        <v/>
      </c>
      <c r="U2544" t="str">
        <f t="shared" si="434"/>
        <v/>
      </c>
      <c r="V2544" t="str">
        <f t="shared" si="434"/>
        <v/>
      </c>
      <c r="W2544">
        <f t="shared" si="434"/>
        <v>-18.079999999999998</v>
      </c>
      <c r="Z2544">
        <f t="shared" si="435"/>
        <v>-18.079999999999998</v>
      </c>
      <c r="AA2544" t="str">
        <f t="shared" si="435"/>
        <v/>
      </c>
      <c r="AB2544" t="str">
        <f t="shared" si="435"/>
        <v/>
      </c>
      <c r="AE2544" t="str">
        <f t="shared" si="427"/>
        <v>Office Supplies</v>
      </c>
      <c r="AH2544" t="str">
        <f t="shared" si="428"/>
        <v/>
      </c>
      <c r="AI2544" t="str">
        <f t="shared" si="429"/>
        <v/>
      </c>
      <c r="AJ2544" t="str">
        <f t="shared" si="429"/>
        <v/>
      </c>
      <c r="AK2544" t="str">
        <f t="shared" si="429"/>
        <v/>
      </c>
      <c r="AL2544" t="str">
        <f t="shared" si="429"/>
        <v/>
      </c>
    </row>
    <row r="2545" spans="1:38" x14ac:dyDescent="0.2">
      <c r="A2545" s="1">
        <v>7787</v>
      </c>
      <c r="B2545" s="2" t="s">
        <v>40</v>
      </c>
      <c r="C2545" s="3">
        <v>42649</v>
      </c>
      <c r="D2545" s="2" t="s">
        <v>27</v>
      </c>
      <c r="E2545" s="2">
        <v>41</v>
      </c>
      <c r="F2545" s="2">
        <v>265.52999999999997</v>
      </c>
      <c r="G2545" s="2">
        <v>0.03</v>
      </c>
      <c r="H2545" s="2" t="s">
        <v>20</v>
      </c>
      <c r="I2545" s="2">
        <v>89.5</v>
      </c>
      <c r="J2545" s="2">
        <v>18.079999999999998</v>
      </c>
      <c r="K2545" s="2">
        <v>15.82</v>
      </c>
      <c r="L2545" s="2" t="s">
        <v>383</v>
      </c>
      <c r="M2545" s="2" t="s">
        <v>38</v>
      </c>
      <c r="N2545" s="2" t="s">
        <v>30</v>
      </c>
      <c r="O2545" s="2" t="s">
        <v>24</v>
      </c>
      <c r="P2545" s="2" t="s">
        <v>95</v>
      </c>
      <c r="Q2545" s="2" t="s">
        <v>36</v>
      </c>
      <c r="R2545" s="3">
        <v>42658</v>
      </c>
      <c r="S2545" s="10">
        <f t="shared" si="426"/>
        <v>2016</v>
      </c>
      <c r="T2545" t="str">
        <f t="shared" si="434"/>
        <v/>
      </c>
      <c r="U2545">
        <f t="shared" si="434"/>
        <v>89.5</v>
      </c>
      <c r="V2545" t="str">
        <f t="shared" si="434"/>
        <v/>
      </c>
      <c r="W2545" t="str">
        <f t="shared" si="434"/>
        <v/>
      </c>
      <c r="Z2545">
        <f t="shared" si="435"/>
        <v>89.5</v>
      </c>
      <c r="AA2545" t="str">
        <f t="shared" si="435"/>
        <v/>
      </c>
      <c r="AB2545" t="str">
        <f t="shared" si="435"/>
        <v/>
      </c>
      <c r="AE2545" t="str">
        <f t="shared" si="427"/>
        <v/>
      </c>
      <c r="AH2545" t="str">
        <f t="shared" si="428"/>
        <v/>
      </c>
      <c r="AI2545" t="str">
        <f t="shared" si="429"/>
        <v/>
      </c>
      <c r="AJ2545" t="str">
        <f t="shared" si="429"/>
        <v/>
      </c>
      <c r="AK2545" t="str">
        <f t="shared" si="429"/>
        <v/>
      </c>
      <c r="AL2545" t="str">
        <f t="shared" si="429"/>
        <v/>
      </c>
    </row>
    <row r="2546" spans="1:38" x14ac:dyDescent="0.2">
      <c r="A2546" s="1">
        <v>7788</v>
      </c>
      <c r="B2546" s="2" t="s">
        <v>18</v>
      </c>
      <c r="C2546" s="3">
        <v>42651</v>
      </c>
      <c r="D2546" s="2" t="s">
        <v>41</v>
      </c>
      <c r="E2546" s="2">
        <v>1</v>
      </c>
      <c r="F2546" s="2">
        <v>47.5</v>
      </c>
      <c r="G2546" s="2">
        <v>0.09</v>
      </c>
      <c r="H2546" s="2" t="s">
        <v>20</v>
      </c>
      <c r="I2546" s="2">
        <v>-10.67</v>
      </c>
      <c r="J2546" s="2">
        <v>42.98</v>
      </c>
      <c r="K2546" s="2">
        <v>25.63</v>
      </c>
      <c r="L2546" s="2" t="s">
        <v>418</v>
      </c>
      <c r="M2546" s="2" t="s">
        <v>66</v>
      </c>
      <c r="N2546" s="2" t="s">
        <v>54</v>
      </c>
      <c r="O2546" s="2" t="s">
        <v>24</v>
      </c>
      <c r="P2546" s="2" t="s">
        <v>25</v>
      </c>
      <c r="Q2546" s="2" t="s">
        <v>26</v>
      </c>
      <c r="R2546" s="3">
        <v>42653</v>
      </c>
      <c r="S2546" s="10">
        <f t="shared" si="426"/>
        <v>2016</v>
      </c>
      <c r="T2546" t="str">
        <f t="shared" si="434"/>
        <v/>
      </c>
      <c r="U2546" t="str">
        <f t="shared" si="434"/>
        <v/>
      </c>
      <c r="V2546" t="str">
        <f t="shared" si="434"/>
        <v/>
      </c>
      <c r="W2546">
        <f t="shared" si="434"/>
        <v>-10.67</v>
      </c>
      <c r="Z2546">
        <f t="shared" si="435"/>
        <v>-10.67</v>
      </c>
      <c r="AA2546" t="str">
        <f t="shared" si="435"/>
        <v/>
      </c>
      <c r="AB2546" t="str">
        <f t="shared" si="435"/>
        <v/>
      </c>
      <c r="AE2546" t="str">
        <f t="shared" si="427"/>
        <v>Office Supplies</v>
      </c>
      <c r="AH2546" t="str">
        <f t="shared" si="428"/>
        <v/>
      </c>
      <c r="AI2546" t="str">
        <f t="shared" si="429"/>
        <v/>
      </c>
      <c r="AJ2546" t="str">
        <f t="shared" si="429"/>
        <v/>
      </c>
      <c r="AK2546" t="str">
        <f t="shared" si="429"/>
        <v/>
      </c>
      <c r="AL2546" t="str">
        <f t="shared" si="429"/>
        <v/>
      </c>
    </row>
    <row r="2547" spans="1:38" x14ac:dyDescent="0.2">
      <c r="A2547" s="1">
        <v>7789</v>
      </c>
      <c r="B2547" s="2" t="s">
        <v>18</v>
      </c>
      <c r="C2547" s="3">
        <v>42651</v>
      </c>
      <c r="D2547" s="2" t="s">
        <v>41</v>
      </c>
      <c r="E2547" s="2">
        <v>42</v>
      </c>
      <c r="F2547" s="2">
        <v>1421.45</v>
      </c>
      <c r="G2547" s="2">
        <v>0.09</v>
      </c>
      <c r="H2547" s="2" t="s">
        <v>20</v>
      </c>
      <c r="I2547" s="2">
        <v>166.88</v>
      </c>
      <c r="J2547" s="2">
        <v>46.54</v>
      </c>
      <c r="K2547" s="2">
        <v>28.72</v>
      </c>
      <c r="L2547" s="2" t="s">
        <v>418</v>
      </c>
      <c r="M2547" s="2" t="s">
        <v>66</v>
      </c>
      <c r="N2547" s="2" t="s">
        <v>54</v>
      </c>
      <c r="O2547" s="2" t="s">
        <v>24</v>
      </c>
      <c r="P2547" s="2" t="s">
        <v>25</v>
      </c>
      <c r="Q2547" s="2" t="s">
        <v>26</v>
      </c>
      <c r="R2547" s="3">
        <v>42652</v>
      </c>
      <c r="S2547" s="10">
        <f t="shared" si="426"/>
        <v>2016</v>
      </c>
      <c r="T2547" t="str">
        <f t="shared" si="434"/>
        <v/>
      </c>
      <c r="U2547" t="str">
        <f t="shared" si="434"/>
        <v/>
      </c>
      <c r="V2547" t="str">
        <f t="shared" si="434"/>
        <v/>
      </c>
      <c r="W2547">
        <f t="shared" si="434"/>
        <v>166.88</v>
      </c>
      <c r="Z2547">
        <f t="shared" si="435"/>
        <v>166.88</v>
      </c>
      <c r="AA2547" t="str">
        <f t="shared" si="435"/>
        <v/>
      </c>
      <c r="AB2547" t="str">
        <f t="shared" si="435"/>
        <v/>
      </c>
      <c r="AE2547" t="str">
        <f t="shared" si="427"/>
        <v/>
      </c>
      <c r="AH2547" t="str">
        <f t="shared" si="428"/>
        <v/>
      </c>
      <c r="AI2547" t="str">
        <f t="shared" si="429"/>
        <v/>
      </c>
      <c r="AJ2547" t="str">
        <f t="shared" si="429"/>
        <v/>
      </c>
      <c r="AK2547" t="str">
        <f t="shared" si="429"/>
        <v/>
      </c>
      <c r="AL2547" t="str">
        <f t="shared" si="429"/>
        <v/>
      </c>
    </row>
    <row r="2548" spans="1:38" x14ac:dyDescent="0.2">
      <c r="A2548" s="1">
        <v>7790</v>
      </c>
      <c r="B2548" s="2" t="s">
        <v>18</v>
      </c>
      <c r="C2548" s="3">
        <v>42651</v>
      </c>
      <c r="D2548" s="2" t="s">
        <v>19</v>
      </c>
      <c r="E2548" s="2">
        <v>40</v>
      </c>
      <c r="F2548" s="2">
        <v>279.41000000000003</v>
      </c>
      <c r="G2548" s="2">
        <v>0.01</v>
      </c>
      <c r="H2548" s="2" t="s">
        <v>20</v>
      </c>
      <c r="I2548" s="2">
        <v>-37.049999999999997</v>
      </c>
      <c r="J2548" s="2">
        <v>18.48</v>
      </c>
      <c r="K2548" s="2">
        <v>19.14</v>
      </c>
      <c r="L2548" s="2" t="s">
        <v>169</v>
      </c>
      <c r="M2548" s="2" t="s">
        <v>29</v>
      </c>
      <c r="N2548" s="2" t="s">
        <v>54</v>
      </c>
      <c r="O2548" s="2" t="s">
        <v>24</v>
      </c>
      <c r="P2548" s="2" t="s">
        <v>35</v>
      </c>
      <c r="Q2548" s="2" t="s">
        <v>26</v>
      </c>
      <c r="R2548" s="3">
        <v>42652</v>
      </c>
      <c r="S2548" s="10">
        <f t="shared" si="426"/>
        <v>2016</v>
      </c>
      <c r="T2548" t="str">
        <f t="shared" si="434"/>
        <v/>
      </c>
      <c r="U2548" t="str">
        <f t="shared" si="434"/>
        <v/>
      </c>
      <c r="V2548" t="str">
        <f t="shared" si="434"/>
        <v/>
      </c>
      <c r="W2548">
        <f t="shared" si="434"/>
        <v>-37.049999999999997</v>
      </c>
      <c r="Z2548">
        <f t="shared" si="435"/>
        <v>-37.049999999999997</v>
      </c>
      <c r="AA2548" t="str">
        <f t="shared" si="435"/>
        <v/>
      </c>
      <c r="AB2548" t="str">
        <f t="shared" si="435"/>
        <v/>
      </c>
      <c r="AE2548" t="str">
        <f t="shared" si="427"/>
        <v>Office Supplies</v>
      </c>
      <c r="AH2548" t="str">
        <f t="shared" si="428"/>
        <v/>
      </c>
      <c r="AI2548" t="str">
        <f t="shared" si="429"/>
        <v/>
      </c>
      <c r="AJ2548" t="str">
        <f t="shared" si="429"/>
        <v/>
      </c>
      <c r="AK2548" t="str">
        <f t="shared" si="429"/>
        <v/>
      </c>
      <c r="AL2548" t="str">
        <f t="shared" si="429"/>
        <v/>
      </c>
    </row>
    <row r="2549" spans="1:38" x14ac:dyDescent="0.2">
      <c r="A2549" s="1">
        <v>7791</v>
      </c>
      <c r="B2549" s="2" t="s">
        <v>18</v>
      </c>
      <c r="C2549" s="3">
        <v>42651</v>
      </c>
      <c r="D2549" s="2" t="s">
        <v>19</v>
      </c>
      <c r="E2549" s="2">
        <v>16</v>
      </c>
      <c r="F2549" s="2">
        <v>178.9</v>
      </c>
      <c r="G2549" s="2">
        <v>0.02</v>
      </c>
      <c r="H2549" s="2" t="s">
        <v>20</v>
      </c>
      <c r="I2549" s="2">
        <v>-15.01</v>
      </c>
      <c r="J2549" s="2">
        <v>22.23</v>
      </c>
      <c r="K2549" s="2">
        <v>18.68</v>
      </c>
      <c r="L2549" s="2" t="s">
        <v>169</v>
      </c>
      <c r="M2549" s="2" t="s">
        <v>29</v>
      </c>
      <c r="N2549" s="2" t="s">
        <v>54</v>
      </c>
      <c r="O2549" s="2" t="s">
        <v>24</v>
      </c>
      <c r="P2549" s="2" t="s">
        <v>203</v>
      </c>
      <c r="Q2549" s="2" t="s">
        <v>58</v>
      </c>
      <c r="R2549" s="3">
        <v>42653</v>
      </c>
      <c r="S2549" s="10">
        <f t="shared" si="426"/>
        <v>2016</v>
      </c>
      <c r="T2549" t="str">
        <f t="shared" si="434"/>
        <v/>
      </c>
      <c r="U2549" t="str">
        <f t="shared" si="434"/>
        <v/>
      </c>
      <c r="V2549" t="str">
        <f t="shared" si="434"/>
        <v/>
      </c>
      <c r="W2549">
        <f t="shared" si="434"/>
        <v>-15.01</v>
      </c>
      <c r="Z2549">
        <f t="shared" si="435"/>
        <v>-15.01</v>
      </c>
      <c r="AA2549" t="str">
        <f t="shared" si="435"/>
        <v/>
      </c>
      <c r="AB2549" t="str">
        <f t="shared" si="435"/>
        <v/>
      </c>
      <c r="AE2549" t="str">
        <f t="shared" si="427"/>
        <v>Office Supplies</v>
      </c>
      <c r="AH2549" t="str">
        <f t="shared" si="428"/>
        <v/>
      </c>
      <c r="AI2549" t="str">
        <f t="shared" si="429"/>
        <v/>
      </c>
      <c r="AJ2549" t="str">
        <f t="shared" si="429"/>
        <v/>
      </c>
      <c r="AK2549" t="str">
        <f t="shared" si="429"/>
        <v/>
      </c>
      <c r="AL2549" t="str">
        <f t="shared" si="429"/>
        <v/>
      </c>
    </row>
    <row r="2550" spans="1:38" x14ac:dyDescent="0.2">
      <c r="A2550" s="1">
        <v>7792</v>
      </c>
      <c r="B2550" s="2" t="s">
        <v>18</v>
      </c>
      <c r="C2550" s="3">
        <v>42651</v>
      </c>
      <c r="D2550" s="2" t="s">
        <v>27</v>
      </c>
      <c r="E2550" s="2">
        <v>39</v>
      </c>
      <c r="F2550" s="2">
        <v>2412.4</v>
      </c>
      <c r="G2550" s="2">
        <v>0.1</v>
      </c>
      <c r="H2550" s="2" t="s">
        <v>20</v>
      </c>
      <c r="I2550" s="2">
        <v>701.57</v>
      </c>
      <c r="J2550" s="2">
        <v>79.84</v>
      </c>
      <c r="K2550" s="2">
        <v>14.99</v>
      </c>
      <c r="L2550" s="2" t="s">
        <v>247</v>
      </c>
      <c r="M2550" s="2" t="s">
        <v>29</v>
      </c>
      <c r="N2550" s="2" t="s">
        <v>43</v>
      </c>
      <c r="O2550" s="2" t="s">
        <v>24</v>
      </c>
      <c r="P2550" s="2" t="s">
        <v>71</v>
      </c>
      <c r="Q2550" s="2" t="s">
        <v>26</v>
      </c>
      <c r="R2550" s="3">
        <v>42653</v>
      </c>
      <c r="S2550" s="10">
        <f t="shared" si="426"/>
        <v>2016</v>
      </c>
      <c r="T2550" t="str">
        <f t="shared" si="434"/>
        <v/>
      </c>
      <c r="U2550" t="str">
        <f t="shared" si="434"/>
        <v/>
      </c>
      <c r="V2550">
        <f t="shared" si="434"/>
        <v>701.57</v>
      </c>
      <c r="W2550" t="str">
        <f t="shared" si="434"/>
        <v/>
      </c>
      <c r="Z2550">
        <f t="shared" si="435"/>
        <v>701.57</v>
      </c>
      <c r="AA2550" t="str">
        <f t="shared" si="435"/>
        <v/>
      </c>
      <c r="AB2550" t="str">
        <f t="shared" si="435"/>
        <v/>
      </c>
      <c r="AE2550" t="str">
        <f t="shared" si="427"/>
        <v/>
      </c>
      <c r="AH2550" t="str">
        <f t="shared" si="428"/>
        <v/>
      </c>
      <c r="AI2550" t="str">
        <f t="shared" si="429"/>
        <v/>
      </c>
      <c r="AJ2550" t="str">
        <f t="shared" si="429"/>
        <v/>
      </c>
      <c r="AK2550" t="str">
        <f t="shared" si="429"/>
        <v/>
      </c>
      <c r="AL2550" t="str">
        <f t="shared" si="429"/>
        <v/>
      </c>
    </row>
    <row r="2551" spans="1:38" x14ac:dyDescent="0.2">
      <c r="A2551" s="1">
        <v>7793</v>
      </c>
      <c r="B2551" s="2" t="s">
        <v>18</v>
      </c>
      <c r="C2551" s="3">
        <v>42651</v>
      </c>
      <c r="D2551" s="2" t="s">
        <v>27</v>
      </c>
      <c r="E2551" s="2">
        <v>21</v>
      </c>
      <c r="F2551" s="2">
        <v>1230.51</v>
      </c>
      <c r="G2551" s="2">
        <v>0</v>
      </c>
      <c r="H2551" s="2" t="s">
        <v>49</v>
      </c>
      <c r="I2551" s="2">
        <v>167.12</v>
      </c>
      <c r="J2551" s="2">
        <v>68.959999999999994</v>
      </c>
      <c r="K2551" s="2">
        <v>27.22</v>
      </c>
      <c r="L2551" s="2" t="s">
        <v>86</v>
      </c>
      <c r="M2551" s="2" t="s">
        <v>38</v>
      </c>
      <c r="N2551" s="2" t="s">
        <v>23</v>
      </c>
      <c r="O2551" s="2" t="s">
        <v>24</v>
      </c>
      <c r="P2551" s="2" t="s">
        <v>71</v>
      </c>
      <c r="Q2551" s="2" t="s">
        <v>26</v>
      </c>
      <c r="R2551" s="3">
        <v>42660</v>
      </c>
      <c r="S2551" s="10">
        <f t="shared" si="426"/>
        <v>2016</v>
      </c>
      <c r="T2551">
        <f t="shared" si="434"/>
        <v>167.12</v>
      </c>
      <c r="U2551" t="str">
        <f t="shared" si="434"/>
        <v/>
      </c>
      <c r="V2551" t="str">
        <f t="shared" si="434"/>
        <v/>
      </c>
      <c r="W2551" t="str">
        <f t="shared" si="434"/>
        <v/>
      </c>
      <c r="Z2551">
        <f t="shared" si="435"/>
        <v>167.12</v>
      </c>
      <c r="AA2551" t="str">
        <f t="shared" si="435"/>
        <v/>
      </c>
      <c r="AB2551" t="str">
        <f t="shared" si="435"/>
        <v/>
      </c>
      <c r="AE2551" t="str">
        <f t="shared" si="427"/>
        <v/>
      </c>
      <c r="AH2551" t="str">
        <f t="shared" si="428"/>
        <v/>
      </c>
      <c r="AI2551" t="str">
        <f t="shared" si="429"/>
        <v/>
      </c>
      <c r="AJ2551" t="str">
        <f t="shared" si="429"/>
        <v/>
      </c>
      <c r="AK2551" t="str">
        <f t="shared" si="429"/>
        <v/>
      </c>
      <c r="AL2551" t="str">
        <f t="shared" si="429"/>
        <v/>
      </c>
    </row>
    <row r="2552" spans="1:38" x14ac:dyDescent="0.2">
      <c r="A2552" s="1">
        <v>7794</v>
      </c>
      <c r="B2552" s="2" t="s">
        <v>18</v>
      </c>
      <c r="C2552" s="3">
        <v>42652</v>
      </c>
      <c r="D2552" s="2" t="s">
        <v>59</v>
      </c>
      <c r="E2552" s="2">
        <v>7</v>
      </c>
      <c r="F2552" s="2">
        <v>2046.96</v>
      </c>
      <c r="G2552" s="2">
        <v>0.04</v>
      </c>
      <c r="H2552" s="2" t="s">
        <v>49</v>
      </c>
      <c r="I2552" s="2">
        <v>-324.08999999999997</v>
      </c>
      <c r="J2552" s="2">
        <v>291.48</v>
      </c>
      <c r="K2552" s="2">
        <v>49</v>
      </c>
      <c r="L2552" s="2" t="s">
        <v>591</v>
      </c>
      <c r="M2552" s="2" t="s">
        <v>66</v>
      </c>
      <c r="N2552" s="2" t="s">
        <v>30</v>
      </c>
      <c r="O2552" s="2" t="s">
        <v>24</v>
      </c>
      <c r="P2552" s="2" t="s">
        <v>52</v>
      </c>
      <c r="Q2552" s="2" t="s">
        <v>34</v>
      </c>
      <c r="R2552" s="3">
        <v>42654</v>
      </c>
      <c r="S2552" s="10">
        <f t="shared" si="426"/>
        <v>2016</v>
      </c>
      <c r="T2552" t="str">
        <f t="shared" si="434"/>
        <v/>
      </c>
      <c r="U2552">
        <f t="shared" si="434"/>
        <v>-324.08999999999997</v>
      </c>
      <c r="V2552" t="str">
        <f t="shared" si="434"/>
        <v/>
      </c>
      <c r="W2552" t="str">
        <f t="shared" si="434"/>
        <v/>
      </c>
      <c r="Z2552">
        <f t="shared" si="435"/>
        <v>-324.08999999999997</v>
      </c>
      <c r="AA2552" t="str">
        <f t="shared" si="435"/>
        <v/>
      </c>
      <c r="AB2552" t="str">
        <f t="shared" si="435"/>
        <v/>
      </c>
      <c r="AE2552" t="str">
        <f t="shared" si="427"/>
        <v>Office Supplies</v>
      </c>
      <c r="AH2552" t="str">
        <f t="shared" si="428"/>
        <v/>
      </c>
      <c r="AI2552" t="str">
        <f t="shared" si="429"/>
        <v/>
      </c>
      <c r="AJ2552" t="str">
        <f t="shared" si="429"/>
        <v/>
      </c>
      <c r="AK2552" t="str">
        <f t="shared" si="429"/>
        <v/>
      </c>
      <c r="AL2552" t="str">
        <f t="shared" si="429"/>
        <v/>
      </c>
    </row>
    <row r="2553" spans="1:38" x14ac:dyDescent="0.2">
      <c r="A2553" s="1">
        <v>7795</v>
      </c>
      <c r="B2553" s="2" t="s">
        <v>18</v>
      </c>
      <c r="C2553" s="3">
        <v>42653</v>
      </c>
      <c r="D2553" s="2" t="s">
        <v>27</v>
      </c>
      <c r="E2553" s="2">
        <v>49</v>
      </c>
      <c r="F2553" s="2">
        <v>9759.65</v>
      </c>
      <c r="G2553" s="2">
        <v>0.09</v>
      </c>
      <c r="H2553" s="2" t="s">
        <v>20</v>
      </c>
      <c r="I2553" s="2">
        <v>3071.57</v>
      </c>
      <c r="J2553" s="2">
        <v>221.84</v>
      </c>
      <c r="K2553" s="2">
        <v>35.21</v>
      </c>
      <c r="L2553" s="2" t="s">
        <v>82</v>
      </c>
      <c r="M2553" s="2" t="s">
        <v>29</v>
      </c>
      <c r="N2553" s="2" t="s">
        <v>54</v>
      </c>
      <c r="O2553" s="2" t="s">
        <v>45</v>
      </c>
      <c r="P2553" s="2" t="s">
        <v>55</v>
      </c>
      <c r="Q2553" s="2" t="s">
        <v>34</v>
      </c>
      <c r="R2553" s="3">
        <v>42657</v>
      </c>
      <c r="S2553" s="10">
        <f t="shared" si="426"/>
        <v>2016</v>
      </c>
      <c r="T2553" t="str">
        <f t="shared" si="434"/>
        <v/>
      </c>
      <c r="U2553" t="str">
        <f t="shared" si="434"/>
        <v/>
      </c>
      <c r="V2553" t="str">
        <f t="shared" si="434"/>
        <v/>
      </c>
      <c r="W2553">
        <f t="shared" si="434"/>
        <v>3071.57</v>
      </c>
      <c r="Z2553" t="str">
        <f t="shared" si="435"/>
        <v/>
      </c>
      <c r="AA2553" t="str">
        <f t="shared" si="435"/>
        <v/>
      </c>
      <c r="AB2553">
        <f t="shared" si="435"/>
        <v>3071.57</v>
      </c>
      <c r="AE2553" t="str">
        <f t="shared" si="427"/>
        <v/>
      </c>
      <c r="AH2553" t="str">
        <f t="shared" si="428"/>
        <v/>
      </c>
      <c r="AI2553" t="str">
        <f t="shared" si="429"/>
        <v/>
      </c>
      <c r="AJ2553" t="str">
        <f t="shared" si="429"/>
        <v/>
      </c>
      <c r="AK2553" t="str">
        <f t="shared" si="429"/>
        <v/>
      </c>
      <c r="AL2553" t="str">
        <f t="shared" si="429"/>
        <v/>
      </c>
    </row>
    <row r="2554" spans="1:38" x14ac:dyDescent="0.2">
      <c r="A2554" s="1">
        <v>7796</v>
      </c>
      <c r="B2554" s="2" t="s">
        <v>18</v>
      </c>
      <c r="C2554" s="3">
        <v>42653</v>
      </c>
      <c r="D2554" s="2" t="s">
        <v>50</v>
      </c>
      <c r="E2554" s="2">
        <v>1</v>
      </c>
      <c r="F2554" s="2">
        <v>14.55</v>
      </c>
      <c r="G2554" s="2">
        <v>0.03</v>
      </c>
      <c r="H2554" s="2" t="s">
        <v>20</v>
      </c>
      <c r="I2554" s="2">
        <v>2.85</v>
      </c>
      <c r="J2554" s="2">
        <v>17.079999999999998</v>
      </c>
      <c r="K2554" s="2">
        <v>16.03</v>
      </c>
      <c r="L2554" s="2" t="s">
        <v>386</v>
      </c>
      <c r="M2554" s="2" t="s">
        <v>29</v>
      </c>
      <c r="N2554" s="2" t="s">
        <v>23</v>
      </c>
      <c r="O2554" s="2" t="s">
        <v>45</v>
      </c>
      <c r="P2554" s="2" t="s">
        <v>55</v>
      </c>
      <c r="Q2554" s="2" t="s">
        <v>36</v>
      </c>
      <c r="R2554" s="3">
        <v>42656</v>
      </c>
      <c r="S2554" s="10">
        <f t="shared" si="426"/>
        <v>2016</v>
      </c>
      <c r="T2554">
        <f t="shared" si="434"/>
        <v>2.85</v>
      </c>
      <c r="U2554" t="str">
        <f t="shared" si="434"/>
        <v/>
      </c>
      <c r="V2554" t="str">
        <f t="shared" si="434"/>
        <v/>
      </c>
      <c r="W2554" t="str">
        <f t="shared" si="434"/>
        <v/>
      </c>
      <c r="Z2554" t="str">
        <f t="shared" si="435"/>
        <v/>
      </c>
      <c r="AA2554" t="str">
        <f t="shared" si="435"/>
        <v/>
      </c>
      <c r="AB2554">
        <f t="shared" si="435"/>
        <v>2.85</v>
      </c>
      <c r="AE2554" t="str">
        <f t="shared" si="427"/>
        <v/>
      </c>
      <c r="AH2554" t="str">
        <f t="shared" si="428"/>
        <v/>
      </c>
      <c r="AI2554" t="str">
        <f t="shared" si="429"/>
        <v/>
      </c>
      <c r="AJ2554" t="str">
        <f t="shared" si="429"/>
        <v/>
      </c>
      <c r="AK2554" t="str">
        <f t="shared" si="429"/>
        <v/>
      </c>
      <c r="AL2554" t="str">
        <f t="shared" si="429"/>
        <v/>
      </c>
    </row>
    <row r="2555" spans="1:38" x14ac:dyDescent="0.2">
      <c r="A2555" s="1">
        <v>7797</v>
      </c>
      <c r="B2555" s="2" t="s">
        <v>18</v>
      </c>
      <c r="C2555" s="3">
        <v>42654</v>
      </c>
      <c r="D2555" s="2" t="s">
        <v>41</v>
      </c>
      <c r="E2555" s="2">
        <v>8</v>
      </c>
      <c r="F2555" s="2">
        <v>346.75</v>
      </c>
      <c r="G2555" s="2">
        <v>0.03</v>
      </c>
      <c r="H2555" s="2" t="s">
        <v>49</v>
      </c>
      <c r="I2555" s="2">
        <v>33.28</v>
      </c>
      <c r="J2555" s="2">
        <v>52.98</v>
      </c>
      <c r="K2555" s="2">
        <v>19.329999999999998</v>
      </c>
      <c r="L2555" s="2" t="s">
        <v>400</v>
      </c>
      <c r="M2555" s="2" t="s">
        <v>29</v>
      </c>
      <c r="N2555" s="2" t="s">
        <v>43</v>
      </c>
      <c r="O2555" s="2" t="s">
        <v>24</v>
      </c>
      <c r="P2555" s="2" t="s">
        <v>71</v>
      </c>
      <c r="Q2555" s="2" t="s">
        <v>26</v>
      </c>
      <c r="R2555" s="3">
        <v>42654</v>
      </c>
      <c r="S2555" s="10">
        <f t="shared" si="426"/>
        <v>2016</v>
      </c>
      <c r="T2555" t="str">
        <f t="shared" si="434"/>
        <v/>
      </c>
      <c r="U2555" t="str">
        <f t="shared" si="434"/>
        <v/>
      </c>
      <c r="V2555">
        <f t="shared" si="434"/>
        <v>33.28</v>
      </c>
      <c r="W2555" t="str">
        <f t="shared" si="434"/>
        <v/>
      </c>
      <c r="Z2555">
        <f t="shared" si="435"/>
        <v>33.28</v>
      </c>
      <c r="AA2555" t="str">
        <f t="shared" si="435"/>
        <v/>
      </c>
      <c r="AB2555" t="str">
        <f t="shared" si="435"/>
        <v/>
      </c>
      <c r="AE2555" t="str">
        <f t="shared" si="427"/>
        <v/>
      </c>
      <c r="AH2555" t="str">
        <f t="shared" si="428"/>
        <v/>
      </c>
      <c r="AI2555" t="str">
        <f t="shared" si="429"/>
        <v/>
      </c>
      <c r="AJ2555" t="str">
        <f t="shared" si="429"/>
        <v/>
      </c>
      <c r="AK2555" t="str">
        <f t="shared" si="429"/>
        <v/>
      </c>
      <c r="AL2555" t="str">
        <f t="shared" si="429"/>
        <v/>
      </c>
    </row>
    <row r="2556" spans="1:38" x14ac:dyDescent="0.2">
      <c r="A2556" s="1">
        <v>7798</v>
      </c>
      <c r="B2556" s="2" t="s">
        <v>18</v>
      </c>
      <c r="C2556" s="3">
        <v>42654</v>
      </c>
      <c r="D2556" s="2" t="s">
        <v>41</v>
      </c>
      <c r="E2556" s="2">
        <v>11</v>
      </c>
      <c r="F2556" s="2">
        <v>41.07</v>
      </c>
      <c r="G2556" s="2">
        <v>0.09</v>
      </c>
      <c r="H2556" s="2" t="s">
        <v>20</v>
      </c>
      <c r="I2556" s="2">
        <v>9.48</v>
      </c>
      <c r="J2556" s="2">
        <v>15.08</v>
      </c>
      <c r="K2556" s="2">
        <v>14.99</v>
      </c>
      <c r="L2556" s="2" t="s">
        <v>400</v>
      </c>
      <c r="M2556" s="2" t="s">
        <v>29</v>
      </c>
      <c r="N2556" s="2" t="s">
        <v>43</v>
      </c>
      <c r="O2556" s="2" t="s">
        <v>24</v>
      </c>
      <c r="P2556" s="2" t="s">
        <v>74</v>
      </c>
      <c r="Q2556" s="2" t="s">
        <v>26</v>
      </c>
      <c r="R2556" s="3">
        <v>42656</v>
      </c>
      <c r="S2556" s="10">
        <f t="shared" si="426"/>
        <v>2016</v>
      </c>
      <c r="T2556" t="str">
        <f t="shared" si="434"/>
        <v/>
      </c>
      <c r="U2556" t="str">
        <f t="shared" si="434"/>
        <v/>
      </c>
      <c r="V2556">
        <f t="shared" si="434"/>
        <v>9.48</v>
      </c>
      <c r="W2556" t="str">
        <f t="shared" si="434"/>
        <v/>
      </c>
      <c r="Z2556">
        <f t="shared" si="435"/>
        <v>9.48</v>
      </c>
      <c r="AA2556" t="str">
        <f t="shared" si="435"/>
        <v/>
      </c>
      <c r="AB2556" t="str">
        <f t="shared" si="435"/>
        <v/>
      </c>
      <c r="AE2556" t="str">
        <f t="shared" si="427"/>
        <v/>
      </c>
      <c r="AH2556" t="str">
        <f t="shared" si="428"/>
        <v/>
      </c>
      <c r="AI2556" t="str">
        <f t="shared" si="429"/>
        <v/>
      </c>
      <c r="AJ2556" t="str">
        <f t="shared" si="429"/>
        <v/>
      </c>
      <c r="AK2556" t="str">
        <f t="shared" si="429"/>
        <v/>
      </c>
      <c r="AL2556" t="str">
        <f t="shared" si="429"/>
        <v/>
      </c>
    </row>
    <row r="2557" spans="1:38" x14ac:dyDescent="0.2">
      <c r="A2557" s="1">
        <v>7799</v>
      </c>
      <c r="B2557" s="2" t="s">
        <v>18</v>
      </c>
      <c r="C2557" s="3">
        <v>42654</v>
      </c>
      <c r="D2557" s="2" t="s">
        <v>59</v>
      </c>
      <c r="E2557" s="2">
        <v>33</v>
      </c>
      <c r="F2557" s="2">
        <v>286.05</v>
      </c>
      <c r="G2557" s="2">
        <v>0.05</v>
      </c>
      <c r="H2557" s="2" t="s">
        <v>49</v>
      </c>
      <c r="I2557" s="2">
        <v>-30.94</v>
      </c>
      <c r="J2557" s="2">
        <v>20.32</v>
      </c>
      <c r="K2557" s="2">
        <v>16.38</v>
      </c>
      <c r="L2557" s="2" t="s">
        <v>581</v>
      </c>
      <c r="M2557" s="2" t="s">
        <v>29</v>
      </c>
      <c r="N2557" s="2" t="s">
        <v>43</v>
      </c>
      <c r="O2557" s="2" t="s">
        <v>31</v>
      </c>
      <c r="P2557" s="2" t="s">
        <v>32</v>
      </c>
      <c r="Q2557" s="2" t="s">
        <v>58</v>
      </c>
      <c r="R2557" s="3">
        <v>42655</v>
      </c>
      <c r="S2557" s="10">
        <f t="shared" si="426"/>
        <v>2016</v>
      </c>
      <c r="T2557" t="str">
        <f t="shared" si="434"/>
        <v/>
      </c>
      <c r="U2557" t="str">
        <f t="shared" si="434"/>
        <v/>
      </c>
      <c r="V2557">
        <f t="shared" si="434"/>
        <v>-30.94</v>
      </c>
      <c r="W2557" t="str">
        <f t="shared" si="434"/>
        <v/>
      </c>
      <c r="Z2557" t="str">
        <f t="shared" si="435"/>
        <v/>
      </c>
      <c r="AA2557">
        <f t="shared" si="435"/>
        <v>-30.94</v>
      </c>
      <c r="AB2557" t="str">
        <f t="shared" si="435"/>
        <v/>
      </c>
      <c r="AE2557" t="str">
        <f t="shared" si="427"/>
        <v>Technology</v>
      </c>
      <c r="AH2557" t="str">
        <f t="shared" si="428"/>
        <v/>
      </c>
      <c r="AI2557" t="str">
        <f t="shared" si="429"/>
        <v/>
      </c>
      <c r="AJ2557" t="str">
        <f t="shared" si="429"/>
        <v/>
      </c>
      <c r="AK2557" t="str">
        <f t="shared" si="429"/>
        <v/>
      </c>
      <c r="AL2557" t="str">
        <f t="shared" si="429"/>
        <v/>
      </c>
    </row>
    <row r="2558" spans="1:38" x14ac:dyDescent="0.2">
      <c r="A2558" s="1">
        <v>7800</v>
      </c>
      <c r="B2558" s="2" t="s">
        <v>40</v>
      </c>
      <c r="C2558" s="3">
        <v>42655</v>
      </c>
      <c r="D2558" s="2" t="s">
        <v>19</v>
      </c>
      <c r="E2558" s="2">
        <v>26</v>
      </c>
      <c r="F2558" s="2">
        <v>249.32</v>
      </c>
      <c r="G2558" s="2">
        <v>0.1</v>
      </c>
      <c r="H2558" s="2" t="s">
        <v>20</v>
      </c>
      <c r="I2558" s="2">
        <v>73.11</v>
      </c>
      <c r="J2558" s="2">
        <v>22.14</v>
      </c>
      <c r="K2558" s="2">
        <v>16.27</v>
      </c>
      <c r="L2558" s="2" t="s">
        <v>92</v>
      </c>
      <c r="M2558" s="2" t="s">
        <v>29</v>
      </c>
      <c r="N2558" s="2" t="s">
        <v>54</v>
      </c>
      <c r="O2558" s="2" t="s">
        <v>24</v>
      </c>
      <c r="P2558" s="2" t="s">
        <v>35</v>
      </c>
      <c r="Q2558" s="2" t="s">
        <v>36</v>
      </c>
      <c r="R2558" s="3">
        <v>42657</v>
      </c>
      <c r="S2558" s="10">
        <f t="shared" si="426"/>
        <v>2016</v>
      </c>
      <c r="T2558" t="str">
        <f t="shared" si="434"/>
        <v/>
      </c>
      <c r="U2558" t="str">
        <f t="shared" si="434"/>
        <v/>
      </c>
      <c r="V2558" t="str">
        <f t="shared" si="434"/>
        <v/>
      </c>
      <c r="W2558">
        <f t="shared" si="434"/>
        <v>73.11</v>
      </c>
      <c r="Z2558">
        <f t="shared" si="435"/>
        <v>73.11</v>
      </c>
      <c r="AA2558" t="str">
        <f t="shared" si="435"/>
        <v/>
      </c>
      <c r="AB2558" t="str">
        <f t="shared" si="435"/>
        <v/>
      </c>
      <c r="AE2558" t="str">
        <f t="shared" si="427"/>
        <v/>
      </c>
      <c r="AH2558" t="str">
        <f t="shared" si="428"/>
        <v/>
      </c>
      <c r="AI2558" t="str">
        <f t="shared" si="429"/>
        <v/>
      </c>
      <c r="AJ2558" t="str">
        <f t="shared" si="429"/>
        <v/>
      </c>
      <c r="AK2558" t="str">
        <f t="shared" si="429"/>
        <v/>
      </c>
      <c r="AL2558" t="str">
        <f t="shared" si="429"/>
        <v/>
      </c>
    </row>
    <row r="2559" spans="1:38" x14ac:dyDescent="0.2">
      <c r="A2559" s="1">
        <v>7801</v>
      </c>
      <c r="B2559" s="2" t="s">
        <v>18</v>
      </c>
      <c r="C2559" s="3">
        <v>42656</v>
      </c>
      <c r="D2559" s="2" t="s">
        <v>50</v>
      </c>
      <c r="E2559" s="2">
        <v>6</v>
      </c>
      <c r="F2559" s="2">
        <v>162.88</v>
      </c>
      <c r="G2559" s="2">
        <v>0.1</v>
      </c>
      <c r="H2559" s="2" t="s">
        <v>20</v>
      </c>
      <c r="I2559" s="2">
        <v>-1.24</v>
      </c>
      <c r="J2559" s="2">
        <v>37.979999999999997</v>
      </c>
      <c r="K2559" s="2">
        <v>19.37</v>
      </c>
      <c r="L2559" s="2" t="s">
        <v>592</v>
      </c>
      <c r="M2559" s="2" t="s">
        <v>29</v>
      </c>
      <c r="N2559" s="2" t="s">
        <v>30</v>
      </c>
      <c r="O2559" s="2" t="s">
        <v>24</v>
      </c>
      <c r="P2559" s="2" t="s">
        <v>71</v>
      </c>
      <c r="Q2559" s="2" t="s">
        <v>62</v>
      </c>
      <c r="R2559" s="3">
        <v>42658</v>
      </c>
      <c r="S2559" s="10">
        <f t="shared" si="426"/>
        <v>2016</v>
      </c>
      <c r="T2559" t="str">
        <f t="shared" si="434"/>
        <v/>
      </c>
      <c r="U2559">
        <f t="shared" si="434"/>
        <v>-1.24</v>
      </c>
      <c r="V2559" t="str">
        <f t="shared" si="434"/>
        <v/>
      </c>
      <c r="W2559" t="str">
        <f t="shared" si="434"/>
        <v/>
      </c>
      <c r="Z2559">
        <f t="shared" si="435"/>
        <v>-1.24</v>
      </c>
      <c r="AA2559" t="str">
        <f t="shared" si="435"/>
        <v/>
      </c>
      <c r="AB2559" t="str">
        <f t="shared" si="435"/>
        <v/>
      </c>
      <c r="AE2559" t="str">
        <f t="shared" si="427"/>
        <v>Office Supplies</v>
      </c>
      <c r="AH2559" t="str">
        <f t="shared" si="428"/>
        <v/>
      </c>
      <c r="AI2559" t="str">
        <f t="shared" si="429"/>
        <v/>
      </c>
      <c r="AJ2559" t="str">
        <f t="shared" si="429"/>
        <v/>
      </c>
      <c r="AK2559" t="str">
        <f t="shared" si="429"/>
        <v/>
      </c>
      <c r="AL2559" t="str">
        <f t="shared" si="429"/>
        <v/>
      </c>
    </row>
    <row r="2560" spans="1:38" x14ac:dyDescent="0.2">
      <c r="A2560" s="1">
        <v>7802</v>
      </c>
      <c r="B2560" s="2" t="s">
        <v>18</v>
      </c>
      <c r="C2560" s="3">
        <v>42656</v>
      </c>
      <c r="D2560" s="2" t="s">
        <v>50</v>
      </c>
      <c r="E2560" s="2">
        <v>21</v>
      </c>
      <c r="F2560" s="2">
        <v>64.17</v>
      </c>
      <c r="G2560" s="2">
        <v>0.06</v>
      </c>
      <c r="H2560" s="2" t="s">
        <v>20</v>
      </c>
      <c r="I2560" s="2">
        <v>2.2000000000000002</v>
      </c>
      <c r="J2560" s="2">
        <v>14.78</v>
      </c>
      <c r="K2560" s="2">
        <v>15.34</v>
      </c>
      <c r="L2560" s="2" t="s">
        <v>592</v>
      </c>
      <c r="M2560" s="2" t="s">
        <v>29</v>
      </c>
      <c r="N2560" s="2" t="s">
        <v>30</v>
      </c>
      <c r="O2560" s="2" t="s">
        <v>24</v>
      </c>
      <c r="P2560" s="2" t="s">
        <v>64</v>
      </c>
      <c r="Q2560" s="2" t="s">
        <v>36</v>
      </c>
      <c r="R2560" s="3">
        <v>42657</v>
      </c>
      <c r="S2560" s="10">
        <f t="shared" si="426"/>
        <v>2016</v>
      </c>
      <c r="T2560" t="str">
        <f t="shared" si="434"/>
        <v/>
      </c>
      <c r="U2560">
        <f t="shared" si="434"/>
        <v>2.2000000000000002</v>
      </c>
      <c r="V2560" t="str">
        <f t="shared" si="434"/>
        <v/>
      </c>
      <c r="W2560" t="str">
        <f t="shared" si="434"/>
        <v/>
      </c>
      <c r="Z2560">
        <f t="shared" si="435"/>
        <v>2.2000000000000002</v>
      </c>
      <c r="AA2560" t="str">
        <f t="shared" si="435"/>
        <v/>
      </c>
      <c r="AB2560" t="str">
        <f t="shared" si="435"/>
        <v/>
      </c>
      <c r="AE2560" t="str">
        <f t="shared" si="427"/>
        <v/>
      </c>
      <c r="AH2560" t="str">
        <f t="shared" si="428"/>
        <v/>
      </c>
      <c r="AI2560" t="str">
        <f t="shared" si="429"/>
        <v/>
      </c>
      <c r="AJ2560" t="str">
        <f t="shared" si="429"/>
        <v/>
      </c>
      <c r="AK2560" t="str">
        <f t="shared" si="429"/>
        <v/>
      </c>
      <c r="AL2560" t="str">
        <f t="shared" si="429"/>
        <v/>
      </c>
    </row>
    <row r="2561" spans="1:38" x14ac:dyDescent="0.2">
      <c r="A2561" s="1">
        <v>7803</v>
      </c>
      <c r="B2561" s="2" t="s">
        <v>18</v>
      </c>
      <c r="C2561" s="3">
        <v>42657</v>
      </c>
      <c r="D2561" s="2" t="s">
        <v>19</v>
      </c>
      <c r="E2561" s="2">
        <v>12</v>
      </c>
      <c r="F2561" s="2">
        <v>22086.87</v>
      </c>
      <c r="G2561" s="2">
        <v>0.06</v>
      </c>
      <c r="H2561" s="2" t="s">
        <v>20</v>
      </c>
      <c r="I2561" s="2">
        <v>5327.54</v>
      </c>
      <c r="J2561" s="2">
        <v>1950.02</v>
      </c>
      <c r="K2561" s="2">
        <v>27.99</v>
      </c>
      <c r="L2561" s="2" t="s">
        <v>94</v>
      </c>
      <c r="M2561" s="2" t="s">
        <v>66</v>
      </c>
      <c r="N2561" s="2" t="s">
        <v>30</v>
      </c>
      <c r="O2561" s="2" t="s">
        <v>31</v>
      </c>
      <c r="P2561" s="2" t="s">
        <v>33</v>
      </c>
      <c r="Q2561" s="2" t="s">
        <v>62</v>
      </c>
      <c r="R2561" s="3">
        <v>42659</v>
      </c>
      <c r="S2561" s="10">
        <f t="shared" si="426"/>
        <v>2016</v>
      </c>
      <c r="T2561" t="str">
        <f t="shared" si="434"/>
        <v/>
      </c>
      <c r="U2561">
        <f t="shared" si="434"/>
        <v>5327.54</v>
      </c>
      <c r="V2561" t="str">
        <f t="shared" si="434"/>
        <v/>
      </c>
      <c r="W2561" t="str">
        <f t="shared" si="434"/>
        <v/>
      </c>
      <c r="Z2561" t="str">
        <f t="shared" si="435"/>
        <v/>
      </c>
      <c r="AA2561">
        <f t="shared" si="435"/>
        <v>5327.54</v>
      </c>
      <c r="AB2561" t="str">
        <f t="shared" si="435"/>
        <v/>
      </c>
      <c r="AE2561" t="str">
        <f t="shared" si="427"/>
        <v/>
      </c>
      <c r="AH2561" t="str">
        <f t="shared" si="428"/>
        <v/>
      </c>
      <c r="AI2561" t="str">
        <f t="shared" si="429"/>
        <v/>
      </c>
      <c r="AJ2561" t="str">
        <f t="shared" si="429"/>
        <v/>
      </c>
      <c r="AK2561" t="str">
        <f t="shared" si="429"/>
        <v/>
      </c>
      <c r="AL2561" t="str">
        <f t="shared" si="429"/>
        <v/>
      </c>
    </row>
    <row r="2562" spans="1:38" x14ac:dyDescent="0.2">
      <c r="A2562" s="1">
        <v>7804</v>
      </c>
      <c r="B2562" s="2" t="s">
        <v>18</v>
      </c>
      <c r="C2562" s="3">
        <v>42657</v>
      </c>
      <c r="D2562" s="2" t="s">
        <v>50</v>
      </c>
      <c r="E2562" s="2">
        <v>13</v>
      </c>
      <c r="F2562" s="2">
        <v>197.39</v>
      </c>
      <c r="G2562" s="2">
        <v>0.03</v>
      </c>
      <c r="H2562" s="2" t="s">
        <v>49</v>
      </c>
      <c r="I2562" s="2">
        <v>78.22</v>
      </c>
      <c r="J2562" s="2">
        <v>24.97</v>
      </c>
      <c r="K2562" s="2">
        <v>15.49</v>
      </c>
      <c r="L2562" s="2" t="s">
        <v>259</v>
      </c>
      <c r="M2562" s="2" t="s">
        <v>29</v>
      </c>
      <c r="N2562" s="2" t="s">
        <v>43</v>
      </c>
      <c r="O2562" s="2" t="s">
        <v>24</v>
      </c>
      <c r="P2562" s="2" t="s">
        <v>25</v>
      </c>
      <c r="Q2562" s="2" t="s">
        <v>26</v>
      </c>
      <c r="R2562" s="3">
        <v>42659</v>
      </c>
      <c r="S2562" s="10">
        <f t="shared" si="426"/>
        <v>2016</v>
      </c>
      <c r="T2562" t="str">
        <f t="shared" ref="T2562:W2581" si="436">IF($N2562=T$1,$I2562,"")</f>
        <v/>
      </c>
      <c r="U2562" t="str">
        <f t="shared" si="436"/>
        <v/>
      </c>
      <c r="V2562">
        <f t="shared" si="436"/>
        <v>78.22</v>
      </c>
      <c r="W2562" t="str">
        <f t="shared" si="436"/>
        <v/>
      </c>
      <c r="Z2562">
        <f t="shared" ref="Z2562:AB2581" si="437">IF($O2562=Z$1,$I2562,"")</f>
        <v>78.22</v>
      </c>
      <c r="AA2562" t="str">
        <f t="shared" si="437"/>
        <v/>
      </c>
      <c r="AB2562" t="str">
        <f t="shared" si="437"/>
        <v/>
      </c>
      <c r="AE2562" t="str">
        <f t="shared" si="427"/>
        <v/>
      </c>
      <c r="AH2562" t="str">
        <f t="shared" si="428"/>
        <v/>
      </c>
      <c r="AI2562" t="str">
        <f t="shared" si="429"/>
        <v/>
      </c>
      <c r="AJ2562" t="str">
        <f t="shared" si="429"/>
        <v/>
      </c>
      <c r="AK2562" t="str">
        <f t="shared" si="429"/>
        <v/>
      </c>
      <c r="AL2562" t="str">
        <f t="shared" ref="AJ2562:AL2625" si="438">IF(AL$1=$S2562,$AH2562,"")</f>
        <v/>
      </c>
    </row>
    <row r="2563" spans="1:38" x14ac:dyDescent="0.2">
      <c r="A2563" s="1">
        <v>7805</v>
      </c>
      <c r="B2563" s="2" t="s">
        <v>18</v>
      </c>
      <c r="C2563" s="3">
        <v>42658</v>
      </c>
      <c r="D2563" s="2" t="s">
        <v>41</v>
      </c>
      <c r="E2563" s="2">
        <v>30</v>
      </c>
      <c r="F2563" s="2">
        <v>8324.16</v>
      </c>
      <c r="G2563" s="2">
        <v>0.05</v>
      </c>
      <c r="H2563" s="2" t="s">
        <v>44</v>
      </c>
      <c r="I2563" s="2">
        <v>2114.1999999999998</v>
      </c>
      <c r="J2563" s="2">
        <v>291.81</v>
      </c>
      <c r="K2563" s="2">
        <v>37.19</v>
      </c>
      <c r="L2563" s="2" t="s">
        <v>299</v>
      </c>
      <c r="M2563" s="2" t="s">
        <v>29</v>
      </c>
      <c r="N2563" s="2" t="s">
        <v>43</v>
      </c>
      <c r="O2563" s="2" t="s">
        <v>24</v>
      </c>
      <c r="P2563" s="2" t="s">
        <v>71</v>
      </c>
      <c r="Q2563" s="2" t="s">
        <v>56</v>
      </c>
      <c r="R2563" s="3">
        <v>42660</v>
      </c>
      <c r="S2563" s="10">
        <f t="shared" ref="S2563:S2626" si="439">YEAR(C2563)</f>
        <v>2016</v>
      </c>
      <c r="T2563" t="str">
        <f t="shared" si="436"/>
        <v/>
      </c>
      <c r="U2563" t="str">
        <f t="shared" si="436"/>
        <v/>
      </c>
      <c r="V2563">
        <f t="shared" si="436"/>
        <v>2114.1999999999998</v>
      </c>
      <c r="W2563" t="str">
        <f t="shared" si="436"/>
        <v/>
      </c>
      <c r="Z2563">
        <f t="shared" si="437"/>
        <v>2114.1999999999998</v>
      </c>
      <c r="AA2563" t="str">
        <f t="shared" si="437"/>
        <v/>
      </c>
      <c r="AB2563" t="str">
        <f t="shared" si="437"/>
        <v/>
      </c>
      <c r="AE2563" t="str">
        <f t="shared" ref="AE2563:AE2626" si="440">IF(I2563&lt;0,O2563,"")</f>
        <v/>
      </c>
      <c r="AH2563" t="str">
        <f t="shared" ref="AH2563:AH2626" si="441">IF(E2563&lt;11,IF(O2563="Technology",I2563,""),"")</f>
        <v/>
      </c>
      <c r="AI2563" t="str">
        <f t="shared" ref="AI2563:AL2626" si="442">IF(AI$1=$S2563,$AH2563,"")</f>
        <v/>
      </c>
      <c r="AJ2563" t="str">
        <f t="shared" si="438"/>
        <v/>
      </c>
      <c r="AK2563" t="str">
        <f t="shared" si="438"/>
        <v/>
      </c>
      <c r="AL2563" t="str">
        <f t="shared" si="438"/>
        <v/>
      </c>
    </row>
    <row r="2564" spans="1:38" x14ac:dyDescent="0.2">
      <c r="A2564" s="1">
        <v>7806</v>
      </c>
      <c r="B2564" s="2" t="s">
        <v>18</v>
      </c>
      <c r="C2564" s="3">
        <v>42658</v>
      </c>
      <c r="D2564" s="2" t="s">
        <v>41</v>
      </c>
      <c r="E2564" s="2">
        <v>37</v>
      </c>
      <c r="F2564" s="2">
        <v>2150.6154999999999</v>
      </c>
      <c r="G2564" s="2">
        <v>0.02</v>
      </c>
      <c r="H2564" s="2" t="s">
        <v>20</v>
      </c>
      <c r="I2564" s="2">
        <v>469.76</v>
      </c>
      <c r="J2564" s="2">
        <v>77.989999999999995</v>
      </c>
      <c r="K2564" s="2">
        <v>22.99</v>
      </c>
      <c r="L2564" s="2" t="s">
        <v>299</v>
      </c>
      <c r="M2564" s="2" t="s">
        <v>29</v>
      </c>
      <c r="N2564" s="2" t="s">
        <v>43</v>
      </c>
      <c r="O2564" s="2" t="s">
        <v>31</v>
      </c>
      <c r="P2564" s="2" t="s">
        <v>39</v>
      </c>
      <c r="Q2564" s="2" t="s">
        <v>26</v>
      </c>
      <c r="R2564" s="3">
        <v>42659</v>
      </c>
      <c r="S2564" s="10">
        <f t="shared" si="439"/>
        <v>2016</v>
      </c>
      <c r="T2564" t="str">
        <f t="shared" si="436"/>
        <v/>
      </c>
      <c r="U2564" t="str">
        <f t="shared" si="436"/>
        <v/>
      </c>
      <c r="V2564">
        <f t="shared" si="436"/>
        <v>469.76</v>
      </c>
      <c r="W2564" t="str">
        <f t="shared" si="436"/>
        <v/>
      </c>
      <c r="Z2564" t="str">
        <f t="shared" si="437"/>
        <v/>
      </c>
      <c r="AA2564">
        <f t="shared" si="437"/>
        <v>469.76</v>
      </c>
      <c r="AB2564" t="str">
        <f t="shared" si="437"/>
        <v/>
      </c>
      <c r="AE2564" t="str">
        <f t="shared" si="440"/>
        <v/>
      </c>
      <c r="AH2564" t="str">
        <f t="shared" si="441"/>
        <v/>
      </c>
      <c r="AI2564" t="str">
        <f t="shared" si="442"/>
        <v/>
      </c>
      <c r="AJ2564" t="str">
        <f t="shared" si="438"/>
        <v/>
      </c>
      <c r="AK2564" t="str">
        <f t="shared" si="438"/>
        <v/>
      </c>
      <c r="AL2564" t="str">
        <f t="shared" si="438"/>
        <v/>
      </c>
    </row>
    <row r="2565" spans="1:38" x14ac:dyDescent="0.2">
      <c r="A2565" s="1">
        <v>7807</v>
      </c>
      <c r="B2565" s="2" t="s">
        <v>18</v>
      </c>
      <c r="C2565" s="3">
        <v>42658</v>
      </c>
      <c r="D2565" s="2" t="s">
        <v>27</v>
      </c>
      <c r="E2565" s="2">
        <v>17</v>
      </c>
      <c r="F2565" s="2">
        <v>2645.18</v>
      </c>
      <c r="G2565" s="2">
        <v>0.04</v>
      </c>
      <c r="H2565" s="2" t="s">
        <v>20</v>
      </c>
      <c r="I2565" s="2">
        <v>4.5599999999999996</v>
      </c>
      <c r="J2565" s="2">
        <v>164.48</v>
      </c>
      <c r="K2565" s="2">
        <v>20.5</v>
      </c>
      <c r="L2565" s="2" t="s">
        <v>381</v>
      </c>
      <c r="M2565" s="2" t="s">
        <v>29</v>
      </c>
      <c r="N2565" s="2" t="s">
        <v>54</v>
      </c>
      <c r="O2565" s="2" t="s">
        <v>31</v>
      </c>
      <c r="P2565" s="2" t="s">
        <v>32</v>
      </c>
      <c r="Q2565" s="2" t="s">
        <v>26</v>
      </c>
      <c r="R2565" s="3">
        <v>42658</v>
      </c>
      <c r="S2565" s="10">
        <f t="shared" si="439"/>
        <v>2016</v>
      </c>
      <c r="T2565" t="str">
        <f t="shared" si="436"/>
        <v/>
      </c>
      <c r="U2565" t="str">
        <f t="shared" si="436"/>
        <v/>
      </c>
      <c r="V2565" t="str">
        <f t="shared" si="436"/>
        <v/>
      </c>
      <c r="W2565">
        <f t="shared" si="436"/>
        <v>4.5599999999999996</v>
      </c>
      <c r="Z2565" t="str">
        <f t="shared" si="437"/>
        <v/>
      </c>
      <c r="AA2565">
        <f t="shared" si="437"/>
        <v>4.5599999999999996</v>
      </c>
      <c r="AB2565" t="str">
        <f t="shared" si="437"/>
        <v/>
      </c>
      <c r="AE2565" t="str">
        <f t="shared" si="440"/>
        <v/>
      </c>
      <c r="AH2565" t="str">
        <f t="shared" si="441"/>
        <v/>
      </c>
      <c r="AI2565" t="str">
        <f t="shared" si="442"/>
        <v/>
      </c>
      <c r="AJ2565" t="str">
        <f t="shared" si="438"/>
        <v/>
      </c>
      <c r="AK2565" t="str">
        <f t="shared" si="438"/>
        <v/>
      </c>
      <c r="AL2565" t="str">
        <f t="shared" si="438"/>
        <v/>
      </c>
    </row>
    <row r="2566" spans="1:38" x14ac:dyDescent="0.2">
      <c r="A2566" s="1">
        <v>7808</v>
      </c>
      <c r="B2566" s="2" t="s">
        <v>18</v>
      </c>
      <c r="C2566" s="3">
        <v>42658</v>
      </c>
      <c r="D2566" s="2" t="s">
        <v>27</v>
      </c>
      <c r="E2566" s="2">
        <v>29</v>
      </c>
      <c r="F2566" s="2">
        <v>164.8</v>
      </c>
      <c r="G2566" s="2">
        <v>0.01</v>
      </c>
      <c r="H2566" s="2" t="s">
        <v>20</v>
      </c>
      <c r="I2566" s="2">
        <v>-113.16</v>
      </c>
      <c r="J2566" s="2">
        <v>16.98</v>
      </c>
      <c r="K2566" s="2">
        <v>21.28</v>
      </c>
      <c r="L2566" s="2" t="s">
        <v>381</v>
      </c>
      <c r="M2566" s="2" t="s">
        <v>29</v>
      </c>
      <c r="N2566" s="2" t="s">
        <v>54</v>
      </c>
      <c r="O2566" s="2" t="s">
        <v>24</v>
      </c>
      <c r="P2566" s="2" t="s">
        <v>35</v>
      </c>
      <c r="Q2566" s="2" t="s">
        <v>26</v>
      </c>
      <c r="R2566" s="3">
        <v>42663</v>
      </c>
      <c r="S2566" s="10">
        <f t="shared" si="439"/>
        <v>2016</v>
      </c>
      <c r="T2566" t="str">
        <f t="shared" si="436"/>
        <v/>
      </c>
      <c r="U2566" t="str">
        <f t="shared" si="436"/>
        <v/>
      </c>
      <c r="V2566" t="str">
        <f t="shared" si="436"/>
        <v/>
      </c>
      <c r="W2566">
        <f t="shared" si="436"/>
        <v>-113.16</v>
      </c>
      <c r="Z2566">
        <f t="shared" si="437"/>
        <v>-113.16</v>
      </c>
      <c r="AA2566" t="str">
        <f t="shared" si="437"/>
        <v/>
      </c>
      <c r="AB2566" t="str">
        <f t="shared" si="437"/>
        <v/>
      </c>
      <c r="AE2566" t="str">
        <f t="shared" si="440"/>
        <v>Office Supplies</v>
      </c>
      <c r="AH2566" t="str">
        <f t="shared" si="441"/>
        <v/>
      </c>
      <c r="AI2566" t="str">
        <f t="shared" si="442"/>
        <v/>
      </c>
      <c r="AJ2566" t="str">
        <f t="shared" si="438"/>
        <v/>
      </c>
      <c r="AK2566" t="str">
        <f t="shared" si="438"/>
        <v/>
      </c>
      <c r="AL2566" t="str">
        <f t="shared" si="438"/>
        <v/>
      </c>
    </row>
    <row r="2567" spans="1:38" x14ac:dyDescent="0.2">
      <c r="A2567" s="1">
        <v>7809</v>
      </c>
      <c r="B2567" s="2" t="s">
        <v>18</v>
      </c>
      <c r="C2567" s="3">
        <v>42659</v>
      </c>
      <c r="D2567" s="2" t="s">
        <v>19</v>
      </c>
      <c r="E2567" s="2">
        <v>19</v>
      </c>
      <c r="F2567" s="2">
        <v>5649.58</v>
      </c>
      <c r="G2567" s="2">
        <v>0.09</v>
      </c>
      <c r="H2567" s="2" t="s">
        <v>49</v>
      </c>
      <c r="I2567" s="2">
        <v>2002.08</v>
      </c>
      <c r="J2567" s="2">
        <v>327.98</v>
      </c>
      <c r="K2567" s="2">
        <v>33.99</v>
      </c>
      <c r="L2567" s="2" t="s">
        <v>388</v>
      </c>
      <c r="M2567" s="2" t="s">
        <v>29</v>
      </c>
      <c r="N2567" s="2" t="s">
        <v>30</v>
      </c>
      <c r="O2567" s="2" t="s">
        <v>24</v>
      </c>
      <c r="P2567" s="2" t="s">
        <v>25</v>
      </c>
      <c r="Q2567" s="2" t="s">
        <v>26</v>
      </c>
      <c r="R2567" s="3">
        <v>42661</v>
      </c>
      <c r="S2567" s="10">
        <f t="shared" si="439"/>
        <v>2016</v>
      </c>
      <c r="T2567" t="str">
        <f t="shared" si="436"/>
        <v/>
      </c>
      <c r="U2567">
        <f t="shared" si="436"/>
        <v>2002.08</v>
      </c>
      <c r="V2567" t="str">
        <f t="shared" si="436"/>
        <v/>
      </c>
      <c r="W2567" t="str">
        <f t="shared" si="436"/>
        <v/>
      </c>
      <c r="Z2567">
        <f t="shared" si="437"/>
        <v>2002.08</v>
      </c>
      <c r="AA2567" t="str">
        <f t="shared" si="437"/>
        <v/>
      </c>
      <c r="AB2567" t="str">
        <f t="shared" si="437"/>
        <v/>
      </c>
      <c r="AE2567" t="str">
        <f t="shared" si="440"/>
        <v/>
      </c>
      <c r="AH2567" t="str">
        <f t="shared" si="441"/>
        <v/>
      </c>
      <c r="AI2567" t="str">
        <f t="shared" si="442"/>
        <v/>
      </c>
      <c r="AJ2567" t="str">
        <f t="shared" si="438"/>
        <v/>
      </c>
      <c r="AK2567" t="str">
        <f t="shared" si="438"/>
        <v/>
      </c>
      <c r="AL2567" t="str">
        <f t="shared" si="438"/>
        <v/>
      </c>
    </row>
    <row r="2568" spans="1:38" x14ac:dyDescent="0.2">
      <c r="A2568" s="1">
        <v>7810</v>
      </c>
      <c r="B2568" s="2" t="s">
        <v>18</v>
      </c>
      <c r="C2568" s="3">
        <v>42659</v>
      </c>
      <c r="D2568" s="2" t="s">
        <v>59</v>
      </c>
      <c r="E2568" s="2">
        <v>13</v>
      </c>
      <c r="F2568" s="2">
        <v>379.34</v>
      </c>
      <c r="G2568" s="2">
        <v>0.05</v>
      </c>
      <c r="H2568" s="2" t="s">
        <v>20</v>
      </c>
      <c r="I2568" s="2">
        <v>111.93</v>
      </c>
      <c r="J2568" s="2">
        <v>41.14</v>
      </c>
      <c r="K2568" s="2">
        <v>18.86</v>
      </c>
      <c r="L2568" s="2" t="s">
        <v>488</v>
      </c>
      <c r="M2568" s="2" t="s">
        <v>66</v>
      </c>
      <c r="N2568" s="2" t="s">
        <v>30</v>
      </c>
      <c r="O2568" s="2" t="s">
        <v>24</v>
      </c>
      <c r="P2568" s="2" t="s">
        <v>35</v>
      </c>
      <c r="Q2568" s="2" t="s">
        <v>36</v>
      </c>
      <c r="R2568" s="3">
        <v>42660</v>
      </c>
      <c r="S2568" s="10">
        <f t="shared" si="439"/>
        <v>2016</v>
      </c>
      <c r="T2568" t="str">
        <f t="shared" si="436"/>
        <v/>
      </c>
      <c r="U2568">
        <f t="shared" si="436"/>
        <v>111.93</v>
      </c>
      <c r="V2568" t="str">
        <f t="shared" si="436"/>
        <v/>
      </c>
      <c r="W2568" t="str">
        <f t="shared" si="436"/>
        <v/>
      </c>
      <c r="Z2568">
        <f t="shared" si="437"/>
        <v>111.93</v>
      </c>
      <c r="AA2568" t="str">
        <f t="shared" si="437"/>
        <v/>
      </c>
      <c r="AB2568" t="str">
        <f t="shared" si="437"/>
        <v/>
      </c>
      <c r="AE2568" t="str">
        <f t="shared" si="440"/>
        <v/>
      </c>
      <c r="AH2568" t="str">
        <f t="shared" si="441"/>
        <v/>
      </c>
      <c r="AI2568" t="str">
        <f t="shared" si="442"/>
        <v/>
      </c>
      <c r="AJ2568" t="str">
        <f t="shared" si="438"/>
        <v/>
      </c>
      <c r="AK2568" t="str">
        <f t="shared" si="438"/>
        <v/>
      </c>
      <c r="AL2568" t="str">
        <f t="shared" si="438"/>
        <v/>
      </c>
    </row>
    <row r="2569" spans="1:38" x14ac:dyDescent="0.2">
      <c r="A2569" s="1">
        <v>7811</v>
      </c>
      <c r="B2569" s="2" t="s">
        <v>40</v>
      </c>
      <c r="C2569" s="3">
        <v>42660</v>
      </c>
      <c r="D2569" s="2" t="s">
        <v>41</v>
      </c>
      <c r="E2569" s="2">
        <v>46</v>
      </c>
      <c r="F2569" s="2">
        <v>165.27</v>
      </c>
      <c r="G2569" s="2">
        <v>0</v>
      </c>
      <c r="H2569" s="2" t="s">
        <v>20</v>
      </c>
      <c r="I2569" s="2">
        <v>-110.4</v>
      </c>
      <c r="J2569" s="2">
        <v>15.28</v>
      </c>
      <c r="K2569" s="2">
        <v>17.97</v>
      </c>
      <c r="L2569" s="2" t="s">
        <v>265</v>
      </c>
      <c r="M2569" s="2" t="s">
        <v>22</v>
      </c>
      <c r="N2569" s="2" t="s">
        <v>30</v>
      </c>
      <c r="O2569" s="2" t="s">
        <v>24</v>
      </c>
      <c r="P2569" s="2" t="s">
        <v>64</v>
      </c>
      <c r="Q2569" s="2" t="s">
        <v>36</v>
      </c>
      <c r="R2569" s="3">
        <v>42662</v>
      </c>
      <c r="S2569" s="10">
        <f t="shared" si="439"/>
        <v>2016</v>
      </c>
      <c r="T2569" t="str">
        <f t="shared" si="436"/>
        <v/>
      </c>
      <c r="U2569">
        <f t="shared" si="436"/>
        <v>-110.4</v>
      </c>
      <c r="V2569" t="str">
        <f t="shared" si="436"/>
        <v/>
      </c>
      <c r="W2569" t="str">
        <f t="shared" si="436"/>
        <v/>
      </c>
      <c r="Z2569">
        <f t="shared" si="437"/>
        <v>-110.4</v>
      </c>
      <c r="AA2569" t="str">
        <f t="shared" si="437"/>
        <v/>
      </c>
      <c r="AB2569" t="str">
        <f t="shared" si="437"/>
        <v/>
      </c>
      <c r="AE2569" t="str">
        <f t="shared" si="440"/>
        <v>Office Supplies</v>
      </c>
      <c r="AH2569" t="str">
        <f t="shared" si="441"/>
        <v/>
      </c>
      <c r="AI2569" t="str">
        <f t="shared" si="442"/>
        <v/>
      </c>
      <c r="AJ2569" t="str">
        <f t="shared" si="438"/>
        <v/>
      </c>
      <c r="AK2569" t="str">
        <f t="shared" si="438"/>
        <v/>
      </c>
      <c r="AL2569" t="str">
        <f t="shared" si="438"/>
        <v/>
      </c>
    </row>
    <row r="2570" spans="1:38" x14ac:dyDescent="0.2">
      <c r="A2570" s="1">
        <v>7812</v>
      </c>
      <c r="B2570" s="2" t="s">
        <v>18</v>
      </c>
      <c r="C2570" s="3">
        <v>42660</v>
      </c>
      <c r="D2570" s="2" t="s">
        <v>50</v>
      </c>
      <c r="E2570" s="2">
        <v>16</v>
      </c>
      <c r="F2570" s="2">
        <v>330.66</v>
      </c>
      <c r="G2570" s="2">
        <v>0.06</v>
      </c>
      <c r="H2570" s="2" t="s">
        <v>20</v>
      </c>
      <c r="I2570" s="2">
        <v>103.74</v>
      </c>
      <c r="J2570" s="2">
        <v>32.24</v>
      </c>
      <c r="K2570" s="2">
        <v>20.67</v>
      </c>
      <c r="L2570" s="2" t="s">
        <v>230</v>
      </c>
      <c r="M2570" s="2" t="s">
        <v>29</v>
      </c>
      <c r="N2570" s="2" t="s">
        <v>54</v>
      </c>
      <c r="O2570" s="2" t="s">
        <v>45</v>
      </c>
      <c r="P2570" s="2" t="s">
        <v>55</v>
      </c>
      <c r="Q2570" s="2" t="s">
        <v>58</v>
      </c>
      <c r="R2570" s="3">
        <v>42661</v>
      </c>
      <c r="S2570" s="10">
        <f t="shared" si="439"/>
        <v>2016</v>
      </c>
      <c r="T2570" t="str">
        <f t="shared" si="436"/>
        <v/>
      </c>
      <c r="U2570" t="str">
        <f t="shared" si="436"/>
        <v/>
      </c>
      <c r="V2570" t="str">
        <f t="shared" si="436"/>
        <v/>
      </c>
      <c r="W2570">
        <f t="shared" si="436"/>
        <v>103.74</v>
      </c>
      <c r="Z2570" t="str">
        <f t="shared" si="437"/>
        <v/>
      </c>
      <c r="AA2570" t="str">
        <f t="shared" si="437"/>
        <v/>
      </c>
      <c r="AB2570">
        <f t="shared" si="437"/>
        <v>103.74</v>
      </c>
      <c r="AE2570" t="str">
        <f t="shared" si="440"/>
        <v/>
      </c>
      <c r="AH2570" t="str">
        <f t="shared" si="441"/>
        <v/>
      </c>
      <c r="AI2570" t="str">
        <f t="shared" si="442"/>
        <v/>
      </c>
      <c r="AJ2570" t="str">
        <f t="shared" si="438"/>
        <v/>
      </c>
      <c r="AK2570" t="str">
        <f t="shared" si="438"/>
        <v/>
      </c>
      <c r="AL2570" t="str">
        <f t="shared" si="438"/>
        <v/>
      </c>
    </row>
    <row r="2571" spans="1:38" x14ac:dyDescent="0.2">
      <c r="A2571" s="1">
        <v>7813</v>
      </c>
      <c r="B2571" s="2" t="s">
        <v>18</v>
      </c>
      <c r="C2571" s="3">
        <v>42660</v>
      </c>
      <c r="D2571" s="2" t="s">
        <v>50</v>
      </c>
      <c r="E2571" s="2">
        <v>6</v>
      </c>
      <c r="F2571" s="2">
        <v>653.54</v>
      </c>
      <c r="G2571" s="2">
        <v>7.0000000000000007E-2</v>
      </c>
      <c r="H2571" s="2" t="s">
        <v>20</v>
      </c>
      <c r="I2571" s="2">
        <v>-260.22000000000003</v>
      </c>
      <c r="J2571" s="2">
        <v>113.41</v>
      </c>
      <c r="K2571" s="2">
        <v>49</v>
      </c>
      <c r="L2571" s="2" t="s">
        <v>230</v>
      </c>
      <c r="M2571" s="2" t="s">
        <v>29</v>
      </c>
      <c r="N2571" s="2" t="s">
        <v>54</v>
      </c>
      <c r="O2571" s="2" t="s">
        <v>24</v>
      </c>
      <c r="P2571" s="2" t="s">
        <v>52</v>
      </c>
      <c r="Q2571" s="2" t="s">
        <v>34</v>
      </c>
      <c r="R2571" s="3">
        <v>42662</v>
      </c>
      <c r="S2571" s="10">
        <f t="shared" si="439"/>
        <v>2016</v>
      </c>
      <c r="T2571" t="str">
        <f t="shared" si="436"/>
        <v/>
      </c>
      <c r="U2571" t="str">
        <f t="shared" si="436"/>
        <v/>
      </c>
      <c r="V2571" t="str">
        <f t="shared" si="436"/>
        <v/>
      </c>
      <c r="W2571">
        <f t="shared" si="436"/>
        <v>-260.22000000000003</v>
      </c>
      <c r="Z2571">
        <f t="shared" si="437"/>
        <v>-260.22000000000003</v>
      </c>
      <c r="AA2571" t="str">
        <f t="shared" si="437"/>
        <v/>
      </c>
      <c r="AB2571" t="str">
        <f t="shared" si="437"/>
        <v/>
      </c>
      <c r="AE2571" t="str">
        <f t="shared" si="440"/>
        <v>Office Supplies</v>
      </c>
      <c r="AH2571" t="str">
        <f t="shared" si="441"/>
        <v/>
      </c>
      <c r="AI2571" t="str">
        <f t="shared" si="442"/>
        <v/>
      </c>
      <c r="AJ2571" t="str">
        <f t="shared" si="438"/>
        <v/>
      </c>
      <c r="AK2571" t="str">
        <f t="shared" si="438"/>
        <v/>
      </c>
      <c r="AL2571" t="str">
        <f t="shared" si="438"/>
        <v/>
      </c>
    </row>
    <row r="2572" spans="1:38" x14ac:dyDescent="0.2">
      <c r="A2572" s="1">
        <v>7814</v>
      </c>
      <c r="B2572" s="2" t="s">
        <v>40</v>
      </c>
      <c r="C2572" s="3">
        <v>42660</v>
      </c>
      <c r="D2572" s="2" t="s">
        <v>41</v>
      </c>
      <c r="E2572" s="2">
        <v>14</v>
      </c>
      <c r="F2572" s="2">
        <v>12812.65</v>
      </c>
      <c r="G2572" s="2">
        <v>0.01</v>
      </c>
      <c r="H2572" s="2" t="s">
        <v>20</v>
      </c>
      <c r="I2572" s="2">
        <v>5070.91</v>
      </c>
      <c r="J2572" s="2">
        <v>908.99</v>
      </c>
      <c r="K2572" s="2">
        <v>33.99</v>
      </c>
      <c r="L2572" s="2" t="s">
        <v>568</v>
      </c>
      <c r="M2572" s="2" t="s">
        <v>38</v>
      </c>
      <c r="N2572" s="2" t="s">
        <v>30</v>
      </c>
      <c r="O2572" s="2" t="s">
        <v>24</v>
      </c>
      <c r="P2572" s="2" t="s">
        <v>25</v>
      </c>
      <c r="Q2572" s="2" t="s">
        <v>26</v>
      </c>
      <c r="R2572" s="3">
        <v>42661</v>
      </c>
      <c r="S2572" s="10">
        <f t="shared" si="439"/>
        <v>2016</v>
      </c>
      <c r="T2572" t="str">
        <f t="shared" si="436"/>
        <v/>
      </c>
      <c r="U2572">
        <f t="shared" si="436"/>
        <v>5070.91</v>
      </c>
      <c r="V2572" t="str">
        <f t="shared" si="436"/>
        <v/>
      </c>
      <c r="W2572" t="str">
        <f t="shared" si="436"/>
        <v/>
      </c>
      <c r="Z2572">
        <f t="shared" si="437"/>
        <v>5070.91</v>
      </c>
      <c r="AA2572" t="str">
        <f t="shared" si="437"/>
        <v/>
      </c>
      <c r="AB2572" t="str">
        <f t="shared" si="437"/>
        <v/>
      </c>
      <c r="AE2572" t="str">
        <f t="shared" si="440"/>
        <v/>
      </c>
      <c r="AH2572" t="str">
        <f t="shared" si="441"/>
        <v/>
      </c>
      <c r="AI2572" t="str">
        <f t="shared" si="442"/>
        <v/>
      </c>
      <c r="AJ2572" t="str">
        <f t="shared" si="438"/>
        <v/>
      </c>
      <c r="AK2572" t="str">
        <f t="shared" si="438"/>
        <v/>
      </c>
      <c r="AL2572" t="str">
        <f t="shared" si="438"/>
        <v/>
      </c>
    </row>
    <row r="2573" spans="1:38" x14ac:dyDescent="0.2">
      <c r="A2573" s="1">
        <v>7815</v>
      </c>
      <c r="B2573" s="2" t="s">
        <v>40</v>
      </c>
      <c r="C2573" s="3">
        <v>42660</v>
      </c>
      <c r="D2573" s="2" t="s">
        <v>41</v>
      </c>
      <c r="E2573" s="2">
        <v>49</v>
      </c>
      <c r="F2573" s="2">
        <v>1442.72</v>
      </c>
      <c r="G2573" s="2">
        <v>0.02</v>
      </c>
      <c r="H2573" s="2" t="s">
        <v>20</v>
      </c>
      <c r="I2573" s="2">
        <v>491.35</v>
      </c>
      <c r="J2573" s="2">
        <v>41.89</v>
      </c>
      <c r="K2573" s="2">
        <v>15.99</v>
      </c>
      <c r="L2573" s="2" t="s">
        <v>568</v>
      </c>
      <c r="M2573" s="2" t="s">
        <v>38</v>
      </c>
      <c r="N2573" s="2" t="s">
        <v>30</v>
      </c>
      <c r="O2573" s="2" t="s">
        <v>31</v>
      </c>
      <c r="P2573" s="2" t="s">
        <v>32</v>
      </c>
      <c r="Q2573" s="2" t="s">
        <v>58</v>
      </c>
      <c r="R2573" s="3">
        <v>42662</v>
      </c>
      <c r="S2573" s="10">
        <f t="shared" si="439"/>
        <v>2016</v>
      </c>
      <c r="T2573" t="str">
        <f t="shared" si="436"/>
        <v/>
      </c>
      <c r="U2573">
        <f t="shared" si="436"/>
        <v>491.35</v>
      </c>
      <c r="V2573" t="str">
        <f t="shared" si="436"/>
        <v/>
      </c>
      <c r="W2573" t="str">
        <f t="shared" si="436"/>
        <v/>
      </c>
      <c r="Z2573" t="str">
        <f t="shared" si="437"/>
        <v/>
      </c>
      <c r="AA2573">
        <f t="shared" si="437"/>
        <v>491.35</v>
      </c>
      <c r="AB2573" t="str">
        <f t="shared" si="437"/>
        <v/>
      </c>
      <c r="AE2573" t="str">
        <f t="shared" si="440"/>
        <v/>
      </c>
      <c r="AH2573" t="str">
        <f t="shared" si="441"/>
        <v/>
      </c>
      <c r="AI2573" t="str">
        <f t="shared" si="442"/>
        <v/>
      </c>
      <c r="AJ2573" t="str">
        <f t="shared" si="438"/>
        <v/>
      </c>
      <c r="AK2573" t="str">
        <f t="shared" si="438"/>
        <v/>
      </c>
      <c r="AL2573" t="str">
        <f t="shared" si="438"/>
        <v/>
      </c>
    </row>
    <row r="2574" spans="1:38" x14ac:dyDescent="0.2">
      <c r="A2574" s="1">
        <v>7816</v>
      </c>
      <c r="B2574" s="2" t="s">
        <v>18</v>
      </c>
      <c r="C2574" s="3">
        <v>42661</v>
      </c>
      <c r="D2574" s="2" t="s">
        <v>59</v>
      </c>
      <c r="E2574" s="2">
        <v>32</v>
      </c>
      <c r="F2574" s="2">
        <v>6490.82</v>
      </c>
      <c r="G2574" s="2">
        <v>7.0000000000000007E-2</v>
      </c>
      <c r="H2574" s="2" t="s">
        <v>44</v>
      </c>
      <c r="I2574" s="2">
        <v>1596.35</v>
      </c>
      <c r="J2574" s="2">
        <v>212.98</v>
      </c>
      <c r="K2574" s="2">
        <v>37.76</v>
      </c>
      <c r="L2574" s="2" t="s">
        <v>512</v>
      </c>
      <c r="M2574" s="2" t="s">
        <v>29</v>
      </c>
      <c r="N2574" s="2" t="s">
        <v>54</v>
      </c>
      <c r="O2574" s="2" t="s">
        <v>45</v>
      </c>
      <c r="P2574" s="2" t="s">
        <v>61</v>
      </c>
      <c r="Q2574" s="2" t="s">
        <v>56</v>
      </c>
      <c r="R2574" s="3">
        <v>42663</v>
      </c>
      <c r="S2574" s="10">
        <f t="shared" si="439"/>
        <v>2016</v>
      </c>
      <c r="T2574" t="str">
        <f t="shared" si="436"/>
        <v/>
      </c>
      <c r="U2574" t="str">
        <f t="shared" si="436"/>
        <v/>
      </c>
      <c r="V2574" t="str">
        <f t="shared" si="436"/>
        <v/>
      </c>
      <c r="W2574">
        <f t="shared" si="436"/>
        <v>1596.35</v>
      </c>
      <c r="Z2574" t="str">
        <f t="shared" si="437"/>
        <v/>
      </c>
      <c r="AA2574" t="str">
        <f t="shared" si="437"/>
        <v/>
      </c>
      <c r="AB2574">
        <f t="shared" si="437"/>
        <v>1596.35</v>
      </c>
      <c r="AE2574" t="str">
        <f t="shared" si="440"/>
        <v/>
      </c>
      <c r="AH2574" t="str">
        <f t="shared" si="441"/>
        <v/>
      </c>
      <c r="AI2574" t="str">
        <f t="shared" si="442"/>
        <v/>
      </c>
      <c r="AJ2574" t="str">
        <f t="shared" si="438"/>
        <v/>
      </c>
      <c r="AK2574" t="str">
        <f t="shared" si="438"/>
        <v/>
      </c>
      <c r="AL2574" t="str">
        <f t="shared" si="438"/>
        <v/>
      </c>
    </row>
    <row r="2575" spans="1:38" x14ac:dyDescent="0.2">
      <c r="A2575" s="1">
        <v>7817</v>
      </c>
      <c r="B2575" s="2" t="s">
        <v>18</v>
      </c>
      <c r="C2575" s="3">
        <v>42661</v>
      </c>
      <c r="D2575" s="2" t="s">
        <v>59</v>
      </c>
      <c r="E2575" s="2">
        <v>10</v>
      </c>
      <c r="F2575" s="2">
        <v>145.16999999999999</v>
      </c>
      <c r="G2575" s="2">
        <v>0.01</v>
      </c>
      <c r="H2575" s="2" t="s">
        <v>20</v>
      </c>
      <c r="I2575" s="2">
        <v>7.25</v>
      </c>
      <c r="J2575" s="2">
        <v>24.28</v>
      </c>
      <c r="K2575" s="2">
        <v>20.47</v>
      </c>
      <c r="L2575" s="2" t="s">
        <v>512</v>
      </c>
      <c r="M2575" s="2" t="s">
        <v>29</v>
      </c>
      <c r="N2575" s="2" t="s">
        <v>54</v>
      </c>
      <c r="O2575" s="2" t="s">
        <v>24</v>
      </c>
      <c r="P2575" s="2" t="s">
        <v>35</v>
      </c>
      <c r="Q2575" s="2" t="s">
        <v>26</v>
      </c>
      <c r="R2575" s="3">
        <v>42661</v>
      </c>
      <c r="S2575" s="10">
        <f t="shared" si="439"/>
        <v>2016</v>
      </c>
      <c r="T2575" t="str">
        <f t="shared" si="436"/>
        <v/>
      </c>
      <c r="U2575" t="str">
        <f t="shared" si="436"/>
        <v/>
      </c>
      <c r="V2575" t="str">
        <f t="shared" si="436"/>
        <v/>
      </c>
      <c r="W2575">
        <f t="shared" si="436"/>
        <v>7.25</v>
      </c>
      <c r="Z2575">
        <f t="shared" si="437"/>
        <v>7.25</v>
      </c>
      <c r="AA2575" t="str">
        <f t="shared" si="437"/>
        <v/>
      </c>
      <c r="AB2575" t="str">
        <f t="shared" si="437"/>
        <v/>
      </c>
      <c r="AE2575" t="str">
        <f t="shared" si="440"/>
        <v/>
      </c>
      <c r="AH2575" t="str">
        <f t="shared" si="441"/>
        <v/>
      </c>
      <c r="AI2575" t="str">
        <f t="shared" si="442"/>
        <v/>
      </c>
      <c r="AJ2575" t="str">
        <f t="shared" si="438"/>
        <v/>
      </c>
      <c r="AK2575" t="str">
        <f t="shared" si="438"/>
        <v/>
      </c>
      <c r="AL2575" t="str">
        <f t="shared" si="438"/>
        <v/>
      </c>
    </row>
    <row r="2576" spans="1:38" x14ac:dyDescent="0.2">
      <c r="A2576" s="1">
        <v>7818</v>
      </c>
      <c r="B2576" s="2" t="s">
        <v>18</v>
      </c>
      <c r="C2576" s="3">
        <v>42662</v>
      </c>
      <c r="D2576" s="2" t="s">
        <v>59</v>
      </c>
      <c r="E2576" s="2">
        <v>17</v>
      </c>
      <c r="F2576" s="2">
        <v>1864.3695</v>
      </c>
      <c r="G2576" s="2">
        <v>0</v>
      </c>
      <c r="H2576" s="2" t="s">
        <v>20</v>
      </c>
      <c r="I2576" s="2">
        <v>182.27</v>
      </c>
      <c r="J2576" s="2">
        <v>137.99</v>
      </c>
      <c r="K2576" s="2">
        <v>22.08</v>
      </c>
      <c r="L2576" s="2" t="s">
        <v>106</v>
      </c>
      <c r="M2576" s="2" t="s">
        <v>22</v>
      </c>
      <c r="N2576" s="2" t="s">
        <v>54</v>
      </c>
      <c r="O2576" s="2" t="s">
        <v>31</v>
      </c>
      <c r="P2576" s="2" t="s">
        <v>39</v>
      </c>
      <c r="Q2576" s="2" t="s">
        <v>26</v>
      </c>
      <c r="R2576" s="3">
        <v>42664</v>
      </c>
      <c r="S2576" s="10">
        <f t="shared" si="439"/>
        <v>2016</v>
      </c>
      <c r="T2576" t="str">
        <f t="shared" si="436"/>
        <v/>
      </c>
      <c r="U2576" t="str">
        <f t="shared" si="436"/>
        <v/>
      </c>
      <c r="V2576" t="str">
        <f t="shared" si="436"/>
        <v/>
      </c>
      <c r="W2576">
        <f t="shared" si="436"/>
        <v>182.27</v>
      </c>
      <c r="Z2576" t="str">
        <f t="shared" si="437"/>
        <v/>
      </c>
      <c r="AA2576">
        <f t="shared" si="437"/>
        <v>182.27</v>
      </c>
      <c r="AB2576" t="str">
        <f t="shared" si="437"/>
        <v/>
      </c>
      <c r="AE2576" t="str">
        <f t="shared" si="440"/>
        <v/>
      </c>
      <c r="AH2576" t="str">
        <f t="shared" si="441"/>
        <v/>
      </c>
      <c r="AI2576" t="str">
        <f t="shared" si="442"/>
        <v/>
      </c>
      <c r="AJ2576" t="str">
        <f t="shared" si="438"/>
        <v/>
      </c>
      <c r="AK2576" t="str">
        <f t="shared" si="438"/>
        <v/>
      </c>
      <c r="AL2576" t="str">
        <f t="shared" si="438"/>
        <v/>
      </c>
    </row>
    <row r="2577" spans="1:38" x14ac:dyDescent="0.2">
      <c r="A2577" s="1">
        <v>7819</v>
      </c>
      <c r="B2577" s="2" t="s">
        <v>18</v>
      </c>
      <c r="C2577" s="3">
        <v>42664</v>
      </c>
      <c r="D2577" s="2" t="s">
        <v>19</v>
      </c>
      <c r="E2577" s="2">
        <v>5</v>
      </c>
      <c r="F2577" s="2">
        <v>228.1875</v>
      </c>
      <c r="G2577" s="2">
        <v>0.09</v>
      </c>
      <c r="H2577" s="2" t="s">
        <v>20</v>
      </c>
      <c r="I2577" s="2">
        <v>-299.92</v>
      </c>
      <c r="J2577" s="2">
        <v>67.989999999999995</v>
      </c>
      <c r="K2577" s="2">
        <v>19</v>
      </c>
      <c r="L2577" s="2" t="s">
        <v>105</v>
      </c>
      <c r="M2577" s="2" t="s">
        <v>22</v>
      </c>
      <c r="N2577" s="2" t="s">
        <v>43</v>
      </c>
      <c r="O2577" s="2" t="s">
        <v>31</v>
      </c>
      <c r="P2577" s="2" t="s">
        <v>39</v>
      </c>
      <c r="Q2577" s="2" t="s">
        <v>58</v>
      </c>
      <c r="R2577" s="3">
        <v>42664</v>
      </c>
      <c r="S2577" s="10">
        <f t="shared" si="439"/>
        <v>2016</v>
      </c>
      <c r="T2577" t="str">
        <f t="shared" si="436"/>
        <v/>
      </c>
      <c r="U2577" t="str">
        <f t="shared" si="436"/>
        <v/>
      </c>
      <c r="V2577">
        <f t="shared" si="436"/>
        <v>-299.92</v>
      </c>
      <c r="W2577" t="str">
        <f t="shared" si="436"/>
        <v/>
      </c>
      <c r="Z2577" t="str">
        <f t="shared" si="437"/>
        <v/>
      </c>
      <c r="AA2577">
        <f t="shared" si="437"/>
        <v>-299.92</v>
      </c>
      <c r="AB2577" t="str">
        <f t="shared" si="437"/>
        <v/>
      </c>
      <c r="AE2577" t="str">
        <f t="shared" si="440"/>
        <v>Technology</v>
      </c>
      <c r="AH2577">
        <f t="shared" si="441"/>
        <v>-299.92</v>
      </c>
      <c r="AI2577" t="str">
        <f t="shared" si="442"/>
        <v/>
      </c>
      <c r="AJ2577" t="str">
        <f t="shared" si="438"/>
        <v/>
      </c>
      <c r="AK2577">
        <f t="shared" si="438"/>
        <v>-299.92</v>
      </c>
      <c r="AL2577" t="str">
        <f t="shared" si="438"/>
        <v/>
      </c>
    </row>
    <row r="2578" spans="1:38" x14ac:dyDescent="0.2">
      <c r="A2578" s="1">
        <v>7820</v>
      </c>
      <c r="B2578" s="2" t="s">
        <v>18</v>
      </c>
      <c r="C2578" s="3">
        <v>42664</v>
      </c>
      <c r="D2578" s="2" t="s">
        <v>27</v>
      </c>
      <c r="E2578" s="2">
        <v>42</v>
      </c>
      <c r="F2578" s="2">
        <v>442.64</v>
      </c>
      <c r="G2578" s="2">
        <v>0.08</v>
      </c>
      <c r="H2578" s="2" t="s">
        <v>49</v>
      </c>
      <c r="I2578" s="2">
        <v>180.29</v>
      </c>
      <c r="J2578" s="2">
        <v>22.31</v>
      </c>
      <c r="K2578" s="2">
        <v>15.79</v>
      </c>
      <c r="L2578" s="2" t="s">
        <v>527</v>
      </c>
      <c r="M2578" s="2" t="s">
        <v>66</v>
      </c>
      <c r="N2578" s="2" t="s">
        <v>54</v>
      </c>
      <c r="O2578" s="2" t="s">
        <v>24</v>
      </c>
      <c r="P2578" s="2" t="s">
        <v>35</v>
      </c>
      <c r="Q2578" s="2" t="s">
        <v>36</v>
      </c>
      <c r="R2578" s="3">
        <v>42666</v>
      </c>
      <c r="S2578" s="10">
        <f t="shared" si="439"/>
        <v>2016</v>
      </c>
      <c r="T2578" t="str">
        <f t="shared" si="436"/>
        <v/>
      </c>
      <c r="U2578" t="str">
        <f t="shared" si="436"/>
        <v/>
      </c>
      <c r="V2578" t="str">
        <f t="shared" si="436"/>
        <v/>
      </c>
      <c r="W2578">
        <f t="shared" si="436"/>
        <v>180.29</v>
      </c>
      <c r="Z2578">
        <f t="shared" si="437"/>
        <v>180.29</v>
      </c>
      <c r="AA2578" t="str">
        <f t="shared" si="437"/>
        <v/>
      </c>
      <c r="AB2578" t="str">
        <f t="shared" si="437"/>
        <v/>
      </c>
      <c r="AE2578" t="str">
        <f t="shared" si="440"/>
        <v/>
      </c>
      <c r="AH2578" t="str">
        <f t="shared" si="441"/>
        <v/>
      </c>
      <c r="AI2578" t="str">
        <f t="shared" si="442"/>
        <v/>
      </c>
      <c r="AJ2578" t="str">
        <f t="shared" si="438"/>
        <v/>
      </c>
      <c r="AK2578" t="str">
        <f t="shared" si="438"/>
        <v/>
      </c>
      <c r="AL2578" t="str">
        <f t="shared" si="438"/>
        <v/>
      </c>
    </row>
    <row r="2579" spans="1:38" x14ac:dyDescent="0.2">
      <c r="A2579" s="1">
        <v>7821</v>
      </c>
      <c r="B2579" s="2" t="s">
        <v>18</v>
      </c>
      <c r="C2579" s="3">
        <v>42665</v>
      </c>
      <c r="D2579" s="2" t="s">
        <v>59</v>
      </c>
      <c r="E2579" s="2">
        <v>44</v>
      </c>
      <c r="F2579" s="2">
        <v>1109.68</v>
      </c>
      <c r="G2579" s="2">
        <v>0.03</v>
      </c>
      <c r="H2579" s="2" t="s">
        <v>20</v>
      </c>
      <c r="I2579" s="2">
        <v>395.01</v>
      </c>
      <c r="J2579" s="2">
        <v>35.99</v>
      </c>
      <c r="K2579" s="2">
        <v>20.71</v>
      </c>
      <c r="L2579" s="2" t="s">
        <v>593</v>
      </c>
      <c r="M2579" s="2" t="s">
        <v>38</v>
      </c>
      <c r="N2579" s="2" t="s">
        <v>30</v>
      </c>
      <c r="O2579" s="2" t="s">
        <v>24</v>
      </c>
      <c r="P2579" s="2" t="s">
        <v>90</v>
      </c>
      <c r="Q2579" s="2" t="s">
        <v>26</v>
      </c>
      <c r="R2579" s="3">
        <v>42665</v>
      </c>
      <c r="S2579" s="10">
        <f t="shared" si="439"/>
        <v>2016</v>
      </c>
      <c r="T2579" t="str">
        <f t="shared" si="436"/>
        <v/>
      </c>
      <c r="U2579">
        <f t="shared" si="436"/>
        <v>395.01</v>
      </c>
      <c r="V2579" t="str">
        <f t="shared" si="436"/>
        <v/>
      </c>
      <c r="W2579" t="str">
        <f t="shared" si="436"/>
        <v/>
      </c>
      <c r="Z2579">
        <f t="shared" si="437"/>
        <v>395.01</v>
      </c>
      <c r="AA2579" t="str">
        <f t="shared" si="437"/>
        <v/>
      </c>
      <c r="AB2579" t="str">
        <f t="shared" si="437"/>
        <v/>
      </c>
      <c r="AE2579" t="str">
        <f t="shared" si="440"/>
        <v/>
      </c>
      <c r="AH2579" t="str">
        <f t="shared" si="441"/>
        <v/>
      </c>
      <c r="AI2579" t="str">
        <f t="shared" si="442"/>
        <v/>
      </c>
      <c r="AJ2579" t="str">
        <f t="shared" si="438"/>
        <v/>
      </c>
      <c r="AK2579" t="str">
        <f t="shared" si="438"/>
        <v/>
      </c>
      <c r="AL2579" t="str">
        <f t="shared" si="438"/>
        <v/>
      </c>
    </row>
    <row r="2580" spans="1:38" x14ac:dyDescent="0.2">
      <c r="A2580" s="1">
        <v>7822</v>
      </c>
      <c r="B2580" s="2" t="s">
        <v>18</v>
      </c>
      <c r="C2580" s="3">
        <v>42666</v>
      </c>
      <c r="D2580" s="2" t="s">
        <v>19</v>
      </c>
      <c r="E2580" s="2">
        <v>30</v>
      </c>
      <c r="F2580" s="2">
        <v>539.51</v>
      </c>
      <c r="G2580" s="2">
        <v>0.01</v>
      </c>
      <c r="H2580" s="2" t="s">
        <v>49</v>
      </c>
      <c r="I2580" s="2">
        <v>64.87</v>
      </c>
      <c r="J2580" s="2">
        <v>29.07</v>
      </c>
      <c r="K2580" s="2">
        <v>22.13</v>
      </c>
      <c r="L2580" s="2" t="s">
        <v>271</v>
      </c>
      <c r="M2580" s="2" t="s">
        <v>38</v>
      </c>
      <c r="N2580" s="2" t="s">
        <v>43</v>
      </c>
      <c r="O2580" s="2" t="s">
        <v>24</v>
      </c>
      <c r="P2580" s="2" t="s">
        <v>90</v>
      </c>
      <c r="Q2580" s="2" t="s">
        <v>26</v>
      </c>
      <c r="R2580" s="3">
        <v>42667</v>
      </c>
      <c r="S2580" s="10">
        <f t="shared" si="439"/>
        <v>2016</v>
      </c>
      <c r="T2580" t="str">
        <f t="shared" si="436"/>
        <v/>
      </c>
      <c r="U2580" t="str">
        <f t="shared" si="436"/>
        <v/>
      </c>
      <c r="V2580">
        <f t="shared" si="436"/>
        <v>64.87</v>
      </c>
      <c r="W2580" t="str">
        <f t="shared" si="436"/>
        <v/>
      </c>
      <c r="Z2580">
        <f t="shared" si="437"/>
        <v>64.87</v>
      </c>
      <c r="AA2580" t="str">
        <f t="shared" si="437"/>
        <v/>
      </c>
      <c r="AB2580" t="str">
        <f t="shared" si="437"/>
        <v/>
      </c>
      <c r="AE2580" t="str">
        <f t="shared" si="440"/>
        <v/>
      </c>
      <c r="AH2580" t="str">
        <f t="shared" si="441"/>
        <v/>
      </c>
      <c r="AI2580" t="str">
        <f t="shared" si="442"/>
        <v/>
      </c>
      <c r="AJ2580" t="str">
        <f t="shared" si="438"/>
        <v/>
      </c>
      <c r="AK2580" t="str">
        <f t="shared" si="438"/>
        <v/>
      </c>
      <c r="AL2580" t="str">
        <f t="shared" si="438"/>
        <v/>
      </c>
    </row>
    <row r="2581" spans="1:38" x14ac:dyDescent="0.2">
      <c r="A2581" s="1">
        <v>7823</v>
      </c>
      <c r="B2581" s="2" t="s">
        <v>18</v>
      </c>
      <c r="C2581" s="3">
        <v>42668</v>
      </c>
      <c r="D2581" s="2" t="s">
        <v>19</v>
      </c>
      <c r="E2581" s="2">
        <v>26</v>
      </c>
      <c r="F2581" s="2">
        <v>113.43</v>
      </c>
      <c r="G2581" s="2">
        <v>0.09</v>
      </c>
      <c r="H2581" s="2" t="s">
        <v>20</v>
      </c>
      <c r="I2581" s="2">
        <v>48.29</v>
      </c>
      <c r="J2581" s="2">
        <v>16.13</v>
      </c>
      <c r="K2581" s="2">
        <v>14.5</v>
      </c>
      <c r="L2581" s="2" t="s">
        <v>509</v>
      </c>
      <c r="M2581" s="2" t="s">
        <v>22</v>
      </c>
      <c r="N2581" s="2" t="s">
        <v>43</v>
      </c>
      <c r="O2581" s="2" t="s">
        <v>24</v>
      </c>
      <c r="P2581" s="2" t="s">
        <v>74</v>
      </c>
      <c r="Q2581" s="2" t="s">
        <v>26</v>
      </c>
      <c r="R2581" s="3">
        <v>42669</v>
      </c>
      <c r="S2581" s="10">
        <f t="shared" si="439"/>
        <v>2016</v>
      </c>
      <c r="T2581" t="str">
        <f t="shared" si="436"/>
        <v/>
      </c>
      <c r="U2581" t="str">
        <f t="shared" si="436"/>
        <v/>
      </c>
      <c r="V2581">
        <f t="shared" si="436"/>
        <v>48.29</v>
      </c>
      <c r="W2581" t="str">
        <f t="shared" si="436"/>
        <v/>
      </c>
      <c r="Z2581">
        <f t="shared" si="437"/>
        <v>48.29</v>
      </c>
      <c r="AA2581" t="str">
        <f t="shared" si="437"/>
        <v/>
      </c>
      <c r="AB2581" t="str">
        <f t="shared" si="437"/>
        <v/>
      </c>
      <c r="AE2581" t="str">
        <f t="shared" si="440"/>
        <v/>
      </c>
      <c r="AH2581" t="str">
        <f t="shared" si="441"/>
        <v/>
      </c>
      <c r="AI2581" t="str">
        <f t="shared" si="442"/>
        <v/>
      </c>
      <c r="AJ2581" t="str">
        <f t="shared" si="438"/>
        <v/>
      </c>
      <c r="AK2581" t="str">
        <f t="shared" si="438"/>
        <v/>
      </c>
      <c r="AL2581" t="str">
        <f t="shared" si="438"/>
        <v/>
      </c>
    </row>
    <row r="2582" spans="1:38" x14ac:dyDescent="0.2">
      <c r="A2582" s="1">
        <v>7824</v>
      </c>
      <c r="B2582" s="2" t="s">
        <v>18</v>
      </c>
      <c r="C2582" s="3">
        <v>42668</v>
      </c>
      <c r="D2582" s="2" t="s">
        <v>41</v>
      </c>
      <c r="E2582" s="2">
        <v>28</v>
      </c>
      <c r="F2582" s="2">
        <v>83.14</v>
      </c>
      <c r="G2582" s="2">
        <v>0.1</v>
      </c>
      <c r="H2582" s="2" t="s">
        <v>20</v>
      </c>
      <c r="I2582" s="2">
        <v>18.63</v>
      </c>
      <c r="J2582" s="2">
        <v>14.88</v>
      </c>
      <c r="K2582" s="2">
        <v>14.99</v>
      </c>
      <c r="L2582" s="2" t="s">
        <v>464</v>
      </c>
      <c r="M2582" s="2" t="s">
        <v>29</v>
      </c>
      <c r="N2582" s="2" t="s">
        <v>54</v>
      </c>
      <c r="O2582" s="2" t="s">
        <v>24</v>
      </c>
      <c r="P2582" s="2" t="s">
        <v>74</v>
      </c>
      <c r="Q2582" s="2" t="s">
        <v>26</v>
      </c>
      <c r="R2582" s="3">
        <v>42669</v>
      </c>
      <c r="S2582" s="10">
        <f t="shared" si="439"/>
        <v>2016</v>
      </c>
      <c r="T2582" t="str">
        <f t="shared" ref="T2582:W2601" si="443">IF($N2582=T$1,$I2582,"")</f>
        <v/>
      </c>
      <c r="U2582" t="str">
        <f t="shared" si="443"/>
        <v/>
      </c>
      <c r="V2582" t="str">
        <f t="shared" si="443"/>
        <v/>
      </c>
      <c r="W2582">
        <f t="shared" si="443"/>
        <v>18.63</v>
      </c>
      <c r="Z2582">
        <f t="shared" ref="Z2582:AB2601" si="444">IF($O2582=Z$1,$I2582,"")</f>
        <v>18.63</v>
      </c>
      <c r="AA2582" t="str">
        <f t="shared" si="444"/>
        <v/>
      </c>
      <c r="AB2582" t="str">
        <f t="shared" si="444"/>
        <v/>
      </c>
      <c r="AE2582" t="str">
        <f t="shared" si="440"/>
        <v/>
      </c>
      <c r="AH2582" t="str">
        <f t="shared" si="441"/>
        <v/>
      </c>
      <c r="AI2582" t="str">
        <f t="shared" si="442"/>
        <v/>
      </c>
      <c r="AJ2582" t="str">
        <f t="shared" si="438"/>
        <v/>
      </c>
      <c r="AK2582" t="str">
        <f t="shared" si="438"/>
        <v/>
      </c>
      <c r="AL2582" t="str">
        <f t="shared" si="438"/>
        <v/>
      </c>
    </row>
    <row r="2583" spans="1:38" x14ac:dyDescent="0.2">
      <c r="A2583" s="1">
        <v>7825</v>
      </c>
      <c r="B2583" s="2" t="s">
        <v>18</v>
      </c>
      <c r="C2583" s="3">
        <v>42668</v>
      </c>
      <c r="D2583" s="2" t="s">
        <v>19</v>
      </c>
      <c r="E2583" s="2">
        <v>19</v>
      </c>
      <c r="F2583" s="2">
        <v>82.59</v>
      </c>
      <c r="G2583" s="2">
        <v>0.05</v>
      </c>
      <c r="H2583" s="2" t="s">
        <v>20</v>
      </c>
      <c r="I2583" s="2">
        <v>-88.27</v>
      </c>
      <c r="J2583" s="2">
        <v>15.75</v>
      </c>
      <c r="K2583" s="2">
        <v>21.5</v>
      </c>
      <c r="L2583" s="2" t="s">
        <v>226</v>
      </c>
      <c r="M2583" s="2" t="s">
        <v>29</v>
      </c>
      <c r="N2583" s="2" t="s">
        <v>30</v>
      </c>
      <c r="O2583" s="2" t="s">
        <v>24</v>
      </c>
      <c r="P2583" s="2" t="s">
        <v>74</v>
      </c>
      <c r="Q2583" s="2" t="s">
        <v>26</v>
      </c>
      <c r="R2583" s="3">
        <v>42671</v>
      </c>
      <c r="S2583" s="10">
        <f t="shared" si="439"/>
        <v>2016</v>
      </c>
      <c r="T2583" t="str">
        <f t="shared" si="443"/>
        <v/>
      </c>
      <c r="U2583">
        <f t="shared" si="443"/>
        <v>-88.27</v>
      </c>
      <c r="V2583" t="str">
        <f t="shared" si="443"/>
        <v/>
      </c>
      <c r="W2583" t="str">
        <f t="shared" si="443"/>
        <v/>
      </c>
      <c r="Z2583">
        <f t="shared" si="444"/>
        <v>-88.27</v>
      </c>
      <c r="AA2583" t="str">
        <f t="shared" si="444"/>
        <v/>
      </c>
      <c r="AB2583" t="str">
        <f t="shared" si="444"/>
        <v/>
      </c>
      <c r="AE2583" t="str">
        <f t="shared" si="440"/>
        <v>Office Supplies</v>
      </c>
      <c r="AH2583" t="str">
        <f t="shared" si="441"/>
        <v/>
      </c>
      <c r="AI2583" t="str">
        <f t="shared" si="442"/>
        <v/>
      </c>
      <c r="AJ2583" t="str">
        <f t="shared" si="438"/>
        <v/>
      </c>
      <c r="AK2583" t="str">
        <f t="shared" si="438"/>
        <v/>
      </c>
      <c r="AL2583" t="str">
        <f t="shared" si="438"/>
        <v/>
      </c>
    </row>
    <row r="2584" spans="1:38" x14ac:dyDescent="0.2">
      <c r="A2584" s="1">
        <v>7826</v>
      </c>
      <c r="B2584" s="2" t="s">
        <v>18</v>
      </c>
      <c r="C2584" s="3">
        <v>42670</v>
      </c>
      <c r="D2584" s="2" t="s">
        <v>27</v>
      </c>
      <c r="E2584" s="2">
        <v>39</v>
      </c>
      <c r="F2584" s="2">
        <v>117.78</v>
      </c>
      <c r="G2584" s="2">
        <v>0.05</v>
      </c>
      <c r="H2584" s="2" t="s">
        <v>20</v>
      </c>
      <c r="I2584" s="2">
        <v>0.54</v>
      </c>
      <c r="J2584" s="2">
        <v>14.78</v>
      </c>
      <c r="K2584" s="2">
        <v>15.2</v>
      </c>
      <c r="L2584" s="2" t="s">
        <v>320</v>
      </c>
      <c r="M2584" s="2" t="s">
        <v>38</v>
      </c>
      <c r="N2584" s="2" t="s">
        <v>30</v>
      </c>
      <c r="O2584" s="2" t="s">
        <v>24</v>
      </c>
      <c r="P2584" s="2" t="s">
        <v>64</v>
      </c>
      <c r="Q2584" s="2" t="s">
        <v>36</v>
      </c>
      <c r="R2584" s="3">
        <v>42672</v>
      </c>
      <c r="S2584" s="10">
        <f t="shared" si="439"/>
        <v>2016</v>
      </c>
      <c r="T2584" t="str">
        <f t="shared" si="443"/>
        <v/>
      </c>
      <c r="U2584">
        <f t="shared" si="443"/>
        <v>0.54</v>
      </c>
      <c r="V2584" t="str">
        <f t="shared" si="443"/>
        <v/>
      </c>
      <c r="W2584" t="str">
        <f t="shared" si="443"/>
        <v/>
      </c>
      <c r="Z2584">
        <f t="shared" si="444"/>
        <v>0.54</v>
      </c>
      <c r="AA2584" t="str">
        <f t="shared" si="444"/>
        <v/>
      </c>
      <c r="AB2584" t="str">
        <f t="shared" si="444"/>
        <v/>
      </c>
      <c r="AE2584" t="str">
        <f t="shared" si="440"/>
        <v/>
      </c>
      <c r="AH2584" t="str">
        <f t="shared" si="441"/>
        <v/>
      </c>
      <c r="AI2584" t="str">
        <f t="shared" si="442"/>
        <v/>
      </c>
      <c r="AJ2584" t="str">
        <f t="shared" si="438"/>
        <v/>
      </c>
      <c r="AK2584" t="str">
        <f t="shared" si="438"/>
        <v/>
      </c>
      <c r="AL2584" t="str">
        <f t="shared" si="438"/>
        <v/>
      </c>
    </row>
    <row r="2585" spans="1:38" x14ac:dyDescent="0.2">
      <c r="A2585" s="1">
        <v>7827</v>
      </c>
      <c r="B2585" s="2" t="s">
        <v>18</v>
      </c>
      <c r="C2585" s="3">
        <v>42670</v>
      </c>
      <c r="D2585" s="2" t="s">
        <v>59</v>
      </c>
      <c r="E2585" s="2">
        <v>19</v>
      </c>
      <c r="F2585" s="2">
        <v>2543.58</v>
      </c>
      <c r="G2585" s="2">
        <v>0.1</v>
      </c>
      <c r="H2585" s="2" t="s">
        <v>20</v>
      </c>
      <c r="I2585" s="2">
        <v>356.02</v>
      </c>
      <c r="J2585" s="2">
        <v>154.86000000000001</v>
      </c>
      <c r="K2585" s="2">
        <v>33.99</v>
      </c>
      <c r="L2585" s="2" t="s">
        <v>365</v>
      </c>
      <c r="M2585" s="2" t="s">
        <v>38</v>
      </c>
      <c r="N2585" s="2" t="s">
        <v>30</v>
      </c>
      <c r="O2585" s="2" t="s">
        <v>24</v>
      </c>
      <c r="P2585" s="2" t="s">
        <v>52</v>
      </c>
      <c r="Q2585" s="2" t="s">
        <v>26</v>
      </c>
      <c r="R2585" s="3">
        <v>42671</v>
      </c>
      <c r="S2585" s="10">
        <f t="shared" si="439"/>
        <v>2016</v>
      </c>
      <c r="T2585" t="str">
        <f t="shared" si="443"/>
        <v/>
      </c>
      <c r="U2585">
        <f t="shared" si="443"/>
        <v>356.02</v>
      </c>
      <c r="V2585" t="str">
        <f t="shared" si="443"/>
        <v/>
      </c>
      <c r="W2585" t="str">
        <f t="shared" si="443"/>
        <v/>
      </c>
      <c r="Z2585">
        <f t="shared" si="444"/>
        <v>356.02</v>
      </c>
      <c r="AA2585" t="str">
        <f t="shared" si="444"/>
        <v/>
      </c>
      <c r="AB2585" t="str">
        <f t="shared" si="444"/>
        <v/>
      </c>
      <c r="AE2585" t="str">
        <f t="shared" si="440"/>
        <v/>
      </c>
      <c r="AH2585" t="str">
        <f t="shared" si="441"/>
        <v/>
      </c>
      <c r="AI2585" t="str">
        <f t="shared" si="442"/>
        <v/>
      </c>
      <c r="AJ2585" t="str">
        <f t="shared" si="438"/>
        <v/>
      </c>
      <c r="AK2585" t="str">
        <f t="shared" si="438"/>
        <v/>
      </c>
      <c r="AL2585" t="str">
        <f t="shared" si="438"/>
        <v/>
      </c>
    </row>
    <row r="2586" spans="1:38" x14ac:dyDescent="0.2">
      <c r="A2586" s="1">
        <v>7828</v>
      </c>
      <c r="B2586" s="2" t="s">
        <v>18</v>
      </c>
      <c r="C2586" s="3">
        <v>42670</v>
      </c>
      <c r="D2586" s="2" t="s">
        <v>59</v>
      </c>
      <c r="E2586" s="2">
        <v>20</v>
      </c>
      <c r="F2586" s="2">
        <v>45.96</v>
      </c>
      <c r="G2586" s="2">
        <v>7.0000000000000007E-2</v>
      </c>
      <c r="H2586" s="2" t="s">
        <v>20</v>
      </c>
      <c r="I2586" s="2">
        <v>-4.8499999999999996</v>
      </c>
      <c r="J2586" s="2">
        <v>13.88</v>
      </c>
      <c r="K2586" s="2">
        <v>15.49</v>
      </c>
      <c r="L2586" s="2" t="s">
        <v>365</v>
      </c>
      <c r="M2586" s="2" t="s">
        <v>38</v>
      </c>
      <c r="N2586" s="2" t="s">
        <v>30</v>
      </c>
      <c r="O2586" s="2" t="s">
        <v>24</v>
      </c>
      <c r="P2586" s="2" t="s">
        <v>25</v>
      </c>
      <c r="Q2586" s="2" t="s">
        <v>26</v>
      </c>
      <c r="R2586" s="3">
        <v>42671</v>
      </c>
      <c r="S2586" s="10">
        <f t="shared" si="439"/>
        <v>2016</v>
      </c>
      <c r="T2586" t="str">
        <f t="shared" si="443"/>
        <v/>
      </c>
      <c r="U2586">
        <f t="shared" si="443"/>
        <v>-4.8499999999999996</v>
      </c>
      <c r="V2586" t="str">
        <f t="shared" si="443"/>
        <v/>
      </c>
      <c r="W2586" t="str">
        <f t="shared" si="443"/>
        <v/>
      </c>
      <c r="Z2586">
        <f t="shared" si="444"/>
        <v>-4.8499999999999996</v>
      </c>
      <c r="AA2586" t="str">
        <f t="shared" si="444"/>
        <v/>
      </c>
      <c r="AB2586" t="str">
        <f t="shared" si="444"/>
        <v/>
      </c>
      <c r="AE2586" t="str">
        <f t="shared" si="440"/>
        <v>Office Supplies</v>
      </c>
      <c r="AH2586" t="str">
        <f t="shared" si="441"/>
        <v/>
      </c>
      <c r="AI2586" t="str">
        <f t="shared" si="442"/>
        <v/>
      </c>
      <c r="AJ2586" t="str">
        <f t="shared" si="438"/>
        <v/>
      </c>
      <c r="AK2586" t="str">
        <f t="shared" si="438"/>
        <v/>
      </c>
      <c r="AL2586" t="str">
        <f t="shared" si="438"/>
        <v/>
      </c>
    </row>
    <row r="2587" spans="1:38" x14ac:dyDescent="0.2">
      <c r="A2587" s="1">
        <v>7829</v>
      </c>
      <c r="B2587" s="2" t="s">
        <v>18</v>
      </c>
      <c r="C2587" s="3">
        <v>42670</v>
      </c>
      <c r="D2587" s="2" t="s">
        <v>59</v>
      </c>
      <c r="E2587" s="2">
        <v>35</v>
      </c>
      <c r="F2587" s="2">
        <v>771.72</v>
      </c>
      <c r="G2587" s="2">
        <v>0.02</v>
      </c>
      <c r="H2587" s="2" t="s">
        <v>20</v>
      </c>
      <c r="I2587" s="2">
        <v>-29.19</v>
      </c>
      <c r="J2587" s="2">
        <v>33.380000000000003</v>
      </c>
      <c r="K2587" s="2">
        <v>22.99</v>
      </c>
      <c r="L2587" s="2" t="s">
        <v>365</v>
      </c>
      <c r="M2587" s="2" t="s">
        <v>38</v>
      </c>
      <c r="N2587" s="2" t="s">
        <v>30</v>
      </c>
      <c r="O2587" s="2" t="s">
        <v>24</v>
      </c>
      <c r="P2587" s="2" t="s">
        <v>64</v>
      </c>
      <c r="Q2587" s="2" t="s">
        <v>58</v>
      </c>
      <c r="R2587" s="3">
        <v>42672</v>
      </c>
      <c r="S2587" s="10">
        <f t="shared" si="439"/>
        <v>2016</v>
      </c>
      <c r="T2587" t="str">
        <f t="shared" si="443"/>
        <v/>
      </c>
      <c r="U2587">
        <f t="shared" si="443"/>
        <v>-29.19</v>
      </c>
      <c r="V2587" t="str">
        <f t="shared" si="443"/>
        <v/>
      </c>
      <c r="W2587" t="str">
        <f t="shared" si="443"/>
        <v/>
      </c>
      <c r="Z2587">
        <f t="shared" si="444"/>
        <v>-29.19</v>
      </c>
      <c r="AA2587" t="str">
        <f t="shared" si="444"/>
        <v/>
      </c>
      <c r="AB2587" t="str">
        <f t="shared" si="444"/>
        <v/>
      </c>
      <c r="AE2587" t="str">
        <f t="shared" si="440"/>
        <v>Office Supplies</v>
      </c>
      <c r="AH2587" t="str">
        <f t="shared" si="441"/>
        <v/>
      </c>
      <c r="AI2587" t="str">
        <f t="shared" si="442"/>
        <v/>
      </c>
      <c r="AJ2587" t="str">
        <f t="shared" si="438"/>
        <v/>
      </c>
      <c r="AK2587" t="str">
        <f t="shared" si="438"/>
        <v/>
      </c>
      <c r="AL2587" t="str">
        <f t="shared" si="438"/>
        <v/>
      </c>
    </row>
    <row r="2588" spans="1:38" x14ac:dyDescent="0.2">
      <c r="A2588" s="1">
        <v>7830</v>
      </c>
      <c r="B2588" s="2" t="s">
        <v>18</v>
      </c>
      <c r="C2588" s="3">
        <v>42671</v>
      </c>
      <c r="D2588" s="2" t="s">
        <v>27</v>
      </c>
      <c r="E2588" s="2">
        <v>3</v>
      </c>
      <c r="F2588" s="2">
        <v>716.44</v>
      </c>
      <c r="G2588" s="2">
        <v>0.1</v>
      </c>
      <c r="H2588" s="2" t="s">
        <v>44</v>
      </c>
      <c r="I2588" s="2">
        <v>-332.52</v>
      </c>
      <c r="J2588" s="2">
        <v>232.98</v>
      </c>
      <c r="K2588" s="2">
        <v>78.66</v>
      </c>
      <c r="L2588" s="2" t="s">
        <v>510</v>
      </c>
      <c r="M2588" s="2" t="s">
        <v>22</v>
      </c>
      <c r="N2588" s="2" t="s">
        <v>23</v>
      </c>
      <c r="O2588" s="2" t="s">
        <v>45</v>
      </c>
      <c r="P2588" s="2" t="s">
        <v>67</v>
      </c>
      <c r="Q2588" s="2" t="s">
        <v>47</v>
      </c>
      <c r="R2588" s="3">
        <v>42671</v>
      </c>
      <c r="S2588" s="10">
        <f t="shared" si="439"/>
        <v>2016</v>
      </c>
      <c r="T2588">
        <f t="shared" si="443"/>
        <v>-332.52</v>
      </c>
      <c r="U2588" t="str">
        <f t="shared" si="443"/>
        <v/>
      </c>
      <c r="V2588" t="str">
        <f t="shared" si="443"/>
        <v/>
      </c>
      <c r="W2588" t="str">
        <f t="shared" si="443"/>
        <v/>
      </c>
      <c r="Z2588" t="str">
        <f t="shared" si="444"/>
        <v/>
      </c>
      <c r="AA2588" t="str">
        <f t="shared" si="444"/>
        <v/>
      </c>
      <c r="AB2588">
        <f t="shared" si="444"/>
        <v>-332.52</v>
      </c>
      <c r="AE2588" t="str">
        <f t="shared" si="440"/>
        <v>Furniture</v>
      </c>
      <c r="AH2588" t="str">
        <f t="shared" si="441"/>
        <v/>
      </c>
      <c r="AI2588" t="str">
        <f t="shared" si="442"/>
        <v/>
      </c>
      <c r="AJ2588" t="str">
        <f t="shared" si="438"/>
        <v/>
      </c>
      <c r="AK2588" t="str">
        <f t="shared" si="438"/>
        <v/>
      </c>
      <c r="AL2588" t="str">
        <f t="shared" si="438"/>
        <v/>
      </c>
    </row>
    <row r="2589" spans="1:38" x14ac:dyDescent="0.2">
      <c r="A2589" s="1">
        <v>7831</v>
      </c>
      <c r="B2589" s="2" t="s">
        <v>18</v>
      </c>
      <c r="C2589" s="3">
        <v>42671</v>
      </c>
      <c r="D2589" s="2" t="s">
        <v>27</v>
      </c>
      <c r="E2589" s="2">
        <v>25</v>
      </c>
      <c r="F2589" s="2">
        <v>986.17</v>
      </c>
      <c r="G2589" s="2">
        <v>0.06</v>
      </c>
      <c r="H2589" s="2" t="s">
        <v>20</v>
      </c>
      <c r="I2589" s="2">
        <v>226.31</v>
      </c>
      <c r="J2589" s="2">
        <v>50.76</v>
      </c>
      <c r="K2589" s="2">
        <v>27.26</v>
      </c>
      <c r="L2589" s="2" t="s">
        <v>510</v>
      </c>
      <c r="M2589" s="2" t="s">
        <v>22</v>
      </c>
      <c r="N2589" s="2" t="s">
        <v>23</v>
      </c>
      <c r="O2589" s="2" t="s">
        <v>24</v>
      </c>
      <c r="P2589" s="2" t="s">
        <v>35</v>
      </c>
      <c r="Q2589" s="2" t="s">
        <v>26</v>
      </c>
      <c r="R2589" s="3">
        <v>42676</v>
      </c>
      <c r="S2589" s="10">
        <f t="shared" si="439"/>
        <v>2016</v>
      </c>
      <c r="T2589">
        <f t="shared" si="443"/>
        <v>226.31</v>
      </c>
      <c r="U2589" t="str">
        <f t="shared" si="443"/>
        <v/>
      </c>
      <c r="V2589" t="str">
        <f t="shared" si="443"/>
        <v/>
      </c>
      <c r="W2589" t="str">
        <f t="shared" si="443"/>
        <v/>
      </c>
      <c r="Z2589">
        <f t="shared" si="444"/>
        <v>226.31</v>
      </c>
      <c r="AA2589" t="str">
        <f t="shared" si="444"/>
        <v/>
      </c>
      <c r="AB2589" t="str">
        <f t="shared" si="444"/>
        <v/>
      </c>
      <c r="AE2589" t="str">
        <f t="shared" si="440"/>
        <v/>
      </c>
      <c r="AH2589" t="str">
        <f t="shared" si="441"/>
        <v/>
      </c>
      <c r="AI2589" t="str">
        <f t="shared" si="442"/>
        <v/>
      </c>
      <c r="AJ2589" t="str">
        <f t="shared" si="438"/>
        <v/>
      </c>
      <c r="AK2589" t="str">
        <f t="shared" si="438"/>
        <v/>
      </c>
      <c r="AL2589" t="str">
        <f t="shared" si="438"/>
        <v/>
      </c>
    </row>
    <row r="2590" spans="1:38" x14ac:dyDescent="0.2">
      <c r="A2590" s="1">
        <v>7832</v>
      </c>
      <c r="B2590" s="2" t="s">
        <v>18</v>
      </c>
      <c r="C2590" s="3">
        <v>42672</v>
      </c>
      <c r="D2590" s="2" t="s">
        <v>27</v>
      </c>
      <c r="E2590" s="2">
        <v>26</v>
      </c>
      <c r="F2590" s="2">
        <v>74</v>
      </c>
      <c r="G2590" s="2">
        <v>0.08</v>
      </c>
      <c r="H2590" s="2" t="s">
        <v>20</v>
      </c>
      <c r="I2590" s="2">
        <v>19.39</v>
      </c>
      <c r="J2590" s="2">
        <v>14.62</v>
      </c>
      <c r="K2590" s="2">
        <v>14.8</v>
      </c>
      <c r="L2590" s="2" t="s">
        <v>51</v>
      </c>
      <c r="M2590" s="2" t="s">
        <v>29</v>
      </c>
      <c r="N2590" s="2" t="s">
        <v>30</v>
      </c>
      <c r="O2590" s="2" t="s">
        <v>24</v>
      </c>
      <c r="P2590" s="2" t="s">
        <v>95</v>
      </c>
      <c r="Q2590" s="2" t="s">
        <v>36</v>
      </c>
      <c r="R2590" s="3">
        <v>42676</v>
      </c>
      <c r="S2590" s="10">
        <f t="shared" si="439"/>
        <v>2016</v>
      </c>
      <c r="T2590" t="str">
        <f t="shared" si="443"/>
        <v/>
      </c>
      <c r="U2590">
        <f t="shared" si="443"/>
        <v>19.39</v>
      </c>
      <c r="V2590" t="str">
        <f t="shared" si="443"/>
        <v/>
      </c>
      <c r="W2590" t="str">
        <f t="shared" si="443"/>
        <v/>
      </c>
      <c r="Z2590">
        <f t="shared" si="444"/>
        <v>19.39</v>
      </c>
      <c r="AA2590" t="str">
        <f t="shared" si="444"/>
        <v/>
      </c>
      <c r="AB2590" t="str">
        <f t="shared" si="444"/>
        <v/>
      </c>
      <c r="AE2590" t="str">
        <f t="shared" si="440"/>
        <v/>
      </c>
      <c r="AH2590" t="str">
        <f t="shared" si="441"/>
        <v/>
      </c>
      <c r="AI2590" t="str">
        <f t="shared" si="442"/>
        <v/>
      </c>
      <c r="AJ2590" t="str">
        <f t="shared" si="438"/>
        <v/>
      </c>
      <c r="AK2590" t="str">
        <f t="shared" si="438"/>
        <v/>
      </c>
      <c r="AL2590" t="str">
        <f t="shared" si="438"/>
        <v/>
      </c>
    </row>
    <row r="2591" spans="1:38" x14ac:dyDescent="0.2">
      <c r="A2591" s="1">
        <v>7833</v>
      </c>
      <c r="B2591" s="2" t="s">
        <v>18</v>
      </c>
      <c r="C2591" s="3">
        <v>42672</v>
      </c>
      <c r="D2591" s="2" t="s">
        <v>27</v>
      </c>
      <c r="E2591" s="2">
        <v>9</v>
      </c>
      <c r="F2591" s="2">
        <v>319.64999999999998</v>
      </c>
      <c r="G2591" s="2">
        <v>0.05</v>
      </c>
      <c r="H2591" s="2" t="s">
        <v>20</v>
      </c>
      <c r="I2591" s="2">
        <v>20.96</v>
      </c>
      <c r="J2591" s="2">
        <v>45.89</v>
      </c>
      <c r="K2591" s="2">
        <v>19.100000000000001</v>
      </c>
      <c r="L2591" s="2" t="s">
        <v>51</v>
      </c>
      <c r="M2591" s="2" t="s">
        <v>29</v>
      </c>
      <c r="N2591" s="2" t="s">
        <v>30</v>
      </c>
      <c r="O2591" s="2" t="s">
        <v>24</v>
      </c>
      <c r="P2591" s="2" t="s">
        <v>52</v>
      </c>
      <c r="Q2591" s="2" t="s">
        <v>26</v>
      </c>
      <c r="R2591" s="3">
        <v>42672</v>
      </c>
      <c r="S2591" s="10">
        <f t="shared" si="439"/>
        <v>2016</v>
      </c>
      <c r="T2591" t="str">
        <f t="shared" si="443"/>
        <v/>
      </c>
      <c r="U2591">
        <f t="shared" si="443"/>
        <v>20.96</v>
      </c>
      <c r="V2591" t="str">
        <f t="shared" si="443"/>
        <v/>
      </c>
      <c r="W2591" t="str">
        <f t="shared" si="443"/>
        <v/>
      </c>
      <c r="Z2591">
        <f t="shared" si="444"/>
        <v>20.96</v>
      </c>
      <c r="AA2591" t="str">
        <f t="shared" si="444"/>
        <v/>
      </c>
      <c r="AB2591" t="str">
        <f t="shared" si="444"/>
        <v/>
      </c>
      <c r="AE2591" t="str">
        <f t="shared" si="440"/>
        <v/>
      </c>
      <c r="AH2591" t="str">
        <f t="shared" si="441"/>
        <v/>
      </c>
      <c r="AI2591" t="str">
        <f t="shared" si="442"/>
        <v/>
      </c>
      <c r="AJ2591" t="str">
        <f t="shared" si="438"/>
        <v/>
      </c>
      <c r="AK2591" t="str">
        <f t="shared" si="438"/>
        <v/>
      </c>
      <c r="AL2591" t="str">
        <f t="shared" si="438"/>
        <v/>
      </c>
    </row>
    <row r="2592" spans="1:38" x14ac:dyDescent="0.2">
      <c r="A2592" s="1">
        <v>7834</v>
      </c>
      <c r="B2592" s="2" t="s">
        <v>18</v>
      </c>
      <c r="C2592" s="3">
        <v>42672</v>
      </c>
      <c r="D2592" s="2" t="s">
        <v>50</v>
      </c>
      <c r="E2592" s="2">
        <v>33</v>
      </c>
      <c r="F2592" s="2">
        <v>1763.9929999999999</v>
      </c>
      <c r="G2592" s="2">
        <v>0.09</v>
      </c>
      <c r="H2592" s="2" t="s">
        <v>20</v>
      </c>
      <c r="I2592" s="2">
        <v>303.61</v>
      </c>
      <c r="J2592" s="2">
        <v>77.989999999999995</v>
      </c>
      <c r="K2592" s="2">
        <v>19.63</v>
      </c>
      <c r="L2592" s="2" t="s">
        <v>188</v>
      </c>
      <c r="M2592" s="2" t="s">
        <v>29</v>
      </c>
      <c r="N2592" s="2" t="s">
        <v>23</v>
      </c>
      <c r="O2592" s="2" t="s">
        <v>31</v>
      </c>
      <c r="P2592" s="2" t="s">
        <v>39</v>
      </c>
      <c r="Q2592" s="2" t="s">
        <v>26</v>
      </c>
      <c r="R2592" s="3">
        <v>42674</v>
      </c>
      <c r="S2592" s="10">
        <f t="shared" si="439"/>
        <v>2016</v>
      </c>
      <c r="T2592">
        <f t="shared" si="443"/>
        <v>303.61</v>
      </c>
      <c r="U2592" t="str">
        <f t="shared" si="443"/>
        <v/>
      </c>
      <c r="V2592" t="str">
        <f t="shared" si="443"/>
        <v/>
      </c>
      <c r="W2592" t="str">
        <f t="shared" si="443"/>
        <v/>
      </c>
      <c r="Z2592" t="str">
        <f t="shared" si="444"/>
        <v/>
      </c>
      <c r="AA2592">
        <f t="shared" si="444"/>
        <v>303.61</v>
      </c>
      <c r="AB2592" t="str">
        <f t="shared" si="444"/>
        <v/>
      </c>
      <c r="AE2592" t="str">
        <f t="shared" si="440"/>
        <v/>
      </c>
      <c r="AH2592" t="str">
        <f t="shared" si="441"/>
        <v/>
      </c>
      <c r="AI2592" t="str">
        <f t="shared" si="442"/>
        <v/>
      </c>
      <c r="AJ2592" t="str">
        <f t="shared" si="438"/>
        <v/>
      </c>
      <c r="AK2592" t="str">
        <f t="shared" si="438"/>
        <v/>
      </c>
      <c r="AL2592" t="str">
        <f t="shared" si="438"/>
        <v/>
      </c>
    </row>
    <row r="2593" spans="1:38" x14ac:dyDescent="0.2">
      <c r="A2593" s="1">
        <v>7835</v>
      </c>
      <c r="B2593" s="2" t="s">
        <v>18</v>
      </c>
      <c r="C2593" s="3">
        <v>42672</v>
      </c>
      <c r="D2593" s="2" t="s">
        <v>41</v>
      </c>
      <c r="E2593" s="2">
        <v>38</v>
      </c>
      <c r="F2593" s="2">
        <v>473.3</v>
      </c>
      <c r="G2593" s="2">
        <v>0.05</v>
      </c>
      <c r="H2593" s="2" t="s">
        <v>20</v>
      </c>
      <c r="I2593" s="2">
        <v>84.74</v>
      </c>
      <c r="J2593" s="2">
        <v>24.28</v>
      </c>
      <c r="K2593" s="2">
        <v>18.86</v>
      </c>
      <c r="L2593" s="2" t="s">
        <v>401</v>
      </c>
      <c r="M2593" s="2" t="s">
        <v>22</v>
      </c>
      <c r="N2593" s="2" t="s">
        <v>43</v>
      </c>
      <c r="O2593" s="2" t="s">
        <v>24</v>
      </c>
      <c r="P2593" s="2" t="s">
        <v>35</v>
      </c>
      <c r="Q2593" s="2" t="s">
        <v>26</v>
      </c>
      <c r="R2593" s="3">
        <v>42673</v>
      </c>
      <c r="S2593" s="10">
        <f t="shared" si="439"/>
        <v>2016</v>
      </c>
      <c r="T2593" t="str">
        <f t="shared" si="443"/>
        <v/>
      </c>
      <c r="U2593" t="str">
        <f t="shared" si="443"/>
        <v/>
      </c>
      <c r="V2593">
        <f t="shared" si="443"/>
        <v>84.74</v>
      </c>
      <c r="W2593" t="str">
        <f t="shared" si="443"/>
        <v/>
      </c>
      <c r="Z2593">
        <f t="shared" si="444"/>
        <v>84.74</v>
      </c>
      <c r="AA2593" t="str">
        <f t="shared" si="444"/>
        <v/>
      </c>
      <c r="AB2593" t="str">
        <f t="shared" si="444"/>
        <v/>
      </c>
      <c r="AE2593" t="str">
        <f t="shared" si="440"/>
        <v/>
      </c>
      <c r="AH2593" t="str">
        <f t="shared" si="441"/>
        <v/>
      </c>
      <c r="AI2593" t="str">
        <f t="shared" si="442"/>
        <v/>
      </c>
      <c r="AJ2593" t="str">
        <f t="shared" si="438"/>
        <v/>
      </c>
      <c r="AK2593" t="str">
        <f t="shared" si="438"/>
        <v/>
      </c>
      <c r="AL2593" t="str">
        <f t="shared" si="438"/>
        <v/>
      </c>
    </row>
    <row r="2594" spans="1:38" x14ac:dyDescent="0.2">
      <c r="A2594" s="1">
        <v>7836</v>
      </c>
      <c r="B2594" s="2" t="s">
        <v>18</v>
      </c>
      <c r="C2594" s="3">
        <v>42673</v>
      </c>
      <c r="D2594" s="2" t="s">
        <v>19</v>
      </c>
      <c r="E2594" s="2">
        <v>30</v>
      </c>
      <c r="F2594" s="2">
        <v>207.64</v>
      </c>
      <c r="G2594" s="2">
        <v>0</v>
      </c>
      <c r="H2594" s="2" t="s">
        <v>20</v>
      </c>
      <c r="I2594" s="2">
        <v>-54.45</v>
      </c>
      <c r="J2594" s="2">
        <v>18.48</v>
      </c>
      <c r="K2594" s="2">
        <v>19.84</v>
      </c>
      <c r="L2594" s="2" t="s">
        <v>194</v>
      </c>
      <c r="M2594" s="2" t="s">
        <v>29</v>
      </c>
      <c r="N2594" s="2" t="s">
        <v>43</v>
      </c>
      <c r="O2594" s="2" t="s">
        <v>24</v>
      </c>
      <c r="P2594" s="2" t="s">
        <v>35</v>
      </c>
      <c r="Q2594" s="2" t="s">
        <v>26</v>
      </c>
      <c r="R2594" s="3">
        <v>42675</v>
      </c>
      <c r="S2594" s="10">
        <f t="shared" si="439"/>
        <v>2016</v>
      </c>
      <c r="T2594" t="str">
        <f t="shared" si="443"/>
        <v/>
      </c>
      <c r="U2594" t="str">
        <f t="shared" si="443"/>
        <v/>
      </c>
      <c r="V2594">
        <f t="shared" si="443"/>
        <v>-54.45</v>
      </c>
      <c r="W2594" t="str">
        <f t="shared" si="443"/>
        <v/>
      </c>
      <c r="Z2594">
        <f t="shared" si="444"/>
        <v>-54.45</v>
      </c>
      <c r="AA2594" t="str">
        <f t="shared" si="444"/>
        <v/>
      </c>
      <c r="AB2594" t="str">
        <f t="shared" si="444"/>
        <v/>
      </c>
      <c r="AE2594" t="str">
        <f t="shared" si="440"/>
        <v>Office Supplies</v>
      </c>
      <c r="AH2594" t="str">
        <f t="shared" si="441"/>
        <v/>
      </c>
      <c r="AI2594" t="str">
        <f t="shared" si="442"/>
        <v/>
      </c>
      <c r="AJ2594" t="str">
        <f t="shared" si="438"/>
        <v/>
      </c>
      <c r="AK2594" t="str">
        <f t="shared" si="438"/>
        <v/>
      </c>
      <c r="AL2594" t="str">
        <f t="shared" si="438"/>
        <v/>
      </c>
    </row>
    <row r="2595" spans="1:38" x14ac:dyDescent="0.2">
      <c r="A2595" s="1">
        <v>7837</v>
      </c>
      <c r="B2595" s="2" t="s">
        <v>18</v>
      </c>
      <c r="C2595" s="3">
        <v>42674</v>
      </c>
      <c r="D2595" s="2" t="s">
        <v>41</v>
      </c>
      <c r="E2595" s="2">
        <v>36</v>
      </c>
      <c r="F2595" s="2">
        <v>4741.1000000000004</v>
      </c>
      <c r="G2595" s="2">
        <v>0</v>
      </c>
      <c r="H2595" s="2" t="s">
        <v>44</v>
      </c>
      <c r="I2595" s="2">
        <v>629.76</v>
      </c>
      <c r="J2595" s="2">
        <v>132.97999999999999</v>
      </c>
      <c r="K2595" s="2">
        <v>44</v>
      </c>
      <c r="L2595" s="2" t="s">
        <v>304</v>
      </c>
      <c r="M2595" s="2" t="s">
        <v>29</v>
      </c>
      <c r="N2595" s="2" t="s">
        <v>23</v>
      </c>
      <c r="O2595" s="2" t="s">
        <v>45</v>
      </c>
      <c r="P2595" s="2" t="s">
        <v>61</v>
      </c>
      <c r="Q2595" s="2" t="s">
        <v>56</v>
      </c>
      <c r="R2595" s="3">
        <v>42675</v>
      </c>
      <c r="S2595" s="10">
        <f t="shared" si="439"/>
        <v>2016</v>
      </c>
      <c r="T2595">
        <f t="shared" si="443"/>
        <v>629.76</v>
      </c>
      <c r="U2595" t="str">
        <f t="shared" si="443"/>
        <v/>
      </c>
      <c r="V2595" t="str">
        <f t="shared" si="443"/>
        <v/>
      </c>
      <c r="W2595" t="str">
        <f t="shared" si="443"/>
        <v/>
      </c>
      <c r="Z2595" t="str">
        <f t="shared" si="444"/>
        <v/>
      </c>
      <c r="AA2595" t="str">
        <f t="shared" si="444"/>
        <v/>
      </c>
      <c r="AB2595">
        <f t="shared" si="444"/>
        <v>629.76</v>
      </c>
      <c r="AE2595" t="str">
        <f t="shared" si="440"/>
        <v/>
      </c>
      <c r="AH2595" t="str">
        <f t="shared" si="441"/>
        <v/>
      </c>
      <c r="AI2595" t="str">
        <f t="shared" si="442"/>
        <v/>
      </c>
      <c r="AJ2595" t="str">
        <f t="shared" si="438"/>
        <v/>
      </c>
      <c r="AK2595" t="str">
        <f t="shared" si="438"/>
        <v/>
      </c>
      <c r="AL2595" t="str">
        <f t="shared" si="438"/>
        <v/>
      </c>
    </row>
    <row r="2596" spans="1:38" x14ac:dyDescent="0.2">
      <c r="A2596" s="1">
        <v>7838</v>
      </c>
      <c r="B2596" s="2" t="s">
        <v>18</v>
      </c>
      <c r="C2596" s="3">
        <v>42674</v>
      </c>
      <c r="D2596" s="2" t="s">
        <v>41</v>
      </c>
      <c r="E2596" s="2">
        <v>14</v>
      </c>
      <c r="F2596" s="2">
        <v>2725.47</v>
      </c>
      <c r="G2596" s="2">
        <v>0.1</v>
      </c>
      <c r="H2596" s="2" t="s">
        <v>20</v>
      </c>
      <c r="I2596" s="2">
        <v>1112.93</v>
      </c>
      <c r="J2596" s="2">
        <v>221.84</v>
      </c>
      <c r="K2596" s="2">
        <v>35.21</v>
      </c>
      <c r="L2596" s="2" t="s">
        <v>304</v>
      </c>
      <c r="M2596" s="2" t="s">
        <v>29</v>
      </c>
      <c r="N2596" s="2" t="s">
        <v>23</v>
      </c>
      <c r="O2596" s="2" t="s">
        <v>45</v>
      </c>
      <c r="P2596" s="2" t="s">
        <v>55</v>
      </c>
      <c r="Q2596" s="2" t="s">
        <v>34</v>
      </c>
      <c r="R2596" s="3">
        <v>42675</v>
      </c>
      <c r="S2596" s="10">
        <f t="shared" si="439"/>
        <v>2016</v>
      </c>
      <c r="T2596">
        <f t="shared" si="443"/>
        <v>1112.93</v>
      </c>
      <c r="U2596" t="str">
        <f t="shared" si="443"/>
        <v/>
      </c>
      <c r="V2596" t="str">
        <f t="shared" si="443"/>
        <v/>
      </c>
      <c r="W2596" t="str">
        <f t="shared" si="443"/>
        <v/>
      </c>
      <c r="Z2596" t="str">
        <f t="shared" si="444"/>
        <v/>
      </c>
      <c r="AA2596" t="str">
        <f t="shared" si="444"/>
        <v/>
      </c>
      <c r="AB2596">
        <f t="shared" si="444"/>
        <v>1112.93</v>
      </c>
      <c r="AE2596" t="str">
        <f t="shared" si="440"/>
        <v/>
      </c>
      <c r="AH2596" t="str">
        <f t="shared" si="441"/>
        <v/>
      </c>
      <c r="AI2596" t="str">
        <f t="shared" si="442"/>
        <v/>
      </c>
      <c r="AJ2596" t="str">
        <f t="shared" si="438"/>
        <v/>
      </c>
      <c r="AK2596" t="str">
        <f t="shared" si="438"/>
        <v/>
      </c>
      <c r="AL2596" t="str">
        <f t="shared" si="438"/>
        <v/>
      </c>
    </row>
    <row r="2597" spans="1:38" x14ac:dyDescent="0.2">
      <c r="A2597" s="1">
        <v>7839</v>
      </c>
      <c r="B2597" s="2" t="s">
        <v>18</v>
      </c>
      <c r="C2597" s="3">
        <v>42676</v>
      </c>
      <c r="D2597" s="2" t="s">
        <v>59</v>
      </c>
      <c r="E2597" s="2">
        <v>11</v>
      </c>
      <c r="F2597" s="2">
        <v>473.75</v>
      </c>
      <c r="G2597" s="2">
        <v>0.01</v>
      </c>
      <c r="H2597" s="2" t="s">
        <v>20</v>
      </c>
      <c r="I2597" s="2">
        <v>164.65</v>
      </c>
      <c r="J2597" s="2">
        <v>51.98</v>
      </c>
      <c r="K2597" s="2">
        <v>23.2</v>
      </c>
      <c r="L2597" s="2" t="s">
        <v>151</v>
      </c>
      <c r="M2597" s="2" t="s">
        <v>29</v>
      </c>
      <c r="N2597" s="2" t="s">
        <v>43</v>
      </c>
      <c r="O2597" s="2" t="s">
        <v>45</v>
      </c>
      <c r="P2597" s="2" t="s">
        <v>55</v>
      </c>
      <c r="Q2597" s="2" t="s">
        <v>36</v>
      </c>
      <c r="R2597" s="3">
        <v>42678</v>
      </c>
      <c r="S2597" s="10">
        <f t="shared" si="439"/>
        <v>2016</v>
      </c>
      <c r="T2597" t="str">
        <f t="shared" si="443"/>
        <v/>
      </c>
      <c r="U2597" t="str">
        <f t="shared" si="443"/>
        <v/>
      </c>
      <c r="V2597">
        <f t="shared" si="443"/>
        <v>164.65</v>
      </c>
      <c r="W2597" t="str">
        <f t="shared" si="443"/>
        <v/>
      </c>
      <c r="Z2597" t="str">
        <f t="shared" si="444"/>
        <v/>
      </c>
      <c r="AA2597" t="str">
        <f t="shared" si="444"/>
        <v/>
      </c>
      <c r="AB2597">
        <f t="shared" si="444"/>
        <v>164.65</v>
      </c>
      <c r="AE2597" t="str">
        <f t="shared" si="440"/>
        <v/>
      </c>
      <c r="AH2597" t="str">
        <f t="shared" si="441"/>
        <v/>
      </c>
      <c r="AI2597" t="str">
        <f t="shared" si="442"/>
        <v/>
      </c>
      <c r="AJ2597" t="str">
        <f t="shared" si="438"/>
        <v/>
      </c>
      <c r="AK2597" t="str">
        <f t="shared" si="438"/>
        <v/>
      </c>
      <c r="AL2597" t="str">
        <f t="shared" si="438"/>
        <v/>
      </c>
    </row>
    <row r="2598" spans="1:38" x14ac:dyDescent="0.2">
      <c r="A2598" s="1">
        <v>7840</v>
      </c>
      <c r="B2598" s="2" t="s">
        <v>18</v>
      </c>
      <c r="C2598" s="3">
        <v>42680</v>
      </c>
      <c r="D2598" s="2" t="s">
        <v>50</v>
      </c>
      <c r="E2598" s="2">
        <v>41</v>
      </c>
      <c r="F2598" s="2">
        <v>6839.12</v>
      </c>
      <c r="G2598" s="2">
        <v>0.01</v>
      </c>
      <c r="H2598" s="2" t="s">
        <v>20</v>
      </c>
      <c r="I2598" s="2">
        <v>3086.42</v>
      </c>
      <c r="J2598" s="2">
        <v>174.93</v>
      </c>
      <c r="K2598" s="2">
        <v>33.99</v>
      </c>
      <c r="L2598" s="2" t="s">
        <v>179</v>
      </c>
      <c r="M2598" s="2" t="s">
        <v>29</v>
      </c>
      <c r="N2598" s="2" t="s">
        <v>23</v>
      </c>
      <c r="O2598" s="2" t="s">
        <v>24</v>
      </c>
      <c r="P2598" s="2" t="s">
        <v>90</v>
      </c>
      <c r="Q2598" s="2" t="s">
        <v>26</v>
      </c>
      <c r="R2598" s="3">
        <v>42681</v>
      </c>
      <c r="S2598" s="10">
        <f t="shared" si="439"/>
        <v>2016</v>
      </c>
      <c r="T2598">
        <f t="shared" si="443"/>
        <v>3086.42</v>
      </c>
      <c r="U2598" t="str">
        <f t="shared" si="443"/>
        <v/>
      </c>
      <c r="V2598" t="str">
        <f t="shared" si="443"/>
        <v/>
      </c>
      <c r="W2598" t="str">
        <f t="shared" si="443"/>
        <v/>
      </c>
      <c r="Z2598">
        <f t="shared" si="444"/>
        <v>3086.42</v>
      </c>
      <c r="AA2598" t="str">
        <f t="shared" si="444"/>
        <v/>
      </c>
      <c r="AB2598" t="str">
        <f t="shared" si="444"/>
        <v/>
      </c>
      <c r="AE2598" t="str">
        <f t="shared" si="440"/>
        <v/>
      </c>
      <c r="AH2598" t="str">
        <f t="shared" si="441"/>
        <v/>
      </c>
      <c r="AI2598" t="str">
        <f t="shared" si="442"/>
        <v/>
      </c>
      <c r="AJ2598" t="str">
        <f t="shared" si="438"/>
        <v/>
      </c>
      <c r="AK2598" t="str">
        <f t="shared" si="438"/>
        <v/>
      </c>
      <c r="AL2598" t="str">
        <f t="shared" si="438"/>
        <v/>
      </c>
    </row>
    <row r="2599" spans="1:38" x14ac:dyDescent="0.2">
      <c r="A2599" s="1">
        <v>7841</v>
      </c>
      <c r="B2599" s="2" t="s">
        <v>18</v>
      </c>
      <c r="C2599" s="3">
        <v>42680</v>
      </c>
      <c r="D2599" s="2" t="s">
        <v>27</v>
      </c>
      <c r="E2599" s="2">
        <v>9</v>
      </c>
      <c r="F2599" s="2">
        <v>157.04</v>
      </c>
      <c r="G2599" s="2">
        <v>0.05</v>
      </c>
      <c r="H2599" s="2" t="s">
        <v>20</v>
      </c>
      <c r="I2599" s="2">
        <v>19.170000000000002</v>
      </c>
      <c r="J2599" s="2">
        <v>28.74</v>
      </c>
      <c r="K2599" s="2">
        <v>19.079999999999998</v>
      </c>
      <c r="L2599" s="2" t="s">
        <v>331</v>
      </c>
      <c r="M2599" s="2" t="s">
        <v>29</v>
      </c>
      <c r="N2599" s="2" t="s">
        <v>43</v>
      </c>
      <c r="O2599" s="2" t="s">
        <v>24</v>
      </c>
      <c r="P2599" s="2" t="s">
        <v>25</v>
      </c>
      <c r="Q2599" s="2" t="s">
        <v>26</v>
      </c>
      <c r="R2599" s="3">
        <v>42684</v>
      </c>
      <c r="S2599" s="10">
        <f t="shared" si="439"/>
        <v>2016</v>
      </c>
      <c r="T2599" t="str">
        <f t="shared" si="443"/>
        <v/>
      </c>
      <c r="U2599" t="str">
        <f t="shared" si="443"/>
        <v/>
      </c>
      <c r="V2599">
        <f t="shared" si="443"/>
        <v>19.170000000000002</v>
      </c>
      <c r="W2599" t="str">
        <f t="shared" si="443"/>
        <v/>
      </c>
      <c r="Z2599">
        <f t="shared" si="444"/>
        <v>19.170000000000002</v>
      </c>
      <c r="AA2599" t="str">
        <f t="shared" si="444"/>
        <v/>
      </c>
      <c r="AB2599" t="str">
        <f t="shared" si="444"/>
        <v/>
      </c>
      <c r="AE2599" t="str">
        <f t="shared" si="440"/>
        <v/>
      </c>
      <c r="AH2599" t="str">
        <f t="shared" si="441"/>
        <v/>
      </c>
      <c r="AI2599" t="str">
        <f t="shared" si="442"/>
        <v/>
      </c>
      <c r="AJ2599" t="str">
        <f t="shared" si="438"/>
        <v/>
      </c>
      <c r="AK2599" t="str">
        <f t="shared" si="438"/>
        <v/>
      </c>
      <c r="AL2599" t="str">
        <f t="shared" si="438"/>
        <v/>
      </c>
    </row>
    <row r="2600" spans="1:38" x14ac:dyDescent="0.2">
      <c r="A2600" s="1">
        <v>7842</v>
      </c>
      <c r="B2600" s="2" t="s">
        <v>18</v>
      </c>
      <c r="C2600" s="3">
        <v>42680</v>
      </c>
      <c r="D2600" s="2" t="s">
        <v>19</v>
      </c>
      <c r="E2600" s="2">
        <v>26</v>
      </c>
      <c r="F2600" s="2">
        <v>13913.28</v>
      </c>
      <c r="G2600" s="2">
        <v>0.05</v>
      </c>
      <c r="H2600" s="2" t="s">
        <v>20</v>
      </c>
      <c r="I2600" s="2">
        <v>6446.58</v>
      </c>
      <c r="J2600" s="2">
        <v>586.74</v>
      </c>
      <c r="K2600" s="2">
        <v>38.49</v>
      </c>
      <c r="L2600" s="2" t="s">
        <v>130</v>
      </c>
      <c r="M2600" s="2" t="s">
        <v>29</v>
      </c>
      <c r="N2600" s="2" t="s">
        <v>23</v>
      </c>
      <c r="O2600" s="2" t="s">
        <v>31</v>
      </c>
      <c r="P2600" s="2" t="s">
        <v>33</v>
      </c>
      <c r="Q2600" s="2" t="s">
        <v>34</v>
      </c>
      <c r="R2600" s="3">
        <v>42681</v>
      </c>
      <c r="S2600" s="10">
        <f t="shared" si="439"/>
        <v>2016</v>
      </c>
      <c r="T2600">
        <f t="shared" si="443"/>
        <v>6446.58</v>
      </c>
      <c r="U2600" t="str">
        <f t="shared" si="443"/>
        <v/>
      </c>
      <c r="V2600" t="str">
        <f t="shared" si="443"/>
        <v/>
      </c>
      <c r="W2600" t="str">
        <f t="shared" si="443"/>
        <v/>
      </c>
      <c r="Z2600" t="str">
        <f t="shared" si="444"/>
        <v/>
      </c>
      <c r="AA2600">
        <f t="shared" si="444"/>
        <v>6446.58</v>
      </c>
      <c r="AB2600" t="str">
        <f t="shared" si="444"/>
        <v/>
      </c>
      <c r="AE2600" t="str">
        <f t="shared" si="440"/>
        <v/>
      </c>
      <c r="AH2600" t="str">
        <f t="shared" si="441"/>
        <v/>
      </c>
      <c r="AI2600" t="str">
        <f t="shared" si="442"/>
        <v/>
      </c>
      <c r="AJ2600" t="str">
        <f t="shared" si="438"/>
        <v/>
      </c>
      <c r="AK2600" t="str">
        <f t="shared" si="438"/>
        <v/>
      </c>
      <c r="AL2600" t="str">
        <f t="shared" si="438"/>
        <v/>
      </c>
    </row>
    <row r="2601" spans="1:38" x14ac:dyDescent="0.2">
      <c r="A2601" s="1">
        <v>7843</v>
      </c>
      <c r="B2601" s="2" t="s">
        <v>18</v>
      </c>
      <c r="C2601" s="3">
        <v>42682</v>
      </c>
      <c r="D2601" s="2" t="s">
        <v>50</v>
      </c>
      <c r="E2601" s="2">
        <v>31</v>
      </c>
      <c r="F2601" s="2">
        <v>248.03</v>
      </c>
      <c r="G2601" s="2">
        <v>0.02</v>
      </c>
      <c r="H2601" s="2" t="s">
        <v>20</v>
      </c>
      <c r="I2601" s="2">
        <v>-112.52</v>
      </c>
      <c r="J2601" s="2">
        <v>19.37</v>
      </c>
      <c r="K2601" s="2">
        <v>19.53</v>
      </c>
      <c r="L2601" s="2" t="s">
        <v>514</v>
      </c>
      <c r="M2601" s="2" t="s">
        <v>38</v>
      </c>
      <c r="N2601" s="2" t="s">
        <v>23</v>
      </c>
      <c r="O2601" s="2" t="s">
        <v>31</v>
      </c>
      <c r="P2601" s="2" t="s">
        <v>32</v>
      </c>
      <c r="Q2601" s="2" t="s">
        <v>58</v>
      </c>
      <c r="R2601" s="3">
        <v>42682</v>
      </c>
      <c r="S2601" s="10">
        <f t="shared" si="439"/>
        <v>2016</v>
      </c>
      <c r="T2601">
        <f t="shared" si="443"/>
        <v>-112.52</v>
      </c>
      <c r="U2601" t="str">
        <f t="shared" si="443"/>
        <v/>
      </c>
      <c r="V2601" t="str">
        <f t="shared" si="443"/>
        <v/>
      </c>
      <c r="W2601" t="str">
        <f t="shared" si="443"/>
        <v/>
      </c>
      <c r="Z2601" t="str">
        <f t="shared" si="444"/>
        <v/>
      </c>
      <c r="AA2601">
        <f t="shared" si="444"/>
        <v>-112.52</v>
      </c>
      <c r="AB2601" t="str">
        <f t="shared" si="444"/>
        <v/>
      </c>
      <c r="AE2601" t="str">
        <f t="shared" si="440"/>
        <v>Technology</v>
      </c>
      <c r="AH2601" t="str">
        <f t="shared" si="441"/>
        <v/>
      </c>
      <c r="AI2601" t="str">
        <f t="shared" si="442"/>
        <v/>
      </c>
      <c r="AJ2601" t="str">
        <f t="shared" si="438"/>
        <v/>
      </c>
      <c r="AK2601" t="str">
        <f t="shared" si="438"/>
        <v/>
      </c>
      <c r="AL2601" t="str">
        <f t="shared" si="438"/>
        <v/>
      </c>
    </row>
    <row r="2602" spans="1:38" x14ac:dyDescent="0.2">
      <c r="A2602" s="1">
        <v>7844</v>
      </c>
      <c r="B2602" s="2" t="s">
        <v>18</v>
      </c>
      <c r="C2602" s="3">
        <v>42683</v>
      </c>
      <c r="D2602" s="2" t="s">
        <v>59</v>
      </c>
      <c r="E2602" s="2">
        <v>35</v>
      </c>
      <c r="F2602" s="2">
        <v>1161.54</v>
      </c>
      <c r="G2602" s="2">
        <v>7.0000000000000007E-2</v>
      </c>
      <c r="H2602" s="2" t="s">
        <v>20</v>
      </c>
      <c r="I2602" s="2">
        <v>-30.6</v>
      </c>
      <c r="J2602" s="2">
        <v>44.98</v>
      </c>
      <c r="K2602" s="2">
        <v>19.5</v>
      </c>
      <c r="L2602" s="2" t="s">
        <v>76</v>
      </c>
      <c r="M2602" s="2" t="s">
        <v>38</v>
      </c>
      <c r="N2602" s="2" t="s">
        <v>43</v>
      </c>
      <c r="O2602" s="2" t="s">
        <v>31</v>
      </c>
      <c r="P2602" s="2" t="s">
        <v>32</v>
      </c>
      <c r="Q2602" s="2" t="s">
        <v>26</v>
      </c>
      <c r="R2602" s="3">
        <v>42684</v>
      </c>
      <c r="S2602" s="10">
        <f t="shared" si="439"/>
        <v>2016</v>
      </c>
      <c r="T2602" t="str">
        <f t="shared" ref="T2602:W2621" si="445">IF($N2602=T$1,$I2602,"")</f>
        <v/>
      </c>
      <c r="U2602" t="str">
        <f t="shared" si="445"/>
        <v/>
      </c>
      <c r="V2602">
        <f t="shared" si="445"/>
        <v>-30.6</v>
      </c>
      <c r="W2602" t="str">
        <f t="shared" si="445"/>
        <v/>
      </c>
      <c r="Z2602" t="str">
        <f t="shared" ref="Z2602:AB2621" si="446">IF($O2602=Z$1,$I2602,"")</f>
        <v/>
      </c>
      <c r="AA2602">
        <f t="shared" si="446"/>
        <v>-30.6</v>
      </c>
      <c r="AB2602" t="str">
        <f t="shared" si="446"/>
        <v/>
      </c>
      <c r="AE2602" t="str">
        <f t="shared" si="440"/>
        <v>Technology</v>
      </c>
      <c r="AH2602" t="str">
        <f t="shared" si="441"/>
        <v/>
      </c>
      <c r="AI2602" t="str">
        <f t="shared" si="442"/>
        <v/>
      </c>
      <c r="AJ2602" t="str">
        <f t="shared" si="438"/>
        <v/>
      </c>
      <c r="AK2602" t="str">
        <f t="shared" si="438"/>
        <v/>
      </c>
      <c r="AL2602" t="str">
        <f t="shared" si="438"/>
        <v/>
      </c>
    </row>
    <row r="2603" spans="1:38" x14ac:dyDescent="0.2">
      <c r="A2603" s="1">
        <v>7845</v>
      </c>
      <c r="B2603" s="2" t="s">
        <v>18</v>
      </c>
      <c r="C2603" s="3">
        <v>42683</v>
      </c>
      <c r="D2603" s="2" t="s">
        <v>59</v>
      </c>
      <c r="E2603" s="2">
        <v>37</v>
      </c>
      <c r="F2603" s="2">
        <v>231.22</v>
      </c>
      <c r="G2603" s="2">
        <v>0.09</v>
      </c>
      <c r="H2603" s="2" t="s">
        <v>20</v>
      </c>
      <c r="I2603" s="2">
        <v>-243.71</v>
      </c>
      <c r="J2603" s="2">
        <v>17.98</v>
      </c>
      <c r="K2603" s="2">
        <v>24.39</v>
      </c>
      <c r="L2603" s="2" t="s">
        <v>76</v>
      </c>
      <c r="M2603" s="2" t="s">
        <v>38</v>
      </c>
      <c r="N2603" s="2" t="s">
        <v>43</v>
      </c>
      <c r="O2603" s="2" t="s">
        <v>24</v>
      </c>
      <c r="P2603" s="2" t="s">
        <v>35</v>
      </c>
      <c r="Q2603" s="2" t="s">
        <v>26</v>
      </c>
      <c r="R2603" s="3">
        <v>42684</v>
      </c>
      <c r="S2603" s="10">
        <f t="shared" si="439"/>
        <v>2016</v>
      </c>
      <c r="T2603" t="str">
        <f t="shared" si="445"/>
        <v/>
      </c>
      <c r="U2603" t="str">
        <f t="shared" si="445"/>
        <v/>
      </c>
      <c r="V2603">
        <f t="shared" si="445"/>
        <v>-243.71</v>
      </c>
      <c r="W2603" t="str">
        <f t="shared" si="445"/>
        <v/>
      </c>
      <c r="Z2603">
        <f t="shared" si="446"/>
        <v>-243.71</v>
      </c>
      <c r="AA2603" t="str">
        <f t="shared" si="446"/>
        <v/>
      </c>
      <c r="AB2603" t="str">
        <f t="shared" si="446"/>
        <v/>
      </c>
      <c r="AE2603" t="str">
        <f t="shared" si="440"/>
        <v>Office Supplies</v>
      </c>
      <c r="AH2603" t="str">
        <f t="shared" si="441"/>
        <v/>
      </c>
      <c r="AI2603" t="str">
        <f t="shared" si="442"/>
        <v/>
      </c>
      <c r="AJ2603" t="str">
        <f t="shared" si="438"/>
        <v/>
      </c>
      <c r="AK2603" t="str">
        <f t="shared" si="438"/>
        <v/>
      </c>
      <c r="AL2603" t="str">
        <f t="shared" si="438"/>
        <v/>
      </c>
    </row>
    <row r="2604" spans="1:38" x14ac:dyDescent="0.2">
      <c r="A2604" s="1">
        <v>7846</v>
      </c>
      <c r="B2604" s="2" t="s">
        <v>18</v>
      </c>
      <c r="C2604" s="3">
        <v>42683</v>
      </c>
      <c r="D2604" s="2" t="s">
        <v>59</v>
      </c>
      <c r="E2604" s="2">
        <v>1</v>
      </c>
      <c r="F2604" s="2">
        <v>68.863500000000002</v>
      </c>
      <c r="G2604" s="2">
        <v>0.05</v>
      </c>
      <c r="H2604" s="2" t="s">
        <v>20</v>
      </c>
      <c r="I2604" s="2">
        <v>-255.95</v>
      </c>
      <c r="J2604" s="2">
        <v>77.989999999999995</v>
      </c>
      <c r="K2604" s="2">
        <v>22.99</v>
      </c>
      <c r="L2604" s="2" t="s">
        <v>76</v>
      </c>
      <c r="M2604" s="2" t="s">
        <v>38</v>
      </c>
      <c r="N2604" s="2" t="s">
        <v>43</v>
      </c>
      <c r="O2604" s="2" t="s">
        <v>31</v>
      </c>
      <c r="P2604" s="2" t="s">
        <v>39</v>
      </c>
      <c r="Q2604" s="2" t="s">
        <v>26</v>
      </c>
      <c r="R2604" s="3">
        <v>42685</v>
      </c>
      <c r="S2604" s="10">
        <f t="shared" si="439"/>
        <v>2016</v>
      </c>
      <c r="T2604" t="str">
        <f t="shared" si="445"/>
        <v/>
      </c>
      <c r="U2604" t="str">
        <f t="shared" si="445"/>
        <v/>
      </c>
      <c r="V2604">
        <f t="shared" si="445"/>
        <v>-255.95</v>
      </c>
      <c r="W2604" t="str">
        <f t="shared" si="445"/>
        <v/>
      </c>
      <c r="Z2604" t="str">
        <f t="shared" si="446"/>
        <v/>
      </c>
      <c r="AA2604">
        <f t="shared" si="446"/>
        <v>-255.95</v>
      </c>
      <c r="AB2604" t="str">
        <f t="shared" si="446"/>
        <v/>
      </c>
      <c r="AE2604" t="str">
        <f t="shared" si="440"/>
        <v>Technology</v>
      </c>
      <c r="AH2604">
        <f t="shared" si="441"/>
        <v>-255.95</v>
      </c>
      <c r="AI2604" t="str">
        <f t="shared" si="442"/>
        <v/>
      </c>
      <c r="AJ2604" t="str">
        <f t="shared" si="438"/>
        <v/>
      </c>
      <c r="AK2604">
        <f t="shared" si="438"/>
        <v>-255.95</v>
      </c>
      <c r="AL2604" t="str">
        <f t="shared" si="438"/>
        <v/>
      </c>
    </row>
    <row r="2605" spans="1:38" x14ac:dyDescent="0.2">
      <c r="A2605" s="1">
        <v>7847</v>
      </c>
      <c r="B2605" s="2" t="s">
        <v>18</v>
      </c>
      <c r="C2605" s="3">
        <v>42683</v>
      </c>
      <c r="D2605" s="2" t="s">
        <v>59</v>
      </c>
      <c r="E2605" s="2">
        <v>25</v>
      </c>
      <c r="F2605" s="2">
        <v>129.49</v>
      </c>
      <c r="G2605" s="2">
        <v>0.1</v>
      </c>
      <c r="H2605" s="2" t="s">
        <v>20</v>
      </c>
      <c r="I2605" s="2">
        <v>19.510000000000002</v>
      </c>
      <c r="J2605" s="2">
        <v>17.18</v>
      </c>
      <c r="K2605" s="2">
        <v>16.04</v>
      </c>
      <c r="L2605" s="2" t="s">
        <v>76</v>
      </c>
      <c r="M2605" s="2" t="s">
        <v>38</v>
      </c>
      <c r="N2605" s="2" t="s">
        <v>43</v>
      </c>
      <c r="O2605" s="2" t="s">
        <v>24</v>
      </c>
      <c r="P2605" s="2" t="s">
        <v>35</v>
      </c>
      <c r="Q2605" s="2" t="s">
        <v>36</v>
      </c>
      <c r="R2605" s="3">
        <v>42685</v>
      </c>
      <c r="S2605" s="10">
        <f t="shared" si="439"/>
        <v>2016</v>
      </c>
      <c r="T2605" t="str">
        <f t="shared" si="445"/>
        <v/>
      </c>
      <c r="U2605" t="str">
        <f t="shared" si="445"/>
        <v/>
      </c>
      <c r="V2605">
        <f t="shared" si="445"/>
        <v>19.510000000000002</v>
      </c>
      <c r="W2605" t="str">
        <f t="shared" si="445"/>
        <v/>
      </c>
      <c r="Z2605">
        <f t="shared" si="446"/>
        <v>19.510000000000002</v>
      </c>
      <c r="AA2605" t="str">
        <f t="shared" si="446"/>
        <v/>
      </c>
      <c r="AB2605" t="str">
        <f t="shared" si="446"/>
        <v/>
      </c>
      <c r="AE2605" t="str">
        <f t="shared" si="440"/>
        <v/>
      </c>
      <c r="AH2605" t="str">
        <f t="shared" si="441"/>
        <v/>
      </c>
      <c r="AI2605" t="str">
        <f t="shared" si="442"/>
        <v/>
      </c>
      <c r="AJ2605" t="str">
        <f t="shared" si="438"/>
        <v/>
      </c>
      <c r="AK2605" t="str">
        <f t="shared" si="438"/>
        <v/>
      </c>
      <c r="AL2605" t="str">
        <f t="shared" si="438"/>
        <v/>
      </c>
    </row>
    <row r="2606" spans="1:38" x14ac:dyDescent="0.2">
      <c r="A2606" s="1">
        <v>7848</v>
      </c>
      <c r="B2606" s="2" t="s">
        <v>18</v>
      </c>
      <c r="C2606" s="3">
        <v>42683</v>
      </c>
      <c r="D2606" s="2" t="s">
        <v>41</v>
      </c>
      <c r="E2606" s="2">
        <v>35</v>
      </c>
      <c r="F2606" s="2">
        <v>3318.3454999999999</v>
      </c>
      <c r="G2606" s="2">
        <v>0.05</v>
      </c>
      <c r="H2606" s="2" t="s">
        <v>20</v>
      </c>
      <c r="I2606" s="2">
        <v>827.8</v>
      </c>
      <c r="J2606" s="2">
        <v>127.99</v>
      </c>
      <c r="K2606" s="2">
        <v>16.5</v>
      </c>
      <c r="L2606" s="2" t="s">
        <v>83</v>
      </c>
      <c r="M2606" s="2" t="s">
        <v>66</v>
      </c>
      <c r="N2606" s="2" t="s">
        <v>30</v>
      </c>
      <c r="O2606" s="2" t="s">
        <v>31</v>
      </c>
      <c r="P2606" s="2" t="s">
        <v>39</v>
      </c>
      <c r="Q2606" s="2" t="s">
        <v>26</v>
      </c>
      <c r="R2606" s="3">
        <v>42686</v>
      </c>
      <c r="S2606" s="10">
        <f t="shared" si="439"/>
        <v>2016</v>
      </c>
      <c r="T2606" t="str">
        <f t="shared" si="445"/>
        <v/>
      </c>
      <c r="U2606">
        <f t="shared" si="445"/>
        <v>827.8</v>
      </c>
      <c r="V2606" t="str">
        <f t="shared" si="445"/>
        <v/>
      </c>
      <c r="W2606" t="str">
        <f t="shared" si="445"/>
        <v/>
      </c>
      <c r="Z2606" t="str">
        <f t="shared" si="446"/>
        <v/>
      </c>
      <c r="AA2606">
        <f t="shared" si="446"/>
        <v>827.8</v>
      </c>
      <c r="AB2606" t="str">
        <f t="shared" si="446"/>
        <v/>
      </c>
      <c r="AE2606" t="str">
        <f t="shared" si="440"/>
        <v/>
      </c>
      <c r="AH2606" t="str">
        <f t="shared" si="441"/>
        <v/>
      </c>
      <c r="AI2606" t="str">
        <f t="shared" si="442"/>
        <v/>
      </c>
      <c r="AJ2606" t="str">
        <f t="shared" si="438"/>
        <v/>
      </c>
      <c r="AK2606" t="str">
        <f t="shared" si="438"/>
        <v/>
      </c>
      <c r="AL2606" t="str">
        <f t="shared" si="438"/>
        <v/>
      </c>
    </row>
    <row r="2607" spans="1:38" x14ac:dyDescent="0.2">
      <c r="A2607" s="1">
        <v>7849</v>
      </c>
      <c r="B2607" s="2" t="s">
        <v>18</v>
      </c>
      <c r="C2607" s="3">
        <v>42683</v>
      </c>
      <c r="D2607" s="2" t="s">
        <v>41</v>
      </c>
      <c r="E2607" s="2">
        <v>27</v>
      </c>
      <c r="F2607" s="2">
        <v>1162.29</v>
      </c>
      <c r="G2607" s="2">
        <v>0.03</v>
      </c>
      <c r="H2607" s="2" t="s">
        <v>20</v>
      </c>
      <c r="I2607" s="2">
        <v>71.760000000000005</v>
      </c>
      <c r="J2607" s="2">
        <v>52.98</v>
      </c>
      <c r="K2607" s="2">
        <v>20.5</v>
      </c>
      <c r="L2607" s="2" t="s">
        <v>83</v>
      </c>
      <c r="M2607" s="2" t="s">
        <v>29</v>
      </c>
      <c r="N2607" s="2" t="s">
        <v>30</v>
      </c>
      <c r="O2607" s="2" t="s">
        <v>31</v>
      </c>
      <c r="P2607" s="2" t="s">
        <v>32</v>
      </c>
      <c r="Q2607" s="2" t="s">
        <v>26</v>
      </c>
      <c r="R2607" s="3">
        <v>42684</v>
      </c>
      <c r="S2607" s="10">
        <f t="shared" si="439"/>
        <v>2016</v>
      </c>
      <c r="T2607" t="str">
        <f t="shared" si="445"/>
        <v/>
      </c>
      <c r="U2607">
        <f t="shared" si="445"/>
        <v>71.760000000000005</v>
      </c>
      <c r="V2607" t="str">
        <f t="shared" si="445"/>
        <v/>
      </c>
      <c r="W2607" t="str">
        <f t="shared" si="445"/>
        <v/>
      </c>
      <c r="Z2607" t="str">
        <f t="shared" si="446"/>
        <v/>
      </c>
      <c r="AA2607">
        <f t="shared" si="446"/>
        <v>71.760000000000005</v>
      </c>
      <c r="AB2607" t="str">
        <f t="shared" si="446"/>
        <v/>
      </c>
      <c r="AE2607" t="str">
        <f t="shared" si="440"/>
        <v/>
      </c>
      <c r="AH2607" t="str">
        <f t="shared" si="441"/>
        <v/>
      </c>
      <c r="AI2607" t="str">
        <f t="shared" si="442"/>
        <v/>
      </c>
      <c r="AJ2607" t="str">
        <f t="shared" si="438"/>
        <v/>
      </c>
      <c r="AK2607" t="str">
        <f t="shared" si="438"/>
        <v/>
      </c>
      <c r="AL2607" t="str">
        <f t="shared" si="438"/>
        <v/>
      </c>
    </row>
    <row r="2608" spans="1:38" x14ac:dyDescent="0.2">
      <c r="A2608" s="1">
        <v>7850</v>
      </c>
      <c r="B2608" s="2" t="s">
        <v>18</v>
      </c>
      <c r="C2608" s="3">
        <v>42683</v>
      </c>
      <c r="D2608" s="2" t="s">
        <v>27</v>
      </c>
      <c r="E2608" s="2">
        <v>21</v>
      </c>
      <c r="F2608" s="2">
        <v>2739.13</v>
      </c>
      <c r="G2608" s="2">
        <v>7.0000000000000007E-2</v>
      </c>
      <c r="H2608" s="2" t="s">
        <v>49</v>
      </c>
      <c r="I2608" s="2">
        <v>315.99</v>
      </c>
      <c r="J2608" s="2">
        <v>167.99</v>
      </c>
      <c r="K2608" s="2">
        <v>22.99</v>
      </c>
      <c r="L2608" s="2" t="s">
        <v>180</v>
      </c>
      <c r="M2608" s="2" t="s">
        <v>38</v>
      </c>
      <c r="N2608" s="2" t="s">
        <v>43</v>
      </c>
      <c r="O2608" s="2" t="s">
        <v>31</v>
      </c>
      <c r="P2608" s="2" t="s">
        <v>39</v>
      </c>
      <c r="Q2608" s="2" t="s">
        <v>26</v>
      </c>
      <c r="R2608" s="3">
        <v>42687</v>
      </c>
      <c r="S2608" s="10">
        <f t="shared" si="439"/>
        <v>2016</v>
      </c>
      <c r="T2608" t="str">
        <f t="shared" si="445"/>
        <v/>
      </c>
      <c r="U2608" t="str">
        <f t="shared" si="445"/>
        <v/>
      </c>
      <c r="V2608">
        <f t="shared" si="445"/>
        <v>315.99</v>
      </c>
      <c r="W2608" t="str">
        <f t="shared" si="445"/>
        <v/>
      </c>
      <c r="Z2608" t="str">
        <f t="shared" si="446"/>
        <v/>
      </c>
      <c r="AA2608">
        <f t="shared" si="446"/>
        <v>315.99</v>
      </c>
      <c r="AB2608" t="str">
        <f t="shared" si="446"/>
        <v/>
      </c>
      <c r="AE2608" t="str">
        <f t="shared" si="440"/>
        <v/>
      </c>
      <c r="AH2608" t="str">
        <f t="shared" si="441"/>
        <v/>
      </c>
      <c r="AI2608" t="str">
        <f t="shared" si="442"/>
        <v/>
      </c>
      <c r="AJ2608" t="str">
        <f t="shared" si="438"/>
        <v/>
      </c>
      <c r="AK2608" t="str">
        <f t="shared" si="438"/>
        <v/>
      </c>
      <c r="AL2608" t="str">
        <f t="shared" si="438"/>
        <v/>
      </c>
    </row>
    <row r="2609" spans="1:38" x14ac:dyDescent="0.2">
      <c r="A2609" s="1">
        <v>7851</v>
      </c>
      <c r="B2609" s="2" t="s">
        <v>18</v>
      </c>
      <c r="C2609" s="3">
        <v>42683</v>
      </c>
      <c r="D2609" s="2" t="s">
        <v>27</v>
      </c>
      <c r="E2609" s="2">
        <v>40</v>
      </c>
      <c r="F2609" s="2">
        <v>686.92</v>
      </c>
      <c r="G2609" s="2">
        <v>0.09</v>
      </c>
      <c r="H2609" s="2" t="s">
        <v>20</v>
      </c>
      <c r="I2609" s="2">
        <v>-147</v>
      </c>
      <c r="J2609" s="2">
        <v>29.7</v>
      </c>
      <c r="K2609" s="2">
        <v>23.47</v>
      </c>
      <c r="L2609" s="2" t="s">
        <v>180</v>
      </c>
      <c r="M2609" s="2" t="s">
        <v>38</v>
      </c>
      <c r="N2609" s="2" t="s">
        <v>43</v>
      </c>
      <c r="O2609" s="2" t="s">
        <v>24</v>
      </c>
      <c r="P2609" s="2" t="s">
        <v>52</v>
      </c>
      <c r="Q2609" s="2" t="s">
        <v>26</v>
      </c>
      <c r="R2609" s="3">
        <v>42690</v>
      </c>
      <c r="S2609" s="10">
        <f t="shared" si="439"/>
        <v>2016</v>
      </c>
      <c r="T2609" t="str">
        <f t="shared" si="445"/>
        <v/>
      </c>
      <c r="U2609" t="str">
        <f t="shared" si="445"/>
        <v/>
      </c>
      <c r="V2609">
        <f t="shared" si="445"/>
        <v>-147</v>
      </c>
      <c r="W2609" t="str">
        <f t="shared" si="445"/>
        <v/>
      </c>
      <c r="Z2609">
        <f t="shared" si="446"/>
        <v>-147</v>
      </c>
      <c r="AA2609" t="str">
        <f t="shared" si="446"/>
        <v/>
      </c>
      <c r="AB2609" t="str">
        <f t="shared" si="446"/>
        <v/>
      </c>
      <c r="AE2609" t="str">
        <f t="shared" si="440"/>
        <v>Office Supplies</v>
      </c>
      <c r="AH2609" t="str">
        <f t="shared" si="441"/>
        <v/>
      </c>
      <c r="AI2609" t="str">
        <f t="shared" si="442"/>
        <v/>
      </c>
      <c r="AJ2609" t="str">
        <f t="shared" si="438"/>
        <v/>
      </c>
      <c r="AK2609" t="str">
        <f t="shared" si="438"/>
        <v/>
      </c>
      <c r="AL2609" t="str">
        <f t="shared" si="438"/>
        <v/>
      </c>
    </row>
    <row r="2610" spans="1:38" x14ac:dyDescent="0.2">
      <c r="A2610" s="1">
        <v>7852</v>
      </c>
      <c r="B2610" s="2" t="s">
        <v>18</v>
      </c>
      <c r="C2610" s="3">
        <v>42683</v>
      </c>
      <c r="D2610" s="2" t="s">
        <v>27</v>
      </c>
      <c r="E2610" s="2">
        <v>38</v>
      </c>
      <c r="F2610" s="2">
        <v>5183.67</v>
      </c>
      <c r="G2610" s="2">
        <v>0.01</v>
      </c>
      <c r="H2610" s="2" t="s">
        <v>20</v>
      </c>
      <c r="I2610" s="2">
        <v>-738.05</v>
      </c>
      <c r="J2610" s="2">
        <v>147.31</v>
      </c>
      <c r="K2610" s="2">
        <v>49</v>
      </c>
      <c r="L2610" s="2" t="s">
        <v>180</v>
      </c>
      <c r="M2610" s="2" t="s">
        <v>38</v>
      </c>
      <c r="N2610" s="2" t="s">
        <v>43</v>
      </c>
      <c r="O2610" s="2" t="s">
        <v>24</v>
      </c>
      <c r="P2610" s="2" t="s">
        <v>52</v>
      </c>
      <c r="Q2610" s="2" t="s">
        <v>34</v>
      </c>
      <c r="R2610" s="3">
        <v>42688</v>
      </c>
      <c r="S2610" s="10">
        <f t="shared" si="439"/>
        <v>2016</v>
      </c>
      <c r="T2610" t="str">
        <f t="shared" si="445"/>
        <v/>
      </c>
      <c r="U2610" t="str">
        <f t="shared" si="445"/>
        <v/>
      </c>
      <c r="V2610">
        <f t="shared" si="445"/>
        <v>-738.05</v>
      </c>
      <c r="W2610" t="str">
        <f t="shared" si="445"/>
        <v/>
      </c>
      <c r="Z2610">
        <f t="shared" si="446"/>
        <v>-738.05</v>
      </c>
      <c r="AA2610" t="str">
        <f t="shared" si="446"/>
        <v/>
      </c>
      <c r="AB2610" t="str">
        <f t="shared" si="446"/>
        <v/>
      </c>
      <c r="AE2610" t="str">
        <f t="shared" si="440"/>
        <v>Office Supplies</v>
      </c>
      <c r="AH2610" t="str">
        <f t="shared" si="441"/>
        <v/>
      </c>
      <c r="AI2610" t="str">
        <f t="shared" si="442"/>
        <v/>
      </c>
      <c r="AJ2610" t="str">
        <f t="shared" si="438"/>
        <v/>
      </c>
      <c r="AK2610" t="str">
        <f t="shared" si="438"/>
        <v/>
      </c>
      <c r="AL2610" t="str">
        <f t="shared" si="438"/>
        <v/>
      </c>
    </row>
    <row r="2611" spans="1:38" x14ac:dyDescent="0.2">
      <c r="A2611" s="1">
        <v>7853</v>
      </c>
      <c r="B2611" s="2" t="s">
        <v>18</v>
      </c>
      <c r="C2611" s="3">
        <v>42687</v>
      </c>
      <c r="D2611" s="2" t="s">
        <v>27</v>
      </c>
      <c r="E2611" s="2">
        <v>17</v>
      </c>
      <c r="F2611" s="2">
        <v>112.34</v>
      </c>
      <c r="G2611" s="2">
        <v>0.06</v>
      </c>
      <c r="H2611" s="2" t="s">
        <v>20</v>
      </c>
      <c r="I2611" s="2">
        <v>-29.57</v>
      </c>
      <c r="J2611" s="2">
        <v>18.239999999999998</v>
      </c>
      <c r="K2611" s="2">
        <v>19.22</v>
      </c>
      <c r="L2611" s="2" t="s">
        <v>219</v>
      </c>
      <c r="M2611" s="2" t="s">
        <v>29</v>
      </c>
      <c r="N2611" s="2" t="s">
        <v>43</v>
      </c>
      <c r="O2611" s="2" t="s">
        <v>45</v>
      </c>
      <c r="P2611" s="2" t="s">
        <v>55</v>
      </c>
      <c r="Q2611" s="2" t="s">
        <v>26</v>
      </c>
      <c r="R2611" s="3">
        <v>42687</v>
      </c>
      <c r="S2611" s="10">
        <f t="shared" si="439"/>
        <v>2016</v>
      </c>
      <c r="T2611" t="str">
        <f t="shared" si="445"/>
        <v/>
      </c>
      <c r="U2611" t="str">
        <f t="shared" si="445"/>
        <v/>
      </c>
      <c r="V2611">
        <f t="shared" si="445"/>
        <v>-29.57</v>
      </c>
      <c r="W2611" t="str">
        <f t="shared" si="445"/>
        <v/>
      </c>
      <c r="Z2611" t="str">
        <f t="shared" si="446"/>
        <v/>
      </c>
      <c r="AA2611" t="str">
        <f t="shared" si="446"/>
        <v/>
      </c>
      <c r="AB2611">
        <f t="shared" si="446"/>
        <v>-29.57</v>
      </c>
      <c r="AE2611" t="str">
        <f t="shared" si="440"/>
        <v>Furniture</v>
      </c>
      <c r="AH2611" t="str">
        <f t="shared" si="441"/>
        <v/>
      </c>
      <c r="AI2611" t="str">
        <f t="shared" si="442"/>
        <v/>
      </c>
      <c r="AJ2611" t="str">
        <f t="shared" si="438"/>
        <v/>
      </c>
      <c r="AK2611" t="str">
        <f t="shared" si="438"/>
        <v/>
      </c>
      <c r="AL2611" t="str">
        <f t="shared" si="438"/>
        <v/>
      </c>
    </row>
    <row r="2612" spans="1:38" x14ac:dyDescent="0.2">
      <c r="A2612" s="1">
        <v>7854</v>
      </c>
      <c r="B2612" s="2" t="s">
        <v>18</v>
      </c>
      <c r="C2612" s="3">
        <v>42687</v>
      </c>
      <c r="D2612" s="2" t="s">
        <v>27</v>
      </c>
      <c r="E2612" s="2">
        <v>31</v>
      </c>
      <c r="F2612" s="2">
        <v>150.37</v>
      </c>
      <c r="G2612" s="2">
        <v>0.1</v>
      </c>
      <c r="H2612" s="2" t="s">
        <v>49</v>
      </c>
      <c r="I2612" s="2">
        <v>-6.86</v>
      </c>
      <c r="J2612" s="2">
        <v>16.71</v>
      </c>
      <c r="K2612" s="2">
        <v>14.7</v>
      </c>
      <c r="L2612" s="2" t="s">
        <v>152</v>
      </c>
      <c r="M2612" s="2" t="s">
        <v>38</v>
      </c>
      <c r="N2612" s="2" t="s">
        <v>30</v>
      </c>
      <c r="O2612" s="2" t="s">
        <v>24</v>
      </c>
      <c r="P2612" s="2" t="s">
        <v>95</v>
      </c>
      <c r="Q2612" s="2" t="s">
        <v>36</v>
      </c>
      <c r="R2612" s="3">
        <v>42689</v>
      </c>
      <c r="S2612" s="10">
        <f t="shared" si="439"/>
        <v>2016</v>
      </c>
      <c r="T2612" t="str">
        <f t="shared" si="445"/>
        <v/>
      </c>
      <c r="U2612">
        <f t="shared" si="445"/>
        <v>-6.86</v>
      </c>
      <c r="V2612" t="str">
        <f t="shared" si="445"/>
        <v/>
      </c>
      <c r="W2612" t="str">
        <f t="shared" si="445"/>
        <v/>
      </c>
      <c r="Z2612">
        <f t="shared" si="446"/>
        <v>-6.86</v>
      </c>
      <c r="AA2612" t="str">
        <f t="shared" si="446"/>
        <v/>
      </c>
      <c r="AB2612" t="str">
        <f t="shared" si="446"/>
        <v/>
      </c>
      <c r="AE2612" t="str">
        <f t="shared" si="440"/>
        <v>Office Supplies</v>
      </c>
      <c r="AH2612" t="str">
        <f t="shared" si="441"/>
        <v/>
      </c>
      <c r="AI2612" t="str">
        <f t="shared" si="442"/>
        <v/>
      </c>
      <c r="AJ2612" t="str">
        <f t="shared" si="438"/>
        <v/>
      </c>
      <c r="AK2612" t="str">
        <f t="shared" si="438"/>
        <v/>
      </c>
      <c r="AL2612" t="str">
        <f t="shared" si="438"/>
        <v/>
      </c>
    </row>
    <row r="2613" spans="1:38" x14ac:dyDescent="0.2">
      <c r="A2613" s="1">
        <v>7855</v>
      </c>
      <c r="B2613" s="2" t="s">
        <v>18</v>
      </c>
      <c r="C2613" s="3">
        <v>42689</v>
      </c>
      <c r="D2613" s="2" t="s">
        <v>41</v>
      </c>
      <c r="E2613" s="2">
        <v>24</v>
      </c>
      <c r="F2613" s="2">
        <v>47.09</v>
      </c>
      <c r="G2613" s="2">
        <v>0.05</v>
      </c>
      <c r="H2613" s="2" t="s">
        <v>20</v>
      </c>
      <c r="I2613" s="2">
        <v>3.62</v>
      </c>
      <c r="J2613" s="2">
        <v>13.68</v>
      </c>
      <c r="K2613" s="2">
        <v>15</v>
      </c>
      <c r="L2613" s="2" t="s">
        <v>280</v>
      </c>
      <c r="M2613" s="2" t="s">
        <v>22</v>
      </c>
      <c r="N2613" s="2" t="s">
        <v>30</v>
      </c>
      <c r="O2613" s="2" t="s">
        <v>24</v>
      </c>
      <c r="P2613" s="2" t="s">
        <v>64</v>
      </c>
      <c r="Q2613" s="2" t="s">
        <v>36</v>
      </c>
      <c r="R2613" s="3">
        <v>42690</v>
      </c>
      <c r="S2613" s="10">
        <f t="shared" si="439"/>
        <v>2016</v>
      </c>
      <c r="T2613" t="str">
        <f t="shared" si="445"/>
        <v/>
      </c>
      <c r="U2613">
        <f t="shared" si="445"/>
        <v>3.62</v>
      </c>
      <c r="V2613" t="str">
        <f t="shared" si="445"/>
        <v/>
      </c>
      <c r="W2613" t="str">
        <f t="shared" si="445"/>
        <v/>
      </c>
      <c r="Z2613">
        <f t="shared" si="446"/>
        <v>3.62</v>
      </c>
      <c r="AA2613" t="str">
        <f t="shared" si="446"/>
        <v/>
      </c>
      <c r="AB2613" t="str">
        <f t="shared" si="446"/>
        <v/>
      </c>
      <c r="AE2613" t="str">
        <f t="shared" si="440"/>
        <v/>
      </c>
      <c r="AH2613" t="str">
        <f t="shared" si="441"/>
        <v/>
      </c>
      <c r="AI2613" t="str">
        <f t="shared" si="442"/>
        <v/>
      </c>
      <c r="AJ2613" t="str">
        <f t="shared" si="438"/>
        <v/>
      </c>
      <c r="AK2613" t="str">
        <f t="shared" si="438"/>
        <v/>
      </c>
      <c r="AL2613" t="str">
        <f t="shared" si="438"/>
        <v/>
      </c>
    </row>
    <row r="2614" spans="1:38" x14ac:dyDescent="0.2">
      <c r="A2614" s="1">
        <v>7856</v>
      </c>
      <c r="B2614" s="2" t="s">
        <v>18</v>
      </c>
      <c r="C2614" s="3">
        <v>42689</v>
      </c>
      <c r="D2614" s="2" t="s">
        <v>41</v>
      </c>
      <c r="E2614" s="2">
        <v>48</v>
      </c>
      <c r="F2614" s="2">
        <v>265.14999999999998</v>
      </c>
      <c r="G2614" s="2">
        <v>0.02</v>
      </c>
      <c r="H2614" s="2" t="s">
        <v>20</v>
      </c>
      <c r="I2614" s="2">
        <v>-60.86</v>
      </c>
      <c r="J2614" s="2">
        <v>16.98</v>
      </c>
      <c r="K2614" s="2">
        <v>18.75</v>
      </c>
      <c r="L2614" s="2" t="s">
        <v>280</v>
      </c>
      <c r="M2614" s="2" t="s">
        <v>22</v>
      </c>
      <c r="N2614" s="2" t="s">
        <v>30</v>
      </c>
      <c r="O2614" s="2" t="s">
        <v>24</v>
      </c>
      <c r="P2614" s="2" t="s">
        <v>35</v>
      </c>
      <c r="Q2614" s="2" t="s">
        <v>26</v>
      </c>
      <c r="R2614" s="3">
        <v>42690</v>
      </c>
      <c r="S2614" s="10">
        <f t="shared" si="439"/>
        <v>2016</v>
      </c>
      <c r="T2614" t="str">
        <f t="shared" si="445"/>
        <v/>
      </c>
      <c r="U2614">
        <f t="shared" si="445"/>
        <v>-60.86</v>
      </c>
      <c r="V2614" t="str">
        <f t="shared" si="445"/>
        <v/>
      </c>
      <c r="W2614" t="str">
        <f t="shared" si="445"/>
        <v/>
      </c>
      <c r="Z2614">
        <f t="shared" si="446"/>
        <v>-60.86</v>
      </c>
      <c r="AA2614" t="str">
        <f t="shared" si="446"/>
        <v/>
      </c>
      <c r="AB2614" t="str">
        <f t="shared" si="446"/>
        <v/>
      </c>
      <c r="AE2614" t="str">
        <f t="shared" si="440"/>
        <v>Office Supplies</v>
      </c>
      <c r="AH2614" t="str">
        <f t="shared" si="441"/>
        <v/>
      </c>
      <c r="AI2614" t="str">
        <f t="shared" si="442"/>
        <v/>
      </c>
      <c r="AJ2614" t="str">
        <f t="shared" si="438"/>
        <v/>
      </c>
      <c r="AK2614" t="str">
        <f t="shared" si="438"/>
        <v/>
      </c>
      <c r="AL2614" t="str">
        <f t="shared" si="438"/>
        <v/>
      </c>
    </row>
    <row r="2615" spans="1:38" x14ac:dyDescent="0.2">
      <c r="A2615" s="1">
        <v>7857</v>
      </c>
      <c r="B2615" s="2" t="s">
        <v>18</v>
      </c>
      <c r="C2615" s="3">
        <v>42689</v>
      </c>
      <c r="D2615" s="2" t="s">
        <v>41</v>
      </c>
      <c r="E2615" s="2">
        <v>48</v>
      </c>
      <c r="F2615" s="2">
        <v>5147.2820000000002</v>
      </c>
      <c r="G2615" s="2">
        <v>0.01</v>
      </c>
      <c r="H2615" s="2" t="s">
        <v>20</v>
      </c>
      <c r="I2615" s="2">
        <v>1281.07</v>
      </c>
      <c r="J2615" s="2">
        <v>137.99</v>
      </c>
      <c r="K2615" s="2">
        <v>22.99</v>
      </c>
      <c r="L2615" s="2" t="s">
        <v>280</v>
      </c>
      <c r="M2615" s="2" t="s">
        <v>22</v>
      </c>
      <c r="N2615" s="2" t="s">
        <v>30</v>
      </c>
      <c r="O2615" s="2" t="s">
        <v>31</v>
      </c>
      <c r="P2615" s="2" t="s">
        <v>39</v>
      </c>
      <c r="Q2615" s="2" t="s">
        <v>26</v>
      </c>
      <c r="R2615" s="3">
        <v>42690</v>
      </c>
      <c r="S2615" s="10">
        <f t="shared" si="439"/>
        <v>2016</v>
      </c>
      <c r="T2615" t="str">
        <f t="shared" si="445"/>
        <v/>
      </c>
      <c r="U2615">
        <f t="shared" si="445"/>
        <v>1281.07</v>
      </c>
      <c r="V2615" t="str">
        <f t="shared" si="445"/>
        <v/>
      </c>
      <c r="W2615" t="str">
        <f t="shared" si="445"/>
        <v/>
      </c>
      <c r="Z2615" t="str">
        <f t="shared" si="446"/>
        <v/>
      </c>
      <c r="AA2615">
        <f t="shared" si="446"/>
        <v>1281.07</v>
      </c>
      <c r="AB2615" t="str">
        <f t="shared" si="446"/>
        <v/>
      </c>
      <c r="AE2615" t="str">
        <f t="shared" si="440"/>
        <v/>
      </c>
      <c r="AH2615" t="str">
        <f t="shared" si="441"/>
        <v/>
      </c>
      <c r="AI2615" t="str">
        <f t="shared" si="442"/>
        <v/>
      </c>
      <c r="AJ2615" t="str">
        <f t="shared" si="438"/>
        <v/>
      </c>
      <c r="AK2615" t="str">
        <f t="shared" si="438"/>
        <v/>
      </c>
      <c r="AL2615" t="str">
        <f t="shared" si="438"/>
        <v/>
      </c>
    </row>
    <row r="2616" spans="1:38" x14ac:dyDescent="0.2">
      <c r="A2616" s="1">
        <v>7858</v>
      </c>
      <c r="B2616" s="2" t="s">
        <v>18</v>
      </c>
      <c r="C2616" s="3">
        <v>42689</v>
      </c>
      <c r="D2616" s="2" t="s">
        <v>50</v>
      </c>
      <c r="E2616" s="2">
        <v>8</v>
      </c>
      <c r="F2616" s="2">
        <v>1391.319</v>
      </c>
      <c r="G2616" s="2">
        <v>0.05</v>
      </c>
      <c r="H2616" s="2" t="s">
        <v>20</v>
      </c>
      <c r="I2616" s="2">
        <v>-428.09</v>
      </c>
      <c r="J2616" s="2">
        <v>217.99</v>
      </c>
      <c r="K2616" s="2">
        <v>16.5</v>
      </c>
      <c r="L2616" s="2" t="s">
        <v>356</v>
      </c>
      <c r="M2616" s="2" t="s">
        <v>22</v>
      </c>
      <c r="N2616" s="2" t="s">
        <v>54</v>
      </c>
      <c r="O2616" s="2" t="s">
        <v>31</v>
      </c>
      <c r="P2616" s="2" t="s">
        <v>39</v>
      </c>
      <c r="Q2616" s="2" t="s">
        <v>26</v>
      </c>
      <c r="R2616" s="3">
        <v>42689</v>
      </c>
      <c r="S2616" s="10">
        <f t="shared" si="439"/>
        <v>2016</v>
      </c>
      <c r="T2616" t="str">
        <f t="shared" si="445"/>
        <v/>
      </c>
      <c r="U2616" t="str">
        <f t="shared" si="445"/>
        <v/>
      </c>
      <c r="V2616" t="str">
        <f t="shared" si="445"/>
        <v/>
      </c>
      <c r="W2616">
        <f t="shared" si="445"/>
        <v>-428.09</v>
      </c>
      <c r="Z2616" t="str">
        <f t="shared" si="446"/>
        <v/>
      </c>
      <c r="AA2616">
        <f t="shared" si="446"/>
        <v>-428.09</v>
      </c>
      <c r="AB2616" t="str">
        <f t="shared" si="446"/>
        <v/>
      </c>
      <c r="AE2616" t="str">
        <f t="shared" si="440"/>
        <v>Technology</v>
      </c>
      <c r="AH2616">
        <f t="shared" si="441"/>
        <v>-428.09</v>
      </c>
      <c r="AI2616" t="str">
        <f t="shared" si="442"/>
        <v/>
      </c>
      <c r="AJ2616" t="str">
        <f t="shared" si="438"/>
        <v/>
      </c>
      <c r="AK2616">
        <f t="shared" si="438"/>
        <v>-428.09</v>
      </c>
      <c r="AL2616" t="str">
        <f t="shared" si="438"/>
        <v/>
      </c>
    </row>
    <row r="2617" spans="1:38" x14ac:dyDescent="0.2">
      <c r="A2617" s="1">
        <v>7859</v>
      </c>
      <c r="B2617" s="2" t="s">
        <v>18</v>
      </c>
      <c r="C2617" s="3">
        <v>42691</v>
      </c>
      <c r="D2617" s="2" t="s">
        <v>41</v>
      </c>
      <c r="E2617" s="2">
        <v>32</v>
      </c>
      <c r="F2617" s="2">
        <v>679.15</v>
      </c>
      <c r="G2617" s="2">
        <v>7.0000000000000007E-2</v>
      </c>
      <c r="H2617" s="2" t="s">
        <v>20</v>
      </c>
      <c r="I2617" s="2">
        <v>-51.43</v>
      </c>
      <c r="J2617" s="2">
        <v>32.97</v>
      </c>
      <c r="K2617" s="2">
        <v>18</v>
      </c>
      <c r="L2617" s="2" t="s">
        <v>531</v>
      </c>
      <c r="M2617" s="2" t="s">
        <v>29</v>
      </c>
      <c r="N2617" s="2" t="s">
        <v>23</v>
      </c>
      <c r="O2617" s="2" t="s">
        <v>31</v>
      </c>
      <c r="P2617" s="2" t="s">
        <v>32</v>
      </c>
      <c r="Q2617" s="2" t="s">
        <v>26</v>
      </c>
      <c r="R2617" s="3">
        <v>42693</v>
      </c>
      <c r="S2617" s="10">
        <f t="shared" si="439"/>
        <v>2016</v>
      </c>
      <c r="T2617">
        <f t="shared" si="445"/>
        <v>-51.43</v>
      </c>
      <c r="U2617" t="str">
        <f t="shared" si="445"/>
        <v/>
      </c>
      <c r="V2617" t="str">
        <f t="shared" si="445"/>
        <v/>
      </c>
      <c r="W2617" t="str">
        <f t="shared" si="445"/>
        <v/>
      </c>
      <c r="Z2617" t="str">
        <f t="shared" si="446"/>
        <v/>
      </c>
      <c r="AA2617">
        <f t="shared" si="446"/>
        <v>-51.43</v>
      </c>
      <c r="AB2617" t="str">
        <f t="shared" si="446"/>
        <v/>
      </c>
      <c r="AE2617" t="str">
        <f t="shared" si="440"/>
        <v>Technology</v>
      </c>
      <c r="AH2617" t="str">
        <f t="shared" si="441"/>
        <v/>
      </c>
      <c r="AI2617" t="str">
        <f t="shared" si="442"/>
        <v/>
      </c>
      <c r="AJ2617" t="str">
        <f t="shared" si="438"/>
        <v/>
      </c>
      <c r="AK2617" t="str">
        <f t="shared" si="438"/>
        <v/>
      </c>
      <c r="AL2617" t="str">
        <f t="shared" si="438"/>
        <v/>
      </c>
    </row>
    <row r="2618" spans="1:38" x14ac:dyDescent="0.2">
      <c r="A2618" s="1">
        <v>7860</v>
      </c>
      <c r="B2618" s="2" t="s">
        <v>18</v>
      </c>
      <c r="C2618" s="3">
        <v>42691</v>
      </c>
      <c r="D2618" s="2" t="s">
        <v>41</v>
      </c>
      <c r="E2618" s="2">
        <v>27</v>
      </c>
      <c r="F2618" s="2">
        <v>9548.44</v>
      </c>
      <c r="G2618" s="2">
        <v>0.06</v>
      </c>
      <c r="H2618" s="2" t="s">
        <v>44</v>
      </c>
      <c r="I2618" s="2">
        <v>354.24</v>
      </c>
      <c r="J2618" s="2">
        <v>360.21</v>
      </c>
      <c r="K2618" s="2">
        <v>98.84</v>
      </c>
      <c r="L2618" s="2" t="s">
        <v>531</v>
      </c>
      <c r="M2618" s="2" t="s">
        <v>29</v>
      </c>
      <c r="N2618" s="2" t="s">
        <v>23</v>
      </c>
      <c r="O2618" s="2" t="s">
        <v>45</v>
      </c>
      <c r="P2618" s="2" t="s">
        <v>46</v>
      </c>
      <c r="Q2618" s="2" t="s">
        <v>47</v>
      </c>
      <c r="R2618" s="3">
        <v>42693</v>
      </c>
      <c r="S2618" s="10">
        <f t="shared" si="439"/>
        <v>2016</v>
      </c>
      <c r="T2618">
        <f t="shared" si="445"/>
        <v>354.24</v>
      </c>
      <c r="U2618" t="str">
        <f t="shared" si="445"/>
        <v/>
      </c>
      <c r="V2618" t="str">
        <f t="shared" si="445"/>
        <v/>
      </c>
      <c r="W2618" t="str">
        <f t="shared" si="445"/>
        <v/>
      </c>
      <c r="Z2618" t="str">
        <f t="shared" si="446"/>
        <v/>
      </c>
      <c r="AA2618" t="str">
        <f t="shared" si="446"/>
        <v/>
      </c>
      <c r="AB2618">
        <f t="shared" si="446"/>
        <v>354.24</v>
      </c>
      <c r="AE2618" t="str">
        <f t="shared" si="440"/>
        <v/>
      </c>
      <c r="AH2618" t="str">
        <f t="shared" si="441"/>
        <v/>
      </c>
      <c r="AI2618" t="str">
        <f t="shared" si="442"/>
        <v/>
      </c>
      <c r="AJ2618" t="str">
        <f t="shared" si="438"/>
        <v/>
      </c>
      <c r="AK2618" t="str">
        <f t="shared" si="438"/>
        <v/>
      </c>
      <c r="AL2618" t="str">
        <f t="shared" si="438"/>
        <v/>
      </c>
    </row>
    <row r="2619" spans="1:38" x14ac:dyDescent="0.2">
      <c r="A2619" s="1">
        <v>7861</v>
      </c>
      <c r="B2619" s="2" t="s">
        <v>40</v>
      </c>
      <c r="C2619" s="3">
        <v>42691</v>
      </c>
      <c r="D2619" s="2" t="s">
        <v>59</v>
      </c>
      <c r="E2619" s="2">
        <v>48</v>
      </c>
      <c r="F2619" s="2">
        <v>627.63</v>
      </c>
      <c r="G2619" s="2">
        <v>0.06</v>
      </c>
      <c r="H2619" s="2" t="s">
        <v>49</v>
      </c>
      <c r="I2619" s="2">
        <v>120.64</v>
      </c>
      <c r="J2619" s="2">
        <v>24.64</v>
      </c>
      <c r="K2619" s="2">
        <v>18.98</v>
      </c>
      <c r="L2619" s="2" t="s">
        <v>377</v>
      </c>
      <c r="M2619" s="2" t="s">
        <v>29</v>
      </c>
      <c r="N2619" s="2" t="s">
        <v>43</v>
      </c>
      <c r="O2619" s="2" t="s">
        <v>45</v>
      </c>
      <c r="P2619" s="2" t="s">
        <v>55</v>
      </c>
      <c r="Q2619" s="2" t="s">
        <v>58</v>
      </c>
      <c r="R2619" s="3">
        <v>42692</v>
      </c>
      <c r="S2619" s="10">
        <f t="shared" si="439"/>
        <v>2016</v>
      </c>
      <c r="T2619" t="str">
        <f t="shared" si="445"/>
        <v/>
      </c>
      <c r="U2619" t="str">
        <f t="shared" si="445"/>
        <v/>
      </c>
      <c r="V2619">
        <f t="shared" si="445"/>
        <v>120.64</v>
      </c>
      <c r="W2619" t="str">
        <f t="shared" si="445"/>
        <v/>
      </c>
      <c r="Z2619" t="str">
        <f t="shared" si="446"/>
        <v/>
      </c>
      <c r="AA2619" t="str">
        <f t="shared" si="446"/>
        <v/>
      </c>
      <c r="AB2619">
        <f t="shared" si="446"/>
        <v>120.64</v>
      </c>
      <c r="AE2619" t="str">
        <f t="shared" si="440"/>
        <v/>
      </c>
      <c r="AH2619" t="str">
        <f t="shared" si="441"/>
        <v/>
      </c>
      <c r="AI2619" t="str">
        <f t="shared" si="442"/>
        <v/>
      </c>
      <c r="AJ2619" t="str">
        <f t="shared" si="438"/>
        <v/>
      </c>
      <c r="AK2619" t="str">
        <f t="shared" si="438"/>
        <v/>
      </c>
      <c r="AL2619" t="str">
        <f t="shared" si="438"/>
        <v/>
      </c>
    </row>
    <row r="2620" spans="1:38" x14ac:dyDescent="0.2">
      <c r="A2620" s="1">
        <v>7862</v>
      </c>
      <c r="B2620" s="2" t="s">
        <v>18</v>
      </c>
      <c r="C2620" s="3">
        <v>42691</v>
      </c>
      <c r="D2620" s="2" t="s">
        <v>59</v>
      </c>
      <c r="E2620" s="2">
        <v>18</v>
      </c>
      <c r="F2620" s="2">
        <v>423.79</v>
      </c>
      <c r="G2620" s="2">
        <v>0.06</v>
      </c>
      <c r="H2620" s="2" t="s">
        <v>49</v>
      </c>
      <c r="I2620" s="2">
        <v>124.87</v>
      </c>
      <c r="J2620" s="2">
        <v>34.24</v>
      </c>
      <c r="K2620" s="2">
        <v>15.99</v>
      </c>
      <c r="L2620" s="2" t="s">
        <v>391</v>
      </c>
      <c r="M2620" s="2" t="s">
        <v>29</v>
      </c>
      <c r="N2620" s="2" t="s">
        <v>30</v>
      </c>
      <c r="O2620" s="2" t="s">
        <v>31</v>
      </c>
      <c r="P2620" s="2" t="s">
        <v>32</v>
      </c>
      <c r="Q2620" s="2" t="s">
        <v>58</v>
      </c>
      <c r="R2620" s="3">
        <v>42693</v>
      </c>
      <c r="S2620" s="10">
        <f t="shared" si="439"/>
        <v>2016</v>
      </c>
      <c r="T2620" t="str">
        <f t="shared" si="445"/>
        <v/>
      </c>
      <c r="U2620">
        <f t="shared" si="445"/>
        <v>124.87</v>
      </c>
      <c r="V2620" t="str">
        <f t="shared" si="445"/>
        <v/>
      </c>
      <c r="W2620" t="str">
        <f t="shared" si="445"/>
        <v/>
      </c>
      <c r="Z2620" t="str">
        <f t="shared" si="446"/>
        <v/>
      </c>
      <c r="AA2620">
        <f t="shared" si="446"/>
        <v>124.87</v>
      </c>
      <c r="AB2620" t="str">
        <f t="shared" si="446"/>
        <v/>
      </c>
      <c r="AE2620" t="str">
        <f t="shared" si="440"/>
        <v/>
      </c>
      <c r="AH2620" t="str">
        <f t="shared" si="441"/>
        <v/>
      </c>
      <c r="AI2620" t="str">
        <f t="shared" si="442"/>
        <v/>
      </c>
      <c r="AJ2620" t="str">
        <f t="shared" si="438"/>
        <v/>
      </c>
      <c r="AK2620" t="str">
        <f t="shared" si="438"/>
        <v/>
      </c>
      <c r="AL2620" t="str">
        <f t="shared" si="438"/>
        <v/>
      </c>
    </row>
    <row r="2621" spans="1:38" x14ac:dyDescent="0.2">
      <c r="A2621" s="1">
        <v>7863</v>
      </c>
      <c r="B2621" s="2" t="s">
        <v>18</v>
      </c>
      <c r="C2621" s="3">
        <v>42692</v>
      </c>
      <c r="D2621" s="2" t="s">
        <v>19</v>
      </c>
      <c r="E2621" s="2">
        <v>22</v>
      </c>
      <c r="F2621" s="2">
        <v>448.32</v>
      </c>
      <c r="G2621" s="2">
        <v>0.05</v>
      </c>
      <c r="H2621" s="2" t="s">
        <v>49</v>
      </c>
      <c r="I2621" s="2">
        <v>-59.78</v>
      </c>
      <c r="J2621" s="2">
        <v>31.98</v>
      </c>
      <c r="K2621" s="2">
        <v>24.49</v>
      </c>
      <c r="L2621" s="2" t="s">
        <v>65</v>
      </c>
      <c r="M2621" s="2" t="s">
        <v>66</v>
      </c>
      <c r="N2621" s="2" t="s">
        <v>54</v>
      </c>
      <c r="O2621" s="2" t="s">
        <v>45</v>
      </c>
      <c r="P2621" s="2" t="s">
        <v>55</v>
      </c>
      <c r="Q2621" s="2" t="s">
        <v>26</v>
      </c>
      <c r="R2621" s="3">
        <v>42694</v>
      </c>
      <c r="S2621" s="10">
        <f t="shared" si="439"/>
        <v>2016</v>
      </c>
      <c r="T2621" t="str">
        <f t="shared" si="445"/>
        <v/>
      </c>
      <c r="U2621" t="str">
        <f t="shared" si="445"/>
        <v/>
      </c>
      <c r="V2621" t="str">
        <f t="shared" si="445"/>
        <v/>
      </c>
      <c r="W2621">
        <f t="shared" si="445"/>
        <v>-59.78</v>
      </c>
      <c r="Z2621" t="str">
        <f t="shared" si="446"/>
        <v/>
      </c>
      <c r="AA2621" t="str">
        <f t="shared" si="446"/>
        <v/>
      </c>
      <c r="AB2621">
        <f t="shared" si="446"/>
        <v>-59.78</v>
      </c>
      <c r="AE2621" t="str">
        <f t="shared" si="440"/>
        <v>Furniture</v>
      </c>
      <c r="AH2621" t="str">
        <f t="shared" si="441"/>
        <v/>
      </c>
      <c r="AI2621" t="str">
        <f t="shared" si="442"/>
        <v/>
      </c>
      <c r="AJ2621" t="str">
        <f t="shared" si="438"/>
        <v/>
      </c>
      <c r="AK2621" t="str">
        <f t="shared" si="438"/>
        <v/>
      </c>
      <c r="AL2621" t="str">
        <f t="shared" si="438"/>
        <v/>
      </c>
    </row>
    <row r="2622" spans="1:38" x14ac:dyDescent="0.2">
      <c r="A2622" s="1">
        <v>7864</v>
      </c>
      <c r="B2622" s="2" t="s">
        <v>18</v>
      </c>
      <c r="C2622" s="3">
        <v>42692</v>
      </c>
      <c r="D2622" s="2" t="s">
        <v>41</v>
      </c>
      <c r="E2622" s="2">
        <v>14</v>
      </c>
      <c r="F2622" s="2">
        <v>101.72</v>
      </c>
      <c r="G2622" s="2">
        <v>0.06</v>
      </c>
      <c r="H2622" s="2" t="s">
        <v>20</v>
      </c>
      <c r="I2622" s="2">
        <v>-61.47</v>
      </c>
      <c r="J2622" s="2">
        <v>18.48</v>
      </c>
      <c r="K2622" s="2">
        <v>22.19</v>
      </c>
      <c r="L2622" s="2" t="s">
        <v>313</v>
      </c>
      <c r="M2622" s="2" t="s">
        <v>29</v>
      </c>
      <c r="N2622" s="2" t="s">
        <v>43</v>
      </c>
      <c r="O2622" s="2" t="s">
        <v>24</v>
      </c>
      <c r="P2622" s="2" t="s">
        <v>35</v>
      </c>
      <c r="Q2622" s="2" t="s">
        <v>26</v>
      </c>
      <c r="R2622" s="3">
        <v>42694</v>
      </c>
      <c r="S2622" s="10">
        <f t="shared" si="439"/>
        <v>2016</v>
      </c>
      <c r="T2622" t="str">
        <f t="shared" ref="T2622:W2641" si="447">IF($N2622=T$1,$I2622,"")</f>
        <v/>
      </c>
      <c r="U2622" t="str">
        <f t="shared" si="447"/>
        <v/>
      </c>
      <c r="V2622">
        <f t="shared" si="447"/>
        <v>-61.47</v>
      </c>
      <c r="W2622" t="str">
        <f t="shared" si="447"/>
        <v/>
      </c>
      <c r="Z2622">
        <f t="shared" ref="Z2622:AB2641" si="448">IF($O2622=Z$1,$I2622,"")</f>
        <v>-61.47</v>
      </c>
      <c r="AA2622" t="str">
        <f t="shared" si="448"/>
        <v/>
      </c>
      <c r="AB2622" t="str">
        <f t="shared" si="448"/>
        <v/>
      </c>
      <c r="AE2622" t="str">
        <f t="shared" si="440"/>
        <v>Office Supplies</v>
      </c>
      <c r="AH2622" t="str">
        <f t="shared" si="441"/>
        <v/>
      </c>
      <c r="AI2622" t="str">
        <f t="shared" si="442"/>
        <v/>
      </c>
      <c r="AJ2622" t="str">
        <f t="shared" si="438"/>
        <v/>
      </c>
      <c r="AK2622" t="str">
        <f t="shared" si="438"/>
        <v/>
      </c>
      <c r="AL2622" t="str">
        <f t="shared" si="438"/>
        <v/>
      </c>
    </row>
    <row r="2623" spans="1:38" x14ac:dyDescent="0.2">
      <c r="A2623" s="1">
        <v>7865</v>
      </c>
      <c r="B2623" s="2" t="s">
        <v>18</v>
      </c>
      <c r="C2623" s="3">
        <v>42692</v>
      </c>
      <c r="D2623" s="2" t="s">
        <v>41</v>
      </c>
      <c r="E2623" s="2">
        <v>30</v>
      </c>
      <c r="F2623" s="2">
        <v>561.82950000000005</v>
      </c>
      <c r="G2623" s="2">
        <v>0.03</v>
      </c>
      <c r="H2623" s="2" t="s">
        <v>20</v>
      </c>
      <c r="I2623" s="2">
        <v>39.409999999999997</v>
      </c>
      <c r="J2623" s="2">
        <v>32.99</v>
      </c>
      <c r="K2623" s="2">
        <v>18.809999999999999</v>
      </c>
      <c r="L2623" s="2" t="s">
        <v>313</v>
      </c>
      <c r="M2623" s="2" t="s">
        <v>29</v>
      </c>
      <c r="N2623" s="2" t="s">
        <v>43</v>
      </c>
      <c r="O2623" s="2" t="s">
        <v>31</v>
      </c>
      <c r="P2623" s="2" t="s">
        <v>39</v>
      </c>
      <c r="Q2623" s="2" t="s">
        <v>62</v>
      </c>
      <c r="R2623" s="3">
        <v>42693</v>
      </c>
      <c r="S2623" s="10">
        <f t="shared" si="439"/>
        <v>2016</v>
      </c>
      <c r="T2623" t="str">
        <f t="shared" si="447"/>
        <v/>
      </c>
      <c r="U2623" t="str">
        <f t="shared" si="447"/>
        <v/>
      </c>
      <c r="V2623">
        <f t="shared" si="447"/>
        <v>39.409999999999997</v>
      </c>
      <c r="W2623" t="str">
        <f t="shared" si="447"/>
        <v/>
      </c>
      <c r="Z2623" t="str">
        <f t="shared" si="448"/>
        <v/>
      </c>
      <c r="AA2623">
        <f t="shared" si="448"/>
        <v>39.409999999999997</v>
      </c>
      <c r="AB2623" t="str">
        <f t="shared" si="448"/>
        <v/>
      </c>
      <c r="AE2623" t="str">
        <f t="shared" si="440"/>
        <v/>
      </c>
      <c r="AH2623" t="str">
        <f t="shared" si="441"/>
        <v/>
      </c>
      <c r="AI2623" t="str">
        <f t="shared" si="442"/>
        <v/>
      </c>
      <c r="AJ2623" t="str">
        <f t="shared" si="438"/>
        <v/>
      </c>
      <c r="AK2623" t="str">
        <f t="shared" si="438"/>
        <v/>
      </c>
      <c r="AL2623" t="str">
        <f t="shared" si="438"/>
        <v/>
      </c>
    </row>
    <row r="2624" spans="1:38" x14ac:dyDescent="0.2">
      <c r="A2624" s="1">
        <v>7866</v>
      </c>
      <c r="B2624" s="2" t="s">
        <v>18</v>
      </c>
      <c r="C2624" s="3">
        <v>42692</v>
      </c>
      <c r="D2624" s="2" t="s">
        <v>59</v>
      </c>
      <c r="E2624" s="2">
        <v>17</v>
      </c>
      <c r="F2624" s="2">
        <v>122.34</v>
      </c>
      <c r="G2624" s="2">
        <v>0.09</v>
      </c>
      <c r="H2624" s="2" t="s">
        <v>20</v>
      </c>
      <c r="I2624" s="2">
        <v>-96.84</v>
      </c>
      <c r="J2624" s="2">
        <v>18.48</v>
      </c>
      <c r="K2624" s="2">
        <v>23.68</v>
      </c>
      <c r="L2624" s="2" t="s">
        <v>124</v>
      </c>
      <c r="M2624" s="2" t="s">
        <v>29</v>
      </c>
      <c r="N2624" s="2" t="s">
        <v>23</v>
      </c>
      <c r="O2624" s="2" t="s">
        <v>24</v>
      </c>
      <c r="P2624" s="2" t="s">
        <v>35</v>
      </c>
      <c r="Q2624" s="2" t="s">
        <v>26</v>
      </c>
      <c r="R2624" s="3">
        <v>42694</v>
      </c>
      <c r="S2624" s="10">
        <f t="shared" si="439"/>
        <v>2016</v>
      </c>
      <c r="T2624">
        <f t="shared" si="447"/>
        <v>-96.84</v>
      </c>
      <c r="U2624" t="str">
        <f t="shared" si="447"/>
        <v/>
      </c>
      <c r="V2624" t="str">
        <f t="shared" si="447"/>
        <v/>
      </c>
      <c r="W2624" t="str">
        <f t="shared" si="447"/>
        <v/>
      </c>
      <c r="Z2624">
        <f t="shared" si="448"/>
        <v>-96.84</v>
      </c>
      <c r="AA2624" t="str">
        <f t="shared" si="448"/>
        <v/>
      </c>
      <c r="AB2624" t="str">
        <f t="shared" si="448"/>
        <v/>
      </c>
      <c r="AE2624" t="str">
        <f t="shared" si="440"/>
        <v>Office Supplies</v>
      </c>
      <c r="AH2624" t="str">
        <f t="shared" si="441"/>
        <v/>
      </c>
      <c r="AI2624" t="str">
        <f t="shared" si="442"/>
        <v/>
      </c>
      <c r="AJ2624" t="str">
        <f t="shared" si="438"/>
        <v/>
      </c>
      <c r="AK2624" t="str">
        <f t="shared" si="438"/>
        <v/>
      </c>
      <c r="AL2624" t="str">
        <f t="shared" si="438"/>
        <v/>
      </c>
    </row>
    <row r="2625" spans="1:38" x14ac:dyDescent="0.2">
      <c r="A2625" s="1">
        <v>7867</v>
      </c>
      <c r="B2625" s="2" t="s">
        <v>18</v>
      </c>
      <c r="C2625" s="3">
        <v>42692</v>
      </c>
      <c r="D2625" s="2" t="s">
        <v>27</v>
      </c>
      <c r="E2625" s="2">
        <v>21</v>
      </c>
      <c r="F2625" s="2">
        <v>1510.89</v>
      </c>
      <c r="G2625" s="2">
        <v>0.03</v>
      </c>
      <c r="H2625" s="2" t="s">
        <v>20</v>
      </c>
      <c r="I2625" s="2">
        <v>414.13</v>
      </c>
      <c r="J2625" s="2">
        <v>82.97</v>
      </c>
      <c r="K2625" s="2">
        <v>17.5</v>
      </c>
      <c r="L2625" s="2" t="s">
        <v>347</v>
      </c>
      <c r="M2625" s="2" t="s">
        <v>29</v>
      </c>
      <c r="N2625" s="2" t="s">
        <v>30</v>
      </c>
      <c r="O2625" s="2" t="s">
        <v>24</v>
      </c>
      <c r="P2625" s="2" t="s">
        <v>71</v>
      </c>
      <c r="Q2625" s="2" t="s">
        <v>26</v>
      </c>
      <c r="R2625" s="3">
        <v>42694</v>
      </c>
      <c r="S2625" s="10">
        <f t="shared" si="439"/>
        <v>2016</v>
      </c>
      <c r="T2625" t="str">
        <f t="shared" si="447"/>
        <v/>
      </c>
      <c r="U2625">
        <f t="shared" si="447"/>
        <v>414.13</v>
      </c>
      <c r="V2625" t="str">
        <f t="shared" si="447"/>
        <v/>
      </c>
      <c r="W2625" t="str">
        <f t="shared" si="447"/>
        <v/>
      </c>
      <c r="Z2625">
        <f t="shared" si="448"/>
        <v>414.13</v>
      </c>
      <c r="AA2625" t="str">
        <f t="shared" si="448"/>
        <v/>
      </c>
      <c r="AB2625" t="str">
        <f t="shared" si="448"/>
        <v/>
      </c>
      <c r="AE2625" t="str">
        <f t="shared" si="440"/>
        <v/>
      </c>
      <c r="AH2625" t="str">
        <f t="shared" si="441"/>
        <v/>
      </c>
      <c r="AI2625" t="str">
        <f t="shared" si="442"/>
        <v/>
      </c>
      <c r="AJ2625" t="str">
        <f t="shared" si="438"/>
        <v/>
      </c>
      <c r="AK2625" t="str">
        <f t="shared" si="438"/>
        <v/>
      </c>
      <c r="AL2625" t="str">
        <f t="shared" si="438"/>
        <v/>
      </c>
    </row>
    <row r="2626" spans="1:38" x14ac:dyDescent="0.2">
      <c r="A2626" s="1">
        <v>7868</v>
      </c>
      <c r="B2626" s="2" t="s">
        <v>18</v>
      </c>
      <c r="C2626" s="3">
        <v>42692</v>
      </c>
      <c r="D2626" s="2" t="s">
        <v>27</v>
      </c>
      <c r="E2626" s="2">
        <v>1</v>
      </c>
      <c r="F2626" s="2">
        <v>18.02</v>
      </c>
      <c r="G2626" s="2">
        <v>0.02</v>
      </c>
      <c r="H2626" s="2" t="s">
        <v>20</v>
      </c>
      <c r="I2626" s="2">
        <v>-25.8</v>
      </c>
      <c r="J2626" s="2">
        <v>20.32</v>
      </c>
      <c r="K2626" s="2">
        <v>16.38</v>
      </c>
      <c r="L2626" s="2" t="s">
        <v>347</v>
      </c>
      <c r="M2626" s="2" t="s">
        <v>29</v>
      </c>
      <c r="N2626" s="2" t="s">
        <v>30</v>
      </c>
      <c r="O2626" s="2" t="s">
        <v>31</v>
      </c>
      <c r="P2626" s="2" t="s">
        <v>32</v>
      </c>
      <c r="Q2626" s="2" t="s">
        <v>58</v>
      </c>
      <c r="R2626" s="3">
        <v>42696</v>
      </c>
      <c r="S2626" s="10">
        <f t="shared" si="439"/>
        <v>2016</v>
      </c>
      <c r="T2626" t="str">
        <f t="shared" si="447"/>
        <v/>
      </c>
      <c r="U2626">
        <f t="shared" si="447"/>
        <v>-25.8</v>
      </c>
      <c r="V2626" t="str">
        <f t="shared" si="447"/>
        <v/>
      </c>
      <c r="W2626" t="str">
        <f t="shared" si="447"/>
        <v/>
      </c>
      <c r="Z2626" t="str">
        <f t="shared" si="448"/>
        <v/>
      </c>
      <c r="AA2626">
        <f t="shared" si="448"/>
        <v>-25.8</v>
      </c>
      <c r="AB2626" t="str">
        <f t="shared" si="448"/>
        <v/>
      </c>
      <c r="AE2626" t="str">
        <f t="shared" si="440"/>
        <v>Technology</v>
      </c>
      <c r="AH2626">
        <f t="shared" si="441"/>
        <v>-25.8</v>
      </c>
      <c r="AI2626" t="str">
        <f t="shared" si="442"/>
        <v/>
      </c>
      <c r="AJ2626" t="str">
        <f t="shared" si="442"/>
        <v/>
      </c>
      <c r="AK2626">
        <f t="shared" si="442"/>
        <v>-25.8</v>
      </c>
      <c r="AL2626" t="str">
        <f t="shared" si="442"/>
        <v/>
      </c>
    </row>
    <row r="2627" spans="1:38" x14ac:dyDescent="0.2">
      <c r="A2627" s="1">
        <v>7869</v>
      </c>
      <c r="B2627" s="2" t="s">
        <v>18</v>
      </c>
      <c r="C2627" s="3">
        <v>42692</v>
      </c>
      <c r="D2627" s="2" t="s">
        <v>27</v>
      </c>
      <c r="E2627" s="2">
        <v>50</v>
      </c>
      <c r="F2627" s="2">
        <v>2344.4299999999998</v>
      </c>
      <c r="G2627" s="2">
        <v>0.1</v>
      </c>
      <c r="H2627" s="2" t="s">
        <v>20</v>
      </c>
      <c r="I2627" s="2">
        <v>-31.79</v>
      </c>
      <c r="J2627" s="2">
        <v>61.99</v>
      </c>
      <c r="K2627" s="2">
        <v>33.99</v>
      </c>
      <c r="L2627" s="2" t="s">
        <v>347</v>
      </c>
      <c r="M2627" s="2" t="s">
        <v>29</v>
      </c>
      <c r="N2627" s="2" t="s">
        <v>30</v>
      </c>
      <c r="O2627" s="2" t="s">
        <v>31</v>
      </c>
      <c r="P2627" s="2" t="s">
        <v>32</v>
      </c>
      <c r="Q2627" s="2" t="s">
        <v>26</v>
      </c>
      <c r="R2627" s="3">
        <v>42694</v>
      </c>
      <c r="S2627" s="10">
        <f t="shared" ref="S2627:S2690" si="449">YEAR(C2627)</f>
        <v>2016</v>
      </c>
      <c r="T2627" t="str">
        <f t="shared" si="447"/>
        <v/>
      </c>
      <c r="U2627">
        <f t="shared" si="447"/>
        <v>-31.79</v>
      </c>
      <c r="V2627" t="str">
        <f t="shared" si="447"/>
        <v/>
      </c>
      <c r="W2627" t="str">
        <f t="shared" si="447"/>
        <v/>
      </c>
      <c r="Z2627" t="str">
        <f t="shared" si="448"/>
        <v/>
      </c>
      <c r="AA2627">
        <f t="shared" si="448"/>
        <v>-31.79</v>
      </c>
      <c r="AB2627" t="str">
        <f t="shared" si="448"/>
        <v/>
      </c>
      <c r="AE2627" t="str">
        <f t="shared" ref="AE2627:AE2690" si="450">IF(I2627&lt;0,O2627,"")</f>
        <v>Technology</v>
      </c>
      <c r="AH2627" t="str">
        <f t="shared" ref="AH2627:AH2690" si="451">IF(E2627&lt;11,IF(O2627="Technology",I2627,""),"")</f>
        <v/>
      </c>
      <c r="AI2627" t="str">
        <f t="shared" ref="AI2627:AL2690" si="452">IF(AI$1=$S2627,$AH2627,"")</f>
        <v/>
      </c>
      <c r="AJ2627" t="str">
        <f t="shared" si="452"/>
        <v/>
      </c>
      <c r="AK2627" t="str">
        <f t="shared" si="452"/>
        <v/>
      </c>
      <c r="AL2627" t="str">
        <f t="shared" si="452"/>
        <v/>
      </c>
    </row>
    <row r="2628" spans="1:38" x14ac:dyDescent="0.2">
      <c r="A2628" s="1">
        <v>7870</v>
      </c>
      <c r="B2628" s="2" t="s">
        <v>18</v>
      </c>
      <c r="C2628" s="3">
        <v>42692</v>
      </c>
      <c r="D2628" s="2" t="s">
        <v>27</v>
      </c>
      <c r="E2628" s="2">
        <v>34</v>
      </c>
      <c r="F2628" s="2">
        <v>29352.67</v>
      </c>
      <c r="G2628" s="2">
        <v>0.03</v>
      </c>
      <c r="H2628" s="2" t="s">
        <v>44</v>
      </c>
      <c r="I2628" s="2">
        <v>7502.95</v>
      </c>
      <c r="J2628" s="2">
        <v>892.98</v>
      </c>
      <c r="K2628" s="2">
        <v>58.55</v>
      </c>
      <c r="L2628" s="2" t="s">
        <v>347</v>
      </c>
      <c r="M2628" s="2" t="s">
        <v>29</v>
      </c>
      <c r="N2628" s="2" t="s">
        <v>30</v>
      </c>
      <c r="O2628" s="2" t="s">
        <v>45</v>
      </c>
      <c r="P2628" s="2" t="s">
        <v>67</v>
      </c>
      <c r="Q2628" s="2" t="s">
        <v>47</v>
      </c>
      <c r="R2628" s="3">
        <v>42697</v>
      </c>
      <c r="S2628" s="10">
        <f t="shared" si="449"/>
        <v>2016</v>
      </c>
      <c r="T2628" t="str">
        <f t="shared" si="447"/>
        <v/>
      </c>
      <c r="U2628">
        <f t="shared" si="447"/>
        <v>7502.95</v>
      </c>
      <c r="V2628" t="str">
        <f t="shared" si="447"/>
        <v/>
      </c>
      <c r="W2628" t="str">
        <f t="shared" si="447"/>
        <v/>
      </c>
      <c r="Z2628" t="str">
        <f t="shared" si="448"/>
        <v/>
      </c>
      <c r="AA2628" t="str">
        <f t="shared" si="448"/>
        <v/>
      </c>
      <c r="AB2628">
        <f t="shared" si="448"/>
        <v>7502.95</v>
      </c>
      <c r="AE2628" t="str">
        <f t="shared" si="450"/>
        <v/>
      </c>
      <c r="AH2628" t="str">
        <f t="shared" si="451"/>
        <v/>
      </c>
      <c r="AI2628" t="str">
        <f t="shared" si="452"/>
        <v/>
      </c>
      <c r="AJ2628" t="str">
        <f t="shared" si="452"/>
        <v/>
      </c>
      <c r="AK2628" t="str">
        <f t="shared" si="452"/>
        <v/>
      </c>
      <c r="AL2628" t="str">
        <f t="shared" si="452"/>
        <v/>
      </c>
    </row>
    <row r="2629" spans="1:38" x14ac:dyDescent="0.2">
      <c r="A2629" s="1">
        <v>7871</v>
      </c>
      <c r="B2629" s="2" t="s">
        <v>18</v>
      </c>
      <c r="C2629" s="3">
        <v>42693</v>
      </c>
      <c r="D2629" s="2" t="s">
        <v>50</v>
      </c>
      <c r="E2629" s="2">
        <v>19</v>
      </c>
      <c r="F2629" s="2">
        <v>313.08</v>
      </c>
      <c r="G2629" s="2">
        <v>0.1</v>
      </c>
      <c r="H2629" s="2" t="s">
        <v>49</v>
      </c>
      <c r="I2629" s="2">
        <v>133.57</v>
      </c>
      <c r="J2629" s="2">
        <v>27.74</v>
      </c>
      <c r="K2629" s="2">
        <v>15.39</v>
      </c>
      <c r="L2629" s="2" t="s">
        <v>169</v>
      </c>
      <c r="M2629" s="2" t="s">
        <v>29</v>
      </c>
      <c r="N2629" s="2" t="s">
        <v>54</v>
      </c>
      <c r="O2629" s="2" t="s">
        <v>24</v>
      </c>
      <c r="P2629" s="2" t="s">
        <v>90</v>
      </c>
      <c r="Q2629" s="2" t="s">
        <v>26</v>
      </c>
      <c r="R2629" s="3">
        <v>42694</v>
      </c>
      <c r="S2629" s="10">
        <f t="shared" si="449"/>
        <v>2016</v>
      </c>
      <c r="T2629" t="str">
        <f t="shared" si="447"/>
        <v/>
      </c>
      <c r="U2629" t="str">
        <f t="shared" si="447"/>
        <v/>
      </c>
      <c r="V2629" t="str">
        <f t="shared" si="447"/>
        <v/>
      </c>
      <c r="W2629">
        <f t="shared" si="447"/>
        <v>133.57</v>
      </c>
      <c r="Z2629">
        <f t="shared" si="448"/>
        <v>133.57</v>
      </c>
      <c r="AA2629" t="str">
        <f t="shared" si="448"/>
        <v/>
      </c>
      <c r="AB2629" t="str">
        <f t="shared" si="448"/>
        <v/>
      </c>
      <c r="AE2629" t="str">
        <f t="shared" si="450"/>
        <v/>
      </c>
      <c r="AH2629" t="str">
        <f t="shared" si="451"/>
        <v/>
      </c>
      <c r="AI2629" t="str">
        <f t="shared" si="452"/>
        <v/>
      </c>
      <c r="AJ2629" t="str">
        <f t="shared" si="452"/>
        <v/>
      </c>
      <c r="AK2629" t="str">
        <f t="shared" si="452"/>
        <v/>
      </c>
      <c r="AL2629" t="str">
        <f t="shared" si="452"/>
        <v/>
      </c>
    </row>
    <row r="2630" spans="1:38" x14ac:dyDescent="0.2">
      <c r="A2630" s="1">
        <v>7872</v>
      </c>
      <c r="B2630" s="2" t="s">
        <v>18</v>
      </c>
      <c r="C2630" s="3">
        <v>42693</v>
      </c>
      <c r="D2630" s="2" t="s">
        <v>50</v>
      </c>
      <c r="E2630" s="2">
        <v>41</v>
      </c>
      <c r="F2630" s="2">
        <v>1908.69</v>
      </c>
      <c r="G2630" s="2">
        <v>0.08</v>
      </c>
      <c r="H2630" s="2" t="s">
        <v>20</v>
      </c>
      <c r="I2630" s="2">
        <v>876.2</v>
      </c>
      <c r="J2630" s="2">
        <v>58.94</v>
      </c>
      <c r="K2630" s="2">
        <v>20.77</v>
      </c>
      <c r="L2630" s="2" t="s">
        <v>169</v>
      </c>
      <c r="M2630" s="2" t="s">
        <v>29</v>
      </c>
      <c r="N2630" s="2" t="s">
        <v>54</v>
      </c>
      <c r="O2630" s="2" t="s">
        <v>45</v>
      </c>
      <c r="P2630" s="2" t="s">
        <v>55</v>
      </c>
      <c r="Q2630" s="2" t="s">
        <v>26</v>
      </c>
      <c r="R2630" s="3">
        <v>42694</v>
      </c>
      <c r="S2630" s="10">
        <f t="shared" si="449"/>
        <v>2016</v>
      </c>
      <c r="T2630" t="str">
        <f t="shared" si="447"/>
        <v/>
      </c>
      <c r="U2630" t="str">
        <f t="shared" si="447"/>
        <v/>
      </c>
      <c r="V2630" t="str">
        <f t="shared" si="447"/>
        <v/>
      </c>
      <c r="W2630">
        <f t="shared" si="447"/>
        <v>876.2</v>
      </c>
      <c r="Z2630" t="str">
        <f t="shared" si="448"/>
        <v/>
      </c>
      <c r="AA2630" t="str">
        <f t="shared" si="448"/>
        <v/>
      </c>
      <c r="AB2630">
        <f t="shared" si="448"/>
        <v>876.2</v>
      </c>
      <c r="AE2630" t="str">
        <f t="shared" si="450"/>
        <v/>
      </c>
      <c r="AH2630" t="str">
        <f t="shared" si="451"/>
        <v/>
      </c>
      <c r="AI2630" t="str">
        <f t="shared" si="452"/>
        <v/>
      </c>
      <c r="AJ2630" t="str">
        <f t="shared" si="452"/>
        <v/>
      </c>
      <c r="AK2630" t="str">
        <f t="shared" si="452"/>
        <v/>
      </c>
      <c r="AL2630" t="str">
        <f t="shared" si="452"/>
        <v/>
      </c>
    </row>
    <row r="2631" spans="1:38" x14ac:dyDescent="0.2">
      <c r="A2631" s="1">
        <v>7873</v>
      </c>
      <c r="B2631" s="2" t="s">
        <v>18</v>
      </c>
      <c r="C2631" s="3">
        <v>42695</v>
      </c>
      <c r="D2631" s="2" t="s">
        <v>50</v>
      </c>
      <c r="E2631" s="2">
        <v>45</v>
      </c>
      <c r="F2631" s="2">
        <v>5188.4799999999996</v>
      </c>
      <c r="G2631" s="2">
        <v>0.01</v>
      </c>
      <c r="H2631" s="2" t="s">
        <v>44</v>
      </c>
      <c r="I2631" s="2">
        <v>-1618.2</v>
      </c>
      <c r="J2631" s="2">
        <v>126.98</v>
      </c>
      <c r="K2631" s="2">
        <v>72.72</v>
      </c>
      <c r="L2631" s="2" t="s">
        <v>207</v>
      </c>
      <c r="M2631" s="2" t="s">
        <v>38</v>
      </c>
      <c r="N2631" s="2" t="s">
        <v>23</v>
      </c>
      <c r="O2631" s="2" t="s">
        <v>45</v>
      </c>
      <c r="P2631" s="2" t="s">
        <v>67</v>
      </c>
      <c r="Q2631" s="2" t="s">
        <v>47</v>
      </c>
      <c r="R2631" s="3">
        <v>42697</v>
      </c>
      <c r="S2631" s="10">
        <f t="shared" si="449"/>
        <v>2016</v>
      </c>
      <c r="T2631">
        <f t="shared" si="447"/>
        <v>-1618.2</v>
      </c>
      <c r="U2631" t="str">
        <f t="shared" si="447"/>
        <v/>
      </c>
      <c r="V2631" t="str">
        <f t="shared" si="447"/>
        <v/>
      </c>
      <c r="W2631" t="str">
        <f t="shared" si="447"/>
        <v/>
      </c>
      <c r="Z2631" t="str">
        <f t="shared" si="448"/>
        <v/>
      </c>
      <c r="AA2631" t="str">
        <f t="shared" si="448"/>
        <v/>
      </c>
      <c r="AB2631">
        <f t="shared" si="448"/>
        <v>-1618.2</v>
      </c>
      <c r="AE2631" t="str">
        <f t="shared" si="450"/>
        <v>Furniture</v>
      </c>
      <c r="AH2631" t="str">
        <f t="shared" si="451"/>
        <v/>
      </c>
      <c r="AI2631" t="str">
        <f t="shared" si="452"/>
        <v/>
      </c>
      <c r="AJ2631" t="str">
        <f t="shared" si="452"/>
        <v/>
      </c>
      <c r="AK2631" t="str">
        <f t="shared" si="452"/>
        <v/>
      </c>
      <c r="AL2631" t="str">
        <f t="shared" si="452"/>
        <v/>
      </c>
    </row>
    <row r="2632" spans="1:38" x14ac:dyDescent="0.2">
      <c r="A2632" s="1">
        <v>7874</v>
      </c>
      <c r="B2632" s="2" t="s">
        <v>18</v>
      </c>
      <c r="C2632" s="3">
        <v>42695</v>
      </c>
      <c r="D2632" s="2" t="s">
        <v>50</v>
      </c>
      <c r="E2632" s="2">
        <v>38</v>
      </c>
      <c r="F2632" s="2">
        <v>10574.85</v>
      </c>
      <c r="G2632" s="2">
        <v>0.1</v>
      </c>
      <c r="H2632" s="2" t="s">
        <v>20</v>
      </c>
      <c r="I2632" s="2">
        <v>2930.77</v>
      </c>
      <c r="J2632" s="2">
        <v>311.99</v>
      </c>
      <c r="K2632" s="2">
        <v>25.64</v>
      </c>
      <c r="L2632" s="2" t="s">
        <v>207</v>
      </c>
      <c r="M2632" s="2" t="s">
        <v>38</v>
      </c>
      <c r="N2632" s="2" t="s">
        <v>23</v>
      </c>
      <c r="O2632" s="2" t="s">
        <v>31</v>
      </c>
      <c r="P2632" s="2" t="s">
        <v>107</v>
      </c>
      <c r="Q2632" s="2" t="s">
        <v>34</v>
      </c>
      <c r="R2632" s="3">
        <v>42696</v>
      </c>
      <c r="S2632" s="10">
        <f t="shared" si="449"/>
        <v>2016</v>
      </c>
      <c r="T2632">
        <f t="shared" si="447"/>
        <v>2930.77</v>
      </c>
      <c r="U2632" t="str">
        <f t="shared" si="447"/>
        <v/>
      </c>
      <c r="V2632" t="str">
        <f t="shared" si="447"/>
        <v/>
      </c>
      <c r="W2632" t="str">
        <f t="shared" si="447"/>
        <v/>
      </c>
      <c r="Z2632" t="str">
        <f t="shared" si="448"/>
        <v/>
      </c>
      <c r="AA2632">
        <f t="shared" si="448"/>
        <v>2930.77</v>
      </c>
      <c r="AB2632" t="str">
        <f t="shared" si="448"/>
        <v/>
      </c>
      <c r="AE2632" t="str">
        <f t="shared" si="450"/>
        <v/>
      </c>
      <c r="AH2632" t="str">
        <f t="shared" si="451"/>
        <v/>
      </c>
      <c r="AI2632" t="str">
        <f t="shared" si="452"/>
        <v/>
      </c>
      <c r="AJ2632" t="str">
        <f t="shared" si="452"/>
        <v/>
      </c>
      <c r="AK2632" t="str">
        <f t="shared" si="452"/>
        <v/>
      </c>
      <c r="AL2632" t="str">
        <f t="shared" si="452"/>
        <v/>
      </c>
    </row>
    <row r="2633" spans="1:38" x14ac:dyDescent="0.2">
      <c r="A2633" s="1">
        <v>7875</v>
      </c>
      <c r="B2633" s="2" t="s">
        <v>18</v>
      </c>
      <c r="C2633" s="3">
        <v>42695</v>
      </c>
      <c r="D2633" s="2" t="s">
        <v>50</v>
      </c>
      <c r="E2633" s="2">
        <v>38</v>
      </c>
      <c r="F2633" s="2">
        <v>1686.44</v>
      </c>
      <c r="G2633" s="2">
        <v>0.01</v>
      </c>
      <c r="H2633" s="2" t="s">
        <v>20</v>
      </c>
      <c r="I2633" s="2">
        <v>329.87</v>
      </c>
      <c r="J2633" s="2">
        <v>52.97</v>
      </c>
      <c r="K2633" s="2">
        <v>28.45</v>
      </c>
      <c r="L2633" s="2" t="s">
        <v>207</v>
      </c>
      <c r="M2633" s="2" t="s">
        <v>38</v>
      </c>
      <c r="N2633" s="2" t="s">
        <v>23</v>
      </c>
      <c r="O2633" s="2" t="s">
        <v>45</v>
      </c>
      <c r="P2633" s="2" t="s">
        <v>55</v>
      </c>
      <c r="Q2633" s="2" t="s">
        <v>34</v>
      </c>
      <c r="R2633" s="3">
        <v>42697</v>
      </c>
      <c r="S2633" s="10">
        <f t="shared" si="449"/>
        <v>2016</v>
      </c>
      <c r="T2633">
        <f t="shared" si="447"/>
        <v>329.87</v>
      </c>
      <c r="U2633" t="str">
        <f t="shared" si="447"/>
        <v/>
      </c>
      <c r="V2633" t="str">
        <f t="shared" si="447"/>
        <v/>
      </c>
      <c r="W2633" t="str">
        <f t="shared" si="447"/>
        <v/>
      </c>
      <c r="Z2633" t="str">
        <f t="shared" si="448"/>
        <v/>
      </c>
      <c r="AA2633" t="str">
        <f t="shared" si="448"/>
        <v/>
      </c>
      <c r="AB2633">
        <f t="shared" si="448"/>
        <v>329.87</v>
      </c>
      <c r="AE2633" t="str">
        <f t="shared" si="450"/>
        <v/>
      </c>
      <c r="AH2633" t="str">
        <f t="shared" si="451"/>
        <v/>
      </c>
      <c r="AI2633" t="str">
        <f t="shared" si="452"/>
        <v/>
      </c>
      <c r="AJ2633" t="str">
        <f t="shared" si="452"/>
        <v/>
      </c>
      <c r="AK2633" t="str">
        <f t="shared" si="452"/>
        <v/>
      </c>
      <c r="AL2633" t="str">
        <f t="shared" si="452"/>
        <v/>
      </c>
    </row>
    <row r="2634" spans="1:38" x14ac:dyDescent="0.2">
      <c r="A2634" s="1">
        <v>7876</v>
      </c>
      <c r="B2634" s="2" t="s">
        <v>18</v>
      </c>
      <c r="C2634" s="3">
        <v>42695</v>
      </c>
      <c r="D2634" s="2" t="s">
        <v>50</v>
      </c>
      <c r="E2634" s="2">
        <v>2</v>
      </c>
      <c r="F2634" s="2">
        <v>2063.37</v>
      </c>
      <c r="G2634" s="2">
        <v>0.05</v>
      </c>
      <c r="H2634" s="2" t="s">
        <v>49</v>
      </c>
      <c r="I2634" s="2">
        <v>-2336.61</v>
      </c>
      <c r="J2634" s="2">
        <v>1011.99</v>
      </c>
      <c r="K2634" s="2">
        <v>27.99</v>
      </c>
      <c r="L2634" s="2" t="s">
        <v>207</v>
      </c>
      <c r="M2634" s="2" t="s">
        <v>38</v>
      </c>
      <c r="N2634" s="2" t="s">
        <v>23</v>
      </c>
      <c r="O2634" s="2" t="s">
        <v>31</v>
      </c>
      <c r="P2634" s="2" t="s">
        <v>33</v>
      </c>
      <c r="Q2634" s="2" t="s">
        <v>62</v>
      </c>
      <c r="R2634" s="3">
        <v>42697</v>
      </c>
      <c r="S2634" s="10">
        <f t="shared" si="449"/>
        <v>2016</v>
      </c>
      <c r="T2634">
        <f t="shared" si="447"/>
        <v>-2336.61</v>
      </c>
      <c r="U2634" t="str">
        <f t="shared" si="447"/>
        <v/>
      </c>
      <c r="V2634" t="str">
        <f t="shared" si="447"/>
        <v/>
      </c>
      <c r="W2634" t="str">
        <f t="shared" si="447"/>
        <v/>
      </c>
      <c r="Z2634" t="str">
        <f t="shared" si="448"/>
        <v/>
      </c>
      <c r="AA2634">
        <f t="shared" si="448"/>
        <v>-2336.61</v>
      </c>
      <c r="AB2634" t="str">
        <f t="shared" si="448"/>
        <v/>
      </c>
      <c r="AE2634" t="str">
        <f t="shared" si="450"/>
        <v>Technology</v>
      </c>
      <c r="AH2634">
        <f t="shared" si="451"/>
        <v>-2336.61</v>
      </c>
      <c r="AI2634" t="str">
        <f t="shared" si="452"/>
        <v/>
      </c>
      <c r="AJ2634" t="str">
        <f t="shared" si="452"/>
        <v/>
      </c>
      <c r="AK2634">
        <f t="shared" si="452"/>
        <v>-2336.61</v>
      </c>
      <c r="AL2634" t="str">
        <f t="shared" si="452"/>
        <v/>
      </c>
    </row>
    <row r="2635" spans="1:38" x14ac:dyDescent="0.2">
      <c r="A2635" s="1">
        <v>7877</v>
      </c>
      <c r="B2635" s="2" t="s">
        <v>18</v>
      </c>
      <c r="C2635" s="3">
        <v>42695</v>
      </c>
      <c r="D2635" s="2" t="s">
        <v>41</v>
      </c>
      <c r="E2635" s="2">
        <v>38</v>
      </c>
      <c r="F2635" s="2">
        <v>281.29000000000002</v>
      </c>
      <c r="G2635" s="2">
        <v>0.05</v>
      </c>
      <c r="H2635" s="2" t="s">
        <v>20</v>
      </c>
      <c r="I2635" s="2">
        <v>-155</v>
      </c>
      <c r="J2635" s="2">
        <v>19.3</v>
      </c>
      <c r="K2635" s="2">
        <v>21.72</v>
      </c>
      <c r="L2635" s="2" t="s">
        <v>310</v>
      </c>
      <c r="M2635" s="2" t="s">
        <v>29</v>
      </c>
      <c r="N2635" s="2" t="s">
        <v>43</v>
      </c>
      <c r="O2635" s="2" t="s">
        <v>24</v>
      </c>
      <c r="P2635" s="2" t="s">
        <v>25</v>
      </c>
      <c r="Q2635" s="2" t="s">
        <v>26</v>
      </c>
      <c r="R2635" s="3">
        <v>42696</v>
      </c>
      <c r="S2635" s="10">
        <f t="shared" si="449"/>
        <v>2016</v>
      </c>
      <c r="T2635" t="str">
        <f t="shared" si="447"/>
        <v/>
      </c>
      <c r="U2635" t="str">
        <f t="shared" si="447"/>
        <v/>
      </c>
      <c r="V2635">
        <f t="shared" si="447"/>
        <v>-155</v>
      </c>
      <c r="W2635" t="str">
        <f t="shared" si="447"/>
        <v/>
      </c>
      <c r="Z2635">
        <f t="shared" si="448"/>
        <v>-155</v>
      </c>
      <c r="AA2635" t="str">
        <f t="shared" si="448"/>
        <v/>
      </c>
      <c r="AB2635" t="str">
        <f t="shared" si="448"/>
        <v/>
      </c>
      <c r="AE2635" t="str">
        <f t="shared" si="450"/>
        <v>Office Supplies</v>
      </c>
      <c r="AH2635" t="str">
        <f t="shared" si="451"/>
        <v/>
      </c>
      <c r="AI2635" t="str">
        <f t="shared" si="452"/>
        <v/>
      </c>
      <c r="AJ2635" t="str">
        <f t="shared" si="452"/>
        <v/>
      </c>
      <c r="AK2635" t="str">
        <f t="shared" si="452"/>
        <v/>
      </c>
      <c r="AL2635" t="str">
        <f t="shared" si="452"/>
        <v/>
      </c>
    </row>
    <row r="2636" spans="1:38" x14ac:dyDescent="0.2">
      <c r="A2636" s="1">
        <v>7878</v>
      </c>
      <c r="B2636" s="2" t="s">
        <v>18</v>
      </c>
      <c r="C2636" s="3">
        <v>42695</v>
      </c>
      <c r="D2636" s="2" t="s">
        <v>50</v>
      </c>
      <c r="E2636" s="2">
        <v>15</v>
      </c>
      <c r="F2636" s="2">
        <v>115.03</v>
      </c>
      <c r="G2636" s="2">
        <v>0</v>
      </c>
      <c r="H2636" s="2" t="s">
        <v>20</v>
      </c>
      <c r="I2636" s="2">
        <v>-24.49</v>
      </c>
      <c r="J2636" s="2">
        <v>18.809999999999999</v>
      </c>
      <c r="K2636" s="2">
        <v>19.48</v>
      </c>
      <c r="L2636" s="2" t="s">
        <v>183</v>
      </c>
      <c r="M2636" s="2" t="s">
        <v>29</v>
      </c>
      <c r="N2636" s="2" t="s">
        <v>43</v>
      </c>
      <c r="O2636" s="2" t="s">
        <v>24</v>
      </c>
      <c r="P2636" s="2" t="s">
        <v>25</v>
      </c>
      <c r="Q2636" s="2" t="s">
        <v>26</v>
      </c>
      <c r="R2636" s="3">
        <v>42697</v>
      </c>
      <c r="S2636" s="10">
        <f t="shared" si="449"/>
        <v>2016</v>
      </c>
      <c r="T2636" t="str">
        <f t="shared" si="447"/>
        <v/>
      </c>
      <c r="U2636" t="str">
        <f t="shared" si="447"/>
        <v/>
      </c>
      <c r="V2636">
        <f t="shared" si="447"/>
        <v>-24.49</v>
      </c>
      <c r="W2636" t="str">
        <f t="shared" si="447"/>
        <v/>
      </c>
      <c r="Z2636">
        <f t="shared" si="448"/>
        <v>-24.49</v>
      </c>
      <c r="AA2636" t="str">
        <f t="shared" si="448"/>
        <v/>
      </c>
      <c r="AB2636" t="str">
        <f t="shared" si="448"/>
        <v/>
      </c>
      <c r="AE2636" t="str">
        <f t="shared" si="450"/>
        <v>Office Supplies</v>
      </c>
      <c r="AH2636" t="str">
        <f t="shared" si="451"/>
        <v/>
      </c>
      <c r="AI2636" t="str">
        <f t="shared" si="452"/>
        <v/>
      </c>
      <c r="AJ2636" t="str">
        <f t="shared" si="452"/>
        <v/>
      </c>
      <c r="AK2636" t="str">
        <f t="shared" si="452"/>
        <v/>
      </c>
      <c r="AL2636" t="str">
        <f t="shared" si="452"/>
        <v/>
      </c>
    </row>
    <row r="2637" spans="1:38" x14ac:dyDescent="0.2">
      <c r="A2637" s="1">
        <v>7879</v>
      </c>
      <c r="B2637" s="2" t="s">
        <v>18</v>
      </c>
      <c r="C2637" s="3">
        <v>42697</v>
      </c>
      <c r="D2637" s="2" t="s">
        <v>41</v>
      </c>
      <c r="E2637" s="2">
        <v>49</v>
      </c>
      <c r="F2637" s="2">
        <v>1155.04</v>
      </c>
      <c r="G2637" s="2">
        <v>0.06</v>
      </c>
      <c r="H2637" s="2" t="s">
        <v>20</v>
      </c>
      <c r="I2637" s="2">
        <v>267.27</v>
      </c>
      <c r="J2637" s="2">
        <v>34.979999999999997</v>
      </c>
      <c r="K2637" s="2">
        <v>18.5</v>
      </c>
      <c r="L2637" s="2" t="s">
        <v>209</v>
      </c>
      <c r="M2637" s="2" t="s">
        <v>29</v>
      </c>
      <c r="N2637" s="2" t="s">
        <v>30</v>
      </c>
      <c r="O2637" s="2" t="s">
        <v>24</v>
      </c>
      <c r="P2637" s="2" t="s">
        <v>71</v>
      </c>
      <c r="Q2637" s="2" t="s">
        <v>26</v>
      </c>
      <c r="R2637" s="3">
        <v>42698</v>
      </c>
      <c r="S2637" s="10">
        <f t="shared" si="449"/>
        <v>2016</v>
      </c>
      <c r="T2637" t="str">
        <f t="shared" si="447"/>
        <v/>
      </c>
      <c r="U2637">
        <f t="shared" si="447"/>
        <v>267.27</v>
      </c>
      <c r="V2637" t="str">
        <f t="shared" si="447"/>
        <v/>
      </c>
      <c r="W2637" t="str">
        <f t="shared" si="447"/>
        <v/>
      </c>
      <c r="Z2637">
        <f t="shared" si="448"/>
        <v>267.27</v>
      </c>
      <c r="AA2637" t="str">
        <f t="shared" si="448"/>
        <v/>
      </c>
      <c r="AB2637" t="str">
        <f t="shared" si="448"/>
        <v/>
      </c>
      <c r="AE2637" t="str">
        <f t="shared" si="450"/>
        <v/>
      </c>
      <c r="AH2637" t="str">
        <f t="shared" si="451"/>
        <v/>
      </c>
      <c r="AI2637" t="str">
        <f t="shared" si="452"/>
        <v/>
      </c>
      <c r="AJ2637" t="str">
        <f t="shared" si="452"/>
        <v/>
      </c>
      <c r="AK2637" t="str">
        <f t="shared" si="452"/>
        <v/>
      </c>
      <c r="AL2637" t="str">
        <f t="shared" si="452"/>
        <v/>
      </c>
    </row>
    <row r="2638" spans="1:38" x14ac:dyDescent="0.2">
      <c r="A2638" s="1">
        <v>7880</v>
      </c>
      <c r="B2638" s="2" t="s">
        <v>18</v>
      </c>
      <c r="C2638" s="3">
        <v>42698</v>
      </c>
      <c r="D2638" s="2" t="s">
        <v>27</v>
      </c>
      <c r="E2638" s="2">
        <v>24</v>
      </c>
      <c r="F2638" s="2">
        <v>47.64</v>
      </c>
      <c r="G2638" s="2">
        <v>0.1</v>
      </c>
      <c r="H2638" s="2" t="s">
        <v>20</v>
      </c>
      <c r="I2638" s="2">
        <v>1.67</v>
      </c>
      <c r="J2638" s="2">
        <v>13.76</v>
      </c>
      <c r="K2638" s="2">
        <v>14.7</v>
      </c>
      <c r="L2638" s="2" t="s">
        <v>514</v>
      </c>
      <c r="M2638" s="2" t="s">
        <v>29</v>
      </c>
      <c r="N2638" s="2" t="s">
        <v>23</v>
      </c>
      <c r="O2638" s="2" t="s">
        <v>24</v>
      </c>
      <c r="P2638" s="2" t="s">
        <v>64</v>
      </c>
      <c r="Q2638" s="2" t="s">
        <v>36</v>
      </c>
      <c r="R2638" s="3">
        <v>42702</v>
      </c>
      <c r="S2638" s="10">
        <f t="shared" si="449"/>
        <v>2016</v>
      </c>
      <c r="T2638">
        <f t="shared" si="447"/>
        <v>1.67</v>
      </c>
      <c r="U2638" t="str">
        <f t="shared" si="447"/>
        <v/>
      </c>
      <c r="V2638" t="str">
        <f t="shared" si="447"/>
        <v/>
      </c>
      <c r="W2638" t="str">
        <f t="shared" si="447"/>
        <v/>
      </c>
      <c r="Z2638">
        <f t="shared" si="448"/>
        <v>1.67</v>
      </c>
      <c r="AA2638" t="str">
        <f t="shared" si="448"/>
        <v/>
      </c>
      <c r="AB2638" t="str">
        <f t="shared" si="448"/>
        <v/>
      </c>
      <c r="AE2638" t="str">
        <f t="shared" si="450"/>
        <v/>
      </c>
      <c r="AH2638" t="str">
        <f t="shared" si="451"/>
        <v/>
      </c>
      <c r="AI2638" t="str">
        <f t="shared" si="452"/>
        <v/>
      </c>
      <c r="AJ2638" t="str">
        <f t="shared" si="452"/>
        <v/>
      </c>
      <c r="AK2638" t="str">
        <f t="shared" si="452"/>
        <v/>
      </c>
      <c r="AL2638" t="str">
        <f t="shared" si="452"/>
        <v/>
      </c>
    </row>
    <row r="2639" spans="1:38" x14ac:dyDescent="0.2">
      <c r="A2639" s="1">
        <v>7881</v>
      </c>
      <c r="B2639" s="2" t="s">
        <v>18</v>
      </c>
      <c r="C2639" s="3">
        <v>42698</v>
      </c>
      <c r="D2639" s="2" t="s">
        <v>41</v>
      </c>
      <c r="E2639" s="2">
        <v>49</v>
      </c>
      <c r="F2639" s="2">
        <v>19332.599999999999</v>
      </c>
      <c r="G2639" s="2">
        <v>0.05</v>
      </c>
      <c r="H2639" s="2" t="s">
        <v>20</v>
      </c>
      <c r="I2639" s="2">
        <v>8798.94</v>
      </c>
      <c r="J2639" s="2">
        <v>399.99</v>
      </c>
      <c r="K2639" s="2">
        <v>33.99</v>
      </c>
      <c r="L2639" s="2" t="s">
        <v>274</v>
      </c>
      <c r="M2639" s="2" t="s">
        <v>66</v>
      </c>
      <c r="N2639" s="2" t="s">
        <v>54</v>
      </c>
      <c r="O2639" s="2" t="s">
        <v>24</v>
      </c>
      <c r="P2639" s="2" t="s">
        <v>25</v>
      </c>
      <c r="Q2639" s="2" t="s">
        <v>26</v>
      </c>
      <c r="R2639" s="3">
        <v>42699</v>
      </c>
      <c r="S2639" s="10">
        <f t="shared" si="449"/>
        <v>2016</v>
      </c>
      <c r="T2639" t="str">
        <f t="shared" si="447"/>
        <v/>
      </c>
      <c r="U2639" t="str">
        <f t="shared" si="447"/>
        <v/>
      </c>
      <c r="V2639" t="str">
        <f t="shared" si="447"/>
        <v/>
      </c>
      <c r="W2639">
        <f t="shared" si="447"/>
        <v>8798.94</v>
      </c>
      <c r="Z2639">
        <f t="shared" si="448"/>
        <v>8798.94</v>
      </c>
      <c r="AA2639" t="str">
        <f t="shared" si="448"/>
        <v/>
      </c>
      <c r="AB2639" t="str">
        <f t="shared" si="448"/>
        <v/>
      </c>
      <c r="AE2639" t="str">
        <f t="shared" si="450"/>
        <v/>
      </c>
      <c r="AH2639" t="str">
        <f t="shared" si="451"/>
        <v/>
      </c>
      <c r="AI2639" t="str">
        <f t="shared" si="452"/>
        <v/>
      </c>
      <c r="AJ2639" t="str">
        <f t="shared" si="452"/>
        <v/>
      </c>
      <c r="AK2639" t="str">
        <f t="shared" si="452"/>
        <v/>
      </c>
      <c r="AL2639" t="str">
        <f t="shared" si="452"/>
        <v/>
      </c>
    </row>
    <row r="2640" spans="1:38" x14ac:dyDescent="0.2">
      <c r="A2640" s="1">
        <v>7882</v>
      </c>
      <c r="B2640" s="2" t="s">
        <v>18</v>
      </c>
      <c r="C2640" s="3">
        <v>42698</v>
      </c>
      <c r="D2640" s="2" t="s">
        <v>41</v>
      </c>
      <c r="E2640" s="2">
        <v>48</v>
      </c>
      <c r="F2640" s="2">
        <v>8387.6200000000008</v>
      </c>
      <c r="G2640" s="2">
        <v>0</v>
      </c>
      <c r="H2640" s="2" t="s">
        <v>44</v>
      </c>
      <c r="I2640" s="2">
        <v>819.23</v>
      </c>
      <c r="J2640" s="2">
        <v>172.98</v>
      </c>
      <c r="K2640" s="2">
        <v>49.02</v>
      </c>
      <c r="L2640" s="2" t="s">
        <v>274</v>
      </c>
      <c r="M2640" s="2" t="s">
        <v>66</v>
      </c>
      <c r="N2640" s="2" t="s">
        <v>54</v>
      </c>
      <c r="O2640" s="2" t="s">
        <v>45</v>
      </c>
      <c r="P2640" s="2" t="s">
        <v>67</v>
      </c>
      <c r="Q2640" s="2" t="s">
        <v>47</v>
      </c>
      <c r="R2640" s="3">
        <v>42699</v>
      </c>
      <c r="S2640" s="10">
        <f t="shared" si="449"/>
        <v>2016</v>
      </c>
      <c r="T2640" t="str">
        <f t="shared" si="447"/>
        <v/>
      </c>
      <c r="U2640" t="str">
        <f t="shared" si="447"/>
        <v/>
      </c>
      <c r="V2640" t="str">
        <f t="shared" si="447"/>
        <v/>
      </c>
      <c r="W2640">
        <f t="shared" si="447"/>
        <v>819.23</v>
      </c>
      <c r="Z2640" t="str">
        <f t="shared" si="448"/>
        <v/>
      </c>
      <c r="AA2640" t="str">
        <f t="shared" si="448"/>
        <v/>
      </c>
      <c r="AB2640">
        <f t="shared" si="448"/>
        <v>819.23</v>
      </c>
      <c r="AE2640" t="str">
        <f t="shared" si="450"/>
        <v/>
      </c>
      <c r="AH2640" t="str">
        <f t="shared" si="451"/>
        <v/>
      </c>
      <c r="AI2640" t="str">
        <f t="shared" si="452"/>
        <v/>
      </c>
      <c r="AJ2640" t="str">
        <f t="shared" si="452"/>
        <v/>
      </c>
      <c r="AK2640" t="str">
        <f t="shared" si="452"/>
        <v/>
      </c>
      <c r="AL2640" t="str">
        <f t="shared" si="452"/>
        <v/>
      </c>
    </row>
    <row r="2641" spans="1:38" x14ac:dyDescent="0.2">
      <c r="A2641" s="1">
        <v>7883</v>
      </c>
      <c r="B2641" s="2" t="s">
        <v>18</v>
      </c>
      <c r="C2641" s="3">
        <v>42699</v>
      </c>
      <c r="D2641" s="2" t="s">
        <v>27</v>
      </c>
      <c r="E2641" s="2">
        <v>16</v>
      </c>
      <c r="F2641" s="2">
        <v>84</v>
      </c>
      <c r="G2641" s="2">
        <v>0.01</v>
      </c>
      <c r="H2641" s="2" t="s">
        <v>20</v>
      </c>
      <c r="I2641" s="2">
        <v>-43.11</v>
      </c>
      <c r="J2641" s="2">
        <v>16.239999999999998</v>
      </c>
      <c r="K2641" s="2">
        <v>19.41</v>
      </c>
      <c r="L2641" s="2" t="s">
        <v>386</v>
      </c>
      <c r="M2641" s="2" t="s">
        <v>29</v>
      </c>
      <c r="N2641" s="2" t="s">
        <v>23</v>
      </c>
      <c r="O2641" s="2" t="s">
        <v>24</v>
      </c>
      <c r="P2641" s="2" t="s">
        <v>25</v>
      </c>
      <c r="Q2641" s="2" t="s">
        <v>26</v>
      </c>
      <c r="R2641" s="3">
        <v>42704</v>
      </c>
      <c r="S2641" s="10">
        <f t="shared" si="449"/>
        <v>2016</v>
      </c>
      <c r="T2641">
        <f t="shared" si="447"/>
        <v>-43.11</v>
      </c>
      <c r="U2641" t="str">
        <f t="shared" si="447"/>
        <v/>
      </c>
      <c r="V2641" t="str">
        <f t="shared" si="447"/>
        <v/>
      </c>
      <c r="W2641" t="str">
        <f t="shared" si="447"/>
        <v/>
      </c>
      <c r="Z2641">
        <f t="shared" si="448"/>
        <v>-43.11</v>
      </c>
      <c r="AA2641" t="str">
        <f t="shared" si="448"/>
        <v/>
      </c>
      <c r="AB2641" t="str">
        <f t="shared" si="448"/>
        <v/>
      </c>
      <c r="AE2641" t="str">
        <f t="shared" si="450"/>
        <v>Office Supplies</v>
      </c>
      <c r="AH2641" t="str">
        <f t="shared" si="451"/>
        <v/>
      </c>
      <c r="AI2641" t="str">
        <f t="shared" si="452"/>
        <v/>
      </c>
      <c r="AJ2641" t="str">
        <f t="shared" si="452"/>
        <v/>
      </c>
      <c r="AK2641" t="str">
        <f t="shared" si="452"/>
        <v/>
      </c>
      <c r="AL2641" t="str">
        <f t="shared" si="452"/>
        <v/>
      </c>
    </row>
    <row r="2642" spans="1:38" x14ac:dyDescent="0.2">
      <c r="A2642" s="1">
        <v>7884</v>
      </c>
      <c r="B2642" s="2" t="s">
        <v>18</v>
      </c>
      <c r="C2642" s="3">
        <v>42699</v>
      </c>
      <c r="D2642" s="2" t="s">
        <v>27</v>
      </c>
      <c r="E2642" s="2">
        <v>13</v>
      </c>
      <c r="F2642" s="2">
        <v>4401.1499999999996</v>
      </c>
      <c r="G2642" s="2">
        <v>0.08</v>
      </c>
      <c r="H2642" s="2" t="s">
        <v>44</v>
      </c>
      <c r="I2642" s="2">
        <v>220.71</v>
      </c>
      <c r="J2642" s="2">
        <v>454.14</v>
      </c>
      <c r="K2642" s="2">
        <v>28.7</v>
      </c>
      <c r="L2642" s="2" t="s">
        <v>387</v>
      </c>
      <c r="M2642" s="2" t="s">
        <v>38</v>
      </c>
      <c r="N2642" s="2" t="s">
        <v>54</v>
      </c>
      <c r="O2642" s="2" t="s">
        <v>31</v>
      </c>
      <c r="P2642" s="2" t="s">
        <v>33</v>
      </c>
      <c r="Q2642" s="2" t="s">
        <v>56</v>
      </c>
      <c r="R2642" s="3">
        <v>42706</v>
      </c>
      <c r="S2642" s="10">
        <f t="shared" si="449"/>
        <v>2016</v>
      </c>
      <c r="T2642" t="str">
        <f t="shared" ref="T2642:W2661" si="453">IF($N2642=T$1,$I2642,"")</f>
        <v/>
      </c>
      <c r="U2642" t="str">
        <f t="shared" si="453"/>
        <v/>
      </c>
      <c r="V2642" t="str">
        <f t="shared" si="453"/>
        <v/>
      </c>
      <c r="W2642">
        <f t="shared" si="453"/>
        <v>220.71</v>
      </c>
      <c r="Z2642" t="str">
        <f t="shared" ref="Z2642:AB2661" si="454">IF($O2642=Z$1,$I2642,"")</f>
        <v/>
      </c>
      <c r="AA2642">
        <f t="shared" si="454"/>
        <v>220.71</v>
      </c>
      <c r="AB2642" t="str">
        <f t="shared" si="454"/>
        <v/>
      </c>
      <c r="AE2642" t="str">
        <f t="shared" si="450"/>
        <v/>
      </c>
      <c r="AH2642" t="str">
        <f t="shared" si="451"/>
        <v/>
      </c>
      <c r="AI2642" t="str">
        <f t="shared" si="452"/>
        <v/>
      </c>
      <c r="AJ2642" t="str">
        <f t="shared" si="452"/>
        <v/>
      </c>
      <c r="AK2642" t="str">
        <f t="shared" si="452"/>
        <v/>
      </c>
      <c r="AL2642" t="str">
        <f t="shared" si="452"/>
        <v/>
      </c>
    </row>
    <row r="2643" spans="1:38" x14ac:dyDescent="0.2">
      <c r="A2643" s="1">
        <v>7885</v>
      </c>
      <c r="B2643" s="2" t="s">
        <v>18</v>
      </c>
      <c r="C2643" s="3">
        <v>42699</v>
      </c>
      <c r="D2643" s="2" t="s">
        <v>41</v>
      </c>
      <c r="E2643" s="2">
        <v>28</v>
      </c>
      <c r="F2643" s="2">
        <v>438.77</v>
      </c>
      <c r="G2643" s="2">
        <v>0.03</v>
      </c>
      <c r="H2643" s="2" t="s">
        <v>20</v>
      </c>
      <c r="I2643" s="2">
        <v>-23.27</v>
      </c>
      <c r="J2643" s="2">
        <v>27.22</v>
      </c>
      <c r="K2643" s="2">
        <v>23.73</v>
      </c>
      <c r="L2643" s="2" t="s">
        <v>180</v>
      </c>
      <c r="M2643" s="2" t="s">
        <v>38</v>
      </c>
      <c r="N2643" s="2" t="s">
        <v>43</v>
      </c>
      <c r="O2643" s="2" t="s">
        <v>24</v>
      </c>
      <c r="P2643" s="2" t="s">
        <v>25</v>
      </c>
      <c r="Q2643" s="2" t="s">
        <v>26</v>
      </c>
      <c r="R2643" s="3">
        <v>42700</v>
      </c>
      <c r="S2643" s="10">
        <f t="shared" si="449"/>
        <v>2016</v>
      </c>
      <c r="T2643" t="str">
        <f t="shared" si="453"/>
        <v/>
      </c>
      <c r="U2643" t="str">
        <f t="shared" si="453"/>
        <v/>
      </c>
      <c r="V2643">
        <f t="shared" si="453"/>
        <v>-23.27</v>
      </c>
      <c r="W2643" t="str">
        <f t="shared" si="453"/>
        <v/>
      </c>
      <c r="Z2643">
        <f t="shared" si="454"/>
        <v>-23.27</v>
      </c>
      <c r="AA2643" t="str">
        <f t="shared" si="454"/>
        <v/>
      </c>
      <c r="AB2643" t="str">
        <f t="shared" si="454"/>
        <v/>
      </c>
      <c r="AE2643" t="str">
        <f t="shared" si="450"/>
        <v>Office Supplies</v>
      </c>
      <c r="AH2643" t="str">
        <f t="shared" si="451"/>
        <v/>
      </c>
      <c r="AI2643" t="str">
        <f t="shared" si="452"/>
        <v/>
      </c>
      <c r="AJ2643" t="str">
        <f t="shared" si="452"/>
        <v/>
      </c>
      <c r="AK2643" t="str">
        <f t="shared" si="452"/>
        <v/>
      </c>
      <c r="AL2643" t="str">
        <f t="shared" si="452"/>
        <v/>
      </c>
    </row>
    <row r="2644" spans="1:38" x14ac:dyDescent="0.2">
      <c r="A2644" s="1">
        <v>7886</v>
      </c>
      <c r="B2644" s="2" t="s">
        <v>18</v>
      </c>
      <c r="C2644" s="3">
        <v>42699</v>
      </c>
      <c r="D2644" s="2" t="s">
        <v>41</v>
      </c>
      <c r="E2644" s="2">
        <v>23</v>
      </c>
      <c r="F2644" s="2">
        <v>269.70999999999998</v>
      </c>
      <c r="G2644" s="2">
        <v>0.04</v>
      </c>
      <c r="H2644" s="2" t="s">
        <v>49</v>
      </c>
      <c r="I2644" s="2">
        <v>32.950000000000003</v>
      </c>
      <c r="J2644" s="2">
        <v>23.09</v>
      </c>
      <c r="K2644" s="2">
        <v>19.25</v>
      </c>
      <c r="L2644" s="2" t="s">
        <v>180</v>
      </c>
      <c r="M2644" s="2" t="s">
        <v>38</v>
      </c>
      <c r="N2644" s="2" t="s">
        <v>43</v>
      </c>
      <c r="O2644" s="2" t="s">
        <v>24</v>
      </c>
      <c r="P2644" s="2" t="s">
        <v>90</v>
      </c>
      <c r="Q2644" s="2" t="s">
        <v>26</v>
      </c>
      <c r="R2644" s="3">
        <v>42700</v>
      </c>
      <c r="S2644" s="10">
        <f t="shared" si="449"/>
        <v>2016</v>
      </c>
      <c r="T2644" t="str">
        <f t="shared" si="453"/>
        <v/>
      </c>
      <c r="U2644" t="str">
        <f t="shared" si="453"/>
        <v/>
      </c>
      <c r="V2644">
        <f t="shared" si="453"/>
        <v>32.950000000000003</v>
      </c>
      <c r="W2644" t="str">
        <f t="shared" si="453"/>
        <v/>
      </c>
      <c r="Z2644">
        <f t="shared" si="454"/>
        <v>32.950000000000003</v>
      </c>
      <c r="AA2644" t="str">
        <f t="shared" si="454"/>
        <v/>
      </c>
      <c r="AB2644" t="str">
        <f t="shared" si="454"/>
        <v/>
      </c>
      <c r="AE2644" t="str">
        <f t="shared" si="450"/>
        <v/>
      </c>
      <c r="AH2644" t="str">
        <f t="shared" si="451"/>
        <v/>
      </c>
      <c r="AI2644" t="str">
        <f t="shared" si="452"/>
        <v/>
      </c>
      <c r="AJ2644" t="str">
        <f t="shared" si="452"/>
        <v/>
      </c>
      <c r="AK2644" t="str">
        <f t="shared" si="452"/>
        <v/>
      </c>
      <c r="AL2644" t="str">
        <f t="shared" si="452"/>
        <v/>
      </c>
    </row>
    <row r="2645" spans="1:38" x14ac:dyDescent="0.2">
      <c r="A2645" s="1">
        <v>7887</v>
      </c>
      <c r="B2645" s="2" t="s">
        <v>18</v>
      </c>
      <c r="C2645" s="3">
        <v>42699</v>
      </c>
      <c r="D2645" s="2" t="s">
        <v>41</v>
      </c>
      <c r="E2645" s="2">
        <v>45</v>
      </c>
      <c r="F2645" s="2">
        <v>521.42999999999995</v>
      </c>
      <c r="G2645" s="2">
        <v>0.05</v>
      </c>
      <c r="H2645" s="2" t="s">
        <v>20</v>
      </c>
      <c r="I2645" s="2">
        <v>87.59</v>
      </c>
      <c r="J2645" s="2">
        <v>23.34</v>
      </c>
      <c r="K2645" s="2">
        <v>19.010000000000002</v>
      </c>
      <c r="L2645" s="2" t="s">
        <v>180</v>
      </c>
      <c r="M2645" s="2" t="s">
        <v>38</v>
      </c>
      <c r="N2645" s="2" t="s">
        <v>43</v>
      </c>
      <c r="O2645" s="2" t="s">
        <v>24</v>
      </c>
      <c r="P2645" s="2" t="s">
        <v>35</v>
      </c>
      <c r="Q2645" s="2" t="s">
        <v>26</v>
      </c>
      <c r="R2645" s="3">
        <v>42701</v>
      </c>
      <c r="S2645" s="10">
        <f t="shared" si="449"/>
        <v>2016</v>
      </c>
      <c r="T2645" t="str">
        <f t="shared" si="453"/>
        <v/>
      </c>
      <c r="U2645" t="str">
        <f t="shared" si="453"/>
        <v/>
      </c>
      <c r="V2645">
        <f t="shared" si="453"/>
        <v>87.59</v>
      </c>
      <c r="W2645" t="str">
        <f t="shared" si="453"/>
        <v/>
      </c>
      <c r="Z2645">
        <f t="shared" si="454"/>
        <v>87.59</v>
      </c>
      <c r="AA2645" t="str">
        <f t="shared" si="454"/>
        <v/>
      </c>
      <c r="AB2645" t="str">
        <f t="shared" si="454"/>
        <v/>
      </c>
      <c r="AE2645" t="str">
        <f t="shared" si="450"/>
        <v/>
      </c>
      <c r="AH2645" t="str">
        <f t="shared" si="451"/>
        <v/>
      </c>
      <c r="AI2645" t="str">
        <f t="shared" si="452"/>
        <v/>
      </c>
      <c r="AJ2645" t="str">
        <f t="shared" si="452"/>
        <v/>
      </c>
      <c r="AK2645" t="str">
        <f t="shared" si="452"/>
        <v/>
      </c>
      <c r="AL2645" t="str">
        <f t="shared" si="452"/>
        <v/>
      </c>
    </row>
    <row r="2646" spans="1:38" x14ac:dyDescent="0.2">
      <c r="A2646" s="1">
        <v>7888</v>
      </c>
      <c r="B2646" s="2" t="s">
        <v>18</v>
      </c>
      <c r="C2646" s="3">
        <v>42699</v>
      </c>
      <c r="D2646" s="2" t="s">
        <v>41</v>
      </c>
      <c r="E2646" s="2">
        <v>9</v>
      </c>
      <c r="F2646" s="2">
        <v>1704.1</v>
      </c>
      <c r="G2646" s="2">
        <v>0.04</v>
      </c>
      <c r="H2646" s="2" t="s">
        <v>44</v>
      </c>
      <c r="I2646" s="2">
        <v>-77.41</v>
      </c>
      <c r="J2646" s="2">
        <v>192.98</v>
      </c>
      <c r="K2646" s="2">
        <v>37.58</v>
      </c>
      <c r="L2646" s="2" t="s">
        <v>180</v>
      </c>
      <c r="M2646" s="2" t="s">
        <v>38</v>
      </c>
      <c r="N2646" s="2" t="s">
        <v>43</v>
      </c>
      <c r="O2646" s="2" t="s">
        <v>45</v>
      </c>
      <c r="P2646" s="2" t="s">
        <v>67</v>
      </c>
      <c r="Q2646" s="2" t="s">
        <v>47</v>
      </c>
      <c r="R2646" s="3">
        <v>42701</v>
      </c>
      <c r="S2646" s="10">
        <f t="shared" si="449"/>
        <v>2016</v>
      </c>
      <c r="T2646" t="str">
        <f t="shared" si="453"/>
        <v/>
      </c>
      <c r="U2646" t="str">
        <f t="shared" si="453"/>
        <v/>
      </c>
      <c r="V2646">
        <f t="shared" si="453"/>
        <v>-77.41</v>
      </c>
      <c r="W2646" t="str">
        <f t="shared" si="453"/>
        <v/>
      </c>
      <c r="Z2646" t="str">
        <f t="shared" si="454"/>
        <v/>
      </c>
      <c r="AA2646" t="str">
        <f t="shared" si="454"/>
        <v/>
      </c>
      <c r="AB2646">
        <f t="shared" si="454"/>
        <v>-77.41</v>
      </c>
      <c r="AE2646" t="str">
        <f t="shared" si="450"/>
        <v>Furniture</v>
      </c>
      <c r="AH2646" t="str">
        <f t="shared" si="451"/>
        <v/>
      </c>
      <c r="AI2646" t="str">
        <f t="shared" si="452"/>
        <v/>
      </c>
      <c r="AJ2646" t="str">
        <f t="shared" si="452"/>
        <v/>
      </c>
      <c r="AK2646" t="str">
        <f t="shared" si="452"/>
        <v/>
      </c>
      <c r="AL2646" t="str">
        <f t="shared" si="452"/>
        <v/>
      </c>
    </row>
    <row r="2647" spans="1:38" x14ac:dyDescent="0.2">
      <c r="A2647" s="1">
        <v>7889</v>
      </c>
      <c r="B2647" s="2" t="s">
        <v>18</v>
      </c>
      <c r="C2647" s="3">
        <v>42701</v>
      </c>
      <c r="D2647" s="2" t="s">
        <v>19</v>
      </c>
      <c r="E2647" s="2">
        <v>4</v>
      </c>
      <c r="F2647" s="2">
        <v>59.83</v>
      </c>
      <c r="G2647" s="2">
        <v>0.03</v>
      </c>
      <c r="H2647" s="2" t="s">
        <v>49</v>
      </c>
      <c r="I2647" s="2">
        <v>-7.58</v>
      </c>
      <c r="J2647" s="2">
        <v>21.65</v>
      </c>
      <c r="K2647" s="2">
        <v>20.22</v>
      </c>
      <c r="L2647" s="2" t="s">
        <v>346</v>
      </c>
      <c r="M2647" s="2" t="s">
        <v>29</v>
      </c>
      <c r="N2647" s="2" t="s">
        <v>30</v>
      </c>
      <c r="O2647" s="2" t="s">
        <v>45</v>
      </c>
      <c r="P2647" s="2" t="s">
        <v>55</v>
      </c>
      <c r="Q2647" s="2" t="s">
        <v>26</v>
      </c>
      <c r="R2647" s="3">
        <v>42702</v>
      </c>
      <c r="S2647" s="10">
        <f t="shared" si="449"/>
        <v>2016</v>
      </c>
      <c r="T2647" t="str">
        <f t="shared" si="453"/>
        <v/>
      </c>
      <c r="U2647">
        <f t="shared" si="453"/>
        <v>-7.58</v>
      </c>
      <c r="V2647" t="str">
        <f t="shared" si="453"/>
        <v/>
      </c>
      <c r="W2647" t="str">
        <f t="shared" si="453"/>
        <v/>
      </c>
      <c r="Z2647" t="str">
        <f t="shared" si="454"/>
        <v/>
      </c>
      <c r="AA2647" t="str">
        <f t="shared" si="454"/>
        <v/>
      </c>
      <c r="AB2647">
        <f t="shared" si="454"/>
        <v>-7.58</v>
      </c>
      <c r="AE2647" t="str">
        <f t="shared" si="450"/>
        <v>Furniture</v>
      </c>
      <c r="AH2647" t="str">
        <f t="shared" si="451"/>
        <v/>
      </c>
      <c r="AI2647" t="str">
        <f t="shared" si="452"/>
        <v/>
      </c>
      <c r="AJ2647" t="str">
        <f t="shared" si="452"/>
        <v/>
      </c>
      <c r="AK2647" t="str">
        <f t="shared" si="452"/>
        <v/>
      </c>
      <c r="AL2647" t="str">
        <f t="shared" si="452"/>
        <v/>
      </c>
    </row>
    <row r="2648" spans="1:38" x14ac:dyDescent="0.2">
      <c r="A2648" s="1">
        <v>7890</v>
      </c>
      <c r="B2648" s="2" t="s">
        <v>18</v>
      </c>
      <c r="C2648" s="3">
        <v>42701</v>
      </c>
      <c r="D2648" s="2" t="s">
        <v>19</v>
      </c>
      <c r="E2648" s="2">
        <v>48</v>
      </c>
      <c r="F2648" s="2">
        <v>261.91000000000003</v>
      </c>
      <c r="G2648" s="2">
        <v>0.08</v>
      </c>
      <c r="H2648" s="2" t="s">
        <v>20</v>
      </c>
      <c r="I2648" s="2">
        <v>54.45</v>
      </c>
      <c r="J2648" s="2">
        <v>17.579999999999998</v>
      </c>
      <c r="K2648" s="2">
        <v>14.7</v>
      </c>
      <c r="L2648" s="2" t="s">
        <v>346</v>
      </c>
      <c r="M2648" s="2" t="s">
        <v>29</v>
      </c>
      <c r="N2648" s="2" t="s">
        <v>30</v>
      </c>
      <c r="O2648" s="2" t="s">
        <v>24</v>
      </c>
      <c r="P2648" s="2" t="s">
        <v>64</v>
      </c>
      <c r="Q2648" s="2" t="s">
        <v>36</v>
      </c>
      <c r="R2648" s="3">
        <v>42703</v>
      </c>
      <c r="S2648" s="10">
        <f t="shared" si="449"/>
        <v>2016</v>
      </c>
      <c r="T2648" t="str">
        <f t="shared" si="453"/>
        <v/>
      </c>
      <c r="U2648">
        <f t="shared" si="453"/>
        <v>54.45</v>
      </c>
      <c r="V2648" t="str">
        <f t="shared" si="453"/>
        <v/>
      </c>
      <c r="W2648" t="str">
        <f t="shared" si="453"/>
        <v/>
      </c>
      <c r="Z2648">
        <f t="shared" si="454"/>
        <v>54.45</v>
      </c>
      <c r="AA2648" t="str">
        <f t="shared" si="454"/>
        <v/>
      </c>
      <c r="AB2648" t="str">
        <f t="shared" si="454"/>
        <v/>
      </c>
      <c r="AE2648" t="str">
        <f t="shared" si="450"/>
        <v/>
      </c>
      <c r="AH2648" t="str">
        <f t="shared" si="451"/>
        <v/>
      </c>
      <c r="AI2648" t="str">
        <f t="shared" si="452"/>
        <v/>
      </c>
      <c r="AJ2648" t="str">
        <f t="shared" si="452"/>
        <v/>
      </c>
      <c r="AK2648" t="str">
        <f t="shared" si="452"/>
        <v/>
      </c>
      <c r="AL2648" t="str">
        <f t="shared" si="452"/>
        <v/>
      </c>
    </row>
    <row r="2649" spans="1:38" x14ac:dyDescent="0.2">
      <c r="A2649" s="1">
        <v>7891</v>
      </c>
      <c r="B2649" s="2" t="s">
        <v>18</v>
      </c>
      <c r="C2649" s="3">
        <v>42701</v>
      </c>
      <c r="D2649" s="2" t="s">
        <v>41</v>
      </c>
      <c r="E2649" s="2">
        <v>23</v>
      </c>
      <c r="F2649" s="2">
        <v>146.11000000000001</v>
      </c>
      <c r="G2649" s="2">
        <v>0.09</v>
      </c>
      <c r="H2649" s="2" t="s">
        <v>20</v>
      </c>
      <c r="I2649" s="2">
        <v>-27.76</v>
      </c>
      <c r="J2649" s="2">
        <v>17.89</v>
      </c>
      <c r="K2649" s="2">
        <v>19.57</v>
      </c>
      <c r="L2649" s="2" t="s">
        <v>167</v>
      </c>
      <c r="M2649" s="2" t="s">
        <v>29</v>
      </c>
      <c r="N2649" s="2" t="s">
        <v>23</v>
      </c>
      <c r="O2649" s="2" t="s">
        <v>45</v>
      </c>
      <c r="P2649" s="2" t="s">
        <v>55</v>
      </c>
      <c r="Q2649" s="2" t="s">
        <v>26</v>
      </c>
      <c r="R2649" s="3">
        <v>42702</v>
      </c>
      <c r="S2649" s="10">
        <f t="shared" si="449"/>
        <v>2016</v>
      </c>
      <c r="T2649">
        <f t="shared" si="453"/>
        <v>-27.76</v>
      </c>
      <c r="U2649" t="str">
        <f t="shared" si="453"/>
        <v/>
      </c>
      <c r="V2649" t="str">
        <f t="shared" si="453"/>
        <v/>
      </c>
      <c r="W2649" t="str">
        <f t="shared" si="453"/>
        <v/>
      </c>
      <c r="Z2649" t="str">
        <f t="shared" si="454"/>
        <v/>
      </c>
      <c r="AA2649" t="str">
        <f t="shared" si="454"/>
        <v/>
      </c>
      <c r="AB2649">
        <f t="shared" si="454"/>
        <v>-27.76</v>
      </c>
      <c r="AE2649" t="str">
        <f t="shared" si="450"/>
        <v>Furniture</v>
      </c>
      <c r="AH2649" t="str">
        <f t="shared" si="451"/>
        <v/>
      </c>
      <c r="AI2649" t="str">
        <f t="shared" si="452"/>
        <v/>
      </c>
      <c r="AJ2649" t="str">
        <f t="shared" si="452"/>
        <v/>
      </c>
      <c r="AK2649" t="str">
        <f t="shared" si="452"/>
        <v/>
      </c>
      <c r="AL2649" t="str">
        <f t="shared" si="452"/>
        <v/>
      </c>
    </row>
    <row r="2650" spans="1:38" x14ac:dyDescent="0.2">
      <c r="A2650" s="1">
        <v>7892</v>
      </c>
      <c r="B2650" s="2" t="s">
        <v>18</v>
      </c>
      <c r="C2650" s="3">
        <v>42703</v>
      </c>
      <c r="D2650" s="2" t="s">
        <v>41</v>
      </c>
      <c r="E2650" s="2">
        <v>40</v>
      </c>
      <c r="F2650" s="2">
        <v>1772.45</v>
      </c>
      <c r="G2650" s="2">
        <v>0.05</v>
      </c>
      <c r="H2650" s="2" t="s">
        <v>20</v>
      </c>
      <c r="I2650" s="2">
        <v>754.62</v>
      </c>
      <c r="J2650" s="2">
        <v>55.41</v>
      </c>
      <c r="K2650" s="2">
        <v>16.989999999999998</v>
      </c>
      <c r="L2650" s="2" t="s">
        <v>594</v>
      </c>
      <c r="M2650" s="2" t="s">
        <v>22</v>
      </c>
      <c r="N2650" s="2" t="s">
        <v>54</v>
      </c>
      <c r="O2650" s="2" t="s">
        <v>24</v>
      </c>
      <c r="P2650" s="2" t="s">
        <v>25</v>
      </c>
      <c r="Q2650" s="2" t="s">
        <v>26</v>
      </c>
      <c r="R2650" s="3">
        <v>42704</v>
      </c>
      <c r="S2650" s="10">
        <f t="shared" si="449"/>
        <v>2016</v>
      </c>
      <c r="T2650" t="str">
        <f t="shared" si="453"/>
        <v/>
      </c>
      <c r="U2650" t="str">
        <f t="shared" si="453"/>
        <v/>
      </c>
      <c r="V2650" t="str">
        <f t="shared" si="453"/>
        <v/>
      </c>
      <c r="W2650">
        <f t="shared" si="453"/>
        <v>754.62</v>
      </c>
      <c r="Z2650">
        <f t="shared" si="454"/>
        <v>754.62</v>
      </c>
      <c r="AA2650" t="str">
        <f t="shared" si="454"/>
        <v/>
      </c>
      <c r="AB2650" t="str">
        <f t="shared" si="454"/>
        <v/>
      </c>
      <c r="AE2650" t="str">
        <f t="shared" si="450"/>
        <v/>
      </c>
      <c r="AH2650" t="str">
        <f t="shared" si="451"/>
        <v/>
      </c>
      <c r="AI2650" t="str">
        <f t="shared" si="452"/>
        <v/>
      </c>
      <c r="AJ2650" t="str">
        <f t="shared" si="452"/>
        <v/>
      </c>
      <c r="AK2650" t="str">
        <f t="shared" si="452"/>
        <v/>
      </c>
      <c r="AL2650" t="str">
        <f t="shared" si="452"/>
        <v/>
      </c>
    </row>
    <row r="2651" spans="1:38" x14ac:dyDescent="0.2">
      <c r="A2651" s="1">
        <v>7893</v>
      </c>
      <c r="B2651" s="2" t="s">
        <v>18</v>
      </c>
      <c r="C2651" s="3">
        <v>42703</v>
      </c>
      <c r="D2651" s="2" t="s">
        <v>59</v>
      </c>
      <c r="E2651" s="2">
        <v>17</v>
      </c>
      <c r="F2651" s="2">
        <v>531.61199999999997</v>
      </c>
      <c r="G2651" s="2">
        <v>0.04</v>
      </c>
      <c r="H2651" s="2" t="s">
        <v>20</v>
      </c>
      <c r="I2651" s="2">
        <v>133.25</v>
      </c>
      <c r="J2651" s="2">
        <v>47.99</v>
      </c>
      <c r="K2651" s="2">
        <v>17.3</v>
      </c>
      <c r="L2651" s="2" t="s">
        <v>595</v>
      </c>
      <c r="M2651" s="2" t="s">
        <v>22</v>
      </c>
      <c r="N2651" s="2" t="s">
        <v>43</v>
      </c>
      <c r="O2651" s="2" t="s">
        <v>31</v>
      </c>
      <c r="P2651" s="2" t="s">
        <v>39</v>
      </c>
      <c r="Q2651" s="2" t="s">
        <v>58</v>
      </c>
      <c r="R2651" s="3">
        <v>42705</v>
      </c>
      <c r="S2651" s="10">
        <f t="shared" si="449"/>
        <v>2016</v>
      </c>
      <c r="T2651" t="str">
        <f t="shared" si="453"/>
        <v/>
      </c>
      <c r="U2651" t="str">
        <f t="shared" si="453"/>
        <v/>
      </c>
      <c r="V2651">
        <f t="shared" si="453"/>
        <v>133.25</v>
      </c>
      <c r="W2651" t="str">
        <f t="shared" si="453"/>
        <v/>
      </c>
      <c r="Z2651" t="str">
        <f t="shared" si="454"/>
        <v/>
      </c>
      <c r="AA2651">
        <f t="shared" si="454"/>
        <v>133.25</v>
      </c>
      <c r="AB2651" t="str">
        <f t="shared" si="454"/>
        <v/>
      </c>
      <c r="AE2651" t="str">
        <f t="shared" si="450"/>
        <v/>
      </c>
      <c r="AH2651" t="str">
        <f t="shared" si="451"/>
        <v/>
      </c>
      <c r="AI2651" t="str">
        <f t="shared" si="452"/>
        <v/>
      </c>
      <c r="AJ2651" t="str">
        <f t="shared" si="452"/>
        <v/>
      </c>
      <c r="AK2651" t="str">
        <f t="shared" si="452"/>
        <v/>
      </c>
      <c r="AL2651" t="str">
        <f t="shared" si="452"/>
        <v/>
      </c>
    </row>
    <row r="2652" spans="1:38" x14ac:dyDescent="0.2">
      <c r="A2652" s="1">
        <v>7894</v>
      </c>
      <c r="B2652" s="2" t="s">
        <v>18</v>
      </c>
      <c r="C2652" s="3">
        <v>42705</v>
      </c>
      <c r="D2652" s="2" t="s">
        <v>41</v>
      </c>
      <c r="E2652" s="2">
        <v>31</v>
      </c>
      <c r="F2652" s="2">
        <v>479.75</v>
      </c>
      <c r="G2652" s="2">
        <v>0.03</v>
      </c>
      <c r="H2652" s="2" t="s">
        <v>20</v>
      </c>
      <c r="I2652" s="2">
        <v>67.08</v>
      </c>
      <c r="J2652" s="2">
        <v>26.48</v>
      </c>
      <c r="K2652" s="2">
        <v>20.46</v>
      </c>
      <c r="L2652" s="2" t="s">
        <v>225</v>
      </c>
      <c r="M2652" s="2" t="s">
        <v>29</v>
      </c>
      <c r="N2652" s="2" t="s">
        <v>23</v>
      </c>
      <c r="O2652" s="2" t="s">
        <v>24</v>
      </c>
      <c r="P2652" s="2" t="s">
        <v>25</v>
      </c>
      <c r="Q2652" s="2" t="s">
        <v>26</v>
      </c>
      <c r="R2652" s="3">
        <v>42706</v>
      </c>
      <c r="S2652" s="10">
        <f t="shared" si="449"/>
        <v>2016</v>
      </c>
      <c r="T2652">
        <f t="shared" si="453"/>
        <v>67.08</v>
      </c>
      <c r="U2652" t="str">
        <f t="shared" si="453"/>
        <v/>
      </c>
      <c r="V2652" t="str">
        <f t="shared" si="453"/>
        <v/>
      </c>
      <c r="W2652" t="str">
        <f t="shared" si="453"/>
        <v/>
      </c>
      <c r="Z2652">
        <f t="shared" si="454"/>
        <v>67.08</v>
      </c>
      <c r="AA2652" t="str">
        <f t="shared" si="454"/>
        <v/>
      </c>
      <c r="AB2652" t="str">
        <f t="shared" si="454"/>
        <v/>
      </c>
      <c r="AE2652" t="str">
        <f t="shared" si="450"/>
        <v/>
      </c>
      <c r="AH2652" t="str">
        <f t="shared" si="451"/>
        <v/>
      </c>
      <c r="AI2652" t="str">
        <f t="shared" si="452"/>
        <v/>
      </c>
      <c r="AJ2652" t="str">
        <f t="shared" si="452"/>
        <v/>
      </c>
      <c r="AK2652" t="str">
        <f t="shared" si="452"/>
        <v/>
      </c>
      <c r="AL2652" t="str">
        <f t="shared" si="452"/>
        <v/>
      </c>
    </row>
    <row r="2653" spans="1:38" x14ac:dyDescent="0.2">
      <c r="A2653" s="1">
        <v>7895</v>
      </c>
      <c r="B2653" s="2" t="s">
        <v>18</v>
      </c>
      <c r="C2653" s="3">
        <v>42707</v>
      </c>
      <c r="D2653" s="2" t="s">
        <v>41</v>
      </c>
      <c r="E2653" s="2">
        <v>44</v>
      </c>
      <c r="F2653" s="2">
        <v>1135.21</v>
      </c>
      <c r="G2653" s="2">
        <v>0.1</v>
      </c>
      <c r="H2653" s="2" t="s">
        <v>20</v>
      </c>
      <c r="I2653" s="2">
        <v>430.48</v>
      </c>
      <c r="J2653" s="2">
        <v>40.479999999999997</v>
      </c>
      <c r="K2653" s="2">
        <v>15.99</v>
      </c>
      <c r="L2653" s="2" t="s">
        <v>120</v>
      </c>
      <c r="M2653" s="2" t="s">
        <v>22</v>
      </c>
      <c r="N2653" s="2" t="s">
        <v>30</v>
      </c>
      <c r="O2653" s="2" t="s">
        <v>31</v>
      </c>
      <c r="P2653" s="2" t="s">
        <v>32</v>
      </c>
      <c r="Q2653" s="2" t="s">
        <v>58</v>
      </c>
      <c r="R2653" s="3">
        <v>42709</v>
      </c>
      <c r="S2653" s="10">
        <f t="shared" si="449"/>
        <v>2016</v>
      </c>
      <c r="T2653" t="str">
        <f t="shared" si="453"/>
        <v/>
      </c>
      <c r="U2653">
        <f t="shared" si="453"/>
        <v>430.48</v>
      </c>
      <c r="V2653" t="str">
        <f t="shared" si="453"/>
        <v/>
      </c>
      <c r="W2653" t="str">
        <f t="shared" si="453"/>
        <v/>
      </c>
      <c r="Z2653" t="str">
        <f t="shared" si="454"/>
        <v/>
      </c>
      <c r="AA2653">
        <f t="shared" si="454"/>
        <v>430.48</v>
      </c>
      <c r="AB2653" t="str">
        <f t="shared" si="454"/>
        <v/>
      </c>
      <c r="AE2653" t="str">
        <f t="shared" si="450"/>
        <v/>
      </c>
      <c r="AH2653" t="str">
        <f t="shared" si="451"/>
        <v/>
      </c>
      <c r="AI2653" t="str">
        <f t="shared" si="452"/>
        <v/>
      </c>
      <c r="AJ2653" t="str">
        <f t="shared" si="452"/>
        <v/>
      </c>
      <c r="AK2653" t="str">
        <f t="shared" si="452"/>
        <v/>
      </c>
      <c r="AL2653" t="str">
        <f t="shared" si="452"/>
        <v/>
      </c>
    </row>
    <row r="2654" spans="1:38" x14ac:dyDescent="0.2">
      <c r="A2654" s="1">
        <v>7896</v>
      </c>
      <c r="B2654" s="2" t="s">
        <v>18</v>
      </c>
      <c r="C2654" s="3">
        <v>42707</v>
      </c>
      <c r="D2654" s="2" t="s">
        <v>59</v>
      </c>
      <c r="E2654" s="2">
        <v>37</v>
      </c>
      <c r="F2654" s="2">
        <v>6079.5874999999996</v>
      </c>
      <c r="G2654" s="2">
        <v>0.09</v>
      </c>
      <c r="H2654" s="2" t="s">
        <v>20</v>
      </c>
      <c r="I2654" s="2">
        <v>1377.49</v>
      </c>
      <c r="J2654" s="2">
        <v>217.99</v>
      </c>
      <c r="K2654" s="2">
        <v>16.5</v>
      </c>
      <c r="L2654" s="2" t="s">
        <v>100</v>
      </c>
      <c r="M2654" s="2" t="s">
        <v>29</v>
      </c>
      <c r="N2654" s="2" t="s">
        <v>43</v>
      </c>
      <c r="O2654" s="2" t="s">
        <v>31</v>
      </c>
      <c r="P2654" s="2" t="s">
        <v>39</v>
      </c>
      <c r="Q2654" s="2" t="s">
        <v>26</v>
      </c>
      <c r="R2654" s="3">
        <v>42709</v>
      </c>
      <c r="S2654" s="10">
        <f t="shared" si="449"/>
        <v>2016</v>
      </c>
      <c r="T2654" t="str">
        <f t="shared" si="453"/>
        <v/>
      </c>
      <c r="U2654" t="str">
        <f t="shared" si="453"/>
        <v/>
      </c>
      <c r="V2654">
        <f t="shared" si="453"/>
        <v>1377.49</v>
      </c>
      <c r="W2654" t="str">
        <f t="shared" si="453"/>
        <v/>
      </c>
      <c r="Z2654" t="str">
        <f t="shared" si="454"/>
        <v/>
      </c>
      <c r="AA2654">
        <f t="shared" si="454"/>
        <v>1377.49</v>
      </c>
      <c r="AB2654" t="str">
        <f t="shared" si="454"/>
        <v/>
      </c>
      <c r="AE2654" t="str">
        <f t="shared" si="450"/>
        <v/>
      </c>
      <c r="AH2654" t="str">
        <f t="shared" si="451"/>
        <v/>
      </c>
      <c r="AI2654" t="str">
        <f t="shared" si="452"/>
        <v/>
      </c>
      <c r="AJ2654" t="str">
        <f t="shared" si="452"/>
        <v/>
      </c>
      <c r="AK2654" t="str">
        <f t="shared" si="452"/>
        <v/>
      </c>
      <c r="AL2654" t="str">
        <f t="shared" si="452"/>
        <v/>
      </c>
    </row>
    <row r="2655" spans="1:38" x14ac:dyDescent="0.2">
      <c r="A2655" s="1">
        <v>7897</v>
      </c>
      <c r="B2655" s="2" t="s">
        <v>18</v>
      </c>
      <c r="C2655" s="3">
        <v>42707</v>
      </c>
      <c r="D2655" s="2" t="s">
        <v>19</v>
      </c>
      <c r="E2655" s="2">
        <v>5</v>
      </c>
      <c r="F2655" s="2">
        <v>62.2</v>
      </c>
      <c r="G2655" s="2">
        <v>0</v>
      </c>
      <c r="H2655" s="2" t="s">
        <v>20</v>
      </c>
      <c r="I2655" s="2">
        <v>-9.9</v>
      </c>
      <c r="J2655" s="2">
        <v>21.78</v>
      </c>
      <c r="K2655" s="2">
        <v>15.99</v>
      </c>
      <c r="L2655" s="2" t="s">
        <v>596</v>
      </c>
      <c r="M2655" s="2" t="s">
        <v>38</v>
      </c>
      <c r="N2655" s="2" t="s">
        <v>30</v>
      </c>
      <c r="O2655" s="2" t="s">
        <v>31</v>
      </c>
      <c r="P2655" s="2" t="s">
        <v>32</v>
      </c>
      <c r="Q2655" s="2" t="s">
        <v>58</v>
      </c>
      <c r="R2655" s="3">
        <v>42707</v>
      </c>
      <c r="S2655" s="10">
        <f t="shared" si="449"/>
        <v>2016</v>
      </c>
      <c r="T2655" t="str">
        <f t="shared" si="453"/>
        <v/>
      </c>
      <c r="U2655">
        <f t="shared" si="453"/>
        <v>-9.9</v>
      </c>
      <c r="V2655" t="str">
        <f t="shared" si="453"/>
        <v/>
      </c>
      <c r="W2655" t="str">
        <f t="shared" si="453"/>
        <v/>
      </c>
      <c r="Z2655" t="str">
        <f t="shared" si="454"/>
        <v/>
      </c>
      <c r="AA2655">
        <f t="shared" si="454"/>
        <v>-9.9</v>
      </c>
      <c r="AB2655" t="str">
        <f t="shared" si="454"/>
        <v/>
      </c>
      <c r="AE2655" t="str">
        <f t="shared" si="450"/>
        <v>Technology</v>
      </c>
      <c r="AH2655">
        <f t="shared" si="451"/>
        <v>-9.9</v>
      </c>
      <c r="AI2655" t="str">
        <f t="shared" si="452"/>
        <v/>
      </c>
      <c r="AJ2655" t="str">
        <f t="shared" si="452"/>
        <v/>
      </c>
      <c r="AK2655">
        <f t="shared" si="452"/>
        <v>-9.9</v>
      </c>
      <c r="AL2655" t="str">
        <f t="shared" si="452"/>
        <v/>
      </c>
    </row>
    <row r="2656" spans="1:38" x14ac:dyDescent="0.2">
      <c r="A2656" s="1">
        <v>7898</v>
      </c>
      <c r="B2656" s="2" t="s">
        <v>18</v>
      </c>
      <c r="C2656" s="3">
        <v>42707</v>
      </c>
      <c r="D2656" s="2" t="s">
        <v>19</v>
      </c>
      <c r="E2656" s="2">
        <v>40</v>
      </c>
      <c r="F2656" s="2">
        <v>1045.5899999999999</v>
      </c>
      <c r="G2656" s="2">
        <v>7.0000000000000007E-2</v>
      </c>
      <c r="H2656" s="2" t="s">
        <v>20</v>
      </c>
      <c r="I2656" s="2">
        <v>236.09</v>
      </c>
      <c r="J2656" s="2">
        <v>37.979999999999997</v>
      </c>
      <c r="K2656" s="2">
        <v>18.079999999999998</v>
      </c>
      <c r="L2656" s="2" t="s">
        <v>596</v>
      </c>
      <c r="M2656" s="2" t="s">
        <v>38</v>
      </c>
      <c r="N2656" s="2" t="s">
        <v>30</v>
      </c>
      <c r="O2656" s="2" t="s">
        <v>24</v>
      </c>
      <c r="P2656" s="2" t="s">
        <v>64</v>
      </c>
      <c r="Q2656" s="2" t="s">
        <v>58</v>
      </c>
      <c r="R2656" s="3">
        <v>42709</v>
      </c>
      <c r="S2656" s="10">
        <f t="shared" si="449"/>
        <v>2016</v>
      </c>
      <c r="T2656" t="str">
        <f t="shared" si="453"/>
        <v/>
      </c>
      <c r="U2656">
        <f t="shared" si="453"/>
        <v>236.09</v>
      </c>
      <c r="V2656" t="str">
        <f t="shared" si="453"/>
        <v/>
      </c>
      <c r="W2656" t="str">
        <f t="shared" si="453"/>
        <v/>
      </c>
      <c r="Z2656">
        <f t="shared" si="454"/>
        <v>236.09</v>
      </c>
      <c r="AA2656" t="str">
        <f t="shared" si="454"/>
        <v/>
      </c>
      <c r="AB2656" t="str">
        <f t="shared" si="454"/>
        <v/>
      </c>
      <c r="AE2656" t="str">
        <f t="shared" si="450"/>
        <v/>
      </c>
      <c r="AH2656" t="str">
        <f t="shared" si="451"/>
        <v/>
      </c>
      <c r="AI2656" t="str">
        <f t="shared" si="452"/>
        <v/>
      </c>
      <c r="AJ2656" t="str">
        <f t="shared" si="452"/>
        <v/>
      </c>
      <c r="AK2656" t="str">
        <f t="shared" si="452"/>
        <v/>
      </c>
      <c r="AL2656" t="str">
        <f t="shared" si="452"/>
        <v/>
      </c>
    </row>
    <row r="2657" spans="1:38" x14ac:dyDescent="0.2">
      <c r="A2657" s="1">
        <v>7899</v>
      </c>
      <c r="B2657" s="2" t="s">
        <v>18</v>
      </c>
      <c r="C2657" s="3">
        <v>42708</v>
      </c>
      <c r="D2657" s="2" t="s">
        <v>27</v>
      </c>
      <c r="E2657" s="2">
        <v>26</v>
      </c>
      <c r="F2657" s="2">
        <v>125.83</v>
      </c>
      <c r="G2657" s="2">
        <v>0.02</v>
      </c>
      <c r="H2657" s="2" t="s">
        <v>49</v>
      </c>
      <c r="I2657" s="2">
        <v>17.36</v>
      </c>
      <c r="J2657" s="2">
        <v>16.2</v>
      </c>
      <c r="K2657" s="2">
        <v>16.260000000000002</v>
      </c>
      <c r="L2657" s="2" t="s">
        <v>131</v>
      </c>
      <c r="M2657" s="2" t="s">
        <v>22</v>
      </c>
      <c r="N2657" s="2" t="s">
        <v>43</v>
      </c>
      <c r="O2657" s="2" t="s">
        <v>24</v>
      </c>
      <c r="P2657" s="2" t="s">
        <v>35</v>
      </c>
      <c r="Q2657" s="2" t="s">
        <v>36</v>
      </c>
      <c r="R2657" s="3">
        <v>42715</v>
      </c>
      <c r="S2657" s="10">
        <f t="shared" si="449"/>
        <v>2016</v>
      </c>
      <c r="T2657" t="str">
        <f t="shared" si="453"/>
        <v/>
      </c>
      <c r="U2657" t="str">
        <f t="shared" si="453"/>
        <v/>
      </c>
      <c r="V2657">
        <f t="shared" si="453"/>
        <v>17.36</v>
      </c>
      <c r="W2657" t="str">
        <f t="shared" si="453"/>
        <v/>
      </c>
      <c r="Z2657">
        <f t="shared" si="454"/>
        <v>17.36</v>
      </c>
      <c r="AA2657" t="str">
        <f t="shared" si="454"/>
        <v/>
      </c>
      <c r="AB2657" t="str">
        <f t="shared" si="454"/>
        <v/>
      </c>
      <c r="AE2657" t="str">
        <f t="shared" si="450"/>
        <v/>
      </c>
      <c r="AH2657" t="str">
        <f t="shared" si="451"/>
        <v/>
      </c>
      <c r="AI2657" t="str">
        <f t="shared" si="452"/>
        <v/>
      </c>
      <c r="AJ2657" t="str">
        <f t="shared" si="452"/>
        <v/>
      </c>
      <c r="AK2657" t="str">
        <f t="shared" si="452"/>
        <v/>
      </c>
      <c r="AL2657" t="str">
        <f t="shared" si="452"/>
        <v/>
      </c>
    </row>
    <row r="2658" spans="1:38" x14ac:dyDescent="0.2">
      <c r="A2658" s="1">
        <v>7900</v>
      </c>
      <c r="B2658" s="2" t="s">
        <v>18</v>
      </c>
      <c r="C2658" s="3">
        <v>42709</v>
      </c>
      <c r="D2658" s="2" t="s">
        <v>27</v>
      </c>
      <c r="E2658" s="2">
        <v>18</v>
      </c>
      <c r="F2658" s="2">
        <v>1740.5</v>
      </c>
      <c r="G2658" s="2">
        <v>0.09</v>
      </c>
      <c r="H2658" s="2" t="s">
        <v>20</v>
      </c>
      <c r="I2658" s="2">
        <v>-500.29</v>
      </c>
      <c r="J2658" s="2">
        <v>107.99</v>
      </c>
      <c r="K2658" s="2">
        <v>49</v>
      </c>
      <c r="L2658" s="2" t="s">
        <v>317</v>
      </c>
      <c r="M2658" s="2" t="s">
        <v>29</v>
      </c>
      <c r="N2658" s="2" t="s">
        <v>23</v>
      </c>
      <c r="O2658" s="2" t="s">
        <v>24</v>
      </c>
      <c r="P2658" s="2" t="s">
        <v>52</v>
      </c>
      <c r="Q2658" s="2" t="s">
        <v>34</v>
      </c>
      <c r="R2658" s="3">
        <v>42711</v>
      </c>
      <c r="S2658" s="10">
        <f t="shared" si="449"/>
        <v>2016</v>
      </c>
      <c r="T2658">
        <f t="shared" si="453"/>
        <v>-500.29</v>
      </c>
      <c r="U2658" t="str">
        <f t="shared" si="453"/>
        <v/>
      </c>
      <c r="V2658" t="str">
        <f t="shared" si="453"/>
        <v/>
      </c>
      <c r="W2658" t="str">
        <f t="shared" si="453"/>
        <v/>
      </c>
      <c r="Z2658">
        <f t="shared" si="454"/>
        <v>-500.29</v>
      </c>
      <c r="AA2658" t="str">
        <f t="shared" si="454"/>
        <v/>
      </c>
      <c r="AB2658" t="str">
        <f t="shared" si="454"/>
        <v/>
      </c>
      <c r="AE2658" t="str">
        <f t="shared" si="450"/>
        <v>Office Supplies</v>
      </c>
      <c r="AH2658" t="str">
        <f t="shared" si="451"/>
        <v/>
      </c>
      <c r="AI2658" t="str">
        <f t="shared" si="452"/>
        <v/>
      </c>
      <c r="AJ2658" t="str">
        <f t="shared" si="452"/>
        <v/>
      </c>
      <c r="AK2658" t="str">
        <f t="shared" si="452"/>
        <v/>
      </c>
      <c r="AL2658" t="str">
        <f t="shared" si="452"/>
        <v/>
      </c>
    </row>
    <row r="2659" spans="1:38" x14ac:dyDescent="0.2">
      <c r="A2659" s="1">
        <v>7901</v>
      </c>
      <c r="B2659" s="2" t="s">
        <v>18</v>
      </c>
      <c r="C2659" s="3">
        <v>42709</v>
      </c>
      <c r="D2659" s="2" t="s">
        <v>27</v>
      </c>
      <c r="E2659" s="2">
        <v>31</v>
      </c>
      <c r="F2659" s="2">
        <v>3456.0455000000002</v>
      </c>
      <c r="G2659" s="2">
        <v>0.02</v>
      </c>
      <c r="H2659" s="2" t="s">
        <v>20</v>
      </c>
      <c r="I2659" s="2">
        <v>905.81</v>
      </c>
      <c r="J2659" s="2">
        <v>137.99</v>
      </c>
      <c r="K2659" s="2">
        <v>22.99</v>
      </c>
      <c r="L2659" s="2" t="s">
        <v>317</v>
      </c>
      <c r="M2659" s="2" t="s">
        <v>29</v>
      </c>
      <c r="N2659" s="2" t="s">
        <v>23</v>
      </c>
      <c r="O2659" s="2" t="s">
        <v>31</v>
      </c>
      <c r="P2659" s="2" t="s">
        <v>39</v>
      </c>
      <c r="Q2659" s="2" t="s">
        <v>26</v>
      </c>
      <c r="R2659" s="3">
        <v>42709</v>
      </c>
      <c r="S2659" s="10">
        <f t="shared" si="449"/>
        <v>2016</v>
      </c>
      <c r="T2659">
        <f t="shared" si="453"/>
        <v>905.81</v>
      </c>
      <c r="U2659" t="str">
        <f t="shared" si="453"/>
        <v/>
      </c>
      <c r="V2659" t="str">
        <f t="shared" si="453"/>
        <v/>
      </c>
      <c r="W2659" t="str">
        <f t="shared" si="453"/>
        <v/>
      </c>
      <c r="Z2659" t="str">
        <f t="shared" si="454"/>
        <v/>
      </c>
      <c r="AA2659">
        <f t="shared" si="454"/>
        <v>905.81</v>
      </c>
      <c r="AB2659" t="str">
        <f t="shared" si="454"/>
        <v/>
      </c>
      <c r="AE2659" t="str">
        <f t="shared" si="450"/>
        <v/>
      </c>
      <c r="AH2659" t="str">
        <f t="shared" si="451"/>
        <v/>
      </c>
      <c r="AI2659" t="str">
        <f t="shared" si="452"/>
        <v/>
      </c>
      <c r="AJ2659" t="str">
        <f t="shared" si="452"/>
        <v/>
      </c>
      <c r="AK2659" t="str">
        <f t="shared" si="452"/>
        <v/>
      </c>
      <c r="AL2659" t="str">
        <f t="shared" si="452"/>
        <v/>
      </c>
    </row>
    <row r="2660" spans="1:38" x14ac:dyDescent="0.2">
      <c r="A2660" s="1">
        <v>7902</v>
      </c>
      <c r="B2660" s="2" t="s">
        <v>40</v>
      </c>
      <c r="C2660" s="3">
        <v>42709</v>
      </c>
      <c r="D2660" s="2" t="s">
        <v>41</v>
      </c>
      <c r="E2660" s="2">
        <v>19</v>
      </c>
      <c r="F2660" s="2">
        <v>258.85000000000002</v>
      </c>
      <c r="G2660" s="2">
        <v>0.06</v>
      </c>
      <c r="H2660" s="2" t="s">
        <v>20</v>
      </c>
      <c r="I2660" s="2">
        <v>95.4</v>
      </c>
      <c r="J2660" s="2">
        <v>25.4</v>
      </c>
      <c r="K2660" s="2">
        <v>18.95</v>
      </c>
      <c r="L2660" s="2" t="s">
        <v>478</v>
      </c>
      <c r="M2660" s="2" t="s">
        <v>29</v>
      </c>
      <c r="N2660" s="2" t="s">
        <v>30</v>
      </c>
      <c r="O2660" s="2" t="s">
        <v>45</v>
      </c>
      <c r="P2660" s="2" t="s">
        <v>55</v>
      </c>
      <c r="Q2660" s="2" t="s">
        <v>58</v>
      </c>
      <c r="R2660" s="3">
        <v>42711</v>
      </c>
      <c r="S2660" s="10">
        <f t="shared" si="449"/>
        <v>2016</v>
      </c>
      <c r="T2660" t="str">
        <f t="shared" si="453"/>
        <v/>
      </c>
      <c r="U2660">
        <f t="shared" si="453"/>
        <v>95.4</v>
      </c>
      <c r="V2660" t="str">
        <f t="shared" si="453"/>
        <v/>
      </c>
      <c r="W2660" t="str">
        <f t="shared" si="453"/>
        <v/>
      </c>
      <c r="Z2660" t="str">
        <f t="shared" si="454"/>
        <v/>
      </c>
      <c r="AA2660" t="str">
        <f t="shared" si="454"/>
        <v/>
      </c>
      <c r="AB2660">
        <f t="shared" si="454"/>
        <v>95.4</v>
      </c>
      <c r="AE2660" t="str">
        <f t="shared" si="450"/>
        <v/>
      </c>
      <c r="AH2660" t="str">
        <f t="shared" si="451"/>
        <v/>
      </c>
      <c r="AI2660" t="str">
        <f t="shared" si="452"/>
        <v/>
      </c>
      <c r="AJ2660" t="str">
        <f t="shared" si="452"/>
        <v/>
      </c>
      <c r="AK2660" t="str">
        <f t="shared" si="452"/>
        <v/>
      </c>
      <c r="AL2660" t="str">
        <f t="shared" si="452"/>
        <v/>
      </c>
    </row>
    <row r="2661" spans="1:38" x14ac:dyDescent="0.2">
      <c r="A2661" s="1">
        <v>7903</v>
      </c>
      <c r="B2661" s="2" t="s">
        <v>18</v>
      </c>
      <c r="C2661" s="3">
        <v>42710</v>
      </c>
      <c r="D2661" s="2" t="s">
        <v>19</v>
      </c>
      <c r="E2661" s="2">
        <v>19</v>
      </c>
      <c r="F2661" s="2">
        <v>7616.28</v>
      </c>
      <c r="G2661" s="2">
        <v>0.06</v>
      </c>
      <c r="H2661" s="2" t="s">
        <v>49</v>
      </c>
      <c r="I2661" s="2">
        <v>3054.85</v>
      </c>
      <c r="J2661" s="2">
        <v>432.98</v>
      </c>
      <c r="K2661" s="2">
        <v>33.99</v>
      </c>
      <c r="L2661" s="2" t="s">
        <v>398</v>
      </c>
      <c r="M2661" s="2" t="s">
        <v>22</v>
      </c>
      <c r="N2661" s="2" t="s">
        <v>43</v>
      </c>
      <c r="O2661" s="2" t="s">
        <v>24</v>
      </c>
      <c r="P2661" s="2" t="s">
        <v>25</v>
      </c>
      <c r="Q2661" s="2" t="s">
        <v>26</v>
      </c>
      <c r="R2661" s="3">
        <v>42710</v>
      </c>
      <c r="S2661" s="10">
        <f t="shared" si="449"/>
        <v>2016</v>
      </c>
      <c r="T2661" t="str">
        <f t="shared" si="453"/>
        <v/>
      </c>
      <c r="U2661" t="str">
        <f t="shared" si="453"/>
        <v/>
      </c>
      <c r="V2661">
        <f t="shared" si="453"/>
        <v>3054.85</v>
      </c>
      <c r="W2661" t="str">
        <f t="shared" si="453"/>
        <v/>
      </c>
      <c r="Z2661">
        <f t="shared" si="454"/>
        <v>3054.85</v>
      </c>
      <c r="AA2661" t="str">
        <f t="shared" si="454"/>
        <v/>
      </c>
      <c r="AB2661" t="str">
        <f t="shared" si="454"/>
        <v/>
      </c>
      <c r="AE2661" t="str">
        <f t="shared" si="450"/>
        <v/>
      </c>
      <c r="AH2661" t="str">
        <f t="shared" si="451"/>
        <v/>
      </c>
      <c r="AI2661" t="str">
        <f t="shared" si="452"/>
        <v/>
      </c>
      <c r="AJ2661" t="str">
        <f t="shared" si="452"/>
        <v/>
      </c>
      <c r="AK2661" t="str">
        <f t="shared" si="452"/>
        <v/>
      </c>
      <c r="AL2661" t="str">
        <f t="shared" si="452"/>
        <v/>
      </c>
    </row>
    <row r="2662" spans="1:38" x14ac:dyDescent="0.2">
      <c r="A2662" s="1">
        <v>7904</v>
      </c>
      <c r="B2662" s="2" t="s">
        <v>18</v>
      </c>
      <c r="C2662" s="3">
        <v>42710</v>
      </c>
      <c r="D2662" s="2" t="s">
        <v>19</v>
      </c>
      <c r="E2662" s="2">
        <v>50</v>
      </c>
      <c r="F2662" s="2">
        <v>1277.43</v>
      </c>
      <c r="G2662" s="2">
        <v>0.1</v>
      </c>
      <c r="H2662" s="2" t="s">
        <v>20</v>
      </c>
      <c r="I2662" s="2">
        <v>227.21</v>
      </c>
      <c r="J2662" s="2">
        <v>38.479999999999997</v>
      </c>
      <c r="K2662" s="2">
        <v>20.93</v>
      </c>
      <c r="L2662" s="2" t="s">
        <v>398</v>
      </c>
      <c r="M2662" s="2" t="s">
        <v>22</v>
      </c>
      <c r="N2662" s="2" t="s">
        <v>43</v>
      </c>
      <c r="O2662" s="2" t="s">
        <v>45</v>
      </c>
      <c r="P2662" s="2" t="s">
        <v>55</v>
      </c>
      <c r="Q2662" s="2" t="s">
        <v>26</v>
      </c>
      <c r="R2662" s="3">
        <v>42712</v>
      </c>
      <c r="S2662" s="10">
        <f t="shared" si="449"/>
        <v>2016</v>
      </c>
      <c r="T2662" t="str">
        <f t="shared" ref="T2662:W2681" si="455">IF($N2662=T$1,$I2662,"")</f>
        <v/>
      </c>
      <c r="U2662" t="str">
        <f t="shared" si="455"/>
        <v/>
      </c>
      <c r="V2662">
        <f t="shared" si="455"/>
        <v>227.21</v>
      </c>
      <c r="W2662" t="str">
        <f t="shared" si="455"/>
        <v/>
      </c>
      <c r="Z2662" t="str">
        <f t="shared" ref="Z2662:AB2681" si="456">IF($O2662=Z$1,$I2662,"")</f>
        <v/>
      </c>
      <c r="AA2662" t="str">
        <f t="shared" si="456"/>
        <v/>
      </c>
      <c r="AB2662">
        <f t="shared" si="456"/>
        <v>227.21</v>
      </c>
      <c r="AE2662" t="str">
        <f t="shared" si="450"/>
        <v/>
      </c>
      <c r="AH2662" t="str">
        <f t="shared" si="451"/>
        <v/>
      </c>
      <c r="AI2662" t="str">
        <f t="shared" si="452"/>
        <v/>
      </c>
      <c r="AJ2662" t="str">
        <f t="shared" si="452"/>
        <v/>
      </c>
      <c r="AK2662" t="str">
        <f t="shared" si="452"/>
        <v/>
      </c>
      <c r="AL2662" t="str">
        <f t="shared" si="452"/>
        <v/>
      </c>
    </row>
    <row r="2663" spans="1:38" x14ac:dyDescent="0.2">
      <c r="A2663" s="1">
        <v>7905</v>
      </c>
      <c r="B2663" s="2" t="s">
        <v>18</v>
      </c>
      <c r="C2663" s="3">
        <v>42710</v>
      </c>
      <c r="D2663" s="2" t="s">
        <v>19</v>
      </c>
      <c r="E2663" s="2">
        <v>24</v>
      </c>
      <c r="F2663" s="2">
        <v>389.59</v>
      </c>
      <c r="G2663" s="2">
        <v>0.03</v>
      </c>
      <c r="H2663" s="2" t="s">
        <v>49</v>
      </c>
      <c r="I2663" s="2">
        <v>16.79</v>
      </c>
      <c r="J2663" s="2">
        <v>26.42</v>
      </c>
      <c r="K2663" s="2">
        <v>20.75</v>
      </c>
      <c r="L2663" s="2" t="s">
        <v>240</v>
      </c>
      <c r="M2663" s="2" t="s">
        <v>38</v>
      </c>
      <c r="N2663" s="2" t="s">
        <v>30</v>
      </c>
      <c r="O2663" s="2" t="s">
        <v>24</v>
      </c>
      <c r="P2663" s="2" t="s">
        <v>71</v>
      </c>
      <c r="Q2663" s="2" t="s">
        <v>62</v>
      </c>
      <c r="R2663" s="3">
        <v>42713</v>
      </c>
      <c r="S2663" s="10">
        <f t="shared" si="449"/>
        <v>2016</v>
      </c>
      <c r="T2663" t="str">
        <f t="shared" si="455"/>
        <v/>
      </c>
      <c r="U2663">
        <f t="shared" si="455"/>
        <v>16.79</v>
      </c>
      <c r="V2663" t="str">
        <f t="shared" si="455"/>
        <v/>
      </c>
      <c r="W2663" t="str">
        <f t="shared" si="455"/>
        <v/>
      </c>
      <c r="Z2663">
        <f t="shared" si="456"/>
        <v>16.79</v>
      </c>
      <c r="AA2663" t="str">
        <f t="shared" si="456"/>
        <v/>
      </c>
      <c r="AB2663" t="str">
        <f t="shared" si="456"/>
        <v/>
      </c>
      <c r="AE2663" t="str">
        <f t="shared" si="450"/>
        <v/>
      </c>
      <c r="AH2663" t="str">
        <f t="shared" si="451"/>
        <v/>
      </c>
      <c r="AI2663" t="str">
        <f t="shared" si="452"/>
        <v/>
      </c>
      <c r="AJ2663" t="str">
        <f t="shared" si="452"/>
        <v/>
      </c>
      <c r="AK2663" t="str">
        <f t="shared" si="452"/>
        <v/>
      </c>
      <c r="AL2663" t="str">
        <f t="shared" si="452"/>
        <v/>
      </c>
    </row>
    <row r="2664" spans="1:38" x14ac:dyDescent="0.2">
      <c r="A2664" s="1">
        <v>7906</v>
      </c>
      <c r="B2664" s="2" t="s">
        <v>18</v>
      </c>
      <c r="C2664" s="3">
        <v>42710</v>
      </c>
      <c r="D2664" s="2" t="s">
        <v>19</v>
      </c>
      <c r="E2664" s="2">
        <v>17</v>
      </c>
      <c r="F2664" s="2">
        <v>2581.3200000000002</v>
      </c>
      <c r="G2664" s="2">
        <v>7.0000000000000007E-2</v>
      </c>
      <c r="H2664" s="2" t="s">
        <v>44</v>
      </c>
      <c r="I2664" s="2">
        <v>122.63</v>
      </c>
      <c r="J2664" s="2">
        <v>162.97999999999999</v>
      </c>
      <c r="K2664" s="2">
        <v>157.71</v>
      </c>
      <c r="L2664" s="2" t="s">
        <v>240</v>
      </c>
      <c r="M2664" s="2" t="s">
        <v>38</v>
      </c>
      <c r="N2664" s="2" t="s">
        <v>30</v>
      </c>
      <c r="O2664" s="2" t="s">
        <v>45</v>
      </c>
      <c r="P2664" s="2" t="s">
        <v>61</v>
      </c>
      <c r="Q2664" s="2" t="s">
        <v>56</v>
      </c>
      <c r="R2664" s="3">
        <v>42712</v>
      </c>
      <c r="S2664" s="10">
        <f t="shared" si="449"/>
        <v>2016</v>
      </c>
      <c r="T2664" t="str">
        <f t="shared" si="455"/>
        <v/>
      </c>
      <c r="U2664">
        <f t="shared" si="455"/>
        <v>122.63</v>
      </c>
      <c r="V2664" t="str">
        <f t="shared" si="455"/>
        <v/>
      </c>
      <c r="W2664" t="str">
        <f t="shared" si="455"/>
        <v/>
      </c>
      <c r="Z2664" t="str">
        <f t="shared" si="456"/>
        <v/>
      </c>
      <c r="AA2664" t="str">
        <f t="shared" si="456"/>
        <v/>
      </c>
      <c r="AB2664">
        <f t="shared" si="456"/>
        <v>122.63</v>
      </c>
      <c r="AE2664" t="str">
        <f t="shared" si="450"/>
        <v/>
      </c>
      <c r="AH2664" t="str">
        <f t="shared" si="451"/>
        <v/>
      </c>
      <c r="AI2664" t="str">
        <f t="shared" si="452"/>
        <v/>
      </c>
      <c r="AJ2664" t="str">
        <f t="shared" si="452"/>
        <v/>
      </c>
      <c r="AK2664" t="str">
        <f t="shared" si="452"/>
        <v/>
      </c>
      <c r="AL2664" t="str">
        <f t="shared" si="452"/>
        <v/>
      </c>
    </row>
    <row r="2665" spans="1:38" x14ac:dyDescent="0.2">
      <c r="A2665" s="1">
        <v>7907</v>
      </c>
      <c r="B2665" s="2" t="s">
        <v>18</v>
      </c>
      <c r="C2665" s="3">
        <v>42710</v>
      </c>
      <c r="D2665" s="2" t="s">
        <v>19</v>
      </c>
      <c r="E2665" s="2">
        <v>40</v>
      </c>
      <c r="F2665" s="2">
        <v>735.04</v>
      </c>
      <c r="G2665" s="2">
        <v>0.01</v>
      </c>
      <c r="H2665" s="2" t="s">
        <v>20</v>
      </c>
      <c r="I2665" s="2">
        <v>33.04</v>
      </c>
      <c r="J2665" s="2">
        <v>29.98</v>
      </c>
      <c r="K2665" s="2">
        <v>22.51</v>
      </c>
      <c r="L2665" s="2" t="s">
        <v>240</v>
      </c>
      <c r="M2665" s="2" t="s">
        <v>38</v>
      </c>
      <c r="N2665" s="2" t="s">
        <v>30</v>
      </c>
      <c r="O2665" s="2" t="s">
        <v>31</v>
      </c>
      <c r="P2665" s="2" t="s">
        <v>33</v>
      </c>
      <c r="Q2665" s="2" t="s">
        <v>62</v>
      </c>
      <c r="R2665" s="3">
        <v>42712</v>
      </c>
      <c r="S2665" s="10">
        <f t="shared" si="449"/>
        <v>2016</v>
      </c>
      <c r="T2665" t="str">
        <f t="shared" si="455"/>
        <v/>
      </c>
      <c r="U2665">
        <f t="shared" si="455"/>
        <v>33.04</v>
      </c>
      <c r="V2665" t="str">
        <f t="shared" si="455"/>
        <v/>
      </c>
      <c r="W2665" t="str">
        <f t="shared" si="455"/>
        <v/>
      </c>
      <c r="Z2665" t="str">
        <f t="shared" si="456"/>
        <v/>
      </c>
      <c r="AA2665">
        <f t="shared" si="456"/>
        <v>33.04</v>
      </c>
      <c r="AB2665" t="str">
        <f t="shared" si="456"/>
        <v/>
      </c>
      <c r="AE2665" t="str">
        <f t="shared" si="450"/>
        <v/>
      </c>
      <c r="AH2665" t="str">
        <f t="shared" si="451"/>
        <v/>
      </c>
      <c r="AI2665" t="str">
        <f t="shared" si="452"/>
        <v/>
      </c>
      <c r="AJ2665" t="str">
        <f t="shared" si="452"/>
        <v/>
      </c>
      <c r="AK2665" t="str">
        <f t="shared" si="452"/>
        <v/>
      </c>
      <c r="AL2665" t="str">
        <f t="shared" si="452"/>
        <v/>
      </c>
    </row>
    <row r="2666" spans="1:38" x14ac:dyDescent="0.2">
      <c r="A2666" s="1">
        <v>7908</v>
      </c>
      <c r="B2666" s="2" t="s">
        <v>18</v>
      </c>
      <c r="C2666" s="3">
        <v>42710</v>
      </c>
      <c r="D2666" s="2" t="s">
        <v>19</v>
      </c>
      <c r="E2666" s="2">
        <v>16</v>
      </c>
      <c r="F2666" s="2">
        <v>2802.404</v>
      </c>
      <c r="G2666" s="2">
        <v>0.02</v>
      </c>
      <c r="H2666" s="2" t="s">
        <v>20</v>
      </c>
      <c r="I2666" s="2">
        <v>316.49</v>
      </c>
      <c r="J2666" s="2">
        <v>207.99</v>
      </c>
      <c r="K2666" s="2">
        <v>22.99</v>
      </c>
      <c r="L2666" s="2" t="s">
        <v>240</v>
      </c>
      <c r="M2666" s="2" t="s">
        <v>38</v>
      </c>
      <c r="N2666" s="2" t="s">
        <v>30</v>
      </c>
      <c r="O2666" s="2" t="s">
        <v>31</v>
      </c>
      <c r="P2666" s="2" t="s">
        <v>39</v>
      </c>
      <c r="Q2666" s="2" t="s">
        <v>26</v>
      </c>
      <c r="R2666" s="3">
        <v>42711</v>
      </c>
      <c r="S2666" s="10">
        <f t="shared" si="449"/>
        <v>2016</v>
      </c>
      <c r="T2666" t="str">
        <f t="shared" si="455"/>
        <v/>
      </c>
      <c r="U2666">
        <f t="shared" si="455"/>
        <v>316.49</v>
      </c>
      <c r="V2666" t="str">
        <f t="shared" si="455"/>
        <v/>
      </c>
      <c r="W2666" t="str">
        <f t="shared" si="455"/>
        <v/>
      </c>
      <c r="Z2666" t="str">
        <f t="shared" si="456"/>
        <v/>
      </c>
      <c r="AA2666">
        <f t="shared" si="456"/>
        <v>316.49</v>
      </c>
      <c r="AB2666" t="str">
        <f t="shared" si="456"/>
        <v/>
      </c>
      <c r="AE2666" t="str">
        <f t="shared" si="450"/>
        <v/>
      </c>
      <c r="AH2666" t="str">
        <f t="shared" si="451"/>
        <v/>
      </c>
      <c r="AI2666" t="str">
        <f t="shared" si="452"/>
        <v/>
      </c>
      <c r="AJ2666" t="str">
        <f t="shared" si="452"/>
        <v/>
      </c>
      <c r="AK2666" t="str">
        <f t="shared" si="452"/>
        <v/>
      </c>
      <c r="AL2666" t="str">
        <f t="shared" si="452"/>
        <v/>
      </c>
    </row>
    <row r="2667" spans="1:38" x14ac:dyDescent="0.2">
      <c r="A2667" s="1">
        <v>7909</v>
      </c>
      <c r="B2667" s="2" t="s">
        <v>18</v>
      </c>
      <c r="C2667" s="3">
        <v>42710</v>
      </c>
      <c r="D2667" s="2" t="s">
        <v>19</v>
      </c>
      <c r="E2667" s="2">
        <v>25</v>
      </c>
      <c r="F2667" s="2">
        <v>2571.9775</v>
      </c>
      <c r="G2667" s="2">
        <v>7.0000000000000007E-2</v>
      </c>
      <c r="H2667" s="2" t="s">
        <v>20</v>
      </c>
      <c r="I2667" s="2">
        <v>336.69</v>
      </c>
      <c r="J2667" s="2">
        <v>137.99</v>
      </c>
      <c r="K2667" s="2">
        <v>21.69</v>
      </c>
      <c r="L2667" s="2" t="s">
        <v>240</v>
      </c>
      <c r="M2667" s="2" t="s">
        <v>38</v>
      </c>
      <c r="N2667" s="2" t="s">
        <v>30</v>
      </c>
      <c r="O2667" s="2" t="s">
        <v>31</v>
      </c>
      <c r="P2667" s="2" t="s">
        <v>39</v>
      </c>
      <c r="Q2667" s="2" t="s">
        <v>26</v>
      </c>
      <c r="R2667" s="3">
        <v>42712</v>
      </c>
      <c r="S2667" s="10">
        <f t="shared" si="449"/>
        <v>2016</v>
      </c>
      <c r="T2667" t="str">
        <f t="shared" si="455"/>
        <v/>
      </c>
      <c r="U2667">
        <f t="shared" si="455"/>
        <v>336.69</v>
      </c>
      <c r="V2667" t="str">
        <f t="shared" si="455"/>
        <v/>
      </c>
      <c r="W2667" t="str">
        <f t="shared" si="455"/>
        <v/>
      </c>
      <c r="Z2667" t="str">
        <f t="shared" si="456"/>
        <v/>
      </c>
      <c r="AA2667">
        <f t="shared" si="456"/>
        <v>336.69</v>
      </c>
      <c r="AB2667" t="str">
        <f t="shared" si="456"/>
        <v/>
      </c>
      <c r="AE2667" t="str">
        <f t="shared" si="450"/>
        <v/>
      </c>
      <c r="AH2667" t="str">
        <f t="shared" si="451"/>
        <v/>
      </c>
      <c r="AI2667" t="str">
        <f t="shared" si="452"/>
        <v/>
      </c>
      <c r="AJ2667" t="str">
        <f t="shared" si="452"/>
        <v/>
      </c>
      <c r="AK2667" t="str">
        <f t="shared" si="452"/>
        <v/>
      </c>
      <c r="AL2667" t="str">
        <f t="shared" si="452"/>
        <v/>
      </c>
    </row>
    <row r="2668" spans="1:38" x14ac:dyDescent="0.2">
      <c r="A2668" s="1">
        <v>7910</v>
      </c>
      <c r="B2668" s="2" t="s">
        <v>18</v>
      </c>
      <c r="C2668" s="3">
        <v>42711</v>
      </c>
      <c r="D2668" s="2" t="s">
        <v>19</v>
      </c>
      <c r="E2668" s="2">
        <v>23</v>
      </c>
      <c r="F2668" s="2">
        <v>757.79</v>
      </c>
      <c r="G2668" s="2">
        <v>0.04</v>
      </c>
      <c r="H2668" s="2" t="s">
        <v>20</v>
      </c>
      <c r="I2668" s="2">
        <v>139.11000000000001</v>
      </c>
      <c r="J2668" s="2">
        <v>42.98</v>
      </c>
      <c r="K2668" s="2">
        <v>25.63</v>
      </c>
      <c r="L2668" s="2" t="s">
        <v>242</v>
      </c>
      <c r="M2668" s="2" t="s">
        <v>29</v>
      </c>
      <c r="N2668" s="2" t="s">
        <v>23</v>
      </c>
      <c r="O2668" s="2" t="s">
        <v>24</v>
      </c>
      <c r="P2668" s="2" t="s">
        <v>25</v>
      </c>
      <c r="Q2668" s="2" t="s">
        <v>26</v>
      </c>
      <c r="R2668" s="3">
        <v>42712</v>
      </c>
      <c r="S2668" s="10">
        <f t="shared" si="449"/>
        <v>2016</v>
      </c>
      <c r="T2668">
        <f t="shared" si="455"/>
        <v>139.11000000000001</v>
      </c>
      <c r="U2668" t="str">
        <f t="shared" si="455"/>
        <v/>
      </c>
      <c r="V2668" t="str">
        <f t="shared" si="455"/>
        <v/>
      </c>
      <c r="W2668" t="str">
        <f t="shared" si="455"/>
        <v/>
      </c>
      <c r="Z2668">
        <f t="shared" si="456"/>
        <v>139.11000000000001</v>
      </c>
      <c r="AA2668" t="str">
        <f t="shared" si="456"/>
        <v/>
      </c>
      <c r="AB2668" t="str">
        <f t="shared" si="456"/>
        <v/>
      </c>
      <c r="AE2668" t="str">
        <f t="shared" si="450"/>
        <v/>
      </c>
      <c r="AH2668" t="str">
        <f t="shared" si="451"/>
        <v/>
      </c>
      <c r="AI2668" t="str">
        <f t="shared" si="452"/>
        <v/>
      </c>
      <c r="AJ2668" t="str">
        <f t="shared" si="452"/>
        <v/>
      </c>
      <c r="AK2668" t="str">
        <f t="shared" si="452"/>
        <v/>
      </c>
      <c r="AL2668" t="str">
        <f t="shared" si="452"/>
        <v/>
      </c>
    </row>
    <row r="2669" spans="1:38" x14ac:dyDescent="0.2">
      <c r="A2669" s="1">
        <v>7911</v>
      </c>
      <c r="B2669" s="2" t="s">
        <v>18</v>
      </c>
      <c r="C2669" s="3">
        <v>42711</v>
      </c>
      <c r="D2669" s="2" t="s">
        <v>19</v>
      </c>
      <c r="E2669" s="2">
        <v>4</v>
      </c>
      <c r="F2669" s="2">
        <v>25.86</v>
      </c>
      <c r="G2669" s="2">
        <v>0.06</v>
      </c>
      <c r="H2669" s="2" t="s">
        <v>20</v>
      </c>
      <c r="I2669" s="2">
        <v>4.97</v>
      </c>
      <c r="J2669" s="2">
        <v>16.91</v>
      </c>
      <c r="K2669" s="2">
        <v>14.5</v>
      </c>
      <c r="L2669" s="2" t="s">
        <v>242</v>
      </c>
      <c r="M2669" s="2" t="s">
        <v>29</v>
      </c>
      <c r="N2669" s="2" t="s">
        <v>23</v>
      </c>
      <c r="O2669" s="2" t="s">
        <v>24</v>
      </c>
      <c r="P2669" s="2" t="s">
        <v>74</v>
      </c>
      <c r="Q2669" s="2" t="s">
        <v>26</v>
      </c>
      <c r="R2669" s="3">
        <v>42713</v>
      </c>
      <c r="S2669" s="10">
        <f t="shared" si="449"/>
        <v>2016</v>
      </c>
      <c r="T2669">
        <f t="shared" si="455"/>
        <v>4.97</v>
      </c>
      <c r="U2669" t="str">
        <f t="shared" si="455"/>
        <v/>
      </c>
      <c r="V2669" t="str">
        <f t="shared" si="455"/>
        <v/>
      </c>
      <c r="W2669" t="str">
        <f t="shared" si="455"/>
        <v/>
      </c>
      <c r="Z2669">
        <f t="shared" si="456"/>
        <v>4.97</v>
      </c>
      <c r="AA2669" t="str">
        <f t="shared" si="456"/>
        <v/>
      </c>
      <c r="AB2669" t="str">
        <f t="shared" si="456"/>
        <v/>
      </c>
      <c r="AE2669" t="str">
        <f t="shared" si="450"/>
        <v/>
      </c>
      <c r="AH2669" t="str">
        <f t="shared" si="451"/>
        <v/>
      </c>
      <c r="AI2669" t="str">
        <f t="shared" si="452"/>
        <v/>
      </c>
      <c r="AJ2669" t="str">
        <f t="shared" si="452"/>
        <v/>
      </c>
      <c r="AK2669" t="str">
        <f t="shared" si="452"/>
        <v/>
      </c>
      <c r="AL2669" t="str">
        <f t="shared" si="452"/>
        <v/>
      </c>
    </row>
    <row r="2670" spans="1:38" x14ac:dyDescent="0.2">
      <c r="A2670" s="1">
        <v>7912</v>
      </c>
      <c r="B2670" s="2" t="s">
        <v>18</v>
      </c>
      <c r="C2670" s="3">
        <v>42711</v>
      </c>
      <c r="D2670" s="2" t="s">
        <v>50</v>
      </c>
      <c r="E2670" s="2">
        <v>11</v>
      </c>
      <c r="F2670" s="2">
        <v>190.72</v>
      </c>
      <c r="G2670" s="2">
        <v>0.04</v>
      </c>
      <c r="H2670" s="2" t="s">
        <v>20</v>
      </c>
      <c r="I2670" s="2">
        <v>-55.7</v>
      </c>
      <c r="J2670" s="2">
        <v>27.99</v>
      </c>
      <c r="K2670" s="2">
        <v>23.4</v>
      </c>
      <c r="L2670" s="2" t="s">
        <v>170</v>
      </c>
      <c r="M2670" s="2" t="s">
        <v>22</v>
      </c>
      <c r="N2670" s="2" t="s">
        <v>23</v>
      </c>
      <c r="O2670" s="2" t="s">
        <v>31</v>
      </c>
      <c r="P2670" s="2" t="s">
        <v>33</v>
      </c>
      <c r="Q2670" s="2" t="s">
        <v>26</v>
      </c>
      <c r="R2670" s="3">
        <v>42713</v>
      </c>
      <c r="S2670" s="10">
        <f t="shared" si="449"/>
        <v>2016</v>
      </c>
      <c r="T2670">
        <f t="shared" si="455"/>
        <v>-55.7</v>
      </c>
      <c r="U2670" t="str">
        <f t="shared" si="455"/>
        <v/>
      </c>
      <c r="V2670" t="str">
        <f t="shared" si="455"/>
        <v/>
      </c>
      <c r="W2670" t="str">
        <f t="shared" si="455"/>
        <v/>
      </c>
      <c r="Z2670" t="str">
        <f t="shared" si="456"/>
        <v/>
      </c>
      <c r="AA2670">
        <f t="shared" si="456"/>
        <v>-55.7</v>
      </c>
      <c r="AB2670" t="str">
        <f t="shared" si="456"/>
        <v/>
      </c>
      <c r="AE2670" t="str">
        <f t="shared" si="450"/>
        <v>Technology</v>
      </c>
      <c r="AH2670" t="str">
        <f t="shared" si="451"/>
        <v/>
      </c>
      <c r="AI2670" t="str">
        <f t="shared" si="452"/>
        <v/>
      </c>
      <c r="AJ2670" t="str">
        <f t="shared" si="452"/>
        <v/>
      </c>
      <c r="AK2670" t="str">
        <f t="shared" si="452"/>
        <v/>
      </c>
      <c r="AL2670" t="str">
        <f t="shared" si="452"/>
        <v/>
      </c>
    </row>
    <row r="2671" spans="1:38" x14ac:dyDescent="0.2">
      <c r="A2671" s="1">
        <v>7913</v>
      </c>
      <c r="B2671" s="2" t="s">
        <v>18</v>
      </c>
      <c r="C2671" s="3">
        <v>42711</v>
      </c>
      <c r="D2671" s="2" t="s">
        <v>50</v>
      </c>
      <c r="E2671" s="2">
        <v>8</v>
      </c>
      <c r="F2671" s="2">
        <v>201.51</v>
      </c>
      <c r="G2671" s="2">
        <v>0.03</v>
      </c>
      <c r="H2671" s="2" t="s">
        <v>20</v>
      </c>
      <c r="I2671" s="2">
        <v>93.06</v>
      </c>
      <c r="J2671" s="2">
        <v>34.72</v>
      </c>
      <c r="K2671" s="2">
        <v>22.99</v>
      </c>
      <c r="L2671" s="2" t="s">
        <v>170</v>
      </c>
      <c r="M2671" s="2" t="s">
        <v>22</v>
      </c>
      <c r="N2671" s="2" t="s">
        <v>23</v>
      </c>
      <c r="O2671" s="2" t="s">
        <v>45</v>
      </c>
      <c r="P2671" s="2" t="s">
        <v>55</v>
      </c>
      <c r="Q2671" s="2" t="s">
        <v>58</v>
      </c>
      <c r="R2671" s="3">
        <v>42711</v>
      </c>
      <c r="S2671" s="10">
        <f t="shared" si="449"/>
        <v>2016</v>
      </c>
      <c r="T2671">
        <f t="shared" si="455"/>
        <v>93.06</v>
      </c>
      <c r="U2671" t="str">
        <f t="shared" si="455"/>
        <v/>
      </c>
      <c r="V2671" t="str">
        <f t="shared" si="455"/>
        <v/>
      </c>
      <c r="W2671" t="str">
        <f t="shared" si="455"/>
        <v/>
      </c>
      <c r="Z2671" t="str">
        <f t="shared" si="456"/>
        <v/>
      </c>
      <c r="AA2671" t="str">
        <f t="shared" si="456"/>
        <v/>
      </c>
      <c r="AB2671">
        <f t="shared" si="456"/>
        <v>93.06</v>
      </c>
      <c r="AE2671" t="str">
        <f t="shared" si="450"/>
        <v/>
      </c>
      <c r="AH2671" t="str">
        <f t="shared" si="451"/>
        <v/>
      </c>
      <c r="AI2671" t="str">
        <f t="shared" si="452"/>
        <v/>
      </c>
      <c r="AJ2671" t="str">
        <f t="shared" si="452"/>
        <v/>
      </c>
      <c r="AK2671" t="str">
        <f t="shared" si="452"/>
        <v/>
      </c>
      <c r="AL2671" t="str">
        <f t="shared" si="452"/>
        <v/>
      </c>
    </row>
    <row r="2672" spans="1:38" x14ac:dyDescent="0.2">
      <c r="A2672" s="1">
        <v>7914</v>
      </c>
      <c r="B2672" s="2" t="s">
        <v>40</v>
      </c>
      <c r="C2672" s="3">
        <v>42712</v>
      </c>
      <c r="D2672" s="2" t="s">
        <v>50</v>
      </c>
      <c r="E2672" s="2">
        <v>36</v>
      </c>
      <c r="F2672" s="2">
        <v>275.95</v>
      </c>
      <c r="G2672" s="2">
        <v>0.1</v>
      </c>
      <c r="H2672" s="2" t="s">
        <v>20</v>
      </c>
      <c r="I2672" s="2">
        <v>-93.62</v>
      </c>
      <c r="J2672" s="2">
        <v>20.12</v>
      </c>
      <c r="K2672" s="2">
        <v>16.829999999999998</v>
      </c>
      <c r="L2672" s="2" t="s">
        <v>597</v>
      </c>
      <c r="M2672" s="2" t="s">
        <v>29</v>
      </c>
      <c r="N2672" s="2" t="s">
        <v>23</v>
      </c>
      <c r="O2672" s="2" t="s">
        <v>31</v>
      </c>
      <c r="P2672" s="2" t="s">
        <v>32</v>
      </c>
      <c r="Q2672" s="2" t="s">
        <v>58</v>
      </c>
      <c r="R2672" s="3">
        <v>42712</v>
      </c>
      <c r="S2672" s="10">
        <f t="shared" si="449"/>
        <v>2016</v>
      </c>
      <c r="T2672">
        <f t="shared" si="455"/>
        <v>-93.62</v>
      </c>
      <c r="U2672" t="str">
        <f t="shared" si="455"/>
        <v/>
      </c>
      <c r="V2672" t="str">
        <f t="shared" si="455"/>
        <v/>
      </c>
      <c r="W2672" t="str">
        <f t="shared" si="455"/>
        <v/>
      </c>
      <c r="Z2672" t="str">
        <f t="shared" si="456"/>
        <v/>
      </c>
      <c r="AA2672">
        <f t="shared" si="456"/>
        <v>-93.62</v>
      </c>
      <c r="AB2672" t="str">
        <f t="shared" si="456"/>
        <v/>
      </c>
      <c r="AE2672" t="str">
        <f t="shared" si="450"/>
        <v>Technology</v>
      </c>
      <c r="AH2672" t="str">
        <f t="shared" si="451"/>
        <v/>
      </c>
      <c r="AI2672" t="str">
        <f t="shared" si="452"/>
        <v/>
      </c>
      <c r="AJ2672" t="str">
        <f t="shared" si="452"/>
        <v/>
      </c>
      <c r="AK2672" t="str">
        <f t="shared" si="452"/>
        <v/>
      </c>
      <c r="AL2672" t="str">
        <f t="shared" si="452"/>
        <v/>
      </c>
    </row>
    <row r="2673" spans="1:38" x14ac:dyDescent="0.2">
      <c r="A2673" s="1">
        <v>7915</v>
      </c>
      <c r="B2673" s="2" t="s">
        <v>18</v>
      </c>
      <c r="C2673" s="3">
        <v>42712</v>
      </c>
      <c r="D2673" s="2" t="s">
        <v>59</v>
      </c>
      <c r="E2673" s="2">
        <v>37</v>
      </c>
      <c r="F2673" s="2">
        <v>693.6</v>
      </c>
      <c r="G2673" s="2">
        <v>0.04</v>
      </c>
      <c r="H2673" s="2" t="s">
        <v>20</v>
      </c>
      <c r="I2673" s="2">
        <v>295.60000000000002</v>
      </c>
      <c r="J2673" s="2">
        <v>30.84</v>
      </c>
      <c r="K2673" s="2">
        <v>17.62</v>
      </c>
      <c r="L2673" s="2" t="s">
        <v>598</v>
      </c>
      <c r="M2673" s="2" t="s">
        <v>38</v>
      </c>
      <c r="N2673" s="2" t="s">
        <v>23</v>
      </c>
      <c r="O2673" s="2" t="s">
        <v>45</v>
      </c>
      <c r="P2673" s="2" t="s">
        <v>55</v>
      </c>
      <c r="Q2673" s="2" t="s">
        <v>36</v>
      </c>
      <c r="R2673" s="3">
        <v>42715</v>
      </c>
      <c r="S2673" s="10">
        <f t="shared" si="449"/>
        <v>2016</v>
      </c>
      <c r="T2673">
        <f t="shared" si="455"/>
        <v>295.60000000000002</v>
      </c>
      <c r="U2673" t="str">
        <f t="shared" si="455"/>
        <v/>
      </c>
      <c r="V2673" t="str">
        <f t="shared" si="455"/>
        <v/>
      </c>
      <c r="W2673" t="str">
        <f t="shared" si="455"/>
        <v/>
      </c>
      <c r="Z2673" t="str">
        <f t="shared" si="456"/>
        <v/>
      </c>
      <c r="AA2673" t="str">
        <f t="shared" si="456"/>
        <v/>
      </c>
      <c r="AB2673">
        <f t="shared" si="456"/>
        <v>295.60000000000002</v>
      </c>
      <c r="AE2673" t="str">
        <f t="shared" si="450"/>
        <v/>
      </c>
      <c r="AH2673" t="str">
        <f t="shared" si="451"/>
        <v/>
      </c>
      <c r="AI2673" t="str">
        <f t="shared" si="452"/>
        <v/>
      </c>
      <c r="AJ2673" t="str">
        <f t="shared" si="452"/>
        <v/>
      </c>
      <c r="AK2673" t="str">
        <f t="shared" si="452"/>
        <v/>
      </c>
      <c r="AL2673" t="str">
        <f t="shared" si="452"/>
        <v/>
      </c>
    </row>
    <row r="2674" spans="1:38" x14ac:dyDescent="0.2">
      <c r="A2674" s="1">
        <v>7916</v>
      </c>
      <c r="B2674" s="2" t="s">
        <v>18</v>
      </c>
      <c r="C2674" s="3">
        <v>42712</v>
      </c>
      <c r="D2674" s="2" t="s">
        <v>59</v>
      </c>
      <c r="E2674" s="2">
        <v>42</v>
      </c>
      <c r="F2674" s="2">
        <v>1281.9155000000001</v>
      </c>
      <c r="G2674" s="2">
        <v>0.05</v>
      </c>
      <c r="H2674" s="2" t="s">
        <v>20</v>
      </c>
      <c r="I2674" s="2">
        <v>449.55</v>
      </c>
      <c r="J2674" s="2">
        <v>47.99</v>
      </c>
      <c r="K2674" s="2">
        <v>19.989999999999998</v>
      </c>
      <c r="L2674" s="2" t="s">
        <v>598</v>
      </c>
      <c r="M2674" s="2" t="s">
        <v>38</v>
      </c>
      <c r="N2674" s="2" t="s">
        <v>23</v>
      </c>
      <c r="O2674" s="2" t="s">
        <v>31</v>
      </c>
      <c r="P2674" s="2" t="s">
        <v>39</v>
      </c>
      <c r="Q2674" s="2" t="s">
        <v>36</v>
      </c>
      <c r="R2674" s="3">
        <v>42715</v>
      </c>
      <c r="S2674" s="10">
        <f t="shared" si="449"/>
        <v>2016</v>
      </c>
      <c r="T2674">
        <f t="shared" si="455"/>
        <v>449.55</v>
      </c>
      <c r="U2674" t="str">
        <f t="shared" si="455"/>
        <v/>
      </c>
      <c r="V2674" t="str">
        <f t="shared" si="455"/>
        <v/>
      </c>
      <c r="W2674" t="str">
        <f t="shared" si="455"/>
        <v/>
      </c>
      <c r="Z2674" t="str">
        <f t="shared" si="456"/>
        <v/>
      </c>
      <c r="AA2674">
        <f t="shared" si="456"/>
        <v>449.55</v>
      </c>
      <c r="AB2674" t="str">
        <f t="shared" si="456"/>
        <v/>
      </c>
      <c r="AE2674" t="str">
        <f t="shared" si="450"/>
        <v/>
      </c>
      <c r="AH2674" t="str">
        <f t="shared" si="451"/>
        <v/>
      </c>
      <c r="AI2674" t="str">
        <f t="shared" si="452"/>
        <v/>
      </c>
      <c r="AJ2674" t="str">
        <f t="shared" si="452"/>
        <v/>
      </c>
      <c r="AK2674" t="str">
        <f t="shared" si="452"/>
        <v/>
      </c>
      <c r="AL2674" t="str">
        <f t="shared" si="452"/>
        <v/>
      </c>
    </row>
    <row r="2675" spans="1:38" x14ac:dyDescent="0.2">
      <c r="A2675" s="1">
        <v>7917</v>
      </c>
      <c r="B2675" s="2" t="s">
        <v>18</v>
      </c>
      <c r="C2675" s="3">
        <v>42712</v>
      </c>
      <c r="D2675" s="2" t="s">
        <v>59</v>
      </c>
      <c r="E2675" s="2">
        <v>50</v>
      </c>
      <c r="F2675" s="2">
        <v>337.67</v>
      </c>
      <c r="G2675" s="2">
        <v>7.0000000000000007E-2</v>
      </c>
      <c r="H2675" s="2" t="s">
        <v>20</v>
      </c>
      <c r="I2675" s="2">
        <v>-190.17</v>
      </c>
      <c r="J2675" s="2">
        <v>18.48</v>
      </c>
      <c r="K2675" s="2">
        <v>21.86</v>
      </c>
      <c r="L2675" s="2" t="s">
        <v>554</v>
      </c>
      <c r="M2675" s="2" t="s">
        <v>29</v>
      </c>
      <c r="N2675" s="2" t="s">
        <v>43</v>
      </c>
      <c r="O2675" s="2" t="s">
        <v>24</v>
      </c>
      <c r="P2675" s="2" t="s">
        <v>35</v>
      </c>
      <c r="Q2675" s="2" t="s">
        <v>26</v>
      </c>
      <c r="R2675" s="3">
        <v>42714</v>
      </c>
      <c r="S2675" s="10">
        <f t="shared" si="449"/>
        <v>2016</v>
      </c>
      <c r="T2675" t="str">
        <f t="shared" si="455"/>
        <v/>
      </c>
      <c r="U2675" t="str">
        <f t="shared" si="455"/>
        <v/>
      </c>
      <c r="V2675">
        <f t="shared" si="455"/>
        <v>-190.17</v>
      </c>
      <c r="W2675" t="str">
        <f t="shared" si="455"/>
        <v/>
      </c>
      <c r="Z2675">
        <f t="shared" si="456"/>
        <v>-190.17</v>
      </c>
      <c r="AA2675" t="str">
        <f t="shared" si="456"/>
        <v/>
      </c>
      <c r="AB2675" t="str">
        <f t="shared" si="456"/>
        <v/>
      </c>
      <c r="AE2675" t="str">
        <f t="shared" si="450"/>
        <v>Office Supplies</v>
      </c>
      <c r="AH2675" t="str">
        <f t="shared" si="451"/>
        <v/>
      </c>
      <c r="AI2675" t="str">
        <f t="shared" si="452"/>
        <v/>
      </c>
      <c r="AJ2675" t="str">
        <f t="shared" si="452"/>
        <v/>
      </c>
      <c r="AK2675" t="str">
        <f t="shared" si="452"/>
        <v/>
      </c>
      <c r="AL2675" t="str">
        <f t="shared" si="452"/>
        <v/>
      </c>
    </row>
    <row r="2676" spans="1:38" x14ac:dyDescent="0.2">
      <c r="A2676" s="1">
        <v>7918</v>
      </c>
      <c r="B2676" s="2" t="s">
        <v>40</v>
      </c>
      <c r="C2676" s="3">
        <v>42713</v>
      </c>
      <c r="D2676" s="2" t="s">
        <v>27</v>
      </c>
      <c r="E2676" s="2">
        <v>45</v>
      </c>
      <c r="F2676" s="2">
        <v>1220.328</v>
      </c>
      <c r="G2676" s="2">
        <v>0.02</v>
      </c>
      <c r="H2676" s="2" t="s">
        <v>44</v>
      </c>
      <c r="I2676" s="2">
        <v>-1455.37</v>
      </c>
      <c r="J2676" s="2">
        <v>43.76</v>
      </c>
      <c r="K2676" s="2">
        <v>59.51</v>
      </c>
      <c r="L2676" s="2" t="s">
        <v>63</v>
      </c>
      <c r="M2676" s="2" t="s">
        <v>29</v>
      </c>
      <c r="N2676" s="2" t="s">
        <v>43</v>
      </c>
      <c r="O2676" s="2" t="s">
        <v>45</v>
      </c>
      <c r="P2676" s="2" t="s">
        <v>46</v>
      </c>
      <c r="Q2676" s="2" t="s">
        <v>47</v>
      </c>
      <c r="R2676" s="3">
        <v>42718</v>
      </c>
      <c r="S2676" s="10">
        <f t="shared" si="449"/>
        <v>2016</v>
      </c>
      <c r="T2676" t="str">
        <f t="shared" si="455"/>
        <v/>
      </c>
      <c r="U2676" t="str">
        <f t="shared" si="455"/>
        <v/>
      </c>
      <c r="V2676">
        <f t="shared" si="455"/>
        <v>-1455.37</v>
      </c>
      <c r="W2676" t="str">
        <f t="shared" si="455"/>
        <v/>
      </c>
      <c r="Z2676" t="str">
        <f t="shared" si="456"/>
        <v/>
      </c>
      <c r="AA2676" t="str">
        <f t="shared" si="456"/>
        <v/>
      </c>
      <c r="AB2676">
        <f t="shared" si="456"/>
        <v>-1455.37</v>
      </c>
      <c r="AE2676" t="str">
        <f t="shared" si="450"/>
        <v>Furniture</v>
      </c>
      <c r="AH2676" t="str">
        <f t="shared" si="451"/>
        <v/>
      </c>
      <c r="AI2676" t="str">
        <f t="shared" si="452"/>
        <v/>
      </c>
      <c r="AJ2676" t="str">
        <f t="shared" si="452"/>
        <v/>
      </c>
      <c r="AK2676" t="str">
        <f t="shared" si="452"/>
        <v/>
      </c>
      <c r="AL2676" t="str">
        <f t="shared" si="452"/>
        <v/>
      </c>
    </row>
    <row r="2677" spans="1:38" x14ac:dyDescent="0.2">
      <c r="A2677" s="1">
        <v>7919</v>
      </c>
      <c r="B2677" s="2" t="s">
        <v>18</v>
      </c>
      <c r="C2677" s="3">
        <v>42713</v>
      </c>
      <c r="D2677" s="2" t="s">
        <v>41</v>
      </c>
      <c r="E2677" s="2">
        <v>23</v>
      </c>
      <c r="F2677" s="2">
        <v>8232.64</v>
      </c>
      <c r="G2677" s="2">
        <v>0.06</v>
      </c>
      <c r="H2677" s="2" t="s">
        <v>44</v>
      </c>
      <c r="I2677" s="2">
        <v>1914.43</v>
      </c>
      <c r="J2677" s="2">
        <v>362.98</v>
      </c>
      <c r="K2677" s="2">
        <v>44</v>
      </c>
      <c r="L2677" s="2" t="s">
        <v>366</v>
      </c>
      <c r="M2677" s="2" t="s">
        <v>29</v>
      </c>
      <c r="N2677" s="2" t="s">
        <v>43</v>
      </c>
      <c r="O2677" s="2" t="s">
        <v>45</v>
      </c>
      <c r="P2677" s="2" t="s">
        <v>61</v>
      </c>
      <c r="Q2677" s="2" t="s">
        <v>56</v>
      </c>
      <c r="R2677" s="3">
        <v>42714</v>
      </c>
      <c r="S2677" s="10">
        <f t="shared" si="449"/>
        <v>2016</v>
      </c>
      <c r="T2677" t="str">
        <f t="shared" si="455"/>
        <v/>
      </c>
      <c r="U2677" t="str">
        <f t="shared" si="455"/>
        <v/>
      </c>
      <c r="V2677">
        <f t="shared" si="455"/>
        <v>1914.43</v>
      </c>
      <c r="W2677" t="str">
        <f t="shared" si="455"/>
        <v/>
      </c>
      <c r="Z2677" t="str">
        <f t="shared" si="456"/>
        <v/>
      </c>
      <c r="AA2677" t="str">
        <f t="shared" si="456"/>
        <v/>
      </c>
      <c r="AB2677">
        <f t="shared" si="456"/>
        <v>1914.43</v>
      </c>
      <c r="AE2677" t="str">
        <f t="shared" si="450"/>
        <v/>
      </c>
      <c r="AH2677" t="str">
        <f t="shared" si="451"/>
        <v/>
      </c>
      <c r="AI2677" t="str">
        <f t="shared" si="452"/>
        <v/>
      </c>
      <c r="AJ2677" t="str">
        <f t="shared" si="452"/>
        <v/>
      </c>
      <c r="AK2677" t="str">
        <f t="shared" si="452"/>
        <v/>
      </c>
      <c r="AL2677" t="str">
        <f t="shared" si="452"/>
        <v/>
      </c>
    </row>
    <row r="2678" spans="1:38" x14ac:dyDescent="0.2">
      <c r="A2678" s="1">
        <v>7920</v>
      </c>
      <c r="B2678" s="2" t="s">
        <v>18</v>
      </c>
      <c r="C2678" s="3">
        <v>42713</v>
      </c>
      <c r="D2678" s="2" t="s">
        <v>59</v>
      </c>
      <c r="E2678" s="2">
        <v>20</v>
      </c>
      <c r="F2678" s="2">
        <v>147.77000000000001</v>
      </c>
      <c r="G2678" s="2">
        <v>0.01</v>
      </c>
      <c r="H2678" s="2" t="s">
        <v>20</v>
      </c>
      <c r="I2678" s="2">
        <v>-887.99</v>
      </c>
      <c r="J2678" s="2">
        <v>16.48</v>
      </c>
      <c r="K2678" s="2">
        <v>63</v>
      </c>
      <c r="L2678" s="2" t="s">
        <v>136</v>
      </c>
      <c r="M2678" s="2" t="s">
        <v>29</v>
      </c>
      <c r="N2678" s="2" t="s">
        <v>43</v>
      </c>
      <c r="O2678" s="2" t="s">
        <v>24</v>
      </c>
      <c r="P2678" s="2" t="s">
        <v>71</v>
      </c>
      <c r="Q2678" s="2" t="s">
        <v>34</v>
      </c>
      <c r="R2678" s="3">
        <v>42714</v>
      </c>
      <c r="S2678" s="10">
        <f t="shared" si="449"/>
        <v>2016</v>
      </c>
      <c r="T2678" t="str">
        <f t="shared" si="455"/>
        <v/>
      </c>
      <c r="U2678" t="str">
        <f t="shared" si="455"/>
        <v/>
      </c>
      <c r="V2678">
        <f t="shared" si="455"/>
        <v>-887.99</v>
      </c>
      <c r="W2678" t="str">
        <f t="shared" si="455"/>
        <v/>
      </c>
      <c r="Z2678">
        <f t="shared" si="456"/>
        <v>-887.99</v>
      </c>
      <c r="AA2678" t="str">
        <f t="shared" si="456"/>
        <v/>
      </c>
      <c r="AB2678" t="str">
        <f t="shared" si="456"/>
        <v/>
      </c>
      <c r="AE2678" t="str">
        <f t="shared" si="450"/>
        <v>Office Supplies</v>
      </c>
      <c r="AH2678" t="str">
        <f t="shared" si="451"/>
        <v/>
      </c>
      <c r="AI2678" t="str">
        <f t="shared" si="452"/>
        <v/>
      </c>
      <c r="AJ2678" t="str">
        <f t="shared" si="452"/>
        <v/>
      </c>
      <c r="AK2678" t="str">
        <f t="shared" si="452"/>
        <v/>
      </c>
      <c r="AL2678" t="str">
        <f t="shared" si="452"/>
        <v/>
      </c>
    </row>
    <row r="2679" spans="1:38" x14ac:dyDescent="0.2">
      <c r="A2679" s="1">
        <v>7921</v>
      </c>
      <c r="B2679" s="2" t="s">
        <v>18</v>
      </c>
      <c r="C2679" s="3">
        <v>42713</v>
      </c>
      <c r="D2679" s="2" t="s">
        <v>59</v>
      </c>
      <c r="E2679" s="2">
        <v>45</v>
      </c>
      <c r="F2679" s="2">
        <v>5929.14</v>
      </c>
      <c r="G2679" s="2">
        <v>0.02</v>
      </c>
      <c r="H2679" s="2" t="s">
        <v>44</v>
      </c>
      <c r="I2679" s="2">
        <v>-282.22000000000003</v>
      </c>
      <c r="J2679" s="2">
        <v>142.97999999999999</v>
      </c>
      <c r="K2679" s="2">
        <v>44</v>
      </c>
      <c r="L2679" s="2" t="s">
        <v>136</v>
      </c>
      <c r="M2679" s="2" t="s">
        <v>29</v>
      </c>
      <c r="N2679" s="2" t="s">
        <v>43</v>
      </c>
      <c r="O2679" s="2" t="s">
        <v>45</v>
      </c>
      <c r="P2679" s="2" t="s">
        <v>61</v>
      </c>
      <c r="Q2679" s="2" t="s">
        <v>56</v>
      </c>
      <c r="R2679" s="3">
        <v>42715</v>
      </c>
      <c r="S2679" s="10">
        <f t="shared" si="449"/>
        <v>2016</v>
      </c>
      <c r="T2679" t="str">
        <f t="shared" si="455"/>
        <v/>
      </c>
      <c r="U2679" t="str">
        <f t="shared" si="455"/>
        <v/>
      </c>
      <c r="V2679">
        <f t="shared" si="455"/>
        <v>-282.22000000000003</v>
      </c>
      <c r="W2679" t="str">
        <f t="shared" si="455"/>
        <v/>
      </c>
      <c r="Z2679" t="str">
        <f t="shared" si="456"/>
        <v/>
      </c>
      <c r="AA2679" t="str">
        <f t="shared" si="456"/>
        <v/>
      </c>
      <c r="AB2679">
        <f t="shared" si="456"/>
        <v>-282.22000000000003</v>
      </c>
      <c r="AE2679" t="str">
        <f t="shared" si="450"/>
        <v>Furniture</v>
      </c>
      <c r="AH2679" t="str">
        <f t="shared" si="451"/>
        <v/>
      </c>
      <c r="AI2679" t="str">
        <f t="shared" si="452"/>
        <v/>
      </c>
      <c r="AJ2679" t="str">
        <f t="shared" si="452"/>
        <v/>
      </c>
      <c r="AK2679" t="str">
        <f t="shared" si="452"/>
        <v/>
      </c>
      <c r="AL2679" t="str">
        <f t="shared" si="452"/>
        <v/>
      </c>
    </row>
    <row r="2680" spans="1:38" x14ac:dyDescent="0.2">
      <c r="A2680" s="1">
        <v>7922</v>
      </c>
      <c r="B2680" s="2" t="s">
        <v>18</v>
      </c>
      <c r="C2680" s="3">
        <v>42713</v>
      </c>
      <c r="D2680" s="2" t="s">
        <v>59</v>
      </c>
      <c r="E2680" s="2">
        <v>4</v>
      </c>
      <c r="F2680" s="2">
        <v>75.56</v>
      </c>
      <c r="G2680" s="2">
        <v>0.09</v>
      </c>
      <c r="H2680" s="2" t="s">
        <v>20</v>
      </c>
      <c r="I2680" s="2">
        <v>-47.04</v>
      </c>
      <c r="J2680" s="2">
        <v>27.98</v>
      </c>
      <c r="K2680" s="2">
        <v>20.5</v>
      </c>
      <c r="L2680" s="2" t="s">
        <v>136</v>
      </c>
      <c r="M2680" s="2" t="s">
        <v>29</v>
      </c>
      <c r="N2680" s="2" t="s">
        <v>43</v>
      </c>
      <c r="O2680" s="2" t="s">
        <v>31</v>
      </c>
      <c r="P2680" s="2" t="s">
        <v>32</v>
      </c>
      <c r="Q2680" s="2" t="s">
        <v>26</v>
      </c>
      <c r="R2680" s="3">
        <v>42715</v>
      </c>
      <c r="S2680" s="10">
        <f t="shared" si="449"/>
        <v>2016</v>
      </c>
      <c r="T2680" t="str">
        <f t="shared" si="455"/>
        <v/>
      </c>
      <c r="U2680" t="str">
        <f t="shared" si="455"/>
        <v/>
      </c>
      <c r="V2680">
        <f t="shared" si="455"/>
        <v>-47.04</v>
      </c>
      <c r="W2680" t="str">
        <f t="shared" si="455"/>
        <v/>
      </c>
      <c r="Z2680" t="str">
        <f t="shared" si="456"/>
        <v/>
      </c>
      <c r="AA2680">
        <f t="shared" si="456"/>
        <v>-47.04</v>
      </c>
      <c r="AB2680" t="str">
        <f t="shared" si="456"/>
        <v/>
      </c>
      <c r="AE2680" t="str">
        <f t="shared" si="450"/>
        <v>Technology</v>
      </c>
      <c r="AH2680">
        <f t="shared" si="451"/>
        <v>-47.04</v>
      </c>
      <c r="AI2680" t="str">
        <f t="shared" si="452"/>
        <v/>
      </c>
      <c r="AJ2680" t="str">
        <f t="shared" si="452"/>
        <v/>
      </c>
      <c r="AK2680">
        <f t="shared" si="452"/>
        <v>-47.04</v>
      </c>
      <c r="AL2680" t="str">
        <f t="shared" si="452"/>
        <v/>
      </c>
    </row>
    <row r="2681" spans="1:38" x14ac:dyDescent="0.2">
      <c r="A2681" s="1">
        <v>7923</v>
      </c>
      <c r="B2681" s="2" t="s">
        <v>18</v>
      </c>
      <c r="C2681" s="3">
        <v>42713</v>
      </c>
      <c r="D2681" s="2" t="s">
        <v>41</v>
      </c>
      <c r="E2681" s="2">
        <v>32</v>
      </c>
      <c r="F2681" s="2">
        <v>7349.36</v>
      </c>
      <c r="G2681" s="2">
        <v>0</v>
      </c>
      <c r="H2681" s="2" t="s">
        <v>44</v>
      </c>
      <c r="I2681" s="2">
        <v>770.35</v>
      </c>
      <c r="J2681" s="2">
        <v>228.6</v>
      </c>
      <c r="K2681" s="2">
        <v>78.2</v>
      </c>
      <c r="L2681" s="2" t="s">
        <v>256</v>
      </c>
      <c r="M2681" s="2" t="s">
        <v>38</v>
      </c>
      <c r="N2681" s="2" t="s">
        <v>23</v>
      </c>
      <c r="O2681" s="2" t="s">
        <v>45</v>
      </c>
      <c r="P2681" s="2" t="s">
        <v>61</v>
      </c>
      <c r="Q2681" s="2" t="s">
        <v>56</v>
      </c>
      <c r="R2681" s="3">
        <v>42714</v>
      </c>
      <c r="S2681" s="10">
        <f t="shared" si="449"/>
        <v>2016</v>
      </c>
      <c r="T2681">
        <f t="shared" si="455"/>
        <v>770.35</v>
      </c>
      <c r="U2681" t="str">
        <f t="shared" si="455"/>
        <v/>
      </c>
      <c r="V2681" t="str">
        <f t="shared" si="455"/>
        <v/>
      </c>
      <c r="W2681" t="str">
        <f t="shared" si="455"/>
        <v/>
      </c>
      <c r="Z2681" t="str">
        <f t="shared" si="456"/>
        <v/>
      </c>
      <c r="AA2681" t="str">
        <f t="shared" si="456"/>
        <v/>
      </c>
      <c r="AB2681">
        <f t="shared" si="456"/>
        <v>770.35</v>
      </c>
      <c r="AE2681" t="str">
        <f t="shared" si="450"/>
        <v/>
      </c>
      <c r="AH2681" t="str">
        <f t="shared" si="451"/>
        <v/>
      </c>
      <c r="AI2681" t="str">
        <f t="shared" si="452"/>
        <v/>
      </c>
      <c r="AJ2681" t="str">
        <f t="shared" si="452"/>
        <v/>
      </c>
      <c r="AK2681" t="str">
        <f t="shared" si="452"/>
        <v/>
      </c>
      <c r="AL2681" t="str">
        <f t="shared" si="452"/>
        <v/>
      </c>
    </row>
    <row r="2682" spans="1:38" x14ac:dyDescent="0.2">
      <c r="A2682" s="1">
        <v>7924</v>
      </c>
      <c r="B2682" s="2" t="s">
        <v>18</v>
      </c>
      <c r="C2682" s="3">
        <v>42714</v>
      </c>
      <c r="D2682" s="2" t="s">
        <v>41</v>
      </c>
      <c r="E2682" s="2">
        <v>25</v>
      </c>
      <c r="F2682" s="2">
        <v>275.98</v>
      </c>
      <c r="G2682" s="2">
        <v>0.03</v>
      </c>
      <c r="H2682" s="2" t="s">
        <v>20</v>
      </c>
      <c r="I2682" s="2">
        <v>-20.93</v>
      </c>
      <c r="J2682" s="2">
        <v>22.89</v>
      </c>
      <c r="K2682" s="2">
        <v>18.5</v>
      </c>
      <c r="L2682" s="2" t="s">
        <v>273</v>
      </c>
      <c r="M2682" s="2" t="s">
        <v>29</v>
      </c>
      <c r="N2682" s="2" t="s">
        <v>30</v>
      </c>
      <c r="O2682" s="2" t="s">
        <v>24</v>
      </c>
      <c r="P2682" s="2" t="s">
        <v>71</v>
      </c>
      <c r="Q2682" s="2" t="s">
        <v>26</v>
      </c>
      <c r="R2682" s="3">
        <v>42714</v>
      </c>
      <c r="S2682" s="10">
        <f t="shared" si="449"/>
        <v>2016</v>
      </c>
      <c r="T2682" t="str">
        <f t="shared" ref="T2682:W2701" si="457">IF($N2682=T$1,$I2682,"")</f>
        <v/>
      </c>
      <c r="U2682">
        <f t="shared" si="457"/>
        <v>-20.93</v>
      </c>
      <c r="V2682" t="str">
        <f t="shared" si="457"/>
        <v/>
      </c>
      <c r="W2682" t="str">
        <f t="shared" si="457"/>
        <v/>
      </c>
      <c r="Z2682">
        <f t="shared" ref="Z2682:AB2701" si="458">IF($O2682=Z$1,$I2682,"")</f>
        <v>-20.93</v>
      </c>
      <c r="AA2682" t="str">
        <f t="shared" si="458"/>
        <v/>
      </c>
      <c r="AB2682" t="str">
        <f t="shared" si="458"/>
        <v/>
      </c>
      <c r="AE2682" t="str">
        <f t="shared" si="450"/>
        <v>Office Supplies</v>
      </c>
      <c r="AH2682" t="str">
        <f t="shared" si="451"/>
        <v/>
      </c>
      <c r="AI2682" t="str">
        <f t="shared" si="452"/>
        <v/>
      </c>
      <c r="AJ2682" t="str">
        <f t="shared" si="452"/>
        <v/>
      </c>
      <c r="AK2682" t="str">
        <f t="shared" si="452"/>
        <v/>
      </c>
      <c r="AL2682" t="str">
        <f t="shared" si="452"/>
        <v/>
      </c>
    </row>
    <row r="2683" spans="1:38" x14ac:dyDescent="0.2">
      <c r="A2683" s="1">
        <v>7925</v>
      </c>
      <c r="B2683" s="2" t="s">
        <v>18</v>
      </c>
      <c r="C2683" s="3">
        <v>42714</v>
      </c>
      <c r="D2683" s="2" t="s">
        <v>41</v>
      </c>
      <c r="E2683" s="2">
        <v>26</v>
      </c>
      <c r="F2683" s="2">
        <v>1288.05</v>
      </c>
      <c r="G2683" s="2">
        <v>0.06</v>
      </c>
      <c r="H2683" s="2" t="s">
        <v>20</v>
      </c>
      <c r="I2683" s="2">
        <v>80.760000000000005</v>
      </c>
      <c r="J2683" s="2">
        <v>62.98</v>
      </c>
      <c r="K2683" s="2">
        <v>36.24</v>
      </c>
      <c r="L2683" s="2" t="s">
        <v>273</v>
      </c>
      <c r="M2683" s="2" t="s">
        <v>29</v>
      </c>
      <c r="N2683" s="2" t="s">
        <v>30</v>
      </c>
      <c r="O2683" s="2" t="s">
        <v>45</v>
      </c>
      <c r="P2683" s="2" t="s">
        <v>55</v>
      </c>
      <c r="Q2683" s="2" t="s">
        <v>34</v>
      </c>
      <c r="R2683" s="3">
        <v>42715</v>
      </c>
      <c r="S2683" s="10">
        <f t="shared" si="449"/>
        <v>2016</v>
      </c>
      <c r="T2683" t="str">
        <f t="shared" si="457"/>
        <v/>
      </c>
      <c r="U2683">
        <f t="shared" si="457"/>
        <v>80.760000000000005</v>
      </c>
      <c r="V2683" t="str">
        <f t="shared" si="457"/>
        <v/>
      </c>
      <c r="W2683" t="str">
        <f t="shared" si="457"/>
        <v/>
      </c>
      <c r="Z2683" t="str">
        <f t="shared" si="458"/>
        <v/>
      </c>
      <c r="AA2683" t="str">
        <f t="shared" si="458"/>
        <v/>
      </c>
      <c r="AB2683">
        <f t="shared" si="458"/>
        <v>80.760000000000005</v>
      </c>
      <c r="AE2683" t="str">
        <f t="shared" si="450"/>
        <v/>
      </c>
      <c r="AH2683" t="str">
        <f t="shared" si="451"/>
        <v/>
      </c>
      <c r="AI2683" t="str">
        <f t="shared" si="452"/>
        <v/>
      </c>
      <c r="AJ2683" t="str">
        <f t="shared" si="452"/>
        <v/>
      </c>
      <c r="AK2683" t="str">
        <f t="shared" si="452"/>
        <v/>
      </c>
      <c r="AL2683" t="str">
        <f t="shared" si="452"/>
        <v/>
      </c>
    </row>
    <row r="2684" spans="1:38" x14ac:dyDescent="0.2">
      <c r="A2684" s="1">
        <v>7926</v>
      </c>
      <c r="B2684" s="2" t="s">
        <v>18</v>
      </c>
      <c r="C2684" s="3">
        <v>42715</v>
      </c>
      <c r="D2684" s="2" t="s">
        <v>50</v>
      </c>
      <c r="E2684" s="2">
        <v>22</v>
      </c>
      <c r="F2684" s="2">
        <v>372.09</v>
      </c>
      <c r="G2684" s="2">
        <v>0.06</v>
      </c>
      <c r="H2684" s="2" t="s">
        <v>49</v>
      </c>
      <c r="I2684" s="2">
        <v>-17</v>
      </c>
      <c r="J2684" s="2">
        <v>28.91</v>
      </c>
      <c r="K2684" s="2">
        <v>20.25</v>
      </c>
      <c r="L2684" s="2" t="s">
        <v>599</v>
      </c>
      <c r="M2684" s="2" t="s">
        <v>29</v>
      </c>
      <c r="N2684" s="2" t="s">
        <v>43</v>
      </c>
      <c r="O2684" s="2" t="s">
        <v>24</v>
      </c>
      <c r="P2684" s="2" t="s">
        <v>52</v>
      </c>
      <c r="Q2684" s="2" t="s">
        <v>26</v>
      </c>
      <c r="R2684" s="3">
        <v>42716</v>
      </c>
      <c r="S2684" s="10">
        <f t="shared" si="449"/>
        <v>2016</v>
      </c>
      <c r="T2684" t="str">
        <f t="shared" si="457"/>
        <v/>
      </c>
      <c r="U2684" t="str">
        <f t="shared" si="457"/>
        <v/>
      </c>
      <c r="V2684">
        <f t="shared" si="457"/>
        <v>-17</v>
      </c>
      <c r="W2684" t="str">
        <f t="shared" si="457"/>
        <v/>
      </c>
      <c r="Z2684">
        <f t="shared" si="458"/>
        <v>-17</v>
      </c>
      <c r="AA2684" t="str">
        <f t="shared" si="458"/>
        <v/>
      </c>
      <c r="AB2684" t="str">
        <f t="shared" si="458"/>
        <v/>
      </c>
      <c r="AE2684" t="str">
        <f t="shared" si="450"/>
        <v>Office Supplies</v>
      </c>
      <c r="AH2684" t="str">
        <f t="shared" si="451"/>
        <v/>
      </c>
      <c r="AI2684" t="str">
        <f t="shared" si="452"/>
        <v/>
      </c>
      <c r="AJ2684" t="str">
        <f t="shared" si="452"/>
        <v/>
      </c>
      <c r="AK2684" t="str">
        <f t="shared" si="452"/>
        <v/>
      </c>
      <c r="AL2684" t="str">
        <f t="shared" si="452"/>
        <v/>
      </c>
    </row>
    <row r="2685" spans="1:38" x14ac:dyDescent="0.2">
      <c r="A2685" s="1">
        <v>7927</v>
      </c>
      <c r="B2685" s="2" t="s">
        <v>18</v>
      </c>
      <c r="C2685" s="3">
        <v>42715</v>
      </c>
      <c r="D2685" s="2" t="s">
        <v>50</v>
      </c>
      <c r="E2685" s="2">
        <v>16</v>
      </c>
      <c r="F2685" s="2">
        <v>93.7</v>
      </c>
      <c r="G2685" s="2">
        <v>0</v>
      </c>
      <c r="H2685" s="2" t="s">
        <v>20</v>
      </c>
      <c r="I2685" s="2">
        <v>-63.27</v>
      </c>
      <c r="J2685" s="2">
        <v>16.89</v>
      </c>
      <c r="K2685" s="2">
        <v>18.93</v>
      </c>
      <c r="L2685" s="2" t="s">
        <v>599</v>
      </c>
      <c r="M2685" s="2" t="s">
        <v>29</v>
      </c>
      <c r="N2685" s="2" t="s">
        <v>43</v>
      </c>
      <c r="O2685" s="2" t="s">
        <v>31</v>
      </c>
      <c r="P2685" s="2" t="s">
        <v>32</v>
      </c>
      <c r="Q2685" s="2" t="s">
        <v>58</v>
      </c>
      <c r="R2685" s="3">
        <v>42717</v>
      </c>
      <c r="S2685" s="10">
        <f t="shared" si="449"/>
        <v>2016</v>
      </c>
      <c r="T2685" t="str">
        <f t="shared" si="457"/>
        <v/>
      </c>
      <c r="U2685" t="str">
        <f t="shared" si="457"/>
        <v/>
      </c>
      <c r="V2685">
        <f t="shared" si="457"/>
        <v>-63.27</v>
      </c>
      <c r="W2685" t="str">
        <f t="shared" si="457"/>
        <v/>
      </c>
      <c r="Z2685" t="str">
        <f t="shared" si="458"/>
        <v/>
      </c>
      <c r="AA2685">
        <f t="shared" si="458"/>
        <v>-63.27</v>
      </c>
      <c r="AB2685" t="str">
        <f t="shared" si="458"/>
        <v/>
      </c>
      <c r="AE2685" t="str">
        <f t="shared" si="450"/>
        <v>Technology</v>
      </c>
      <c r="AH2685" t="str">
        <f t="shared" si="451"/>
        <v/>
      </c>
      <c r="AI2685" t="str">
        <f t="shared" si="452"/>
        <v/>
      </c>
      <c r="AJ2685" t="str">
        <f t="shared" si="452"/>
        <v/>
      </c>
      <c r="AK2685" t="str">
        <f t="shared" si="452"/>
        <v/>
      </c>
      <c r="AL2685" t="str">
        <f t="shared" si="452"/>
        <v/>
      </c>
    </row>
    <row r="2686" spans="1:38" x14ac:dyDescent="0.2">
      <c r="A2686" s="1">
        <v>7928</v>
      </c>
      <c r="B2686" s="2" t="s">
        <v>18</v>
      </c>
      <c r="C2686" s="3">
        <v>42718</v>
      </c>
      <c r="D2686" s="2" t="s">
        <v>50</v>
      </c>
      <c r="E2686" s="2">
        <v>21</v>
      </c>
      <c r="F2686" s="2">
        <v>2046.73</v>
      </c>
      <c r="G2686" s="2">
        <v>0.08</v>
      </c>
      <c r="H2686" s="2" t="s">
        <v>44</v>
      </c>
      <c r="I2686" s="2">
        <v>-857.04</v>
      </c>
      <c r="J2686" s="2">
        <v>107.95</v>
      </c>
      <c r="K2686" s="2">
        <v>88.35</v>
      </c>
      <c r="L2686" s="2" t="s">
        <v>590</v>
      </c>
      <c r="M2686" s="2" t="s">
        <v>29</v>
      </c>
      <c r="N2686" s="2" t="s">
        <v>54</v>
      </c>
      <c r="O2686" s="2" t="s">
        <v>45</v>
      </c>
      <c r="P2686" s="2" t="s">
        <v>61</v>
      </c>
      <c r="Q2686" s="2" t="s">
        <v>56</v>
      </c>
      <c r="R2686" s="3">
        <v>42719</v>
      </c>
      <c r="S2686" s="10">
        <f t="shared" si="449"/>
        <v>2016</v>
      </c>
      <c r="T2686" t="str">
        <f t="shared" si="457"/>
        <v/>
      </c>
      <c r="U2686" t="str">
        <f t="shared" si="457"/>
        <v/>
      </c>
      <c r="V2686" t="str">
        <f t="shared" si="457"/>
        <v/>
      </c>
      <c r="W2686">
        <f t="shared" si="457"/>
        <v>-857.04</v>
      </c>
      <c r="Z2686" t="str">
        <f t="shared" si="458"/>
        <v/>
      </c>
      <c r="AA2686" t="str">
        <f t="shared" si="458"/>
        <v/>
      </c>
      <c r="AB2686">
        <f t="shared" si="458"/>
        <v>-857.04</v>
      </c>
      <c r="AE2686" t="str">
        <f t="shared" si="450"/>
        <v>Furniture</v>
      </c>
      <c r="AH2686" t="str">
        <f t="shared" si="451"/>
        <v/>
      </c>
      <c r="AI2686" t="str">
        <f t="shared" si="452"/>
        <v/>
      </c>
      <c r="AJ2686" t="str">
        <f t="shared" si="452"/>
        <v/>
      </c>
      <c r="AK2686" t="str">
        <f t="shared" si="452"/>
        <v/>
      </c>
      <c r="AL2686" t="str">
        <f t="shared" si="452"/>
        <v/>
      </c>
    </row>
    <row r="2687" spans="1:38" x14ac:dyDescent="0.2">
      <c r="A2687" s="1">
        <v>7929</v>
      </c>
      <c r="B2687" s="2" t="s">
        <v>18</v>
      </c>
      <c r="C2687" s="3">
        <v>42719</v>
      </c>
      <c r="D2687" s="2" t="s">
        <v>50</v>
      </c>
      <c r="E2687" s="2">
        <v>49</v>
      </c>
      <c r="F2687" s="2">
        <v>379.35</v>
      </c>
      <c r="G2687" s="2">
        <v>0.08</v>
      </c>
      <c r="H2687" s="2" t="s">
        <v>49</v>
      </c>
      <c r="I2687" s="2">
        <v>-4.93</v>
      </c>
      <c r="J2687" s="2">
        <v>19.84</v>
      </c>
      <c r="K2687" s="2">
        <v>18.71</v>
      </c>
      <c r="L2687" s="2" t="s">
        <v>152</v>
      </c>
      <c r="M2687" s="2" t="s">
        <v>38</v>
      </c>
      <c r="N2687" s="2" t="s">
        <v>30</v>
      </c>
      <c r="O2687" s="2" t="s">
        <v>24</v>
      </c>
      <c r="P2687" s="2" t="s">
        <v>25</v>
      </c>
      <c r="Q2687" s="2" t="s">
        <v>26</v>
      </c>
      <c r="R2687" s="3">
        <v>42720</v>
      </c>
      <c r="S2687" s="10">
        <f t="shared" si="449"/>
        <v>2016</v>
      </c>
      <c r="T2687" t="str">
        <f t="shared" si="457"/>
        <v/>
      </c>
      <c r="U2687">
        <f t="shared" si="457"/>
        <v>-4.93</v>
      </c>
      <c r="V2687" t="str">
        <f t="shared" si="457"/>
        <v/>
      </c>
      <c r="W2687" t="str">
        <f t="shared" si="457"/>
        <v/>
      </c>
      <c r="Z2687">
        <f t="shared" si="458"/>
        <v>-4.93</v>
      </c>
      <c r="AA2687" t="str">
        <f t="shared" si="458"/>
        <v/>
      </c>
      <c r="AB2687" t="str">
        <f t="shared" si="458"/>
        <v/>
      </c>
      <c r="AE2687" t="str">
        <f t="shared" si="450"/>
        <v>Office Supplies</v>
      </c>
      <c r="AH2687" t="str">
        <f t="shared" si="451"/>
        <v/>
      </c>
      <c r="AI2687" t="str">
        <f t="shared" si="452"/>
        <v/>
      </c>
      <c r="AJ2687" t="str">
        <f t="shared" si="452"/>
        <v/>
      </c>
      <c r="AK2687" t="str">
        <f t="shared" si="452"/>
        <v/>
      </c>
      <c r="AL2687" t="str">
        <f t="shared" si="452"/>
        <v/>
      </c>
    </row>
    <row r="2688" spans="1:38" x14ac:dyDescent="0.2">
      <c r="A2688" s="1">
        <v>7930</v>
      </c>
      <c r="B2688" s="2" t="s">
        <v>18</v>
      </c>
      <c r="C2688" s="3">
        <v>42719</v>
      </c>
      <c r="D2688" s="2" t="s">
        <v>50</v>
      </c>
      <c r="E2688" s="2">
        <v>22</v>
      </c>
      <c r="F2688" s="2">
        <v>103.47</v>
      </c>
      <c r="G2688" s="2">
        <v>0.06</v>
      </c>
      <c r="H2688" s="2" t="s">
        <v>20</v>
      </c>
      <c r="I2688" s="2">
        <v>1.04</v>
      </c>
      <c r="J2688" s="2">
        <v>16.48</v>
      </c>
      <c r="K2688" s="2">
        <v>16.5</v>
      </c>
      <c r="L2688" s="2" t="s">
        <v>152</v>
      </c>
      <c r="M2688" s="2" t="s">
        <v>38</v>
      </c>
      <c r="N2688" s="2" t="s">
        <v>30</v>
      </c>
      <c r="O2688" s="2" t="s">
        <v>24</v>
      </c>
      <c r="P2688" s="2" t="s">
        <v>90</v>
      </c>
      <c r="Q2688" s="2" t="s">
        <v>26</v>
      </c>
      <c r="R2688" s="3">
        <v>42721</v>
      </c>
      <c r="S2688" s="10">
        <f t="shared" si="449"/>
        <v>2016</v>
      </c>
      <c r="T2688" t="str">
        <f t="shared" si="457"/>
        <v/>
      </c>
      <c r="U2688">
        <f t="shared" si="457"/>
        <v>1.04</v>
      </c>
      <c r="V2688" t="str">
        <f t="shared" si="457"/>
        <v/>
      </c>
      <c r="W2688" t="str">
        <f t="shared" si="457"/>
        <v/>
      </c>
      <c r="Z2688">
        <f t="shared" si="458"/>
        <v>1.04</v>
      </c>
      <c r="AA2688" t="str">
        <f t="shared" si="458"/>
        <v/>
      </c>
      <c r="AB2688" t="str">
        <f t="shared" si="458"/>
        <v/>
      </c>
      <c r="AE2688" t="str">
        <f t="shared" si="450"/>
        <v/>
      </c>
      <c r="AH2688" t="str">
        <f t="shared" si="451"/>
        <v/>
      </c>
      <c r="AI2688" t="str">
        <f t="shared" si="452"/>
        <v/>
      </c>
      <c r="AJ2688" t="str">
        <f t="shared" si="452"/>
        <v/>
      </c>
      <c r="AK2688" t="str">
        <f t="shared" si="452"/>
        <v/>
      </c>
      <c r="AL2688" t="str">
        <f t="shared" si="452"/>
        <v/>
      </c>
    </row>
    <row r="2689" spans="1:38" x14ac:dyDescent="0.2">
      <c r="A2689" s="1">
        <v>7931</v>
      </c>
      <c r="B2689" s="2" t="s">
        <v>18</v>
      </c>
      <c r="C2689" s="3">
        <v>42720</v>
      </c>
      <c r="D2689" s="2" t="s">
        <v>50</v>
      </c>
      <c r="E2689" s="2">
        <v>34</v>
      </c>
      <c r="F2689" s="2">
        <v>4159.5200000000004</v>
      </c>
      <c r="G2689" s="2">
        <v>0</v>
      </c>
      <c r="H2689" s="2" t="s">
        <v>20</v>
      </c>
      <c r="I2689" s="2">
        <v>823.38</v>
      </c>
      <c r="J2689" s="2">
        <v>132.33000000000001</v>
      </c>
      <c r="K2689" s="2">
        <v>33.99</v>
      </c>
      <c r="L2689" s="2" t="s">
        <v>230</v>
      </c>
      <c r="M2689" s="2" t="s">
        <v>29</v>
      </c>
      <c r="N2689" s="2" t="s">
        <v>30</v>
      </c>
      <c r="O2689" s="2" t="s">
        <v>24</v>
      </c>
      <c r="P2689" s="2" t="s">
        <v>52</v>
      </c>
      <c r="Q2689" s="2" t="s">
        <v>26</v>
      </c>
      <c r="R2689" s="3">
        <v>42721</v>
      </c>
      <c r="S2689" s="10">
        <f t="shared" si="449"/>
        <v>2016</v>
      </c>
      <c r="T2689" t="str">
        <f t="shared" si="457"/>
        <v/>
      </c>
      <c r="U2689">
        <f t="shared" si="457"/>
        <v>823.38</v>
      </c>
      <c r="V2689" t="str">
        <f t="shared" si="457"/>
        <v/>
      </c>
      <c r="W2689" t="str">
        <f t="shared" si="457"/>
        <v/>
      </c>
      <c r="Z2689">
        <f t="shared" si="458"/>
        <v>823.38</v>
      </c>
      <c r="AA2689" t="str">
        <f t="shared" si="458"/>
        <v/>
      </c>
      <c r="AB2689" t="str">
        <f t="shared" si="458"/>
        <v/>
      </c>
      <c r="AE2689" t="str">
        <f t="shared" si="450"/>
        <v/>
      </c>
      <c r="AH2689" t="str">
        <f t="shared" si="451"/>
        <v/>
      </c>
      <c r="AI2689" t="str">
        <f t="shared" si="452"/>
        <v/>
      </c>
      <c r="AJ2689" t="str">
        <f t="shared" si="452"/>
        <v/>
      </c>
      <c r="AK2689" t="str">
        <f t="shared" si="452"/>
        <v/>
      </c>
      <c r="AL2689" t="str">
        <f t="shared" si="452"/>
        <v/>
      </c>
    </row>
    <row r="2690" spans="1:38" x14ac:dyDescent="0.2">
      <c r="A2690" s="1">
        <v>7932</v>
      </c>
      <c r="B2690" s="2" t="s">
        <v>18</v>
      </c>
      <c r="C2690" s="3">
        <v>42720</v>
      </c>
      <c r="D2690" s="2" t="s">
        <v>41</v>
      </c>
      <c r="E2690" s="2">
        <v>26</v>
      </c>
      <c r="F2690" s="2">
        <v>220.89</v>
      </c>
      <c r="G2690" s="2">
        <v>0.05</v>
      </c>
      <c r="H2690" s="2" t="s">
        <v>20</v>
      </c>
      <c r="I2690" s="2">
        <v>-131.05000000000001</v>
      </c>
      <c r="J2690" s="2">
        <v>20.04</v>
      </c>
      <c r="K2690" s="2">
        <v>22.94</v>
      </c>
      <c r="L2690" s="2" t="s">
        <v>155</v>
      </c>
      <c r="M2690" s="2" t="s">
        <v>29</v>
      </c>
      <c r="N2690" s="2" t="s">
        <v>43</v>
      </c>
      <c r="O2690" s="2" t="s">
        <v>24</v>
      </c>
      <c r="P2690" s="2" t="s">
        <v>25</v>
      </c>
      <c r="Q2690" s="2" t="s">
        <v>26</v>
      </c>
      <c r="R2690" s="3">
        <v>42722</v>
      </c>
      <c r="S2690" s="10">
        <f t="shared" si="449"/>
        <v>2016</v>
      </c>
      <c r="T2690" t="str">
        <f t="shared" si="457"/>
        <v/>
      </c>
      <c r="U2690" t="str">
        <f t="shared" si="457"/>
        <v/>
      </c>
      <c r="V2690">
        <f t="shared" si="457"/>
        <v>-131.05000000000001</v>
      </c>
      <c r="W2690" t="str">
        <f t="shared" si="457"/>
        <v/>
      </c>
      <c r="Z2690">
        <f t="shared" si="458"/>
        <v>-131.05000000000001</v>
      </c>
      <c r="AA2690" t="str">
        <f t="shared" si="458"/>
        <v/>
      </c>
      <c r="AB2690" t="str">
        <f t="shared" si="458"/>
        <v/>
      </c>
      <c r="AE2690" t="str">
        <f t="shared" si="450"/>
        <v>Office Supplies</v>
      </c>
      <c r="AH2690" t="str">
        <f t="shared" si="451"/>
        <v/>
      </c>
      <c r="AI2690" t="str">
        <f t="shared" si="452"/>
        <v/>
      </c>
      <c r="AJ2690" t="str">
        <f t="shared" si="452"/>
        <v/>
      </c>
      <c r="AK2690" t="str">
        <f t="shared" si="452"/>
        <v/>
      </c>
      <c r="AL2690" t="str">
        <f t="shared" ref="AJ2690:AL2753" si="459">IF(AL$1=$S2690,$AH2690,"")</f>
        <v/>
      </c>
    </row>
    <row r="2691" spans="1:38" x14ac:dyDescent="0.2">
      <c r="A2691" s="1">
        <v>7933</v>
      </c>
      <c r="B2691" s="2" t="s">
        <v>18</v>
      </c>
      <c r="C2691" s="3">
        <v>42721</v>
      </c>
      <c r="D2691" s="2" t="s">
        <v>19</v>
      </c>
      <c r="E2691" s="2">
        <v>6</v>
      </c>
      <c r="F2691" s="2">
        <v>61.7</v>
      </c>
      <c r="G2691" s="2">
        <v>0.1</v>
      </c>
      <c r="H2691" s="2" t="s">
        <v>20</v>
      </c>
      <c r="I2691" s="2">
        <v>6.67</v>
      </c>
      <c r="J2691" s="2">
        <v>21.68</v>
      </c>
      <c r="K2691" s="2">
        <v>16.03</v>
      </c>
      <c r="L2691" s="2" t="s">
        <v>147</v>
      </c>
      <c r="M2691" s="2" t="s">
        <v>29</v>
      </c>
      <c r="N2691" s="2" t="s">
        <v>23</v>
      </c>
      <c r="O2691" s="2" t="s">
        <v>24</v>
      </c>
      <c r="P2691" s="2" t="s">
        <v>35</v>
      </c>
      <c r="Q2691" s="2" t="s">
        <v>36</v>
      </c>
      <c r="R2691" s="3">
        <v>42723</v>
      </c>
      <c r="S2691" s="10">
        <f t="shared" ref="S2691:S2754" si="460">YEAR(C2691)</f>
        <v>2016</v>
      </c>
      <c r="T2691">
        <f t="shared" si="457"/>
        <v>6.67</v>
      </c>
      <c r="U2691" t="str">
        <f t="shared" si="457"/>
        <v/>
      </c>
      <c r="V2691" t="str">
        <f t="shared" si="457"/>
        <v/>
      </c>
      <c r="W2691" t="str">
        <f t="shared" si="457"/>
        <v/>
      </c>
      <c r="Z2691">
        <f t="shared" si="458"/>
        <v>6.67</v>
      </c>
      <c r="AA2691" t="str">
        <f t="shared" si="458"/>
        <v/>
      </c>
      <c r="AB2691" t="str">
        <f t="shared" si="458"/>
        <v/>
      </c>
      <c r="AE2691" t="str">
        <f t="shared" ref="AE2691:AE2754" si="461">IF(I2691&lt;0,O2691,"")</f>
        <v/>
      </c>
      <c r="AH2691" t="str">
        <f t="shared" ref="AH2691:AH2754" si="462">IF(E2691&lt;11,IF(O2691="Technology",I2691,""),"")</f>
        <v/>
      </c>
      <c r="AI2691" t="str">
        <f t="shared" ref="AI2691:AL2754" si="463">IF(AI$1=$S2691,$AH2691,"")</f>
        <v/>
      </c>
      <c r="AJ2691" t="str">
        <f t="shared" si="459"/>
        <v/>
      </c>
      <c r="AK2691" t="str">
        <f t="shared" si="459"/>
        <v/>
      </c>
      <c r="AL2691" t="str">
        <f t="shared" si="459"/>
        <v/>
      </c>
    </row>
    <row r="2692" spans="1:38" x14ac:dyDescent="0.2">
      <c r="A2692" s="1">
        <v>7934</v>
      </c>
      <c r="B2692" s="2" t="s">
        <v>18</v>
      </c>
      <c r="C2692" s="3">
        <v>42721</v>
      </c>
      <c r="D2692" s="2" t="s">
        <v>50</v>
      </c>
      <c r="E2692" s="2">
        <v>20</v>
      </c>
      <c r="F2692" s="2">
        <v>948.53</v>
      </c>
      <c r="G2692" s="2">
        <v>0.1</v>
      </c>
      <c r="H2692" s="2" t="s">
        <v>20</v>
      </c>
      <c r="I2692" s="2">
        <v>350.35</v>
      </c>
      <c r="J2692" s="2">
        <v>60.04</v>
      </c>
      <c r="K2692" s="2">
        <v>21.23</v>
      </c>
      <c r="L2692" s="2" t="s">
        <v>517</v>
      </c>
      <c r="M2692" s="2" t="s">
        <v>38</v>
      </c>
      <c r="N2692" s="2" t="s">
        <v>43</v>
      </c>
      <c r="O2692" s="2" t="s">
        <v>24</v>
      </c>
      <c r="P2692" s="2" t="s">
        <v>35</v>
      </c>
      <c r="Q2692" s="2" t="s">
        <v>26</v>
      </c>
      <c r="R2692" s="3">
        <v>42723</v>
      </c>
      <c r="S2692" s="10">
        <f t="shared" si="460"/>
        <v>2016</v>
      </c>
      <c r="T2692" t="str">
        <f t="shared" si="457"/>
        <v/>
      </c>
      <c r="U2692" t="str">
        <f t="shared" si="457"/>
        <v/>
      </c>
      <c r="V2692">
        <f t="shared" si="457"/>
        <v>350.35</v>
      </c>
      <c r="W2692" t="str">
        <f t="shared" si="457"/>
        <v/>
      </c>
      <c r="Z2692">
        <f t="shared" si="458"/>
        <v>350.35</v>
      </c>
      <c r="AA2692" t="str">
        <f t="shared" si="458"/>
        <v/>
      </c>
      <c r="AB2692" t="str">
        <f t="shared" si="458"/>
        <v/>
      </c>
      <c r="AE2692" t="str">
        <f t="shared" si="461"/>
        <v/>
      </c>
      <c r="AH2692" t="str">
        <f t="shared" si="462"/>
        <v/>
      </c>
      <c r="AI2692" t="str">
        <f t="shared" si="463"/>
        <v/>
      </c>
      <c r="AJ2692" t="str">
        <f t="shared" si="459"/>
        <v/>
      </c>
      <c r="AK2692" t="str">
        <f t="shared" si="459"/>
        <v/>
      </c>
      <c r="AL2692" t="str">
        <f t="shared" si="459"/>
        <v/>
      </c>
    </row>
    <row r="2693" spans="1:38" x14ac:dyDescent="0.2">
      <c r="A2693" s="1">
        <v>7935</v>
      </c>
      <c r="B2693" s="2" t="s">
        <v>18</v>
      </c>
      <c r="C2693" s="3">
        <v>42721</v>
      </c>
      <c r="D2693" s="2" t="s">
        <v>59</v>
      </c>
      <c r="E2693" s="2">
        <v>48</v>
      </c>
      <c r="F2693" s="2">
        <v>3720.4124999999999</v>
      </c>
      <c r="G2693" s="2">
        <v>0.09</v>
      </c>
      <c r="H2693" s="2" t="s">
        <v>20</v>
      </c>
      <c r="I2693" s="2">
        <v>809</v>
      </c>
      <c r="J2693" s="2">
        <v>107.99</v>
      </c>
      <c r="K2693" s="2">
        <v>21.69</v>
      </c>
      <c r="L2693" s="2" t="s">
        <v>534</v>
      </c>
      <c r="M2693" s="2" t="s">
        <v>29</v>
      </c>
      <c r="N2693" s="2" t="s">
        <v>30</v>
      </c>
      <c r="O2693" s="2" t="s">
        <v>31</v>
      </c>
      <c r="P2693" s="2" t="s">
        <v>39</v>
      </c>
      <c r="Q2693" s="2" t="s">
        <v>26</v>
      </c>
      <c r="R2693" s="3">
        <v>42723</v>
      </c>
      <c r="S2693" s="10">
        <f t="shared" si="460"/>
        <v>2016</v>
      </c>
      <c r="T2693" t="str">
        <f t="shared" si="457"/>
        <v/>
      </c>
      <c r="U2693">
        <f t="shared" si="457"/>
        <v>809</v>
      </c>
      <c r="V2693" t="str">
        <f t="shared" si="457"/>
        <v/>
      </c>
      <c r="W2693" t="str">
        <f t="shared" si="457"/>
        <v/>
      </c>
      <c r="Z2693" t="str">
        <f t="shared" si="458"/>
        <v/>
      </c>
      <c r="AA2693">
        <f t="shared" si="458"/>
        <v>809</v>
      </c>
      <c r="AB2693" t="str">
        <f t="shared" si="458"/>
        <v/>
      </c>
      <c r="AE2693" t="str">
        <f t="shared" si="461"/>
        <v/>
      </c>
      <c r="AH2693" t="str">
        <f t="shared" si="462"/>
        <v/>
      </c>
      <c r="AI2693" t="str">
        <f t="shared" si="463"/>
        <v/>
      </c>
      <c r="AJ2693" t="str">
        <f t="shared" si="459"/>
        <v/>
      </c>
      <c r="AK2693" t="str">
        <f t="shared" si="459"/>
        <v/>
      </c>
      <c r="AL2693" t="str">
        <f t="shared" si="459"/>
        <v/>
      </c>
    </row>
    <row r="2694" spans="1:38" x14ac:dyDescent="0.2">
      <c r="A2694" s="1">
        <v>7936</v>
      </c>
      <c r="B2694" s="2" t="s">
        <v>18</v>
      </c>
      <c r="C2694" s="3">
        <v>42721</v>
      </c>
      <c r="D2694" s="2" t="s">
        <v>27</v>
      </c>
      <c r="E2694" s="2">
        <v>36</v>
      </c>
      <c r="F2694" s="2">
        <v>1781.26</v>
      </c>
      <c r="G2694" s="2">
        <v>0.06</v>
      </c>
      <c r="H2694" s="2" t="s">
        <v>44</v>
      </c>
      <c r="I2694" s="2">
        <v>138.69999999999999</v>
      </c>
      <c r="J2694" s="2">
        <v>62.98</v>
      </c>
      <c r="K2694" s="2">
        <v>28.19</v>
      </c>
      <c r="L2694" s="2" t="s">
        <v>192</v>
      </c>
      <c r="M2694" s="2" t="s">
        <v>22</v>
      </c>
      <c r="N2694" s="2" t="s">
        <v>30</v>
      </c>
      <c r="O2694" s="2" t="s">
        <v>45</v>
      </c>
      <c r="P2694" s="2" t="s">
        <v>61</v>
      </c>
      <c r="Q2694" s="2" t="s">
        <v>56</v>
      </c>
      <c r="R2694" s="3">
        <v>42726</v>
      </c>
      <c r="S2694" s="10">
        <f t="shared" si="460"/>
        <v>2016</v>
      </c>
      <c r="T2694" t="str">
        <f t="shared" si="457"/>
        <v/>
      </c>
      <c r="U2694">
        <f t="shared" si="457"/>
        <v>138.69999999999999</v>
      </c>
      <c r="V2694" t="str">
        <f t="shared" si="457"/>
        <v/>
      </c>
      <c r="W2694" t="str">
        <f t="shared" si="457"/>
        <v/>
      </c>
      <c r="Z2694" t="str">
        <f t="shared" si="458"/>
        <v/>
      </c>
      <c r="AA2694" t="str">
        <f t="shared" si="458"/>
        <v/>
      </c>
      <c r="AB2694">
        <f t="shared" si="458"/>
        <v>138.69999999999999</v>
      </c>
      <c r="AE2694" t="str">
        <f t="shared" si="461"/>
        <v/>
      </c>
      <c r="AH2694" t="str">
        <f t="shared" si="462"/>
        <v/>
      </c>
      <c r="AI2694" t="str">
        <f t="shared" si="463"/>
        <v/>
      </c>
      <c r="AJ2694" t="str">
        <f t="shared" si="459"/>
        <v/>
      </c>
      <c r="AK2694" t="str">
        <f t="shared" si="459"/>
        <v/>
      </c>
      <c r="AL2694" t="str">
        <f t="shared" si="459"/>
        <v/>
      </c>
    </row>
    <row r="2695" spans="1:38" x14ac:dyDescent="0.2">
      <c r="A2695" s="1">
        <v>7937</v>
      </c>
      <c r="B2695" s="2" t="s">
        <v>18</v>
      </c>
      <c r="C2695" s="3">
        <v>42721</v>
      </c>
      <c r="D2695" s="2" t="s">
        <v>27</v>
      </c>
      <c r="E2695" s="2">
        <v>35</v>
      </c>
      <c r="F2695" s="2">
        <v>550.62</v>
      </c>
      <c r="G2695" s="2">
        <v>0</v>
      </c>
      <c r="H2695" s="2" t="s">
        <v>20</v>
      </c>
      <c r="I2695" s="2">
        <v>73.84</v>
      </c>
      <c r="J2695" s="2">
        <v>26.58</v>
      </c>
      <c r="K2695" s="2">
        <v>21.4</v>
      </c>
      <c r="L2695" s="2" t="s">
        <v>192</v>
      </c>
      <c r="M2695" s="2" t="s">
        <v>22</v>
      </c>
      <c r="N2695" s="2" t="s">
        <v>30</v>
      </c>
      <c r="O2695" s="2" t="s">
        <v>45</v>
      </c>
      <c r="P2695" s="2" t="s">
        <v>55</v>
      </c>
      <c r="Q2695" s="2" t="s">
        <v>26</v>
      </c>
      <c r="R2695" s="3">
        <v>42725</v>
      </c>
      <c r="S2695" s="10">
        <f t="shared" si="460"/>
        <v>2016</v>
      </c>
      <c r="T2695" t="str">
        <f t="shared" si="457"/>
        <v/>
      </c>
      <c r="U2695">
        <f t="shared" si="457"/>
        <v>73.84</v>
      </c>
      <c r="V2695" t="str">
        <f t="shared" si="457"/>
        <v/>
      </c>
      <c r="W2695" t="str">
        <f t="shared" si="457"/>
        <v/>
      </c>
      <c r="Z2695" t="str">
        <f t="shared" si="458"/>
        <v/>
      </c>
      <c r="AA2695" t="str">
        <f t="shared" si="458"/>
        <v/>
      </c>
      <c r="AB2695">
        <f t="shared" si="458"/>
        <v>73.84</v>
      </c>
      <c r="AE2695" t="str">
        <f t="shared" si="461"/>
        <v/>
      </c>
      <c r="AH2695" t="str">
        <f t="shared" si="462"/>
        <v/>
      </c>
      <c r="AI2695" t="str">
        <f t="shared" si="463"/>
        <v/>
      </c>
      <c r="AJ2695" t="str">
        <f t="shared" si="459"/>
        <v/>
      </c>
      <c r="AK2695" t="str">
        <f t="shared" si="459"/>
        <v/>
      </c>
      <c r="AL2695" t="str">
        <f t="shared" si="459"/>
        <v/>
      </c>
    </row>
    <row r="2696" spans="1:38" x14ac:dyDescent="0.2">
      <c r="A2696" s="1">
        <v>7938</v>
      </c>
      <c r="B2696" s="2" t="s">
        <v>18</v>
      </c>
      <c r="C2696" s="3">
        <v>42721</v>
      </c>
      <c r="D2696" s="2" t="s">
        <v>27</v>
      </c>
      <c r="E2696" s="2">
        <v>18</v>
      </c>
      <c r="F2696" s="2">
        <v>821.3</v>
      </c>
      <c r="G2696" s="2">
        <v>0.06</v>
      </c>
      <c r="H2696" s="2" t="s">
        <v>20</v>
      </c>
      <c r="I2696" s="2">
        <v>262.06</v>
      </c>
      <c r="J2696" s="2">
        <v>57.98</v>
      </c>
      <c r="K2696" s="2">
        <v>18.8</v>
      </c>
      <c r="L2696" s="2" t="s">
        <v>192</v>
      </c>
      <c r="M2696" s="2" t="s">
        <v>22</v>
      </c>
      <c r="N2696" s="2" t="s">
        <v>30</v>
      </c>
      <c r="O2696" s="2" t="s">
        <v>45</v>
      </c>
      <c r="P2696" s="2" t="s">
        <v>55</v>
      </c>
      <c r="Q2696" s="2" t="s">
        <v>36</v>
      </c>
      <c r="R2696" s="3">
        <v>42725</v>
      </c>
      <c r="S2696" s="10">
        <f t="shared" si="460"/>
        <v>2016</v>
      </c>
      <c r="T2696" t="str">
        <f t="shared" si="457"/>
        <v/>
      </c>
      <c r="U2696">
        <f t="shared" si="457"/>
        <v>262.06</v>
      </c>
      <c r="V2696" t="str">
        <f t="shared" si="457"/>
        <v/>
      </c>
      <c r="W2696" t="str">
        <f t="shared" si="457"/>
        <v/>
      </c>
      <c r="Z2696" t="str">
        <f t="shared" si="458"/>
        <v/>
      </c>
      <c r="AA2696" t="str">
        <f t="shared" si="458"/>
        <v/>
      </c>
      <c r="AB2696">
        <f t="shared" si="458"/>
        <v>262.06</v>
      </c>
      <c r="AE2696" t="str">
        <f t="shared" si="461"/>
        <v/>
      </c>
      <c r="AH2696" t="str">
        <f t="shared" si="462"/>
        <v/>
      </c>
      <c r="AI2696" t="str">
        <f t="shared" si="463"/>
        <v/>
      </c>
      <c r="AJ2696" t="str">
        <f t="shared" si="459"/>
        <v/>
      </c>
      <c r="AK2696" t="str">
        <f t="shared" si="459"/>
        <v/>
      </c>
      <c r="AL2696" t="str">
        <f t="shared" si="459"/>
        <v/>
      </c>
    </row>
    <row r="2697" spans="1:38" x14ac:dyDescent="0.2">
      <c r="A2697" s="1">
        <v>7939</v>
      </c>
      <c r="B2697" s="2" t="s">
        <v>18</v>
      </c>
      <c r="C2697" s="3">
        <v>42722</v>
      </c>
      <c r="D2697" s="2" t="s">
        <v>41</v>
      </c>
      <c r="E2697" s="2">
        <v>10</v>
      </c>
      <c r="F2697" s="2">
        <v>219.37</v>
      </c>
      <c r="G2697" s="2">
        <v>0.06</v>
      </c>
      <c r="H2697" s="2" t="s">
        <v>20</v>
      </c>
      <c r="I2697" s="2">
        <v>-41.43</v>
      </c>
      <c r="J2697" s="2">
        <v>33.380000000000003</v>
      </c>
      <c r="K2697" s="2">
        <v>22.99</v>
      </c>
      <c r="L2697" s="2" t="s">
        <v>113</v>
      </c>
      <c r="M2697" s="2" t="s">
        <v>29</v>
      </c>
      <c r="N2697" s="2" t="s">
        <v>30</v>
      </c>
      <c r="O2697" s="2" t="s">
        <v>24</v>
      </c>
      <c r="P2697" s="2" t="s">
        <v>64</v>
      </c>
      <c r="Q2697" s="2" t="s">
        <v>58</v>
      </c>
      <c r="R2697" s="3">
        <v>42723</v>
      </c>
      <c r="S2697" s="10">
        <f t="shared" si="460"/>
        <v>2016</v>
      </c>
      <c r="T2697" t="str">
        <f t="shared" si="457"/>
        <v/>
      </c>
      <c r="U2697">
        <f t="shared" si="457"/>
        <v>-41.43</v>
      </c>
      <c r="V2697" t="str">
        <f t="shared" si="457"/>
        <v/>
      </c>
      <c r="W2697" t="str">
        <f t="shared" si="457"/>
        <v/>
      </c>
      <c r="Z2697">
        <f t="shared" si="458"/>
        <v>-41.43</v>
      </c>
      <c r="AA2697" t="str">
        <f t="shared" si="458"/>
        <v/>
      </c>
      <c r="AB2697" t="str">
        <f t="shared" si="458"/>
        <v/>
      </c>
      <c r="AE2697" t="str">
        <f t="shared" si="461"/>
        <v>Office Supplies</v>
      </c>
      <c r="AH2697" t="str">
        <f t="shared" si="462"/>
        <v/>
      </c>
      <c r="AI2697" t="str">
        <f t="shared" si="463"/>
        <v/>
      </c>
      <c r="AJ2697" t="str">
        <f t="shared" si="459"/>
        <v/>
      </c>
      <c r="AK2697" t="str">
        <f t="shared" si="459"/>
        <v/>
      </c>
      <c r="AL2697" t="str">
        <f t="shared" si="459"/>
        <v/>
      </c>
    </row>
    <row r="2698" spans="1:38" x14ac:dyDescent="0.2">
      <c r="A2698" s="1">
        <v>7940</v>
      </c>
      <c r="B2698" s="2" t="s">
        <v>18</v>
      </c>
      <c r="C2698" s="3">
        <v>42723</v>
      </c>
      <c r="D2698" s="2" t="s">
        <v>19</v>
      </c>
      <c r="E2698" s="2">
        <v>36</v>
      </c>
      <c r="F2698" s="2">
        <v>2552.3850000000002</v>
      </c>
      <c r="G2698" s="2">
        <v>7.0000000000000007E-2</v>
      </c>
      <c r="H2698" s="2" t="s">
        <v>20</v>
      </c>
      <c r="I2698" s="2">
        <v>-107.66</v>
      </c>
      <c r="J2698" s="2">
        <v>97.99</v>
      </c>
      <c r="K2698" s="2">
        <v>14.99</v>
      </c>
      <c r="L2698" s="2" t="s">
        <v>206</v>
      </c>
      <c r="M2698" s="2" t="s">
        <v>38</v>
      </c>
      <c r="N2698" s="2" t="s">
        <v>54</v>
      </c>
      <c r="O2698" s="2" t="s">
        <v>31</v>
      </c>
      <c r="P2698" s="2" t="s">
        <v>39</v>
      </c>
      <c r="Q2698" s="2" t="s">
        <v>36</v>
      </c>
      <c r="R2698" s="3">
        <v>42724</v>
      </c>
      <c r="S2698" s="10">
        <f t="shared" si="460"/>
        <v>2016</v>
      </c>
      <c r="T2698" t="str">
        <f t="shared" si="457"/>
        <v/>
      </c>
      <c r="U2698" t="str">
        <f t="shared" si="457"/>
        <v/>
      </c>
      <c r="V2698" t="str">
        <f t="shared" si="457"/>
        <v/>
      </c>
      <c r="W2698">
        <f t="shared" si="457"/>
        <v>-107.66</v>
      </c>
      <c r="Z2698" t="str">
        <f t="shared" si="458"/>
        <v/>
      </c>
      <c r="AA2698">
        <f t="shared" si="458"/>
        <v>-107.66</v>
      </c>
      <c r="AB2698" t="str">
        <f t="shared" si="458"/>
        <v/>
      </c>
      <c r="AE2698" t="str">
        <f t="shared" si="461"/>
        <v>Technology</v>
      </c>
      <c r="AH2698" t="str">
        <f t="shared" si="462"/>
        <v/>
      </c>
      <c r="AI2698" t="str">
        <f t="shared" si="463"/>
        <v/>
      </c>
      <c r="AJ2698" t="str">
        <f t="shared" si="459"/>
        <v/>
      </c>
      <c r="AK2698" t="str">
        <f t="shared" si="459"/>
        <v/>
      </c>
      <c r="AL2698" t="str">
        <f t="shared" si="459"/>
        <v/>
      </c>
    </row>
    <row r="2699" spans="1:38" x14ac:dyDescent="0.2">
      <c r="A2699" s="1">
        <v>7941</v>
      </c>
      <c r="B2699" s="2" t="s">
        <v>18</v>
      </c>
      <c r="C2699" s="3">
        <v>42723</v>
      </c>
      <c r="D2699" s="2" t="s">
        <v>19</v>
      </c>
      <c r="E2699" s="2">
        <v>10</v>
      </c>
      <c r="F2699" s="2">
        <v>77.42</v>
      </c>
      <c r="G2699" s="2">
        <v>7.0000000000000007E-2</v>
      </c>
      <c r="H2699" s="2" t="s">
        <v>20</v>
      </c>
      <c r="I2699" s="2">
        <v>28.02</v>
      </c>
      <c r="J2699" s="2">
        <v>19.309999999999999</v>
      </c>
      <c r="K2699" s="2">
        <v>14.5</v>
      </c>
      <c r="L2699" s="2" t="s">
        <v>206</v>
      </c>
      <c r="M2699" s="2" t="s">
        <v>29</v>
      </c>
      <c r="N2699" s="2" t="s">
        <v>54</v>
      </c>
      <c r="O2699" s="2" t="s">
        <v>24</v>
      </c>
      <c r="P2699" s="2" t="s">
        <v>74</v>
      </c>
      <c r="Q2699" s="2" t="s">
        <v>26</v>
      </c>
      <c r="R2699" s="3">
        <v>42725</v>
      </c>
      <c r="S2699" s="10">
        <f t="shared" si="460"/>
        <v>2016</v>
      </c>
      <c r="T2699" t="str">
        <f t="shared" si="457"/>
        <v/>
      </c>
      <c r="U2699" t="str">
        <f t="shared" si="457"/>
        <v/>
      </c>
      <c r="V2699" t="str">
        <f t="shared" si="457"/>
        <v/>
      </c>
      <c r="W2699">
        <f t="shared" si="457"/>
        <v>28.02</v>
      </c>
      <c r="Z2699">
        <f t="shared" si="458"/>
        <v>28.02</v>
      </c>
      <c r="AA2699" t="str">
        <f t="shared" si="458"/>
        <v/>
      </c>
      <c r="AB2699" t="str">
        <f t="shared" si="458"/>
        <v/>
      </c>
      <c r="AE2699" t="str">
        <f t="shared" si="461"/>
        <v/>
      </c>
      <c r="AH2699" t="str">
        <f t="shared" si="462"/>
        <v/>
      </c>
      <c r="AI2699" t="str">
        <f t="shared" si="463"/>
        <v/>
      </c>
      <c r="AJ2699" t="str">
        <f t="shared" si="459"/>
        <v/>
      </c>
      <c r="AK2699" t="str">
        <f t="shared" si="459"/>
        <v/>
      </c>
      <c r="AL2699" t="str">
        <f t="shared" si="459"/>
        <v/>
      </c>
    </row>
    <row r="2700" spans="1:38" x14ac:dyDescent="0.2">
      <c r="A2700" s="1">
        <v>7942</v>
      </c>
      <c r="B2700" s="2" t="s">
        <v>40</v>
      </c>
      <c r="C2700" s="3">
        <v>42724</v>
      </c>
      <c r="D2700" s="2" t="s">
        <v>59</v>
      </c>
      <c r="E2700" s="2">
        <v>38</v>
      </c>
      <c r="F2700" s="2">
        <v>122.83</v>
      </c>
      <c r="G2700" s="2">
        <v>0</v>
      </c>
      <c r="H2700" s="2" t="s">
        <v>20</v>
      </c>
      <c r="I2700" s="2">
        <v>16.809999999999999</v>
      </c>
      <c r="J2700" s="2">
        <v>14.78</v>
      </c>
      <c r="K2700" s="2">
        <v>15.34</v>
      </c>
      <c r="L2700" s="2" t="s">
        <v>471</v>
      </c>
      <c r="M2700" s="2" t="s">
        <v>29</v>
      </c>
      <c r="N2700" s="2" t="s">
        <v>43</v>
      </c>
      <c r="O2700" s="2" t="s">
        <v>24</v>
      </c>
      <c r="P2700" s="2" t="s">
        <v>64</v>
      </c>
      <c r="Q2700" s="2" t="s">
        <v>36</v>
      </c>
      <c r="R2700" s="3">
        <v>42726</v>
      </c>
      <c r="S2700" s="10">
        <f t="shared" si="460"/>
        <v>2016</v>
      </c>
      <c r="T2700" t="str">
        <f t="shared" si="457"/>
        <v/>
      </c>
      <c r="U2700" t="str">
        <f t="shared" si="457"/>
        <v/>
      </c>
      <c r="V2700">
        <f t="shared" si="457"/>
        <v>16.809999999999999</v>
      </c>
      <c r="W2700" t="str">
        <f t="shared" si="457"/>
        <v/>
      </c>
      <c r="Z2700">
        <f t="shared" si="458"/>
        <v>16.809999999999999</v>
      </c>
      <c r="AA2700" t="str">
        <f t="shared" si="458"/>
        <v/>
      </c>
      <c r="AB2700" t="str">
        <f t="shared" si="458"/>
        <v/>
      </c>
      <c r="AE2700" t="str">
        <f t="shared" si="461"/>
        <v/>
      </c>
      <c r="AH2700" t="str">
        <f t="shared" si="462"/>
        <v/>
      </c>
      <c r="AI2700" t="str">
        <f t="shared" si="463"/>
        <v/>
      </c>
      <c r="AJ2700" t="str">
        <f t="shared" si="459"/>
        <v/>
      </c>
      <c r="AK2700" t="str">
        <f t="shared" si="459"/>
        <v/>
      </c>
      <c r="AL2700" t="str">
        <f t="shared" si="459"/>
        <v/>
      </c>
    </row>
    <row r="2701" spans="1:38" x14ac:dyDescent="0.2">
      <c r="A2701" s="1">
        <v>7943</v>
      </c>
      <c r="B2701" s="2" t="s">
        <v>40</v>
      </c>
      <c r="C2701" s="3">
        <v>42724</v>
      </c>
      <c r="D2701" s="2" t="s">
        <v>59</v>
      </c>
      <c r="E2701" s="2">
        <v>28</v>
      </c>
      <c r="F2701" s="2">
        <v>236.83</v>
      </c>
      <c r="G2701" s="2">
        <v>0.08</v>
      </c>
      <c r="H2701" s="2" t="s">
        <v>49</v>
      </c>
      <c r="I2701" s="2">
        <v>66.489999999999995</v>
      </c>
      <c r="J2701" s="2">
        <v>19.78</v>
      </c>
      <c r="K2701" s="2">
        <v>16.5</v>
      </c>
      <c r="L2701" s="2" t="s">
        <v>600</v>
      </c>
      <c r="M2701" s="2" t="s">
        <v>22</v>
      </c>
      <c r="N2701" s="2" t="s">
        <v>54</v>
      </c>
      <c r="O2701" s="2" t="s">
        <v>24</v>
      </c>
      <c r="P2701" s="2" t="s">
        <v>90</v>
      </c>
      <c r="Q2701" s="2" t="s">
        <v>26</v>
      </c>
      <c r="R2701" s="3">
        <v>42725</v>
      </c>
      <c r="S2701" s="10">
        <f t="shared" si="460"/>
        <v>2016</v>
      </c>
      <c r="T2701" t="str">
        <f t="shared" si="457"/>
        <v/>
      </c>
      <c r="U2701" t="str">
        <f t="shared" si="457"/>
        <v/>
      </c>
      <c r="V2701" t="str">
        <f t="shared" si="457"/>
        <v/>
      </c>
      <c r="W2701">
        <f t="shared" si="457"/>
        <v>66.489999999999995</v>
      </c>
      <c r="Z2701">
        <f t="shared" si="458"/>
        <v>66.489999999999995</v>
      </c>
      <c r="AA2701" t="str">
        <f t="shared" si="458"/>
        <v/>
      </c>
      <c r="AB2701" t="str">
        <f t="shared" si="458"/>
        <v/>
      </c>
      <c r="AE2701" t="str">
        <f t="shared" si="461"/>
        <v/>
      </c>
      <c r="AH2701" t="str">
        <f t="shared" si="462"/>
        <v/>
      </c>
      <c r="AI2701" t="str">
        <f t="shared" si="463"/>
        <v/>
      </c>
      <c r="AJ2701" t="str">
        <f t="shared" si="459"/>
        <v/>
      </c>
      <c r="AK2701" t="str">
        <f t="shared" si="459"/>
        <v/>
      </c>
      <c r="AL2701" t="str">
        <f t="shared" si="459"/>
        <v/>
      </c>
    </row>
    <row r="2702" spans="1:38" x14ac:dyDescent="0.2">
      <c r="A2702" s="1">
        <v>7944</v>
      </c>
      <c r="B2702" s="2" t="s">
        <v>18</v>
      </c>
      <c r="C2702" s="3">
        <v>42724</v>
      </c>
      <c r="D2702" s="2" t="s">
        <v>27</v>
      </c>
      <c r="E2702" s="2">
        <v>29</v>
      </c>
      <c r="F2702" s="2">
        <v>1763.51</v>
      </c>
      <c r="G2702" s="2">
        <v>0.1</v>
      </c>
      <c r="H2702" s="2" t="s">
        <v>20</v>
      </c>
      <c r="I2702" s="2">
        <v>-882.67</v>
      </c>
      <c r="J2702" s="2">
        <v>76.650000000000006</v>
      </c>
      <c r="K2702" s="2">
        <v>49</v>
      </c>
      <c r="L2702" s="2" t="s">
        <v>568</v>
      </c>
      <c r="M2702" s="2" t="s">
        <v>38</v>
      </c>
      <c r="N2702" s="2" t="s">
        <v>30</v>
      </c>
      <c r="O2702" s="2" t="s">
        <v>24</v>
      </c>
      <c r="P2702" s="2" t="s">
        <v>52</v>
      </c>
      <c r="Q2702" s="2" t="s">
        <v>34</v>
      </c>
      <c r="R2702" s="3">
        <v>42731</v>
      </c>
      <c r="S2702" s="10">
        <f t="shared" si="460"/>
        <v>2016</v>
      </c>
      <c r="T2702" t="str">
        <f t="shared" ref="T2702:W2721" si="464">IF($N2702=T$1,$I2702,"")</f>
        <v/>
      </c>
      <c r="U2702">
        <f t="shared" si="464"/>
        <v>-882.67</v>
      </c>
      <c r="V2702" t="str">
        <f t="shared" si="464"/>
        <v/>
      </c>
      <c r="W2702" t="str">
        <f t="shared" si="464"/>
        <v/>
      </c>
      <c r="Z2702">
        <f t="shared" ref="Z2702:AB2721" si="465">IF($O2702=Z$1,$I2702,"")</f>
        <v>-882.67</v>
      </c>
      <c r="AA2702" t="str">
        <f t="shared" si="465"/>
        <v/>
      </c>
      <c r="AB2702" t="str">
        <f t="shared" si="465"/>
        <v/>
      </c>
      <c r="AE2702" t="str">
        <f t="shared" si="461"/>
        <v>Office Supplies</v>
      </c>
      <c r="AH2702" t="str">
        <f t="shared" si="462"/>
        <v/>
      </c>
      <c r="AI2702" t="str">
        <f t="shared" si="463"/>
        <v/>
      </c>
      <c r="AJ2702" t="str">
        <f t="shared" si="459"/>
        <v/>
      </c>
      <c r="AK2702" t="str">
        <f t="shared" si="459"/>
        <v/>
      </c>
      <c r="AL2702" t="str">
        <f t="shared" si="459"/>
        <v/>
      </c>
    </row>
    <row r="2703" spans="1:38" x14ac:dyDescent="0.2">
      <c r="A2703" s="1">
        <v>7945</v>
      </c>
      <c r="B2703" s="2" t="s">
        <v>18</v>
      </c>
      <c r="C2703" s="3">
        <v>42725</v>
      </c>
      <c r="D2703" s="2" t="s">
        <v>19</v>
      </c>
      <c r="E2703" s="2">
        <v>26</v>
      </c>
      <c r="F2703" s="2">
        <v>318.77999999999997</v>
      </c>
      <c r="G2703" s="2">
        <v>0.06</v>
      </c>
      <c r="H2703" s="2" t="s">
        <v>20</v>
      </c>
      <c r="I2703" s="2">
        <v>39.520000000000003</v>
      </c>
      <c r="J2703" s="2">
        <v>23.58</v>
      </c>
      <c r="K2703" s="2">
        <v>19.72</v>
      </c>
      <c r="L2703" s="2" t="s">
        <v>548</v>
      </c>
      <c r="M2703" s="2" t="s">
        <v>22</v>
      </c>
      <c r="N2703" s="2" t="s">
        <v>43</v>
      </c>
      <c r="O2703" s="2" t="s">
        <v>24</v>
      </c>
      <c r="P2703" s="2" t="s">
        <v>90</v>
      </c>
      <c r="Q2703" s="2" t="s">
        <v>26</v>
      </c>
      <c r="R2703" s="3">
        <v>42726</v>
      </c>
      <c r="S2703" s="10">
        <f t="shared" si="460"/>
        <v>2016</v>
      </c>
      <c r="T2703" t="str">
        <f t="shared" si="464"/>
        <v/>
      </c>
      <c r="U2703" t="str">
        <f t="shared" si="464"/>
        <v/>
      </c>
      <c r="V2703">
        <f t="shared" si="464"/>
        <v>39.520000000000003</v>
      </c>
      <c r="W2703" t="str">
        <f t="shared" si="464"/>
        <v/>
      </c>
      <c r="Z2703">
        <f t="shared" si="465"/>
        <v>39.520000000000003</v>
      </c>
      <c r="AA2703" t="str">
        <f t="shared" si="465"/>
        <v/>
      </c>
      <c r="AB2703" t="str">
        <f t="shared" si="465"/>
        <v/>
      </c>
      <c r="AE2703" t="str">
        <f t="shared" si="461"/>
        <v/>
      </c>
      <c r="AH2703" t="str">
        <f t="shared" si="462"/>
        <v/>
      </c>
      <c r="AI2703" t="str">
        <f t="shared" si="463"/>
        <v/>
      </c>
      <c r="AJ2703" t="str">
        <f t="shared" si="459"/>
        <v/>
      </c>
      <c r="AK2703" t="str">
        <f t="shared" si="459"/>
        <v/>
      </c>
      <c r="AL2703" t="str">
        <f t="shared" si="459"/>
        <v/>
      </c>
    </row>
    <row r="2704" spans="1:38" x14ac:dyDescent="0.2">
      <c r="A2704" s="1">
        <v>7946</v>
      </c>
      <c r="B2704" s="2" t="s">
        <v>18</v>
      </c>
      <c r="C2704" s="3">
        <v>42727</v>
      </c>
      <c r="D2704" s="2" t="s">
        <v>41</v>
      </c>
      <c r="E2704" s="2">
        <v>12</v>
      </c>
      <c r="F2704" s="2">
        <v>35.81</v>
      </c>
      <c r="G2704" s="2">
        <v>7.0000000000000007E-2</v>
      </c>
      <c r="H2704" s="2" t="s">
        <v>20</v>
      </c>
      <c r="I2704" s="2">
        <v>-38.68</v>
      </c>
      <c r="J2704" s="2">
        <v>13.98</v>
      </c>
      <c r="K2704" s="2">
        <v>18.77</v>
      </c>
      <c r="L2704" s="2" t="s">
        <v>337</v>
      </c>
      <c r="M2704" s="2" t="s">
        <v>22</v>
      </c>
      <c r="N2704" s="2" t="s">
        <v>23</v>
      </c>
      <c r="O2704" s="2" t="s">
        <v>24</v>
      </c>
      <c r="P2704" s="2" t="s">
        <v>25</v>
      </c>
      <c r="Q2704" s="2" t="s">
        <v>26</v>
      </c>
      <c r="R2704" s="3">
        <v>42728</v>
      </c>
      <c r="S2704" s="10">
        <f t="shared" si="460"/>
        <v>2016</v>
      </c>
      <c r="T2704">
        <f t="shared" si="464"/>
        <v>-38.68</v>
      </c>
      <c r="U2704" t="str">
        <f t="shared" si="464"/>
        <v/>
      </c>
      <c r="V2704" t="str">
        <f t="shared" si="464"/>
        <v/>
      </c>
      <c r="W2704" t="str">
        <f t="shared" si="464"/>
        <v/>
      </c>
      <c r="Z2704">
        <f t="shared" si="465"/>
        <v>-38.68</v>
      </c>
      <c r="AA2704" t="str">
        <f t="shared" si="465"/>
        <v/>
      </c>
      <c r="AB2704" t="str">
        <f t="shared" si="465"/>
        <v/>
      </c>
      <c r="AE2704" t="str">
        <f t="shared" si="461"/>
        <v>Office Supplies</v>
      </c>
      <c r="AH2704" t="str">
        <f t="shared" si="462"/>
        <v/>
      </c>
      <c r="AI2704" t="str">
        <f t="shared" si="463"/>
        <v/>
      </c>
      <c r="AJ2704" t="str">
        <f t="shared" si="459"/>
        <v/>
      </c>
      <c r="AK2704" t="str">
        <f t="shared" si="459"/>
        <v/>
      </c>
      <c r="AL2704" t="str">
        <f t="shared" si="459"/>
        <v/>
      </c>
    </row>
    <row r="2705" spans="1:38" x14ac:dyDescent="0.2">
      <c r="A2705" s="1">
        <v>7947</v>
      </c>
      <c r="B2705" s="2" t="s">
        <v>40</v>
      </c>
      <c r="C2705" s="3">
        <v>42727</v>
      </c>
      <c r="D2705" s="2" t="s">
        <v>27</v>
      </c>
      <c r="E2705" s="2">
        <v>25</v>
      </c>
      <c r="F2705" s="2">
        <v>3026.81</v>
      </c>
      <c r="G2705" s="2">
        <v>0.04</v>
      </c>
      <c r="H2705" s="2" t="s">
        <v>20</v>
      </c>
      <c r="I2705" s="2">
        <v>1274.45</v>
      </c>
      <c r="J2705" s="2">
        <v>132.97</v>
      </c>
      <c r="K2705" s="2">
        <v>21.11</v>
      </c>
      <c r="L2705" s="2" t="s">
        <v>314</v>
      </c>
      <c r="M2705" s="2" t="s">
        <v>66</v>
      </c>
      <c r="N2705" s="2" t="s">
        <v>30</v>
      </c>
      <c r="O2705" s="2" t="s">
        <v>31</v>
      </c>
      <c r="P2705" s="2" t="s">
        <v>33</v>
      </c>
      <c r="Q2705" s="2" t="s">
        <v>62</v>
      </c>
      <c r="R2705" s="3">
        <v>42731</v>
      </c>
      <c r="S2705" s="10">
        <f t="shared" si="460"/>
        <v>2016</v>
      </c>
      <c r="T2705" t="str">
        <f t="shared" si="464"/>
        <v/>
      </c>
      <c r="U2705">
        <f t="shared" si="464"/>
        <v>1274.45</v>
      </c>
      <c r="V2705" t="str">
        <f t="shared" si="464"/>
        <v/>
      </c>
      <c r="W2705" t="str">
        <f t="shared" si="464"/>
        <v/>
      </c>
      <c r="Z2705" t="str">
        <f t="shared" si="465"/>
        <v/>
      </c>
      <c r="AA2705">
        <f t="shared" si="465"/>
        <v>1274.45</v>
      </c>
      <c r="AB2705" t="str">
        <f t="shared" si="465"/>
        <v/>
      </c>
      <c r="AE2705" t="str">
        <f t="shared" si="461"/>
        <v/>
      </c>
      <c r="AH2705" t="str">
        <f t="shared" si="462"/>
        <v/>
      </c>
      <c r="AI2705" t="str">
        <f t="shared" si="463"/>
        <v/>
      </c>
      <c r="AJ2705" t="str">
        <f t="shared" si="459"/>
        <v/>
      </c>
      <c r="AK2705" t="str">
        <f t="shared" si="459"/>
        <v/>
      </c>
      <c r="AL2705" t="str">
        <f t="shared" si="459"/>
        <v/>
      </c>
    </row>
    <row r="2706" spans="1:38" x14ac:dyDescent="0.2">
      <c r="A2706" s="1">
        <v>7948</v>
      </c>
      <c r="B2706" s="2" t="s">
        <v>18</v>
      </c>
      <c r="C2706" s="3">
        <v>42729</v>
      </c>
      <c r="D2706" s="2" t="s">
        <v>27</v>
      </c>
      <c r="E2706" s="2">
        <v>3</v>
      </c>
      <c r="F2706" s="2">
        <v>455.76650000000001</v>
      </c>
      <c r="G2706" s="2">
        <v>0.03</v>
      </c>
      <c r="H2706" s="2" t="s">
        <v>20</v>
      </c>
      <c r="I2706" s="2">
        <v>-743.01</v>
      </c>
      <c r="J2706" s="2">
        <v>187.99</v>
      </c>
      <c r="K2706" s="2">
        <v>22.99</v>
      </c>
      <c r="L2706" s="2" t="s">
        <v>561</v>
      </c>
      <c r="M2706" s="2" t="s">
        <v>29</v>
      </c>
      <c r="N2706" s="2" t="s">
        <v>23</v>
      </c>
      <c r="O2706" s="2" t="s">
        <v>31</v>
      </c>
      <c r="P2706" s="2" t="s">
        <v>39</v>
      </c>
      <c r="Q2706" s="2" t="s">
        <v>26</v>
      </c>
      <c r="R2706" s="3">
        <v>42734</v>
      </c>
      <c r="S2706" s="10">
        <f t="shared" si="460"/>
        <v>2016</v>
      </c>
      <c r="T2706">
        <f t="shared" si="464"/>
        <v>-743.01</v>
      </c>
      <c r="U2706" t="str">
        <f t="shared" si="464"/>
        <v/>
      </c>
      <c r="V2706" t="str">
        <f t="shared" si="464"/>
        <v/>
      </c>
      <c r="W2706" t="str">
        <f t="shared" si="464"/>
        <v/>
      </c>
      <c r="Z2706" t="str">
        <f t="shared" si="465"/>
        <v/>
      </c>
      <c r="AA2706">
        <f t="shared" si="465"/>
        <v>-743.01</v>
      </c>
      <c r="AB2706" t="str">
        <f t="shared" si="465"/>
        <v/>
      </c>
      <c r="AE2706" t="str">
        <f t="shared" si="461"/>
        <v>Technology</v>
      </c>
      <c r="AH2706">
        <f t="shared" si="462"/>
        <v>-743.01</v>
      </c>
      <c r="AI2706" t="str">
        <f t="shared" si="463"/>
        <v/>
      </c>
      <c r="AJ2706" t="str">
        <f t="shared" si="459"/>
        <v/>
      </c>
      <c r="AK2706">
        <f t="shared" si="459"/>
        <v>-743.01</v>
      </c>
      <c r="AL2706" t="str">
        <f t="shared" si="459"/>
        <v/>
      </c>
    </row>
    <row r="2707" spans="1:38" x14ac:dyDescent="0.2">
      <c r="A2707" s="1">
        <v>7949</v>
      </c>
      <c r="B2707" s="2" t="s">
        <v>18</v>
      </c>
      <c r="C2707" s="3">
        <v>42731</v>
      </c>
      <c r="D2707" s="2" t="s">
        <v>59</v>
      </c>
      <c r="E2707" s="2">
        <v>32</v>
      </c>
      <c r="F2707" s="2">
        <v>987.47</v>
      </c>
      <c r="G2707" s="2">
        <v>0.09</v>
      </c>
      <c r="H2707" s="2" t="s">
        <v>20</v>
      </c>
      <c r="I2707" s="2">
        <v>342.65</v>
      </c>
      <c r="J2707" s="2">
        <v>42.98</v>
      </c>
      <c r="K2707" s="2">
        <v>19.760000000000002</v>
      </c>
      <c r="L2707" s="2" t="s">
        <v>224</v>
      </c>
      <c r="M2707" s="2" t="s">
        <v>29</v>
      </c>
      <c r="N2707" s="2" t="s">
        <v>30</v>
      </c>
      <c r="O2707" s="2" t="s">
        <v>24</v>
      </c>
      <c r="P2707" s="2" t="s">
        <v>35</v>
      </c>
      <c r="Q2707" s="2" t="s">
        <v>26</v>
      </c>
      <c r="R2707" s="3">
        <v>42733</v>
      </c>
      <c r="S2707" s="10">
        <f t="shared" si="460"/>
        <v>2016</v>
      </c>
      <c r="T2707" t="str">
        <f t="shared" si="464"/>
        <v/>
      </c>
      <c r="U2707">
        <f t="shared" si="464"/>
        <v>342.65</v>
      </c>
      <c r="V2707" t="str">
        <f t="shared" si="464"/>
        <v/>
      </c>
      <c r="W2707" t="str">
        <f t="shared" si="464"/>
        <v/>
      </c>
      <c r="Z2707">
        <f t="shared" si="465"/>
        <v>342.65</v>
      </c>
      <c r="AA2707" t="str">
        <f t="shared" si="465"/>
        <v/>
      </c>
      <c r="AB2707" t="str">
        <f t="shared" si="465"/>
        <v/>
      </c>
      <c r="AE2707" t="str">
        <f t="shared" si="461"/>
        <v/>
      </c>
      <c r="AH2707" t="str">
        <f t="shared" si="462"/>
        <v/>
      </c>
      <c r="AI2707" t="str">
        <f t="shared" si="463"/>
        <v/>
      </c>
      <c r="AJ2707" t="str">
        <f t="shared" si="459"/>
        <v/>
      </c>
      <c r="AK2707" t="str">
        <f t="shared" si="459"/>
        <v/>
      </c>
      <c r="AL2707" t="str">
        <f t="shared" si="459"/>
        <v/>
      </c>
    </row>
    <row r="2708" spans="1:38" x14ac:dyDescent="0.2">
      <c r="A2708" s="1">
        <v>7950</v>
      </c>
      <c r="B2708" s="2" t="s">
        <v>18</v>
      </c>
      <c r="C2708" s="3">
        <v>42732</v>
      </c>
      <c r="D2708" s="2" t="s">
        <v>19</v>
      </c>
      <c r="E2708" s="2">
        <v>20</v>
      </c>
      <c r="F2708" s="2">
        <v>3474.68</v>
      </c>
      <c r="G2708" s="2">
        <v>0.06</v>
      </c>
      <c r="H2708" s="2" t="s">
        <v>44</v>
      </c>
      <c r="I2708" s="2">
        <v>-427.89</v>
      </c>
      <c r="J2708" s="2">
        <v>191.29</v>
      </c>
      <c r="K2708" s="2">
        <v>43.21</v>
      </c>
      <c r="L2708" s="2" t="s">
        <v>423</v>
      </c>
      <c r="M2708" s="2" t="s">
        <v>22</v>
      </c>
      <c r="N2708" s="2" t="s">
        <v>30</v>
      </c>
      <c r="O2708" s="2" t="s">
        <v>45</v>
      </c>
      <c r="P2708" s="2" t="s">
        <v>46</v>
      </c>
      <c r="Q2708" s="2" t="s">
        <v>47</v>
      </c>
      <c r="R2708" s="3">
        <v>42734</v>
      </c>
      <c r="S2708" s="10">
        <f t="shared" si="460"/>
        <v>2016</v>
      </c>
      <c r="T2708" t="str">
        <f t="shared" si="464"/>
        <v/>
      </c>
      <c r="U2708">
        <f t="shared" si="464"/>
        <v>-427.89</v>
      </c>
      <c r="V2708" t="str">
        <f t="shared" si="464"/>
        <v/>
      </c>
      <c r="W2708" t="str">
        <f t="shared" si="464"/>
        <v/>
      </c>
      <c r="Z2708" t="str">
        <f t="shared" si="465"/>
        <v/>
      </c>
      <c r="AA2708" t="str">
        <f t="shared" si="465"/>
        <v/>
      </c>
      <c r="AB2708">
        <f t="shared" si="465"/>
        <v>-427.89</v>
      </c>
      <c r="AE2708" t="str">
        <f t="shared" si="461"/>
        <v>Furniture</v>
      </c>
      <c r="AH2708" t="str">
        <f t="shared" si="462"/>
        <v/>
      </c>
      <c r="AI2708" t="str">
        <f t="shared" si="463"/>
        <v/>
      </c>
      <c r="AJ2708" t="str">
        <f t="shared" si="459"/>
        <v/>
      </c>
      <c r="AK2708" t="str">
        <f t="shared" si="459"/>
        <v/>
      </c>
      <c r="AL2708" t="str">
        <f t="shared" si="459"/>
        <v/>
      </c>
    </row>
    <row r="2709" spans="1:38" x14ac:dyDescent="0.2">
      <c r="A2709" s="1">
        <v>7951</v>
      </c>
      <c r="B2709" s="2" t="s">
        <v>18</v>
      </c>
      <c r="C2709" s="3">
        <v>42732</v>
      </c>
      <c r="D2709" s="2" t="s">
        <v>41</v>
      </c>
      <c r="E2709" s="2">
        <v>49</v>
      </c>
      <c r="F2709" s="2">
        <v>190.48</v>
      </c>
      <c r="G2709" s="2">
        <v>0.01</v>
      </c>
      <c r="H2709" s="2" t="s">
        <v>20</v>
      </c>
      <c r="I2709" s="2">
        <v>87.89</v>
      </c>
      <c r="J2709" s="2">
        <v>15.69</v>
      </c>
      <c r="K2709" s="2">
        <v>14.5</v>
      </c>
      <c r="L2709" s="2" t="s">
        <v>524</v>
      </c>
      <c r="M2709" s="2" t="s">
        <v>22</v>
      </c>
      <c r="N2709" s="2" t="s">
        <v>30</v>
      </c>
      <c r="O2709" s="2" t="s">
        <v>24</v>
      </c>
      <c r="P2709" s="2" t="s">
        <v>74</v>
      </c>
      <c r="Q2709" s="2" t="s">
        <v>26</v>
      </c>
      <c r="R2709" s="3">
        <v>42734</v>
      </c>
      <c r="S2709" s="10">
        <f t="shared" si="460"/>
        <v>2016</v>
      </c>
      <c r="T2709" t="str">
        <f t="shared" si="464"/>
        <v/>
      </c>
      <c r="U2709">
        <f t="shared" si="464"/>
        <v>87.89</v>
      </c>
      <c r="V2709" t="str">
        <f t="shared" si="464"/>
        <v/>
      </c>
      <c r="W2709" t="str">
        <f t="shared" si="464"/>
        <v/>
      </c>
      <c r="Z2709">
        <f t="shared" si="465"/>
        <v>87.89</v>
      </c>
      <c r="AA2709" t="str">
        <f t="shared" si="465"/>
        <v/>
      </c>
      <c r="AB2709" t="str">
        <f t="shared" si="465"/>
        <v/>
      </c>
      <c r="AE2709" t="str">
        <f t="shared" si="461"/>
        <v/>
      </c>
      <c r="AH2709" t="str">
        <f t="shared" si="462"/>
        <v/>
      </c>
      <c r="AI2709" t="str">
        <f t="shared" si="463"/>
        <v/>
      </c>
      <c r="AJ2709" t="str">
        <f t="shared" si="459"/>
        <v/>
      </c>
      <c r="AK2709" t="str">
        <f t="shared" si="459"/>
        <v/>
      </c>
      <c r="AL2709" t="str">
        <f t="shared" si="459"/>
        <v/>
      </c>
    </row>
    <row r="2710" spans="1:38" x14ac:dyDescent="0.2">
      <c r="A2710" s="1">
        <v>7952</v>
      </c>
      <c r="B2710" s="2" t="s">
        <v>18</v>
      </c>
      <c r="C2710" s="3">
        <v>42733</v>
      </c>
      <c r="D2710" s="2" t="s">
        <v>27</v>
      </c>
      <c r="E2710" s="2">
        <v>36</v>
      </c>
      <c r="F2710" s="2">
        <v>289.98</v>
      </c>
      <c r="G2710" s="2">
        <v>0.1</v>
      </c>
      <c r="H2710" s="2" t="s">
        <v>49</v>
      </c>
      <c r="I2710" s="2">
        <v>27.08</v>
      </c>
      <c r="J2710" s="2">
        <v>20.329999999999998</v>
      </c>
      <c r="K2710" s="2">
        <v>15.99</v>
      </c>
      <c r="L2710" s="2" t="s">
        <v>587</v>
      </c>
      <c r="M2710" s="2" t="s">
        <v>22</v>
      </c>
      <c r="N2710" s="2" t="s">
        <v>30</v>
      </c>
      <c r="O2710" s="2" t="s">
        <v>31</v>
      </c>
      <c r="P2710" s="2" t="s">
        <v>32</v>
      </c>
      <c r="Q2710" s="2" t="s">
        <v>58</v>
      </c>
      <c r="R2710" s="3">
        <v>42733</v>
      </c>
      <c r="S2710" s="10">
        <f t="shared" si="460"/>
        <v>2016</v>
      </c>
      <c r="T2710" t="str">
        <f t="shared" si="464"/>
        <v/>
      </c>
      <c r="U2710">
        <f t="shared" si="464"/>
        <v>27.08</v>
      </c>
      <c r="V2710" t="str">
        <f t="shared" si="464"/>
        <v/>
      </c>
      <c r="W2710" t="str">
        <f t="shared" si="464"/>
        <v/>
      </c>
      <c r="Z2710" t="str">
        <f t="shared" si="465"/>
        <v/>
      </c>
      <c r="AA2710">
        <f t="shared" si="465"/>
        <v>27.08</v>
      </c>
      <c r="AB2710" t="str">
        <f t="shared" si="465"/>
        <v/>
      </c>
      <c r="AE2710" t="str">
        <f t="shared" si="461"/>
        <v/>
      </c>
      <c r="AH2710" t="str">
        <f t="shared" si="462"/>
        <v/>
      </c>
      <c r="AI2710" t="str">
        <f t="shared" si="463"/>
        <v/>
      </c>
      <c r="AJ2710" t="str">
        <f t="shared" si="459"/>
        <v/>
      </c>
      <c r="AK2710" t="str">
        <f t="shared" si="459"/>
        <v/>
      </c>
      <c r="AL2710" t="str">
        <f t="shared" si="459"/>
        <v/>
      </c>
    </row>
    <row r="2711" spans="1:38" x14ac:dyDescent="0.2">
      <c r="A2711" s="1">
        <v>7953</v>
      </c>
      <c r="B2711" s="2" t="s">
        <v>18</v>
      </c>
      <c r="C2711" s="3">
        <v>42733</v>
      </c>
      <c r="D2711" s="2" t="s">
        <v>59</v>
      </c>
      <c r="E2711" s="2">
        <v>39</v>
      </c>
      <c r="F2711" s="2">
        <v>216.73</v>
      </c>
      <c r="G2711" s="2">
        <v>0.01</v>
      </c>
      <c r="H2711" s="2" t="s">
        <v>20</v>
      </c>
      <c r="I2711" s="2">
        <v>-155.31</v>
      </c>
      <c r="J2711" s="2">
        <v>16.98</v>
      </c>
      <c r="K2711" s="2">
        <v>21.44</v>
      </c>
      <c r="L2711" s="2" t="s">
        <v>296</v>
      </c>
      <c r="M2711" s="2" t="s">
        <v>29</v>
      </c>
      <c r="N2711" s="2" t="s">
        <v>30</v>
      </c>
      <c r="O2711" s="2" t="s">
        <v>24</v>
      </c>
      <c r="P2711" s="2" t="s">
        <v>35</v>
      </c>
      <c r="Q2711" s="2" t="s">
        <v>26</v>
      </c>
      <c r="R2711" s="3">
        <v>42735</v>
      </c>
      <c r="S2711" s="10">
        <f t="shared" si="460"/>
        <v>2016</v>
      </c>
      <c r="T2711" t="str">
        <f t="shared" si="464"/>
        <v/>
      </c>
      <c r="U2711">
        <f t="shared" si="464"/>
        <v>-155.31</v>
      </c>
      <c r="V2711" t="str">
        <f t="shared" si="464"/>
        <v/>
      </c>
      <c r="W2711" t="str">
        <f t="shared" si="464"/>
        <v/>
      </c>
      <c r="Z2711">
        <f t="shared" si="465"/>
        <v>-155.31</v>
      </c>
      <c r="AA2711" t="str">
        <f t="shared" si="465"/>
        <v/>
      </c>
      <c r="AB2711" t="str">
        <f t="shared" si="465"/>
        <v/>
      </c>
      <c r="AE2711" t="str">
        <f t="shared" si="461"/>
        <v>Office Supplies</v>
      </c>
      <c r="AH2711" t="str">
        <f t="shared" si="462"/>
        <v/>
      </c>
      <c r="AI2711" t="str">
        <f t="shared" si="463"/>
        <v/>
      </c>
      <c r="AJ2711" t="str">
        <f t="shared" si="459"/>
        <v/>
      </c>
      <c r="AK2711" t="str">
        <f t="shared" si="459"/>
        <v/>
      </c>
      <c r="AL2711" t="str">
        <f t="shared" si="459"/>
        <v/>
      </c>
    </row>
    <row r="2712" spans="1:38" x14ac:dyDescent="0.2">
      <c r="A2712" s="1">
        <v>7954</v>
      </c>
      <c r="B2712" s="2" t="s">
        <v>18</v>
      </c>
      <c r="C2712" s="3">
        <v>42734</v>
      </c>
      <c r="D2712" s="2" t="s">
        <v>19</v>
      </c>
      <c r="E2712" s="2">
        <v>45</v>
      </c>
      <c r="F2712" s="2">
        <v>11540.39</v>
      </c>
      <c r="G2712" s="2">
        <v>7.0000000000000007E-2</v>
      </c>
      <c r="H2712" s="2" t="s">
        <v>44</v>
      </c>
      <c r="I2712" s="2">
        <v>2758.79</v>
      </c>
      <c r="J2712" s="2">
        <v>276.98</v>
      </c>
      <c r="K2712" s="2">
        <v>31.86</v>
      </c>
      <c r="L2712" s="2" t="s">
        <v>73</v>
      </c>
      <c r="M2712" s="2" t="s">
        <v>38</v>
      </c>
      <c r="N2712" s="2" t="s">
        <v>43</v>
      </c>
      <c r="O2712" s="2" t="s">
        <v>31</v>
      </c>
      <c r="P2712" s="2" t="s">
        <v>33</v>
      </c>
      <c r="Q2712" s="2" t="s">
        <v>56</v>
      </c>
      <c r="R2712" s="3">
        <v>42734</v>
      </c>
      <c r="S2712" s="10">
        <f t="shared" si="460"/>
        <v>2016</v>
      </c>
      <c r="T2712" t="str">
        <f t="shared" si="464"/>
        <v/>
      </c>
      <c r="U2712" t="str">
        <f t="shared" si="464"/>
        <v/>
      </c>
      <c r="V2712">
        <f t="shared" si="464"/>
        <v>2758.79</v>
      </c>
      <c r="W2712" t="str">
        <f t="shared" si="464"/>
        <v/>
      </c>
      <c r="Z2712" t="str">
        <f t="shared" si="465"/>
        <v/>
      </c>
      <c r="AA2712">
        <f t="shared" si="465"/>
        <v>2758.79</v>
      </c>
      <c r="AB2712" t="str">
        <f t="shared" si="465"/>
        <v/>
      </c>
      <c r="AE2712" t="str">
        <f t="shared" si="461"/>
        <v/>
      </c>
      <c r="AH2712" t="str">
        <f t="shared" si="462"/>
        <v/>
      </c>
      <c r="AI2712" t="str">
        <f t="shared" si="463"/>
        <v/>
      </c>
      <c r="AJ2712" t="str">
        <f t="shared" si="459"/>
        <v/>
      </c>
      <c r="AK2712" t="str">
        <f t="shared" si="459"/>
        <v/>
      </c>
      <c r="AL2712" t="str">
        <f t="shared" si="459"/>
        <v/>
      </c>
    </row>
    <row r="2713" spans="1:38" x14ac:dyDescent="0.2">
      <c r="A2713" s="1">
        <v>7955</v>
      </c>
      <c r="B2713" s="2" t="s">
        <v>18</v>
      </c>
      <c r="C2713" s="3">
        <v>42734</v>
      </c>
      <c r="D2713" s="2" t="s">
        <v>19</v>
      </c>
      <c r="E2713" s="2">
        <v>18</v>
      </c>
      <c r="F2713" s="2">
        <v>153.5</v>
      </c>
      <c r="G2713" s="2">
        <v>0.06</v>
      </c>
      <c r="H2713" s="2" t="s">
        <v>49</v>
      </c>
      <c r="I2713" s="2">
        <v>56.54</v>
      </c>
      <c r="J2713" s="2">
        <v>20.34</v>
      </c>
      <c r="K2713" s="2">
        <v>15.43</v>
      </c>
      <c r="L2713" s="2" t="s">
        <v>73</v>
      </c>
      <c r="M2713" s="2" t="s">
        <v>38</v>
      </c>
      <c r="N2713" s="2" t="s">
        <v>43</v>
      </c>
      <c r="O2713" s="2" t="s">
        <v>24</v>
      </c>
      <c r="P2713" s="2" t="s">
        <v>35</v>
      </c>
      <c r="Q2713" s="2" t="s">
        <v>36</v>
      </c>
      <c r="R2713" s="3">
        <v>42735</v>
      </c>
      <c r="S2713" s="10">
        <f t="shared" si="460"/>
        <v>2016</v>
      </c>
      <c r="T2713" t="str">
        <f t="shared" si="464"/>
        <v/>
      </c>
      <c r="U2713" t="str">
        <f t="shared" si="464"/>
        <v/>
      </c>
      <c r="V2713">
        <f t="shared" si="464"/>
        <v>56.54</v>
      </c>
      <c r="W2713" t="str">
        <f t="shared" si="464"/>
        <v/>
      </c>
      <c r="Z2713">
        <f t="shared" si="465"/>
        <v>56.54</v>
      </c>
      <c r="AA2713" t="str">
        <f t="shared" si="465"/>
        <v/>
      </c>
      <c r="AB2713" t="str">
        <f t="shared" si="465"/>
        <v/>
      </c>
      <c r="AE2713" t="str">
        <f t="shared" si="461"/>
        <v/>
      </c>
      <c r="AH2713" t="str">
        <f t="shared" si="462"/>
        <v/>
      </c>
      <c r="AI2713" t="str">
        <f t="shared" si="463"/>
        <v/>
      </c>
      <c r="AJ2713" t="str">
        <f t="shared" si="459"/>
        <v/>
      </c>
      <c r="AK2713" t="str">
        <f t="shared" si="459"/>
        <v/>
      </c>
      <c r="AL2713" t="str">
        <f t="shared" si="459"/>
        <v/>
      </c>
    </row>
    <row r="2714" spans="1:38" x14ac:dyDescent="0.2">
      <c r="A2714" s="1">
        <v>7956</v>
      </c>
      <c r="B2714" s="2" t="s">
        <v>18</v>
      </c>
      <c r="C2714" s="3">
        <v>42734</v>
      </c>
      <c r="D2714" s="2" t="s">
        <v>27</v>
      </c>
      <c r="E2714" s="2">
        <v>24</v>
      </c>
      <c r="F2714" s="2">
        <v>1346.65</v>
      </c>
      <c r="G2714" s="2">
        <v>0.03</v>
      </c>
      <c r="H2714" s="2" t="s">
        <v>20</v>
      </c>
      <c r="I2714" s="2">
        <v>147.91</v>
      </c>
      <c r="J2714" s="2">
        <v>68.959999999999994</v>
      </c>
      <c r="K2714" s="2">
        <v>27.22</v>
      </c>
      <c r="L2714" s="2" t="s">
        <v>79</v>
      </c>
      <c r="M2714" s="2" t="s">
        <v>38</v>
      </c>
      <c r="N2714" s="2" t="s">
        <v>43</v>
      </c>
      <c r="O2714" s="2" t="s">
        <v>24</v>
      </c>
      <c r="P2714" s="2" t="s">
        <v>71</v>
      </c>
      <c r="Q2714" s="2" t="s">
        <v>26</v>
      </c>
      <c r="R2714" s="3">
        <v>42734</v>
      </c>
      <c r="S2714" s="10">
        <f t="shared" si="460"/>
        <v>2016</v>
      </c>
      <c r="T2714" t="str">
        <f t="shared" si="464"/>
        <v/>
      </c>
      <c r="U2714" t="str">
        <f t="shared" si="464"/>
        <v/>
      </c>
      <c r="V2714">
        <f t="shared" si="464"/>
        <v>147.91</v>
      </c>
      <c r="W2714" t="str">
        <f t="shared" si="464"/>
        <v/>
      </c>
      <c r="Z2714">
        <f t="shared" si="465"/>
        <v>147.91</v>
      </c>
      <c r="AA2714" t="str">
        <f t="shared" si="465"/>
        <v/>
      </c>
      <c r="AB2714" t="str">
        <f t="shared" si="465"/>
        <v/>
      </c>
      <c r="AE2714" t="str">
        <f t="shared" si="461"/>
        <v/>
      </c>
      <c r="AH2714" t="str">
        <f t="shared" si="462"/>
        <v/>
      </c>
      <c r="AI2714" t="str">
        <f t="shared" si="463"/>
        <v/>
      </c>
      <c r="AJ2714" t="str">
        <f t="shared" si="459"/>
        <v/>
      </c>
      <c r="AK2714" t="str">
        <f t="shared" si="459"/>
        <v/>
      </c>
      <c r="AL2714" t="str">
        <f t="shared" si="459"/>
        <v/>
      </c>
    </row>
    <row r="2715" spans="1:38" x14ac:dyDescent="0.2">
      <c r="A2715" s="1">
        <v>7957</v>
      </c>
      <c r="B2715" s="2" t="s">
        <v>18</v>
      </c>
      <c r="C2715" s="3">
        <v>42734</v>
      </c>
      <c r="D2715" s="2" t="s">
        <v>41</v>
      </c>
      <c r="E2715" s="2">
        <v>2</v>
      </c>
      <c r="F2715" s="2">
        <v>67.962500000000006</v>
      </c>
      <c r="G2715" s="2">
        <v>0.02</v>
      </c>
      <c r="H2715" s="2" t="s">
        <v>20</v>
      </c>
      <c r="I2715" s="2">
        <v>-160.13999999999999</v>
      </c>
      <c r="J2715" s="2">
        <v>47.99</v>
      </c>
      <c r="K2715" s="2">
        <v>15.1</v>
      </c>
      <c r="L2715" s="2" t="s">
        <v>601</v>
      </c>
      <c r="M2715" s="2" t="s">
        <v>22</v>
      </c>
      <c r="N2715" s="2" t="s">
        <v>54</v>
      </c>
      <c r="O2715" s="2" t="s">
        <v>31</v>
      </c>
      <c r="P2715" s="2" t="s">
        <v>39</v>
      </c>
      <c r="Q2715" s="2" t="s">
        <v>26</v>
      </c>
      <c r="R2715" s="3">
        <v>42736</v>
      </c>
      <c r="S2715" s="10">
        <f t="shared" si="460"/>
        <v>2016</v>
      </c>
      <c r="T2715" t="str">
        <f t="shared" si="464"/>
        <v/>
      </c>
      <c r="U2715" t="str">
        <f t="shared" si="464"/>
        <v/>
      </c>
      <c r="V2715" t="str">
        <f t="shared" si="464"/>
        <v/>
      </c>
      <c r="W2715">
        <f t="shared" si="464"/>
        <v>-160.13999999999999</v>
      </c>
      <c r="Z2715" t="str">
        <f t="shared" si="465"/>
        <v/>
      </c>
      <c r="AA2715">
        <f t="shared" si="465"/>
        <v>-160.13999999999999</v>
      </c>
      <c r="AB2715" t="str">
        <f t="shared" si="465"/>
        <v/>
      </c>
      <c r="AE2715" t="str">
        <f t="shared" si="461"/>
        <v>Technology</v>
      </c>
      <c r="AH2715">
        <f t="shared" si="462"/>
        <v>-160.13999999999999</v>
      </c>
      <c r="AI2715" t="str">
        <f t="shared" si="463"/>
        <v/>
      </c>
      <c r="AJ2715" t="str">
        <f t="shared" si="459"/>
        <v/>
      </c>
      <c r="AK2715">
        <f t="shared" si="459"/>
        <v>-160.13999999999999</v>
      </c>
      <c r="AL2715" t="str">
        <f t="shared" si="459"/>
        <v/>
      </c>
    </row>
    <row r="2716" spans="1:38" x14ac:dyDescent="0.2">
      <c r="A2716" s="1">
        <v>7958</v>
      </c>
      <c r="B2716" s="2" t="s">
        <v>18</v>
      </c>
      <c r="C2716" s="3">
        <v>42734</v>
      </c>
      <c r="D2716" s="2" t="s">
        <v>50</v>
      </c>
      <c r="E2716" s="2">
        <v>6</v>
      </c>
      <c r="F2716" s="2">
        <v>249.25</v>
      </c>
      <c r="G2716" s="2">
        <v>0.01</v>
      </c>
      <c r="H2716" s="2" t="s">
        <v>20</v>
      </c>
      <c r="I2716" s="2">
        <v>0.9</v>
      </c>
      <c r="J2716" s="2">
        <v>48.55</v>
      </c>
      <c r="K2716" s="2">
        <v>27.89</v>
      </c>
      <c r="L2716" s="2" t="s">
        <v>130</v>
      </c>
      <c r="M2716" s="2" t="s">
        <v>29</v>
      </c>
      <c r="N2716" s="2" t="s">
        <v>43</v>
      </c>
      <c r="O2716" s="2" t="s">
        <v>24</v>
      </c>
      <c r="P2716" s="2" t="s">
        <v>64</v>
      </c>
      <c r="Q2716" s="2" t="s">
        <v>36</v>
      </c>
      <c r="R2716" s="3">
        <v>42735</v>
      </c>
      <c r="S2716" s="10">
        <f t="shared" si="460"/>
        <v>2016</v>
      </c>
      <c r="T2716" t="str">
        <f t="shared" si="464"/>
        <v/>
      </c>
      <c r="U2716" t="str">
        <f t="shared" si="464"/>
        <v/>
      </c>
      <c r="V2716">
        <f t="shared" si="464"/>
        <v>0.9</v>
      </c>
      <c r="W2716" t="str">
        <f t="shared" si="464"/>
        <v/>
      </c>
      <c r="Z2716">
        <f t="shared" si="465"/>
        <v>0.9</v>
      </c>
      <c r="AA2716" t="str">
        <f t="shared" si="465"/>
        <v/>
      </c>
      <c r="AB2716" t="str">
        <f t="shared" si="465"/>
        <v/>
      </c>
      <c r="AE2716" t="str">
        <f t="shared" si="461"/>
        <v/>
      </c>
      <c r="AH2716" t="str">
        <f t="shared" si="462"/>
        <v/>
      </c>
      <c r="AI2716" t="str">
        <f t="shared" si="463"/>
        <v/>
      </c>
      <c r="AJ2716" t="str">
        <f t="shared" si="459"/>
        <v/>
      </c>
      <c r="AK2716" t="str">
        <f t="shared" si="459"/>
        <v/>
      </c>
      <c r="AL2716" t="str">
        <f t="shared" si="459"/>
        <v/>
      </c>
    </row>
    <row r="2717" spans="1:38" x14ac:dyDescent="0.2">
      <c r="A2717" s="1">
        <v>7959</v>
      </c>
      <c r="B2717" s="2" t="s">
        <v>18</v>
      </c>
      <c r="C2717" s="3">
        <v>42735</v>
      </c>
      <c r="D2717" s="2" t="s">
        <v>50</v>
      </c>
      <c r="E2717" s="2">
        <v>10</v>
      </c>
      <c r="F2717" s="2">
        <v>199.98</v>
      </c>
      <c r="G2717" s="2">
        <v>0.05</v>
      </c>
      <c r="H2717" s="2" t="s">
        <v>20</v>
      </c>
      <c r="I2717" s="2">
        <v>30</v>
      </c>
      <c r="J2717" s="2">
        <v>31.84</v>
      </c>
      <c r="K2717" s="2">
        <v>18.100000000000001</v>
      </c>
      <c r="L2717" s="2" t="s">
        <v>252</v>
      </c>
      <c r="M2717" s="2" t="s">
        <v>66</v>
      </c>
      <c r="N2717" s="2" t="s">
        <v>30</v>
      </c>
      <c r="O2717" s="2" t="s">
        <v>24</v>
      </c>
      <c r="P2717" s="2" t="s">
        <v>64</v>
      </c>
      <c r="Q2717" s="2" t="s">
        <v>36</v>
      </c>
      <c r="R2717" s="3">
        <v>42736</v>
      </c>
      <c r="S2717" s="10">
        <f t="shared" si="460"/>
        <v>2016</v>
      </c>
      <c r="T2717" t="str">
        <f t="shared" si="464"/>
        <v/>
      </c>
      <c r="U2717">
        <f t="shared" si="464"/>
        <v>30</v>
      </c>
      <c r="V2717" t="str">
        <f t="shared" si="464"/>
        <v/>
      </c>
      <c r="W2717" t="str">
        <f t="shared" si="464"/>
        <v/>
      </c>
      <c r="Z2717">
        <f t="shared" si="465"/>
        <v>30</v>
      </c>
      <c r="AA2717" t="str">
        <f t="shared" si="465"/>
        <v/>
      </c>
      <c r="AB2717" t="str">
        <f t="shared" si="465"/>
        <v/>
      </c>
      <c r="AE2717" t="str">
        <f t="shared" si="461"/>
        <v/>
      </c>
      <c r="AH2717" t="str">
        <f t="shared" si="462"/>
        <v/>
      </c>
      <c r="AI2717" t="str">
        <f t="shared" si="463"/>
        <v/>
      </c>
      <c r="AJ2717" t="str">
        <f t="shared" si="459"/>
        <v/>
      </c>
      <c r="AK2717" t="str">
        <f t="shared" si="459"/>
        <v/>
      </c>
      <c r="AL2717" t="str">
        <f t="shared" si="459"/>
        <v/>
      </c>
    </row>
    <row r="2718" spans="1:38" x14ac:dyDescent="0.2">
      <c r="A2718" s="1">
        <v>7960</v>
      </c>
      <c r="B2718" s="2" t="s">
        <v>18</v>
      </c>
      <c r="C2718" s="3">
        <v>42736</v>
      </c>
      <c r="D2718" s="2" t="s">
        <v>50</v>
      </c>
      <c r="E2718" s="2">
        <v>14</v>
      </c>
      <c r="F2718" s="2">
        <v>1177.425</v>
      </c>
      <c r="G2718" s="2">
        <v>0.04</v>
      </c>
      <c r="H2718" s="2" t="s">
        <v>20</v>
      </c>
      <c r="I2718" s="2">
        <v>9.6199999999999992</v>
      </c>
      <c r="J2718" s="2">
        <v>107.99</v>
      </c>
      <c r="K2718" s="2">
        <v>22.99</v>
      </c>
      <c r="L2718" s="2" t="s">
        <v>348</v>
      </c>
      <c r="M2718" s="2" t="s">
        <v>66</v>
      </c>
      <c r="N2718" s="2" t="s">
        <v>23</v>
      </c>
      <c r="O2718" s="2" t="s">
        <v>31</v>
      </c>
      <c r="P2718" s="2" t="s">
        <v>39</v>
      </c>
      <c r="Q2718" s="2" t="s">
        <v>26</v>
      </c>
      <c r="R2718" s="3">
        <v>42738</v>
      </c>
      <c r="S2718" s="10">
        <f t="shared" si="460"/>
        <v>2017</v>
      </c>
      <c r="T2718">
        <f t="shared" si="464"/>
        <v>9.6199999999999992</v>
      </c>
      <c r="U2718" t="str">
        <f t="shared" si="464"/>
        <v/>
      </c>
      <c r="V2718" t="str">
        <f t="shared" si="464"/>
        <v/>
      </c>
      <c r="W2718" t="str">
        <f t="shared" si="464"/>
        <v/>
      </c>
      <c r="Z2718" t="str">
        <f t="shared" si="465"/>
        <v/>
      </c>
      <c r="AA2718">
        <f t="shared" si="465"/>
        <v>9.6199999999999992</v>
      </c>
      <c r="AB2718" t="str">
        <f t="shared" si="465"/>
        <v/>
      </c>
      <c r="AE2718" t="str">
        <f t="shared" si="461"/>
        <v/>
      </c>
      <c r="AH2718" t="str">
        <f t="shared" si="462"/>
        <v/>
      </c>
      <c r="AI2718" t="str">
        <f t="shared" si="463"/>
        <v/>
      </c>
      <c r="AJ2718" t="str">
        <f t="shared" si="459"/>
        <v/>
      </c>
      <c r="AK2718" t="str">
        <f t="shared" si="459"/>
        <v/>
      </c>
      <c r="AL2718" t="str">
        <f t="shared" si="459"/>
        <v/>
      </c>
    </row>
    <row r="2719" spans="1:38" x14ac:dyDescent="0.2">
      <c r="A2719" s="1">
        <v>7961</v>
      </c>
      <c r="B2719" s="2" t="s">
        <v>18</v>
      </c>
      <c r="C2719" s="3">
        <v>42736</v>
      </c>
      <c r="D2719" s="2" t="s">
        <v>27</v>
      </c>
      <c r="E2719" s="2">
        <v>26</v>
      </c>
      <c r="F2719" s="2">
        <v>2361.5500000000002</v>
      </c>
      <c r="G2719" s="2">
        <v>0.03</v>
      </c>
      <c r="H2719" s="2" t="s">
        <v>44</v>
      </c>
      <c r="I2719" s="2">
        <v>780.19</v>
      </c>
      <c r="J2719" s="2">
        <v>102.97</v>
      </c>
      <c r="K2719" s="2">
        <v>28</v>
      </c>
      <c r="L2719" s="2" t="s">
        <v>602</v>
      </c>
      <c r="M2719" s="2" t="s">
        <v>29</v>
      </c>
      <c r="N2719" s="2" t="s">
        <v>43</v>
      </c>
      <c r="O2719" s="2" t="s">
        <v>31</v>
      </c>
      <c r="P2719" s="2" t="s">
        <v>33</v>
      </c>
      <c r="Q2719" s="2" t="s">
        <v>56</v>
      </c>
      <c r="R2719" s="3">
        <v>42740</v>
      </c>
      <c r="S2719" s="10">
        <f t="shared" si="460"/>
        <v>2017</v>
      </c>
      <c r="T2719" t="str">
        <f t="shared" si="464"/>
        <v/>
      </c>
      <c r="U2719" t="str">
        <f t="shared" si="464"/>
        <v/>
      </c>
      <c r="V2719">
        <f t="shared" si="464"/>
        <v>780.19</v>
      </c>
      <c r="W2719" t="str">
        <f t="shared" si="464"/>
        <v/>
      </c>
      <c r="Z2719" t="str">
        <f t="shared" si="465"/>
        <v/>
      </c>
      <c r="AA2719">
        <f t="shared" si="465"/>
        <v>780.19</v>
      </c>
      <c r="AB2719" t="str">
        <f t="shared" si="465"/>
        <v/>
      </c>
      <c r="AE2719" t="str">
        <f t="shared" si="461"/>
        <v/>
      </c>
      <c r="AH2719" t="str">
        <f t="shared" si="462"/>
        <v/>
      </c>
      <c r="AI2719" t="str">
        <f t="shared" si="463"/>
        <v/>
      </c>
      <c r="AJ2719" t="str">
        <f t="shared" si="459"/>
        <v/>
      </c>
      <c r="AK2719" t="str">
        <f t="shared" si="459"/>
        <v/>
      </c>
      <c r="AL2719" t="str">
        <f t="shared" si="459"/>
        <v/>
      </c>
    </row>
    <row r="2720" spans="1:38" x14ac:dyDescent="0.2">
      <c r="A2720" s="1">
        <v>7962</v>
      </c>
      <c r="B2720" s="2" t="s">
        <v>40</v>
      </c>
      <c r="C2720" s="3">
        <v>42737</v>
      </c>
      <c r="D2720" s="2" t="s">
        <v>59</v>
      </c>
      <c r="E2720" s="2">
        <v>3</v>
      </c>
      <c r="F2720" s="2">
        <v>179.44</v>
      </c>
      <c r="G2720" s="2">
        <v>0.02</v>
      </c>
      <c r="H2720" s="2" t="s">
        <v>20</v>
      </c>
      <c r="I2720" s="2">
        <v>148.47999999999999</v>
      </c>
      <c r="J2720" s="2">
        <v>66.2</v>
      </c>
      <c r="K2720" s="2">
        <v>25.1</v>
      </c>
      <c r="L2720" s="2" t="s">
        <v>347</v>
      </c>
      <c r="M2720" s="2" t="s">
        <v>29</v>
      </c>
      <c r="N2720" s="2" t="s">
        <v>30</v>
      </c>
      <c r="O2720" s="2" t="s">
        <v>45</v>
      </c>
      <c r="P2720" s="2" t="s">
        <v>55</v>
      </c>
      <c r="Q2720" s="2" t="s">
        <v>62</v>
      </c>
      <c r="R2720" s="3">
        <v>42737</v>
      </c>
      <c r="S2720" s="10">
        <f t="shared" si="460"/>
        <v>2017</v>
      </c>
      <c r="T2720" t="str">
        <f t="shared" si="464"/>
        <v/>
      </c>
      <c r="U2720">
        <f t="shared" si="464"/>
        <v>148.47999999999999</v>
      </c>
      <c r="V2720" t="str">
        <f t="shared" si="464"/>
        <v/>
      </c>
      <c r="W2720" t="str">
        <f t="shared" si="464"/>
        <v/>
      </c>
      <c r="Z2720" t="str">
        <f t="shared" si="465"/>
        <v/>
      </c>
      <c r="AA2720" t="str">
        <f t="shared" si="465"/>
        <v/>
      </c>
      <c r="AB2720">
        <f t="shared" si="465"/>
        <v>148.47999999999999</v>
      </c>
      <c r="AE2720" t="str">
        <f t="shared" si="461"/>
        <v/>
      </c>
      <c r="AH2720" t="str">
        <f t="shared" si="462"/>
        <v/>
      </c>
      <c r="AI2720" t="str">
        <f t="shared" si="463"/>
        <v/>
      </c>
      <c r="AJ2720" t="str">
        <f t="shared" si="459"/>
        <v/>
      </c>
      <c r="AK2720" t="str">
        <f t="shared" si="459"/>
        <v/>
      </c>
      <c r="AL2720" t="str">
        <f t="shared" si="459"/>
        <v/>
      </c>
    </row>
    <row r="2721" spans="1:38" x14ac:dyDescent="0.2">
      <c r="A2721" s="1">
        <v>7963</v>
      </c>
      <c r="B2721" s="2" t="s">
        <v>40</v>
      </c>
      <c r="C2721" s="3">
        <v>42737</v>
      </c>
      <c r="D2721" s="2" t="s">
        <v>59</v>
      </c>
      <c r="E2721" s="2">
        <v>3</v>
      </c>
      <c r="F2721" s="2">
        <v>120.54</v>
      </c>
      <c r="G2721" s="2">
        <v>0.06</v>
      </c>
      <c r="H2721" s="2" t="s">
        <v>20</v>
      </c>
      <c r="I2721" s="2">
        <v>-15.83</v>
      </c>
      <c r="J2721" s="2">
        <v>49.94</v>
      </c>
      <c r="K2721" s="2">
        <v>19.079999999999998</v>
      </c>
      <c r="L2721" s="2" t="s">
        <v>347</v>
      </c>
      <c r="M2721" s="2" t="s">
        <v>29</v>
      </c>
      <c r="N2721" s="2" t="s">
        <v>30</v>
      </c>
      <c r="O2721" s="2" t="s">
        <v>24</v>
      </c>
      <c r="P2721" s="2" t="s">
        <v>35</v>
      </c>
      <c r="Q2721" s="2" t="s">
        <v>36</v>
      </c>
      <c r="R2721" s="3">
        <v>42739</v>
      </c>
      <c r="S2721" s="10">
        <f t="shared" si="460"/>
        <v>2017</v>
      </c>
      <c r="T2721" t="str">
        <f t="shared" si="464"/>
        <v/>
      </c>
      <c r="U2721">
        <f t="shared" si="464"/>
        <v>-15.83</v>
      </c>
      <c r="V2721" t="str">
        <f t="shared" si="464"/>
        <v/>
      </c>
      <c r="W2721" t="str">
        <f t="shared" si="464"/>
        <v/>
      </c>
      <c r="Z2721">
        <f t="shared" si="465"/>
        <v>-15.83</v>
      </c>
      <c r="AA2721" t="str">
        <f t="shared" si="465"/>
        <v/>
      </c>
      <c r="AB2721" t="str">
        <f t="shared" si="465"/>
        <v/>
      </c>
      <c r="AE2721" t="str">
        <f t="shared" si="461"/>
        <v>Office Supplies</v>
      </c>
      <c r="AH2721" t="str">
        <f t="shared" si="462"/>
        <v/>
      </c>
      <c r="AI2721" t="str">
        <f t="shared" si="463"/>
        <v/>
      </c>
      <c r="AJ2721" t="str">
        <f t="shared" si="459"/>
        <v/>
      </c>
      <c r="AK2721" t="str">
        <f t="shared" si="459"/>
        <v/>
      </c>
      <c r="AL2721" t="str">
        <f t="shared" si="459"/>
        <v/>
      </c>
    </row>
    <row r="2722" spans="1:38" x14ac:dyDescent="0.2">
      <c r="A2722" s="1">
        <v>7964</v>
      </c>
      <c r="B2722" s="2" t="s">
        <v>40</v>
      </c>
      <c r="C2722" s="3">
        <v>42737</v>
      </c>
      <c r="D2722" s="2" t="s">
        <v>59</v>
      </c>
      <c r="E2722" s="2">
        <v>32</v>
      </c>
      <c r="F2722" s="2">
        <v>1732.22</v>
      </c>
      <c r="G2722" s="2">
        <v>0.1</v>
      </c>
      <c r="H2722" s="2" t="s">
        <v>20</v>
      </c>
      <c r="I2722" s="2">
        <v>413.2</v>
      </c>
      <c r="J2722" s="2">
        <v>67.290000000000006</v>
      </c>
      <c r="K2722" s="2">
        <v>19.079999999999998</v>
      </c>
      <c r="L2722" s="2" t="s">
        <v>347</v>
      </c>
      <c r="M2722" s="2" t="s">
        <v>29</v>
      </c>
      <c r="N2722" s="2" t="s">
        <v>30</v>
      </c>
      <c r="O2722" s="2" t="s">
        <v>24</v>
      </c>
      <c r="P2722" s="2" t="s">
        <v>52</v>
      </c>
      <c r="Q2722" s="2" t="s">
        <v>26</v>
      </c>
      <c r="R2722" s="3">
        <v>42738</v>
      </c>
      <c r="S2722" s="10">
        <f t="shared" si="460"/>
        <v>2017</v>
      </c>
      <c r="T2722" t="str">
        <f t="shared" ref="T2722:W2741" si="466">IF($N2722=T$1,$I2722,"")</f>
        <v/>
      </c>
      <c r="U2722">
        <f t="shared" si="466"/>
        <v>413.2</v>
      </c>
      <c r="V2722" t="str">
        <f t="shared" si="466"/>
        <v/>
      </c>
      <c r="W2722" t="str">
        <f t="shared" si="466"/>
        <v/>
      </c>
      <c r="Z2722">
        <f t="shared" ref="Z2722:AB2741" si="467">IF($O2722=Z$1,$I2722,"")</f>
        <v>413.2</v>
      </c>
      <c r="AA2722" t="str">
        <f t="shared" si="467"/>
        <v/>
      </c>
      <c r="AB2722" t="str">
        <f t="shared" si="467"/>
        <v/>
      </c>
      <c r="AE2722" t="str">
        <f t="shared" si="461"/>
        <v/>
      </c>
      <c r="AH2722" t="str">
        <f t="shared" si="462"/>
        <v/>
      </c>
      <c r="AI2722" t="str">
        <f t="shared" si="463"/>
        <v/>
      </c>
      <c r="AJ2722" t="str">
        <f t="shared" si="459"/>
        <v/>
      </c>
      <c r="AK2722" t="str">
        <f t="shared" si="459"/>
        <v/>
      </c>
      <c r="AL2722" t="str">
        <f t="shared" si="459"/>
        <v/>
      </c>
    </row>
    <row r="2723" spans="1:38" x14ac:dyDescent="0.2">
      <c r="A2723" s="1">
        <v>7965</v>
      </c>
      <c r="B2723" s="2" t="s">
        <v>18</v>
      </c>
      <c r="C2723" s="3">
        <v>42737</v>
      </c>
      <c r="D2723" s="2" t="s">
        <v>19</v>
      </c>
      <c r="E2723" s="2">
        <v>38</v>
      </c>
      <c r="F2723" s="2">
        <v>3539.15</v>
      </c>
      <c r="G2723" s="2">
        <v>0</v>
      </c>
      <c r="H2723" s="2" t="s">
        <v>20</v>
      </c>
      <c r="I2723" s="2">
        <v>577.66</v>
      </c>
      <c r="J2723" s="2">
        <v>100.84</v>
      </c>
      <c r="K2723" s="2">
        <v>34.79</v>
      </c>
      <c r="L2723" s="2" t="s">
        <v>495</v>
      </c>
      <c r="M2723" s="2" t="s">
        <v>29</v>
      </c>
      <c r="N2723" s="2" t="s">
        <v>43</v>
      </c>
      <c r="O2723" s="2" t="s">
        <v>45</v>
      </c>
      <c r="P2723" s="2" t="s">
        <v>55</v>
      </c>
      <c r="Q2723" s="2" t="s">
        <v>34</v>
      </c>
      <c r="R2723" s="3">
        <v>42737</v>
      </c>
      <c r="S2723" s="10">
        <f t="shared" si="460"/>
        <v>2017</v>
      </c>
      <c r="T2723" t="str">
        <f t="shared" si="466"/>
        <v/>
      </c>
      <c r="U2723" t="str">
        <f t="shared" si="466"/>
        <v/>
      </c>
      <c r="V2723">
        <f t="shared" si="466"/>
        <v>577.66</v>
      </c>
      <c r="W2723" t="str">
        <f t="shared" si="466"/>
        <v/>
      </c>
      <c r="Z2723" t="str">
        <f t="shared" si="467"/>
        <v/>
      </c>
      <c r="AA2723" t="str">
        <f t="shared" si="467"/>
        <v/>
      </c>
      <c r="AB2723">
        <f t="shared" si="467"/>
        <v>577.66</v>
      </c>
      <c r="AE2723" t="str">
        <f t="shared" si="461"/>
        <v/>
      </c>
      <c r="AH2723" t="str">
        <f t="shared" si="462"/>
        <v/>
      </c>
      <c r="AI2723" t="str">
        <f t="shared" si="463"/>
        <v/>
      </c>
      <c r="AJ2723" t="str">
        <f t="shared" si="459"/>
        <v/>
      </c>
      <c r="AK2723" t="str">
        <f t="shared" si="459"/>
        <v/>
      </c>
      <c r="AL2723" t="str">
        <f t="shared" si="459"/>
        <v/>
      </c>
    </row>
    <row r="2724" spans="1:38" x14ac:dyDescent="0.2">
      <c r="A2724" s="1">
        <v>7966</v>
      </c>
      <c r="B2724" s="2" t="s">
        <v>18</v>
      </c>
      <c r="C2724" s="3">
        <v>42737</v>
      </c>
      <c r="D2724" s="2" t="s">
        <v>19</v>
      </c>
      <c r="E2724" s="2">
        <v>5</v>
      </c>
      <c r="F2724" s="2">
        <v>507.9</v>
      </c>
      <c r="G2724" s="2">
        <v>0.02</v>
      </c>
      <c r="H2724" s="2" t="s">
        <v>44</v>
      </c>
      <c r="I2724" s="2">
        <v>-147.91</v>
      </c>
      <c r="J2724" s="2">
        <v>102.97</v>
      </c>
      <c r="K2724" s="2">
        <v>42</v>
      </c>
      <c r="L2724" s="2" t="s">
        <v>495</v>
      </c>
      <c r="M2724" s="2" t="s">
        <v>29</v>
      </c>
      <c r="N2724" s="2" t="s">
        <v>43</v>
      </c>
      <c r="O2724" s="2" t="s">
        <v>31</v>
      </c>
      <c r="P2724" s="2" t="s">
        <v>33</v>
      </c>
      <c r="Q2724" s="2" t="s">
        <v>56</v>
      </c>
      <c r="R2724" s="3">
        <v>42740</v>
      </c>
      <c r="S2724" s="10">
        <f t="shared" si="460"/>
        <v>2017</v>
      </c>
      <c r="T2724" t="str">
        <f t="shared" si="466"/>
        <v/>
      </c>
      <c r="U2724" t="str">
        <f t="shared" si="466"/>
        <v/>
      </c>
      <c r="V2724">
        <f t="shared" si="466"/>
        <v>-147.91</v>
      </c>
      <c r="W2724" t="str">
        <f t="shared" si="466"/>
        <v/>
      </c>
      <c r="Z2724" t="str">
        <f t="shared" si="467"/>
        <v/>
      </c>
      <c r="AA2724">
        <f t="shared" si="467"/>
        <v>-147.91</v>
      </c>
      <c r="AB2724" t="str">
        <f t="shared" si="467"/>
        <v/>
      </c>
      <c r="AE2724" t="str">
        <f t="shared" si="461"/>
        <v>Technology</v>
      </c>
      <c r="AH2724">
        <f t="shared" si="462"/>
        <v>-147.91</v>
      </c>
      <c r="AI2724" t="str">
        <f t="shared" si="463"/>
        <v/>
      </c>
      <c r="AJ2724" t="str">
        <f t="shared" si="459"/>
        <v/>
      </c>
      <c r="AK2724" t="str">
        <f t="shared" si="459"/>
        <v/>
      </c>
      <c r="AL2724">
        <f t="shared" si="459"/>
        <v>-147.91</v>
      </c>
    </row>
    <row r="2725" spans="1:38" x14ac:dyDescent="0.2">
      <c r="A2725" s="1">
        <v>7967</v>
      </c>
      <c r="B2725" s="2" t="s">
        <v>18</v>
      </c>
      <c r="C2725" s="3">
        <v>42737</v>
      </c>
      <c r="D2725" s="2" t="s">
        <v>27</v>
      </c>
      <c r="E2725" s="2">
        <v>15</v>
      </c>
      <c r="F2725" s="2">
        <v>750.2</v>
      </c>
      <c r="G2725" s="2">
        <v>0.02</v>
      </c>
      <c r="H2725" s="2" t="s">
        <v>20</v>
      </c>
      <c r="I2725" s="2">
        <v>271.27</v>
      </c>
      <c r="J2725" s="2">
        <v>61.34</v>
      </c>
      <c r="K2725" s="2">
        <v>24.25</v>
      </c>
      <c r="L2725" s="2" t="s">
        <v>422</v>
      </c>
      <c r="M2725" s="2" t="s">
        <v>29</v>
      </c>
      <c r="N2725" s="2" t="s">
        <v>23</v>
      </c>
      <c r="O2725" s="2" t="s">
        <v>45</v>
      </c>
      <c r="P2725" s="2" t="s">
        <v>55</v>
      </c>
      <c r="Q2725" s="2" t="s">
        <v>34</v>
      </c>
      <c r="R2725" s="3">
        <v>42741</v>
      </c>
      <c r="S2725" s="10">
        <f t="shared" si="460"/>
        <v>2017</v>
      </c>
      <c r="T2725">
        <f t="shared" si="466"/>
        <v>271.27</v>
      </c>
      <c r="U2725" t="str">
        <f t="shared" si="466"/>
        <v/>
      </c>
      <c r="V2725" t="str">
        <f t="shared" si="466"/>
        <v/>
      </c>
      <c r="W2725" t="str">
        <f t="shared" si="466"/>
        <v/>
      </c>
      <c r="Z2725" t="str">
        <f t="shared" si="467"/>
        <v/>
      </c>
      <c r="AA2725" t="str">
        <f t="shared" si="467"/>
        <v/>
      </c>
      <c r="AB2725">
        <f t="shared" si="467"/>
        <v>271.27</v>
      </c>
      <c r="AE2725" t="str">
        <f t="shared" si="461"/>
        <v/>
      </c>
      <c r="AH2725" t="str">
        <f t="shared" si="462"/>
        <v/>
      </c>
      <c r="AI2725" t="str">
        <f t="shared" si="463"/>
        <v/>
      </c>
      <c r="AJ2725" t="str">
        <f t="shared" si="459"/>
        <v/>
      </c>
      <c r="AK2725" t="str">
        <f t="shared" si="459"/>
        <v/>
      </c>
      <c r="AL2725" t="str">
        <f t="shared" si="459"/>
        <v/>
      </c>
    </row>
    <row r="2726" spans="1:38" x14ac:dyDescent="0.2">
      <c r="A2726" s="1">
        <v>7968</v>
      </c>
      <c r="B2726" s="2" t="s">
        <v>18</v>
      </c>
      <c r="C2726" s="3">
        <v>42737</v>
      </c>
      <c r="D2726" s="2" t="s">
        <v>27</v>
      </c>
      <c r="E2726" s="2">
        <v>47</v>
      </c>
      <c r="F2726" s="2">
        <v>12731.35</v>
      </c>
      <c r="G2726" s="2">
        <v>0.08</v>
      </c>
      <c r="H2726" s="2" t="s">
        <v>20</v>
      </c>
      <c r="I2726" s="2">
        <v>16.940000000000001</v>
      </c>
      <c r="J2726" s="2">
        <v>291.48</v>
      </c>
      <c r="K2726" s="2">
        <v>49</v>
      </c>
      <c r="L2726" s="2" t="s">
        <v>586</v>
      </c>
      <c r="M2726" s="2" t="s">
        <v>29</v>
      </c>
      <c r="N2726" s="2" t="s">
        <v>43</v>
      </c>
      <c r="O2726" s="2" t="s">
        <v>24</v>
      </c>
      <c r="P2726" s="2" t="s">
        <v>52</v>
      </c>
      <c r="Q2726" s="2" t="s">
        <v>34</v>
      </c>
      <c r="R2726" s="3">
        <v>42741</v>
      </c>
      <c r="S2726" s="10">
        <f t="shared" si="460"/>
        <v>2017</v>
      </c>
      <c r="T2726" t="str">
        <f t="shared" si="466"/>
        <v/>
      </c>
      <c r="U2726" t="str">
        <f t="shared" si="466"/>
        <v/>
      </c>
      <c r="V2726">
        <f t="shared" si="466"/>
        <v>16.940000000000001</v>
      </c>
      <c r="W2726" t="str">
        <f t="shared" si="466"/>
        <v/>
      </c>
      <c r="Z2726">
        <f t="shared" si="467"/>
        <v>16.940000000000001</v>
      </c>
      <c r="AA2726" t="str">
        <f t="shared" si="467"/>
        <v/>
      </c>
      <c r="AB2726" t="str">
        <f t="shared" si="467"/>
        <v/>
      </c>
      <c r="AE2726" t="str">
        <f t="shared" si="461"/>
        <v/>
      </c>
      <c r="AH2726" t="str">
        <f t="shared" si="462"/>
        <v/>
      </c>
      <c r="AI2726" t="str">
        <f t="shared" si="463"/>
        <v/>
      </c>
      <c r="AJ2726" t="str">
        <f t="shared" si="459"/>
        <v/>
      </c>
      <c r="AK2726" t="str">
        <f t="shared" si="459"/>
        <v/>
      </c>
      <c r="AL2726" t="str">
        <f t="shared" si="459"/>
        <v/>
      </c>
    </row>
    <row r="2727" spans="1:38" x14ac:dyDescent="0.2">
      <c r="A2727" s="1">
        <v>7969</v>
      </c>
      <c r="B2727" s="2" t="s">
        <v>18</v>
      </c>
      <c r="C2727" s="3">
        <v>42738</v>
      </c>
      <c r="D2727" s="2" t="s">
        <v>41</v>
      </c>
      <c r="E2727" s="2">
        <v>10</v>
      </c>
      <c r="F2727" s="2">
        <v>127.93</v>
      </c>
      <c r="G2727" s="2">
        <v>0.1</v>
      </c>
      <c r="H2727" s="2" t="s">
        <v>20</v>
      </c>
      <c r="I2727" s="2">
        <v>54.66</v>
      </c>
      <c r="J2727" s="2">
        <v>24.22</v>
      </c>
      <c r="K2727" s="2">
        <v>16.850000000000001</v>
      </c>
      <c r="L2727" s="2" t="s">
        <v>503</v>
      </c>
      <c r="M2727" s="2" t="s">
        <v>38</v>
      </c>
      <c r="N2727" s="2" t="s">
        <v>23</v>
      </c>
      <c r="O2727" s="2" t="s">
        <v>45</v>
      </c>
      <c r="P2727" s="2" t="s">
        <v>55</v>
      </c>
      <c r="Q2727" s="2" t="s">
        <v>58</v>
      </c>
      <c r="R2727" s="3">
        <v>42739</v>
      </c>
      <c r="S2727" s="10">
        <f t="shared" si="460"/>
        <v>2017</v>
      </c>
      <c r="T2727">
        <f t="shared" si="466"/>
        <v>54.66</v>
      </c>
      <c r="U2727" t="str">
        <f t="shared" si="466"/>
        <v/>
      </c>
      <c r="V2727" t="str">
        <f t="shared" si="466"/>
        <v/>
      </c>
      <c r="W2727" t="str">
        <f t="shared" si="466"/>
        <v/>
      </c>
      <c r="Z2727" t="str">
        <f t="shared" si="467"/>
        <v/>
      </c>
      <c r="AA2727" t="str">
        <f t="shared" si="467"/>
        <v/>
      </c>
      <c r="AB2727">
        <f t="shared" si="467"/>
        <v>54.66</v>
      </c>
      <c r="AE2727" t="str">
        <f t="shared" si="461"/>
        <v/>
      </c>
      <c r="AH2727" t="str">
        <f t="shared" si="462"/>
        <v/>
      </c>
      <c r="AI2727" t="str">
        <f t="shared" si="463"/>
        <v/>
      </c>
      <c r="AJ2727" t="str">
        <f t="shared" si="459"/>
        <v/>
      </c>
      <c r="AK2727" t="str">
        <f t="shared" si="459"/>
        <v/>
      </c>
      <c r="AL2727" t="str">
        <f t="shared" si="459"/>
        <v/>
      </c>
    </row>
    <row r="2728" spans="1:38" x14ac:dyDescent="0.2">
      <c r="A2728" s="1">
        <v>7970</v>
      </c>
      <c r="B2728" s="2" t="s">
        <v>40</v>
      </c>
      <c r="C2728" s="3">
        <v>42738</v>
      </c>
      <c r="D2728" s="2" t="s">
        <v>41</v>
      </c>
      <c r="E2728" s="2">
        <v>33</v>
      </c>
      <c r="F2728" s="2">
        <v>161.84</v>
      </c>
      <c r="G2728" s="2">
        <v>0.06</v>
      </c>
      <c r="H2728" s="2" t="s">
        <v>20</v>
      </c>
      <c r="I2728" s="2">
        <v>60.02</v>
      </c>
      <c r="J2728" s="2">
        <v>16.760000000000002</v>
      </c>
      <c r="K2728" s="2">
        <v>14.88</v>
      </c>
      <c r="L2728" s="2" t="s">
        <v>523</v>
      </c>
      <c r="M2728" s="2" t="s">
        <v>38</v>
      </c>
      <c r="N2728" s="2" t="s">
        <v>23</v>
      </c>
      <c r="O2728" s="2" t="s">
        <v>24</v>
      </c>
      <c r="P2728" s="2" t="s">
        <v>35</v>
      </c>
      <c r="Q2728" s="2" t="s">
        <v>36</v>
      </c>
      <c r="R2728" s="3">
        <v>42741</v>
      </c>
      <c r="S2728" s="10">
        <f t="shared" si="460"/>
        <v>2017</v>
      </c>
      <c r="T2728">
        <f t="shared" si="466"/>
        <v>60.02</v>
      </c>
      <c r="U2728" t="str">
        <f t="shared" si="466"/>
        <v/>
      </c>
      <c r="V2728" t="str">
        <f t="shared" si="466"/>
        <v/>
      </c>
      <c r="W2728" t="str">
        <f t="shared" si="466"/>
        <v/>
      </c>
      <c r="Z2728">
        <f t="shared" si="467"/>
        <v>60.02</v>
      </c>
      <c r="AA2728" t="str">
        <f t="shared" si="467"/>
        <v/>
      </c>
      <c r="AB2728" t="str">
        <f t="shared" si="467"/>
        <v/>
      </c>
      <c r="AE2728" t="str">
        <f t="shared" si="461"/>
        <v/>
      </c>
      <c r="AH2728" t="str">
        <f t="shared" si="462"/>
        <v/>
      </c>
      <c r="AI2728" t="str">
        <f t="shared" si="463"/>
        <v/>
      </c>
      <c r="AJ2728" t="str">
        <f t="shared" si="459"/>
        <v/>
      </c>
      <c r="AK2728" t="str">
        <f t="shared" si="459"/>
        <v/>
      </c>
      <c r="AL2728" t="str">
        <f t="shared" si="459"/>
        <v/>
      </c>
    </row>
    <row r="2729" spans="1:38" x14ac:dyDescent="0.2">
      <c r="A2729" s="1">
        <v>7971</v>
      </c>
      <c r="B2729" s="2" t="s">
        <v>18</v>
      </c>
      <c r="C2729" s="3">
        <v>42738</v>
      </c>
      <c r="D2729" s="2" t="s">
        <v>50</v>
      </c>
      <c r="E2729" s="2">
        <v>28</v>
      </c>
      <c r="F2729" s="2">
        <v>2167.67</v>
      </c>
      <c r="G2729" s="2">
        <v>0.09</v>
      </c>
      <c r="H2729" s="2" t="s">
        <v>20</v>
      </c>
      <c r="I2729" s="2">
        <v>-812.92</v>
      </c>
      <c r="J2729" s="2">
        <v>92.98</v>
      </c>
      <c r="K2729" s="2">
        <v>49</v>
      </c>
      <c r="L2729" s="2" t="s">
        <v>447</v>
      </c>
      <c r="M2729" s="2" t="s">
        <v>22</v>
      </c>
      <c r="N2729" s="2" t="s">
        <v>30</v>
      </c>
      <c r="O2729" s="2" t="s">
        <v>24</v>
      </c>
      <c r="P2729" s="2" t="s">
        <v>52</v>
      </c>
      <c r="Q2729" s="2" t="s">
        <v>34</v>
      </c>
      <c r="R2729" s="3">
        <v>42739</v>
      </c>
      <c r="S2729" s="10">
        <f t="shared" si="460"/>
        <v>2017</v>
      </c>
      <c r="T2729" t="str">
        <f t="shared" si="466"/>
        <v/>
      </c>
      <c r="U2729">
        <f t="shared" si="466"/>
        <v>-812.92</v>
      </c>
      <c r="V2729" t="str">
        <f t="shared" si="466"/>
        <v/>
      </c>
      <c r="W2729" t="str">
        <f t="shared" si="466"/>
        <v/>
      </c>
      <c r="Z2729">
        <f t="shared" si="467"/>
        <v>-812.92</v>
      </c>
      <c r="AA2729" t="str">
        <f t="shared" si="467"/>
        <v/>
      </c>
      <c r="AB2729" t="str">
        <f t="shared" si="467"/>
        <v/>
      </c>
      <c r="AE2729" t="str">
        <f t="shared" si="461"/>
        <v>Office Supplies</v>
      </c>
      <c r="AH2729" t="str">
        <f t="shared" si="462"/>
        <v/>
      </c>
      <c r="AI2729" t="str">
        <f t="shared" si="463"/>
        <v/>
      </c>
      <c r="AJ2729" t="str">
        <f t="shared" si="459"/>
        <v/>
      </c>
      <c r="AK2729" t="str">
        <f t="shared" si="459"/>
        <v/>
      </c>
      <c r="AL2729" t="str">
        <f t="shared" si="459"/>
        <v/>
      </c>
    </row>
    <row r="2730" spans="1:38" x14ac:dyDescent="0.2">
      <c r="A2730" s="1">
        <v>7972</v>
      </c>
      <c r="B2730" s="2" t="s">
        <v>18</v>
      </c>
      <c r="C2730" s="3">
        <v>42738</v>
      </c>
      <c r="D2730" s="2" t="s">
        <v>41</v>
      </c>
      <c r="E2730" s="2">
        <v>32</v>
      </c>
      <c r="F2730" s="2">
        <v>1673.4</v>
      </c>
      <c r="G2730" s="2">
        <v>0.08</v>
      </c>
      <c r="H2730" s="2" t="s">
        <v>20</v>
      </c>
      <c r="I2730" s="2">
        <v>748.36</v>
      </c>
      <c r="J2730" s="2">
        <v>67.48</v>
      </c>
      <c r="K2730" s="2">
        <v>18.850000000000001</v>
      </c>
      <c r="L2730" s="2" t="s">
        <v>468</v>
      </c>
      <c r="M2730" s="2" t="s">
        <v>22</v>
      </c>
      <c r="N2730" s="2" t="s">
        <v>43</v>
      </c>
      <c r="O2730" s="2" t="s">
        <v>24</v>
      </c>
      <c r="P2730" s="2" t="s">
        <v>35</v>
      </c>
      <c r="Q2730" s="2" t="s">
        <v>26</v>
      </c>
      <c r="R2730" s="3">
        <v>42740</v>
      </c>
      <c r="S2730" s="10">
        <f t="shared" si="460"/>
        <v>2017</v>
      </c>
      <c r="T2730" t="str">
        <f t="shared" si="466"/>
        <v/>
      </c>
      <c r="U2730" t="str">
        <f t="shared" si="466"/>
        <v/>
      </c>
      <c r="V2730">
        <f t="shared" si="466"/>
        <v>748.36</v>
      </c>
      <c r="W2730" t="str">
        <f t="shared" si="466"/>
        <v/>
      </c>
      <c r="Z2730">
        <f t="shared" si="467"/>
        <v>748.36</v>
      </c>
      <c r="AA2730" t="str">
        <f t="shared" si="467"/>
        <v/>
      </c>
      <c r="AB2730" t="str">
        <f t="shared" si="467"/>
        <v/>
      </c>
      <c r="AE2730" t="str">
        <f t="shared" si="461"/>
        <v/>
      </c>
      <c r="AH2730" t="str">
        <f t="shared" si="462"/>
        <v/>
      </c>
      <c r="AI2730" t="str">
        <f t="shared" si="463"/>
        <v/>
      </c>
      <c r="AJ2730" t="str">
        <f t="shared" si="459"/>
        <v/>
      </c>
      <c r="AK2730" t="str">
        <f t="shared" si="459"/>
        <v/>
      </c>
      <c r="AL2730" t="str">
        <f t="shared" si="459"/>
        <v/>
      </c>
    </row>
    <row r="2731" spans="1:38" x14ac:dyDescent="0.2">
      <c r="A2731" s="1">
        <v>7973</v>
      </c>
      <c r="B2731" s="2" t="s">
        <v>18</v>
      </c>
      <c r="C2731" s="3">
        <v>42738</v>
      </c>
      <c r="D2731" s="2" t="s">
        <v>41</v>
      </c>
      <c r="E2731" s="2">
        <v>40</v>
      </c>
      <c r="F2731" s="2">
        <v>461.38</v>
      </c>
      <c r="G2731" s="2">
        <v>0.02</v>
      </c>
      <c r="H2731" s="2" t="s">
        <v>20</v>
      </c>
      <c r="I2731" s="2">
        <v>73</v>
      </c>
      <c r="J2731" s="2">
        <v>23.34</v>
      </c>
      <c r="K2731" s="2">
        <v>19.010000000000002</v>
      </c>
      <c r="L2731" s="2" t="s">
        <v>468</v>
      </c>
      <c r="M2731" s="2" t="s">
        <v>22</v>
      </c>
      <c r="N2731" s="2" t="s">
        <v>43</v>
      </c>
      <c r="O2731" s="2" t="s">
        <v>24</v>
      </c>
      <c r="P2731" s="2" t="s">
        <v>35</v>
      </c>
      <c r="Q2731" s="2" t="s">
        <v>26</v>
      </c>
      <c r="R2731" s="3">
        <v>42740</v>
      </c>
      <c r="S2731" s="10">
        <f t="shared" si="460"/>
        <v>2017</v>
      </c>
      <c r="T2731" t="str">
        <f t="shared" si="466"/>
        <v/>
      </c>
      <c r="U2731" t="str">
        <f t="shared" si="466"/>
        <v/>
      </c>
      <c r="V2731">
        <f t="shared" si="466"/>
        <v>73</v>
      </c>
      <c r="W2731" t="str">
        <f t="shared" si="466"/>
        <v/>
      </c>
      <c r="Z2731">
        <f t="shared" si="467"/>
        <v>73</v>
      </c>
      <c r="AA2731" t="str">
        <f t="shared" si="467"/>
        <v/>
      </c>
      <c r="AB2731" t="str">
        <f t="shared" si="467"/>
        <v/>
      </c>
      <c r="AE2731" t="str">
        <f t="shared" si="461"/>
        <v/>
      </c>
      <c r="AH2731" t="str">
        <f t="shared" si="462"/>
        <v/>
      </c>
      <c r="AI2731" t="str">
        <f t="shared" si="463"/>
        <v/>
      </c>
      <c r="AJ2731" t="str">
        <f t="shared" si="459"/>
        <v/>
      </c>
      <c r="AK2731" t="str">
        <f t="shared" si="459"/>
        <v/>
      </c>
      <c r="AL2731" t="str">
        <f t="shared" si="459"/>
        <v/>
      </c>
    </row>
    <row r="2732" spans="1:38" x14ac:dyDescent="0.2">
      <c r="A2732" s="1">
        <v>7974</v>
      </c>
      <c r="B2732" s="2" t="s">
        <v>18</v>
      </c>
      <c r="C2732" s="3">
        <v>42741</v>
      </c>
      <c r="D2732" s="2" t="s">
        <v>50</v>
      </c>
      <c r="E2732" s="2">
        <v>4</v>
      </c>
      <c r="F2732" s="2">
        <v>1195.2639999999999</v>
      </c>
      <c r="G2732" s="2">
        <v>7.0000000000000007E-2</v>
      </c>
      <c r="H2732" s="2" t="s">
        <v>44</v>
      </c>
      <c r="I2732" s="2">
        <v>-341.76</v>
      </c>
      <c r="J2732" s="2">
        <v>388.13</v>
      </c>
      <c r="K2732" s="2">
        <v>99.63</v>
      </c>
      <c r="L2732" s="2" t="s">
        <v>122</v>
      </c>
      <c r="M2732" s="2" t="s">
        <v>29</v>
      </c>
      <c r="N2732" s="2" t="s">
        <v>43</v>
      </c>
      <c r="O2732" s="2" t="s">
        <v>45</v>
      </c>
      <c r="P2732" s="2" t="s">
        <v>46</v>
      </c>
      <c r="Q2732" s="2" t="s">
        <v>47</v>
      </c>
      <c r="R2732" s="3">
        <v>42743</v>
      </c>
      <c r="S2732" s="10">
        <f t="shared" si="460"/>
        <v>2017</v>
      </c>
      <c r="T2732" t="str">
        <f t="shared" si="466"/>
        <v/>
      </c>
      <c r="U2732" t="str">
        <f t="shared" si="466"/>
        <v/>
      </c>
      <c r="V2732">
        <f t="shared" si="466"/>
        <v>-341.76</v>
      </c>
      <c r="W2732" t="str">
        <f t="shared" si="466"/>
        <v/>
      </c>
      <c r="Z2732" t="str">
        <f t="shared" si="467"/>
        <v/>
      </c>
      <c r="AA2732" t="str">
        <f t="shared" si="467"/>
        <v/>
      </c>
      <c r="AB2732">
        <f t="shared" si="467"/>
        <v>-341.76</v>
      </c>
      <c r="AE2732" t="str">
        <f t="shared" si="461"/>
        <v>Furniture</v>
      </c>
      <c r="AH2732" t="str">
        <f t="shared" si="462"/>
        <v/>
      </c>
      <c r="AI2732" t="str">
        <f t="shared" si="463"/>
        <v/>
      </c>
      <c r="AJ2732" t="str">
        <f t="shared" si="459"/>
        <v/>
      </c>
      <c r="AK2732" t="str">
        <f t="shared" si="459"/>
        <v/>
      </c>
      <c r="AL2732" t="str">
        <f t="shared" si="459"/>
        <v/>
      </c>
    </row>
    <row r="2733" spans="1:38" x14ac:dyDescent="0.2">
      <c r="A2733" s="1">
        <v>7975</v>
      </c>
      <c r="B2733" s="2" t="s">
        <v>18</v>
      </c>
      <c r="C2733" s="3">
        <v>42741</v>
      </c>
      <c r="D2733" s="2" t="s">
        <v>27</v>
      </c>
      <c r="E2733" s="2">
        <v>15</v>
      </c>
      <c r="F2733" s="2">
        <v>318.27</v>
      </c>
      <c r="G2733" s="2">
        <v>7.0000000000000007E-2</v>
      </c>
      <c r="H2733" s="2" t="s">
        <v>20</v>
      </c>
      <c r="I2733" s="2">
        <v>-16.079999999999998</v>
      </c>
      <c r="J2733" s="2">
        <v>32.950000000000003</v>
      </c>
      <c r="K2733" s="2">
        <v>18</v>
      </c>
      <c r="L2733" s="2" t="s">
        <v>348</v>
      </c>
      <c r="M2733" s="2" t="s">
        <v>66</v>
      </c>
      <c r="N2733" s="2" t="s">
        <v>23</v>
      </c>
      <c r="O2733" s="2" t="s">
        <v>31</v>
      </c>
      <c r="P2733" s="2" t="s">
        <v>32</v>
      </c>
      <c r="Q2733" s="2" t="s">
        <v>26</v>
      </c>
      <c r="R2733" s="3">
        <v>42741</v>
      </c>
      <c r="S2733" s="10">
        <f t="shared" si="460"/>
        <v>2017</v>
      </c>
      <c r="T2733">
        <f t="shared" si="466"/>
        <v>-16.079999999999998</v>
      </c>
      <c r="U2733" t="str">
        <f t="shared" si="466"/>
        <v/>
      </c>
      <c r="V2733" t="str">
        <f t="shared" si="466"/>
        <v/>
      </c>
      <c r="W2733" t="str">
        <f t="shared" si="466"/>
        <v/>
      </c>
      <c r="Z2733" t="str">
        <f t="shared" si="467"/>
        <v/>
      </c>
      <c r="AA2733">
        <f t="shared" si="467"/>
        <v>-16.079999999999998</v>
      </c>
      <c r="AB2733" t="str">
        <f t="shared" si="467"/>
        <v/>
      </c>
      <c r="AE2733" t="str">
        <f t="shared" si="461"/>
        <v>Technology</v>
      </c>
      <c r="AH2733" t="str">
        <f t="shared" si="462"/>
        <v/>
      </c>
      <c r="AI2733" t="str">
        <f t="shared" si="463"/>
        <v/>
      </c>
      <c r="AJ2733" t="str">
        <f t="shared" si="459"/>
        <v/>
      </c>
      <c r="AK2733" t="str">
        <f t="shared" si="459"/>
        <v/>
      </c>
      <c r="AL2733" t="str">
        <f t="shared" si="459"/>
        <v/>
      </c>
    </row>
    <row r="2734" spans="1:38" x14ac:dyDescent="0.2">
      <c r="A2734" s="1">
        <v>7976</v>
      </c>
      <c r="B2734" s="2" t="s">
        <v>18</v>
      </c>
      <c r="C2734" s="3">
        <v>42741</v>
      </c>
      <c r="D2734" s="2" t="s">
        <v>50</v>
      </c>
      <c r="E2734" s="2">
        <v>42</v>
      </c>
      <c r="F2734" s="2">
        <v>169.97</v>
      </c>
      <c r="G2734" s="2">
        <v>0.02</v>
      </c>
      <c r="H2734" s="2" t="s">
        <v>20</v>
      </c>
      <c r="I2734" s="2">
        <v>81.2</v>
      </c>
      <c r="J2734" s="2">
        <v>15.75</v>
      </c>
      <c r="K2734" s="2">
        <v>14.5</v>
      </c>
      <c r="L2734" s="2" t="s">
        <v>537</v>
      </c>
      <c r="M2734" s="2" t="s">
        <v>29</v>
      </c>
      <c r="N2734" s="2" t="s">
        <v>30</v>
      </c>
      <c r="O2734" s="2" t="s">
        <v>24</v>
      </c>
      <c r="P2734" s="2" t="s">
        <v>74</v>
      </c>
      <c r="Q2734" s="2" t="s">
        <v>26</v>
      </c>
      <c r="R2734" s="3">
        <v>42743</v>
      </c>
      <c r="S2734" s="10">
        <f t="shared" si="460"/>
        <v>2017</v>
      </c>
      <c r="T2734" t="str">
        <f t="shared" si="466"/>
        <v/>
      </c>
      <c r="U2734">
        <f t="shared" si="466"/>
        <v>81.2</v>
      </c>
      <c r="V2734" t="str">
        <f t="shared" si="466"/>
        <v/>
      </c>
      <c r="W2734" t="str">
        <f t="shared" si="466"/>
        <v/>
      </c>
      <c r="Z2734">
        <f t="shared" si="467"/>
        <v>81.2</v>
      </c>
      <c r="AA2734" t="str">
        <f t="shared" si="467"/>
        <v/>
      </c>
      <c r="AB2734" t="str">
        <f t="shared" si="467"/>
        <v/>
      </c>
      <c r="AE2734" t="str">
        <f t="shared" si="461"/>
        <v/>
      </c>
      <c r="AH2734" t="str">
        <f t="shared" si="462"/>
        <v/>
      </c>
      <c r="AI2734" t="str">
        <f t="shared" si="463"/>
        <v/>
      </c>
      <c r="AJ2734" t="str">
        <f t="shared" si="459"/>
        <v/>
      </c>
      <c r="AK2734" t="str">
        <f t="shared" si="459"/>
        <v/>
      </c>
      <c r="AL2734" t="str">
        <f t="shared" si="459"/>
        <v/>
      </c>
    </row>
    <row r="2735" spans="1:38" x14ac:dyDescent="0.2">
      <c r="A2735" s="1">
        <v>7977</v>
      </c>
      <c r="B2735" s="2" t="s">
        <v>40</v>
      </c>
      <c r="C2735" s="3">
        <v>42742</v>
      </c>
      <c r="D2735" s="2" t="s">
        <v>41</v>
      </c>
      <c r="E2735" s="2">
        <v>39</v>
      </c>
      <c r="F2735" s="2">
        <v>286.30200000000002</v>
      </c>
      <c r="G2735" s="2">
        <v>0.04</v>
      </c>
      <c r="H2735" s="2" t="s">
        <v>49</v>
      </c>
      <c r="I2735" s="2">
        <v>-99.07</v>
      </c>
      <c r="J2735" s="2">
        <v>19.989999999999998</v>
      </c>
      <c r="K2735" s="2">
        <v>19.03</v>
      </c>
      <c r="L2735" s="2" t="s">
        <v>110</v>
      </c>
      <c r="M2735" s="2" t="s">
        <v>38</v>
      </c>
      <c r="N2735" s="2" t="s">
        <v>43</v>
      </c>
      <c r="O2735" s="2" t="s">
        <v>31</v>
      </c>
      <c r="P2735" s="2" t="s">
        <v>39</v>
      </c>
      <c r="Q2735" s="2" t="s">
        <v>62</v>
      </c>
      <c r="R2735" s="3">
        <v>42744</v>
      </c>
      <c r="S2735" s="10">
        <f t="shared" si="460"/>
        <v>2017</v>
      </c>
      <c r="T2735" t="str">
        <f t="shared" si="466"/>
        <v/>
      </c>
      <c r="U2735" t="str">
        <f t="shared" si="466"/>
        <v/>
      </c>
      <c r="V2735">
        <f t="shared" si="466"/>
        <v>-99.07</v>
      </c>
      <c r="W2735" t="str">
        <f t="shared" si="466"/>
        <v/>
      </c>
      <c r="Z2735" t="str">
        <f t="shared" si="467"/>
        <v/>
      </c>
      <c r="AA2735">
        <f t="shared" si="467"/>
        <v>-99.07</v>
      </c>
      <c r="AB2735" t="str">
        <f t="shared" si="467"/>
        <v/>
      </c>
      <c r="AE2735" t="str">
        <f t="shared" si="461"/>
        <v>Technology</v>
      </c>
      <c r="AH2735" t="str">
        <f t="shared" si="462"/>
        <v/>
      </c>
      <c r="AI2735" t="str">
        <f t="shared" si="463"/>
        <v/>
      </c>
      <c r="AJ2735" t="str">
        <f t="shared" si="459"/>
        <v/>
      </c>
      <c r="AK2735" t="str">
        <f t="shared" si="459"/>
        <v/>
      </c>
      <c r="AL2735" t="str">
        <f t="shared" si="459"/>
        <v/>
      </c>
    </row>
    <row r="2736" spans="1:38" x14ac:dyDescent="0.2">
      <c r="A2736" s="1">
        <v>7978</v>
      </c>
      <c r="B2736" s="2" t="s">
        <v>18</v>
      </c>
      <c r="C2736" s="3">
        <v>42743</v>
      </c>
      <c r="D2736" s="2" t="s">
        <v>41</v>
      </c>
      <c r="E2736" s="2">
        <v>31</v>
      </c>
      <c r="F2736" s="2">
        <v>169.98</v>
      </c>
      <c r="G2736" s="2">
        <v>0</v>
      </c>
      <c r="H2736" s="2" t="s">
        <v>20</v>
      </c>
      <c r="I2736" s="2">
        <v>-104.46</v>
      </c>
      <c r="J2736" s="2">
        <v>16.89</v>
      </c>
      <c r="K2736" s="2">
        <v>18.93</v>
      </c>
      <c r="L2736" s="2" t="s">
        <v>376</v>
      </c>
      <c r="M2736" s="2" t="s">
        <v>29</v>
      </c>
      <c r="N2736" s="2" t="s">
        <v>54</v>
      </c>
      <c r="O2736" s="2" t="s">
        <v>31</v>
      </c>
      <c r="P2736" s="2" t="s">
        <v>32</v>
      </c>
      <c r="Q2736" s="2" t="s">
        <v>58</v>
      </c>
      <c r="R2736" s="3">
        <v>42746</v>
      </c>
      <c r="S2736" s="10">
        <f t="shared" si="460"/>
        <v>2017</v>
      </c>
      <c r="T2736" t="str">
        <f t="shared" si="466"/>
        <v/>
      </c>
      <c r="U2736" t="str">
        <f t="shared" si="466"/>
        <v/>
      </c>
      <c r="V2736" t="str">
        <f t="shared" si="466"/>
        <v/>
      </c>
      <c r="W2736">
        <f t="shared" si="466"/>
        <v>-104.46</v>
      </c>
      <c r="Z2736" t="str">
        <f t="shared" si="467"/>
        <v/>
      </c>
      <c r="AA2736">
        <f t="shared" si="467"/>
        <v>-104.46</v>
      </c>
      <c r="AB2736" t="str">
        <f t="shared" si="467"/>
        <v/>
      </c>
      <c r="AE2736" t="str">
        <f t="shared" si="461"/>
        <v>Technology</v>
      </c>
      <c r="AH2736" t="str">
        <f t="shared" si="462"/>
        <v/>
      </c>
      <c r="AI2736" t="str">
        <f t="shared" si="463"/>
        <v/>
      </c>
      <c r="AJ2736" t="str">
        <f t="shared" si="459"/>
        <v/>
      </c>
      <c r="AK2736" t="str">
        <f t="shared" si="459"/>
        <v/>
      </c>
      <c r="AL2736" t="str">
        <f t="shared" si="459"/>
        <v/>
      </c>
    </row>
    <row r="2737" spans="1:38" x14ac:dyDescent="0.2">
      <c r="A2737" s="1">
        <v>7979</v>
      </c>
      <c r="B2737" s="2" t="s">
        <v>18</v>
      </c>
      <c r="C2737" s="3">
        <v>42743</v>
      </c>
      <c r="D2737" s="2" t="s">
        <v>41</v>
      </c>
      <c r="E2737" s="2">
        <v>44</v>
      </c>
      <c r="F2737" s="2">
        <v>6822.63</v>
      </c>
      <c r="G2737" s="2">
        <v>0</v>
      </c>
      <c r="H2737" s="2" t="s">
        <v>44</v>
      </c>
      <c r="I2737" s="2">
        <v>-190.67</v>
      </c>
      <c r="J2737" s="2">
        <v>162.97999999999999</v>
      </c>
      <c r="K2737" s="2">
        <v>53.25</v>
      </c>
      <c r="L2737" s="2" t="s">
        <v>376</v>
      </c>
      <c r="M2737" s="2" t="s">
        <v>29</v>
      </c>
      <c r="N2737" s="2" t="s">
        <v>54</v>
      </c>
      <c r="O2737" s="2" t="s">
        <v>45</v>
      </c>
      <c r="P2737" s="2" t="s">
        <v>46</v>
      </c>
      <c r="Q2737" s="2" t="s">
        <v>47</v>
      </c>
      <c r="R2737" s="3">
        <v>42745</v>
      </c>
      <c r="S2737" s="10">
        <f t="shared" si="460"/>
        <v>2017</v>
      </c>
      <c r="T2737" t="str">
        <f t="shared" si="466"/>
        <v/>
      </c>
      <c r="U2737" t="str">
        <f t="shared" si="466"/>
        <v/>
      </c>
      <c r="V2737" t="str">
        <f t="shared" si="466"/>
        <v/>
      </c>
      <c r="W2737">
        <f t="shared" si="466"/>
        <v>-190.67</v>
      </c>
      <c r="Z2737" t="str">
        <f t="shared" si="467"/>
        <v/>
      </c>
      <c r="AA2737" t="str">
        <f t="shared" si="467"/>
        <v/>
      </c>
      <c r="AB2737">
        <f t="shared" si="467"/>
        <v>-190.67</v>
      </c>
      <c r="AE2737" t="str">
        <f t="shared" si="461"/>
        <v>Furniture</v>
      </c>
      <c r="AH2737" t="str">
        <f t="shared" si="462"/>
        <v/>
      </c>
      <c r="AI2737" t="str">
        <f t="shared" si="463"/>
        <v/>
      </c>
      <c r="AJ2737" t="str">
        <f t="shared" si="459"/>
        <v/>
      </c>
      <c r="AK2737" t="str">
        <f t="shared" si="459"/>
        <v/>
      </c>
      <c r="AL2737" t="str">
        <f t="shared" si="459"/>
        <v/>
      </c>
    </row>
    <row r="2738" spans="1:38" x14ac:dyDescent="0.2">
      <c r="A2738" s="1">
        <v>7980</v>
      </c>
      <c r="B2738" s="2" t="s">
        <v>18</v>
      </c>
      <c r="C2738" s="3">
        <v>42743</v>
      </c>
      <c r="D2738" s="2" t="s">
        <v>27</v>
      </c>
      <c r="E2738" s="2">
        <v>25</v>
      </c>
      <c r="F2738" s="2">
        <v>330.13</v>
      </c>
      <c r="G2738" s="2">
        <v>7.0000000000000007E-2</v>
      </c>
      <c r="H2738" s="2" t="s">
        <v>20</v>
      </c>
      <c r="I2738" s="2">
        <v>107.23</v>
      </c>
      <c r="J2738" s="2">
        <v>25.4</v>
      </c>
      <c r="K2738" s="2">
        <v>18.95</v>
      </c>
      <c r="L2738" s="2" t="s">
        <v>404</v>
      </c>
      <c r="M2738" s="2" t="s">
        <v>29</v>
      </c>
      <c r="N2738" s="2" t="s">
        <v>30</v>
      </c>
      <c r="O2738" s="2" t="s">
        <v>45</v>
      </c>
      <c r="P2738" s="2" t="s">
        <v>55</v>
      </c>
      <c r="Q2738" s="2" t="s">
        <v>58</v>
      </c>
      <c r="R2738" s="3">
        <v>42747</v>
      </c>
      <c r="S2738" s="10">
        <f t="shared" si="460"/>
        <v>2017</v>
      </c>
      <c r="T2738" t="str">
        <f t="shared" si="466"/>
        <v/>
      </c>
      <c r="U2738">
        <f t="shared" si="466"/>
        <v>107.23</v>
      </c>
      <c r="V2738" t="str">
        <f t="shared" si="466"/>
        <v/>
      </c>
      <c r="W2738" t="str">
        <f t="shared" si="466"/>
        <v/>
      </c>
      <c r="Z2738" t="str">
        <f t="shared" si="467"/>
        <v/>
      </c>
      <c r="AA2738" t="str">
        <f t="shared" si="467"/>
        <v/>
      </c>
      <c r="AB2738">
        <f t="shared" si="467"/>
        <v>107.23</v>
      </c>
      <c r="AE2738" t="str">
        <f t="shared" si="461"/>
        <v/>
      </c>
      <c r="AH2738" t="str">
        <f t="shared" si="462"/>
        <v/>
      </c>
      <c r="AI2738" t="str">
        <f t="shared" si="463"/>
        <v/>
      </c>
      <c r="AJ2738" t="str">
        <f t="shared" si="459"/>
        <v/>
      </c>
      <c r="AK2738" t="str">
        <f t="shared" si="459"/>
        <v/>
      </c>
      <c r="AL2738" t="str">
        <f t="shared" si="459"/>
        <v/>
      </c>
    </row>
    <row r="2739" spans="1:38" x14ac:dyDescent="0.2">
      <c r="A2739" s="1">
        <v>7981</v>
      </c>
      <c r="B2739" s="2" t="s">
        <v>18</v>
      </c>
      <c r="C2739" s="3">
        <v>42744</v>
      </c>
      <c r="D2739" s="2" t="s">
        <v>27</v>
      </c>
      <c r="E2739" s="2">
        <v>35</v>
      </c>
      <c r="F2739" s="2">
        <v>9850.51</v>
      </c>
      <c r="G2739" s="2">
        <v>7.0000000000000007E-2</v>
      </c>
      <c r="H2739" s="2" t="s">
        <v>44</v>
      </c>
      <c r="I2739" s="2">
        <v>-379.2</v>
      </c>
      <c r="J2739" s="2">
        <v>292.98</v>
      </c>
      <c r="K2739" s="2">
        <v>71</v>
      </c>
      <c r="L2739" s="2" t="s">
        <v>79</v>
      </c>
      <c r="M2739" s="2" t="s">
        <v>29</v>
      </c>
      <c r="N2739" s="2" t="s">
        <v>30</v>
      </c>
      <c r="O2739" s="2" t="s">
        <v>45</v>
      </c>
      <c r="P2739" s="2" t="s">
        <v>61</v>
      </c>
      <c r="Q2739" s="2" t="s">
        <v>56</v>
      </c>
      <c r="R2739" s="3">
        <v>42744</v>
      </c>
      <c r="S2739" s="10">
        <f t="shared" si="460"/>
        <v>2017</v>
      </c>
      <c r="T2739" t="str">
        <f t="shared" si="466"/>
        <v/>
      </c>
      <c r="U2739">
        <f t="shared" si="466"/>
        <v>-379.2</v>
      </c>
      <c r="V2739" t="str">
        <f t="shared" si="466"/>
        <v/>
      </c>
      <c r="W2739" t="str">
        <f t="shared" si="466"/>
        <v/>
      </c>
      <c r="Z2739" t="str">
        <f t="shared" si="467"/>
        <v/>
      </c>
      <c r="AA2739" t="str">
        <f t="shared" si="467"/>
        <v/>
      </c>
      <c r="AB2739">
        <f t="shared" si="467"/>
        <v>-379.2</v>
      </c>
      <c r="AE2739" t="str">
        <f t="shared" si="461"/>
        <v>Furniture</v>
      </c>
      <c r="AH2739" t="str">
        <f t="shared" si="462"/>
        <v/>
      </c>
      <c r="AI2739" t="str">
        <f t="shared" si="463"/>
        <v/>
      </c>
      <c r="AJ2739" t="str">
        <f t="shared" si="459"/>
        <v/>
      </c>
      <c r="AK2739" t="str">
        <f t="shared" si="459"/>
        <v/>
      </c>
      <c r="AL2739" t="str">
        <f t="shared" si="459"/>
        <v/>
      </c>
    </row>
    <row r="2740" spans="1:38" x14ac:dyDescent="0.2">
      <c r="A2740" s="1">
        <v>7982</v>
      </c>
      <c r="B2740" s="2" t="s">
        <v>18</v>
      </c>
      <c r="C2740" s="3">
        <v>42744</v>
      </c>
      <c r="D2740" s="2" t="s">
        <v>27</v>
      </c>
      <c r="E2740" s="2">
        <v>15</v>
      </c>
      <c r="F2740" s="2">
        <v>7197.46</v>
      </c>
      <c r="G2740" s="2">
        <v>0.08</v>
      </c>
      <c r="H2740" s="2" t="s">
        <v>44</v>
      </c>
      <c r="I2740" s="2">
        <v>1913.85</v>
      </c>
      <c r="J2740" s="2">
        <v>512.98</v>
      </c>
      <c r="K2740" s="2">
        <v>42.14</v>
      </c>
      <c r="L2740" s="2" t="s">
        <v>79</v>
      </c>
      <c r="M2740" s="2" t="s">
        <v>29</v>
      </c>
      <c r="N2740" s="2" t="s">
        <v>30</v>
      </c>
      <c r="O2740" s="2" t="s">
        <v>31</v>
      </c>
      <c r="P2740" s="2" t="s">
        <v>33</v>
      </c>
      <c r="Q2740" s="2" t="s">
        <v>56</v>
      </c>
      <c r="R2740" s="3">
        <v>42749</v>
      </c>
      <c r="S2740" s="10">
        <f t="shared" si="460"/>
        <v>2017</v>
      </c>
      <c r="T2740" t="str">
        <f t="shared" si="466"/>
        <v/>
      </c>
      <c r="U2740">
        <f t="shared" si="466"/>
        <v>1913.85</v>
      </c>
      <c r="V2740" t="str">
        <f t="shared" si="466"/>
        <v/>
      </c>
      <c r="W2740" t="str">
        <f t="shared" si="466"/>
        <v/>
      </c>
      <c r="Z2740" t="str">
        <f t="shared" si="467"/>
        <v/>
      </c>
      <c r="AA2740">
        <f t="shared" si="467"/>
        <v>1913.85</v>
      </c>
      <c r="AB2740" t="str">
        <f t="shared" si="467"/>
        <v/>
      </c>
      <c r="AE2740" t="str">
        <f t="shared" si="461"/>
        <v/>
      </c>
      <c r="AH2740" t="str">
        <f t="shared" si="462"/>
        <v/>
      </c>
      <c r="AI2740" t="str">
        <f t="shared" si="463"/>
        <v/>
      </c>
      <c r="AJ2740" t="str">
        <f t="shared" si="459"/>
        <v/>
      </c>
      <c r="AK2740" t="str">
        <f t="shared" si="459"/>
        <v/>
      </c>
      <c r="AL2740" t="str">
        <f t="shared" si="459"/>
        <v/>
      </c>
    </row>
    <row r="2741" spans="1:38" x14ac:dyDescent="0.2">
      <c r="A2741" s="1">
        <v>7983</v>
      </c>
      <c r="B2741" s="2" t="s">
        <v>18</v>
      </c>
      <c r="C2741" s="3">
        <v>42745</v>
      </c>
      <c r="D2741" s="2" t="s">
        <v>41</v>
      </c>
      <c r="E2741" s="2">
        <v>43</v>
      </c>
      <c r="F2741" s="2">
        <v>420.02</v>
      </c>
      <c r="G2741" s="2">
        <v>0.08</v>
      </c>
      <c r="H2741" s="2" t="s">
        <v>20</v>
      </c>
      <c r="I2741" s="2">
        <v>180.94</v>
      </c>
      <c r="J2741" s="2">
        <v>21.9</v>
      </c>
      <c r="K2741" s="2">
        <v>15.39</v>
      </c>
      <c r="L2741" s="2" t="s">
        <v>242</v>
      </c>
      <c r="M2741" s="2" t="s">
        <v>29</v>
      </c>
      <c r="N2741" s="2" t="s">
        <v>23</v>
      </c>
      <c r="O2741" s="2" t="s">
        <v>24</v>
      </c>
      <c r="P2741" s="2" t="s">
        <v>90</v>
      </c>
      <c r="Q2741" s="2" t="s">
        <v>26</v>
      </c>
      <c r="R2741" s="3">
        <v>42746</v>
      </c>
      <c r="S2741" s="10">
        <f t="shared" si="460"/>
        <v>2017</v>
      </c>
      <c r="T2741">
        <f t="shared" si="466"/>
        <v>180.94</v>
      </c>
      <c r="U2741" t="str">
        <f t="shared" si="466"/>
        <v/>
      </c>
      <c r="V2741" t="str">
        <f t="shared" si="466"/>
        <v/>
      </c>
      <c r="W2741" t="str">
        <f t="shared" si="466"/>
        <v/>
      </c>
      <c r="Z2741">
        <f t="shared" si="467"/>
        <v>180.94</v>
      </c>
      <c r="AA2741" t="str">
        <f t="shared" si="467"/>
        <v/>
      </c>
      <c r="AB2741" t="str">
        <f t="shared" si="467"/>
        <v/>
      </c>
      <c r="AE2741" t="str">
        <f t="shared" si="461"/>
        <v/>
      </c>
      <c r="AH2741" t="str">
        <f t="shared" si="462"/>
        <v/>
      </c>
      <c r="AI2741" t="str">
        <f t="shared" si="463"/>
        <v/>
      </c>
      <c r="AJ2741" t="str">
        <f t="shared" si="459"/>
        <v/>
      </c>
      <c r="AK2741" t="str">
        <f t="shared" si="459"/>
        <v/>
      </c>
      <c r="AL2741" t="str">
        <f t="shared" si="459"/>
        <v/>
      </c>
    </row>
    <row r="2742" spans="1:38" x14ac:dyDescent="0.2">
      <c r="A2742" s="1">
        <v>7984</v>
      </c>
      <c r="B2742" s="2" t="s">
        <v>18</v>
      </c>
      <c r="C2742" s="3">
        <v>42745</v>
      </c>
      <c r="D2742" s="2" t="s">
        <v>50</v>
      </c>
      <c r="E2742" s="2">
        <v>3</v>
      </c>
      <c r="F2742" s="2">
        <v>38.75</v>
      </c>
      <c r="G2742" s="2">
        <v>0.03</v>
      </c>
      <c r="H2742" s="2" t="s">
        <v>20</v>
      </c>
      <c r="I2742" s="2">
        <v>-9.2200000000000006</v>
      </c>
      <c r="J2742" s="2">
        <v>20.85</v>
      </c>
      <c r="K2742" s="2">
        <v>19.600000000000001</v>
      </c>
      <c r="L2742" s="2" t="s">
        <v>132</v>
      </c>
      <c r="M2742" s="2" t="s">
        <v>29</v>
      </c>
      <c r="N2742" s="2" t="s">
        <v>30</v>
      </c>
      <c r="O2742" s="2" t="s">
        <v>24</v>
      </c>
      <c r="P2742" s="2" t="s">
        <v>25</v>
      </c>
      <c r="Q2742" s="2" t="s">
        <v>26</v>
      </c>
      <c r="R2742" s="3">
        <v>42746</v>
      </c>
      <c r="S2742" s="10">
        <f t="shared" si="460"/>
        <v>2017</v>
      </c>
      <c r="T2742" t="str">
        <f t="shared" ref="T2742:W2761" si="468">IF($N2742=T$1,$I2742,"")</f>
        <v/>
      </c>
      <c r="U2742">
        <f t="shared" si="468"/>
        <v>-9.2200000000000006</v>
      </c>
      <c r="V2742" t="str">
        <f t="shared" si="468"/>
        <v/>
      </c>
      <c r="W2742" t="str">
        <f t="shared" si="468"/>
        <v/>
      </c>
      <c r="Z2742">
        <f t="shared" ref="Z2742:AB2761" si="469">IF($O2742=Z$1,$I2742,"")</f>
        <v>-9.2200000000000006</v>
      </c>
      <c r="AA2742" t="str">
        <f t="shared" si="469"/>
        <v/>
      </c>
      <c r="AB2742" t="str">
        <f t="shared" si="469"/>
        <v/>
      </c>
      <c r="AE2742" t="str">
        <f t="shared" si="461"/>
        <v>Office Supplies</v>
      </c>
      <c r="AH2742" t="str">
        <f t="shared" si="462"/>
        <v/>
      </c>
      <c r="AI2742" t="str">
        <f t="shared" si="463"/>
        <v/>
      </c>
      <c r="AJ2742" t="str">
        <f t="shared" si="459"/>
        <v/>
      </c>
      <c r="AK2742" t="str">
        <f t="shared" si="459"/>
        <v/>
      </c>
      <c r="AL2742" t="str">
        <f t="shared" si="459"/>
        <v/>
      </c>
    </row>
    <row r="2743" spans="1:38" x14ac:dyDescent="0.2">
      <c r="A2743" s="1">
        <v>7985</v>
      </c>
      <c r="B2743" s="2" t="s">
        <v>18</v>
      </c>
      <c r="C2743" s="3">
        <v>42745</v>
      </c>
      <c r="D2743" s="2" t="s">
        <v>19</v>
      </c>
      <c r="E2743" s="2">
        <v>27</v>
      </c>
      <c r="F2743" s="2">
        <v>153.33000000000001</v>
      </c>
      <c r="G2743" s="2">
        <v>0</v>
      </c>
      <c r="H2743" s="2" t="s">
        <v>20</v>
      </c>
      <c r="I2743" s="2">
        <v>-107.92</v>
      </c>
      <c r="J2743" s="2">
        <v>16.98</v>
      </c>
      <c r="K2743" s="2">
        <v>21.44</v>
      </c>
      <c r="L2743" s="2" t="s">
        <v>28</v>
      </c>
      <c r="M2743" s="2" t="s">
        <v>38</v>
      </c>
      <c r="N2743" s="2" t="s">
        <v>30</v>
      </c>
      <c r="O2743" s="2" t="s">
        <v>24</v>
      </c>
      <c r="P2743" s="2" t="s">
        <v>35</v>
      </c>
      <c r="Q2743" s="2" t="s">
        <v>26</v>
      </c>
      <c r="R2743" s="3">
        <v>42748</v>
      </c>
      <c r="S2743" s="10">
        <f t="shared" si="460"/>
        <v>2017</v>
      </c>
      <c r="T2743" t="str">
        <f t="shared" si="468"/>
        <v/>
      </c>
      <c r="U2743">
        <f t="shared" si="468"/>
        <v>-107.92</v>
      </c>
      <c r="V2743" t="str">
        <f t="shared" si="468"/>
        <v/>
      </c>
      <c r="W2743" t="str">
        <f t="shared" si="468"/>
        <v/>
      </c>
      <c r="Z2743">
        <f t="shared" si="469"/>
        <v>-107.92</v>
      </c>
      <c r="AA2743" t="str">
        <f t="shared" si="469"/>
        <v/>
      </c>
      <c r="AB2743" t="str">
        <f t="shared" si="469"/>
        <v/>
      </c>
      <c r="AE2743" t="str">
        <f t="shared" si="461"/>
        <v>Office Supplies</v>
      </c>
      <c r="AH2743" t="str">
        <f t="shared" si="462"/>
        <v/>
      </c>
      <c r="AI2743" t="str">
        <f t="shared" si="463"/>
        <v/>
      </c>
      <c r="AJ2743" t="str">
        <f t="shared" si="459"/>
        <v/>
      </c>
      <c r="AK2743" t="str">
        <f t="shared" si="459"/>
        <v/>
      </c>
      <c r="AL2743" t="str">
        <f t="shared" si="459"/>
        <v/>
      </c>
    </row>
    <row r="2744" spans="1:38" x14ac:dyDescent="0.2">
      <c r="A2744" s="1">
        <v>7986</v>
      </c>
      <c r="B2744" s="2" t="s">
        <v>18</v>
      </c>
      <c r="C2744" s="3">
        <v>42745</v>
      </c>
      <c r="D2744" s="2" t="s">
        <v>19</v>
      </c>
      <c r="E2744" s="2">
        <v>21</v>
      </c>
      <c r="F2744" s="2">
        <v>6443.27</v>
      </c>
      <c r="G2744" s="2">
        <v>0.04</v>
      </c>
      <c r="H2744" s="2" t="s">
        <v>44</v>
      </c>
      <c r="I2744" s="2">
        <v>940.46</v>
      </c>
      <c r="J2744" s="2">
        <v>312.98</v>
      </c>
      <c r="K2744" s="2">
        <v>78.73</v>
      </c>
      <c r="L2744" s="2" t="s">
        <v>28</v>
      </c>
      <c r="M2744" s="2" t="s">
        <v>29</v>
      </c>
      <c r="N2744" s="2" t="s">
        <v>30</v>
      </c>
      <c r="O2744" s="2" t="s">
        <v>45</v>
      </c>
      <c r="P2744" s="2" t="s">
        <v>61</v>
      </c>
      <c r="Q2744" s="2" t="s">
        <v>56</v>
      </c>
      <c r="R2744" s="3">
        <v>42747</v>
      </c>
      <c r="S2744" s="10">
        <f t="shared" si="460"/>
        <v>2017</v>
      </c>
      <c r="T2744" t="str">
        <f t="shared" si="468"/>
        <v/>
      </c>
      <c r="U2744">
        <f t="shared" si="468"/>
        <v>940.46</v>
      </c>
      <c r="V2744" t="str">
        <f t="shared" si="468"/>
        <v/>
      </c>
      <c r="W2744" t="str">
        <f t="shared" si="468"/>
        <v/>
      </c>
      <c r="Z2744" t="str">
        <f t="shared" si="469"/>
        <v/>
      </c>
      <c r="AA2744" t="str">
        <f t="shared" si="469"/>
        <v/>
      </c>
      <c r="AB2744">
        <f t="shared" si="469"/>
        <v>940.46</v>
      </c>
      <c r="AE2744" t="str">
        <f t="shared" si="461"/>
        <v/>
      </c>
      <c r="AH2744" t="str">
        <f t="shared" si="462"/>
        <v/>
      </c>
      <c r="AI2744" t="str">
        <f t="shared" si="463"/>
        <v/>
      </c>
      <c r="AJ2744" t="str">
        <f t="shared" si="459"/>
        <v/>
      </c>
      <c r="AK2744" t="str">
        <f t="shared" si="459"/>
        <v/>
      </c>
      <c r="AL2744" t="str">
        <f t="shared" si="459"/>
        <v/>
      </c>
    </row>
    <row r="2745" spans="1:38" x14ac:dyDescent="0.2">
      <c r="A2745" s="1">
        <v>7987</v>
      </c>
      <c r="B2745" s="2" t="s">
        <v>18</v>
      </c>
      <c r="C2745" s="3">
        <v>42745</v>
      </c>
      <c r="D2745" s="2" t="s">
        <v>19</v>
      </c>
      <c r="E2745" s="2">
        <v>11</v>
      </c>
      <c r="F2745" s="2">
        <v>319.43</v>
      </c>
      <c r="G2745" s="2">
        <v>0.08</v>
      </c>
      <c r="H2745" s="2" t="s">
        <v>20</v>
      </c>
      <c r="I2745" s="2">
        <v>-61.26</v>
      </c>
      <c r="J2745" s="2">
        <v>41.99</v>
      </c>
      <c r="K2745" s="2">
        <v>19.5</v>
      </c>
      <c r="L2745" s="2" t="s">
        <v>28</v>
      </c>
      <c r="M2745" s="2" t="s">
        <v>29</v>
      </c>
      <c r="N2745" s="2" t="s">
        <v>30</v>
      </c>
      <c r="O2745" s="2" t="s">
        <v>31</v>
      </c>
      <c r="P2745" s="2" t="s">
        <v>32</v>
      </c>
      <c r="Q2745" s="2" t="s">
        <v>26</v>
      </c>
      <c r="R2745" s="3">
        <v>42747</v>
      </c>
      <c r="S2745" s="10">
        <f t="shared" si="460"/>
        <v>2017</v>
      </c>
      <c r="T2745" t="str">
        <f t="shared" si="468"/>
        <v/>
      </c>
      <c r="U2745">
        <f t="shared" si="468"/>
        <v>-61.26</v>
      </c>
      <c r="V2745" t="str">
        <f t="shared" si="468"/>
        <v/>
      </c>
      <c r="W2745" t="str">
        <f t="shared" si="468"/>
        <v/>
      </c>
      <c r="Z2745" t="str">
        <f t="shared" si="469"/>
        <v/>
      </c>
      <c r="AA2745">
        <f t="shared" si="469"/>
        <v>-61.26</v>
      </c>
      <c r="AB2745" t="str">
        <f t="shared" si="469"/>
        <v/>
      </c>
      <c r="AE2745" t="str">
        <f t="shared" si="461"/>
        <v>Technology</v>
      </c>
      <c r="AH2745" t="str">
        <f t="shared" si="462"/>
        <v/>
      </c>
      <c r="AI2745" t="str">
        <f t="shared" si="463"/>
        <v/>
      </c>
      <c r="AJ2745" t="str">
        <f t="shared" si="459"/>
        <v/>
      </c>
      <c r="AK2745" t="str">
        <f t="shared" si="459"/>
        <v/>
      </c>
      <c r="AL2745" t="str">
        <f t="shared" si="459"/>
        <v/>
      </c>
    </row>
    <row r="2746" spans="1:38" x14ac:dyDescent="0.2">
      <c r="A2746" s="1">
        <v>7988</v>
      </c>
      <c r="B2746" s="2" t="s">
        <v>18</v>
      </c>
      <c r="C2746" s="3">
        <v>42745</v>
      </c>
      <c r="D2746" s="2" t="s">
        <v>41</v>
      </c>
      <c r="E2746" s="2">
        <v>12</v>
      </c>
      <c r="F2746" s="2">
        <v>56.58</v>
      </c>
      <c r="G2746" s="2">
        <v>7.0000000000000007E-2</v>
      </c>
      <c r="H2746" s="2" t="s">
        <v>20</v>
      </c>
      <c r="I2746" s="2">
        <v>5.98</v>
      </c>
      <c r="J2746" s="2">
        <v>16.28</v>
      </c>
      <c r="K2746" s="2">
        <v>14.94</v>
      </c>
      <c r="L2746" s="2" t="s">
        <v>108</v>
      </c>
      <c r="M2746" s="2" t="s">
        <v>29</v>
      </c>
      <c r="N2746" s="2" t="s">
        <v>23</v>
      </c>
      <c r="O2746" s="2" t="s">
        <v>24</v>
      </c>
      <c r="P2746" s="2" t="s">
        <v>64</v>
      </c>
      <c r="Q2746" s="2" t="s">
        <v>36</v>
      </c>
      <c r="R2746" s="3">
        <v>42745</v>
      </c>
      <c r="S2746" s="10">
        <f t="shared" si="460"/>
        <v>2017</v>
      </c>
      <c r="T2746">
        <f t="shared" si="468"/>
        <v>5.98</v>
      </c>
      <c r="U2746" t="str">
        <f t="shared" si="468"/>
        <v/>
      </c>
      <c r="V2746" t="str">
        <f t="shared" si="468"/>
        <v/>
      </c>
      <c r="W2746" t="str">
        <f t="shared" si="468"/>
        <v/>
      </c>
      <c r="Z2746">
        <f t="shared" si="469"/>
        <v>5.98</v>
      </c>
      <c r="AA2746" t="str">
        <f t="shared" si="469"/>
        <v/>
      </c>
      <c r="AB2746" t="str">
        <f t="shared" si="469"/>
        <v/>
      </c>
      <c r="AE2746" t="str">
        <f t="shared" si="461"/>
        <v/>
      </c>
      <c r="AH2746" t="str">
        <f t="shared" si="462"/>
        <v/>
      </c>
      <c r="AI2746" t="str">
        <f t="shared" si="463"/>
        <v/>
      </c>
      <c r="AJ2746" t="str">
        <f t="shared" si="459"/>
        <v/>
      </c>
      <c r="AK2746" t="str">
        <f t="shared" si="459"/>
        <v/>
      </c>
      <c r="AL2746" t="str">
        <f t="shared" si="459"/>
        <v/>
      </c>
    </row>
    <row r="2747" spans="1:38" x14ac:dyDescent="0.2">
      <c r="A2747" s="1">
        <v>7989</v>
      </c>
      <c r="B2747" s="2" t="s">
        <v>18</v>
      </c>
      <c r="C2747" s="3">
        <v>42746</v>
      </c>
      <c r="D2747" s="2" t="s">
        <v>41</v>
      </c>
      <c r="E2747" s="2">
        <v>35</v>
      </c>
      <c r="F2747" s="2">
        <v>244.39</v>
      </c>
      <c r="G2747" s="2">
        <v>0.06</v>
      </c>
      <c r="H2747" s="2" t="s">
        <v>20</v>
      </c>
      <c r="I2747" s="2">
        <v>-90.39</v>
      </c>
      <c r="J2747" s="2">
        <v>18.48</v>
      </c>
      <c r="K2747" s="2">
        <v>20.74</v>
      </c>
      <c r="L2747" s="2" t="s">
        <v>339</v>
      </c>
      <c r="M2747" s="2" t="s">
        <v>29</v>
      </c>
      <c r="N2747" s="2" t="s">
        <v>30</v>
      </c>
      <c r="O2747" s="2" t="s">
        <v>24</v>
      </c>
      <c r="P2747" s="2" t="s">
        <v>35</v>
      </c>
      <c r="Q2747" s="2" t="s">
        <v>26</v>
      </c>
      <c r="R2747" s="3">
        <v>42748</v>
      </c>
      <c r="S2747" s="10">
        <f t="shared" si="460"/>
        <v>2017</v>
      </c>
      <c r="T2747" t="str">
        <f t="shared" si="468"/>
        <v/>
      </c>
      <c r="U2747">
        <f t="shared" si="468"/>
        <v>-90.39</v>
      </c>
      <c r="V2747" t="str">
        <f t="shared" si="468"/>
        <v/>
      </c>
      <c r="W2747" t="str">
        <f t="shared" si="468"/>
        <v/>
      </c>
      <c r="Z2747">
        <f t="shared" si="469"/>
        <v>-90.39</v>
      </c>
      <c r="AA2747" t="str">
        <f t="shared" si="469"/>
        <v/>
      </c>
      <c r="AB2747" t="str">
        <f t="shared" si="469"/>
        <v/>
      </c>
      <c r="AE2747" t="str">
        <f t="shared" si="461"/>
        <v>Office Supplies</v>
      </c>
      <c r="AH2747" t="str">
        <f t="shared" si="462"/>
        <v/>
      </c>
      <c r="AI2747" t="str">
        <f t="shared" si="463"/>
        <v/>
      </c>
      <c r="AJ2747" t="str">
        <f t="shared" si="459"/>
        <v/>
      </c>
      <c r="AK2747" t="str">
        <f t="shared" si="459"/>
        <v/>
      </c>
      <c r="AL2747" t="str">
        <f t="shared" si="459"/>
        <v/>
      </c>
    </row>
    <row r="2748" spans="1:38" x14ac:dyDescent="0.2">
      <c r="A2748" s="1">
        <v>7990</v>
      </c>
      <c r="B2748" s="2" t="s">
        <v>18</v>
      </c>
      <c r="C2748" s="3">
        <v>42746</v>
      </c>
      <c r="D2748" s="2" t="s">
        <v>41</v>
      </c>
      <c r="E2748" s="2">
        <v>46</v>
      </c>
      <c r="F2748" s="2">
        <v>4624.7359999999999</v>
      </c>
      <c r="G2748" s="2">
        <v>0.09</v>
      </c>
      <c r="H2748" s="2" t="s">
        <v>20</v>
      </c>
      <c r="I2748" s="2">
        <v>983.75</v>
      </c>
      <c r="J2748" s="2">
        <v>137.99</v>
      </c>
      <c r="K2748" s="2">
        <v>21.69</v>
      </c>
      <c r="L2748" s="2" t="s">
        <v>339</v>
      </c>
      <c r="M2748" s="2" t="s">
        <v>29</v>
      </c>
      <c r="N2748" s="2" t="s">
        <v>30</v>
      </c>
      <c r="O2748" s="2" t="s">
        <v>31</v>
      </c>
      <c r="P2748" s="2" t="s">
        <v>39</v>
      </c>
      <c r="Q2748" s="2" t="s">
        <v>26</v>
      </c>
      <c r="R2748" s="3">
        <v>42748</v>
      </c>
      <c r="S2748" s="10">
        <f t="shared" si="460"/>
        <v>2017</v>
      </c>
      <c r="T2748" t="str">
        <f t="shared" si="468"/>
        <v/>
      </c>
      <c r="U2748">
        <f t="shared" si="468"/>
        <v>983.75</v>
      </c>
      <c r="V2748" t="str">
        <f t="shared" si="468"/>
        <v/>
      </c>
      <c r="W2748" t="str">
        <f t="shared" si="468"/>
        <v/>
      </c>
      <c r="Z2748" t="str">
        <f t="shared" si="469"/>
        <v/>
      </c>
      <c r="AA2748">
        <f t="shared" si="469"/>
        <v>983.75</v>
      </c>
      <c r="AB2748" t="str">
        <f t="shared" si="469"/>
        <v/>
      </c>
      <c r="AE2748" t="str">
        <f t="shared" si="461"/>
        <v/>
      </c>
      <c r="AH2748" t="str">
        <f t="shared" si="462"/>
        <v/>
      </c>
      <c r="AI2748" t="str">
        <f t="shared" si="463"/>
        <v/>
      </c>
      <c r="AJ2748" t="str">
        <f t="shared" si="459"/>
        <v/>
      </c>
      <c r="AK2748" t="str">
        <f t="shared" si="459"/>
        <v/>
      </c>
      <c r="AL2748" t="str">
        <f t="shared" si="459"/>
        <v/>
      </c>
    </row>
    <row r="2749" spans="1:38" x14ac:dyDescent="0.2">
      <c r="A2749" s="1">
        <v>7991</v>
      </c>
      <c r="B2749" s="2" t="s">
        <v>18</v>
      </c>
      <c r="C2749" s="3">
        <v>42746</v>
      </c>
      <c r="D2749" s="2" t="s">
        <v>19</v>
      </c>
      <c r="E2749" s="2">
        <v>30</v>
      </c>
      <c r="F2749" s="2">
        <v>344.05</v>
      </c>
      <c r="G2749" s="2">
        <v>7.0000000000000007E-2</v>
      </c>
      <c r="H2749" s="2" t="s">
        <v>20</v>
      </c>
      <c r="I2749" s="2">
        <v>-65.650000000000006</v>
      </c>
      <c r="J2749" s="2">
        <v>23.7</v>
      </c>
      <c r="K2749" s="2">
        <v>20.96</v>
      </c>
      <c r="L2749" s="2" t="s">
        <v>113</v>
      </c>
      <c r="M2749" s="2" t="s">
        <v>29</v>
      </c>
      <c r="N2749" s="2" t="s">
        <v>30</v>
      </c>
      <c r="O2749" s="2" t="s">
        <v>24</v>
      </c>
      <c r="P2749" s="2" t="s">
        <v>71</v>
      </c>
      <c r="Q2749" s="2" t="s">
        <v>62</v>
      </c>
      <c r="R2749" s="3">
        <v>42747</v>
      </c>
      <c r="S2749" s="10">
        <f t="shared" si="460"/>
        <v>2017</v>
      </c>
      <c r="T2749" t="str">
        <f t="shared" si="468"/>
        <v/>
      </c>
      <c r="U2749">
        <f t="shared" si="468"/>
        <v>-65.650000000000006</v>
      </c>
      <c r="V2749" t="str">
        <f t="shared" si="468"/>
        <v/>
      </c>
      <c r="W2749" t="str">
        <f t="shared" si="468"/>
        <v/>
      </c>
      <c r="Z2749">
        <f t="shared" si="469"/>
        <v>-65.650000000000006</v>
      </c>
      <c r="AA2749" t="str">
        <f t="shared" si="469"/>
        <v/>
      </c>
      <c r="AB2749" t="str">
        <f t="shared" si="469"/>
        <v/>
      </c>
      <c r="AE2749" t="str">
        <f t="shared" si="461"/>
        <v>Office Supplies</v>
      </c>
      <c r="AH2749" t="str">
        <f t="shared" si="462"/>
        <v/>
      </c>
      <c r="AI2749" t="str">
        <f t="shared" si="463"/>
        <v/>
      </c>
      <c r="AJ2749" t="str">
        <f t="shared" si="459"/>
        <v/>
      </c>
      <c r="AK2749" t="str">
        <f t="shared" si="459"/>
        <v/>
      </c>
      <c r="AL2749" t="str">
        <f t="shared" si="459"/>
        <v/>
      </c>
    </row>
    <row r="2750" spans="1:38" x14ac:dyDescent="0.2">
      <c r="A2750" s="1">
        <v>7992</v>
      </c>
      <c r="B2750" s="2" t="s">
        <v>18</v>
      </c>
      <c r="C2750" s="3">
        <v>42748</v>
      </c>
      <c r="D2750" s="2" t="s">
        <v>50</v>
      </c>
      <c r="E2750" s="2">
        <v>48</v>
      </c>
      <c r="F2750" s="2">
        <v>1593</v>
      </c>
      <c r="G2750" s="2">
        <v>0.08</v>
      </c>
      <c r="H2750" s="2" t="s">
        <v>20</v>
      </c>
      <c r="I2750" s="2">
        <v>637.53</v>
      </c>
      <c r="J2750" s="2">
        <v>47.44</v>
      </c>
      <c r="K2750" s="2">
        <v>18.920000000000002</v>
      </c>
      <c r="L2750" s="2" t="s">
        <v>160</v>
      </c>
      <c r="M2750" s="2" t="s">
        <v>29</v>
      </c>
      <c r="N2750" s="2" t="s">
        <v>54</v>
      </c>
      <c r="O2750" s="2" t="s">
        <v>24</v>
      </c>
      <c r="P2750" s="2" t="s">
        <v>35</v>
      </c>
      <c r="Q2750" s="2" t="s">
        <v>26</v>
      </c>
      <c r="R2750" s="3">
        <v>42749</v>
      </c>
      <c r="S2750" s="10">
        <f t="shared" si="460"/>
        <v>2017</v>
      </c>
      <c r="T2750" t="str">
        <f t="shared" si="468"/>
        <v/>
      </c>
      <c r="U2750" t="str">
        <f t="shared" si="468"/>
        <v/>
      </c>
      <c r="V2750" t="str">
        <f t="shared" si="468"/>
        <v/>
      </c>
      <c r="W2750">
        <f t="shared" si="468"/>
        <v>637.53</v>
      </c>
      <c r="Z2750">
        <f t="shared" si="469"/>
        <v>637.53</v>
      </c>
      <c r="AA2750" t="str">
        <f t="shared" si="469"/>
        <v/>
      </c>
      <c r="AB2750" t="str">
        <f t="shared" si="469"/>
        <v/>
      </c>
      <c r="AE2750" t="str">
        <f t="shared" si="461"/>
        <v/>
      </c>
      <c r="AH2750" t="str">
        <f t="shared" si="462"/>
        <v/>
      </c>
      <c r="AI2750" t="str">
        <f t="shared" si="463"/>
        <v/>
      </c>
      <c r="AJ2750" t="str">
        <f t="shared" si="459"/>
        <v/>
      </c>
      <c r="AK2750" t="str">
        <f t="shared" si="459"/>
        <v/>
      </c>
      <c r="AL2750" t="str">
        <f t="shared" si="459"/>
        <v/>
      </c>
    </row>
    <row r="2751" spans="1:38" x14ac:dyDescent="0.2">
      <c r="A2751" s="1">
        <v>7993</v>
      </c>
      <c r="B2751" s="2" t="s">
        <v>18</v>
      </c>
      <c r="C2751" s="3">
        <v>42748</v>
      </c>
      <c r="D2751" s="2" t="s">
        <v>50</v>
      </c>
      <c r="E2751" s="2">
        <v>30</v>
      </c>
      <c r="F2751" s="2">
        <v>223.25</v>
      </c>
      <c r="G2751" s="2">
        <v>0.09</v>
      </c>
      <c r="H2751" s="2" t="s">
        <v>20</v>
      </c>
      <c r="I2751" s="2">
        <v>66.349999999999994</v>
      </c>
      <c r="J2751" s="2">
        <v>19.399999999999999</v>
      </c>
      <c r="K2751" s="2">
        <v>15.71</v>
      </c>
      <c r="L2751" s="2" t="s">
        <v>160</v>
      </c>
      <c r="M2751" s="2" t="s">
        <v>29</v>
      </c>
      <c r="N2751" s="2" t="s">
        <v>54</v>
      </c>
      <c r="O2751" s="2" t="s">
        <v>24</v>
      </c>
      <c r="P2751" s="2" t="s">
        <v>35</v>
      </c>
      <c r="Q2751" s="2" t="s">
        <v>36</v>
      </c>
      <c r="R2751" s="3">
        <v>42750</v>
      </c>
      <c r="S2751" s="10">
        <f t="shared" si="460"/>
        <v>2017</v>
      </c>
      <c r="T2751" t="str">
        <f t="shared" si="468"/>
        <v/>
      </c>
      <c r="U2751" t="str">
        <f t="shared" si="468"/>
        <v/>
      </c>
      <c r="V2751" t="str">
        <f t="shared" si="468"/>
        <v/>
      </c>
      <c r="W2751">
        <f t="shared" si="468"/>
        <v>66.349999999999994</v>
      </c>
      <c r="Z2751">
        <f t="shared" si="469"/>
        <v>66.349999999999994</v>
      </c>
      <c r="AA2751" t="str">
        <f t="shared" si="469"/>
        <v/>
      </c>
      <c r="AB2751" t="str">
        <f t="shared" si="469"/>
        <v/>
      </c>
      <c r="AE2751" t="str">
        <f t="shared" si="461"/>
        <v/>
      </c>
      <c r="AH2751" t="str">
        <f t="shared" si="462"/>
        <v/>
      </c>
      <c r="AI2751" t="str">
        <f t="shared" si="463"/>
        <v/>
      </c>
      <c r="AJ2751" t="str">
        <f t="shared" si="459"/>
        <v/>
      </c>
      <c r="AK2751" t="str">
        <f t="shared" si="459"/>
        <v/>
      </c>
      <c r="AL2751" t="str">
        <f t="shared" si="459"/>
        <v/>
      </c>
    </row>
    <row r="2752" spans="1:38" x14ac:dyDescent="0.2">
      <c r="A2752" s="1">
        <v>7994</v>
      </c>
      <c r="B2752" s="2" t="s">
        <v>18</v>
      </c>
      <c r="C2752" s="3">
        <v>42749</v>
      </c>
      <c r="D2752" s="2" t="s">
        <v>41</v>
      </c>
      <c r="E2752" s="2">
        <v>5</v>
      </c>
      <c r="F2752" s="2">
        <v>262.70999999999998</v>
      </c>
      <c r="G2752" s="2">
        <v>0.02</v>
      </c>
      <c r="H2752" s="2" t="s">
        <v>20</v>
      </c>
      <c r="I2752" s="2">
        <v>46.81</v>
      </c>
      <c r="J2752" s="2">
        <v>60.04</v>
      </c>
      <c r="K2752" s="2">
        <v>19.79</v>
      </c>
      <c r="L2752" s="2" t="s">
        <v>603</v>
      </c>
      <c r="M2752" s="2" t="s">
        <v>22</v>
      </c>
      <c r="N2752" s="2" t="s">
        <v>43</v>
      </c>
      <c r="O2752" s="2" t="s">
        <v>24</v>
      </c>
      <c r="P2752" s="2" t="s">
        <v>35</v>
      </c>
      <c r="Q2752" s="2" t="s">
        <v>26</v>
      </c>
      <c r="R2752" s="3">
        <v>42751</v>
      </c>
      <c r="S2752" s="10">
        <f t="shared" si="460"/>
        <v>2017</v>
      </c>
      <c r="T2752" t="str">
        <f t="shared" si="468"/>
        <v/>
      </c>
      <c r="U2752" t="str">
        <f t="shared" si="468"/>
        <v/>
      </c>
      <c r="V2752">
        <f t="shared" si="468"/>
        <v>46.81</v>
      </c>
      <c r="W2752" t="str">
        <f t="shared" si="468"/>
        <v/>
      </c>
      <c r="Z2752">
        <f t="shared" si="469"/>
        <v>46.81</v>
      </c>
      <c r="AA2752" t="str">
        <f t="shared" si="469"/>
        <v/>
      </c>
      <c r="AB2752" t="str">
        <f t="shared" si="469"/>
        <v/>
      </c>
      <c r="AE2752" t="str">
        <f t="shared" si="461"/>
        <v/>
      </c>
      <c r="AH2752" t="str">
        <f t="shared" si="462"/>
        <v/>
      </c>
      <c r="AI2752" t="str">
        <f t="shared" si="463"/>
        <v/>
      </c>
      <c r="AJ2752" t="str">
        <f t="shared" si="459"/>
        <v/>
      </c>
      <c r="AK2752" t="str">
        <f t="shared" si="459"/>
        <v/>
      </c>
      <c r="AL2752" t="str">
        <f t="shared" si="459"/>
        <v/>
      </c>
    </row>
    <row r="2753" spans="1:38" x14ac:dyDescent="0.2">
      <c r="A2753" s="1">
        <v>7995</v>
      </c>
      <c r="B2753" s="2" t="s">
        <v>18</v>
      </c>
      <c r="C2753" s="3">
        <v>42749</v>
      </c>
      <c r="D2753" s="2" t="s">
        <v>50</v>
      </c>
      <c r="E2753" s="2">
        <v>24</v>
      </c>
      <c r="F2753" s="2">
        <v>106.5</v>
      </c>
      <c r="G2753" s="2">
        <v>0.02</v>
      </c>
      <c r="H2753" s="2" t="s">
        <v>20</v>
      </c>
      <c r="I2753" s="2">
        <v>33.82</v>
      </c>
      <c r="J2753" s="2">
        <v>16.13</v>
      </c>
      <c r="K2753" s="2">
        <v>14.99</v>
      </c>
      <c r="L2753" s="2" t="s">
        <v>544</v>
      </c>
      <c r="M2753" s="2" t="s">
        <v>29</v>
      </c>
      <c r="N2753" s="2" t="s">
        <v>23</v>
      </c>
      <c r="O2753" s="2" t="s">
        <v>24</v>
      </c>
      <c r="P2753" s="2" t="s">
        <v>74</v>
      </c>
      <c r="Q2753" s="2" t="s">
        <v>26</v>
      </c>
      <c r="R2753" s="3">
        <v>42750</v>
      </c>
      <c r="S2753" s="10">
        <f t="shared" si="460"/>
        <v>2017</v>
      </c>
      <c r="T2753">
        <f t="shared" si="468"/>
        <v>33.82</v>
      </c>
      <c r="U2753" t="str">
        <f t="shared" si="468"/>
        <v/>
      </c>
      <c r="V2753" t="str">
        <f t="shared" si="468"/>
        <v/>
      </c>
      <c r="W2753" t="str">
        <f t="shared" si="468"/>
        <v/>
      </c>
      <c r="Z2753">
        <f t="shared" si="469"/>
        <v>33.82</v>
      </c>
      <c r="AA2753" t="str">
        <f t="shared" si="469"/>
        <v/>
      </c>
      <c r="AB2753" t="str">
        <f t="shared" si="469"/>
        <v/>
      </c>
      <c r="AE2753" t="str">
        <f t="shared" si="461"/>
        <v/>
      </c>
      <c r="AH2753" t="str">
        <f t="shared" si="462"/>
        <v/>
      </c>
      <c r="AI2753" t="str">
        <f t="shared" si="463"/>
        <v/>
      </c>
      <c r="AJ2753" t="str">
        <f t="shared" si="459"/>
        <v/>
      </c>
      <c r="AK2753" t="str">
        <f t="shared" si="459"/>
        <v/>
      </c>
      <c r="AL2753" t="str">
        <f t="shared" si="459"/>
        <v/>
      </c>
    </row>
    <row r="2754" spans="1:38" x14ac:dyDescent="0.2">
      <c r="A2754" s="1">
        <v>7996</v>
      </c>
      <c r="B2754" s="2" t="s">
        <v>18</v>
      </c>
      <c r="C2754" s="3">
        <v>42749</v>
      </c>
      <c r="D2754" s="2" t="s">
        <v>50</v>
      </c>
      <c r="E2754" s="2">
        <v>36</v>
      </c>
      <c r="F2754" s="2">
        <v>387.74</v>
      </c>
      <c r="G2754" s="2">
        <v>0.02</v>
      </c>
      <c r="H2754" s="2" t="s">
        <v>20</v>
      </c>
      <c r="I2754" s="2">
        <v>-102.8</v>
      </c>
      <c r="J2754" s="2">
        <v>22.48</v>
      </c>
      <c r="K2754" s="2">
        <v>20.91</v>
      </c>
      <c r="L2754" s="2" t="s">
        <v>544</v>
      </c>
      <c r="M2754" s="2" t="s">
        <v>29</v>
      </c>
      <c r="N2754" s="2" t="s">
        <v>23</v>
      </c>
      <c r="O2754" s="2" t="s">
        <v>24</v>
      </c>
      <c r="P2754" s="2" t="s">
        <v>52</v>
      </c>
      <c r="Q2754" s="2" t="s">
        <v>26</v>
      </c>
      <c r="R2754" s="3">
        <v>42749</v>
      </c>
      <c r="S2754" s="10">
        <f t="shared" si="460"/>
        <v>2017</v>
      </c>
      <c r="T2754">
        <f t="shared" si="468"/>
        <v>-102.8</v>
      </c>
      <c r="U2754" t="str">
        <f t="shared" si="468"/>
        <v/>
      </c>
      <c r="V2754" t="str">
        <f t="shared" si="468"/>
        <v/>
      </c>
      <c r="W2754" t="str">
        <f t="shared" si="468"/>
        <v/>
      </c>
      <c r="Z2754">
        <f t="shared" si="469"/>
        <v>-102.8</v>
      </c>
      <c r="AA2754" t="str">
        <f t="shared" si="469"/>
        <v/>
      </c>
      <c r="AB2754" t="str">
        <f t="shared" si="469"/>
        <v/>
      </c>
      <c r="AE2754" t="str">
        <f t="shared" si="461"/>
        <v>Office Supplies</v>
      </c>
      <c r="AH2754" t="str">
        <f t="shared" si="462"/>
        <v/>
      </c>
      <c r="AI2754" t="str">
        <f t="shared" si="463"/>
        <v/>
      </c>
      <c r="AJ2754" t="str">
        <f t="shared" si="463"/>
        <v/>
      </c>
      <c r="AK2754" t="str">
        <f t="shared" si="463"/>
        <v/>
      </c>
      <c r="AL2754" t="str">
        <f t="shared" si="463"/>
        <v/>
      </c>
    </row>
    <row r="2755" spans="1:38" x14ac:dyDescent="0.2">
      <c r="A2755" s="1">
        <v>7997</v>
      </c>
      <c r="B2755" s="2" t="s">
        <v>18</v>
      </c>
      <c r="C2755" s="3">
        <v>42749</v>
      </c>
      <c r="D2755" s="2" t="s">
        <v>19</v>
      </c>
      <c r="E2755" s="2">
        <v>43</v>
      </c>
      <c r="F2755" s="2">
        <v>799.61</v>
      </c>
      <c r="G2755" s="2">
        <v>0.05</v>
      </c>
      <c r="H2755" s="2" t="s">
        <v>20</v>
      </c>
      <c r="I2755" s="2">
        <v>47.64</v>
      </c>
      <c r="J2755" s="2">
        <v>30.97</v>
      </c>
      <c r="K2755" s="2">
        <v>23.54</v>
      </c>
      <c r="L2755" s="2" t="s">
        <v>110</v>
      </c>
      <c r="M2755" s="2" t="s">
        <v>38</v>
      </c>
      <c r="N2755" s="2" t="s">
        <v>43</v>
      </c>
      <c r="O2755" s="2" t="s">
        <v>24</v>
      </c>
      <c r="P2755" s="2" t="s">
        <v>35</v>
      </c>
      <c r="Q2755" s="2" t="s">
        <v>26</v>
      </c>
      <c r="R2755" s="3">
        <v>42751</v>
      </c>
      <c r="S2755" s="10">
        <f t="shared" ref="S2755:S2818" si="470">YEAR(C2755)</f>
        <v>2017</v>
      </c>
      <c r="T2755" t="str">
        <f t="shared" si="468"/>
        <v/>
      </c>
      <c r="U2755" t="str">
        <f t="shared" si="468"/>
        <v/>
      </c>
      <c r="V2755">
        <f t="shared" si="468"/>
        <v>47.64</v>
      </c>
      <c r="W2755" t="str">
        <f t="shared" si="468"/>
        <v/>
      </c>
      <c r="Z2755">
        <f t="shared" si="469"/>
        <v>47.64</v>
      </c>
      <c r="AA2755" t="str">
        <f t="shared" si="469"/>
        <v/>
      </c>
      <c r="AB2755" t="str">
        <f t="shared" si="469"/>
        <v/>
      </c>
      <c r="AE2755" t="str">
        <f t="shared" ref="AE2755:AE2818" si="471">IF(I2755&lt;0,O2755,"")</f>
        <v/>
      </c>
      <c r="AH2755" t="str">
        <f t="shared" ref="AH2755:AH2818" si="472">IF(E2755&lt;11,IF(O2755="Technology",I2755,""),"")</f>
        <v/>
      </c>
      <c r="AI2755" t="str">
        <f t="shared" ref="AI2755:AL2818" si="473">IF(AI$1=$S2755,$AH2755,"")</f>
        <v/>
      </c>
      <c r="AJ2755" t="str">
        <f t="shared" si="473"/>
        <v/>
      </c>
      <c r="AK2755" t="str">
        <f t="shared" si="473"/>
        <v/>
      </c>
      <c r="AL2755" t="str">
        <f t="shared" si="473"/>
        <v/>
      </c>
    </row>
    <row r="2756" spans="1:38" x14ac:dyDescent="0.2">
      <c r="A2756" s="1">
        <v>7998</v>
      </c>
      <c r="B2756" s="2" t="s">
        <v>18</v>
      </c>
      <c r="C2756" s="3">
        <v>42751</v>
      </c>
      <c r="D2756" s="2" t="s">
        <v>50</v>
      </c>
      <c r="E2756" s="2">
        <v>5</v>
      </c>
      <c r="F2756" s="2">
        <v>908.774</v>
      </c>
      <c r="G2756" s="2">
        <v>0.01</v>
      </c>
      <c r="H2756" s="2" t="s">
        <v>20</v>
      </c>
      <c r="I2756" s="2">
        <v>-643.25</v>
      </c>
      <c r="J2756" s="2">
        <v>217.99</v>
      </c>
      <c r="K2756" s="2">
        <v>16.5</v>
      </c>
      <c r="L2756" s="2" t="s">
        <v>185</v>
      </c>
      <c r="M2756" s="2" t="s">
        <v>29</v>
      </c>
      <c r="N2756" s="2" t="s">
        <v>54</v>
      </c>
      <c r="O2756" s="2" t="s">
        <v>31</v>
      </c>
      <c r="P2756" s="2" t="s">
        <v>39</v>
      </c>
      <c r="Q2756" s="2" t="s">
        <v>26</v>
      </c>
      <c r="R2756" s="3">
        <v>42751</v>
      </c>
      <c r="S2756" s="10">
        <f t="shared" si="470"/>
        <v>2017</v>
      </c>
      <c r="T2756" t="str">
        <f t="shared" si="468"/>
        <v/>
      </c>
      <c r="U2756" t="str">
        <f t="shared" si="468"/>
        <v/>
      </c>
      <c r="V2756" t="str">
        <f t="shared" si="468"/>
        <v/>
      </c>
      <c r="W2756">
        <f t="shared" si="468"/>
        <v>-643.25</v>
      </c>
      <c r="Z2756" t="str">
        <f t="shared" si="469"/>
        <v/>
      </c>
      <c r="AA2756">
        <f t="shared" si="469"/>
        <v>-643.25</v>
      </c>
      <c r="AB2756" t="str">
        <f t="shared" si="469"/>
        <v/>
      </c>
      <c r="AE2756" t="str">
        <f t="shared" si="471"/>
        <v>Technology</v>
      </c>
      <c r="AH2756">
        <f t="shared" si="472"/>
        <v>-643.25</v>
      </c>
      <c r="AI2756" t="str">
        <f t="shared" si="473"/>
        <v/>
      </c>
      <c r="AJ2756" t="str">
        <f t="shared" si="473"/>
        <v/>
      </c>
      <c r="AK2756" t="str">
        <f t="shared" si="473"/>
        <v/>
      </c>
      <c r="AL2756">
        <f t="shared" si="473"/>
        <v>-643.25</v>
      </c>
    </row>
    <row r="2757" spans="1:38" x14ac:dyDescent="0.2">
      <c r="A2757" s="1">
        <v>7999</v>
      </c>
      <c r="B2757" s="2" t="s">
        <v>18</v>
      </c>
      <c r="C2757" s="3">
        <v>42752</v>
      </c>
      <c r="D2757" s="2" t="s">
        <v>41</v>
      </c>
      <c r="E2757" s="2">
        <v>46</v>
      </c>
      <c r="F2757" s="2">
        <v>8184.47</v>
      </c>
      <c r="G2757" s="2">
        <v>0.08</v>
      </c>
      <c r="H2757" s="2" t="s">
        <v>20</v>
      </c>
      <c r="I2757" s="2">
        <v>2390.6999999999998</v>
      </c>
      <c r="J2757" s="2">
        <v>190.47</v>
      </c>
      <c r="K2757" s="2">
        <v>33.99</v>
      </c>
      <c r="L2757" s="2" t="s">
        <v>435</v>
      </c>
      <c r="M2757" s="2" t="s">
        <v>29</v>
      </c>
      <c r="N2757" s="2" t="s">
        <v>23</v>
      </c>
      <c r="O2757" s="2" t="s">
        <v>24</v>
      </c>
      <c r="P2757" s="2" t="s">
        <v>52</v>
      </c>
      <c r="Q2757" s="2" t="s">
        <v>26</v>
      </c>
      <c r="R2757" s="3">
        <v>42753</v>
      </c>
      <c r="S2757" s="10">
        <f t="shared" si="470"/>
        <v>2017</v>
      </c>
      <c r="T2757">
        <f t="shared" si="468"/>
        <v>2390.6999999999998</v>
      </c>
      <c r="U2757" t="str">
        <f t="shared" si="468"/>
        <v/>
      </c>
      <c r="V2757" t="str">
        <f t="shared" si="468"/>
        <v/>
      </c>
      <c r="W2757" t="str">
        <f t="shared" si="468"/>
        <v/>
      </c>
      <c r="Z2757">
        <f t="shared" si="469"/>
        <v>2390.6999999999998</v>
      </c>
      <c r="AA2757" t="str">
        <f t="shared" si="469"/>
        <v/>
      </c>
      <c r="AB2757" t="str">
        <f t="shared" si="469"/>
        <v/>
      </c>
      <c r="AE2757" t="str">
        <f t="shared" si="471"/>
        <v/>
      </c>
      <c r="AH2757" t="str">
        <f t="shared" si="472"/>
        <v/>
      </c>
      <c r="AI2757" t="str">
        <f t="shared" si="473"/>
        <v/>
      </c>
      <c r="AJ2757" t="str">
        <f t="shared" si="473"/>
        <v/>
      </c>
      <c r="AK2757" t="str">
        <f t="shared" si="473"/>
        <v/>
      </c>
      <c r="AL2757" t="str">
        <f t="shared" si="473"/>
        <v/>
      </c>
    </row>
    <row r="2758" spans="1:38" x14ac:dyDescent="0.2">
      <c r="A2758" s="1">
        <v>8000</v>
      </c>
      <c r="B2758" s="2" t="s">
        <v>18</v>
      </c>
      <c r="C2758" s="3">
        <v>42752</v>
      </c>
      <c r="D2758" s="2" t="s">
        <v>41</v>
      </c>
      <c r="E2758" s="2">
        <v>31</v>
      </c>
      <c r="F2758" s="2">
        <v>361.85</v>
      </c>
      <c r="G2758" s="2">
        <v>0.01</v>
      </c>
      <c r="H2758" s="2" t="s">
        <v>20</v>
      </c>
      <c r="I2758" s="2">
        <v>16.78</v>
      </c>
      <c r="J2758" s="2">
        <v>22.98</v>
      </c>
      <c r="K2758" s="2">
        <v>17.989999999999998</v>
      </c>
      <c r="L2758" s="2" t="s">
        <v>414</v>
      </c>
      <c r="M2758" s="2" t="s">
        <v>29</v>
      </c>
      <c r="N2758" s="2" t="s">
        <v>30</v>
      </c>
      <c r="O2758" s="2" t="s">
        <v>24</v>
      </c>
      <c r="P2758" s="2" t="s">
        <v>71</v>
      </c>
      <c r="Q2758" s="2" t="s">
        <v>26</v>
      </c>
      <c r="R2758" s="3">
        <v>42752</v>
      </c>
      <c r="S2758" s="10">
        <f t="shared" si="470"/>
        <v>2017</v>
      </c>
      <c r="T2758" t="str">
        <f t="shared" si="468"/>
        <v/>
      </c>
      <c r="U2758">
        <f t="shared" si="468"/>
        <v>16.78</v>
      </c>
      <c r="V2758" t="str">
        <f t="shared" si="468"/>
        <v/>
      </c>
      <c r="W2758" t="str">
        <f t="shared" si="468"/>
        <v/>
      </c>
      <c r="Z2758">
        <f t="shared" si="469"/>
        <v>16.78</v>
      </c>
      <c r="AA2758" t="str">
        <f t="shared" si="469"/>
        <v/>
      </c>
      <c r="AB2758" t="str">
        <f t="shared" si="469"/>
        <v/>
      </c>
      <c r="AE2758" t="str">
        <f t="shared" si="471"/>
        <v/>
      </c>
      <c r="AH2758" t="str">
        <f t="shared" si="472"/>
        <v/>
      </c>
      <c r="AI2758" t="str">
        <f t="shared" si="473"/>
        <v/>
      </c>
      <c r="AJ2758" t="str">
        <f t="shared" si="473"/>
        <v/>
      </c>
      <c r="AK2758" t="str">
        <f t="shared" si="473"/>
        <v/>
      </c>
      <c r="AL2758" t="str">
        <f t="shared" si="473"/>
        <v/>
      </c>
    </row>
    <row r="2759" spans="1:38" x14ac:dyDescent="0.2">
      <c r="A2759" s="1">
        <v>8001</v>
      </c>
      <c r="B2759" s="2" t="s">
        <v>18</v>
      </c>
      <c r="C2759" s="3">
        <v>42752</v>
      </c>
      <c r="D2759" s="2" t="s">
        <v>41</v>
      </c>
      <c r="E2759" s="2">
        <v>13</v>
      </c>
      <c r="F2759" s="2">
        <v>245.83</v>
      </c>
      <c r="G2759" s="2">
        <v>0.02</v>
      </c>
      <c r="H2759" s="2" t="s">
        <v>20</v>
      </c>
      <c r="I2759" s="2">
        <v>-30.71</v>
      </c>
      <c r="J2759" s="2">
        <v>28.99</v>
      </c>
      <c r="K2759" s="2">
        <v>22.99</v>
      </c>
      <c r="L2759" s="2" t="s">
        <v>414</v>
      </c>
      <c r="M2759" s="2" t="s">
        <v>29</v>
      </c>
      <c r="N2759" s="2" t="s">
        <v>30</v>
      </c>
      <c r="O2759" s="2" t="s">
        <v>24</v>
      </c>
      <c r="P2759" s="2" t="s">
        <v>64</v>
      </c>
      <c r="Q2759" s="2" t="s">
        <v>58</v>
      </c>
      <c r="R2759" s="3">
        <v>42753</v>
      </c>
      <c r="S2759" s="10">
        <f t="shared" si="470"/>
        <v>2017</v>
      </c>
      <c r="T2759" t="str">
        <f t="shared" si="468"/>
        <v/>
      </c>
      <c r="U2759">
        <f t="shared" si="468"/>
        <v>-30.71</v>
      </c>
      <c r="V2759" t="str">
        <f t="shared" si="468"/>
        <v/>
      </c>
      <c r="W2759" t="str">
        <f t="shared" si="468"/>
        <v/>
      </c>
      <c r="Z2759">
        <f t="shared" si="469"/>
        <v>-30.71</v>
      </c>
      <c r="AA2759" t="str">
        <f t="shared" si="469"/>
        <v/>
      </c>
      <c r="AB2759" t="str">
        <f t="shared" si="469"/>
        <v/>
      </c>
      <c r="AE2759" t="str">
        <f t="shared" si="471"/>
        <v>Office Supplies</v>
      </c>
      <c r="AH2759" t="str">
        <f t="shared" si="472"/>
        <v/>
      </c>
      <c r="AI2759" t="str">
        <f t="shared" si="473"/>
        <v/>
      </c>
      <c r="AJ2759" t="str">
        <f t="shared" si="473"/>
        <v/>
      </c>
      <c r="AK2759" t="str">
        <f t="shared" si="473"/>
        <v/>
      </c>
      <c r="AL2759" t="str">
        <f t="shared" si="473"/>
        <v/>
      </c>
    </row>
    <row r="2760" spans="1:38" x14ac:dyDescent="0.2">
      <c r="A2760" s="1">
        <v>8002</v>
      </c>
      <c r="B2760" s="2" t="s">
        <v>18</v>
      </c>
      <c r="C2760" s="3">
        <v>42752</v>
      </c>
      <c r="D2760" s="2" t="s">
        <v>41</v>
      </c>
      <c r="E2760" s="2">
        <v>36</v>
      </c>
      <c r="F2760" s="2">
        <v>1613.8</v>
      </c>
      <c r="G2760" s="2">
        <v>0.08</v>
      </c>
      <c r="H2760" s="2" t="s">
        <v>44</v>
      </c>
      <c r="I2760" s="2">
        <v>-1225.95</v>
      </c>
      <c r="J2760" s="2">
        <v>56.43</v>
      </c>
      <c r="K2760" s="2">
        <v>60.59</v>
      </c>
      <c r="L2760" s="2" t="s">
        <v>414</v>
      </c>
      <c r="M2760" s="2" t="s">
        <v>29</v>
      </c>
      <c r="N2760" s="2" t="s">
        <v>30</v>
      </c>
      <c r="O2760" s="2" t="s">
        <v>45</v>
      </c>
      <c r="P2760" s="2" t="s">
        <v>46</v>
      </c>
      <c r="Q2760" s="2" t="s">
        <v>47</v>
      </c>
      <c r="R2760" s="3">
        <v>42754</v>
      </c>
      <c r="S2760" s="10">
        <f t="shared" si="470"/>
        <v>2017</v>
      </c>
      <c r="T2760" t="str">
        <f t="shared" si="468"/>
        <v/>
      </c>
      <c r="U2760">
        <f t="shared" si="468"/>
        <v>-1225.95</v>
      </c>
      <c r="V2760" t="str">
        <f t="shared" si="468"/>
        <v/>
      </c>
      <c r="W2760" t="str">
        <f t="shared" si="468"/>
        <v/>
      </c>
      <c r="Z2760" t="str">
        <f t="shared" si="469"/>
        <v/>
      </c>
      <c r="AA2760" t="str">
        <f t="shared" si="469"/>
        <v/>
      </c>
      <c r="AB2760">
        <f t="shared" si="469"/>
        <v>-1225.95</v>
      </c>
      <c r="AE2760" t="str">
        <f t="shared" si="471"/>
        <v>Furniture</v>
      </c>
      <c r="AH2760" t="str">
        <f t="shared" si="472"/>
        <v/>
      </c>
      <c r="AI2760" t="str">
        <f t="shared" si="473"/>
        <v/>
      </c>
      <c r="AJ2760" t="str">
        <f t="shared" si="473"/>
        <v/>
      </c>
      <c r="AK2760" t="str">
        <f t="shared" si="473"/>
        <v/>
      </c>
      <c r="AL2760" t="str">
        <f t="shared" si="473"/>
        <v/>
      </c>
    </row>
    <row r="2761" spans="1:38" x14ac:dyDescent="0.2">
      <c r="A2761" s="1">
        <v>8003</v>
      </c>
      <c r="B2761" s="2" t="s">
        <v>18</v>
      </c>
      <c r="C2761" s="3">
        <v>42752</v>
      </c>
      <c r="D2761" s="2" t="s">
        <v>59</v>
      </c>
      <c r="E2761" s="2">
        <v>16</v>
      </c>
      <c r="F2761" s="2">
        <v>1692.36</v>
      </c>
      <c r="G2761" s="2">
        <v>0.08</v>
      </c>
      <c r="H2761" s="2" t="s">
        <v>20</v>
      </c>
      <c r="I2761" s="2">
        <v>-547.66</v>
      </c>
      <c r="J2761" s="2">
        <v>122.98</v>
      </c>
      <c r="K2761" s="2">
        <v>49</v>
      </c>
      <c r="L2761" s="2" t="s">
        <v>529</v>
      </c>
      <c r="M2761" s="2" t="s">
        <v>22</v>
      </c>
      <c r="N2761" s="2" t="s">
        <v>23</v>
      </c>
      <c r="O2761" s="2" t="s">
        <v>24</v>
      </c>
      <c r="P2761" s="2" t="s">
        <v>52</v>
      </c>
      <c r="Q2761" s="2" t="s">
        <v>34</v>
      </c>
      <c r="R2761" s="3">
        <v>42753</v>
      </c>
      <c r="S2761" s="10">
        <f t="shared" si="470"/>
        <v>2017</v>
      </c>
      <c r="T2761">
        <f t="shared" si="468"/>
        <v>-547.66</v>
      </c>
      <c r="U2761" t="str">
        <f t="shared" si="468"/>
        <v/>
      </c>
      <c r="V2761" t="str">
        <f t="shared" si="468"/>
        <v/>
      </c>
      <c r="W2761" t="str">
        <f t="shared" si="468"/>
        <v/>
      </c>
      <c r="Z2761">
        <f t="shared" si="469"/>
        <v>-547.66</v>
      </c>
      <c r="AA2761" t="str">
        <f t="shared" si="469"/>
        <v/>
      </c>
      <c r="AB2761" t="str">
        <f t="shared" si="469"/>
        <v/>
      </c>
      <c r="AE2761" t="str">
        <f t="shared" si="471"/>
        <v>Office Supplies</v>
      </c>
      <c r="AH2761" t="str">
        <f t="shared" si="472"/>
        <v/>
      </c>
      <c r="AI2761" t="str">
        <f t="shared" si="473"/>
        <v/>
      </c>
      <c r="AJ2761" t="str">
        <f t="shared" si="473"/>
        <v/>
      </c>
      <c r="AK2761" t="str">
        <f t="shared" si="473"/>
        <v/>
      </c>
      <c r="AL2761" t="str">
        <f t="shared" si="473"/>
        <v/>
      </c>
    </row>
    <row r="2762" spans="1:38" x14ac:dyDescent="0.2">
      <c r="A2762" s="1">
        <v>8004</v>
      </c>
      <c r="B2762" s="2" t="s">
        <v>18</v>
      </c>
      <c r="C2762" s="3">
        <v>42752</v>
      </c>
      <c r="D2762" s="2" t="s">
        <v>59</v>
      </c>
      <c r="E2762" s="2">
        <v>9</v>
      </c>
      <c r="F2762" s="2">
        <v>1669.4480000000001</v>
      </c>
      <c r="G2762" s="2">
        <v>0.03</v>
      </c>
      <c r="H2762" s="2" t="s">
        <v>44</v>
      </c>
      <c r="I2762" s="2">
        <v>-465.86</v>
      </c>
      <c r="J2762" s="2">
        <v>224.6</v>
      </c>
      <c r="K2762" s="2">
        <v>124.2</v>
      </c>
      <c r="L2762" s="2" t="s">
        <v>529</v>
      </c>
      <c r="M2762" s="2" t="s">
        <v>22</v>
      </c>
      <c r="N2762" s="2" t="s">
        <v>23</v>
      </c>
      <c r="O2762" s="2" t="s">
        <v>45</v>
      </c>
      <c r="P2762" s="2" t="s">
        <v>46</v>
      </c>
      <c r="Q2762" s="2" t="s">
        <v>47</v>
      </c>
      <c r="R2762" s="3">
        <v>42754</v>
      </c>
      <c r="S2762" s="10">
        <f t="shared" si="470"/>
        <v>2017</v>
      </c>
      <c r="T2762">
        <f t="shared" ref="T2762:W2781" si="474">IF($N2762=T$1,$I2762,"")</f>
        <v>-465.86</v>
      </c>
      <c r="U2762" t="str">
        <f t="shared" si="474"/>
        <v/>
      </c>
      <c r="V2762" t="str">
        <f t="shared" si="474"/>
        <v/>
      </c>
      <c r="W2762" t="str">
        <f t="shared" si="474"/>
        <v/>
      </c>
      <c r="Z2762" t="str">
        <f t="shared" ref="Z2762:AB2781" si="475">IF($O2762=Z$1,$I2762,"")</f>
        <v/>
      </c>
      <c r="AA2762" t="str">
        <f t="shared" si="475"/>
        <v/>
      </c>
      <c r="AB2762">
        <f t="shared" si="475"/>
        <v>-465.86</v>
      </c>
      <c r="AE2762" t="str">
        <f t="shared" si="471"/>
        <v>Furniture</v>
      </c>
      <c r="AH2762" t="str">
        <f t="shared" si="472"/>
        <v/>
      </c>
      <c r="AI2762" t="str">
        <f t="shared" si="473"/>
        <v/>
      </c>
      <c r="AJ2762" t="str">
        <f t="shared" si="473"/>
        <v/>
      </c>
      <c r="AK2762" t="str">
        <f t="shared" si="473"/>
        <v/>
      </c>
      <c r="AL2762" t="str">
        <f t="shared" si="473"/>
        <v/>
      </c>
    </row>
    <row r="2763" spans="1:38" x14ac:dyDescent="0.2">
      <c r="A2763" s="1">
        <v>8005</v>
      </c>
      <c r="B2763" s="2" t="s">
        <v>18</v>
      </c>
      <c r="C2763" s="3">
        <v>42752</v>
      </c>
      <c r="D2763" s="2" t="s">
        <v>59</v>
      </c>
      <c r="E2763" s="2">
        <v>42</v>
      </c>
      <c r="F2763" s="2">
        <v>11468.16</v>
      </c>
      <c r="G2763" s="2">
        <v>0.1</v>
      </c>
      <c r="H2763" s="2" t="s">
        <v>44</v>
      </c>
      <c r="I2763" s="2">
        <v>4270.22</v>
      </c>
      <c r="J2763" s="2">
        <v>361.45</v>
      </c>
      <c r="K2763" s="2">
        <v>74</v>
      </c>
      <c r="L2763" s="2" t="s">
        <v>529</v>
      </c>
      <c r="M2763" s="2" t="s">
        <v>22</v>
      </c>
      <c r="N2763" s="2" t="s">
        <v>23</v>
      </c>
      <c r="O2763" s="2" t="s">
        <v>45</v>
      </c>
      <c r="P2763" s="2" t="s">
        <v>46</v>
      </c>
      <c r="Q2763" s="2" t="s">
        <v>56</v>
      </c>
      <c r="R2763" s="3">
        <v>42754</v>
      </c>
      <c r="S2763" s="10">
        <f t="shared" si="470"/>
        <v>2017</v>
      </c>
      <c r="T2763">
        <f t="shared" si="474"/>
        <v>4270.22</v>
      </c>
      <c r="U2763" t="str">
        <f t="shared" si="474"/>
        <v/>
      </c>
      <c r="V2763" t="str">
        <f t="shared" si="474"/>
        <v/>
      </c>
      <c r="W2763" t="str">
        <f t="shared" si="474"/>
        <v/>
      </c>
      <c r="Z2763" t="str">
        <f t="shared" si="475"/>
        <v/>
      </c>
      <c r="AA2763" t="str">
        <f t="shared" si="475"/>
        <v/>
      </c>
      <c r="AB2763">
        <f t="shared" si="475"/>
        <v>4270.22</v>
      </c>
      <c r="AE2763" t="str">
        <f t="shared" si="471"/>
        <v/>
      </c>
      <c r="AH2763" t="str">
        <f t="shared" si="472"/>
        <v/>
      </c>
      <c r="AI2763" t="str">
        <f t="shared" si="473"/>
        <v/>
      </c>
      <c r="AJ2763" t="str">
        <f t="shared" si="473"/>
        <v/>
      </c>
      <c r="AK2763" t="str">
        <f t="shared" si="473"/>
        <v/>
      </c>
      <c r="AL2763" t="str">
        <f t="shared" si="473"/>
        <v/>
      </c>
    </row>
    <row r="2764" spans="1:38" x14ac:dyDescent="0.2">
      <c r="A2764" s="1">
        <v>8006</v>
      </c>
      <c r="B2764" s="2" t="s">
        <v>18</v>
      </c>
      <c r="C2764" s="3">
        <v>42752</v>
      </c>
      <c r="D2764" s="2" t="s">
        <v>41</v>
      </c>
      <c r="E2764" s="2">
        <v>5</v>
      </c>
      <c r="F2764" s="2">
        <v>74.319999999999993</v>
      </c>
      <c r="G2764" s="2">
        <v>0.01</v>
      </c>
      <c r="H2764" s="2" t="s">
        <v>20</v>
      </c>
      <c r="I2764" s="2">
        <v>-17.89</v>
      </c>
      <c r="J2764" s="2">
        <v>24.28</v>
      </c>
      <c r="K2764" s="2">
        <v>20.13</v>
      </c>
      <c r="L2764" s="2" t="s">
        <v>185</v>
      </c>
      <c r="M2764" s="2" t="s">
        <v>29</v>
      </c>
      <c r="N2764" s="2" t="s">
        <v>54</v>
      </c>
      <c r="O2764" s="2" t="s">
        <v>24</v>
      </c>
      <c r="P2764" s="2" t="s">
        <v>52</v>
      </c>
      <c r="Q2764" s="2" t="s">
        <v>26</v>
      </c>
      <c r="R2764" s="3">
        <v>42753</v>
      </c>
      <c r="S2764" s="10">
        <f t="shared" si="470"/>
        <v>2017</v>
      </c>
      <c r="T2764" t="str">
        <f t="shared" si="474"/>
        <v/>
      </c>
      <c r="U2764" t="str">
        <f t="shared" si="474"/>
        <v/>
      </c>
      <c r="V2764" t="str">
        <f t="shared" si="474"/>
        <v/>
      </c>
      <c r="W2764">
        <f t="shared" si="474"/>
        <v>-17.89</v>
      </c>
      <c r="Z2764">
        <f t="shared" si="475"/>
        <v>-17.89</v>
      </c>
      <c r="AA2764" t="str">
        <f t="shared" si="475"/>
        <v/>
      </c>
      <c r="AB2764" t="str">
        <f t="shared" si="475"/>
        <v/>
      </c>
      <c r="AE2764" t="str">
        <f t="shared" si="471"/>
        <v>Office Supplies</v>
      </c>
      <c r="AH2764" t="str">
        <f t="shared" si="472"/>
        <v/>
      </c>
      <c r="AI2764" t="str">
        <f t="shared" si="473"/>
        <v/>
      </c>
      <c r="AJ2764" t="str">
        <f t="shared" si="473"/>
        <v/>
      </c>
      <c r="AK2764" t="str">
        <f t="shared" si="473"/>
        <v/>
      </c>
      <c r="AL2764" t="str">
        <f t="shared" si="473"/>
        <v/>
      </c>
    </row>
    <row r="2765" spans="1:38" x14ac:dyDescent="0.2">
      <c r="A2765" s="1">
        <v>8007</v>
      </c>
      <c r="B2765" s="2" t="s">
        <v>18</v>
      </c>
      <c r="C2765" s="3">
        <v>42753</v>
      </c>
      <c r="D2765" s="2" t="s">
        <v>27</v>
      </c>
      <c r="E2765" s="2">
        <v>38</v>
      </c>
      <c r="F2765" s="2">
        <v>959.87</v>
      </c>
      <c r="G2765" s="2">
        <v>0.03</v>
      </c>
      <c r="H2765" s="2" t="s">
        <v>20</v>
      </c>
      <c r="I2765" s="2">
        <v>276.08999999999997</v>
      </c>
      <c r="J2765" s="2">
        <v>35.99</v>
      </c>
      <c r="K2765" s="2">
        <v>20.3</v>
      </c>
      <c r="L2765" s="2" t="s">
        <v>413</v>
      </c>
      <c r="M2765" s="2" t="s">
        <v>22</v>
      </c>
      <c r="N2765" s="2" t="s">
        <v>30</v>
      </c>
      <c r="O2765" s="2" t="s">
        <v>31</v>
      </c>
      <c r="P2765" s="2" t="s">
        <v>33</v>
      </c>
      <c r="Q2765" s="2" t="s">
        <v>62</v>
      </c>
      <c r="R2765" s="3">
        <v>42755</v>
      </c>
      <c r="S2765" s="10">
        <f t="shared" si="470"/>
        <v>2017</v>
      </c>
      <c r="T2765" t="str">
        <f t="shared" si="474"/>
        <v/>
      </c>
      <c r="U2765">
        <f t="shared" si="474"/>
        <v>276.08999999999997</v>
      </c>
      <c r="V2765" t="str">
        <f t="shared" si="474"/>
        <v/>
      </c>
      <c r="W2765" t="str">
        <f t="shared" si="474"/>
        <v/>
      </c>
      <c r="Z2765" t="str">
        <f t="shared" si="475"/>
        <v/>
      </c>
      <c r="AA2765">
        <f t="shared" si="475"/>
        <v>276.08999999999997</v>
      </c>
      <c r="AB2765" t="str">
        <f t="shared" si="475"/>
        <v/>
      </c>
      <c r="AE2765" t="str">
        <f t="shared" si="471"/>
        <v/>
      </c>
      <c r="AH2765" t="str">
        <f t="shared" si="472"/>
        <v/>
      </c>
      <c r="AI2765" t="str">
        <f t="shared" si="473"/>
        <v/>
      </c>
      <c r="AJ2765" t="str">
        <f t="shared" si="473"/>
        <v/>
      </c>
      <c r="AK2765" t="str">
        <f t="shared" si="473"/>
        <v/>
      </c>
      <c r="AL2765" t="str">
        <f t="shared" si="473"/>
        <v/>
      </c>
    </row>
    <row r="2766" spans="1:38" x14ac:dyDescent="0.2">
      <c r="A2766" s="1">
        <v>8008</v>
      </c>
      <c r="B2766" s="2" t="s">
        <v>18</v>
      </c>
      <c r="C2766" s="3">
        <v>42753</v>
      </c>
      <c r="D2766" s="2" t="s">
        <v>27</v>
      </c>
      <c r="E2766" s="2">
        <v>3</v>
      </c>
      <c r="F2766" s="2">
        <v>179.36349999999999</v>
      </c>
      <c r="G2766" s="2">
        <v>7.0000000000000007E-2</v>
      </c>
      <c r="H2766" s="2" t="s">
        <v>20</v>
      </c>
      <c r="I2766" s="2">
        <v>-290.97000000000003</v>
      </c>
      <c r="J2766" s="2">
        <v>77.989999999999995</v>
      </c>
      <c r="K2766" s="2">
        <v>22.99</v>
      </c>
      <c r="L2766" s="2" t="s">
        <v>413</v>
      </c>
      <c r="M2766" s="2" t="s">
        <v>22</v>
      </c>
      <c r="N2766" s="2" t="s">
        <v>30</v>
      </c>
      <c r="O2766" s="2" t="s">
        <v>31</v>
      </c>
      <c r="P2766" s="2" t="s">
        <v>39</v>
      </c>
      <c r="Q2766" s="2" t="s">
        <v>26</v>
      </c>
      <c r="R2766" s="3">
        <v>42753</v>
      </c>
      <c r="S2766" s="10">
        <f t="shared" si="470"/>
        <v>2017</v>
      </c>
      <c r="T2766" t="str">
        <f t="shared" si="474"/>
        <v/>
      </c>
      <c r="U2766">
        <f t="shared" si="474"/>
        <v>-290.97000000000003</v>
      </c>
      <c r="V2766" t="str">
        <f t="shared" si="474"/>
        <v/>
      </c>
      <c r="W2766" t="str">
        <f t="shared" si="474"/>
        <v/>
      </c>
      <c r="Z2766" t="str">
        <f t="shared" si="475"/>
        <v/>
      </c>
      <c r="AA2766">
        <f t="shared" si="475"/>
        <v>-290.97000000000003</v>
      </c>
      <c r="AB2766" t="str">
        <f t="shared" si="475"/>
        <v/>
      </c>
      <c r="AE2766" t="str">
        <f t="shared" si="471"/>
        <v>Technology</v>
      </c>
      <c r="AH2766">
        <f t="shared" si="472"/>
        <v>-290.97000000000003</v>
      </c>
      <c r="AI2766" t="str">
        <f t="shared" si="473"/>
        <v/>
      </c>
      <c r="AJ2766" t="str">
        <f t="shared" si="473"/>
        <v/>
      </c>
      <c r="AK2766" t="str">
        <f t="shared" si="473"/>
        <v/>
      </c>
      <c r="AL2766">
        <f t="shared" si="473"/>
        <v>-290.97000000000003</v>
      </c>
    </row>
    <row r="2767" spans="1:38" x14ac:dyDescent="0.2">
      <c r="A2767" s="1">
        <v>8009</v>
      </c>
      <c r="B2767" s="2" t="s">
        <v>18</v>
      </c>
      <c r="C2767" s="3">
        <v>42754</v>
      </c>
      <c r="D2767" s="2" t="s">
        <v>50</v>
      </c>
      <c r="E2767" s="2">
        <v>16</v>
      </c>
      <c r="F2767" s="2">
        <v>1561.93</v>
      </c>
      <c r="G2767" s="2">
        <v>0</v>
      </c>
      <c r="H2767" s="2" t="s">
        <v>20</v>
      </c>
      <c r="I2767" s="2">
        <v>480.06</v>
      </c>
      <c r="J2767" s="2">
        <v>102.48</v>
      </c>
      <c r="K2767" s="2">
        <v>33.99</v>
      </c>
      <c r="L2767" s="2" t="s">
        <v>37</v>
      </c>
      <c r="M2767" s="2" t="s">
        <v>38</v>
      </c>
      <c r="N2767" s="2" t="s">
        <v>54</v>
      </c>
      <c r="O2767" s="2" t="s">
        <v>24</v>
      </c>
      <c r="P2767" s="2" t="s">
        <v>90</v>
      </c>
      <c r="Q2767" s="2" t="s">
        <v>26</v>
      </c>
      <c r="R2767" s="3">
        <v>42754</v>
      </c>
      <c r="S2767" s="10">
        <f t="shared" si="470"/>
        <v>2017</v>
      </c>
      <c r="T2767" t="str">
        <f t="shared" si="474"/>
        <v/>
      </c>
      <c r="U2767" t="str">
        <f t="shared" si="474"/>
        <v/>
      </c>
      <c r="V2767" t="str">
        <f t="shared" si="474"/>
        <v/>
      </c>
      <c r="W2767">
        <f t="shared" si="474"/>
        <v>480.06</v>
      </c>
      <c r="Z2767">
        <f t="shared" si="475"/>
        <v>480.06</v>
      </c>
      <c r="AA2767" t="str">
        <f t="shared" si="475"/>
        <v/>
      </c>
      <c r="AB2767" t="str">
        <f t="shared" si="475"/>
        <v/>
      </c>
      <c r="AE2767" t="str">
        <f t="shared" si="471"/>
        <v/>
      </c>
      <c r="AH2767" t="str">
        <f t="shared" si="472"/>
        <v/>
      </c>
      <c r="AI2767" t="str">
        <f t="shared" si="473"/>
        <v/>
      </c>
      <c r="AJ2767" t="str">
        <f t="shared" si="473"/>
        <v/>
      </c>
      <c r="AK2767" t="str">
        <f t="shared" si="473"/>
        <v/>
      </c>
      <c r="AL2767" t="str">
        <f t="shared" si="473"/>
        <v/>
      </c>
    </row>
    <row r="2768" spans="1:38" x14ac:dyDescent="0.2">
      <c r="A2768" s="1">
        <v>8010</v>
      </c>
      <c r="B2768" s="2" t="s">
        <v>18</v>
      </c>
      <c r="C2768" s="3">
        <v>42754</v>
      </c>
      <c r="D2768" s="2" t="s">
        <v>50</v>
      </c>
      <c r="E2768" s="2">
        <v>40</v>
      </c>
      <c r="F2768" s="2">
        <v>118.44</v>
      </c>
      <c r="G2768" s="2">
        <v>0.08</v>
      </c>
      <c r="H2768" s="2" t="s">
        <v>49</v>
      </c>
      <c r="I2768" s="2">
        <v>50.5</v>
      </c>
      <c r="J2768" s="2">
        <v>14.61</v>
      </c>
      <c r="K2768" s="2">
        <v>14.5</v>
      </c>
      <c r="L2768" s="2" t="s">
        <v>210</v>
      </c>
      <c r="M2768" s="2" t="s">
        <v>29</v>
      </c>
      <c r="N2768" s="2" t="s">
        <v>43</v>
      </c>
      <c r="O2768" s="2" t="s">
        <v>24</v>
      </c>
      <c r="P2768" s="2" t="s">
        <v>74</v>
      </c>
      <c r="Q2768" s="2" t="s">
        <v>26</v>
      </c>
      <c r="R2768" s="3">
        <v>42755</v>
      </c>
      <c r="S2768" s="10">
        <f t="shared" si="470"/>
        <v>2017</v>
      </c>
      <c r="T2768" t="str">
        <f t="shared" si="474"/>
        <v/>
      </c>
      <c r="U2768" t="str">
        <f t="shared" si="474"/>
        <v/>
      </c>
      <c r="V2768">
        <f t="shared" si="474"/>
        <v>50.5</v>
      </c>
      <c r="W2768" t="str">
        <f t="shared" si="474"/>
        <v/>
      </c>
      <c r="Z2768">
        <f t="shared" si="475"/>
        <v>50.5</v>
      </c>
      <c r="AA2768" t="str">
        <f t="shared" si="475"/>
        <v/>
      </c>
      <c r="AB2768" t="str">
        <f t="shared" si="475"/>
        <v/>
      </c>
      <c r="AE2768" t="str">
        <f t="shared" si="471"/>
        <v/>
      </c>
      <c r="AH2768" t="str">
        <f t="shared" si="472"/>
        <v/>
      </c>
      <c r="AI2768" t="str">
        <f t="shared" si="473"/>
        <v/>
      </c>
      <c r="AJ2768" t="str">
        <f t="shared" si="473"/>
        <v/>
      </c>
      <c r="AK2768" t="str">
        <f t="shared" si="473"/>
        <v/>
      </c>
      <c r="AL2768" t="str">
        <f t="shared" si="473"/>
        <v/>
      </c>
    </row>
    <row r="2769" spans="1:38" x14ac:dyDescent="0.2">
      <c r="A2769" s="1">
        <v>8011</v>
      </c>
      <c r="B2769" s="2" t="s">
        <v>18</v>
      </c>
      <c r="C2769" s="3">
        <v>42755</v>
      </c>
      <c r="D2769" s="2" t="s">
        <v>59</v>
      </c>
      <c r="E2769" s="2">
        <v>2</v>
      </c>
      <c r="F2769" s="2">
        <v>210.04</v>
      </c>
      <c r="G2769" s="2">
        <v>0.04</v>
      </c>
      <c r="H2769" s="2" t="s">
        <v>44</v>
      </c>
      <c r="I2769" s="2">
        <v>-216.22</v>
      </c>
      <c r="J2769" s="2">
        <v>102.97</v>
      </c>
      <c r="K2769" s="2">
        <v>28</v>
      </c>
      <c r="L2769" s="2" t="s">
        <v>307</v>
      </c>
      <c r="M2769" s="2" t="s">
        <v>38</v>
      </c>
      <c r="N2769" s="2" t="s">
        <v>54</v>
      </c>
      <c r="O2769" s="2" t="s">
        <v>31</v>
      </c>
      <c r="P2769" s="2" t="s">
        <v>33</v>
      </c>
      <c r="Q2769" s="2" t="s">
        <v>56</v>
      </c>
      <c r="R2769" s="3">
        <v>42756</v>
      </c>
      <c r="S2769" s="10">
        <f t="shared" si="470"/>
        <v>2017</v>
      </c>
      <c r="T2769" t="str">
        <f t="shared" si="474"/>
        <v/>
      </c>
      <c r="U2769" t="str">
        <f t="shared" si="474"/>
        <v/>
      </c>
      <c r="V2769" t="str">
        <f t="shared" si="474"/>
        <v/>
      </c>
      <c r="W2769">
        <f t="shared" si="474"/>
        <v>-216.22</v>
      </c>
      <c r="Z2769" t="str">
        <f t="shared" si="475"/>
        <v/>
      </c>
      <c r="AA2769">
        <f t="shared" si="475"/>
        <v>-216.22</v>
      </c>
      <c r="AB2769" t="str">
        <f t="shared" si="475"/>
        <v/>
      </c>
      <c r="AE2769" t="str">
        <f t="shared" si="471"/>
        <v>Technology</v>
      </c>
      <c r="AH2769">
        <f t="shared" si="472"/>
        <v>-216.22</v>
      </c>
      <c r="AI2769" t="str">
        <f t="shared" si="473"/>
        <v/>
      </c>
      <c r="AJ2769" t="str">
        <f t="shared" si="473"/>
        <v/>
      </c>
      <c r="AK2769" t="str">
        <f t="shared" si="473"/>
        <v/>
      </c>
      <c r="AL2769">
        <f t="shared" si="473"/>
        <v>-216.22</v>
      </c>
    </row>
    <row r="2770" spans="1:38" x14ac:dyDescent="0.2">
      <c r="A2770" s="1">
        <v>8012</v>
      </c>
      <c r="B2770" s="2" t="s">
        <v>18</v>
      </c>
      <c r="C2770" s="3">
        <v>42755</v>
      </c>
      <c r="D2770" s="2" t="s">
        <v>59</v>
      </c>
      <c r="E2770" s="2">
        <v>23</v>
      </c>
      <c r="F2770" s="2">
        <v>141.09</v>
      </c>
      <c r="G2770" s="2">
        <v>0.08</v>
      </c>
      <c r="H2770" s="2" t="s">
        <v>20</v>
      </c>
      <c r="I2770" s="2">
        <v>-86.83</v>
      </c>
      <c r="J2770" s="2">
        <v>17.98</v>
      </c>
      <c r="K2770" s="2">
        <v>21.15</v>
      </c>
      <c r="L2770" s="2" t="s">
        <v>307</v>
      </c>
      <c r="M2770" s="2" t="s">
        <v>38</v>
      </c>
      <c r="N2770" s="2" t="s">
        <v>54</v>
      </c>
      <c r="O2770" s="2" t="s">
        <v>24</v>
      </c>
      <c r="P2770" s="2" t="s">
        <v>35</v>
      </c>
      <c r="Q2770" s="2" t="s">
        <v>26</v>
      </c>
      <c r="R2770" s="3">
        <v>42757</v>
      </c>
      <c r="S2770" s="10">
        <f t="shared" si="470"/>
        <v>2017</v>
      </c>
      <c r="T2770" t="str">
        <f t="shared" si="474"/>
        <v/>
      </c>
      <c r="U2770" t="str">
        <f t="shared" si="474"/>
        <v/>
      </c>
      <c r="V2770" t="str">
        <f t="shared" si="474"/>
        <v/>
      </c>
      <c r="W2770">
        <f t="shared" si="474"/>
        <v>-86.83</v>
      </c>
      <c r="Z2770">
        <f t="shared" si="475"/>
        <v>-86.83</v>
      </c>
      <c r="AA2770" t="str">
        <f t="shared" si="475"/>
        <v/>
      </c>
      <c r="AB2770" t="str">
        <f t="shared" si="475"/>
        <v/>
      </c>
      <c r="AE2770" t="str">
        <f t="shared" si="471"/>
        <v>Office Supplies</v>
      </c>
      <c r="AH2770" t="str">
        <f t="shared" si="472"/>
        <v/>
      </c>
      <c r="AI2770" t="str">
        <f t="shared" si="473"/>
        <v/>
      </c>
      <c r="AJ2770" t="str">
        <f t="shared" si="473"/>
        <v/>
      </c>
      <c r="AK2770" t="str">
        <f t="shared" si="473"/>
        <v/>
      </c>
      <c r="AL2770" t="str">
        <f t="shared" si="473"/>
        <v/>
      </c>
    </row>
    <row r="2771" spans="1:38" x14ac:dyDescent="0.2">
      <c r="A2771" s="1">
        <v>8013</v>
      </c>
      <c r="B2771" s="2" t="s">
        <v>18</v>
      </c>
      <c r="C2771" s="3">
        <v>42756</v>
      </c>
      <c r="D2771" s="2" t="s">
        <v>41</v>
      </c>
      <c r="E2771" s="2">
        <v>31</v>
      </c>
      <c r="F2771" s="2">
        <v>2087.4349999999999</v>
      </c>
      <c r="G2771" s="2">
        <v>0.1</v>
      </c>
      <c r="H2771" s="2" t="s">
        <v>20</v>
      </c>
      <c r="I2771" s="2">
        <v>850.3</v>
      </c>
      <c r="J2771" s="2">
        <v>97.99</v>
      </c>
      <c r="K2771" s="2">
        <v>15.25</v>
      </c>
      <c r="L2771" s="2" t="s">
        <v>283</v>
      </c>
      <c r="M2771" s="2" t="s">
        <v>29</v>
      </c>
      <c r="N2771" s="2" t="s">
        <v>54</v>
      </c>
      <c r="O2771" s="2" t="s">
        <v>31</v>
      </c>
      <c r="P2771" s="2" t="s">
        <v>39</v>
      </c>
      <c r="Q2771" s="2" t="s">
        <v>58</v>
      </c>
      <c r="R2771" s="3">
        <v>42757</v>
      </c>
      <c r="S2771" s="10">
        <f t="shared" si="470"/>
        <v>2017</v>
      </c>
      <c r="T2771" t="str">
        <f t="shared" si="474"/>
        <v/>
      </c>
      <c r="U2771" t="str">
        <f t="shared" si="474"/>
        <v/>
      </c>
      <c r="V2771" t="str">
        <f t="shared" si="474"/>
        <v/>
      </c>
      <c r="W2771">
        <f t="shared" si="474"/>
        <v>850.3</v>
      </c>
      <c r="Z2771" t="str">
        <f t="shared" si="475"/>
        <v/>
      </c>
      <c r="AA2771">
        <f t="shared" si="475"/>
        <v>850.3</v>
      </c>
      <c r="AB2771" t="str">
        <f t="shared" si="475"/>
        <v/>
      </c>
      <c r="AE2771" t="str">
        <f t="shared" si="471"/>
        <v/>
      </c>
      <c r="AH2771" t="str">
        <f t="shared" si="472"/>
        <v/>
      </c>
      <c r="AI2771" t="str">
        <f t="shared" si="473"/>
        <v/>
      </c>
      <c r="AJ2771" t="str">
        <f t="shared" si="473"/>
        <v/>
      </c>
      <c r="AK2771" t="str">
        <f t="shared" si="473"/>
        <v/>
      </c>
      <c r="AL2771" t="str">
        <f t="shared" si="473"/>
        <v/>
      </c>
    </row>
    <row r="2772" spans="1:38" x14ac:dyDescent="0.2">
      <c r="A2772" s="1">
        <v>8014</v>
      </c>
      <c r="B2772" s="2" t="s">
        <v>18</v>
      </c>
      <c r="C2772" s="3">
        <v>42756</v>
      </c>
      <c r="D2772" s="2" t="s">
        <v>41</v>
      </c>
      <c r="E2772" s="2">
        <v>7</v>
      </c>
      <c r="F2772" s="2">
        <v>152.82</v>
      </c>
      <c r="G2772" s="2">
        <v>0.09</v>
      </c>
      <c r="H2772" s="2" t="s">
        <v>20</v>
      </c>
      <c r="I2772" s="2">
        <v>-93.06</v>
      </c>
      <c r="J2772" s="2">
        <v>32.97</v>
      </c>
      <c r="K2772" s="2">
        <v>20.5</v>
      </c>
      <c r="L2772" s="2" t="s">
        <v>283</v>
      </c>
      <c r="M2772" s="2" t="s">
        <v>29</v>
      </c>
      <c r="N2772" s="2" t="s">
        <v>54</v>
      </c>
      <c r="O2772" s="2" t="s">
        <v>31</v>
      </c>
      <c r="P2772" s="2" t="s">
        <v>32</v>
      </c>
      <c r="Q2772" s="2" t="s">
        <v>26</v>
      </c>
      <c r="R2772" s="3">
        <v>42757</v>
      </c>
      <c r="S2772" s="10">
        <f t="shared" si="470"/>
        <v>2017</v>
      </c>
      <c r="T2772" t="str">
        <f t="shared" si="474"/>
        <v/>
      </c>
      <c r="U2772" t="str">
        <f t="shared" si="474"/>
        <v/>
      </c>
      <c r="V2772" t="str">
        <f t="shared" si="474"/>
        <v/>
      </c>
      <c r="W2772">
        <f t="shared" si="474"/>
        <v>-93.06</v>
      </c>
      <c r="Z2772" t="str">
        <f t="shared" si="475"/>
        <v/>
      </c>
      <c r="AA2772">
        <f t="shared" si="475"/>
        <v>-93.06</v>
      </c>
      <c r="AB2772" t="str">
        <f t="shared" si="475"/>
        <v/>
      </c>
      <c r="AE2772" t="str">
        <f t="shared" si="471"/>
        <v>Technology</v>
      </c>
      <c r="AH2772">
        <f t="shared" si="472"/>
        <v>-93.06</v>
      </c>
      <c r="AI2772" t="str">
        <f t="shared" si="473"/>
        <v/>
      </c>
      <c r="AJ2772" t="str">
        <f t="shared" si="473"/>
        <v/>
      </c>
      <c r="AK2772" t="str">
        <f t="shared" si="473"/>
        <v/>
      </c>
      <c r="AL2772">
        <f t="shared" si="473"/>
        <v>-93.06</v>
      </c>
    </row>
    <row r="2773" spans="1:38" x14ac:dyDescent="0.2">
      <c r="A2773" s="1">
        <v>8015</v>
      </c>
      <c r="B2773" s="2" t="s">
        <v>18</v>
      </c>
      <c r="C2773" s="3">
        <v>42756</v>
      </c>
      <c r="D2773" s="2" t="s">
        <v>41</v>
      </c>
      <c r="E2773" s="2">
        <v>11</v>
      </c>
      <c r="F2773" s="2">
        <v>1566.8354999999999</v>
      </c>
      <c r="G2773" s="2">
        <v>0.01</v>
      </c>
      <c r="H2773" s="2" t="s">
        <v>20</v>
      </c>
      <c r="I2773" s="2">
        <v>66.64</v>
      </c>
      <c r="J2773" s="2">
        <v>167.99</v>
      </c>
      <c r="K2773" s="2">
        <v>17.899999999999999</v>
      </c>
      <c r="L2773" s="2" t="s">
        <v>283</v>
      </c>
      <c r="M2773" s="2" t="s">
        <v>29</v>
      </c>
      <c r="N2773" s="2" t="s">
        <v>54</v>
      </c>
      <c r="O2773" s="2" t="s">
        <v>31</v>
      </c>
      <c r="P2773" s="2" t="s">
        <v>39</v>
      </c>
      <c r="Q2773" s="2" t="s">
        <v>26</v>
      </c>
      <c r="R2773" s="3">
        <v>42758</v>
      </c>
      <c r="S2773" s="10">
        <f t="shared" si="470"/>
        <v>2017</v>
      </c>
      <c r="T2773" t="str">
        <f t="shared" si="474"/>
        <v/>
      </c>
      <c r="U2773" t="str">
        <f t="shared" si="474"/>
        <v/>
      </c>
      <c r="V2773" t="str">
        <f t="shared" si="474"/>
        <v/>
      </c>
      <c r="W2773">
        <f t="shared" si="474"/>
        <v>66.64</v>
      </c>
      <c r="Z2773" t="str">
        <f t="shared" si="475"/>
        <v/>
      </c>
      <c r="AA2773">
        <f t="shared" si="475"/>
        <v>66.64</v>
      </c>
      <c r="AB2773" t="str">
        <f t="shared" si="475"/>
        <v/>
      </c>
      <c r="AE2773" t="str">
        <f t="shared" si="471"/>
        <v/>
      </c>
      <c r="AH2773" t="str">
        <f t="shared" si="472"/>
        <v/>
      </c>
      <c r="AI2773" t="str">
        <f t="shared" si="473"/>
        <v/>
      </c>
      <c r="AJ2773" t="str">
        <f t="shared" si="473"/>
        <v/>
      </c>
      <c r="AK2773" t="str">
        <f t="shared" si="473"/>
        <v/>
      </c>
      <c r="AL2773" t="str">
        <f t="shared" si="473"/>
        <v/>
      </c>
    </row>
    <row r="2774" spans="1:38" x14ac:dyDescent="0.2">
      <c r="A2774" s="1">
        <v>8016</v>
      </c>
      <c r="B2774" s="2" t="s">
        <v>18</v>
      </c>
      <c r="C2774" s="3">
        <v>42756</v>
      </c>
      <c r="D2774" s="2" t="s">
        <v>59</v>
      </c>
      <c r="E2774" s="2">
        <v>1</v>
      </c>
      <c r="F2774" s="2">
        <v>70.17</v>
      </c>
      <c r="G2774" s="2">
        <v>0.01</v>
      </c>
      <c r="H2774" s="2" t="s">
        <v>20</v>
      </c>
      <c r="I2774" s="2">
        <v>-31.44</v>
      </c>
      <c r="J2774" s="2">
        <v>72.97</v>
      </c>
      <c r="K2774" s="2">
        <v>18.5</v>
      </c>
      <c r="L2774" s="2" t="s">
        <v>261</v>
      </c>
      <c r="M2774" s="2" t="s">
        <v>22</v>
      </c>
      <c r="N2774" s="2" t="s">
        <v>43</v>
      </c>
      <c r="O2774" s="2" t="s">
        <v>24</v>
      </c>
      <c r="P2774" s="2" t="s">
        <v>71</v>
      </c>
      <c r="Q2774" s="2" t="s">
        <v>26</v>
      </c>
      <c r="R2774" s="3">
        <v>42757</v>
      </c>
      <c r="S2774" s="10">
        <f t="shared" si="470"/>
        <v>2017</v>
      </c>
      <c r="T2774" t="str">
        <f t="shared" si="474"/>
        <v/>
      </c>
      <c r="U2774" t="str">
        <f t="shared" si="474"/>
        <v/>
      </c>
      <c r="V2774">
        <f t="shared" si="474"/>
        <v>-31.44</v>
      </c>
      <c r="W2774" t="str">
        <f t="shared" si="474"/>
        <v/>
      </c>
      <c r="Z2774">
        <f t="shared" si="475"/>
        <v>-31.44</v>
      </c>
      <c r="AA2774" t="str">
        <f t="shared" si="475"/>
        <v/>
      </c>
      <c r="AB2774" t="str">
        <f t="shared" si="475"/>
        <v/>
      </c>
      <c r="AE2774" t="str">
        <f t="shared" si="471"/>
        <v>Office Supplies</v>
      </c>
      <c r="AH2774" t="str">
        <f t="shared" si="472"/>
        <v/>
      </c>
      <c r="AI2774" t="str">
        <f t="shared" si="473"/>
        <v/>
      </c>
      <c r="AJ2774" t="str">
        <f t="shared" si="473"/>
        <v/>
      </c>
      <c r="AK2774" t="str">
        <f t="shared" si="473"/>
        <v/>
      </c>
      <c r="AL2774" t="str">
        <f t="shared" si="473"/>
        <v/>
      </c>
    </row>
    <row r="2775" spans="1:38" x14ac:dyDescent="0.2">
      <c r="A2775" s="1">
        <v>8017</v>
      </c>
      <c r="B2775" s="2" t="s">
        <v>18</v>
      </c>
      <c r="C2775" s="3">
        <v>42758</v>
      </c>
      <c r="D2775" s="2" t="s">
        <v>59</v>
      </c>
      <c r="E2775" s="2">
        <v>30</v>
      </c>
      <c r="F2775" s="2">
        <v>258.51</v>
      </c>
      <c r="G2775" s="2">
        <v>0.03</v>
      </c>
      <c r="H2775" s="2" t="s">
        <v>20</v>
      </c>
      <c r="I2775" s="2">
        <v>15.44</v>
      </c>
      <c r="J2775" s="2">
        <v>19.84</v>
      </c>
      <c r="K2775" s="2">
        <v>18.71</v>
      </c>
      <c r="L2775" s="2" t="s">
        <v>482</v>
      </c>
      <c r="M2775" s="2" t="s">
        <v>38</v>
      </c>
      <c r="N2775" s="2" t="s">
        <v>23</v>
      </c>
      <c r="O2775" s="2" t="s">
        <v>24</v>
      </c>
      <c r="P2775" s="2" t="s">
        <v>25</v>
      </c>
      <c r="Q2775" s="2" t="s">
        <v>26</v>
      </c>
      <c r="R2775" s="3">
        <v>42760</v>
      </c>
      <c r="S2775" s="10">
        <f t="shared" si="470"/>
        <v>2017</v>
      </c>
      <c r="T2775">
        <f t="shared" si="474"/>
        <v>15.44</v>
      </c>
      <c r="U2775" t="str">
        <f t="shared" si="474"/>
        <v/>
      </c>
      <c r="V2775" t="str">
        <f t="shared" si="474"/>
        <v/>
      </c>
      <c r="W2775" t="str">
        <f t="shared" si="474"/>
        <v/>
      </c>
      <c r="Z2775">
        <f t="shared" si="475"/>
        <v>15.44</v>
      </c>
      <c r="AA2775" t="str">
        <f t="shared" si="475"/>
        <v/>
      </c>
      <c r="AB2775" t="str">
        <f t="shared" si="475"/>
        <v/>
      </c>
      <c r="AE2775" t="str">
        <f t="shared" si="471"/>
        <v/>
      </c>
      <c r="AH2775" t="str">
        <f t="shared" si="472"/>
        <v/>
      </c>
      <c r="AI2775" t="str">
        <f t="shared" si="473"/>
        <v/>
      </c>
      <c r="AJ2775" t="str">
        <f t="shared" si="473"/>
        <v/>
      </c>
      <c r="AK2775" t="str">
        <f t="shared" si="473"/>
        <v/>
      </c>
      <c r="AL2775" t="str">
        <f t="shared" si="473"/>
        <v/>
      </c>
    </row>
    <row r="2776" spans="1:38" x14ac:dyDescent="0.2">
      <c r="A2776" s="1">
        <v>8018</v>
      </c>
      <c r="B2776" s="2" t="s">
        <v>18</v>
      </c>
      <c r="C2776" s="3">
        <v>42759</v>
      </c>
      <c r="D2776" s="2" t="s">
        <v>50</v>
      </c>
      <c r="E2776" s="2">
        <v>5</v>
      </c>
      <c r="F2776" s="2">
        <v>114.81</v>
      </c>
      <c r="G2776" s="2">
        <v>0.05</v>
      </c>
      <c r="H2776" s="2" t="s">
        <v>20</v>
      </c>
      <c r="I2776" s="2">
        <v>5.59</v>
      </c>
      <c r="J2776" s="2">
        <v>31.98</v>
      </c>
      <c r="K2776" s="2">
        <v>19.86</v>
      </c>
      <c r="L2776" s="2" t="s">
        <v>193</v>
      </c>
      <c r="M2776" s="2" t="s">
        <v>29</v>
      </c>
      <c r="N2776" s="2" t="s">
        <v>54</v>
      </c>
      <c r="O2776" s="2" t="s">
        <v>24</v>
      </c>
      <c r="P2776" s="2" t="s">
        <v>35</v>
      </c>
      <c r="Q2776" s="2" t="s">
        <v>26</v>
      </c>
      <c r="R2776" s="3">
        <v>42760</v>
      </c>
      <c r="S2776" s="10">
        <f t="shared" si="470"/>
        <v>2017</v>
      </c>
      <c r="T2776" t="str">
        <f t="shared" si="474"/>
        <v/>
      </c>
      <c r="U2776" t="str">
        <f t="shared" si="474"/>
        <v/>
      </c>
      <c r="V2776" t="str">
        <f t="shared" si="474"/>
        <v/>
      </c>
      <c r="W2776">
        <f t="shared" si="474"/>
        <v>5.59</v>
      </c>
      <c r="Z2776">
        <f t="shared" si="475"/>
        <v>5.59</v>
      </c>
      <c r="AA2776" t="str">
        <f t="shared" si="475"/>
        <v/>
      </c>
      <c r="AB2776" t="str">
        <f t="shared" si="475"/>
        <v/>
      </c>
      <c r="AE2776" t="str">
        <f t="shared" si="471"/>
        <v/>
      </c>
      <c r="AH2776" t="str">
        <f t="shared" si="472"/>
        <v/>
      </c>
      <c r="AI2776" t="str">
        <f t="shared" si="473"/>
        <v/>
      </c>
      <c r="AJ2776" t="str">
        <f t="shared" si="473"/>
        <v/>
      </c>
      <c r="AK2776" t="str">
        <f t="shared" si="473"/>
        <v/>
      </c>
      <c r="AL2776" t="str">
        <f t="shared" si="473"/>
        <v/>
      </c>
    </row>
    <row r="2777" spans="1:38" x14ac:dyDescent="0.2">
      <c r="A2777" s="1">
        <v>8019</v>
      </c>
      <c r="B2777" s="2" t="s">
        <v>18</v>
      </c>
      <c r="C2777" s="3">
        <v>42759</v>
      </c>
      <c r="D2777" s="2" t="s">
        <v>27</v>
      </c>
      <c r="E2777" s="2">
        <v>4</v>
      </c>
      <c r="F2777" s="2">
        <v>1042.5999999999999</v>
      </c>
      <c r="G2777" s="2">
        <v>0.08</v>
      </c>
      <c r="H2777" s="2" t="s">
        <v>44</v>
      </c>
      <c r="I2777" s="2">
        <v>-662.66</v>
      </c>
      <c r="J2777" s="2">
        <v>282.97000000000003</v>
      </c>
      <c r="K2777" s="2">
        <v>42.06</v>
      </c>
      <c r="L2777" s="2" t="s">
        <v>511</v>
      </c>
      <c r="M2777" s="2" t="s">
        <v>29</v>
      </c>
      <c r="N2777" s="2" t="s">
        <v>43</v>
      </c>
      <c r="O2777" s="2" t="s">
        <v>31</v>
      </c>
      <c r="P2777" s="2" t="s">
        <v>33</v>
      </c>
      <c r="Q2777" s="2" t="s">
        <v>56</v>
      </c>
      <c r="R2777" s="3">
        <v>42766</v>
      </c>
      <c r="S2777" s="10">
        <f t="shared" si="470"/>
        <v>2017</v>
      </c>
      <c r="T2777" t="str">
        <f t="shared" si="474"/>
        <v/>
      </c>
      <c r="U2777" t="str">
        <f t="shared" si="474"/>
        <v/>
      </c>
      <c r="V2777">
        <f t="shared" si="474"/>
        <v>-662.66</v>
      </c>
      <c r="W2777" t="str">
        <f t="shared" si="474"/>
        <v/>
      </c>
      <c r="Z2777" t="str">
        <f t="shared" si="475"/>
        <v/>
      </c>
      <c r="AA2777">
        <f t="shared" si="475"/>
        <v>-662.66</v>
      </c>
      <c r="AB2777" t="str">
        <f t="shared" si="475"/>
        <v/>
      </c>
      <c r="AE2777" t="str">
        <f t="shared" si="471"/>
        <v>Technology</v>
      </c>
      <c r="AH2777">
        <f t="shared" si="472"/>
        <v>-662.66</v>
      </c>
      <c r="AI2777" t="str">
        <f t="shared" si="473"/>
        <v/>
      </c>
      <c r="AJ2777" t="str">
        <f t="shared" si="473"/>
        <v/>
      </c>
      <c r="AK2777" t="str">
        <f t="shared" si="473"/>
        <v/>
      </c>
      <c r="AL2777">
        <f t="shared" si="473"/>
        <v>-662.66</v>
      </c>
    </row>
    <row r="2778" spans="1:38" x14ac:dyDescent="0.2">
      <c r="A2778" s="1">
        <v>8020</v>
      </c>
      <c r="B2778" s="2" t="s">
        <v>18</v>
      </c>
      <c r="C2778" s="3">
        <v>42759</v>
      </c>
      <c r="D2778" s="2" t="s">
        <v>27</v>
      </c>
      <c r="E2778" s="2">
        <v>43</v>
      </c>
      <c r="F2778" s="2">
        <v>81.569999999999993</v>
      </c>
      <c r="G2778" s="2">
        <v>0.01</v>
      </c>
      <c r="H2778" s="2" t="s">
        <v>20</v>
      </c>
      <c r="I2778" s="2">
        <v>-8</v>
      </c>
      <c r="J2778" s="2">
        <v>13.6</v>
      </c>
      <c r="K2778" s="2">
        <v>15.29</v>
      </c>
      <c r="L2778" s="2" t="s">
        <v>511</v>
      </c>
      <c r="M2778" s="2" t="s">
        <v>29</v>
      </c>
      <c r="N2778" s="2" t="s">
        <v>43</v>
      </c>
      <c r="O2778" s="2" t="s">
        <v>24</v>
      </c>
      <c r="P2778" s="2" t="s">
        <v>64</v>
      </c>
      <c r="Q2778" s="2" t="s">
        <v>36</v>
      </c>
      <c r="R2778" s="3">
        <v>42763</v>
      </c>
      <c r="S2778" s="10">
        <f t="shared" si="470"/>
        <v>2017</v>
      </c>
      <c r="T2778" t="str">
        <f t="shared" si="474"/>
        <v/>
      </c>
      <c r="U2778" t="str">
        <f t="shared" si="474"/>
        <v/>
      </c>
      <c r="V2778">
        <f t="shared" si="474"/>
        <v>-8</v>
      </c>
      <c r="W2778" t="str">
        <f t="shared" si="474"/>
        <v/>
      </c>
      <c r="Z2778">
        <f t="shared" si="475"/>
        <v>-8</v>
      </c>
      <c r="AA2778" t="str">
        <f t="shared" si="475"/>
        <v/>
      </c>
      <c r="AB2778" t="str">
        <f t="shared" si="475"/>
        <v/>
      </c>
      <c r="AE2778" t="str">
        <f t="shared" si="471"/>
        <v>Office Supplies</v>
      </c>
      <c r="AH2778" t="str">
        <f t="shared" si="472"/>
        <v/>
      </c>
      <c r="AI2778" t="str">
        <f t="shared" si="473"/>
        <v/>
      </c>
      <c r="AJ2778" t="str">
        <f t="shared" si="473"/>
        <v/>
      </c>
      <c r="AK2778" t="str">
        <f t="shared" si="473"/>
        <v/>
      </c>
      <c r="AL2778" t="str">
        <f t="shared" si="473"/>
        <v/>
      </c>
    </row>
    <row r="2779" spans="1:38" x14ac:dyDescent="0.2">
      <c r="A2779" s="1">
        <v>8021</v>
      </c>
      <c r="B2779" s="2" t="s">
        <v>18</v>
      </c>
      <c r="C2779" s="3">
        <v>42760</v>
      </c>
      <c r="D2779" s="2" t="s">
        <v>41</v>
      </c>
      <c r="E2779" s="2">
        <v>13</v>
      </c>
      <c r="F2779" s="2">
        <v>471.23</v>
      </c>
      <c r="G2779" s="2">
        <v>0</v>
      </c>
      <c r="H2779" s="2" t="s">
        <v>20</v>
      </c>
      <c r="I2779" s="2">
        <v>108.66</v>
      </c>
      <c r="J2779" s="2">
        <v>45.98</v>
      </c>
      <c r="K2779" s="2">
        <v>15.99</v>
      </c>
      <c r="L2779" s="2" t="s">
        <v>498</v>
      </c>
      <c r="M2779" s="2" t="s">
        <v>29</v>
      </c>
      <c r="N2779" s="2" t="s">
        <v>30</v>
      </c>
      <c r="O2779" s="2" t="s">
        <v>31</v>
      </c>
      <c r="P2779" s="2" t="s">
        <v>32</v>
      </c>
      <c r="Q2779" s="2" t="s">
        <v>58</v>
      </c>
      <c r="R2779" s="3">
        <v>42761</v>
      </c>
      <c r="S2779" s="10">
        <f t="shared" si="470"/>
        <v>2017</v>
      </c>
      <c r="T2779" t="str">
        <f t="shared" si="474"/>
        <v/>
      </c>
      <c r="U2779">
        <f t="shared" si="474"/>
        <v>108.66</v>
      </c>
      <c r="V2779" t="str">
        <f t="shared" si="474"/>
        <v/>
      </c>
      <c r="W2779" t="str">
        <f t="shared" si="474"/>
        <v/>
      </c>
      <c r="Z2779" t="str">
        <f t="shared" si="475"/>
        <v/>
      </c>
      <c r="AA2779">
        <f t="shared" si="475"/>
        <v>108.66</v>
      </c>
      <c r="AB2779" t="str">
        <f t="shared" si="475"/>
        <v/>
      </c>
      <c r="AE2779" t="str">
        <f t="shared" si="471"/>
        <v/>
      </c>
      <c r="AH2779" t="str">
        <f t="shared" si="472"/>
        <v/>
      </c>
      <c r="AI2779" t="str">
        <f t="shared" si="473"/>
        <v/>
      </c>
      <c r="AJ2779" t="str">
        <f t="shared" si="473"/>
        <v/>
      </c>
      <c r="AK2779" t="str">
        <f t="shared" si="473"/>
        <v/>
      </c>
      <c r="AL2779" t="str">
        <f t="shared" si="473"/>
        <v/>
      </c>
    </row>
    <row r="2780" spans="1:38" x14ac:dyDescent="0.2">
      <c r="A2780" s="1">
        <v>8022</v>
      </c>
      <c r="B2780" s="2" t="s">
        <v>18</v>
      </c>
      <c r="C2780" s="3">
        <v>42760</v>
      </c>
      <c r="D2780" s="2" t="s">
        <v>50</v>
      </c>
      <c r="E2780" s="2">
        <v>32</v>
      </c>
      <c r="F2780" s="2">
        <v>327.97</v>
      </c>
      <c r="G2780" s="2">
        <v>0.09</v>
      </c>
      <c r="H2780" s="2" t="s">
        <v>20</v>
      </c>
      <c r="I2780" s="2">
        <v>33.35</v>
      </c>
      <c r="J2780" s="2">
        <v>22.13</v>
      </c>
      <c r="K2780" s="2">
        <v>15.99</v>
      </c>
      <c r="L2780" s="2" t="s">
        <v>538</v>
      </c>
      <c r="M2780" s="2" t="s">
        <v>29</v>
      </c>
      <c r="N2780" s="2" t="s">
        <v>30</v>
      </c>
      <c r="O2780" s="2" t="s">
        <v>31</v>
      </c>
      <c r="P2780" s="2" t="s">
        <v>32</v>
      </c>
      <c r="Q2780" s="2" t="s">
        <v>58</v>
      </c>
      <c r="R2780" s="3">
        <v>42762</v>
      </c>
      <c r="S2780" s="10">
        <f t="shared" si="470"/>
        <v>2017</v>
      </c>
      <c r="T2780" t="str">
        <f t="shared" si="474"/>
        <v/>
      </c>
      <c r="U2780">
        <f t="shared" si="474"/>
        <v>33.35</v>
      </c>
      <c r="V2780" t="str">
        <f t="shared" si="474"/>
        <v/>
      </c>
      <c r="W2780" t="str">
        <f t="shared" si="474"/>
        <v/>
      </c>
      <c r="Z2780" t="str">
        <f t="shared" si="475"/>
        <v/>
      </c>
      <c r="AA2780">
        <f t="shared" si="475"/>
        <v>33.35</v>
      </c>
      <c r="AB2780" t="str">
        <f t="shared" si="475"/>
        <v/>
      </c>
      <c r="AE2780" t="str">
        <f t="shared" si="471"/>
        <v/>
      </c>
      <c r="AH2780" t="str">
        <f t="shared" si="472"/>
        <v/>
      </c>
      <c r="AI2780" t="str">
        <f t="shared" si="473"/>
        <v/>
      </c>
      <c r="AJ2780" t="str">
        <f t="shared" si="473"/>
        <v/>
      </c>
      <c r="AK2780" t="str">
        <f t="shared" si="473"/>
        <v/>
      </c>
      <c r="AL2780" t="str">
        <f t="shared" si="473"/>
        <v/>
      </c>
    </row>
    <row r="2781" spans="1:38" x14ac:dyDescent="0.2">
      <c r="A2781" s="1">
        <v>8023</v>
      </c>
      <c r="B2781" s="2" t="s">
        <v>18</v>
      </c>
      <c r="C2781" s="3">
        <v>42761</v>
      </c>
      <c r="D2781" s="2" t="s">
        <v>50</v>
      </c>
      <c r="E2781" s="2">
        <v>14</v>
      </c>
      <c r="F2781" s="2">
        <v>630.12</v>
      </c>
      <c r="G2781" s="2">
        <v>0</v>
      </c>
      <c r="H2781" s="2" t="s">
        <v>20</v>
      </c>
      <c r="I2781" s="2">
        <v>81.91</v>
      </c>
      <c r="J2781" s="2">
        <v>52.97</v>
      </c>
      <c r="K2781" s="2">
        <v>22.99</v>
      </c>
      <c r="L2781" s="2" t="s">
        <v>350</v>
      </c>
      <c r="M2781" s="2" t="s">
        <v>29</v>
      </c>
      <c r="N2781" s="2" t="s">
        <v>43</v>
      </c>
      <c r="O2781" s="2" t="s">
        <v>24</v>
      </c>
      <c r="P2781" s="2" t="s">
        <v>64</v>
      </c>
      <c r="Q2781" s="2" t="s">
        <v>58</v>
      </c>
      <c r="R2781" s="3">
        <v>42762</v>
      </c>
      <c r="S2781" s="10">
        <f t="shared" si="470"/>
        <v>2017</v>
      </c>
      <c r="T2781" t="str">
        <f t="shared" si="474"/>
        <v/>
      </c>
      <c r="U2781" t="str">
        <f t="shared" si="474"/>
        <v/>
      </c>
      <c r="V2781">
        <f t="shared" si="474"/>
        <v>81.91</v>
      </c>
      <c r="W2781" t="str">
        <f t="shared" si="474"/>
        <v/>
      </c>
      <c r="Z2781">
        <f t="shared" si="475"/>
        <v>81.91</v>
      </c>
      <c r="AA2781" t="str">
        <f t="shared" si="475"/>
        <v/>
      </c>
      <c r="AB2781" t="str">
        <f t="shared" si="475"/>
        <v/>
      </c>
      <c r="AE2781" t="str">
        <f t="shared" si="471"/>
        <v/>
      </c>
      <c r="AH2781" t="str">
        <f t="shared" si="472"/>
        <v/>
      </c>
      <c r="AI2781" t="str">
        <f t="shared" si="473"/>
        <v/>
      </c>
      <c r="AJ2781" t="str">
        <f t="shared" si="473"/>
        <v/>
      </c>
      <c r="AK2781" t="str">
        <f t="shared" si="473"/>
        <v/>
      </c>
      <c r="AL2781" t="str">
        <f t="shared" si="473"/>
        <v/>
      </c>
    </row>
    <row r="2782" spans="1:38" x14ac:dyDescent="0.2">
      <c r="A2782" s="1">
        <v>8024</v>
      </c>
      <c r="B2782" s="2" t="s">
        <v>18</v>
      </c>
      <c r="C2782" s="3">
        <v>42761</v>
      </c>
      <c r="D2782" s="2" t="s">
        <v>19</v>
      </c>
      <c r="E2782" s="2">
        <v>41</v>
      </c>
      <c r="F2782" s="2">
        <v>2387.9695000000002</v>
      </c>
      <c r="G2782" s="2">
        <v>0.01</v>
      </c>
      <c r="H2782" s="2" t="s">
        <v>49</v>
      </c>
      <c r="I2782" s="2">
        <v>745.88</v>
      </c>
      <c r="J2782" s="2">
        <v>77.989999999999995</v>
      </c>
      <c r="K2782" s="2">
        <v>17.899999999999999</v>
      </c>
      <c r="L2782" s="2" t="s">
        <v>319</v>
      </c>
      <c r="M2782" s="2" t="s">
        <v>38</v>
      </c>
      <c r="N2782" s="2" t="s">
        <v>30</v>
      </c>
      <c r="O2782" s="2" t="s">
        <v>31</v>
      </c>
      <c r="P2782" s="2" t="s">
        <v>39</v>
      </c>
      <c r="Q2782" s="2" t="s">
        <v>26</v>
      </c>
      <c r="R2782" s="3">
        <v>42762</v>
      </c>
      <c r="S2782" s="10">
        <f t="shared" si="470"/>
        <v>2017</v>
      </c>
      <c r="T2782" t="str">
        <f t="shared" ref="T2782:W2801" si="476">IF($N2782=T$1,$I2782,"")</f>
        <v/>
      </c>
      <c r="U2782">
        <f t="shared" si="476"/>
        <v>745.88</v>
      </c>
      <c r="V2782" t="str">
        <f t="shared" si="476"/>
        <v/>
      </c>
      <c r="W2782" t="str">
        <f t="shared" si="476"/>
        <v/>
      </c>
      <c r="Z2782" t="str">
        <f t="shared" ref="Z2782:AB2801" si="477">IF($O2782=Z$1,$I2782,"")</f>
        <v/>
      </c>
      <c r="AA2782">
        <f t="shared" si="477"/>
        <v>745.88</v>
      </c>
      <c r="AB2782" t="str">
        <f t="shared" si="477"/>
        <v/>
      </c>
      <c r="AE2782" t="str">
        <f t="shared" si="471"/>
        <v/>
      </c>
      <c r="AH2782" t="str">
        <f t="shared" si="472"/>
        <v/>
      </c>
      <c r="AI2782" t="str">
        <f t="shared" si="473"/>
        <v/>
      </c>
      <c r="AJ2782" t="str">
        <f t="shared" si="473"/>
        <v/>
      </c>
      <c r="AK2782" t="str">
        <f t="shared" si="473"/>
        <v/>
      </c>
      <c r="AL2782" t="str">
        <f t="shared" si="473"/>
        <v/>
      </c>
    </row>
    <row r="2783" spans="1:38" x14ac:dyDescent="0.2">
      <c r="A2783" s="1">
        <v>8025</v>
      </c>
      <c r="B2783" s="2" t="s">
        <v>18</v>
      </c>
      <c r="C2783" s="3">
        <v>42763</v>
      </c>
      <c r="D2783" s="2" t="s">
        <v>19</v>
      </c>
      <c r="E2783" s="2">
        <v>43</v>
      </c>
      <c r="F2783" s="2">
        <v>1759.08</v>
      </c>
      <c r="G2783" s="2">
        <v>0.1</v>
      </c>
      <c r="H2783" s="2" t="s">
        <v>49</v>
      </c>
      <c r="I2783" s="2">
        <v>777.23</v>
      </c>
      <c r="J2783" s="2">
        <v>53.94</v>
      </c>
      <c r="K2783" s="2">
        <v>16.989999999999998</v>
      </c>
      <c r="L2783" s="2" t="s">
        <v>368</v>
      </c>
      <c r="M2783" s="2" t="s">
        <v>22</v>
      </c>
      <c r="N2783" s="2" t="s">
        <v>30</v>
      </c>
      <c r="O2783" s="2" t="s">
        <v>24</v>
      </c>
      <c r="P2783" s="2" t="s">
        <v>25</v>
      </c>
      <c r="Q2783" s="2" t="s">
        <v>26</v>
      </c>
      <c r="R2783" s="3">
        <v>42766</v>
      </c>
      <c r="S2783" s="10">
        <f t="shared" si="470"/>
        <v>2017</v>
      </c>
      <c r="T2783" t="str">
        <f t="shared" si="476"/>
        <v/>
      </c>
      <c r="U2783">
        <f t="shared" si="476"/>
        <v>777.23</v>
      </c>
      <c r="V2783" t="str">
        <f t="shared" si="476"/>
        <v/>
      </c>
      <c r="W2783" t="str">
        <f t="shared" si="476"/>
        <v/>
      </c>
      <c r="Z2783">
        <f t="shared" si="477"/>
        <v>777.23</v>
      </c>
      <c r="AA2783" t="str">
        <f t="shared" si="477"/>
        <v/>
      </c>
      <c r="AB2783" t="str">
        <f t="shared" si="477"/>
        <v/>
      </c>
      <c r="AE2783" t="str">
        <f t="shared" si="471"/>
        <v/>
      </c>
      <c r="AH2783" t="str">
        <f t="shared" si="472"/>
        <v/>
      </c>
      <c r="AI2783" t="str">
        <f t="shared" si="473"/>
        <v/>
      </c>
      <c r="AJ2783" t="str">
        <f t="shared" si="473"/>
        <v/>
      </c>
      <c r="AK2783" t="str">
        <f t="shared" si="473"/>
        <v/>
      </c>
      <c r="AL2783" t="str">
        <f t="shared" si="473"/>
        <v/>
      </c>
    </row>
    <row r="2784" spans="1:38" x14ac:dyDescent="0.2">
      <c r="A2784" s="1">
        <v>8026</v>
      </c>
      <c r="B2784" s="2" t="s">
        <v>18</v>
      </c>
      <c r="C2784" s="3">
        <v>42763</v>
      </c>
      <c r="D2784" s="2" t="s">
        <v>19</v>
      </c>
      <c r="E2784" s="2">
        <v>17</v>
      </c>
      <c r="F2784" s="2">
        <v>93.87</v>
      </c>
      <c r="G2784" s="2">
        <v>7.0000000000000007E-2</v>
      </c>
      <c r="H2784" s="2" t="s">
        <v>20</v>
      </c>
      <c r="I2784" s="2">
        <v>-3.95</v>
      </c>
      <c r="J2784" s="2">
        <v>17.28</v>
      </c>
      <c r="K2784" s="2">
        <v>16.989999999999998</v>
      </c>
      <c r="L2784" s="2" t="s">
        <v>368</v>
      </c>
      <c r="M2784" s="2" t="s">
        <v>22</v>
      </c>
      <c r="N2784" s="2" t="s">
        <v>30</v>
      </c>
      <c r="O2784" s="2" t="s">
        <v>24</v>
      </c>
      <c r="P2784" s="2" t="s">
        <v>25</v>
      </c>
      <c r="Q2784" s="2" t="s">
        <v>26</v>
      </c>
      <c r="R2784" s="3">
        <v>42765</v>
      </c>
      <c r="S2784" s="10">
        <f t="shared" si="470"/>
        <v>2017</v>
      </c>
      <c r="T2784" t="str">
        <f t="shared" si="476"/>
        <v/>
      </c>
      <c r="U2784">
        <f t="shared" si="476"/>
        <v>-3.95</v>
      </c>
      <c r="V2784" t="str">
        <f t="shared" si="476"/>
        <v/>
      </c>
      <c r="W2784" t="str">
        <f t="shared" si="476"/>
        <v/>
      </c>
      <c r="Z2784">
        <f t="shared" si="477"/>
        <v>-3.95</v>
      </c>
      <c r="AA2784" t="str">
        <f t="shared" si="477"/>
        <v/>
      </c>
      <c r="AB2784" t="str">
        <f t="shared" si="477"/>
        <v/>
      </c>
      <c r="AE2784" t="str">
        <f t="shared" si="471"/>
        <v>Office Supplies</v>
      </c>
      <c r="AH2784" t="str">
        <f t="shared" si="472"/>
        <v/>
      </c>
      <c r="AI2784" t="str">
        <f t="shared" si="473"/>
        <v/>
      </c>
      <c r="AJ2784" t="str">
        <f t="shared" si="473"/>
        <v/>
      </c>
      <c r="AK2784" t="str">
        <f t="shared" si="473"/>
        <v/>
      </c>
      <c r="AL2784" t="str">
        <f t="shared" si="473"/>
        <v/>
      </c>
    </row>
    <row r="2785" spans="1:38" x14ac:dyDescent="0.2">
      <c r="A2785" s="1">
        <v>8027</v>
      </c>
      <c r="B2785" s="2" t="s">
        <v>18</v>
      </c>
      <c r="C2785" s="3">
        <v>42763</v>
      </c>
      <c r="D2785" s="2" t="s">
        <v>19</v>
      </c>
      <c r="E2785" s="2">
        <v>31</v>
      </c>
      <c r="F2785" s="2">
        <v>691.9</v>
      </c>
      <c r="G2785" s="2">
        <v>0.02</v>
      </c>
      <c r="H2785" s="2" t="s">
        <v>20</v>
      </c>
      <c r="I2785" s="2">
        <v>-22.59</v>
      </c>
      <c r="J2785" s="2">
        <v>33.380000000000003</v>
      </c>
      <c r="K2785" s="2">
        <v>22.99</v>
      </c>
      <c r="L2785" s="2" t="s">
        <v>368</v>
      </c>
      <c r="M2785" s="2" t="s">
        <v>22</v>
      </c>
      <c r="N2785" s="2" t="s">
        <v>30</v>
      </c>
      <c r="O2785" s="2" t="s">
        <v>24</v>
      </c>
      <c r="P2785" s="2" t="s">
        <v>64</v>
      </c>
      <c r="Q2785" s="2" t="s">
        <v>58</v>
      </c>
      <c r="R2785" s="3">
        <v>42765</v>
      </c>
      <c r="S2785" s="10">
        <f t="shared" si="470"/>
        <v>2017</v>
      </c>
      <c r="T2785" t="str">
        <f t="shared" si="476"/>
        <v/>
      </c>
      <c r="U2785">
        <f t="shared" si="476"/>
        <v>-22.59</v>
      </c>
      <c r="V2785" t="str">
        <f t="shared" si="476"/>
        <v/>
      </c>
      <c r="W2785" t="str">
        <f t="shared" si="476"/>
        <v/>
      </c>
      <c r="Z2785">
        <f t="shared" si="477"/>
        <v>-22.59</v>
      </c>
      <c r="AA2785" t="str">
        <f t="shared" si="477"/>
        <v/>
      </c>
      <c r="AB2785" t="str">
        <f t="shared" si="477"/>
        <v/>
      </c>
      <c r="AE2785" t="str">
        <f t="shared" si="471"/>
        <v>Office Supplies</v>
      </c>
      <c r="AH2785" t="str">
        <f t="shared" si="472"/>
        <v/>
      </c>
      <c r="AI2785" t="str">
        <f t="shared" si="473"/>
        <v/>
      </c>
      <c r="AJ2785" t="str">
        <f t="shared" si="473"/>
        <v/>
      </c>
      <c r="AK2785" t="str">
        <f t="shared" si="473"/>
        <v/>
      </c>
      <c r="AL2785" t="str">
        <f t="shared" si="473"/>
        <v/>
      </c>
    </row>
    <row r="2786" spans="1:38" x14ac:dyDescent="0.2">
      <c r="A2786" s="1">
        <v>8028</v>
      </c>
      <c r="B2786" s="2" t="s">
        <v>18</v>
      </c>
      <c r="C2786" s="3">
        <v>42763</v>
      </c>
      <c r="D2786" s="2" t="s">
        <v>50</v>
      </c>
      <c r="E2786" s="2">
        <v>39</v>
      </c>
      <c r="F2786" s="2">
        <v>803.48</v>
      </c>
      <c r="G2786" s="2">
        <v>0.05</v>
      </c>
      <c r="H2786" s="2" t="s">
        <v>20</v>
      </c>
      <c r="I2786" s="2">
        <v>35.69</v>
      </c>
      <c r="J2786" s="2">
        <v>31.98</v>
      </c>
      <c r="K2786" s="2">
        <v>18</v>
      </c>
      <c r="L2786" s="2" t="s">
        <v>604</v>
      </c>
      <c r="M2786" s="2" t="s">
        <v>38</v>
      </c>
      <c r="N2786" s="2" t="s">
        <v>30</v>
      </c>
      <c r="O2786" s="2" t="s">
        <v>31</v>
      </c>
      <c r="P2786" s="2" t="s">
        <v>32</v>
      </c>
      <c r="Q2786" s="2" t="s">
        <v>26</v>
      </c>
      <c r="R2786" s="3">
        <v>42764</v>
      </c>
      <c r="S2786" s="10">
        <f t="shared" si="470"/>
        <v>2017</v>
      </c>
      <c r="T2786" t="str">
        <f t="shared" si="476"/>
        <v/>
      </c>
      <c r="U2786">
        <f t="shared" si="476"/>
        <v>35.69</v>
      </c>
      <c r="V2786" t="str">
        <f t="shared" si="476"/>
        <v/>
      </c>
      <c r="W2786" t="str">
        <f t="shared" si="476"/>
        <v/>
      </c>
      <c r="Z2786" t="str">
        <f t="shared" si="477"/>
        <v/>
      </c>
      <c r="AA2786">
        <f t="shared" si="477"/>
        <v>35.69</v>
      </c>
      <c r="AB2786" t="str">
        <f t="shared" si="477"/>
        <v/>
      </c>
      <c r="AE2786" t="str">
        <f t="shared" si="471"/>
        <v/>
      </c>
      <c r="AH2786" t="str">
        <f t="shared" si="472"/>
        <v/>
      </c>
      <c r="AI2786" t="str">
        <f t="shared" si="473"/>
        <v/>
      </c>
      <c r="AJ2786" t="str">
        <f t="shared" si="473"/>
        <v/>
      </c>
      <c r="AK2786" t="str">
        <f t="shared" si="473"/>
        <v/>
      </c>
      <c r="AL2786" t="str">
        <f t="shared" si="473"/>
        <v/>
      </c>
    </row>
    <row r="2787" spans="1:38" x14ac:dyDescent="0.2">
      <c r="A2787" s="1">
        <v>8029</v>
      </c>
      <c r="B2787" s="2" t="s">
        <v>18</v>
      </c>
      <c r="C2787" s="3">
        <v>42764</v>
      </c>
      <c r="D2787" s="2" t="s">
        <v>27</v>
      </c>
      <c r="E2787" s="2">
        <v>24</v>
      </c>
      <c r="F2787" s="2">
        <v>520.23</v>
      </c>
      <c r="G2787" s="2">
        <v>0.01</v>
      </c>
      <c r="H2787" s="2" t="s">
        <v>20</v>
      </c>
      <c r="I2787" s="2">
        <v>-216.16</v>
      </c>
      <c r="J2787" s="2">
        <v>32.89</v>
      </c>
      <c r="K2787" s="2">
        <v>25.52</v>
      </c>
      <c r="L2787" s="2" t="s">
        <v>362</v>
      </c>
      <c r="M2787" s="2" t="s">
        <v>22</v>
      </c>
      <c r="N2787" s="2" t="s">
        <v>54</v>
      </c>
      <c r="O2787" s="2" t="s">
        <v>24</v>
      </c>
      <c r="P2787" s="2" t="s">
        <v>52</v>
      </c>
      <c r="Q2787" s="2" t="s">
        <v>26</v>
      </c>
      <c r="R2787" s="3">
        <v>42769</v>
      </c>
      <c r="S2787" s="10">
        <f t="shared" si="470"/>
        <v>2017</v>
      </c>
      <c r="T2787" t="str">
        <f t="shared" si="476"/>
        <v/>
      </c>
      <c r="U2787" t="str">
        <f t="shared" si="476"/>
        <v/>
      </c>
      <c r="V2787" t="str">
        <f t="shared" si="476"/>
        <v/>
      </c>
      <c r="W2787">
        <f t="shared" si="476"/>
        <v>-216.16</v>
      </c>
      <c r="Z2787">
        <f t="shared" si="477"/>
        <v>-216.16</v>
      </c>
      <c r="AA2787" t="str">
        <f t="shared" si="477"/>
        <v/>
      </c>
      <c r="AB2787" t="str">
        <f t="shared" si="477"/>
        <v/>
      </c>
      <c r="AE2787" t="str">
        <f t="shared" si="471"/>
        <v>Office Supplies</v>
      </c>
      <c r="AH2787" t="str">
        <f t="shared" si="472"/>
        <v/>
      </c>
      <c r="AI2787" t="str">
        <f t="shared" si="473"/>
        <v/>
      </c>
      <c r="AJ2787" t="str">
        <f t="shared" si="473"/>
        <v/>
      </c>
      <c r="AK2787" t="str">
        <f t="shared" si="473"/>
        <v/>
      </c>
      <c r="AL2787" t="str">
        <f t="shared" si="473"/>
        <v/>
      </c>
    </row>
    <row r="2788" spans="1:38" x14ac:dyDescent="0.2">
      <c r="A2788" s="1">
        <v>8030</v>
      </c>
      <c r="B2788" s="2" t="s">
        <v>18</v>
      </c>
      <c r="C2788" s="3">
        <v>42764</v>
      </c>
      <c r="D2788" s="2" t="s">
        <v>59</v>
      </c>
      <c r="E2788" s="2">
        <v>21</v>
      </c>
      <c r="F2788" s="2">
        <v>795.03</v>
      </c>
      <c r="G2788" s="2">
        <v>0.05</v>
      </c>
      <c r="H2788" s="2" t="s">
        <v>20</v>
      </c>
      <c r="I2788" s="2">
        <v>145.62</v>
      </c>
      <c r="J2788" s="2">
        <v>51.48</v>
      </c>
      <c r="K2788" s="2">
        <v>15.99</v>
      </c>
      <c r="L2788" s="2" t="s">
        <v>328</v>
      </c>
      <c r="M2788" s="2" t="s">
        <v>38</v>
      </c>
      <c r="N2788" s="2" t="s">
        <v>23</v>
      </c>
      <c r="O2788" s="2" t="s">
        <v>31</v>
      </c>
      <c r="P2788" s="2" t="s">
        <v>32</v>
      </c>
      <c r="Q2788" s="2" t="s">
        <v>58</v>
      </c>
      <c r="R2788" s="3">
        <v>42765</v>
      </c>
      <c r="S2788" s="10">
        <f t="shared" si="470"/>
        <v>2017</v>
      </c>
      <c r="T2788">
        <f t="shared" si="476"/>
        <v>145.62</v>
      </c>
      <c r="U2788" t="str">
        <f t="shared" si="476"/>
        <v/>
      </c>
      <c r="V2788" t="str">
        <f t="shared" si="476"/>
        <v/>
      </c>
      <c r="W2788" t="str">
        <f t="shared" si="476"/>
        <v/>
      </c>
      <c r="Z2788" t="str">
        <f t="shared" si="477"/>
        <v/>
      </c>
      <c r="AA2788">
        <f t="shared" si="477"/>
        <v>145.62</v>
      </c>
      <c r="AB2788" t="str">
        <f t="shared" si="477"/>
        <v/>
      </c>
      <c r="AE2788" t="str">
        <f t="shared" si="471"/>
        <v/>
      </c>
      <c r="AH2788" t="str">
        <f t="shared" si="472"/>
        <v/>
      </c>
      <c r="AI2788" t="str">
        <f t="shared" si="473"/>
        <v/>
      </c>
      <c r="AJ2788" t="str">
        <f t="shared" si="473"/>
        <v/>
      </c>
      <c r="AK2788" t="str">
        <f t="shared" si="473"/>
        <v/>
      </c>
      <c r="AL2788" t="str">
        <f t="shared" si="473"/>
        <v/>
      </c>
    </row>
    <row r="2789" spans="1:38" x14ac:dyDescent="0.2">
      <c r="A2789" s="1">
        <v>8031</v>
      </c>
      <c r="B2789" s="2" t="s">
        <v>18</v>
      </c>
      <c r="C2789" s="3">
        <v>42766</v>
      </c>
      <c r="D2789" s="2" t="s">
        <v>27</v>
      </c>
      <c r="E2789" s="2">
        <v>39</v>
      </c>
      <c r="F2789" s="2">
        <v>655.21</v>
      </c>
      <c r="G2789" s="2">
        <v>0.1</v>
      </c>
      <c r="H2789" s="2" t="s">
        <v>20</v>
      </c>
      <c r="I2789" s="2">
        <v>14.05</v>
      </c>
      <c r="J2789" s="2">
        <v>29.67</v>
      </c>
      <c r="K2789" s="2">
        <v>22.99</v>
      </c>
      <c r="L2789" s="2" t="s">
        <v>108</v>
      </c>
      <c r="M2789" s="2" t="s">
        <v>29</v>
      </c>
      <c r="N2789" s="2" t="s">
        <v>54</v>
      </c>
      <c r="O2789" s="2" t="s">
        <v>45</v>
      </c>
      <c r="P2789" s="2" t="s">
        <v>55</v>
      </c>
      <c r="Q2789" s="2" t="s">
        <v>58</v>
      </c>
      <c r="R2789" s="3">
        <v>42770</v>
      </c>
      <c r="S2789" s="10">
        <f t="shared" si="470"/>
        <v>2017</v>
      </c>
      <c r="T2789" t="str">
        <f t="shared" si="476"/>
        <v/>
      </c>
      <c r="U2789" t="str">
        <f t="shared" si="476"/>
        <v/>
      </c>
      <c r="V2789" t="str">
        <f t="shared" si="476"/>
        <v/>
      </c>
      <c r="W2789">
        <f t="shared" si="476"/>
        <v>14.05</v>
      </c>
      <c r="Z2789" t="str">
        <f t="shared" si="477"/>
        <v/>
      </c>
      <c r="AA2789" t="str">
        <f t="shared" si="477"/>
        <v/>
      </c>
      <c r="AB2789">
        <f t="shared" si="477"/>
        <v>14.05</v>
      </c>
      <c r="AE2789" t="str">
        <f t="shared" si="471"/>
        <v/>
      </c>
      <c r="AH2789" t="str">
        <f t="shared" si="472"/>
        <v/>
      </c>
      <c r="AI2789" t="str">
        <f t="shared" si="473"/>
        <v/>
      </c>
      <c r="AJ2789" t="str">
        <f t="shared" si="473"/>
        <v/>
      </c>
      <c r="AK2789" t="str">
        <f t="shared" si="473"/>
        <v/>
      </c>
      <c r="AL2789" t="str">
        <f t="shared" si="473"/>
        <v/>
      </c>
    </row>
    <row r="2790" spans="1:38" x14ac:dyDescent="0.2">
      <c r="A2790" s="1">
        <v>8032</v>
      </c>
      <c r="B2790" s="2" t="s">
        <v>18</v>
      </c>
      <c r="C2790" s="3">
        <v>42766</v>
      </c>
      <c r="D2790" s="2" t="s">
        <v>50</v>
      </c>
      <c r="E2790" s="2">
        <v>36</v>
      </c>
      <c r="F2790" s="2">
        <v>73.81</v>
      </c>
      <c r="G2790" s="2">
        <v>0.04</v>
      </c>
      <c r="H2790" s="2" t="s">
        <v>20</v>
      </c>
      <c r="I2790" s="2">
        <v>5.77</v>
      </c>
      <c r="J2790" s="2">
        <v>13.88</v>
      </c>
      <c r="K2790" s="2">
        <v>14.79</v>
      </c>
      <c r="L2790" s="2" t="s">
        <v>373</v>
      </c>
      <c r="M2790" s="2" t="s">
        <v>38</v>
      </c>
      <c r="N2790" s="2" t="s">
        <v>43</v>
      </c>
      <c r="O2790" s="2" t="s">
        <v>24</v>
      </c>
      <c r="P2790" s="2" t="s">
        <v>95</v>
      </c>
      <c r="Q2790" s="2" t="s">
        <v>36</v>
      </c>
      <c r="R2790" s="3">
        <v>42766</v>
      </c>
      <c r="S2790" s="10">
        <f t="shared" si="470"/>
        <v>2017</v>
      </c>
      <c r="T2790" t="str">
        <f t="shared" si="476"/>
        <v/>
      </c>
      <c r="U2790" t="str">
        <f t="shared" si="476"/>
        <v/>
      </c>
      <c r="V2790">
        <f t="shared" si="476"/>
        <v>5.77</v>
      </c>
      <c r="W2790" t="str">
        <f t="shared" si="476"/>
        <v/>
      </c>
      <c r="Z2790">
        <f t="shared" si="477"/>
        <v>5.77</v>
      </c>
      <c r="AA2790" t="str">
        <f t="shared" si="477"/>
        <v/>
      </c>
      <c r="AB2790" t="str">
        <f t="shared" si="477"/>
        <v/>
      </c>
      <c r="AE2790" t="str">
        <f t="shared" si="471"/>
        <v/>
      </c>
      <c r="AH2790" t="str">
        <f t="shared" si="472"/>
        <v/>
      </c>
      <c r="AI2790" t="str">
        <f t="shared" si="473"/>
        <v/>
      </c>
      <c r="AJ2790" t="str">
        <f t="shared" si="473"/>
        <v/>
      </c>
      <c r="AK2790" t="str">
        <f t="shared" si="473"/>
        <v/>
      </c>
      <c r="AL2790" t="str">
        <f t="shared" si="473"/>
        <v/>
      </c>
    </row>
    <row r="2791" spans="1:38" x14ac:dyDescent="0.2">
      <c r="A2791" s="1">
        <v>8033</v>
      </c>
      <c r="B2791" s="2" t="s">
        <v>18</v>
      </c>
      <c r="C2791" s="3">
        <v>42769</v>
      </c>
      <c r="D2791" s="2" t="s">
        <v>59</v>
      </c>
      <c r="E2791" s="2">
        <v>22</v>
      </c>
      <c r="F2791" s="2">
        <v>82.59</v>
      </c>
      <c r="G2791" s="2">
        <v>0.06</v>
      </c>
      <c r="H2791" s="2" t="s">
        <v>20</v>
      </c>
      <c r="I2791" s="2">
        <v>-53.72</v>
      </c>
      <c r="J2791" s="2">
        <v>15.28</v>
      </c>
      <c r="K2791" s="2">
        <v>17.97</v>
      </c>
      <c r="L2791" s="2" t="s">
        <v>390</v>
      </c>
      <c r="M2791" s="2" t="s">
        <v>38</v>
      </c>
      <c r="N2791" s="2" t="s">
        <v>23</v>
      </c>
      <c r="O2791" s="2" t="s">
        <v>45</v>
      </c>
      <c r="P2791" s="2" t="s">
        <v>55</v>
      </c>
      <c r="Q2791" s="2" t="s">
        <v>34</v>
      </c>
      <c r="R2791" s="3">
        <v>42771</v>
      </c>
      <c r="S2791" s="10">
        <f t="shared" si="470"/>
        <v>2017</v>
      </c>
      <c r="T2791">
        <f t="shared" si="476"/>
        <v>-53.72</v>
      </c>
      <c r="U2791" t="str">
        <f t="shared" si="476"/>
        <v/>
      </c>
      <c r="V2791" t="str">
        <f t="shared" si="476"/>
        <v/>
      </c>
      <c r="W2791" t="str">
        <f t="shared" si="476"/>
        <v/>
      </c>
      <c r="Z2791" t="str">
        <f t="shared" si="477"/>
        <v/>
      </c>
      <c r="AA2791" t="str">
        <f t="shared" si="477"/>
        <v/>
      </c>
      <c r="AB2791">
        <f t="shared" si="477"/>
        <v>-53.72</v>
      </c>
      <c r="AE2791" t="str">
        <f t="shared" si="471"/>
        <v>Furniture</v>
      </c>
      <c r="AH2791" t="str">
        <f t="shared" si="472"/>
        <v/>
      </c>
      <c r="AI2791" t="str">
        <f t="shared" si="473"/>
        <v/>
      </c>
      <c r="AJ2791" t="str">
        <f t="shared" si="473"/>
        <v/>
      </c>
      <c r="AK2791" t="str">
        <f t="shared" si="473"/>
        <v/>
      </c>
      <c r="AL2791" t="str">
        <f t="shared" si="473"/>
        <v/>
      </c>
    </row>
    <row r="2792" spans="1:38" x14ac:dyDescent="0.2">
      <c r="A2792" s="1">
        <v>8034</v>
      </c>
      <c r="B2792" s="2" t="s">
        <v>18</v>
      </c>
      <c r="C2792" s="3">
        <v>42769</v>
      </c>
      <c r="D2792" s="2" t="s">
        <v>59</v>
      </c>
      <c r="E2792" s="2">
        <v>40</v>
      </c>
      <c r="F2792" s="2">
        <v>3036.26</v>
      </c>
      <c r="G2792" s="2">
        <v>0.04</v>
      </c>
      <c r="H2792" s="2" t="s">
        <v>20</v>
      </c>
      <c r="I2792" s="2">
        <v>-2590.25</v>
      </c>
      <c r="J2792" s="2">
        <v>83.37</v>
      </c>
      <c r="K2792" s="2">
        <v>83</v>
      </c>
      <c r="L2792" s="2" t="s">
        <v>222</v>
      </c>
      <c r="M2792" s="2" t="s">
        <v>22</v>
      </c>
      <c r="N2792" s="2" t="s">
        <v>23</v>
      </c>
      <c r="O2792" s="2" t="s">
        <v>45</v>
      </c>
      <c r="P2792" s="2" t="s">
        <v>46</v>
      </c>
      <c r="Q2792" s="2" t="s">
        <v>34</v>
      </c>
      <c r="R2792" s="3">
        <v>42771</v>
      </c>
      <c r="S2792" s="10">
        <f t="shared" si="470"/>
        <v>2017</v>
      </c>
      <c r="T2792">
        <f t="shared" si="476"/>
        <v>-2590.25</v>
      </c>
      <c r="U2792" t="str">
        <f t="shared" si="476"/>
        <v/>
      </c>
      <c r="V2792" t="str">
        <f t="shared" si="476"/>
        <v/>
      </c>
      <c r="W2792" t="str">
        <f t="shared" si="476"/>
        <v/>
      </c>
      <c r="Z2792" t="str">
        <f t="shared" si="477"/>
        <v/>
      </c>
      <c r="AA2792" t="str">
        <f t="shared" si="477"/>
        <v/>
      </c>
      <c r="AB2792">
        <f t="shared" si="477"/>
        <v>-2590.25</v>
      </c>
      <c r="AE2792" t="str">
        <f t="shared" si="471"/>
        <v>Furniture</v>
      </c>
      <c r="AH2792" t="str">
        <f t="shared" si="472"/>
        <v/>
      </c>
      <c r="AI2792" t="str">
        <f t="shared" si="473"/>
        <v/>
      </c>
      <c r="AJ2792" t="str">
        <f t="shared" si="473"/>
        <v/>
      </c>
      <c r="AK2792" t="str">
        <f t="shared" si="473"/>
        <v/>
      </c>
      <c r="AL2792" t="str">
        <f t="shared" si="473"/>
        <v/>
      </c>
    </row>
    <row r="2793" spans="1:38" x14ac:dyDescent="0.2">
      <c r="A2793" s="1">
        <v>8035</v>
      </c>
      <c r="B2793" s="2" t="s">
        <v>18</v>
      </c>
      <c r="C2793" s="3">
        <v>42769</v>
      </c>
      <c r="D2793" s="2" t="s">
        <v>27</v>
      </c>
      <c r="E2793" s="2">
        <v>46</v>
      </c>
      <c r="F2793" s="2">
        <v>564.75</v>
      </c>
      <c r="G2793" s="2">
        <v>0</v>
      </c>
      <c r="H2793" s="2" t="s">
        <v>20</v>
      </c>
      <c r="I2793" s="2">
        <v>-3.79</v>
      </c>
      <c r="J2793" s="2">
        <v>23.5</v>
      </c>
      <c r="K2793" s="2">
        <v>21.19</v>
      </c>
      <c r="L2793" s="2" t="s">
        <v>478</v>
      </c>
      <c r="M2793" s="2" t="s">
        <v>29</v>
      </c>
      <c r="N2793" s="2" t="s">
        <v>30</v>
      </c>
      <c r="O2793" s="2" t="s">
        <v>24</v>
      </c>
      <c r="P2793" s="2" t="s">
        <v>25</v>
      </c>
      <c r="Q2793" s="2" t="s">
        <v>26</v>
      </c>
      <c r="R2793" s="3">
        <v>42771</v>
      </c>
      <c r="S2793" s="10">
        <f t="shared" si="470"/>
        <v>2017</v>
      </c>
      <c r="T2793" t="str">
        <f t="shared" si="476"/>
        <v/>
      </c>
      <c r="U2793">
        <f t="shared" si="476"/>
        <v>-3.79</v>
      </c>
      <c r="V2793" t="str">
        <f t="shared" si="476"/>
        <v/>
      </c>
      <c r="W2793" t="str">
        <f t="shared" si="476"/>
        <v/>
      </c>
      <c r="Z2793">
        <f t="shared" si="477"/>
        <v>-3.79</v>
      </c>
      <c r="AA2793" t="str">
        <f t="shared" si="477"/>
        <v/>
      </c>
      <c r="AB2793" t="str">
        <f t="shared" si="477"/>
        <v/>
      </c>
      <c r="AE2793" t="str">
        <f t="shared" si="471"/>
        <v>Office Supplies</v>
      </c>
      <c r="AH2793" t="str">
        <f t="shared" si="472"/>
        <v/>
      </c>
      <c r="AI2793" t="str">
        <f t="shared" si="473"/>
        <v/>
      </c>
      <c r="AJ2793" t="str">
        <f t="shared" si="473"/>
        <v/>
      </c>
      <c r="AK2793" t="str">
        <f t="shared" si="473"/>
        <v/>
      </c>
      <c r="AL2793" t="str">
        <f t="shared" si="473"/>
        <v/>
      </c>
    </row>
    <row r="2794" spans="1:38" x14ac:dyDescent="0.2">
      <c r="A2794" s="1">
        <v>8036</v>
      </c>
      <c r="B2794" s="2" t="s">
        <v>18</v>
      </c>
      <c r="C2794" s="3">
        <v>42769</v>
      </c>
      <c r="D2794" s="2" t="s">
        <v>27</v>
      </c>
      <c r="E2794" s="2">
        <v>50</v>
      </c>
      <c r="F2794" s="2">
        <v>498.27</v>
      </c>
      <c r="G2794" s="2">
        <v>0</v>
      </c>
      <c r="H2794" s="2" t="s">
        <v>20</v>
      </c>
      <c r="I2794" s="2">
        <v>196.33</v>
      </c>
      <c r="J2794" s="2">
        <v>21.68</v>
      </c>
      <c r="K2794" s="2">
        <v>16.03</v>
      </c>
      <c r="L2794" s="2" t="s">
        <v>478</v>
      </c>
      <c r="M2794" s="2" t="s">
        <v>29</v>
      </c>
      <c r="N2794" s="2" t="s">
        <v>30</v>
      </c>
      <c r="O2794" s="2" t="s">
        <v>24</v>
      </c>
      <c r="P2794" s="2" t="s">
        <v>35</v>
      </c>
      <c r="Q2794" s="2" t="s">
        <v>36</v>
      </c>
      <c r="R2794" s="3">
        <v>42773</v>
      </c>
      <c r="S2794" s="10">
        <f t="shared" si="470"/>
        <v>2017</v>
      </c>
      <c r="T2794" t="str">
        <f t="shared" si="476"/>
        <v/>
      </c>
      <c r="U2794">
        <f t="shared" si="476"/>
        <v>196.33</v>
      </c>
      <c r="V2794" t="str">
        <f t="shared" si="476"/>
        <v/>
      </c>
      <c r="W2794" t="str">
        <f t="shared" si="476"/>
        <v/>
      </c>
      <c r="Z2794">
        <f t="shared" si="477"/>
        <v>196.33</v>
      </c>
      <c r="AA2794" t="str">
        <f t="shared" si="477"/>
        <v/>
      </c>
      <c r="AB2794" t="str">
        <f t="shared" si="477"/>
        <v/>
      </c>
      <c r="AE2794" t="str">
        <f t="shared" si="471"/>
        <v/>
      </c>
      <c r="AH2794" t="str">
        <f t="shared" si="472"/>
        <v/>
      </c>
      <c r="AI2794" t="str">
        <f t="shared" si="473"/>
        <v/>
      </c>
      <c r="AJ2794" t="str">
        <f t="shared" si="473"/>
        <v/>
      </c>
      <c r="AK2794" t="str">
        <f t="shared" si="473"/>
        <v/>
      </c>
      <c r="AL2794" t="str">
        <f t="shared" si="473"/>
        <v/>
      </c>
    </row>
    <row r="2795" spans="1:38" x14ac:dyDescent="0.2">
      <c r="A2795" s="1">
        <v>8037</v>
      </c>
      <c r="B2795" s="2" t="s">
        <v>18</v>
      </c>
      <c r="C2795" s="3">
        <v>42770</v>
      </c>
      <c r="D2795" s="2" t="s">
        <v>59</v>
      </c>
      <c r="E2795" s="2">
        <v>43</v>
      </c>
      <c r="F2795" s="2">
        <v>2365.3085000000001</v>
      </c>
      <c r="G2795" s="2">
        <v>0.06</v>
      </c>
      <c r="H2795" s="2" t="s">
        <v>20</v>
      </c>
      <c r="I2795" s="2">
        <v>543.89</v>
      </c>
      <c r="J2795" s="2">
        <v>77.989999999999995</v>
      </c>
      <c r="K2795" s="2">
        <v>17.989999999999998</v>
      </c>
      <c r="L2795" s="2" t="s">
        <v>460</v>
      </c>
      <c r="M2795" s="2" t="s">
        <v>29</v>
      </c>
      <c r="N2795" s="2" t="s">
        <v>43</v>
      </c>
      <c r="O2795" s="2" t="s">
        <v>31</v>
      </c>
      <c r="P2795" s="2" t="s">
        <v>39</v>
      </c>
      <c r="Q2795" s="2" t="s">
        <v>26</v>
      </c>
      <c r="R2795" s="3">
        <v>42771</v>
      </c>
      <c r="S2795" s="10">
        <f t="shared" si="470"/>
        <v>2017</v>
      </c>
      <c r="T2795" t="str">
        <f t="shared" si="476"/>
        <v/>
      </c>
      <c r="U2795" t="str">
        <f t="shared" si="476"/>
        <v/>
      </c>
      <c r="V2795">
        <f t="shared" si="476"/>
        <v>543.89</v>
      </c>
      <c r="W2795" t="str">
        <f t="shared" si="476"/>
        <v/>
      </c>
      <c r="Z2795" t="str">
        <f t="shared" si="477"/>
        <v/>
      </c>
      <c r="AA2795">
        <f t="shared" si="477"/>
        <v>543.89</v>
      </c>
      <c r="AB2795" t="str">
        <f t="shared" si="477"/>
        <v/>
      </c>
      <c r="AE2795" t="str">
        <f t="shared" si="471"/>
        <v/>
      </c>
      <c r="AH2795" t="str">
        <f t="shared" si="472"/>
        <v/>
      </c>
      <c r="AI2795" t="str">
        <f t="shared" si="473"/>
        <v/>
      </c>
      <c r="AJ2795" t="str">
        <f t="shared" si="473"/>
        <v/>
      </c>
      <c r="AK2795" t="str">
        <f t="shared" si="473"/>
        <v/>
      </c>
      <c r="AL2795" t="str">
        <f t="shared" si="473"/>
        <v/>
      </c>
    </row>
    <row r="2796" spans="1:38" x14ac:dyDescent="0.2">
      <c r="A2796" s="1">
        <v>8038</v>
      </c>
      <c r="B2796" s="2" t="s">
        <v>18</v>
      </c>
      <c r="C2796" s="3">
        <v>42770</v>
      </c>
      <c r="D2796" s="2" t="s">
        <v>41</v>
      </c>
      <c r="E2796" s="2">
        <v>46</v>
      </c>
      <c r="F2796" s="2">
        <v>11043.56</v>
      </c>
      <c r="G2796" s="2">
        <v>0.05</v>
      </c>
      <c r="H2796" s="2" t="s">
        <v>44</v>
      </c>
      <c r="I2796" s="2">
        <v>1193.2</v>
      </c>
      <c r="J2796" s="2">
        <v>248.97</v>
      </c>
      <c r="K2796" s="2">
        <v>73.239999999999995</v>
      </c>
      <c r="L2796" s="2" t="s">
        <v>252</v>
      </c>
      <c r="M2796" s="2" t="s">
        <v>29</v>
      </c>
      <c r="N2796" s="2" t="s">
        <v>30</v>
      </c>
      <c r="O2796" s="2" t="s">
        <v>45</v>
      </c>
      <c r="P2796" s="2" t="s">
        <v>46</v>
      </c>
      <c r="Q2796" s="2" t="s">
        <v>47</v>
      </c>
      <c r="R2796" s="3">
        <v>42772</v>
      </c>
      <c r="S2796" s="10">
        <f t="shared" si="470"/>
        <v>2017</v>
      </c>
      <c r="T2796" t="str">
        <f t="shared" si="476"/>
        <v/>
      </c>
      <c r="U2796">
        <f t="shared" si="476"/>
        <v>1193.2</v>
      </c>
      <c r="V2796" t="str">
        <f t="shared" si="476"/>
        <v/>
      </c>
      <c r="W2796" t="str">
        <f t="shared" si="476"/>
        <v/>
      </c>
      <c r="Z2796" t="str">
        <f t="shared" si="477"/>
        <v/>
      </c>
      <c r="AA2796" t="str">
        <f t="shared" si="477"/>
        <v/>
      </c>
      <c r="AB2796">
        <f t="shared" si="477"/>
        <v>1193.2</v>
      </c>
      <c r="AE2796" t="str">
        <f t="shared" si="471"/>
        <v/>
      </c>
      <c r="AH2796" t="str">
        <f t="shared" si="472"/>
        <v/>
      </c>
      <c r="AI2796" t="str">
        <f t="shared" si="473"/>
        <v/>
      </c>
      <c r="AJ2796" t="str">
        <f t="shared" si="473"/>
        <v/>
      </c>
      <c r="AK2796" t="str">
        <f t="shared" si="473"/>
        <v/>
      </c>
      <c r="AL2796" t="str">
        <f t="shared" si="473"/>
        <v/>
      </c>
    </row>
    <row r="2797" spans="1:38" x14ac:dyDescent="0.2">
      <c r="A2797" s="1">
        <v>8039</v>
      </c>
      <c r="B2797" s="2" t="s">
        <v>18</v>
      </c>
      <c r="C2797" s="3">
        <v>42771</v>
      </c>
      <c r="D2797" s="2" t="s">
        <v>19</v>
      </c>
      <c r="E2797" s="2">
        <v>1</v>
      </c>
      <c r="F2797" s="2">
        <v>69.66</v>
      </c>
      <c r="G2797" s="2">
        <v>0.09</v>
      </c>
      <c r="H2797" s="2" t="s">
        <v>20</v>
      </c>
      <c r="I2797" s="2">
        <v>-17.84</v>
      </c>
      <c r="J2797" s="2">
        <v>66.959999999999994</v>
      </c>
      <c r="K2797" s="2">
        <v>24.75</v>
      </c>
      <c r="L2797" s="2" t="s">
        <v>341</v>
      </c>
      <c r="M2797" s="2" t="s">
        <v>66</v>
      </c>
      <c r="N2797" s="2" t="s">
        <v>30</v>
      </c>
      <c r="O2797" s="2" t="s">
        <v>24</v>
      </c>
      <c r="P2797" s="2" t="s">
        <v>35</v>
      </c>
      <c r="Q2797" s="2" t="s">
        <v>26</v>
      </c>
      <c r="R2797" s="3">
        <v>42773</v>
      </c>
      <c r="S2797" s="10">
        <f t="shared" si="470"/>
        <v>2017</v>
      </c>
      <c r="T2797" t="str">
        <f t="shared" si="476"/>
        <v/>
      </c>
      <c r="U2797">
        <f t="shared" si="476"/>
        <v>-17.84</v>
      </c>
      <c r="V2797" t="str">
        <f t="shared" si="476"/>
        <v/>
      </c>
      <c r="W2797" t="str">
        <f t="shared" si="476"/>
        <v/>
      </c>
      <c r="Z2797">
        <f t="shared" si="477"/>
        <v>-17.84</v>
      </c>
      <c r="AA2797" t="str">
        <f t="shared" si="477"/>
        <v/>
      </c>
      <c r="AB2797" t="str">
        <f t="shared" si="477"/>
        <v/>
      </c>
      <c r="AE2797" t="str">
        <f t="shared" si="471"/>
        <v>Office Supplies</v>
      </c>
      <c r="AH2797" t="str">
        <f t="shared" si="472"/>
        <v/>
      </c>
      <c r="AI2797" t="str">
        <f t="shared" si="473"/>
        <v/>
      </c>
      <c r="AJ2797" t="str">
        <f t="shared" si="473"/>
        <v/>
      </c>
      <c r="AK2797" t="str">
        <f t="shared" si="473"/>
        <v/>
      </c>
      <c r="AL2797" t="str">
        <f t="shared" si="473"/>
        <v/>
      </c>
    </row>
    <row r="2798" spans="1:38" x14ac:dyDescent="0.2">
      <c r="A2798" s="1">
        <v>8040</v>
      </c>
      <c r="B2798" s="2" t="s">
        <v>18</v>
      </c>
      <c r="C2798" s="3">
        <v>42771</v>
      </c>
      <c r="D2798" s="2" t="s">
        <v>19</v>
      </c>
      <c r="E2798" s="2">
        <v>47</v>
      </c>
      <c r="F2798" s="2">
        <v>65.930000000000007</v>
      </c>
      <c r="G2798" s="2">
        <v>7.0000000000000007E-2</v>
      </c>
      <c r="H2798" s="2" t="s">
        <v>20</v>
      </c>
      <c r="I2798" s="2">
        <v>-19.46</v>
      </c>
      <c r="J2798" s="2">
        <v>13.26</v>
      </c>
      <c r="K2798" s="2">
        <v>14.7</v>
      </c>
      <c r="L2798" s="2" t="s">
        <v>341</v>
      </c>
      <c r="M2798" s="2" t="s">
        <v>66</v>
      </c>
      <c r="N2798" s="2" t="s">
        <v>30</v>
      </c>
      <c r="O2798" s="2" t="s">
        <v>24</v>
      </c>
      <c r="P2798" s="2" t="s">
        <v>95</v>
      </c>
      <c r="Q2798" s="2" t="s">
        <v>36</v>
      </c>
      <c r="R2798" s="3">
        <v>42774</v>
      </c>
      <c r="S2798" s="10">
        <f t="shared" si="470"/>
        <v>2017</v>
      </c>
      <c r="T2798" t="str">
        <f t="shared" si="476"/>
        <v/>
      </c>
      <c r="U2798">
        <f t="shared" si="476"/>
        <v>-19.46</v>
      </c>
      <c r="V2798" t="str">
        <f t="shared" si="476"/>
        <v/>
      </c>
      <c r="W2798" t="str">
        <f t="shared" si="476"/>
        <v/>
      </c>
      <c r="Z2798">
        <f t="shared" si="477"/>
        <v>-19.46</v>
      </c>
      <c r="AA2798" t="str">
        <f t="shared" si="477"/>
        <v/>
      </c>
      <c r="AB2798" t="str">
        <f t="shared" si="477"/>
        <v/>
      </c>
      <c r="AE2798" t="str">
        <f t="shared" si="471"/>
        <v>Office Supplies</v>
      </c>
      <c r="AH2798" t="str">
        <f t="shared" si="472"/>
        <v/>
      </c>
      <c r="AI2798" t="str">
        <f t="shared" si="473"/>
        <v/>
      </c>
      <c r="AJ2798" t="str">
        <f t="shared" si="473"/>
        <v/>
      </c>
      <c r="AK2798" t="str">
        <f t="shared" si="473"/>
        <v/>
      </c>
      <c r="AL2798" t="str">
        <f t="shared" si="473"/>
        <v/>
      </c>
    </row>
    <row r="2799" spans="1:38" x14ac:dyDescent="0.2">
      <c r="A2799" s="1">
        <v>8041</v>
      </c>
      <c r="B2799" s="2" t="s">
        <v>18</v>
      </c>
      <c r="C2799" s="3">
        <v>42772</v>
      </c>
      <c r="D2799" s="2" t="s">
        <v>41</v>
      </c>
      <c r="E2799" s="2">
        <v>18</v>
      </c>
      <c r="F2799" s="2">
        <v>1721.2</v>
      </c>
      <c r="G2799" s="2">
        <v>0.05</v>
      </c>
      <c r="H2799" s="2" t="s">
        <v>20</v>
      </c>
      <c r="I2799" s="2">
        <v>1130.69</v>
      </c>
      <c r="J2799" s="2">
        <v>111.23</v>
      </c>
      <c r="K2799" s="2">
        <v>22.99</v>
      </c>
      <c r="L2799" s="2" t="s">
        <v>331</v>
      </c>
      <c r="M2799" s="2" t="s">
        <v>29</v>
      </c>
      <c r="N2799" s="2" t="s">
        <v>43</v>
      </c>
      <c r="O2799" s="2" t="s">
        <v>45</v>
      </c>
      <c r="P2799" s="2" t="s">
        <v>55</v>
      </c>
      <c r="Q2799" s="2" t="s">
        <v>58</v>
      </c>
      <c r="R2799" s="3">
        <v>42774</v>
      </c>
      <c r="S2799" s="10">
        <f t="shared" si="470"/>
        <v>2017</v>
      </c>
      <c r="T2799" t="str">
        <f t="shared" si="476"/>
        <v/>
      </c>
      <c r="U2799" t="str">
        <f t="shared" si="476"/>
        <v/>
      </c>
      <c r="V2799">
        <f t="shared" si="476"/>
        <v>1130.69</v>
      </c>
      <c r="W2799" t="str">
        <f t="shared" si="476"/>
        <v/>
      </c>
      <c r="Z2799" t="str">
        <f t="shared" si="477"/>
        <v/>
      </c>
      <c r="AA2799" t="str">
        <f t="shared" si="477"/>
        <v/>
      </c>
      <c r="AB2799">
        <f t="shared" si="477"/>
        <v>1130.69</v>
      </c>
      <c r="AE2799" t="str">
        <f t="shared" si="471"/>
        <v/>
      </c>
      <c r="AH2799" t="str">
        <f t="shared" si="472"/>
        <v/>
      </c>
      <c r="AI2799" t="str">
        <f t="shared" si="473"/>
        <v/>
      </c>
      <c r="AJ2799" t="str">
        <f t="shared" si="473"/>
        <v/>
      </c>
      <c r="AK2799" t="str">
        <f t="shared" si="473"/>
        <v/>
      </c>
      <c r="AL2799" t="str">
        <f t="shared" si="473"/>
        <v/>
      </c>
    </row>
    <row r="2800" spans="1:38" x14ac:dyDescent="0.2">
      <c r="A2800" s="1">
        <v>8042</v>
      </c>
      <c r="B2800" s="2" t="s">
        <v>18</v>
      </c>
      <c r="C2800" s="3">
        <v>42772</v>
      </c>
      <c r="D2800" s="2" t="s">
        <v>41</v>
      </c>
      <c r="E2800" s="2">
        <v>16</v>
      </c>
      <c r="F2800" s="2">
        <v>124.09</v>
      </c>
      <c r="G2800" s="2">
        <v>0.02</v>
      </c>
      <c r="H2800" s="2" t="s">
        <v>20</v>
      </c>
      <c r="I2800" s="2">
        <v>17.09</v>
      </c>
      <c r="J2800" s="2">
        <v>19.079999999999998</v>
      </c>
      <c r="K2800" s="2">
        <v>16.350000000000001</v>
      </c>
      <c r="L2800" s="2" t="s">
        <v>331</v>
      </c>
      <c r="M2800" s="2" t="s">
        <v>29</v>
      </c>
      <c r="N2800" s="2" t="s">
        <v>43</v>
      </c>
      <c r="O2800" s="2" t="s">
        <v>24</v>
      </c>
      <c r="P2800" s="2" t="s">
        <v>64</v>
      </c>
      <c r="Q2800" s="2" t="s">
        <v>36</v>
      </c>
      <c r="R2800" s="3">
        <v>42772</v>
      </c>
      <c r="S2800" s="10">
        <f t="shared" si="470"/>
        <v>2017</v>
      </c>
      <c r="T2800" t="str">
        <f t="shared" si="476"/>
        <v/>
      </c>
      <c r="U2800" t="str">
        <f t="shared" si="476"/>
        <v/>
      </c>
      <c r="V2800">
        <f t="shared" si="476"/>
        <v>17.09</v>
      </c>
      <c r="W2800" t="str">
        <f t="shared" si="476"/>
        <v/>
      </c>
      <c r="Z2800">
        <f t="shared" si="477"/>
        <v>17.09</v>
      </c>
      <c r="AA2800" t="str">
        <f t="shared" si="477"/>
        <v/>
      </c>
      <c r="AB2800" t="str">
        <f t="shared" si="477"/>
        <v/>
      </c>
      <c r="AE2800" t="str">
        <f t="shared" si="471"/>
        <v/>
      </c>
      <c r="AH2800" t="str">
        <f t="shared" si="472"/>
        <v/>
      </c>
      <c r="AI2800" t="str">
        <f t="shared" si="473"/>
        <v/>
      </c>
      <c r="AJ2800" t="str">
        <f t="shared" si="473"/>
        <v/>
      </c>
      <c r="AK2800" t="str">
        <f t="shared" si="473"/>
        <v/>
      </c>
      <c r="AL2800" t="str">
        <f t="shared" si="473"/>
        <v/>
      </c>
    </row>
    <row r="2801" spans="1:38" x14ac:dyDescent="0.2">
      <c r="A2801" s="1">
        <v>8043</v>
      </c>
      <c r="B2801" s="2" t="s">
        <v>18</v>
      </c>
      <c r="C2801" s="3">
        <v>42772</v>
      </c>
      <c r="D2801" s="2" t="s">
        <v>19</v>
      </c>
      <c r="E2801" s="2">
        <v>48</v>
      </c>
      <c r="F2801" s="2">
        <v>545.62</v>
      </c>
      <c r="G2801" s="2">
        <v>0.01</v>
      </c>
      <c r="H2801" s="2" t="s">
        <v>20</v>
      </c>
      <c r="I2801" s="2">
        <v>-149.26</v>
      </c>
      <c r="J2801" s="2">
        <v>22.97</v>
      </c>
      <c r="K2801" s="2">
        <v>20.5</v>
      </c>
      <c r="L2801" s="2" t="s">
        <v>444</v>
      </c>
      <c r="M2801" s="2" t="s">
        <v>66</v>
      </c>
      <c r="N2801" s="2" t="s">
        <v>23</v>
      </c>
      <c r="O2801" s="2" t="s">
        <v>31</v>
      </c>
      <c r="P2801" s="2" t="s">
        <v>32</v>
      </c>
      <c r="Q2801" s="2" t="s">
        <v>26</v>
      </c>
      <c r="R2801" s="3">
        <v>42774</v>
      </c>
      <c r="S2801" s="10">
        <f t="shared" si="470"/>
        <v>2017</v>
      </c>
      <c r="T2801">
        <f t="shared" si="476"/>
        <v>-149.26</v>
      </c>
      <c r="U2801" t="str">
        <f t="shared" si="476"/>
        <v/>
      </c>
      <c r="V2801" t="str">
        <f t="shared" si="476"/>
        <v/>
      </c>
      <c r="W2801" t="str">
        <f t="shared" si="476"/>
        <v/>
      </c>
      <c r="Z2801" t="str">
        <f t="shared" si="477"/>
        <v/>
      </c>
      <c r="AA2801">
        <f t="shared" si="477"/>
        <v>-149.26</v>
      </c>
      <c r="AB2801" t="str">
        <f t="shared" si="477"/>
        <v/>
      </c>
      <c r="AE2801" t="str">
        <f t="shared" si="471"/>
        <v>Technology</v>
      </c>
      <c r="AH2801" t="str">
        <f t="shared" si="472"/>
        <v/>
      </c>
      <c r="AI2801" t="str">
        <f t="shared" si="473"/>
        <v/>
      </c>
      <c r="AJ2801" t="str">
        <f t="shared" si="473"/>
        <v/>
      </c>
      <c r="AK2801" t="str">
        <f t="shared" si="473"/>
        <v/>
      </c>
      <c r="AL2801" t="str">
        <f t="shared" si="473"/>
        <v/>
      </c>
    </row>
    <row r="2802" spans="1:38" x14ac:dyDescent="0.2">
      <c r="A2802" s="1">
        <v>8044</v>
      </c>
      <c r="B2802" s="2" t="s">
        <v>18</v>
      </c>
      <c r="C2802" s="3">
        <v>42772</v>
      </c>
      <c r="D2802" s="2" t="s">
        <v>41</v>
      </c>
      <c r="E2802" s="2">
        <v>50</v>
      </c>
      <c r="F2802" s="2">
        <v>3608.47</v>
      </c>
      <c r="G2802" s="2">
        <v>0.04</v>
      </c>
      <c r="H2802" s="2" t="s">
        <v>20</v>
      </c>
      <c r="I2802" s="2">
        <v>180.2</v>
      </c>
      <c r="J2802" s="2">
        <v>85.98</v>
      </c>
      <c r="K2802" s="2">
        <v>28.52</v>
      </c>
      <c r="L2802" s="2" t="s">
        <v>51</v>
      </c>
      <c r="M2802" s="2" t="s">
        <v>29</v>
      </c>
      <c r="N2802" s="2" t="s">
        <v>30</v>
      </c>
      <c r="O2802" s="2" t="s">
        <v>31</v>
      </c>
      <c r="P2802" s="2" t="s">
        <v>32</v>
      </c>
      <c r="Q2802" s="2" t="s">
        <v>26</v>
      </c>
      <c r="R2802" s="3">
        <v>42773</v>
      </c>
      <c r="S2802" s="10">
        <f t="shared" si="470"/>
        <v>2017</v>
      </c>
      <c r="T2802" t="str">
        <f t="shared" ref="T2802:W2821" si="478">IF($N2802=T$1,$I2802,"")</f>
        <v/>
      </c>
      <c r="U2802">
        <f t="shared" si="478"/>
        <v>180.2</v>
      </c>
      <c r="V2802" t="str">
        <f t="shared" si="478"/>
        <v/>
      </c>
      <c r="W2802" t="str">
        <f t="shared" si="478"/>
        <v/>
      </c>
      <c r="Z2802" t="str">
        <f t="shared" ref="Z2802:AB2821" si="479">IF($O2802=Z$1,$I2802,"")</f>
        <v/>
      </c>
      <c r="AA2802">
        <f t="shared" si="479"/>
        <v>180.2</v>
      </c>
      <c r="AB2802" t="str">
        <f t="shared" si="479"/>
        <v/>
      </c>
      <c r="AE2802" t="str">
        <f t="shared" si="471"/>
        <v/>
      </c>
      <c r="AH2802" t="str">
        <f t="shared" si="472"/>
        <v/>
      </c>
      <c r="AI2802" t="str">
        <f t="shared" si="473"/>
        <v/>
      </c>
      <c r="AJ2802" t="str">
        <f t="shared" si="473"/>
        <v/>
      </c>
      <c r="AK2802" t="str">
        <f t="shared" si="473"/>
        <v/>
      </c>
      <c r="AL2802" t="str">
        <f t="shared" si="473"/>
        <v/>
      </c>
    </row>
    <row r="2803" spans="1:38" x14ac:dyDescent="0.2">
      <c r="A2803" s="1">
        <v>8045</v>
      </c>
      <c r="B2803" s="2" t="s">
        <v>18</v>
      </c>
      <c r="C2803" s="3">
        <v>42773</v>
      </c>
      <c r="D2803" s="2" t="s">
        <v>27</v>
      </c>
      <c r="E2803" s="2">
        <v>2</v>
      </c>
      <c r="F2803" s="2">
        <v>389</v>
      </c>
      <c r="G2803" s="2">
        <v>0.1</v>
      </c>
      <c r="H2803" s="2" t="s">
        <v>20</v>
      </c>
      <c r="I2803" s="2">
        <v>-313.62</v>
      </c>
      <c r="J2803" s="2">
        <v>205.17</v>
      </c>
      <c r="K2803" s="2">
        <v>33.99</v>
      </c>
      <c r="L2803" s="2" t="s">
        <v>601</v>
      </c>
      <c r="M2803" s="2" t="s">
        <v>22</v>
      </c>
      <c r="N2803" s="2" t="s">
        <v>54</v>
      </c>
      <c r="O2803" s="2" t="s">
        <v>24</v>
      </c>
      <c r="P2803" s="2" t="s">
        <v>52</v>
      </c>
      <c r="Q2803" s="2" t="s">
        <v>26</v>
      </c>
      <c r="R2803" s="3">
        <v>42777</v>
      </c>
      <c r="S2803" s="10">
        <f t="shared" si="470"/>
        <v>2017</v>
      </c>
      <c r="T2803" t="str">
        <f t="shared" si="478"/>
        <v/>
      </c>
      <c r="U2803" t="str">
        <f t="shared" si="478"/>
        <v/>
      </c>
      <c r="V2803" t="str">
        <f t="shared" si="478"/>
        <v/>
      </c>
      <c r="W2803">
        <f t="shared" si="478"/>
        <v>-313.62</v>
      </c>
      <c r="Z2803">
        <f t="shared" si="479"/>
        <v>-313.62</v>
      </c>
      <c r="AA2803" t="str">
        <f t="shared" si="479"/>
        <v/>
      </c>
      <c r="AB2803" t="str">
        <f t="shared" si="479"/>
        <v/>
      </c>
      <c r="AE2803" t="str">
        <f t="shared" si="471"/>
        <v>Office Supplies</v>
      </c>
      <c r="AH2803" t="str">
        <f t="shared" si="472"/>
        <v/>
      </c>
      <c r="AI2803" t="str">
        <f t="shared" si="473"/>
        <v/>
      </c>
      <c r="AJ2803" t="str">
        <f t="shared" si="473"/>
        <v/>
      </c>
      <c r="AK2803" t="str">
        <f t="shared" si="473"/>
        <v/>
      </c>
      <c r="AL2803" t="str">
        <f t="shared" si="473"/>
        <v/>
      </c>
    </row>
    <row r="2804" spans="1:38" x14ac:dyDescent="0.2">
      <c r="A2804" s="1">
        <v>8046</v>
      </c>
      <c r="B2804" s="2" t="s">
        <v>18</v>
      </c>
      <c r="C2804" s="3">
        <v>42775</v>
      </c>
      <c r="D2804" s="2" t="s">
        <v>27</v>
      </c>
      <c r="E2804" s="2">
        <v>5</v>
      </c>
      <c r="F2804" s="2">
        <v>827.96450000000004</v>
      </c>
      <c r="G2804" s="2">
        <v>0.09</v>
      </c>
      <c r="H2804" s="2" t="s">
        <v>20</v>
      </c>
      <c r="I2804" s="2">
        <v>-794.85</v>
      </c>
      <c r="J2804" s="2">
        <v>217.99</v>
      </c>
      <c r="K2804" s="2">
        <v>22.99</v>
      </c>
      <c r="L2804" s="2" t="s">
        <v>332</v>
      </c>
      <c r="M2804" s="2" t="s">
        <v>22</v>
      </c>
      <c r="N2804" s="2" t="s">
        <v>30</v>
      </c>
      <c r="O2804" s="2" t="s">
        <v>31</v>
      </c>
      <c r="P2804" s="2" t="s">
        <v>39</v>
      </c>
      <c r="Q2804" s="2" t="s">
        <v>26</v>
      </c>
      <c r="R2804" s="3">
        <v>42775</v>
      </c>
      <c r="S2804" s="10">
        <f t="shared" si="470"/>
        <v>2017</v>
      </c>
      <c r="T2804" t="str">
        <f t="shared" si="478"/>
        <v/>
      </c>
      <c r="U2804">
        <f t="shared" si="478"/>
        <v>-794.85</v>
      </c>
      <c r="V2804" t="str">
        <f t="shared" si="478"/>
        <v/>
      </c>
      <c r="W2804" t="str">
        <f t="shared" si="478"/>
        <v/>
      </c>
      <c r="Z2804" t="str">
        <f t="shared" si="479"/>
        <v/>
      </c>
      <c r="AA2804">
        <f t="shared" si="479"/>
        <v>-794.85</v>
      </c>
      <c r="AB2804" t="str">
        <f t="shared" si="479"/>
        <v/>
      </c>
      <c r="AE2804" t="str">
        <f t="shared" si="471"/>
        <v>Technology</v>
      </c>
      <c r="AH2804">
        <f t="shared" si="472"/>
        <v>-794.85</v>
      </c>
      <c r="AI2804" t="str">
        <f t="shared" si="473"/>
        <v/>
      </c>
      <c r="AJ2804" t="str">
        <f t="shared" si="473"/>
        <v/>
      </c>
      <c r="AK2804" t="str">
        <f t="shared" si="473"/>
        <v/>
      </c>
      <c r="AL2804">
        <f t="shared" si="473"/>
        <v>-794.85</v>
      </c>
    </row>
    <row r="2805" spans="1:38" x14ac:dyDescent="0.2">
      <c r="A2805" s="1">
        <v>8047</v>
      </c>
      <c r="B2805" s="2" t="s">
        <v>18</v>
      </c>
      <c r="C2805" s="3">
        <v>42775</v>
      </c>
      <c r="D2805" s="2" t="s">
        <v>27</v>
      </c>
      <c r="E2805" s="2">
        <v>35</v>
      </c>
      <c r="F2805" s="2">
        <v>3339.46</v>
      </c>
      <c r="G2805" s="2">
        <v>0.09</v>
      </c>
      <c r="H2805" s="2" t="s">
        <v>20</v>
      </c>
      <c r="I2805" s="2">
        <v>418.03</v>
      </c>
      <c r="J2805" s="2">
        <v>111.99</v>
      </c>
      <c r="K2805" s="2">
        <v>33.99</v>
      </c>
      <c r="L2805" s="2" t="s">
        <v>332</v>
      </c>
      <c r="M2805" s="2" t="s">
        <v>29</v>
      </c>
      <c r="N2805" s="2" t="s">
        <v>30</v>
      </c>
      <c r="O2805" s="2" t="s">
        <v>31</v>
      </c>
      <c r="P2805" s="2" t="s">
        <v>33</v>
      </c>
      <c r="Q2805" s="2" t="s">
        <v>26</v>
      </c>
      <c r="R2805" s="3">
        <v>42775</v>
      </c>
      <c r="S2805" s="10">
        <f t="shared" si="470"/>
        <v>2017</v>
      </c>
      <c r="T2805" t="str">
        <f t="shared" si="478"/>
        <v/>
      </c>
      <c r="U2805">
        <f t="shared" si="478"/>
        <v>418.03</v>
      </c>
      <c r="V2805" t="str">
        <f t="shared" si="478"/>
        <v/>
      </c>
      <c r="W2805" t="str">
        <f t="shared" si="478"/>
        <v/>
      </c>
      <c r="Z2805" t="str">
        <f t="shared" si="479"/>
        <v/>
      </c>
      <c r="AA2805">
        <f t="shared" si="479"/>
        <v>418.03</v>
      </c>
      <c r="AB2805" t="str">
        <f t="shared" si="479"/>
        <v/>
      </c>
      <c r="AE2805" t="str">
        <f t="shared" si="471"/>
        <v/>
      </c>
      <c r="AH2805" t="str">
        <f t="shared" si="472"/>
        <v/>
      </c>
      <c r="AI2805" t="str">
        <f t="shared" si="473"/>
        <v/>
      </c>
      <c r="AJ2805" t="str">
        <f t="shared" si="473"/>
        <v/>
      </c>
      <c r="AK2805" t="str">
        <f t="shared" si="473"/>
        <v/>
      </c>
      <c r="AL2805" t="str">
        <f t="shared" si="473"/>
        <v/>
      </c>
    </row>
    <row r="2806" spans="1:38" x14ac:dyDescent="0.2">
      <c r="A2806" s="1">
        <v>8048</v>
      </c>
      <c r="B2806" s="2" t="s">
        <v>18</v>
      </c>
      <c r="C2806" s="3">
        <v>42775</v>
      </c>
      <c r="D2806" s="2" t="s">
        <v>50</v>
      </c>
      <c r="E2806" s="2">
        <v>2</v>
      </c>
      <c r="F2806" s="2">
        <v>46.33</v>
      </c>
      <c r="G2806" s="2">
        <v>7.0000000000000007E-2</v>
      </c>
      <c r="H2806" s="2" t="s">
        <v>20</v>
      </c>
      <c r="I2806" s="2">
        <v>-97.03</v>
      </c>
      <c r="J2806" s="2">
        <v>32.99</v>
      </c>
      <c r="K2806" s="2">
        <v>18.809999999999999</v>
      </c>
      <c r="L2806" s="2" t="s">
        <v>345</v>
      </c>
      <c r="M2806" s="2" t="s">
        <v>29</v>
      </c>
      <c r="N2806" s="2" t="s">
        <v>30</v>
      </c>
      <c r="O2806" s="2" t="s">
        <v>31</v>
      </c>
      <c r="P2806" s="2" t="s">
        <v>39</v>
      </c>
      <c r="Q2806" s="2" t="s">
        <v>62</v>
      </c>
      <c r="R2806" s="3">
        <v>42776</v>
      </c>
      <c r="S2806" s="10">
        <f t="shared" si="470"/>
        <v>2017</v>
      </c>
      <c r="T2806" t="str">
        <f t="shared" si="478"/>
        <v/>
      </c>
      <c r="U2806">
        <f t="shared" si="478"/>
        <v>-97.03</v>
      </c>
      <c r="V2806" t="str">
        <f t="shared" si="478"/>
        <v/>
      </c>
      <c r="W2806" t="str">
        <f t="shared" si="478"/>
        <v/>
      </c>
      <c r="Z2806" t="str">
        <f t="shared" si="479"/>
        <v/>
      </c>
      <c r="AA2806">
        <f t="shared" si="479"/>
        <v>-97.03</v>
      </c>
      <c r="AB2806" t="str">
        <f t="shared" si="479"/>
        <v/>
      </c>
      <c r="AE2806" t="str">
        <f t="shared" si="471"/>
        <v>Technology</v>
      </c>
      <c r="AH2806">
        <f t="shared" si="472"/>
        <v>-97.03</v>
      </c>
      <c r="AI2806" t="str">
        <f t="shared" si="473"/>
        <v/>
      </c>
      <c r="AJ2806" t="str">
        <f t="shared" si="473"/>
        <v/>
      </c>
      <c r="AK2806" t="str">
        <f t="shared" si="473"/>
        <v/>
      </c>
      <c r="AL2806">
        <f t="shared" si="473"/>
        <v>-97.03</v>
      </c>
    </row>
    <row r="2807" spans="1:38" x14ac:dyDescent="0.2">
      <c r="A2807" s="1">
        <v>8049</v>
      </c>
      <c r="B2807" s="2" t="s">
        <v>18</v>
      </c>
      <c r="C2807" s="3">
        <v>42775</v>
      </c>
      <c r="D2807" s="2" t="s">
        <v>59</v>
      </c>
      <c r="E2807" s="2">
        <v>50</v>
      </c>
      <c r="F2807" s="2">
        <v>4557.46</v>
      </c>
      <c r="G2807" s="2">
        <v>0.1</v>
      </c>
      <c r="H2807" s="2" t="s">
        <v>44</v>
      </c>
      <c r="I2807" s="2">
        <v>-1329.92</v>
      </c>
      <c r="J2807" s="2">
        <v>107.98</v>
      </c>
      <c r="K2807" s="2">
        <v>72.2</v>
      </c>
      <c r="L2807" s="2" t="s">
        <v>334</v>
      </c>
      <c r="M2807" s="2" t="s">
        <v>29</v>
      </c>
      <c r="N2807" s="2" t="s">
        <v>30</v>
      </c>
      <c r="O2807" s="2" t="s">
        <v>45</v>
      </c>
      <c r="P2807" s="2" t="s">
        <v>61</v>
      </c>
      <c r="Q2807" s="2" t="s">
        <v>56</v>
      </c>
      <c r="R2807" s="3">
        <v>42777</v>
      </c>
      <c r="S2807" s="10">
        <f t="shared" si="470"/>
        <v>2017</v>
      </c>
      <c r="T2807" t="str">
        <f t="shared" si="478"/>
        <v/>
      </c>
      <c r="U2807">
        <f t="shared" si="478"/>
        <v>-1329.92</v>
      </c>
      <c r="V2807" t="str">
        <f t="shared" si="478"/>
        <v/>
      </c>
      <c r="W2807" t="str">
        <f t="shared" si="478"/>
        <v/>
      </c>
      <c r="Z2807" t="str">
        <f t="shared" si="479"/>
        <v/>
      </c>
      <c r="AA2807" t="str">
        <f t="shared" si="479"/>
        <v/>
      </c>
      <c r="AB2807">
        <f t="shared" si="479"/>
        <v>-1329.92</v>
      </c>
      <c r="AE2807" t="str">
        <f t="shared" si="471"/>
        <v>Furniture</v>
      </c>
      <c r="AH2807" t="str">
        <f t="shared" si="472"/>
        <v/>
      </c>
      <c r="AI2807" t="str">
        <f t="shared" si="473"/>
        <v/>
      </c>
      <c r="AJ2807" t="str">
        <f t="shared" si="473"/>
        <v/>
      </c>
      <c r="AK2807" t="str">
        <f t="shared" si="473"/>
        <v/>
      </c>
      <c r="AL2807" t="str">
        <f t="shared" si="473"/>
        <v/>
      </c>
    </row>
    <row r="2808" spans="1:38" x14ac:dyDescent="0.2">
      <c r="A2808" s="1">
        <v>8050</v>
      </c>
      <c r="B2808" s="2" t="s">
        <v>18</v>
      </c>
      <c r="C2808" s="3">
        <v>42775</v>
      </c>
      <c r="D2808" s="2" t="s">
        <v>50</v>
      </c>
      <c r="E2808" s="2">
        <v>44</v>
      </c>
      <c r="F2808" s="2">
        <v>2515.19</v>
      </c>
      <c r="G2808" s="2">
        <v>0.08</v>
      </c>
      <c r="H2808" s="2" t="s">
        <v>44</v>
      </c>
      <c r="I2808" s="2">
        <v>-774.41</v>
      </c>
      <c r="J2808" s="2">
        <v>70.14</v>
      </c>
      <c r="K2808" s="2">
        <v>50.61</v>
      </c>
      <c r="L2808" s="2" t="s">
        <v>89</v>
      </c>
      <c r="M2808" s="2" t="s">
        <v>29</v>
      </c>
      <c r="N2808" s="2" t="s">
        <v>54</v>
      </c>
      <c r="O2808" s="2" t="s">
        <v>45</v>
      </c>
      <c r="P2808" s="2" t="s">
        <v>67</v>
      </c>
      <c r="Q2808" s="2" t="s">
        <v>47</v>
      </c>
      <c r="R2808" s="3">
        <v>42776</v>
      </c>
      <c r="S2808" s="10">
        <f t="shared" si="470"/>
        <v>2017</v>
      </c>
      <c r="T2808" t="str">
        <f t="shared" si="478"/>
        <v/>
      </c>
      <c r="U2808" t="str">
        <f t="shared" si="478"/>
        <v/>
      </c>
      <c r="V2808" t="str">
        <f t="shared" si="478"/>
        <v/>
      </c>
      <c r="W2808">
        <f t="shared" si="478"/>
        <v>-774.41</v>
      </c>
      <c r="Z2808" t="str">
        <f t="shared" si="479"/>
        <v/>
      </c>
      <c r="AA2808" t="str">
        <f t="shared" si="479"/>
        <v/>
      </c>
      <c r="AB2808">
        <f t="shared" si="479"/>
        <v>-774.41</v>
      </c>
      <c r="AE2808" t="str">
        <f t="shared" si="471"/>
        <v>Furniture</v>
      </c>
      <c r="AH2808" t="str">
        <f t="shared" si="472"/>
        <v/>
      </c>
      <c r="AI2808" t="str">
        <f t="shared" si="473"/>
        <v/>
      </c>
      <c r="AJ2808" t="str">
        <f t="shared" si="473"/>
        <v/>
      </c>
      <c r="AK2808" t="str">
        <f t="shared" si="473"/>
        <v/>
      </c>
      <c r="AL2808" t="str">
        <f t="shared" si="473"/>
        <v/>
      </c>
    </row>
    <row r="2809" spans="1:38" x14ac:dyDescent="0.2">
      <c r="A2809" s="1">
        <v>8051</v>
      </c>
      <c r="B2809" s="2" t="s">
        <v>18</v>
      </c>
      <c r="C2809" s="3">
        <v>42775</v>
      </c>
      <c r="D2809" s="2" t="s">
        <v>50</v>
      </c>
      <c r="E2809" s="2">
        <v>30</v>
      </c>
      <c r="F2809" s="2">
        <v>1060.08</v>
      </c>
      <c r="G2809" s="2">
        <v>0.02</v>
      </c>
      <c r="H2809" s="2" t="s">
        <v>20</v>
      </c>
      <c r="I2809" s="2">
        <v>-13.87</v>
      </c>
      <c r="J2809" s="2">
        <v>44.98</v>
      </c>
      <c r="K2809" s="2">
        <v>19.5</v>
      </c>
      <c r="L2809" s="2" t="s">
        <v>89</v>
      </c>
      <c r="M2809" s="2" t="s">
        <v>29</v>
      </c>
      <c r="N2809" s="2" t="s">
        <v>54</v>
      </c>
      <c r="O2809" s="2" t="s">
        <v>31</v>
      </c>
      <c r="P2809" s="2" t="s">
        <v>32</v>
      </c>
      <c r="Q2809" s="2" t="s">
        <v>26</v>
      </c>
      <c r="R2809" s="3">
        <v>42776</v>
      </c>
      <c r="S2809" s="10">
        <f t="shared" si="470"/>
        <v>2017</v>
      </c>
      <c r="T2809" t="str">
        <f t="shared" si="478"/>
        <v/>
      </c>
      <c r="U2809" t="str">
        <f t="shared" si="478"/>
        <v/>
      </c>
      <c r="V2809" t="str">
        <f t="shared" si="478"/>
        <v/>
      </c>
      <c r="W2809">
        <f t="shared" si="478"/>
        <v>-13.87</v>
      </c>
      <c r="Z2809" t="str">
        <f t="shared" si="479"/>
        <v/>
      </c>
      <c r="AA2809">
        <f t="shared" si="479"/>
        <v>-13.87</v>
      </c>
      <c r="AB2809" t="str">
        <f t="shared" si="479"/>
        <v/>
      </c>
      <c r="AE2809" t="str">
        <f t="shared" si="471"/>
        <v>Technology</v>
      </c>
      <c r="AH2809" t="str">
        <f t="shared" si="472"/>
        <v/>
      </c>
      <c r="AI2809" t="str">
        <f t="shared" si="473"/>
        <v/>
      </c>
      <c r="AJ2809" t="str">
        <f t="shared" si="473"/>
        <v/>
      </c>
      <c r="AK2809" t="str">
        <f t="shared" si="473"/>
        <v/>
      </c>
      <c r="AL2809" t="str">
        <f t="shared" si="473"/>
        <v/>
      </c>
    </row>
    <row r="2810" spans="1:38" x14ac:dyDescent="0.2">
      <c r="A2810" s="1">
        <v>8052</v>
      </c>
      <c r="B2810" s="2" t="s">
        <v>18</v>
      </c>
      <c r="C2810" s="3">
        <v>42775</v>
      </c>
      <c r="D2810" s="2" t="s">
        <v>50</v>
      </c>
      <c r="E2810" s="2">
        <v>30</v>
      </c>
      <c r="F2810" s="2">
        <v>2543.71</v>
      </c>
      <c r="G2810" s="2">
        <v>0.01</v>
      </c>
      <c r="H2810" s="2" t="s">
        <v>20</v>
      </c>
      <c r="I2810" s="2">
        <v>-638.05999999999995</v>
      </c>
      <c r="J2810" s="2">
        <v>92.98</v>
      </c>
      <c r="K2810" s="2">
        <v>49</v>
      </c>
      <c r="L2810" s="2" t="s">
        <v>89</v>
      </c>
      <c r="M2810" s="2" t="s">
        <v>29</v>
      </c>
      <c r="N2810" s="2" t="s">
        <v>54</v>
      </c>
      <c r="O2810" s="2" t="s">
        <v>24</v>
      </c>
      <c r="P2810" s="2" t="s">
        <v>52</v>
      </c>
      <c r="Q2810" s="2" t="s">
        <v>34</v>
      </c>
      <c r="R2810" s="3">
        <v>42777</v>
      </c>
      <c r="S2810" s="10">
        <f t="shared" si="470"/>
        <v>2017</v>
      </c>
      <c r="T2810" t="str">
        <f t="shared" si="478"/>
        <v/>
      </c>
      <c r="U2810" t="str">
        <f t="shared" si="478"/>
        <v/>
      </c>
      <c r="V2810" t="str">
        <f t="shared" si="478"/>
        <v/>
      </c>
      <c r="W2810">
        <f t="shared" si="478"/>
        <v>-638.05999999999995</v>
      </c>
      <c r="Z2810">
        <f t="shared" si="479"/>
        <v>-638.05999999999995</v>
      </c>
      <c r="AA2810" t="str">
        <f t="shared" si="479"/>
        <v/>
      </c>
      <c r="AB2810" t="str">
        <f t="shared" si="479"/>
        <v/>
      </c>
      <c r="AE2810" t="str">
        <f t="shared" si="471"/>
        <v>Office Supplies</v>
      </c>
      <c r="AH2810" t="str">
        <f t="shared" si="472"/>
        <v/>
      </c>
      <c r="AI2810" t="str">
        <f t="shared" si="473"/>
        <v/>
      </c>
      <c r="AJ2810" t="str">
        <f t="shared" si="473"/>
        <v/>
      </c>
      <c r="AK2810" t="str">
        <f t="shared" si="473"/>
        <v/>
      </c>
      <c r="AL2810" t="str">
        <f t="shared" si="473"/>
        <v/>
      </c>
    </row>
    <row r="2811" spans="1:38" x14ac:dyDescent="0.2">
      <c r="A2811" s="1">
        <v>8053</v>
      </c>
      <c r="B2811" s="2" t="s">
        <v>18</v>
      </c>
      <c r="C2811" s="3">
        <v>42776</v>
      </c>
      <c r="D2811" s="2" t="s">
        <v>41</v>
      </c>
      <c r="E2811" s="2">
        <v>27</v>
      </c>
      <c r="F2811" s="2">
        <v>442.67</v>
      </c>
      <c r="G2811" s="2">
        <v>0.05</v>
      </c>
      <c r="H2811" s="2" t="s">
        <v>20</v>
      </c>
      <c r="I2811" s="2">
        <v>-142.11000000000001</v>
      </c>
      <c r="J2811" s="2">
        <v>27.98</v>
      </c>
      <c r="K2811" s="2">
        <v>22.99</v>
      </c>
      <c r="L2811" s="2" t="s">
        <v>105</v>
      </c>
      <c r="M2811" s="2" t="s">
        <v>22</v>
      </c>
      <c r="N2811" s="2" t="s">
        <v>43</v>
      </c>
      <c r="O2811" s="2" t="s">
        <v>31</v>
      </c>
      <c r="P2811" s="2" t="s">
        <v>32</v>
      </c>
      <c r="Q2811" s="2" t="s">
        <v>58</v>
      </c>
      <c r="R2811" s="3">
        <v>42777</v>
      </c>
      <c r="S2811" s="10">
        <f t="shared" si="470"/>
        <v>2017</v>
      </c>
      <c r="T2811" t="str">
        <f t="shared" si="478"/>
        <v/>
      </c>
      <c r="U2811" t="str">
        <f t="shared" si="478"/>
        <v/>
      </c>
      <c r="V2811">
        <f t="shared" si="478"/>
        <v>-142.11000000000001</v>
      </c>
      <c r="W2811" t="str">
        <f t="shared" si="478"/>
        <v/>
      </c>
      <c r="Z2811" t="str">
        <f t="shared" si="479"/>
        <v/>
      </c>
      <c r="AA2811">
        <f t="shared" si="479"/>
        <v>-142.11000000000001</v>
      </c>
      <c r="AB2811" t="str">
        <f t="shared" si="479"/>
        <v/>
      </c>
      <c r="AE2811" t="str">
        <f t="shared" si="471"/>
        <v>Technology</v>
      </c>
      <c r="AH2811" t="str">
        <f t="shared" si="472"/>
        <v/>
      </c>
      <c r="AI2811" t="str">
        <f t="shared" si="473"/>
        <v/>
      </c>
      <c r="AJ2811" t="str">
        <f t="shared" si="473"/>
        <v/>
      </c>
      <c r="AK2811" t="str">
        <f t="shared" si="473"/>
        <v/>
      </c>
      <c r="AL2811" t="str">
        <f t="shared" si="473"/>
        <v/>
      </c>
    </row>
    <row r="2812" spans="1:38" x14ac:dyDescent="0.2">
      <c r="A2812" s="1">
        <v>8054</v>
      </c>
      <c r="B2812" s="2" t="s">
        <v>18</v>
      </c>
      <c r="C2812" s="3">
        <v>42776</v>
      </c>
      <c r="D2812" s="2" t="s">
        <v>41</v>
      </c>
      <c r="E2812" s="2">
        <v>26</v>
      </c>
      <c r="F2812" s="2">
        <v>731.22</v>
      </c>
      <c r="G2812" s="2">
        <v>0.05</v>
      </c>
      <c r="H2812" s="2" t="s">
        <v>20</v>
      </c>
      <c r="I2812" s="2">
        <v>-35.58</v>
      </c>
      <c r="J2812" s="2">
        <v>39.42</v>
      </c>
      <c r="K2812" s="2">
        <v>33.46</v>
      </c>
      <c r="L2812" s="2" t="s">
        <v>105</v>
      </c>
      <c r="M2812" s="2" t="s">
        <v>22</v>
      </c>
      <c r="N2812" s="2" t="s">
        <v>43</v>
      </c>
      <c r="O2812" s="2" t="s">
        <v>45</v>
      </c>
      <c r="P2812" s="2" t="s">
        <v>55</v>
      </c>
      <c r="Q2812" s="2" t="s">
        <v>26</v>
      </c>
      <c r="R2812" s="3">
        <v>42778</v>
      </c>
      <c r="S2812" s="10">
        <f t="shared" si="470"/>
        <v>2017</v>
      </c>
      <c r="T2812" t="str">
        <f t="shared" si="478"/>
        <v/>
      </c>
      <c r="U2812" t="str">
        <f t="shared" si="478"/>
        <v/>
      </c>
      <c r="V2812">
        <f t="shared" si="478"/>
        <v>-35.58</v>
      </c>
      <c r="W2812" t="str">
        <f t="shared" si="478"/>
        <v/>
      </c>
      <c r="Z2812" t="str">
        <f t="shared" si="479"/>
        <v/>
      </c>
      <c r="AA2812" t="str">
        <f t="shared" si="479"/>
        <v/>
      </c>
      <c r="AB2812">
        <f t="shared" si="479"/>
        <v>-35.58</v>
      </c>
      <c r="AE2812" t="str">
        <f t="shared" si="471"/>
        <v>Furniture</v>
      </c>
      <c r="AH2812" t="str">
        <f t="shared" si="472"/>
        <v/>
      </c>
      <c r="AI2812" t="str">
        <f t="shared" si="473"/>
        <v/>
      </c>
      <c r="AJ2812" t="str">
        <f t="shared" si="473"/>
        <v/>
      </c>
      <c r="AK2812" t="str">
        <f t="shared" si="473"/>
        <v/>
      </c>
      <c r="AL2812" t="str">
        <f t="shared" si="473"/>
        <v/>
      </c>
    </row>
    <row r="2813" spans="1:38" x14ac:dyDescent="0.2">
      <c r="A2813" s="1">
        <v>8055</v>
      </c>
      <c r="B2813" s="2" t="s">
        <v>18</v>
      </c>
      <c r="C2813" s="3">
        <v>42777</v>
      </c>
      <c r="D2813" s="2" t="s">
        <v>59</v>
      </c>
      <c r="E2813" s="2">
        <v>32</v>
      </c>
      <c r="F2813" s="2">
        <v>409.89</v>
      </c>
      <c r="G2813" s="2">
        <v>0</v>
      </c>
      <c r="H2813" s="2" t="s">
        <v>20</v>
      </c>
      <c r="I2813" s="2">
        <v>47.19</v>
      </c>
      <c r="J2813" s="2">
        <v>23.7</v>
      </c>
      <c r="K2813" s="2">
        <v>19.63</v>
      </c>
      <c r="L2813" s="2" t="s">
        <v>414</v>
      </c>
      <c r="M2813" s="2" t="s">
        <v>29</v>
      </c>
      <c r="N2813" s="2" t="s">
        <v>54</v>
      </c>
      <c r="O2813" s="2" t="s">
        <v>24</v>
      </c>
      <c r="P2813" s="2" t="s">
        <v>25</v>
      </c>
      <c r="Q2813" s="2" t="s">
        <v>26</v>
      </c>
      <c r="R2813" s="3">
        <v>42779</v>
      </c>
      <c r="S2813" s="10">
        <f t="shared" si="470"/>
        <v>2017</v>
      </c>
      <c r="T2813" t="str">
        <f t="shared" si="478"/>
        <v/>
      </c>
      <c r="U2813" t="str">
        <f t="shared" si="478"/>
        <v/>
      </c>
      <c r="V2813" t="str">
        <f t="shared" si="478"/>
        <v/>
      </c>
      <c r="W2813">
        <f t="shared" si="478"/>
        <v>47.19</v>
      </c>
      <c r="Z2813">
        <f t="shared" si="479"/>
        <v>47.19</v>
      </c>
      <c r="AA2813" t="str">
        <f t="shared" si="479"/>
        <v/>
      </c>
      <c r="AB2813" t="str">
        <f t="shared" si="479"/>
        <v/>
      </c>
      <c r="AE2813" t="str">
        <f t="shared" si="471"/>
        <v/>
      </c>
      <c r="AH2813" t="str">
        <f t="shared" si="472"/>
        <v/>
      </c>
      <c r="AI2813" t="str">
        <f t="shared" si="473"/>
        <v/>
      </c>
      <c r="AJ2813" t="str">
        <f t="shared" si="473"/>
        <v/>
      </c>
      <c r="AK2813" t="str">
        <f t="shared" si="473"/>
        <v/>
      </c>
      <c r="AL2813" t="str">
        <f t="shared" si="473"/>
        <v/>
      </c>
    </row>
    <row r="2814" spans="1:38" x14ac:dyDescent="0.2">
      <c r="A2814" s="1">
        <v>8056</v>
      </c>
      <c r="B2814" s="2" t="s">
        <v>18</v>
      </c>
      <c r="C2814" s="3">
        <v>42777</v>
      </c>
      <c r="D2814" s="2" t="s">
        <v>59</v>
      </c>
      <c r="E2814" s="2">
        <v>1</v>
      </c>
      <c r="F2814" s="2">
        <v>1761.69</v>
      </c>
      <c r="G2814" s="2">
        <v>0.09</v>
      </c>
      <c r="H2814" s="2" t="s">
        <v>20</v>
      </c>
      <c r="I2814" s="2">
        <v>-956.1</v>
      </c>
      <c r="J2814" s="2">
        <v>1901.99</v>
      </c>
      <c r="K2814" s="2">
        <v>33.99</v>
      </c>
      <c r="L2814" s="2" t="s">
        <v>414</v>
      </c>
      <c r="M2814" s="2" t="s">
        <v>29</v>
      </c>
      <c r="N2814" s="2" t="s">
        <v>54</v>
      </c>
      <c r="O2814" s="2" t="s">
        <v>24</v>
      </c>
      <c r="P2814" s="2" t="s">
        <v>25</v>
      </c>
      <c r="Q2814" s="2" t="s">
        <v>26</v>
      </c>
      <c r="R2814" s="3">
        <v>42779</v>
      </c>
      <c r="S2814" s="10">
        <f t="shared" si="470"/>
        <v>2017</v>
      </c>
      <c r="T2814" t="str">
        <f t="shared" si="478"/>
        <v/>
      </c>
      <c r="U2814" t="str">
        <f t="shared" si="478"/>
        <v/>
      </c>
      <c r="V2814" t="str">
        <f t="shared" si="478"/>
        <v/>
      </c>
      <c r="W2814">
        <f t="shared" si="478"/>
        <v>-956.1</v>
      </c>
      <c r="Z2814">
        <f t="shared" si="479"/>
        <v>-956.1</v>
      </c>
      <c r="AA2814" t="str">
        <f t="shared" si="479"/>
        <v/>
      </c>
      <c r="AB2814" t="str">
        <f t="shared" si="479"/>
        <v/>
      </c>
      <c r="AE2814" t="str">
        <f t="shared" si="471"/>
        <v>Office Supplies</v>
      </c>
      <c r="AH2814" t="str">
        <f t="shared" si="472"/>
        <v/>
      </c>
      <c r="AI2814" t="str">
        <f t="shared" si="473"/>
        <v/>
      </c>
      <c r="AJ2814" t="str">
        <f t="shared" si="473"/>
        <v/>
      </c>
      <c r="AK2814" t="str">
        <f t="shared" si="473"/>
        <v/>
      </c>
      <c r="AL2814" t="str">
        <f t="shared" si="473"/>
        <v/>
      </c>
    </row>
    <row r="2815" spans="1:38" x14ac:dyDescent="0.2">
      <c r="A2815" s="1">
        <v>8057</v>
      </c>
      <c r="B2815" s="2" t="s">
        <v>18</v>
      </c>
      <c r="C2815" s="3">
        <v>42777</v>
      </c>
      <c r="D2815" s="2" t="s">
        <v>59</v>
      </c>
      <c r="E2815" s="2">
        <v>15</v>
      </c>
      <c r="F2815" s="2">
        <v>143.88999999999999</v>
      </c>
      <c r="G2815" s="2">
        <v>0.1</v>
      </c>
      <c r="H2815" s="2" t="s">
        <v>20</v>
      </c>
      <c r="I2815" s="2">
        <v>41.63</v>
      </c>
      <c r="J2815" s="2">
        <v>21.93</v>
      </c>
      <c r="K2815" s="2">
        <v>15.09</v>
      </c>
      <c r="L2815" s="2" t="s">
        <v>383</v>
      </c>
      <c r="M2815" s="2" t="s">
        <v>38</v>
      </c>
      <c r="N2815" s="2" t="s">
        <v>54</v>
      </c>
      <c r="O2815" s="2" t="s">
        <v>24</v>
      </c>
      <c r="P2815" s="2" t="s">
        <v>64</v>
      </c>
      <c r="Q2815" s="2" t="s">
        <v>36</v>
      </c>
      <c r="R2815" s="3">
        <v>42780</v>
      </c>
      <c r="S2815" s="10">
        <f t="shared" si="470"/>
        <v>2017</v>
      </c>
      <c r="T2815" t="str">
        <f t="shared" si="478"/>
        <v/>
      </c>
      <c r="U2815" t="str">
        <f t="shared" si="478"/>
        <v/>
      </c>
      <c r="V2815" t="str">
        <f t="shared" si="478"/>
        <v/>
      </c>
      <c r="W2815">
        <f t="shared" si="478"/>
        <v>41.63</v>
      </c>
      <c r="Z2815">
        <f t="shared" si="479"/>
        <v>41.63</v>
      </c>
      <c r="AA2815" t="str">
        <f t="shared" si="479"/>
        <v/>
      </c>
      <c r="AB2815" t="str">
        <f t="shared" si="479"/>
        <v/>
      </c>
      <c r="AE2815" t="str">
        <f t="shared" si="471"/>
        <v/>
      </c>
      <c r="AH2815" t="str">
        <f t="shared" si="472"/>
        <v/>
      </c>
      <c r="AI2815" t="str">
        <f t="shared" si="473"/>
        <v/>
      </c>
      <c r="AJ2815" t="str">
        <f t="shared" si="473"/>
        <v/>
      </c>
      <c r="AK2815" t="str">
        <f t="shared" si="473"/>
        <v/>
      </c>
      <c r="AL2815" t="str">
        <f t="shared" si="473"/>
        <v/>
      </c>
    </row>
    <row r="2816" spans="1:38" x14ac:dyDescent="0.2">
      <c r="A2816" s="1">
        <v>8058</v>
      </c>
      <c r="B2816" s="2" t="s">
        <v>18</v>
      </c>
      <c r="C2816" s="3">
        <v>42777</v>
      </c>
      <c r="D2816" s="2" t="s">
        <v>19</v>
      </c>
      <c r="E2816" s="2">
        <v>15</v>
      </c>
      <c r="F2816" s="2">
        <v>135.66999999999999</v>
      </c>
      <c r="G2816" s="2">
        <v>0</v>
      </c>
      <c r="H2816" s="2" t="s">
        <v>20</v>
      </c>
      <c r="I2816" s="2">
        <v>28.25</v>
      </c>
      <c r="J2816" s="2">
        <v>19.89</v>
      </c>
      <c r="K2816" s="2">
        <v>16.82</v>
      </c>
      <c r="L2816" s="2" t="s">
        <v>553</v>
      </c>
      <c r="M2816" s="2" t="s">
        <v>29</v>
      </c>
      <c r="N2816" s="2" t="s">
        <v>23</v>
      </c>
      <c r="O2816" s="2" t="s">
        <v>24</v>
      </c>
      <c r="P2816" s="2" t="s">
        <v>95</v>
      </c>
      <c r="Q2816" s="2" t="s">
        <v>36</v>
      </c>
      <c r="R2816" s="3">
        <v>42778</v>
      </c>
      <c r="S2816" s="10">
        <f t="shared" si="470"/>
        <v>2017</v>
      </c>
      <c r="T2816">
        <f t="shared" si="478"/>
        <v>28.25</v>
      </c>
      <c r="U2816" t="str">
        <f t="shared" si="478"/>
        <v/>
      </c>
      <c r="V2816" t="str">
        <f t="shared" si="478"/>
        <v/>
      </c>
      <c r="W2816" t="str">
        <f t="shared" si="478"/>
        <v/>
      </c>
      <c r="Z2816">
        <f t="shared" si="479"/>
        <v>28.25</v>
      </c>
      <c r="AA2816" t="str">
        <f t="shared" si="479"/>
        <v/>
      </c>
      <c r="AB2816" t="str">
        <f t="shared" si="479"/>
        <v/>
      </c>
      <c r="AE2816" t="str">
        <f t="shared" si="471"/>
        <v/>
      </c>
      <c r="AH2816" t="str">
        <f t="shared" si="472"/>
        <v/>
      </c>
      <c r="AI2816" t="str">
        <f t="shared" si="473"/>
        <v/>
      </c>
      <c r="AJ2816" t="str">
        <f t="shared" si="473"/>
        <v/>
      </c>
      <c r="AK2816" t="str">
        <f t="shared" si="473"/>
        <v/>
      </c>
      <c r="AL2816" t="str">
        <f t="shared" si="473"/>
        <v/>
      </c>
    </row>
    <row r="2817" spans="1:38" x14ac:dyDescent="0.2">
      <c r="A2817" s="1">
        <v>8059</v>
      </c>
      <c r="B2817" s="2" t="s">
        <v>18</v>
      </c>
      <c r="C2817" s="3">
        <v>42778</v>
      </c>
      <c r="D2817" s="2" t="s">
        <v>19</v>
      </c>
      <c r="E2817" s="2">
        <v>7</v>
      </c>
      <c r="F2817" s="2">
        <v>524.04999999999995</v>
      </c>
      <c r="G2817" s="2">
        <v>0.01</v>
      </c>
      <c r="H2817" s="2" t="s">
        <v>49</v>
      </c>
      <c r="I2817" s="2">
        <v>62.5</v>
      </c>
      <c r="J2817" s="2">
        <v>82.97</v>
      </c>
      <c r="K2817" s="2">
        <v>17.5</v>
      </c>
      <c r="L2817" s="2" t="s">
        <v>575</v>
      </c>
      <c r="M2817" s="2" t="s">
        <v>22</v>
      </c>
      <c r="N2817" s="2" t="s">
        <v>43</v>
      </c>
      <c r="O2817" s="2" t="s">
        <v>24</v>
      </c>
      <c r="P2817" s="2" t="s">
        <v>71</v>
      </c>
      <c r="Q2817" s="2" t="s">
        <v>26</v>
      </c>
      <c r="R2817" s="3">
        <v>42779</v>
      </c>
      <c r="S2817" s="10">
        <f t="shared" si="470"/>
        <v>2017</v>
      </c>
      <c r="T2817" t="str">
        <f t="shared" si="478"/>
        <v/>
      </c>
      <c r="U2817" t="str">
        <f t="shared" si="478"/>
        <v/>
      </c>
      <c r="V2817">
        <f t="shared" si="478"/>
        <v>62.5</v>
      </c>
      <c r="W2817" t="str">
        <f t="shared" si="478"/>
        <v/>
      </c>
      <c r="Z2817">
        <f t="shared" si="479"/>
        <v>62.5</v>
      </c>
      <c r="AA2817" t="str">
        <f t="shared" si="479"/>
        <v/>
      </c>
      <c r="AB2817" t="str">
        <f t="shared" si="479"/>
        <v/>
      </c>
      <c r="AE2817" t="str">
        <f t="shared" si="471"/>
        <v/>
      </c>
      <c r="AH2817" t="str">
        <f t="shared" si="472"/>
        <v/>
      </c>
      <c r="AI2817" t="str">
        <f t="shared" si="473"/>
        <v/>
      </c>
      <c r="AJ2817" t="str">
        <f t="shared" si="473"/>
        <v/>
      </c>
      <c r="AK2817" t="str">
        <f t="shared" si="473"/>
        <v/>
      </c>
      <c r="AL2817" t="str">
        <f t="shared" si="473"/>
        <v/>
      </c>
    </row>
    <row r="2818" spans="1:38" x14ac:dyDescent="0.2">
      <c r="A2818" s="1">
        <v>8060</v>
      </c>
      <c r="B2818" s="2" t="s">
        <v>40</v>
      </c>
      <c r="C2818" s="3">
        <v>42778</v>
      </c>
      <c r="D2818" s="2" t="s">
        <v>59</v>
      </c>
      <c r="E2818" s="2">
        <v>32</v>
      </c>
      <c r="F2818" s="2">
        <v>232.56</v>
      </c>
      <c r="G2818" s="2">
        <v>0.02</v>
      </c>
      <c r="H2818" s="2" t="s">
        <v>20</v>
      </c>
      <c r="I2818" s="2">
        <v>-28.29</v>
      </c>
      <c r="J2818" s="2">
        <v>18.68</v>
      </c>
      <c r="K2818" s="2">
        <v>19.2</v>
      </c>
      <c r="L2818" s="2" t="s">
        <v>268</v>
      </c>
      <c r="M2818" s="2" t="s">
        <v>66</v>
      </c>
      <c r="N2818" s="2" t="s">
        <v>43</v>
      </c>
      <c r="O2818" s="2" t="s">
        <v>24</v>
      </c>
      <c r="P2818" s="2" t="s">
        <v>35</v>
      </c>
      <c r="Q2818" s="2" t="s">
        <v>26</v>
      </c>
      <c r="R2818" s="3">
        <v>42780</v>
      </c>
      <c r="S2818" s="10">
        <f t="shared" si="470"/>
        <v>2017</v>
      </c>
      <c r="T2818" t="str">
        <f t="shared" si="478"/>
        <v/>
      </c>
      <c r="U2818" t="str">
        <f t="shared" si="478"/>
        <v/>
      </c>
      <c r="V2818">
        <f t="shared" si="478"/>
        <v>-28.29</v>
      </c>
      <c r="W2818" t="str">
        <f t="shared" si="478"/>
        <v/>
      </c>
      <c r="Z2818">
        <f t="shared" si="479"/>
        <v>-28.29</v>
      </c>
      <c r="AA2818" t="str">
        <f t="shared" si="479"/>
        <v/>
      </c>
      <c r="AB2818" t="str">
        <f t="shared" si="479"/>
        <v/>
      </c>
      <c r="AE2818" t="str">
        <f t="shared" si="471"/>
        <v>Office Supplies</v>
      </c>
      <c r="AH2818" t="str">
        <f t="shared" si="472"/>
        <v/>
      </c>
      <c r="AI2818" t="str">
        <f t="shared" si="473"/>
        <v/>
      </c>
      <c r="AJ2818" t="str">
        <f t="shared" si="473"/>
        <v/>
      </c>
      <c r="AK2818" t="str">
        <f t="shared" si="473"/>
        <v/>
      </c>
      <c r="AL2818" t="str">
        <f t="shared" ref="AJ2818:AL2881" si="480">IF(AL$1=$S2818,$AH2818,"")</f>
        <v/>
      </c>
    </row>
    <row r="2819" spans="1:38" x14ac:dyDescent="0.2">
      <c r="A2819" s="1">
        <v>8061</v>
      </c>
      <c r="B2819" s="2" t="s">
        <v>18</v>
      </c>
      <c r="C2819" s="3">
        <v>42779</v>
      </c>
      <c r="D2819" s="2" t="s">
        <v>50</v>
      </c>
      <c r="E2819" s="2">
        <v>31</v>
      </c>
      <c r="F2819" s="2">
        <v>213.6865</v>
      </c>
      <c r="G2819" s="2">
        <v>0.05</v>
      </c>
      <c r="H2819" s="2" t="s">
        <v>20</v>
      </c>
      <c r="I2819" s="2">
        <v>-106.58</v>
      </c>
      <c r="J2819" s="2">
        <v>19.989999999999998</v>
      </c>
      <c r="K2819" s="2">
        <v>19.03</v>
      </c>
      <c r="L2819" s="2" t="s">
        <v>539</v>
      </c>
      <c r="M2819" s="2" t="s">
        <v>22</v>
      </c>
      <c r="N2819" s="2" t="s">
        <v>23</v>
      </c>
      <c r="O2819" s="2" t="s">
        <v>31</v>
      </c>
      <c r="P2819" s="2" t="s">
        <v>39</v>
      </c>
      <c r="Q2819" s="2" t="s">
        <v>62</v>
      </c>
      <c r="R2819" s="3">
        <v>42781</v>
      </c>
      <c r="S2819" s="10">
        <f t="shared" ref="S2819:S2882" si="481">YEAR(C2819)</f>
        <v>2017</v>
      </c>
      <c r="T2819">
        <f t="shared" si="478"/>
        <v>-106.58</v>
      </c>
      <c r="U2819" t="str">
        <f t="shared" si="478"/>
        <v/>
      </c>
      <c r="V2819" t="str">
        <f t="shared" si="478"/>
        <v/>
      </c>
      <c r="W2819" t="str">
        <f t="shared" si="478"/>
        <v/>
      </c>
      <c r="Z2819" t="str">
        <f t="shared" si="479"/>
        <v/>
      </c>
      <c r="AA2819">
        <f t="shared" si="479"/>
        <v>-106.58</v>
      </c>
      <c r="AB2819" t="str">
        <f t="shared" si="479"/>
        <v/>
      </c>
      <c r="AE2819" t="str">
        <f t="shared" ref="AE2819:AE2882" si="482">IF(I2819&lt;0,O2819,"")</f>
        <v>Technology</v>
      </c>
      <c r="AH2819" t="str">
        <f t="shared" ref="AH2819:AH2882" si="483">IF(E2819&lt;11,IF(O2819="Technology",I2819,""),"")</f>
        <v/>
      </c>
      <c r="AI2819" t="str">
        <f t="shared" ref="AI2819:AL2882" si="484">IF(AI$1=$S2819,$AH2819,"")</f>
        <v/>
      </c>
      <c r="AJ2819" t="str">
        <f t="shared" si="480"/>
        <v/>
      </c>
      <c r="AK2819" t="str">
        <f t="shared" si="480"/>
        <v/>
      </c>
      <c r="AL2819" t="str">
        <f t="shared" si="480"/>
        <v/>
      </c>
    </row>
    <row r="2820" spans="1:38" x14ac:dyDescent="0.2">
      <c r="A2820" s="1">
        <v>8062</v>
      </c>
      <c r="B2820" s="2" t="s">
        <v>18</v>
      </c>
      <c r="C2820" s="3">
        <v>42779</v>
      </c>
      <c r="D2820" s="2" t="s">
        <v>27</v>
      </c>
      <c r="E2820" s="2">
        <v>13</v>
      </c>
      <c r="F2820" s="2">
        <v>550</v>
      </c>
      <c r="G2820" s="2">
        <v>0.03</v>
      </c>
      <c r="H2820" s="2" t="s">
        <v>20</v>
      </c>
      <c r="I2820" s="2">
        <v>123.8</v>
      </c>
      <c r="J2820" s="2">
        <v>52.98</v>
      </c>
      <c r="K2820" s="2">
        <v>15.99</v>
      </c>
      <c r="L2820" s="2" t="s">
        <v>371</v>
      </c>
      <c r="M2820" s="2" t="s">
        <v>38</v>
      </c>
      <c r="N2820" s="2" t="s">
        <v>23</v>
      </c>
      <c r="O2820" s="2" t="s">
        <v>31</v>
      </c>
      <c r="P2820" s="2" t="s">
        <v>32</v>
      </c>
      <c r="Q2820" s="2" t="s">
        <v>58</v>
      </c>
      <c r="R2820" s="3">
        <v>42779</v>
      </c>
      <c r="S2820" s="10">
        <f t="shared" si="481"/>
        <v>2017</v>
      </c>
      <c r="T2820">
        <f t="shared" si="478"/>
        <v>123.8</v>
      </c>
      <c r="U2820" t="str">
        <f t="shared" si="478"/>
        <v/>
      </c>
      <c r="V2820" t="str">
        <f t="shared" si="478"/>
        <v/>
      </c>
      <c r="W2820" t="str">
        <f t="shared" si="478"/>
        <v/>
      </c>
      <c r="Z2820" t="str">
        <f t="shared" si="479"/>
        <v/>
      </c>
      <c r="AA2820">
        <f t="shared" si="479"/>
        <v>123.8</v>
      </c>
      <c r="AB2820" t="str">
        <f t="shared" si="479"/>
        <v/>
      </c>
      <c r="AE2820" t="str">
        <f t="shared" si="482"/>
        <v/>
      </c>
      <c r="AH2820" t="str">
        <f t="shared" si="483"/>
        <v/>
      </c>
      <c r="AI2820" t="str">
        <f t="shared" si="484"/>
        <v/>
      </c>
      <c r="AJ2820" t="str">
        <f t="shared" si="480"/>
        <v/>
      </c>
      <c r="AK2820" t="str">
        <f t="shared" si="480"/>
        <v/>
      </c>
      <c r="AL2820" t="str">
        <f t="shared" si="480"/>
        <v/>
      </c>
    </row>
    <row r="2821" spans="1:38" x14ac:dyDescent="0.2">
      <c r="A2821" s="1">
        <v>8063</v>
      </c>
      <c r="B2821" s="2" t="s">
        <v>18</v>
      </c>
      <c r="C2821" s="3">
        <v>42780</v>
      </c>
      <c r="D2821" s="2" t="s">
        <v>27</v>
      </c>
      <c r="E2821" s="2">
        <v>37</v>
      </c>
      <c r="F2821" s="2">
        <v>109.3</v>
      </c>
      <c r="G2821" s="2">
        <v>0</v>
      </c>
      <c r="H2821" s="2" t="s">
        <v>20</v>
      </c>
      <c r="I2821" s="2">
        <v>45.92</v>
      </c>
      <c r="J2821" s="2">
        <v>14.61</v>
      </c>
      <c r="K2821" s="2">
        <v>14.5</v>
      </c>
      <c r="L2821" s="2" t="s">
        <v>580</v>
      </c>
      <c r="M2821" s="2" t="s">
        <v>29</v>
      </c>
      <c r="N2821" s="2" t="s">
        <v>30</v>
      </c>
      <c r="O2821" s="2" t="s">
        <v>24</v>
      </c>
      <c r="P2821" s="2" t="s">
        <v>74</v>
      </c>
      <c r="Q2821" s="2" t="s">
        <v>26</v>
      </c>
      <c r="R2821" s="3">
        <v>42780</v>
      </c>
      <c r="S2821" s="10">
        <f t="shared" si="481"/>
        <v>2017</v>
      </c>
      <c r="T2821" t="str">
        <f t="shared" si="478"/>
        <v/>
      </c>
      <c r="U2821">
        <f t="shared" si="478"/>
        <v>45.92</v>
      </c>
      <c r="V2821" t="str">
        <f t="shared" si="478"/>
        <v/>
      </c>
      <c r="W2821" t="str">
        <f t="shared" si="478"/>
        <v/>
      </c>
      <c r="Z2821">
        <f t="shared" si="479"/>
        <v>45.92</v>
      </c>
      <c r="AA2821" t="str">
        <f t="shared" si="479"/>
        <v/>
      </c>
      <c r="AB2821" t="str">
        <f t="shared" si="479"/>
        <v/>
      </c>
      <c r="AE2821" t="str">
        <f t="shared" si="482"/>
        <v/>
      </c>
      <c r="AH2821" t="str">
        <f t="shared" si="483"/>
        <v/>
      </c>
      <c r="AI2821" t="str">
        <f t="shared" si="484"/>
        <v/>
      </c>
      <c r="AJ2821" t="str">
        <f t="shared" si="480"/>
        <v/>
      </c>
      <c r="AK2821" t="str">
        <f t="shared" si="480"/>
        <v/>
      </c>
      <c r="AL2821" t="str">
        <f t="shared" si="480"/>
        <v/>
      </c>
    </row>
    <row r="2822" spans="1:38" x14ac:dyDescent="0.2">
      <c r="A2822" s="1">
        <v>8064</v>
      </c>
      <c r="B2822" s="2" t="s">
        <v>18</v>
      </c>
      <c r="C2822" s="3">
        <v>42780</v>
      </c>
      <c r="D2822" s="2" t="s">
        <v>27</v>
      </c>
      <c r="E2822" s="2">
        <v>7</v>
      </c>
      <c r="F2822" s="2">
        <v>194.73</v>
      </c>
      <c r="G2822" s="2">
        <v>0.03</v>
      </c>
      <c r="H2822" s="2" t="s">
        <v>20</v>
      </c>
      <c r="I2822" s="2">
        <v>71.87</v>
      </c>
      <c r="J2822" s="2">
        <v>37.130000000000003</v>
      </c>
      <c r="K2822" s="2">
        <v>23.87</v>
      </c>
      <c r="L2822" s="2" t="s">
        <v>580</v>
      </c>
      <c r="M2822" s="2" t="s">
        <v>29</v>
      </c>
      <c r="N2822" s="2" t="s">
        <v>30</v>
      </c>
      <c r="O2822" s="2" t="s">
        <v>45</v>
      </c>
      <c r="P2822" s="2" t="s">
        <v>55</v>
      </c>
      <c r="Q2822" s="2" t="s">
        <v>26</v>
      </c>
      <c r="R2822" s="3">
        <v>42785</v>
      </c>
      <c r="S2822" s="10">
        <f t="shared" si="481"/>
        <v>2017</v>
      </c>
      <c r="T2822" t="str">
        <f t="shared" ref="T2822:W2841" si="485">IF($N2822=T$1,$I2822,"")</f>
        <v/>
      </c>
      <c r="U2822">
        <f t="shared" si="485"/>
        <v>71.87</v>
      </c>
      <c r="V2822" t="str">
        <f t="shared" si="485"/>
        <v/>
      </c>
      <c r="W2822" t="str">
        <f t="shared" si="485"/>
        <v/>
      </c>
      <c r="Z2822" t="str">
        <f t="shared" ref="Z2822:AB2841" si="486">IF($O2822=Z$1,$I2822,"")</f>
        <v/>
      </c>
      <c r="AA2822" t="str">
        <f t="shared" si="486"/>
        <v/>
      </c>
      <c r="AB2822">
        <f t="shared" si="486"/>
        <v>71.87</v>
      </c>
      <c r="AE2822" t="str">
        <f t="shared" si="482"/>
        <v/>
      </c>
      <c r="AH2822" t="str">
        <f t="shared" si="483"/>
        <v/>
      </c>
      <c r="AI2822" t="str">
        <f t="shared" si="484"/>
        <v/>
      </c>
      <c r="AJ2822" t="str">
        <f t="shared" si="480"/>
        <v/>
      </c>
      <c r="AK2822" t="str">
        <f t="shared" si="480"/>
        <v/>
      </c>
      <c r="AL2822" t="str">
        <f t="shared" si="480"/>
        <v/>
      </c>
    </row>
    <row r="2823" spans="1:38" x14ac:dyDescent="0.2">
      <c r="A2823" s="1">
        <v>8065</v>
      </c>
      <c r="B2823" s="2" t="s">
        <v>18</v>
      </c>
      <c r="C2823" s="3">
        <v>42780</v>
      </c>
      <c r="D2823" s="2" t="s">
        <v>27</v>
      </c>
      <c r="E2823" s="2">
        <v>45</v>
      </c>
      <c r="F2823" s="2">
        <v>266.57</v>
      </c>
      <c r="G2823" s="2">
        <v>0.01</v>
      </c>
      <c r="H2823" s="2" t="s">
        <v>20</v>
      </c>
      <c r="I2823" s="2">
        <v>-51.93</v>
      </c>
      <c r="J2823" s="2">
        <v>17.68</v>
      </c>
      <c r="K2823" s="2">
        <v>17.600000000000001</v>
      </c>
      <c r="L2823" s="2" t="s">
        <v>580</v>
      </c>
      <c r="M2823" s="2" t="s">
        <v>29</v>
      </c>
      <c r="N2823" s="2" t="s">
        <v>30</v>
      </c>
      <c r="O2823" s="2" t="s">
        <v>24</v>
      </c>
      <c r="P2823" s="2" t="s">
        <v>203</v>
      </c>
      <c r="Q2823" s="2" t="s">
        <v>58</v>
      </c>
      <c r="R2823" s="3">
        <v>42782</v>
      </c>
      <c r="S2823" s="10">
        <f t="shared" si="481"/>
        <v>2017</v>
      </c>
      <c r="T2823" t="str">
        <f t="shared" si="485"/>
        <v/>
      </c>
      <c r="U2823">
        <f t="shared" si="485"/>
        <v>-51.93</v>
      </c>
      <c r="V2823" t="str">
        <f t="shared" si="485"/>
        <v/>
      </c>
      <c r="W2823" t="str">
        <f t="shared" si="485"/>
        <v/>
      </c>
      <c r="Z2823">
        <f t="shared" si="486"/>
        <v>-51.93</v>
      </c>
      <c r="AA2823" t="str">
        <f t="shared" si="486"/>
        <v/>
      </c>
      <c r="AB2823" t="str">
        <f t="shared" si="486"/>
        <v/>
      </c>
      <c r="AE2823" t="str">
        <f t="shared" si="482"/>
        <v>Office Supplies</v>
      </c>
      <c r="AH2823" t="str">
        <f t="shared" si="483"/>
        <v/>
      </c>
      <c r="AI2823" t="str">
        <f t="shared" si="484"/>
        <v/>
      </c>
      <c r="AJ2823" t="str">
        <f t="shared" si="480"/>
        <v/>
      </c>
      <c r="AK2823" t="str">
        <f t="shared" si="480"/>
        <v/>
      </c>
      <c r="AL2823" t="str">
        <f t="shared" si="480"/>
        <v/>
      </c>
    </row>
    <row r="2824" spans="1:38" x14ac:dyDescent="0.2">
      <c r="A2824" s="1">
        <v>8066</v>
      </c>
      <c r="B2824" s="2" t="s">
        <v>18</v>
      </c>
      <c r="C2824" s="3">
        <v>42780</v>
      </c>
      <c r="D2824" s="2" t="s">
        <v>27</v>
      </c>
      <c r="E2824" s="2">
        <v>43</v>
      </c>
      <c r="F2824" s="2">
        <v>4704.4319999999998</v>
      </c>
      <c r="G2824" s="2">
        <v>0</v>
      </c>
      <c r="H2824" s="2" t="s">
        <v>20</v>
      </c>
      <c r="I2824" s="2">
        <v>1268.4100000000001</v>
      </c>
      <c r="J2824" s="2">
        <v>137.99</v>
      </c>
      <c r="K2824" s="2">
        <v>19.63</v>
      </c>
      <c r="L2824" s="2" t="s">
        <v>580</v>
      </c>
      <c r="M2824" s="2" t="s">
        <v>29</v>
      </c>
      <c r="N2824" s="2" t="s">
        <v>30</v>
      </c>
      <c r="O2824" s="2" t="s">
        <v>31</v>
      </c>
      <c r="P2824" s="2" t="s">
        <v>39</v>
      </c>
      <c r="Q2824" s="2" t="s">
        <v>26</v>
      </c>
      <c r="R2824" s="3">
        <v>42787</v>
      </c>
      <c r="S2824" s="10">
        <f t="shared" si="481"/>
        <v>2017</v>
      </c>
      <c r="T2824" t="str">
        <f t="shared" si="485"/>
        <v/>
      </c>
      <c r="U2824">
        <f t="shared" si="485"/>
        <v>1268.4100000000001</v>
      </c>
      <c r="V2824" t="str">
        <f t="shared" si="485"/>
        <v/>
      </c>
      <c r="W2824" t="str">
        <f t="shared" si="485"/>
        <v/>
      </c>
      <c r="Z2824" t="str">
        <f t="shared" si="486"/>
        <v/>
      </c>
      <c r="AA2824">
        <f t="shared" si="486"/>
        <v>1268.4100000000001</v>
      </c>
      <c r="AB2824" t="str">
        <f t="shared" si="486"/>
        <v/>
      </c>
      <c r="AE2824" t="str">
        <f t="shared" si="482"/>
        <v/>
      </c>
      <c r="AH2824" t="str">
        <f t="shared" si="483"/>
        <v/>
      </c>
      <c r="AI2824" t="str">
        <f t="shared" si="484"/>
        <v/>
      </c>
      <c r="AJ2824" t="str">
        <f t="shared" si="480"/>
        <v/>
      </c>
      <c r="AK2824" t="str">
        <f t="shared" si="480"/>
        <v/>
      </c>
      <c r="AL2824" t="str">
        <f t="shared" si="480"/>
        <v/>
      </c>
    </row>
    <row r="2825" spans="1:38" x14ac:dyDescent="0.2">
      <c r="A2825" s="1">
        <v>8067</v>
      </c>
      <c r="B2825" s="2" t="s">
        <v>18</v>
      </c>
      <c r="C2825" s="3">
        <v>42781</v>
      </c>
      <c r="D2825" s="2" t="s">
        <v>19</v>
      </c>
      <c r="E2825" s="2">
        <v>20</v>
      </c>
      <c r="F2825" s="2">
        <v>67.25</v>
      </c>
      <c r="G2825" s="2">
        <v>0.03</v>
      </c>
      <c r="H2825" s="2" t="s">
        <v>20</v>
      </c>
      <c r="I2825" s="2">
        <v>-42.01</v>
      </c>
      <c r="J2825" s="2">
        <v>14.74</v>
      </c>
      <c r="K2825" s="2">
        <v>17.5</v>
      </c>
      <c r="L2825" s="2" t="s">
        <v>283</v>
      </c>
      <c r="M2825" s="2" t="s">
        <v>29</v>
      </c>
      <c r="N2825" s="2" t="s">
        <v>30</v>
      </c>
      <c r="O2825" s="2" t="s">
        <v>24</v>
      </c>
      <c r="P2825" s="2" t="s">
        <v>64</v>
      </c>
      <c r="Q2825" s="2" t="s">
        <v>58</v>
      </c>
      <c r="R2825" s="3">
        <v>42784</v>
      </c>
      <c r="S2825" s="10">
        <f t="shared" si="481"/>
        <v>2017</v>
      </c>
      <c r="T2825" t="str">
        <f t="shared" si="485"/>
        <v/>
      </c>
      <c r="U2825">
        <f t="shared" si="485"/>
        <v>-42.01</v>
      </c>
      <c r="V2825" t="str">
        <f t="shared" si="485"/>
        <v/>
      </c>
      <c r="W2825" t="str">
        <f t="shared" si="485"/>
        <v/>
      </c>
      <c r="Z2825">
        <f t="shared" si="486"/>
        <v>-42.01</v>
      </c>
      <c r="AA2825" t="str">
        <f t="shared" si="486"/>
        <v/>
      </c>
      <c r="AB2825" t="str">
        <f t="shared" si="486"/>
        <v/>
      </c>
      <c r="AE2825" t="str">
        <f t="shared" si="482"/>
        <v>Office Supplies</v>
      </c>
      <c r="AH2825" t="str">
        <f t="shared" si="483"/>
        <v/>
      </c>
      <c r="AI2825" t="str">
        <f t="shared" si="484"/>
        <v/>
      </c>
      <c r="AJ2825" t="str">
        <f t="shared" si="480"/>
        <v/>
      </c>
      <c r="AK2825" t="str">
        <f t="shared" si="480"/>
        <v/>
      </c>
      <c r="AL2825" t="str">
        <f t="shared" si="480"/>
        <v/>
      </c>
    </row>
    <row r="2826" spans="1:38" x14ac:dyDescent="0.2">
      <c r="A2826" s="1">
        <v>8068</v>
      </c>
      <c r="B2826" s="2" t="s">
        <v>18</v>
      </c>
      <c r="C2826" s="3">
        <v>42781</v>
      </c>
      <c r="D2826" s="2" t="s">
        <v>19</v>
      </c>
      <c r="E2826" s="2">
        <v>15</v>
      </c>
      <c r="F2826" s="2">
        <v>1624.06</v>
      </c>
      <c r="G2826" s="2">
        <v>0</v>
      </c>
      <c r="H2826" s="2" t="s">
        <v>44</v>
      </c>
      <c r="I2826" s="2">
        <v>117.98</v>
      </c>
      <c r="J2826" s="2">
        <v>112.98</v>
      </c>
      <c r="K2826" s="2">
        <v>70.22</v>
      </c>
      <c r="L2826" s="2" t="s">
        <v>205</v>
      </c>
      <c r="M2826" s="2" t="s">
        <v>29</v>
      </c>
      <c r="N2826" s="2" t="s">
        <v>43</v>
      </c>
      <c r="O2826" s="2" t="s">
        <v>45</v>
      </c>
      <c r="P2826" s="2" t="s">
        <v>67</v>
      </c>
      <c r="Q2826" s="2" t="s">
        <v>47</v>
      </c>
      <c r="R2826" s="3">
        <v>42783</v>
      </c>
      <c r="S2826" s="10">
        <f t="shared" si="481"/>
        <v>2017</v>
      </c>
      <c r="T2826" t="str">
        <f t="shared" si="485"/>
        <v/>
      </c>
      <c r="U2826" t="str">
        <f t="shared" si="485"/>
        <v/>
      </c>
      <c r="V2826">
        <f t="shared" si="485"/>
        <v>117.98</v>
      </c>
      <c r="W2826" t="str">
        <f t="shared" si="485"/>
        <v/>
      </c>
      <c r="Z2826" t="str">
        <f t="shared" si="486"/>
        <v/>
      </c>
      <c r="AA2826" t="str">
        <f t="shared" si="486"/>
        <v/>
      </c>
      <c r="AB2826">
        <f t="shared" si="486"/>
        <v>117.98</v>
      </c>
      <c r="AE2826" t="str">
        <f t="shared" si="482"/>
        <v/>
      </c>
      <c r="AH2826" t="str">
        <f t="shared" si="483"/>
        <v/>
      </c>
      <c r="AI2826" t="str">
        <f t="shared" si="484"/>
        <v/>
      </c>
      <c r="AJ2826" t="str">
        <f t="shared" si="480"/>
        <v/>
      </c>
      <c r="AK2826" t="str">
        <f t="shared" si="480"/>
        <v/>
      </c>
      <c r="AL2826" t="str">
        <f t="shared" si="480"/>
        <v/>
      </c>
    </row>
    <row r="2827" spans="1:38" x14ac:dyDescent="0.2">
      <c r="A2827" s="1">
        <v>8069</v>
      </c>
      <c r="B2827" s="2" t="s">
        <v>18</v>
      </c>
      <c r="C2827" s="3">
        <v>42781</v>
      </c>
      <c r="D2827" s="2" t="s">
        <v>19</v>
      </c>
      <c r="E2827" s="2">
        <v>6</v>
      </c>
      <c r="F2827" s="2">
        <v>103.61</v>
      </c>
      <c r="G2827" s="2">
        <v>0.06</v>
      </c>
      <c r="H2827" s="2" t="s">
        <v>20</v>
      </c>
      <c r="I2827" s="2">
        <v>-13.94</v>
      </c>
      <c r="J2827" s="2">
        <v>26.58</v>
      </c>
      <c r="K2827" s="2">
        <v>71.400000000000006</v>
      </c>
      <c r="L2827" s="2" t="s">
        <v>205</v>
      </c>
      <c r="M2827" s="2" t="s">
        <v>29</v>
      </c>
      <c r="N2827" s="2" t="s">
        <v>43</v>
      </c>
      <c r="O2827" s="2" t="s">
        <v>45</v>
      </c>
      <c r="P2827" s="2" t="s">
        <v>55</v>
      </c>
      <c r="Q2827" s="2" t="s">
        <v>26</v>
      </c>
      <c r="R2827" s="3">
        <v>42782</v>
      </c>
      <c r="S2827" s="10">
        <f t="shared" si="481"/>
        <v>2017</v>
      </c>
      <c r="T2827" t="str">
        <f t="shared" si="485"/>
        <v/>
      </c>
      <c r="U2827" t="str">
        <f t="shared" si="485"/>
        <v/>
      </c>
      <c r="V2827">
        <f t="shared" si="485"/>
        <v>-13.94</v>
      </c>
      <c r="W2827" t="str">
        <f t="shared" si="485"/>
        <v/>
      </c>
      <c r="Z2827" t="str">
        <f t="shared" si="486"/>
        <v/>
      </c>
      <c r="AA2827" t="str">
        <f t="shared" si="486"/>
        <v/>
      </c>
      <c r="AB2827">
        <f t="shared" si="486"/>
        <v>-13.94</v>
      </c>
      <c r="AE2827" t="str">
        <f t="shared" si="482"/>
        <v>Furniture</v>
      </c>
      <c r="AH2827" t="str">
        <f t="shared" si="483"/>
        <v/>
      </c>
      <c r="AI2827" t="str">
        <f t="shared" si="484"/>
        <v/>
      </c>
      <c r="AJ2827" t="str">
        <f t="shared" si="480"/>
        <v/>
      </c>
      <c r="AK2827" t="str">
        <f t="shared" si="480"/>
        <v/>
      </c>
      <c r="AL2827" t="str">
        <f t="shared" si="480"/>
        <v/>
      </c>
    </row>
    <row r="2828" spans="1:38" x14ac:dyDescent="0.2">
      <c r="A2828" s="1">
        <v>8070</v>
      </c>
      <c r="B2828" s="2" t="s">
        <v>18</v>
      </c>
      <c r="C2828" s="3">
        <v>42781</v>
      </c>
      <c r="D2828" s="2" t="s">
        <v>27</v>
      </c>
      <c r="E2828" s="2">
        <v>38</v>
      </c>
      <c r="F2828" s="2">
        <v>2164.7085000000002</v>
      </c>
      <c r="G2828" s="2">
        <v>0</v>
      </c>
      <c r="H2828" s="2" t="s">
        <v>20</v>
      </c>
      <c r="I2828" s="2">
        <v>524.65</v>
      </c>
      <c r="J2828" s="2">
        <v>77.989999999999995</v>
      </c>
      <c r="K2828" s="2">
        <v>19.309999999999999</v>
      </c>
      <c r="L2828" s="2" t="s">
        <v>80</v>
      </c>
      <c r="M2828" s="2" t="s">
        <v>66</v>
      </c>
      <c r="N2828" s="2" t="s">
        <v>30</v>
      </c>
      <c r="O2828" s="2" t="s">
        <v>31</v>
      </c>
      <c r="P2828" s="2" t="s">
        <v>39</v>
      </c>
      <c r="Q2828" s="2" t="s">
        <v>26</v>
      </c>
      <c r="R2828" s="3">
        <v>42783</v>
      </c>
      <c r="S2828" s="10">
        <f t="shared" si="481"/>
        <v>2017</v>
      </c>
      <c r="T2828" t="str">
        <f t="shared" si="485"/>
        <v/>
      </c>
      <c r="U2828">
        <f t="shared" si="485"/>
        <v>524.65</v>
      </c>
      <c r="V2828" t="str">
        <f t="shared" si="485"/>
        <v/>
      </c>
      <c r="W2828" t="str">
        <f t="shared" si="485"/>
        <v/>
      </c>
      <c r="Z2828" t="str">
        <f t="shared" si="486"/>
        <v/>
      </c>
      <c r="AA2828">
        <f t="shared" si="486"/>
        <v>524.65</v>
      </c>
      <c r="AB2828" t="str">
        <f t="shared" si="486"/>
        <v/>
      </c>
      <c r="AE2828" t="str">
        <f t="shared" si="482"/>
        <v/>
      </c>
      <c r="AH2828" t="str">
        <f t="shared" si="483"/>
        <v/>
      </c>
      <c r="AI2828" t="str">
        <f t="shared" si="484"/>
        <v/>
      </c>
      <c r="AJ2828" t="str">
        <f t="shared" si="480"/>
        <v/>
      </c>
      <c r="AK2828" t="str">
        <f t="shared" si="480"/>
        <v/>
      </c>
      <c r="AL2828" t="str">
        <f t="shared" si="480"/>
        <v/>
      </c>
    </row>
    <row r="2829" spans="1:38" x14ac:dyDescent="0.2">
      <c r="A2829" s="1">
        <v>8071</v>
      </c>
      <c r="B2829" s="2" t="s">
        <v>18</v>
      </c>
      <c r="C2829" s="3">
        <v>42782</v>
      </c>
      <c r="D2829" s="2" t="s">
        <v>59</v>
      </c>
      <c r="E2829" s="2">
        <v>38</v>
      </c>
      <c r="F2829" s="2">
        <v>306.41000000000003</v>
      </c>
      <c r="G2829" s="2">
        <v>0.09</v>
      </c>
      <c r="H2829" s="2" t="s">
        <v>20</v>
      </c>
      <c r="I2829" s="2">
        <v>-137.46</v>
      </c>
      <c r="J2829" s="2">
        <v>19.98</v>
      </c>
      <c r="K2829" s="2">
        <v>20.5</v>
      </c>
      <c r="L2829" s="2" t="s">
        <v>130</v>
      </c>
      <c r="M2829" s="2" t="s">
        <v>29</v>
      </c>
      <c r="N2829" s="2" t="s">
        <v>43</v>
      </c>
      <c r="O2829" s="2" t="s">
        <v>24</v>
      </c>
      <c r="P2829" s="2" t="s">
        <v>52</v>
      </c>
      <c r="Q2829" s="2" t="s">
        <v>62</v>
      </c>
      <c r="R2829" s="3">
        <v>42784</v>
      </c>
      <c r="S2829" s="10">
        <f t="shared" si="481"/>
        <v>2017</v>
      </c>
      <c r="T2829" t="str">
        <f t="shared" si="485"/>
        <v/>
      </c>
      <c r="U2829" t="str">
        <f t="shared" si="485"/>
        <v/>
      </c>
      <c r="V2829">
        <f t="shared" si="485"/>
        <v>-137.46</v>
      </c>
      <c r="W2829" t="str">
        <f t="shared" si="485"/>
        <v/>
      </c>
      <c r="Z2829">
        <f t="shared" si="486"/>
        <v>-137.46</v>
      </c>
      <c r="AA2829" t="str">
        <f t="shared" si="486"/>
        <v/>
      </c>
      <c r="AB2829" t="str">
        <f t="shared" si="486"/>
        <v/>
      </c>
      <c r="AE2829" t="str">
        <f t="shared" si="482"/>
        <v>Office Supplies</v>
      </c>
      <c r="AH2829" t="str">
        <f t="shared" si="483"/>
        <v/>
      </c>
      <c r="AI2829" t="str">
        <f t="shared" si="484"/>
        <v/>
      </c>
      <c r="AJ2829" t="str">
        <f t="shared" si="480"/>
        <v/>
      </c>
      <c r="AK2829" t="str">
        <f t="shared" si="480"/>
        <v/>
      </c>
      <c r="AL2829" t="str">
        <f t="shared" si="480"/>
        <v/>
      </c>
    </row>
    <row r="2830" spans="1:38" x14ac:dyDescent="0.2">
      <c r="A2830" s="1">
        <v>8072</v>
      </c>
      <c r="B2830" s="2" t="s">
        <v>18</v>
      </c>
      <c r="C2830" s="3">
        <v>42782</v>
      </c>
      <c r="D2830" s="2" t="s">
        <v>19</v>
      </c>
      <c r="E2830" s="2">
        <v>21</v>
      </c>
      <c r="F2830" s="2">
        <v>681.32</v>
      </c>
      <c r="G2830" s="2">
        <v>0.01</v>
      </c>
      <c r="H2830" s="2" t="s">
        <v>20</v>
      </c>
      <c r="I2830" s="2">
        <v>230.11</v>
      </c>
      <c r="J2830" s="2">
        <v>43.78</v>
      </c>
      <c r="K2830" s="2">
        <v>15.99</v>
      </c>
      <c r="L2830" s="2" t="s">
        <v>130</v>
      </c>
      <c r="M2830" s="2" t="s">
        <v>29</v>
      </c>
      <c r="N2830" s="2" t="s">
        <v>43</v>
      </c>
      <c r="O2830" s="2" t="s">
        <v>31</v>
      </c>
      <c r="P2830" s="2" t="s">
        <v>32</v>
      </c>
      <c r="Q2830" s="2" t="s">
        <v>58</v>
      </c>
      <c r="R2830" s="3">
        <v>42782</v>
      </c>
      <c r="S2830" s="10">
        <f t="shared" si="481"/>
        <v>2017</v>
      </c>
      <c r="T2830" t="str">
        <f t="shared" si="485"/>
        <v/>
      </c>
      <c r="U2830" t="str">
        <f t="shared" si="485"/>
        <v/>
      </c>
      <c r="V2830">
        <f t="shared" si="485"/>
        <v>230.11</v>
      </c>
      <c r="W2830" t="str">
        <f t="shared" si="485"/>
        <v/>
      </c>
      <c r="Z2830" t="str">
        <f t="shared" si="486"/>
        <v/>
      </c>
      <c r="AA2830">
        <f t="shared" si="486"/>
        <v>230.11</v>
      </c>
      <c r="AB2830" t="str">
        <f t="shared" si="486"/>
        <v/>
      </c>
      <c r="AE2830" t="str">
        <f t="shared" si="482"/>
        <v/>
      </c>
      <c r="AH2830" t="str">
        <f t="shared" si="483"/>
        <v/>
      </c>
      <c r="AI2830" t="str">
        <f t="shared" si="484"/>
        <v/>
      </c>
      <c r="AJ2830" t="str">
        <f t="shared" si="480"/>
        <v/>
      </c>
      <c r="AK2830" t="str">
        <f t="shared" si="480"/>
        <v/>
      </c>
      <c r="AL2830" t="str">
        <f t="shared" si="480"/>
        <v/>
      </c>
    </row>
    <row r="2831" spans="1:38" x14ac:dyDescent="0.2">
      <c r="A2831" s="1">
        <v>8073</v>
      </c>
      <c r="B2831" s="2" t="s">
        <v>18</v>
      </c>
      <c r="C2831" s="3">
        <v>42782</v>
      </c>
      <c r="D2831" s="2" t="s">
        <v>19</v>
      </c>
      <c r="E2831" s="2">
        <v>19</v>
      </c>
      <c r="F2831" s="2">
        <v>547.96</v>
      </c>
      <c r="G2831" s="2">
        <v>0.02</v>
      </c>
      <c r="H2831" s="2" t="s">
        <v>20</v>
      </c>
      <c r="I2831" s="2">
        <v>-88.06</v>
      </c>
      <c r="J2831" s="2">
        <v>40.28</v>
      </c>
      <c r="K2831" s="2">
        <v>27.99</v>
      </c>
      <c r="L2831" s="2" t="s">
        <v>130</v>
      </c>
      <c r="M2831" s="2" t="s">
        <v>29</v>
      </c>
      <c r="N2831" s="2" t="s">
        <v>43</v>
      </c>
      <c r="O2831" s="2" t="s">
        <v>24</v>
      </c>
      <c r="P2831" s="2" t="s">
        <v>52</v>
      </c>
      <c r="Q2831" s="2" t="s">
        <v>62</v>
      </c>
      <c r="R2831" s="3">
        <v>42783</v>
      </c>
      <c r="S2831" s="10">
        <f t="shared" si="481"/>
        <v>2017</v>
      </c>
      <c r="T2831" t="str">
        <f t="shared" si="485"/>
        <v/>
      </c>
      <c r="U2831" t="str">
        <f t="shared" si="485"/>
        <v/>
      </c>
      <c r="V2831">
        <f t="shared" si="485"/>
        <v>-88.06</v>
      </c>
      <c r="W2831" t="str">
        <f t="shared" si="485"/>
        <v/>
      </c>
      <c r="Z2831">
        <f t="shared" si="486"/>
        <v>-88.06</v>
      </c>
      <c r="AA2831" t="str">
        <f t="shared" si="486"/>
        <v/>
      </c>
      <c r="AB2831" t="str">
        <f t="shared" si="486"/>
        <v/>
      </c>
      <c r="AE2831" t="str">
        <f t="shared" si="482"/>
        <v>Office Supplies</v>
      </c>
      <c r="AH2831" t="str">
        <f t="shared" si="483"/>
        <v/>
      </c>
      <c r="AI2831" t="str">
        <f t="shared" si="484"/>
        <v/>
      </c>
      <c r="AJ2831" t="str">
        <f t="shared" si="480"/>
        <v/>
      </c>
      <c r="AK2831" t="str">
        <f t="shared" si="480"/>
        <v/>
      </c>
      <c r="AL2831" t="str">
        <f t="shared" si="480"/>
        <v/>
      </c>
    </row>
    <row r="2832" spans="1:38" x14ac:dyDescent="0.2">
      <c r="A2832" s="1">
        <v>8074</v>
      </c>
      <c r="B2832" s="2" t="s">
        <v>18</v>
      </c>
      <c r="C2832" s="3">
        <v>42783</v>
      </c>
      <c r="D2832" s="2" t="s">
        <v>19</v>
      </c>
      <c r="E2832" s="2">
        <v>41</v>
      </c>
      <c r="F2832" s="2">
        <v>348.76</v>
      </c>
      <c r="G2832" s="2">
        <v>0.09</v>
      </c>
      <c r="H2832" s="2" t="s">
        <v>20</v>
      </c>
      <c r="I2832" s="2">
        <v>-47.08</v>
      </c>
      <c r="J2832" s="2">
        <v>20.46</v>
      </c>
      <c r="K2832" s="2">
        <v>17.62</v>
      </c>
      <c r="L2832" s="2" t="s">
        <v>605</v>
      </c>
      <c r="M2832" s="2" t="s">
        <v>38</v>
      </c>
      <c r="N2832" s="2" t="s">
        <v>30</v>
      </c>
      <c r="O2832" s="2" t="s">
        <v>31</v>
      </c>
      <c r="P2832" s="2" t="s">
        <v>32</v>
      </c>
      <c r="Q2832" s="2" t="s">
        <v>58</v>
      </c>
      <c r="R2832" s="3">
        <v>42785</v>
      </c>
      <c r="S2832" s="10">
        <f t="shared" si="481"/>
        <v>2017</v>
      </c>
      <c r="T2832" t="str">
        <f t="shared" si="485"/>
        <v/>
      </c>
      <c r="U2832">
        <f t="shared" si="485"/>
        <v>-47.08</v>
      </c>
      <c r="V2832" t="str">
        <f t="shared" si="485"/>
        <v/>
      </c>
      <c r="W2832" t="str">
        <f t="shared" si="485"/>
        <v/>
      </c>
      <c r="Z2832" t="str">
        <f t="shared" si="486"/>
        <v/>
      </c>
      <c r="AA2832">
        <f t="shared" si="486"/>
        <v>-47.08</v>
      </c>
      <c r="AB2832" t="str">
        <f t="shared" si="486"/>
        <v/>
      </c>
      <c r="AE2832" t="str">
        <f t="shared" si="482"/>
        <v>Technology</v>
      </c>
      <c r="AH2832" t="str">
        <f t="shared" si="483"/>
        <v/>
      </c>
      <c r="AI2832" t="str">
        <f t="shared" si="484"/>
        <v/>
      </c>
      <c r="AJ2832" t="str">
        <f t="shared" si="480"/>
        <v/>
      </c>
      <c r="AK2832" t="str">
        <f t="shared" si="480"/>
        <v/>
      </c>
      <c r="AL2832" t="str">
        <f t="shared" si="480"/>
        <v/>
      </c>
    </row>
    <row r="2833" spans="1:38" x14ac:dyDescent="0.2">
      <c r="A2833" s="1">
        <v>8075</v>
      </c>
      <c r="B2833" s="2" t="s">
        <v>18</v>
      </c>
      <c r="C2833" s="3">
        <v>42783</v>
      </c>
      <c r="D2833" s="2" t="s">
        <v>19</v>
      </c>
      <c r="E2833" s="2">
        <v>32</v>
      </c>
      <c r="F2833" s="2">
        <v>1494.12</v>
      </c>
      <c r="G2833" s="2">
        <v>0</v>
      </c>
      <c r="H2833" s="2" t="s">
        <v>20</v>
      </c>
      <c r="I2833" s="2">
        <v>300.20999999999998</v>
      </c>
      <c r="J2833" s="2">
        <v>55.98</v>
      </c>
      <c r="K2833" s="2">
        <v>22.99</v>
      </c>
      <c r="L2833" s="2" t="s">
        <v>385</v>
      </c>
      <c r="M2833" s="2" t="s">
        <v>29</v>
      </c>
      <c r="N2833" s="2" t="s">
        <v>30</v>
      </c>
      <c r="O2833" s="2" t="s">
        <v>24</v>
      </c>
      <c r="P2833" s="2" t="s">
        <v>64</v>
      </c>
      <c r="Q2833" s="2" t="s">
        <v>58</v>
      </c>
      <c r="R2833" s="3">
        <v>42784</v>
      </c>
      <c r="S2833" s="10">
        <f t="shared" si="481"/>
        <v>2017</v>
      </c>
      <c r="T2833" t="str">
        <f t="shared" si="485"/>
        <v/>
      </c>
      <c r="U2833">
        <f t="shared" si="485"/>
        <v>300.20999999999998</v>
      </c>
      <c r="V2833" t="str">
        <f t="shared" si="485"/>
        <v/>
      </c>
      <c r="W2833" t="str">
        <f t="shared" si="485"/>
        <v/>
      </c>
      <c r="Z2833">
        <f t="shared" si="486"/>
        <v>300.20999999999998</v>
      </c>
      <c r="AA2833" t="str">
        <f t="shared" si="486"/>
        <v/>
      </c>
      <c r="AB2833" t="str">
        <f t="shared" si="486"/>
        <v/>
      </c>
      <c r="AE2833" t="str">
        <f t="shared" si="482"/>
        <v/>
      </c>
      <c r="AH2833" t="str">
        <f t="shared" si="483"/>
        <v/>
      </c>
      <c r="AI2833" t="str">
        <f t="shared" si="484"/>
        <v/>
      </c>
      <c r="AJ2833" t="str">
        <f t="shared" si="480"/>
        <v/>
      </c>
      <c r="AK2833" t="str">
        <f t="shared" si="480"/>
        <v/>
      </c>
      <c r="AL2833" t="str">
        <f t="shared" si="480"/>
        <v/>
      </c>
    </row>
    <row r="2834" spans="1:38" x14ac:dyDescent="0.2">
      <c r="A2834" s="1">
        <v>8076</v>
      </c>
      <c r="B2834" s="2" t="s">
        <v>18</v>
      </c>
      <c r="C2834" s="3">
        <v>42783</v>
      </c>
      <c r="D2834" s="2" t="s">
        <v>19</v>
      </c>
      <c r="E2834" s="2">
        <v>45</v>
      </c>
      <c r="F2834" s="2">
        <v>565.44000000000005</v>
      </c>
      <c r="G2834" s="2">
        <v>0.05</v>
      </c>
      <c r="H2834" s="2" t="s">
        <v>20</v>
      </c>
      <c r="I2834" s="2">
        <v>45.72</v>
      </c>
      <c r="J2834" s="2">
        <v>24.98</v>
      </c>
      <c r="K2834" s="2">
        <v>17.14</v>
      </c>
      <c r="L2834" s="2" t="s">
        <v>385</v>
      </c>
      <c r="M2834" s="2" t="s">
        <v>29</v>
      </c>
      <c r="N2834" s="2" t="s">
        <v>30</v>
      </c>
      <c r="O2834" s="2" t="s">
        <v>24</v>
      </c>
      <c r="P2834" s="2" t="s">
        <v>203</v>
      </c>
      <c r="Q2834" s="2" t="s">
        <v>58</v>
      </c>
      <c r="R2834" s="3">
        <v>42784</v>
      </c>
      <c r="S2834" s="10">
        <f t="shared" si="481"/>
        <v>2017</v>
      </c>
      <c r="T2834" t="str">
        <f t="shared" si="485"/>
        <v/>
      </c>
      <c r="U2834">
        <f t="shared" si="485"/>
        <v>45.72</v>
      </c>
      <c r="V2834" t="str">
        <f t="shared" si="485"/>
        <v/>
      </c>
      <c r="W2834" t="str">
        <f t="shared" si="485"/>
        <v/>
      </c>
      <c r="Z2834">
        <f t="shared" si="486"/>
        <v>45.72</v>
      </c>
      <c r="AA2834" t="str">
        <f t="shared" si="486"/>
        <v/>
      </c>
      <c r="AB2834" t="str">
        <f t="shared" si="486"/>
        <v/>
      </c>
      <c r="AE2834" t="str">
        <f t="shared" si="482"/>
        <v/>
      </c>
      <c r="AH2834" t="str">
        <f t="shared" si="483"/>
        <v/>
      </c>
      <c r="AI2834" t="str">
        <f t="shared" si="484"/>
        <v/>
      </c>
      <c r="AJ2834" t="str">
        <f t="shared" si="480"/>
        <v/>
      </c>
      <c r="AK2834" t="str">
        <f t="shared" si="480"/>
        <v/>
      </c>
      <c r="AL2834" t="str">
        <f t="shared" si="480"/>
        <v/>
      </c>
    </row>
    <row r="2835" spans="1:38" x14ac:dyDescent="0.2">
      <c r="A2835" s="1">
        <v>8077</v>
      </c>
      <c r="B2835" s="2" t="s">
        <v>18</v>
      </c>
      <c r="C2835" s="3">
        <v>42787</v>
      </c>
      <c r="D2835" s="2" t="s">
        <v>27</v>
      </c>
      <c r="E2835" s="2">
        <v>39</v>
      </c>
      <c r="F2835" s="2">
        <v>297.7</v>
      </c>
      <c r="G2835" s="2">
        <v>7.0000000000000007E-2</v>
      </c>
      <c r="H2835" s="2" t="s">
        <v>20</v>
      </c>
      <c r="I2835" s="2">
        <v>30.56</v>
      </c>
      <c r="J2835" s="2">
        <v>19.59</v>
      </c>
      <c r="K2835" s="2">
        <v>18</v>
      </c>
      <c r="L2835" s="2" t="s">
        <v>76</v>
      </c>
      <c r="M2835" s="2" t="s">
        <v>38</v>
      </c>
      <c r="N2835" s="2" t="s">
        <v>43</v>
      </c>
      <c r="O2835" s="2" t="s">
        <v>45</v>
      </c>
      <c r="P2835" s="2" t="s">
        <v>55</v>
      </c>
      <c r="Q2835" s="2" t="s">
        <v>36</v>
      </c>
      <c r="R2835" s="3">
        <v>42789</v>
      </c>
      <c r="S2835" s="10">
        <f t="shared" si="481"/>
        <v>2017</v>
      </c>
      <c r="T2835" t="str">
        <f t="shared" si="485"/>
        <v/>
      </c>
      <c r="U2835" t="str">
        <f t="shared" si="485"/>
        <v/>
      </c>
      <c r="V2835">
        <f t="shared" si="485"/>
        <v>30.56</v>
      </c>
      <c r="W2835" t="str">
        <f t="shared" si="485"/>
        <v/>
      </c>
      <c r="Z2835" t="str">
        <f t="shared" si="486"/>
        <v/>
      </c>
      <c r="AA2835" t="str">
        <f t="shared" si="486"/>
        <v/>
      </c>
      <c r="AB2835">
        <f t="shared" si="486"/>
        <v>30.56</v>
      </c>
      <c r="AE2835" t="str">
        <f t="shared" si="482"/>
        <v/>
      </c>
      <c r="AH2835" t="str">
        <f t="shared" si="483"/>
        <v/>
      </c>
      <c r="AI2835" t="str">
        <f t="shared" si="484"/>
        <v/>
      </c>
      <c r="AJ2835" t="str">
        <f t="shared" si="480"/>
        <v/>
      </c>
      <c r="AK2835" t="str">
        <f t="shared" si="480"/>
        <v/>
      </c>
      <c r="AL2835" t="str">
        <f t="shared" si="480"/>
        <v/>
      </c>
    </row>
    <row r="2836" spans="1:38" x14ac:dyDescent="0.2">
      <c r="A2836" s="1">
        <v>8078</v>
      </c>
      <c r="B2836" s="2" t="s">
        <v>18</v>
      </c>
      <c r="C2836" s="3">
        <v>42787</v>
      </c>
      <c r="D2836" s="2" t="s">
        <v>27</v>
      </c>
      <c r="E2836" s="2">
        <v>37</v>
      </c>
      <c r="F2836" s="2">
        <v>441.51</v>
      </c>
      <c r="G2836" s="2">
        <v>0.02</v>
      </c>
      <c r="H2836" s="2" t="s">
        <v>20</v>
      </c>
      <c r="I2836" s="2">
        <v>30.25</v>
      </c>
      <c r="J2836" s="2">
        <v>23.7</v>
      </c>
      <c r="K2836" s="2">
        <v>19.63</v>
      </c>
      <c r="L2836" s="2" t="s">
        <v>76</v>
      </c>
      <c r="M2836" s="2" t="s">
        <v>38</v>
      </c>
      <c r="N2836" s="2" t="s">
        <v>43</v>
      </c>
      <c r="O2836" s="2" t="s">
        <v>24</v>
      </c>
      <c r="P2836" s="2" t="s">
        <v>25</v>
      </c>
      <c r="Q2836" s="2" t="s">
        <v>26</v>
      </c>
      <c r="R2836" s="3">
        <v>42789</v>
      </c>
      <c r="S2836" s="10">
        <f t="shared" si="481"/>
        <v>2017</v>
      </c>
      <c r="T2836" t="str">
        <f t="shared" si="485"/>
        <v/>
      </c>
      <c r="U2836" t="str">
        <f t="shared" si="485"/>
        <v/>
      </c>
      <c r="V2836">
        <f t="shared" si="485"/>
        <v>30.25</v>
      </c>
      <c r="W2836" t="str">
        <f t="shared" si="485"/>
        <v/>
      </c>
      <c r="Z2836">
        <f t="shared" si="486"/>
        <v>30.25</v>
      </c>
      <c r="AA2836" t="str">
        <f t="shared" si="486"/>
        <v/>
      </c>
      <c r="AB2836" t="str">
        <f t="shared" si="486"/>
        <v/>
      </c>
      <c r="AE2836" t="str">
        <f t="shared" si="482"/>
        <v/>
      </c>
      <c r="AH2836" t="str">
        <f t="shared" si="483"/>
        <v/>
      </c>
      <c r="AI2836" t="str">
        <f t="shared" si="484"/>
        <v/>
      </c>
      <c r="AJ2836" t="str">
        <f t="shared" si="480"/>
        <v/>
      </c>
      <c r="AK2836" t="str">
        <f t="shared" si="480"/>
        <v/>
      </c>
      <c r="AL2836" t="str">
        <f t="shared" si="480"/>
        <v/>
      </c>
    </row>
    <row r="2837" spans="1:38" x14ac:dyDescent="0.2">
      <c r="A2837" s="1">
        <v>8079</v>
      </c>
      <c r="B2837" s="2" t="s">
        <v>18</v>
      </c>
      <c r="C2837" s="3">
        <v>42787</v>
      </c>
      <c r="D2837" s="2" t="s">
        <v>27</v>
      </c>
      <c r="E2837" s="2">
        <v>42</v>
      </c>
      <c r="F2837" s="2">
        <v>296.3</v>
      </c>
      <c r="G2837" s="2">
        <v>0.02</v>
      </c>
      <c r="H2837" s="2" t="s">
        <v>20</v>
      </c>
      <c r="I2837" s="2">
        <v>101.74</v>
      </c>
      <c r="J2837" s="2">
        <v>18.98</v>
      </c>
      <c r="K2837" s="2">
        <v>15.6</v>
      </c>
      <c r="L2837" s="2" t="s">
        <v>76</v>
      </c>
      <c r="M2837" s="2" t="s">
        <v>38</v>
      </c>
      <c r="N2837" s="2" t="s">
        <v>43</v>
      </c>
      <c r="O2837" s="2" t="s">
        <v>24</v>
      </c>
      <c r="P2837" s="2" t="s">
        <v>35</v>
      </c>
      <c r="Q2837" s="2" t="s">
        <v>36</v>
      </c>
      <c r="R2837" s="3">
        <v>42789</v>
      </c>
      <c r="S2837" s="10">
        <f t="shared" si="481"/>
        <v>2017</v>
      </c>
      <c r="T2837" t="str">
        <f t="shared" si="485"/>
        <v/>
      </c>
      <c r="U2837" t="str">
        <f t="shared" si="485"/>
        <v/>
      </c>
      <c r="V2837">
        <f t="shared" si="485"/>
        <v>101.74</v>
      </c>
      <c r="W2837" t="str">
        <f t="shared" si="485"/>
        <v/>
      </c>
      <c r="Z2837">
        <f t="shared" si="486"/>
        <v>101.74</v>
      </c>
      <c r="AA2837" t="str">
        <f t="shared" si="486"/>
        <v/>
      </c>
      <c r="AB2837" t="str">
        <f t="shared" si="486"/>
        <v/>
      </c>
      <c r="AE2837" t="str">
        <f t="shared" si="482"/>
        <v/>
      </c>
      <c r="AH2837" t="str">
        <f t="shared" si="483"/>
        <v/>
      </c>
      <c r="AI2837" t="str">
        <f t="shared" si="484"/>
        <v/>
      </c>
      <c r="AJ2837" t="str">
        <f t="shared" si="480"/>
        <v/>
      </c>
      <c r="AK2837" t="str">
        <f t="shared" si="480"/>
        <v/>
      </c>
      <c r="AL2837" t="str">
        <f t="shared" si="480"/>
        <v/>
      </c>
    </row>
    <row r="2838" spans="1:38" x14ac:dyDescent="0.2">
      <c r="A2838" s="1">
        <v>8080</v>
      </c>
      <c r="B2838" s="2" t="s">
        <v>18</v>
      </c>
      <c r="C2838" s="3">
        <v>42787</v>
      </c>
      <c r="D2838" s="2" t="s">
        <v>19</v>
      </c>
      <c r="E2838" s="2">
        <v>31</v>
      </c>
      <c r="F2838" s="2">
        <v>207.2</v>
      </c>
      <c r="G2838" s="2">
        <v>0.08</v>
      </c>
      <c r="H2838" s="2" t="s">
        <v>49</v>
      </c>
      <c r="I2838" s="2">
        <v>-91.19</v>
      </c>
      <c r="J2838" s="2">
        <v>18.48</v>
      </c>
      <c r="K2838" s="2">
        <v>20.81</v>
      </c>
      <c r="L2838" s="2" t="s">
        <v>383</v>
      </c>
      <c r="M2838" s="2" t="s">
        <v>38</v>
      </c>
      <c r="N2838" s="2" t="s">
        <v>54</v>
      </c>
      <c r="O2838" s="2" t="s">
        <v>24</v>
      </c>
      <c r="P2838" s="2" t="s">
        <v>35</v>
      </c>
      <c r="Q2838" s="2" t="s">
        <v>26</v>
      </c>
      <c r="R2838" s="3">
        <v>42789</v>
      </c>
      <c r="S2838" s="10">
        <f t="shared" si="481"/>
        <v>2017</v>
      </c>
      <c r="T2838" t="str">
        <f t="shared" si="485"/>
        <v/>
      </c>
      <c r="U2838" t="str">
        <f t="shared" si="485"/>
        <v/>
      </c>
      <c r="V2838" t="str">
        <f t="shared" si="485"/>
        <v/>
      </c>
      <c r="W2838">
        <f t="shared" si="485"/>
        <v>-91.19</v>
      </c>
      <c r="Z2838">
        <f t="shared" si="486"/>
        <v>-91.19</v>
      </c>
      <c r="AA2838" t="str">
        <f t="shared" si="486"/>
        <v/>
      </c>
      <c r="AB2838" t="str">
        <f t="shared" si="486"/>
        <v/>
      </c>
      <c r="AE2838" t="str">
        <f t="shared" si="482"/>
        <v>Office Supplies</v>
      </c>
      <c r="AH2838" t="str">
        <f t="shared" si="483"/>
        <v/>
      </c>
      <c r="AI2838" t="str">
        <f t="shared" si="484"/>
        <v/>
      </c>
      <c r="AJ2838" t="str">
        <f t="shared" si="480"/>
        <v/>
      </c>
      <c r="AK2838" t="str">
        <f t="shared" si="480"/>
        <v/>
      </c>
      <c r="AL2838" t="str">
        <f t="shared" si="480"/>
        <v/>
      </c>
    </row>
    <row r="2839" spans="1:38" x14ac:dyDescent="0.2">
      <c r="A2839" s="1">
        <v>8081</v>
      </c>
      <c r="B2839" s="2" t="s">
        <v>18</v>
      </c>
      <c r="C2839" s="3">
        <v>42787</v>
      </c>
      <c r="D2839" s="2" t="s">
        <v>19</v>
      </c>
      <c r="E2839" s="2">
        <v>24</v>
      </c>
      <c r="F2839" s="2">
        <v>76.37</v>
      </c>
      <c r="G2839" s="2">
        <v>0.02</v>
      </c>
      <c r="H2839" s="2" t="s">
        <v>20</v>
      </c>
      <c r="I2839" s="2">
        <v>6.17</v>
      </c>
      <c r="J2839" s="2">
        <v>14.78</v>
      </c>
      <c r="K2839" s="2">
        <v>14.97</v>
      </c>
      <c r="L2839" s="2" t="s">
        <v>383</v>
      </c>
      <c r="M2839" s="2" t="s">
        <v>38</v>
      </c>
      <c r="N2839" s="2" t="s">
        <v>54</v>
      </c>
      <c r="O2839" s="2" t="s">
        <v>24</v>
      </c>
      <c r="P2839" s="2" t="s">
        <v>64</v>
      </c>
      <c r="Q2839" s="2" t="s">
        <v>36</v>
      </c>
      <c r="R2839" s="3">
        <v>42789</v>
      </c>
      <c r="S2839" s="10">
        <f t="shared" si="481"/>
        <v>2017</v>
      </c>
      <c r="T2839" t="str">
        <f t="shared" si="485"/>
        <v/>
      </c>
      <c r="U2839" t="str">
        <f t="shared" si="485"/>
        <v/>
      </c>
      <c r="V2839" t="str">
        <f t="shared" si="485"/>
        <v/>
      </c>
      <c r="W2839">
        <f t="shared" si="485"/>
        <v>6.17</v>
      </c>
      <c r="Z2839">
        <f t="shared" si="486"/>
        <v>6.17</v>
      </c>
      <c r="AA2839" t="str">
        <f t="shared" si="486"/>
        <v/>
      </c>
      <c r="AB2839" t="str">
        <f t="shared" si="486"/>
        <v/>
      </c>
      <c r="AE2839" t="str">
        <f t="shared" si="482"/>
        <v/>
      </c>
      <c r="AH2839" t="str">
        <f t="shared" si="483"/>
        <v/>
      </c>
      <c r="AI2839" t="str">
        <f t="shared" si="484"/>
        <v/>
      </c>
      <c r="AJ2839" t="str">
        <f t="shared" si="480"/>
        <v/>
      </c>
      <c r="AK2839" t="str">
        <f t="shared" si="480"/>
        <v/>
      </c>
      <c r="AL2839" t="str">
        <f t="shared" si="480"/>
        <v/>
      </c>
    </row>
    <row r="2840" spans="1:38" x14ac:dyDescent="0.2">
      <c r="A2840" s="1">
        <v>8082</v>
      </c>
      <c r="B2840" s="2" t="s">
        <v>18</v>
      </c>
      <c r="C2840" s="3">
        <v>42787</v>
      </c>
      <c r="D2840" s="2" t="s">
        <v>41</v>
      </c>
      <c r="E2840" s="2">
        <v>9</v>
      </c>
      <c r="F2840" s="2">
        <v>78.28</v>
      </c>
      <c r="G2840" s="2">
        <v>0.01</v>
      </c>
      <c r="H2840" s="2" t="s">
        <v>20</v>
      </c>
      <c r="I2840" s="2">
        <v>-44.8</v>
      </c>
      <c r="J2840" s="2">
        <v>18.48</v>
      </c>
      <c r="K2840" s="2">
        <v>23.68</v>
      </c>
      <c r="L2840" s="2" t="s">
        <v>356</v>
      </c>
      <c r="M2840" s="2" t="s">
        <v>22</v>
      </c>
      <c r="N2840" s="2" t="s">
        <v>54</v>
      </c>
      <c r="O2840" s="2" t="s">
        <v>24</v>
      </c>
      <c r="P2840" s="2" t="s">
        <v>35</v>
      </c>
      <c r="Q2840" s="2" t="s">
        <v>26</v>
      </c>
      <c r="R2840" s="3">
        <v>42787</v>
      </c>
      <c r="S2840" s="10">
        <f t="shared" si="481"/>
        <v>2017</v>
      </c>
      <c r="T2840" t="str">
        <f t="shared" si="485"/>
        <v/>
      </c>
      <c r="U2840" t="str">
        <f t="shared" si="485"/>
        <v/>
      </c>
      <c r="V2840" t="str">
        <f t="shared" si="485"/>
        <v/>
      </c>
      <c r="W2840">
        <f t="shared" si="485"/>
        <v>-44.8</v>
      </c>
      <c r="Z2840">
        <f t="shared" si="486"/>
        <v>-44.8</v>
      </c>
      <c r="AA2840" t="str">
        <f t="shared" si="486"/>
        <v/>
      </c>
      <c r="AB2840" t="str">
        <f t="shared" si="486"/>
        <v/>
      </c>
      <c r="AE2840" t="str">
        <f t="shared" si="482"/>
        <v>Office Supplies</v>
      </c>
      <c r="AH2840" t="str">
        <f t="shared" si="483"/>
        <v/>
      </c>
      <c r="AI2840" t="str">
        <f t="shared" si="484"/>
        <v/>
      </c>
      <c r="AJ2840" t="str">
        <f t="shared" si="480"/>
        <v/>
      </c>
      <c r="AK2840" t="str">
        <f t="shared" si="480"/>
        <v/>
      </c>
      <c r="AL2840" t="str">
        <f t="shared" si="480"/>
        <v/>
      </c>
    </row>
    <row r="2841" spans="1:38" x14ac:dyDescent="0.2">
      <c r="A2841" s="1">
        <v>8083</v>
      </c>
      <c r="B2841" s="2" t="s">
        <v>40</v>
      </c>
      <c r="C2841" s="3">
        <v>42787</v>
      </c>
      <c r="D2841" s="2" t="s">
        <v>27</v>
      </c>
      <c r="E2841" s="2">
        <v>26</v>
      </c>
      <c r="F2841" s="2">
        <v>1370.4</v>
      </c>
      <c r="G2841" s="2">
        <v>0.04</v>
      </c>
      <c r="H2841" s="2" t="s">
        <v>44</v>
      </c>
      <c r="I2841" s="2">
        <v>155.22999999999999</v>
      </c>
      <c r="J2841" s="2">
        <v>62.98</v>
      </c>
      <c r="K2841" s="2">
        <v>28.19</v>
      </c>
      <c r="L2841" s="2" t="s">
        <v>606</v>
      </c>
      <c r="M2841" s="2" t="s">
        <v>66</v>
      </c>
      <c r="N2841" s="2" t="s">
        <v>30</v>
      </c>
      <c r="O2841" s="2" t="s">
        <v>45</v>
      </c>
      <c r="P2841" s="2" t="s">
        <v>61</v>
      </c>
      <c r="Q2841" s="2" t="s">
        <v>56</v>
      </c>
      <c r="R2841" s="3">
        <v>42793</v>
      </c>
      <c r="S2841" s="10">
        <f t="shared" si="481"/>
        <v>2017</v>
      </c>
      <c r="T2841" t="str">
        <f t="shared" si="485"/>
        <v/>
      </c>
      <c r="U2841">
        <f t="shared" si="485"/>
        <v>155.22999999999999</v>
      </c>
      <c r="V2841" t="str">
        <f t="shared" si="485"/>
        <v/>
      </c>
      <c r="W2841" t="str">
        <f t="shared" si="485"/>
        <v/>
      </c>
      <c r="Z2841" t="str">
        <f t="shared" si="486"/>
        <v/>
      </c>
      <c r="AA2841" t="str">
        <f t="shared" si="486"/>
        <v/>
      </c>
      <c r="AB2841">
        <f t="shared" si="486"/>
        <v>155.22999999999999</v>
      </c>
      <c r="AE2841" t="str">
        <f t="shared" si="482"/>
        <v/>
      </c>
      <c r="AH2841" t="str">
        <f t="shared" si="483"/>
        <v/>
      </c>
      <c r="AI2841" t="str">
        <f t="shared" si="484"/>
        <v/>
      </c>
      <c r="AJ2841" t="str">
        <f t="shared" si="480"/>
        <v/>
      </c>
      <c r="AK2841" t="str">
        <f t="shared" si="480"/>
        <v/>
      </c>
      <c r="AL2841" t="str">
        <f t="shared" si="480"/>
        <v/>
      </c>
    </row>
    <row r="2842" spans="1:38" x14ac:dyDescent="0.2">
      <c r="A2842" s="1">
        <v>8084</v>
      </c>
      <c r="B2842" s="2" t="s">
        <v>40</v>
      </c>
      <c r="C2842" s="3">
        <v>42787</v>
      </c>
      <c r="D2842" s="2" t="s">
        <v>27</v>
      </c>
      <c r="E2842" s="2">
        <v>36</v>
      </c>
      <c r="F2842" s="2">
        <v>4705.8999999999996</v>
      </c>
      <c r="G2842" s="2">
        <v>0.04</v>
      </c>
      <c r="H2842" s="2" t="s">
        <v>44</v>
      </c>
      <c r="I2842" s="2">
        <v>-213.98</v>
      </c>
      <c r="J2842" s="2">
        <v>136.49</v>
      </c>
      <c r="K2842" s="2">
        <v>65.94</v>
      </c>
      <c r="L2842" s="2" t="s">
        <v>606</v>
      </c>
      <c r="M2842" s="2" t="s">
        <v>66</v>
      </c>
      <c r="N2842" s="2" t="s">
        <v>30</v>
      </c>
      <c r="O2842" s="2" t="s">
        <v>45</v>
      </c>
      <c r="P2842" s="2" t="s">
        <v>46</v>
      </c>
      <c r="Q2842" s="2" t="s">
        <v>47</v>
      </c>
      <c r="R2842" s="3">
        <v>42793</v>
      </c>
      <c r="S2842" s="10">
        <f t="shared" si="481"/>
        <v>2017</v>
      </c>
      <c r="T2842" t="str">
        <f t="shared" ref="T2842:W2861" si="487">IF($N2842=T$1,$I2842,"")</f>
        <v/>
      </c>
      <c r="U2842">
        <f t="shared" si="487"/>
        <v>-213.98</v>
      </c>
      <c r="V2842" t="str">
        <f t="shared" si="487"/>
        <v/>
      </c>
      <c r="W2842" t="str">
        <f t="shared" si="487"/>
        <v/>
      </c>
      <c r="Z2842" t="str">
        <f t="shared" ref="Z2842:AB2861" si="488">IF($O2842=Z$1,$I2842,"")</f>
        <v/>
      </c>
      <c r="AA2842" t="str">
        <f t="shared" si="488"/>
        <v/>
      </c>
      <c r="AB2842">
        <f t="shared" si="488"/>
        <v>-213.98</v>
      </c>
      <c r="AE2842" t="str">
        <f t="shared" si="482"/>
        <v>Furniture</v>
      </c>
      <c r="AH2842" t="str">
        <f t="shared" si="483"/>
        <v/>
      </c>
      <c r="AI2842" t="str">
        <f t="shared" si="484"/>
        <v/>
      </c>
      <c r="AJ2842" t="str">
        <f t="shared" si="480"/>
        <v/>
      </c>
      <c r="AK2842" t="str">
        <f t="shared" si="480"/>
        <v/>
      </c>
      <c r="AL2842" t="str">
        <f t="shared" si="480"/>
        <v/>
      </c>
    </row>
    <row r="2843" spans="1:38" x14ac:dyDescent="0.2">
      <c r="A2843" s="1">
        <v>8085</v>
      </c>
      <c r="B2843" s="2" t="s">
        <v>40</v>
      </c>
      <c r="C2843" s="3">
        <v>42787</v>
      </c>
      <c r="D2843" s="2" t="s">
        <v>27</v>
      </c>
      <c r="E2843" s="2">
        <v>16</v>
      </c>
      <c r="F2843" s="2">
        <v>354.87</v>
      </c>
      <c r="G2843" s="2">
        <v>0.09</v>
      </c>
      <c r="H2843" s="2" t="s">
        <v>20</v>
      </c>
      <c r="I2843" s="2">
        <v>-80.8</v>
      </c>
      <c r="J2843" s="2">
        <v>34.380000000000003</v>
      </c>
      <c r="K2843" s="2">
        <v>29.1</v>
      </c>
      <c r="L2843" s="2" t="s">
        <v>606</v>
      </c>
      <c r="M2843" s="2" t="s">
        <v>66</v>
      </c>
      <c r="N2843" s="2" t="s">
        <v>30</v>
      </c>
      <c r="O2843" s="2" t="s">
        <v>24</v>
      </c>
      <c r="P2843" s="2" t="s">
        <v>25</v>
      </c>
      <c r="Q2843" s="2" t="s">
        <v>26</v>
      </c>
      <c r="R2843" s="3">
        <v>42795</v>
      </c>
      <c r="S2843" s="10">
        <f t="shared" si="481"/>
        <v>2017</v>
      </c>
      <c r="T2843" t="str">
        <f t="shared" si="487"/>
        <v/>
      </c>
      <c r="U2843">
        <f t="shared" si="487"/>
        <v>-80.8</v>
      </c>
      <c r="V2843" t="str">
        <f t="shared" si="487"/>
        <v/>
      </c>
      <c r="W2843" t="str">
        <f t="shared" si="487"/>
        <v/>
      </c>
      <c r="Z2843">
        <f t="shared" si="488"/>
        <v>-80.8</v>
      </c>
      <c r="AA2843" t="str">
        <f t="shared" si="488"/>
        <v/>
      </c>
      <c r="AB2843" t="str">
        <f t="shared" si="488"/>
        <v/>
      </c>
      <c r="AE2843" t="str">
        <f t="shared" si="482"/>
        <v>Office Supplies</v>
      </c>
      <c r="AH2843" t="str">
        <f t="shared" si="483"/>
        <v/>
      </c>
      <c r="AI2843" t="str">
        <f t="shared" si="484"/>
        <v/>
      </c>
      <c r="AJ2843" t="str">
        <f t="shared" si="480"/>
        <v/>
      </c>
      <c r="AK2843" t="str">
        <f t="shared" si="480"/>
        <v/>
      </c>
      <c r="AL2843" t="str">
        <f t="shared" si="480"/>
        <v/>
      </c>
    </row>
    <row r="2844" spans="1:38" x14ac:dyDescent="0.2">
      <c r="A2844" s="1">
        <v>8086</v>
      </c>
      <c r="B2844" s="2" t="s">
        <v>18</v>
      </c>
      <c r="C2844" s="3">
        <v>42788</v>
      </c>
      <c r="D2844" s="2" t="s">
        <v>19</v>
      </c>
      <c r="E2844" s="2">
        <v>42</v>
      </c>
      <c r="F2844" s="2">
        <v>290.01</v>
      </c>
      <c r="G2844" s="2">
        <v>0.02</v>
      </c>
      <c r="H2844" s="2" t="s">
        <v>20</v>
      </c>
      <c r="I2844" s="2">
        <v>-100.96</v>
      </c>
      <c r="J2844" s="2">
        <v>18.239999999999998</v>
      </c>
      <c r="K2844" s="2">
        <v>19.22</v>
      </c>
      <c r="L2844" s="2" t="s">
        <v>495</v>
      </c>
      <c r="M2844" s="2" t="s">
        <v>29</v>
      </c>
      <c r="N2844" s="2" t="s">
        <v>43</v>
      </c>
      <c r="O2844" s="2" t="s">
        <v>45</v>
      </c>
      <c r="P2844" s="2" t="s">
        <v>55</v>
      </c>
      <c r="Q2844" s="2" t="s">
        <v>26</v>
      </c>
      <c r="R2844" s="3">
        <v>42790</v>
      </c>
      <c r="S2844" s="10">
        <f t="shared" si="481"/>
        <v>2017</v>
      </c>
      <c r="T2844" t="str">
        <f t="shared" si="487"/>
        <v/>
      </c>
      <c r="U2844" t="str">
        <f t="shared" si="487"/>
        <v/>
      </c>
      <c r="V2844">
        <f t="shared" si="487"/>
        <v>-100.96</v>
      </c>
      <c r="W2844" t="str">
        <f t="shared" si="487"/>
        <v/>
      </c>
      <c r="Z2844" t="str">
        <f t="shared" si="488"/>
        <v/>
      </c>
      <c r="AA2844" t="str">
        <f t="shared" si="488"/>
        <v/>
      </c>
      <c r="AB2844">
        <f t="shared" si="488"/>
        <v>-100.96</v>
      </c>
      <c r="AE2844" t="str">
        <f t="shared" si="482"/>
        <v>Furniture</v>
      </c>
      <c r="AH2844" t="str">
        <f t="shared" si="483"/>
        <v/>
      </c>
      <c r="AI2844" t="str">
        <f t="shared" si="484"/>
        <v/>
      </c>
      <c r="AJ2844" t="str">
        <f t="shared" si="480"/>
        <v/>
      </c>
      <c r="AK2844" t="str">
        <f t="shared" si="480"/>
        <v/>
      </c>
      <c r="AL2844" t="str">
        <f t="shared" si="480"/>
        <v/>
      </c>
    </row>
    <row r="2845" spans="1:38" x14ac:dyDescent="0.2">
      <c r="A2845" s="1">
        <v>8087</v>
      </c>
      <c r="B2845" s="2" t="s">
        <v>18</v>
      </c>
      <c r="C2845" s="3">
        <v>42788</v>
      </c>
      <c r="D2845" s="2" t="s">
        <v>41</v>
      </c>
      <c r="E2845" s="2">
        <v>43</v>
      </c>
      <c r="F2845" s="2">
        <v>7686.9120000000003</v>
      </c>
      <c r="G2845" s="2">
        <v>0</v>
      </c>
      <c r="H2845" s="2" t="s">
        <v>20</v>
      </c>
      <c r="I2845" s="2">
        <v>2312.8200000000002</v>
      </c>
      <c r="J2845" s="2">
        <v>217.99</v>
      </c>
      <c r="K2845" s="2">
        <v>19</v>
      </c>
      <c r="L2845" s="2" t="s">
        <v>580</v>
      </c>
      <c r="M2845" s="2" t="s">
        <v>29</v>
      </c>
      <c r="N2845" s="2" t="s">
        <v>30</v>
      </c>
      <c r="O2845" s="2" t="s">
        <v>31</v>
      </c>
      <c r="P2845" s="2" t="s">
        <v>39</v>
      </c>
      <c r="Q2845" s="2" t="s">
        <v>26</v>
      </c>
      <c r="R2845" s="3">
        <v>42790</v>
      </c>
      <c r="S2845" s="10">
        <f t="shared" si="481"/>
        <v>2017</v>
      </c>
      <c r="T2845" t="str">
        <f t="shared" si="487"/>
        <v/>
      </c>
      <c r="U2845">
        <f t="shared" si="487"/>
        <v>2312.8200000000002</v>
      </c>
      <c r="V2845" t="str">
        <f t="shared" si="487"/>
        <v/>
      </c>
      <c r="W2845" t="str">
        <f t="shared" si="487"/>
        <v/>
      </c>
      <c r="Z2845" t="str">
        <f t="shared" si="488"/>
        <v/>
      </c>
      <c r="AA2845">
        <f t="shared" si="488"/>
        <v>2312.8200000000002</v>
      </c>
      <c r="AB2845" t="str">
        <f t="shared" si="488"/>
        <v/>
      </c>
      <c r="AE2845" t="str">
        <f t="shared" si="482"/>
        <v/>
      </c>
      <c r="AH2845" t="str">
        <f t="shared" si="483"/>
        <v/>
      </c>
      <c r="AI2845" t="str">
        <f t="shared" si="484"/>
        <v/>
      </c>
      <c r="AJ2845" t="str">
        <f t="shared" si="480"/>
        <v/>
      </c>
      <c r="AK2845" t="str">
        <f t="shared" si="480"/>
        <v/>
      </c>
      <c r="AL2845" t="str">
        <f t="shared" si="480"/>
        <v/>
      </c>
    </row>
    <row r="2846" spans="1:38" x14ac:dyDescent="0.2">
      <c r="A2846" s="1">
        <v>8088</v>
      </c>
      <c r="B2846" s="2" t="s">
        <v>18</v>
      </c>
      <c r="C2846" s="3">
        <v>42789</v>
      </c>
      <c r="D2846" s="2" t="s">
        <v>59</v>
      </c>
      <c r="E2846" s="2">
        <v>12</v>
      </c>
      <c r="F2846" s="2">
        <v>2416.8240000000001</v>
      </c>
      <c r="G2846" s="2">
        <v>0.1</v>
      </c>
      <c r="H2846" s="2" t="s">
        <v>44</v>
      </c>
      <c r="I2846" s="2">
        <v>56.35</v>
      </c>
      <c r="J2846" s="2">
        <v>271.70999999999998</v>
      </c>
      <c r="K2846" s="2">
        <v>80.67</v>
      </c>
      <c r="L2846" s="2" t="s">
        <v>356</v>
      </c>
      <c r="M2846" s="2" t="s">
        <v>22</v>
      </c>
      <c r="N2846" s="2" t="s">
        <v>54</v>
      </c>
      <c r="O2846" s="2" t="s">
        <v>45</v>
      </c>
      <c r="P2846" s="2" t="s">
        <v>46</v>
      </c>
      <c r="Q2846" s="2" t="s">
        <v>47</v>
      </c>
      <c r="R2846" s="3">
        <v>42791</v>
      </c>
      <c r="S2846" s="10">
        <f t="shared" si="481"/>
        <v>2017</v>
      </c>
      <c r="T2846" t="str">
        <f t="shared" si="487"/>
        <v/>
      </c>
      <c r="U2846" t="str">
        <f t="shared" si="487"/>
        <v/>
      </c>
      <c r="V2846" t="str">
        <f t="shared" si="487"/>
        <v/>
      </c>
      <c r="W2846">
        <f t="shared" si="487"/>
        <v>56.35</v>
      </c>
      <c r="Z2846" t="str">
        <f t="shared" si="488"/>
        <v/>
      </c>
      <c r="AA2846" t="str">
        <f t="shared" si="488"/>
        <v/>
      </c>
      <c r="AB2846">
        <f t="shared" si="488"/>
        <v>56.35</v>
      </c>
      <c r="AE2846" t="str">
        <f t="shared" si="482"/>
        <v/>
      </c>
      <c r="AH2846" t="str">
        <f t="shared" si="483"/>
        <v/>
      </c>
      <c r="AI2846" t="str">
        <f t="shared" si="484"/>
        <v/>
      </c>
      <c r="AJ2846" t="str">
        <f t="shared" si="480"/>
        <v/>
      </c>
      <c r="AK2846" t="str">
        <f t="shared" si="480"/>
        <v/>
      </c>
      <c r="AL2846" t="str">
        <f t="shared" si="480"/>
        <v/>
      </c>
    </row>
    <row r="2847" spans="1:38" x14ac:dyDescent="0.2">
      <c r="A2847" s="1">
        <v>8089</v>
      </c>
      <c r="B2847" s="2" t="s">
        <v>18</v>
      </c>
      <c r="C2847" s="3">
        <v>42791</v>
      </c>
      <c r="D2847" s="2" t="s">
        <v>50</v>
      </c>
      <c r="E2847" s="2">
        <v>32</v>
      </c>
      <c r="F2847" s="2">
        <v>1432.46</v>
      </c>
      <c r="G2847" s="2">
        <v>0.1</v>
      </c>
      <c r="H2847" s="2" t="s">
        <v>20</v>
      </c>
      <c r="I2847" s="2">
        <v>602.71</v>
      </c>
      <c r="J2847" s="2">
        <v>60.04</v>
      </c>
      <c r="K2847" s="2">
        <v>19.09</v>
      </c>
      <c r="L2847" s="2" t="s">
        <v>526</v>
      </c>
      <c r="M2847" s="2" t="s">
        <v>29</v>
      </c>
      <c r="N2847" s="2" t="s">
        <v>23</v>
      </c>
      <c r="O2847" s="2" t="s">
        <v>24</v>
      </c>
      <c r="P2847" s="2" t="s">
        <v>35</v>
      </c>
      <c r="Q2847" s="2" t="s">
        <v>26</v>
      </c>
      <c r="R2847" s="3">
        <v>42794</v>
      </c>
      <c r="S2847" s="10">
        <f t="shared" si="481"/>
        <v>2017</v>
      </c>
      <c r="T2847">
        <f t="shared" si="487"/>
        <v>602.71</v>
      </c>
      <c r="U2847" t="str">
        <f t="shared" si="487"/>
        <v/>
      </c>
      <c r="V2847" t="str">
        <f t="shared" si="487"/>
        <v/>
      </c>
      <c r="W2847" t="str">
        <f t="shared" si="487"/>
        <v/>
      </c>
      <c r="Z2847">
        <f t="shared" si="488"/>
        <v>602.71</v>
      </c>
      <c r="AA2847" t="str">
        <f t="shared" si="488"/>
        <v/>
      </c>
      <c r="AB2847" t="str">
        <f t="shared" si="488"/>
        <v/>
      </c>
      <c r="AE2847" t="str">
        <f t="shared" si="482"/>
        <v/>
      </c>
      <c r="AH2847" t="str">
        <f t="shared" si="483"/>
        <v/>
      </c>
      <c r="AI2847" t="str">
        <f t="shared" si="484"/>
        <v/>
      </c>
      <c r="AJ2847" t="str">
        <f t="shared" si="480"/>
        <v/>
      </c>
      <c r="AK2847" t="str">
        <f t="shared" si="480"/>
        <v/>
      </c>
      <c r="AL2847" t="str">
        <f t="shared" si="480"/>
        <v/>
      </c>
    </row>
    <row r="2848" spans="1:38" x14ac:dyDescent="0.2">
      <c r="A2848" s="1">
        <v>8090</v>
      </c>
      <c r="B2848" s="2" t="s">
        <v>18</v>
      </c>
      <c r="C2848" s="3">
        <v>42794</v>
      </c>
      <c r="D2848" s="2" t="s">
        <v>27</v>
      </c>
      <c r="E2848" s="2">
        <v>36</v>
      </c>
      <c r="F2848" s="2">
        <v>1443.35</v>
      </c>
      <c r="G2848" s="2">
        <v>0.05</v>
      </c>
      <c r="H2848" s="2" t="s">
        <v>20</v>
      </c>
      <c r="I2848" s="2">
        <v>492.3</v>
      </c>
      <c r="J2848" s="2">
        <v>51.24</v>
      </c>
      <c r="K2848" s="2">
        <v>15.99</v>
      </c>
      <c r="L2848" s="2" t="s">
        <v>607</v>
      </c>
      <c r="M2848" s="2" t="s">
        <v>22</v>
      </c>
      <c r="N2848" s="2" t="s">
        <v>54</v>
      </c>
      <c r="O2848" s="2" t="s">
        <v>31</v>
      </c>
      <c r="P2848" s="2" t="s">
        <v>32</v>
      </c>
      <c r="Q2848" s="2" t="s">
        <v>58</v>
      </c>
      <c r="R2848" s="3">
        <v>42801</v>
      </c>
      <c r="S2848" s="10">
        <f t="shared" si="481"/>
        <v>2017</v>
      </c>
      <c r="T2848" t="str">
        <f t="shared" si="487"/>
        <v/>
      </c>
      <c r="U2848" t="str">
        <f t="shared" si="487"/>
        <v/>
      </c>
      <c r="V2848" t="str">
        <f t="shared" si="487"/>
        <v/>
      </c>
      <c r="W2848">
        <f t="shared" si="487"/>
        <v>492.3</v>
      </c>
      <c r="Z2848" t="str">
        <f t="shared" si="488"/>
        <v/>
      </c>
      <c r="AA2848">
        <f t="shared" si="488"/>
        <v>492.3</v>
      </c>
      <c r="AB2848" t="str">
        <f t="shared" si="488"/>
        <v/>
      </c>
      <c r="AE2848" t="str">
        <f t="shared" si="482"/>
        <v/>
      </c>
      <c r="AH2848" t="str">
        <f t="shared" si="483"/>
        <v/>
      </c>
      <c r="AI2848" t="str">
        <f t="shared" si="484"/>
        <v/>
      </c>
      <c r="AJ2848" t="str">
        <f t="shared" si="480"/>
        <v/>
      </c>
      <c r="AK2848" t="str">
        <f t="shared" si="480"/>
        <v/>
      </c>
      <c r="AL2848" t="str">
        <f t="shared" si="480"/>
        <v/>
      </c>
    </row>
    <row r="2849" spans="1:38" x14ac:dyDescent="0.2">
      <c r="A2849" s="1">
        <v>8091</v>
      </c>
      <c r="B2849" s="2" t="s">
        <v>18</v>
      </c>
      <c r="C2849" s="3">
        <v>42794</v>
      </c>
      <c r="D2849" s="2" t="s">
        <v>27</v>
      </c>
      <c r="E2849" s="2">
        <v>28</v>
      </c>
      <c r="F2849" s="2">
        <v>968.46</v>
      </c>
      <c r="G2849" s="2">
        <v>0.05</v>
      </c>
      <c r="H2849" s="2" t="s">
        <v>20</v>
      </c>
      <c r="I2849" s="2">
        <v>367.22</v>
      </c>
      <c r="J2849" s="2">
        <v>46.23</v>
      </c>
      <c r="K2849" s="2">
        <v>19.02</v>
      </c>
      <c r="L2849" s="2" t="s">
        <v>607</v>
      </c>
      <c r="M2849" s="2" t="s">
        <v>22</v>
      </c>
      <c r="N2849" s="2" t="s">
        <v>54</v>
      </c>
      <c r="O2849" s="2" t="s">
        <v>45</v>
      </c>
      <c r="P2849" s="2" t="s">
        <v>55</v>
      </c>
      <c r="Q2849" s="2" t="s">
        <v>26</v>
      </c>
      <c r="R2849" s="3">
        <v>42801</v>
      </c>
      <c r="S2849" s="10">
        <f t="shared" si="481"/>
        <v>2017</v>
      </c>
      <c r="T2849" t="str">
        <f t="shared" si="487"/>
        <v/>
      </c>
      <c r="U2849" t="str">
        <f t="shared" si="487"/>
        <v/>
      </c>
      <c r="V2849" t="str">
        <f t="shared" si="487"/>
        <v/>
      </c>
      <c r="W2849">
        <f t="shared" si="487"/>
        <v>367.22</v>
      </c>
      <c r="Z2849" t="str">
        <f t="shared" si="488"/>
        <v/>
      </c>
      <c r="AA2849" t="str">
        <f t="shared" si="488"/>
        <v/>
      </c>
      <c r="AB2849">
        <f t="shared" si="488"/>
        <v>367.22</v>
      </c>
      <c r="AE2849" t="str">
        <f t="shared" si="482"/>
        <v/>
      </c>
      <c r="AH2849" t="str">
        <f t="shared" si="483"/>
        <v/>
      </c>
      <c r="AI2849" t="str">
        <f t="shared" si="484"/>
        <v/>
      </c>
      <c r="AJ2849" t="str">
        <f t="shared" si="480"/>
        <v/>
      </c>
      <c r="AK2849" t="str">
        <f t="shared" si="480"/>
        <v/>
      </c>
      <c r="AL2849" t="str">
        <f t="shared" si="480"/>
        <v/>
      </c>
    </row>
    <row r="2850" spans="1:38" x14ac:dyDescent="0.2">
      <c r="A2850" s="1">
        <v>8092</v>
      </c>
      <c r="B2850" s="2" t="s">
        <v>18</v>
      </c>
      <c r="C2850" s="3">
        <v>42795</v>
      </c>
      <c r="D2850" s="2" t="s">
        <v>27</v>
      </c>
      <c r="E2850" s="2">
        <v>16</v>
      </c>
      <c r="F2850" s="2">
        <v>430.47</v>
      </c>
      <c r="G2850" s="2">
        <v>0.01</v>
      </c>
      <c r="H2850" s="2" t="s">
        <v>20</v>
      </c>
      <c r="I2850" s="2">
        <v>132.35</v>
      </c>
      <c r="J2850" s="2">
        <v>37.380000000000003</v>
      </c>
      <c r="K2850" s="2">
        <v>22.99</v>
      </c>
      <c r="L2850" s="2" t="s">
        <v>151</v>
      </c>
      <c r="M2850" s="2" t="s">
        <v>29</v>
      </c>
      <c r="N2850" s="2" t="s">
        <v>43</v>
      </c>
      <c r="O2850" s="2" t="s">
        <v>45</v>
      </c>
      <c r="P2850" s="2" t="s">
        <v>55</v>
      </c>
      <c r="Q2850" s="2" t="s">
        <v>58</v>
      </c>
      <c r="R2850" s="3">
        <v>42797</v>
      </c>
      <c r="S2850" s="10">
        <f t="shared" si="481"/>
        <v>2017</v>
      </c>
      <c r="T2850" t="str">
        <f t="shared" si="487"/>
        <v/>
      </c>
      <c r="U2850" t="str">
        <f t="shared" si="487"/>
        <v/>
      </c>
      <c r="V2850">
        <f t="shared" si="487"/>
        <v>132.35</v>
      </c>
      <c r="W2850" t="str">
        <f t="shared" si="487"/>
        <v/>
      </c>
      <c r="Z2850" t="str">
        <f t="shared" si="488"/>
        <v/>
      </c>
      <c r="AA2850" t="str">
        <f t="shared" si="488"/>
        <v/>
      </c>
      <c r="AB2850">
        <f t="shared" si="488"/>
        <v>132.35</v>
      </c>
      <c r="AE2850" t="str">
        <f t="shared" si="482"/>
        <v/>
      </c>
      <c r="AH2850" t="str">
        <f t="shared" si="483"/>
        <v/>
      </c>
      <c r="AI2850" t="str">
        <f t="shared" si="484"/>
        <v/>
      </c>
      <c r="AJ2850" t="str">
        <f t="shared" si="480"/>
        <v/>
      </c>
      <c r="AK2850" t="str">
        <f t="shared" si="480"/>
        <v/>
      </c>
      <c r="AL2850" t="str">
        <f t="shared" si="480"/>
        <v/>
      </c>
    </row>
    <row r="2851" spans="1:38" x14ac:dyDescent="0.2">
      <c r="A2851" s="1">
        <v>8093</v>
      </c>
      <c r="B2851" s="2" t="s">
        <v>18</v>
      </c>
      <c r="C2851" s="3">
        <v>42795</v>
      </c>
      <c r="D2851" s="2" t="s">
        <v>27</v>
      </c>
      <c r="E2851" s="2">
        <v>33</v>
      </c>
      <c r="F2851" s="2">
        <v>1609.61</v>
      </c>
      <c r="G2851" s="2">
        <v>0.05</v>
      </c>
      <c r="H2851" s="2" t="s">
        <v>20</v>
      </c>
      <c r="I2851" s="2">
        <v>733.89</v>
      </c>
      <c r="J2851" s="2">
        <v>60.04</v>
      </c>
      <c r="K2851" s="2">
        <v>19.79</v>
      </c>
      <c r="L2851" s="2" t="s">
        <v>151</v>
      </c>
      <c r="M2851" s="2" t="s">
        <v>29</v>
      </c>
      <c r="N2851" s="2" t="s">
        <v>43</v>
      </c>
      <c r="O2851" s="2" t="s">
        <v>24</v>
      </c>
      <c r="P2851" s="2" t="s">
        <v>35</v>
      </c>
      <c r="Q2851" s="2" t="s">
        <v>26</v>
      </c>
      <c r="R2851" s="3">
        <v>42799</v>
      </c>
      <c r="S2851" s="10">
        <f t="shared" si="481"/>
        <v>2017</v>
      </c>
      <c r="T2851" t="str">
        <f t="shared" si="487"/>
        <v/>
      </c>
      <c r="U2851" t="str">
        <f t="shared" si="487"/>
        <v/>
      </c>
      <c r="V2851">
        <f t="shared" si="487"/>
        <v>733.89</v>
      </c>
      <c r="W2851" t="str">
        <f t="shared" si="487"/>
        <v/>
      </c>
      <c r="Z2851">
        <f t="shared" si="488"/>
        <v>733.89</v>
      </c>
      <c r="AA2851" t="str">
        <f t="shared" si="488"/>
        <v/>
      </c>
      <c r="AB2851" t="str">
        <f t="shared" si="488"/>
        <v/>
      </c>
      <c r="AE2851" t="str">
        <f t="shared" si="482"/>
        <v/>
      </c>
      <c r="AH2851" t="str">
        <f t="shared" si="483"/>
        <v/>
      </c>
      <c r="AI2851" t="str">
        <f t="shared" si="484"/>
        <v/>
      </c>
      <c r="AJ2851" t="str">
        <f t="shared" si="480"/>
        <v/>
      </c>
      <c r="AK2851" t="str">
        <f t="shared" si="480"/>
        <v/>
      </c>
      <c r="AL2851" t="str">
        <f t="shared" si="480"/>
        <v/>
      </c>
    </row>
    <row r="2852" spans="1:38" x14ac:dyDescent="0.2">
      <c r="A2852" s="1">
        <v>8094</v>
      </c>
      <c r="B2852" s="2" t="s">
        <v>18</v>
      </c>
      <c r="C2852" s="3">
        <v>42795</v>
      </c>
      <c r="D2852" s="2" t="s">
        <v>27</v>
      </c>
      <c r="E2852" s="2">
        <v>37</v>
      </c>
      <c r="F2852" s="2">
        <v>5761.25</v>
      </c>
      <c r="G2852" s="2">
        <v>0</v>
      </c>
      <c r="H2852" s="2" t="s">
        <v>20</v>
      </c>
      <c r="I2852" s="2">
        <v>2514.92</v>
      </c>
      <c r="J2852" s="2">
        <v>162.97999999999999</v>
      </c>
      <c r="K2852" s="2">
        <v>27.99</v>
      </c>
      <c r="L2852" s="2" t="s">
        <v>608</v>
      </c>
      <c r="M2852" s="2" t="s">
        <v>66</v>
      </c>
      <c r="N2852" s="2" t="s">
        <v>30</v>
      </c>
      <c r="O2852" s="2" t="s">
        <v>31</v>
      </c>
      <c r="P2852" s="2" t="s">
        <v>33</v>
      </c>
      <c r="Q2852" s="2" t="s">
        <v>62</v>
      </c>
      <c r="R2852" s="3">
        <v>42804</v>
      </c>
      <c r="S2852" s="10">
        <f t="shared" si="481"/>
        <v>2017</v>
      </c>
      <c r="T2852" t="str">
        <f t="shared" si="487"/>
        <v/>
      </c>
      <c r="U2852">
        <f t="shared" si="487"/>
        <v>2514.92</v>
      </c>
      <c r="V2852" t="str">
        <f t="shared" si="487"/>
        <v/>
      </c>
      <c r="W2852" t="str">
        <f t="shared" si="487"/>
        <v/>
      </c>
      <c r="Z2852" t="str">
        <f t="shared" si="488"/>
        <v/>
      </c>
      <c r="AA2852">
        <f t="shared" si="488"/>
        <v>2514.92</v>
      </c>
      <c r="AB2852" t="str">
        <f t="shared" si="488"/>
        <v/>
      </c>
      <c r="AE2852" t="str">
        <f t="shared" si="482"/>
        <v/>
      </c>
      <c r="AH2852" t="str">
        <f t="shared" si="483"/>
        <v/>
      </c>
      <c r="AI2852" t="str">
        <f t="shared" si="484"/>
        <v/>
      </c>
      <c r="AJ2852" t="str">
        <f t="shared" si="480"/>
        <v/>
      </c>
      <c r="AK2852" t="str">
        <f t="shared" si="480"/>
        <v/>
      </c>
      <c r="AL2852" t="str">
        <f t="shared" si="480"/>
        <v/>
      </c>
    </row>
    <row r="2853" spans="1:38" x14ac:dyDescent="0.2">
      <c r="A2853" s="1">
        <v>8095</v>
      </c>
      <c r="B2853" s="2" t="s">
        <v>40</v>
      </c>
      <c r="C2853" s="3">
        <v>42796</v>
      </c>
      <c r="D2853" s="2" t="s">
        <v>19</v>
      </c>
      <c r="E2853" s="2">
        <v>18</v>
      </c>
      <c r="F2853" s="2">
        <v>416.56</v>
      </c>
      <c r="G2853" s="2">
        <v>0.05</v>
      </c>
      <c r="H2853" s="2" t="s">
        <v>20</v>
      </c>
      <c r="I2853" s="2">
        <v>27.36</v>
      </c>
      <c r="J2853" s="2">
        <v>34.72</v>
      </c>
      <c r="K2853" s="2">
        <v>22.99</v>
      </c>
      <c r="L2853" s="2" t="s">
        <v>273</v>
      </c>
      <c r="M2853" s="2" t="s">
        <v>29</v>
      </c>
      <c r="N2853" s="2" t="s">
        <v>30</v>
      </c>
      <c r="O2853" s="2" t="s">
        <v>45</v>
      </c>
      <c r="P2853" s="2" t="s">
        <v>55</v>
      </c>
      <c r="Q2853" s="2" t="s">
        <v>58</v>
      </c>
      <c r="R2853" s="3">
        <v>42797</v>
      </c>
      <c r="S2853" s="10">
        <f t="shared" si="481"/>
        <v>2017</v>
      </c>
      <c r="T2853" t="str">
        <f t="shared" si="487"/>
        <v/>
      </c>
      <c r="U2853">
        <f t="shared" si="487"/>
        <v>27.36</v>
      </c>
      <c r="V2853" t="str">
        <f t="shared" si="487"/>
        <v/>
      </c>
      <c r="W2853" t="str">
        <f t="shared" si="487"/>
        <v/>
      </c>
      <c r="Z2853" t="str">
        <f t="shared" si="488"/>
        <v/>
      </c>
      <c r="AA2853" t="str">
        <f t="shared" si="488"/>
        <v/>
      </c>
      <c r="AB2853">
        <f t="shared" si="488"/>
        <v>27.36</v>
      </c>
      <c r="AE2853" t="str">
        <f t="shared" si="482"/>
        <v/>
      </c>
      <c r="AH2853" t="str">
        <f t="shared" si="483"/>
        <v/>
      </c>
      <c r="AI2853" t="str">
        <f t="shared" si="484"/>
        <v/>
      </c>
      <c r="AJ2853" t="str">
        <f t="shared" si="480"/>
        <v/>
      </c>
      <c r="AK2853" t="str">
        <f t="shared" si="480"/>
        <v/>
      </c>
      <c r="AL2853" t="str">
        <f t="shared" si="480"/>
        <v/>
      </c>
    </row>
    <row r="2854" spans="1:38" x14ac:dyDescent="0.2">
      <c r="A2854" s="1">
        <v>8096</v>
      </c>
      <c r="B2854" s="2" t="s">
        <v>40</v>
      </c>
      <c r="C2854" s="3">
        <v>42796</v>
      </c>
      <c r="D2854" s="2" t="s">
        <v>19</v>
      </c>
      <c r="E2854" s="2">
        <v>46</v>
      </c>
      <c r="F2854" s="2">
        <v>2515.7159999999999</v>
      </c>
      <c r="G2854" s="2">
        <v>7.0000000000000007E-2</v>
      </c>
      <c r="H2854" s="2" t="s">
        <v>49</v>
      </c>
      <c r="I2854" s="2">
        <v>462.21</v>
      </c>
      <c r="J2854" s="2">
        <v>77.989999999999995</v>
      </c>
      <c r="K2854" s="2">
        <v>22.99</v>
      </c>
      <c r="L2854" s="2" t="s">
        <v>273</v>
      </c>
      <c r="M2854" s="2" t="s">
        <v>29</v>
      </c>
      <c r="N2854" s="2" t="s">
        <v>30</v>
      </c>
      <c r="O2854" s="2" t="s">
        <v>31</v>
      </c>
      <c r="P2854" s="2" t="s">
        <v>39</v>
      </c>
      <c r="Q2854" s="2" t="s">
        <v>26</v>
      </c>
      <c r="R2854" s="3">
        <v>42798</v>
      </c>
      <c r="S2854" s="10">
        <f t="shared" si="481"/>
        <v>2017</v>
      </c>
      <c r="T2854" t="str">
        <f t="shared" si="487"/>
        <v/>
      </c>
      <c r="U2854">
        <f t="shared" si="487"/>
        <v>462.21</v>
      </c>
      <c r="V2854" t="str">
        <f t="shared" si="487"/>
        <v/>
      </c>
      <c r="W2854" t="str">
        <f t="shared" si="487"/>
        <v/>
      </c>
      <c r="Z2854" t="str">
        <f t="shared" si="488"/>
        <v/>
      </c>
      <c r="AA2854">
        <f t="shared" si="488"/>
        <v>462.21</v>
      </c>
      <c r="AB2854" t="str">
        <f t="shared" si="488"/>
        <v/>
      </c>
      <c r="AE2854" t="str">
        <f t="shared" si="482"/>
        <v/>
      </c>
      <c r="AH2854" t="str">
        <f t="shared" si="483"/>
        <v/>
      </c>
      <c r="AI2854" t="str">
        <f t="shared" si="484"/>
        <v/>
      </c>
      <c r="AJ2854" t="str">
        <f t="shared" si="480"/>
        <v/>
      </c>
      <c r="AK2854" t="str">
        <f t="shared" si="480"/>
        <v/>
      </c>
      <c r="AL2854" t="str">
        <f t="shared" si="480"/>
        <v/>
      </c>
    </row>
    <row r="2855" spans="1:38" x14ac:dyDescent="0.2">
      <c r="A2855" s="1">
        <v>8097</v>
      </c>
      <c r="B2855" s="2" t="s">
        <v>18</v>
      </c>
      <c r="C2855" s="3">
        <v>42796</v>
      </c>
      <c r="D2855" s="2" t="s">
        <v>41</v>
      </c>
      <c r="E2855" s="2">
        <v>7</v>
      </c>
      <c r="F2855" s="2">
        <v>269.27999999999997</v>
      </c>
      <c r="G2855" s="2">
        <v>0.08</v>
      </c>
      <c r="H2855" s="2" t="s">
        <v>20</v>
      </c>
      <c r="I2855" s="2">
        <v>-53.8</v>
      </c>
      <c r="J2855" s="2">
        <v>51.48</v>
      </c>
      <c r="K2855" s="2">
        <v>15.99</v>
      </c>
      <c r="L2855" s="2" t="s">
        <v>370</v>
      </c>
      <c r="M2855" s="2" t="s">
        <v>66</v>
      </c>
      <c r="N2855" s="2" t="s">
        <v>30</v>
      </c>
      <c r="O2855" s="2" t="s">
        <v>31</v>
      </c>
      <c r="P2855" s="2" t="s">
        <v>32</v>
      </c>
      <c r="Q2855" s="2" t="s">
        <v>58</v>
      </c>
      <c r="R2855" s="3">
        <v>42796</v>
      </c>
      <c r="S2855" s="10">
        <f t="shared" si="481"/>
        <v>2017</v>
      </c>
      <c r="T2855" t="str">
        <f t="shared" si="487"/>
        <v/>
      </c>
      <c r="U2855">
        <f t="shared" si="487"/>
        <v>-53.8</v>
      </c>
      <c r="V2855" t="str">
        <f t="shared" si="487"/>
        <v/>
      </c>
      <c r="W2855" t="str">
        <f t="shared" si="487"/>
        <v/>
      </c>
      <c r="Z2855" t="str">
        <f t="shared" si="488"/>
        <v/>
      </c>
      <c r="AA2855">
        <f t="shared" si="488"/>
        <v>-53.8</v>
      </c>
      <c r="AB2855" t="str">
        <f t="shared" si="488"/>
        <v/>
      </c>
      <c r="AE2855" t="str">
        <f t="shared" si="482"/>
        <v>Technology</v>
      </c>
      <c r="AH2855">
        <f t="shared" si="483"/>
        <v>-53.8</v>
      </c>
      <c r="AI2855" t="str">
        <f t="shared" si="484"/>
        <v/>
      </c>
      <c r="AJ2855" t="str">
        <f t="shared" si="480"/>
        <v/>
      </c>
      <c r="AK2855" t="str">
        <f t="shared" si="480"/>
        <v/>
      </c>
      <c r="AL2855">
        <f t="shared" si="480"/>
        <v>-53.8</v>
      </c>
    </row>
    <row r="2856" spans="1:38" x14ac:dyDescent="0.2">
      <c r="A2856" s="1">
        <v>8098</v>
      </c>
      <c r="B2856" s="2" t="s">
        <v>18</v>
      </c>
      <c r="C2856" s="3">
        <v>42796</v>
      </c>
      <c r="D2856" s="2" t="s">
        <v>41</v>
      </c>
      <c r="E2856" s="2">
        <v>15</v>
      </c>
      <c r="F2856" s="2">
        <v>601.13</v>
      </c>
      <c r="G2856" s="2">
        <v>0.04</v>
      </c>
      <c r="H2856" s="2" t="s">
        <v>20</v>
      </c>
      <c r="I2856" s="2">
        <v>113.41</v>
      </c>
      <c r="J2856" s="2">
        <v>50.76</v>
      </c>
      <c r="K2856" s="2">
        <v>27.26</v>
      </c>
      <c r="L2856" s="2" t="s">
        <v>370</v>
      </c>
      <c r="M2856" s="2" t="s">
        <v>66</v>
      </c>
      <c r="N2856" s="2" t="s">
        <v>30</v>
      </c>
      <c r="O2856" s="2" t="s">
        <v>24</v>
      </c>
      <c r="P2856" s="2" t="s">
        <v>35</v>
      </c>
      <c r="Q2856" s="2" t="s">
        <v>26</v>
      </c>
      <c r="R2856" s="3">
        <v>42797</v>
      </c>
      <c r="S2856" s="10">
        <f t="shared" si="481"/>
        <v>2017</v>
      </c>
      <c r="T2856" t="str">
        <f t="shared" si="487"/>
        <v/>
      </c>
      <c r="U2856">
        <f t="shared" si="487"/>
        <v>113.41</v>
      </c>
      <c r="V2856" t="str">
        <f t="shared" si="487"/>
        <v/>
      </c>
      <c r="W2856" t="str">
        <f t="shared" si="487"/>
        <v/>
      </c>
      <c r="Z2856">
        <f t="shared" si="488"/>
        <v>113.41</v>
      </c>
      <c r="AA2856" t="str">
        <f t="shared" si="488"/>
        <v/>
      </c>
      <c r="AB2856" t="str">
        <f t="shared" si="488"/>
        <v/>
      </c>
      <c r="AE2856" t="str">
        <f t="shared" si="482"/>
        <v/>
      </c>
      <c r="AH2856" t="str">
        <f t="shared" si="483"/>
        <v/>
      </c>
      <c r="AI2856" t="str">
        <f t="shared" si="484"/>
        <v/>
      </c>
      <c r="AJ2856" t="str">
        <f t="shared" si="480"/>
        <v/>
      </c>
      <c r="AK2856" t="str">
        <f t="shared" si="480"/>
        <v/>
      </c>
      <c r="AL2856" t="str">
        <f t="shared" si="480"/>
        <v/>
      </c>
    </row>
    <row r="2857" spans="1:38" x14ac:dyDescent="0.2">
      <c r="A2857" s="1">
        <v>8099</v>
      </c>
      <c r="B2857" s="2" t="s">
        <v>18</v>
      </c>
      <c r="C2857" s="3">
        <v>42796</v>
      </c>
      <c r="D2857" s="2" t="s">
        <v>50</v>
      </c>
      <c r="E2857" s="2">
        <v>26</v>
      </c>
      <c r="F2857" s="2">
        <v>603.55600000000004</v>
      </c>
      <c r="G2857" s="2">
        <v>0.1</v>
      </c>
      <c r="H2857" s="2" t="s">
        <v>49</v>
      </c>
      <c r="I2857" s="2">
        <v>-92.52</v>
      </c>
      <c r="J2857" s="2">
        <v>40.99</v>
      </c>
      <c r="K2857" s="2">
        <v>22.59</v>
      </c>
      <c r="L2857" s="2" t="s">
        <v>234</v>
      </c>
      <c r="M2857" s="2" t="s">
        <v>22</v>
      </c>
      <c r="N2857" s="2" t="s">
        <v>54</v>
      </c>
      <c r="O2857" s="2" t="s">
        <v>31</v>
      </c>
      <c r="P2857" s="2" t="s">
        <v>39</v>
      </c>
      <c r="Q2857" s="2" t="s">
        <v>62</v>
      </c>
      <c r="R2857" s="3">
        <v>42797</v>
      </c>
      <c r="S2857" s="10">
        <f t="shared" si="481"/>
        <v>2017</v>
      </c>
      <c r="T2857" t="str">
        <f t="shared" si="487"/>
        <v/>
      </c>
      <c r="U2857" t="str">
        <f t="shared" si="487"/>
        <v/>
      </c>
      <c r="V2857" t="str">
        <f t="shared" si="487"/>
        <v/>
      </c>
      <c r="W2857">
        <f t="shared" si="487"/>
        <v>-92.52</v>
      </c>
      <c r="Z2857" t="str">
        <f t="shared" si="488"/>
        <v/>
      </c>
      <c r="AA2857">
        <f t="shared" si="488"/>
        <v>-92.52</v>
      </c>
      <c r="AB2857" t="str">
        <f t="shared" si="488"/>
        <v/>
      </c>
      <c r="AE2857" t="str">
        <f t="shared" si="482"/>
        <v>Technology</v>
      </c>
      <c r="AH2857" t="str">
        <f t="shared" si="483"/>
        <v/>
      </c>
      <c r="AI2857" t="str">
        <f t="shared" si="484"/>
        <v/>
      </c>
      <c r="AJ2857" t="str">
        <f t="shared" si="480"/>
        <v/>
      </c>
      <c r="AK2857" t="str">
        <f t="shared" si="480"/>
        <v/>
      </c>
      <c r="AL2857" t="str">
        <f t="shared" si="480"/>
        <v/>
      </c>
    </row>
    <row r="2858" spans="1:38" x14ac:dyDescent="0.2">
      <c r="A2858" s="1">
        <v>8100</v>
      </c>
      <c r="B2858" s="2" t="s">
        <v>18</v>
      </c>
      <c r="C2858" s="3">
        <v>42797</v>
      </c>
      <c r="D2858" s="2" t="s">
        <v>19</v>
      </c>
      <c r="E2858" s="2">
        <v>40</v>
      </c>
      <c r="F2858" s="2">
        <v>917.22</v>
      </c>
      <c r="G2858" s="2">
        <v>0.02</v>
      </c>
      <c r="H2858" s="2" t="s">
        <v>20</v>
      </c>
      <c r="I2858" s="2">
        <v>297.89</v>
      </c>
      <c r="J2858" s="2">
        <v>34.979999999999997</v>
      </c>
      <c r="K2858" s="2">
        <v>15.99</v>
      </c>
      <c r="L2858" s="2" t="s">
        <v>144</v>
      </c>
      <c r="M2858" s="2" t="s">
        <v>29</v>
      </c>
      <c r="N2858" s="2" t="s">
        <v>30</v>
      </c>
      <c r="O2858" s="2" t="s">
        <v>31</v>
      </c>
      <c r="P2858" s="2" t="s">
        <v>32</v>
      </c>
      <c r="Q2858" s="2" t="s">
        <v>58</v>
      </c>
      <c r="R2858" s="3">
        <v>42799</v>
      </c>
      <c r="S2858" s="10">
        <f t="shared" si="481"/>
        <v>2017</v>
      </c>
      <c r="T2858" t="str">
        <f t="shared" si="487"/>
        <v/>
      </c>
      <c r="U2858">
        <f t="shared" si="487"/>
        <v>297.89</v>
      </c>
      <c r="V2858" t="str">
        <f t="shared" si="487"/>
        <v/>
      </c>
      <c r="W2858" t="str">
        <f t="shared" si="487"/>
        <v/>
      </c>
      <c r="Z2858" t="str">
        <f t="shared" si="488"/>
        <v/>
      </c>
      <c r="AA2858">
        <f t="shared" si="488"/>
        <v>297.89</v>
      </c>
      <c r="AB2858" t="str">
        <f t="shared" si="488"/>
        <v/>
      </c>
      <c r="AE2858" t="str">
        <f t="shared" si="482"/>
        <v/>
      </c>
      <c r="AH2858" t="str">
        <f t="shared" si="483"/>
        <v/>
      </c>
      <c r="AI2858" t="str">
        <f t="shared" si="484"/>
        <v/>
      </c>
      <c r="AJ2858" t="str">
        <f t="shared" si="480"/>
        <v/>
      </c>
      <c r="AK2858" t="str">
        <f t="shared" si="480"/>
        <v/>
      </c>
      <c r="AL2858" t="str">
        <f t="shared" si="480"/>
        <v/>
      </c>
    </row>
    <row r="2859" spans="1:38" x14ac:dyDescent="0.2">
      <c r="A2859" s="1">
        <v>8101</v>
      </c>
      <c r="B2859" s="2" t="s">
        <v>40</v>
      </c>
      <c r="C2859" s="3">
        <v>42798</v>
      </c>
      <c r="D2859" s="2" t="s">
        <v>59</v>
      </c>
      <c r="E2859" s="2">
        <v>17</v>
      </c>
      <c r="F2859" s="2">
        <v>193.42</v>
      </c>
      <c r="G2859" s="2">
        <v>0.01</v>
      </c>
      <c r="H2859" s="2" t="s">
        <v>20</v>
      </c>
      <c r="I2859" s="2">
        <v>21.88</v>
      </c>
      <c r="J2859" s="2">
        <v>22.64</v>
      </c>
      <c r="K2859" s="2">
        <v>19.16</v>
      </c>
      <c r="L2859" s="2" t="s">
        <v>470</v>
      </c>
      <c r="M2859" s="2" t="s">
        <v>29</v>
      </c>
      <c r="N2859" s="2" t="s">
        <v>23</v>
      </c>
      <c r="O2859" s="2" t="s">
        <v>45</v>
      </c>
      <c r="P2859" s="2" t="s">
        <v>55</v>
      </c>
      <c r="Q2859" s="2" t="s">
        <v>26</v>
      </c>
      <c r="R2859" s="3">
        <v>42799</v>
      </c>
      <c r="S2859" s="10">
        <f t="shared" si="481"/>
        <v>2017</v>
      </c>
      <c r="T2859">
        <f t="shared" si="487"/>
        <v>21.88</v>
      </c>
      <c r="U2859" t="str">
        <f t="shared" si="487"/>
        <v/>
      </c>
      <c r="V2859" t="str">
        <f t="shared" si="487"/>
        <v/>
      </c>
      <c r="W2859" t="str">
        <f t="shared" si="487"/>
        <v/>
      </c>
      <c r="Z2859" t="str">
        <f t="shared" si="488"/>
        <v/>
      </c>
      <c r="AA2859" t="str">
        <f t="shared" si="488"/>
        <v/>
      </c>
      <c r="AB2859">
        <f t="shared" si="488"/>
        <v>21.88</v>
      </c>
      <c r="AE2859" t="str">
        <f t="shared" si="482"/>
        <v/>
      </c>
      <c r="AH2859" t="str">
        <f t="shared" si="483"/>
        <v/>
      </c>
      <c r="AI2859" t="str">
        <f t="shared" si="484"/>
        <v/>
      </c>
      <c r="AJ2859" t="str">
        <f t="shared" si="480"/>
        <v/>
      </c>
      <c r="AK2859" t="str">
        <f t="shared" si="480"/>
        <v/>
      </c>
      <c r="AL2859" t="str">
        <f t="shared" si="480"/>
        <v/>
      </c>
    </row>
    <row r="2860" spans="1:38" x14ac:dyDescent="0.2">
      <c r="A2860" s="1">
        <v>8102</v>
      </c>
      <c r="B2860" s="2" t="s">
        <v>40</v>
      </c>
      <c r="C2860" s="3">
        <v>42798</v>
      </c>
      <c r="D2860" s="2" t="s">
        <v>59</v>
      </c>
      <c r="E2860" s="2">
        <v>5</v>
      </c>
      <c r="F2860" s="2">
        <v>149.84</v>
      </c>
      <c r="G2860" s="2">
        <v>0.06</v>
      </c>
      <c r="H2860" s="2" t="s">
        <v>20</v>
      </c>
      <c r="I2860" s="2">
        <v>-16.72</v>
      </c>
      <c r="J2860" s="2">
        <v>40.15</v>
      </c>
      <c r="K2860" s="2">
        <v>20.170000000000002</v>
      </c>
      <c r="L2860" s="2" t="s">
        <v>470</v>
      </c>
      <c r="M2860" s="2" t="s">
        <v>29</v>
      </c>
      <c r="N2860" s="2" t="s">
        <v>23</v>
      </c>
      <c r="O2860" s="2" t="s">
        <v>24</v>
      </c>
      <c r="P2860" s="2" t="s">
        <v>64</v>
      </c>
      <c r="Q2860" s="2" t="s">
        <v>58</v>
      </c>
      <c r="R2860" s="3">
        <v>42799</v>
      </c>
      <c r="S2860" s="10">
        <f t="shared" si="481"/>
        <v>2017</v>
      </c>
      <c r="T2860">
        <f t="shared" si="487"/>
        <v>-16.72</v>
      </c>
      <c r="U2860" t="str">
        <f t="shared" si="487"/>
        <v/>
      </c>
      <c r="V2860" t="str">
        <f t="shared" si="487"/>
        <v/>
      </c>
      <c r="W2860" t="str">
        <f t="shared" si="487"/>
        <v/>
      </c>
      <c r="Z2860">
        <f t="shared" si="488"/>
        <v>-16.72</v>
      </c>
      <c r="AA2860" t="str">
        <f t="shared" si="488"/>
        <v/>
      </c>
      <c r="AB2860" t="str">
        <f t="shared" si="488"/>
        <v/>
      </c>
      <c r="AE2860" t="str">
        <f t="shared" si="482"/>
        <v>Office Supplies</v>
      </c>
      <c r="AH2860" t="str">
        <f t="shared" si="483"/>
        <v/>
      </c>
      <c r="AI2860" t="str">
        <f t="shared" si="484"/>
        <v/>
      </c>
      <c r="AJ2860" t="str">
        <f t="shared" si="480"/>
        <v/>
      </c>
      <c r="AK2860" t="str">
        <f t="shared" si="480"/>
        <v/>
      </c>
      <c r="AL2860" t="str">
        <f t="shared" si="480"/>
        <v/>
      </c>
    </row>
    <row r="2861" spans="1:38" x14ac:dyDescent="0.2">
      <c r="A2861" s="1">
        <v>8103</v>
      </c>
      <c r="B2861" s="2" t="s">
        <v>18</v>
      </c>
      <c r="C2861" s="3">
        <v>42798</v>
      </c>
      <c r="D2861" s="2" t="s">
        <v>27</v>
      </c>
      <c r="E2861" s="2">
        <v>44</v>
      </c>
      <c r="F2861" s="2">
        <v>371.8</v>
      </c>
      <c r="G2861" s="2">
        <v>0.05</v>
      </c>
      <c r="H2861" s="2" t="s">
        <v>20</v>
      </c>
      <c r="I2861" s="2">
        <v>56.48</v>
      </c>
      <c r="J2861" s="2">
        <v>20.5</v>
      </c>
      <c r="K2861" s="2">
        <v>15.99</v>
      </c>
      <c r="L2861" s="2" t="s">
        <v>342</v>
      </c>
      <c r="M2861" s="2" t="s">
        <v>29</v>
      </c>
      <c r="N2861" s="2" t="s">
        <v>23</v>
      </c>
      <c r="O2861" s="2" t="s">
        <v>31</v>
      </c>
      <c r="P2861" s="2" t="s">
        <v>32</v>
      </c>
      <c r="Q2861" s="2" t="s">
        <v>58</v>
      </c>
      <c r="R2861" s="3">
        <v>42800</v>
      </c>
      <c r="S2861" s="10">
        <f t="shared" si="481"/>
        <v>2017</v>
      </c>
      <c r="T2861">
        <f t="shared" si="487"/>
        <v>56.48</v>
      </c>
      <c r="U2861" t="str">
        <f t="shared" si="487"/>
        <v/>
      </c>
      <c r="V2861" t="str">
        <f t="shared" si="487"/>
        <v/>
      </c>
      <c r="W2861" t="str">
        <f t="shared" si="487"/>
        <v/>
      </c>
      <c r="Z2861" t="str">
        <f t="shared" si="488"/>
        <v/>
      </c>
      <c r="AA2861">
        <f t="shared" si="488"/>
        <v>56.48</v>
      </c>
      <c r="AB2861" t="str">
        <f t="shared" si="488"/>
        <v/>
      </c>
      <c r="AE2861" t="str">
        <f t="shared" si="482"/>
        <v/>
      </c>
      <c r="AH2861" t="str">
        <f t="shared" si="483"/>
        <v/>
      </c>
      <c r="AI2861" t="str">
        <f t="shared" si="484"/>
        <v/>
      </c>
      <c r="AJ2861" t="str">
        <f t="shared" si="480"/>
        <v/>
      </c>
      <c r="AK2861" t="str">
        <f t="shared" si="480"/>
        <v/>
      </c>
      <c r="AL2861" t="str">
        <f t="shared" si="480"/>
        <v/>
      </c>
    </row>
    <row r="2862" spans="1:38" x14ac:dyDescent="0.2">
      <c r="A2862" s="1">
        <v>8104</v>
      </c>
      <c r="B2862" s="2" t="s">
        <v>18</v>
      </c>
      <c r="C2862" s="3">
        <v>42798</v>
      </c>
      <c r="D2862" s="2" t="s">
        <v>19</v>
      </c>
      <c r="E2862" s="2">
        <v>43</v>
      </c>
      <c r="F2862" s="2">
        <v>19469.2</v>
      </c>
      <c r="G2862" s="2">
        <v>0.06</v>
      </c>
      <c r="H2862" s="2" t="s">
        <v>44</v>
      </c>
      <c r="I2862" s="2">
        <v>7757.41</v>
      </c>
      <c r="J2862" s="2">
        <v>461.99</v>
      </c>
      <c r="K2862" s="2">
        <v>63</v>
      </c>
      <c r="L2862" s="2" t="s">
        <v>405</v>
      </c>
      <c r="M2862" s="2" t="s">
        <v>29</v>
      </c>
      <c r="N2862" s="2" t="s">
        <v>30</v>
      </c>
      <c r="O2862" s="2" t="s">
        <v>31</v>
      </c>
      <c r="P2862" s="2" t="s">
        <v>107</v>
      </c>
      <c r="Q2862" s="2" t="s">
        <v>56</v>
      </c>
      <c r="R2862" s="3">
        <v>42800</v>
      </c>
      <c r="S2862" s="10">
        <f t="shared" si="481"/>
        <v>2017</v>
      </c>
      <c r="T2862" t="str">
        <f t="shared" ref="T2862:W2881" si="489">IF($N2862=T$1,$I2862,"")</f>
        <v/>
      </c>
      <c r="U2862">
        <f t="shared" si="489"/>
        <v>7757.41</v>
      </c>
      <c r="V2862" t="str">
        <f t="shared" si="489"/>
        <v/>
      </c>
      <c r="W2862" t="str">
        <f t="shared" si="489"/>
        <v/>
      </c>
      <c r="Z2862" t="str">
        <f t="shared" ref="Z2862:AB2881" si="490">IF($O2862=Z$1,$I2862,"")</f>
        <v/>
      </c>
      <c r="AA2862">
        <f t="shared" si="490"/>
        <v>7757.41</v>
      </c>
      <c r="AB2862" t="str">
        <f t="shared" si="490"/>
        <v/>
      </c>
      <c r="AE2862" t="str">
        <f t="shared" si="482"/>
        <v/>
      </c>
      <c r="AH2862" t="str">
        <f t="shared" si="483"/>
        <v/>
      </c>
      <c r="AI2862" t="str">
        <f t="shared" si="484"/>
        <v/>
      </c>
      <c r="AJ2862" t="str">
        <f t="shared" si="480"/>
        <v/>
      </c>
      <c r="AK2862" t="str">
        <f t="shared" si="480"/>
        <v/>
      </c>
      <c r="AL2862" t="str">
        <f t="shared" si="480"/>
        <v/>
      </c>
    </row>
    <row r="2863" spans="1:38" x14ac:dyDescent="0.2">
      <c r="A2863" s="1">
        <v>8105</v>
      </c>
      <c r="B2863" s="2" t="s">
        <v>18</v>
      </c>
      <c r="C2863" s="3">
        <v>42798</v>
      </c>
      <c r="D2863" s="2" t="s">
        <v>19</v>
      </c>
      <c r="E2863" s="2">
        <v>14</v>
      </c>
      <c r="F2863" s="2">
        <v>321.25</v>
      </c>
      <c r="G2863" s="2">
        <v>0.03</v>
      </c>
      <c r="H2863" s="2" t="s">
        <v>20</v>
      </c>
      <c r="I2863" s="2">
        <v>-25.97</v>
      </c>
      <c r="J2863" s="2">
        <v>33.380000000000003</v>
      </c>
      <c r="K2863" s="2">
        <v>22.99</v>
      </c>
      <c r="L2863" s="2" t="s">
        <v>405</v>
      </c>
      <c r="M2863" s="2" t="s">
        <v>29</v>
      </c>
      <c r="N2863" s="2" t="s">
        <v>30</v>
      </c>
      <c r="O2863" s="2" t="s">
        <v>24</v>
      </c>
      <c r="P2863" s="2" t="s">
        <v>64</v>
      </c>
      <c r="Q2863" s="2" t="s">
        <v>58</v>
      </c>
      <c r="R2863" s="3">
        <v>42799</v>
      </c>
      <c r="S2863" s="10">
        <f t="shared" si="481"/>
        <v>2017</v>
      </c>
      <c r="T2863" t="str">
        <f t="shared" si="489"/>
        <v/>
      </c>
      <c r="U2863">
        <f t="shared" si="489"/>
        <v>-25.97</v>
      </c>
      <c r="V2863" t="str">
        <f t="shared" si="489"/>
        <v/>
      </c>
      <c r="W2863" t="str">
        <f t="shared" si="489"/>
        <v/>
      </c>
      <c r="Z2863">
        <f t="shared" si="490"/>
        <v>-25.97</v>
      </c>
      <c r="AA2863" t="str">
        <f t="shared" si="490"/>
        <v/>
      </c>
      <c r="AB2863" t="str">
        <f t="shared" si="490"/>
        <v/>
      </c>
      <c r="AE2863" t="str">
        <f t="shared" si="482"/>
        <v>Office Supplies</v>
      </c>
      <c r="AH2863" t="str">
        <f t="shared" si="483"/>
        <v/>
      </c>
      <c r="AI2863" t="str">
        <f t="shared" si="484"/>
        <v/>
      </c>
      <c r="AJ2863" t="str">
        <f t="shared" si="480"/>
        <v/>
      </c>
      <c r="AK2863" t="str">
        <f t="shared" si="480"/>
        <v/>
      </c>
      <c r="AL2863" t="str">
        <f t="shared" si="480"/>
        <v/>
      </c>
    </row>
    <row r="2864" spans="1:38" x14ac:dyDescent="0.2">
      <c r="A2864" s="1">
        <v>8106</v>
      </c>
      <c r="B2864" s="2" t="s">
        <v>18</v>
      </c>
      <c r="C2864" s="3">
        <v>42799</v>
      </c>
      <c r="D2864" s="2" t="s">
        <v>41</v>
      </c>
      <c r="E2864" s="2">
        <v>24</v>
      </c>
      <c r="F2864" s="2">
        <v>178.1</v>
      </c>
      <c r="G2864" s="2">
        <v>0</v>
      </c>
      <c r="H2864" s="2" t="s">
        <v>20</v>
      </c>
      <c r="I2864" s="2">
        <v>-32.479999999999997</v>
      </c>
      <c r="J2864" s="2">
        <v>18.48</v>
      </c>
      <c r="K2864" s="2">
        <v>16.739999999999998</v>
      </c>
      <c r="L2864" s="2" t="s">
        <v>72</v>
      </c>
      <c r="M2864" s="2" t="s">
        <v>29</v>
      </c>
      <c r="N2864" s="2" t="s">
        <v>30</v>
      </c>
      <c r="O2864" s="2" t="s">
        <v>31</v>
      </c>
      <c r="P2864" s="2" t="s">
        <v>32</v>
      </c>
      <c r="Q2864" s="2" t="s">
        <v>58</v>
      </c>
      <c r="R2864" s="3">
        <v>42801</v>
      </c>
      <c r="S2864" s="10">
        <f t="shared" si="481"/>
        <v>2017</v>
      </c>
      <c r="T2864" t="str">
        <f t="shared" si="489"/>
        <v/>
      </c>
      <c r="U2864">
        <f t="shared" si="489"/>
        <v>-32.479999999999997</v>
      </c>
      <c r="V2864" t="str">
        <f t="shared" si="489"/>
        <v/>
      </c>
      <c r="W2864" t="str">
        <f t="shared" si="489"/>
        <v/>
      </c>
      <c r="Z2864" t="str">
        <f t="shared" si="490"/>
        <v/>
      </c>
      <c r="AA2864">
        <f t="shared" si="490"/>
        <v>-32.479999999999997</v>
      </c>
      <c r="AB2864" t="str">
        <f t="shared" si="490"/>
        <v/>
      </c>
      <c r="AE2864" t="str">
        <f t="shared" si="482"/>
        <v>Technology</v>
      </c>
      <c r="AH2864" t="str">
        <f t="shared" si="483"/>
        <v/>
      </c>
      <c r="AI2864" t="str">
        <f t="shared" si="484"/>
        <v/>
      </c>
      <c r="AJ2864" t="str">
        <f t="shared" si="480"/>
        <v/>
      </c>
      <c r="AK2864" t="str">
        <f t="shared" si="480"/>
        <v/>
      </c>
      <c r="AL2864" t="str">
        <f t="shared" si="480"/>
        <v/>
      </c>
    </row>
    <row r="2865" spans="1:38" x14ac:dyDescent="0.2">
      <c r="A2865" s="1">
        <v>8107</v>
      </c>
      <c r="B2865" s="2" t="s">
        <v>18</v>
      </c>
      <c r="C2865" s="3">
        <v>42799</v>
      </c>
      <c r="D2865" s="2" t="s">
        <v>41</v>
      </c>
      <c r="E2865" s="2">
        <v>21</v>
      </c>
      <c r="F2865" s="2">
        <v>1846.848</v>
      </c>
      <c r="G2865" s="2">
        <v>7.0000000000000007E-2</v>
      </c>
      <c r="H2865" s="2" t="s">
        <v>20</v>
      </c>
      <c r="I2865" s="2">
        <v>-737.48</v>
      </c>
      <c r="J2865" s="2">
        <v>123.96</v>
      </c>
      <c r="K2865" s="2">
        <v>83</v>
      </c>
      <c r="L2865" s="2" t="s">
        <v>72</v>
      </c>
      <c r="M2865" s="2" t="s">
        <v>29</v>
      </c>
      <c r="N2865" s="2" t="s">
        <v>30</v>
      </c>
      <c r="O2865" s="2" t="s">
        <v>45</v>
      </c>
      <c r="P2865" s="2" t="s">
        <v>46</v>
      </c>
      <c r="Q2865" s="2" t="s">
        <v>34</v>
      </c>
      <c r="R2865" s="3">
        <v>42800</v>
      </c>
      <c r="S2865" s="10">
        <f t="shared" si="481"/>
        <v>2017</v>
      </c>
      <c r="T2865" t="str">
        <f t="shared" si="489"/>
        <v/>
      </c>
      <c r="U2865">
        <f t="shared" si="489"/>
        <v>-737.48</v>
      </c>
      <c r="V2865" t="str">
        <f t="shared" si="489"/>
        <v/>
      </c>
      <c r="W2865" t="str">
        <f t="shared" si="489"/>
        <v/>
      </c>
      <c r="Z2865" t="str">
        <f t="shared" si="490"/>
        <v/>
      </c>
      <c r="AA2865" t="str">
        <f t="shared" si="490"/>
        <v/>
      </c>
      <c r="AB2865">
        <f t="shared" si="490"/>
        <v>-737.48</v>
      </c>
      <c r="AE2865" t="str">
        <f t="shared" si="482"/>
        <v>Furniture</v>
      </c>
      <c r="AH2865" t="str">
        <f t="shared" si="483"/>
        <v/>
      </c>
      <c r="AI2865" t="str">
        <f t="shared" si="484"/>
        <v/>
      </c>
      <c r="AJ2865" t="str">
        <f t="shared" si="480"/>
        <v/>
      </c>
      <c r="AK2865" t="str">
        <f t="shared" si="480"/>
        <v/>
      </c>
      <c r="AL2865" t="str">
        <f t="shared" si="480"/>
        <v/>
      </c>
    </row>
    <row r="2866" spans="1:38" x14ac:dyDescent="0.2">
      <c r="A2866" s="1">
        <v>8108</v>
      </c>
      <c r="B2866" s="2" t="s">
        <v>18</v>
      </c>
      <c r="C2866" s="3">
        <v>42799</v>
      </c>
      <c r="D2866" s="2" t="s">
        <v>27</v>
      </c>
      <c r="E2866" s="2">
        <v>42</v>
      </c>
      <c r="F2866" s="2">
        <v>1689</v>
      </c>
      <c r="G2866" s="2">
        <v>7.0000000000000007E-2</v>
      </c>
      <c r="H2866" s="2" t="s">
        <v>20</v>
      </c>
      <c r="I2866" s="2">
        <v>172.77</v>
      </c>
      <c r="J2866" s="2">
        <v>51.99</v>
      </c>
      <c r="K2866" s="2">
        <v>24.25</v>
      </c>
      <c r="L2866" s="2" t="s">
        <v>118</v>
      </c>
      <c r="M2866" s="2" t="s">
        <v>22</v>
      </c>
      <c r="N2866" s="2" t="s">
        <v>30</v>
      </c>
      <c r="O2866" s="2" t="s">
        <v>31</v>
      </c>
      <c r="P2866" s="2" t="s">
        <v>32</v>
      </c>
      <c r="Q2866" s="2" t="s">
        <v>26</v>
      </c>
      <c r="R2866" s="3">
        <v>42803</v>
      </c>
      <c r="S2866" s="10">
        <f t="shared" si="481"/>
        <v>2017</v>
      </c>
      <c r="T2866" t="str">
        <f t="shared" si="489"/>
        <v/>
      </c>
      <c r="U2866">
        <f t="shared" si="489"/>
        <v>172.77</v>
      </c>
      <c r="V2866" t="str">
        <f t="shared" si="489"/>
        <v/>
      </c>
      <c r="W2866" t="str">
        <f t="shared" si="489"/>
        <v/>
      </c>
      <c r="Z2866" t="str">
        <f t="shared" si="490"/>
        <v/>
      </c>
      <c r="AA2866">
        <f t="shared" si="490"/>
        <v>172.77</v>
      </c>
      <c r="AB2866" t="str">
        <f t="shared" si="490"/>
        <v/>
      </c>
      <c r="AE2866" t="str">
        <f t="shared" si="482"/>
        <v/>
      </c>
      <c r="AH2866" t="str">
        <f t="shared" si="483"/>
        <v/>
      </c>
      <c r="AI2866" t="str">
        <f t="shared" si="484"/>
        <v/>
      </c>
      <c r="AJ2866" t="str">
        <f t="shared" si="480"/>
        <v/>
      </c>
      <c r="AK2866" t="str">
        <f t="shared" si="480"/>
        <v/>
      </c>
      <c r="AL2866" t="str">
        <f t="shared" si="480"/>
        <v/>
      </c>
    </row>
    <row r="2867" spans="1:38" x14ac:dyDescent="0.2">
      <c r="A2867" s="1">
        <v>8109</v>
      </c>
      <c r="B2867" s="2" t="s">
        <v>18</v>
      </c>
      <c r="C2867" s="3">
        <v>42801</v>
      </c>
      <c r="D2867" s="2" t="s">
        <v>27</v>
      </c>
      <c r="E2867" s="2">
        <v>17</v>
      </c>
      <c r="F2867" s="2">
        <v>113.25</v>
      </c>
      <c r="G2867" s="2">
        <v>0.1</v>
      </c>
      <c r="H2867" s="2" t="s">
        <v>20</v>
      </c>
      <c r="I2867" s="2">
        <v>-39.46</v>
      </c>
      <c r="J2867" s="2">
        <v>18.48</v>
      </c>
      <c r="K2867" s="2">
        <v>16.739999999999998</v>
      </c>
      <c r="L2867" s="2" t="s">
        <v>427</v>
      </c>
      <c r="M2867" s="2" t="s">
        <v>38</v>
      </c>
      <c r="N2867" s="2" t="s">
        <v>43</v>
      </c>
      <c r="O2867" s="2" t="s">
        <v>31</v>
      </c>
      <c r="P2867" s="2" t="s">
        <v>32</v>
      </c>
      <c r="Q2867" s="2" t="s">
        <v>58</v>
      </c>
      <c r="R2867" s="3">
        <v>42803</v>
      </c>
      <c r="S2867" s="10">
        <f t="shared" si="481"/>
        <v>2017</v>
      </c>
      <c r="T2867" t="str">
        <f t="shared" si="489"/>
        <v/>
      </c>
      <c r="U2867" t="str">
        <f t="shared" si="489"/>
        <v/>
      </c>
      <c r="V2867">
        <f t="shared" si="489"/>
        <v>-39.46</v>
      </c>
      <c r="W2867" t="str">
        <f t="shared" si="489"/>
        <v/>
      </c>
      <c r="Z2867" t="str">
        <f t="shared" si="490"/>
        <v/>
      </c>
      <c r="AA2867">
        <f t="shared" si="490"/>
        <v>-39.46</v>
      </c>
      <c r="AB2867" t="str">
        <f t="shared" si="490"/>
        <v/>
      </c>
      <c r="AE2867" t="str">
        <f t="shared" si="482"/>
        <v>Technology</v>
      </c>
      <c r="AH2867" t="str">
        <f t="shared" si="483"/>
        <v/>
      </c>
      <c r="AI2867" t="str">
        <f t="shared" si="484"/>
        <v/>
      </c>
      <c r="AJ2867" t="str">
        <f t="shared" si="480"/>
        <v/>
      </c>
      <c r="AK2867" t="str">
        <f t="shared" si="480"/>
        <v/>
      </c>
      <c r="AL2867" t="str">
        <f t="shared" si="480"/>
        <v/>
      </c>
    </row>
    <row r="2868" spans="1:38" x14ac:dyDescent="0.2">
      <c r="A2868" s="1">
        <v>8110</v>
      </c>
      <c r="B2868" s="2" t="s">
        <v>18</v>
      </c>
      <c r="C2868" s="3">
        <v>42801</v>
      </c>
      <c r="D2868" s="2" t="s">
        <v>27</v>
      </c>
      <c r="E2868" s="2">
        <v>19</v>
      </c>
      <c r="F2868" s="2">
        <v>186.73</v>
      </c>
      <c r="G2868" s="2">
        <v>0</v>
      </c>
      <c r="H2868" s="2" t="s">
        <v>20</v>
      </c>
      <c r="I2868" s="2">
        <v>-53.36</v>
      </c>
      <c r="J2868" s="2">
        <v>20.74</v>
      </c>
      <c r="K2868" s="2">
        <v>22.29</v>
      </c>
      <c r="L2868" s="2" t="s">
        <v>427</v>
      </c>
      <c r="M2868" s="2" t="s">
        <v>38</v>
      </c>
      <c r="N2868" s="2" t="s">
        <v>43</v>
      </c>
      <c r="O2868" s="2" t="s">
        <v>24</v>
      </c>
      <c r="P2868" s="2" t="s">
        <v>90</v>
      </c>
      <c r="Q2868" s="2" t="s">
        <v>26</v>
      </c>
      <c r="R2868" s="3">
        <v>42806</v>
      </c>
      <c r="S2868" s="10">
        <f t="shared" si="481"/>
        <v>2017</v>
      </c>
      <c r="T2868" t="str">
        <f t="shared" si="489"/>
        <v/>
      </c>
      <c r="U2868" t="str">
        <f t="shared" si="489"/>
        <v/>
      </c>
      <c r="V2868">
        <f t="shared" si="489"/>
        <v>-53.36</v>
      </c>
      <c r="W2868" t="str">
        <f t="shared" si="489"/>
        <v/>
      </c>
      <c r="Z2868">
        <f t="shared" si="490"/>
        <v>-53.36</v>
      </c>
      <c r="AA2868" t="str">
        <f t="shared" si="490"/>
        <v/>
      </c>
      <c r="AB2868" t="str">
        <f t="shared" si="490"/>
        <v/>
      </c>
      <c r="AE2868" t="str">
        <f t="shared" si="482"/>
        <v>Office Supplies</v>
      </c>
      <c r="AH2868" t="str">
        <f t="shared" si="483"/>
        <v/>
      </c>
      <c r="AI2868" t="str">
        <f t="shared" si="484"/>
        <v/>
      </c>
      <c r="AJ2868" t="str">
        <f t="shared" si="480"/>
        <v/>
      </c>
      <c r="AK2868" t="str">
        <f t="shared" si="480"/>
        <v/>
      </c>
      <c r="AL2868" t="str">
        <f t="shared" si="480"/>
        <v/>
      </c>
    </row>
    <row r="2869" spans="1:38" x14ac:dyDescent="0.2">
      <c r="A2869" s="1">
        <v>8111</v>
      </c>
      <c r="B2869" s="2" t="s">
        <v>18</v>
      </c>
      <c r="C2869" s="3">
        <v>42802</v>
      </c>
      <c r="D2869" s="2" t="s">
        <v>27</v>
      </c>
      <c r="E2869" s="2">
        <v>41</v>
      </c>
      <c r="F2869" s="2">
        <v>273.01</v>
      </c>
      <c r="G2869" s="2">
        <v>0.1</v>
      </c>
      <c r="H2869" s="2" t="s">
        <v>20</v>
      </c>
      <c r="I2869" s="2">
        <v>-142.41999999999999</v>
      </c>
      <c r="J2869" s="2">
        <v>18.48</v>
      </c>
      <c r="K2869" s="2">
        <v>21.37</v>
      </c>
      <c r="L2869" s="2" t="s">
        <v>377</v>
      </c>
      <c r="M2869" s="2" t="s">
        <v>29</v>
      </c>
      <c r="N2869" s="2" t="s">
        <v>43</v>
      </c>
      <c r="O2869" s="2" t="s">
        <v>24</v>
      </c>
      <c r="P2869" s="2" t="s">
        <v>35</v>
      </c>
      <c r="Q2869" s="2" t="s">
        <v>26</v>
      </c>
      <c r="R2869" s="3">
        <v>42804</v>
      </c>
      <c r="S2869" s="10">
        <f t="shared" si="481"/>
        <v>2017</v>
      </c>
      <c r="T2869" t="str">
        <f t="shared" si="489"/>
        <v/>
      </c>
      <c r="U2869" t="str">
        <f t="shared" si="489"/>
        <v/>
      </c>
      <c r="V2869">
        <f t="shared" si="489"/>
        <v>-142.41999999999999</v>
      </c>
      <c r="W2869" t="str">
        <f t="shared" si="489"/>
        <v/>
      </c>
      <c r="Z2869">
        <f t="shared" si="490"/>
        <v>-142.41999999999999</v>
      </c>
      <c r="AA2869" t="str">
        <f t="shared" si="490"/>
        <v/>
      </c>
      <c r="AB2869" t="str">
        <f t="shared" si="490"/>
        <v/>
      </c>
      <c r="AE2869" t="str">
        <f t="shared" si="482"/>
        <v>Office Supplies</v>
      </c>
      <c r="AH2869" t="str">
        <f t="shared" si="483"/>
        <v/>
      </c>
      <c r="AI2869" t="str">
        <f t="shared" si="484"/>
        <v/>
      </c>
      <c r="AJ2869" t="str">
        <f t="shared" si="480"/>
        <v/>
      </c>
      <c r="AK2869" t="str">
        <f t="shared" si="480"/>
        <v/>
      </c>
      <c r="AL2869" t="str">
        <f t="shared" si="480"/>
        <v/>
      </c>
    </row>
    <row r="2870" spans="1:38" x14ac:dyDescent="0.2">
      <c r="A2870" s="1">
        <v>8112</v>
      </c>
      <c r="B2870" s="2" t="s">
        <v>18</v>
      </c>
      <c r="C2870" s="3">
        <v>42802</v>
      </c>
      <c r="D2870" s="2" t="s">
        <v>27</v>
      </c>
      <c r="E2870" s="2">
        <v>27</v>
      </c>
      <c r="F2870" s="2">
        <v>492.43</v>
      </c>
      <c r="G2870" s="2">
        <v>7.0000000000000007E-2</v>
      </c>
      <c r="H2870" s="2" t="s">
        <v>20</v>
      </c>
      <c r="I2870" s="2">
        <v>-82.62</v>
      </c>
      <c r="J2870" s="2">
        <v>29.7</v>
      </c>
      <c r="K2870" s="2">
        <v>23.47</v>
      </c>
      <c r="L2870" s="2" t="s">
        <v>377</v>
      </c>
      <c r="M2870" s="2" t="s">
        <v>29</v>
      </c>
      <c r="N2870" s="2" t="s">
        <v>43</v>
      </c>
      <c r="O2870" s="2" t="s">
        <v>24</v>
      </c>
      <c r="P2870" s="2" t="s">
        <v>52</v>
      </c>
      <c r="Q2870" s="2" t="s">
        <v>26</v>
      </c>
      <c r="R2870" s="3">
        <v>42802</v>
      </c>
      <c r="S2870" s="10">
        <f t="shared" si="481"/>
        <v>2017</v>
      </c>
      <c r="T2870" t="str">
        <f t="shared" si="489"/>
        <v/>
      </c>
      <c r="U2870" t="str">
        <f t="shared" si="489"/>
        <v/>
      </c>
      <c r="V2870">
        <f t="shared" si="489"/>
        <v>-82.62</v>
      </c>
      <c r="W2870" t="str">
        <f t="shared" si="489"/>
        <v/>
      </c>
      <c r="Z2870">
        <f t="shared" si="490"/>
        <v>-82.62</v>
      </c>
      <c r="AA2870" t="str">
        <f t="shared" si="490"/>
        <v/>
      </c>
      <c r="AB2870" t="str">
        <f t="shared" si="490"/>
        <v/>
      </c>
      <c r="AE2870" t="str">
        <f t="shared" si="482"/>
        <v>Office Supplies</v>
      </c>
      <c r="AH2870" t="str">
        <f t="shared" si="483"/>
        <v/>
      </c>
      <c r="AI2870" t="str">
        <f t="shared" si="484"/>
        <v/>
      </c>
      <c r="AJ2870" t="str">
        <f t="shared" si="480"/>
        <v/>
      </c>
      <c r="AK2870" t="str">
        <f t="shared" si="480"/>
        <v/>
      </c>
      <c r="AL2870" t="str">
        <f t="shared" si="480"/>
        <v/>
      </c>
    </row>
    <row r="2871" spans="1:38" x14ac:dyDescent="0.2">
      <c r="A2871" s="1">
        <v>8113</v>
      </c>
      <c r="B2871" s="2" t="s">
        <v>18</v>
      </c>
      <c r="C2871" s="3">
        <v>42803</v>
      </c>
      <c r="D2871" s="2" t="s">
        <v>59</v>
      </c>
      <c r="E2871" s="2">
        <v>10</v>
      </c>
      <c r="F2871" s="2">
        <v>149.32</v>
      </c>
      <c r="G2871" s="2">
        <v>0.06</v>
      </c>
      <c r="H2871" s="2" t="s">
        <v>20</v>
      </c>
      <c r="I2871" s="2">
        <v>17.600000000000001</v>
      </c>
      <c r="J2871" s="2">
        <v>25.73</v>
      </c>
      <c r="K2871" s="2">
        <v>22.99</v>
      </c>
      <c r="L2871" s="2" t="s">
        <v>465</v>
      </c>
      <c r="M2871" s="2" t="s">
        <v>29</v>
      </c>
      <c r="N2871" s="2" t="s">
        <v>23</v>
      </c>
      <c r="O2871" s="2" t="s">
        <v>45</v>
      </c>
      <c r="P2871" s="2" t="s">
        <v>55</v>
      </c>
      <c r="Q2871" s="2" t="s">
        <v>58</v>
      </c>
      <c r="R2871" s="3">
        <v>42805</v>
      </c>
      <c r="S2871" s="10">
        <f t="shared" si="481"/>
        <v>2017</v>
      </c>
      <c r="T2871">
        <f t="shared" si="489"/>
        <v>17.600000000000001</v>
      </c>
      <c r="U2871" t="str">
        <f t="shared" si="489"/>
        <v/>
      </c>
      <c r="V2871" t="str">
        <f t="shared" si="489"/>
        <v/>
      </c>
      <c r="W2871" t="str">
        <f t="shared" si="489"/>
        <v/>
      </c>
      <c r="Z2871" t="str">
        <f t="shared" si="490"/>
        <v/>
      </c>
      <c r="AA2871" t="str">
        <f t="shared" si="490"/>
        <v/>
      </c>
      <c r="AB2871">
        <f t="shared" si="490"/>
        <v>17.600000000000001</v>
      </c>
      <c r="AE2871" t="str">
        <f t="shared" si="482"/>
        <v/>
      </c>
      <c r="AH2871" t="str">
        <f t="shared" si="483"/>
        <v/>
      </c>
      <c r="AI2871" t="str">
        <f t="shared" si="484"/>
        <v/>
      </c>
      <c r="AJ2871" t="str">
        <f t="shared" si="480"/>
        <v/>
      </c>
      <c r="AK2871" t="str">
        <f t="shared" si="480"/>
        <v/>
      </c>
      <c r="AL2871" t="str">
        <f t="shared" si="480"/>
        <v/>
      </c>
    </row>
    <row r="2872" spans="1:38" x14ac:dyDescent="0.2">
      <c r="A2872" s="1">
        <v>8114</v>
      </c>
      <c r="B2872" s="2" t="s">
        <v>18</v>
      </c>
      <c r="C2872" s="3">
        <v>42803</v>
      </c>
      <c r="D2872" s="2" t="s">
        <v>41</v>
      </c>
      <c r="E2872" s="2">
        <v>46</v>
      </c>
      <c r="F2872" s="2">
        <v>2437.7399999999998</v>
      </c>
      <c r="G2872" s="2">
        <v>0.08</v>
      </c>
      <c r="H2872" s="2" t="s">
        <v>20</v>
      </c>
      <c r="I2872" s="2">
        <v>758.27</v>
      </c>
      <c r="J2872" s="2">
        <v>67.98</v>
      </c>
      <c r="K2872" s="2">
        <v>27.88</v>
      </c>
      <c r="L2872" s="2" t="s">
        <v>340</v>
      </c>
      <c r="M2872" s="2" t="s">
        <v>38</v>
      </c>
      <c r="N2872" s="2" t="s">
        <v>23</v>
      </c>
      <c r="O2872" s="2" t="s">
        <v>24</v>
      </c>
      <c r="P2872" s="2" t="s">
        <v>35</v>
      </c>
      <c r="Q2872" s="2" t="s">
        <v>26</v>
      </c>
      <c r="R2872" s="3">
        <v>42805</v>
      </c>
      <c r="S2872" s="10">
        <f t="shared" si="481"/>
        <v>2017</v>
      </c>
      <c r="T2872">
        <f t="shared" si="489"/>
        <v>758.27</v>
      </c>
      <c r="U2872" t="str">
        <f t="shared" si="489"/>
        <v/>
      </c>
      <c r="V2872" t="str">
        <f t="shared" si="489"/>
        <v/>
      </c>
      <c r="W2872" t="str">
        <f t="shared" si="489"/>
        <v/>
      </c>
      <c r="Z2872">
        <f t="shared" si="490"/>
        <v>758.27</v>
      </c>
      <c r="AA2872" t="str">
        <f t="shared" si="490"/>
        <v/>
      </c>
      <c r="AB2872" t="str">
        <f t="shared" si="490"/>
        <v/>
      </c>
      <c r="AE2872" t="str">
        <f t="shared" si="482"/>
        <v/>
      </c>
      <c r="AH2872" t="str">
        <f t="shared" si="483"/>
        <v/>
      </c>
      <c r="AI2872" t="str">
        <f t="shared" si="484"/>
        <v/>
      </c>
      <c r="AJ2872" t="str">
        <f t="shared" si="480"/>
        <v/>
      </c>
      <c r="AK2872" t="str">
        <f t="shared" si="480"/>
        <v/>
      </c>
      <c r="AL2872" t="str">
        <f t="shared" si="480"/>
        <v/>
      </c>
    </row>
    <row r="2873" spans="1:38" x14ac:dyDescent="0.2">
      <c r="A2873" s="1">
        <v>8115</v>
      </c>
      <c r="B2873" s="2" t="s">
        <v>18</v>
      </c>
      <c r="C2873" s="3">
        <v>42803</v>
      </c>
      <c r="D2873" s="2" t="s">
        <v>41</v>
      </c>
      <c r="E2873" s="2">
        <v>36</v>
      </c>
      <c r="F2873" s="2">
        <v>226</v>
      </c>
      <c r="G2873" s="2">
        <v>0.05</v>
      </c>
      <c r="H2873" s="2" t="s">
        <v>49</v>
      </c>
      <c r="I2873" s="2">
        <v>-41.03</v>
      </c>
      <c r="J2873" s="2">
        <v>17.78</v>
      </c>
      <c r="K2873" s="2">
        <v>18.96</v>
      </c>
      <c r="L2873" s="2" t="s">
        <v>340</v>
      </c>
      <c r="M2873" s="2" t="s">
        <v>38</v>
      </c>
      <c r="N2873" s="2" t="s">
        <v>23</v>
      </c>
      <c r="O2873" s="2" t="s">
        <v>24</v>
      </c>
      <c r="P2873" s="2" t="s">
        <v>35</v>
      </c>
      <c r="Q2873" s="2" t="s">
        <v>26</v>
      </c>
      <c r="R2873" s="3">
        <v>42804</v>
      </c>
      <c r="S2873" s="10">
        <f t="shared" si="481"/>
        <v>2017</v>
      </c>
      <c r="T2873">
        <f t="shared" si="489"/>
        <v>-41.03</v>
      </c>
      <c r="U2873" t="str">
        <f t="shared" si="489"/>
        <v/>
      </c>
      <c r="V2873" t="str">
        <f t="shared" si="489"/>
        <v/>
      </c>
      <c r="W2873" t="str">
        <f t="shared" si="489"/>
        <v/>
      </c>
      <c r="Z2873">
        <f t="shared" si="490"/>
        <v>-41.03</v>
      </c>
      <c r="AA2873" t="str">
        <f t="shared" si="490"/>
        <v/>
      </c>
      <c r="AB2873" t="str">
        <f t="shared" si="490"/>
        <v/>
      </c>
      <c r="AE2873" t="str">
        <f t="shared" si="482"/>
        <v>Office Supplies</v>
      </c>
      <c r="AH2873" t="str">
        <f t="shared" si="483"/>
        <v/>
      </c>
      <c r="AI2873" t="str">
        <f t="shared" si="484"/>
        <v/>
      </c>
      <c r="AJ2873" t="str">
        <f t="shared" si="480"/>
        <v/>
      </c>
      <c r="AK2873" t="str">
        <f t="shared" si="480"/>
        <v/>
      </c>
      <c r="AL2873" t="str">
        <f t="shared" si="480"/>
        <v/>
      </c>
    </row>
    <row r="2874" spans="1:38" x14ac:dyDescent="0.2">
      <c r="A2874" s="1">
        <v>8116</v>
      </c>
      <c r="B2874" s="2" t="s">
        <v>18</v>
      </c>
      <c r="C2874" s="3">
        <v>42804</v>
      </c>
      <c r="D2874" s="2" t="s">
        <v>27</v>
      </c>
      <c r="E2874" s="2">
        <v>7</v>
      </c>
      <c r="F2874" s="2">
        <v>16594.53</v>
      </c>
      <c r="G2874" s="2">
        <v>0.08</v>
      </c>
      <c r="H2874" s="2" t="s">
        <v>44</v>
      </c>
      <c r="I2874" s="2">
        <v>-3471.46</v>
      </c>
      <c r="J2874" s="2">
        <v>2562.14</v>
      </c>
      <c r="K2874" s="2">
        <v>43.7</v>
      </c>
      <c r="L2874" s="2" t="s">
        <v>48</v>
      </c>
      <c r="M2874" s="2" t="s">
        <v>38</v>
      </c>
      <c r="N2874" s="2" t="s">
        <v>30</v>
      </c>
      <c r="O2874" s="2" t="s">
        <v>31</v>
      </c>
      <c r="P2874" s="2" t="s">
        <v>33</v>
      </c>
      <c r="Q2874" s="2" t="s">
        <v>56</v>
      </c>
      <c r="R2874" s="3">
        <v>42806</v>
      </c>
      <c r="S2874" s="10">
        <f t="shared" si="481"/>
        <v>2017</v>
      </c>
      <c r="T2874" t="str">
        <f t="shared" si="489"/>
        <v/>
      </c>
      <c r="U2874">
        <f t="shared" si="489"/>
        <v>-3471.46</v>
      </c>
      <c r="V2874" t="str">
        <f t="shared" si="489"/>
        <v/>
      </c>
      <c r="W2874" t="str">
        <f t="shared" si="489"/>
        <v/>
      </c>
      <c r="Z2874" t="str">
        <f t="shared" si="490"/>
        <v/>
      </c>
      <c r="AA2874">
        <f t="shared" si="490"/>
        <v>-3471.46</v>
      </c>
      <c r="AB2874" t="str">
        <f t="shared" si="490"/>
        <v/>
      </c>
      <c r="AE2874" t="str">
        <f t="shared" si="482"/>
        <v>Technology</v>
      </c>
      <c r="AH2874">
        <f t="shared" si="483"/>
        <v>-3471.46</v>
      </c>
      <c r="AI2874" t="str">
        <f t="shared" si="484"/>
        <v/>
      </c>
      <c r="AJ2874" t="str">
        <f t="shared" si="480"/>
        <v/>
      </c>
      <c r="AK2874" t="str">
        <f t="shared" si="480"/>
        <v/>
      </c>
      <c r="AL2874">
        <f t="shared" si="480"/>
        <v>-3471.46</v>
      </c>
    </row>
    <row r="2875" spans="1:38" x14ac:dyDescent="0.2">
      <c r="A2875" s="1">
        <v>8117</v>
      </c>
      <c r="B2875" s="2" t="s">
        <v>18</v>
      </c>
      <c r="C2875" s="3">
        <v>42804</v>
      </c>
      <c r="D2875" s="2" t="s">
        <v>27</v>
      </c>
      <c r="E2875" s="2">
        <v>9</v>
      </c>
      <c r="F2875" s="2">
        <v>515.38</v>
      </c>
      <c r="G2875" s="2">
        <v>0.05</v>
      </c>
      <c r="H2875" s="2" t="s">
        <v>49</v>
      </c>
      <c r="I2875" s="2">
        <v>176.3</v>
      </c>
      <c r="J2875" s="2">
        <v>67.98</v>
      </c>
      <c r="K2875" s="2">
        <v>18.86</v>
      </c>
      <c r="L2875" s="2" t="s">
        <v>48</v>
      </c>
      <c r="M2875" s="2" t="s">
        <v>38</v>
      </c>
      <c r="N2875" s="2" t="s">
        <v>30</v>
      </c>
      <c r="O2875" s="2" t="s">
        <v>24</v>
      </c>
      <c r="P2875" s="2" t="s">
        <v>35</v>
      </c>
      <c r="Q2875" s="2" t="s">
        <v>26</v>
      </c>
      <c r="R2875" s="3">
        <v>42811</v>
      </c>
      <c r="S2875" s="10">
        <f t="shared" si="481"/>
        <v>2017</v>
      </c>
      <c r="T2875" t="str">
        <f t="shared" si="489"/>
        <v/>
      </c>
      <c r="U2875">
        <f t="shared" si="489"/>
        <v>176.3</v>
      </c>
      <c r="V2875" t="str">
        <f t="shared" si="489"/>
        <v/>
      </c>
      <c r="W2875" t="str">
        <f t="shared" si="489"/>
        <v/>
      </c>
      <c r="Z2875">
        <f t="shared" si="490"/>
        <v>176.3</v>
      </c>
      <c r="AA2875" t="str">
        <f t="shared" si="490"/>
        <v/>
      </c>
      <c r="AB2875" t="str">
        <f t="shared" si="490"/>
        <v/>
      </c>
      <c r="AE2875" t="str">
        <f t="shared" si="482"/>
        <v/>
      </c>
      <c r="AH2875" t="str">
        <f t="shared" si="483"/>
        <v/>
      </c>
      <c r="AI2875" t="str">
        <f t="shared" si="484"/>
        <v/>
      </c>
      <c r="AJ2875" t="str">
        <f t="shared" si="480"/>
        <v/>
      </c>
      <c r="AK2875" t="str">
        <f t="shared" si="480"/>
        <v/>
      </c>
      <c r="AL2875" t="str">
        <f t="shared" si="480"/>
        <v/>
      </c>
    </row>
    <row r="2876" spans="1:38" x14ac:dyDescent="0.2">
      <c r="A2876" s="1">
        <v>8118</v>
      </c>
      <c r="B2876" s="2" t="s">
        <v>18</v>
      </c>
      <c r="C2876" s="3">
        <v>42804</v>
      </c>
      <c r="D2876" s="2" t="s">
        <v>50</v>
      </c>
      <c r="E2876" s="2">
        <v>42</v>
      </c>
      <c r="F2876" s="2">
        <v>1883.49</v>
      </c>
      <c r="G2876" s="2">
        <v>0.02</v>
      </c>
      <c r="H2876" s="2" t="s">
        <v>20</v>
      </c>
      <c r="I2876" s="2">
        <v>815.14</v>
      </c>
      <c r="J2876" s="2">
        <v>55.41</v>
      </c>
      <c r="K2876" s="2">
        <v>16.989999999999998</v>
      </c>
      <c r="L2876" s="2" t="s">
        <v>140</v>
      </c>
      <c r="M2876" s="2" t="s">
        <v>29</v>
      </c>
      <c r="N2876" s="2" t="s">
        <v>54</v>
      </c>
      <c r="O2876" s="2" t="s">
        <v>24</v>
      </c>
      <c r="P2876" s="2" t="s">
        <v>25</v>
      </c>
      <c r="Q2876" s="2" t="s">
        <v>26</v>
      </c>
      <c r="R2876" s="3">
        <v>42806</v>
      </c>
      <c r="S2876" s="10">
        <f t="shared" si="481"/>
        <v>2017</v>
      </c>
      <c r="T2876" t="str">
        <f t="shared" si="489"/>
        <v/>
      </c>
      <c r="U2876" t="str">
        <f t="shared" si="489"/>
        <v/>
      </c>
      <c r="V2876" t="str">
        <f t="shared" si="489"/>
        <v/>
      </c>
      <c r="W2876">
        <f t="shared" si="489"/>
        <v>815.14</v>
      </c>
      <c r="Z2876">
        <f t="shared" si="490"/>
        <v>815.14</v>
      </c>
      <c r="AA2876" t="str">
        <f t="shared" si="490"/>
        <v/>
      </c>
      <c r="AB2876" t="str">
        <f t="shared" si="490"/>
        <v/>
      </c>
      <c r="AE2876" t="str">
        <f t="shared" si="482"/>
        <v/>
      </c>
      <c r="AH2876" t="str">
        <f t="shared" si="483"/>
        <v/>
      </c>
      <c r="AI2876" t="str">
        <f t="shared" si="484"/>
        <v/>
      </c>
      <c r="AJ2876" t="str">
        <f t="shared" si="480"/>
        <v/>
      </c>
      <c r="AK2876" t="str">
        <f t="shared" si="480"/>
        <v/>
      </c>
      <c r="AL2876" t="str">
        <f t="shared" si="480"/>
        <v/>
      </c>
    </row>
    <row r="2877" spans="1:38" x14ac:dyDescent="0.2">
      <c r="A2877" s="1">
        <v>8119</v>
      </c>
      <c r="B2877" s="2" t="s">
        <v>18</v>
      </c>
      <c r="C2877" s="3">
        <v>42804</v>
      </c>
      <c r="D2877" s="2" t="s">
        <v>50</v>
      </c>
      <c r="E2877" s="2">
        <v>19</v>
      </c>
      <c r="F2877" s="2">
        <v>152.66</v>
      </c>
      <c r="G2877" s="2">
        <v>0.05</v>
      </c>
      <c r="H2877" s="2" t="s">
        <v>20</v>
      </c>
      <c r="I2877" s="2">
        <v>-30.35</v>
      </c>
      <c r="J2877" s="2">
        <v>19.350000000000001</v>
      </c>
      <c r="K2877" s="2">
        <v>19.96</v>
      </c>
      <c r="L2877" s="2" t="s">
        <v>140</v>
      </c>
      <c r="M2877" s="2" t="s">
        <v>29</v>
      </c>
      <c r="N2877" s="2" t="s">
        <v>54</v>
      </c>
      <c r="O2877" s="2" t="s">
        <v>24</v>
      </c>
      <c r="P2877" s="2" t="s">
        <v>35</v>
      </c>
      <c r="Q2877" s="2" t="s">
        <v>26</v>
      </c>
      <c r="R2877" s="3">
        <v>42806</v>
      </c>
      <c r="S2877" s="10">
        <f t="shared" si="481"/>
        <v>2017</v>
      </c>
      <c r="T2877" t="str">
        <f t="shared" si="489"/>
        <v/>
      </c>
      <c r="U2877" t="str">
        <f t="shared" si="489"/>
        <v/>
      </c>
      <c r="V2877" t="str">
        <f t="shared" si="489"/>
        <v/>
      </c>
      <c r="W2877">
        <f t="shared" si="489"/>
        <v>-30.35</v>
      </c>
      <c r="Z2877">
        <f t="shared" si="490"/>
        <v>-30.35</v>
      </c>
      <c r="AA2877" t="str">
        <f t="shared" si="490"/>
        <v/>
      </c>
      <c r="AB2877" t="str">
        <f t="shared" si="490"/>
        <v/>
      </c>
      <c r="AE2877" t="str">
        <f t="shared" si="482"/>
        <v>Office Supplies</v>
      </c>
      <c r="AH2877" t="str">
        <f t="shared" si="483"/>
        <v/>
      </c>
      <c r="AI2877" t="str">
        <f t="shared" si="484"/>
        <v/>
      </c>
      <c r="AJ2877" t="str">
        <f t="shared" si="480"/>
        <v/>
      </c>
      <c r="AK2877" t="str">
        <f t="shared" si="480"/>
        <v/>
      </c>
      <c r="AL2877" t="str">
        <f t="shared" si="480"/>
        <v/>
      </c>
    </row>
    <row r="2878" spans="1:38" x14ac:dyDescent="0.2">
      <c r="A2878" s="1">
        <v>8120</v>
      </c>
      <c r="B2878" s="2" t="s">
        <v>18</v>
      </c>
      <c r="C2878" s="3">
        <v>42805</v>
      </c>
      <c r="D2878" s="2" t="s">
        <v>41</v>
      </c>
      <c r="E2878" s="2">
        <v>32</v>
      </c>
      <c r="F2878" s="2">
        <v>243.85</v>
      </c>
      <c r="G2878" s="2">
        <v>0.06</v>
      </c>
      <c r="H2878" s="2" t="s">
        <v>20</v>
      </c>
      <c r="I2878" s="2">
        <v>-253.62</v>
      </c>
      <c r="J2878" s="2">
        <v>18.98</v>
      </c>
      <c r="K2878" s="2">
        <v>23.69</v>
      </c>
      <c r="L2878" s="2" t="s">
        <v>536</v>
      </c>
      <c r="M2878" s="2" t="s">
        <v>38</v>
      </c>
      <c r="N2878" s="2" t="s">
        <v>43</v>
      </c>
      <c r="O2878" s="2" t="s">
        <v>24</v>
      </c>
      <c r="P2878" s="2" t="s">
        <v>52</v>
      </c>
      <c r="Q2878" s="2" t="s">
        <v>26</v>
      </c>
      <c r="R2878" s="3">
        <v>42806</v>
      </c>
      <c r="S2878" s="10">
        <f t="shared" si="481"/>
        <v>2017</v>
      </c>
      <c r="T2878" t="str">
        <f t="shared" si="489"/>
        <v/>
      </c>
      <c r="U2878" t="str">
        <f t="shared" si="489"/>
        <v/>
      </c>
      <c r="V2878">
        <f t="shared" si="489"/>
        <v>-253.62</v>
      </c>
      <c r="W2878" t="str">
        <f t="shared" si="489"/>
        <v/>
      </c>
      <c r="Z2878">
        <f t="shared" si="490"/>
        <v>-253.62</v>
      </c>
      <c r="AA2878" t="str">
        <f t="shared" si="490"/>
        <v/>
      </c>
      <c r="AB2878" t="str">
        <f t="shared" si="490"/>
        <v/>
      </c>
      <c r="AE2878" t="str">
        <f t="shared" si="482"/>
        <v>Office Supplies</v>
      </c>
      <c r="AH2878" t="str">
        <f t="shared" si="483"/>
        <v/>
      </c>
      <c r="AI2878" t="str">
        <f t="shared" si="484"/>
        <v/>
      </c>
      <c r="AJ2878" t="str">
        <f t="shared" si="480"/>
        <v/>
      </c>
      <c r="AK2878" t="str">
        <f t="shared" si="480"/>
        <v/>
      </c>
      <c r="AL2878" t="str">
        <f t="shared" si="480"/>
        <v/>
      </c>
    </row>
    <row r="2879" spans="1:38" x14ac:dyDescent="0.2">
      <c r="A2879" s="1">
        <v>8121</v>
      </c>
      <c r="B2879" s="2" t="s">
        <v>18</v>
      </c>
      <c r="C2879" s="3">
        <v>42805</v>
      </c>
      <c r="D2879" s="2" t="s">
        <v>19</v>
      </c>
      <c r="E2879" s="2">
        <v>14</v>
      </c>
      <c r="F2879" s="2">
        <v>2678.61</v>
      </c>
      <c r="G2879" s="2">
        <v>0.06</v>
      </c>
      <c r="H2879" s="2" t="s">
        <v>44</v>
      </c>
      <c r="I2879" s="2">
        <v>641.58000000000004</v>
      </c>
      <c r="J2879" s="2">
        <v>212.97</v>
      </c>
      <c r="K2879" s="2">
        <v>29.59</v>
      </c>
      <c r="L2879" s="2" t="s">
        <v>80</v>
      </c>
      <c r="M2879" s="2" t="s">
        <v>66</v>
      </c>
      <c r="N2879" s="2" t="s">
        <v>30</v>
      </c>
      <c r="O2879" s="2" t="s">
        <v>31</v>
      </c>
      <c r="P2879" s="2" t="s">
        <v>33</v>
      </c>
      <c r="Q2879" s="2" t="s">
        <v>56</v>
      </c>
      <c r="R2879" s="3">
        <v>42807</v>
      </c>
      <c r="S2879" s="10">
        <f t="shared" si="481"/>
        <v>2017</v>
      </c>
      <c r="T2879" t="str">
        <f t="shared" si="489"/>
        <v/>
      </c>
      <c r="U2879">
        <f t="shared" si="489"/>
        <v>641.58000000000004</v>
      </c>
      <c r="V2879" t="str">
        <f t="shared" si="489"/>
        <v/>
      </c>
      <c r="W2879" t="str">
        <f t="shared" si="489"/>
        <v/>
      </c>
      <c r="Z2879" t="str">
        <f t="shared" si="490"/>
        <v/>
      </c>
      <c r="AA2879">
        <f t="shared" si="490"/>
        <v>641.58000000000004</v>
      </c>
      <c r="AB2879" t="str">
        <f t="shared" si="490"/>
        <v/>
      </c>
      <c r="AE2879" t="str">
        <f t="shared" si="482"/>
        <v/>
      </c>
      <c r="AH2879" t="str">
        <f t="shared" si="483"/>
        <v/>
      </c>
      <c r="AI2879" t="str">
        <f t="shared" si="484"/>
        <v/>
      </c>
      <c r="AJ2879" t="str">
        <f t="shared" si="480"/>
        <v/>
      </c>
      <c r="AK2879" t="str">
        <f t="shared" si="480"/>
        <v/>
      </c>
      <c r="AL2879" t="str">
        <f t="shared" si="480"/>
        <v/>
      </c>
    </row>
    <row r="2880" spans="1:38" x14ac:dyDescent="0.2">
      <c r="A2880" s="1">
        <v>8122</v>
      </c>
      <c r="B2880" s="2" t="s">
        <v>18</v>
      </c>
      <c r="C2880" s="3">
        <v>42805</v>
      </c>
      <c r="D2880" s="2" t="s">
        <v>41</v>
      </c>
      <c r="E2880" s="2">
        <v>27</v>
      </c>
      <c r="F2880" s="2">
        <v>2861.2835</v>
      </c>
      <c r="G2880" s="2">
        <v>0.06</v>
      </c>
      <c r="H2880" s="2" t="s">
        <v>20</v>
      </c>
      <c r="I2880" s="2">
        <v>497.64</v>
      </c>
      <c r="J2880" s="2">
        <v>137.99</v>
      </c>
      <c r="K2880" s="2">
        <v>21.69</v>
      </c>
      <c r="L2880" s="2" t="s">
        <v>530</v>
      </c>
      <c r="M2880" s="2" t="s">
        <v>38</v>
      </c>
      <c r="N2880" s="2" t="s">
        <v>54</v>
      </c>
      <c r="O2880" s="2" t="s">
        <v>31</v>
      </c>
      <c r="P2880" s="2" t="s">
        <v>39</v>
      </c>
      <c r="Q2880" s="2" t="s">
        <v>26</v>
      </c>
      <c r="R2880" s="3">
        <v>42806</v>
      </c>
      <c r="S2880" s="10">
        <f t="shared" si="481"/>
        <v>2017</v>
      </c>
      <c r="T2880" t="str">
        <f t="shared" si="489"/>
        <v/>
      </c>
      <c r="U2880" t="str">
        <f t="shared" si="489"/>
        <v/>
      </c>
      <c r="V2880" t="str">
        <f t="shared" si="489"/>
        <v/>
      </c>
      <c r="W2880">
        <f t="shared" si="489"/>
        <v>497.64</v>
      </c>
      <c r="Z2880" t="str">
        <f t="shared" si="490"/>
        <v/>
      </c>
      <c r="AA2880">
        <f t="shared" si="490"/>
        <v>497.64</v>
      </c>
      <c r="AB2880" t="str">
        <f t="shared" si="490"/>
        <v/>
      </c>
      <c r="AE2880" t="str">
        <f t="shared" si="482"/>
        <v/>
      </c>
      <c r="AH2880" t="str">
        <f t="shared" si="483"/>
        <v/>
      </c>
      <c r="AI2880" t="str">
        <f t="shared" si="484"/>
        <v/>
      </c>
      <c r="AJ2880" t="str">
        <f t="shared" si="480"/>
        <v/>
      </c>
      <c r="AK2880" t="str">
        <f t="shared" si="480"/>
        <v/>
      </c>
      <c r="AL2880" t="str">
        <f t="shared" si="480"/>
        <v/>
      </c>
    </row>
    <row r="2881" spans="1:38" x14ac:dyDescent="0.2">
      <c r="A2881" s="1">
        <v>8123</v>
      </c>
      <c r="B2881" s="2" t="s">
        <v>18</v>
      </c>
      <c r="C2881" s="3">
        <v>42807</v>
      </c>
      <c r="D2881" s="2" t="s">
        <v>19</v>
      </c>
      <c r="E2881" s="2">
        <v>45</v>
      </c>
      <c r="F2881" s="2">
        <v>193.84</v>
      </c>
      <c r="G2881" s="2">
        <v>0</v>
      </c>
      <c r="H2881" s="2" t="s">
        <v>20</v>
      </c>
      <c r="I2881" s="2">
        <v>-151.78</v>
      </c>
      <c r="J2881" s="2">
        <v>15.95</v>
      </c>
      <c r="K2881" s="2">
        <v>19.13</v>
      </c>
      <c r="L2881" s="2" t="s">
        <v>383</v>
      </c>
      <c r="M2881" s="2" t="s">
        <v>38</v>
      </c>
      <c r="N2881" s="2" t="s">
        <v>30</v>
      </c>
      <c r="O2881" s="2" t="s">
        <v>24</v>
      </c>
      <c r="P2881" s="2" t="s">
        <v>71</v>
      </c>
      <c r="Q2881" s="2" t="s">
        <v>26</v>
      </c>
      <c r="R2881" s="3">
        <v>42808</v>
      </c>
      <c r="S2881" s="10">
        <f t="shared" si="481"/>
        <v>2017</v>
      </c>
      <c r="T2881" t="str">
        <f t="shared" si="489"/>
        <v/>
      </c>
      <c r="U2881">
        <f t="shared" si="489"/>
        <v>-151.78</v>
      </c>
      <c r="V2881" t="str">
        <f t="shared" si="489"/>
        <v/>
      </c>
      <c r="W2881" t="str">
        <f t="shared" si="489"/>
        <v/>
      </c>
      <c r="Z2881">
        <f t="shared" si="490"/>
        <v>-151.78</v>
      </c>
      <c r="AA2881" t="str">
        <f t="shared" si="490"/>
        <v/>
      </c>
      <c r="AB2881" t="str">
        <f t="shared" si="490"/>
        <v/>
      </c>
      <c r="AE2881" t="str">
        <f t="shared" si="482"/>
        <v>Office Supplies</v>
      </c>
      <c r="AH2881" t="str">
        <f t="shared" si="483"/>
        <v/>
      </c>
      <c r="AI2881" t="str">
        <f t="shared" si="484"/>
        <v/>
      </c>
      <c r="AJ2881" t="str">
        <f t="shared" si="480"/>
        <v/>
      </c>
      <c r="AK2881" t="str">
        <f t="shared" si="480"/>
        <v/>
      </c>
      <c r="AL2881" t="str">
        <f t="shared" si="480"/>
        <v/>
      </c>
    </row>
    <row r="2882" spans="1:38" x14ac:dyDescent="0.2">
      <c r="A2882" s="1">
        <v>8124</v>
      </c>
      <c r="B2882" s="2" t="s">
        <v>40</v>
      </c>
      <c r="C2882" s="3">
        <v>42807</v>
      </c>
      <c r="D2882" s="2" t="s">
        <v>59</v>
      </c>
      <c r="E2882" s="2">
        <v>18</v>
      </c>
      <c r="F2882" s="2">
        <v>619.11</v>
      </c>
      <c r="G2882" s="2">
        <v>0.02</v>
      </c>
      <c r="H2882" s="2" t="s">
        <v>20</v>
      </c>
      <c r="I2882" s="2">
        <v>98.63</v>
      </c>
      <c r="J2882" s="2">
        <v>43.74</v>
      </c>
      <c r="K2882" s="2">
        <v>26.62</v>
      </c>
      <c r="L2882" s="2" t="s">
        <v>173</v>
      </c>
      <c r="M2882" s="2" t="s">
        <v>38</v>
      </c>
      <c r="N2882" s="2" t="s">
        <v>30</v>
      </c>
      <c r="O2882" s="2" t="s">
        <v>24</v>
      </c>
      <c r="P2882" s="2" t="s">
        <v>25</v>
      </c>
      <c r="Q2882" s="2" t="s">
        <v>26</v>
      </c>
      <c r="R2882" s="3">
        <v>42809</v>
      </c>
      <c r="S2882" s="10">
        <f t="shared" si="481"/>
        <v>2017</v>
      </c>
      <c r="T2882" t="str">
        <f t="shared" ref="T2882:W2901" si="491">IF($N2882=T$1,$I2882,"")</f>
        <v/>
      </c>
      <c r="U2882">
        <f t="shared" si="491"/>
        <v>98.63</v>
      </c>
      <c r="V2882" t="str">
        <f t="shared" si="491"/>
        <v/>
      </c>
      <c r="W2882" t="str">
        <f t="shared" si="491"/>
        <v/>
      </c>
      <c r="Z2882">
        <f t="shared" ref="Z2882:AB2901" si="492">IF($O2882=Z$1,$I2882,"")</f>
        <v>98.63</v>
      </c>
      <c r="AA2882" t="str">
        <f t="shared" si="492"/>
        <v/>
      </c>
      <c r="AB2882" t="str">
        <f t="shared" si="492"/>
        <v/>
      </c>
      <c r="AE2882" t="str">
        <f t="shared" si="482"/>
        <v/>
      </c>
      <c r="AH2882" t="str">
        <f t="shared" si="483"/>
        <v/>
      </c>
      <c r="AI2882" t="str">
        <f t="shared" si="484"/>
        <v/>
      </c>
      <c r="AJ2882" t="str">
        <f t="shared" si="484"/>
        <v/>
      </c>
      <c r="AK2882" t="str">
        <f t="shared" si="484"/>
        <v/>
      </c>
      <c r="AL2882" t="str">
        <f t="shared" si="484"/>
        <v/>
      </c>
    </row>
    <row r="2883" spans="1:38" x14ac:dyDescent="0.2">
      <c r="A2883" s="1">
        <v>8125</v>
      </c>
      <c r="B2883" s="2" t="s">
        <v>40</v>
      </c>
      <c r="C2883" s="3">
        <v>42807</v>
      </c>
      <c r="D2883" s="2" t="s">
        <v>27</v>
      </c>
      <c r="E2883" s="2">
        <v>43</v>
      </c>
      <c r="F2883" s="2">
        <v>1341.45</v>
      </c>
      <c r="G2883" s="2">
        <v>0.06</v>
      </c>
      <c r="H2883" s="2" t="s">
        <v>20</v>
      </c>
      <c r="I2883" s="2">
        <v>587.16999999999996</v>
      </c>
      <c r="J2883" s="2">
        <v>42.56</v>
      </c>
      <c r="K2883" s="2">
        <v>16.989999999999998</v>
      </c>
      <c r="L2883" s="2" t="s">
        <v>310</v>
      </c>
      <c r="M2883" s="2" t="s">
        <v>29</v>
      </c>
      <c r="N2883" s="2" t="s">
        <v>43</v>
      </c>
      <c r="O2883" s="2" t="s">
        <v>24</v>
      </c>
      <c r="P2883" s="2" t="s">
        <v>25</v>
      </c>
      <c r="Q2883" s="2" t="s">
        <v>26</v>
      </c>
      <c r="R2883" s="3">
        <v>42811</v>
      </c>
      <c r="S2883" s="10">
        <f t="shared" ref="S2883:S2946" si="493">YEAR(C2883)</f>
        <v>2017</v>
      </c>
      <c r="T2883" t="str">
        <f t="shared" si="491"/>
        <v/>
      </c>
      <c r="U2883" t="str">
        <f t="shared" si="491"/>
        <v/>
      </c>
      <c r="V2883">
        <f t="shared" si="491"/>
        <v>587.16999999999996</v>
      </c>
      <c r="W2883" t="str">
        <f t="shared" si="491"/>
        <v/>
      </c>
      <c r="Z2883">
        <f t="shared" si="492"/>
        <v>587.16999999999996</v>
      </c>
      <c r="AA2883" t="str">
        <f t="shared" si="492"/>
        <v/>
      </c>
      <c r="AB2883" t="str">
        <f t="shared" si="492"/>
        <v/>
      </c>
      <c r="AE2883" t="str">
        <f t="shared" ref="AE2883:AE2946" si="494">IF(I2883&lt;0,O2883,"")</f>
        <v/>
      </c>
      <c r="AH2883" t="str">
        <f t="shared" ref="AH2883:AH2946" si="495">IF(E2883&lt;11,IF(O2883="Technology",I2883,""),"")</f>
        <v/>
      </c>
      <c r="AI2883" t="str">
        <f t="shared" ref="AI2883:AL2946" si="496">IF(AI$1=$S2883,$AH2883,"")</f>
        <v/>
      </c>
      <c r="AJ2883" t="str">
        <f t="shared" si="496"/>
        <v/>
      </c>
      <c r="AK2883" t="str">
        <f t="shared" si="496"/>
        <v/>
      </c>
      <c r="AL2883" t="str">
        <f t="shared" si="496"/>
        <v/>
      </c>
    </row>
    <row r="2884" spans="1:38" x14ac:dyDescent="0.2">
      <c r="A2884" s="1">
        <v>8126</v>
      </c>
      <c r="B2884" s="2" t="s">
        <v>40</v>
      </c>
      <c r="C2884" s="3">
        <v>42807</v>
      </c>
      <c r="D2884" s="2" t="s">
        <v>27</v>
      </c>
      <c r="E2884" s="2">
        <v>50</v>
      </c>
      <c r="F2884" s="2">
        <v>6560.26</v>
      </c>
      <c r="G2884" s="2">
        <v>7.0000000000000007E-2</v>
      </c>
      <c r="H2884" s="2" t="s">
        <v>44</v>
      </c>
      <c r="I2884" s="2">
        <v>-687.42</v>
      </c>
      <c r="J2884" s="2">
        <v>149.47999999999999</v>
      </c>
      <c r="K2884" s="2">
        <v>46.18</v>
      </c>
      <c r="L2884" s="2" t="s">
        <v>310</v>
      </c>
      <c r="M2884" s="2" t="s">
        <v>29</v>
      </c>
      <c r="N2884" s="2" t="s">
        <v>43</v>
      </c>
      <c r="O2884" s="2" t="s">
        <v>45</v>
      </c>
      <c r="P2884" s="2" t="s">
        <v>67</v>
      </c>
      <c r="Q2884" s="2" t="s">
        <v>47</v>
      </c>
      <c r="R2884" s="3">
        <v>42809</v>
      </c>
      <c r="S2884" s="10">
        <f t="shared" si="493"/>
        <v>2017</v>
      </c>
      <c r="T2884" t="str">
        <f t="shared" si="491"/>
        <v/>
      </c>
      <c r="U2884" t="str">
        <f t="shared" si="491"/>
        <v/>
      </c>
      <c r="V2884">
        <f t="shared" si="491"/>
        <v>-687.42</v>
      </c>
      <c r="W2884" t="str">
        <f t="shared" si="491"/>
        <v/>
      </c>
      <c r="Z2884" t="str">
        <f t="shared" si="492"/>
        <v/>
      </c>
      <c r="AA2884" t="str">
        <f t="shared" si="492"/>
        <v/>
      </c>
      <c r="AB2884">
        <f t="shared" si="492"/>
        <v>-687.42</v>
      </c>
      <c r="AE2884" t="str">
        <f t="shared" si="494"/>
        <v>Furniture</v>
      </c>
      <c r="AH2884" t="str">
        <f t="shared" si="495"/>
        <v/>
      </c>
      <c r="AI2884" t="str">
        <f t="shared" si="496"/>
        <v/>
      </c>
      <c r="AJ2884" t="str">
        <f t="shared" si="496"/>
        <v/>
      </c>
      <c r="AK2884" t="str">
        <f t="shared" si="496"/>
        <v/>
      </c>
      <c r="AL2884" t="str">
        <f t="shared" si="496"/>
        <v/>
      </c>
    </row>
    <row r="2885" spans="1:38" x14ac:dyDescent="0.2">
      <c r="A2885" s="1">
        <v>8127</v>
      </c>
      <c r="B2885" s="2" t="s">
        <v>18</v>
      </c>
      <c r="C2885" s="3">
        <v>42808</v>
      </c>
      <c r="D2885" s="2" t="s">
        <v>59</v>
      </c>
      <c r="E2885" s="2">
        <v>32</v>
      </c>
      <c r="F2885" s="2">
        <v>109.99</v>
      </c>
      <c r="G2885" s="2">
        <v>0.01</v>
      </c>
      <c r="H2885" s="2" t="s">
        <v>20</v>
      </c>
      <c r="I2885" s="2">
        <v>14.28</v>
      </c>
      <c r="J2885" s="2">
        <v>14.98</v>
      </c>
      <c r="K2885" s="2">
        <v>15.58</v>
      </c>
      <c r="L2885" s="2" t="s">
        <v>465</v>
      </c>
      <c r="M2885" s="2" t="s">
        <v>29</v>
      </c>
      <c r="N2885" s="2" t="s">
        <v>23</v>
      </c>
      <c r="O2885" s="2" t="s">
        <v>24</v>
      </c>
      <c r="P2885" s="2" t="s">
        <v>95</v>
      </c>
      <c r="Q2885" s="2" t="s">
        <v>36</v>
      </c>
      <c r="R2885" s="3">
        <v>42809</v>
      </c>
      <c r="S2885" s="10">
        <f t="shared" si="493"/>
        <v>2017</v>
      </c>
      <c r="T2885">
        <f t="shared" si="491"/>
        <v>14.28</v>
      </c>
      <c r="U2885" t="str">
        <f t="shared" si="491"/>
        <v/>
      </c>
      <c r="V2885" t="str">
        <f t="shared" si="491"/>
        <v/>
      </c>
      <c r="W2885" t="str">
        <f t="shared" si="491"/>
        <v/>
      </c>
      <c r="Z2885">
        <f t="shared" si="492"/>
        <v>14.28</v>
      </c>
      <c r="AA2885" t="str">
        <f t="shared" si="492"/>
        <v/>
      </c>
      <c r="AB2885" t="str">
        <f t="shared" si="492"/>
        <v/>
      </c>
      <c r="AE2885" t="str">
        <f t="shared" si="494"/>
        <v/>
      </c>
      <c r="AH2885" t="str">
        <f t="shared" si="495"/>
        <v/>
      </c>
      <c r="AI2885" t="str">
        <f t="shared" si="496"/>
        <v/>
      </c>
      <c r="AJ2885" t="str">
        <f t="shared" si="496"/>
        <v/>
      </c>
      <c r="AK2885" t="str">
        <f t="shared" si="496"/>
        <v/>
      </c>
      <c r="AL2885" t="str">
        <f t="shared" si="496"/>
        <v/>
      </c>
    </row>
    <row r="2886" spans="1:38" x14ac:dyDescent="0.2">
      <c r="A2886" s="1">
        <v>8128</v>
      </c>
      <c r="B2886" s="2" t="s">
        <v>18</v>
      </c>
      <c r="C2886" s="3">
        <v>42808</v>
      </c>
      <c r="D2886" s="2" t="s">
        <v>59</v>
      </c>
      <c r="E2886" s="2">
        <v>50</v>
      </c>
      <c r="F2886" s="2">
        <v>1703.05</v>
      </c>
      <c r="G2886" s="2">
        <v>0.02</v>
      </c>
      <c r="H2886" s="2" t="s">
        <v>49</v>
      </c>
      <c r="I2886" s="2">
        <v>57.38</v>
      </c>
      <c r="J2886" s="2">
        <v>44.98</v>
      </c>
      <c r="K2886" s="2">
        <v>19.5</v>
      </c>
      <c r="L2886" s="2" t="s">
        <v>465</v>
      </c>
      <c r="M2886" s="2" t="s">
        <v>29</v>
      </c>
      <c r="N2886" s="2" t="s">
        <v>23</v>
      </c>
      <c r="O2886" s="2" t="s">
        <v>31</v>
      </c>
      <c r="P2886" s="2" t="s">
        <v>32</v>
      </c>
      <c r="Q2886" s="2" t="s">
        <v>26</v>
      </c>
      <c r="R2886" s="3">
        <v>42810</v>
      </c>
      <c r="S2886" s="10">
        <f t="shared" si="493"/>
        <v>2017</v>
      </c>
      <c r="T2886">
        <f t="shared" si="491"/>
        <v>57.38</v>
      </c>
      <c r="U2886" t="str">
        <f t="shared" si="491"/>
        <v/>
      </c>
      <c r="V2886" t="str">
        <f t="shared" si="491"/>
        <v/>
      </c>
      <c r="W2886" t="str">
        <f t="shared" si="491"/>
        <v/>
      </c>
      <c r="Z2886" t="str">
        <f t="shared" si="492"/>
        <v/>
      </c>
      <c r="AA2886">
        <f t="shared" si="492"/>
        <v>57.38</v>
      </c>
      <c r="AB2886" t="str">
        <f t="shared" si="492"/>
        <v/>
      </c>
      <c r="AE2886" t="str">
        <f t="shared" si="494"/>
        <v/>
      </c>
      <c r="AH2886" t="str">
        <f t="shared" si="495"/>
        <v/>
      </c>
      <c r="AI2886" t="str">
        <f t="shared" si="496"/>
        <v/>
      </c>
      <c r="AJ2886" t="str">
        <f t="shared" si="496"/>
        <v/>
      </c>
      <c r="AK2886" t="str">
        <f t="shared" si="496"/>
        <v/>
      </c>
      <c r="AL2886" t="str">
        <f t="shared" si="496"/>
        <v/>
      </c>
    </row>
    <row r="2887" spans="1:38" x14ac:dyDescent="0.2">
      <c r="A2887" s="1">
        <v>8129</v>
      </c>
      <c r="B2887" s="2" t="s">
        <v>18</v>
      </c>
      <c r="C2887" s="3">
        <v>42808</v>
      </c>
      <c r="D2887" s="2" t="s">
        <v>59</v>
      </c>
      <c r="E2887" s="2">
        <v>23</v>
      </c>
      <c r="F2887" s="2">
        <v>73.42</v>
      </c>
      <c r="G2887" s="2">
        <v>0.1</v>
      </c>
      <c r="H2887" s="2" t="s">
        <v>20</v>
      </c>
      <c r="I2887" s="2">
        <v>16.28</v>
      </c>
      <c r="J2887" s="2">
        <v>15.08</v>
      </c>
      <c r="K2887" s="2">
        <v>14.99</v>
      </c>
      <c r="L2887" s="2" t="s">
        <v>112</v>
      </c>
      <c r="M2887" s="2" t="s">
        <v>29</v>
      </c>
      <c r="N2887" s="2" t="s">
        <v>30</v>
      </c>
      <c r="O2887" s="2" t="s">
        <v>24</v>
      </c>
      <c r="P2887" s="2" t="s">
        <v>74</v>
      </c>
      <c r="Q2887" s="2" t="s">
        <v>26</v>
      </c>
      <c r="R2887" s="3">
        <v>42810</v>
      </c>
      <c r="S2887" s="10">
        <f t="shared" si="493"/>
        <v>2017</v>
      </c>
      <c r="T2887" t="str">
        <f t="shared" si="491"/>
        <v/>
      </c>
      <c r="U2887">
        <f t="shared" si="491"/>
        <v>16.28</v>
      </c>
      <c r="V2887" t="str">
        <f t="shared" si="491"/>
        <v/>
      </c>
      <c r="W2887" t="str">
        <f t="shared" si="491"/>
        <v/>
      </c>
      <c r="Z2887">
        <f t="shared" si="492"/>
        <v>16.28</v>
      </c>
      <c r="AA2887" t="str">
        <f t="shared" si="492"/>
        <v/>
      </c>
      <c r="AB2887" t="str">
        <f t="shared" si="492"/>
        <v/>
      </c>
      <c r="AE2887" t="str">
        <f t="shared" si="494"/>
        <v/>
      </c>
      <c r="AH2887" t="str">
        <f t="shared" si="495"/>
        <v/>
      </c>
      <c r="AI2887" t="str">
        <f t="shared" si="496"/>
        <v/>
      </c>
      <c r="AJ2887" t="str">
        <f t="shared" si="496"/>
        <v/>
      </c>
      <c r="AK2887" t="str">
        <f t="shared" si="496"/>
        <v/>
      </c>
      <c r="AL2887" t="str">
        <f t="shared" si="496"/>
        <v/>
      </c>
    </row>
    <row r="2888" spans="1:38" x14ac:dyDescent="0.2">
      <c r="A2888" s="1">
        <v>8130</v>
      </c>
      <c r="B2888" s="2" t="s">
        <v>18</v>
      </c>
      <c r="C2888" s="3">
        <v>42808</v>
      </c>
      <c r="D2888" s="2" t="s">
        <v>59</v>
      </c>
      <c r="E2888" s="2">
        <v>11</v>
      </c>
      <c r="F2888" s="2">
        <v>22.93</v>
      </c>
      <c r="G2888" s="2">
        <v>0</v>
      </c>
      <c r="H2888" s="2" t="s">
        <v>20</v>
      </c>
      <c r="I2888" s="2">
        <v>-0.52</v>
      </c>
      <c r="J2888" s="2">
        <v>13.26</v>
      </c>
      <c r="K2888" s="2">
        <v>14.7</v>
      </c>
      <c r="L2888" s="2" t="s">
        <v>112</v>
      </c>
      <c r="M2888" s="2" t="s">
        <v>29</v>
      </c>
      <c r="N2888" s="2" t="s">
        <v>30</v>
      </c>
      <c r="O2888" s="2" t="s">
        <v>24</v>
      </c>
      <c r="P2888" s="2" t="s">
        <v>95</v>
      </c>
      <c r="Q2888" s="2" t="s">
        <v>36</v>
      </c>
      <c r="R2888" s="3">
        <v>42809</v>
      </c>
      <c r="S2888" s="10">
        <f t="shared" si="493"/>
        <v>2017</v>
      </c>
      <c r="T2888" t="str">
        <f t="shared" si="491"/>
        <v/>
      </c>
      <c r="U2888">
        <f t="shared" si="491"/>
        <v>-0.52</v>
      </c>
      <c r="V2888" t="str">
        <f t="shared" si="491"/>
        <v/>
      </c>
      <c r="W2888" t="str">
        <f t="shared" si="491"/>
        <v/>
      </c>
      <c r="Z2888">
        <f t="shared" si="492"/>
        <v>-0.52</v>
      </c>
      <c r="AA2888" t="str">
        <f t="shared" si="492"/>
        <v/>
      </c>
      <c r="AB2888" t="str">
        <f t="shared" si="492"/>
        <v/>
      </c>
      <c r="AE2888" t="str">
        <f t="shared" si="494"/>
        <v>Office Supplies</v>
      </c>
      <c r="AH2888" t="str">
        <f t="shared" si="495"/>
        <v/>
      </c>
      <c r="AI2888" t="str">
        <f t="shared" si="496"/>
        <v/>
      </c>
      <c r="AJ2888" t="str">
        <f t="shared" si="496"/>
        <v/>
      </c>
      <c r="AK2888" t="str">
        <f t="shared" si="496"/>
        <v/>
      </c>
      <c r="AL2888" t="str">
        <f t="shared" si="496"/>
        <v/>
      </c>
    </row>
    <row r="2889" spans="1:38" x14ac:dyDescent="0.2">
      <c r="A2889" s="1">
        <v>8131</v>
      </c>
      <c r="B2889" s="2" t="s">
        <v>18</v>
      </c>
      <c r="C2889" s="3">
        <v>42808</v>
      </c>
      <c r="D2889" s="2" t="s">
        <v>59</v>
      </c>
      <c r="E2889" s="2">
        <v>3</v>
      </c>
      <c r="F2889" s="2">
        <v>325.35000000000002</v>
      </c>
      <c r="G2889" s="2">
        <v>0.1</v>
      </c>
      <c r="H2889" s="2" t="s">
        <v>44</v>
      </c>
      <c r="I2889" s="2">
        <v>-139.03</v>
      </c>
      <c r="J2889" s="2">
        <v>112.98</v>
      </c>
      <c r="K2889" s="2">
        <v>40.22</v>
      </c>
      <c r="L2889" s="2" t="s">
        <v>398</v>
      </c>
      <c r="M2889" s="2" t="s">
        <v>22</v>
      </c>
      <c r="N2889" s="2" t="s">
        <v>23</v>
      </c>
      <c r="O2889" s="2" t="s">
        <v>45</v>
      </c>
      <c r="P2889" s="2" t="s">
        <v>67</v>
      </c>
      <c r="Q2889" s="2" t="s">
        <v>47</v>
      </c>
      <c r="R2889" s="3">
        <v>42809</v>
      </c>
      <c r="S2889" s="10">
        <f t="shared" si="493"/>
        <v>2017</v>
      </c>
      <c r="T2889">
        <f t="shared" si="491"/>
        <v>-139.03</v>
      </c>
      <c r="U2889" t="str">
        <f t="shared" si="491"/>
        <v/>
      </c>
      <c r="V2889" t="str">
        <f t="shared" si="491"/>
        <v/>
      </c>
      <c r="W2889" t="str">
        <f t="shared" si="491"/>
        <v/>
      </c>
      <c r="Z2889" t="str">
        <f t="shared" si="492"/>
        <v/>
      </c>
      <c r="AA2889" t="str">
        <f t="shared" si="492"/>
        <v/>
      </c>
      <c r="AB2889">
        <f t="shared" si="492"/>
        <v>-139.03</v>
      </c>
      <c r="AE2889" t="str">
        <f t="shared" si="494"/>
        <v>Furniture</v>
      </c>
      <c r="AH2889" t="str">
        <f t="shared" si="495"/>
        <v/>
      </c>
      <c r="AI2889" t="str">
        <f t="shared" si="496"/>
        <v/>
      </c>
      <c r="AJ2889" t="str">
        <f t="shared" si="496"/>
        <v/>
      </c>
      <c r="AK2889" t="str">
        <f t="shared" si="496"/>
        <v/>
      </c>
      <c r="AL2889" t="str">
        <f t="shared" si="496"/>
        <v/>
      </c>
    </row>
    <row r="2890" spans="1:38" x14ac:dyDescent="0.2">
      <c r="A2890" s="1">
        <v>8132</v>
      </c>
      <c r="B2890" s="2" t="s">
        <v>18</v>
      </c>
      <c r="C2890" s="3">
        <v>42808</v>
      </c>
      <c r="D2890" s="2" t="s">
        <v>59</v>
      </c>
      <c r="E2890" s="2">
        <v>8</v>
      </c>
      <c r="F2890" s="2">
        <v>442.69</v>
      </c>
      <c r="G2890" s="2">
        <v>0.03</v>
      </c>
      <c r="H2890" s="2" t="s">
        <v>20</v>
      </c>
      <c r="I2890" s="2">
        <v>127.81</v>
      </c>
      <c r="J2890" s="2">
        <v>63.65</v>
      </c>
      <c r="K2890" s="2">
        <v>32.450000000000003</v>
      </c>
      <c r="L2890" s="2" t="s">
        <v>398</v>
      </c>
      <c r="M2890" s="2" t="s">
        <v>22</v>
      </c>
      <c r="N2890" s="2" t="s">
        <v>23</v>
      </c>
      <c r="O2890" s="2" t="s">
        <v>45</v>
      </c>
      <c r="P2890" s="2" t="s">
        <v>55</v>
      </c>
      <c r="Q2890" s="2" t="s">
        <v>62</v>
      </c>
      <c r="R2890" s="3">
        <v>42809</v>
      </c>
      <c r="S2890" s="10">
        <f t="shared" si="493"/>
        <v>2017</v>
      </c>
      <c r="T2890">
        <f t="shared" si="491"/>
        <v>127.81</v>
      </c>
      <c r="U2890" t="str">
        <f t="shared" si="491"/>
        <v/>
      </c>
      <c r="V2890" t="str">
        <f t="shared" si="491"/>
        <v/>
      </c>
      <c r="W2890" t="str">
        <f t="shared" si="491"/>
        <v/>
      </c>
      <c r="Z2890" t="str">
        <f t="shared" si="492"/>
        <v/>
      </c>
      <c r="AA2890" t="str">
        <f t="shared" si="492"/>
        <v/>
      </c>
      <c r="AB2890">
        <f t="shared" si="492"/>
        <v>127.81</v>
      </c>
      <c r="AE2890" t="str">
        <f t="shared" si="494"/>
        <v/>
      </c>
      <c r="AH2890" t="str">
        <f t="shared" si="495"/>
        <v/>
      </c>
      <c r="AI2890" t="str">
        <f t="shared" si="496"/>
        <v/>
      </c>
      <c r="AJ2890" t="str">
        <f t="shared" si="496"/>
        <v/>
      </c>
      <c r="AK2890" t="str">
        <f t="shared" si="496"/>
        <v/>
      </c>
      <c r="AL2890" t="str">
        <f t="shared" si="496"/>
        <v/>
      </c>
    </row>
    <row r="2891" spans="1:38" x14ac:dyDescent="0.2">
      <c r="A2891" s="1">
        <v>8133</v>
      </c>
      <c r="B2891" s="2" t="s">
        <v>18</v>
      </c>
      <c r="C2891" s="3">
        <v>42808</v>
      </c>
      <c r="D2891" s="2" t="s">
        <v>59</v>
      </c>
      <c r="E2891" s="2">
        <v>17</v>
      </c>
      <c r="F2891" s="2">
        <v>626.29999999999995</v>
      </c>
      <c r="G2891" s="2">
        <v>0.09</v>
      </c>
      <c r="H2891" s="2" t="s">
        <v>20</v>
      </c>
      <c r="I2891" s="2">
        <v>60.32</v>
      </c>
      <c r="J2891" s="2">
        <v>48.55</v>
      </c>
      <c r="K2891" s="2">
        <v>27.89</v>
      </c>
      <c r="L2891" s="2" t="s">
        <v>166</v>
      </c>
      <c r="M2891" s="2" t="s">
        <v>66</v>
      </c>
      <c r="N2891" s="2" t="s">
        <v>43</v>
      </c>
      <c r="O2891" s="2" t="s">
        <v>24</v>
      </c>
      <c r="P2891" s="2" t="s">
        <v>64</v>
      </c>
      <c r="Q2891" s="2" t="s">
        <v>36</v>
      </c>
      <c r="R2891" s="3">
        <v>42810</v>
      </c>
      <c r="S2891" s="10">
        <f t="shared" si="493"/>
        <v>2017</v>
      </c>
      <c r="T2891" t="str">
        <f t="shared" si="491"/>
        <v/>
      </c>
      <c r="U2891" t="str">
        <f t="shared" si="491"/>
        <v/>
      </c>
      <c r="V2891">
        <f t="shared" si="491"/>
        <v>60.32</v>
      </c>
      <c r="W2891" t="str">
        <f t="shared" si="491"/>
        <v/>
      </c>
      <c r="Z2891">
        <f t="shared" si="492"/>
        <v>60.32</v>
      </c>
      <c r="AA2891" t="str">
        <f t="shared" si="492"/>
        <v/>
      </c>
      <c r="AB2891" t="str">
        <f t="shared" si="492"/>
        <v/>
      </c>
      <c r="AE2891" t="str">
        <f t="shared" si="494"/>
        <v/>
      </c>
      <c r="AH2891" t="str">
        <f t="shared" si="495"/>
        <v/>
      </c>
      <c r="AI2891" t="str">
        <f t="shared" si="496"/>
        <v/>
      </c>
      <c r="AJ2891" t="str">
        <f t="shared" si="496"/>
        <v/>
      </c>
      <c r="AK2891" t="str">
        <f t="shared" si="496"/>
        <v/>
      </c>
      <c r="AL2891" t="str">
        <f t="shared" si="496"/>
        <v/>
      </c>
    </row>
    <row r="2892" spans="1:38" x14ac:dyDescent="0.2">
      <c r="A2892" s="1">
        <v>8134</v>
      </c>
      <c r="B2892" s="2" t="s">
        <v>18</v>
      </c>
      <c r="C2892" s="3">
        <v>42809</v>
      </c>
      <c r="D2892" s="2" t="s">
        <v>59</v>
      </c>
      <c r="E2892" s="2">
        <v>13</v>
      </c>
      <c r="F2892" s="2">
        <v>90.71</v>
      </c>
      <c r="G2892" s="2">
        <v>0.06</v>
      </c>
      <c r="H2892" s="2" t="s">
        <v>20</v>
      </c>
      <c r="I2892" s="2">
        <v>28.2</v>
      </c>
      <c r="J2892" s="2">
        <v>18.45</v>
      </c>
      <c r="K2892" s="2">
        <v>15.34</v>
      </c>
      <c r="L2892" s="2" t="s">
        <v>279</v>
      </c>
      <c r="M2892" s="2" t="s">
        <v>38</v>
      </c>
      <c r="N2892" s="2" t="s">
        <v>54</v>
      </c>
      <c r="O2892" s="2" t="s">
        <v>24</v>
      </c>
      <c r="P2892" s="2" t="s">
        <v>35</v>
      </c>
      <c r="Q2892" s="2" t="s">
        <v>36</v>
      </c>
      <c r="R2892" s="3">
        <v>42810</v>
      </c>
      <c r="S2892" s="10">
        <f t="shared" si="493"/>
        <v>2017</v>
      </c>
      <c r="T2892" t="str">
        <f t="shared" si="491"/>
        <v/>
      </c>
      <c r="U2892" t="str">
        <f t="shared" si="491"/>
        <v/>
      </c>
      <c r="V2892" t="str">
        <f t="shared" si="491"/>
        <v/>
      </c>
      <c r="W2892">
        <f t="shared" si="491"/>
        <v>28.2</v>
      </c>
      <c r="Z2892">
        <f t="shared" si="492"/>
        <v>28.2</v>
      </c>
      <c r="AA2892" t="str">
        <f t="shared" si="492"/>
        <v/>
      </c>
      <c r="AB2892" t="str">
        <f t="shared" si="492"/>
        <v/>
      </c>
      <c r="AE2892" t="str">
        <f t="shared" si="494"/>
        <v/>
      </c>
      <c r="AH2892" t="str">
        <f t="shared" si="495"/>
        <v/>
      </c>
      <c r="AI2892" t="str">
        <f t="shared" si="496"/>
        <v/>
      </c>
      <c r="AJ2892" t="str">
        <f t="shared" si="496"/>
        <v/>
      </c>
      <c r="AK2892" t="str">
        <f t="shared" si="496"/>
        <v/>
      </c>
      <c r="AL2892" t="str">
        <f t="shared" si="496"/>
        <v/>
      </c>
    </row>
    <row r="2893" spans="1:38" x14ac:dyDescent="0.2">
      <c r="A2893" s="1">
        <v>8135</v>
      </c>
      <c r="B2893" s="2" t="s">
        <v>18</v>
      </c>
      <c r="C2893" s="3">
        <v>42810</v>
      </c>
      <c r="D2893" s="2" t="s">
        <v>50</v>
      </c>
      <c r="E2893" s="2">
        <v>8</v>
      </c>
      <c r="F2893" s="2">
        <v>347.21</v>
      </c>
      <c r="G2893" s="2">
        <v>0.05</v>
      </c>
      <c r="H2893" s="2" t="s">
        <v>20</v>
      </c>
      <c r="I2893" s="2">
        <v>84.99</v>
      </c>
      <c r="J2893" s="2">
        <v>55.41</v>
      </c>
      <c r="K2893" s="2">
        <v>16.989999999999998</v>
      </c>
      <c r="L2893" s="2" t="s">
        <v>178</v>
      </c>
      <c r="M2893" s="2" t="s">
        <v>66</v>
      </c>
      <c r="N2893" s="2" t="s">
        <v>30</v>
      </c>
      <c r="O2893" s="2" t="s">
        <v>24</v>
      </c>
      <c r="P2893" s="2" t="s">
        <v>25</v>
      </c>
      <c r="Q2893" s="2" t="s">
        <v>26</v>
      </c>
      <c r="R2893" s="3">
        <v>42811</v>
      </c>
      <c r="S2893" s="10">
        <f t="shared" si="493"/>
        <v>2017</v>
      </c>
      <c r="T2893" t="str">
        <f t="shared" si="491"/>
        <v/>
      </c>
      <c r="U2893">
        <f t="shared" si="491"/>
        <v>84.99</v>
      </c>
      <c r="V2893" t="str">
        <f t="shared" si="491"/>
        <v/>
      </c>
      <c r="W2893" t="str">
        <f t="shared" si="491"/>
        <v/>
      </c>
      <c r="Z2893">
        <f t="shared" si="492"/>
        <v>84.99</v>
      </c>
      <c r="AA2893" t="str">
        <f t="shared" si="492"/>
        <v/>
      </c>
      <c r="AB2893" t="str">
        <f t="shared" si="492"/>
        <v/>
      </c>
      <c r="AE2893" t="str">
        <f t="shared" si="494"/>
        <v/>
      </c>
      <c r="AH2893" t="str">
        <f t="shared" si="495"/>
        <v/>
      </c>
      <c r="AI2893" t="str">
        <f t="shared" si="496"/>
        <v/>
      </c>
      <c r="AJ2893" t="str">
        <f t="shared" si="496"/>
        <v/>
      </c>
      <c r="AK2893" t="str">
        <f t="shared" si="496"/>
        <v/>
      </c>
      <c r="AL2893" t="str">
        <f t="shared" si="496"/>
        <v/>
      </c>
    </row>
    <row r="2894" spans="1:38" x14ac:dyDescent="0.2">
      <c r="A2894" s="1">
        <v>8136</v>
      </c>
      <c r="B2894" s="2" t="s">
        <v>40</v>
      </c>
      <c r="C2894" s="3">
        <v>42812</v>
      </c>
      <c r="D2894" s="2" t="s">
        <v>19</v>
      </c>
      <c r="E2894" s="2">
        <v>25</v>
      </c>
      <c r="F2894" s="2">
        <v>3880.0340000000001</v>
      </c>
      <c r="G2894" s="2">
        <v>0.02</v>
      </c>
      <c r="H2894" s="2" t="s">
        <v>20</v>
      </c>
      <c r="I2894" s="2">
        <v>672.73</v>
      </c>
      <c r="J2894" s="2">
        <v>191.99</v>
      </c>
      <c r="K2894" s="2">
        <v>27.99</v>
      </c>
      <c r="L2894" s="2" t="s">
        <v>549</v>
      </c>
      <c r="M2894" s="2" t="s">
        <v>29</v>
      </c>
      <c r="N2894" s="2" t="s">
        <v>54</v>
      </c>
      <c r="O2894" s="2" t="s">
        <v>31</v>
      </c>
      <c r="P2894" s="2" t="s">
        <v>39</v>
      </c>
      <c r="Q2894" s="2" t="s">
        <v>62</v>
      </c>
      <c r="R2894" s="3">
        <v>42814</v>
      </c>
      <c r="S2894" s="10">
        <f t="shared" si="493"/>
        <v>2017</v>
      </c>
      <c r="T2894" t="str">
        <f t="shared" si="491"/>
        <v/>
      </c>
      <c r="U2894" t="str">
        <f t="shared" si="491"/>
        <v/>
      </c>
      <c r="V2894" t="str">
        <f t="shared" si="491"/>
        <v/>
      </c>
      <c r="W2894">
        <f t="shared" si="491"/>
        <v>672.73</v>
      </c>
      <c r="Z2894" t="str">
        <f t="shared" si="492"/>
        <v/>
      </c>
      <c r="AA2894">
        <f t="shared" si="492"/>
        <v>672.73</v>
      </c>
      <c r="AB2894" t="str">
        <f t="shared" si="492"/>
        <v/>
      </c>
      <c r="AE2894" t="str">
        <f t="shared" si="494"/>
        <v/>
      </c>
      <c r="AH2894" t="str">
        <f t="shared" si="495"/>
        <v/>
      </c>
      <c r="AI2894" t="str">
        <f t="shared" si="496"/>
        <v/>
      </c>
      <c r="AJ2894" t="str">
        <f t="shared" si="496"/>
        <v/>
      </c>
      <c r="AK2894" t="str">
        <f t="shared" si="496"/>
        <v/>
      </c>
      <c r="AL2894" t="str">
        <f t="shared" si="496"/>
        <v/>
      </c>
    </row>
    <row r="2895" spans="1:38" x14ac:dyDescent="0.2">
      <c r="A2895" s="1">
        <v>8137</v>
      </c>
      <c r="B2895" s="2" t="s">
        <v>18</v>
      </c>
      <c r="C2895" s="3">
        <v>42812</v>
      </c>
      <c r="D2895" s="2" t="s">
        <v>41</v>
      </c>
      <c r="E2895" s="2">
        <v>46</v>
      </c>
      <c r="F2895" s="2">
        <v>182.63</v>
      </c>
      <c r="G2895" s="2">
        <v>0.04</v>
      </c>
      <c r="H2895" s="2" t="s">
        <v>20</v>
      </c>
      <c r="I2895" s="2">
        <v>-7.95</v>
      </c>
      <c r="J2895" s="2">
        <v>15.69</v>
      </c>
      <c r="K2895" s="2">
        <v>16.5</v>
      </c>
      <c r="L2895" s="2" t="s">
        <v>242</v>
      </c>
      <c r="M2895" s="2" t="s">
        <v>29</v>
      </c>
      <c r="N2895" s="2" t="s">
        <v>23</v>
      </c>
      <c r="O2895" s="2" t="s">
        <v>24</v>
      </c>
      <c r="P2895" s="2" t="s">
        <v>90</v>
      </c>
      <c r="Q2895" s="2" t="s">
        <v>26</v>
      </c>
      <c r="R2895" s="3">
        <v>42813</v>
      </c>
      <c r="S2895" s="10">
        <f t="shared" si="493"/>
        <v>2017</v>
      </c>
      <c r="T2895">
        <f t="shared" si="491"/>
        <v>-7.95</v>
      </c>
      <c r="U2895" t="str">
        <f t="shared" si="491"/>
        <v/>
      </c>
      <c r="V2895" t="str">
        <f t="shared" si="491"/>
        <v/>
      </c>
      <c r="W2895" t="str">
        <f t="shared" si="491"/>
        <v/>
      </c>
      <c r="Z2895">
        <f t="shared" si="492"/>
        <v>-7.95</v>
      </c>
      <c r="AA2895" t="str">
        <f t="shared" si="492"/>
        <v/>
      </c>
      <c r="AB2895" t="str">
        <f t="shared" si="492"/>
        <v/>
      </c>
      <c r="AE2895" t="str">
        <f t="shared" si="494"/>
        <v>Office Supplies</v>
      </c>
      <c r="AH2895" t="str">
        <f t="shared" si="495"/>
        <v/>
      </c>
      <c r="AI2895" t="str">
        <f t="shared" si="496"/>
        <v/>
      </c>
      <c r="AJ2895" t="str">
        <f t="shared" si="496"/>
        <v/>
      </c>
      <c r="AK2895" t="str">
        <f t="shared" si="496"/>
        <v/>
      </c>
      <c r="AL2895" t="str">
        <f t="shared" si="496"/>
        <v/>
      </c>
    </row>
    <row r="2896" spans="1:38" x14ac:dyDescent="0.2">
      <c r="A2896" s="1">
        <v>8138</v>
      </c>
      <c r="B2896" s="2" t="s">
        <v>18</v>
      </c>
      <c r="C2896" s="3">
        <v>42813</v>
      </c>
      <c r="D2896" s="2" t="s">
        <v>59</v>
      </c>
      <c r="E2896" s="2">
        <v>33</v>
      </c>
      <c r="F2896" s="2">
        <v>149.1</v>
      </c>
      <c r="G2896" s="2">
        <v>0.02</v>
      </c>
      <c r="H2896" s="2" t="s">
        <v>20</v>
      </c>
      <c r="I2896" s="2">
        <v>-97.81</v>
      </c>
      <c r="J2896" s="2">
        <v>15.98</v>
      </c>
      <c r="K2896" s="2">
        <v>19.260000000000002</v>
      </c>
      <c r="L2896" s="2" t="s">
        <v>499</v>
      </c>
      <c r="M2896" s="2" t="s">
        <v>38</v>
      </c>
      <c r="N2896" s="2" t="s">
        <v>30</v>
      </c>
      <c r="O2896" s="2" t="s">
        <v>24</v>
      </c>
      <c r="P2896" s="2" t="s">
        <v>25</v>
      </c>
      <c r="Q2896" s="2" t="s">
        <v>26</v>
      </c>
      <c r="R2896" s="3">
        <v>42815</v>
      </c>
      <c r="S2896" s="10">
        <f t="shared" si="493"/>
        <v>2017</v>
      </c>
      <c r="T2896" t="str">
        <f t="shared" si="491"/>
        <v/>
      </c>
      <c r="U2896">
        <f t="shared" si="491"/>
        <v>-97.81</v>
      </c>
      <c r="V2896" t="str">
        <f t="shared" si="491"/>
        <v/>
      </c>
      <c r="W2896" t="str">
        <f t="shared" si="491"/>
        <v/>
      </c>
      <c r="Z2896">
        <f t="shared" si="492"/>
        <v>-97.81</v>
      </c>
      <c r="AA2896" t="str">
        <f t="shared" si="492"/>
        <v/>
      </c>
      <c r="AB2896" t="str">
        <f t="shared" si="492"/>
        <v/>
      </c>
      <c r="AE2896" t="str">
        <f t="shared" si="494"/>
        <v>Office Supplies</v>
      </c>
      <c r="AH2896" t="str">
        <f t="shared" si="495"/>
        <v/>
      </c>
      <c r="AI2896" t="str">
        <f t="shared" si="496"/>
        <v/>
      </c>
      <c r="AJ2896" t="str">
        <f t="shared" si="496"/>
        <v/>
      </c>
      <c r="AK2896" t="str">
        <f t="shared" si="496"/>
        <v/>
      </c>
      <c r="AL2896" t="str">
        <f t="shared" si="496"/>
        <v/>
      </c>
    </row>
    <row r="2897" spans="1:38" x14ac:dyDescent="0.2">
      <c r="A2897" s="1">
        <v>8139</v>
      </c>
      <c r="B2897" s="2" t="s">
        <v>18</v>
      </c>
      <c r="C2897" s="3">
        <v>42814</v>
      </c>
      <c r="D2897" s="2" t="s">
        <v>27</v>
      </c>
      <c r="E2897" s="2">
        <v>22</v>
      </c>
      <c r="F2897" s="2">
        <v>970.85</v>
      </c>
      <c r="G2897" s="2">
        <v>0.05</v>
      </c>
      <c r="H2897" s="2" t="s">
        <v>49</v>
      </c>
      <c r="I2897" s="2">
        <v>99.43</v>
      </c>
      <c r="J2897" s="2">
        <v>55.22</v>
      </c>
      <c r="K2897" s="2">
        <v>18</v>
      </c>
      <c r="L2897" s="2" t="s">
        <v>92</v>
      </c>
      <c r="M2897" s="2" t="s">
        <v>29</v>
      </c>
      <c r="N2897" s="2" t="s">
        <v>43</v>
      </c>
      <c r="O2897" s="2" t="s">
        <v>31</v>
      </c>
      <c r="P2897" s="2" t="s">
        <v>32</v>
      </c>
      <c r="Q2897" s="2" t="s">
        <v>26</v>
      </c>
      <c r="R2897" s="3">
        <v>42818</v>
      </c>
      <c r="S2897" s="10">
        <f t="shared" si="493"/>
        <v>2017</v>
      </c>
      <c r="T2897" t="str">
        <f t="shared" si="491"/>
        <v/>
      </c>
      <c r="U2897" t="str">
        <f t="shared" si="491"/>
        <v/>
      </c>
      <c r="V2897">
        <f t="shared" si="491"/>
        <v>99.43</v>
      </c>
      <c r="W2897" t="str">
        <f t="shared" si="491"/>
        <v/>
      </c>
      <c r="Z2897" t="str">
        <f t="shared" si="492"/>
        <v/>
      </c>
      <c r="AA2897">
        <f t="shared" si="492"/>
        <v>99.43</v>
      </c>
      <c r="AB2897" t="str">
        <f t="shared" si="492"/>
        <v/>
      </c>
      <c r="AE2897" t="str">
        <f t="shared" si="494"/>
        <v/>
      </c>
      <c r="AH2897" t="str">
        <f t="shared" si="495"/>
        <v/>
      </c>
      <c r="AI2897" t="str">
        <f t="shared" si="496"/>
        <v/>
      </c>
      <c r="AJ2897" t="str">
        <f t="shared" si="496"/>
        <v/>
      </c>
      <c r="AK2897" t="str">
        <f t="shared" si="496"/>
        <v/>
      </c>
      <c r="AL2897" t="str">
        <f t="shared" si="496"/>
        <v/>
      </c>
    </row>
    <row r="2898" spans="1:38" x14ac:dyDescent="0.2">
      <c r="A2898" s="1">
        <v>8140</v>
      </c>
      <c r="B2898" s="2" t="s">
        <v>18</v>
      </c>
      <c r="C2898" s="3">
        <v>42814</v>
      </c>
      <c r="D2898" s="2" t="s">
        <v>27</v>
      </c>
      <c r="E2898" s="2">
        <v>25</v>
      </c>
      <c r="F2898" s="2">
        <v>4397.4290000000001</v>
      </c>
      <c r="G2898" s="2">
        <v>0</v>
      </c>
      <c r="H2898" s="2" t="s">
        <v>49</v>
      </c>
      <c r="I2898" s="2">
        <v>1012.89</v>
      </c>
      <c r="J2898" s="2">
        <v>217.99</v>
      </c>
      <c r="K2898" s="2">
        <v>19.260000000000002</v>
      </c>
      <c r="L2898" s="2" t="s">
        <v>92</v>
      </c>
      <c r="M2898" s="2" t="s">
        <v>29</v>
      </c>
      <c r="N2898" s="2" t="s">
        <v>43</v>
      </c>
      <c r="O2898" s="2" t="s">
        <v>31</v>
      </c>
      <c r="P2898" s="2" t="s">
        <v>39</v>
      </c>
      <c r="Q2898" s="2" t="s">
        <v>26</v>
      </c>
      <c r="R2898" s="3">
        <v>42823</v>
      </c>
      <c r="S2898" s="10">
        <f t="shared" si="493"/>
        <v>2017</v>
      </c>
      <c r="T2898" t="str">
        <f t="shared" si="491"/>
        <v/>
      </c>
      <c r="U2898" t="str">
        <f t="shared" si="491"/>
        <v/>
      </c>
      <c r="V2898">
        <f t="shared" si="491"/>
        <v>1012.89</v>
      </c>
      <c r="W2898" t="str">
        <f t="shared" si="491"/>
        <v/>
      </c>
      <c r="Z2898" t="str">
        <f t="shared" si="492"/>
        <v/>
      </c>
      <c r="AA2898">
        <f t="shared" si="492"/>
        <v>1012.89</v>
      </c>
      <c r="AB2898" t="str">
        <f t="shared" si="492"/>
        <v/>
      </c>
      <c r="AE2898" t="str">
        <f t="shared" si="494"/>
        <v/>
      </c>
      <c r="AH2898" t="str">
        <f t="shared" si="495"/>
        <v/>
      </c>
      <c r="AI2898" t="str">
        <f t="shared" si="496"/>
        <v/>
      </c>
      <c r="AJ2898" t="str">
        <f t="shared" si="496"/>
        <v/>
      </c>
      <c r="AK2898" t="str">
        <f t="shared" si="496"/>
        <v/>
      </c>
      <c r="AL2898" t="str">
        <f t="shared" si="496"/>
        <v/>
      </c>
    </row>
    <row r="2899" spans="1:38" x14ac:dyDescent="0.2">
      <c r="A2899" s="1">
        <v>8141</v>
      </c>
      <c r="B2899" s="2" t="s">
        <v>18</v>
      </c>
      <c r="C2899" s="3">
        <v>42815</v>
      </c>
      <c r="D2899" s="2" t="s">
        <v>50</v>
      </c>
      <c r="E2899" s="2">
        <v>7</v>
      </c>
      <c r="F2899" s="2">
        <v>139.01</v>
      </c>
      <c r="G2899" s="2">
        <v>0.01</v>
      </c>
      <c r="H2899" s="2" t="s">
        <v>20</v>
      </c>
      <c r="I2899" s="2">
        <v>-1.9</v>
      </c>
      <c r="J2899" s="2">
        <v>29.48</v>
      </c>
      <c r="K2899" s="2">
        <v>15.99</v>
      </c>
      <c r="L2899" s="2" t="s">
        <v>304</v>
      </c>
      <c r="M2899" s="2" t="s">
        <v>29</v>
      </c>
      <c r="N2899" s="2" t="s">
        <v>23</v>
      </c>
      <c r="O2899" s="2" t="s">
        <v>31</v>
      </c>
      <c r="P2899" s="2" t="s">
        <v>32</v>
      </c>
      <c r="Q2899" s="2" t="s">
        <v>58</v>
      </c>
      <c r="R2899" s="3">
        <v>42817</v>
      </c>
      <c r="S2899" s="10">
        <f t="shared" si="493"/>
        <v>2017</v>
      </c>
      <c r="T2899">
        <f t="shared" si="491"/>
        <v>-1.9</v>
      </c>
      <c r="U2899" t="str">
        <f t="shared" si="491"/>
        <v/>
      </c>
      <c r="V2899" t="str">
        <f t="shared" si="491"/>
        <v/>
      </c>
      <c r="W2899" t="str">
        <f t="shared" si="491"/>
        <v/>
      </c>
      <c r="Z2899" t="str">
        <f t="shared" si="492"/>
        <v/>
      </c>
      <c r="AA2899">
        <f t="shared" si="492"/>
        <v>-1.9</v>
      </c>
      <c r="AB2899" t="str">
        <f t="shared" si="492"/>
        <v/>
      </c>
      <c r="AE2899" t="str">
        <f t="shared" si="494"/>
        <v>Technology</v>
      </c>
      <c r="AH2899">
        <f t="shared" si="495"/>
        <v>-1.9</v>
      </c>
      <c r="AI2899" t="str">
        <f t="shared" si="496"/>
        <v/>
      </c>
      <c r="AJ2899" t="str">
        <f t="shared" si="496"/>
        <v/>
      </c>
      <c r="AK2899" t="str">
        <f t="shared" si="496"/>
        <v/>
      </c>
      <c r="AL2899">
        <f t="shared" si="496"/>
        <v>-1.9</v>
      </c>
    </row>
    <row r="2900" spans="1:38" x14ac:dyDescent="0.2">
      <c r="A2900" s="1">
        <v>8142</v>
      </c>
      <c r="B2900" s="2" t="s">
        <v>18</v>
      </c>
      <c r="C2900" s="3">
        <v>42816</v>
      </c>
      <c r="D2900" s="2" t="s">
        <v>59</v>
      </c>
      <c r="E2900" s="2">
        <v>21</v>
      </c>
      <c r="F2900" s="2">
        <v>323.75</v>
      </c>
      <c r="G2900" s="2">
        <v>0.06</v>
      </c>
      <c r="H2900" s="2" t="s">
        <v>20</v>
      </c>
      <c r="I2900" s="2">
        <v>123.31</v>
      </c>
      <c r="J2900" s="2">
        <v>27.68</v>
      </c>
      <c r="K2900" s="2">
        <v>17.73</v>
      </c>
      <c r="L2900" s="2" t="s">
        <v>482</v>
      </c>
      <c r="M2900" s="2" t="s">
        <v>38</v>
      </c>
      <c r="N2900" s="2" t="s">
        <v>30</v>
      </c>
      <c r="O2900" s="2" t="s">
        <v>45</v>
      </c>
      <c r="P2900" s="2" t="s">
        <v>55</v>
      </c>
      <c r="Q2900" s="2" t="s">
        <v>58</v>
      </c>
      <c r="R2900" s="3">
        <v>42818</v>
      </c>
      <c r="S2900" s="10">
        <f t="shared" si="493"/>
        <v>2017</v>
      </c>
      <c r="T2900" t="str">
        <f t="shared" si="491"/>
        <v/>
      </c>
      <c r="U2900">
        <f t="shared" si="491"/>
        <v>123.31</v>
      </c>
      <c r="V2900" t="str">
        <f t="shared" si="491"/>
        <v/>
      </c>
      <c r="W2900" t="str">
        <f t="shared" si="491"/>
        <v/>
      </c>
      <c r="Z2900" t="str">
        <f t="shared" si="492"/>
        <v/>
      </c>
      <c r="AA2900" t="str">
        <f t="shared" si="492"/>
        <v/>
      </c>
      <c r="AB2900">
        <f t="shared" si="492"/>
        <v>123.31</v>
      </c>
      <c r="AE2900" t="str">
        <f t="shared" si="494"/>
        <v/>
      </c>
      <c r="AH2900" t="str">
        <f t="shared" si="495"/>
        <v/>
      </c>
      <c r="AI2900" t="str">
        <f t="shared" si="496"/>
        <v/>
      </c>
      <c r="AJ2900" t="str">
        <f t="shared" si="496"/>
        <v/>
      </c>
      <c r="AK2900" t="str">
        <f t="shared" si="496"/>
        <v/>
      </c>
      <c r="AL2900" t="str">
        <f t="shared" si="496"/>
        <v/>
      </c>
    </row>
    <row r="2901" spans="1:38" x14ac:dyDescent="0.2">
      <c r="A2901" s="1">
        <v>8143</v>
      </c>
      <c r="B2901" s="2" t="s">
        <v>18</v>
      </c>
      <c r="C2901" s="3">
        <v>42816</v>
      </c>
      <c r="D2901" s="2" t="s">
        <v>27</v>
      </c>
      <c r="E2901" s="2">
        <v>50</v>
      </c>
      <c r="F2901" s="2">
        <v>2804.07</v>
      </c>
      <c r="G2901" s="2">
        <v>0.01</v>
      </c>
      <c r="H2901" s="2" t="s">
        <v>20</v>
      </c>
      <c r="I2901" s="2">
        <v>806.44</v>
      </c>
      <c r="J2901" s="2">
        <v>67.290000000000006</v>
      </c>
      <c r="K2901" s="2">
        <v>19.079999999999998</v>
      </c>
      <c r="L2901" s="2" t="s">
        <v>229</v>
      </c>
      <c r="M2901" s="2" t="s">
        <v>29</v>
      </c>
      <c r="N2901" s="2" t="s">
        <v>30</v>
      </c>
      <c r="O2901" s="2" t="s">
        <v>24</v>
      </c>
      <c r="P2901" s="2" t="s">
        <v>52</v>
      </c>
      <c r="Q2901" s="2" t="s">
        <v>26</v>
      </c>
      <c r="R2901" s="3">
        <v>42823</v>
      </c>
      <c r="S2901" s="10">
        <f t="shared" si="493"/>
        <v>2017</v>
      </c>
      <c r="T2901" t="str">
        <f t="shared" si="491"/>
        <v/>
      </c>
      <c r="U2901">
        <f t="shared" si="491"/>
        <v>806.44</v>
      </c>
      <c r="V2901" t="str">
        <f t="shared" si="491"/>
        <v/>
      </c>
      <c r="W2901" t="str">
        <f t="shared" si="491"/>
        <v/>
      </c>
      <c r="Z2901">
        <f t="shared" si="492"/>
        <v>806.44</v>
      </c>
      <c r="AA2901" t="str">
        <f t="shared" si="492"/>
        <v/>
      </c>
      <c r="AB2901" t="str">
        <f t="shared" si="492"/>
        <v/>
      </c>
      <c r="AE2901" t="str">
        <f t="shared" si="494"/>
        <v/>
      </c>
      <c r="AH2901" t="str">
        <f t="shared" si="495"/>
        <v/>
      </c>
      <c r="AI2901" t="str">
        <f t="shared" si="496"/>
        <v/>
      </c>
      <c r="AJ2901" t="str">
        <f t="shared" si="496"/>
        <v/>
      </c>
      <c r="AK2901" t="str">
        <f t="shared" si="496"/>
        <v/>
      </c>
      <c r="AL2901" t="str">
        <f t="shared" si="496"/>
        <v/>
      </c>
    </row>
    <row r="2902" spans="1:38" x14ac:dyDescent="0.2">
      <c r="A2902" s="1">
        <v>8144</v>
      </c>
      <c r="B2902" s="2" t="s">
        <v>18</v>
      </c>
      <c r="C2902" s="3">
        <v>42816</v>
      </c>
      <c r="D2902" s="2" t="s">
        <v>50</v>
      </c>
      <c r="E2902" s="2">
        <v>5</v>
      </c>
      <c r="F2902" s="2">
        <v>44.26</v>
      </c>
      <c r="G2902" s="2">
        <v>7.0000000000000007E-2</v>
      </c>
      <c r="H2902" s="2" t="s">
        <v>20</v>
      </c>
      <c r="I2902" s="2">
        <v>-27.42</v>
      </c>
      <c r="J2902" s="2">
        <v>17.809999999999999</v>
      </c>
      <c r="K2902" s="2">
        <v>22.49</v>
      </c>
      <c r="L2902" s="2" t="s">
        <v>606</v>
      </c>
      <c r="M2902" s="2" t="s">
        <v>66</v>
      </c>
      <c r="N2902" s="2" t="s">
        <v>30</v>
      </c>
      <c r="O2902" s="2" t="s">
        <v>24</v>
      </c>
      <c r="P2902" s="2" t="s">
        <v>25</v>
      </c>
      <c r="Q2902" s="2" t="s">
        <v>26</v>
      </c>
      <c r="R2902" s="3">
        <v>42817</v>
      </c>
      <c r="S2902" s="10">
        <f t="shared" si="493"/>
        <v>2017</v>
      </c>
      <c r="T2902" t="str">
        <f t="shared" ref="T2902:W2921" si="497">IF($N2902=T$1,$I2902,"")</f>
        <v/>
      </c>
      <c r="U2902">
        <f t="shared" si="497"/>
        <v>-27.42</v>
      </c>
      <c r="V2902" t="str">
        <f t="shared" si="497"/>
        <v/>
      </c>
      <c r="W2902" t="str">
        <f t="shared" si="497"/>
        <v/>
      </c>
      <c r="Z2902">
        <f t="shared" ref="Z2902:AB2921" si="498">IF($O2902=Z$1,$I2902,"")</f>
        <v>-27.42</v>
      </c>
      <c r="AA2902" t="str">
        <f t="shared" si="498"/>
        <v/>
      </c>
      <c r="AB2902" t="str">
        <f t="shared" si="498"/>
        <v/>
      </c>
      <c r="AE2902" t="str">
        <f t="shared" si="494"/>
        <v>Office Supplies</v>
      </c>
      <c r="AH2902" t="str">
        <f t="shared" si="495"/>
        <v/>
      </c>
      <c r="AI2902" t="str">
        <f t="shared" si="496"/>
        <v/>
      </c>
      <c r="AJ2902" t="str">
        <f t="shared" si="496"/>
        <v/>
      </c>
      <c r="AK2902" t="str">
        <f t="shared" si="496"/>
        <v/>
      </c>
      <c r="AL2902" t="str">
        <f t="shared" si="496"/>
        <v/>
      </c>
    </row>
    <row r="2903" spans="1:38" x14ac:dyDescent="0.2">
      <c r="A2903" s="1">
        <v>8145</v>
      </c>
      <c r="B2903" s="2" t="s">
        <v>18</v>
      </c>
      <c r="C2903" s="3">
        <v>42816</v>
      </c>
      <c r="D2903" s="2" t="s">
        <v>19</v>
      </c>
      <c r="E2903" s="2">
        <v>12</v>
      </c>
      <c r="F2903" s="2">
        <v>394.11</v>
      </c>
      <c r="G2903" s="2">
        <v>0.01</v>
      </c>
      <c r="H2903" s="2" t="s">
        <v>49</v>
      </c>
      <c r="I2903" s="2">
        <v>-78.72</v>
      </c>
      <c r="J2903" s="2">
        <v>42.98</v>
      </c>
      <c r="K2903" s="2">
        <v>20.5</v>
      </c>
      <c r="L2903" s="2" t="s">
        <v>246</v>
      </c>
      <c r="M2903" s="2" t="s">
        <v>29</v>
      </c>
      <c r="N2903" s="2" t="s">
        <v>30</v>
      </c>
      <c r="O2903" s="2" t="s">
        <v>31</v>
      </c>
      <c r="P2903" s="2" t="s">
        <v>32</v>
      </c>
      <c r="Q2903" s="2" t="s">
        <v>26</v>
      </c>
      <c r="R2903" s="3">
        <v>42817</v>
      </c>
      <c r="S2903" s="10">
        <f t="shared" si="493"/>
        <v>2017</v>
      </c>
      <c r="T2903" t="str">
        <f t="shared" si="497"/>
        <v/>
      </c>
      <c r="U2903">
        <f t="shared" si="497"/>
        <v>-78.72</v>
      </c>
      <c r="V2903" t="str">
        <f t="shared" si="497"/>
        <v/>
      </c>
      <c r="W2903" t="str">
        <f t="shared" si="497"/>
        <v/>
      </c>
      <c r="Z2903" t="str">
        <f t="shared" si="498"/>
        <v/>
      </c>
      <c r="AA2903">
        <f t="shared" si="498"/>
        <v>-78.72</v>
      </c>
      <c r="AB2903" t="str">
        <f t="shared" si="498"/>
        <v/>
      </c>
      <c r="AE2903" t="str">
        <f t="shared" si="494"/>
        <v>Technology</v>
      </c>
      <c r="AH2903" t="str">
        <f t="shared" si="495"/>
        <v/>
      </c>
      <c r="AI2903" t="str">
        <f t="shared" si="496"/>
        <v/>
      </c>
      <c r="AJ2903" t="str">
        <f t="shared" si="496"/>
        <v/>
      </c>
      <c r="AK2903" t="str">
        <f t="shared" si="496"/>
        <v/>
      </c>
      <c r="AL2903" t="str">
        <f t="shared" si="496"/>
        <v/>
      </c>
    </row>
    <row r="2904" spans="1:38" x14ac:dyDescent="0.2">
      <c r="A2904" s="1">
        <v>8146</v>
      </c>
      <c r="B2904" s="2" t="s">
        <v>18</v>
      </c>
      <c r="C2904" s="3">
        <v>42816</v>
      </c>
      <c r="D2904" s="2" t="s">
        <v>19</v>
      </c>
      <c r="E2904" s="2">
        <v>34</v>
      </c>
      <c r="F2904" s="2">
        <v>141.46</v>
      </c>
      <c r="G2904" s="2">
        <v>0.09</v>
      </c>
      <c r="H2904" s="2" t="s">
        <v>20</v>
      </c>
      <c r="I2904" s="2">
        <v>11.38</v>
      </c>
      <c r="J2904" s="2">
        <v>16.13</v>
      </c>
      <c r="K2904" s="2">
        <v>15.17</v>
      </c>
      <c r="L2904" s="2" t="s">
        <v>246</v>
      </c>
      <c r="M2904" s="2" t="s">
        <v>29</v>
      </c>
      <c r="N2904" s="2" t="s">
        <v>30</v>
      </c>
      <c r="O2904" s="2" t="s">
        <v>24</v>
      </c>
      <c r="P2904" s="2" t="s">
        <v>64</v>
      </c>
      <c r="Q2904" s="2" t="s">
        <v>36</v>
      </c>
      <c r="R2904" s="3">
        <v>42818</v>
      </c>
      <c r="S2904" s="10">
        <f t="shared" si="493"/>
        <v>2017</v>
      </c>
      <c r="T2904" t="str">
        <f t="shared" si="497"/>
        <v/>
      </c>
      <c r="U2904">
        <f t="shared" si="497"/>
        <v>11.38</v>
      </c>
      <c r="V2904" t="str">
        <f t="shared" si="497"/>
        <v/>
      </c>
      <c r="W2904" t="str">
        <f t="shared" si="497"/>
        <v/>
      </c>
      <c r="Z2904">
        <f t="shared" si="498"/>
        <v>11.38</v>
      </c>
      <c r="AA2904" t="str">
        <f t="shared" si="498"/>
        <v/>
      </c>
      <c r="AB2904" t="str">
        <f t="shared" si="498"/>
        <v/>
      </c>
      <c r="AE2904" t="str">
        <f t="shared" si="494"/>
        <v/>
      </c>
      <c r="AH2904" t="str">
        <f t="shared" si="495"/>
        <v/>
      </c>
      <c r="AI2904" t="str">
        <f t="shared" si="496"/>
        <v/>
      </c>
      <c r="AJ2904" t="str">
        <f t="shared" si="496"/>
        <v/>
      </c>
      <c r="AK2904" t="str">
        <f t="shared" si="496"/>
        <v/>
      </c>
      <c r="AL2904" t="str">
        <f t="shared" si="496"/>
        <v/>
      </c>
    </row>
    <row r="2905" spans="1:38" x14ac:dyDescent="0.2">
      <c r="A2905" s="1">
        <v>8147</v>
      </c>
      <c r="B2905" s="2" t="s">
        <v>18</v>
      </c>
      <c r="C2905" s="3">
        <v>42816</v>
      </c>
      <c r="D2905" s="2" t="s">
        <v>27</v>
      </c>
      <c r="E2905" s="2">
        <v>13</v>
      </c>
      <c r="F2905" s="2">
        <v>735.42499999999995</v>
      </c>
      <c r="G2905" s="2">
        <v>0.04</v>
      </c>
      <c r="H2905" s="2" t="s">
        <v>20</v>
      </c>
      <c r="I2905" s="2">
        <v>25.4</v>
      </c>
      <c r="J2905" s="2">
        <v>77.989999999999995</v>
      </c>
      <c r="K2905" s="2">
        <v>16.5</v>
      </c>
      <c r="L2905" s="2" t="s">
        <v>218</v>
      </c>
      <c r="M2905" s="2" t="s">
        <v>38</v>
      </c>
      <c r="N2905" s="2" t="s">
        <v>43</v>
      </c>
      <c r="O2905" s="2" t="s">
        <v>31</v>
      </c>
      <c r="P2905" s="2" t="s">
        <v>39</v>
      </c>
      <c r="Q2905" s="2" t="s">
        <v>26</v>
      </c>
      <c r="R2905" s="3">
        <v>42820</v>
      </c>
      <c r="S2905" s="10">
        <f t="shared" si="493"/>
        <v>2017</v>
      </c>
      <c r="T2905" t="str">
        <f t="shared" si="497"/>
        <v/>
      </c>
      <c r="U2905" t="str">
        <f t="shared" si="497"/>
        <v/>
      </c>
      <c r="V2905">
        <f t="shared" si="497"/>
        <v>25.4</v>
      </c>
      <c r="W2905" t="str">
        <f t="shared" si="497"/>
        <v/>
      </c>
      <c r="Z2905" t="str">
        <f t="shared" si="498"/>
        <v/>
      </c>
      <c r="AA2905">
        <f t="shared" si="498"/>
        <v>25.4</v>
      </c>
      <c r="AB2905" t="str">
        <f t="shared" si="498"/>
        <v/>
      </c>
      <c r="AE2905" t="str">
        <f t="shared" si="494"/>
        <v/>
      </c>
      <c r="AH2905" t="str">
        <f t="shared" si="495"/>
        <v/>
      </c>
      <c r="AI2905" t="str">
        <f t="shared" si="496"/>
        <v/>
      </c>
      <c r="AJ2905" t="str">
        <f t="shared" si="496"/>
        <v/>
      </c>
      <c r="AK2905" t="str">
        <f t="shared" si="496"/>
        <v/>
      </c>
      <c r="AL2905" t="str">
        <f t="shared" si="496"/>
        <v/>
      </c>
    </row>
    <row r="2906" spans="1:38" x14ac:dyDescent="0.2">
      <c r="A2906" s="1">
        <v>8148</v>
      </c>
      <c r="B2906" s="2" t="s">
        <v>18</v>
      </c>
      <c r="C2906" s="3">
        <v>42819</v>
      </c>
      <c r="D2906" s="2" t="s">
        <v>19</v>
      </c>
      <c r="E2906" s="2">
        <v>7</v>
      </c>
      <c r="F2906" s="2">
        <v>88.98</v>
      </c>
      <c r="G2906" s="2">
        <v>0.04</v>
      </c>
      <c r="H2906" s="2" t="s">
        <v>20</v>
      </c>
      <c r="I2906" s="2">
        <v>-2.38</v>
      </c>
      <c r="J2906" s="2">
        <v>22.98</v>
      </c>
      <c r="K2906" s="2">
        <v>17.37</v>
      </c>
      <c r="L2906" s="2" t="s">
        <v>318</v>
      </c>
      <c r="M2906" s="2" t="s">
        <v>38</v>
      </c>
      <c r="N2906" s="2" t="s">
        <v>43</v>
      </c>
      <c r="O2906" s="2" t="s">
        <v>24</v>
      </c>
      <c r="P2906" s="2" t="s">
        <v>203</v>
      </c>
      <c r="Q2906" s="2" t="s">
        <v>58</v>
      </c>
      <c r="R2906" s="3">
        <v>42820</v>
      </c>
      <c r="S2906" s="10">
        <f t="shared" si="493"/>
        <v>2017</v>
      </c>
      <c r="T2906" t="str">
        <f t="shared" si="497"/>
        <v/>
      </c>
      <c r="U2906" t="str">
        <f t="shared" si="497"/>
        <v/>
      </c>
      <c r="V2906">
        <f t="shared" si="497"/>
        <v>-2.38</v>
      </c>
      <c r="W2906" t="str">
        <f t="shared" si="497"/>
        <v/>
      </c>
      <c r="Z2906">
        <f t="shared" si="498"/>
        <v>-2.38</v>
      </c>
      <c r="AA2906" t="str">
        <f t="shared" si="498"/>
        <v/>
      </c>
      <c r="AB2906" t="str">
        <f t="shared" si="498"/>
        <v/>
      </c>
      <c r="AE2906" t="str">
        <f t="shared" si="494"/>
        <v>Office Supplies</v>
      </c>
      <c r="AH2906" t="str">
        <f t="shared" si="495"/>
        <v/>
      </c>
      <c r="AI2906" t="str">
        <f t="shared" si="496"/>
        <v/>
      </c>
      <c r="AJ2906" t="str">
        <f t="shared" si="496"/>
        <v/>
      </c>
      <c r="AK2906" t="str">
        <f t="shared" si="496"/>
        <v/>
      </c>
      <c r="AL2906" t="str">
        <f t="shared" si="496"/>
        <v/>
      </c>
    </row>
    <row r="2907" spans="1:38" x14ac:dyDescent="0.2">
      <c r="A2907" s="1">
        <v>8149</v>
      </c>
      <c r="B2907" s="2" t="s">
        <v>18</v>
      </c>
      <c r="C2907" s="3">
        <v>42819</v>
      </c>
      <c r="D2907" s="2" t="s">
        <v>19</v>
      </c>
      <c r="E2907" s="2">
        <v>4</v>
      </c>
      <c r="F2907" s="2">
        <v>144.94</v>
      </c>
      <c r="G2907" s="2">
        <v>0.08</v>
      </c>
      <c r="H2907" s="2" t="s">
        <v>20</v>
      </c>
      <c r="I2907" s="2">
        <v>-133.44</v>
      </c>
      <c r="J2907" s="2">
        <v>46.98</v>
      </c>
      <c r="K2907" s="2">
        <v>21.53</v>
      </c>
      <c r="L2907" s="2" t="s">
        <v>187</v>
      </c>
      <c r="M2907" s="2" t="s">
        <v>29</v>
      </c>
      <c r="N2907" s="2" t="s">
        <v>54</v>
      </c>
      <c r="O2907" s="2" t="s">
        <v>31</v>
      </c>
      <c r="P2907" s="2" t="s">
        <v>32</v>
      </c>
      <c r="Q2907" s="2" t="s">
        <v>26</v>
      </c>
      <c r="R2907" s="3">
        <v>42822</v>
      </c>
      <c r="S2907" s="10">
        <f t="shared" si="493"/>
        <v>2017</v>
      </c>
      <c r="T2907" t="str">
        <f t="shared" si="497"/>
        <v/>
      </c>
      <c r="U2907" t="str">
        <f t="shared" si="497"/>
        <v/>
      </c>
      <c r="V2907" t="str">
        <f t="shared" si="497"/>
        <v/>
      </c>
      <c r="W2907">
        <f t="shared" si="497"/>
        <v>-133.44</v>
      </c>
      <c r="Z2907" t="str">
        <f t="shared" si="498"/>
        <v/>
      </c>
      <c r="AA2907">
        <f t="shared" si="498"/>
        <v>-133.44</v>
      </c>
      <c r="AB2907" t="str">
        <f t="shared" si="498"/>
        <v/>
      </c>
      <c r="AE2907" t="str">
        <f t="shared" si="494"/>
        <v>Technology</v>
      </c>
      <c r="AH2907">
        <f t="shared" si="495"/>
        <v>-133.44</v>
      </c>
      <c r="AI2907" t="str">
        <f t="shared" si="496"/>
        <v/>
      </c>
      <c r="AJ2907" t="str">
        <f t="shared" si="496"/>
        <v/>
      </c>
      <c r="AK2907" t="str">
        <f t="shared" si="496"/>
        <v/>
      </c>
      <c r="AL2907">
        <f t="shared" si="496"/>
        <v>-133.44</v>
      </c>
    </row>
    <row r="2908" spans="1:38" x14ac:dyDescent="0.2">
      <c r="A2908" s="1">
        <v>8150</v>
      </c>
      <c r="B2908" s="2" t="s">
        <v>18</v>
      </c>
      <c r="C2908" s="3">
        <v>42820</v>
      </c>
      <c r="D2908" s="2" t="s">
        <v>50</v>
      </c>
      <c r="E2908" s="2">
        <v>37</v>
      </c>
      <c r="F2908" s="2">
        <v>5825.28</v>
      </c>
      <c r="G2908" s="2">
        <v>0.01</v>
      </c>
      <c r="H2908" s="2" t="s">
        <v>44</v>
      </c>
      <c r="I2908" s="2">
        <v>-561.74</v>
      </c>
      <c r="J2908" s="2">
        <v>162.97999999999999</v>
      </c>
      <c r="K2908" s="2">
        <v>80.27</v>
      </c>
      <c r="L2908" s="2" t="s">
        <v>420</v>
      </c>
      <c r="M2908" s="2" t="s">
        <v>29</v>
      </c>
      <c r="N2908" s="2" t="s">
        <v>23</v>
      </c>
      <c r="O2908" s="2" t="s">
        <v>45</v>
      </c>
      <c r="P2908" s="2" t="s">
        <v>67</v>
      </c>
      <c r="Q2908" s="2" t="s">
        <v>47</v>
      </c>
      <c r="R2908" s="3">
        <v>42821</v>
      </c>
      <c r="S2908" s="10">
        <f t="shared" si="493"/>
        <v>2017</v>
      </c>
      <c r="T2908">
        <f t="shared" si="497"/>
        <v>-561.74</v>
      </c>
      <c r="U2908" t="str">
        <f t="shared" si="497"/>
        <v/>
      </c>
      <c r="V2908" t="str">
        <f t="shared" si="497"/>
        <v/>
      </c>
      <c r="W2908" t="str">
        <f t="shared" si="497"/>
        <v/>
      </c>
      <c r="Z2908" t="str">
        <f t="shared" si="498"/>
        <v/>
      </c>
      <c r="AA2908" t="str">
        <f t="shared" si="498"/>
        <v/>
      </c>
      <c r="AB2908">
        <f t="shared" si="498"/>
        <v>-561.74</v>
      </c>
      <c r="AE2908" t="str">
        <f t="shared" si="494"/>
        <v>Furniture</v>
      </c>
      <c r="AH2908" t="str">
        <f t="shared" si="495"/>
        <v/>
      </c>
      <c r="AI2908" t="str">
        <f t="shared" si="496"/>
        <v/>
      </c>
      <c r="AJ2908" t="str">
        <f t="shared" si="496"/>
        <v/>
      </c>
      <c r="AK2908" t="str">
        <f t="shared" si="496"/>
        <v/>
      </c>
      <c r="AL2908" t="str">
        <f t="shared" si="496"/>
        <v/>
      </c>
    </row>
    <row r="2909" spans="1:38" x14ac:dyDescent="0.2">
      <c r="A2909" s="1">
        <v>8151</v>
      </c>
      <c r="B2909" s="2" t="s">
        <v>18</v>
      </c>
      <c r="C2909" s="3">
        <v>42821</v>
      </c>
      <c r="D2909" s="2" t="s">
        <v>41</v>
      </c>
      <c r="E2909" s="2">
        <v>27</v>
      </c>
      <c r="F2909" s="2">
        <v>4899.26</v>
      </c>
      <c r="G2909" s="2">
        <v>0.02</v>
      </c>
      <c r="H2909" s="2" t="s">
        <v>44</v>
      </c>
      <c r="I2909" s="2">
        <v>258.54000000000002</v>
      </c>
      <c r="J2909" s="2">
        <v>192.98</v>
      </c>
      <c r="K2909" s="2">
        <v>69.239999999999995</v>
      </c>
      <c r="L2909" s="2" t="s">
        <v>609</v>
      </c>
      <c r="M2909" s="2" t="s">
        <v>22</v>
      </c>
      <c r="N2909" s="2" t="s">
        <v>54</v>
      </c>
      <c r="O2909" s="2" t="s">
        <v>24</v>
      </c>
      <c r="P2909" s="2" t="s">
        <v>71</v>
      </c>
      <c r="Q2909" s="2" t="s">
        <v>56</v>
      </c>
      <c r="R2909" s="3">
        <v>42823</v>
      </c>
      <c r="S2909" s="10">
        <f t="shared" si="493"/>
        <v>2017</v>
      </c>
      <c r="T2909" t="str">
        <f t="shared" si="497"/>
        <v/>
      </c>
      <c r="U2909" t="str">
        <f t="shared" si="497"/>
        <v/>
      </c>
      <c r="V2909" t="str">
        <f t="shared" si="497"/>
        <v/>
      </c>
      <c r="W2909">
        <f t="shared" si="497"/>
        <v>258.54000000000002</v>
      </c>
      <c r="Z2909">
        <f t="shared" si="498"/>
        <v>258.54000000000002</v>
      </c>
      <c r="AA2909" t="str">
        <f t="shared" si="498"/>
        <v/>
      </c>
      <c r="AB2909" t="str">
        <f t="shared" si="498"/>
        <v/>
      </c>
      <c r="AE2909" t="str">
        <f t="shared" si="494"/>
        <v/>
      </c>
      <c r="AH2909" t="str">
        <f t="shared" si="495"/>
        <v/>
      </c>
      <c r="AI2909" t="str">
        <f t="shared" si="496"/>
        <v/>
      </c>
      <c r="AJ2909" t="str">
        <f t="shared" si="496"/>
        <v/>
      </c>
      <c r="AK2909" t="str">
        <f t="shared" si="496"/>
        <v/>
      </c>
      <c r="AL2909" t="str">
        <f t="shared" si="496"/>
        <v/>
      </c>
    </row>
    <row r="2910" spans="1:38" x14ac:dyDescent="0.2">
      <c r="A2910" s="1">
        <v>8152</v>
      </c>
      <c r="B2910" s="2" t="s">
        <v>18</v>
      </c>
      <c r="C2910" s="3">
        <v>42821</v>
      </c>
      <c r="D2910" s="2" t="s">
        <v>41</v>
      </c>
      <c r="E2910" s="2">
        <v>37</v>
      </c>
      <c r="F2910" s="2">
        <v>6046.5</v>
      </c>
      <c r="G2910" s="2">
        <v>0.01</v>
      </c>
      <c r="H2910" s="2" t="s">
        <v>44</v>
      </c>
      <c r="I2910" s="2">
        <v>-340.52</v>
      </c>
      <c r="J2910" s="2">
        <v>162.97999999999999</v>
      </c>
      <c r="K2910" s="2">
        <v>80.27</v>
      </c>
      <c r="L2910" s="2" t="s">
        <v>609</v>
      </c>
      <c r="M2910" s="2" t="s">
        <v>22</v>
      </c>
      <c r="N2910" s="2" t="s">
        <v>54</v>
      </c>
      <c r="O2910" s="2" t="s">
        <v>45</v>
      </c>
      <c r="P2910" s="2" t="s">
        <v>67</v>
      </c>
      <c r="Q2910" s="2" t="s">
        <v>47</v>
      </c>
      <c r="R2910" s="3">
        <v>42821</v>
      </c>
      <c r="S2910" s="10">
        <f t="shared" si="493"/>
        <v>2017</v>
      </c>
      <c r="T2910" t="str">
        <f t="shared" si="497"/>
        <v/>
      </c>
      <c r="U2910" t="str">
        <f t="shared" si="497"/>
        <v/>
      </c>
      <c r="V2910" t="str">
        <f t="shared" si="497"/>
        <v/>
      </c>
      <c r="W2910">
        <f t="shared" si="497"/>
        <v>-340.52</v>
      </c>
      <c r="Z2910" t="str">
        <f t="shared" si="498"/>
        <v/>
      </c>
      <c r="AA2910" t="str">
        <f t="shared" si="498"/>
        <v/>
      </c>
      <c r="AB2910">
        <f t="shared" si="498"/>
        <v>-340.52</v>
      </c>
      <c r="AE2910" t="str">
        <f t="shared" si="494"/>
        <v>Furniture</v>
      </c>
      <c r="AH2910" t="str">
        <f t="shared" si="495"/>
        <v/>
      </c>
      <c r="AI2910" t="str">
        <f t="shared" si="496"/>
        <v/>
      </c>
      <c r="AJ2910" t="str">
        <f t="shared" si="496"/>
        <v/>
      </c>
      <c r="AK2910" t="str">
        <f t="shared" si="496"/>
        <v/>
      </c>
      <c r="AL2910" t="str">
        <f t="shared" si="496"/>
        <v/>
      </c>
    </row>
    <row r="2911" spans="1:38" x14ac:dyDescent="0.2">
      <c r="A2911" s="1">
        <v>8153</v>
      </c>
      <c r="B2911" s="2" t="s">
        <v>18</v>
      </c>
      <c r="C2911" s="3">
        <v>42821</v>
      </c>
      <c r="D2911" s="2" t="s">
        <v>41</v>
      </c>
      <c r="E2911" s="2">
        <v>31</v>
      </c>
      <c r="F2911" s="2">
        <v>213.89</v>
      </c>
      <c r="G2911" s="2">
        <v>0.05</v>
      </c>
      <c r="H2911" s="2" t="s">
        <v>20</v>
      </c>
      <c r="I2911" s="2">
        <v>85.47</v>
      </c>
      <c r="J2911" s="2">
        <v>18.45</v>
      </c>
      <c r="K2911" s="2">
        <v>15.34</v>
      </c>
      <c r="L2911" s="2" t="s">
        <v>609</v>
      </c>
      <c r="M2911" s="2" t="s">
        <v>22</v>
      </c>
      <c r="N2911" s="2" t="s">
        <v>54</v>
      </c>
      <c r="O2911" s="2" t="s">
        <v>24</v>
      </c>
      <c r="P2911" s="2" t="s">
        <v>35</v>
      </c>
      <c r="Q2911" s="2" t="s">
        <v>36</v>
      </c>
      <c r="R2911" s="3">
        <v>42823</v>
      </c>
      <c r="S2911" s="10">
        <f t="shared" si="493"/>
        <v>2017</v>
      </c>
      <c r="T2911" t="str">
        <f t="shared" si="497"/>
        <v/>
      </c>
      <c r="U2911" t="str">
        <f t="shared" si="497"/>
        <v/>
      </c>
      <c r="V2911" t="str">
        <f t="shared" si="497"/>
        <v/>
      </c>
      <c r="W2911">
        <f t="shared" si="497"/>
        <v>85.47</v>
      </c>
      <c r="Z2911">
        <f t="shared" si="498"/>
        <v>85.47</v>
      </c>
      <c r="AA2911" t="str">
        <f t="shared" si="498"/>
        <v/>
      </c>
      <c r="AB2911" t="str">
        <f t="shared" si="498"/>
        <v/>
      </c>
      <c r="AE2911" t="str">
        <f t="shared" si="494"/>
        <v/>
      </c>
      <c r="AH2911" t="str">
        <f t="shared" si="495"/>
        <v/>
      </c>
      <c r="AI2911" t="str">
        <f t="shared" si="496"/>
        <v/>
      </c>
      <c r="AJ2911" t="str">
        <f t="shared" si="496"/>
        <v/>
      </c>
      <c r="AK2911" t="str">
        <f t="shared" si="496"/>
        <v/>
      </c>
      <c r="AL2911" t="str">
        <f t="shared" si="496"/>
        <v/>
      </c>
    </row>
    <row r="2912" spans="1:38" x14ac:dyDescent="0.2">
      <c r="A2912" s="1">
        <v>8154</v>
      </c>
      <c r="B2912" s="2" t="s">
        <v>18</v>
      </c>
      <c r="C2912" s="3">
        <v>42821</v>
      </c>
      <c r="D2912" s="2" t="s">
        <v>41</v>
      </c>
      <c r="E2912" s="2">
        <v>41</v>
      </c>
      <c r="F2912" s="2">
        <v>87.94</v>
      </c>
      <c r="G2912" s="2">
        <v>0.01</v>
      </c>
      <c r="H2912" s="2" t="s">
        <v>20</v>
      </c>
      <c r="I2912" s="2">
        <v>-13.32</v>
      </c>
      <c r="J2912" s="2">
        <v>13.89</v>
      </c>
      <c r="K2912" s="2">
        <v>14.76</v>
      </c>
      <c r="L2912" s="2" t="s">
        <v>609</v>
      </c>
      <c r="M2912" s="2" t="s">
        <v>22</v>
      </c>
      <c r="N2912" s="2" t="s">
        <v>54</v>
      </c>
      <c r="O2912" s="2" t="s">
        <v>24</v>
      </c>
      <c r="P2912" s="2" t="s">
        <v>95</v>
      </c>
      <c r="Q2912" s="2" t="s">
        <v>36</v>
      </c>
      <c r="R2912" s="3">
        <v>42823</v>
      </c>
      <c r="S2912" s="10">
        <f t="shared" si="493"/>
        <v>2017</v>
      </c>
      <c r="T2912" t="str">
        <f t="shared" si="497"/>
        <v/>
      </c>
      <c r="U2912" t="str">
        <f t="shared" si="497"/>
        <v/>
      </c>
      <c r="V2912" t="str">
        <f t="shared" si="497"/>
        <v/>
      </c>
      <c r="W2912">
        <f t="shared" si="497"/>
        <v>-13.32</v>
      </c>
      <c r="Z2912">
        <f t="shared" si="498"/>
        <v>-13.32</v>
      </c>
      <c r="AA2912" t="str">
        <f t="shared" si="498"/>
        <v/>
      </c>
      <c r="AB2912" t="str">
        <f t="shared" si="498"/>
        <v/>
      </c>
      <c r="AE2912" t="str">
        <f t="shared" si="494"/>
        <v>Office Supplies</v>
      </c>
      <c r="AH2912" t="str">
        <f t="shared" si="495"/>
        <v/>
      </c>
      <c r="AI2912" t="str">
        <f t="shared" si="496"/>
        <v/>
      </c>
      <c r="AJ2912" t="str">
        <f t="shared" si="496"/>
        <v/>
      </c>
      <c r="AK2912" t="str">
        <f t="shared" si="496"/>
        <v/>
      </c>
      <c r="AL2912" t="str">
        <f t="shared" si="496"/>
        <v/>
      </c>
    </row>
    <row r="2913" spans="1:38" x14ac:dyDescent="0.2">
      <c r="A2913" s="1">
        <v>8155</v>
      </c>
      <c r="B2913" s="2" t="s">
        <v>18</v>
      </c>
      <c r="C2913" s="3">
        <v>42821</v>
      </c>
      <c r="D2913" s="2" t="s">
        <v>41</v>
      </c>
      <c r="E2913" s="2">
        <v>26</v>
      </c>
      <c r="F2913" s="2">
        <v>240.43</v>
      </c>
      <c r="G2913" s="2">
        <v>0.05</v>
      </c>
      <c r="H2913" s="2" t="s">
        <v>49</v>
      </c>
      <c r="I2913" s="2">
        <v>-80.94</v>
      </c>
      <c r="J2913" s="2">
        <v>20.74</v>
      </c>
      <c r="K2913" s="2">
        <v>22.29</v>
      </c>
      <c r="L2913" s="2" t="s">
        <v>499</v>
      </c>
      <c r="M2913" s="2" t="s">
        <v>38</v>
      </c>
      <c r="N2913" s="2" t="s">
        <v>30</v>
      </c>
      <c r="O2913" s="2" t="s">
        <v>24</v>
      </c>
      <c r="P2913" s="2" t="s">
        <v>90</v>
      </c>
      <c r="Q2913" s="2" t="s">
        <v>26</v>
      </c>
      <c r="R2913" s="3">
        <v>42822</v>
      </c>
      <c r="S2913" s="10">
        <f t="shared" si="493"/>
        <v>2017</v>
      </c>
      <c r="T2913" t="str">
        <f t="shared" si="497"/>
        <v/>
      </c>
      <c r="U2913">
        <f t="shared" si="497"/>
        <v>-80.94</v>
      </c>
      <c r="V2913" t="str">
        <f t="shared" si="497"/>
        <v/>
      </c>
      <c r="W2913" t="str">
        <f t="shared" si="497"/>
        <v/>
      </c>
      <c r="Z2913">
        <f t="shared" si="498"/>
        <v>-80.94</v>
      </c>
      <c r="AA2913" t="str">
        <f t="shared" si="498"/>
        <v/>
      </c>
      <c r="AB2913" t="str">
        <f t="shared" si="498"/>
        <v/>
      </c>
      <c r="AE2913" t="str">
        <f t="shared" si="494"/>
        <v>Office Supplies</v>
      </c>
      <c r="AH2913" t="str">
        <f t="shared" si="495"/>
        <v/>
      </c>
      <c r="AI2913" t="str">
        <f t="shared" si="496"/>
        <v/>
      </c>
      <c r="AJ2913" t="str">
        <f t="shared" si="496"/>
        <v/>
      </c>
      <c r="AK2913" t="str">
        <f t="shared" si="496"/>
        <v/>
      </c>
      <c r="AL2913" t="str">
        <f t="shared" si="496"/>
        <v/>
      </c>
    </row>
    <row r="2914" spans="1:38" x14ac:dyDescent="0.2">
      <c r="A2914" s="1">
        <v>8156</v>
      </c>
      <c r="B2914" s="2" t="s">
        <v>18</v>
      </c>
      <c r="C2914" s="3">
        <v>42821</v>
      </c>
      <c r="D2914" s="2" t="s">
        <v>27</v>
      </c>
      <c r="E2914" s="2">
        <v>31</v>
      </c>
      <c r="F2914" s="2">
        <v>5411.58</v>
      </c>
      <c r="G2914" s="2">
        <v>7.0000000000000007E-2</v>
      </c>
      <c r="H2914" s="2" t="s">
        <v>44</v>
      </c>
      <c r="I2914" s="2">
        <v>246.46</v>
      </c>
      <c r="J2914" s="2">
        <v>192.98</v>
      </c>
      <c r="K2914" s="2">
        <v>44</v>
      </c>
      <c r="L2914" s="2" t="s">
        <v>273</v>
      </c>
      <c r="M2914" s="2" t="s">
        <v>29</v>
      </c>
      <c r="N2914" s="2" t="s">
        <v>30</v>
      </c>
      <c r="O2914" s="2" t="s">
        <v>45</v>
      </c>
      <c r="P2914" s="2" t="s">
        <v>61</v>
      </c>
      <c r="Q2914" s="2" t="s">
        <v>56</v>
      </c>
      <c r="R2914" s="3">
        <v>42828</v>
      </c>
      <c r="S2914" s="10">
        <f t="shared" si="493"/>
        <v>2017</v>
      </c>
      <c r="T2914" t="str">
        <f t="shared" si="497"/>
        <v/>
      </c>
      <c r="U2914">
        <f t="shared" si="497"/>
        <v>246.46</v>
      </c>
      <c r="V2914" t="str">
        <f t="shared" si="497"/>
        <v/>
      </c>
      <c r="W2914" t="str">
        <f t="shared" si="497"/>
        <v/>
      </c>
      <c r="Z2914" t="str">
        <f t="shared" si="498"/>
        <v/>
      </c>
      <c r="AA2914" t="str">
        <f t="shared" si="498"/>
        <v/>
      </c>
      <c r="AB2914">
        <f t="shared" si="498"/>
        <v>246.46</v>
      </c>
      <c r="AE2914" t="str">
        <f t="shared" si="494"/>
        <v/>
      </c>
      <c r="AH2914" t="str">
        <f t="shared" si="495"/>
        <v/>
      </c>
      <c r="AI2914" t="str">
        <f t="shared" si="496"/>
        <v/>
      </c>
      <c r="AJ2914" t="str">
        <f t="shared" si="496"/>
        <v/>
      </c>
      <c r="AK2914" t="str">
        <f t="shared" si="496"/>
        <v/>
      </c>
      <c r="AL2914" t="str">
        <f t="shared" si="496"/>
        <v/>
      </c>
    </row>
    <row r="2915" spans="1:38" x14ac:dyDescent="0.2">
      <c r="A2915" s="1">
        <v>8157</v>
      </c>
      <c r="B2915" s="2" t="s">
        <v>18</v>
      </c>
      <c r="C2915" s="3">
        <v>42821</v>
      </c>
      <c r="D2915" s="2" t="s">
        <v>27</v>
      </c>
      <c r="E2915" s="2">
        <v>40</v>
      </c>
      <c r="F2915" s="2">
        <v>437.59</v>
      </c>
      <c r="G2915" s="2">
        <v>0.02</v>
      </c>
      <c r="H2915" s="2" t="s">
        <v>20</v>
      </c>
      <c r="I2915" s="2">
        <v>186.66</v>
      </c>
      <c r="J2915" s="2">
        <v>22.31</v>
      </c>
      <c r="K2915" s="2">
        <v>15.79</v>
      </c>
      <c r="L2915" s="2" t="s">
        <v>273</v>
      </c>
      <c r="M2915" s="2" t="s">
        <v>29</v>
      </c>
      <c r="N2915" s="2" t="s">
        <v>30</v>
      </c>
      <c r="O2915" s="2" t="s">
        <v>24</v>
      </c>
      <c r="P2915" s="2" t="s">
        <v>35</v>
      </c>
      <c r="Q2915" s="2" t="s">
        <v>36</v>
      </c>
      <c r="R2915" s="3">
        <v>42828</v>
      </c>
      <c r="S2915" s="10">
        <f t="shared" si="493"/>
        <v>2017</v>
      </c>
      <c r="T2915" t="str">
        <f t="shared" si="497"/>
        <v/>
      </c>
      <c r="U2915">
        <f t="shared" si="497"/>
        <v>186.66</v>
      </c>
      <c r="V2915" t="str">
        <f t="shared" si="497"/>
        <v/>
      </c>
      <c r="W2915" t="str">
        <f t="shared" si="497"/>
        <v/>
      </c>
      <c r="Z2915">
        <f t="shared" si="498"/>
        <v>186.66</v>
      </c>
      <c r="AA2915" t="str">
        <f t="shared" si="498"/>
        <v/>
      </c>
      <c r="AB2915" t="str">
        <f t="shared" si="498"/>
        <v/>
      </c>
      <c r="AE2915" t="str">
        <f t="shared" si="494"/>
        <v/>
      </c>
      <c r="AH2915" t="str">
        <f t="shared" si="495"/>
        <v/>
      </c>
      <c r="AI2915" t="str">
        <f t="shared" si="496"/>
        <v/>
      </c>
      <c r="AJ2915" t="str">
        <f t="shared" si="496"/>
        <v/>
      </c>
      <c r="AK2915" t="str">
        <f t="shared" si="496"/>
        <v/>
      </c>
      <c r="AL2915" t="str">
        <f t="shared" si="496"/>
        <v/>
      </c>
    </row>
    <row r="2916" spans="1:38" x14ac:dyDescent="0.2">
      <c r="A2916" s="1">
        <v>8158</v>
      </c>
      <c r="B2916" s="2" t="s">
        <v>18</v>
      </c>
      <c r="C2916" s="3">
        <v>42821</v>
      </c>
      <c r="D2916" s="2" t="s">
        <v>50</v>
      </c>
      <c r="E2916" s="2">
        <v>30</v>
      </c>
      <c r="F2916" s="2">
        <v>863.74</v>
      </c>
      <c r="G2916" s="2">
        <v>0.06</v>
      </c>
      <c r="H2916" s="2" t="s">
        <v>20</v>
      </c>
      <c r="I2916" s="2">
        <v>254.31</v>
      </c>
      <c r="J2916" s="2">
        <v>40.380000000000003</v>
      </c>
      <c r="K2916" s="2">
        <v>15.99</v>
      </c>
      <c r="L2916" s="2" t="s">
        <v>455</v>
      </c>
      <c r="M2916" s="2" t="s">
        <v>22</v>
      </c>
      <c r="N2916" s="2" t="s">
        <v>54</v>
      </c>
      <c r="O2916" s="2" t="s">
        <v>31</v>
      </c>
      <c r="P2916" s="2" t="s">
        <v>32</v>
      </c>
      <c r="Q2916" s="2" t="s">
        <v>58</v>
      </c>
      <c r="R2916" s="3">
        <v>42822</v>
      </c>
      <c r="S2916" s="10">
        <f t="shared" si="493"/>
        <v>2017</v>
      </c>
      <c r="T2916" t="str">
        <f t="shared" si="497"/>
        <v/>
      </c>
      <c r="U2916" t="str">
        <f t="shared" si="497"/>
        <v/>
      </c>
      <c r="V2916" t="str">
        <f t="shared" si="497"/>
        <v/>
      </c>
      <c r="W2916">
        <f t="shared" si="497"/>
        <v>254.31</v>
      </c>
      <c r="Z2916" t="str">
        <f t="shared" si="498"/>
        <v/>
      </c>
      <c r="AA2916">
        <f t="shared" si="498"/>
        <v>254.31</v>
      </c>
      <c r="AB2916" t="str">
        <f t="shared" si="498"/>
        <v/>
      </c>
      <c r="AE2916" t="str">
        <f t="shared" si="494"/>
        <v/>
      </c>
      <c r="AH2916" t="str">
        <f t="shared" si="495"/>
        <v/>
      </c>
      <c r="AI2916" t="str">
        <f t="shared" si="496"/>
        <v/>
      </c>
      <c r="AJ2916" t="str">
        <f t="shared" si="496"/>
        <v/>
      </c>
      <c r="AK2916" t="str">
        <f t="shared" si="496"/>
        <v/>
      </c>
      <c r="AL2916" t="str">
        <f t="shared" si="496"/>
        <v/>
      </c>
    </row>
    <row r="2917" spans="1:38" x14ac:dyDescent="0.2">
      <c r="A2917" s="1">
        <v>8159</v>
      </c>
      <c r="B2917" s="2" t="s">
        <v>18</v>
      </c>
      <c r="C2917" s="3">
        <v>42821</v>
      </c>
      <c r="D2917" s="2" t="s">
        <v>59</v>
      </c>
      <c r="E2917" s="2">
        <v>30</v>
      </c>
      <c r="F2917" s="2">
        <v>10421.07</v>
      </c>
      <c r="G2917" s="2">
        <v>0.04</v>
      </c>
      <c r="H2917" s="2" t="s">
        <v>44</v>
      </c>
      <c r="I2917" s="2">
        <v>1104.69</v>
      </c>
      <c r="J2917" s="2">
        <v>367.98</v>
      </c>
      <c r="K2917" s="2">
        <v>72.92</v>
      </c>
      <c r="L2917" s="2" t="s">
        <v>336</v>
      </c>
      <c r="M2917" s="2" t="s">
        <v>29</v>
      </c>
      <c r="N2917" s="2" t="s">
        <v>54</v>
      </c>
      <c r="O2917" s="2" t="s">
        <v>45</v>
      </c>
      <c r="P2917" s="2" t="s">
        <v>61</v>
      </c>
      <c r="Q2917" s="2" t="s">
        <v>56</v>
      </c>
      <c r="R2917" s="3">
        <v>42822</v>
      </c>
      <c r="S2917" s="10">
        <f t="shared" si="493"/>
        <v>2017</v>
      </c>
      <c r="T2917" t="str">
        <f t="shared" si="497"/>
        <v/>
      </c>
      <c r="U2917" t="str">
        <f t="shared" si="497"/>
        <v/>
      </c>
      <c r="V2917" t="str">
        <f t="shared" si="497"/>
        <v/>
      </c>
      <c r="W2917">
        <f t="shared" si="497"/>
        <v>1104.69</v>
      </c>
      <c r="Z2917" t="str">
        <f t="shared" si="498"/>
        <v/>
      </c>
      <c r="AA2917" t="str">
        <f t="shared" si="498"/>
        <v/>
      </c>
      <c r="AB2917">
        <f t="shared" si="498"/>
        <v>1104.69</v>
      </c>
      <c r="AE2917" t="str">
        <f t="shared" si="494"/>
        <v/>
      </c>
      <c r="AH2917" t="str">
        <f t="shared" si="495"/>
        <v/>
      </c>
      <c r="AI2917" t="str">
        <f t="shared" si="496"/>
        <v/>
      </c>
      <c r="AJ2917" t="str">
        <f t="shared" si="496"/>
        <v/>
      </c>
      <c r="AK2917" t="str">
        <f t="shared" si="496"/>
        <v/>
      </c>
      <c r="AL2917" t="str">
        <f t="shared" si="496"/>
        <v/>
      </c>
    </row>
    <row r="2918" spans="1:38" x14ac:dyDescent="0.2">
      <c r="A2918" s="1">
        <v>8160</v>
      </c>
      <c r="B2918" s="2" t="s">
        <v>18</v>
      </c>
      <c r="C2918" s="3">
        <v>42821</v>
      </c>
      <c r="D2918" s="2" t="s">
        <v>59</v>
      </c>
      <c r="E2918" s="2">
        <v>3</v>
      </c>
      <c r="F2918" s="2">
        <v>78.89</v>
      </c>
      <c r="G2918" s="2">
        <v>0.06</v>
      </c>
      <c r="H2918" s="2" t="s">
        <v>20</v>
      </c>
      <c r="I2918" s="2">
        <v>47.38</v>
      </c>
      <c r="J2918" s="2">
        <v>31.99</v>
      </c>
      <c r="K2918" s="2">
        <v>25.17</v>
      </c>
      <c r="L2918" s="2" t="s">
        <v>336</v>
      </c>
      <c r="M2918" s="2" t="s">
        <v>29</v>
      </c>
      <c r="N2918" s="2" t="s">
        <v>54</v>
      </c>
      <c r="O2918" s="2" t="s">
        <v>45</v>
      </c>
      <c r="P2918" s="2" t="s">
        <v>55</v>
      </c>
      <c r="Q2918" s="2" t="s">
        <v>34</v>
      </c>
      <c r="R2918" s="3">
        <v>42824</v>
      </c>
      <c r="S2918" s="10">
        <f t="shared" si="493"/>
        <v>2017</v>
      </c>
      <c r="T2918" t="str">
        <f t="shared" si="497"/>
        <v/>
      </c>
      <c r="U2918" t="str">
        <f t="shared" si="497"/>
        <v/>
      </c>
      <c r="V2918" t="str">
        <f t="shared" si="497"/>
        <v/>
      </c>
      <c r="W2918">
        <f t="shared" si="497"/>
        <v>47.38</v>
      </c>
      <c r="Z2918" t="str">
        <f t="shared" si="498"/>
        <v/>
      </c>
      <c r="AA2918" t="str">
        <f t="shared" si="498"/>
        <v/>
      </c>
      <c r="AB2918">
        <f t="shared" si="498"/>
        <v>47.38</v>
      </c>
      <c r="AE2918" t="str">
        <f t="shared" si="494"/>
        <v/>
      </c>
      <c r="AH2918" t="str">
        <f t="shared" si="495"/>
        <v/>
      </c>
      <c r="AI2918" t="str">
        <f t="shared" si="496"/>
        <v/>
      </c>
      <c r="AJ2918" t="str">
        <f t="shared" si="496"/>
        <v/>
      </c>
      <c r="AK2918" t="str">
        <f t="shared" si="496"/>
        <v/>
      </c>
      <c r="AL2918" t="str">
        <f t="shared" si="496"/>
        <v/>
      </c>
    </row>
    <row r="2919" spans="1:38" x14ac:dyDescent="0.2">
      <c r="A2919" s="1">
        <v>8161</v>
      </c>
      <c r="B2919" s="2" t="s">
        <v>18</v>
      </c>
      <c r="C2919" s="3">
        <v>42821</v>
      </c>
      <c r="D2919" s="2" t="s">
        <v>59</v>
      </c>
      <c r="E2919" s="2">
        <v>12</v>
      </c>
      <c r="F2919" s="2">
        <v>74.23</v>
      </c>
      <c r="G2919" s="2">
        <v>0.02</v>
      </c>
      <c r="H2919" s="2" t="s">
        <v>49</v>
      </c>
      <c r="I2919" s="2">
        <v>-18.91</v>
      </c>
      <c r="J2919" s="2">
        <v>16.28</v>
      </c>
      <c r="K2919" s="2">
        <v>19.170000000000002</v>
      </c>
      <c r="L2919" s="2" t="s">
        <v>150</v>
      </c>
      <c r="M2919" s="2" t="s">
        <v>29</v>
      </c>
      <c r="N2919" s="2" t="s">
        <v>43</v>
      </c>
      <c r="O2919" s="2" t="s">
        <v>24</v>
      </c>
      <c r="P2919" s="2" t="s">
        <v>35</v>
      </c>
      <c r="Q2919" s="2" t="s">
        <v>26</v>
      </c>
      <c r="R2919" s="3">
        <v>42823</v>
      </c>
      <c r="S2919" s="10">
        <f t="shared" si="493"/>
        <v>2017</v>
      </c>
      <c r="T2919" t="str">
        <f t="shared" si="497"/>
        <v/>
      </c>
      <c r="U2919" t="str">
        <f t="shared" si="497"/>
        <v/>
      </c>
      <c r="V2919">
        <f t="shared" si="497"/>
        <v>-18.91</v>
      </c>
      <c r="W2919" t="str">
        <f t="shared" si="497"/>
        <v/>
      </c>
      <c r="Z2919">
        <f t="shared" si="498"/>
        <v>-18.91</v>
      </c>
      <c r="AA2919" t="str">
        <f t="shared" si="498"/>
        <v/>
      </c>
      <c r="AB2919" t="str">
        <f t="shared" si="498"/>
        <v/>
      </c>
      <c r="AE2919" t="str">
        <f t="shared" si="494"/>
        <v>Office Supplies</v>
      </c>
      <c r="AH2919" t="str">
        <f t="shared" si="495"/>
        <v/>
      </c>
      <c r="AI2919" t="str">
        <f t="shared" si="496"/>
        <v/>
      </c>
      <c r="AJ2919" t="str">
        <f t="shared" si="496"/>
        <v/>
      </c>
      <c r="AK2919" t="str">
        <f t="shared" si="496"/>
        <v/>
      </c>
      <c r="AL2919" t="str">
        <f t="shared" si="496"/>
        <v/>
      </c>
    </row>
    <row r="2920" spans="1:38" x14ac:dyDescent="0.2">
      <c r="A2920" s="1">
        <v>8162</v>
      </c>
      <c r="B2920" s="2" t="s">
        <v>18</v>
      </c>
      <c r="C2920" s="3">
        <v>42821</v>
      </c>
      <c r="D2920" s="2" t="s">
        <v>59</v>
      </c>
      <c r="E2920" s="2">
        <v>43</v>
      </c>
      <c r="F2920" s="2">
        <v>1414.915</v>
      </c>
      <c r="G2920" s="2">
        <v>0</v>
      </c>
      <c r="H2920" s="2" t="s">
        <v>20</v>
      </c>
      <c r="I2920" s="2">
        <v>662.85</v>
      </c>
      <c r="J2920" s="2">
        <v>47.99</v>
      </c>
      <c r="K2920" s="2">
        <v>17.3</v>
      </c>
      <c r="L2920" s="2" t="s">
        <v>150</v>
      </c>
      <c r="M2920" s="2" t="s">
        <v>29</v>
      </c>
      <c r="N2920" s="2" t="s">
        <v>43</v>
      </c>
      <c r="O2920" s="2" t="s">
        <v>31</v>
      </c>
      <c r="P2920" s="2" t="s">
        <v>39</v>
      </c>
      <c r="Q2920" s="2" t="s">
        <v>58</v>
      </c>
      <c r="R2920" s="3">
        <v>42823</v>
      </c>
      <c r="S2920" s="10">
        <f t="shared" si="493"/>
        <v>2017</v>
      </c>
      <c r="T2920" t="str">
        <f t="shared" si="497"/>
        <v/>
      </c>
      <c r="U2920" t="str">
        <f t="shared" si="497"/>
        <v/>
      </c>
      <c r="V2920">
        <f t="shared" si="497"/>
        <v>662.85</v>
      </c>
      <c r="W2920" t="str">
        <f t="shared" si="497"/>
        <v/>
      </c>
      <c r="Z2920" t="str">
        <f t="shared" si="498"/>
        <v/>
      </c>
      <c r="AA2920">
        <f t="shared" si="498"/>
        <v>662.85</v>
      </c>
      <c r="AB2920" t="str">
        <f t="shared" si="498"/>
        <v/>
      </c>
      <c r="AE2920" t="str">
        <f t="shared" si="494"/>
        <v/>
      </c>
      <c r="AH2920" t="str">
        <f t="shared" si="495"/>
        <v/>
      </c>
      <c r="AI2920" t="str">
        <f t="shared" si="496"/>
        <v/>
      </c>
      <c r="AJ2920" t="str">
        <f t="shared" si="496"/>
        <v/>
      </c>
      <c r="AK2920" t="str">
        <f t="shared" si="496"/>
        <v/>
      </c>
      <c r="AL2920" t="str">
        <f t="shared" si="496"/>
        <v/>
      </c>
    </row>
    <row r="2921" spans="1:38" x14ac:dyDescent="0.2">
      <c r="A2921" s="1">
        <v>8163</v>
      </c>
      <c r="B2921" s="2" t="s">
        <v>18</v>
      </c>
      <c r="C2921" s="3">
        <v>42822</v>
      </c>
      <c r="D2921" s="2" t="s">
        <v>41</v>
      </c>
      <c r="E2921" s="2">
        <v>10</v>
      </c>
      <c r="F2921" s="2">
        <v>1118.4079999999999</v>
      </c>
      <c r="G2921" s="2">
        <v>0.09</v>
      </c>
      <c r="H2921" s="2" t="s">
        <v>44</v>
      </c>
      <c r="I2921" s="2">
        <v>-140.88999999999999</v>
      </c>
      <c r="J2921" s="2">
        <v>158.34</v>
      </c>
      <c r="K2921" s="2">
        <v>57.75</v>
      </c>
      <c r="L2921" s="2" t="s">
        <v>554</v>
      </c>
      <c r="M2921" s="2" t="s">
        <v>29</v>
      </c>
      <c r="N2921" s="2" t="s">
        <v>43</v>
      </c>
      <c r="O2921" s="2" t="s">
        <v>45</v>
      </c>
      <c r="P2921" s="2" t="s">
        <v>46</v>
      </c>
      <c r="Q2921" s="2" t="s">
        <v>47</v>
      </c>
      <c r="R2921" s="3">
        <v>42823</v>
      </c>
      <c r="S2921" s="10">
        <f t="shared" si="493"/>
        <v>2017</v>
      </c>
      <c r="T2921" t="str">
        <f t="shared" si="497"/>
        <v/>
      </c>
      <c r="U2921" t="str">
        <f t="shared" si="497"/>
        <v/>
      </c>
      <c r="V2921">
        <f t="shared" si="497"/>
        <v>-140.88999999999999</v>
      </c>
      <c r="W2921" t="str">
        <f t="shared" si="497"/>
        <v/>
      </c>
      <c r="Z2921" t="str">
        <f t="shared" si="498"/>
        <v/>
      </c>
      <c r="AA2921" t="str">
        <f t="shared" si="498"/>
        <v/>
      </c>
      <c r="AB2921">
        <f t="shared" si="498"/>
        <v>-140.88999999999999</v>
      </c>
      <c r="AE2921" t="str">
        <f t="shared" si="494"/>
        <v>Furniture</v>
      </c>
      <c r="AH2921" t="str">
        <f t="shared" si="495"/>
        <v/>
      </c>
      <c r="AI2921" t="str">
        <f t="shared" si="496"/>
        <v/>
      </c>
      <c r="AJ2921" t="str">
        <f t="shared" si="496"/>
        <v/>
      </c>
      <c r="AK2921" t="str">
        <f t="shared" si="496"/>
        <v/>
      </c>
      <c r="AL2921" t="str">
        <f t="shared" si="496"/>
        <v/>
      </c>
    </row>
    <row r="2922" spans="1:38" x14ac:dyDescent="0.2">
      <c r="A2922" s="1">
        <v>8164</v>
      </c>
      <c r="B2922" s="2" t="s">
        <v>18</v>
      </c>
      <c r="C2922" s="3">
        <v>42822</v>
      </c>
      <c r="D2922" s="2" t="s">
        <v>19</v>
      </c>
      <c r="E2922" s="2">
        <v>29</v>
      </c>
      <c r="F2922" s="2">
        <v>2182.62</v>
      </c>
      <c r="G2922" s="2">
        <v>0</v>
      </c>
      <c r="H2922" s="2" t="s">
        <v>44</v>
      </c>
      <c r="I2922" s="2">
        <v>-515.15</v>
      </c>
      <c r="J2922" s="2">
        <v>80.81</v>
      </c>
      <c r="K2922" s="2">
        <v>74</v>
      </c>
      <c r="L2922" s="2" t="s">
        <v>346</v>
      </c>
      <c r="M2922" s="2" t="s">
        <v>29</v>
      </c>
      <c r="N2922" s="2" t="s">
        <v>54</v>
      </c>
      <c r="O2922" s="2" t="s">
        <v>24</v>
      </c>
      <c r="P2922" s="2" t="s">
        <v>71</v>
      </c>
      <c r="Q2922" s="2" t="s">
        <v>56</v>
      </c>
      <c r="R2922" s="3">
        <v>42823</v>
      </c>
      <c r="S2922" s="10">
        <f t="shared" si="493"/>
        <v>2017</v>
      </c>
      <c r="T2922" t="str">
        <f t="shared" ref="T2922:W2941" si="499">IF($N2922=T$1,$I2922,"")</f>
        <v/>
      </c>
      <c r="U2922" t="str">
        <f t="shared" si="499"/>
        <v/>
      </c>
      <c r="V2922" t="str">
        <f t="shared" si="499"/>
        <v/>
      </c>
      <c r="W2922">
        <f t="shared" si="499"/>
        <v>-515.15</v>
      </c>
      <c r="Z2922">
        <f t="shared" ref="Z2922:AB2941" si="500">IF($O2922=Z$1,$I2922,"")</f>
        <v>-515.15</v>
      </c>
      <c r="AA2922" t="str">
        <f t="shared" si="500"/>
        <v/>
      </c>
      <c r="AB2922" t="str">
        <f t="shared" si="500"/>
        <v/>
      </c>
      <c r="AE2922" t="str">
        <f t="shared" si="494"/>
        <v>Office Supplies</v>
      </c>
      <c r="AH2922" t="str">
        <f t="shared" si="495"/>
        <v/>
      </c>
      <c r="AI2922" t="str">
        <f t="shared" si="496"/>
        <v/>
      </c>
      <c r="AJ2922" t="str">
        <f t="shared" si="496"/>
        <v/>
      </c>
      <c r="AK2922" t="str">
        <f t="shared" si="496"/>
        <v/>
      </c>
      <c r="AL2922" t="str">
        <f t="shared" si="496"/>
        <v/>
      </c>
    </row>
    <row r="2923" spans="1:38" x14ac:dyDescent="0.2">
      <c r="A2923" s="1">
        <v>8165</v>
      </c>
      <c r="B2923" s="2" t="s">
        <v>18</v>
      </c>
      <c r="C2923" s="3">
        <v>42822</v>
      </c>
      <c r="D2923" s="2" t="s">
        <v>50</v>
      </c>
      <c r="E2923" s="2">
        <v>50</v>
      </c>
      <c r="F2923" s="2">
        <v>1514.56</v>
      </c>
      <c r="G2923" s="2">
        <v>0.02</v>
      </c>
      <c r="H2923" s="2" t="s">
        <v>20</v>
      </c>
      <c r="I2923" s="2">
        <v>729.54</v>
      </c>
      <c r="J2923" s="2">
        <v>40.479999999999997</v>
      </c>
      <c r="K2923" s="2">
        <v>15.99</v>
      </c>
      <c r="L2923" s="2" t="s">
        <v>390</v>
      </c>
      <c r="M2923" s="2" t="s">
        <v>38</v>
      </c>
      <c r="N2923" s="2" t="s">
        <v>30</v>
      </c>
      <c r="O2923" s="2" t="s">
        <v>31</v>
      </c>
      <c r="P2923" s="2" t="s">
        <v>32</v>
      </c>
      <c r="Q2923" s="2" t="s">
        <v>58</v>
      </c>
      <c r="R2923" s="3">
        <v>42824</v>
      </c>
      <c r="S2923" s="10">
        <f t="shared" si="493"/>
        <v>2017</v>
      </c>
      <c r="T2923" t="str">
        <f t="shared" si="499"/>
        <v/>
      </c>
      <c r="U2923">
        <f t="shared" si="499"/>
        <v>729.54</v>
      </c>
      <c r="V2923" t="str">
        <f t="shared" si="499"/>
        <v/>
      </c>
      <c r="W2923" t="str">
        <f t="shared" si="499"/>
        <v/>
      </c>
      <c r="Z2923" t="str">
        <f t="shared" si="500"/>
        <v/>
      </c>
      <c r="AA2923">
        <f t="shared" si="500"/>
        <v>729.54</v>
      </c>
      <c r="AB2923" t="str">
        <f t="shared" si="500"/>
        <v/>
      </c>
      <c r="AE2923" t="str">
        <f t="shared" si="494"/>
        <v/>
      </c>
      <c r="AH2923" t="str">
        <f t="shared" si="495"/>
        <v/>
      </c>
      <c r="AI2923" t="str">
        <f t="shared" si="496"/>
        <v/>
      </c>
      <c r="AJ2923" t="str">
        <f t="shared" si="496"/>
        <v/>
      </c>
      <c r="AK2923" t="str">
        <f t="shared" si="496"/>
        <v/>
      </c>
      <c r="AL2923" t="str">
        <f t="shared" si="496"/>
        <v/>
      </c>
    </row>
    <row r="2924" spans="1:38" x14ac:dyDescent="0.2">
      <c r="A2924" s="1">
        <v>8166</v>
      </c>
      <c r="B2924" s="2" t="s">
        <v>18</v>
      </c>
      <c r="C2924" s="3">
        <v>42823</v>
      </c>
      <c r="D2924" s="2" t="s">
        <v>19</v>
      </c>
      <c r="E2924" s="2">
        <v>11</v>
      </c>
      <c r="F2924" s="2">
        <v>636.98649999999998</v>
      </c>
      <c r="G2924" s="2">
        <v>0.04</v>
      </c>
      <c r="H2924" s="2" t="s">
        <v>20</v>
      </c>
      <c r="I2924" s="2">
        <v>-114.69</v>
      </c>
      <c r="J2924" s="2">
        <v>77.989999999999995</v>
      </c>
      <c r="K2924" s="2">
        <v>22.99</v>
      </c>
      <c r="L2924" s="2" t="s">
        <v>337</v>
      </c>
      <c r="M2924" s="2" t="s">
        <v>22</v>
      </c>
      <c r="N2924" s="2" t="s">
        <v>23</v>
      </c>
      <c r="O2924" s="2" t="s">
        <v>31</v>
      </c>
      <c r="P2924" s="2" t="s">
        <v>39</v>
      </c>
      <c r="Q2924" s="2" t="s">
        <v>26</v>
      </c>
      <c r="R2924" s="3">
        <v>42825</v>
      </c>
      <c r="S2924" s="10">
        <f t="shared" si="493"/>
        <v>2017</v>
      </c>
      <c r="T2924">
        <f t="shared" si="499"/>
        <v>-114.69</v>
      </c>
      <c r="U2924" t="str">
        <f t="shared" si="499"/>
        <v/>
      </c>
      <c r="V2924" t="str">
        <f t="shared" si="499"/>
        <v/>
      </c>
      <c r="W2924" t="str">
        <f t="shared" si="499"/>
        <v/>
      </c>
      <c r="Z2924" t="str">
        <f t="shared" si="500"/>
        <v/>
      </c>
      <c r="AA2924">
        <f t="shared" si="500"/>
        <v>-114.69</v>
      </c>
      <c r="AB2924" t="str">
        <f t="shared" si="500"/>
        <v/>
      </c>
      <c r="AE2924" t="str">
        <f t="shared" si="494"/>
        <v>Technology</v>
      </c>
      <c r="AH2924" t="str">
        <f t="shared" si="495"/>
        <v/>
      </c>
      <c r="AI2924" t="str">
        <f t="shared" si="496"/>
        <v/>
      </c>
      <c r="AJ2924" t="str">
        <f t="shared" si="496"/>
        <v/>
      </c>
      <c r="AK2924" t="str">
        <f t="shared" si="496"/>
        <v/>
      </c>
      <c r="AL2924" t="str">
        <f t="shared" si="496"/>
        <v/>
      </c>
    </row>
    <row r="2925" spans="1:38" x14ac:dyDescent="0.2">
      <c r="A2925" s="1">
        <v>8167</v>
      </c>
      <c r="B2925" s="2" t="s">
        <v>18</v>
      </c>
      <c r="C2925" s="3">
        <v>42823</v>
      </c>
      <c r="D2925" s="2" t="s">
        <v>27</v>
      </c>
      <c r="E2925" s="2">
        <v>33</v>
      </c>
      <c r="F2925" s="2">
        <v>21212.9</v>
      </c>
      <c r="G2925" s="2">
        <v>0.1</v>
      </c>
      <c r="H2925" s="2" t="s">
        <v>20</v>
      </c>
      <c r="I2925" s="2">
        <v>246.7</v>
      </c>
      <c r="J2925" s="2">
        <v>711.99</v>
      </c>
      <c r="K2925" s="2">
        <v>38.49</v>
      </c>
      <c r="L2925" s="2" t="s">
        <v>69</v>
      </c>
      <c r="M2925" s="2" t="s">
        <v>29</v>
      </c>
      <c r="N2925" s="2" t="s">
        <v>30</v>
      </c>
      <c r="O2925" s="2" t="s">
        <v>31</v>
      </c>
      <c r="P2925" s="2" t="s">
        <v>107</v>
      </c>
      <c r="Q2925" s="2" t="s">
        <v>34</v>
      </c>
      <c r="R2925" s="3">
        <v>42825</v>
      </c>
      <c r="S2925" s="10">
        <f t="shared" si="493"/>
        <v>2017</v>
      </c>
      <c r="T2925" t="str">
        <f t="shared" si="499"/>
        <v/>
      </c>
      <c r="U2925">
        <f t="shared" si="499"/>
        <v>246.7</v>
      </c>
      <c r="V2925" t="str">
        <f t="shared" si="499"/>
        <v/>
      </c>
      <c r="W2925" t="str">
        <f t="shared" si="499"/>
        <v/>
      </c>
      <c r="Z2925" t="str">
        <f t="shared" si="500"/>
        <v/>
      </c>
      <c r="AA2925">
        <f t="shared" si="500"/>
        <v>246.7</v>
      </c>
      <c r="AB2925" t="str">
        <f t="shared" si="500"/>
        <v/>
      </c>
      <c r="AE2925" t="str">
        <f t="shared" si="494"/>
        <v/>
      </c>
      <c r="AH2925" t="str">
        <f t="shared" si="495"/>
        <v/>
      </c>
      <c r="AI2925" t="str">
        <f t="shared" si="496"/>
        <v/>
      </c>
      <c r="AJ2925" t="str">
        <f t="shared" si="496"/>
        <v/>
      </c>
      <c r="AK2925" t="str">
        <f t="shared" si="496"/>
        <v/>
      </c>
      <c r="AL2925" t="str">
        <f t="shared" si="496"/>
        <v/>
      </c>
    </row>
    <row r="2926" spans="1:38" x14ac:dyDescent="0.2">
      <c r="A2926" s="1">
        <v>8168</v>
      </c>
      <c r="B2926" s="2" t="s">
        <v>18</v>
      </c>
      <c r="C2926" s="3">
        <v>42825</v>
      </c>
      <c r="D2926" s="2" t="s">
        <v>59</v>
      </c>
      <c r="E2926" s="2">
        <v>34</v>
      </c>
      <c r="F2926" s="2">
        <v>204.85</v>
      </c>
      <c r="G2926" s="2">
        <v>0.06</v>
      </c>
      <c r="H2926" s="2" t="s">
        <v>20</v>
      </c>
      <c r="I2926" s="2">
        <v>70.84</v>
      </c>
      <c r="J2926" s="2">
        <v>17.68</v>
      </c>
      <c r="K2926" s="2">
        <v>15.39</v>
      </c>
      <c r="L2926" s="2" t="s">
        <v>215</v>
      </c>
      <c r="M2926" s="2" t="s">
        <v>29</v>
      </c>
      <c r="N2926" s="2" t="s">
        <v>30</v>
      </c>
      <c r="O2926" s="2" t="s">
        <v>24</v>
      </c>
      <c r="P2926" s="2" t="s">
        <v>90</v>
      </c>
      <c r="Q2926" s="2" t="s">
        <v>26</v>
      </c>
      <c r="R2926" s="3">
        <v>42827</v>
      </c>
      <c r="S2926" s="10">
        <f t="shared" si="493"/>
        <v>2017</v>
      </c>
      <c r="T2926" t="str">
        <f t="shared" si="499"/>
        <v/>
      </c>
      <c r="U2926">
        <f t="shared" si="499"/>
        <v>70.84</v>
      </c>
      <c r="V2926" t="str">
        <f t="shared" si="499"/>
        <v/>
      </c>
      <c r="W2926" t="str">
        <f t="shared" si="499"/>
        <v/>
      </c>
      <c r="Z2926">
        <f t="shared" si="500"/>
        <v>70.84</v>
      </c>
      <c r="AA2926" t="str">
        <f t="shared" si="500"/>
        <v/>
      </c>
      <c r="AB2926" t="str">
        <f t="shared" si="500"/>
        <v/>
      </c>
      <c r="AE2926" t="str">
        <f t="shared" si="494"/>
        <v/>
      </c>
      <c r="AH2926" t="str">
        <f t="shared" si="495"/>
        <v/>
      </c>
      <c r="AI2926" t="str">
        <f t="shared" si="496"/>
        <v/>
      </c>
      <c r="AJ2926" t="str">
        <f t="shared" si="496"/>
        <v/>
      </c>
      <c r="AK2926" t="str">
        <f t="shared" si="496"/>
        <v/>
      </c>
      <c r="AL2926" t="str">
        <f t="shared" si="496"/>
        <v/>
      </c>
    </row>
    <row r="2927" spans="1:38" x14ac:dyDescent="0.2">
      <c r="A2927" s="1">
        <v>8169</v>
      </c>
      <c r="B2927" s="2" t="s">
        <v>18</v>
      </c>
      <c r="C2927" s="3">
        <v>42825</v>
      </c>
      <c r="D2927" s="2" t="s">
        <v>59</v>
      </c>
      <c r="E2927" s="2">
        <v>36</v>
      </c>
      <c r="F2927" s="2">
        <v>90.38</v>
      </c>
      <c r="G2927" s="2">
        <v>0.08</v>
      </c>
      <c r="H2927" s="2" t="s">
        <v>20</v>
      </c>
      <c r="I2927" s="2">
        <v>-132.47</v>
      </c>
      <c r="J2927" s="2">
        <v>14.28</v>
      </c>
      <c r="K2927" s="2">
        <v>19.2</v>
      </c>
      <c r="L2927" s="2" t="s">
        <v>215</v>
      </c>
      <c r="M2927" s="2" t="s">
        <v>29</v>
      </c>
      <c r="N2927" s="2" t="s">
        <v>30</v>
      </c>
      <c r="O2927" s="2" t="s">
        <v>24</v>
      </c>
      <c r="P2927" s="2" t="s">
        <v>64</v>
      </c>
      <c r="Q2927" s="2" t="s">
        <v>36</v>
      </c>
      <c r="R2927" s="3">
        <v>42827</v>
      </c>
      <c r="S2927" s="10">
        <f t="shared" si="493"/>
        <v>2017</v>
      </c>
      <c r="T2927" t="str">
        <f t="shared" si="499"/>
        <v/>
      </c>
      <c r="U2927">
        <f t="shared" si="499"/>
        <v>-132.47</v>
      </c>
      <c r="V2927" t="str">
        <f t="shared" si="499"/>
        <v/>
      </c>
      <c r="W2927" t="str">
        <f t="shared" si="499"/>
        <v/>
      </c>
      <c r="Z2927">
        <f t="shared" si="500"/>
        <v>-132.47</v>
      </c>
      <c r="AA2927" t="str">
        <f t="shared" si="500"/>
        <v/>
      </c>
      <c r="AB2927" t="str">
        <f t="shared" si="500"/>
        <v/>
      </c>
      <c r="AE2927" t="str">
        <f t="shared" si="494"/>
        <v>Office Supplies</v>
      </c>
      <c r="AH2927" t="str">
        <f t="shared" si="495"/>
        <v/>
      </c>
      <c r="AI2927" t="str">
        <f t="shared" si="496"/>
        <v/>
      </c>
      <c r="AJ2927" t="str">
        <f t="shared" si="496"/>
        <v/>
      </c>
      <c r="AK2927" t="str">
        <f t="shared" si="496"/>
        <v/>
      </c>
      <c r="AL2927" t="str">
        <f t="shared" si="496"/>
        <v/>
      </c>
    </row>
    <row r="2928" spans="1:38" x14ac:dyDescent="0.2">
      <c r="A2928" s="1">
        <v>8170</v>
      </c>
      <c r="B2928" s="2" t="s">
        <v>18</v>
      </c>
      <c r="C2928" s="3">
        <v>42825</v>
      </c>
      <c r="D2928" s="2" t="s">
        <v>50</v>
      </c>
      <c r="E2928" s="2">
        <v>6</v>
      </c>
      <c r="F2928" s="2">
        <v>2486.2800000000002</v>
      </c>
      <c r="G2928" s="2">
        <v>0.02</v>
      </c>
      <c r="H2928" s="2" t="s">
        <v>49</v>
      </c>
      <c r="I2928" s="2">
        <v>598.99</v>
      </c>
      <c r="J2928" s="2">
        <v>399.99</v>
      </c>
      <c r="K2928" s="2">
        <v>33.99</v>
      </c>
      <c r="L2928" s="2" t="s">
        <v>373</v>
      </c>
      <c r="M2928" s="2" t="s">
        <v>38</v>
      </c>
      <c r="N2928" s="2" t="s">
        <v>43</v>
      </c>
      <c r="O2928" s="2" t="s">
        <v>24</v>
      </c>
      <c r="P2928" s="2" t="s">
        <v>25</v>
      </c>
      <c r="Q2928" s="2" t="s">
        <v>26</v>
      </c>
      <c r="R2928" s="3">
        <v>42827</v>
      </c>
      <c r="S2928" s="10">
        <f t="shared" si="493"/>
        <v>2017</v>
      </c>
      <c r="T2928" t="str">
        <f t="shared" si="499"/>
        <v/>
      </c>
      <c r="U2928" t="str">
        <f t="shared" si="499"/>
        <v/>
      </c>
      <c r="V2928">
        <f t="shared" si="499"/>
        <v>598.99</v>
      </c>
      <c r="W2928" t="str">
        <f t="shared" si="499"/>
        <v/>
      </c>
      <c r="Z2928">
        <f t="shared" si="500"/>
        <v>598.99</v>
      </c>
      <c r="AA2928" t="str">
        <f t="shared" si="500"/>
        <v/>
      </c>
      <c r="AB2928" t="str">
        <f t="shared" si="500"/>
        <v/>
      </c>
      <c r="AE2928" t="str">
        <f t="shared" si="494"/>
        <v/>
      </c>
      <c r="AH2928" t="str">
        <f t="shared" si="495"/>
        <v/>
      </c>
      <c r="AI2928" t="str">
        <f t="shared" si="496"/>
        <v/>
      </c>
      <c r="AJ2928" t="str">
        <f t="shared" si="496"/>
        <v/>
      </c>
      <c r="AK2928" t="str">
        <f t="shared" si="496"/>
        <v/>
      </c>
      <c r="AL2928" t="str">
        <f t="shared" si="496"/>
        <v/>
      </c>
    </row>
    <row r="2929" spans="1:38" x14ac:dyDescent="0.2">
      <c r="A2929" s="1">
        <v>8171</v>
      </c>
      <c r="B2929" s="2" t="s">
        <v>18</v>
      </c>
      <c r="C2929" s="3">
        <v>42826</v>
      </c>
      <c r="D2929" s="2" t="s">
        <v>50</v>
      </c>
      <c r="E2929" s="2">
        <v>44</v>
      </c>
      <c r="F2929" s="2">
        <v>572.41</v>
      </c>
      <c r="G2929" s="2">
        <v>0.1</v>
      </c>
      <c r="H2929" s="2" t="s">
        <v>20</v>
      </c>
      <c r="I2929" s="2">
        <v>-4.93</v>
      </c>
      <c r="J2929" s="2">
        <v>25.48</v>
      </c>
      <c r="K2929" s="2">
        <v>18.510000000000002</v>
      </c>
      <c r="L2929" s="2" t="s">
        <v>610</v>
      </c>
      <c r="M2929" s="2" t="s">
        <v>29</v>
      </c>
      <c r="N2929" s="2" t="s">
        <v>54</v>
      </c>
      <c r="O2929" s="2" t="s">
        <v>24</v>
      </c>
      <c r="P2929" s="2" t="s">
        <v>52</v>
      </c>
      <c r="Q2929" s="2" t="s">
        <v>26</v>
      </c>
      <c r="R2929" s="3">
        <v>42828</v>
      </c>
      <c r="S2929" s="10">
        <f t="shared" si="493"/>
        <v>2017</v>
      </c>
      <c r="T2929" t="str">
        <f t="shared" si="499"/>
        <v/>
      </c>
      <c r="U2929" t="str">
        <f t="shared" si="499"/>
        <v/>
      </c>
      <c r="V2929" t="str">
        <f t="shared" si="499"/>
        <v/>
      </c>
      <c r="W2929">
        <f t="shared" si="499"/>
        <v>-4.93</v>
      </c>
      <c r="Z2929">
        <f t="shared" si="500"/>
        <v>-4.93</v>
      </c>
      <c r="AA2929" t="str">
        <f t="shared" si="500"/>
        <v/>
      </c>
      <c r="AB2929" t="str">
        <f t="shared" si="500"/>
        <v/>
      </c>
      <c r="AE2929" t="str">
        <f t="shared" si="494"/>
        <v>Office Supplies</v>
      </c>
      <c r="AH2929" t="str">
        <f t="shared" si="495"/>
        <v/>
      </c>
      <c r="AI2929" t="str">
        <f t="shared" si="496"/>
        <v/>
      </c>
      <c r="AJ2929" t="str">
        <f t="shared" si="496"/>
        <v/>
      </c>
      <c r="AK2929" t="str">
        <f t="shared" si="496"/>
        <v/>
      </c>
      <c r="AL2929" t="str">
        <f t="shared" si="496"/>
        <v/>
      </c>
    </row>
    <row r="2930" spans="1:38" x14ac:dyDescent="0.2">
      <c r="A2930" s="1">
        <v>8172</v>
      </c>
      <c r="B2930" s="2" t="s">
        <v>18</v>
      </c>
      <c r="C2930" s="3">
        <v>42827</v>
      </c>
      <c r="D2930" s="2" t="s">
        <v>59</v>
      </c>
      <c r="E2930" s="2">
        <v>18</v>
      </c>
      <c r="F2930" s="2">
        <v>2710.77</v>
      </c>
      <c r="G2930" s="2">
        <v>0.09</v>
      </c>
      <c r="H2930" s="2" t="s">
        <v>44</v>
      </c>
      <c r="I2930" s="2">
        <v>-226.2</v>
      </c>
      <c r="J2930" s="2">
        <v>162.97999999999999</v>
      </c>
      <c r="K2930" s="2">
        <v>71.2</v>
      </c>
      <c r="L2930" s="2" t="s">
        <v>383</v>
      </c>
      <c r="M2930" s="2" t="s">
        <v>38</v>
      </c>
      <c r="N2930" s="2" t="s">
        <v>30</v>
      </c>
      <c r="O2930" s="2" t="s">
        <v>45</v>
      </c>
      <c r="P2930" s="2" t="s">
        <v>61</v>
      </c>
      <c r="Q2930" s="2" t="s">
        <v>56</v>
      </c>
      <c r="R2930" s="3">
        <v>42828</v>
      </c>
      <c r="S2930" s="10">
        <f t="shared" si="493"/>
        <v>2017</v>
      </c>
      <c r="T2930" t="str">
        <f t="shared" si="499"/>
        <v/>
      </c>
      <c r="U2930">
        <f t="shared" si="499"/>
        <v>-226.2</v>
      </c>
      <c r="V2930" t="str">
        <f t="shared" si="499"/>
        <v/>
      </c>
      <c r="W2930" t="str">
        <f t="shared" si="499"/>
        <v/>
      </c>
      <c r="Z2930" t="str">
        <f t="shared" si="500"/>
        <v/>
      </c>
      <c r="AA2930" t="str">
        <f t="shared" si="500"/>
        <v/>
      </c>
      <c r="AB2930">
        <f t="shared" si="500"/>
        <v>-226.2</v>
      </c>
      <c r="AE2930" t="str">
        <f t="shared" si="494"/>
        <v>Furniture</v>
      </c>
      <c r="AH2930" t="str">
        <f t="shared" si="495"/>
        <v/>
      </c>
      <c r="AI2930" t="str">
        <f t="shared" si="496"/>
        <v/>
      </c>
      <c r="AJ2930" t="str">
        <f t="shared" si="496"/>
        <v/>
      </c>
      <c r="AK2930" t="str">
        <f t="shared" si="496"/>
        <v/>
      </c>
      <c r="AL2930" t="str">
        <f t="shared" si="496"/>
        <v/>
      </c>
    </row>
    <row r="2931" spans="1:38" x14ac:dyDescent="0.2">
      <c r="A2931" s="1">
        <v>8173</v>
      </c>
      <c r="B2931" s="2" t="s">
        <v>18</v>
      </c>
      <c r="C2931" s="3">
        <v>42827</v>
      </c>
      <c r="D2931" s="2" t="s">
        <v>59</v>
      </c>
      <c r="E2931" s="2">
        <v>39</v>
      </c>
      <c r="F2931" s="2">
        <v>1545.57</v>
      </c>
      <c r="G2931" s="2">
        <v>0.02</v>
      </c>
      <c r="H2931" s="2" t="s">
        <v>20</v>
      </c>
      <c r="I2931" s="2">
        <v>-1114.24</v>
      </c>
      <c r="J2931" s="2">
        <v>50.94</v>
      </c>
      <c r="K2931" s="2">
        <v>49</v>
      </c>
      <c r="L2931" s="2" t="s">
        <v>383</v>
      </c>
      <c r="M2931" s="2" t="s">
        <v>38</v>
      </c>
      <c r="N2931" s="2" t="s">
        <v>30</v>
      </c>
      <c r="O2931" s="2" t="s">
        <v>24</v>
      </c>
      <c r="P2931" s="2" t="s">
        <v>52</v>
      </c>
      <c r="Q2931" s="2" t="s">
        <v>34</v>
      </c>
      <c r="R2931" s="3">
        <v>42828</v>
      </c>
      <c r="S2931" s="10">
        <f t="shared" si="493"/>
        <v>2017</v>
      </c>
      <c r="T2931" t="str">
        <f t="shared" si="499"/>
        <v/>
      </c>
      <c r="U2931">
        <f t="shared" si="499"/>
        <v>-1114.24</v>
      </c>
      <c r="V2931" t="str">
        <f t="shared" si="499"/>
        <v/>
      </c>
      <c r="W2931" t="str">
        <f t="shared" si="499"/>
        <v/>
      </c>
      <c r="Z2931">
        <f t="shared" si="500"/>
        <v>-1114.24</v>
      </c>
      <c r="AA2931" t="str">
        <f t="shared" si="500"/>
        <v/>
      </c>
      <c r="AB2931" t="str">
        <f t="shared" si="500"/>
        <v/>
      </c>
      <c r="AE2931" t="str">
        <f t="shared" si="494"/>
        <v>Office Supplies</v>
      </c>
      <c r="AH2931" t="str">
        <f t="shared" si="495"/>
        <v/>
      </c>
      <c r="AI2931" t="str">
        <f t="shared" si="496"/>
        <v/>
      </c>
      <c r="AJ2931" t="str">
        <f t="shared" si="496"/>
        <v/>
      </c>
      <c r="AK2931" t="str">
        <f t="shared" si="496"/>
        <v/>
      </c>
      <c r="AL2931" t="str">
        <f t="shared" si="496"/>
        <v/>
      </c>
    </row>
    <row r="2932" spans="1:38" x14ac:dyDescent="0.2">
      <c r="A2932" s="1">
        <v>8174</v>
      </c>
      <c r="B2932" s="2" t="s">
        <v>18</v>
      </c>
      <c r="C2932" s="3">
        <v>42827</v>
      </c>
      <c r="D2932" s="2" t="s">
        <v>19</v>
      </c>
      <c r="E2932" s="2">
        <v>42</v>
      </c>
      <c r="F2932" s="2">
        <v>160.41</v>
      </c>
      <c r="G2932" s="2">
        <v>0.04</v>
      </c>
      <c r="H2932" s="2" t="s">
        <v>20</v>
      </c>
      <c r="I2932" s="2">
        <v>-213.13</v>
      </c>
      <c r="J2932" s="2">
        <v>15.52</v>
      </c>
      <c r="K2932" s="2">
        <v>20.83</v>
      </c>
      <c r="L2932" s="2" t="s">
        <v>98</v>
      </c>
      <c r="M2932" s="2" t="s">
        <v>29</v>
      </c>
      <c r="N2932" s="2" t="s">
        <v>30</v>
      </c>
      <c r="O2932" s="2" t="s">
        <v>24</v>
      </c>
      <c r="P2932" s="2" t="s">
        <v>25</v>
      </c>
      <c r="Q2932" s="2" t="s">
        <v>26</v>
      </c>
      <c r="R2932" s="3">
        <v>42829</v>
      </c>
      <c r="S2932" s="10">
        <f t="shared" si="493"/>
        <v>2017</v>
      </c>
      <c r="T2932" t="str">
        <f t="shared" si="499"/>
        <v/>
      </c>
      <c r="U2932">
        <f t="shared" si="499"/>
        <v>-213.13</v>
      </c>
      <c r="V2932" t="str">
        <f t="shared" si="499"/>
        <v/>
      </c>
      <c r="W2932" t="str">
        <f t="shared" si="499"/>
        <v/>
      </c>
      <c r="Z2932">
        <f t="shared" si="500"/>
        <v>-213.13</v>
      </c>
      <c r="AA2932" t="str">
        <f t="shared" si="500"/>
        <v/>
      </c>
      <c r="AB2932" t="str">
        <f t="shared" si="500"/>
        <v/>
      </c>
      <c r="AE2932" t="str">
        <f t="shared" si="494"/>
        <v>Office Supplies</v>
      </c>
      <c r="AH2932" t="str">
        <f t="shared" si="495"/>
        <v/>
      </c>
      <c r="AI2932" t="str">
        <f t="shared" si="496"/>
        <v/>
      </c>
      <c r="AJ2932" t="str">
        <f t="shared" si="496"/>
        <v/>
      </c>
      <c r="AK2932" t="str">
        <f t="shared" si="496"/>
        <v/>
      </c>
      <c r="AL2932" t="str">
        <f t="shared" si="496"/>
        <v/>
      </c>
    </row>
    <row r="2933" spans="1:38" x14ac:dyDescent="0.2">
      <c r="A2933" s="1">
        <v>8175</v>
      </c>
      <c r="B2933" s="2" t="s">
        <v>18</v>
      </c>
      <c r="C2933" s="3">
        <v>42828</v>
      </c>
      <c r="D2933" s="2" t="s">
        <v>19</v>
      </c>
      <c r="E2933" s="2">
        <v>16</v>
      </c>
      <c r="F2933" s="2">
        <v>234.21</v>
      </c>
      <c r="G2933" s="2">
        <v>0.05</v>
      </c>
      <c r="H2933" s="2" t="s">
        <v>20</v>
      </c>
      <c r="I2933" s="2">
        <v>0.03</v>
      </c>
      <c r="J2933" s="2">
        <v>26.45</v>
      </c>
      <c r="K2933" s="2">
        <v>21.17</v>
      </c>
      <c r="L2933" s="2" t="s">
        <v>366</v>
      </c>
      <c r="M2933" s="2" t="s">
        <v>22</v>
      </c>
      <c r="N2933" s="2" t="s">
        <v>30</v>
      </c>
      <c r="O2933" s="2" t="s">
        <v>24</v>
      </c>
      <c r="P2933" s="2" t="s">
        <v>25</v>
      </c>
      <c r="Q2933" s="2" t="s">
        <v>26</v>
      </c>
      <c r="R2933" s="3">
        <v>42830</v>
      </c>
      <c r="S2933" s="10">
        <f t="shared" si="493"/>
        <v>2017</v>
      </c>
      <c r="T2933" t="str">
        <f t="shared" si="499"/>
        <v/>
      </c>
      <c r="U2933">
        <f t="shared" si="499"/>
        <v>0.03</v>
      </c>
      <c r="V2933" t="str">
        <f t="shared" si="499"/>
        <v/>
      </c>
      <c r="W2933" t="str">
        <f t="shared" si="499"/>
        <v/>
      </c>
      <c r="Z2933">
        <f t="shared" si="500"/>
        <v>0.03</v>
      </c>
      <c r="AA2933" t="str">
        <f t="shared" si="500"/>
        <v/>
      </c>
      <c r="AB2933" t="str">
        <f t="shared" si="500"/>
        <v/>
      </c>
      <c r="AE2933" t="str">
        <f t="shared" si="494"/>
        <v/>
      </c>
      <c r="AH2933" t="str">
        <f t="shared" si="495"/>
        <v/>
      </c>
      <c r="AI2933" t="str">
        <f t="shared" si="496"/>
        <v/>
      </c>
      <c r="AJ2933" t="str">
        <f t="shared" si="496"/>
        <v/>
      </c>
      <c r="AK2933" t="str">
        <f t="shared" si="496"/>
        <v/>
      </c>
      <c r="AL2933" t="str">
        <f t="shared" si="496"/>
        <v/>
      </c>
    </row>
    <row r="2934" spans="1:38" x14ac:dyDescent="0.2">
      <c r="A2934" s="1">
        <v>8176</v>
      </c>
      <c r="B2934" s="2" t="s">
        <v>18</v>
      </c>
      <c r="C2934" s="3">
        <v>42828</v>
      </c>
      <c r="D2934" s="2" t="s">
        <v>19</v>
      </c>
      <c r="E2934" s="2">
        <v>46</v>
      </c>
      <c r="F2934" s="2">
        <v>518.47</v>
      </c>
      <c r="G2934" s="2">
        <v>0.01</v>
      </c>
      <c r="H2934" s="2" t="s">
        <v>20</v>
      </c>
      <c r="I2934" s="2">
        <v>-160.34</v>
      </c>
      <c r="J2934" s="2">
        <v>22.97</v>
      </c>
      <c r="K2934" s="2">
        <v>20.5</v>
      </c>
      <c r="L2934" s="2" t="s">
        <v>366</v>
      </c>
      <c r="M2934" s="2" t="s">
        <v>22</v>
      </c>
      <c r="N2934" s="2" t="s">
        <v>30</v>
      </c>
      <c r="O2934" s="2" t="s">
        <v>31</v>
      </c>
      <c r="P2934" s="2" t="s">
        <v>32</v>
      </c>
      <c r="Q2934" s="2" t="s">
        <v>26</v>
      </c>
      <c r="R2934" s="3">
        <v>42829</v>
      </c>
      <c r="S2934" s="10">
        <f t="shared" si="493"/>
        <v>2017</v>
      </c>
      <c r="T2934" t="str">
        <f t="shared" si="499"/>
        <v/>
      </c>
      <c r="U2934">
        <f t="shared" si="499"/>
        <v>-160.34</v>
      </c>
      <c r="V2934" t="str">
        <f t="shared" si="499"/>
        <v/>
      </c>
      <c r="W2934" t="str">
        <f t="shared" si="499"/>
        <v/>
      </c>
      <c r="Z2934" t="str">
        <f t="shared" si="500"/>
        <v/>
      </c>
      <c r="AA2934">
        <f t="shared" si="500"/>
        <v>-160.34</v>
      </c>
      <c r="AB2934" t="str">
        <f t="shared" si="500"/>
        <v/>
      </c>
      <c r="AE2934" t="str">
        <f t="shared" si="494"/>
        <v>Technology</v>
      </c>
      <c r="AH2934" t="str">
        <f t="shared" si="495"/>
        <v/>
      </c>
      <c r="AI2934" t="str">
        <f t="shared" si="496"/>
        <v/>
      </c>
      <c r="AJ2934" t="str">
        <f t="shared" si="496"/>
        <v/>
      </c>
      <c r="AK2934" t="str">
        <f t="shared" si="496"/>
        <v/>
      </c>
      <c r="AL2934" t="str">
        <f t="shared" si="496"/>
        <v/>
      </c>
    </row>
    <row r="2935" spans="1:38" x14ac:dyDescent="0.2">
      <c r="A2935" s="1">
        <v>8177</v>
      </c>
      <c r="B2935" s="2" t="s">
        <v>18</v>
      </c>
      <c r="C2935" s="3">
        <v>42828</v>
      </c>
      <c r="D2935" s="2" t="s">
        <v>19</v>
      </c>
      <c r="E2935" s="2">
        <v>9</v>
      </c>
      <c r="F2935" s="2">
        <v>344.74</v>
      </c>
      <c r="G2935" s="2">
        <v>0.06</v>
      </c>
      <c r="H2935" s="2" t="s">
        <v>20</v>
      </c>
      <c r="I2935" s="2">
        <v>-64.44</v>
      </c>
      <c r="J2935" s="2">
        <v>51.48</v>
      </c>
      <c r="K2935" s="2">
        <v>15.99</v>
      </c>
      <c r="L2935" s="2" t="s">
        <v>366</v>
      </c>
      <c r="M2935" s="2" t="s">
        <v>29</v>
      </c>
      <c r="N2935" s="2" t="s">
        <v>30</v>
      </c>
      <c r="O2935" s="2" t="s">
        <v>31</v>
      </c>
      <c r="P2935" s="2" t="s">
        <v>32</v>
      </c>
      <c r="Q2935" s="2" t="s">
        <v>58</v>
      </c>
      <c r="R2935" s="3">
        <v>42830</v>
      </c>
      <c r="S2935" s="10">
        <f t="shared" si="493"/>
        <v>2017</v>
      </c>
      <c r="T2935" t="str">
        <f t="shared" si="499"/>
        <v/>
      </c>
      <c r="U2935">
        <f t="shared" si="499"/>
        <v>-64.44</v>
      </c>
      <c r="V2935" t="str">
        <f t="shared" si="499"/>
        <v/>
      </c>
      <c r="W2935" t="str">
        <f t="shared" si="499"/>
        <v/>
      </c>
      <c r="Z2935" t="str">
        <f t="shared" si="500"/>
        <v/>
      </c>
      <c r="AA2935">
        <f t="shared" si="500"/>
        <v>-64.44</v>
      </c>
      <c r="AB2935" t="str">
        <f t="shared" si="500"/>
        <v/>
      </c>
      <c r="AE2935" t="str">
        <f t="shared" si="494"/>
        <v>Technology</v>
      </c>
      <c r="AH2935">
        <f t="shared" si="495"/>
        <v>-64.44</v>
      </c>
      <c r="AI2935" t="str">
        <f t="shared" si="496"/>
        <v/>
      </c>
      <c r="AJ2935" t="str">
        <f t="shared" si="496"/>
        <v/>
      </c>
      <c r="AK2935" t="str">
        <f t="shared" si="496"/>
        <v/>
      </c>
      <c r="AL2935">
        <f t="shared" si="496"/>
        <v>-64.44</v>
      </c>
    </row>
    <row r="2936" spans="1:38" x14ac:dyDescent="0.2">
      <c r="A2936" s="1">
        <v>8178</v>
      </c>
      <c r="B2936" s="2" t="s">
        <v>18</v>
      </c>
      <c r="C2936" s="3">
        <v>42828</v>
      </c>
      <c r="D2936" s="2" t="s">
        <v>59</v>
      </c>
      <c r="E2936" s="2">
        <v>21</v>
      </c>
      <c r="F2936" s="2">
        <v>337.62</v>
      </c>
      <c r="G2936" s="2">
        <v>7.0000000000000007E-2</v>
      </c>
      <c r="H2936" s="2" t="s">
        <v>20</v>
      </c>
      <c r="I2936" s="2">
        <v>-46.32</v>
      </c>
      <c r="J2936" s="2">
        <v>27.28</v>
      </c>
      <c r="K2936" s="2">
        <v>24.91</v>
      </c>
      <c r="L2936" s="2" t="s">
        <v>312</v>
      </c>
      <c r="M2936" s="2" t="s">
        <v>29</v>
      </c>
      <c r="N2936" s="2" t="s">
        <v>30</v>
      </c>
      <c r="O2936" s="2" t="s">
        <v>24</v>
      </c>
      <c r="P2936" s="2" t="s">
        <v>25</v>
      </c>
      <c r="Q2936" s="2" t="s">
        <v>26</v>
      </c>
      <c r="R2936" s="3">
        <v>42830</v>
      </c>
      <c r="S2936" s="10">
        <f t="shared" si="493"/>
        <v>2017</v>
      </c>
      <c r="T2936" t="str">
        <f t="shared" si="499"/>
        <v/>
      </c>
      <c r="U2936">
        <f t="shared" si="499"/>
        <v>-46.32</v>
      </c>
      <c r="V2936" t="str">
        <f t="shared" si="499"/>
        <v/>
      </c>
      <c r="W2936" t="str">
        <f t="shared" si="499"/>
        <v/>
      </c>
      <c r="Z2936">
        <f t="shared" si="500"/>
        <v>-46.32</v>
      </c>
      <c r="AA2936" t="str">
        <f t="shared" si="500"/>
        <v/>
      </c>
      <c r="AB2936" t="str">
        <f t="shared" si="500"/>
        <v/>
      </c>
      <c r="AE2936" t="str">
        <f t="shared" si="494"/>
        <v>Office Supplies</v>
      </c>
      <c r="AH2936" t="str">
        <f t="shared" si="495"/>
        <v/>
      </c>
      <c r="AI2936" t="str">
        <f t="shared" si="496"/>
        <v/>
      </c>
      <c r="AJ2936" t="str">
        <f t="shared" si="496"/>
        <v/>
      </c>
      <c r="AK2936" t="str">
        <f t="shared" si="496"/>
        <v/>
      </c>
      <c r="AL2936" t="str">
        <f t="shared" si="496"/>
        <v/>
      </c>
    </row>
    <row r="2937" spans="1:38" x14ac:dyDescent="0.2">
      <c r="A2937" s="1">
        <v>8179</v>
      </c>
      <c r="B2937" s="2" t="s">
        <v>18</v>
      </c>
      <c r="C2937" s="3">
        <v>42829</v>
      </c>
      <c r="D2937" s="2" t="s">
        <v>59</v>
      </c>
      <c r="E2937" s="2">
        <v>43</v>
      </c>
      <c r="F2937" s="2">
        <v>94.71</v>
      </c>
      <c r="G2937" s="2">
        <v>0.05</v>
      </c>
      <c r="H2937" s="2" t="s">
        <v>20</v>
      </c>
      <c r="I2937" s="2">
        <v>-9.69</v>
      </c>
      <c r="J2937" s="2">
        <v>14.08</v>
      </c>
      <c r="K2937" s="2">
        <v>15.49</v>
      </c>
      <c r="L2937" s="2" t="s">
        <v>68</v>
      </c>
      <c r="M2937" s="2" t="s">
        <v>38</v>
      </c>
      <c r="N2937" s="2" t="s">
        <v>54</v>
      </c>
      <c r="O2937" s="2" t="s">
        <v>24</v>
      </c>
      <c r="P2937" s="2" t="s">
        <v>25</v>
      </c>
      <c r="Q2937" s="2" t="s">
        <v>26</v>
      </c>
      <c r="R2937" s="3">
        <v>42831</v>
      </c>
      <c r="S2937" s="10">
        <f t="shared" si="493"/>
        <v>2017</v>
      </c>
      <c r="T2937" t="str">
        <f t="shared" si="499"/>
        <v/>
      </c>
      <c r="U2937" t="str">
        <f t="shared" si="499"/>
        <v/>
      </c>
      <c r="V2937" t="str">
        <f t="shared" si="499"/>
        <v/>
      </c>
      <c r="W2937">
        <f t="shared" si="499"/>
        <v>-9.69</v>
      </c>
      <c r="Z2937">
        <f t="shared" si="500"/>
        <v>-9.69</v>
      </c>
      <c r="AA2937" t="str">
        <f t="shared" si="500"/>
        <v/>
      </c>
      <c r="AB2937" t="str">
        <f t="shared" si="500"/>
        <v/>
      </c>
      <c r="AE2937" t="str">
        <f t="shared" si="494"/>
        <v>Office Supplies</v>
      </c>
      <c r="AH2937" t="str">
        <f t="shared" si="495"/>
        <v/>
      </c>
      <c r="AI2937" t="str">
        <f t="shared" si="496"/>
        <v/>
      </c>
      <c r="AJ2937" t="str">
        <f t="shared" si="496"/>
        <v/>
      </c>
      <c r="AK2937" t="str">
        <f t="shared" si="496"/>
        <v/>
      </c>
      <c r="AL2937" t="str">
        <f t="shared" si="496"/>
        <v/>
      </c>
    </row>
    <row r="2938" spans="1:38" x14ac:dyDescent="0.2">
      <c r="A2938" s="1">
        <v>8180</v>
      </c>
      <c r="B2938" s="2" t="s">
        <v>18</v>
      </c>
      <c r="C2938" s="3">
        <v>42830</v>
      </c>
      <c r="D2938" s="2" t="s">
        <v>41</v>
      </c>
      <c r="E2938" s="2">
        <v>29</v>
      </c>
      <c r="F2938" s="2">
        <v>75.27</v>
      </c>
      <c r="G2938" s="2">
        <v>7.0000000000000007E-2</v>
      </c>
      <c r="H2938" s="2" t="s">
        <v>20</v>
      </c>
      <c r="I2938" s="2">
        <v>-107.14</v>
      </c>
      <c r="J2938" s="2">
        <v>14.22</v>
      </c>
      <c r="K2938" s="2">
        <v>19</v>
      </c>
      <c r="L2938" s="2" t="s">
        <v>171</v>
      </c>
      <c r="M2938" s="2" t="s">
        <v>38</v>
      </c>
      <c r="N2938" s="2" t="s">
        <v>30</v>
      </c>
      <c r="O2938" s="2" t="s">
        <v>24</v>
      </c>
      <c r="P2938" s="2" t="s">
        <v>71</v>
      </c>
      <c r="Q2938" s="2" t="s">
        <v>26</v>
      </c>
      <c r="R2938" s="3">
        <v>42831</v>
      </c>
      <c r="S2938" s="10">
        <f t="shared" si="493"/>
        <v>2017</v>
      </c>
      <c r="T2938" t="str">
        <f t="shared" si="499"/>
        <v/>
      </c>
      <c r="U2938">
        <f t="shared" si="499"/>
        <v>-107.14</v>
      </c>
      <c r="V2938" t="str">
        <f t="shared" si="499"/>
        <v/>
      </c>
      <c r="W2938" t="str">
        <f t="shared" si="499"/>
        <v/>
      </c>
      <c r="Z2938">
        <f t="shared" si="500"/>
        <v>-107.14</v>
      </c>
      <c r="AA2938" t="str">
        <f t="shared" si="500"/>
        <v/>
      </c>
      <c r="AB2938" t="str">
        <f t="shared" si="500"/>
        <v/>
      </c>
      <c r="AE2938" t="str">
        <f t="shared" si="494"/>
        <v>Office Supplies</v>
      </c>
      <c r="AH2938" t="str">
        <f t="shared" si="495"/>
        <v/>
      </c>
      <c r="AI2938" t="str">
        <f t="shared" si="496"/>
        <v/>
      </c>
      <c r="AJ2938" t="str">
        <f t="shared" si="496"/>
        <v/>
      </c>
      <c r="AK2938" t="str">
        <f t="shared" si="496"/>
        <v/>
      </c>
      <c r="AL2938" t="str">
        <f t="shared" si="496"/>
        <v/>
      </c>
    </row>
    <row r="2939" spans="1:38" x14ac:dyDescent="0.2">
      <c r="A2939" s="1">
        <v>8181</v>
      </c>
      <c r="B2939" s="2" t="s">
        <v>18</v>
      </c>
      <c r="C2939" s="3">
        <v>42830</v>
      </c>
      <c r="D2939" s="2" t="s">
        <v>41</v>
      </c>
      <c r="E2939" s="2">
        <v>33</v>
      </c>
      <c r="F2939" s="2">
        <v>549.64</v>
      </c>
      <c r="G2939" s="2">
        <v>0.02</v>
      </c>
      <c r="H2939" s="2" t="s">
        <v>20</v>
      </c>
      <c r="I2939" s="2">
        <v>273.93</v>
      </c>
      <c r="J2939" s="2">
        <v>27.67</v>
      </c>
      <c r="K2939" s="2">
        <v>15.39</v>
      </c>
      <c r="L2939" s="2" t="s">
        <v>171</v>
      </c>
      <c r="M2939" s="2" t="s">
        <v>38</v>
      </c>
      <c r="N2939" s="2" t="s">
        <v>30</v>
      </c>
      <c r="O2939" s="2" t="s">
        <v>24</v>
      </c>
      <c r="P2939" s="2" t="s">
        <v>90</v>
      </c>
      <c r="Q2939" s="2" t="s">
        <v>26</v>
      </c>
      <c r="R2939" s="3">
        <v>42831</v>
      </c>
      <c r="S2939" s="10">
        <f t="shared" si="493"/>
        <v>2017</v>
      </c>
      <c r="T2939" t="str">
        <f t="shared" si="499"/>
        <v/>
      </c>
      <c r="U2939">
        <f t="shared" si="499"/>
        <v>273.93</v>
      </c>
      <c r="V2939" t="str">
        <f t="shared" si="499"/>
        <v/>
      </c>
      <c r="W2939" t="str">
        <f t="shared" si="499"/>
        <v/>
      </c>
      <c r="Z2939">
        <f t="shared" si="500"/>
        <v>273.93</v>
      </c>
      <c r="AA2939" t="str">
        <f t="shared" si="500"/>
        <v/>
      </c>
      <c r="AB2939" t="str">
        <f t="shared" si="500"/>
        <v/>
      </c>
      <c r="AE2939" t="str">
        <f t="shared" si="494"/>
        <v/>
      </c>
      <c r="AH2939" t="str">
        <f t="shared" si="495"/>
        <v/>
      </c>
      <c r="AI2939" t="str">
        <f t="shared" si="496"/>
        <v/>
      </c>
      <c r="AJ2939" t="str">
        <f t="shared" si="496"/>
        <v/>
      </c>
      <c r="AK2939" t="str">
        <f t="shared" si="496"/>
        <v/>
      </c>
      <c r="AL2939" t="str">
        <f t="shared" si="496"/>
        <v/>
      </c>
    </row>
    <row r="2940" spans="1:38" x14ac:dyDescent="0.2">
      <c r="A2940" s="1">
        <v>8182</v>
      </c>
      <c r="B2940" s="2" t="s">
        <v>18</v>
      </c>
      <c r="C2940" s="3">
        <v>42830</v>
      </c>
      <c r="D2940" s="2" t="s">
        <v>41</v>
      </c>
      <c r="E2940" s="2">
        <v>38</v>
      </c>
      <c r="F2940" s="2">
        <v>15182.35</v>
      </c>
      <c r="G2940" s="2">
        <v>0.02</v>
      </c>
      <c r="H2940" s="2" t="s">
        <v>44</v>
      </c>
      <c r="I2940" s="2">
        <v>7257.32</v>
      </c>
      <c r="J2940" s="2">
        <v>412.97</v>
      </c>
      <c r="K2940" s="2">
        <v>62.26</v>
      </c>
      <c r="L2940" s="2" t="s">
        <v>171</v>
      </c>
      <c r="M2940" s="2" t="s">
        <v>38</v>
      </c>
      <c r="N2940" s="2" t="s">
        <v>30</v>
      </c>
      <c r="O2940" s="2" t="s">
        <v>31</v>
      </c>
      <c r="P2940" s="2" t="s">
        <v>33</v>
      </c>
      <c r="Q2940" s="2" t="s">
        <v>47</v>
      </c>
      <c r="R2940" s="3">
        <v>42830</v>
      </c>
      <c r="S2940" s="10">
        <f t="shared" si="493"/>
        <v>2017</v>
      </c>
      <c r="T2940" t="str">
        <f t="shared" si="499"/>
        <v/>
      </c>
      <c r="U2940">
        <f t="shared" si="499"/>
        <v>7257.32</v>
      </c>
      <c r="V2940" t="str">
        <f t="shared" si="499"/>
        <v/>
      </c>
      <c r="W2940" t="str">
        <f t="shared" si="499"/>
        <v/>
      </c>
      <c r="Z2940" t="str">
        <f t="shared" si="500"/>
        <v/>
      </c>
      <c r="AA2940">
        <f t="shared" si="500"/>
        <v>7257.32</v>
      </c>
      <c r="AB2940" t="str">
        <f t="shared" si="500"/>
        <v/>
      </c>
      <c r="AE2940" t="str">
        <f t="shared" si="494"/>
        <v/>
      </c>
      <c r="AH2940" t="str">
        <f t="shared" si="495"/>
        <v/>
      </c>
      <c r="AI2940" t="str">
        <f t="shared" si="496"/>
        <v/>
      </c>
      <c r="AJ2940" t="str">
        <f t="shared" si="496"/>
        <v/>
      </c>
      <c r="AK2940" t="str">
        <f t="shared" si="496"/>
        <v/>
      </c>
      <c r="AL2940" t="str">
        <f t="shared" si="496"/>
        <v/>
      </c>
    </row>
    <row r="2941" spans="1:38" x14ac:dyDescent="0.2">
      <c r="A2941" s="1">
        <v>8183</v>
      </c>
      <c r="B2941" s="2" t="s">
        <v>18</v>
      </c>
      <c r="C2941" s="3">
        <v>42830</v>
      </c>
      <c r="D2941" s="2" t="s">
        <v>41</v>
      </c>
      <c r="E2941" s="2">
        <v>45</v>
      </c>
      <c r="F2941" s="2">
        <v>1091.52</v>
      </c>
      <c r="G2941" s="2">
        <v>0.04</v>
      </c>
      <c r="H2941" s="2" t="s">
        <v>20</v>
      </c>
      <c r="I2941" s="2">
        <v>299.83</v>
      </c>
      <c r="J2941" s="2">
        <v>35.99</v>
      </c>
      <c r="K2941" s="2">
        <v>20.3</v>
      </c>
      <c r="L2941" s="2" t="s">
        <v>171</v>
      </c>
      <c r="M2941" s="2" t="s">
        <v>38</v>
      </c>
      <c r="N2941" s="2" t="s">
        <v>30</v>
      </c>
      <c r="O2941" s="2" t="s">
        <v>31</v>
      </c>
      <c r="P2941" s="2" t="s">
        <v>33</v>
      </c>
      <c r="Q2941" s="2" t="s">
        <v>62</v>
      </c>
      <c r="R2941" s="3">
        <v>42830</v>
      </c>
      <c r="S2941" s="10">
        <f t="shared" si="493"/>
        <v>2017</v>
      </c>
      <c r="T2941" t="str">
        <f t="shared" si="499"/>
        <v/>
      </c>
      <c r="U2941">
        <f t="shared" si="499"/>
        <v>299.83</v>
      </c>
      <c r="V2941" t="str">
        <f t="shared" si="499"/>
        <v/>
      </c>
      <c r="W2941" t="str">
        <f t="shared" si="499"/>
        <v/>
      </c>
      <c r="Z2941" t="str">
        <f t="shared" si="500"/>
        <v/>
      </c>
      <c r="AA2941">
        <f t="shared" si="500"/>
        <v>299.83</v>
      </c>
      <c r="AB2941" t="str">
        <f t="shared" si="500"/>
        <v/>
      </c>
      <c r="AE2941" t="str">
        <f t="shared" si="494"/>
        <v/>
      </c>
      <c r="AH2941" t="str">
        <f t="shared" si="495"/>
        <v/>
      </c>
      <c r="AI2941" t="str">
        <f t="shared" si="496"/>
        <v/>
      </c>
      <c r="AJ2941" t="str">
        <f t="shared" si="496"/>
        <v/>
      </c>
      <c r="AK2941" t="str">
        <f t="shared" si="496"/>
        <v/>
      </c>
      <c r="AL2941" t="str">
        <f t="shared" si="496"/>
        <v/>
      </c>
    </row>
    <row r="2942" spans="1:38" x14ac:dyDescent="0.2">
      <c r="A2942" s="1">
        <v>8184</v>
      </c>
      <c r="B2942" s="2" t="s">
        <v>18</v>
      </c>
      <c r="C2942" s="3">
        <v>42830</v>
      </c>
      <c r="D2942" s="2" t="s">
        <v>59</v>
      </c>
      <c r="E2942" s="2">
        <v>46</v>
      </c>
      <c r="F2942" s="2">
        <v>6737.47</v>
      </c>
      <c r="G2942" s="2">
        <v>0.05</v>
      </c>
      <c r="H2942" s="2" t="s">
        <v>44</v>
      </c>
      <c r="I2942" s="2">
        <v>-1129.21</v>
      </c>
      <c r="J2942" s="2">
        <v>162.97999999999999</v>
      </c>
      <c r="K2942" s="2">
        <v>80.27</v>
      </c>
      <c r="L2942" s="2" t="s">
        <v>458</v>
      </c>
      <c r="M2942" s="2" t="s">
        <v>29</v>
      </c>
      <c r="N2942" s="2" t="s">
        <v>23</v>
      </c>
      <c r="O2942" s="2" t="s">
        <v>45</v>
      </c>
      <c r="P2942" s="2" t="s">
        <v>67</v>
      </c>
      <c r="Q2942" s="2" t="s">
        <v>47</v>
      </c>
      <c r="R2942" s="3">
        <v>42830</v>
      </c>
      <c r="S2942" s="10">
        <f t="shared" si="493"/>
        <v>2017</v>
      </c>
      <c r="T2942">
        <f t="shared" ref="T2942:W2961" si="501">IF($N2942=T$1,$I2942,"")</f>
        <v>-1129.21</v>
      </c>
      <c r="U2942" t="str">
        <f t="shared" si="501"/>
        <v/>
      </c>
      <c r="V2942" t="str">
        <f t="shared" si="501"/>
        <v/>
      </c>
      <c r="W2942" t="str">
        <f t="shared" si="501"/>
        <v/>
      </c>
      <c r="Z2942" t="str">
        <f t="shared" ref="Z2942:AB2961" si="502">IF($O2942=Z$1,$I2942,"")</f>
        <v/>
      </c>
      <c r="AA2942" t="str">
        <f t="shared" si="502"/>
        <v/>
      </c>
      <c r="AB2942">
        <f t="shared" si="502"/>
        <v>-1129.21</v>
      </c>
      <c r="AE2942" t="str">
        <f t="shared" si="494"/>
        <v>Furniture</v>
      </c>
      <c r="AH2942" t="str">
        <f t="shared" si="495"/>
        <v/>
      </c>
      <c r="AI2942" t="str">
        <f t="shared" si="496"/>
        <v/>
      </c>
      <c r="AJ2942" t="str">
        <f t="shared" si="496"/>
        <v/>
      </c>
      <c r="AK2942" t="str">
        <f t="shared" si="496"/>
        <v/>
      </c>
      <c r="AL2942" t="str">
        <f t="shared" si="496"/>
        <v/>
      </c>
    </row>
    <row r="2943" spans="1:38" x14ac:dyDescent="0.2">
      <c r="A2943" s="1">
        <v>8185</v>
      </c>
      <c r="B2943" s="2" t="s">
        <v>40</v>
      </c>
      <c r="C2943" s="3">
        <v>42831</v>
      </c>
      <c r="D2943" s="2" t="s">
        <v>41</v>
      </c>
      <c r="E2943" s="2">
        <v>2</v>
      </c>
      <c r="F2943" s="2">
        <v>17.79</v>
      </c>
      <c r="G2943" s="2">
        <v>0.02</v>
      </c>
      <c r="H2943" s="2" t="s">
        <v>20</v>
      </c>
      <c r="I2943" s="2">
        <v>-2.57</v>
      </c>
      <c r="J2943" s="2">
        <v>16.71</v>
      </c>
      <c r="K2943" s="2">
        <v>14.7</v>
      </c>
      <c r="L2943" s="2" t="s">
        <v>219</v>
      </c>
      <c r="M2943" s="2" t="s">
        <v>29</v>
      </c>
      <c r="N2943" s="2" t="s">
        <v>43</v>
      </c>
      <c r="O2943" s="2" t="s">
        <v>24</v>
      </c>
      <c r="P2943" s="2" t="s">
        <v>95</v>
      </c>
      <c r="Q2943" s="2" t="s">
        <v>36</v>
      </c>
      <c r="R2943" s="3">
        <v>42832</v>
      </c>
      <c r="S2943" s="10">
        <f t="shared" si="493"/>
        <v>2017</v>
      </c>
      <c r="T2943" t="str">
        <f t="shared" si="501"/>
        <v/>
      </c>
      <c r="U2943" t="str">
        <f t="shared" si="501"/>
        <v/>
      </c>
      <c r="V2943">
        <f t="shared" si="501"/>
        <v>-2.57</v>
      </c>
      <c r="W2943" t="str">
        <f t="shared" si="501"/>
        <v/>
      </c>
      <c r="Z2943">
        <f t="shared" si="502"/>
        <v>-2.57</v>
      </c>
      <c r="AA2943" t="str">
        <f t="shared" si="502"/>
        <v/>
      </c>
      <c r="AB2943" t="str">
        <f t="shared" si="502"/>
        <v/>
      </c>
      <c r="AE2943" t="str">
        <f t="shared" si="494"/>
        <v>Office Supplies</v>
      </c>
      <c r="AH2943" t="str">
        <f t="shared" si="495"/>
        <v/>
      </c>
      <c r="AI2943" t="str">
        <f t="shared" si="496"/>
        <v/>
      </c>
      <c r="AJ2943" t="str">
        <f t="shared" si="496"/>
        <v/>
      </c>
      <c r="AK2943" t="str">
        <f t="shared" si="496"/>
        <v/>
      </c>
      <c r="AL2943" t="str">
        <f t="shared" si="496"/>
        <v/>
      </c>
    </row>
    <row r="2944" spans="1:38" x14ac:dyDescent="0.2">
      <c r="A2944" s="1">
        <v>8186</v>
      </c>
      <c r="B2944" s="2" t="s">
        <v>18</v>
      </c>
      <c r="C2944" s="3">
        <v>42831</v>
      </c>
      <c r="D2944" s="2" t="s">
        <v>41</v>
      </c>
      <c r="E2944" s="2">
        <v>21</v>
      </c>
      <c r="F2944" s="2">
        <v>531.6</v>
      </c>
      <c r="G2944" s="2">
        <v>0.04</v>
      </c>
      <c r="H2944" s="2" t="s">
        <v>20</v>
      </c>
      <c r="I2944" s="2">
        <v>164.38</v>
      </c>
      <c r="J2944" s="2">
        <v>35.99</v>
      </c>
      <c r="K2944" s="2">
        <v>20.71</v>
      </c>
      <c r="L2944" s="2" t="s">
        <v>268</v>
      </c>
      <c r="M2944" s="2" t="s">
        <v>66</v>
      </c>
      <c r="N2944" s="2" t="s">
        <v>30</v>
      </c>
      <c r="O2944" s="2" t="s">
        <v>24</v>
      </c>
      <c r="P2944" s="2" t="s">
        <v>90</v>
      </c>
      <c r="Q2944" s="2" t="s">
        <v>26</v>
      </c>
      <c r="R2944" s="3">
        <v>42834</v>
      </c>
      <c r="S2944" s="10">
        <f t="shared" si="493"/>
        <v>2017</v>
      </c>
      <c r="T2944" t="str">
        <f t="shared" si="501"/>
        <v/>
      </c>
      <c r="U2944">
        <f t="shared" si="501"/>
        <v>164.38</v>
      </c>
      <c r="V2944" t="str">
        <f t="shared" si="501"/>
        <v/>
      </c>
      <c r="W2944" t="str">
        <f t="shared" si="501"/>
        <v/>
      </c>
      <c r="Z2944">
        <f t="shared" si="502"/>
        <v>164.38</v>
      </c>
      <c r="AA2944" t="str">
        <f t="shared" si="502"/>
        <v/>
      </c>
      <c r="AB2944" t="str">
        <f t="shared" si="502"/>
        <v/>
      </c>
      <c r="AE2944" t="str">
        <f t="shared" si="494"/>
        <v/>
      </c>
      <c r="AH2944" t="str">
        <f t="shared" si="495"/>
        <v/>
      </c>
      <c r="AI2944" t="str">
        <f t="shared" si="496"/>
        <v/>
      </c>
      <c r="AJ2944" t="str">
        <f t="shared" si="496"/>
        <v/>
      </c>
      <c r="AK2944" t="str">
        <f t="shared" si="496"/>
        <v/>
      </c>
      <c r="AL2944" t="str">
        <f t="shared" si="496"/>
        <v/>
      </c>
    </row>
    <row r="2945" spans="1:38" x14ac:dyDescent="0.2">
      <c r="A2945" s="1">
        <v>8187</v>
      </c>
      <c r="B2945" s="2" t="s">
        <v>18</v>
      </c>
      <c r="C2945" s="3">
        <v>42832</v>
      </c>
      <c r="D2945" s="2" t="s">
        <v>41</v>
      </c>
      <c r="E2945" s="2">
        <v>32</v>
      </c>
      <c r="F2945" s="2">
        <v>1940.37</v>
      </c>
      <c r="G2945" s="2">
        <v>0.08</v>
      </c>
      <c r="H2945" s="2" t="s">
        <v>44</v>
      </c>
      <c r="I2945" s="2">
        <v>-509.54</v>
      </c>
      <c r="J2945" s="2">
        <v>72.98</v>
      </c>
      <c r="K2945" s="2">
        <v>44</v>
      </c>
      <c r="L2945" s="2" t="s">
        <v>429</v>
      </c>
      <c r="M2945" s="2" t="s">
        <v>29</v>
      </c>
      <c r="N2945" s="2" t="s">
        <v>54</v>
      </c>
      <c r="O2945" s="2" t="s">
        <v>45</v>
      </c>
      <c r="P2945" s="2" t="s">
        <v>61</v>
      </c>
      <c r="Q2945" s="2" t="s">
        <v>56</v>
      </c>
      <c r="R2945" s="3">
        <v>42834</v>
      </c>
      <c r="S2945" s="10">
        <f t="shared" si="493"/>
        <v>2017</v>
      </c>
      <c r="T2945" t="str">
        <f t="shared" si="501"/>
        <v/>
      </c>
      <c r="U2945" t="str">
        <f t="shared" si="501"/>
        <v/>
      </c>
      <c r="V2945" t="str">
        <f t="shared" si="501"/>
        <v/>
      </c>
      <c r="W2945">
        <f t="shared" si="501"/>
        <v>-509.54</v>
      </c>
      <c r="Z2945" t="str">
        <f t="shared" si="502"/>
        <v/>
      </c>
      <c r="AA2945" t="str">
        <f t="shared" si="502"/>
        <v/>
      </c>
      <c r="AB2945">
        <f t="shared" si="502"/>
        <v>-509.54</v>
      </c>
      <c r="AE2945" t="str">
        <f t="shared" si="494"/>
        <v>Furniture</v>
      </c>
      <c r="AH2945" t="str">
        <f t="shared" si="495"/>
        <v/>
      </c>
      <c r="AI2945" t="str">
        <f t="shared" si="496"/>
        <v/>
      </c>
      <c r="AJ2945" t="str">
        <f t="shared" si="496"/>
        <v/>
      </c>
      <c r="AK2945" t="str">
        <f t="shared" si="496"/>
        <v/>
      </c>
      <c r="AL2945" t="str">
        <f t="shared" si="496"/>
        <v/>
      </c>
    </row>
    <row r="2946" spans="1:38" x14ac:dyDescent="0.2">
      <c r="A2946" s="1">
        <v>8188</v>
      </c>
      <c r="B2946" s="2" t="s">
        <v>18</v>
      </c>
      <c r="C2946" s="3">
        <v>42832</v>
      </c>
      <c r="D2946" s="2" t="s">
        <v>41</v>
      </c>
      <c r="E2946" s="2">
        <v>46</v>
      </c>
      <c r="F2946" s="2">
        <v>483.89</v>
      </c>
      <c r="G2946" s="2">
        <v>0.1</v>
      </c>
      <c r="H2946" s="2" t="s">
        <v>20</v>
      </c>
      <c r="I2946" s="2">
        <v>-13.17</v>
      </c>
      <c r="J2946" s="2">
        <v>22.64</v>
      </c>
      <c r="K2946" s="2">
        <v>19.16</v>
      </c>
      <c r="L2946" s="2" t="s">
        <v>429</v>
      </c>
      <c r="M2946" s="2" t="s">
        <v>29</v>
      </c>
      <c r="N2946" s="2" t="s">
        <v>54</v>
      </c>
      <c r="O2946" s="2" t="s">
        <v>45</v>
      </c>
      <c r="P2946" s="2" t="s">
        <v>55</v>
      </c>
      <c r="Q2946" s="2" t="s">
        <v>26</v>
      </c>
      <c r="R2946" s="3">
        <v>42834</v>
      </c>
      <c r="S2946" s="10">
        <f t="shared" si="493"/>
        <v>2017</v>
      </c>
      <c r="T2946" t="str">
        <f t="shared" si="501"/>
        <v/>
      </c>
      <c r="U2946" t="str">
        <f t="shared" si="501"/>
        <v/>
      </c>
      <c r="V2946" t="str">
        <f t="shared" si="501"/>
        <v/>
      </c>
      <c r="W2946">
        <f t="shared" si="501"/>
        <v>-13.17</v>
      </c>
      <c r="Z2946" t="str">
        <f t="shared" si="502"/>
        <v/>
      </c>
      <c r="AA2946" t="str">
        <f t="shared" si="502"/>
        <v/>
      </c>
      <c r="AB2946">
        <f t="shared" si="502"/>
        <v>-13.17</v>
      </c>
      <c r="AE2946" t="str">
        <f t="shared" si="494"/>
        <v>Furniture</v>
      </c>
      <c r="AH2946" t="str">
        <f t="shared" si="495"/>
        <v/>
      </c>
      <c r="AI2946" t="str">
        <f t="shared" si="496"/>
        <v/>
      </c>
      <c r="AJ2946" t="str">
        <f t="shared" si="496"/>
        <v/>
      </c>
      <c r="AK2946" t="str">
        <f t="shared" si="496"/>
        <v/>
      </c>
      <c r="AL2946" t="str">
        <f t="shared" ref="AJ2946:AL3009" si="503">IF(AL$1=$S2946,$AH2946,"")</f>
        <v/>
      </c>
    </row>
    <row r="2947" spans="1:38" x14ac:dyDescent="0.2">
      <c r="A2947" s="1">
        <v>8189</v>
      </c>
      <c r="B2947" s="2" t="s">
        <v>18</v>
      </c>
      <c r="C2947" s="3">
        <v>42833</v>
      </c>
      <c r="D2947" s="2" t="s">
        <v>59</v>
      </c>
      <c r="E2947" s="2">
        <v>8</v>
      </c>
      <c r="F2947" s="2">
        <v>307.60000000000002</v>
      </c>
      <c r="G2947" s="2">
        <v>0</v>
      </c>
      <c r="H2947" s="2" t="s">
        <v>20</v>
      </c>
      <c r="I2947" s="2">
        <v>11.81</v>
      </c>
      <c r="J2947" s="2">
        <v>46.76</v>
      </c>
      <c r="K2947" s="2">
        <v>22.22</v>
      </c>
      <c r="L2947" s="2" t="s">
        <v>608</v>
      </c>
      <c r="M2947" s="2" t="s">
        <v>66</v>
      </c>
      <c r="N2947" s="2" t="s">
        <v>30</v>
      </c>
      <c r="O2947" s="2" t="s">
        <v>24</v>
      </c>
      <c r="P2947" s="2" t="s">
        <v>52</v>
      </c>
      <c r="Q2947" s="2" t="s">
        <v>26</v>
      </c>
      <c r="R2947" s="3">
        <v>42835</v>
      </c>
      <c r="S2947" s="10">
        <f t="shared" ref="S2947:S3010" si="504">YEAR(C2947)</f>
        <v>2017</v>
      </c>
      <c r="T2947" t="str">
        <f t="shared" si="501"/>
        <v/>
      </c>
      <c r="U2947">
        <f t="shared" si="501"/>
        <v>11.81</v>
      </c>
      <c r="V2947" t="str">
        <f t="shared" si="501"/>
        <v/>
      </c>
      <c r="W2947" t="str">
        <f t="shared" si="501"/>
        <v/>
      </c>
      <c r="Z2947">
        <f t="shared" si="502"/>
        <v>11.81</v>
      </c>
      <c r="AA2947" t="str">
        <f t="shared" si="502"/>
        <v/>
      </c>
      <c r="AB2947" t="str">
        <f t="shared" si="502"/>
        <v/>
      </c>
      <c r="AE2947" t="str">
        <f t="shared" ref="AE2947:AE3010" si="505">IF(I2947&lt;0,O2947,"")</f>
        <v/>
      </c>
      <c r="AH2947" t="str">
        <f t="shared" ref="AH2947:AH3010" si="506">IF(E2947&lt;11,IF(O2947="Technology",I2947,""),"")</f>
        <v/>
      </c>
      <c r="AI2947" t="str">
        <f t="shared" ref="AI2947:AL3010" si="507">IF(AI$1=$S2947,$AH2947,"")</f>
        <v/>
      </c>
      <c r="AJ2947" t="str">
        <f t="shared" si="503"/>
        <v/>
      </c>
      <c r="AK2947" t="str">
        <f t="shared" si="503"/>
        <v/>
      </c>
      <c r="AL2947" t="str">
        <f t="shared" si="503"/>
        <v/>
      </c>
    </row>
    <row r="2948" spans="1:38" x14ac:dyDescent="0.2">
      <c r="A2948" s="1">
        <v>8190</v>
      </c>
      <c r="B2948" s="2" t="s">
        <v>18</v>
      </c>
      <c r="C2948" s="3">
        <v>42833</v>
      </c>
      <c r="D2948" s="2" t="s">
        <v>59</v>
      </c>
      <c r="E2948" s="2">
        <v>29</v>
      </c>
      <c r="F2948" s="2">
        <v>1372.2025000000001</v>
      </c>
      <c r="G2948" s="2">
        <v>7.0000000000000007E-2</v>
      </c>
      <c r="H2948" s="2" t="s">
        <v>20</v>
      </c>
      <c r="I2948" s="2">
        <v>-178.28</v>
      </c>
      <c r="J2948" s="2">
        <v>67.989999999999995</v>
      </c>
      <c r="K2948" s="2">
        <v>19</v>
      </c>
      <c r="L2948" s="2" t="s">
        <v>608</v>
      </c>
      <c r="M2948" s="2" t="s">
        <v>66</v>
      </c>
      <c r="N2948" s="2" t="s">
        <v>30</v>
      </c>
      <c r="O2948" s="2" t="s">
        <v>31</v>
      </c>
      <c r="P2948" s="2" t="s">
        <v>39</v>
      </c>
      <c r="Q2948" s="2" t="s">
        <v>58</v>
      </c>
      <c r="R2948" s="3">
        <v>42835</v>
      </c>
      <c r="S2948" s="10">
        <f t="shared" si="504"/>
        <v>2017</v>
      </c>
      <c r="T2948" t="str">
        <f t="shared" si="501"/>
        <v/>
      </c>
      <c r="U2948">
        <f t="shared" si="501"/>
        <v>-178.28</v>
      </c>
      <c r="V2948" t="str">
        <f t="shared" si="501"/>
        <v/>
      </c>
      <c r="W2948" t="str">
        <f t="shared" si="501"/>
        <v/>
      </c>
      <c r="Z2948" t="str">
        <f t="shared" si="502"/>
        <v/>
      </c>
      <c r="AA2948">
        <f t="shared" si="502"/>
        <v>-178.28</v>
      </c>
      <c r="AB2948" t="str">
        <f t="shared" si="502"/>
        <v/>
      </c>
      <c r="AE2948" t="str">
        <f t="shared" si="505"/>
        <v>Technology</v>
      </c>
      <c r="AH2948" t="str">
        <f t="shared" si="506"/>
        <v/>
      </c>
      <c r="AI2948" t="str">
        <f t="shared" si="507"/>
        <v/>
      </c>
      <c r="AJ2948" t="str">
        <f t="shared" si="503"/>
        <v/>
      </c>
      <c r="AK2948" t="str">
        <f t="shared" si="503"/>
        <v/>
      </c>
      <c r="AL2948" t="str">
        <f t="shared" si="503"/>
        <v/>
      </c>
    </row>
    <row r="2949" spans="1:38" x14ac:dyDescent="0.2">
      <c r="A2949" s="1">
        <v>8191</v>
      </c>
      <c r="B2949" s="2" t="s">
        <v>18</v>
      </c>
      <c r="C2949" s="3">
        <v>42833</v>
      </c>
      <c r="D2949" s="2" t="s">
        <v>50</v>
      </c>
      <c r="E2949" s="2">
        <v>27</v>
      </c>
      <c r="F2949" s="2">
        <v>136.46</v>
      </c>
      <c r="G2949" s="2">
        <v>0.1</v>
      </c>
      <c r="H2949" s="2" t="s">
        <v>20</v>
      </c>
      <c r="I2949" s="2">
        <v>-69.73</v>
      </c>
      <c r="J2949" s="2">
        <v>16.91</v>
      </c>
      <c r="K2949" s="2">
        <v>18.97</v>
      </c>
      <c r="L2949" s="2" t="s">
        <v>611</v>
      </c>
      <c r="M2949" s="2" t="s">
        <v>38</v>
      </c>
      <c r="N2949" s="2" t="s">
        <v>43</v>
      </c>
      <c r="O2949" s="2" t="s">
        <v>24</v>
      </c>
      <c r="P2949" s="2" t="s">
        <v>25</v>
      </c>
      <c r="Q2949" s="2" t="s">
        <v>26</v>
      </c>
      <c r="R2949" s="3">
        <v>42835</v>
      </c>
      <c r="S2949" s="10">
        <f t="shared" si="504"/>
        <v>2017</v>
      </c>
      <c r="T2949" t="str">
        <f t="shared" si="501"/>
        <v/>
      </c>
      <c r="U2949" t="str">
        <f t="shared" si="501"/>
        <v/>
      </c>
      <c r="V2949">
        <f t="shared" si="501"/>
        <v>-69.73</v>
      </c>
      <c r="W2949" t="str">
        <f t="shared" si="501"/>
        <v/>
      </c>
      <c r="Z2949">
        <f t="shared" si="502"/>
        <v>-69.73</v>
      </c>
      <c r="AA2949" t="str">
        <f t="shared" si="502"/>
        <v/>
      </c>
      <c r="AB2949" t="str">
        <f t="shared" si="502"/>
        <v/>
      </c>
      <c r="AE2949" t="str">
        <f t="shared" si="505"/>
        <v>Office Supplies</v>
      </c>
      <c r="AH2949" t="str">
        <f t="shared" si="506"/>
        <v/>
      </c>
      <c r="AI2949" t="str">
        <f t="shared" si="507"/>
        <v/>
      </c>
      <c r="AJ2949" t="str">
        <f t="shared" si="503"/>
        <v/>
      </c>
      <c r="AK2949" t="str">
        <f t="shared" si="503"/>
        <v/>
      </c>
      <c r="AL2949" t="str">
        <f t="shared" si="503"/>
        <v/>
      </c>
    </row>
    <row r="2950" spans="1:38" x14ac:dyDescent="0.2">
      <c r="A2950" s="1">
        <v>8192</v>
      </c>
      <c r="B2950" s="2" t="s">
        <v>18</v>
      </c>
      <c r="C2950" s="3">
        <v>42833</v>
      </c>
      <c r="D2950" s="2" t="s">
        <v>50</v>
      </c>
      <c r="E2950" s="2">
        <v>43</v>
      </c>
      <c r="F2950" s="2">
        <v>1244.04</v>
      </c>
      <c r="G2950" s="2">
        <v>0.01</v>
      </c>
      <c r="H2950" s="2" t="s">
        <v>20</v>
      </c>
      <c r="I2950" s="2">
        <v>524.21</v>
      </c>
      <c r="J2950" s="2">
        <v>40.479999999999997</v>
      </c>
      <c r="K2950" s="2">
        <v>15.99</v>
      </c>
      <c r="L2950" s="2" t="s">
        <v>611</v>
      </c>
      <c r="M2950" s="2" t="s">
        <v>38</v>
      </c>
      <c r="N2950" s="2" t="s">
        <v>43</v>
      </c>
      <c r="O2950" s="2" t="s">
        <v>31</v>
      </c>
      <c r="P2950" s="2" t="s">
        <v>32</v>
      </c>
      <c r="Q2950" s="2" t="s">
        <v>58</v>
      </c>
      <c r="R2950" s="3">
        <v>42835</v>
      </c>
      <c r="S2950" s="10">
        <f t="shared" si="504"/>
        <v>2017</v>
      </c>
      <c r="T2950" t="str">
        <f t="shared" si="501"/>
        <v/>
      </c>
      <c r="U2950" t="str">
        <f t="shared" si="501"/>
        <v/>
      </c>
      <c r="V2950">
        <f t="shared" si="501"/>
        <v>524.21</v>
      </c>
      <c r="W2950" t="str">
        <f t="shared" si="501"/>
        <v/>
      </c>
      <c r="Z2950" t="str">
        <f t="shared" si="502"/>
        <v/>
      </c>
      <c r="AA2950">
        <f t="shared" si="502"/>
        <v>524.21</v>
      </c>
      <c r="AB2950" t="str">
        <f t="shared" si="502"/>
        <v/>
      </c>
      <c r="AE2950" t="str">
        <f t="shared" si="505"/>
        <v/>
      </c>
      <c r="AH2950" t="str">
        <f t="shared" si="506"/>
        <v/>
      </c>
      <c r="AI2950" t="str">
        <f t="shared" si="507"/>
        <v/>
      </c>
      <c r="AJ2950" t="str">
        <f t="shared" si="503"/>
        <v/>
      </c>
      <c r="AK2950" t="str">
        <f t="shared" si="503"/>
        <v/>
      </c>
      <c r="AL2950" t="str">
        <f t="shared" si="503"/>
        <v/>
      </c>
    </row>
    <row r="2951" spans="1:38" x14ac:dyDescent="0.2">
      <c r="A2951" s="1">
        <v>8193</v>
      </c>
      <c r="B2951" s="2" t="s">
        <v>18</v>
      </c>
      <c r="C2951" s="3">
        <v>42834</v>
      </c>
      <c r="D2951" s="2" t="s">
        <v>50</v>
      </c>
      <c r="E2951" s="2">
        <v>31</v>
      </c>
      <c r="F2951" s="2">
        <v>96.58</v>
      </c>
      <c r="G2951" s="2">
        <v>0.04</v>
      </c>
      <c r="H2951" s="2" t="s">
        <v>20</v>
      </c>
      <c r="I2951" s="2">
        <v>27.13</v>
      </c>
      <c r="J2951" s="2">
        <v>14.94</v>
      </c>
      <c r="K2951" s="2">
        <v>14.81</v>
      </c>
      <c r="L2951" s="2" t="s">
        <v>162</v>
      </c>
      <c r="M2951" s="2" t="s">
        <v>38</v>
      </c>
      <c r="N2951" s="2" t="s">
        <v>43</v>
      </c>
      <c r="O2951" s="2" t="s">
        <v>24</v>
      </c>
      <c r="P2951" s="2" t="s">
        <v>64</v>
      </c>
      <c r="Q2951" s="2" t="s">
        <v>36</v>
      </c>
      <c r="R2951" s="3">
        <v>42835</v>
      </c>
      <c r="S2951" s="10">
        <f t="shared" si="504"/>
        <v>2017</v>
      </c>
      <c r="T2951" t="str">
        <f t="shared" si="501"/>
        <v/>
      </c>
      <c r="U2951" t="str">
        <f t="shared" si="501"/>
        <v/>
      </c>
      <c r="V2951">
        <f t="shared" si="501"/>
        <v>27.13</v>
      </c>
      <c r="W2951" t="str">
        <f t="shared" si="501"/>
        <v/>
      </c>
      <c r="Z2951">
        <f t="shared" si="502"/>
        <v>27.13</v>
      </c>
      <c r="AA2951" t="str">
        <f t="shared" si="502"/>
        <v/>
      </c>
      <c r="AB2951" t="str">
        <f t="shared" si="502"/>
        <v/>
      </c>
      <c r="AE2951" t="str">
        <f t="shared" si="505"/>
        <v/>
      </c>
      <c r="AH2951" t="str">
        <f t="shared" si="506"/>
        <v/>
      </c>
      <c r="AI2951" t="str">
        <f t="shared" si="507"/>
        <v/>
      </c>
      <c r="AJ2951" t="str">
        <f t="shared" si="503"/>
        <v/>
      </c>
      <c r="AK2951" t="str">
        <f t="shared" si="503"/>
        <v/>
      </c>
      <c r="AL2951" t="str">
        <f t="shared" si="503"/>
        <v/>
      </c>
    </row>
    <row r="2952" spans="1:38" x14ac:dyDescent="0.2">
      <c r="A2952" s="1">
        <v>8194</v>
      </c>
      <c r="B2952" s="2" t="s">
        <v>18</v>
      </c>
      <c r="C2952" s="3">
        <v>42834</v>
      </c>
      <c r="D2952" s="2" t="s">
        <v>50</v>
      </c>
      <c r="E2952" s="2">
        <v>50</v>
      </c>
      <c r="F2952" s="2">
        <v>1547.6849999999999</v>
      </c>
      <c r="G2952" s="2">
        <v>0.05</v>
      </c>
      <c r="H2952" s="2" t="s">
        <v>20</v>
      </c>
      <c r="I2952" s="2">
        <v>835.05</v>
      </c>
      <c r="J2952" s="2">
        <v>47.99</v>
      </c>
      <c r="K2952" s="2">
        <v>15.25</v>
      </c>
      <c r="L2952" s="2" t="s">
        <v>162</v>
      </c>
      <c r="M2952" s="2" t="s">
        <v>38</v>
      </c>
      <c r="N2952" s="2" t="s">
        <v>43</v>
      </c>
      <c r="O2952" s="2" t="s">
        <v>31</v>
      </c>
      <c r="P2952" s="2" t="s">
        <v>39</v>
      </c>
      <c r="Q2952" s="2" t="s">
        <v>58</v>
      </c>
      <c r="R2952" s="3">
        <v>42835</v>
      </c>
      <c r="S2952" s="10">
        <f t="shared" si="504"/>
        <v>2017</v>
      </c>
      <c r="T2952" t="str">
        <f t="shared" si="501"/>
        <v/>
      </c>
      <c r="U2952" t="str">
        <f t="shared" si="501"/>
        <v/>
      </c>
      <c r="V2952">
        <f t="shared" si="501"/>
        <v>835.05</v>
      </c>
      <c r="W2952" t="str">
        <f t="shared" si="501"/>
        <v/>
      </c>
      <c r="Z2952" t="str">
        <f t="shared" si="502"/>
        <v/>
      </c>
      <c r="AA2952">
        <f t="shared" si="502"/>
        <v>835.05</v>
      </c>
      <c r="AB2952" t="str">
        <f t="shared" si="502"/>
        <v/>
      </c>
      <c r="AE2952" t="str">
        <f t="shared" si="505"/>
        <v/>
      </c>
      <c r="AH2952" t="str">
        <f t="shared" si="506"/>
        <v/>
      </c>
      <c r="AI2952" t="str">
        <f t="shared" si="507"/>
        <v/>
      </c>
      <c r="AJ2952" t="str">
        <f t="shared" si="503"/>
        <v/>
      </c>
      <c r="AK2952" t="str">
        <f t="shared" si="503"/>
        <v/>
      </c>
      <c r="AL2952" t="str">
        <f t="shared" si="503"/>
        <v/>
      </c>
    </row>
    <row r="2953" spans="1:38" x14ac:dyDescent="0.2">
      <c r="A2953" s="1">
        <v>8195</v>
      </c>
      <c r="B2953" s="2" t="s">
        <v>40</v>
      </c>
      <c r="C2953" s="3">
        <v>42836</v>
      </c>
      <c r="D2953" s="2" t="s">
        <v>41</v>
      </c>
      <c r="E2953" s="2">
        <v>23</v>
      </c>
      <c r="F2953" s="2">
        <v>115.33</v>
      </c>
      <c r="G2953" s="2">
        <v>0</v>
      </c>
      <c r="H2953" s="2" t="s">
        <v>20</v>
      </c>
      <c r="I2953" s="2">
        <v>-62.74</v>
      </c>
      <c r="J2953" s="2">
        <v>16.13</v>
      </c>
      <c r="K2953" s="2">
        <v>19.34</v>
      </c>
      <c r="L2953" s="2" t="s">
        <v>528</v>
      </c>
      <c r="M2953" s="2" t="s">
        <v>29</v>
      </c>
      <c r="N2953" s="2" t="s">
        <v>54</v>
      </c>
      <c r="O2953" s="2" t="s">
        <v>24</v>
      </c>
      <c r="P2953" s="2" t="s">
        <v>25</v>
      </c>
      <c r="Q2953" s="2" t="s">
        <v>26</v>
      </c>
      <c r="R2953" s="3">
        <v>42838</v>
      </c>
      <c r="S2953" s="10">
        <f t="shared" si="504"/>
        <v>2017</v>
      </c>
      <c r="T2953" t="str">
        <f t="shared" si="501"/>
        <v/>
      </c>
      <c r="U2953" t="str">
        <f t="shared" si="501"/>
        <v/>
      </c>
      <c r="V2953" t="str">
        <f t="shared" si="501"/>
        <v/>
      </c>
      <c r="W2953">
        <f t="shared" si="501"/>
        <v>-62.74</v>
      </c>
      <c r="Z2953">
        <f t="shared" si="502"/>
        <v>-62.74</v>
      </c>
      <c r="AA2953" t="str">
        <f t="shared" si="502"/>
        <v/>
      </c>
      <c r="AB2953" t="str">
        <f t="shared" si="502"/>
        <v/>
      </c>
      <c r="AE2953" t="str">
        <f t="shared" si="505"/>
        <v>Office Supplies</v>
      </c>
      <c r="AH2953" t="str">
        <f t="shared" si="506"/>
        <v/>
      </c>
      <c r="AI2953" t="str">
        <f t="shared" si="507"/>
        <v/>
      </c>
      <c r="AJ2953" t="str">
        <f t="shared" si="503"/>
        <v/>
      </c>
      <c r="AK2953" t="str">
        <f t="shared" si="503"/>
        <v/>
      </c>
      <c r="AL2953" t="str">
        <f t="shared" si="503"/>
        <v/>
      </c>
    </row>
    <row r="2954" spans="1:38" x14ac:dyDescent="0.2">
      <c r="A2954" s="1">
        <v>8196</v>
      </c>
      <c r="B2954" s="2" t="s">
        <v>18</v>
      </c>
      <c r="C2954" s="3">
        <v>42836</v>
      </c>
      <c r="D2954" s="2" t="s">
        <v>19</v>
      </c>
      <c r="E2954" s="2">
        <v>46</v>
      </c>
      <c r="F2954" s="2">
        <v>3856.57</v>
      </c>
      <c r="G2954" s="2">
        <v>0.06</v>
      </c>
      <c r="H2954" s="2" t="s">
        <v>20</v>
      </c>
      <c r="I2954" s="2">
        <v>1988.18</v>
      </c>
      <c r="J2954" s="2">
        <v>95.98</v>
      </c>
      <c r="K2954" s="2">
        <v>19.010000000000002</v>
      </c>
      <c r="L2954" s="2" t="s">
        <v>175</v>
      </c>
      <c r="M2954" s="2" t="s">
        <v>29</v>
      </c>
      <c r="N2954" s="2" t="s">
        <v>54</v>
      </c>
      <c r="O2954" s="2" t="s">
        <v>24</v>
      </c>
      <c r="P2954" s="2" t="s">
        <v>90</v>
      </c>
      <c r="Q2954" s="2" t="s">
        <v>26</v>
      </c>
      <c r="R2954" s="3">
        <v>42836</v>
      </c>
      <c r="S2954" s="10">
        <f t="shared" si="504"/>
        <v>2017</v>
      </c>
      <c r="T2954" t="str">
        <f t="shared" si="501"/>
        <v/>
      </c>
      <c r="U2954" t="str">
        <f t="shared" si="501"/>
        <v/>
      </c>
      <c r="V2954" t="str">
        <f t="shared" si="501"/>
        <v/>
      </c>
      <c r="W2954">
        <f t="shared" si="501"/>
        <v>1988.18</v>
      </c>
      <c r="Z2954">
        <f t="shared" si="502"/>
        <v>1988.18</v>
      </c>
      <c r="AA2954" t="str">
        <f t="shared" si="502"/>
        <v/>
      </c>
      <c r="AB2954" t="str">
        <f t="shared" si="502"/>
        <v/>
      </c>
      <c r="AE2954" t="str">
        <f t="shared" si="505"/>
        <v/>
      </c>
      <c r="AH2954" t="str">
        <f t="shared" si="506"/>
        <v/>
      </c>
      <c r="AI2954" t="str">
        <f t="shared" si="507"/>
        <v/>
      </c>
      <c r="AJ2954" t="str">
        <f t="shared" si="503"/>
        <v/>
      </c>
      <c r="AK2954" t="str">
        <f t="shared" si="503"/>
        <v/>
      </c>
      <c r="AL2954" t="str">
        <f t="shared" si="503"/>
        <v/>
      </c>
    </row>
    <row r="2955" spans="1:38" x14ac:dyDescent="0.2">
      <c r="A2955" s="1">
        <v>8197</v>
      </c>
      <c r="B2955" s="2" t="s">
        <v>18</v>
      </c>
      <c r="C2955" s="3">
        <v>42837</v>
      </c>
      <c r="D2955" s="2" t="s">
        <v>59</v>
      </c>
      <c r="E2955" s="2">
        <v>24</v>
      </c>
      <c r="F2955" s="2">
        <v>1314.4</v>
      </c>
      <c r="G2955" s="2">
        <v>0.02</v>
      </c>
      <c r="H2955" s="2" t="s">
        <v>20</v>
      </c>
      <c r="I2955" s="2">
        <v>434.39</v>
      </c>
      <c r="J2955" s="2">
        <v>66.48</v>
      </c>
      <c r="K2955" s="2">
        <v>14.99</v>
      </c>
      <c r="L2955" s="2" t="s">
        <v>602</v>
      </c>
      <c r="M2955" s="2" t="s">
        <v>29</v>
      </c>
      <c r="N2955" s="2" t="s">
        <v>43</v>
      </c>
      <c r="O2955" s="2" t="s">
        <v>24</v>
      </c>
      <c r="P2955" s="2" t="s">
        <v>71</v>
      </c>
      <c r="Q2955" s="2" t="s">
        <v>26</v>
      </c>
      <c r="R2955" s="3">
        <v>42839</v>
      </c>
      <c r="S2955" s="10">
        <f t="shared" si="504"/>
        <v>2017</v>
      </c>
      <c r="T2955" t="str">
        <f t="shared" si="501"/>
        <v/>
      </c>
      <c r="U2955" t="str">
        <f t="shared" si="501"/>
        <v/>
      </c>
      <c r="V2955">
        <f t="shared" si="501"/>
        <v>434.39</v>
      </c>
      <c r="W2955" t="str">
        <f t="shared" si="501"/>
        <v/>
      </c>
      <c r="Z2955">
        <f t="shared" si="502"/>
        <v>434.39</v>
      </c>
      <c r="AA2955" t="str">
        <f t="shared" si="502"/>
        <v/>
      </c>
      <c r="AB2955" t="str">
        <f t="shared" si="502"/>
        <v/>
      </c>
      <c r="AE2955" t="str">
        <f t="shared" si="505"/>
        <v/>
      </c>
      <c r="AH2955" t="str">
        <f t="shared" si="506"/>
        <v/>
      </c>
      <c r="AI2955" t="str">
        <f t="shared" si="507"/>
        <v/>
      </c>
      <c r="AJ2955" t="str">
        <f t="shared" si="503"/>
        <v/>
      </c>
      <c r="AK2955" t="str">
        <f t="shared" si="503"/>
        <v/>
      </c>
      <c r="AL2955" t="str">
        <f t="shared" si="503"/>
        <v/>
      </c>
    </row>
    <row r="2956" spans="1:38" x14ac:dyDescent="0.2">
      <c r="A2956" s="1">
        <v>8198</v>
      </c>
      <c r="B2956" s="2" t="s">
        <v>18</v>
      </c>
      <c r="C2956" s="3">
        <v>42837</v>
      </c>
      <c r="D2956" s="2" t="s">
        <v>59</v>
      </c>
      <c r="E2956" s="2">
        <v>22</v>
      </c>
      <c r="F2956" s="2">
        <v>48.79</v>
      </c>
      <c r="G2956" s="2">
        <v>0.09</v>
      </c>
      <c r="H2956" s="2" t="s">
        <v>20</v>
      </c>
      <c r="I2956" s="2">
        <v>-6.62</v>
      </c>
      <c r="J2956" s="2">
        <v>13.88</v>
      </c>
      <c r="K2956" s="2">
        <v>15.49</v>
      </c>
      <c r="L2956" s="2" t="s">
        <v>602</v>
      </c>
      <c r="M2956" s="2" t="s">
        <v>29</v>
      </c>
      <c r="N2956" s="2" t="s">
        <v>43</v>
      </c>
      <c r="O2956" s="2" t="s">
        <v>24</v>
      </c>
      <c r="P2956" s="2" t="s">
        <v>25</v>
      </c>
      <c r="Q2956" s="2" t="s">
        <v>26</v>
      </c>
      <c r="R2956" s="3">
        <v>42838</v>
      </c>
      <c r="S2956" s="10">
        <f t="shared" si="504"/>
        <v>2017</v>
      </c>
      <c r="T2956" t="str">
        <f t="shared" si="501"/>
        <v/>
      </c>
      <c r="U2956" t="str">
        <f t="shared" si="501"/>
        <v/>
      </c>
      <c r="V2956">
        <f t="shared" si="501"/>
        <v>-6.62</v>
      </c>
      <c r="W2956" t="str">
        <f t="shared" si="501"/>
        <v/>
      </c>
      <c r="Z2956">
        <f t="shared" si="502"/>
        <v>-6.62</v>
      </c>
      <c r="AA2956" t="str">
        <f t="shared" si="502"/>
        <v/>
      </c>
      <c r="AB2956" t="str">
        <f t="shared" si="502"/>
        <v/>
      </c>
      <c r="AE2956" t="str">
        <f t="shared" si="505"/>
        <v>Office Supplies</v>
      </c>
      <c r="AH2956" t="str">
        <f t="shared" si="506"/>
        <v/>
      </c>
      <c r="AI2956" t="str">
        <f t="shared" si="507"/>
        <v/>
      </c>
      <c r="AJ2956" t="str">
        <f t="shared" si="503"/>
        <v/>
      </c>
      <c r="AK2956" t="str">
        <f t="shared" si="503"/>
        <v/>
      </c>
      <c r="AL2956" t="str">
        <f t="shared" si="503"/>
        <v/>
      </c>
    </row>
    <row r="2957" spans="1:38" x14ac:dyDescent="0.2">
      <c r="A2957" s="1">
        <v>8199</v>
      </c>
      <c r="B2957" s="2" t="s">
        <v>40</v>
      </c>
      <c r="C2957" s="3">
        <v>42837</v>
      </c>
      <c r="D2957" s="2" t="s">
        <v>41</v>
      </c>
      <c r="E2957" s="2">
        <v>30</v>
      </c>
      <c r="F2957" s="2">
        <v>4286.01</v>
      </c>
      <c r="G2957" s="2">
        <v>7.0000000000000007E-2</v>
      </c>
      <c r="H2957" s="2" t="s">
        <v>44</v>
      </c>
      <c r="I2957" s="2">
        <v>-950.16</v>
      </c>
      <c r="J2957" s="2">
        <v>162.97999999999999</v>
      </c>
      <c r="K2957" s="2">
        <v>80.27</v>
      </c>
      <c r="L2957" s="2" t="s">
        <v>377</v>
      </c>
      <c r="M2957" s="2" t="s">
        <v>29</v>
      </c>
      <c r="N2957" s="2" t="s">
        <v>43</v>
      </c>
      <c r="O2957" s="2" t="s">
        <v>45</v>
      </c>
      <c r="P2957" s="2" t="s">
        <v>67</v>
      </c>
      <c r="Q2957" s="2" t="s">
        <v>47</v>
      </c>
      <c r="R2957" s="3">
        <v>42839</v>
      </c>
      <c r="S2957" s="10">
        <f t="shared" si="504"/>
        <v>2017</v>
      </c>
      <c r="T2957" t="str">
        <f t="shared" si="501"/>
        <v/>
      </c>
      <c r="U2957" t="str">
        <f t="shared" si="501"/>
        <v/>
      </c>
      <c r="V2957">
        <f t="shared" si="501"/>
        <v>-950.16</v>
      </c>
      <c r="W2957" t="str">
        <f t="shared" si="501"/>
        <v/>
      </c>
      <c r="Z2957" t="str">
        <f t="shared" si="502"/>
        <v/>
      </c>
      <c r="AA2957" t="str">
        <f t="shared" si="502"/>
        <v/>
      </c>
      <c r="AB2957">
        <f t="shared" si="502"/>
        <v>-950.16</v>
      </c>
      <c r="AE2957" t="str">
        <f t="shared" si="505"/>
        <v>Furniture</v>
      </c>
      <c r="AH2957" t="str">
        <f t="shared" si="506"/>
        <v/>
      </c>
      <c r="AI2957" t="str">
        <f t="shared" si="507"/>
        <v/>
      </c>
      <c r="AJ2957" t="str">
        <f t="shared" si="503"/>
        <v/>
      </c>
      <c r="AK2957" t="str">
        <f t="shared" si="503"/>
        <v/>
      </c>
      <c r="AL2957" t="str">
        <f t="shared" si="503"/>
        <v/>
      </c>
    </row>
    <row r="2958" spans="1:38" x14ac:dyDescent="0.2">
      <c r="A2958" s="1">
        <v>8200</v>
      </c>
      <c r="B2958" s="2" t="s">
        <v>18</v>
      </c>
      <c r="C2958" s="3">
        <v>42837</v>
      </c>
      <c r="D2958" s="2" t="s">
        <v>41</v>
      </c>
      <c r="E2958" s="2">
        <v>43</v>
      </c>
      <c r="F2958" s="2">
        <v>16277.22</v>
      </c>
      <c r="G2958" s="2">
        <v>0.08</v>
      </c>
      <c r="H2958" s="2" t="s">
        <v>20</v>
      </c>
      <c r="I2958" s="2">
        <v>7055.73</v>
      </c>
      <c r="J2958" s="2">
        <v>399.99</v>
      </c>
      <c r="K2958" s="2">
        <v>33.99</v>
      </c>
      <c r="L2958" s="2" t="s">
        <v>526</v>
      </c>
      <c r="M2958" s="2" t="s">
        <v>29</v>
      </c>
      <c r="N2958" s="2" t="s">
        <v>23</v>
      </c>
      <c r="O2958" s="2" t="s">
        <v>24</v>
      </c>
      <c r="P2958" s="2" t="s">
        <v>25</v>
      </c>
      <c r="Q2958" s="2" t="s">
        <v>26</v>
      </c>
      <c r="R2958" s="3">
        <v>42839</v>
      </c>
      <c r="S2958" s="10">
        <f t="shared" si="504"/>
        <v>2017</v>
      </c>
      <c r="T2958">
        <f t="shared" si="501"/>
        <v>7055.73</v>
      </c>
      <c r="U2958" t="str">
        <f t="shared" si="501"/>
        <v/>
      </c>
      <c r="V2958" t="str">
        <f t="shared" si="501"/>
        <v/>
      </c>
      <c r="W2958" t="str">
        <f t="shared" si="501"/>
        <v/>
      </c>
      <c r="Z2958">
        <f t="shared" si="502"/>
        <v>7055.73</v>
      </c>
      <c r="AA2958" t="str">
        <f t="shared" si="502"/>
        <v/>
      </c>
      <c r="AB2958" t="str">
        <f t="shared" si="502"/>
        <v/>
      </c>
      <c r="AE2958" t="str">
        <f t="shared" si="505"/>
        <v/>
      </c>
      <c r="AH2958" t="str">
        <f t="shared" si="506"/>
        <v/>
      </c>
      <c r="AI2958" t="str">
        <f t="shared" si="507"/>
        <v/>
      </c>
      <c r="AJ2958" t="str">
        <f t="shared" si="503"/>
        <v/>
      </c>
      <c r="AK2958" t="str">
        <f t="shared" si="503"/>
        <v/>
      </c>
      <c r="AL2958" t="str">
        <f t="shared" si="503"/>
        <v/>
      </c>
    </row>
    <row r="2959" spans="1:38" x14ac:dyDescent="0.2">
      <c r="A2959" s="1">
        <v>8201</v>
      </c>
      <c r="B2959" s="2" t="s">
        <v>18</v>
      </c>
      <c r="C2959" s="3">
        <v>42837</v>
      </c>
      <c r="D2959" s="2" t="s">
        <v>41</v>
      </c>
      <c r="E2959" s="2">
        <v>46</v>
      </c>
      <c r="F2959" s="2">
        <v>883.99</v>
      </c>
      <c r="G2959" s="2">
        <v>0.05</v>
      </c>
      <c r="H2959" s="2" t="s">
        <v>20</v>
      </c>
      <c r="I2959" s="2">
        <v>239</v>
      </c>
      <c r="J2959" s="2">
        <v>30.99</v>
      </c>
      <c r="K2959" s="2">
        <v>19.23</v>
      </c>
      <c r="L2959" s="2" t="s">
        <v>526</v>
      </c>
      <c r="M2959" s="2" t="s">
        <v>29</v>
      </c>
      <c r="N2959" s="2" t="s">
        <v>23</v>
      </c>
      <c r="O2959" s="2" t="s">
        <v>24</v>
      </c>
      <c r="P2959" s="2" t="s">
        <v>25</v>
      </c>
      <c r="Q2959" s="2" t="s">
        <v>26</v>
      </c>
      <c r="R2959" s="3">
        <v>42839</v>
      </c>
      <c r="S2959" s="10">
        <f t="shared" si="504"/>
        <v>2017</v>
      </c>
      <c r="T2959">
        <f t="shared" si="501"/>
        <v>239</v>
      </c>
      <c r="U2959" t="str">
        <f t="shared" si="501"/>
        <v/>
      </c>
      <c r="V2959" t="str">
        <f t="shared" si="501"/>
        <v/>
      </c>
      <c r="W2959" t="str">
        <f t="shared" si="501"/>
        <v/>
      </c>
      <c r="Z2959">
        <f t="shared" si="502"/>
        <v>239</v>
      </c>
      <c r="AA2959" t="str">
        <f t="shared" si="502"/>
        <v/>
      </c>
      <c r="AB2959" t="str">
        <f t="shared" si="502"/>
        <v/>
      </c>
      <c r="AE2959" t="str">
        <f t="shared" si="505"/>
        <v/>
      </c>
      <c r="AH2959" t="str">
        <f t="shared" si="506"/>
        <v/>
      </c>
      <c r="AI2959" t="str">
        <f t="shared" si="507"/>
        <v/>
      </c>
      <c r="AJ2959" t="str">
        <f t="shared" si="503"/>
        <v/>
      </c>
      <c r="AK2959" t="str">
        <f t="shared" si="503"/>
        <v/>
      </c>
      <c r="AL2959" t="str">
        <f t="shared" si="503"/>
        <v/>
      </c>
    </row>
    <row r="2960" spans="1:38" x14ac:dyDescent="0.2">
      <c r="A2960" s="1">
        <v>8202</v>
      </c>
      <c r="B2960" s="2" t="s">
        <v>18</v>
      </c>
      <c r="C2960" s="3">
        <v>42837</v>
      </c>
      <c r="D2960" s="2" t="s">
        <v>41</v>
      </c>
      <c r="E2960" s="2">
        <v>41</v>
      </c>
      <c r="F2960" s="2">
        <v>5008.2700000000004</v>
      </c>
      <c r="G2960" s="2">
        <v>0.04</v>
      </c>
      <c r="H2960" s="2" t="s">
        <v>44</v>
      </c>
      <c r="I2960" s="2">
        <v>-587.83000000000004</v>
      </c>
      <c r="J2960" s="2">
        <v>136.49</v>
      </c>
      <c r="K2960" s="2">
        <v>65.94</v>
      </c>
      <c r="L2960" s="2" t="s">
        <v>526</v>
      </c>
      <c r="M2960" s="2" t="s">
        <v>29</v>
      </c>
      <c r="N2960" s="2" t="s">
        <v>23</v>
      </c>
      <c r="O2960" s="2" t="s">
        <v>45</v>
      </c>
      <c r="P2960" s="2" t="s">
        <v>46</v>
      </c>
      <c r="Q2960" s="2" t="s">
        <v>47</v>
      </c>
      <c r="R2960" s="3">
        <v>42839</v>
      </c>
      <c r="S2960" s="10">
        <f t="shared" si="504"/>
        <v>2017</v>
      </c>
      <c r="T2960">
        <f t="shared" si="501"/>
        <v>-587.83000000000004</v>
      </c>
      <c r="U2960" t="str">
        <f t="shared" si="501"/>
        <v/>
      </c>
      <c r="V2960" t="str">
        <f t="shared" si="501"/>
        <v/>
      </c>
      <c r="W2960" t="str">
        <f t="shared" si="501"/>
        <v/>
      </c>
      <c r="Z2960" t="str">
        <f t="shared" si="502"/>
        <v/>
      </c>
      <c r="AA2960" t="str">
        <f t="shared" si="502"/>
        <v/>
      </c>
      <c r="AB2960">
        <f t="shared" si="502"/>
        <v>-587.83000000000004</v>
      </c>
      <c r="AE2960" t="str">
        <f t="shared" si="505"/>
        <v>Furniture</v>
      </c>
      <c r="AH2960" t="str">
        <f t="shared" si="506"/>
        <v/>
      </c>
      <c r="AI2960" t="str">
        <f t="shared" si="507"/>
        <v/>
      </c>
      <c r="AJ2960" t="str">
        <f t="shared" si="503"/>
        <v/>
      </c>
      <c r="AK2960" t="str">
        <f t="shared" si="503"/>
        <v/>
      </c>
      <c r="AL2960" t="str">
        <f t="shared" si="503"/>
        <v/>
      </c>
    </row>
    <row r="2961" spans="1:38" x14ac:dyDescent="0.2">
      <c r="A2961" s="1">
        <v>8203</v>
      </c>
      <c r="B2961" s="2" t="s">
        <v>18</v>
      </c>
      <c r="C2961" s="3">
        <v>42837</v>
      </c>
      <c r="D2961" s="2" t="s">
        <v>50</v>
      </c>
      <c r="E2961" s="2">
        <v>1</v>
      </c>
      <c r="F2961" s="2">
        <v>23.12</v>
      </c>
      <c r="G2961" s="2">
        <v>0</v>
      </c>
      <c r="H2961" s="2" t="s">
        <v>20</v>
      </c>
      <c r="I2961" s="2">
        <v>-0.7</v>
      </c>
      <c r="J2961" s="2">
        <v>22.89</v>
      </c>
      <c r="K2961" s="2">
        <v>18.5</v>
      </c>
      <c r="L2961" s="2" t="s">
        <v>283</v>
      </c>
      <c r="M2961" s="2" t="s">
        <v>29</v>
      </c>
      <c r="N2961" s="2" t="s">
        <v>30</v>
      </c>
      <c r="O2961" s="2" t="s">
        <v>24</v>
      </c>
      <c r="P2961" s="2" t="s">
        <v>71</v>
      </c>
      <c r="Q2961" s="2" t="s">
        <v>26</v>
      </c>
      <c r="R2961" s="3">
        <v>42839</v>
      </c>
      <c r="S2961" s="10">
        <f t="shared" si="504"/>
        <v>2017</v>
      </c>
      <c r="T2961" t="str">
        <f t="shared" si="501"/>
        <v/>
      </c>
      <c r="U2961">
        <f t="shared" si="501"/>
        <v>-0.7</v>
      </c>
      <c r="V2961" t="str">
        <f t="shared" si="501"/>
        <v/>
      </c>
      <c r="W2961" t="str">
        <f t="shared" si="501"/>
        <v/>
      </c>
      <c r="Z2961">
        <f t="shared" si="502"/>
        <v>-0.7</v>
      </c>
      <c r="AA2961" t="str">
        <f t="shared" si="502"/>
        <v/>
      </c>
      <c r="AB2961" t="str">
        <f t="shared" si="502"/>
        <v/>
      </c>
      <c r="AE2961" t="str">
        <f t="shared" si="505"/>
        <v>Office Supplies</v>
      </c>
      <c r="AH2961" t="str">
        <f t="shared" si="506"/>
        <v/>
      </c>
      <c r="AI2961" t="str">
        <f t="shared" si="507"/>
        <v/>
      </c>
      <c r="AJ2961" t="str">
        <f t="shared" si="503"/>
        <v/>
      </c>
      <c r="AK2961" t="str">
        <f t="shared" si="503"/>
        <v/>
      </c>
      <c r="AL2961" t="str">
        <f t="shared" si="503"/>
        <v/>
      </c>
    </row>
    <row r="2962" spans="1:38" x14ac:dyDescent="0.2">
      <c r="A2962" s="1">
        <v>8204</v>
      </c>
      <c r="B2962" s="2" t="s">
        <v>18</v>
      </c>
      <c r="C2962" s="3">
        <v>42837</v>
      </c>
      <c r="D2962" s="2" t="s">
        <v>50</v>
      </c>
      <c r="E2962" s="2">
        <v>36</v>
      </c>
      <c r="F2962" s="2">
        <v>321.23</v>
      </c>
      <c r="G2962" s="2">
        <v>0.08</v>
      </c>
      <c r="H2962" s="2" t="s">
        <v>20</v>
      </c>
      <c r="I2962" s="2">
        <v>62.18</v>
      </c>
      <c r="J2962" s="2">
        <v>20.69</v>
      </c>
      <c r="K2962" s="2">
        <v>16.989999999999998</v>
      </c>
      <c r="L2962" s="2" t="s">
        <v>283</v>
      </c>
      <c r="M2962" s="2" t="s">
        <v>29</v>
      </c>
      <c r="N2962" s="2" t="s">
        <v>30</v>
      </c>
      <c r="O2962" s="2" t="s">
        <v>24</v>
      </c>
      <c r="P2962" s="2" t="s">
        <v>25</v>
      </c>
      <c r="Q2962" s="2" t="s">
        <v>26</v>
      </c>
      <c r="R2962" s="3">
        <v>42839</v>
      </c>
      <c r="S2962" s="10">
        <f t="shared" si="504"/>
        <v>2017</v>
      </c>
      <c r="T2962" t="str">
        <f t="shared" ref="T2962:W2981" si="508">IF($N2962=T$1,$I2962,"")</f>
        <v/>
      </c>
      <c r="U2962">
        <f t="shared" si="508"/>
        <v>62.18</v>
      </c>
      <c r="V2962" t="str">
        <f t="shared" si="508"/>
        <v/>
      </c>
      <c r="W2962" t="str">
        <f t="shared" si="508"/>
        <v/>
      </c>
      <c r="Z2962">
        <f t="shared" ref="Z2962:AB2981" si="509">IF($O2962=Z$1,$I2962,"")</f>
        <v>62.18</v>
      </c>
      <c r="AA2962" t="str">
        <f t="shared" si="509"/>
        <v/>
      </c>
      <c r="AB2962" t="str">
        <f t="shared" si="509"/>
        <v/>
      </c>
      <c r="AE2962" t="str">
        <f t="shared" si="505"/>
        <v/>
      </c>
      <c r="AH2962" t="str">
        <f t="shared" si="506"/>
        <v/>
      </c>
      <c r="AI2962" t="str">
        <f t="shared" si="507"/>
        <v/>
      </c>
      <c r="AJ2962" t="str">
        <f t="shared" si="503"/>
        <v/>
      </c>
      <c r="AK2962" t="str">
        <f t="shared" si="503"/>
        <v/>
      </c>
      <c r="AL2962" t="str">
        <f t="shared" si="503"/>
        <v/>
      </c>
    </row>
    <row r="2963" spans="1:38" x14ac:dyDescent="0.2">
      <c r="A2963" s="1">
        <v>8205</v>
      </c>
      <c r="B2963" s="2" t="s">
        <v>18</v>
      </c>
      <c r="C2963" s="3">
        <v>42837</v>
      </c>
      <c r="D2963" s="2" t="s">
        <v>50</v>
      </c>
      <c r="E2963" s="2">
        <v>11</v>
      </c>
      <c r="F2963" s="2">
        <v>208.99449999999999</v>
      </c>
      <c r="G2963" s="2">
        <v>0.04</v>
      </c>
      <c r="H2963" s="2" t="s">
        <v>20</v>
      </c>
      <c r="I2963" s="2">
        <v>37.71</v>
      </c>
      <c r="J2963" s="2">
        <v>32.99</v>
      </c>
      <c r="K2963" s="2">
        <v>14.99</v>
      </c>
      <c r="L2963" s="2" t="s">
        <v>283</v>
      </c>
      <c r="M2963" s="2" t="s">
        <v>29</v>
      </c>
      <c r="N2963" s="2" t="s">
        <v>30</v>
      </c>
      <c r="O2963" s="2" t="s">
        <v>31</v>
      </c>
      <c r="P2963" s="2" t="s">
        <v>39</v>
      </c>
      <c r="Q2963" s="2" t="s">
        <v>36</v>
      </c>
      <c r="R2963" s="3">
        <v>42839</v>
      </c>
      <c r="S2963" s="10">
        <f t="shared" si="504"/>
        <v>2017</v>
      </c>
      <c r="T2963" t="str">
        <f t="shared" si="508"/>
        <v/>
      </c>
      <c r="U2963">
        <f t="shared" si="508"/>
        <v>37.71</v>
      </c>
      <c r="V2963" t="str">
        <f t="shared" si="508"/>
        <v/>
      </c>
      <c r="W2963" t="str">
        <f t="shared" si="508"/>
        <v/>
      </c>
      <c r="Z2963" t="str">
        <f t="shared" si="509"/>
        <v/>
      </c>
      <c r="AA2963">
        <f t="shared" si="509"/>
        <v>37.71</v>
      </c>
      <c r="AB2963" t="str">
        <f t="shared" si="509"/>
        <v/>
      </c>
      <c r="AE2963" t="str">
        <f t="shared" si="505"/>
        <v/>
      </c>
      <c r="AH2963" t="str">
        <f t="shared" si="506"/>
        <v/>
      </c>
      <c r="AI2963" t="str">
        <f t="shared" si="507"/>
        <v/>
      </c>
      <c r="AJ2963" t="str">
        <f t="shared" si="503"/>
        <v/>
      </c>
      <c r="AK2963" t="str">
        <f t="shared" si="503"/>
        <v/>
      </c>
      <c r="AL2963" t="str">
        <f t="shared" si="503"/>
        <v/>
      </c>
    </row>
    <row r="2964" spans="1:38" x14ac:dyDescent="0.2">
      <c r="A2964" s="1">
        <v>8206</v>
      </c>
      <c r="B2964" s="2" t="s">
        <v>18</v>
      </c>
      <c r="C2964" s="3">
        <v>42838</v>
      </c>
      <c r="D2964" s="2" t="s">
        <v>41</v>
      </c>
      <c r="E2964" s="2">
        <v>4</v>
      </c>
      <c r="F2964" s="2">
        <v>69.849999999999994</v>
      </c>
      <c r="G2964" s="2">
        <v>0.08</v>
      </c>
      <c r="H2964" s="2" t="s">
        <v>20</v>
      </c>
      <c r="I2964" s="2">
        <v>-136.36000000000001</v>
      </c>
      <c r="J2964" s="2">
        <v>15.48</v>
      </c>
      <c r="K2964" s="2">
        <v>63</v>
      </c>
      <c r="L2964" s="2" t="s">
        <v>413</v>
      </c>
      <c r="M2964" s="2" t="s">
        <v>22</v>
      </c>
      <c r="N2964" s="2" t="s">
        <v>30</v>
      </c>
      <c r="O2964" s="2" t="s">
        <v>24</v>
      </c>
      <c r="P2964" s="2" t="s">
        <v>71</v>
      </c>
      <c r="Q2964" s="2" t="s">
        <v>34</v>
      </c>
      <c r="R2964" s="3">
        <v>42841</v>
      </c>
      <c r="S2964" s="10">
        <f t="shared" si="504"/>
        <v>2017</v>
      </c>
      <c r="T2964" t="str">
        <f t="shared" si="508"/>
        <v/>
      </c>
      <c r="U2964">
        <f t="shared" si="508"/>
        <v>-136.36000000000001</v>
      </c>
      <c r="V2964" t="str">
        <f t="shared" si="508"/>
        <v/>
      </c>
      <c r="W2964" t="str">
        <f t="shared" si="508"/>
        <v/>
      </c>
      <c r="Z2964">
        <f t="shared" si="509"/>
        <v>-136.36000000000001</v>
      </c>
      <c r="AA2964" t="str">
        <f t="shared" si="509"/>
        <v/>
      </c>
      <c r="AB2964" t="str">
        <f t="shared" si="509"/>
        <v/>
      </c>
      <c r="AE2964" t="str">
        <f t="shared" si="505"/>
        <v>Office Supplies</v>
      </c>
      <c r="AH2964" t="str">
        <f t="shared" si="506"/>
        <v/>
      </c>
      <c r="AI2964" t="str">
        <f t="shared" si="507"/>
        <v/>
      </c>
      <c r="AJ2964" t="str">
        <f t="shared" si="503"/>
        <v/>
      </c>
      <c r="AK2964" t="str">
        <f t="shared" si="503"/>
        <v/>
      </c>
      <c r="AL2964" t="str">
        <f t="shared" si="503"/>
        <v/>
      </c>
    </row>
    <row r="2965" spans="1:38" x14ac:dyDescent="0.2">
      <c r="A2965" s="1">
        <v>8207</v>
      </c>
      <c r="B2965" s="2" t="s">
        <v>18</v>
      </c>
      <c r="C2965" s="3">
        <v>42839</v>
      </c>
      <c r="D2965" s="2" t="s">
        <v>59</v>
      </c>
      <c r="E2965" s="2">
        <v>5</v>
      </c>
      <c r="F2965" s="2">
        <v>35.72</v>
      </c>
      <c r="G2965" s="2">
        <v>0.09</v>
      </c>
      <c r="H2965" s="2" t="s">
        <v>20</v>
      </c>
      <c r="I2965" s="2">
        <v>-8.9499999999999993</v>
      </c>
      <c r="J2965" s="2">
        <v>16.98</v>
      </c>
      <c r="K2965" s="2">
        <v>18.75</v>
      </c>
      <c r="L2965" s="2" t="s">
        <v>268</v>
      </c>
      <c r="M2965" s="2" t="s">
        <v>38</v>
      </c>
      <c r="N2965" s="2" t="s">
        <v>30</v>
      </c>
      <c r="O2965" s="2" t="s">
        <v>24</v>
      </c>
      <c r="P2965" s="2" t="s">
        <v>35</v>
      </c>
      <c r="Q2965" s="2" t="s">
        <v>26</v>
      </c>
      <c r="R2965" s="3">
        <v>42840</v>
      </c>
      <c r="S2965" s="10">
        <f t="shared" si="504"/>
        <v>2017</v>
      </c>
      <c r="T2965" t="str">
        <f t="shared" si="508"/>
        <v/>
      </c>
      <c r="U2965">
        <f t="shared" si="508"/>
        <v>-8.9499999999999993</v>
      </c>
      <c r="V2965" t="str">
        <f t="shared" si="508"/>
        <v/>
      </c>
      <c r="W2965" t="str">
        <f t="shared" si="508"/>
        <v/>
      </c>
      <c r="Z2965">
        <f t="shared" si="509"/>
        <v>-8.9499999999999993</v>
      </c>
      <c r="AA2965" t="str">
        <f t="shared" si="509"/>
        <v/>
      </c>
      <c r="AB2965" t="str">
        <f t="shared" si="509"/>
        <v/>
      </c>
      <c r="AE2965" t="str">
        <f t="shared" si="505"/>
        <v>Office Supplies</v>
      </c>
      <c r="AH2965" t="str">
        <f t="shared" si="506"/>
        <v/>
      </c>
      <c r="AI2965" t="str">
        <f t="shared" si="507"/>
        <v/>
      </c>
      <c r="AJ2965" t="str">
        <f t="shared" si="503"/>
        <v/>
      </c>
      <c r="AK2965" t="str">
        <f t="shared" si="503"/>
        <v/>
      </c>
      <c r="AL2965" t="str">
        <f t="shared" si="503"/>
        <v/>
      </c>
    </row>
    <row r="2966" spans="1:38" x14ac:dyDescent="0.2">
      <c r="A2966" s="1">
        <v>8208</v>
      </c>
      <c r="B2966" s="2" t="s">
        <v>18</v>
      </c>
      <c r="C2966" s="3">
        <v>42839</v>
      </c>
      <c r="D2966" s="2" t="s">
        <v>50</v>
      </c>
      <c r="E2966" s="2">
        <v>29</v>
      </c>
      <c r="F2966" s="2">
        <v>158.49</v>
      </c>
      <c r="G2966" s="2">
        <v>0.02</v>
      </c>
      <c r="H2966" s="2" t="s">
        <v>49</v>
      </c>
      <c r="I2966" s="2">
        <v>9.99</v>
      </c>
      <c r="J2966" s="2">
        <v>16.760000000000002</v>
      </c>
      <c r="K2966" s="2">
        <v>17.010000000000002</v>
      </c>
      <c r="L2966" s="2" t="s">
        <v>247</v>
      </c>
      <c r="M2966" s="2" t="s">
        <v>29</v>
      </c>
      <c r="N2966" s="2" t="s">
        <v>43</v>
      </c>
      <c r="O2966" s="2" t="s">
        <v>24</v>
      </c>
      <c r="P2966" s="2" t="s">
        <v>35</v>
      </c>
      <c r="Q2966" s="2" t="s">
        <v>36</v>
      </c>
      <c r="R2966" s="3">
        <v>42840</v>
      </c>
      <c r="S2966" s="10">
        <f t="shared" si="504"/>
        <v>2017</v>
      </c>
      <c r="T2966" t="str">
        <f t="shared" si="508"/>
        <v/>
      </c>
      <c r="U2966" t="str">
        <f t="shared" si="508"/>
        <v/>
      </c>
      <c r="V2966">
        <f t="shared" si="508"/>
        <v>9.99</v>
      </c>
      <c r="W2966" t="str">
        <f t="shared" si="508"/>
        <v/>
      </c>
      <c r="Z2966">
        <f t="shared" si="509"/>
        <v>9.99</v>
      </c>
      <c r="AA2966" t="str">
        <f t="shared" si="509"/>
        <v/>
      </c>
      <c r="AB2966" t="str">
        <f t="shared" si="509"/>
        <v/>
      </c>
      <c r="AE2966" t="str">
        <f t="shared" si="505"/>
        <v/>
      </c>
      <c r="AH2966" t="str">
        <f t="shared" si="506"/>
        <v/>
      </c>
      <c r="AI2966" t="str">
        <f t="shared" si="507"/>
        <v/>
      </c>
      <c r="AJ2966" t="str">
        <f t="shared" si="503"/>
        <v/>
      </c>
      <c r="AK2966" t="str">
        <f t="shared" si="503"/>
        <v/>
      </c>
      <c r="AL2966" t="str">
        <f t="shared" si="503"/>
        <v/>
      </c>
    </row>
    <row r="2967" spans="1:38" x14ac:dyDescent="0.2">
      <c r="A2967" s="1">
        <v>8209</v>
      </c>
      <c r="B2967" s="2" t="s">
        <v>18</v>
      </c>
      <c r="C2967" s="3">
        <v>42839</v>
      </c>
      <c r="D2967" s="2" t="s">
        <v>41</v>
      </c>
      <c r="E2967" s="2">
        <v>10</v>
      </c>
      <c r="F2967" s="2">
        <v>62.42</v>
      </c>
      <c r="G2967" s="2">
        <v>0.08</v>
      </c>
      <c r="H2967" s="2" t="s">
        <v>20</v>
      </c>
      <c r="I2967" s="2">
        <v>-50.72</v>
      </c>
      <c r="J2967" s="2">
        <v>17.02</v>
      </c>
      <c r="K2967" s="2">
        <v>19.14</v>
      </c>
      <c r="L2967" s="2" t="s">
        <v>267</v>
      </c>
      <c r="M2967" s="2" t="s">
        <v>66</v>
      </c>
      <c r="N2967" s="2" t="s">
        <v>54</v>
      </c>
      <c r="O2967" s="2" t="s">
        <v>31</v>
      </c>
      <c r="P2967" s="2" t="s">
        <v>32</v>
      </c>
      <c r="Q2967" s="2" t="s">
        <v>58</v>
      </c>
      <c r="R2967" s="3">
        <v>42839</v>
      </c>
      <c r="S2967" s="10">
        <f t="shared" si="504"/>
        <v>2017</v>
      </c>
      <c r="T2967" t="str">
        <f t="shared" si="508"/>
        <v/>
      </c>
      <c r="U2967" t="str">
        <f t="shared" si="508"/>
        <v/>
      </c>
      <c r="V2967" t="str">
        <f t="shared" si="508"/>
        <v/>
      </c>
      <c r="W2967">
        <f t="shared" si="508"/>
        <v>-50.72</v>
      </c>
      <c r="Z2967" t="str">
        <f t="shared" si="509"/>
        <v/>
      </c>
      <c r="AA2967">
        <f t="shared" si="509"/>
        <v>-50.72</v>
      </c>
      <c r="AB2967" t="str">
        <f t="shared" si="509"/>
        <v/>
      </c>
      <c r="AE2967" t="str">
        <f t="shared" si="505"/>
        <v>Technology</v>
      </c>
      <c r="AH2967">
        <f t="shared" si="506"/>
        <v>-50.72</v>
      </c>
      <c r="AI2967" t="str">
        <f t="shared" si="507"/>
        <v/>
      </c>
      <c r="AJ2967" t="str">
        <f t="shared" si="503"/>
        <v/>
      </c>
      <c r="AK2967" t="str">
        <f t="shared" si="503"/>
        <v/>
      </c>
      <c r="AL2967">
        <f t="shared" si="503"/>
        <v>-50.72</v>
      </c>
    </row>
    <row r="2968" spans="1:38" x14ac:dyDescent="0.2">
      <c r="A2968" s="1">
        <v>8210</v>
      </c>
      <c r="B2968" s="2" t="s">
        <v>18</v>
      </c>
      <c r="C2968" s="3">
        <v>42839</v>
      </c>
      <c r="D2968" s="2" t="s">
        <v>59</v>
      </c>
      <c r="E2968" s="2">
        <v>19</v>
      </c>
      <c r="F2968" s="2">
        <v>118.07</v>
      </c>
      <c r="G2968" s="2">
        <v>0.08</v>
      </c>
      <c r="H2968" s="2" t="s">
        <v>20</v>
      </c>
      <c r="I2968" s="2">
        <v>-38.35</v>
      </c>
      <c r="J2968" s="2">
        <v>17.989999999999998</v>
      </c>
      <c r="K2968" s="2">
        <v>18.920000000000002</v>
      </c>
      <c r="L2968" s="2" t="s">
        <v>608</v>
      </c>
      <c r="M2968" s="2" t="s">
        <v>66</v>
      </c>
      <c r="N2968" s="2" t="s">
        <v>30</v>
      </c>
      <c r="O2968" s="2" t="s">
        <v>24</v>
      </c>
      <c r="P2968" s="2" t="s">
        <v>25</v>
      </c>
      <c r="Q2968" s="2" t="s">
        <v>26</v>
      </c>
      <c r="R2968" s="3">
        <v>42840</v>
      </c>
      <c r="S2968" s="10">
        <f t="shared" si="504"/>
        <v>2017</v>
      </c>
      <c r="T2968" t="str">
        <f t="shared" si="508"/>
        <v/>
      </c>
      <c r="U2968">
        <f t="shared" si="508"/>
        <v>-38.35</v>
      </c>
      <c r="V2968" t="str">
        <f t="shared" si="508"/>
        <v/>
      </c>
      <c r="W2968" t="str">
        <f t="shared" si="508"/>
        <v/>
      </c>
      <c r="Z2968">
        <f t="shared" si="509"/>
        <v>-38.35</v>
      </c>
      <c r="AA2968" t="str">
        <f t="shared" si="509"/>
        <v/>
      </c>
      <c r="AB2968" t="str">
        <f t="shared" si="509"/>
        <v/>
      </c>
      <c r="AE2968" t="str">
        <f t="shared" si="505"/>
        <v>Office Supplies</v>
      </c>
      <c r="AH2968" t="str">
        <f t="shared" si="506"/>
        <v/>
      </c>
      <c r="AI2968" t="str">
        <f t="shared" si="507"/>
        <v/>
      </c>
      <c r="AJ2968" t="str">
        <f t="shared" si="503"/>
        <v/>
      </c>
      <c r="AK2968" t="str">
        <f t="shared" si="503"/>
        <v/>
      </c>
      <c r="AL2968" t="str">
        <f t="shared" si="503"/>
        <v/>
      </c>
    </row>
    <row r="2969" spans="1:38" x14ac:dyDescent="0.2">
      <c r="A2969" s="1">
        <v>8211</v>
      </c>
      <c r="B2969" s="2" t="s">
        <v>18</v>
      </c>
      <c r="C2969" s="3">
        <v>42839</v>
      </c>
      <c r="D2969" s="2" t="s">
        <v>59</v>
      </c>
      <c r="E2969" s="2">
        <v>20</v>
      </c>
      <c r="F2969" s="2">
        <v>1170.5229999999999</v>
      </c>
      <c r="G2969" s="2">
        <v>0</v>
      </c>
      <c r="H2969" s="2" t="s">
        <v>20</v>
      </c>
      <c r="I2969" s="2">
        <v>89.24</v>
      </c>
      <c r="J2969" s="2">
        <v>77.989999999999995</v>
      </c>
      <c r="K2969" s="2">
        <v>22.99</v>
      </c>
      <c r="L2969" s="2" t="s">
        <v>608</v>
      </c>
      <c r="M2969" s="2" t="s">
        <v>66</v>
      </c>
      <c r="N2969" s="2" t="s">
        <v>30</v>
      </c>
      <c r="O2969" s="2" t="s">
        <v>31</v>
      </c>
      <c r="P2969" s="2" t="s">
        <v>39</v>
      </c>
      <c r="Q2969" s="2" t="s">
        <v>26</v>
      </c>
      <c r="R2969" s="3">
        <v>42840</v>
      </c>
      <c r="S2969" s="10">
        <f t="shared" si="504"/>
        <v>2017</v>
      </c>
      <c r="T2969" t="str">
        <f t="shared" si="508"/>
        <v/>
      </c>
      <c r="U2969">
        <f t="shared" si="508"/>
        <v>89.24</v>
      </c>
      <c r="V2969" t="str">
        <f t="shared" si="508"/>
        <v/>
      </c>
      <c r="W2969" t="str">
        <f t="shared" si="508"/>
        <v/>
      </c>
      <c r="Z2969" t="str">
        <f t="shared" si="509"/>
        <v/>
      </c>
      <c r="AA2969">
        <f t="shared" si="509"/>
        <v>89.24</v>
      </c>
      <c r="AB2969" t="str">
        <f t="shared" si="509"/>
        <v/>
      </c>
      <c r="AE2969" t="str">
        <f t="shared" si="505"/>
        <v/>
      </c>
      <c r="AH2969" t="str">
        <f t="shared" si="506"/>
        <v/>
      </c>
      <c r="AI2969" t="str">
        <f t="shared" si="507"/>
        <v/>
      </c>
      <c r="AJ2969" t="str">
        <f t="shared" si="503"/>
        <v/>
      </c>
      <c r="AK2969" t="str">
        <f t="shared" si="503"/>
        <v/>
      </c>
      <c r="AL2969" t="str">
        <f t="shared" si="503"/>
        <v/>
      </c>
    </row>
    <row r="2970" spans="1:38" x14ac:dyDescent="0.2">
      <c r="A2970" s="1">
        <v>8212</v>
      </c>
      <c r="B2970" s="2" t="s">
        <v>18</v>
      </c>
      <c r="C2970" s="3">
        <v>42840</v>
      </c>
      <c r="D2970" s="2" t="s">
        <v>41</v>
      </c>
      <c r="E2970" s="2">
        <v>13</v>
      </c>
      <c r="F2970" s="2">
        <v>426.33</v>
      </c>
      <c r="G2970" s="2">
        <v>0.03</v>
      </c>
      <c r="H2970" s="2" t="s">
        <v>20</v>
      </c>
      <c r="I2970" s="2">
        <v>87.65</v>
      </c>
      <c r="J2970" s="2">
        <v>42.98</v>
      </c>
      <c r="K2970" s="2">
        <v>22.74</v>
      </c>
      <c r="L2970" s="2" t="s">
        <v>538</v>
      </c>
      <c r="M2970" s="2" t="s">
        <v>29</v>
      </c>
      <c r="N2970" s="2" t="s">
        <v>54</v>
      </c>
      <c r="O2970" s="2" t="s">
        <v>24</v>
      </c>
      <c r="P2970" s="2" t="s">
        <v>35</v>
      </c>
      <c r="Q2970" s="2" t="s">
        <v>26</v>
      </c>
      <c r="R2970" s="3">
        <v>42841</v>
      </c>
      <c r="S2970" s="10">
        <f t="shared" si="504"/>
        <v>2017</v>
      </c>
      <c r="T2970" t="str">
        <f t="shared" si="508"/>
        <v/>
      </c>
      <c r="U2970" t="str">
        <f t="shared" si="508"/>
        <v/>
      </c>
      <c r="V2970" t="str">
        <f t="shared" si="508"/>
        <v/>
      </c>
      <c r="W2970">
        <f t="shared" si="508"/>
        <v>87.65</v>
      </c>
      <c r="Z2970">
        <f t="shared" si="509"/>
        <v>87.65</v>
      </c>
      <c r="AA2970" t="str">
        <f t="shared" si="509"/>
        <v/>
      </c>
      <c r="AB2970" t="str">
        <f t="shared" si="509"/>
        <v/>
      </c>
      <c r="AE2970" t="str">
        <f t="shared" si="505"/>
        <v/>
      </c>
      <c r="AH2970" t="str">
        <f t="shared" si="506"/>
        <v/>
      </c>
      <c r="AI2970" t="str">
        <f t="shared" si="507"/>
        <v/>
      </c>
      <c r="AJ2970" t="str">
        <f t="shared" si="503"/>
        <v/>
      </c>
      <c r="AK2970" t="str">
        <f t="shared" si="503"/>
        <v/>
      </c>
      <c r="AL2970" t="str">
        <f t="shared" si="503"/>
        <v/>
      </c>
    </row>
    <row r="2971" spans="1:38" x14ac:dyDescent="0.2">
      <c r="A2971" s="1">
        <v>8213</v>
      </c>
      <c r="B2971" s="2" t="s">
        <v>18</v>
      </c>
      <c r="C2971" s="3">
        <v>42841</v>
      </c>
      <c r="D2971" s="2" t="s">
        <v>19</v>
      </c>
      <c r="E2971" s="2">
        <v>42</v>
      </c>
      <c r="F2971" s="2">
        <v>206.98</v>
      </c>
      <c r="G2971" s="2">
        <v>0.05</v>
      </c>
      <c r="H2971" s="2" t="s">
        <v>20</v>
      </c>
      <c r="I2971" s="2">
        <v>51.71</v>
      </c>
      <c r="J2971" s="2">
        <v>16.82</v>
      </c>
      <c r="K2971" s="2">
        <v>15.49</v>
      </c>
      <c r="L2971" s="2" t="s">
        <v>356</v>
      </c>
      <c r="M2971" s="2" t="s">
        <v>22</v>
      </c>
      <c r="N2971" s="2" t="s">
        <v>54</v>
      </c>
      <c r="O2971" s="2" t="s">
        <v>24</v>
      </c>
      <c r="P2971" s="2" t="s">
        <v>25</v>
      </c>
      <c r="Q2971" s="2" t="s">
        <v>26</v>
      </c>
      <c r="R2971" s="3">
        <v>42842</v>
      </c>
      <c r="S2971" s="10">
        <f t="shared" si="504"/>
        <v>2017</v>
      </c>
      <c r="T2971" t="str">
        <f t="shared" si="508"/>
        <v/>
      </c>
      <c r="U2971" t="str">
        <f t="shared" si="508"/>
        <v/>
      </c>
      <c r="V2971" t="str">
        <f t="shared" si="508"/>
        <v/>
      </c>
      <c r="W2971">
        <f t="shared" si="508"/>
        <v>51.71</v>
      </c>
      <c r="Z2971">
        <f t="shared" si="509"/>
        <v>51.71</v>
      </c>
      <c r="AA2971" t="str">
        <f t="shared" si="509"/>
        <v/>
      </c>
      <c r="AB2971" t="str">
        <f t="shared" si="509"/>
        <v/>
      </c>
      <c r="AE2971" t="str">
        <f t="shared" si="505"/>
        <v/>
      </c>
      <c r="AH2971" t="str">
        <f t="shared" si="506"/>
        <v/>
      </c>
      <c r="AI2971" t="str">
        <f t="shared" si="507"/>
        <v/>
      </c>
      <c r="AJ2971" t="str">
        <f t="shared" si="503"/>
        <v/>
      </c>
      <c r="AK2971" t="str">
        <f t="shared" si="503"/>
        <v/>
      </c>
      <c r="AL2971" t="str">
        <f t="shared" si="503"/>
        <v/>
      </c>
    </row>
    <row r="2972" spans="1:38" x14ac:dyDescent="0.2">
      <c r="A2972" s="1">
        <v>8214</v>
      </c>
      <c r="B2972" s="2" t="s">
        <v>18</v>
      </c>
      <c r="C2972" s="3">
        <v>42841</v>
      </c>
      <c r="D2972" s="2" t="s">
        <v>19</v>
      </c>
      <c r="E2972" s="2">
        <v>10</v>
      </c>
      <c r="F2972" s="2">
        <v>87.99</v>
      </c>
      <c r="G2972" s="2">
        <v>0.05</v>
      </c>
      <c r="H2972" s="2" t="s">
        <v>20</v>
      </c>
      <c r="I2972" s="2">
        <v>-15.09</v>
      </c>
      <c r="J2972" s="2">
        <v>19.64</v>
      </c>
      <c r="K2972" s="2">
        <v>19.829999999999998</v>
      </c>
      <c r="L2972" s="2" t="s">
        <v>356</v>
      </c>
      <c r="M2972" s="2" t="s">
        <v>22</v>
      </c>
      <c r="N2972" s="2" t="s">
        <v>54</v>
      </c>
      <c r="O2972" s="2" t="s">
        <v>24</v>
      </c>
      <c r="P2972" s="2" t="s">
        <v>35</v>
      </c>
      <c r="Q2972" s="2" t="s">
        <v>36</v>
      </c>
      <c r="R2972" s="3">
        <v>42843</v>
      </c>
      <c r="S2972" s="10">
        <f t="shared" si="504"/>
        <v>2017</v>
      </c>
      <c r="T2972" t="str">
        <f t="shared" si="508"/>
        <v/>
      </c>
      <c r="U2972" t="str">
        <f t="shared" si="508"/>
        <v/>
      </c>
      <c r="V2972" t="str">
        <f t="shared" si="508"/>
        <v/>
      </c>
      <c r="W2972">
        <f t="shared" si="508"/>
        <v>-15.09</v>
      </c>
      <c r="Z2972">
        <f t="shared" si="509"/>
        <v>-15.09</v>
      </c>
      <c r="AA2972" t="str">
        <f t="shared" si="509"/>
        <v/>
      </c>
      <c r="AB2972" t="str">
        <f t="shared" si="509"/>
        <v/>
      </c>
      <c r="AE2972" t="str">
        <f t="shared" si="505"/>
        <v>Office Supplies</v>
      </c>
      <c r="AH2972" t="str">
        <f t="shared" si="506"/>
        <v/>
      </c>
      <c r="AI2972" t="str">
        <f t="shared" si="507"/>
        <v/>
      </c>
      <c r="AJ2972" t="str">
        <f t="shared" si="503"/>
        <v/>
      </c>
      <c r="AK2972" t="str">
        <f t="shared" si="503"/>
        <v/>
      </c>
      <c r="AL2972" t="str">
        <f t="shared" si="503"/>
        <v/>
      </c>
    </row>
    <row r="2973" spans="1:38" x14ac:dyDescent="0.2">
      <c r="A2973" s="1">
        <v>8215</v>
      </c>
      <c r="B2973" s="2" t="s">
        <v>18</v>
      </c>
      <c r="C2973" s="3">
        <v>42841</v>
      </c>
      <c r="D2973" s="2" t="s">
        <v>19</v>
      </c>
      <c r="E2973" s="2">
        <v>32</v>
      </c>
      <c r="F2973" s="2">
        <v>4165.4724999999999</v>
      </c>
      <c r="G2973" s="2">
        <v>0.02</v>
      </c>
      <c r="H2973" s="2" t="s">
        <v>20</v>
      </c>
      <c r="I2973" s="2">
        <v>841.55</v>
      </c>
      <c r="J2973" s="2">
        <v>167.99</v>
      </c>
      <c r="K2973" s="2">
        <v>22.99</v>
      </c>
      <c r="L2973" s="2" t="s">
        <v>356</v>
      </c>
      <c r="M2973" s="2" t="s">
        <v>22</v>
      </c>
      <c r="N2973" s="2" t="s">
        <v>54</v>
      </c>
      <c r="O2973" s="2" t="s">
        <v>31</v>
      </c>
      <c r="P2973" s="2" t="s">
        <v>39</v>
      </c>
      <c r="Q2973" s="2" t="s">
        <v>26</v>
      </c>
      <c r="R2973" s="3">
        <v>42842</v>
      </c>
      <c r="S2973" s="10">
        <f t="shared" si="504"/>
        <v>2017</v>
      </c>
      <c r="T2973" t="str">
        <f t="shared" si="508"/>
        <v/>
      </c>
      <c r="U2973" t="str">
        <f t="shared" si="508"/>
        <v/>
      </c>
      <c r="V2973" t="str">
        <f t="shared" si="508"/>
        <v/>
      </c>
      <c r="W2973">
        <f t="shared" si="508"/>
        <v>841.55</v>
      </c>
      <c r="Z2973" t="str">
        <f t="shared" si="509"/>
        <v/>
      </c>
      <c r="AA2973">
        <f t="shared" si="509"/>
        <v>841.55</v>
      </c>
      <c r="AB2973" t="str">
        <f t="shared" si="509"/>
        <v/>
      </c>
      <c r="AE2973" t="str">
        <f t="shared" si="505"/>
        <v/>
      </c>
      <c r="AH2973" t="str">
        <f t="shared" si="506"/>
        <v/>
      </c>
      <c r="AI2973" t="str">
        <f t="shared" si="507"/>
        <v/>
      </c>
      <c r="AJ2973" t="str">
        <f t="shared" si="503"/>
        <v/>
      </c>
      <c r="AK2973" t="str">
        <f t="shared" si="503"/>
        <v/>
      </c>
      <c r="AL2973" t="str">
        <f t="shared" si="503"/>
        <v/>
      </c>
    </row>
    <row r="2974" spans="1:38" x14ac:dyDescent="0.2">
      <c r="A2974" s="1">
        <v>8216</v>
      </c>
      <c r="B2974" s="2" t="s">
        <v>18</v>
      </c>
      <c r="C2974" s="3">
        <v>42841</v>
      </c>
      <c r="D2974" s="2" t="s">
        <v>50</v>
      </c>
      <c r="E2974" s="2">
        <v>37</v>
      </c>
      <c r="F2974" s="2">
        <v>717.31</v>
      </c>
      <c r="G2974" s="2">
        <v>0.09</v>
      </c>
      <c r="H2974" s="2" t="s">
        <v>20</v>
      </c>
      <c r="I2974" s="2">
        <v>-88.03</v>
      </c>
      <c r="J2974" s="2">
        <v>31.35</v>
      </c>
      <c r="K2974" s="2">
        <v>26.79</v>
      </c>
      <c r="L2974" s="2" t="s">
        <v>499</v>
      </c>
      <c r="M2974" s="2" t="s">
        <v>38</v>
      </c>
      <c r="N2974" s="2" t="s">
        <v>30</v>
      </c>
      <c r="O2974" s="2" t="s">
        <v>24</v>
      </c>
      <c r="P2974" s="2" t="s">
        <v>25</v>
      </c>
      <c r="Q2974" s="2" t="s">
        <v>26</v>
      </c>
      <c r="R2974" s="3">
        <v>42844</v>
      </c>
      <c r="S2974" s="10">
        <f t="shared" si="504"/>
        <v>2017</v>
      </c>
      <c r="T2974" t="str">
        <f t="shared" si="508"/>
        <v/>
      </c>
      <c r="U2974">
        <f t="shared" si="508"/>
        <v>-88.03</v>
      </c>
      <c r="V2974" t="str">
        <f t="shared" si="508"/>
        <v/>
      </c>
      <c r="W2974" t="str">
        <f t="shared" si="508"/>
        <v/>
      </c>
      <c r="Z2974">
        <f t="shared" si="509"/>
        <v>-88.03</v>
      </c>
      <c r="AA2974" t="str">
        <f t="shared" si="509"/>
        <v/>
      </c>
      <c r="AB2974" t="str">
        <f t="shared" si="509"/>
        <v/>
      </c>
      <c r="AE2974" t="str">
        <f t="shared" si="505"/>
        <v>Office Supplies</v>
      </c>
      <c r="AH2974" t="str">
        <f t="shared" si="506"/>
        <v/>
      </c>
      <c r="AI2974" t="str">
        <f t="shared" si="507"/>
        <v/>
      </c>
      <c r="AJ2974" t="str">
        <f t="shared" si="503"/>
        <v/>
      </c>
      <c r="AK2974" t="str">
        <f t="shared" si="503"/>
        <v/>
      </c>
      <c r="AL2974" t="str">
        <f t="shared" si="503"/>
        <v/>
      </c>
    </row>
    <row r="2975" spans="1:38" x14ac:dyDescent="0.2">
      <c r="A2975" s="1">
        <v>8217</v>
      </c>
      <c r="B2975" s="2" t="s">
        <v>18</v>
      </c>
      <c r="C2975" s="3">
        <v>42842</v>
      </c>
      <c r="D2975" s="2" t="s">
        <v>59</v>
      </c>
      <c r="E2975" s="2">
        <v>44</v>
      </c>
      <c r="F2975" s="2">
        <v>494.03</v>
      </c>
      <c r="G2975" s="2">
        <v>0.03</v>
      </c>
      <c r="H2975" s="2" t="s">
        <v>20</v>
      </c>
      <c r="I2975" s="2">
        <v>-140.97</v>
      </c>
      <c r="J2975" s="2">
        <v>22.9</v>
      </c>
      <c r="K2975" s="2">
        <v>21.46</v>
      </c>
      <c r="L2975" s="2" t="s">
        <v>291</v>
      </c>
      <c r="M2975" s="2" t="s">
        <v>29</v>
      </c>
      <c r="N2975" s="2" t="s">
        <v>43</v>
      </c>
      <c r="O2975" s="2" t="s">
        <v>24</v>
      </c>
      <c r="P2975" s="2" t="s">
        <v>52</v>
      </c>
      <c r="Q2975" s="2" t="s">
        <v>26</v>
      </c>
      <c r="R2975" s="3">
        <v>42845</v>
      </c>
      <c r="S2975" s="10">
        <f t="shared" si="504"/>
        <v>2017</v>
      </c>
      <c r="T2975" t="str">
        <f t="shared" si="508"/>
        <v/>
      </c>
      <c r="U2975" t="str">
        <f t="shared" si="508"/>
        <v/>
      </c>
      <c r="V2975">
        <f t="shared" si="508"/>
        <v>-140.97</v>
      </c>
      <c r="W2975" t="str">
        <f t="shared" si="508"/>
        <v/>
      </c>
      <c r="Z2975">
        <f t="shared" si="509"/>
        <v>-140.97</v>
      </c>
      <c r="AA2975" t="str">
        <f t="shared" si="509"/>
        <v/>
      </c>
      <c r="AB2975" t="str">
        <f t="shared" si="509"/>
        <v/>
      </c>
      <c r="AE2975" t="str">
        <f t="shared" si="505"/>
        <v>Office Supplies</v>
      </c>
      <c r="AH2975" t="str">
        <f t="shared" si="506"/>
        <v/>
      </c>
      <c r="AI2975" t="str">
        <f t="shared" si="507"/>
        <v/>
      </c>
      <c r="AJ2975" t="str">
        <f t="shared" si="503"/>
        <v/>
      </c>
      <c r="AK2975" t="str">
        <f t="shared" si="503"/>
        <v/>
      </c>
      <c r="AL2975" t="str">
        <f t="shared" si="503"/>
        <v/>
      </c>
    </row>
    <row r="2976" spans="1:38" x14ac:dyDescent="0.2">
      <c r="A2976" s="1">
        <v>8218</v>
      </c>
      <c r="B2976" s="2" t="s">
        <v>18</v>
      </c>
      <c r="C2976" s="3">
        <v>42842</v>
      </c>
      <c r="D2976" s="2" t="s">
        <v>19</v>
      </c>
      <c r="E2976" s="2">
        <v>48</v>
      </c>
      <c r="F2976" s="2">
        <v>1063.3800000000001</v>
      </c>
      <c r="G2976" s="2">
        <v>7.0000000000000007E-2</v>
      </c>
      <c r="H2976" s="2" t="s">
        <v>20</v>
      </c>
      <c r="I2976" s="2">
        <v>209.98</v>
      </c>
      <c r="J2976" s="2">
        <v>33.78</v>
      </c>
      <c r="K2976" s="2">
        <v>19.940000000000001</v>
      </c>
      <c r="L2976" s="2" t="s">
        <v>194</v>
      </c>
      <c r="M2976" s="2" t="s">
        <v>29</v>
      </c>
      <c r="N2976" s="2" t="s">
        <v>43</v>
      </c>
      <c r="O2976" s="2" t="s">
        <v>24</v>
      </c>
      <c r="P2976" s="2" t="s">
        <v>71</v>
      </c>
      <c r="Q2976" s="2" t="s">
        <v>62</v>
      </c>
      <c r="R2976" s="3">
        <v>42842</v>
      </c>
      <c r="S2976" s="10">
        <f t="shared" si="504"/>
        <v>2017</v>
      </c>
      <c r="T2976" t="str">
        <f t="shared" si="508"/>
        <v/>
      </c>
      <c r="U2976" t="str">
        <f t="shared" si="508"/>
        <v/>
      </c>
      <c r="V2976">
        <f t="shared" si="508"/>
        <v>209.98</v>
      </c>
      <c r="W2976" t="str">
        <f t="shared" si="508"/>
        <v/>
      </c>
      <c r="Z2976">
        <f t="shared" si="509"/>
        <v>209.98</v>
      </c>
      <c r="AA2976" t="str">
        <f t="shared" si="509"/>
        <v/>
      </c>
      <c r="AB2976" t="str">
        <f t="shared" si="509"/>
        <v/>
      </c>
      <c r="AE2976" t="str">
        <f t="shared" si="505"/>
        <v/>
      </c>
      <c r="AH2976" t="str">
        <f t="shared" si="506"/>
        <v/>
      </c>
      <c r="AI2976" t="str">
        <f t="shared" si="507"/>
        <v/>
      </c>
      <c r="AJ2976" t="str">
        <f t="shared" si="503"/>
        <v/>
      </c>
      <c r="AK2976" t="str">
        <f t="shared" si="503"/>
        <v/>
      </c>
      <c r="AL2976" t="str">
        <f t="shared" si="503"/>
        <v/>
      </c>
    </row>
    <row r="2977" spans="1:38" x14ac:dyDescent="0.2">
      <c r="A2977" s="1">
        <v>8219</v>
      </c>
      <c r="B2977" s="2" t="s">
        <v>18</v>
      </c>
      <c r="C2977" s="3">
        <v>42846</v>
      </c>
      <c r="D2977" s="2" t="s">
        <v>41</v>
      </c>
      <c r="E2977" s="2">
        <v>1</v>
      </c>
      <c r="F2977" s="2">
        <v>43.71</v>
      </c>
      <c r="G2977" s="2">
        <v>0.04</v>
      </c>
      <c r="H2977" s="2" t="s">
        <v>20</v>
      </c>
      <c r="I2977" s="2">
        <v>-69.05</v>
      </c>
      <c r="J2977" s="2">
        <v>41.99</v>
      </c>
      <c r="K2977" s="2">
        <v>19.5</v>
      </c>
      <c r="L2977" s="2" t="s">
        <v>37</v>
      </c>
      <c r="M2977" s="2" t="s">
        <v>38</v>
      </c>
      <c r="N2977" s="2" t="s">
        <v>54</v>
      </c>
      <c r="O2977" s="2" t="s">
        <v>31</v>
      </c>
      <c r="P2977" s="2" t="s">
        <v>32</v>
      </c>
      <c r="Q2977" s="2" t="s">
        <v>26</v>
      </c>
      <c r="R2977" s="3">
        <v>42849</v>
      </c>
      <c r="S2977" s="10">
        <f t="shared" si="504"/>
        <v>2017</v>
      </c>
      <c r="T2977" t="str">
        <f t="shared" si="508"/>
        <v/>
      </c>
      <c r="U2977" t="str">
        <f t="shared" si="508"/>
        <v/>
      </c>
      <c r="V2977" t="str">
        <f t="shared" si="508"/>
        <v/>
      </c>
      <c r="W2977">
        <f t="shared" si="508"/>
        <v>-69.05</v>
      </c>
      <c r="Z2977" t="str">
        <f t="shared" si="509"/>
        <v/>
      </c>
      <c r="AA2977">
        <f t="shared" si="509"/>
        <v>-69.05</v>
      </c>
      <c r="AB2977" t="str">
        <f t="shared" si="509"/>
        <v/>
      </c>
      <c r="AE2977" t="str">
        <f t="shared" si="505"/>
        <v>Technology</v>
      </c>
      <c r="AH2977">
        <f t="shared" si="506"/>
        <v>-69.05</v>
      </c>
      <c r="AI2977" t="str">
        <f t="shared" si="507"/>
        <v/>
      </c>
      <c r="AJ2977" t="str">
        <f t="shared" si="503"/>
        <v/>
      </c>
      <c r="AK2977" t="str">
        <f t="shared" si="503"/>
        <v/>
      </c>
      <c r="AL2977">
        <f t="shared" si="503"/>
        <v>-69.05</v>
      </c>
    </row>
    <row r="2978" spans="1:38" x14ac:dyDescent="0.2">
      <c r="A2978" s="1">
        <v>8220</v>
      </c>
      <c r="B2978" s="2" t="s">
        <v>18</v>
      </c>
      <c r="C2978" s="3">
        <v>42846</v>
      </c>
      <c r="D2978" s="2" t="s">
        <v>41</v>
      </c>
      <c r="E2978" s="2">
        <v>18</v>
      </c>
      <c r="F2978" s="2">
        <v>395.55</v>
      </c>
      <c r="G2978" s="2">
        <v>0</v>
      </c>
      <c r="H2978" s="2" t="s">
        <v>20</v>
      </c>
      <c r="I2978" s="2">
        <v>-38.81</v>
      </c>
      <c r="J2978" s="2">
        <v>31.94</v>
      </c>
      <c r="K2978" s="2">
        <v>28.87</v>
      </c>
      <c r="L2978" s="2" t="s">
        <v>37</v>
      </c>
      <c r="M2978" s="2" t="s">
        <v>38</v>
      </c>
      <c r="N2978" s="2" t="s">
        <v>54</v>
      </c>
      <c r="O2978" s="2" t="s">
        <v>45</v>
      </c>
      <c r="P2978" s="2" t="s">
        <v>55</v>
      </c>
      <c r="Q2978" s="2" t="s">
        <v>34</v>
      </c>
      <c r="R2978" s="3">
        <v>42848</v>
      </c>
      <c r="S2978" s="10">
        <f t="shared" si="504"/>
        <v>2017</v>
      </c>
      <c r="T2978" t="str">
        <f t="shared" si="508"/>
        <v/>
      </c>
      <c r="U2978" t="str">
        <f t="shared" si="508"/>
        <v/>
      </c>
      <c r="V2978" t="str">
        <f t="shared" si="508"/>
        <v/>
      </c>
      <c r="W2978">
        <f t="shared" si="508"/>
        <v>-38.81</v>
      </c>
      <c r="Z2978" t="str">
        <f t="shared" si="509"/>
        <v/>
      </c>
      <c r="AA2978" t="str">
        <f t="shared" si="509"/>
        <v/>
      </c>
      <c r="AB2978">
        <f t="shared" si="509"/>
        <v>-38.81</v>
      </c>
      <c r="AE2978" t="str">
        <f t="shared" si="505"/>
        <v>Furniture</v>
      </c>
      <c r="AH2978" t="str">
        <f t="shared" si="506"/>
        <v/>
      </c>
      <c r="AI2978" t="str">
        <f t="shared" si="507"/>
        <v/>
      </c>
      <c r="AJ2978" t="str">
        <f t="shared" si="503"/>
        <v/>
      </c>
      <c r="AK2978" t="str">
        <f t="shared" si="503"/>
        <v/>
      </c>
      <c r="AL2978" t="str">
        <f t="shared" si="503"/>
        <v/>
      </c>
    </row>
    <row r="2979" spans="1:38" x14ac:dyDescent="0.2">
      <c r="A2979" s="1">
        <v>8221</v>
      </c>
      <c r="B2979" s="2" t="s">
        <v>18</v>
      </c>
      <c r="C2979" s="3">
        <v>42846</v>
      </c>
      <c r="D2979" s="2" t="s">
        <v>41</v>
      </c>
      <c r="E2979" s="2">
        <v>9</v>
      </c>
      <c r="F2979" s="2">
        <v>51.91</v>
      </c>
      <c r="G2979" s="2">
        <v>0.01</v>
      </c>
      <c r="H2979" s="2" t="s">
        <v>20</v>
      </c>
      <c r="I2979" s="2">
        <v>-38.08</v>
      </c>
      <c r="J2979" s="2">
        <v>16.059999999999999</v>
      </c>
      <c r="K2979" s="2">
        <v>20.89</v>
      </c>
      <c r="L2979" s="2" t="s">
        <v>612</v>
      </c>
      <c r="M2979" s="2" t="s">
        <v>22</v>
      </c>
      <c r="N2979" s="2" t="s">
        <v>43</v>
      </c>
      <c r="O2979" s="2" t="s">
        <v>24</v>
      </c>
      <c r="P2979" s="2" t="s">
        <v>71</v>
      </c>
      <c r="Q2979" s="2" t="s">
        <v>26</v>
      </c>
      <c r="R2979" s="3">
        <v>42848</v>
      </c>
      <c r="S2979" s="10">
        <f t="shared" si="504"/>
        <v>2017</v>
      </c>
      <c r="T2979" t="str">
        <f t="shared" si="508"/>
        <v/>
      </c>
      <c r="U2979" t="str">
        <f t="shared" si="508"/>
        <v/>
      </c>
      <c r="V2979">
        <f t="shared" si="508"/>
        <v>-38.08</v>
      </c>
      <c r="W2979" t="str">
        <f t="shared" si="508"/>
        <v/>
      </c>
      <c r="Z2979">
        <f t="shared" si="509"/>
        <v>-38.08</v>
      </c>
      <c r="AA2979" t="str">
        <f t="shared" si="509"/>
        <v/>
      </c>
      <c r="AB2979" t="str">
        <f t="shared" si="509"/>
        <v/>
      </c>
      <c r="AE2979" t="str">
        <f t="shared" si="505"/>
        <v>Office Supplies</v>
      </c>
      <c r="AH2979" t="str">
        <f t="shared" si="506"/>
        <v/>
      </c>
      <c r="AI2979" t="str">
        <f t="shared" si="507"/>
        <v/>
      </c>
      <c r="AJ2979" t="str">
        <f t="shared" si="503"/>
        <v/>
      </c>
      <c r="AK2979" t="str">
        <f t="shared" si="503"/>
        <v/>
      </c>
      <c r="AL2979" t="str">
        <f t="shared" si="503"/>
        <v/>
      </c>
    </row>
    <row r="2980" spans="1:38" x14ac:dyDescent="0.2">
      <c r="A2980" s="1">
        <v>8222</v>
      </c>
      <c r="B2980" s="2" t="s">
        <v>18</v>
      </c>
      <c r="C2980" s="3">
        <v>42848</v>
      </c>
      <c r="D2980" s="2" t="s">
        <v>41</v>
      </c>
      <c r="E2980" s="2">
        <v>27</v>
      </c>
      <c r="F2980" s="2">
        <v>125.58</v>
      </c>
      <c r="G2980" s="2">
        <v>0.06</v>
      </c>
      <c r="H2980" s="2" t="s">
        <v>20</v>
      </c>
      <c r="I2980" s="2">
        <v>-128.22</v>
      </c>
      <c r="J2980" s="2">
        <v>16.059999999999999</v>
      </c>
      <c r="K2980" s="2">
        <v>20.89</v>
      </c>
      <c r="L2980" s="2" t="s">
        <v>207</v>
      </c>
      <c r="M2980" s="2" t="s">
        <v>38</v>
      </c>
      <c r="N2980" s="2" t="s">
        <v>54</v>
      </c>
      <c r="O2980" s="2" t="s">
        <v>24</v>
      </c>
      <c r="P2980" s="2" t="s">
        <v>71</v>
      </c>
      <c r="Q2980" s="2" t="s">
        <v>26</v>
      </c>
      <c r="R2980" s="3">
        <v>42849</v>
      </c>
      <c r="S2980" s="10">
        <f t="shared" si="504"/>
        <v>2017</v>
      </c>
      <c r="T2980" t="str">
        <f t="shared" si="508"/>
        <v/>
      </c>
      <c r="U2980" t="str">
        <f t="shared" si="508"/>
        <v/>
      </c>
      <c r="V2980" t="str">
        <f t="shared" si="508"/>
        <v/>
      </c>
      <c r="W2980">
        <f t="shared" si="508"/>
        <v>-128.22</v>
      </c>
      <c r="Z2980">
        <f t="shared" si="509"/>
        <v>-128.22</v>
      </c>
      <c r="AA2980" t="str">
        <f t="shared" si="509"/>
        <v/>
      </c>
      <c r="AB2980" t="str">
        <f t="shared" si="509"/>
        <v/>
      </c>
      <c r="AE2980" t="str">
        <f t="shared" si="505"/>
        <v>Office Supplies</v>
      </c>
      <c r="AH2980" t="str">
        <f t="shared" si="506"/>
        <v/>
      </c>
      <c r="AI2980" t="str">
        <f t="shared" si="507"/>
        <v/>
      </c>
      <c r="AJ2980" t="str">
        <f t="shared" si="503"/>
        <v/>
      </c>
      <c r="AK2980" t="str">
        <f t="shared" si="503"/>
        <v/>
      </c>
      <c r="AL2980" t="str">
        <f t="shared" si="503"/>
        <v/>
      </c>
    </row>
    <row r="2981" spans="1:38" x14ac:dyDescent="0.2">
      <c r="A2981" s="1">
        <v>8223</v>
      </c>
      <c r="B2981" s="2" t="s">
        <v>18</v>
      </c>
      <c r="C2981" s="3">
        <v>42849</v>
      </c>
      <c r="D2981" s="2" t="s">
        <v>59</v>
      </c>
      <c r="E2981" s="2">
        <v>25</v>
      </c>
      <c r="F2981" s="2">
        <v>669.56</v>
      </c>
      <c r="G2981" s="2">
        <v>7.0000000000000007E-2</v>
      </c>
      <c r="H2981" s="2" t="s">
        <v>20</v>
      </c>
      <c r="I2981" s="2">
        <v>190.61</v>
      </c>
      <c r="J2981" s="2">
        <v>40.479999999999997</v>
      </c>
      <c r="K2981" s="2">
        <v>15.99</v>
      </c>
      <c r="L2981" s="2" t="s">
        <v>385</v>
      </c>
      <c r="M2981" s="2" t="s">
        <v>29</v>
      </c>
      <c r="N2981" s="2" t="s">
        <v>30</v>
      </c>
      <c r="O2981" s="2" t="s">
        <v>31</v>
      </c>
      <c r="P2981" s="2" t="s">
        <v>32</v>
      </c>
      <c r="Q2981" s="2" t="s">
        <v>58</v>
      </c>
      <c r="R2981" s="3">
        <v>42850</v>
      </c>
      <c r="S2981" s="10">
        <f t="shared" si="504"/>
        <v>2017</v>
      </c>
      <c r="T2981" t="str">
        <f t="shared" si="508"/>
        <v/>
      </c>
      <c r="U2981">
        <f t="shared" si="508"/>
        <v>190.61</v>
      </c>
      <c r="V2981" t="str">
        <f t="shared" si="508"/>
        <v/>
      </c>
      <c r="W2981" t="str">
        <f t="shared" si="508"/>
        <v/>
      </c>
      <c r="Z2981" t="str">
        <f t="shared" si="509"/>
        <v/>
      </c>
      <c r="AA2981">
        <f t="shared" si="509"/>
        <v>190.61</v>
      </c>
      <c r="AB2981" t="str">
        <f t="shared" si="509"/>
        <v/>
      </c>
      <c r="AE2981" t="str">
        <f t="shared" si="505"/>
        <v/>
      </c>
      <c r="AH2981" t="str">
        <f t="shared" si="506"/>
        <v/>
      </c>
      <c r="AI2981" t="str">
        <f t="shared" si="507"/>
        <v/>
      </c>
      <c r="AJ2981" t="str">
        <f t="shared" si="503"/>
        <v/>
      </c>
      <c r="AK2981" t="str">
        <f t="shared" si="503"/>
        <v/>
      </c>
      <c r="AL2981" t="str">
        <f t="shared" si="503"/>
        <v/>
      </c>
    </row>
    <row r="2982" spans="1:38" x14ac:dyDescent="0.2">
      <c r="A2982" s="1">
        <v>8224</v>
      </c>
      <c r="B2982" s="2" t="s">
        <v>40</v>
      </c>
      <c r="C2982" s="3">
        <v>42849</v>
      </c>
      <c r="D2982" s="2" t="s">
        <v>19</v>
      </c>
      <c r="E2982" s="2">
        <v>11</v>
      </c>
      <c r="F2982" s="2">
        <v>42.57</v>
      </c>
      <c r="G2982" s="2">
        <v>0.03</v>
      </c>
      <c r="H2982" s="2" t="s">
        <v>20</v>
      </c>
      <c r="I2982" s="2">
        <v>10.98</v>
      </c>
      <c r="J2982" s="2">
        <v>15.08</v>
      </c>
      <c r="K2982" s="2">
        <v>14.99</v>
      </c>
      <c r="L2982" s="2" t="s">
        <v>220</v>
      </c>
      <c r="M2982" s="2" t="s">
        <v>66</v>
      </c>
      <c r="N2982" s="2" t="s">
        <v>54</v>
      </c>
      <c r="O2982" s="2" t="s">
        <v>24</v>
      </c>
      <c r="P2982" s="2" t="s">
        <v>74</v>
      </c>
      <c r="Q2982" s="2" t="s">
        <v>26</v>
      </c>
      <c r="R2982" s="3">
        <v>42850</v>
      </c>
      <c r="S2982" s="10">
        <f t="shared" si="504"/>
        <v>2017</v>
      </c>
      <c r="T2982" t="str">
        <f t="shared" ref="T2982:W3001" si="510">IF($N2982=T$1,$I2982,"")</f>
        <v/>
      </c>
      <c r="U2982" t="str">
        <f t="shared" si="510"/>
        <v/>
      </c>
      <c r="V2982" t="str">
        <f t="shared" si="510"/>
        <v/>
      </c>
      <c r="W2982">
        <f t="shared" si="510"/>
        <v>10.98</v>
      </c>
      <c r="Z2982">
        <f t="shared" ref="Z2982:AB3001" si="511">IF($O2982=Z$1,$I2982,"")</f>
        <v>10.98</v>
      </c>
      <c r="AA2982" t="str">
        <f t="shared" si="511"/>
        <v/>
      </c>
      <c r="AB2982" t="str">
        <f t="shared" si="511"/>
        <v/>
      </c>
      <c r="AE2982" t="str">
        <f t="shared" si="505"/>
        <v/>
      </c>
      <c r="AH2982" t="str">
        <f t="shared" si="506"/>
        <v/>
      </c>
      <c r="AI2982" t="str">
        <f t="shared" si="507"/>
        <v/>
      </c>
      <c r="AJ2982" t="str">
        <f t="shared" si="503"/>
        <v/>
      </c>
      <c r="AK2982" t="str">
        <f t="shared" si="503"/>
        <v/>
      </c>
      <c r="AL2982" t="str">
        <f t="shared" si="503"/>
        <v/>
      </c>
    </row>
    <row r="2983" spans="1:38" x14ac:dyDescent="0.2">
      <c r="A2983" s="1">
        <v>8225</v>
      </c>
      <c r="B2983" s="2" t="s">
        <v>18</v>
      </c>
      <c r="C2983" s="3">
        <v>42850</v>
      </c>
      <c r="D2983" s="2" t="s">
        <v>59</v>
      </c>
      <c r="E2983" s="2">
        <v>40</v>
      </c>
      <c r="F2983" s="2">
        <v>3067.77</v>
      </c>
      <c r="G2983" s="2">
        <v>7.0000000000000007E-2</v>
      </c>
      <c r="H2983" s="2" t="s">
        <v>20</v>
      </c>
      <c r="I2983" s="2">
        <v>239.43</v>
      </c>
      <c r="J2983" s="2">
        <v>89.51</v>
      </c>
      <c r="K2983" s="2">
        <v>18</v>
      </c>
      <c r="L2983" s="2" t="s">
        <v>428</v>
      </c>
      <c r="M2983" s="2" t="s">
        <v>38</v>
      </c>
      <c r="N2983" s="2" t="s">
        <v>30</v>
      </c>
      <c r="O2983" s="2" t="s">
        <v>31</v>
      </c>
      <c r="P2983" s="2" t="s">
        <v>32</v>
      </c>
      <c r="Q2983" s="2" t="s">
        <v>26</v>
      </c>
      <c r="R2983" s="3">
        <v>42851</v>
      </c>
      <c r="S2983" s="10">
        <f t="shared" si="504"/>
        <v>2017</v>
      </c>
      <c r="T2983" t="str">
        <f t="shared" si="510"/>
        <v/>
      </c>
      <c r="U2983">
        <f t="shared" si="510"/>
        <v>239.43</v>
      </c>
      <c r="V2983" t="str">
        <f t="shared" si="510"/>
        <v/>
      </c>
      <c r="W2983" t="str">
        <f t="shared" si="510"/>
        <v/>
      </c>
      <c r="Z2983" t="str">
        <f t="shared" si="511"/>
        <v/>
      </c>
      <c r="AA2983">
        <f t="shared" si="511"/>
        <v>239.43</v>
      </c>
      <c r="AB2983" t="str">
        <f t="shared" si="511"/>
        <v/>
      </c>
      <c r="AE2983" t="str">
        <f t="shared" si="505"/>
        <v/>
      </c>
      <c r="AH2983" t="str">
        <f t="shared" si="506"/>
        <v/>
      </c>
      <c r="AI2983" t="str">
        <f t="shared" si="507"/>
        <v/>
      </c>
      <c r="AJ2983" t="str">
        <f t="shared" si="503"/>
        <v/>
      </c>
      <c r="AK2983" t="str">
        <f t="shared" si="503"/>
        <v/>
      </c>
      <c r="AL2983" t="str">
        <f t="shared" si="503"/>
        <v/>
      </c>
    </row>
    <row r="2984" spans="1:38" x14ac:dyDescent="0.2">
      <c r="A2984" s="1">
        <v>8226</v>
      </c>
      <c r="B2984" s="2" t="s">
        <v>18</v>
      </c>
      <c r="C2984" s="3">
        <v>42850</v>
      </c>
      <c r="D2984" s="2" t="s">
        <v>59</v>
      </c>
      <c r="E2984" s="2">
        <v>5</v>
      </c>
      <c r="F2984" s="2">
        <v>32.71</v>
      </c>
      <c r="G2984" s="2">
        <v>0.05</v>
      </c>
      <c r="H2984" s="2" t="s">
        <v>20</v>
      </c>
      <c r="I2984" s="2">
        <v>4.9000000000000004</v>
      </c>
      <c r="J2984" s="2">
        <v>16.84</v>
      </c>
      <c r="K2984" s="2">
        <v>14.71</v>
      </c>
      <c r="L2984" s="2" t="s">
        <v>428</v>
      </c>
      <c r="M2984" s="2" t="s">
        <v>38</v>
      </c>
      <c r="N2984" s="2" t="s">
        <v>30</v>
      </c>
      <c r="O2984" s="2" t="s">
        <v>24</v>
      </c>
      <c r="P2984" s="2" t="s">
        <v>64</v>
      </c>
      <c r="Q2984" s="2" t="s">
        <v>36</v>
      </c>
      <c r="R2984" s="3">
        <v>42852</v>
      </c>
      <c r="S2984" s="10">
        <f t="shared" si="504"/>
        <v>2017</v>
      </c>
      <c r="T2984" t="str">
        <f t="shared" si="510"/>
        <v/>
      </c>
      <c r="U2984">
        <f t="shared" si="510"/>
        <v>4.9000000000000004</v>
      </c>
      <c r="V2984" t="str">
        <f t="shared" si="510"/>
        <v/>
      </c>
      <c r="W2984" t="str">
        <f t="shared" si="510"/>
        <v/>
      </c>
      <c r="Z2984">
        <f t="shared" si="511"/>
        <v>4.9000000000000004</v>
      </c>
      <c r="AA2984" t="str">
        <f t="shared" si="511"/>
        <v/>
      </c>
      <c r="AB2984" t="str">
        <f t="shared" si="511"/>
        <v/>
      </c>
      <c r="AE2984" t="str">
        <f t="shared" si="505"/>
        <v/>
      </c>
      <c r="AH2984" t="str">
        <f t="shared" si="506"/>
        <v/>
      </c>
      <c r="AI2984" t="str">
        <f t="shared" si="507"/>
        <v/>
      </c>
      <c r="AJ2984" t="str">
        <f t="shared" si="503"/>
        <v/>
      </c>
      <c r="AK2984" t="str">
        <f t="shared" si="503"/>
        <v/>
      </c>
      <c r="AL2984" t="str">
        <f t="shared" si="503"/>
        <v/>
      </c>
    </row>
    <row r="2985" spans="1:38" x14ac:dyDescent="0.2">
      <c r="A2985" s="1">
        <v>8227</v>
      </c>
      <c r="B2985" s="2" t="s">
        <v>18</v>
      </c>
      <c r="C2985" s="3">
        <v>42851</v>
      </c>
      <c r="D2985" s="2" t="s">
        <v>41</v>
      </c>
      <c r="E2985" s="2">
        <v>47</v>
      </c>
      <c r="F2985" s="2">
        <v>1454.37</v>
      </c>
      <c r="G2985" s="2">
        <v>0</v>
      </c>
      <c r="H2985" s="2" t="s">
        <v>20</v>
      </c>
      <c r="I2985" s="2">
        <v>536.87</v>
      </c>
      <c r="J2985" s="2">
        <v>41.89</v>
      </c>
      <c r="K2985" s="2">
        <v>15.99</v>
      </c>
      <c r="L2985" s="2" t="s">
        <v>137</v>
      </c>
      <c r="M2985" s="2" t="s">
        <v>38</v>
      </c>
      <c r="N2985" s="2" t="s">
        <v>43</v>
      </c>
      <c r="O2985" s="2" t="s">
        <v>31</v>
      </c>
      <c r="P2985" s="2" t="s">
        <v>32</v>
      </c>
      <c r="Q2985" s="2" t="s">
        <v>58</v>
      </c>
      <c r="R2985" s="3">
        <v>42852</v>
      </c>
      <c r="S2985" s="10">
        <f t="shared" si="504"/>
        <v>2017</v>
      </c>
      <c r="T2985" t="str">
        <f t="shared" si="510"/>
        <v/>
      </c>
      <c r="U2985" t="str">
        <f t="shared" si="510"/>
        <v/>
      </c>
      <c r="V2985">
        <f t="shared" si="510"/>
        <v>536.87</v>
      </c>
      <c r="W2985" t="str">
        <f t="shared" si="510"/>
        <v/>
      </c>
      <c r="Z2985" t="str">
        <f t="shared" si="511"/>
        <v/>
      </c>
      <c r="AA2985">
        <f t="shared" si="511"/>
        <v>536.87</v>
      </c>
      <c r="AB2985" t="str">
        <f t="shared" si="511"/>
        <v/>
      </c>
      <c r="AE2985" t="str">
        <f t="shared" si="505"/>
        <v/>
      </c>
      <c r="AH2985" t="str">
        <f t="shared" si="506"/>
        <v/>
      </c>
      <c r="AI2985" t="str">
        <f t="shared" si="507"/>
        <v/>
      </c>
      <c r="AJ2985" t="str">
        <f t="shared" si="503"/>
        <v/>
      </c>
      <c r="AK2985" t="str">
        <f t="shared" si="503"/>
        <v/>
      </c>
      <c r="AL2985" t="str">
        <f t="shared" si="503"/>
        <v/>
      </c>
    </row>
    <row r="2986" spans="1:38" x14ac:dyDescent="0.2">
      <c r="A2986" s="1">
        <v>8228</v>
      </c>
      <c r="B2986" s="2" t="s">
        <v>18</v>
      </c>
      <c r="C2986" s="3">
        <v>42851</v>
      </c>
      <c r="D2986" s="2" t="s">
        <v>27</v>
      </c>
      <c r="E2986" s="2">
        <v>21</v>
      </c>
      <c r="F2986" s="2">
        <v>1097.51</v>
      </c>
      <c r="G2986" s="2">
        <v>0.08</v>
      </c>
      <c r="H2986" s="2" t="s">
        <v>20</v>
      </c>
      <c r="I2986" s="2">
        <v>61.27</v>
      </c>
      <c r="J2986" s="2">
        <v>65.98</v>
      </c>
      <c r="K2986" s="2">
        <v>19.5</v>
      </c>
      <c r="L2986" s="2" t="s">
        <v>239</v>
      </c>
      <c r="M2986" s="2" t="s">
        <v>22</v>
      </c>
      <c r="N2986" s="2" t="s">
        <v>43</v>
      </c>
      <c r="O2986" s="2" t="s">
        <v>31</v>
      </c>
      <c r="P2986" s="2" t="s">
        <v>32</v>
      </c>
      <c r="Q2986" s="2" t="s">
        <v>26</v>
      </c>
      <c r="R2986" s="3">
        <v>42860</v>
      </c>
      <c r="S2986" s="10">
        <f t="shared" si="504"/>
        <v>2017</v>
      </c>
      <c r="T2986" t="str">
        <f t="shared" si="510"/>
        <v/>
      </c>
      <c r="U2986" t="str">
        <f t="shared" si="510"/>
        <v/>
      </c>
      <c r="V2986">
        <f t="shared" si="510"/>
        <v>61.27</v>
      </c>
      <c r="W2986" t="str">
        <f t="shared" si="510"/>
        <v/>
      </c>
      <c r="Z2986" t="str">
        <f t="shared" si="511"/>
        <v/>
      </c>
      <c r="AA2986">
        <f t="shared" si="511"/>
        <v>61.27</v>
      </c>
      <c r="AB2986" t="str">
        <f t="shared" si="511"/>
        <v/>
      </c>
      <c r="AE2986" t="str">
        <f t="shared" si="505"/>
        <v/>
      </c>
      <c r="AH2986" t="str">
        <f t="shared" si="506"/>
        <v/>
      </c>
      <c r="AI2986" t="str">
        <f t="shared" si="507"/>
        <v/>
      </c>
      <c r="AJ2986" t="str">
        <f t="shared" si="503"/>
        <v/>
      </c>
      <c r="AK2986" t="str">
        <f t="shared" si="503"/>
        <v/>
      </c>
      <c r="AL2986" t="str">
        <f t="shared" si="503"/>
        <v/>
      </c>
    </row>
    <row r="2987" spans="1:38" x14ac:dyDescent="0.2">
      <c r="A2987" s="1">
        <v>8229</v>
      </c>
      <c r="B2987" s="2" t="s">
        <v>18</v>
      </c>
      <c r="C2987" s="3">
        <v>42851</v>
      </c>
      <c r="D2987" s="2" t="s">
        <v>50</v>
      </c>
      <c r="E2987" s="2">
        <v>3</v>
      </c>
      <c r="F2987" s="2">
        <v>64.094999999999999</v>
      </c>
      <c r="G2987" s="2">
        <v>0.01</v>
      </c>
      <c r="H2987" s="2" t="s">
        <v>20</v>
      </c>
      <c r="I2987" s="2">
        <v>-65.569999999999993</v>
      </c>
      <c r="J2987" s="2">
        <v>32.99</v>
      </c>
      <c r="K2987" s="2">
        <v>14.99</v>
      </c>
      <c r="L2987" s="2" t="s">
        <v>83</v>
      </c>
      <c r="M2987" s="2" t="s">
        <v>66</v>
      </c>
      <c r="N2987" s="2" t="s">
        <v>30</v>
      </c>
      <c r="O2987" s="2" t="s">
        <v>31</v>
      </c>
      <c r="P2987" s="2" t="s">
        <v>39</v>
      </c>
      <c r="Q2987" s="2" t="s">
        <v>36</v>
      </c>
      <c r="R2987" s="3">
        <v>42853</v>
      </c>
      <c r="S2987" s="10">
        <f t="shared" si="504"/>
        <v>2017</v>
      </c>
      <c r="T2987" t="str">
        <f t="shared" si="510"/>
        <v/>
      </c>
      <c r="U2987">
        <f t="shared" si="510"/>
        <v>-65.569999999999993</v>
      </c>
      <c r="V2987" t="str">
        <f t="shared" si="510"/>
        <v/>
      </c>
      <c r="W2987" t="str">
        <f t="shared" si="510"/>
        <v/>
      </c>
      <c r="Z2987" t="str">
        <f t="shared" si="511"/>
        <v/>
      </c>
      <c r="AA2987">
        <f t="shared" si="511"/>
        <v>-65.569999999999993</v>
      </c>
      <c r="AB2987" t="str">
        <f t="shared" si="511"/>
        <v/>
      </c>
      <c r="AE2987" t="str">
        <f t="shared" si="505"/>
        <v>Technology</v>
      </c>
      <c r="AH2987">
        <f t="shared" si="506"/>
        <v>-65.569999999999993</v>
      </c>
      <c r="AI2987" t="str">
        <f t="shared" si="507"/>
        <v/>
      </c>
      <c r="AJ2987" t="str">
        <f t="shared" si="503"/>
        <v/>
      </c>
      <c r="AK2987" t="str">
        <f t="shared" si="503"/>
        <v/>
      </c>
      <c r="AL2987">
        <f t="shared" si="503"/>
        <v>-65.569999999999993</v>
      </c>
    </row>
    <row r="2988" spans="1:38" x14ac:dyDescent="0.2">
      <c r="A2988" s="1">
        <v>8230</v>
      </c>
      <c r="B2988" s="2" t="s">
        <v>18</v>
      </c>
      <c r="C2988" s="3">
        <v>42851</v>
      </c>
      <c r="D2988" s="2" t="s">
        <v>41</v>
      </c>
      <c r="E2988" s="2">
        <v>25</v>
      </c>
      <c r="F2988" s="2">
        <v>952.76</v>
      </c>
      <c r="G2988" s="2">
        <v>0.1</v>
      </c>
      <c r="H2988" s="2" t="s">
        <v>20</v>
      </c>
      <c r="I2988" s="2">
        <v>225.25</v>
      </c>
      <c r="J2988" s="2">
        <v>51.98</v>
      </c>
      <c r="K2988" s="2">
        <v>23.83</v>
      </c>
      <c r="L2988" s="2" t="s">
        <v>514</v>
      </c>
      <c r="M2988" s="2" t="s">
        <v>38</v>
      </c>
      <c r="N2988" s="2" t="s">
        <v>23</v>
      </c>
      <c r="O2988" s="2" t="s">
        <v>24</v>
      </c>
      <c r="P2988" s="2" t="s">
        <v>90</v>
      </c>
      <c r="Q2988" s="2" t="s">
        <v>26</v>
      </c>
      <c r="R2988" s="3">
        <v>42852</v>
      </c>
      <c r="S2988" s="10">
        <f t="shared" si="504"/>
        <v>2017</v>
      </c>
      <c r="T2988">
        <f t="shared" si="510"/>
        <v>225.25</v>
      </c>
      <c r="U2988" t="str">
        <f t="shared" si="510"/>
        <v/>
      </c>
      <c r="V2988" t="str">
        <f t="shared" si="510"/>
        <v/>
      </c>
      <c r="W2988" t="str">
        <f t="shared" si="510"/>
        <v/>
      </c>
      <c r="Z2988">
        <f t="shared" si="511"/>
        <v>225.25</v>
      </c>
      <c r="AA2988" t="str">
        <f t="shared" si="511"/>
        <v/>
      </c>
      <c r="AB2988" t="str">
        <f t="shared" si="511"/>
        <v/>
      </c>
      <c r="AE2988" t="str">
        <f t="shared" si="505"/>
        <v/>
      </c>
      <c r="AH2988" t="str">
        <f t="shared" si="506"/>
        <v/>
      </c>
      <c r="AI2988" t="str">
        <f t="shared" si="507"/>
        <v/>
      </c>
      <c r="AJ2988" t="str">
        <f t="shared" si="503"/>
        <v/>
      </c>
      <c r="AK2988" t="str">
        <f t="shared" si="503"/>
        <v/>
      </c>
      <c r="AL2988" t="str">
        <f t="shared" si="503"/>
        <v/>
      </c>
    </row>
    <row r="2989" spans="1:38" x14ac:dyDescent="0.2">
      <c r="A2989" s="1">
        <v>8231</v>
      </c>
      <c r="B2989" s="2" t="s">
        <v>18</v>
      </c>
      <c r="C2989" s="3">
        <v>42851</v>
      </c>
      <c r="D2989" s="2" t="s">
        <v>41</v>
      </c>
      <c r="E2989" s="2">
        <v>50</v>
      </c>
      <c r="F2989" s="2">
        <v>214.94</v>
      </c>
      <c r="G2989" s="2">
        <v>0.03</v>
      </c>
      <c r="H2989" s="2" t="s">
        <v>20</v>
      </c>
      <c r="I2989" s="2">
        <v>29.61</v>
      </c>
      <c r="J2989" s="2">
        <v>16.13</v>
      </c>
      <c r="K2989" s="2">
        <v>15.23</v>
      </c>
      <c r="L2989" s="2" t="s">
        <v>126</v>
      </c>
      <c r="M2989" s="2" t="s">
        <v>29</v>
      </c>
      <c r="N2989" s="2" t="s">
        <v>43</v>
      </c>
      <c r="O2989" s="2" t="s">
        <v>24</v>
      </c>
      <c r="P2989" s="2" t="s">
        <v>64</v>
      </c>
      <c r="Q2989" s="2" t="s">
        <v>36</v>
      </c>
      <c r="R2989" s="3">
        <v>42853</v>
      </c>
      <c r="S2989" s="10">
        <f t="shared" si="504"/>
        <v>2017</v>
      </c>
      <c r="T2989" t="str">
        <f t="shared" si="510"/>
        <v/>
      </c>
      <c r="U2989" t="str">
        <f t="shared" si="510"/>
        <v/>
      </c>
      <c r="V2989">
        <f t="shared" si="510"/>
        <v>29.61</v>
      </c>
      <c r="W2989" t="str">
        <f t="shared" si="510"/>
        <v/>
      </c>
      <c r="Z2989">
        <f t="shared" si="511"/>
        <v>29.61</v>
      </c>
      <c r="AA2989" t="str">
        <f t="shared" si="511"/>
        <v/>
      </c>
      <c r="AB2989" t="str">
        <f t="shared" si="511"/>
        <v/>
      </c>
      <c r="AE2989" t="str">
        <f t="shared" si="505"/>
        <v/>
      </c>
      <c r="AH2989" t="str">
        <f t="shared" si="506"/>
        <v/>
      </c>
      <c r="AI2989" t="str">
        <f t="shared" si="507"/>
        <v/>
      </c>
      <c r="AJ2989" t="str">
        <f t="shared" si="503"/>
        <v/>
      </c>
      <c r="AK2989" t="str">
        <f t="shared" si="503"/>
        <v/>
      </c>
      <c r="AL2989" t="str">
        <f t="shared" si="503"/>
        <v/>
      </c>
    </row>
    <row r="2990" spans="1:38" x14ac:dyDescent="0.2">
      <c r="A2990" s="1">
        <v>8232</v>
      </c>
      <c r="B2990" s="2" t="s">
        <v>18</v>
      </c>
      <c r="C2990" s="3">
        <v>42851</v>
      </c>
      <c r="D2990" s="2" t="s">
        <v>41</v>
      </c>
      <c r="E2990" s="2">
        <v>4</v>
      </c>
      <c r="F2990" s="2">
        <v>24.73</v>
      </c>
      <c r="G2990" s="2">
        <v>0.06</v>
      </c>
      <c r="H2990" s="2" t="s">
        <v>20</v>
      </c>
      <c r="I2990" s="2">
        <v>-11.18</v>
      </c>
      <c r="J2990" s="2">
        <v>15.28</v>
      </c>
      <c r="K2990" s="2">
        <v>19</v>
      </c>
      <c r="L2990" s="2" t="s">
        <v>126</v>
      </c>
      <c r="M2990" s="2" t="s">
        <v>29</v>
      </c>
      <c r="N2990" s="2" t="s">
        <v>43</v>
      </c>
      <c r="O2990" s="2" t="s">
        <v>24</v>
      </c>
      <c r="P2990" s="2" t="s">
        <v>64</v>
      </c>
      <c r="Q2990" s="2" t="s">
        <v>36</v>
      </c>
      <c r="R2990" s="3">
        <v>42852</v>
      </c>
      <c r="S2990" s="10">
        <f t="shared" si="504"/>
        <v>2017</v>
      </c>
      <c r="T2990" t="str">
        <f t="shared" si="510"/>
        <v/>
      </c>
      <c r="U2990" t="str">
        <f t="shared" si="510"/>
        <v/>
      </c>
      <c r="V2990">
        <f t="shared" si="510"/>
        <v>-11.18</v>
      </c>
      <c r="W2990" t="str">
        <f t="shared" si="510"/>
        <v/>
      </c>
      <c r="Z2990">
        <f t="shared" si="511"/>
        <v>-11.18</v>
      </c>
      <c r="AA2990" t="str">
        <f t="shared" si="511"/>
        <v/>
      </c>
      <c r="AB2990" t="str">
        <f t="shared" si="511"/>
        <v/>
      </c>
      <c r="AE2990" t="str">
        <f t="shared" si="505"/>
        <v>Office Supplies</v>
      </c>
      <c r="AH2990" t="str">
        <f t="shared" si="506"/>
        <v/>
      </c>
      <c r="AI2990" t="str">
        <f t="shared" si="507"/>
        <v/>
      </c>
      <c r="AJ2990" t="str">
        <f t="shared" si="503"/>
        <v/>
      </c>
      <c r="AK2990" t="str">
        <f t="shared" si="503"/>
        <v/>
      </c>
      <c r="AL2990" t="str">
        <f t="shared" si="503"/>
        <v/>
      </c>
    </row>
    <row r="2991" spans="1:38" x14ac:dyDescent="0.2">
      <c r="A2991" s="1">
        <v>8233</v>
      </c>
      <c r="B2991" s="2" t="s">
        <v>18</v>
      </c>
      <c r="C2991" s="3">
        <v>42852</v>
      </c>
      <c r="D2991" s="2" t="s">
        <v>19</v>
      </c>
      <c r="E2991" s="2">
        <v>9</v>
      </c>
      <c r="F2991" s="2">
        <v>81.099999999999994</v>
      </c>
      <c r="G2991" s="2">
        <v>0.06</v>
      </c>
      <c r="H2991" s="2" t="s">
        <v>49</v>
      </c>
      <c r="I2991" s="2">
        <v>6.82</v>
      </c>
      <c r="J2991" s="2">
        <v>19.59</v>
      </c>
      <c r="K2991" s="2">
        <v>18</v>
      </c>
      <c r="L2991" s="2" t="s">
        <v>613</v>
      </c>
      <c r="M2991" s="2" t="s">
        <v>29</v>
      </c>
      <c r="N2991" s="2" t="s">
        <v>23</v>
      </c>
      <c r="O2991" s="2" t="s">
        <v>45</v>
      </c>
      <c r="P2991" s="2" t="s">
        <v>55</v>
      </c>
      <c r="Q2991" s="2" t="s">
        <v>36</v>
      </c>
      <c r="R2991" s="3">
        <v>42853</v>
      </c>
      <c r="S2991" s="10">
        <f t="shared" si="504"/>
        <v>2017</v>
      </c>
      <c r="T2991">
        <f t="shared" si="510"/>
        <v>6.82</v>
      </c>
      <c r="U2991" t="str">
        <f t="shared" si="510"/>
        <v/>
      </c>
      <c r="V2991" t="str">
        <f t="shared" si="510"/>
        <v/>
      </c>
      <c r="W2991" t="str">
        <f t="shared" si="510"/>
        <v/>
      </c>
      <c r="Z2991" t="str">
        <f t="shared" si="511"/>
        <v/>
      </c>
      <c r="AA2991" t="str">
        <f t="shared" si="511"/>
        <v/>
      </c>
      <c r="AB2991">
        <f t="shared" si="511"/>
        <v>6.82</v>
      </c>
      <c r="AE2991" t="str">
        <f t="shared" si="505"/>
        <v/>
      </c>
      <c r="AH2991" t="str">
        <f t="shared" si="506"/>
        <v/>
      </c>
      <c r="AI2991" t="str">
        <f t="shared" si="507"/>
        <v/>
      </c>
      <c r="AJ2991" t="str">
        <f t="shared" si="503"/>
        <v/>
      </c>
      <c r="AK2991" t="str">
        <f t="shared" si="503"/>
        <v/>
      </c>
      <c r="AL2991" t="str">
        <f t="shared" si="503"/>
        <v/>
      </c>
    </row>
    <row r="2992" spans="1:38" x14ac:dyDescent="0.2">
      <c r="A2992" s="1">
        <v>8234</v>
      </c>
      <c r="B2992" s="2" t="s">
        <v>18</v>
      </c>
      <c r="C2992" s="3">
        <v>42852</v>
      </c>
      <c r="D2992" s="2" t="s">
        <v>50</v>
      </c>
      <c r="E2992" s="2">
        <v>37</v>
      </c>
      <c r="F2992" s="2">
        <v>3266.65</v>
      </c>
      <c r="G2992" s="2">
        <v>0.04</v>
      </c>
      <c r="H2992" s="2" t="s">
        <v>44</v>
      </c>
      <c r="I2992" s="2">
        <v>585.73</v>
      </c>
      <c r="J2992" s="2">
        <v>102.97</v>
      </c>
      <c r="K2992" s="2">
        <v>42</v>
      </c>
      <c r="L2992" s="2" t="s">
        <v>177</v>
      </c>
      <c r="M2992" s="2" t="s">
        <v>29</v>
      </c>
      <c r="N2992" s="2" t="s">
        <v>30</v>
      </c>
      <c r="O2992" s="2" t="s">
        <v>31</v>
      </c>
      <c r="P2992" s="2" t="s">
        <v>33</v>
      </c>
      <c r="Q2992" s="2" t="s">
        <v>56</v>
      </c>
      <c r="R2992" s="3">
        <v>42853</v>
      </c>
      <c r="S2992" s="10">
        <f t="shared" si="504"/>
        <v>2017</v>
      </c>
      <c r="T2992" t="str">
        <f t="shared" si="510"/>
        <v/>
      </c>
      <c r="U2992">
        <f t="shared" si="510"/>
        <v>585.73</v>
      </c>
      <c r="V2992" t="str">
        <f t="shared" si="510"/>
        <v/>
      </c>
      <c r="W2992" t="str">
        <f t="shared" si="510"/>
        <v/>
      </c>
      <c r="Z2992" t="str">
        <f t="shared" si="511"/>
        <v/>
      </c>
      <c r="AA2992">
        <f t="shared" si="511"/>
        <v>585.73</v>
      </c>
      <c r="AB2992" t="str">
        <f t="shared" si="511"/>
        <v/>
      </c>
      <c r="AE2992" t="str">
        <f t="shared" si="505"/>
        <v/>
      </c>
      <c r="AH2992" t="str">
        <f t="shared" si="506"/>
        <v/>
      </c>
      <c r="AI2992" t="str">
        <f t="shared" si="507"/>
        <v/>
      </c>
      <c r="AJ2992" t="str">
        <f t="shared" si="503"/>
        <v/>
      </c>
      <c r="AK2992" t="str">
        <f t="shared" si="503"/>
        <v/>
      </c>
      <c r="AL2992" t="str">
        <f t="shared" si="503"/>
        <v/>
      </c>
    </row>
    <row r="2993" spans="1:38" x14ac:dyDescent="0.2">
      <c r="A2993" s="1">
        <v>8235</v>
      </c>
      <c r="B2993" s="2" t="s">
        <v>18</v>
      </c>
      <c r="C2993" s="3">
        <v>42852</v>
      </c>
      <c r="D2993" s="2" t="s">
        <v>27</v>
      </c>
      <c r="E2993" s="2">
        <v>7</v>
      </c>
      <c r="F2993" s="2">
        <v>2796.43</v>
      </c>
      <c r="G2993" s="2">
        <v>0.05</v>
      </c>
      <c r="H2993" s="2" t="s">
        <v>44</v>
      </c>
      <c r="I2993" s="2">
        <v>-298.04000000000002</v>
      </c>
      <c r="J2993" s="2">
        <v>412.98</v>
      </c>
      <c r="K2993" s="2">
        <v>56.52</v>
      </c>
      <c r="L2993" s="2" t="s">
        <v>259</v>
      </c>
      <c r="M2993" s="2" t="s">
        <v>29</v>
      </c>
      <c r="N2993" s="2" t="s">
        <v>43</v>
      </c>
      <c r="O2993" s="2" t="s">
        <v>45</v>
      </c>
      <c r="P2993" s="2" t="s">
        <v>46</v>
      </c>
      <c r="Q2993" s="2" t="s">
        <v>47</v>
      </c>
      <c r="R2993" s="3">
        <v>42857</v>
      </c>
      <c r="S2993" s="10">
        <f t="shared" si="504"/>
        <v>2017</v>
      </c>
      <c r="T2993" t="str">
        <f t="shared" si="510"/>
        <v/>
      </c>
      <c r="U2993" t="str">
        <f t="shared" si="510"/>
        <v/>
      </c>
      <c r="V2993">
        <f t="shared" si="510"/>
        <v>-298.04000000000002</v>
      </c>
      <c r="W2993" t="str">
        <f t="shared" si="510"/>
        <v/>
      </c>
      <c r="Z2993" t="str">
        <f t="shared" si="511"/>
        <v/>
      </c>
      <c r="AA2993" t="str">
        <f t="shared" si="511"/>
        <v/>
      </c>
      <c r="AB2993">
        <f t="shared" si="511"/>
        <v>-298.04000000000002</v>
      </c>
      <c r="AE2993" t="str">
        <f t="shared" si="505"/>
        <v>Furniture</v>
      </c>
      <c r="AH2993" t="str">
        <f t="shared" si="506"/>
        <v/>
      </c>
      <c r="AI2993" t="str">
        <f t="shared" si="507"/>
        <v/>
      </c>
      <c r="AJ2993" t="str">
        <f t="shared" si="503"/>
        <v/>
      </c>
      <c r="AK2993" t="str">
        <f t="shared" si="503"/>
        <v/>
      </c>
      <c r="AL2993" t="str">
        <f t="shared" si="503"/>
        <v/>
      </c>
    </row>
    <row r="2994" spans="1:38" x14ac:dyDescent="0.2">
      <c r="A2994" s="1">
        <v>8236</v>
      </c>
      <c r="B2994" s="2" t="s">
        <v>18</v>
      </c>
      <c r="C2994" s="3">
        <v>42853</v>
      </c>
      <c r="D2994" s="2" t="s">
        <v>27</v>
      </c>
      <c r="E2994" s="2">
        <v>14</v>
      </c>
      <c r="F2994" s="2">
        <v>3370.54</v>
      </c>
      <c r="G2994" s="2">
        <v>0.1</v>
      </c>
      <c r="H2994" s="2" t="s">
        <v>44</v>
      </c>
      <c r="I2994" s="2">
        <v>104.15</v>
      </c>
      <c r="J2994" s="2">
        <v>272.98</v>
      </c>
      <c r="K2994" s="2">
        <v>55.91</v>
      </c>
      <c r="L2994" s="2" t="s">
        <v>428</v>
      </c>
      <c r="M2994" s="2" t="s">
        <v>38</v>
      </c>
      <c r="N2994" s="2" t="s">
        <v>30</v>
      </c>
      <c r="O2994" s="2" t="s">
        <v>45</v>
      </c>
      <c r="P2994" s="2" t="s">
        <v>67</v>
      </c>
      <c r="Q2994" s="2" t="s">
        <v>47</v>
      </c>
      <c r="R2994" s="3">
        <v>42862</v>
      </c>
      <c r="S2994" s="10">
        <f t="shared" si="504"/>
        <v>2017</v>
      </c>
      <c r="T2994" t="str">
        <f t="shared" si="510"/>
        <v/>
      </c>
      <c r="U2994">
        <f t="shared" si="510"/>
        <v>104.15</v>
      </c>
      <c r="V2994" t="str">
        <f t="shared" si="510"/>
        <v/>
      </c>
      <c r="W2994" t="str">
        <f t="shared" si="510"/>
        <v/>
      </c>
      <c r="Z2994" t="str">
        <f t="shared" si="511"/>
        <v/>
      </c>
      <c r="AA2994" t="str">
        <f t="shared" si="511"/>
        <v/>
      </c>
      <c r="AB2994">
        <f t="shared" si="511"/>
        <v>104.15</v>
      </c>
      <c r="AE2994" t="str">
        <f t="shared" si="505"/>
        <v/>
      </c>
      <c r="AH2994" t="str">
        <f t="shared" si="506"/>
        <v/>
      </c>
      <c r="AI2994" t="str">
        <f t="shared" si="507"/>
        <v/>
      </c>
      <c r="AJ2994" t="str">
        <f t="shared" si="503"/>
        <v/>
      </c>
      <c r="AK2994" t="str">
        <f t="shared" si="503"/>
        <v/>
      </c>
      <c r="AL2994" t="str">
        <f t="shared" si="503"/>
        <v/>
      </c>
    </row>
    <row r="2995" spans="1:38" x14ac:dyDescent="0.2">
      <c r="A2995" s="1">
        <v>8237</v>
      </c>
      <c r="B2995" s="2" t="s">
        <v>18</v>
      </c>
      <c r="C2995" s="3">
        <v>42853</v>
      </c>
      <c r="D2995" s="2" t="s">
        <v>27</v>
      </c>
      <c r="E2995" s="2">
        <v>35</v>
      </c>
      <c r="F2995" s="2">
        <v>595.32000000000005</v>
      </c>
      <c r="G2995" s="2">
        <v>0.09</v>
      </c>
      <c r="H2995" s="2" t="s">
        <v>20</v>
      </c>
      <c r="I2995" s="2">
        <v>-2.52</v>
      </c>
      <c r="J2995" s="2">
        <v>28.91</v>
      </c>
      <c r="K2995" s="2">
        <v>20.25</v>
      </c>
      <c r="L2995" s="2" t="s">
        <v>350</v>
      </c>
      <c r="M2995" s="2" t="s">
        <v>29</v>
      </c>
      <c r="N2995" s="2" t="s">
        <v>30</v>
      </c>
      <c r="O2995" s="2" t="s">
        <v>24</v>
      </c>
      <c r="P2995" s="2" t="s">
        <v>52</v>
      </c>
      <c r="Q2995" s="2" t="s">
        <v>26</v>
      </c>
      <c r="R2995" s="3">
        <v>42853</v>
      </c>
      <c r="S2995" s="10">
        <f t="shared" si="504"/>
        <v>2017</v>
      </c>
      <c r="T2995" t="str">
        <f t="shared" si="510"/>
        <v/>
      </c>
      <c r="U2995">
        <f t="shared" si="510"/>
        <v>-2.52</v>
      </c>
      <c r="V2995" t="str">
        <f t="shared" si="510"/>
        <v/>
      </c>
      <c r="W2995" t="str">
        <f t="shared" si="510"/>
        <v/>
      </c>
      <c r="Z2995">
        <f t="shared" si="511"/>
        <v>-2.52</v>
      </c>
      <c r="AA2995" t="str">
        <f t="shared" si="511"/>
        <v/>
      </c>
      <c r="AB2995" t="str">
        <f t="shared" si="511"/>
        <v/>
      </c>
      <c r="AE2995" t="str">
        <f t="shared" si="505"/>
        <v>Office Supplies</v>
      </c>
      <c r="AH2995" t="str">
        <f t="shared" si="506"/>
        <v/>
      </c>
      <c r="AI2995" t="str">
        <f t="shared" si="507"/>
        <v/>
      </c>
      <c r="AJ2995" t="str">
        <f t="shared" si="503"/>
        <v/>
      </c>
      <c r="AK2995" t="str">
        <f t="shared" si="503"/>
        <v/>
      </c>
      <c r="AL2995" t="str">
        <f t="shared" si="503"/>
        <v/>
      </c>
    </row>
    <row r="2996" spans="1:38" x14ac:dyDescent="0.2">
      <c r="A2996" s="1">
        <v>8238</v>
      </c>
      <c r="B2996" s="2" t="s">
        <v>18</v>
      </c>
      <c r="C2996" s="3">
        <v>42853</v>
      </c>
      <c r="D2996" s="2" t="s">
        <v>27</v>
      </c>
      <c r="E2996" s="2">
        <v>7</v>
      </c>
      <c r="F2996" s="2">
        <v>2178.864</v>
      </c>
      <c r="G2996" s="2">
        <v>0.04</v>
      </c>
      <c r="H2996" s="2" t="s">
        <v>44</v>
      </c>
      <c r="I2996" s="2">
        <v>-204.16</v>
      </c>
      <c r="J2996" s="2">
        <v>388.13</v>
      </c>
      <c r="K2996" s="2">
        <v>99.63</v>
      </c>
      <c r="L2996" s="2" t="s">
        <v>350</v>
      </c>
      <c r="M2996" s="2" t="s">
        <v>29</v>
      </c>
      <c r="N2996" s="2" t="s">
        <v>30</v>
      </c>
      <c r="O2996" s="2" t="s">
        <v>45</v>
      </c>
      <c r="P2996" s="2" t="s">
        <v>46</v>
      </c>
      <c r="Q2996" s="2" t="s">
        <v>47</v>
      </c>
      <c r="R2996" s="3">
        <v>42860</v>
      </c>
      <c r="S2996" s="10">
        <f t="shared" si="504"/>
        <v>2017</v>
      </c>
      <c r="T2996" t="str">
        <f t="shared" si="510"/>
        <v/>
      </c>
      <c r="U2996">
        <f t="shared" si="510"/>
        <v>-204.16</v>
      </c>
      <c r="V2996" t="str">
        <f t="shared" si="510"/>
        <v/>
      </c>
      <c r="W2996" t="str">
        <f t="shared" si="510"/>
        <v/>
      </c>
      <c r="Z2996" t="str">
        <f t="shared" si="511"/>
        <v/>
      </c>
      <c r="AA2996" t="str">
        <f t="shared" si="511"/>
        <v/>
      </c>
      <c r="AB2996">
        <f t="shared" si="511"/>
        <v>-204.16</v>
      </c>
      <c r="AE2996" t="str">
        <f t="shared" si="505"/>
        <v>Furniture</v>
      </c>
      <c r="AH2996" t="str">
        <f t="shared" si="506"/>
        <v/>
      </c>
      <c r="AI2996" t="str">
        <f t="shared" si="507"/>
        <v/>
      </c>
      <c r="AJ2996" t="str">
        <f t="shared" si="503"/>
        <v/>
      </c>
      <c r="AK2996" t="str">
        <f t="shared" si="503"/>
        <v/>
      </c>
      <c r="AL2996" t="str">
        <f t="shared" si="503"/>
        <v/>
      </c>
    </row>
    <row r="2997" spans="1:38" x14ac:dyDescent="0.2">
      <c r="A2997" s="1">
        <v>8239</v>
      </c>
      <c r="B2997" s="2" t="s">
        <v>18</v>
      </c>
      <c r="C2997" s="3">
        <v>42853</v>
      </c>
      <c r="D2997" s="2" t="s">
        <v>41</v>
      </c>
      <c r="E2997" s="2">
        <v>41</v>
      </c>
      <c r="F2997" s="2">
        <v>2259.3135000000002</v>
      </c>
      <c r="G2997" s="2">
        <v>0.04</v>
      </c>
      <c r="H2997" s="2" t="s">
        <v>20</v>
      </c>
      <c r="I2997" s="2">
        <v>661.31</v>
      </c>
      <c r="J2997" s="2">
        <v>77.989999999999995</v>
      </c>
      <c r="K2997" s="2">
        <v>16.5</v>
      </c>
      <c r="L2997" s="2" t="s">
        <v>275</v>
      </c>
      <c r="M2997" s="2" t="s">
        <v>38</v>
      </c>
      <c r="N2997" s="2" t="s">
        <v>23</v>
      </c>
      <c r="O2997" s="2" t="s">
        <v>31</v>
      </c>
      <c r="P2997" s="2" t="s">
        <v>39</v>
      </c>
      <c r="Q2997" s="2" t="s">
        <v>26</v>
      </c>
      <c r="R2997" s="3">
        <v>42855</v>
      </c>
      <c r="S2997" s="10">
        <f t="shared" si="504"/>
        <v>2017</v>
      </c>
      <c r="T2997">
        <f t="shared" si="510"/>
        <v>661.31</v>
      </c>
      <c r="U2997" t="str">
        <f t="shared" si="510"/>
        <v/>
      </c>
      <c r="V2997" t="str">
        <f t="shared" si="510"/>
        <v/>
      </c>
      <c r="W2997" t="str">
        <f t="shared" si="510"/>
        <v/>
      </c>
      <c r="Z2997" t="str">
        <f t="shared" si="511"/>
        <v/>
      </c>
      <c r="AA2997">
        <f t="shared" si="511"/>
        <v>661.31</v>
      </c>
      <c r="AB2997" t="str">
        <f t="shared" si="511"/>
        <v/>
      </c>
      <c r="AE2997" t="str">
        <f t="shared" si="505"/>
        <v/>
      </c>
      <c r="AH2997" t="str">
        <f t="shared" si="506"/>
        <v/>
      </c>
      <c r="AI2997" t="str">
        <f t="shared" si="507"/>
        <v/>
      </c>
      <c r="AJ2997" t="str">
        <f t="shared" si="503"/>
        <v/>
      </c>
      <c r="AK2997" t="str">
        <f t="shared" si="503"/>
        <v/>
      </c>
      <c r="AL2997" t="str">
        <f t="shared" si="503"/>
        <v/>
      </c>
    </row>
    <row r="2998" spans="1:38" x14ac:dyDescent="0.2">
      <c r="A2998" s="1">
        <v>8240</v>
      </c>
      <c r="B2998" s="2" t="s">
        <v>18</v>
      </c>
      <c r="C2998" s="3">
        <v>42853</v>
      </c>
      <c r="D2998" s="2" t="s">
        <v>19</v>
      </c>
      <c r="E2998" s="2">
        <v>10</v>
      </c>
      <c r="F2998" s="2">
        <v>63.22</v>
      </c>
      <c r="G2998" s="2">
        <v>0.01</v>
      </c>
      <c r="H2998" s="2" t="s">
        <v>20</v>
      </c>
      <c r="I2998" s="2">
        <v>-23.45</v>
      </c>
      <c r="J2998" s="2">
        <v>16.82</v>
      </c>
      <c r="K2998" s="2">
        <v>19.72</v>
      </c>
      <c r="L2998" s="2" t="s">
        <v>156</v>
      </c>
      <c r="M2998" s="2" t="s">
        <v>22</v>
      </c>
      <c r="N2998" s="2" t="s">
        <v>43</v>
      </c>
      <c r="O2998" s="2" t="s">
        <v>45</v>
      </c>
      <c r="P2998" s="2" t="s">
        <v>55</v>
      </c>
      <c r="Q2998" s="2" t="s">
        <v>58</v>
      </c>
      <c r="R2998" s="3">
        <v>42855</v>
      </c>
      <c r="S2998" s="10">
        <f t="shared" si="504"/>
        <v>2017</v>
      </c>
      <c r="T2998" t="str">
        <f t="shared" si="510"/>
        <v/>
      </c>
      <c r="U2998" t="str">
        <f t="shared" si="510"/>
        <v/>
      </c>
      <c r="V2998">
        <f t="shared" si="510"/>
        <v>-23.45</v>
      </c>
      <c r="W2998" t="str">
        <f t="shared" si="510"/>
        <v/>
      </c>
      <c r="Z2998" t="str">
        <f t="shared" si="511"/>
        <v/>
      </c>
      <c r="AA2998" t="str">
        <f t="shared" si="511"/>
        <v/>
      </c>
      <c r="AB2998">
        <f t="shared" si="511"/>
        <v>-23.45</v>
      </c>
      <c r="AE2998" t="str">
        <f t="shared" si="505"/>
        <v>Furniture</v>
      </c>
      <c r="AH2998" t="str">
        <f t="shared" si="506"/>
        <v/>
      </c>
      <c r="AI2998" t="str">
        <f t="shared" si="507"/>
        <v/>
      </c>
      <c r="AJ2998" t="str">
        <f t="shared" si="503"/>
        <v/>
      </c>
      <c r="AK2998" t="str">
        <f t="shared" si="503"/>
        <v/>
      </c>
      <c r="AL2998" t="str">
        <f t="shared" si="503"/>
        <v/>
      </c>
    </row>
    <row r="2999" spans="1:38" x14ac:dyDescent="0.2">
      <c r="A2999" s="1">
        <v>8241</v>
      </c>
      <c r="B2999" s="2" t="s">
        <v>18</v>
      </c>
      <c r="C2999" s="3">
        <v>42853</v>
      </c>
      <c r="D2999" s="2" t="s">
        <v>19</v>
      </c>
      <c r="E2999" s="2">
        <v>45</v>
      </c>
      <c r="F2999" s="2">
        <v>1342.7159999999999</v>
      </c>
      <c r="G2999" s="2">
        <v>0.03</v>
      </c>
      <c r="H2999" s="2" t="s">
        <v>20</v>
      </c>
      <c r="I2999" s="2">
        <v>707.06</v>
      </c>
      <c r="J2999" s="2">
        <v>47.99</v>
      </c>
      <c r="K2999" s="2">
        <v>14.99</v>
      </c>
      <c r="L2999" s="2" t="s">
        <v>156</v>
      </c>
      <c r="M2999" s="2" t="s">
        <v>22</v>
      </c>
      <c r="N2999" s="2" t="s">
        <v>43</v>
      </c>
      <c r="O2999" s="2" t="s">
        <v>31</v>
      </c>
      <c r="P2999" s="2" t="s">
        <v>39</v>
      </c>
      <c r="Q2999" s="2" t="s">
        <v>58</v>
      </c>
      <c r="R2999" s="3">
        <v>42855</v>
      </c>
      <c r="S2999" s="10">
        <f t="shared" si="504"/>
        <v>2017</v>
      </c>
      <c r="T2999" t="str">
        <f t="shared" si="510"/>
        <v/>
      </c>
      <c r="U2999" t="str">
        <f t="shared" si="510"/>
        <v/>
      </c>
      <c r="V2999">
        <f t="shared" si="510"/>
        <v>707.06</v>
      </c>
      <c r="W2999" t="str">
        <f t="shared" si="510"/>
        <v/>
      </c>
      <c r="Z2999" t="str">
        <f t="shared" si="511"/>
        <v/>
      </c>
      <c r="AA2999">
        <f t="shared" si="511"/>
        <v>707.06</v>
      </c>
      <c r="AB2999" t="str">
        <f t="shared" si="511"/>
        <v/>
      </c>
      <c r="AE2999" t="str">
        <f t="shared" si="505"/>
        <v/>
      </c>
      <c r="AH2999" t="str">
        <f t="shared" si="506"/>
        <v/>
      </c>
      <c r="AI2999" t="str">
        <f t="shared" si="507"/>
        <v/>
      </c>
      <c r="AJ2999" t="str">
        <f t="shared" si="503"/>
        <v/>
      </c>
      <c r="AK2999" t="str">
        <f t="shared" si="503"/>
        <v/>
      </c>
      <c r="AL2999" t="str">
        <f t="shared" si="503"/>
        <v/>
      </c>
    </row>
    <row r="3000" spans="1:38" x14ac:dyDescent="0.2">
      <c r="A3000" s="1">
        <v>8242</v>
      </c>
      <c r="B3000" s="2" t="s">
        <v>40</v>
      </c>
      <c r="C3000" s="3">
        <v>42854</v>
      </c>
      <c r="D3000" s="2" t="s">
        <v>59</v>
      </c>
      <c r="E3000" s="2">
        <v>11</v>
      </c>
      <c r="F3000" s="2">
        <v>1140</v>
      </c>
      <c r="G3000" s="2">
        <v>0.01</v>
      </c>
      <c r="H3000" s="2" t="s">
        <v>20</v>
      </c>
      <c r="I3000" s="2">
        <v>-304.81</v>
      </c>
      <c r="J3000" s="2">
        <v>107.99</v>
      </c>
      <c r="K3000" s="2">
        <v>49</v>
      </c>
      <c r="L3000" s="2" t="s">
        <v>110</v>
      </c>
      <c r="M3000" s="2" t="s">
        <v>38</v>
      </c>
      <c r="N3000" s="2" t="s">
        <v>43</v>
      </c>
      <c r="O3000" s="2" t="s">
        <v>24</v>
      </c>
      <c r="P3000" s="2" t="s">
        <v>52</v>
      </c>
      <c r="Q3000" s="2" t="s">
        <v>34</v>
      </c>
      <c r="R3000" s="3">
        <v>42856</v>
      </c>
      <c r="S3000" s="10">
        <f t="shared" si="504"/>
        <v>2017</v>
      </c>
      <c r="T3000" t="str">
        <f t="shared" si="510"/>
        <v/>
      </c>
      <c r="U3000" t="str">
        <f t="shared" si="510"/>
        <v/>
      </c>
      <c r="V3000">
        <f t="shared" si="510"/>
        <v>-304.81</v>
      </c>
      <c r="W3000" t="str">
        <f t="shared" si="510"/>
        <v/>
      </c>
      <c r="Z3000">
        <f t="shared" si="511"/>
        <v>-304.81</v>
      </c>
      <c r="AA3000" t="str">
        <f t="shared" si="511"/>
        <v/>
      </c>
      <c r="AB3000" t="str">
        <f t="shared" si="511"/>
        <v/>
      </c>
      <c r="AE3000" t="str">
        <f t="shared" si="505"/>
        <v>Office Supplies</v>
      </c>
      <c r="AH3000" t="str">
        <f t="shared" si="506"/>
        <v/>
      </c>
      <c r="AI3000" t="str">
        <f t="shared" si="507"/>
        <v/>
      </c>
      <c r="AJ3000" t="str">
        <f t="shared" si="503"/>
        <v/>
      </c>
      <c r="AK3000" t="str">
        <f t="shared" si="503"/>
        <v/>
      </c>
      <c r="AL3000" t="str">
        <f t="shared" si="503"/>
        <v/>
      </c>
    </row>
    <row r="3001" spans="1:38" x14ac:dyDescent="0.2">
      <c r="A3001" s="1">
        <v>8243</v>
      </c>
      <c r="B3001" s="2" t="s">
        <v>18</v>
      </c>
      <c r="C3001" s="3">
        <v>42857</v>
      </c>
      <c r="D3001" s="2" t="s">
        <v>27</v>
      </c>
      <c r="E3001" s="2">
        <v>20</v>
      </c>
      <c r="F3001" s="2">
        <v>78.849999999999994</v>
      </c>
      <c r="G3001" s="2">
        <v>0.03</v>
      </c>
      <c r="H3001" s="2" t="s">
        <v>20</v>
      </c>
      <c r="I3001" s="2">
        <v>-87.55</v>
      </c>
      <c r="J3001" s="2">
        <v>15.36</v>
      </c>
      <c r="K3001" s="2">
        <v>20.27</v>
      </c>
      <c r="L3001" s="2" t="s">
        <v>93</v>
      </c>
      <c r="M3001" s="2" t="s">
        <v>29</v>
      </c>
      <c r="N3001" s="2" t="s">
        <v>30</v>
      </c>
      <c r="O3001" s="2" t="s">
        <v>24</v>
      </c>
      <c r="P3001" s="2" t="s">
        <v>25</v>
      </c>
      <c r="Q3001" s="2" t="s">
        <v>26</v>
      </c>
      <c r="R3001" s="3">
        <v>42861</v>
      </c>
      <c r="S3001" s="10">
        <f t="shared" si="504"/>
        <v>2017</v>
      </c>
      <c r="T3001" t="str">
        <f t="shared" si="510"/>
        <v/>
      </c>
      <c r="U3001">
        <f t="shared" si="510"/>
        <v>-87.55</v>
      </c>
      <c r="V3001" t="str">
        <f t="shared" si="510"/>
        <v/>
      </c>
      <c r="W3001" t="str">
        <f t="shared" si="510"/>
        <v/>
      </c>
      <c r="Z3001">
        <f t="shared" si="511"/>
        <v>-87.55</v>
      </c>
      <c r="AA3001" t="str">
        <f t="shared" si="511"/>
        <v/>
      </c>
      <c r="AB3001" t="str">
        <f t="shared" si="511"/>
        <v/>
      </c>
      <c r="AE3001" t="str">
        <f t="shared" si="505"/>
        <v>Office Supplies</v>
      </c>
      <c r="AH3001" t="str">
        <f t="shared" si="506"/>
        <v/>
      </c>
      <c r="AI3001" t="str">
        <f t="shared" si="507"/>
        <v/>
      </c>
      <c r="AJ3001" t="str">
        <f t="shared" si="503"/>
        <v/>
      </c>
      <c r="AK3001" t="str">
        <f t="shared" si="503"/>
        <v/>
      </c>
      <c r="AL3001" t="str">
        <f t="shared" si="503"/>
        <v/>
      </c>
    </row>
    <row r="3002" spans="1:38" x14ac:dyDescent="0.2">
      <c r="A3002" s="1">
        <v>8244</v>
      </c>
      <c r="B3002" s="2" t="s">
        <v>18</v>
      </c>
      <c r="C3002" s="3">
        <v>42859</v>
      </c>
      <c r="D3002" s="2" t="s">
        <v>27</v>
      </c>
      <c r="E3002" s="2">
        <v>4</v>
      </c>
      <c r="F3002" s="2">
        <v>302.29000000000002</v>
      </c>
      <c r="G3002" s="2">
        <v>0.09</v>
      </c>
      <c r="H3002" s="2" t="s">
        <v>20</v>
      </c>
      <c r="I3002" s="2">
        <v>-316.44</v>
      </c>
      <c r="J3002" s="2">
        <v>85.98</v>
      </c>
      <c r="K3002" s="2">
        <v>26.14</v>
      </c>
      <c r="L3002" s="2" t="s">
        <v>419</v>
      </c>
      <c r="M3002" s="2" t="s">
        <v>29</v>
      </c>
      <c r="N3002" s="2" t="s">
        <v>43</v>
      </c>
      <c r="O3002" s="2" t="s">
        <v>31</v>
      </c>
      <c r="P3002" s="2" t="s">
        <v>32</v>
      </c>
      <c r="Q3002" s="2" t="s">
        <v>26</v>
      </c>
      <c r="R3002" s="3">
        <v>42859</v>
      </c>
      <c r="S3002" s="10">
        <f t="shared" si="504"/>
        <v>2017</v>
      </c>
      <c r="T3002" t="str">
        <f t="shared" ref="T3002:W3021" si="512">IF($N3002=T$1,$I3002,"")</f>
        <v/>
      </c>
      <c r="U3002" t="str">
        <f t="shared" si="512"/>
        <v/>
      </c>
      <c r="V3002">
        <f t="shared" si="512"/>
        <v>-316.44</v>
      </c>
      <c r="W3002" t="str">
        <f t="shared" si="512"/>
        <v/>
      </c>
      <c r="Z3002" t="str">
        <f t="shared" ref="Z3002:AB3021" si="513">IF($O3002=Z$1,$I3002,"")</f>
        <v/>
      </c>
      <c r="AA3002">
        <f t="shared" si="513"/>
        <v>-316.44</v>
      </c>
      <c r="AB3002" t="str">
        <f t="shared" si="513"/>
        <v/>
      </c>
      <c r="AE3002" t="str">
        <f t="shared" si="505"/>
        <v>Technology</v>
      </c>
      <c r="AH3002">
        <f t="shared" si="506"/>
        <v>-316.44</v>
      </c>
      <c r="AI3002" t="str">
        <f t="shared" si="507"/>
        <v/>
      </c>
      <c r="AJ3002" t="str">
        <f t="shared" si="503"/>
        <v/>
      </c>
      <c r="AK3002" t="str">
        <f t="shared" si="503"/>
        <v/>
      </c>
      <c r="AL3002">
        <f t="shared" si="503"/>
        <v>-316.44</v>
      </c>
    </row>
    <row r="3003" spans="1:38" x14ac:dyDescent="0.2">
      <c r="A3003" s="1">
        <v>8245</v>
      </c>
      <c r="B3003" s="2" t="s">
        <v>18</v>
      </c>
      <c r="C3003" s="3">
        <v>42859</v>
      </c>
      <c r="D3003" s="2" t="s">
        <v>27</v>
      </c>
      <c r="E3003" s="2">
        <v>50</v>
      </c>
      <c r="F3003" s="2">
        <v>253.97</v>
      </c>
      <c r="G3003" s="2">
        <v>0.06</v>
      </c>
      <c r="H3003" s="2" t="s">
        <v>20</v>
      </c>
      <c r="I3003" s="2">
        <v>-127.11</v>
      </c>
      <c r="J3003" s="2">
        <v>16.98</v>
      </c>
      <c r="K3003" s="2">
        <v>19.489999999999998</v>
      </c>
      <c r="L3003" s="2" t="s">
        <v>419</v>
      </c>
      <c r="M3003" s="2" t="s">
        <v>29</v>
      </c>
      <c r="N3003" s="2" t="s">
        <v>43</v>
      </c>
      <c r="O3003" s="2" t="s">
        <v>24</v>
      </c>
      <c r="P3003" s="2" t="s">
        <v>35</v>
      </c>
      <c r="Q3003" s="2" t="s">
        <v>26</v>
      </c>
      <c r="R3003" s="3">
        <v>42861</v>
      </c>
      <c r="S3003" s="10">
        <f t="shared" si="504"/>
        <v>2017</v>
      </c>
      <c r="T3003" t="str">
        <f t="shared" si="512"/>
        <v/>
      </c>
      <c r="U3003" t="str">
        <f t="shared" si="512"/>
        <v/>
      </c>
      <c r="V3003">
        <f t="shared" si="512"/>
        <v>-127.11</v>
      </c>
      <c r="W3003" t="str">
        <f t="shared" si="512"/>
        <v/>
      </c>
      <c r="Z3003">
        <f t="shared" si="513"/>
        <v>-127.11</v>
      </c>
      <c r="AA3003" t="str">
        <f t="shared" si="513"/>
        <v/>
      </c>
      <c r="AB3003" t="str">
        <f t="shared" si="513"/>
        <v/>
      </c>
      <c r="AE3003" t="str">
        <f t="shared" si="505"/>
        <v>Office Supplies</v>
      </c>
      <c r="AH3003" t="str">
        <f t="shared" si="506"/>
        <v/>
      </c>
      <c r="AI3003" t="str">
        <f t="shared" si="507"/>
        <v/>
      </c>
      <c r="AJ3003" t="str">
        <f t="shared" si="503"/>
        <v/>
      </c>
      <c r="AK3003" t="str">
        <f t="shared" si="503"/>
        <v/>
      </c>
      <c r="AL3003" t="str">
        <f t="shared" si="503"/>
        <v/>
      </c>
    </row>
    <row r="3004" spans="1:38" x14ac:dyDescent="0.2">
      <c r="A3004" s="1">
        <v>8246</v>
      </c>
      <c r="B3004" s="2" t="s">
        <v>18</v>
      </c>
      <c r="C3004" s="3">
        <v>42860</v>
      </c>
      <c r="D3004" s="2" t="s">
        <v>50</v>
      </c>
      <c r="E3004" s="2">
        <v>7</v>
      </c>
      <c r="F3004" s="2">
        <v>188.72</v>
      </c>
      <c r="G3004" s="2">
        <v>0.03</v>
      </c>
      <c r="H3004" s="2" t="s">
        <v>20</v>
      </c>
      <c r="I3004" s="2">
        <v>85.72</v>
      </c>
      <c r="J3004" s="2">
        <v>37.380000000000003</v>
      </c>
      <c r="K3004" s="2">
        <v>22.99</v>
      </c>
      <c r="L3004" s="2" t="s">
        <v>156</v>
      </c>
      <c r="M3004" s="2" t="s">
        <v>22</v>
      </c>
      <c r="N3004" s="2" t="s">
        <v>43</v>
      </c>
      <c r="O3004" s="2" t="s">
        <v>45</v>
      </c>
      <c r="P3004" s="2" t="s">
        <v>55</v>
      </c>
      <c r="Q3004" s="2" t="s">
        <v>58</v>
      </c>
      <c r="R3004" s="3">
        <v>42862</v>
      </c>
      <c r="S3004" s="10">
        <f t="shared" si="504"/>
        <v>2017</v>
      </c>
      <c r="T3004" t="str">
        <f t="shared" si="512"/>
        <v/>
      </c>
      <c r="U3004" t="str">
        <f t="shared" si="512"/>
        <v/>
      </c>
      <c r="V3004">
        <f t="shared" si="512"/>
        <v>85.72</v>
      </c>
      <c r="W3004" t="str">
        <f t="shared" si="512"/>
        <v/>
      </c>
      <c r="Z3004" t="str">
        <f t="shared" si="513"/>
        <v/>
      </c>
      <c r="AA3004" t="str">
        <f t="shared" si="513"/>
        <v/>
      </c>
      <c r="AB3004">
        <f t="shared" si="513"/>
        <v>85.72</v>
      </c>
      <c r="AE3004" t="str">
        <f t="shared" si="505"/>
        <v/>
      </c>
      <c r="AH3004" t="str">
        <f t="shared" si="506"/>
        <v/>
      </c>
      <c r="AI3004" t="str">
        <f t="shared" si="507"/>
        <v/>
      </c>
      <c r="AJ3004" t="str">
        <f t="shared" si="503"/>
        <v/>
      </c>
      <c r="AK3004" t="str">
        <f t="shared" si="503"/>
        <v/>
      </c>
      <c r="AL3004" t="str">
        <f t="shared" si="503"/>
        <v/>
      </c>
    </row>
    <row r="3005" spans="1:38" x14ac:dyDescent="0.2">
      <c r="A3005" s="1">
        <v>8247</v>
      </c>
      <c r="B3005" s="2" t="s">
        <v>18</v>
      </c>
      <c r="C3005" s="3">
        <v>42860</v>
      </c>
      <c r="D3005" s="2" t="s">
        <v>41</v>
      </c>
      <c r="E3005" s="2">
        <v>37</v>
      </c>
      <c r="F3005" s="2">
        <v>5389.64</v>
      </c>
      <c r="G3005" s="2">
        <v>0.1</v>
      </c>
      <c r="H3005" s="2" t="s">
        <v>20</v>
      </c>
      <c r="I3005" s="2">
        <v>20.25</v>
      </c>
      <c r="J3005" s="2">
        <v>164.48</v>
      </c>
      <c r="K3005" s="2">
        <v>18</v>
      </c>
      <c r="L3005" s="2" t="s">
        <v>318</v>
      </c>
      <c r="M3005" s="2" t="s">
        <v>38</v>
      </c>
      <c r="N3005" s="2" t="s">
        <v>43</v>
      </c>
      <c r="O3005" s="2" t="s">
        <v>31</v>
      </c>
      <c r="P3005" s="2" t="s">
        <v>32</v>
      </c>
      <c r="Q3005" s="2" t="s">
        <v>26</v>
      </c>
      <c r="R3005" s="3">
        <v>42862</v>
      </c>
      <c r="S3005" s="10">
        <f t="shared" si="504"/>
        <v>2017</v>
      </c>
      <c r="T3005" t="str">
        <f t="shared" si="512"/>
        <v/>
      </c>
      <c r="U3005" t="str">
        <f t="shared" si="512"/>
        <v/>
      </c>
      <c r="V3005">
        <f t="shared" si="512"/>
        <v>20.25</v>
      </c>
      <c r="W3005" t="str">
        <f t="shared" si="512"/>
        <v/>
      </c>
      <c r="Z3005" t="str">
        <f t="shared" si="513"/>
        <v/>
      </c>
      <c r="AA3005">
        <f t="shared" si="513"/>
        <v>20.25</v>
      </c>
      <c r="AB3005" t="str">
        <f t="shared" si="513"/>
        <v/>
      </c>
      <c r="AE3005" t="str">
        <f t="shared" si="505"/>
        <v/>
      </c>
      <c r="AH3005" t="str">
        <f t="shared" si="506"/>
        <v/>
      </c>
      <c r="AI3005" t="str">
        <f t="shared" si="507"/>
        <v/>
      </c>
      <c r="AJ3005" t="str">
        <f t="shared" si="503"/>
        <v/>
      </c>
      <c r="AK3005" t="str">
        <f t="shared" si="503"/>
        <v/>
      </c>
      <c r="AL3005" t="str">
        <f t="shared" si="503"/>
        <v/>
      </c>
    </row>
    <row r="3006" spans="1:38" x14ac:dyDescent="0.2">
      <c r="A3006" s="1">
        <v>8248</v>
      </c>
      <c r="B3006" s="2" t="s">
        <v>18</v>
      </c>
      <c r="C3006" s="3">
        <v>42860</v>
      </c>
      <c r="D3006" s="2" t="s">
        <v>41</v>
      </c>
      <c r="E3006" s="2">
        <v>30</v>
      </c>
      <c r="F3006" s="2">
        <v>1043.3499999999999</v>
      </c>
      <c r="G3006" s="2">
        <v>0.08</v>
      </c>
      <c r="H3006" s="2" t="s">
        <v>20</v>
      </c>
      <c r="I3006" s="2">
        <v>347.81</v>
      </c>
      <c r="J3006" s="2">
        <v>47.41</v>
      </c>
      <c r="K3006" s="2">
        <v>15.99</v>
      </c>
      <c r="L3006" s="2" t="s">
        <v>318</v>
      </c>
      <c r="M3006" s="2" t="s">
        <v>38</v>
      </c>
      <c r="N3006" s="2" t="s">
        <v>43</v>
      </c>
      <c r="O3006" s="2" t="s">
        <v>31</v>
      </c>
      <c r="P3006" s="2" t="s">
        <v>32</v>
      </c>
      <c r="Q3006" s="2" t="s">
        <v>58</v>
      </c>
      <c r="R3006" s="3">
        <v>42862</v>
      </c>
      <c r="S3006" s="10">
        <f t="shared" si="504"/>
        <v>2017</v>
      </c>
      <c r="T3006" t="str">
        <f t="shared" si="512"/>
        <v/>
      </c>
      <c r="U3006" t="str">
        <f t="shared" si="512"/>
        <v/>
      </c>
      <c r="V3006">
        <f t="shared" si="512"/>
        <v>347.81</v>
      </c>
      <c r="W3006" t="str">
        <f t="shared" si="512"/>
        <v/>
      </c>
      <c r="Z3006" t="str">
        <f t="shared" si="513"/>
        <v/>
      </c>
      <c r="AA3006">
        <f t="shared" si="513"/>
        <v>347.81</v>
      </c>
      <c r="AB3006" t="str">
        <f t="shared" si="513"/>
        <v/>
      </c>
      <c r="AE3006" t="str">
        <f t="shared" si="505"/>
        <v/>
      </c>
      <c r="AH3006" t="str">
        <f t="shared" si="506"/>
        <v/>
      </c>
      <c r="AI3006" t="str">
        <f t="shared" si="507"/>
        <v/>
      </c>
      <c r="AJ3006" t="str">
        <f t="shared" si="503"/>
        <v/>
      </c>
      <c r="AK3006" t="str">
        <f t="shared" si="503"/>
        <v/>
      </c>
      <c r="AL3006" t="str">
        <f t="shared" si="503"/>
        <v/>
      </c>
    </row>
    <row r="3007" spans="1:38" x14ac:dyDescent="0.2">
      <c r="A3007" s="1">
        <v>8249</v>
      </c>
      <c r="B3007" s="2" t="s">
        <v>18</v>
      </c>
      <c r="C3007" s="3">
        <v>42860</v>
      </c>
      <c r="D3007" s="2" t="s">
        <v>19</v>
      </c>
      <c r="E3007" s="2">
        <v>49</v>
      </c>
      <c r="F3007" s="2">
        <v>14989.14</v>
      </c>
      <c r="G3007" s="2">
        <v>0.02</v>
      </c>
      <c r="H3007" s="2" t="s">
        <v>20</v>
      </c>
      <c r="I3007" s="2">
        <v>-1786.1</v>
      </c>
      <c r="J3007" s="2">
        <v>311.99</v>
      </c>
      <c r="K3007" s="2">
        <v>25.64</v>
      </c>
      <c r="L3007" s="2" t="s">
        <v>93</v>
      </c>
      <c r="M3007" s="2" t="s">
        <v>29</v>
      </c>
      <c r="N3007" s="2" t="s">
        <v>30</v>
      </c>
      <c r="O3007" s="2" t="s">
        <v>31</v>
      </c>
      <c r="P3007" s="2" t="s">
        <v>107</v>
      </c>
      <c r="Q3007" s="2" t="s">
        <v>34</v>
      </c>
      <c r="R3007" s="3">
        <v>42860</v>
      </c>
      <c r="S3007" s="10">
        <f t="shared" si="504"/>
        <v>2017</v>
      </c>
      <c r="T3007" t="str">
        <f t="shared" si="512"/>
        <v/>
      </c>
      <c r="U3007">
        <f t="shared" si="512"/>
        <v>-1786.1</v>
      </c>
      <c r="V3007" t="str">
        <f t="shared" si="512"/>
        <v/>
      </c>
      <c r="W3007" t="str">
        <f t="shared" si="512"/>
        <v/>
      </c>
      <c r="Z3007" t="str">
        <f t="shared" si="513"/>
        <v/>
      </c>
      <c r="AA3007">
        <f t="shared" si="513"/>
        <v>-1786.1</v>
      </c>
      <c r="AB3007" t="str">
        <f t="shared" si="513"/>
        <v/>
      </c>
      <c r="AE3007" t="str">
        <f t="shared" si="505"/>
        <v>Technology</v>
      </c>
      <c r="AH3007" t="str">
        <f t="shared" si="506"/>
        <v/>
      </c>
      <c r="AI3007" t="str">
        <f t="shared" si="507"/>
        <v/>
      </c>
      <c r="AJ3007" t="str">
        <f t="shared" si="503"/>
        <v/>
      </c>
      <c r="AK3007" t="str">
        <f t="shared" si="503"/>
        <v/>
      </c>
      <c r="AL3007" t="str">
        <f t="shared" si="503"/>
        <v/>
      </c>
    </row>
    <row r="3008" spans="1:38" x14ac:dyDescent="0.2">
      <c r="A3008" s="1">
        <v>8250</v>
      </c>
      <c r="B3008" s="2" t="s">
        <v>18</v>
      </c>
      <c r="C3008" s="3">
        <v>42860</v>
      </c>
      <c r="D3008" s="2" t="s">
        <v>19</v>
      </c>
      <c r="E3008" s="2">
        <v>36</v>
      </c>
      <c r="F3008" s="2">
        <v>5594.6</v>
      </c>
      <c r="G3008" s="2">
        <v>0.05</v>
      </c>
      <c r="H3008" s="2" t="s">
        <v>49</v>
      </c>
      <c r="I3008" s="2">
        <v>2259.56</v>
      </c>
      <c r="J3008" s="2">
        <v>174.93</v>
      </c>
      <c r="K3008" s="2">
        <v>33.99</v>
      </c>
      <c r="L3008" s="2" t="s">
        <v>93</v>
      </c>
      <c r="M3008" s="2" t="s">
        <v>29</v>
      </c>
      <c r="N3008" s="2" t="s">
        <v>30</v>
      </c>
      <c r="O3008" s="2" t="s">
        <v>24</v>
      </c>
      <c r="P3008" s="2" t="s">
        <v>90</v>
      </c>
      <c r="Q3008" s="2" t="s">
        <v>26</v>
      </c>
      <c r="R3008" s="3">
        <v>42861</v>
      </c>
      <c r="S3008" s="10">
        <f t="shared" si="504"/>
        <v>2017</v>
      </c>
      <c r="T3008" t="str">
        <f t="shared" si="512"/>
        <v/>
      </c>
      <c r="U3008">
        <f t="shared" si="512"/>
        <v>2259.56</v>
      </c>
      <c r="V3008" t="str">
        <f t="shared" si="512"/>
        <v/>
      </c>
      <c r="W3008" t="str">
        <f t="shared" si="512"/>
        <v/>
      </c>
      <c r="Z3008">
        <f t="shared" si="513"/>
        <v>2259.56</v>
      </c>
      <c r="AA3008" t="str">
        <f t="shared" si="513"/>
        <v/>
      </c>
      <c r="AB3008" t="str">
        <f t="shared" si="513"/>
        <v/>
      </c>
      <c r="AE3008" t="str">
        <f t="shared" si="505"/>
        <v/>
      </c>
      <c r="AH3008" t="str">
        <f t="shared" si="506"/>
        <v/>
      </c>
      <c r="AI3008" t="str">
        <f t="shared" si="507"/>
        <v/>
      </c>
      <c r="AJ3008" t="str">
        <f t="shared" si="503"/>
        <v/>
      </c>
      <c r="AK3008" t="str">
        <f t="shared" si="503"/>
        <v/>
      </c>
      <c r="AL3008" t="str">
        <f t="shared" si="503"/>
        <v/>
      </c>
    </row>
    <row r="3009" spans="1:38" x14ac:dyDescent="0.2">
      <c r="A3009" s="1">
        <v>8251</v>
      </c>
      <c r="B3009" s="2" t="s">
        <v>18</v>
      </c>
      <c r="C3009" s="3">
        <v>42860</v>
      </c>
      <c r="D3009" s="2" t="s">
        <v>19</v>
      </c>
      <c r="E3009" s="2">
        <v>49</v>
      </c>
      <c r="F3009" s="2">
        <v>408.79</v>
      </c>
      <c r="G3009" s="2">
        <v>0.03</v>
      </c>
      <c r="H3009" s="2" t="s">
        <v>49</v>
      </c>
      <c r="I3009" s="2">
        <v>167.35</v>
      </c>
      <c r="J3009" s="2">
        <v>20.34</v>
      </c>
      <c r="K3009" s="2">
        <v>14.96</v>
      </c>
      <c r="L3009" s="2" t="s">
        <v>93</v>
      </c>
      <c r="M3009" s="2" t="s">
        <v>29</v>
      </c>
      <c r="N3009" s="2" t="s">
        <v>30</v>
      </c>
      <c r="O3009" s="2" t="s">
        <v>45</v>
      </c>
      <c r="P3009" s="2" t="s">
        <v>55</v>
      </c>
      <c r="Q3009" s="2" t="s">
        <v>36</v>
      </c>
      <c r="R3009" s="3">
        <v>42862</v>
      </c>
      <c r="S3009" s="10">
        <f t="shared" si="504"/>
        <v>2017</v>
      </c>
      <c r="T3009" t="str">
        <f t="shared" si="512"/>
        <v/>
      </c>
      <c r="U3009">
        <f t="shared" si="512"/>
        <v>167.35</v>
      </c>
      <c r="V3009" t="str">
        <f t="shared" si="512"/>
        <v/>
      </c>
      <c r="W3009" t="str">
        <f t="shared" si="512"/>
        <v/>
      </c>
      <c r="Z3009" t="str">
        <f t="shared" si="513"/>
        <v/>
      </c>
      <c r="AA3009" t="str">
        <f t="shared" si="513"/>
        <v/>
      </c>
      <c r="AB3009">
        <f t="shared" si="513"/>
        <v>167.35</v>
      </c>
      <c r="AE3009" t="str">
        <f t="shared" si="505"/>
        <v/>
      </c>
      <c r="AH3009" t="str">
        <f t="shared" si="506"/>
        <v/>
      </c>
      <c r="AI3009" t="str">
        <f t="shared" si="507"/>
        <v/>
      </c>
      <c r="AJ3009" t="str">
        <f t="shared" si="503"/>
        <v/>
      </c>
      <c r="AK3009" t="str">
        <f t="shared" si="503"/>
        <v/>
      </c>
      <c r="AL3009" t="str">
        <f t="shared" si="503"/>
        <v/>
      </c>
    </row>
    <row r="3010" spans="1:38" x14ac:dyDescent="0.2">
      <c r="A3010" s="1">
        <v>8252</v>
      </c>
      <c r="B3010" s="2" t="s">
        <v>18</v>
      </c>
      <c r="C3010" s="3">
        <v>42861</v>
      </c>
      <c r="D3010" s="2" t="s">
        <v>41</v>
      </c>
      <c r="E3010" s="2">
        <v>3</v>
      </c>
      <c r="F3010" s="2">
        <v>469.29</v>
      </c>
      <c r="G3010" s="2">
        <v>0.05</v>
      </c>
      <c r="H3010" s="2" t="s">
        <v>49</v>
      </c>
      <c r="I3010" s="2">
        <v>-304.42</v>
      </c>
      <c r="J3010" s="2">
        <v>162.97999999999999</v>
      </c>
      <c r="K3010" s="2">
        <v>27.99</v>
      </c>
      <c r="L3010" s="2" t="s">
        <v>215</v>
      </c>
      <c r="M3010" s="2" t="s">
        <v>29</v>
      </c>
      <c r="N3010" s="2" t="s">
        <v>30</v>
      </c>
      <c r="O3010" s="2" t="s">
        <v>31</v>
      </c>
      <c r="P3010" s="2" t="s">
        <v>33</v>
      </c>
      <c r="Q3010" s="2" t="s">
        <v>62</v>
      </c>
      <c r="R3010" s="3">
        <v>42863</v>
      </c>
      <c r="S3010" s="10">
        <f t="shared" si="504"/>
        <v>2017</v>
      </c>
      <c r="T3010" t="str">
        <f t="shared" si="512"/>
        <v/>
      </c>
      <c r="U3010">
        <f t="shared" si="512"/>
        <v>-304.42</v>
      </c>
      <c r="V3010" t="str">
        <f t="shared" si="512"/>
        <v/>
      </c>
      <c r="W3010" t="str">
        <f t="shared" si="512"/>
        <v/>
      </c>
      <c r="Z3010" t="str">
        <f t="shared" si="513"/>
        <v/>
      </c>
      <c r="AA3010">
        <f t="shared" si="513"/>
        <v>-304.42</v>
      </c>
      <c r="AB3010" t="str">
        <f t="shared" si="513"/>
        <v/>
      </c>
      <c r="AE3010" t="str">
        <f t="shared" si="505"/>
        <v>Technology</v>
      </c>
      <c r="AH3010">
        <f t="shared" si="506"/>
        <v>-304.42</v>
      </c>
      <c r="AI3010" t="str">
        <f t="shared" si="507"/>
        <v/>
      </c>
      <c r="AJ3010" t="str">
        <f t="shared" si="507"/>
        <v/>
      </c>
      <c r="AK3010" t="str">
        <f t="shared" si="507"/>
        <v/>
      </c>
      <c r="AL3010">
        <f t="shared" si="507"/>
        <v>-304.42</v>
      </c>
    </row>
    <row r="3011" spans="1:38" x14ac:dyDescent="0.2">
      <c r="A3011" s="1">
        <v>8253</v>
      </c>
      <c r="B3011" s="2" t="s">
        <v>18</v>
      </c>
      <c r="C3011" s="3">
        <v>42861</v>
      </c>
      <c r="D3011" s="2" t="s">
        <v>41</v>
      </c>
      <c r="E3011" s="2">
        <v>29</v>
      </c>
      <c r="F3011" s="2">
        <v>582.51</v>
      </c>
      <c r="G3011" s="2">
        <v>0.02</v>
      </c>
      <c r="H3011" s="2" t="s">
        <v>20</v>
      </c>
      <c r="I3011" s="2">
        <v>77.150000000000006</v>
      </c>
      <c r="J3011" s="2">
        <v>30.97</v>
      </c>
      <c r="K3011" s="2">
        <v>23.03</v>
      </c>
      <c r="L3011" s="2" t="s">
        <v>215</v>
      </c>
      <c r="M3011" s="2" t="s">
        <v>29</v>
      </c>
      <c r="N3011" s="2" t="s">
        <v>30</v>
      </c>
      <c r="O3011" s="2" t="s">
        <v>24</v>
      </c>
      <c r="P3011" s="2" t="s">
        <v>35</v>
      </c>
      <c r="Q3011" s="2" t="s">
        <v>26</v>
      </c>
      <c r="R3011" s="3">
        <v>42862</v>
      </c>
      <c r="S3011" s="10">
        <f t="shared" ref="S3011:S3074" si="514">YEAR(C3011)</f>
        <v>2017</v>
      </c>
      <c r="T3011" t="str">
        <f t="shared" si="512"/>
        <v/>
      </c>
      <c r="U3011">
        <f t="shared" si="512"/>
        <v>77.150000000000006</v>
      </c>
      <c r="V3011" t="str">
        <f t="shared" si="512"/>
        <v/>
      </c>
      <c r="W3011" t="str">
        <f t="shared" si="512"/>
        <v/>
      </c>
      <c r="Z3011">
        <f t="shared" si="513"/>
        <v>77.150000000000006</v>
      </c>
      <c r="AA3011" t="str">
        <f t="shared" si="513"/>
        <v/>
      </c>
      <c r="AB3011" t="str">
        <f t="shared" si="513"/>
        <v/>
      </c>
      <c r="AE3011" t="str">
        <f t="shared" ref="AE3011:AE3074" si="515">IF(I3011&lt;0,O3011,"")</f>
        <v/>
      </c>
      <c r="AH3011" t="str">
        <f t="shared" ref="AH3011:AH3074" si="516">IF(E3011&lt;11,IF(O3011="Technology",I3011,""),"")</f>
        <v/>
      </c>
      <c r="AI3011" t="str">
        <f t="shared" ref="AI3011:AL3074" si="517">IF(AI$1=$S3011,$AH3011,"")</f>
        <v/>
      </c>
      <c r="AJ3011" t="str">
        <f t="shared" si="517"/>
        <v/>
      </c>
      <c r="AK3011" t="str">
        <f t="shared" si="517"/>
        <v/>
      </c>
      <c r="AL3011" t="str">
        <f t="shared" si="517"/>
        <v/>
      </c>
    </row>
    <row r="3012" spans="1:38" x14ac:dyDescent="0.2">
      <c r="A3012" s="1">
        <v>8254</v>
      </c>
      <c r="B3012" s="2" t="s">
        <v>18</v>
      </c>
      <c r="C3012" s="3">
        <v>42861</v>
      </c>
      <c r="D3012" s="2" t="s">
        <v>41</v>
      </c>
      <c r="E3012" s="2">
        <v>23</v>
      </c>
      <c r="F3012" s="2">
        <v>243.86</v>
      </c>
      <c r="G3012" s="2">
        <v>0.05</v>
      </c>
      <c r="H3012" s="2" t="s">
        <v>20</v>
      </c>
      <c r="I3012" s="2">
        <v>-128.91</v>
      </c>
      <c r="J3012" s="2">
        <v>21.71</v>
      </c>
      <c r="K3012" s="2">
        <v>23.45</v>
      </c>
      <c r="L3012" s="2" t="s">
        <v>215</v>
      </c>
      <c r="M3012" s="2" t="s">
        <v>29</v>
      </c>
      <c r="N3012" s="2" t="s">
        <v>30</v>
      </c>
      <c r="O3012" s="2" t="s">
        <v>24</v>
      </c>
      <c r="P3012" s="2" t="s">
        <v>52</v>
      </c>
      <c r="Q3012" s="2" t="s">
        <v>26</v>
      </c>
      <c r="R3012" s="3">
        <v>42864</v>
      </c>
      <c r="S3012" s="10">
        <f t="shared" si="514"/>
        <v>2017</v>
      </c>
      <c r="T3012" t="str">
        <f t="shared" si="512"/>
        <v/>
      </c>
      <c r="U3012">
        <f t="shared" si="512"/>
        <v>-128.91</v>
      </c>
      <c r="V3012" t="str">
        <f t="shared" si="512"/>
        <v/>
      </c>
      <c r="W3012" t="str">
        <f t="shared" si="512"/>
        <v/>
      </c>
      <c r="Z3012">
        <f t="shared" si="513"/>
        <v>-128.91</v>
      </c>
      <c r="AA3012" t="str">
        <f t="shared" si="513"/>
        <v/>
      </c>
      <c r="AB3012" t="str">
        <f t="shared" si="513"/>
        <v/>
      </c>
      <c r="AE3012" t="str">
        <f t="shared" si="515"/>
        <v>Office Supplies</v>
      </c>
      <c r="AH3012" t="str">
        <f t="shared" si="516"/>
        <v/>
      </c>
      <c r="AI3012" t="str">
        <f t="shared" si="517"/>
        <v/>
      </c>
      <c r="AJ3012" t="str">
        <f t="shared" si="517"/>
        <v/>
      </c>
      <c r="AK3012" t="str">
        <f t="shared" si="517"/>
        <v/>
      </c>
      <c r="AL3012" t="str">
        <f t="shared" si="517"/>
        <v/>
      </c>
    </row>
    <row r="3013" spans="1:38" x14ac:dyDescent="0.2">
      <c r="A3013" s="1">
        <v>8255</v>
      </c>
      <c r="B3013" s="2" t="s">
        <v>18</v>
      </c>
      <c r="C3013" s="3">
        <v>42861</v>
      </c>
      <c r="D3013" s="2" t="s">
        <v>59</v>
      </c>
      <c r="E3013" s="2">
        <v>1</v>
      </c>
      <c r="F3013" s="2">
        <v>36.130000000000003</v>
      </c>
      <c r="G3013" s="2">
        <v>0</v>
      </c>
      <c r="H3013" s="2" t="s">
        <v>20</v>
      </c>
      <c r="I3013" s="2">
        <v>-51.64</v>
      </c>
      <c r="J3013" s="2">
        <v>32.97</v>
      </c>
      <c r="K3013" s="2">
        <v>20.5</v>
      </c>
      <c r="L3013" s="2" t="s">
        <v>229</v>
      </c>
      <c r="M3013" s="2" t="s">
        <v>29</v>
      </c>
      <c r="N3013" s="2" t="s">
        <v>30</v>
      </c>
      <c r="O3013" s="2" t="s">
        <v>31</v>
      </c>
      <c r="P3013" s="2" t="s">
        <v>32</v>
      </c>
      <c r="Q3013" s="2" t="s">
        <v>26</v>
      </c>
      <c r="R3013" s="3">
        <v>42862</v>
      </c>
      <c r="S3013" s="10">
        <f t="shared" si="514"/>
        <v>2017</v>
      </c>
      <c r="T3013" t="str">
        <f t="shared" si="512"/>
        <v/>
      </c>
      <c r="U3013">
        <f t="shared" si="512"/>
        <v>-51.64</v>
      </c>
      <c r="V3013" t="str">
        <f t="shared" si="512"/>
        <v/>
      </c>
      <c r="W3013" t="str">
        <f t="shared" si="512"/>
        <v/>
      </c>
      <c r="Z3013" t="str">
        <f t="shared" si="513"/>
        <v/>
      </c>
      <c r="AA3013">
        <f t="shared" si="513"/>
        <v>-51.64</v>
      </c>
      <c r="AB3013" t="str">
        <f t="shared" si="513"/>
        <v/>
      </c>
      <c r="AE3013" t="str">
        <f t="shared" si="515"/>
        <v>Technology</v>
      </c>
      <c r="AH3013">
        <f t="shared" si="516"/>
        <v>-51.64</v>
      </c>
      <c r="AI3013" t="str">
        <f t="shared" si="517"/>
        <v/>
      </c>
      <c r="AJ3013" t="str">
        <f t="shared" si="517"/>
        <v/>
      </c>
      <c r="AK3013" t="str">
        <f t="shared" si="517"/>
        <v/>
      </c>
      <c r="AL3013">
        <f t="shared" si="517"/>
        <v>-51.64</v>
      </c>
    </row>
    <row r="3014" spans="1:38" x14ac:dyDescent="0.2">
      <c r="A3014" s="1">
        <v>8256</v>
      </c>
      <c r="B3014" s="2" t="s">
        <v>18</v>
      </c>
      <c r="C3014" s="3">
        <v>42861</v>
      </c>
      <c r="D3014" s="2" t="s">
        <v>59</v>
      </c>
      <c r="E3014" s="2">
        <v>31</v>
      </c>
      <c r="F3014" s="2">
        <v>75.28</v>
      </c>
      <c r="G3014" s="2">
        <v>0.08</v>
      </c>
      <c r="H3014" s="2" t="s">
        <v>49</v>
      </c>
      <c r="I3014" s="2">
        <v>10.27</v>
      </c>
      <c r="J3014" s="2">
        <v>14.1</v>
      </c>
      <c r="K3014" s="2">
        <v>14.7</v>
      </c>
      <c r="L3014" s="2" t="s">
        <v>229</v>
      </c>
      <c r="M3014" s="2" t="s">
        <v>29</v>
      </c>
      <c r="N3014" s="2" t="s">
        <v>30</v>
      </c>
      <c r="O3014" s="2" t="s">
        <v>24</v>
      </c>
      <c r="P3014" s="2" t="s">
        <v>64</v>
      </c>
      <c r="Q3014" s="2" t="s">
        <v>36</v>
      </c>
      <c r="R3014" s="3">
        <v>42863</v>
      </c>
      <c r="S3014" s="10">
        <f t="shared" si="514"/>
        <v>2017</v>
      </c>
      <c r="T3014" t="str">
        <f t="shared" si="512"/>
        <v/>
      </c>
      <c r="U3014">
        <f t="shared" si="512"/>
        <v>10.27</v>
      </c>
      <c r="V3014" t="str">
        <f t="shared" si="512"/>
        <v/>
      </c>
      <c r="W3014" t="str">
        <f t="shared" si="512"/>
        <v/>
      </c>
      <c r="Z3014">
        <f t="shared" si="513"/>
        <v>10.27</v>
      </c>
      <c r="AA3014" t="str">
        <f t="shared" si="513"/>
        <v/>
      </c>
      <c r="AB3014" t="str">
        <f t="shared" si="513"/>
        <v/>
      </c>
      <c r="AE3014" t="str">
        <f t="shared" si="515"/>
        <v/>
      </c>
      <c r="AH3014" t="str">
        <f t="shared" si="516"/>
        <v/>
      </c>
      <c r="AI3014" t="str">
        <f t="shared" si="517"/>
        <v/>
      </c>
      <c r="AJ3014" t="str">
        <f t="shared" si="517"/>
        <v/>
      </c>
      <c r="AK3014" t="str">
        <f t="shared" si="517"/>
        <v/>
      </c>
      <c r="AL3014" t="str">
        <f t="shared" si="517"/>
        <v/>
      </c>
    </row>
    <row r="3015" spans="1:38" x14ac:dyDescent="0.2">
      <c r="A3015" s="1">
        <v>8257</v>
      </c>
      <c r="B3015" s="2" t="s">
        <v>18</v>
      </c>
      <c r="C3015" s="3">
        <v>42862</v>
      </c>
      <c r="D3015" s="2" t="s">
        <v>19</v>
      </c>
      <c r="E3015" s="2">
        <v>19</v>
      </c>
      <c r="F3015" s="2">
        <v>4208.87</v>
      </c>
      <c r="G3015" s="2">
        <v>0.04</v>
      </c>
      <c r="H3015" s="2" t="s">
        <v>44</v>
      </c>
      <c r="I3015" s="2">
        <v>204.65</v>
      </c>
      <c r="J3015" s="2">
        <v>224.6</v>
      </c>
      <c r="K3015" s="2">
        <v>66.2</v>
      </c>
      <c r="L3015" s="2" t="s">
        <v>104</v>
      </c>
      <c r="M3015" s="2" t="s">
        <v>38</v>
      </c>
      <c r="N3015" s="2" t="s">
        <v>54</v>
      </c>
      <c r="O3015" s="2" t="s">
        <v>45</v>
      </c>
      <c r="P3015" s="2" t="s">
        <v>46</v>
      </c>
      <c r="Q3015" s="2" t="s">
        <v>47</v>
      </c>
      <c r="R3015" s="3">
        <v>42863</v>
      </c>
      <c r="S3015" s="10">
        <f t="shared" si="514"/>
        <v>2017</v>
      </c>
      <c r="T3015" t="str">
        <f t="shared" si="512"/>
        <v/>
      </c>
      <c r="U3015" t="str">
        <f t="shared" si="512"/>
        <v/>
      </c>
      <c r="V3015" t="str">
        <f t="shared" si="512"/>
        <v/>
      </c>
      <c r="W3015">
        <f t="shared" si="512"/>
        <v>204.65</v>
      </c>
      <c r="Z3015" t="str">
        <f t="shared" si="513"/>
        <v/>
      </c>
      <c r="AA3015" t="str">
        <f t="shared" si="513"/>
        <v/>
      </c>
      <c r="AB3015">
        <f t="shared" si="513"/>
        <v>204.65</v>
      </c>
      <c r="AE3015" t="str">
        <f t="shared" si="515"/>
        <v/>
      </c>
      <c r="AH3015" t="str">
        <f t="shared" si="516"/>
        <v/>
      </c>
      <c r="AI3015" t="str">
        <f t="shared" si="517"/>
        <v/>
      </c>
      <c r="AJ3015" t="str">
        <f t="shared" si="517"/>
        <v/>
      </c>
      <c r="AK3015" t="str">
        <f t="shared" si="517"/>
        <v/>
      </c>
      <c r="AL3015" t="str">
        <f t="shared" si="517"/>
        <v/>
      </c>
    </row>
    <row r="3016" spans="1:38" x14ac:dyDescent="0.2">
      <c r="A3016" s="1">
        <v>8258</v>
      </c>
      <c r="B3016" s="2" t="s">
        <v>18</v>
      </c>
      <c r="C3016" s="3">
        <v>42862</v>
      </c>
      <c r="D3016" s="2" t="s">
        <v>19</v>
      </c>
      <c r="E3016" s="2">
        <v>17</v>
      </c>
      <c r="F3016" s="2">
        <v>63.06</v>
      </c>
      <c r="G3016" s="2">
        <v>0.08</v>
      </c>
      <c r="H3016" s="2" t="s">
        <v>20</v>
      </c>
      <c r="I3016" s="2">
        <v>-16</v>
      </c>
      <c r="J3016" s="2">
        <v>15.28</v>
      </c>
      <c r="K3016" s="2">
        <v>16.309999999999999</v>
      </c>
      <c r="L3016" s="2" t="s">
        <v>104</v>
      </c>
      <c r="M3016" s="2" t="s">
        <v>38</v>
      </c>
      <c r="N3016" s="2" t="s">
        <v>54</v>
      </c>
      <c r="O3016" s="2" t="s">
        <v>24</v>
      </c>
      <c r="P3016" s="2" t="s">
        <v>64</v>
      </c>
      <c r="Q3016" s="2" t="s">
        <v>36</v>
      </c>
      <c r="R3016" s="3">
        <v>42863</v>
      </c>
      <c r="S3016" s="10">
        <f t="shared" si="514"/>
        <v>2017</v>
      </c>
      <c r="T3016" t="str">
        <f t="shared" si="512"/>
        <v/>
      </c>
      <c r="U3016" t="str">
        <f t="shared" si="512"/>
        <v/>
      </c>
      <c r="V3016" t="str">
        <f t="shared" si="512"/>
        <v/>
      </c>
      <c r="W3016">
        <f t="shared" si="512"/>
        <v>-16</v>
      </c>
      <c r="Z3016">
        <f t="shared" si="513"/>
        <v>-16</v>
      </c>
      <c r="AA3016" t="str">
        <f t="shared" si="513"/>
        <v/>
      </c>
      <c r="AB3016" t="str">
        <f t="shared" si="513"/>
        <v/>
      </c>
      <c r="AE3016" t="str">
        <f t="shared" si="515"/>
        <v>Office Supplies</v>
      </c>
      <c r="AH3016" t="str">
        <f t="shared" si="516"/>
        <v/>
      </c>
      <c r="AI3016" t="str">
        <f t="shared" si="517"/>
        <v/>
      </c>
      <c r="AJ3016" t="str">
        <f t="shared" si="517"/>
        <v/>
      </c>
      <c r="AK3016" t="str">
        <f t="shared" si="517"/>
        <v/>
      </c>
      <c r="AL3016" t="str">
        <f t="shared" si="517"/>
        <v/>
      </c>
    </row>
    <row r="3017" spans="1:38" x14ac:dyDescent="0.2">
      <c r="A3017" s="1">
        <v>8259</v>
      </c>
      <c r="B3017" s="2" t="s">
        <v>18</v>
      </c>
      <c r="C3017" s="3">
        <v>42863</v>
      </c>
      <c r="D3017" s="2" t="s">
        <v>19</v>
      </c>
      <c r="E3017" s="2">
        <v>6</v>
      </c>
      <c r="F3017" s="2">
        <v>350.76</v>
      </c>
      <c r="G3017" s="2">
        <v>0.08</v>
      </c>
      <c r="H3017" s="2" t="s">
        <v>20</v>
      </c>
      <c r="I3017" s="2">
        <v>-35.869999999999997</v>
      </c>
      <c r="J3017" s="2">
        <v>68.959999999999994</v>
      </c>
      <c r="K3017" s="2">
        <v>27.22</v>
      </c>
      <c r="L3017" s="2" t="s">
        <v>191</v>
      </c>
      <c r="M3017" s="2" t="s">
        <v>29</v>
      </c>
      <c r="N3017" s="2" t="s">
        <v>54</v>
      </c>
      <c r="O3017" s="2" t="s">
        <v>24</v>
      </c>
      <c r="P3017" s="2" t="s">
        <v>71</v>
      </c>
      <c r="Q3017" s="2" t="s">
        <v>26</v>
      </c>
      <c r="R3017" s="3">
        <v>42865</v>
      </c>
      <c r="S3017" s="10">
        <f t="shared" si="514"/>
        <v>2017</v>
      </c>
      <c r="T3017" t="str">
        <f t="shared" si="512"/>
        <v/>
      </c>
      <c r="U3017" t="str">
        <f t="shared" si="512"/>
        <v/>
      </c>
      <c r="V3017" t="str">
        <f t="shared" si="512"/>
        <v/>
      </c>
      <c r="W3017">
        <f t="shared" si="512"/>
        <v>-35.869999999999997</v>
      </c>
      <c r="Z3017">
        <f t="shared" si="513"/>
        <v>-35.869999999999997</v>
      </c>
      <c r="AA3017" t="str">
        <f t="shared" si="513"/>
        <v/>
      </c>
      <c r="AB3017" t="str">
        <f t="shared" si="513"/>
        <v/>
      </c>
      <c r="AE3017" t="str">
        <f t="shared" si="515"/>
        <v>Office Supplies</v>
      </c>
      <c r="AH3017" t="str">
        <f t="shared" si="516"/>
        <v/>
      </c>
      <c r="AI3017" t="str">
        <f t="shared" si="517"/>
        <v/>
      </c>
      <c r="AJ3017" t="str">
        <f t="shared" si="517"/>
        <v/>
      </c>
      <c r="AK3017" t="str">
        <f t="shared" si="517"/>
        <v/>
      </c>
      <c r="AL3017" t="str">
        <f t="shared" si="517"/>
        <v/>
      </c>
    </row>
    <row r="3018" spans="1:38" x14ac:dyDescent="0.2">
      <c r="A3018" s="1">
        <v>8260</v>
      </c>
      <c r="B3018" s="2" t="s">
        <v>18</v>
      </c>
      <c r="C3018" s="3">
        <v>42863</v>
      </c>
      <c r="D3018" s="2" t="s">
        <v>19</v>
      </c>
      <c r="E3018" s="2">
        <v>7</v>
      </c>
      <c r="F3018" s="2">
        <v>316.62150000000003</v>
      </c>
      <c r="G3018" s="2">
        <v>0.09</v>
      </c>
      <c r="H3018" s="2" t="s">
        <v>20</v>
      </c>
      <c r="I3018" s="2">
        <v>-62.9</v>
      </c>
      <c r="J3018" s="2">
        <v>67.989999999999995</v>
      </c>
      <c r="K3018" s="2">
        <v>15.25</v>
      </c>
      <c r="L3018" s="2" t="s">
        <v>191</v>
      </c>
      <c r="M3018" s="2" t="s">
        <v>29</v>
      </c>
      <c r="N3018" s="2" t="s">
        <v>54</v>
      </c>
      <c r="O3018" s="2" t="s">
        <v>31</v>
      </c>
      <c r="P3018" s="2" t="s">
        <v>39</v>
      </c>
      <c r="Q3018" s="2" t="s">
        <v>58</v>
      </c>
      <c r="R3018" s="3">
        <v>42865</v>
      </c>
      <c r="S3018" s="10">
        <f t="shared" si="514"/>
        <v>2017</v>
      </c>
      <c r="T3018" t="str">
        <f t="shared" si="512"/>
        <v/>
      </c>
      <c r="U3018" t="str">
        <f t="shared" si="512"/>
        <v/>
      </c>
      <c r="V3018" t="str">
        <f t="shared" si="512"/>
        <v/>
      </c>
      <c r="W3018">
        <f t="shared" si="512"/>
        <v>-62.9</v>
      </c>
      <c r="Z3018" t="str">
        <f t="shared" si="513"/>
        <v/>
      </c>
      <c r="AA3018">
        <f t="shared" si="513"/>
        <v>-62.9</v>
      </c>
      <c r="AB3018" t="str">
        <f t="shared" si="513"/>
        <v/>
      </c>
      <c r="AE3018" t="str">
        <f t="shared" si="515"/>
        <v>Technology</v>
      </c>
      <c r="AH3018">
        <f t="shared" si="516"/>
        <v>-62.9</v>
      </c>
      <c r="AI3018" t="str">
        <f t="shared" si="517"/>
        <v/>
      </c>
      <c r="AJ3018" t="str">
        <f t="shared" si="517"/>
        <v/>
      </c>
      <c r="AK3018" t="str">
        <f t="shared" si="517"/>
        <v/>
      </c>
      <c r="AL3018">
        <f t="shared" si="517"/>
        <v>-62.9</v>
      </c>
    </row>
    <row r="3019" spans="1:38" x14ac:dyDescent="0.2">
      <c r="A3019" s="1">
        <v>8261</v>
      </c>
      <c r="B3019" s="2" t="s">
        <v>18</v>
      </c>
      <c r="C3019" s="3">
        <v>42864</v>
      </c>
      <c r="D3019" s="2" t="s">
        <v>27</v>
      </c>
      <c r="E3019" s="2">
        <v>8</v>
      </c>
      <c r="F3019" s="2">
        <v>126.38</v>
      </c>
      <c r="G3019" s="2">
        <v>0.05</v>
      </c>
      <c r="H3019" s="2" t="s">
        <v>20</v>
      </c>
      <c r="I3019" s="2">
        <v>-7.37</v>
      </c>
      <c r="J3019" s="2">
        <v>26.27</v>
      </c>
      <c r="K3019" s="2">
        <v>21.27</v>
      </c>
      <c r="L3019" s="2" t="s">
        <v>614</v>
      </c>
      <c r="M3019" s="2" t="s">
        <v>22</v>
      </c>
      <c r="N3019" s="2" t="s">
        <v>43</v>
      </c>
      <c r="O3019" s="2" t="s">
        <v>24</v>
      </c>
      <c r="P3019" s="2" t="s">
        <v>25</v>
      </c>
      <c r="Q3019" s="2" t="s">
        <v>26</v>
      </c>
      <c r="R3019" s="3">
        <v>42866</v>
      </c>
      <c r="S3019" s="10">
        <f t="shared" si="514"/>
        <v>2017</v>
      </c>
      <c r="T3019" t="str">
        <f t="shared" si="512"/>
        <v/>
      </c>
      <c r="U3019" t="str">
        <f t="shared" si="512"/>
        <v/>
      </c>
      <c r="V3019">
        <f t="shared" si="512"/>
        <v>-7.37</v>
      </c>
      <c r="W3019" t="str">
        <f t="shared" si="512"/>
        <v/>
      </c>
      <c r="Z3019">
        <f t="shared" si="513"/>
        <v>-7.37</v>
      </c>
      <c r="AA3019" t="str">
        <f t="shared" si="513"/>
        <v/>
      </c>
      <c r="AB3019" t="str">
        <f t="shared" si="513"/>
        <v/>
      </c>
      <c r="AE3019" t="str">
        <f t="shared" si="515"/>
        <v>Office Supplies</v>
      </c>
      <c r="AH3019" t="str">
        <f t="shared" si="516"/>
        <v/>
      </c>
      <c r="AI3019" t="str">
        <f t="shared" si="517"/>
        <v/>
      </c>
      <c r="AJ3019" t="str">
        <f t="shared" si="517"/>
        <v/>
      </c>
      <c r="AK3019" t="str">
        <f t="shared" si="517"/>
        <v/>
      </c>
      <c r="AL3019" t="str">
        <f t="shared" si="517"/>
        <v/>
      </c>
    </row>
    <row r="3020" spans="1:38" x14ac:dyDescent="0.2">
      <c r="A3020" s="1">
        <v>8262</v>
      </c>
      <c r="B3020" s="2" t="s">
        <v>18</v>
      </c>
      <c r="C3020" s="3">
        <v>42864</v>
      </c>
      <c r="D3020" s="2" t="s">
        <v>27</v>
      </c>
      <c r="E3020" s="2">
        <v>31</v>
      </c>
      <c r="F3020" s="2">
        <v>4917.49</v>
      </c>
      <c r="G3020" s="2">
        <v>0.01</v>
      </c>
      <c r="H3020" s="2" t="s">
        <v>20</v>
      </c>
      <c r="I3020" s="2">
        <v>1674.78</v>
      </c>
      <c r="J3020" s="2">
        <v>171.99</v>
      </c>
      <c r="K3020" s="2">
        <v>19.5</v>
      </c>
      <c r="L3020" s="2" t="s">
        <v>614</v>
      </c>
      <c r="M3020" s="2" t="s">
        <v>22</v>
      </c>
      <c r="N3020" s="2" t="s">
        <v>43</v>
      </c>
      <c r="O3020" s="2" t="s">
        <v>31</v>
      </c>
      <c r="P3020" s="2" t="s">
        <v>32</v>
      </c>
      <c r="Q3020" s="2" t="s">
        <v>26</v>
      </c>
      <c r="R3020" s="3">
        <v>42866</v>
      </c>
      <c r="S3020" s="10">
        <f t="shared" si="514"/>
        <v>2017</v>
      </c>
      <c r="T3020" t="str">
        <f t="shared" si="512"/>
        <v/>
      </c>
      <c r="U3020" t="str">
        <f t="shared" si="512"/>
        <v/>
      </c>
      <c r="V3020">
        <f t="shared" si="512"/>
        <v>1674.78</v>
      </c>
      <c r="W3020" t="str">
        <f t="shared" si="512"/>
        <v/>
      </c>
      <c r="Z3020" t="str">
        <f t="shared" si="513"/>
        <v/>
      </c>
      <c r="AA3020">
        <f t="shared" si="513"/>
        <v>1674.78</v>
      </c>
      <c r="AB3020" t="str">
        <f t="shared" si="513"/>
        <v/>
      </c>
      <c r="AE3020" t="str">
        <f t="shared" si="515"/>
        <v/>
      </c>
      <c r="AH3020" t="str">
        <f t="shared" si="516"/>
        <v/>
      </c>
      <c r="AI3020" t="str">
        <f t="shared" si="517"/>
        <v/>
      </c>
      <c r="AJ3020" t="str">
        <f t="shared" si="517"/>
        <v/>
      </c>
      <c r="AK3020" t="str">
        <f t="shared" si="517"/>
        <v/>
      </c>
      <c r="AL3020" t="str">
        <f t="shared" si="517"/>
        <v/>
      </c>
    </row>
    <row r="3021" spans="1:38" x14ac:dyDescent="0.2">
      <c r="A3021" s="1">
        <v>8263</v>
      </c>
      <c r="B3021" s="2" t="s">
        <v>18</v>
      </c>
      <c r="C3021" s="3">
        <v>42864</v>
      </c>
      <c r="D3021" s="2" t="s">
        <v>27</v>
      </c>
      <c r="E3021" s="2">
        <v>36</v>
      </c>
      <c r="F3021" s="2">
        <v>1065.8499999999999</v>
      </c>
      <c r="G3021" s="2">
        <v>0.01</v>
      </c>
      <c r="H3021" s="2" t="s">
        <v>20</v>
      </c>
      <c r="I3021" s="2">
        <v>-380.62</v>
      </c>
      <c r="J3021" s="2">
        <v>39.75</v>
      </c>
      <c r="K3021" s="2">
        <v>33.99</v>
      </c>
      <c r="L3021" s="2" t="s">
        <v>614</v>
      </c>
      <c r="M3021" s="2" t="s">
        <v>22</v>
      </c>
      <c r="N3021" s="2" t="s">
        <v>43</v>
      </c>
      <c r="O3021" s="2" t="s">
        <v>24</v>
      </c>
      <c r="P3021" s="2" t="s">
        <v>52</v>
      </c>
      <c r="Q3021" s="2" t="s">
        <v>26</v>
      </c>
      <c r="R3021" s="3">
        <v>42866</v>
      </c>
      <c r="S3021" s="10">
        <f t="shared" si="514"/>
        <v>2017</v>
      </c>
      <c r="T3021" t="str">
        <f t="shared" si="512"/>
        <v/>
      </c>
      <c r="U3021" t="str">
        <f t="shared" si="512"/>
        <v/>
      </c>
      <c r="V3021">
        <f t="shared" si="512"/>
        <v>-380.62</v>
      </c>
      <c r="W3021" t="str">
        <f t="shared" si="512"/>
        <v/>
      </c>
      <c r="Z3021">
        <f t="shared" si="513"/>
        <v>-380.62</v>
      </c>
      <c r="AA3021" t="str">
        <f t="shared" si="513"/>
        <v/>
      </c>
      <c r="AB3021" t="str">
        <f t="shared" si="513"/>
        <v/>
      </c>
      <c r="AE3021" t="str">
        <f t="shared" si="515"/>
        <v>Office Supplies</v>
      </c>
      <c r="AH3021" t="str">
        <f t="shared" si="516"/>
        <v/>
      </c>
      <c r="AI3021" t="str">
        <f t="shared" si="517"/>
        <v/>
      </c>
      <c r="AJ3021" t="str">
        <f t="shared" si="517"/>
        <v/>
      </c>
      <c r="AK3021" t="str">
        <f t="shared" si="517"/>
        <v/>
      </c>
      <c r="AL3021" t="str">
        <f t="shared" si="517"/>
        <v/>
      </c>
    </row>
    <row r="3022" spans="1:38" x14ac:dyDescent="0.2">
      <c r="A3022" s="1">
        <v>8264</v>
      </c>
      <c r="B3022" s="2" t="s">
        <v>18</v>
      </c>
      <c r="C3022" s="3">
        <v>42864</v>
      </c>
      <c r="D3022" s="2" t="s">
        <v>41</v>
      </c>
      <c r="E3022" s="2">
        <v>22</v>
      </c>
      <c r="F3022" s="2">
        <v>159.91999999999999</v>
      </c>
      <c r="G3022" s="2">
        <v>0.03</v>
      </c>
      <c r="H3022" s="2" t="s">
        <v>20</v>
      </c>
      <c r="I3022" s="2">
        <v>-38.47</v>
      </c>
      <c r="J3022" s="2">
        <v>18.48</v>
      </c>
      <c r="K3022" s="2">
        <v>19.940000000000001</v>
      </c>
      <c r="L3022" s="2" t="s">
        <v>580</v>
      </c>
      <c r="M3022" s="2" t="s">
        <v>29</v>
      </c>
      <c r="N3022" s="2" t="s">
        <v>30</v>
      </c>
      <c r="O3022" s="2" t="s">
        <v>24</v>
      </c>
      <c r="P3022" s="2" t="s">
        <v>35</v>
      </c>
      <c r="Q3022" s="2" t="s">
        <v>26</v>
      </c>
      <c r="R3022" s="3">
        <v>42865</v>
      </c>
      <c r="S3022" s="10">
        <f t="shared" si="514"/>
        <v>2017</v>
      </c>
      <c r="T3022" t="str">
        <f t="shared" ref="T3022:W3041" si="518">IF($N3022=T$1,$I3022,"")</f>
        <v/>
      </c>
      <c r="U3022">
        <f t="shared" si="518"/>
        <v>-38.47</v>
      </c>
      <c r="V3022" t="str">
        <f t="shared" si="518"/>
        <v/>
      </c>
      <c r="W3022" t="str">
        <f t="shared" si="518"/>
        <v/>
      </c>
      <c r="Z3022">
        <f t="shared" ref="Z3022:AB3041" si="519">IF($O3022=Z$1,$I3022,"")</f>
        <v>-38.47</v>
      </c>
      <c r="AA3022" t="str">
        <f t="shared" si="519"/>
        <v/>
      </c>
      <c r="AB3022" t="str">
        <f t="shared" si="519"/>
        <v/>
      </c>
      <c r="AE3022" t="str">
        <f t="shared" si="515"/>
        <v>Office Supplies</v>
      </c>
      <c r="AH3022" t="str">
        <f t="shared" si="516"/>
        <v/>
      </c>
      <c r="AI3022" t="str">
        <f t="shared" si="517"/>
        <v/>
      </c>
      <c r="AJ3022" t="str">
        <f t="shared" si="517"/>
        <v/>
      </c>
      <c r="AK3022" t="str">
        <f t="shared" si="517"/>
        <v/>
      </c>
      <c r="AL3022" t="str">
        <f t="shared" si="517"/>
        <v/>
      </c>
    </row>
    <row r="3023" spans="1:38" x14ac:dyDescent="0.2">
      <c r="A3023" s="1">
        <v>8265</v>
      </c>
      <c r="B3023" s="2" t="s">
        <v>18</v>
      </c>
      <c r="C3023" s="3">
        <v>42864</v>
      </c>
      <c r="D3023" s="2" t="s">
        <v>41</v>
      </c>
      <c r="E3023" s="2">
        <v>14</v>
      </c>
      <c r="F3023" s="2">
        <v>79</v>
      </c>
      <c r="G3023" s="2">
        <v>0.05</v>
      </c>
      <c r="H3023" s="2" t="s">
        <v>20</v>
      </c>
      <c r="I3023" s="2">
        <v>-25.25</v>
      </c>
      <c r="J3023" s="2">
        <v>16.98</v>
      </c>
      <c r="K3023" s="2">
        <v>18.7</v>
      </c>
      <c r="L3023" s="2" t="s">
        <v>580</v>
      </c>
      <c r="M3023" s="2" t="s">
        <v>29</v>
      </c>
      <c r="N3023" s="2" t="s">
        <v>30</v>
      </c>
      <c r="O3023" s="2" t="s">
        <v>24</v>
      </c>
      <c r="P3023" s="2" t="s">
        <v>35</v>
      </c>
      <c r="Q3023" s="2" t="s">
        <v>26</v>
      </c>
      <c r="R3023" s="3">
        <v>42866</v>
      </c>
      <c r="S3023" s="10">
        <f t="shared" si="514"/>
        <v>2017</v>
      </c>
      <c r="T3023" t="str">
        <f t="shared" si="518"/>
        <v/>
      </c>
      <c r="U3023">
        <f t="shared" si="518"/>
        <v>-25.25</v>
      </c>
      <c r="V3023" t="str">
        <f t="shared" si="518"/>
        <v/>
      </c>
      <c r="W3023" t="str">
        <f t="shared" si="518"/>
        <v/>
      </c>
      <c r="Z3023">
        <f t="shared" si="519"/>
        <v>-25.25</v>
      </c>
      <c r="AA3023" t="str">
        <f t="shared" si="519"/>
        <v/>
      </c>
      <c r="AB3023" t="str">
        <f t="shared" si="519"/>
        <v/>
      </c>
      <c r="AE3023" t="str">
        <f t="shared" si="515"/>
        <v>Office Supplies</v>
      </c>
      <c r="AH3023" t="str">
        <f t="shared" si="516"/>
        <v/>
      </c>
      <c r="AI3023" t="str">
        <f t="shared" si="517"/>
        <v/>
      </c>
      <c r="AJ3023" t="str">
        <f t="shared" si="517"/>
        <v/>
      </c>
      <c r="AK3023" t="str">
        <f t="shared" si="517"/>
        <v/>
      </c>
      <c r="AL3023" t="str">
        <f t="shared" si="517"/>
        <v/>
      </c>
    </row>
    <row r="3024" spans="1:38" x14ac:dyDescent="0.2">
      <c r="A3024" s="1">
        <v>8266</v>
      </c>
      <c r="B3024" s="2" t="s">
        <v>18</v>
      </c>
      <c r="C3024" s="3">
        <v>42864</v>
      </c>
      <c r="D3024" s="2" t="s">
        <v>41</v>
      </c>
      <c r="E3024" s="2">
        <v>37</v>
      </c>
      <c r="F3024" s="2">
        <v>1707.383</v>
      </c>
      <c r="G3024" s="2">
        <v>0.1</v>
      </c>
      <c r="H3024" s="2" t="s">
        <v>20</v>
      </c>
      <c r="I3024" s="2">
        <v>-197.46</v>
      </c>
      <c r="J3024" s="2">
        <v>67.989999999999995</v>
      </c>
      <c r="K3024" s="2">
        <v>19</v>
      </c>
      <c r="L3024" s="2" t="s">
        <v>580</v>
      </c>
      <c r="M3024" s="2" t="s">
        <v>29</v>
      </c>
      <c r="N3024" s="2" t="s">
        <v>30</v>
      </c>
      <c r="O3024" s="2" t="s">
        <v>31</v>
      </c>
      <c r="P3024" s="2" t="s">
        <v>39</v>
      </c>
      <c r="Q3024" s="2" t="s">
        <v>58</v>
      </c>
      <c r="R3024" s="3">
        <v>42867</v>
      </c>
      <c r="S3024" s="10">
        <f t="shared" si="514"/>
        <v>2017</v>
      </c>
      <c r="T3024" t="str">
        <f t="shared" si="518"/>
        <v/>
      </c>
      <c r="U3024">
        <f t="shared" si="518"/>
        <v>-197.46</v>
      </c>
      <c r="V3024" t="str">
        <f t="shared" si="518"/>
        <v/>
      </c>
      <c r="W3024" t="str">
        <f t="shared" si="518"/>
        <v/>
      </c>
      <c r="Z3024" t="str">
        <f t="shared" si="519"/>
        <v/>
      </c>
      <c r="AA3024">
        <f t="shared" si="519"/>
        <v>-197.46</v>
      </c>
      <c r="AB3024" t="str">
        <f t="shared" si="519"/>
        <v/>
      </c>
      <c r="AE3024" t="str">
        <f t="shared" si="515"/>
        <v>Technology</v>
      </c>
      <c r="AH3024" t="str">
        <f t="shared" si="516"/>
        <v/>
      </c>
      <c r="AI3024" t="str">
        <f t="shared" si="517"/>
        <v/>
      </c>
      <c r="AJ3024" t="str">
        <f t="shared" si="517"/>
        <v/>
      </c>
      <c r="AK3024" t="str">
        <f t="shared" si="517"/>
        <v/>
      </c>
      <c r="AL3024" t="str">
        <f t="shared" si="517"/>
        <v/>
      </c>
    </row>
    <row r="3025" spans="1:38" x14ac:dyDescent="0.2">
      <c r="A3025" s="1">
        <v>8267</v>
      </c>
      <c r="B3025" s="2" t="s">
        <v>18</v>
      </c>
      <c r="C3025" s="3">
        <v>42865</v>
      </c>
      <c r="D3025" s="2" t="s">
        <v>59</v>
      </c>
      <c r="E3025" s="2">
        <v>6</v>
      </c>
      <c r="F3025" s="2">
        <v>3385.58</v>
      </c>
      <c r="G3025" s="2">
        <v>0.08</v>
      </c>
      <c r="H3025" s="2" t="s">
        <v>20</v>
      </c>
      <c r="I3025" s="2">
        <v>-1347.28</v>
      </c>
      <c r="J3025" s="2">
        <v>611.99</v>
      </c>
      <c r="K3025" s="2">
        <v>38.49</v>
      </c>
      <c r="L3025" s="2" t="s">
        <v>407</v>
      </c>
      <c r="M3025" s="2" t="s">
        <v>29</v>
      </c>
      <c r="N3025" s="2" t="s">
        <v>30</v>
      </c>
      <c r="O3025" s="2" t="s">
        <v>31</v>
      </c>
      <c r="P3025" s="2" t="s">
        <v>107</v>
      </c>
      <c r="Q3025" s="2" t="s">
        <v>34</v>
      </c>
      <c r="R3025" s="3">
        <v>42866</v>
      </c>
      <c r="S3025" s="10">
        <f t="shared" si="514"/>
        <v>2017</v>
      </c>
      <c r="T3025" t="str">
        <f t="shared" si="518"/>
        <v/>
      </c>
      <c r="U3025">
        <f t="shared" si="518"/>
        <v>-1347.28</v>
      </c>
      <c r="V3025" t="str">
        <f t="shared" si="518"/>
        <v/>
      </c>
      <c r="W3025" t="str">
        <f t="shared" si="518"/>
        <v/>
      </c>
      <c r="Z3025" t="str">
        <f t="shared" si="519"/>
        <v/>
      </c>
      <c r="AA3025">
        <f t="shared" si="519"/>
        <v>-1347.28</v>
      </c>
      <c r="AB3025" t="str">
        <f t="shared" si="519"/>
        <v/>
      </c>
      <c r="AE3025" t="str">
        <f t="shared" si="515"/>
        <v>Technology</v>
      </c>
      <c r="AH3025">
        <f t="shared" si="516"/>
        <v>-1347.28</v>
      </c>
      <c r="AI3025" t="str">
        <f t="shared" si="517"/>
        <v/>
      </c>
      <c r="AJ3025" t="str">
        <f t="shared" si="517"/>
        <v/>
      </c>
      <c r="AK3025" t="str">
        <f t="shared" si="517"/>
        <v/>
      </c>
      <c r="AL3025">
        <f t="shared" si="517"/>
        <v>-1347.28</v>
      </c>
    </row>
    <row r="3026" spans="1:38" x14ac:dyDescent="0.2">
      <c r="A3026" s="1">
        <v>8268</v>
      </c>
      <c r="B3026" s="2" t="s">
        <v>18</v>
      </c>
      <c r="C3026" s="3">
        <v>42865</v>
      </c>
      <c r="D3026" s="2" t="s">
        <v>59</v>
      </c>
      <c r="E3026" s="2">
        <v>26</v>
      </c>
      <c r="F3026" s="2">
        <v>1450.6659999999999</v>
      </c>
      <c r="G3026" s="2">
        <v>0.08</v>
      </c>
      <c r="H3026" s="2" t="s">
        <v>20</v>
      </c>
      <c r="I3026" s="2">
        <v>161.51</v>
      </c>
      <c r="J3026" s="2">
        <v>77.989999999999995</v>
      </c>
      <c r="K3026" s="2">
        <v>22.99</v>
      </c>
      <c r="L3026" s="2" t="s">
        <v>407</v>
      </c>
      <c r="M3026" s="2" t="s">
        <v>29</v>
      </c>
      <c r="N3026" s="2" t="s">
        <v>30</v>
      </c>
      <c r="O3026" s="2" t="s">
        <v>31</v>
      </c>
      <c r="P3026" s="2" t="s">
        <v>39</v>
      </c>
      <c r="Q3026" s="2" t="s">
        <v>26</v>
      </c>
      <c r="R3026" s="3">
        <v>42867</v>
      </c>
      <c r="S3026" s="10">
        <f t="shared" si="514"/>
        <v>2017</v>
      </c>
      <c r="T3026" t="str">
        <f t="shared" si="518"/>
        <v/>
      </c>
      <c r="U3026">
        <f t="shared" si="518"/>
        <v>161.51</v>
      </c>
      <c r="V3026" t="str">
        <f t="shared" si="518"/>
        <v/>
      </c>
      <c r="W3026" t="str">
        <f t="shared" si="518"/>
        <v/>
      </c>
      <c r="Z3026" t="str">
        <f t="shared" si="519"/>
        <v/>
      </c>
      <c r="AA3026">
        <f t="shared" si="519"/>
        <v>161.51</v>
      </c>
      <c r="AB3026" t="str">
        <f t="shared" si="519"/>
        <v/>
      </c>
      <c r="AE3026" t="str">
        <f t="shared" si="515"/>
        <v/>
      </c>
      <c r="AH3026" t="str">
        <f t="shared" si="516"/>
        <v/>
      </c>
      <c r="AI3026" t="str">
        <f t="shared" si="517"/>
        <v/>
      </c>
      <c r="AJ3026" t="str">
        <f t="shared" si="517"/>
        <v/>
      </c>
      <c r="AK3026" t="str">
        <f t="shared" si="517"/>
        <v/>
      </c>
      <c r="AL3026" t="str">
        <f t="shared" si="517"/>
        <v/>
      </c>
    </row>
    <row r="3027" spans="1:38" x14ac:dyDescent="0.2">
      <c r="A3027" s="1">
        <v>8269</v>
      </c>
      <c r="B3027" s="2" t="s">
        <v>18</v>
      </c>
      <c r="C3027" s="3">
        <v>42865</v>
      </c>
      <c r="D3027" s="2" t="s">
        <v>50</v>
      </c>
      <c r="E3027" s="2">
        <v>27</v>
      </c>
      <c r="F3027" s="2">
        <v>164.22</v>
      </c>
      <c r="G3027" s="2">
        <v>0.03</v>
      </c>
      <c r="H3027" s="2" t="s">
        <v>20</v>
      </c>
      <c r="I3027" s="2">
        <v>-32.22</v>
      </c>
      <c r="J3027" s="2">
        <v>17.68</v>
      </c>
      <c r="K3027" s="2">
        <v>17.600000000000001</v>
      </c>
      <c r="L3027" s="2" t="s">
        <v>163</v>
      </c>
      <c r="M3027" s="2" t="s">
        <v>29</v>
      </c>
      <c r="N3027" s="2" t="s">
        <v>23</v>
      </c>
      <c r="O3027" s="2" t="s">
        <v>24</v>
      </c>
      <c r="P3027" s="2" t="s">
        <v>203</v>
      </c>
      <c r="Q3027" s="2" t="s">
        <v>58</v>
      </c>
      <c r="R3027" s="3">
        <v>42866</v>
      </c>
      <c r="S3027" s="10">
        <f t="shared" si="514"/>
        <v>2017</v>
      </c>
      <c r="T3027">
        <f t="shared" si="518"/>
        <v>-32.22</v>
      </c>
      <c r="U3027" t="str">
        <f t="shared" si="518"/>
        <v/>
      </c>
      <c r="V3027" t="str">
        <f t="shared" si="518"/>
        <v/>
      </c>
      <c r="W3027" t="str">
        <f t="shared" si="518"/>
        <v/>
      </c>
      <c r="Z3027">
        <f t="shared" si="519"/>
        <v>-32.22</v>
      </c>
      <c r="AA3027" t="str">
        <f t="shared" si="519"/>
        <v/>
      </c>
      <c r="AB3027" t="str">
        <f t="shared" si="519"/>
        <v/>
      </c>
      <c r="AE3027" t="str">
        <f t="shared" si="515"/>
        <v>Office Supplies</v>
      </c>
      <c r="AH3027" t="str">
        <f t="shared" si="516"/>
        <v/>
      </c>
      <c r="AI3027" t="str">
        <f t="shared" si="517"/>
        <v/>
      </c>
      <c r="AJ3027" t="str">
        <f t="shared" si="517"/>
        <v/>
      </c>
      <c r="AK3027" t="str">
        <f t="shared" si="517"/>
        <v/>
      </c>
      <c r="AL3027" t="str">
        <f t="shared" si="517"/>
        <v/>
      </c>
    </row>
    <row r="3028" spans="1:38" x14ac:dyDescent="0.2">
      <c r="A3028" s="1">
        <v>8270</v>
      </c>
      <c r="B3028" s="2" t="s">
        <v>18</v>
      </c>
      <c r="C3028" s="3">
        <v>42865</v>
      </c>
      <c r="D3028" s="2" t="s">
        <v>19</v>
      </c>
      <c r="E3028" s="2">
        <v>4</v>
      </c>
      <c r="F3028" s="2">
        <v>104.97</v>
      </c>
      <c r="G3028" s="2">
        <v>0.04</v>
      </c>
      <c r="H3028" s="2" t="s">
        <v>20</v>
      </c>
      <c r="I3028" s="2">
        <v>-21.91</v>
      </c>
      <c r="J3028" s="2">
        <v>31.94</v>
      </c>
      <c r="K3028" s="2">
        <v>28.87</v>
      </c>
      <c r="L3028" s="2" t="s">
        <v>83</v>
      </c>
      <c r="M3028" s="2" t="s">
        <v>66</v>
      </c>
      <c r="N3028" s="2" t="s">
        <v>30</v>
      </c>
      <c r="O3028" s="2" t="s">
        <v>45</v>
      </c>
      <c r="P3028" s="2" t="s">
        <v>55</v>
      </c>
      <c r="Q3028" s="2" t="s">
        <v>34</v>
      </c>
      <c r="R3028" s="3">
        <v>42866</v>
      </c>
      <c r="S3028" s="10">
        <f t="shared" si="514"/>
        <v>2017</v>
      </c>
      <c r="T3028" t="str">
        <f t="shared" si="518"/>
        <v/>
      </c>
      <c r="U3028">
        <f t="shared" si="518"/>
        <v>-21.91</v>
      </c>
      <c r="V3028" t="str">
        <f t="shared" si="518"/>
        <v/>
      </c>
      <c r="W3028" t="str">
        <f t="shared" si="518"/>
        <v/>
      </c>
      <c r="Z3028" t="str">
        <f t="shared" si="519"/>
        <v/>
      </c>
      <c r="AA3028" t="str">
        <f t="shared" si="519"/>
        <v/>
      </c>
      <c r="AB3028">
        <f t="shared" si="519"/>
        <v>-21.91</v>
      </c>
      <c r="AE3028" t="str">
        <f t="shared" si="515"/>
        <v>Furniture</v>
      </c>
      <c r="AH3028" t="str">
        <f t="shared" si="516"/>
        <v/>
      </c>
      <c r="AI3028" t="str">
        <f t="shared" si="517"/>
        <v/>
      </c>
      <c r="AJ3028" t="str">
        <f t="shared" si="517"/>
        <v/>
      </c>
      <c r="AK3028" t="str">
        <f t="shared" si="517"/>
        <v/>
      </c>
      <c r="AL3028" t="str">
        <f t="shared" si="517"/>
        <v/>
      </c>
    </row>
    <row r="3029" spans="1:38" x14ac:dyDescent="0.2">
      <c r="A3029" s="1">
        <v>8271</v>
      </c>
      <c r="B3029" s="2" t="s">
        <v>18</v>
      </c>
      <c r="C3029" s="3">
        <v>42865</v>
      </c>
      <c r="D3029" s="2" t="s">
        <v>19</v>
      </c>
      <c r="E3029" s="2">
        <v>31</v>
      </c>
      <c r="F3029" s="2">
        <v>117.72</v>
      </c>
      <c r="G3029" s="2">
        <v>0.09</v>
      </c>
      <c r="H3029" s="2" t="s">
        <v>20</v>
      </c>
      <c r="I3029" s="2">
        <v>-27.25</v>
      </c>
      <c r="J3029" s="2">
        <v>15.68</v>
      </c>
      <c r="K3029" s="2">
        <v>15.32</v>
      </c>
      <c r="L3029" s="2" t="s">
        <v>83</v>
      </c>
      <c r="M3029" s="2" t="s">
        <v>66</v>
      </c>
      <c r="N3029" s="2" t="s">
        <v>30</v>
      </c>
      <c r="O3029" s="2" t="s">
        <v>24</v>
      </c>
      <c r="P3029" s="2" t="s">
        <v>203</v>
      </c>
      <c r="Q3029" s="2" t="s">
        <v>36</v>
      </c>
      <c r="R3029" s="3">
        <v>42867</v>
      </c>
      <c r="S3029" s="10">
        <f t="shared" si="514"/>
        <v>2017</v>
      </c>
      <c r="T3029" t="str">
        <f t="shared" si="518"/>
        <v/>
      </c>
      <c r="U3029">
        <f t="shared" si="518"/>
        <v>-27.25</v>
      </c>
      <c r="V3029" t="str">
        <f t="shared" si="518"/>
        <v/>
      </c>
      <c r="W3029" t="str">
        <f t="shared" si="518"/>
        <v/>
      </c>
      <c r="Z3029">
        <f t="shared" si="519"/>
        <v>-27.25</v>
      </c>
      <c r="AA3029" t="str">
        <f t="shared" si="519"/>
        <v/>
      </c>
      <c r="AB3029" t="str">
        <f t="shared" si="519"/>
        <v/>
      </c>
      <c r="AE3029" t="str">
        <f t="shared" si="515"/>
        <v>Office Supplies</v>
      </c>
      <c r="AH3029" t="str">
        <f t="shared" si="516"/>
        <v/>
      </c>
      <c r="AI3029" t="str">
        <f t="shared" si="517"/>
        <v/>
      </c>
      <c r="AJ3029" t="str">
        <f t="shared" si="517"/>
        <v/>
      </c>
      <c r="AK3029" t="str">
        <f t="shared" si="517"/>
        <v/>
      </c>
      <c r="AL3029" t="str">
        <f t="shared" si="517"/>
        <v/>
      </c>
    </row>
    <row r="3030" spans="1:38" x14ac:dyDescent="0.2">
      <c r="A3030" s="1">
        <v>8272</v>
      </c>
      <c r="B3030" s="2" t="s">
        <v>18</v>
      </c>
      <c r="C3030" s="3">
        <v>42866</v>
      </c>
      <c r="D3030" s="2" t="s">
        <v>50</v>
      </c>
      <c r="E3030" s="2">
        <v>14</v>
      </c>
      <c r="F3030" s="2">
        <v>626.24</v>
      </c>
      <c r="G3030" s="2">
        <v>0.05</v>
      </c>
      <c r="H3030" s="2" t="s">
        <v>20</v>
      </c>
      <c r="I3030" s="2">
        <v>-195.44</v>
      </c>
      <c r="J3030" s="2">
        <v>53.47</v>
      </c>
      <c r="K3030" s="2">
        <v>48.2</v>
      </c>
      <c r="L3030" s="2" t="s">
        <v>423</v>
      </c>
      <c r="M3030" s="2" t="s">
        <v>22</v>
      </c>
      <c r="N3030" s="2" t="s">
        <v>30</v>
      </c>
      <c r="O3030" s="2" t="s">
        <v>45</v>
      </c>
      <c r="P3030" s="2" t="s">
        <v>55</v>
      </c>
      <c r="Q3030" s="2" t="s">
        <v>36</v>
      </c>
      <c r="R3030" s="3">
        <v>42867</v>
      </c>
      <c r="S3030" s="10">
        <f t="shared" si="514"/>
        <v>2017</v>
      </c>
      <c r="T3030" t="str">
        <f t="shared" si="518"/>
        <v/>
      </c>
      <c r="U3030">
        <f t="shared" si="518"/>
        <v>-195.44</v>
      </c>
      <c r="V3030" t="str">
        <f t="shared" si="518"/>
        <v/>
      </c>
      <c r="W3030" t="str">
        <f t="shared" si="518"/>
        <v/>
      </c>
      <c r="Z3030" t="str">
        <f t="shared" si="519"/>
        <v/>
      </c>
      <c r="AA3030" t="str">
        <f t="shared" si="519"/>
        <v/>
      </c>
      <c r="AB3030">
        <f t="shared" si="519"/>
        <v>-195.44</v>
      </c>
      <c r="AE3030" t="str">
        <f t="shared" si="515"/>
        <v>Furniture</v>
      </c>
      <c r="AH3030" t="str">
        <f t="shared" si="516"/>
        <v/>
      </c>
      <c r="AI3030" t="str">
        <f t="shared" si="517"/>
        <v/>
      </c>
      <c r="AJ3030" t="str">
        <f t="shared" si="517"/>
        <v/>
      </c>
      <c r="AK3030" t="str">
        <f t="shared" si="517"/>
        <v/>
      </c>
      <c r="AL3030" t="str">
        <f t="shared" si="517"/>
        <v/>
      </c>
    </row>
    <row r="3031" spans="1:38" x14ac:dyDescent="0.2">
      <c r="A3031" s="1">
        <v>8273</v>
      </c>
      <c r="B3031" s="2" t="s">
        <v>18</v>
      </c>
      <c r="C3031" s="3">
        <v>42866</v>
      </c>
      <c r="D3031" s="2" t="s">
        <v>27</v>
      </c>
      <c r="E3031" s="2">
        <v>24</v>
      </c>
      <c r="F3031" s="2">
        <v>564.63</v>
      </c>
      <c r="G3031" s="2">
        <v>0.09</v>
      </c>
      <c r="H3031" s="2" t="s">
        <v>20</v>
      </c>
      <c r="I3031" s="2">
        <v>-37.590000000000003</v>
      </c>
      <c r="J3031" s="2">
        <v>36.92</v>
      </c>
      <c r="K3031" s="2">
        <v>26.98</v>
      </c>
      <c r="L3031" s="2" t="s">
        <v>116</v>
      </c>
      <c r="M3031" s="2" t="s">
        <v>66</v>
      </c>
      <c r="N3031" s="2" t="s">
        <v>43</v>
      </c>
      <c r="O3031" s="2" t="s">
        <v>24</v>
      </c>
      <c r="P3031" s="2" t="s">
        <v>25</v>
      </c>
      <c r="Q3031" s="2" t="s">
        <v>26</v>
      </c>
      <c r="R3031" s="3">
        <v>42871</v>
      </c>
      <c r="S3031" s="10">
        <f t="shared" si="514"/>
        <v>2017</v>
      </c>
      <c r="T3031" t="str">
        <f t="shared" si="518"/>
        <v/>
      </c>
      <c r="U3031" t="str">
        <f t="shared" si="518"/>
        <v/>
      </c>
      <c r="V3031">
        <f t="shared" si="518"/>
        <v>-37.590000000000003</v>
      </c>
      <c r="W3031" t="str">
        <f t="shared" si="518"/>
        <v/>
      </c>
      <c r="Z3031">
        <f t="shared" si="519"/>
        <v>-37.590000000000003</v>
      </c>
      <c r="AA3031" t="str">
        <f t="shared" si="519"/>
        <v/>
      </c>
      <c r="AB3031" t="str">
        <f t="shared" si="519"/>
        <v/>
      </c>
      <c r="AE3031" t="str">
        <f t="shared" si="515"/>
        <v>Office Supplies</v>
      </c>
      <c r="AH3031" t="str">
        <f t="shared" si="516"/>
        <v/>
      </c>
      <c r="AI3031" t="str">
        <f t="shared" si="517"/>
        <v/>
      </c>
      <c r="AJ3031" t="str">
        <f t="shared" si="517"/>
        <v/>
      </c>
      <c r="AK3031" t="str">
        <f t="shared" si="517"/>
        <v/>
      </c>
      <c r="AL3031" t="str">
        <f t="shared" si="517"/>
        <v/>
      </c>
    </row>
    <row r="3032" spans="1:38" x14ac:dyDescent="0.2">
      <c r="A3032" s="1">
        <v>8274</v>
      </c>
      <c r="B3032" s="2" t="s">
        <v>18</v>
      </c>
      <c r="C3032" s="3">
        <v>42866</v>
      </c>
      <c r="D3032" s="2" t="s">
        <v>27</v>
      </c>
      <c r="E3032" s="2">
        <v>28</v>
      </c>
      <c r="F3032" s="2">
        <v>5327.97</v>
      </c>
      <c r="G3032" s="2">
        <v>0.02</v>
      </c>
      <c r="H3032" s="2" t="s">
        <v>20</v>
      </c>
      <c r="I3032" s="2">
        <v>539.69000000000005</v>
      </c>
      <c r="J3032" s="2">
        <v>205.17</v>
      </c>
      <c r="K3032" s="2">
        <v>33.99</v>
      </c>
      <c r="L3032" s="2" t="s">
        <v>415</v>
      </c>
      <c r="M3032" s="2" t="s">
        <v>29</v>
      </c>
      <c r="N3032" s="2" t="s">
        <v>23</v>
      </c>
      <c r="O3032" s="2" t="s">
        <v>24</v>
      </c>
      <c r="P3032" s="2" t="s">
        <v>52</v>
      </c>
      <c r="Q3032" s="2" t="s">
        <v>26</v>
      </c>
      <c r="R3032" s="3">
        <v>42871</v>
      </c>
      <c r="S3032" s="10">
        <f t="shared" si="514"/>
        <v>2017</v>
      </c>
      <c r="T3032">
        <f t="shared" si="518"/>
        <v>539.69000000000005</v>
      </c>
      <c r="U3032" t="str">
        <f t="shared" si="518"/>
        <v/>
      </c>
      <c r="V3032" t="str">
        <f t="shared" si="518"/>
        <v/>
      </c>
      <c r="W3032" t="str">
        <f t="shared" si="518"/>
        <v/>
      </c>
      <c r="Z3032">
        <f t="shared" si="519"/>
        <v>539.69000000000005</v>
      </c>
      <c r="AA3032" t="str">
        <f t="shared" si="519"/>
        <v/>
      </c>
      <c r="AB3032" t="str">
        <f t="shared" si="519"/>
        <v/>
      </c>
      <c r="AE3032" t="str">
        <f t="shared" si="515"/>
        <v/>
      </c>
      <c r="AH3032" t="str">
        <f t="shared" si="516"/>
        <v/>
      </c>
      <c r="AI3032" t="str">
        <f t="shared" si="517"/>
        <v/>
      </c>
      <c r="AJ3032" t="str">
        <f t="shared" si="517"/>
        <v/>
      </c>
      <c r="AK3032" t="str">
        <f t="shared" si="517"/>
        <v/>
      </c>
      <c r="AL3032" t="str">
        <f t="shared" si="517"/>
        <v/>
      </c>
    </row>
    <row r="3033" spans="1:38" x14ac:dyDescent="0.2">
      <c r="A3033" s="1">
        <v>8275</v>
      </c>
      <c r="B3033" s="2" t="s">
        <v>18</v>
      </c>
      <c r="C3033" s="3">
        <v>42867</v>
      </c>
      <c r="D3033" s="2" t="s">
        <v>19</v>
      </c>
      <c r="E3033" s="2">
        <v>15</v>
      </c>
      <c r="F3033" s="2">
        <v>73.73</v>
      </c>
      <c r="G3033" s="2">
        <v>0.03</v>
      </c>
      <c r="H3033" s="2" t="s">
        <v>20</v>
      </c>
      <c r="I3033" s="2">
        <v>-41.83</v>
      </c>
      <c r="J3033" s="2">
        <v>16.13</v>
      </c>
      <c r="K3033" s="2">
        <v>19.04</v>
      </c>
      <c r="L3033" s="2" t="s">
        <v>457</v>
      </c>
      <c r="M3033" s="2" t="s">
        <v>29</v>
      </c>
      <c r="N3033" s="2" t="s">
        <v>23</v>
      </c>
      <c r="O3033" s="2" t="s">
        <v>24</v>
      </c>
      <c r="P3033" s="2" t="s">
        <v>25</v>
      </c>
      <c r="Q3033" s="2" t="s">
        <v>26</v>
      </c>
      <c r="R3033" s="3">
        <v>42869</v>
      </c>
      <c r="S3033" s="10">
        <f t="shared" si="514"/>
        <v>2017</v>
      </c>
      <c r="T3033">
        <f t="shared" si="518"/>
        <v>-41.83</v>
      </c>
      <c r="U3033" t="str">
        <f t="shared" si="518"/>
        <v/>
      </c>
      <c r="V3033" t="str">
        <f t="shared" si="518"/>
        <v/>
      </c>
      <c r="W3033" t="str">
        <f t="shared" si="518"/>
        <v/>
      </c>
      <c r="Z3033">
        <f t="shared" si="519"/>
        <v>-41.83</v>
      </c>
      <c r="AA3033" t="str">
        <f t="shared" si="519"/>
        <v/>
      </c>
      <c r="AB3033" t="str">
        <f t="shared" si="519"/>
        <v/>
      </c>
      <c r="AE3033" t="str">
        <f t="shared" si="515"/>
        <v>Office Supplies</v>
      </c>
      <c r="AH3033" t="str">
        <f t="shared" si="516"/>
        <v/>
      </c>
      <c r="AI3033" t="str">
        <f t="shared" si="517"/>
        <v/>
      </c>
      <c r="AJ3033" t="str">
        <f t="shared" si="517"/>
        <v/>
      </c>
      <c r="AK3033" t="str">
        <f t="shared" si="517"/>
        <v/>
      </c>
      <c r="AL3033" t="str">
        <f t="shared" si="517"/>
        <v/>
      </c>
    </row>
    <row r="3034" spans="1:38" x14ac:dyDescent="0.2">
      <c r="A3034" s="1">
        <v>8276</v>
      </c>
      <c r="B3034" s="2" t="s">
        <v>18</v>
      </c>
      <c r="C3034" s="3">
        <v>42867</v>
      </c>
      <c r="D3034" s="2" t="s">
        <v>41</v>
      </c>
      <c r="E3034" s="2">
        <v>36</v>
      </c>
      <c r="F3034" s="2">
        <v>313.02</v>
      </c>
      <c r="G3034" s="2">
        <v>0.1</v>
      </c>
      <c r="H3034" s="2" t="s">
        <v>20</v>
      </c>
      <c r="I3034" s="2">
        <v>-124.46</v>
      </c>
      <c r="J3034" s="2">
        <v>20.74</v>
      </c>
      <c r="K3034" s="2">
        <v>22.29</v>
      </c>
      <c r="L3034" s="2" t="s">
        <v>472</v>
      </c>
      <c r="M3034" s="2" t="s">
        <v>22</v>
      </c>
      <c r="N3034" s="2" t="s">
        <v>54</v>
      </c>
      <c r="O3034" s="2" t="s">
        <v>24</v>
      </c>
      <c r="P3034" s="2" t="s">
        <v>90</v>
      </c>
      <c r="Q3034" s="2" t="s">
        <v>26</v>
      </c>
      <c r="R3034" s="3">
        <v>42868</v>
      </c>
      <c r="S3034" s="10">
        <f t="shared" si="514"/>
        <v>2017</v>
      </c>
      <c r="T3034" t="str">
        <f t="shared" si="518"/>
        <v/>
      </c>
      <c r="U3034" t="str">
        <f t="shared" si="518"/>
        <v/>
      </c>
      <c r="V3034" t="str">
        <f t="shared" si="518"/>
        <v/>
      </c>
      <c r="W3034">
        <f t="shared" si="518"/>
        <v>-124.46</v>
      </c>
      <c r="Z3034">
        <f t="shared" si="519"/>
        <v>-124.46</v>
      </c>
      <c r="AA3034" t="str">
        <f t="shared" si="519"/>
        <v/>
      </c>
      <c r="AB3034" t="str">
        <f t="shared" si="519"/>
        <v/>
      </c>
      <c r="AE3034" t="str">
        <f t="shared" si="515"/>
        <v>Office Supplies</v>
      </c>
      <c r="AH3034" t="str">
        <f t="shared" si="516"/>
        <v/>
      </c>
      <c r="AI3034" t="str">
        <f t="shared" si="517"/>
        <v/>
      </c>
      <c r="AJ3034" t="str">
        <f t="shared" si="517"/>
        <v/>
      </c>
      <c r="AK3034" t="str">
        <f t="shared" si="517"/>
        <v/>
      </c>
      <c r="AL3034" t="str">
        <f t="shared" si="517"/>
        <v/>
      </c>
    </row>
    <row r="3035" spans="1:38" x14ac:dyDescent="0.2">
      <c r="A3035" s="1">
        <v>8277</v>
      </c>
      <c r="B3035" s="2" t="s">
        <v>18</v>
      </c>
      <c r="C3035" s="3">
        <v>42867</v>
      </c>
      <c r="D3035" s="2" t="s">
        <v>19</v>
      </c>
      <c r="E3035" s="2">
        <v>46</v>
      </c>
      <c r="F3035" s="2">
        <v>2521.9124999999999</v>
      </c>
      <c r="G3035" s="2">
        <v>0.04</v>
      </c>
      <c r="H3035" s="2" t="s">
        <v>49</v>
      </c>
      <c r="I3035" s="2">
        <v>607.04999999999995</v>
      </c>
      <c r="J3035" s="2">
        <v>77.989999999999995</v>
      </c>
      <c r="K3035" s="2">
        <v>18.989999999999998</v>
      </c>
      <c r="L3035" s="2" t="s">
        <v>525</v>
      </c>
      <c r="M3035" s="2" t="s">
        <v>22</v>
      </c>
      <c r="N3035" s="2" t="s">
        <v>54</v>
      </c>
      <c r="O3035" s="2" t="s">
        <v>31</v>
      </c>
      <c r="P3035" s="2" t="s">
        <v>39</v>
      </c>
      <c r="Q3035" s="2" t="s">
        <v>26</v>
      </c>
      <c r="R3035" s="3">
        <v>42868</v>
      </c>
      <c r="S3035" s="10">
        <f t="shared" si="514"/>
        <v>2017</v>
      </c>
      <c r="T3035" t="str">
        <f t="shared" si="518"/>
        <v/>
      </c>
      <c r="U3035" t="str">
        <f t="shared" si="518"/>
        <v/>
      </c>
      <c r="V3035" t="str">
        <f t="shared" si="518"/>
        <v/>
      </c>
      <c r="W3035">
        <f t="shared" si="518"/>
        <v>607.04999999999995</v>
      </c>
      <c r="Z3035" t="str">
        <f t="shared" si="519"/>
        <v/>
      </c>
      <c r="AA3035">
        <f t="shared" si="519"/>
        <v>607.04999999999995</v>
      </c>
      <c r="AB3035" t="str">
        <f t="shared" si="519"/>
        <v/>
      </c>
      <c r="AE3035" t="str">
        <f t="shared" si="515"/>
        <v/>
      </c>
      <c r="AH3035" t="str">
        <f t="shared" si="516"/>
        <v/>
      </c>
      <c r="AI3035" t="str">
        <f t="shared" si="517"/>
        <v/>
      </c>
      <c r="AJ3035" t="str">
        <f t="shared" si="517"/>
        <v/>
      </c>
      <c r="AK3035" t="str">
        <f t="shared" si="517"/>
        <v/>
      </c>
      <c r="AL3035" t="str">
        <f t="shared" si="517"/>
        <v/>
      </c>
    </row>
    <row r="3036" spans="1:38" x14ac:dyDescent="0.2">
      <c r="A3036" s="1">
        <v>8278</v>
      </c>
      <c r="B3036" s="2" t="s">
        <v>18</v>
      </c>
      <c r="C3036" s="3">
        <v>42867</v>
      </c>
      <c r="D3036" s="2" t="s">
        <v>41</v>
      </c>
      <c r="E3036" s="2">
        <v>22</v>
      </c>
      <c r="F3036" s="2">
        <v>1125.6514999999999</v>
      </c>
      <c r="G3036" s="2">
        <v>0.1</v>
      </c>
      <c r="H3036" s="2" t="s">
        <v>20</v>
      </c>
      <c r="I3036" s="2">
        <v>-54.19</v>
      </c>
      <c r="J3036" s="2">
        <v>77.989999999999995</v>
      </c>
      <c r="K3036" s="2">
        <v>22.99</v>
      </c>
      <c r="L3036" s="2" t="s">
        <v>615</v>
      </c>
      <c r="M3036" s="2" t="s">
        <v>22</v>
      </c>
      <c r="N3036" s="2" t="s">
        <v>30</v>
      </c>
      <c r="O3036" s="2" t="s">
        <v>31</v>
      </c>
      <c r="P3036" s="2" t="s">
        <v>39</v>
      </c>
      <c r="Q3036" s="2" t="s">
        <v>26</v>
      </c>
      <c r="R3036" s="3">
        <v>42869</v>
      </c>
      <c r="S3036" s="10">
        <f t="shared" si="514"/>
        <v>2017</v>
      </c>
      <c r="T3036" t="str">
        <f t="shared" si="518"/>
        <v/>
      </c>
      <c r="U3036">
        <f t="shared" si="518"/>
        <v>-54.19</v>
      </c>
      <c r="V3036" t="str">
        <f t="shared" si="518"/>
        <v/>
      </c>
      <c r="W3036" t="str">
        <f t="shared" si="518"/>
        <v/>
      </c>
      <c r="Z3036" t="str">
        <f t="shared" si="519"/>
        <v/>
      </c>
      <c r="AA3036">
        <f t="shared" si="519"/>
        <v>-54.19</v>
      </c>
      <c r="AB3036" t="str">
        <f t="shared" si="519"/>
        <v/>
      </c>
      <c r="AE3036" t="str">
        <f t="shared" si="515"/>
        <v>Technology</v>
      </c>
      <c r="AH3036" t="str">
        <f t="shared" si="516"/>
        <v/>
      </c>
      <c r="AI3036" t="str">
        <f t="shared" si="517"/>
        <v/>
      </c>
      <c r="AJ3036" t="str">
        <f t="shared" si="517"/>
        <v/>
      </c>
      <c r="AK3036" t="str">
        <f t="shared" si="517"/>
        <v/>
      </c>
      <c r="AL3036" t="str">
        <f t="shared" si="517"/>
        <v/>
      </c>
    </row>
    <row r="3037" spans="1:38" x14ac:dyDescent="0.2">
      <c r="A3037" s="1">
        <v>8279</v>
      </c>
      <c r="B3037" s="2" t="s">
        <v>18</v>
      </c>
      <c r="C3037" s="3">
        <v>42867</v>
      </c>
      <c r="D3037" s="2" t="s">
        <v>41</v>
      </c>
      <c r="E3037" s="2">
        <v>40</v>
      </c>
      <c r="F3037" s="2">
        <v>616.79999999999995</v>
      </c>
      <c r="G3037" s="2">
        <v>0.04</v>
      </c>
      <c r="H3037" s="2" t="s">
        <v>20</v>
      </c>
      <c r="I3037" s="2">
        <v>-83.83</v>
      </c>
      <c r="J3037" s="2">
        <v>27.28</v>
      </c>
      <c r="K3037" s="2">
        <v>24.91</v>
      </c>
      <c r="L3037" s="2" t="s">
        <v>615</v>
      </c>
      <c r="M3037" s="2" t="s">
        <v>22</v>
      </c>
      <c r="N3037" s="2" t="s">
        <v>30</v>
      </c>
      <c r="O3037" s="2" t="s">
        <v>24</v>
      </c>
      <c r="P3037" s="2" t="s">
        <v>25</v>
      </c>
      <c r="Q3037" s="2" t="s">
        <v>26</v>
      </c>
      <c r="R3037" s="3">
        <v>42868</v>
      </c>
      <c r="S3037" s="10">
        <f t="shared" si="514"/>
        <v>2017</v>
      </c>
      <c r="T3037" t="str">
        <f t="shared" si="518"/>
        <v/>
      </c>
      <c r="U3037">
        <f t="shared" si="518"/>
        <v>-83.83</v>
      </c>
      <c r="V3037" t="str">
        <f t="shared" si="518"/>
        <v/>
      </c>
      <c r="W3037" t="str">
        <f t="shared" si="518"/>
        <v/>
      </c>
      <c r="Z3037">
        <f t="shared" si="519"/>
        <v>-83.83</v>
      </c>
      <c r="AA3037" t="str">
        <f t="shared" si="519"/>
        <v/>
      </c>
      <c r="AB3037" t="str">
        <f t="shared" si="519"/>
        <v/>
      </c>
      <c r="AE3037" t="str">
        <f t="shared" si="515"/>
        <v>Office Supplies</v>
      </c>
      <c r="AH3037" t="str">
        <f t="shared" si="516"/>
        <v/>
      </c>
      <c r="AI3037" t="str">
        <f t="shared" si="517"/>
        <v/>
      </c>
      <c r="AJ3037" t="str">
        <f t="shared" si="517"/>
        <v/>
      </c>
      <c r="AK3037" t="str">
        <f t="shared" si="517"/>
        <v/>
      </c>
      <c r="AL3037" t="str">
        <f t="shared" si="517"/>
        <v/>
      </c>
    </row>
    <row r="3038" spans="1:38" x14ac:dyDescent="0.2">
      <c r="A3038" s="1">
        <v>8280</v>
      </c>
      <c r="B3038" s="2" t="s">
        <v>18</v>
      </c>
      <c r="C3038" s="3">
        <v>42867</v>
      </c>
      <c r="D3038" s="2" t="s">
        <v>41</v>
      </c>
      <c r="E3038" s="2">
        <v>24</v>
      </c>
      <c r="F3038" s="2">
        <v>2305.7199999999998</v>
      </c>
      <c r="G3038" s="2">
        <v>0.06</v>
      </c>
      <c r="H3038" s="2" t="s">
        <v>20</v>
      </c>
      <c r="I3038" s="2">
        <v>224.12</v>
      </c>
      <c r="J3038" s="2">
        <v>111.99</v>
      </c>
      <c r="K3038" s="2">
        <v>33.99</v>
      </c>
      <c r="L3038" s="2" t="s">
        <v>196</v>
      </c>
      <c r="M3038" s="2" t="s">
        <v>66</v>
      </c>
      <c r="N3038" s="2" t="s">
        <v>30</v>
      </c>
      <c r="O3038" s="2" t="s">
        <v>31</v>
      </c>
      <c r="P3038" s="2" t="s">
        <v>32</v>
      </c>
      <c r="Q3038" s="2" t="s">
        <v>26</v>
      </c>
      <c r="R3038" s="3">
        <v>42868</v>
      </c>
      <c r="S3038" s="10">
        <f t="shared" si="514"/>
        <v>2017</v>
      </c>
      <c r="T3038" t="str">
        <f t="shared" si="518"/>
        <v/>
      </c>
      <c r="U3038">
        <f t="shared" si="518"/>
        <v>224.12</v>
      </c>
      <c r="V3038" t="str">
        <f t="shared" si="518"/>
        <v/>
      </c>
      <c r="W3038" t="str">
        <f t="shared" si="518"/>
        <v/>
      </c>
      <c r="Z3038" t="str">
        <f t="shared" si="519"/>
        <v/>
      </c>
      <c r="AA3038">
        <f t="shared" si="519"/>
        <v>224.12</v>
      </c>
      <c r="AB3038" t="str">
        <f t="shared" si="519"/>
        <v/>
      </c>
      <c r="AE3038" t="str">
        <f t="shared" si="515"/>
        <v/>
      </c>
      <c r="AH3038" t="str">
        <f t="shared" si="516"/>
        <v/>
      </c>
      <c r="AI3038" t="str">
        <f t="shared" si="517"/>
        <v/>
      </c>
      <c r="AJ3038" t="str">
        <f t="shared" si="517"/>
        <v/>
      </c>
      <c r="AK3038" t="str">
        <f t="shared" si="517"/>
        <v/>
      </c>
      <c r="AL3038" t="str">
        <f t="shared" si="517"/>
        <v/>
      </c>
    </row>
    <row r="3039" spans="1:38" x14ac:dyDescent="0.2">
      <c r="A3039" s="1">
        <v>8281</v>
      </c>
      <c r="B3039" s="2" t="s">
        <v>18</v>
      </c>
      <c r="C3039" s="3">
        <v>42868</v>
      </c>
      <c r="D3039" s="2" t="s">
        <v>41</v>
      </c>
      <c r="E3039" s="2">
        <v>32</v>
      </c>
      <c r="F3039" s="2">
        <v>938.48</v>
      </c>
      <c r="G3039" s="2">
        <v>0.1</v>
      </c>
      <c r="H3039" s="2" t="s">
        <v>49</v>
      </c>
      <c r="I3039" s="2">
        <v>275</v>
      </c>
      <c r="J3039" s="2">
        <v>41.89</v>
      </c>
      <c r="K3039" s="2">
        <v>15.99</v>
      </c>
      <c r="L3039" s="2" t="s">
        <v>104</v>
      </c>
      <c r="M3039" s="2" t="s">
        <v>38</v>
      </c>
      <c r="N3039" s="2" t="s">
        <v>54</v>
      </c>
      <c r="O3039" s="2" t="s">
        <v>31</v>
      </c>
      <c r="P3039" s="2" t="s">
        <v>32</v>
      </c>
      <c r="Q3039" s="2" t="s">
        <v>58</v>
      </c>
      <c r="R3039" s="3">
        <v>42871</v>
      </c>
      <c r="S3039" s="10">
        <f t="shared" si="514"/>
        <v>2017</v>
      </c>
      <c r="T3039" t="str">
        <f t="shared" si="518"/>
        <v/>
      </c>
      <c r="U3039" t="str">
        <f t="shared" si="518"/>
        <v/>
      </c>
      <c r="V3039" t="str">
        <f t="shared" si="518"/>
        <v/>
      </c>
      <c r="W3039">
        <f t="shared" si="518"/>
        <v>275</v>
      </c>
      <c r="Z3039" t="str">
        <f t="shared" si="519"/>
        <v/>
      </c>
      <c r="AA3039">
        <f t="shared" si="519"/>
        <v>275</v>
      </c>
      <c r="AB3039" t="str">
        <f t="shared" si="519"/>
        <v/>
      </c>
      <c r="AE3039" t="str">
        <f t="shared" si="515"/>
        <v/>
      </c>
      <c r="AH3039" t="str">
        <f t="shared" si="516"/>
        <v/>
      </c>
      <c r="AI3039" t="str">
        <f t="shared" si="517"/>
        <v/>
      </c>
      <c r="AJ3039" t="str">
        <f t="shared" si="517"/>
        <v/>
      </c>
      <c r="AK3039" t="str">
        <f t="shared" si="517"/>
        <v/>
      </c>
      <c r="AL3039" t="str">
        <f t="shared" si="517"/>
        <v/>
      </c>
    </row>
    <row r="3040" spans="1:38" x14ac:dyDescent="0.2">
      <c r="A3040" s="1">
        <v>8282</v>
      </c>
      <c r="B3040" s="2" t="s">
        <v>18</v>
      </c>
      <c r="C3040" s="3">
        <v>42870</v>
      </c>
      <c r="D3040" s="2" t="s">
        <v>41</v>
      </c>
      <c r="E3040" s="2">
        <v>3</v>
      </c>
      <c r="F3040" s="2">
        <v>128.52000000000001</v>
      </c>
      <c r="G3040" s="2">
        <v>0.1</v>
      </c>
      <c r="H3040" s="2" t="s">
        <v>20</v>
      </c>
      <c r="I3040" s="2">
        <v>-113.42</v>
      </c>
      <c r="J3040" s="2">
        <v>55.98</v>
      </c>
      <c r="K3040" s="2">
        <v>15.99</v>
      </c>
      <c r="L3040" s="2" t="s">
        <v>566</v>
      </c>
      <c r="M3040" s="2" t="s">
        <v>66</v>
      </c>
      <c r="N3040" s="2" t="s">
        <v>43</v>
      </c>
      <c r="O3040" s="2" t="s">
        <v>31</v>
      </c>
      <c r="P3040" s="2" t="s">
        <v>32</v>
      </c>
      <c r="Q3040" s="2" t="s">
        <v>58</v>
      </c>
      <c r="R3040" s="3">
        <v>42871</v>
      </c>
      <c r="S3040" s="10">
        <f t="shared" si="514"/>
        <v>2017</v>
      </c>
      <c r="T3040" t="str">
        <f t="shared" si="518"/>
        <v/>
      </c>
      <c r="U3040" t="str">
        <f t="shared" si="518"/>
        <v/>
      </c>
      <c r="V3040">
        <f t="shared" si="518"/>
        <v>-113.42</v>
      </c>
      <c r="W3040" t="str">
        <f t="shared" si="518"/>
        <v/>
      </c>
      <c r="Z3040" t="str">
        <f t="shared" si="519"/>
        <v/>
      </c>
      <c r="AA3040">
        <f t="shared" si="519"/>
        <v>-113.42</v>
      </c>
      <c r="AB3040" t="str">
        <f t="shared" si="519"/>
        <v/>
      </c>
      <c r="AE3040" t="str">
        <f t="shared" si="515"/>
        <v>Technology</v>
      </c>
      <c r="AH3040">
        <f t="shared" si="516"/>
        <v>-113.42</v>
      </c>
      <c r="AI3040" t="str">
        <f t="shared" si="517"/>
        <v/>
      </c>
      <c r="AJ3040" t="str">
        <f t="shared" si="517"/>
        <v/>
      </c>
      <c r="AK3040" t="str">
        <f t="shared" si="517"/>
        <v/>
      </c>
      <c r="AL3040">
        <f t="shared" si="517"/>
        <v>-113.42</v>
      </c>
    </row>
    <row r="3041" spans="1:38" x14ac:dyDescent="0.2">
      <c r="A3041" s="1">
        <v>8283</v>
      </c>
      <c r="B3041" s="2" t="s">
        <v>18</v>
      </c>
      <c r="C3041" s="3">
        <v>42871</v>
      </c>
      <c r="D3041" s="2" t="s">
        <v>41</v>
      </c>
      <c r="E3041" s="2">
        <v>22</v>
      </c>
      <c r="F3041" s="2">
        <v>817.31</v>
      </c>
      <c r="G3041" s="2">
        <v>7.0000000000000007E-2</v>
      </c>
      <c r="H3041" s="2" t="s">
        <v>20</v>
      </c>
      <c r="I3041" s="2">
        <v>327.07</v>
      </c>
      <c r="J3041" s="2">
        <v>49.7</v>
      </c>
      <c r="K3041" s="2">
        <v>16.989999999999998</v>
      </c>
      <c r="L3041" s="2" t="s">
        <v>153</v>
      </c>
      <c r="M3041" s="2" t="s">
        <v>38</v>
      </c>
      <c r="N3041" s="2" t="s">
        <v>43</v>
      </c>
      <c r="O3041" s="2" t="s">
        <v>24</v>
      </c>
      <c r="P3041" s="2" t="s">
        <v>25</v>
      </c>
      <c r="Q3041" s="2" t="s">
        <v>26</v>
      </c>
      <c r="R3041" s="3">
        <v>42874</v>
      </c>
      <c r="S3041" s="10">
        <f t="shared" si="514"/>
        <v>2017</v>
      </c>
      <c r="T3041" t="str">
        <f t="shared" si="518"/>
        <v/>
      </c>
      <c r="U3041" t="str">
        <f t="shared" si="518"/>
        <v/>
      </c>
      <c r="V3041">
        <f t="shared" si="518"/>
        <v>327.07</v>
      </c>
      <c r="W3041" t="str">
        <f t="shared" si="518"/>
        <v/>
      </c>
      <c r="Z3041">
        <f t="shared" si="519"/>
        <v>327.07</v>
      </c>
      <c r="AA3041" t="str">
        <f t="shared" si="519"/>
        <v/>
      </c>
      <c r="AB3041" t="str">
        <f t="shared" si="519"/>
        <v/>
      </c>
      <c r="AE3041" t="str">
        <f t="shared" si="515"/>
        <v/>
      </c>
      <c r="AH3041" t="str">
        <f t="shared" si="516"/>
        <v/>
      </c>
      <c r="AI3041" t="str">
        <f t="shared" si="517"/>
        <v/>
      </c>
      <c r="AJ3041" t="str">
        <f t="shared" si="517"/>
        <v/>
      </c>
      <c r="AK3041" t="str">
        <f t="shared" si="517"/>
        <v/>
      </c>
      <c r="AL3041" t="str">
        <f t="shared" si="517"/>
        <v/>
      </c>
    </row>
    <row r="3042" spans="1:38" x14ac:dyDescent="0.2">
      <c r="A3042" s="1">
        <v>8284</v>
      </c>
      <c r="B3042" s="2" t="s">
        <v>18</v>
      </c>
      <c r="C3042" s="3">
        <v>42871</v>
      </c>
      <c r="D3042" s="2" t="s">
        <v>41</v>
      </c>
      <c r="E3042" s="2">
        <v>50</v>
      </c>
      <c r="F3042" s="2">
        <v>1035.06</v>
      </c>
      <c r="G3042" s="2">
        <v>0</v>
      </c>
      <c r="H3042" s="2" t="s">
        <v>20</v>
      </c>
      <c r="I3042" s="2">
        <v>189.47</v>
      </c>
      <c r="J3042" s="2">
        <v>31.98</v>
      </c>
      <c r="K3042" s="2">
        <v>22.68</v>
      </c>
      <c r="L3042" s="2" t="s">
        <v>153</v>
      </c>
      <c r="M3042" s="2" t="s">
        <v>38</v>
      </c>
      <c r="N3042" s="2" t="s">
        <v>43</v>
      </c>
      <c r="O3042" s="2" t="s">
        <v>24</v>
      </c>
      <c r="P3042" s="2" t="s">
        <v>35</v>
      </c>
      <c r="Q3042" s="2" t="s">
        <v>26</v>
      </c>
      <c r="R3042" s="3">
        <v>42873</v>
      </c>
      <c r="S3042" s="10">
        <f t="shared" si="514"/>
        <v>2017</v>
      </c>
      <c r="T3042" t="str">
        <f t="shared" ref="T3042:W3061" si="520">IF($N3042=T$1,$I3042,"")</f>
        <v/>
      </c>
      <c r="U3042" t="str">
        <f t="shared" si="520"/>
        <v/>
      </c>
      <c r="V3042">
        <f t="shared" si="520"/>
        <v>189.47</v>
      </c>
      <c r="W3042" t="str">
        <f t="shared" si="520"/>
        <v/>
      </c>
      <c r="Z3042">
        <f t="shared" ref="Z3042:AB3061" si="521">IF($O3042=Z$1,$I3042,"")</f>
        <v>189.47</v>
      </c>
      <c r="AA3042" t="str">
        <f t="shared" si="521"/>
        <v/>
      </c>
      <c r="AB3042" t="str">
        <f t="shared" si="521"/>
        <v/>
      </c>
      <c r="AE3042" t="str">
        <f t="shared" si="515"/>
        <v/>
      </c>
      <c r="AH3042" t="str">
        <f t="shared" si="516"/>
        <v/>
      </c>
      <c r="AI3042" t="str">
        <f t="shared" si="517"/>
        <v/>
      </c>
      <c r="AJ3042" t="str">
        <f t="shared" si="517"/>
        <v/>
      </c>
      <c r="AK3042" t="str">
        <f t="shared" si="517"/>
        <v/>
      </c>
      <c r="AL3042" t="str">
        <f t="shared" si="517"/>
        <v/>
      </c>
    </row>
    <row r="3043" spans="1:38" x14ac:dyDescent="0.2">
      <c r="A3043" s="1">
        <v>8285</v>
      </c>
      <c r="B3043" s="2" t="s">
        <v>18</v>
      </c>
      <c r="C3043" s="3">
        <v>42871</v>
      </c>
      <c r="D3043" s="2" t="s">
        <v>41</v>
      </c>
      <c r="E3043" s="2">
        <v>30</v>
      </c>
      <c r="F3043" s="2">
        <v>308.77999999999997</v>
      </c>
      <c r="G3043" s="2">
        <v>0.06</v>
      </c>
      <c r="H3043" s="2" t="s">
        <v>20</v>
      </c>
      <c r="I3043" s="2">
        <v>10.48</v>
      </c>
      <c r="J3043" s="2">
        <v>22.48</v>
      </c>
      <c r="K3043" s="2">
        <v>16.89</v>
      </c>
      <c r="L3043" s="2" t="s">
        <v>153</v>
      </c>
      <c r="M3043" s="2" t="s">
        <v>38</v>
      </c>
      <c r="N3043" s="2" t="s">
        <v>43</v>
      </c>
      <c r="O3043" s="2" t="s">
        <v>24</v>
      </c>
      <c r="P3043" s="2" t="s">
        <v>64</v>
      </c>
      <c r="Q3043" s="2" t="s">
        <v>58</v>
      </c>
      <c r="R3043" s="3">
        <v>42873</v>
      </c>
      <c r="S3043" s="10">
        <f t="shared" si="514"/>
        <v>2017</v>
      </c>
      <c r="T3043" t="str">
        <f t="shared" si="520"/>
        <v/>
      </c>
      <c r="U3043" t="str">
        <f t="shared" si="520"/>
        <v/>
      </c>
      <c r="V3043">
        <f t="shared" si="520"/>
        <v>10.48</v>
      </c>
      <c r="W3043" t="str">
        <f t="shared" si="520"/>
        <v/>
      </c>
      <c r="Z3043">
        <f t="shared" si="521"/>
        <v>10.48</v>
      </c>
      <c r="AA3043" t="str">
        <f t="shared" si="521"/>
        <v/>
      </c>
      <c r="AB3043" t="str">
        <f t="shared" si="521"/>
        <v/>
      </c>
      <c r="AE3043" t="str">
        <f t="shared" si="515"/>
        <v/>
      </c>
      <c r="AH3043" t="str">
        <f t="shared" si="516"/>
        <v/>
      </c>
      <c r="AI3043" t="str">
        <f t="shared" si="517"/>
        <v/>
      </c>
      <c r="AJ3043" t="str">
        <f t="shared" si="517"/>
        <v/>
      </c>
      <c r="AK3043" t="str">
        <f t="shared" si="517"/>
        <v/>
      </c>
      <c r="AL3043" t="str">
        <f t="shared" si="517"/>
        <v/>
      </c>
    </row>
    <row r="3044" spans="1:38" x14ac:dyDescent="0.2">
      <c r="A3044" s="1">
        <v>8286</v>
      </c>
      <c r="B3044" s="2" t="s">
        <v>18</v>
      </c>
      <c r="C3044" s="3">
        <v>42872</v>
      </c>
      <c r="D3044" s="2" t="s">
        <v>41</v>
      </c>
      <c r="E3044" s="2">
        <v>49</v>
      </c>
      <c r="F3044" s="2">
        <v>2054.98</v>
      </c>
      <c r="G3044" s="2">
        <v>0.01</v>
      </c>
      <c r="H3044" s="2" t="s">
        <v>20</v>
      </c>
      <c r="I3044" s="2">
        <v>908.02</v>
      </c>
      <c r="J3044" s="2">
        <v>52.98</v>
      </c>
      <c r="K3044" s="2">
        <v>15.99</v>
      </c>
      <c r="L3044" s="2" t="s">
        <v>340</v>
      </c>
      <c r="M3044" s="2" t="s">
        <v>38</v>
      </c>
      <c r="N3044" s="2" t="s">
        <v>23</v>
      </c>
      <c r="O3044" s="2" t="s">
        <v>31</v>
      </c>
      <c r="P3044" s="2" t="s">
        <v>32</v>
      </c>
      <c r="Q3044" s="2" t="s">
        <v>58</v>
      </c>
      <c r="R3044" s="3">
        <v>42874</v>
      </c>
      <c r="S3044" s="10">
        <f t="shared" si="514"/>
        <v>2017</v>
      </c>
      <c r="T3044">
        <f t="shared" si="520"/>
        <v>908.02</v>
      </c>
      <c r="U3044" t="str">
        <f t="shared" si="520"/>
        <v/>
      </c>
      <c r="V3044" t="str">
        <f t="shared" si="520"/>
        <v/>
      </c>
      <c r="W3044" t="str">
        <f t="shared" si="520"/>
        <v/>
      </c>
      <c r="Z3044" t="str">
        <f t="shared" si="521"/>
        <v/>
      </c>
      <c r="AA3044">
        <f t="shared" si="521"/>
        <v>908.02</v>
      </c>
      <c r="AB3044" t="str">
        <f t="shared" si="521"/>
        <v/>
      </c>
      <c r="AE3044" t="str">
        <f t="shared" si="515"/>
        <v/>
      </c>
      <c r="AH3044" t="str">
        <f t="shared" si="516"/>
        <v/>
      </c>
      <c r="AI3044" t="str">
        <f t="shared" si="517"/>
        <v/>
      </c>
      <c r="AJ3044" t="str">
        <f t="shared" si="517"/>
        <v/>
      </c>
      <c r="AK3044" t="str">
        <f t="shared" si="517"/>
        <v/>
      </c>
      <c r="AL3044" t="str">
        <f t="shared" si="517"/>
        <v/>
      </c>
    </row>
    <row r="3045" spans="1:38" x14ac:dyDescent="0.2">
      <c r="A3045" s="1">
        <v>8287</v>
      </c>
      <c r="B3045" s="2" t="s">
        <v>18</v>
      </c>
      <c r="C3045" s="3">
        <v>42872</v>
      </c>
      <c r="D3045" s="2" t="s">
        <v>41</v>
      </c>
      <c r="E3045" s="2">
        <v>1</v>
      </c>
      <c r="F3045" s="2">
        <v>64.010000000000005</v>
      </c>
      <c r="G3045" s="2">
        <v>0.02</v>
      </c>
      <c r="H3045" s="2" t="s">
        <v>20</v>
      </c>
      <c r="I3045" s="2">
        <v>-16.760000000000002</v>
      </c>
      <c r="J3045" s="2">
        <v>52.97</v>
      </c>
      <c r="K3045" s="2">
        <v>28.45</v>
      </c>
      <c r="L3045" s="2" t="s">
        <v>340</v>
      </c>
      <c r="M3045" s="2" t="s">
        <v>38</v>
      </c>
      <c r="N3045" s="2" t="s">
        <v>23</v>
      </c>
      <c r="O3045" s="2" t="s">
        <v>45</v>
      </c>
      <c r="P3045" s="2" t="s">
        <v>55</v>
      </c>
      <c r="Q3045" s="2" t="s">
        <v>34</v>
      </c>
      <c r="R3045" s="3">
        <v>42874</v>
      </c>
      <c r="S3045" s="10">
        <f t="shared" si="514"/>
        <v>2017</v>
      </c>
      <c r="T3045">
        <f t="shared" si="520"/>
        <v>-16.760000000000002</v>
      </c>
      <c r="U3045" t="str">
        <f t="shared" si="520"/>
        <v/>
      </c>
      <c r="V3045" t="str">
        <f t="shared" si="520"/>
        <v/>
      </c>
      <c r="W3045" t="str">
        <f t="shared" si="520"/>
        <v/>
      </c>
      <c r="Z3045" t="str">
        <f t="shared" si="521"/>
        <v/>
      </c>
      <c r="AA3045" t="str">
        <f t="shared" si="521"/>
        <v/>
      </c>
      <c r="AB3045">
        <f t="shared" si="521"/>
        <v>-16.760000000000002</v>
      </c>
      <c r="AE3045" t="str">
        <f t="shared" si="515"/>
        <v>Furniture</v>
      </c>
      <c r="AH3045" t="str">
        <f t="shared" si="516"/>
        <v/>
      </c>
      <c r="AI3045" t="str">
        <f t="shared" si="517"/>
        <v/>
      </c>
      <c r="AJ3045" t="str">
        <f t="shared" si="517"/>
        <v/>
      </c>
      <c r="AK3045" t="str">
        <f t="shared" si="517"/>
        <v/>
      </c>
      <c r="AL3045" t="str">
        <f t="shared" si="517"/>
        <v/>
      </c>
    </row>
    <row r="3046" spans="1:38" x14ac:dyDescent="0.2">
      <c r="A3046" s="1">
        <v>8288</v>
      </c>
      <c r="B3046" s="2" t="s">
        <v>18</v>
      </c>
      <c r="C3046" s="3">
        <v>42872</v>
      </c>
      <c r="D3046" s="2" t="s">
        <v>59</v>
      </c>
      <c r="E3046" s="2">
        <v>43</v>
      </c>
      <c r="F3046" s="2">
        <v>1167.95</v>
      </c>
      <c r="G3046" s="2">
        <v>0.05</v>
      </c>
      <c r="H3046" s="2" t="s">
        <v>44</v>
      </c>
      <c r="I3046" s="2">
        <v>-173.77</v>
      </c>
      <c r="J3046" s="2">
        <v>37.979999999999997</v>
      </c>
      <c r="K3046" s="2">
        <v>28.36</v>
      </c>
      <c r="L3046" s="2" t="s">
        <v>511</v>
      </c>
      <c r="M3046" s="2" t="s">
        <v>29</v>
      </c>
      <c r="N3046" s="2" t="s">
        <v>43</v>
      </c>
      <c r="O3046" s="2" t="s">
        <v>45</v>
      </c>
      <c r="P3046" s="2" t="s">
        <v>61</v>
      </c>
      <c r="Q3046" s="2" t="s">
        <v>56</v>
      </c>
      <c r="R3046" s="3">
        <v>42873</v>
      </c>
      <c r="S3046" s="10">
        <f t="shared" si="514"/>
        <v>2017</v>
      </c>
      <c r="T3046" t="str">
        <f t="shared" si="520"/>
        <v/>
      </c>
      <c r="U3046" t="str">
        <f t="shared" si="520"/>
        <v/>
      </c>
      <c r="V3046">
        <f t="shared" si="520"/>
        <v>-173.77</v>
      </c>
      <c r="W3046" t="str">
        <f t="shared" si="520"/>
        <v/>
      </c>
      <c r="Z3046" t="str">
        <f t="shared" si="521"/>
        <v/>
      </c>
      <c r="AA3046" t="str">
        <f t="shared" si="521"/>
        <v/>
      </c>
      <c r="AB3046">
        <f t="shared" si="521"/>
        <v>-173.77</v>
      </c>
      <c r="AE3046" t="str">
        <f t="shared" si="515"/>
        <v>Furniture</v>
      </c>
      <c r="AH3046" t="str">
        <f t="shared" si="516"/>
        <v/>
      </c>
      <c r="AI3046" t="str">
        <f t="shared" si="517"/>
        <v/>
      </c>
      <c r="AJ3046" t="str">
        <f t="shared" si="517"/>
        <v/>
      </c>
      <c r="AK3046" t="str">
        <f t="shared" si="517"/>
        <v/>
      </c>
      <c r="AL3046" t="str">
        <f t="shared" si="517"/>
        <v/>
      </c>
    </row>
    <row r="3047" spans="1:38" x14ac:dyDescent="0.2">
      <c r="A3047" s="1">
        <v>8289</v>
      </c>
      <c r="B3047" s="2" t="s">
        <v>18</v>
      </c>
      <c r="C3047" s="3">
        <v>42873</v>
      </c>
      <c r="D3047" s="2" t="s">
        <v>41</v>
      </c>
      <c r="E3047" s="2">
        <v>32</v>
      </c>
      <c r="F3047" s="2">
        <v>142.6</v>
      </c>
      <c r="G3047" s="2">
        <v>0.02</v>
      </c>
      <c r="H3047" s="2" t="s">
        <v>20</v>
      </c>
      <c r="I3047" s="2">
        <v>64.8</v>
      </c>
      <c r="J3047" s="2">
        <v>16.13</v>
      </c>
      <c r="K3047" s="2">
        <v>14.5</v>
      </c>
      <c r="L3047" s="2" t="s">
        <v>616</v>
      </c>
      <c r="M3047" s="2" t="s">
        <v>22</v>
      </c>
      <c r="N3047" s="2" t="s">
        <v>23</v>
      </c>
      <c r="O3047" s="2" t="s">
        <v>24</v>
      </c>
      <c r="P3047" s="2" t="s">
        <v>74</v>
      </c>
      <c r="Q3047" s="2" t="s">
        <v>26</v>
      </c>
      <c r="R3047" s="3">
        <v>42874</v>
      </c>
      <c r="S3047" s="10">
        <f t="shared" si="514"/>
        <v>2017</v>
      </c>
      <c r="T3047">
        <f t="shared" si="520"/>
        <v>64.8</v>
      </c>
      <c r="U3047" t="str">
        <f t="shared" si="520"/>
        <v/>
      </c>
      <c r="V3047" t="str">
        <f t="shared" si="520"/>
        <v/>
      </c>
      <c r="W3047" t="str">
        <f t="shared" si="520"/>
        <v/>
      </c>
      <c r="Z3047">
        <f t="shared" si="521"/>
        <v>64.8</v>
      </c>
      <c r="AA3047" t="str">
        <f t="shared" si="521"/>
        <v/>
      </c>
      <c r="AB3047" t="str">
        <f t="shared" si="521"/>
        <v/>
      </c>
      <c r="AE3047" t="str">
        <f t="shared" si="515"/>
        <v/>
      </c>
      <c r="AH3047" t="str">
        <f t="shared" si="516"/>
        <v/>
      </c>
      <c r="AI3047" t="str">
        <f t="shared" si="517"/>
        <v/>
      </c>
      <c r="AJ3047" t="str">
        <f t="shared" si="517"/>
        <v/>
      </c>
      <c r="AK3047" t="str">
        <f t="shared" si="517"/>
        <v/>
      </c>
      <c r="AL3047" t="str">
        <f t="shared" si="517"/>
        <v/>
      </c>
    </row>
    <row r="3048" spans="1:38" x14ac:dyDescent="0.2">
      <c r="A3048" s="1">
        <v>8290</v>
      </c>
      <c r="B3048" s="2" t="s">
        <v>40</v>
      </c>
      <c r="C3048" s="3">
        <v>42874</v>
      </c>
      <c r="D3048" s="2" t="s">
        <v>59</v>
      </c>
      <c r="E3048" s="2">
        <v>21</v>
      </c>
      <c r="F3048" s="2">
        <v>1010.17</v>
      </c>
      <c r="G3048" s="2">
        <v>7.0000000000000007E-2</v>
      </c>
      <c r="H3048" s="2" t="s">
        <v>20</v>
      </c>
      <c r="I3048" s="2">
        <v>301</v>
      </c>
      <c r="J3048" s="2">
        <v>61.34</v>
      </c>
      <c r="K3048" s="2">
        <v>24.25</v>
      </c>
      <c r="L3048" s="2" t="s">
        <v>390</v>
      </c>
      <c r="M3048" s="2" t="s">
        <v>38</v>
      </c>
      <c r="N3048" s="2" t="s">
        <v>23</v>
      </c>
      <c r="O3048" s="2" t="s">
        <v>45</v>
      </c>
      <c r="P3048" s="2" t="s">
        <v>55</v>
      </c>
      <c r="Q3048" s="2" t="s">
        <v>34</v>
      </c>
      <c r="R3048" s="3">
        <v>42876</v>
      </c>
      <c r="S3048" s="10">
        <f t="shared" si="514"/>
        <v>2017</v>
      </c>
      <c r="T3048">
        <f t="shared" si="520"/>
        <v>301</v>
      </c>
      <c r="U3048" t="str">
        <f t="shared" si="520"/>
        <v/>
      </c>
      <c r="V3048" t="str">
        <f t="shared" si="520"/>
        <v/>
      </c>
      <c r="W3048" t="str">
        <f t="shared" si="520"/>
        <v/>
      </c>
      <c r="Z3048" t="str">
        <f t="shared" si="521"/>
        <v/>
      </c>
      <c r="AA3048" t="str">
        <f t="shared" si="521"/>
        <v/>
      </c>
      <c r="AB3048">
        <f t="shared" si="521"/>
        <v>301</v>
      </c>
      <c r="AE3048" t="str">
        <f t="shared" si="515"/>
        <v/>
      </c>
      <c r="AH3048" t="str">
        <f t="shared" si="516"/>
        <v/>
      </c>
      <c r="AI3048" t="str">
        <f t="shared" si="517"/>
        <v/>
      </c>
      <c r="AJ3048" t="str">
        <f t="shared" si="517"/>
        <v/>
      </c>
      <c r="AK3048" t="str">
        <f t="shared" si="517"/>
        <v/>
      </c>
      <c r="AL3048" t="str">
        <f t="shared" si="517"/>
        <v/>
      </c>
    </row>
    <row r="3049" spans="1:38" x14ac:dyDescent="0.2">
      <c r="A3049" s="1">
        <v>8291</v>
      </c>
      <c r="B3049" s="2" t="s">
        <v>40</v>
      </c>
      <c r="C3049" s="3">
        <v>42874</v>
      </c>
      <c r="D3049" s="2" t="s">
        <v>59</v>
      </c>
      <c r="E3049" s="2">
        <v>17</v>
      </c>
      <c r="F3049" s="2">
        <v>185.54</v>
      </c>
      <c r="G3049" s="2">
        <v>0.01</v>
      </c>
      <c r="H3049" s="2" t="s">
        <v>20</v>
      </c>
      <c r="I3049" s="2">
        <v>61.7</v>
      </c>
      <c r="J3049" s="2">
        <v>22.06</v>
      </c>
      <c r="K3049" s="2">
        <v>16.059999999999999</v>
      </c>
      <c r="L3049" s="2" t="s">
        <v>390</v>
      </c>
      <c r="M3049" s="2" t="s">
        <v>38</v>
      </c>
      <c r="N3049" s="2" t="s">
        <v>23</v>
      </c>
      <c r="O3049" s="2" t="s">
        <v>45</v>
      </c>
      <c r="P3049" s="2" t="s">
        <v>55</v>
      </c>
      <c r="Q3049" s="2" t="s">
        <v>36</v>
      </c>
      <c r="R3049" s="3">
        <v>42876</v>
      </c>
      <c r="S3049" s="10">
        <f t="shared" si="514"/>
        <v>2017</v>
      </c>
      <c r="T3049">
        <f t="shared" si="520"/>
        <v>61.7</v>
      </c>
      <c r="U3049" t="str">
        <f t="shared" si="520"/>
        <v/>
      </c>
      <c r="V3049" t="str">
        <f t="shared" si="520"/>
        <v/>
      </c>
      <c r="W3049" t="str">
        <f t="shared" si="520"/>
        <v/>
      </c>
      <c r="Z3049" t="str">
        <f t="shared" si="521"/>
        <v/>
      </c>
      <c r="AA3049" t="str">
        <f t="shared" si="521"/>
        <v/>
      </c>
      <c r="AB3049">
        <f t="shared" si="521"/>
        <v>61.7</v>
      </c>
      <c r="AE3049" t="str">
        <f t="shared" si="515"/>
        <v/>
      </c>
      <c r="AH3049" t="str">
        <f t="shared" si="516"/>
        <v/>
      </c>
      <c r="AI3049" t="str">
        <f t="shared" si="517"/>
        <v/>
      </c>
      <c r="AJ3049" t="str">
        <f t="shared" si="517"/>
        <v/>
      </c>
      <c r="AK3049" t="str">
        <f t="shared" si="517"/>
        <v/>
      </c>
      <c r="AL3049" t="str">
        <f t="shared" si="517"/>
        <v/>
      </c>
    </row>
    <row r="3050" spans="1:38" x14ac:dyDescent="0.2">
      <c r="A3050" s="1">
        <v>8292</v>
      </c>
      <c r="B3050" s="2" t="s">
        <v>18</v>
      </c>
      <c r="C3050" s="3">
        <v>42874</v>
      </c>
      <c r="D3050" s="2" t="s">
        <v>19</v>
      </c>
      <c r="E3050" s="2">
        <v>7</v>
      </c>
      <c r="F3050" s="2">
        <v>170.54</v>
      </c>
      <c r="G3050" s="2">
        <v>7.0000000000000007E-2</v>
      </c>
      <c r="H3050" s="2" t="s">
        <v>20</v>
      </c>
      <c r="I3050" s="2">
        <v>-32.1</v>
      </c>
      <c r="J3050" s="2">
        <v>34.99</v>
      </c>
      <c r="K3050" s="2">
        <v>22.99</v>
      </c>
      <c r="L3050" s="2" t="s">
        <v>128</v>
      </c>
      <c r="M3050" s="2" t="s">
        <v>29</v>
      </c>
      <c r="N3050" s="2" t="s">
        <v>43</v>
      </c>
      <c r="O3050" s="2" t="s">
        <v>24</v>
      </c>
      <c r="P3050" s="2" t="s">
        <v>64</v>
      </c>
      <c r="Q3050" s="2" t="s">
        <v>58</v>
      </c>
      <c r="R3050" s="3">
        <v>42875</v>
      </c>
      <c r="S3050" s="10">
        <f t="shared" si="514"/>
        <v>2017</v>
      </c>
      <c r="T3050" t="str">
        <f t="shared" si="520"/>
        <v/>
      </c>
      <c r="U3050" t="str">
        <f t="shared" si="520"/>
        <v/>
      </c>
      <c r="V3050">
        <f t="shared" si="520"/>
        <v>-32.1</v>
      </c>
      <c r="W3050" t="str">
        <f t="shared" si="520"/>
        <v/>
      </c>
      <c r="Z3050">
        <f t="shared" si="521"/>
        <v>-32.1</v>
      </c>
      <c r="AA3050" t="str">
        <f t="shared" si="521"/>
        <v/>
      </c>
      <c r="AB3050" t="str">
        <f t="shared" si="521"/>
        <v/>
      </c>
      <c r="AE3050" t="str">
        <f t="shared" si="515"/>
        <v>Office Supplies</v>
      </c>
      <c r="AH3050" t="str">
        <f t="shared" si="516"/>
        <v/>
      </c>
      <c r="AI3050" t="str">
        <f t="shared" si="517"/>
        <v/>
      </c>
      <c r="AJ3050" t="str">
        <f t="shared" si="517"/>
        <v/>
      </c>
      <c r="AK3050" t="str">
        <f t="shared" si="517"/>
        <v/>
      </c>
      <c r="AL3050" t="str">
        <f t="shared" si="517"/>
        <v/>
      </c>
    </row>
    <row r="3051" spans="1:38" x14ac:dyDescent="0.2">
      <c r="A3051" s="1">
        <v>8293</v>
      </c>
      <c r="B3051" s="2" t="s">
        <v>18</v>
      </c>
      <c r="C3051" s="3">
        <v>42875</v>
      </c>
      <c r="D3051" s="2" t="s">
        <v>19</v>
      </c>
      <c r="E3051" s="2">
        <v>21</v>
      </c>
      <c r="F3051" s="2">
        <v>87.85</v>
      </c>
      <c r="G3051" s="2">
        <v>0.09</v>
      </c>
      <c r="H3051" s="2" t="s">
        <v>20</v>
      </c>
      <c r="I3051" s="2">
        <v>-55.56</v>
      </c>
      <c r="J3051" s="2">
        <v>15.74</v>
      </c>
      <c r="K3051" s="2">
        <v>18.690000000000001</v>
      </c>
      <c r="L3051" s="2" t="s">
        <v>217</v>
      </c>
      <c r="M3051" s="2" t="s">
        <v>29</v>
      </c>
      <c r="N3051" s="2" t="s">
        <v>43</v>
      </c>
      <c r="O3051" s="2" t="s">
        <v>24</v>
      </c>
      <c r="P3051" s="2" t="s">
        <v>25</v>
      </c>
      <c r="Q3051" s="2" t="s">
        <v>26</v>
      </c>
      <c r="R3051" s="3">
        <v>42876</v>
      </c>
      <c r="S3051" s="10">
        <f t="shared" si="514"/>
        <v>2017</v>
      </c>
      <c r="T3051" t="str">
        <f t="shared" si="520"/>
        <v/>
      </c>
      <c r="U3051" t="str">
        <f t="shared" si="520"/>
        <v/>
      </c>
      <c r="V3051">
        <f t="shared" si="520"/>
        <v>-55.56</v>
      </c>
      <c r="W3051" t="str">
        <f t="shared" si="520"/>
        <v/>
      </c>
      <c r="Z3051">
        <f t="shared" si="521"/>
        <v>-55.56</v>
      </c>
      <c r="AA3051" t="str">
        <f t="shared" si="521"/>
        <v/>
      </c>
      <c r="AB3051" t="str">
        <f t="shared" si="521"/>
        <v/>
      </c>
      <c r="AE3051" t="str">
        <f t="shared" si="515"/>
        <v>Office Supplies</v>
      </c>
      <c r="AH3051" t="str">
        <f t="shared" si="516"/>
        <v/>
      </c>
      <c r="AI3051" t="str">
        <f t="shared" si="517"/>
        <v/>
      </c>
      <c r="AJ3051" t="str">
        <f t="shared" si="517"/>
        <v/>
      </c>
      <c r="AK3051" t="str">
        <f t="shared" si="517"/>
        <v/>
      </c>
      <c r="AL3051" t="str">
        <f t="shared" si="517"/>
        <v/>
      </c>
    </row>
    <row r="3052" spans="1:38" x14ac:dyDescent="0.2">
      <c r="A3052" s="1">
        <v>8294</v>
      </c>
      <c r="B3052" s="2" t="s">
        <v>18</v>
      </c>
      <c r="C3052" s="3">
        <v>42875</v>
      </c>
      <c r="D3052" s="2" t="s">
        <v>27</v>
      </c>
      <c r="E3052" s="2">
        <v>25</v>
      </c>
      <c r="F3052" s="2">
        <v>277.56</v>
      </c>
      <c r="G3052" s="2">
        <v>0.09</v>
      </c>
      <c r="H3052" s="2" t="s">
        <v>20</v>
      </c>
      <c r="I3052" s="2">
        <v>22.32</v>
      </c>
      <c r="J3052" s="2">
        <v>23.09</v>
      </c>
      <c r="K3052" s="2">
        <v>19.25</v>
      </c>
      <c r="L3052" s="2" t="s">
        <v>345</v>
      </c>
      <c r="M3052" s="2" t="s">
        <v>29</v>
      </c>
      <c r="N3052" s="2" t="s">
        <v>30</v>
      </c>
      <c r="O3052" s="2" t="s">
        <v>24</v>
      </c>
      <c r="P3052" s="2" t="s">
        <v>90</v>
      </c>
      <c r="Q3052" s="2" t="s">
        <v>26</v>
      </c>
      <c r="R3052" s="3">
        <v>42884</v>
      </c>
      <c r="S3052" s="10">
        <f t="shared" si="514"/>
        <v>2017</v>
      </c>
      <c r="T3052" t="str">
        <f t="shared" si="520"/>
        <v/>
      </c>
      <c r="U3052">
        <f t="shared" si="520"/>
        <v>22.32</v>
      </c>
      <c r="V3052" t="str">
        <f t="shared" si="520"/>
        <v/>
      </c>
      <c r="W3052" t="str">
        <f t="shared" si="520"/>
        <v/>
      </c>
      <c r="Z3052">
        <f t="shared" si="521"/>
        <v>22.32</v>
      </c>
      <c r="AA3052" t="str">
        <f t="shared" si="521"/>
        <v/>
      </c>
      <c r="AB3052" t="str">
        <f t="shared" si="521"/>
        <v/>
      </c>
      <c r="AE3052" t="str">
        <f t="shared" si="515"/>
        <v/>
      </c>
      <c r="AH3052" t="str">
        <f t="shared" si="516"/>
        <v/>
      </c>
      <c r="AI3052" t="str">
        <f t="shared" si="517"/>
        <v/>
      </c>
      <c r="AJ3052" t="str">
        <f t="shared" si="517"/>
        <v/>
      </c>
      <c r="AK3052" t="str">
        <f t="shared" si="517"/>
        <v/>
      </c>
      <c r="AL3052" t="str">
        <f t="shared" si="517"/>
        <v/>
      </c>
    </row>
    <row r="3053" spans="1:38" x14ac:dyDescent="0.2">
      <c r="A3053" s="1">
        <v>8295</v>
      </c>
      <c r="B3053" s="2" t="s">
        <v>18</v>
      </c>
      <c r="C3053" s="3">
        <v>42875</v>
      </c>
      <c r="D3053" s="2" t="s">
        <v>27</v>
      </c>
      <c r="E3053" s="2">
        <v>24</v>
      </c>
      <c r="F3053" s="2">
        <v>2701.41</v>
      </c>
      <c r="G3053" s="2">
        <v>0.08</v>
      </c>
      <c r="H3053" s="2" t="s">
        <v>49</v>
      </c>
      <c r="I3053" s="2">
        <v>999.71</v>
      </c>
      <c r="J3053" s="2">
        <v>132.97</v>
      </c>
      <c r="K3053" s="2">
        <v>21.11</v>
      </c>
      <c r="L3053" s="2" t="s">
        <v>345</v>
      </c>
      <c r="M3053" s="2" t="s">
        <v>29</v>
      </c>
      <c r="N3053" s="2" t="s">
        <v>30</v>
      </c>
      <c r="O3053" s="2" t="s">
        <v>31</v>
      </c>
      <c r="P3053" s="2" t="s">
        <v>33</v>
      </c>
      <c r="Q3053" s="2" t="s">
        <v>62</v>
      </c>
      <c r="R3053" s="3">
        <v>42875</v>
      </c>
      <c r="S3053" s="10">
        <f t="shared" si="514"/>
        <v>2017</v>
      </c>
      <c r="T3053" t="str">
        <f t="shared" si="520"/>
        <v/>
      </c>
      <c r="U3053">
        <f t="shared" si="520"/>
        <v>999.71</v>
      </c>
      <c r="V3053" t="str">
        <f t="shared" si="520"/>
        <v/>
      </c>
      <c r="W3053" t="str">
        <f t="shared" si="520"/>
        <v/>
      </c>
      <c r="Z3053" t="str">
        <f t="shared" si="521"/>
        <v/>
      </c>
      <c r="AA3053">
        <f t="shared" si="521"/>
        <v>999.71</v>
      </c>
      <c r="AB3053" t="str">
        <f t="shared" si="521"/>
        <v/>
      </c>
      <c r="AE3053" t="str">
        <f t="shared" si="515"/>
        <v/>
      </c>
      <c r="AH3053" t="str">
        <f t="shared" si="516"/>
        <v/>
      </c>
      <c r="AI3053" t="str">
        <f t="shared" si="517"/>
        <v/>
      </c>
      <c r="AJ3053" t="str">
        <f t="shared" si="517"/>
        <v/>
      </c>
      <c r="AK3053" t="str">
        <f t="shared" si="517"/>
        <v/>
      </c>
      <c r="AL3053" t="str">
        <f t="shared" si="517"/>
        <v/>
      </c>
    </row>
    <row r="3054" spans="1:38" x14ac:dyDescent="0.2">
      <c r="A3054" s="1">
        <v>8296</v>
      </c>
      <c r="B3054" s="2" t="s">
        <v>18</v>
      </c>
      <c r="C3054" s="3">
        <v>42875</v>
      </c>
      <c r="D3054" s="2" t="s">
        <v>19</v>
      </c>
      <c r="E3054" s="2">
        <v>8</v>
      </c>
      <c r="F3054" s="2">
        <v>41350.61</v>
      </c>
      <c r="G3054" s="2">
        <v>0.09</v>
      </c>
      <c r="H3054" s="2" t="s">
        <v>20</v>
      </c>
      <c r="I3054" s="2">
        <v>3857.59</v>
      </c>
      <c r="J3054" s="2">
        <v>6795.02</v>
      </c>
      <c r="K3054" s="2">
        <v>38.49</v>
      </c>
      <c r="L3054" s="2" t="s">
        <v>617</v>
      </c>
      <c r="M3054" s="2" t="s">
        <v>29</v>
      </c>
      <c r="N3054" s="2" t="s">
        <v>30</v>
      </c>
      <c r="O3054" s="2" t="s">
        <v>31</v>
      </c>
      <c r="P3054" s="2" t="s">
        <v>33</v>
      </c>
      <c r="Q3054" s="2" t="s">
        <v>34</v>
      </c>
      <c r="R3054" s="3">
        <v>42877</v>
      </c>
      <c r="S3054" s="10">
        <f t="shared" si="514"/>
        <v>2017</v>
      </c>
      <c r="T3054" t="str">
        <f t="shared" si="520"/>
        <v/>
      </c>
      <c r="U3054">
        <f t="shared" si="520"/>
        <v>3857.59</v>
      </c>
      <c r="V3054" t="str">
        <f t="shared" si="520"/>
        <v/>
      </c>
      <c r="W3054" t="str">
        <f t="shared" si="520"/>
        <v/>
      </c>
      <c r="Z3054" t="str">
        <f t="shared" si="521"/>
        <v/>
      </c>
      <c r="AA3054">
        <f t="shared" si="521"/>
        <v>3857.59</v>
      </c>
      <c r="AB3054" t="str">
        <f t="shared" si="521"/>
        <v/>
      </c>
      <c r="AE3054" t="str">
        <f t="shared" si="515"/>
        <v/>
      </c>
      <c r="AH3054">
        <f t="shared" si="516"/>
        <v>3857.59</v>
      </c>
      <c r="AI3054" t="str">
        <f t="shared" si="517"/>
        <v/>
      </c>
      <c r="AJ3054" t="str">
        <f t="shared" si="517"/>
        <v/>
      </c>
      <c r="AK3054" t="str">
        <f t="shared" si="517"/>
        <v/>
      </c>
      <c r="AL3054">
        <f t="shared" si="517"/>
        <v>3857.59</v>
      </c>
    </row>
    <row r="3055" spans="1:38" x14ac:dyDescent="0.2">
      <c r="A3055" s="1">
        <v>8297</v>
      </c>
      <c r="B3055" s="2" t="s">
        <v>18</v>
      </c>
      <c r="C3055" s="3">
        <v>42875</v>
      </c>
      <c r="D3055" s="2" t="s">
        <v>50</v>
      </c>
      <c r="E3055" s="2">
        <v>32</v>
      </c>
      <c r="F3055" s="2">
        <v>375.58</v>
      </c>
      <c r="G3055" s="2">
        <v>7.0000000000000007E-2</v>
      </c>
      <c r="H3055" s="2" t="s">
        <v>20</v>
      </c>
      <c r="I3055" s="2">
        <v>-31.38</v>
      </c>
      <c r="J3055" s="2">
        <v>24.21</v>
      </c>
      <c r="K3055" s="2">
        <v>18.809999999999999</v>
      </c>
      <c r="L3055" s="2" t="s">
        <v>314</v>
      </c>
      <c r="M3055" s="2" t="s">
        <v>66</v>
      </c>
      <c r="N3055" s="2" t="s">
        <v>30</v>
      </c>
      <c r="O3055" s="2" t="s">
        <v>24</v>
      </c>
      <c r="P3055" s="2" t="s">
        <v>52</v>
      </c>
      <c r="Q3055" s="2" t="s">
        <v>26</v>
      </c>
      <c r="R3055" s="3">
        <v>42876</v>
      </c>
      <c r="S3055" s="10">
        <f t="shared" si="514"/>
        <v>2017</v>
      </c>
      <c r="T3055" t="str">
        <f t="shared" si="520"/>
        <v/>
      </c>
      <c r="U3055">
        <f t="shared" si="520"/>
        <v>-31.38</v>
      </c>
      <c r="V3055" t="str">
        <f t="shared" si="520"/>
        <v/>
      </c>
      <c r="W3055" t="str">
        <f t="shared" si="520"/>
        <v/>
      </c>
      <c r="Z3055">
        <f t="shared" si="521"/>
        <v>-31.38</v>
      </c>
      <c r="AA3055" t="str">
        <f t="shared" si="521"/>
        <v/>
      </c>
      <c r="AB3055" t="str">
        <f t="shared" si="521"/>
        <v/>
      </c>
      <c r="AE3055" t="str">
        <f t="shared" si="515"/>
        <v>Office Supplies</v>
      </c>
      <c r="AH3055" t="str">
        <f t="shared" si="516"/>
        <v/>
      </c>
      <c r="AI3055" t="str">
        <f t="shared" si="517"/>
        <v/>
      </c>
      <c r="AJ3055" t="str">
        <f t="shared" si="517"/>
        <v/>
      </c>
      <c r="AK3055" t="str">
        <f t="shared" si="517"/>
        <v/>
      </c>
      <c r="AL3055" t="str">
        <f t="shared" si="517"/>
        <v/>
      </c>
    </row>
    <row r="3056" spans="1:38" x14ac:dyDescent="0.2">
      <c r="A3056" s="1">
        <v>8298</v>
      </c>
      <c r="B3056" s="2" t="s">
        <v>18</v>
      </c>
      <c r="C3056" s="3">
        <v>42876</v>
      </c>
      <c r="D3056" s="2" t="s">
        <v>27</v>
      </c>
      <c r="E3056" s="2">
        <v>9</v>
      </c>
      <c r="F3056" s="2">
        <v>229.6</v>
      </c>
      <c r="G3056" s="2">
        <v>0.03</v>
      </c>
      <c r="H3056" s="2" t="s">
        <v>20</v>
      </c>
      <c r="I3056" s="2">
        <v>-34.85</v>
      </c>
      <c r="J3056" s="2">
        <v>34.380000000000003</v>
      </c>
      <c r="K3056" s="2">
        <v>29.1</v>
      </c>
      <c r="L3056" s="2" t="s">
        <v>344</v>
      </c>
      <c r="M3056" s="2" t="s">
        <v>38</v>
      </c>
      <c r="N3056" s="2" t="s">
        <v>23</v>
      </c>
      <c r="O3056" s="2" t="s">
        <v>24</v>
      </c>
      <c r="P3056" s="2" t="s">
        <v>25</v>
      </c>
      <c r="Q3056" s="2" t="s">
        <v>26</v>
      </c>
      <c r="R3056" s="3">
        <v>42878</v>
      </c>
      <c r="S3056" s="10">
        <f t="shared" si="514"/>
        <v>2017</v>
      </c>
      <c r="T3056">
        <f t="shared" si="520"/>
        <v>-34.85</v>
      </c>
      <c r="U3056" t="str">
        <f t="shared" si="520"/>
        <v/>
      </c>
      <c r="V3056" t="str">
        <f t="shared" si="520"/>
        <v/>
      </c>
      <c r="W3056" t="str">
        <f t="shared" si="520"/>
        <v/>
      </c>
      <c r="Z3056">
        <f t="shared" si="521"/>
        <v>-34.85</v>
      </c>
      <c r="AA3056" t="str">
        <f t="shared" si="521"/>
        <v/>
      </c>
      <c r="AB3056" t="str">
        <f t="shared" si="521"/>
        <v/>
      </c>
      <c r="AE3056" t="str">
        <f t="shared" si="515"/>
        <v>Office Supplies</v>
      </c>
      <c r="AH3056" t="str">
        <f t="shared" si="516"/>
        <v/>
      </c>
      <c r="AI3056" t="str">
        <f t="shared" si="517"/>
        <v/>
      </c>
      <c r="AJ3056" t="str">
        <f t="shared" si="517"/>
        <v/>
      </c>
      <c r="AK3056" t="str">
        <f t="shared" si="517"/>
        <v/>
      </c>
      <c r="AL3056" t="str">
        <f t="shared" si="517"/>
        <v/>
      </c>
    </row>
    <row r="3057" spans="1:38" x14ac:dyDescent="0.2">
      <c r="A3057" s="1">
        <v>8299</v>
      </c>
      <c r="B3057" s="2" t="s">
        <v>18</v>
      </c>
      <c r="C3057" s="3">
        <v>42876</v>
      </c>
      <c r="D3057" s="2" t="s">
        <v>27</v>
      </c>
      <c r="E3057" s="2">
        <v>5</v>
      </c>
      <c r="F3057" s="2">
        <v>47.3</v>
      </c>
      <c r="G3057" s="2">
        <v>0.02</v>
      </c>
      <c r="H3057" s="2" t="s">
        <v>20</v>
      </c>
      <c r="I3057" s="2">
        <v>-32.4</v>
      </c>
      <c r="J3057" s="2">
        <v>17.940000000000001</v>
      </c>
      <c r="K3057" s="2">
        <v>23.92</v>
      </c>
      <c r="L3057" s="2" t="s">
        <v>344</v>
      </c>
      <c r="M3057" s="2" t="s">
        <v>38</v>
      </c>
      <c r="N3057" s="2" t="s">
        <v>23</v>
      </c>
      <c r="O3057" s="2" t="s">
        <v>24</v>
      </c>
      <c r="P3057" s="2" t="s">
        <v>25</v>
      </c>
      <c r="Q3057" s="2" t="s">
        <v>26</v>
      </c>
      <c r="R3057" s="3">
        <v>42881</v>
      </c>
      <c r="S3057" s="10">
        <f t="shared" si="514"/>
        <v>2017</v>
      </c>
      <c r="T3057">
        <f t="shared" si="520"/>
        <v>-32.4</v>
      </c>
      <c r="U3057" t="str">
        <f t="shared" si="520"/>
        <v/>
      </c>
      <c r="V3057" t="str">
        <f t="shared" si="520"/>
        <v/>
      </c>
      <c r="W3057" t="str">
        <f t="shared" si="520"/>
        <v/>
      </c>
      <c r="Z3057">
        <f t="shared" si="521"/>
        <v>-32.4</v>
      </c>
      <c r="AA3057" t="str">
        <f t="shared" si="521"/>
        <v/>
      </c>
      <c r="AB3057" t="str">
        <f t="shared" si="521"/>
        <v/>
      </c>
      <c r="AE3057" t="str">
        <f t="shared" si="515"/>
        <v>Office Supplies</v>
      </c>
      <c r="AH3057" t="str">
        <f t="shared" si="516"/>
        <v/>
      </c>
      <c r="AI3057" t="str">
        <f t="shared" si="517"/>
        <v/>
      </c>
      <c r="AJ3057" t="str">
        <f t="shared" si="517"/>
        <v/>
      </c>
      <c r="AK3057" t="str">
        <f t="shared" si="517"/>
        <v/>
      </c>
      <c r="AL3057" t="str">
        <f t="shared" si="517"/>
        <v/>
      </c>
    </row>
    <row r="3058" spans="1:38" x14ac:dyDescent="0.2">
      <c r="A3058" s="1">
        <v>8300</v>
      </c>
      <c r="B3058" s="2" t="s">
        <v>18</v>
      </c>
      <c r="C3058" s="3">
        <v>42876</v>
      </c>
      <c r="D3058" s="2" t="s">
        <v>27</v>
      </c>
      <c r="E3058" s="2">
        <v>43</v>
      </c>
      <c r="F3058" s="2">
        <v>327.36</v>
      </c>
      <c r="G3058" s="2">
        <v>0.01</v>
      </c>
      <c r="H3058" s="2" t="s">
        <v>49</v>
      </c>
      <c r="I3058" s="2">
        <v>128.55000000000001</v>
      </c>
      <c r="J3058" s="2">
        <v>18.98</v>
      </c>
      <c r="K3058" s="2">
        <v>15.6</v>
      </c>
      <c r="L3058" s="2" t="s">
        <v>344</v>
      </c>
      <c r="M3058" s="2" t="s">
        <v>29</v>
      </c>
      <c r="N3058" s="2" t="s">
        <v>23</v>
      </c>
      <c r="O3058" s="2" t="s">
        <v>24</v>
      </c>
      <c r="P3058" s="2" t="s">
        <v>35</v>
      </c>
      <c r="Q3058" s="2" t="s">
        <v>36</v>
      </c>
      <c r="R3058" s="3">
        <v>42883</v>
      </c>
      <c r="S3058" s="10">
        <f t="shared" si="514"/>
        <v>2017</v>
      </c>
      <c r="T3058">
        <f t="shared" si="520"/>
        <v>128.55000000000001</v>
      </c>
      <c r="U3058" t="str">
        <f t="shared" si="520"/>
        <v/>
      </c>
      <c r="V3058" t="str">
        <f t="shared" si="520"/>
        <v/>
      </c>
      <c r="W3058" t="str">
        <f t="shared" si="520"/>
        <v/>
      </c>
      <c r="Z3058">
        <f t="shared" si="521"/>
        <v>128.55000000000001</v>
      </c>
      <c r="AA3058" t="str">
        <f t="shared" si="521"/>
        <v/>
      </c>
      <c r="AB3058" t="str">
        <f t="shared" si="521"/>
        <v/>
      </c>
      <c r="AE3058" t="str">
        <f t="shared" si="515"/>
        <v/>
      </c>
      <c r="AH3058" t="str">
        <f t="shared" si="516"/>
        <v/>
      </c>
      <c r="AI3058" t="str">
        <f t="shared" si="517"/>
        <v/>
      </c>
      <c r="AJ3058" t="str">
        <f t="shared" si="517"/>
        <v/>
      </c>
      <c r="AK3058" t="str">
        <f t="shared" si="517"/>
        <v/>
      </c>
      <c r="AL3058" t="str">
        <f t="shared" si="517"/>
        <v/>
      </c>
    </row>
    <row r="3059" spans="1:38" x14ac:dyDescent="0.2">
      <c r="A3059" s="1">
        <v>8301</v>
      </c>
      <c r="B3059" s="2" t="s">
        <v>18</v>
      </c>
      <c r="C3059" s="3">
        <v>42876</v>
      </c>
      <c r="D3059" s="2" t="s">
        <v>41</v>
      </c>
      <c r="E3059" s="2">
        <v>47</v>
      </c>
      <c r="F3059" s="2">
        <v>70.87</v>
      </c>
      <c r="G3059" s="2">
        <v>0</v>
      </c>
      <c r="H3059" s="2" t="s">
        <v>20</v>
      </c>
      <c r="I3059" s="2">
        <v>-14.52</v>
      </c>
      <c r="J3059" s="2">
        <v>13.26</v>
      </c>
      <c r="K3059" s="2">
        <v>14.7</v>
      </c>
      <c r="L3059" s="2" t="s">
        <v>464</v>
      </c>
      <c r="M3059" s="2" t="s">
        <v>29</v>
      </c>
      <c r="N3059" s="2" t="s">
        <v>30</v>
      </c>
      <c r="O3059" s="2" t="s">
        <v>24</v>
      </c>
      <c r="P3059" s="2" t="s">
        <v>95</v>
      </c>
      <c r="Q3059" s="2" t="s">
        <v>36</v>
      </c>
      <c r="R3059" s="3">
        <v>42877</v>
      </c>
      <c r="S3059" s="10">
        <f t="shared" si="514"/>
        <v>2017</v>
      </c>
      <c r="T3059" t="str">
        <f t="shared" si="520"/>
        <v/>
      </c>
      <c r="U3059">
        <f t="shared" si="520"/>
        <v>-14.52</v>
      </c>
      <c r="V3059" t="str">
        <f t="shared" si="520"/>
        <v/>
      </c>
      <c r="W3059" t="str">
        <f t="shared" si="520"/>
        <v/>
      </c>
      <c r="Z3059">
        <f t="shared" si="521"/>
        <v>-14.52</v>
      </c>
      <c r="AA3059" t="str">
        <f t="shared" si="521"/>
        <v/>
      </c>
      <c r="AB3059" t="str">
        <f t="shared" si="521"/>
        <v/>
      </c>
      <c r="AE3059" t="str">
        <f t="shared" si="515"/>
        <v>Office Supplies</v>
      </c>
      <c r="AH3059" t="str">
        <f t="shared" si="516"/>
        <v/>
      </c>
      <c r="AI3059" t="str">
        <f t="shared" si="517"/>
        <v/>
      </c>
      <c r="AJ3059" t="str">
        <f t="shared" si="517"/>
        <v/>
      </c>
      <c r="AK3059" t="str">
        <f t="shared" si="517"/>
        <v/>
      </c>
      <c r="AL3059" t="str">
        <f t="shared" si="517"/>
        <v/>
      </c>
    </row>
    <row r="3060" spans="1:38" x14ac:dyDescent="0.2">
      <c r="A3060" s="1">
        <v>8302</v>
      </c>
      <c r="B3060" s="2" t="s">
        <v>18</v>
      </c>
      <c r="C3060" s="3">
        <v>42876</v>
      </c>
      <c r="D3060" s="2" t="s">
        <v>41</v>
      </c>
      <c r="E3060" s="2">
        <v>45</v>
      </c>
      <c r="F3060" s="2">
        <v>2856.23</v>
      </c>
      <c r="G3060" s="2">
        <v>7.0000000000000007E-2</v>
      </c>
      <c r="H3060" s="2" t="s">
        <v>20</v>
      </c>
      <c r="I3060" s="2">
        <v>-1177.47</v>
      </c>
      <c r="J3060" s="2">
        <v>76.650000000000006</v>
      </c>
      <c r="K3060" s="2">
        <v>49</v>
      </c>
      <c r="L3060" s="2" t="s">
        <v>99</v>
      </c>
      <c r="M3060" s="2" t="s">
        <v>29</v>
      </c>
      <c r="N3060" s="2" t="s">
        <v>43</v>
      </c>
      <c r="O3060" s="2" t="s">
        <v>24</v>
      </c>
      <c r="P3060" s="2" t="s">
        <v>52</v>
      </c>
      <c r="Q3060" s="2" t="s">
        <v>34</v>
      </c>
      <c r="R3060" s="3">
        <v>42876</v>
      </c>
      <c r="S3060" s="10">
        <f t="shared" si="514"/>
        <v>2017</v>
      </c>
      <c r="T3060" t="str">
        <f t="shared" si="520"/>
        <v/>
      </c>
      <c r="U3060" t="str">
        <f t="shared" si="520"/>
        <v/>
      </c>
      <c r="V3060">
        <f t="shared" si="520"/>
        <v>-1177.47</v>
      </c>
      <c r="W3060" t="str">
        <f t="shared" si="520"/>
        <v/>
      </c>
      <c r="Z3060">
        <f t="shared" si="521"/>
        <v>-1177.47</v>
      </c>
      <c r="AA3060" t="str">
        <f t="shared" si="521"/>
        <v/>
      </c>
      <c r="AB3060" t="str">
        <f t="shared" si="521"/>
        <v/>
      </c>
      <c r="AE3060" t="str">
        <f t="shared" si="515"/>
        <v>Office Supplies</v>
      </c>
      <c r="AH3060" t="str">
        <f t="shared" si="516"/>
        <v/>
      </c>
      <c r="AI3060" t="str">
        <f t="shared" si="517"/>
        <v/>
      </c>
      <c r="AJ3060" t="str">
        <f t="shared" si="517"/>
        <v/>
      </c>
      <c r="AK3060" t="str">
        <f t="shared" si="517"/>
        <v/>
      </c>
      <c r="AL3060" t="str">
        <f t="shared" si="517"/>
        <v/>
      </c>
    </row>
    <row r="3061" spans="1:38" x14ac:dyDescent="0.2">
      <c r="A3061" s="1">
        <v>8303</v>
      </c>
      <c r="B3061" s="2" t="s">
        <v>18</v>
      </c>
      <c r="C3061" s="3">
        <v>42877</v>
      </c>
      <c r="D3061" s="2" t="s">
        <v>59</v>
      </c>
      <c r="E3061" s="2">
        <v>25</v>
      </c>
      <c r="F3061" s="2">
        <v>543.61</v>
      </c>
      <c r="G3061" s="2">
        <v>0.09</v>
      </c>
      <c r="H3061" s="2" t="s">
        <v>20</v>
      </c>
      <c r="I3061" s="2">
        <v>112.38</v>
      </c>
      <c r="J3061" s="2">
        <v>34.72</v>
      </c>
      <c r="K3061" s="2">
        <v>22.99</v>
      </c>
      <c r="L3061" s="2" t="s">
        <v>99</v>
      </c>
      <c r="M3061" s="2" t="s">
        <v>29</v>
      </c>
      <c r="N3061" s="2" t="s">
        <v>30</v>
      </c>
      <c r="O3061" s="2" t="s">
        <v>45</v>
      </c>
      <c r="P3061" s="2" t="s">
        <v>55</v>
      </c>
      <c r="Q3061" s="2" t="s">
        <v>58</v>
      </c>
      <c r="R3061" s="3">
        <v>42878</v>
      </c>
      <c r="S3061" s="10">
        <f t="shared" si="514"/>
        <v>2017</v>
      </c>
      <c r="T3061" t="str">
        <f t="shared" si="520"/>
        <v/>
      </c>
      <c r="U3061">
        <f t="shared" si="520"/>
        <v>112.38</v>
      </c>
      <c r="V3061" t="str">
        <f t="shared" si="520"/>
        <v/>
      </c>
      <c r="W3061" t="str">
        <f t="shared" si="520"/>
        <v/>
      </c>
      <c r="Z3061" t="str">
        <f t="shared" si="521"/>
        <v/>
      </c>
      <c r="AA3061" t="str">
        <f t="shared" si="521"/>
        <v/>
      </c>
      <c r="AB3061">
        <f t="shared" si="521"/>
        <v>112.38</v>
      </c>
      <c r="AE3061" t="str">
        <f t="shared" si="515"/>
        <v/>
      </c>
      <c r="AH3061" t="str">
        <f t="shared" si="516"/>
        <v/>
      </c>
      <c r="AI3061" t="str">
        <f t="shared" si="517"/>
        <v/>
      </c>
      <c r="AJ3061" t="str">
        <f t="shared" si="517"/>
        <v/>
      </c>
      <c r="AK3061" t="str">
        <f t="shared" si="517"/>
        <v/>
      </c>
      <c r="AL3061" t="str">
        <f t="shared" si="517"/>
        <v/>
      </c>
    </row>
    <row r="3062" spans="1:38" x14ac:dyDescent="0.2">
      <c r="A3062" s="1">
        <v>8304</v>
      </c>
      <c r="B3062" s="2" t="s">
        <v>18</v>
      </c>
      <c r="C3062" s="3">
        <v>42877</v>
      </c>
      <c r="D3062" s="2" t="s">
        <v>59</v>
      </c>
      <c r="E3062" s="2">
        <v>18</v>
      </c>
      <c r="F3062" s="2">
        <v>4435.96</v>
      </c>
      <c r="G3062" s="2">
        <v>0.03</v>
      </c>
      <c r="H3062" s="2" t="s">
        <v>44</v>
      </c>
      <c r="I3062" s="2">
        <v>219.02</v>
      </c>
      <c r="J3062" s="2">
        <v>308.18</v>
      </c>
      <c r="K3062" s="2">
        <v>68.12</v>
      </c>
      <c r="L3062" s="2" t="s">
        <v>99</v>
      </c>
      <c r="M3062" s="2" t="s">
        <v>29</v>
      </c>
      <c r="N3062" s="2" t="s">
        <v>30</v>
      </c>
      <c r="O3062" s="2" t="s">
        <v>45</v>
      </c>
      <c r="P3062" s="2" t="s">
        <v>46</v>
      </c>
      <c r="Q3062" s="2" t="s">
        <v>47</v>
      </c>
      <c r="R3062" s="3">
        <v>42880</v>
      </c>
      <c r="S3062" s="10">
        <f t="shared" si="514"/>
        <v>2017</v>
      </c>
      <c r="T3062" t="str">
        <f t="shared" ref="T3062:W3081" si="522">IF($N3062=T$1,$I3062,"")</f>
        <v/>
      </c>
      <c r="U3062">
        <f t="shared" si="522"/>
        <v>219.02</v>
      </c>
      <c r="V3062" t="str">
        <f t="shared" si="522"/>
        <v/>
      </c>
      <c r="W3062" t="str">
        <f t="shared" si="522"/>
        <v/>
      </c>
      <c r="Z3062" t="str">
        <f t="shared" ref="Z3062:AB3081" si="523">IF($O3062=Z$1,$I3062,"")</f>
        <v/>
      </c>
      <c r="AA3062" t="str">
        <f t="shared" si="523"/>
        <v/>
      </c>
      <c r="AB3062">
        <f t="shared" si="523"/>
        <v>219.02</v>
      </c>
      <c r="AE3062" t="str">
        <f t="shared" si="515"/>
        <v/>
      </c>
      <c r="AH3062" t="str">
        <f t="shared" si="516"/>
        <v/>
      </c>
      <c r="AI3062" t="str">
        <f t="shared" si="517"/>
        <v/>
      </c>
      <c r="AJ3062" t="str">
        <f t="shared" si="517"/>
        <v/>
      </c>
      <c r="AK3062" t="str">
        <f t="shared" si="517"/>
        <v/>
      </c>
      <c r="AL3062" t="str">
        <f t="shared" si="517"/>
        <v/>
      </c>
    </row>
    <row r="3063" spans="1:38" x14ac:dyDescent="0.2">
      <c r="A3063" s="1">
        <v>8305</v>
      </c>
      <c r="B3063" s="2" t="s">
        <v>18</v>
      </c>
      <c r="C3063" s="3">
        <v>42877</v>
      </c>
      <c r="D3063" s="2" t="s">
        <v>50</v>
      </c>
      <c r="E3063" s="2">
        <v>29</v>
      </c>
      <c r="F3063" s="2">
        <v>1111.68</v>
      </c>
      <c r="G3063" s="2">
        <v>0.08</v>
      </c>
      <c r="H3063" s="2" t="s">
        <v>20</v>
      </c>
      <c r="I3063" s="2">
        <v>365.15</v>
      </c>
      <c r="J3063" s="2">
        <v>52.98</v>
      </c>
      <c r="K3063" s="2">
        <v>15.99</v>
      </c>
      <c r="L3063" s="2" t="s">
        <v>305</v>
      </c>
      <c r="M3063" s="2" t="s">
        <v>29</v>
      </c>
      <c r="N3063" s="2" t="s">
        <v>30</v>
      </c>
      <c r="O3063" s="2" t="s">
        <v>31</v>
      </c>
      <c r="P3063" s="2" t="s">
        <v>32</v>
      </c>
      <c r="Q3063" s="2" t="s">
        <v>58</v>
      </c>
      <c r="R3063" s="3">
        <v>42879</v>
      </c>
      <c r="S3063" s="10">
        <f t="shared" si="514"/>
        <v>2017</v>
      </c>
      <c r="T3063" t="str">
        <f t="shared" si="522"/>
        <v/>
      </c>
      <c r="U3063">
        <f t="shared" si="522"/>
        <v>365.15</v>
      </c>
      <c r="V3063" t="str">
        <f t="shared" si="522"/>
        <v/>
      </c>
      <c r="W3063" t="str">
        <f t="shared" si="522"/>
        <v/>
      </c>
      <c r="Z3063" t="str">
        <f t="shared" si="523"/>
        <v/>
      </c>
      <c r="AA3063">
        <f t="shared" si="523"/>
        <v>365.15</v>
      </c>
      <c r="AB3063" t="str">
        <f t="shared" si="523"/>
        <v/>
      </c>
      <c r="AE3063" t="str">
        <f t="shared" si="515"/>
        <v/>
      </c>
      <c r="AH3063" t="str">
        <f t="shared" si="516"/>
        <v/>
      </c>
      <c r="AI3063" t="str">
        <f t="shared" si="517"/>
        <v/>
      </c>
      <c r="AJ3063" t="str">
        <f t="shared" si="517"/>
        <v/>
      </c>
      <c r="AK3063" t="str">
        <f t="shared" si="517"/>
        <v/>
      </c>
      <c r="AL3063" t="str">
        <f t="shared" si="517"/>
        <v/>
      </c>
    </row>
    <row r="3064" spans="1:38" x14ac:dyDescent="0.2">
      <c r="A3064" s="1">
        <v>8306</v>
      </c>
      <c r="B3064" s="2" t="s">
        <v>18</v>
      </c>
      <c r="C3064" s="3">
        <v>42878</v>
      </c>
      <c r="D3064" s="2" t="s">
        <v>19</v>
      </c>
      <c r="E3064" s="2">
        <v>16</v>
      </c>
      <c r="F3064" s="2">
        <v>48.25</v>
      </c>
      <c r="G3064" s="2">
        <v>0.09</v>
      </c>
      <c r="H3064" s="2" t="s">
        <v>20</v>
      </c>
      <c r="I3064" s="2">
        <v>11.86</v>
      </c>
      <c r="J3064" s="2">
        <v>14.62</v>
      </c>
      <c r="K3064" s="2">
        <v>14.8</v>
      </c>
      <c r="L3064" s="2" t="s">
        <v>257</v>
      </c>
      <c r="M3064" s="2" t="s">
        <v>29</v>
      </c>
      <c r="N3064" s="2" t="s">
        <v>30</v>
      </c>
      <c r="O3064" s="2" t="s">
        <v>24</v>
      </c>
      <c r="P3064" s="2" t="s">
        <v>95</v>
      </c>
      <c r="Q3064" s="2" t="s">
        <v>36</v>
      </c>
      <c r="R3064" s="3">
        <v>42880</v>
      </c>
      <c r="S3064" s="10">
        <f t="shared" si="514"/>
        <v>2017</v>
      </c>
      <c r="T3064" t="str">
        <f t="shared" si="522"/>
        <v/>
      </c>
      <c r="U3064">
        <f t="shared" si="522"/>
        <v>11.86</v>
      </c>
      <c r="V3064" t="str">
        <f t="shared" si="522"/>
        <v/>
      </c>
      <c r="W3064" t="str">
        <f t="shared" si="522"/>
        <v/>
      </c>
      <c r="Z3064">
        <f t="shared" si="523"/>
        <v>11.86</v>
      </c>
      <c r="AA3064" t="str">
        <f t="shared" si="523"/>
        <v/>
      </c>
      <c r="AB3064" t="str">
        <f t="shared" si="523"/>
        <v/>
      </c>
      <c r="AE3064" t="str">
        <f t="shared" si="515"/>
        <v/>
      </c>
      <c r="AH3064" t="str">
        <f t="shared" si="516"/>
        <v/>
      </c>
      <c r="AI3064" t="str">
        <f t="shared" si="517"/>
        <v/>
      </c>
      <c r="AJ3064" t="str">
        <f t="shared" si="517"/>
        <v/>
      </c>
      <c r="AK3064" t="str">
        <f t="shared" si="517"/>
        <v/>
      </c>
      <c r="AL3064" t="str">
        <f t="shared" si="517"/>
        <v/>
      </c>
    </row>
    <row r="3065" spans="1:38" x14ac:dyDescent="0.2">
      <c r="A3065" s="1">
        <v>8307</v>
      </c>
      <c r="B3065" s="2" t="s">
        <v>18</v>
      </c>
      <c r="C3065" s="3">
        <v>42878</v>
      </c>
      <c r="D3065" s="2" t="s">
        <v>41</v>
      </c>
      <c r="E3065" s="2">
        <v>18</v>
      </c>
      <c r="F3065" s="2">
        <v>61.19</v>
      </c>
      <c r="G3065" s="2">
        <v>0.03</v>
      </c>
      <c r="H3065" s="2" t="s">
        <v>20</v>
      </c>
      <c r="I3065" s="2">
        <v>16.95</v>
      </c>
      <c r="J3065" s="2">
        <v>14.88</v>
      </c>
      <c r="K3065" s="2">
        <v>14.99</v>
      </c>
      <c r="L3065" s="2" t="s">
        <v>554</v>
      </c>
      <c r="M3065" s="2" t="s">
        <v>29</v>
      </c>
      <c r="N3065" s="2" t="s">
        <v>43</v>
      </c>
      <c r="O3065" s="2" t="s">
        <v>24</v>
      </c>
      <c r="P3065" s="2" t="s">
        <v>74</v>
      </c>
      <c r="Q3065" s="2" t="s">
        <v>26</v>
      </c>
      <c r="R3065" s="3">
        <v>42880</v>
      </c>
      <c r="S3065" s="10">
        <f t="shared" si="514"/>
        <v>2017</v>
      </c>
      <c r="T3065" t="str">
        <f t="shared" si="522"/>
        <v/>
      </c>
      <c r="U3065" t="str">
        <f t="shared" si="522"/>
        <v/>
      </c>
      <c r="V3065">
        <f t="shared" si="522"/>
        <v>16.95</v>
      </c>
      <c r="W3065" t="str">
        <f t="shared" si="522"/>
        <v/>
      </c>
      <c r="Z3065">
        <f t="shared" si="523"/>
        <v>16.95</v>
      </c>
      <c r="AA3065" t="str">
        <f t="shared" si="523"/>
        <v/>
      </c>
      <c r="AB3065" t="str">
        <f t="shared" si="523"/>
        <v/>
      </c>
      <c r="AE3065" t="str">
        <f t="shared" si="515"/>
        <v/>
      </c>
      <c r="AH3065" t="str">
        <f t="shared" si="516"/>
        <v/>
      </c>
      <c r="AI3065" t="str">
        <f t="shared" si="517"/>
        <v/>
      </c>
      <c r="AJ3065" t="str">
        <f t="shared" si="517"/>
        <v/>
      </c>
      <c r="AK3065" t="str">
        <f t="shared" si="517"/>
        <v/>
      </c>
      <c r="AL3065" t="str">
        <f t="shared" si="517"/>
        <v/>
      </c>
    </row>
    <row r="3066" spans="1:38" x14ac:dyDescent="0.2">
      <c r="A3066" s="1">
        <v>8308</v>
      </c>
      <c r="B3066" s="2" t="s">
        <v>18</v>
      </c>
      <c r="C3066" s="3">
        <v>42879</v>
      </c>
      <c r="D3066" s="2" t="s">
        <v>50</v>
      </c>
      <c r="E3066" s="2">
        <v>21</v>
      </c>
      <c r="F3066" s="2">
        <v>76.459999999999994</v>
      </c>
      <c r="G3066" s="2">
        <v>0</v>
      </c>
      <c r="H3066" s="2" t="s">
        <v>20</v>
      </c>
      <c r="I3066" s="2">
        <v>33.869999999999997</v>
      </c>
      <c r="J3066" s="2">
        <v>15.08</v>
      </c>
      <c r="K3066" s="2">
        <v>14.5</v>
      </c>
      <c r="L3066" s="2" t="s">
        <v>396</v>
      </c>
      <c r="M3066" s="2" t="s">
        <v>29</v>
      </c>
      <c r="N3066" s="2" t="s">
        <v>43</v>
      </c>
      <c r="O3066" s="2" t="s">
        <v>24</v>
      </c>
      <c r="P3066" s="2" t="s">
        <v>74</v>
      </c>
      <c r="Q3066" s="2" t="s">
        <v>26</v>
      </c>
      <c r="R3066" s="3">
        <v>42882</v>
      </c>
      <c r="S3066" s="10">
        <f t="shared" si="514"/>
        <v>2017</v>
      </c>
      <c r="T3066" t="str">
        <f t="shared" si="522"/>
        <v/>
      </c>
      <c r="U3066" t="str">
        <f t="shared" si="522"/>
        <v/>
      </c>
      <c r="V3066">
        <f t="shared" si="522"/>
        <v>33.869999999999997</v>
      </c>
      <c r="W3066" t="str">
        <f t="shared" si="522"/>
        <v/>
      </c>
      <c r="Z3066">
        <f t="shared" si="523"/>
        <v>33.869999999999997</v>
      </c>
      <c r="AA3066" t="str">
        <f t="shared" si="523"/>
        <v/>
      </c>
      <c r="AB3066" t="str">
        <f t="shared" si="523"/>
        <v/>
      </c>
      <c r="AE3066" t="str">
        <f t="shared" si="515"/>
        <v/>
      </c>
      <c r="AH3066" t="str">
        <f t="shared" si="516"/>
        <v/>
      </c>
      <c r="AI3066" t="str">
        <f t="shared" si="517"/>
        <v/>
      </c>
      <c r="AJ3066" t="str">
        <f t="shared" si="517"/>
        <v/>
      </c>
      <c r="AK3066" t="str">
        <f t="shared" si="517"/>
        <v/>
      </c>
      <c r="AL3066" t="str">
        <f t="shared" si="517"/>
        <v/>
      </c>
    </row>
    <row r="3067" spans="1:38" x14ac:dyDescent="0.2">
      <c r="A3067" s="1">
        <v>8309</v>
      </c>
      <c r="B3067" s="2" t="s">
        <v>18</v>
      </c>
      <c r="C3067" s="3">
        <v>42879</v>
      </c>
      <c r="D3067" s="2" t="s">
        <v>50</v>
      </c>
      <c r="E3067" s="2">
        <v>50</v>
      </c>
      <c r="F3067" s="2">
        <v>91.41</v>
      </c>
      <c r="G3067" s="2">
        <v>0.08</v>
      </c>
      <c r="H3067" s="2" t="s">
        <v>20</v>
      </c>
      <c r="I3067" s="2">
        <v>1.23</v>
      </c>
      <c r="J3067" s="2">
        <v>13.81</v>
      </c>
      <c r="K3067" s="2">
        <v>14.75</v>
      </c>
      <c r="L3067" s="2" t="s">
        <v>396</v>
      </c>
      <c r="M3067" s="2" t="s">
        <v>29</v>
      </c>
      <c r="N3067" s="2" t="s">
        <v>43</v>
      </c>
      <c r="O3067" s="2" t="s">
        <v>24</v>
      </c>
      <c r="P3067" s="2" t="s">
        <v>95</v>
      </c>
      <c r="Q3067" s="2" t="s">
        <v>36</v>
      </c>
      <c r="R3067" s="3">
        <v>42881</v>
      </c>
      <c r="S3067" s="10">
        <f t="shared" si="514"/>
        <v>2017</v>
      </c>
      <c r="T3067" t="str">
        <f t="shared" si="522"/>
        <v/>
      </c>
      <c r="U3067" t="str">
        <f t="shared" si="522"/>
        <v/>
      </c>
      <c r="V3067">
        <f t="shared" si="522"/>
        <v>1.23</v>
      </c>
      <c r="W3067" t="str">
        <f t="shared" si="522"/>
        <v/>
      </c>
      <c r="Z3067">
        <f t="shared" si="523"/>
        <v>1.23</v>
      </c>
      <c r="AA3067" t="str">
        <f t="shared" si="523"/>
        <v/>
      </c>
      <c r="AB3067" t="str">
        <f t="shared" si="523"/>
        <v/>
      </c>
      <c r="AE3067" t="str">
        <f t="shared" si="515"/>
        <v/>
      </c>
      <c r="AH3067" t="str">
        <f t="shared" si="516"/>
        <v/>
      </c>
      <c r="AI3067" t="str">
        <f t="shared" si="517"/>
        <v/>
      </c>
      <c r="AJ3067" t="str">
        <f t="shared" si="517"/>
        <v/>
      </c>
      <c r="AK3067" t="str">
        <f t="shared" si="517"/>
        <v/>
      </c>
      <c r="AL3067" t="str">
        <f t="shared" si="517"/>
        <v/>
      </c>
    </row>
    <row r="3068" spans="1:38" x14ac:dyDescent="0.2">
      <c r="A3068" s="1">
        <v>8310</v>
      </c>
      <c r="B3068" s="2" t="s">
        <v>18</v>
      </c>
      <c r="C3068" s="3">
        <v>42879</v>
      </c>
      <c r="D3068" s="2" t="s">
        <v>50</v>
      </c>
      <c r="E3068" s="2">
        <v>34</v>
      </c>
      <c r="F3068" s="2">
        <v>600.32000000000005</v>
      </c>
      <c r="G3068" s="2">
        <v>0.02</v>
      </c>
      <c r="H3068" s="2" t="s">
        <v>49</v>
      </c>
      <c r="I3068" s="2">
        <v>-39.520000000000003</v>
      </c>
      <c r="J3068" s="2">
        <v>28.06</v>
      </c>
      <c r="K3068" s="2">
        <v>22.34</v>
      </c>
      <c r="L3068" s="2" t="s">
        <v>396</v>
      </c>
      <c r="M3068" s="2" t="s">
        <v>29</v>
      </c>
      <c r="N3068" s="2" t="s">
        <v>43</v>
      </c>
      <c r="O3068" s="2" t="s">
        <v>24</v>
      </c>
      <c r="P3068" s="2" t="s">
        <v>52</v>
      </c>
      <c r="Q3068" s="2" t="s">
        <v>26</v>
      </c>
      <c r="R3068" s="3">
        <v>42881</v>
      </c>
      <c r="S3068" s="10">
        <f t="shared" si="514"/>
        <v>2017</v>
      </c>
      <c r="T3068" t="str">
        <f t="shared" si="522"/>
        <v/>
      </c>
      <c r="U3068" t="str">
        <f t="shared" si="522"/>
        <v/>
      </c>
      <c r="V3068">
        <f t="shared" si="522"/>
        <v>-39.520000000000003</v>
      </c>
      <c r="W3068" t="str">
        <f t="shared" si="522"/>
        <v/>
      </c>
      <c r="Z3068">
        <f t="shared" si="523"/>
        <v>-39.520000000000003</v>
      </c>
      <c r="AA3068" t="str">
        <f t="shared" si="523"/>
        <v/>
      </c>
      <c r="AB3068" t="str">
        <f t="shared" si="523"/>
        <v/>
      </c>
      <c r="AE3068" t="str">
        <f t="shared" si="515"/>
        <v>Office Supplies</v>
      </c>
      <c r="AH3068" t="str">
        <f t="shared" si="516"/>
        <v/>
      </c>
      <c r="AI3068" t="str">
        <f t="shared" si="517"/>
        <v/>
      </c>
      <c r="AJ3068" t="str">
        <f t="shared" si="517"/>
        <v/>
      </c>
      <c r="AK3068" t="str">
        <f t="shared" si="517"/>
        <v/>
      </c>
      <c r="AL3068" t="str">
        <f t="shared" si="517"/>
        <v/>
      </c>
    </row>
    <row r="3069" spans="1:38" x14ac:dyDescent="0.2">
      <c r="A3069" s="1">
        <v>8311</v>
      </c>
      <c r="B3069" s="2" t="s">
        <v>18</v>
      </c>
      <c r="C3069" s="3">
        <v>42879</v>
      </c>
      <c r="D3069" s="2" t="s">
        <v>27</v>
      </c>
      <c r="E3069" s="2">
        <v>45</v>
      </c>
      <c r="F3069" s="2">
        <v>3645.67</v>
      </c>
      <c r="G3069" s="2">
        <v>0.04</v>
      </c>
      <c r="H3069" s="2" t="s">
        <v>20</v>
      </c>
      <c r="I3069" s="2">
        <v>1129.19</v>
      </c>
      <c r="J3069" s="2">
        <v>92.98</v>
      </c>
      <c r="K3069" s="2">
        <v>18.5</v>
      </c>
      <c r="L3069" s="2" t="s">
        <v>352</v>
      </c>
      <c r="M3069" s="2" t="s">
        <v>38</v>
      </c>
      <c r="N3069" s="2" t="s">
        <v>54</v>
      </c>
      <c r="O3069" s="2" t="s">
        <v>24</v>
      </c>
      <c r="P3069" s="2" t="s">
        <v>71</v>
      </c>
      <c r="Q3069" s="2" t="s">
        <v>26</v>
      </c>
      <c r="R3069" s="3">
        <v>42879</v>
      </c>
      <c r="S3069" s="10">
        <f t="shared" si="514"/>
        <v>2017</v>
      </c>
      <c r="T3069" t="str">
        <f t="shared" si="522"/>
        <v/>
      </c>
      <c r="U3069" t="str">
        <f t="shared" si="522"/>
        <v/>
      </c>
      <c r="V3069" t="str">
        <f t="shared" si="522"/>
        <v/>
      </c>
      <c r="W3069">
        <f t="shared" si="522"/>
        <v>1129.19</v>
      </c>
      <c r="Z3069">
        <f t="shared" si="523"/>
        <v>1129.19</v>
      </c>
      <c r="AA3069" t="str">
        <f t="shared" si="523"/>
        <v/>
      </c>
      <c r="AB3069" t="str">
        <f t="shared" si="523"/>
        <v/>
      </c>
      <c r="AE3069" t="str">
        <f t="shared" si="515"/>
        <v/>
      </c>
      <c r="AH3069" t="str">
        <f t="shared" si="516"/>
        <v/>
      </c>
      <c r="AI3069" t="str">
        <f t="shared" si="517"/>
        <v/>
      </c>
      <c r="AJ3069" t="str">
        <f t="shared" si="517"/>
        <v/>
      </c>
      <c r="AK3069" t="str">
        <f t="shared" si="517"/>
        <v/>
      </c>
      <c r="AL3069" t="str">
        <f t="shared" si="517"/>
        <v/>
      </c>
    </row>
    <row r="3070" spans="1:38" x14ac:dyDescent="0.2">
      <c r="A3070" s="1">
        <v>8312</v>
      </c>
      <c r="B3070" s="2" t="s">
        <v>18</v>
      </c>
      <c r="C3070" s="3">
        <v>42879</v>
      </c>
      <c r="D3070" s="2" t="s">
        <v>27</v>
      </c>
      <c r="E3070" s="2">
        <v>37</v>
      </c>
      <c r="F3070" s="2">
        <v>1334.09</v>
      </c>
      <c r="G3070" s="2">
        <v>0</v>
      </c>
      <c r="H3070" s="2" t="s">
        <v>20</v>
      </c>
      <c r="I3070" s="2">
        <v>190.77</v>
      </c>
      <c r="J3070" s="2">
        <v>45.29</v>
      </c>
      <c r="K3070" s="2">
        <v>22.74</v>
      </c>
      <c r="L3070" s="2" t="s">
        <v>352</v>
      </c>
      <c r="M3070" s="2" t="s">
        <v>38</v>
      </c>
      <c r="N3070" s="2" t="s">
        <v>54</v>
      </c>
      <c r="O3070" s="2" t="s">
        <v>24</v>
      </c>
      <c r="P3070" s="2" t="s">
        <v>52</v>
      </c>
      <c r="Q3070" s="2" t="s">
        <v>26</v>
      </c>
      <c r="R3070" s="3">
        <v>42883</v>
      </c>
      <c r="S3070" s="10">
        <f t="shared" si="514"/>
        <v>2017</v>
      </c>
      <c r="T3070" t="str">
        <f t="shared" si="522"/>
        <v/>
      </c>
      <c r="U3070" t="str">
        <f t="shared" si="522"/>
        <v/>
      </c>
      <c r="V3070" t="str">
        <f t="shared" si="522"/>
        <v/>
      </c>
      <c r="W3070">
        <f t="shared" si="522"/>
        <v>190.77</v>
      </c>
      <c r="Z3070">
        <f t="shared" si="523"/>
        <v>190.77</v>
      </c>
      <c r="AA3070" t="str">
        <f t="shared" si="523"/>
        <v/>
      </c>
      <c r="AB3070" t="str">
        <f t="shared" si="523"/>
        <v/>
      </c>
      <c r="AE3070" t="str">
        <f t="shared" si="515"/>
        <v/>
      </c>
      <c r="AH3070" t="str">
        <f t="shared" si="516"/>
        <v/>
      </c>
      <c r="AI3070" t="str">
        <f t="shared" si="517"/>
        <v/>
      </c>
      <c r="AJ3070" t="str">
        <f t="shared" si="517"/>
        <v/>
      </c>
      <c r="AK3070" t="str">
        <f t="shared" si="517"/>
        <v/>
      </c>
      <c r="AL3070" t="str">
        <f t="shared" si="517"/>
        <v/>
      </c>
    </row>
    <row r="3071" spans="1:38" x14ac:dyDescent="0.2">
      <c r="A3071" s="1">
        <v>8313</v>
      </c>
      <c r="B3071" s="2" t="s">
        <v>18</v>
      </c>
      <c r="C3071" s="3">
        <v>42880</v>
      </c>
      <c r="D3071" s="2" t="s">
        <v>27</v>
      </c>
      <c r="E3071" s="2">
        <v>39</v>
      </c>
      <c r="F3071" s="2">
        <v>2090.4524999999999</v>
      </c>
      <c r="G3071" s="2">
        <v>0.09</v>
      </c>
      <c r="H3071" s="2" t="s">
        <v>49</v>
      </c>
      <c r="I3071" s="2">
        <v>360.36</v>
      </c>
      <c r="J3071" s="2">
        <v>77.989999999999995</v>
      </c>
      <c r="K3071" s="2">
        <v>19.989999999999998</v>
      </c>
      <c r="L3071" s="2" t="s">
        <v>398</v>
      </c>
      <c r="M3071" s="2" t="s">
        <v>22</v>
      </c>
      <c r="N3071" s="2" t="s">
        <v>43</v>
      </c>
      <c r="O3071" s="2" t="s">
        <v>31</v>
      </c>
      <c r="P3071" s="2" t="s">
        <v>39</v>
      </c>
      <c r="Q3071" s="2" t="s">
        <v>26</v>
      </c>
      <c r="R3071" s="3">
        <v>42884</v>
      </c>
      <c r="S3071" s="10">
        <f t="shared" si="514"/>
        <v>2017</v>
      </c>
      <c r="T3071" t="str">
        <f t="shared" si="522"/>
        <v/>
      </c>
      <c r="U3071" t="str">
        <f t="shared" si="522"/>
        <v/>
      </c>
      <c r="V3071">
        <f t="shared" si="522"/>
        <v>360.36</v>
      </c>
      <c r="W3071" t="str">
        <f t="shared" si="522"/>
        <v/>
      </c>
      <c r="Z3071" t="str">
        <f t="shared" si="523"/>
        <v/>
      </c>
      <c r="AA3071">
        <f t="shared" si="523"/>
        <v>360.36</v>
      </c>
      <c r="AB3071" t="str">
        <f t="shared" si="523"/>
        <v/>
      </c>
      <c r="AE3071" t="str">
        <f t="shared" si="515"/>
        <v/>
      </c>
      <c r="AH3071" t="str">
        <f t="shared" si="516"/>
        <v/>
      </c>
      <c r="AI3071" t="str">
        <f t="shared" si="517"/>
        <v/>
      </c>
      <c r="AJ3071" t="str">
        <f t="shared" si="517"/>
        <v/>
      </c>
      <c r="AK3071" t="str">
        <f t="shared" si="517"/>
        <v/>
      </c>
      <c r="AL3071" t="str">
        <f t="shared" si="517"/>
        <v/>
      </c>
    </row>
    <row r="3072" spans="1:38" x14ac:dyDescent="0.2">
      <c r="A3072" s="1">
        <v>8314</v>
      </c>
      <c r="B3072" s="2" t="s">
        <v>18</v>
      </c>
      <c r="C3072" s="3">
        <v>42880</v>
      </c>
      <c r="D3072" s="2" t="s">
        <v>27</v>
      </c>
      <c r="E3072" s="2">
        <v>49</v>
      </c>
      <c r="F3072" s="2">
        <v>240.68</v>
      </c>
      <c r="G3072" s="2">
        <v>0.04</v>
      </c>
      <c r="H3072" s="2" t="s">
        <v>20</v>
      </c>
      <c r="I3072" s="2">
        <v>117.75</v>
      </c>
      <c r="J3072" s="2">
        <v>16.91</v>
      </c>
      <c r="K3072" s="2">
        <v>14.5</v>
      </c>
      <c r="L3072" s="2" t="s">
        <v>398</v>
      </c>
      <c r="M3072" s="2" t="s">
        <v>22</v>
      </c>
      <c r="N3072" s="2" t="s">
        <v>43</v>
      </c>
      <c r="O3072" s="2" t="s">
        <v>24</v>
      </c>
      <c r="P3072" s="2" t="s">
        <v>74</v>
      </c>
      <c r="Q3072" s="2" t="s">
        <v>26</v>
      </c>
      <c r="R3072" s="3">
        <v>42887</v>
      </c>
      <c r="S3072" s="10">
        <f t="shared" si="514"/>
        <v>2017</v>
      </c>
      <c r="T3072" t="str">
        <f t="shared" si="522"/>
        <v/>
      </c>
      <c r="U3072" t="str">
        <f t="shared" si="522"/>
        <v/>
      </c>
      <c r="V3072">
        <f t="shared" si="522"/>
        <v>117.75</v>
      </c>
      <c r="W3072" t="str">
        <f t="shared" si="522"/>
        <v/>
      </c>
      <c r="Z3072">
        <f t="shared" si="523"/>
        <v>117.75</v>
      </c>
      <c r="AA3072" t="str">
        <f t="shared" si="523"/>
        <v/>
      </c>
      <c r="AB3072" t="str">
        <f t="shared" si="523"/>
        <v/>
      </c>
      <c r="AE3072" t="str">
        <f t="shared" si="515"/>
        <v/>
      </c>
      <c r="AH3072" t="str">
        <f t="shared" si="516"/>
        <v/>
      </c>
      <c r="AI3072" t="str">
        <f t="shared" si="517"/>
        <v/>
      </c>
      <c r="AJ3072" t="str">
        <f t="shared" si="517"/>
        <v/>
      </c>
      <c r="AK3072" t="str">
        <f t="shared" si="517"/>
        <v/>
      </c>
      <c r="AL3072" t="str">
        <f t="shared" si="517"/>
        <v/>
      </c>
    </row>
    <row r="3073" spans="1:38" x14ac:dyDescent="0.2">
      <c r="A3073" s="1">
        <v>8315</v>
      </c>
      <c r="B3073" s="2" t="s">
        <v>18</v>
      </c>
      <c r="C3073" s="3">
        <v>42880</v>
      </c>
      <c r="D3073" s="2" t="s">
        <v>27</v>
      </c>
      <c r="E3073" s="2">
        <v>1</v>
      </c>
      <c r="F3073" s="2">
        <v>54.41</v>
      </c>
      <c r="G3073" s="2">
        <v>0.09</v>
      </c>
      <c r="H3073" s="2" t="s">
        <v>20</v>
      </c>
      <c r="I3073" s="2">
        <v>-13.92</v>
      </c>
      <c r="J3073" s="2">
        <v>39.75</v>
      </c>
      <c r="K3073" s="2">
        <v>33.99</v>
      </c>
      <c r="L3073" s="2" t="s">
        <v>398</v>
      </c>
      <c r="M3073" s="2" t="s">
        <v>22</v>
      </c>
      <c r="N3073" s="2" t="s">
        <v>43</v>
      </c>
      <c r="O3073" s="2" t="s">
        <v>24</v>
      </c>
      <c r="P3073" s="2" t="s">
        <v>52</v>
      </c>
      <c r="Q3073" s="2" t="s">
        <v>26</v>
      </c>
      <c r="R3073" s="3">
        <v>42887</v>
      </c>
      <c r="S3073" s="10">
        <f t="shared" si="514"/>
        <v>2017</v>
      </c>
      <c r="T3073" t="str">
        <f t="shared" si="522"/>
        <v/>
      </c>
      <c r="U3073" t="str">
        <f t="shared" si="522"/>
        <v/>
      </c>
      <c r="V3073">
        <f t="shared" si="522"/>
        <v>-13.92</v>
      </c>
      <c r="W3073" t="str">
        <f t="shared" si="522"/>
        <v/>
      </c>
      <c r="Z3073">
        <f t="shared" si="523"/>
        <v>-13.92</v>
      </c>
      <c r="AA3073" t="str">
        <f t="shared" si="523"/>
        <v/>
      </c>
      <c r="AB3073" t="str">
        <f t="shared" si="523"/>
        <v/>
      </c>
      <c r="AE3073" t="str">
        <f t="shared" si="515"/>
        <v>Office Supplies</v>
      </c>
      <c r="AH3073" t="str">
        <f t="shared" si="516"/>
        <v/>
      </c>
      <c r="AI3073" t="str">
        <f t="shared" si="517"/>
        <v/>
      </c>
      <c r="AJ3073" t="str">
        <f t="shared" si="517"/>
        <v/>
      </c>
      <c r="AK3073" t="str">
        <f t="shared" si="517"/>
        <v/>
      </c>
      <c r="AL3073" t="str">
        <f t="shared" si="517"/>
        <v/>
      </c>
    </row>
    <row r="3074" spans="1:38" x14ac:dyDescent="0.2">
      <c r="A3074" s="1">
        <v>8316</v>
      </c>
      <c r="B3074" s="2" t="s">
        <v>18</v>
      </c>
      <c r="C3074" s="3">
        <v>42880</v>
      </c>
      <c r="D3074" s="2" t="s">
        <v>41</v>
      </c>
      <c r="E3074" s="2">
        <v>39</v>
      </c>
      <c r="F3074" s="2">
        <v>1524.22</v>
      </c>
      <c r="G3074" s="2">
        <v>0.1</v>
      </c>
      <c r="H3074" s="2" t="s">
        <v>20</v>
      </c>
      <c r="I3074" s="2">
        <v>-77.88</v>
      </c>
      <c r="J3074" s="2">
        <v>52.98</v>
      </c>
      <c r="K3074" s="2">
        <v>20.5</v>
      </c>
      <c r="L3074" s="2" t="s">
        <v>247</v>
      </c>
      <c r="M3074" s="2" t="s">
        <v>29</v>
      </c>
      <c r="N3074" s="2" t="s">
        <v>43</v>
      </c>
      <c r="O3074" s="2" t="s">
        <v>31</v>
      </c>
      <c r="P3074" s="2" t="s">
        <v>32</v>
      </c>
      <c r="Q3074" s="2" t="s">
        <v>26</v>
      </c>
      <c r="R3074" s="3">
        <v>42882</v>
      </c>
      <c r="S3074" s="10">
        <f t="shared" si="514"/>
        <v>2017</v>
      </c>
      <c r="T3074" t="str">
        <f t="shared" si="522"/>
        <v/>
      </c>
      <c r="U3074" t="str">
        <f t="shared" si="522"/>
        <v/>
      </c>
      <c r="V3074">
        <f t="shared" si="522"/>
        <v>-77.88</v>
      </c>
      <c r="W3074" t="str">
        <f t="shared" si="522"/>
        <v/>
      </c>
      <c r="Z3074" t="str">
        <f t="shared" si="523"/>
        <v/>
      </c>
      <c r="AA3074">
        <f t="shared" si="523"/>
        <v>-77.88</v>
      </c>
      <c r="AB3074" t="str">
        <f t="shared" si="523"/>
        <v/>
      </c>
      <c r="AE3074" t="str">
        <f t="shared" si="515"/>
        <v>Technology</v>
      </c>
      <c r="AH3074" t="str">
        <f t="shared" si="516"/>
        <v/>
      </c>
      <c r="AI3074" t="str">
        <f t="shared" si="517"/>
        <v/>
      </c>
      <c r="AJ3074" t="str">
        <f t="shared" si="517"/>
        <v/>
      </c>
      <c r="AK3074" t="str">
        <f t="shared" si="517"/>
        <v/>
      </c>
      <c r="AL3074" t="str">
        <f t="shared" ref="AJ3074:AL3137" si="524">IF(AL$1=$S3074,$AH3074,"")</f>
        <v/>
      </c>
    </row>
    <row r="3075" spans="1:38" x14ac:dyDescent="0.2">
      <c r="A3075" s="1">
        <v>8317</v>
      </c>
      <c r="B3075" s="2" t="s">
        <v>18</v>
      </c>
      <c r="C3075" s="3">
        <v>42880</v>
      </c>
      <c r="D3075" s="2" t="s">
        <v>41</v>
      </c>
      <c r="E3075" s="2">
        <v>45</v>
      </c>
      <c r="F3075" s="2">
        <v>2760.08</v>
      </c>
      <c r="G3075" s="2">
        <v>0.04</v>
      </c>
      <c r="H3075" s="2" t="s">
        <v>20</v>
      </c>
      <c r="I3075" s="2">
        <v>435.72</v>
      </c>
      <c r="J3075" s="2">
        <v>74.180000000000007</v>
      </c>
      <c r="K3075" s="2">
        <v>26.78</v>
      </c>
      <c r="L3075" s="2" t="s">
        <v>247</v>
      </c>
      <c r="M3075" s="2" t="s">
        <v>29</v>
      </c>
      <c r="N3075" s="2" t="s">
        <v>43</v>
      </c>
      <c r="O3075" s="2" t="s">
        <v>24</v>
      </c>
      <c r="P3075" s="2" t="s">
        <v>52</v>
      </c>
      <c r="Q3075" s="2" t="s">
        <v>26</v>
      </c>
      <c r="R3075" s="3">
        <v>42881</v>
      </c>
      <c r="S3075" s="10">
        <f t="shared" ref="S3075:S3138" si="525">YEAR(C3075)</f>
        <v>2017</v>
      </c>
      <c r="T3075" t="str">
        <f t="shared" si="522"/>
        <v/>
      </c>
      <c r="U3075" t="str">
        <f t="shared" si="522"/>
        <v/>
      </c>
      <c r="V3075">
        <f t="shared" si="522"/>
        <v>435.72</v>
      </c>
      <c r="W3075" t="str">
        <f t="shared" si="522"/>
        <v/>
      </c>
      <c r="Z3075">
        <f t="shared" si="523"/>
        <v>435.72</v>
      </c>
      <c r="AA3075" t="str">
        <f t="shared" si="523"/>
        <v/>
      </c>
      <c r="AB3075" t="str">
        <f t="shared" si="523"/>
        <v/>
      </c>
      <c r="AE3075" t="str">
        <f t="shared" ref="AE3075:AE3138" si="526">IF(I3075&lt;0,O3075,"")</f>
        <v/>
      </c>
      <c r="AH3075" t="str">
        <f t="shared" ref="AH3075:AH3138" si="527">IF(E3075&lt;11,IF(O3075="Technology",I3075,""),"")</f>
        <v/>
      </c>
      <c r="AI3075" t="str">
        <f t="shared" ref="AI3075:AL3138" si="528">IF(AI$1=$S3075,$AH3075,"")</f>
        <v/>
      </c>
      <c r="AJ3075" t="str">
        <f t="shared" si="524"/>
        <v/>
      </c>
      <c r="AK3075" t="str">
        <f t="shared" si="524"/>
        <v/>
      </c>
      <c r="AL3075" t="str">
        <f t="shared" si="524"/>
        <v/>
      </c>
    </row>
    <row r="3076" spans="1:38" x14ac:dyDescent="0.2">
      <c r="A3076" s="1">
        <v>8318</v>
      </c>
      <c r="B3076" s="2" t="s">
        <v>18</v>
      </c>
      <c r="C3076" s="3">
        <v>42881</v>
      </c>
      <c r="D3076" s="2" t="s">
        <v>59</v>
      </c>
      <c r="E3076" s="2">
        <v>36</v>
      </c>
      <c r="F3076" s="2">
        <v>147.35</v>
      </c>
      <c r="G3076" s="2">
        <v>0.04</v>
      </c>
      <c r="H3076" s="2" t="s">
        <v>49</v>
      </c>
      <c r="I3076" s="2">
        <v>-123.19</v>
      </c>
      <c r="J3076" s="2">
        <v>15.58</v>
      </c>
      <c r="K3076" s="2">
        <v>19.47</v>
      </c>
      <c r="L3076" s="2" t="s">
        <v>155</v>
      </c>
      <c r="M3076" s="2" t="s">
        <v>29</v>
      </c>
      <c r="N3076" s="2" t="s">
        <v>43</v>
      </c>
      <c r="O3076" s="2" t="s">
        <v>24</v>
      </c>
      <c r="P3076" s="2" t="s">
        <v>25</v>
      </c>
      <c r="Q3076" s="2" t="s">
        <v>26</v>
      </c>
      <c r="R3076" s="3">
        <v>42883</v>
      </c>
      <c r="S3076" s="10">
        <f t="shared" si="525"/>
        <v>2017</v>
      </c>
      <c r="T3076" t="str">
        <f t="shared" si="522"/>
        <v/>
      </c>
      <c r="U3076" t="str">
        <f t="shared" si="522"/>
        <v/>
      </c>
      <c r="V3076">
        <f t="shared" si="522"/>
        <v>-123.19</v>
      </c>
      <c r="W3076" t="str">
        <f t="shared" si="522"/>
        <v/>
      </c>
      <c r="Z3076">
        <f t="shared" si="523"/>
        <v>-123.19</v>
      </c>
      <c r="AA3076" t="str">
        <f t="shared" si="523"/>
        <v/>
      </c>
      <c r="AB3076" t="str">
        <f t="shared" si="523"/>
        <v/>
      </c>
      <c r="AE3076" t="str">
        <f t="shared" si="526"/>
        <v>Office Supplies</v>
      </c>
      <c r="AH3076" t="str">
        <f t="shared" si="527"/>
        <v/>
      </c>
      <c r="AI3076" t="str">
        <f t="shared" si="528"/>
        <v/>
      </c>
      <c r="AJ3076" t="str">
        <f t="shared" si="524"/>
        <v/>
      </c>
      <c r="AK3076" t="str">
        <f t="shared" si="524"/>
        <v/>
      </c>
      <c r="AL3076" t="str">
        <f t="shared" si="524"/>
        <v/>
      </c>
    </row>
    <row r="3077" spans="1:38" x14ac:dyDescent="0.2">
      <c r="A3077" s="1">
        <v>8319</v>
      </c>
      <c r="B3077" s="2" t="s">
        <v>18</v>
      </c>
      <c r="C3077" s="3">
        <v>42881</v>
      </c>
      <c r="D3077" s="2" t="s">
        <v>59</v>
      </c>
      <c r="E3077" s="2">
        <v>24</v>
      </c>
      <c r="F3077" s="2">
        <v>5214.8999999999996</v>
      </c>
      <c r="G3077" s="2">
        <v>0.03</v>
      </c>
      <c r="H3077" s="2" t="s">
        <v>44</v>
      </c>
      <c r="I3077" s="2">
        <v>171.84</v>
      </c>
      <c r="J3077" s="2">
        <v>228.6</v>
      </c>
      <c r="K3077" s="2">
        <v>78.2</v>
      </c>
      <c r="L3077" s="2" t="s">
        <v>155</v>
      </c>
      <c r="M3077" s="2" t="s">
        <v>29</v>
      </c>
      <c r="N3077" s="2" t="s">
        <v>43</v>
      </c>
      <c r="O3077" s="2" t="s">
        <v>45</v>
      </c>
      <c r="P3077" s="2" t="s">
        <v>61</v>
      </c>
      <c r="Q3077" s="2" t="s">
        <v>56</v>
      </c>
      <c r="R3077" s="3">
        <v>42883</v>
      </c>
      <c r="S3077" s="10">
        <f t="shared" si="525"/>
        <v>2017</v>
      </c>
      <c r="T3077" t="str">
        <f t="shared" si="522"/>
        <v/>
      </c>
      <c r="U3077" t="str">
        <f t="shared" si="522"/>
        <v/>
      </c>
      <c r="V3077">
        <f t="shared" si="522"/>
        <v>171.84</v>
      </c>
      <c r="W3077" t="str">
        <f t="shared" si="522"/>
        <v/>
      </c>
      <c r="Z3077" t="str">
        <f t="shared" si="523"/>
        <v/>
      </c>
      <c r="AA3077" t="str">
        <f t="shared" si="523"/>
        <v/>
      </c>
      <c r="AB3077">
        <f t="shared" si="523"/>
        <v>171.84</v>
      </c>
      <c r="AE3077" t="str">
        <f t="shared" si="526"/>
        <v/>
      </c>
      <c r="AH3077" t="str">
        <f t="shared" si="527"/>
        <v/>
      </c>
      <c r="AI3077" t="str">
        <f t="shared" si="528"/>
        <v/>
      </c>
      <c r="AJ3077" t="str">
        <f t="shared" si="524"/>
        <v/>
      </c>
      <c r="AK3077" t="str">
        <f t="shared" si="524"/>
        <v/>
      </c>
      <c r="AL3077" t="str">
        <f t="shared" si="524"/>
        <v/>
      </c>
    </row>
    <row r="3078" spans="1:38" x14ac:dyDescent="0.2">
      <c r="A3078" s="1">
        <v>8320</v>
      </c>
      <c r="B3078" s="2" t="s">
        <v>18</v>
      </c>
      <c r="C3078" s="3">
        <v>42882</v>
      </c>
      <c r="D3078" s="2" t="s">
        <v>41</v>
      </c>
      <c r="E3078" s="2">
        <v>40</v>
      </c>
      <c r="F3078" s="2">
        <v>258</v>
      </c>
      <c r="G3078" s="2">
        <v>0.1</v>
      </c>
      <c r="H3078" s="2" t="s">
        <v>49</v>
      </c>
      <c r="I3078" s="2">
        <v>-101.66</v>
      </c>
      <c r="J3078" s="2">
        <v>18.48</v>
      </c>
      <c r="K3078" s="2">
        <v>20.22</v>
      </c>
      <c r="L3078" s="2" t="s">
        <v>518</v>
      </c>
      <c r="M3078" s="2" t="s">
        <v>29</v>
      </c>
      <c r="N3078" s="2" t="s">
        <v>54</v>
      </c>
      <c r="O3078" s="2" t="s">
        <v>24</v>
      </c>
      <c r="P3078" s="2" t="s">
        <v>35</v>
      </c>
      <c r="Q3078" s="2" t="s">
        <v>26</v>
      </c>
      <c r="R3078" s="3">
        <v>42884</v>
      </c>
      <c r="S3078" s="10">
        <f t="shared" si="525"/>
        <v>2017</v>
      </c>
      <c r="T3078" t="str">
        <f t="shared" si="522"/>
        <v/>
      </c>
      <c r="U3078" t="str">
        <f t="shared" si="522"/>
        <v/>
      </c>
      <c r="V3078" t="str">
        <f t="shared" si="522"/>
        <v/>
      </c>
      <c r="W3078">
        <f t="shared" si="522"/>
        <v>-101.66</v>
      </c>
      <c r="Z3078">
        <f t="shared" si="523"/>
        <v>-101.66</v>
      </c>
      <c r="AA3078" t="str">
        <f t="shared" si="523"/>
        <v/>
      </c>
      <c r="AB3078" t="str">
        <f t="shared" si="523"/>
        <v/>
      </c>
      <c r="AE3078" t="str">
        <f t="shared" si="526"/>
        <v>Office Supplies</v>
      </c>
      <c r="AH3078" t="str">
        <f t="shared" si="527"/>
        <v/>
      </c>
      <c r="AI3078" t="str">
        <f t="shared" si="528"/>
        <v/>
      </c>
      <c r="AJ3078" t="str">
        <f t="shared" si="524"/>
        <v/>
      </c>
      <c r="AK3078" t="str">
        <f t="shared" si="524"/>
        <v/>
      </c>
      <c r="AL3078" t="str">
        <f t="shared" si="524"/>
        <v/>
      </c>
    </row>
    <row r="3079" spans="1:38" x14ac:dyDescent="0.2">
      <c r="A3079" s="1">
        <v>8321</v>
      </c>
      <c r="B3079" s="2" t="s">
        <v>18</v>
      </c>
      <c r="C3079" s="3">
        <v>42882</v>
      </c>
      <c r="D3079" s="2" t="s">
        <v>19</v>
      </c>
      <c r="E3079" s="2">
        <v>6</v>
      </c>
      <c r="F3079" s="2">
        <v>982.9</v>
      </c>
      <c r="G3079" s="2">
        <v>0.09</v>
      </c>
      <c r="H3079" s="2" t="s">
        <v>44</v>
      </c>
      <c r="I3079" s="2">
        <v>-246.61</v>
      </c>
      <c r="J3079" s="2">
        <v>172.98</v>
      </c>
      <c r="K3079" s="2">
        <v>49.02</v>
      </c>
      <c r="L3079" s="2" t="s">
        <v>473</v>
      </c>
      <c r="M3079" s="2" t="s">
        <v>38</v>
      </c>
      <c r="N3079" s="2" t="s">
        <v>43</v>
      </c>
      <c r="O3079" s="2" t="s">
        <v>45</v>
      </c>
      <c r="P3079" s="2" t="s">
        <v>67</v>
      </c>
      <c r="Q3079" s="2" t="s">
        <v>47</v>
      </c>
      <c r="R3079" s="3">
        <v>42883</v>
      </c>
      <c r="S3079" s="10">
        <f t="shared" si="525"/>
        <v>2017</v>
      </c>
      <c r="T3079" t="str">
        <f t="shared" si="522"/>
        <v/>
      </c>
      <c r="U3079" t="str">
        <f t="shared" si="522"/>
        <v/>
      </c>
      <c r="V3079">
        <f t="shared" si="522"/>
        <v>-246.61</v>
      </c>
      <c r="W3079" t="str">
        <f t="shared" si="522"/>
        <v/>
      </c>
      <c r="Z3079" t="str">
        <f t="shared" si="523"/>
        <v/>
      </c>
      <c r="AA3079" t="str">
        <f t="shared" si="523"/>
        <v/>
      </c>
      <c r="AB3079">
        <f t="shared" si="523"/>
        <v>-246.61</v>
      </c>
      <c r="AE3079" t="str">
        <f t="shared" si="526"/>
        <v>Furniture</v>
      </c>
      <c r="AH3079" t="str">
        <f t="shared" si="527"/>
        <v/>
      </c>
      <c r="AI3079" t="str">
        <f t="shared" si="528"/>
        <v/>
      </c>
      <c r="AJ3079" t="str">
        <f t="shared" si="524"/>
        <v/>
      </c>
      <c r="AK3079" t="str">
        <f t="shared" si="524"/>
        <v/>
      </c>
      <c r="AL3079" t="str">
        <f t="shared" si="524"/>
        <v/>
      </c>
    </row>
    <row r="3080" spans="1:38" x14ac:dyDescent="0.2">
      <c r="A3080" s="1">
        <v>8322</v>
      </c>
      <c r="B3080" s="2" t="s">
        <v>18</v>
      </c>
      <c r="C3080" s="3">
        <v>42882</v>
      </c>
      <c r="D3080" s="2" t="s">
        <v>19</v>
      </c>
      <c r="E3080" s="2">
        <v>32</v>
      </c>
      <c r="F3080" s="2">
        <v>4842.2</v>
      </c>
      <c r="G3080" s="2">
        <v>0</v>
      </c>
      <c r="H3080" s="2" t="s">
        <v>20</v>
      </c>
      <c r="I3080" s="2">
        <v>1198.51</v>
      </c>
      <c r="J3080" s="2">
        <v>187.99</v>
      </c>
      <c r="K3080" s="2">
        <v>18.989999999999998</v>
      </c>
      <c r="L3080" s="2" t="s">
        <v>473</v>
      </c>
      <c r="M3080" s="2" t="s">
        <v>38</v>
      </c>
      <c r="N3080" s="2" t="s">
        <v>43</v>
      </c>
      <c r="O3080" s="2" t="s">
        <v>31</v>
      </c>
      <c r="P3080" s="2" t="s">
        <v>39</v>
      </c>
      <c r="Q3080" s="2" t="s">
        <v>26</v>
      </c>
      <c r="R3080" s="3">
        <v>42883</v>
      </c>
      <c r="S3080" s="10">
        <f t="shared" si="525"/>
        <v>2017</v>
      </c>
      <c r="T3080" t="str">
        <f t="shared" si="522"/>
        <v/>
      </c>
      <c r="U3080" t="str">
        <f t="shared" si="522"/>
        <v/>
      </c>
      <c r="V3080">
        <f t="shared" si="522"/>
        <v>1198.51</v>
      </c>
      <c r="W3080" t="str">
        <f t="shared" si="522"/>
        <v/>
      </c>
      <c r="Z3080" t="str">
        <f t="shared" si="523"/>
        <v/>
      </c>
      <c r="AA3080">
        <f t="shared" si="523"/>
        <v>1198.51</v>
      </c>
      <c r="AB3080" t="str">
        <f t="shared" si="523"/>
        <v/>
      </c>
      <c r="AE3080" t="str">
        <f t="shared" si="526"/>
        <v/>
      </c>
      <c r="AH3080" t="str">
        <f t="shared" si="527"/>
        <v/>
      </c>
      <c r="AI3080" t="str">
        <f t="shared" si="528"/>
        <v/>
      </c>
      <c r="AJ3080" t="str">
        <f t="shared" si="524"/>
        <v/>
      </c>
      <c r="AK3080" t="str">
        <f t="shared" si="524"/>
        <v/>
      </c>
      <c r="AL3080" t="str">
        <f t="shared" si="524"/>
        <v/>
      </c>
    </row>
    <row r="3081" spans="1:38" x14ac:dyDescent="0.2">
      <c r="A3081" s="1">
        <v>8323</v>
      </c>
      <c r="B3081" s="2" t="s">
        <v>18</v>
      </c>
      <c r="C3081" s="3">
        <v>42883</v>
      </c>
      <c r="D3081" s="2" t="s">
        <v>27</v>
      </c>
      <c r="E3081" s="2">
        <v>46</v>
      </c>
      <c r="F3081" s="2">
        <v>249.21</v>
      </c>
      <c r="G3081" s="2">
        <v>0.02</v>
      </c>
      <c r="H3081" s="2" t="s">
        <v>20</v>
      </c>
      <c r="I3081" s="2">
        <v>-89.43</v>
      </c>
      <c r="J3081" s="2">
        <v>16.91</v>
      </c>
      <c r="K3081" s="2">
        <v>18.97</v>
      </c>
      <c r="L3081" s="2" t="s">
        <v>237</v>
      </c>
      <c r="M3081" s="2" t="s">
        <v>29</v>
      </c>
      <c r="N3081" s="2" t="s">
        <v>30</v>
      </c>
      <c r="O3081" s="2" t="s">
        <v>24</v>
      </c>
      <c r="P3081" s="2" t="s">
        <v>25</v>
      </c>
      <c r="Q3081" s="2" t="s">
        <v>26</v>
      </c>
      <c r="R3081" s="3">
        <v>42890</v>
      </c>
      <c r="S3081" s="10">
        <f t="shared" si="525"/>
        <v>2017</v>
      </c>
      <c r="T3081" t="str">
        <f t="shared" si="522"/>
        <v/>
      </c>
      <c r="U3081">
        <f t="shared" si="522"/>
        <v>-89.43</v>
      </c>
      <c r="V3081" t="str">
        <f t="shared" si="522"/>
        <v/>
      </c>
      <c r="W3081" t="str">
        <f t="shared" si="522"/>
        <v/>
      </c>
      <c r="Z3081">
        <f t="shared" si="523"/>
        <v>-89.43</v>
      </c>
      <c r="AA3081" t="str">
        <f t="shared" si="523"/>
        <v/>
      </c>
      <c r="AB3081" t="str">
        <f t="shared" si="523"/>
        <v/>
      </c>
      <c r="AE3081" t="str">
        <f t="shared" si="526"/>
        <v>Office Supplies</v>
      </c>
      <c r="AH3081" t="str">
        <f t="shared" si="527"/>
        <v/>
      </c>
      <c r="AI3081" t="str">
        <f t="shared" si="528"/>
        <v/>
      </c>
      <c r="AJ3081" t="str">
        <f t="shared" si="524"/>
        <v/>
      </c>
      <c r="AK3081" t="str">
        <f t="shared" si="524"/>
        <v/>
      </c>
      <c r="AL3081" t="str">
        <f t="shared" si="524"/>
        <v/>
      </c>
    </row>
    <row r="3082" spans="1:38" x14ac:dyDescent="0.2">
      <c r="A3082" s="1">
        <v>8324</v>
      </c>
      <c r="B3082" s="2" t="s">
        <v>18</v>
      </c>
      <c r="C3082" s="3">
        <v>42883</v>
      </c>
      <c r="D3082" s="2" t="s">
        <v>41</v>
      </c>
      <c r="E3082" s="2">
        <v>41</v>
      </c>
      <c r="F3082" s="2">
        <v>332.73</v>
      </c>
      <c r="G3082" s="2">
        <v>0</v>
      </c>
      <c r="H3082" s="2" t="s">
        <v>20</v>
      </c>
      <c r="I3082" s="2">
        <v>-36.35</v>
      </c>
      <c r="J3082" s="2">
        <v>19.64</v>
      </c>
      <c r="K3082" s="2">
        <v>19.829999999999998</v>
      </c>
      <c r="L3082" s="2" t="s">
        <v>211</v>
      </c>
      <c r="M3082" s="2" t="s">
        <v>29</v>
      </c>
      <c r="N3082" s="2" t="s">
        <v>23</v>
      </c>
      <c r="O3082" s="2" t="s">
        <v>24</v>
      </c>
      <c r="P3082" s="2" t="s">
        <v>35</v>
      </c>
      <c r="Q3082" s="2" t="s">
        <v>36</v>
      </c>
      <c r="R3082" s="3">
        <v>42886</v>
      </c>
      <c r="S3082" s="10">
        <f t="shared" si="525"/>
        <v>2017</v>
      </c>
      <c r="T3082">
        <f t="shared" ref="T3082:W3101" si="529">IF($N3082=T$1,$I3082,"")</f>
        <v>-36.35</v>
      </c>
      <c r="U3082" t="str">
        <f t="shared" si="529"/>
        <v/>
      </c>
      <c r="V3082" t="str">
        <f t="shared" si="529"/>
        <v/>
      </c>
      <c r="W3082" t="str">
        <f t="shared" si="529"/>
        <v/>
      </c>
      <c r="Z3082">
        <f t="shared" ref="Z3082:AB3101" si="530">IF($O3082=Z$1,$I3082,"")</f>
        <v>-36.35</v>
      </c>
      <c r="AA3082" t="str">
        <f t="shared" si="530"/>
        <v/>
      </c>
      <c r="AB3082" t="str">
        <f t="shared" si="530"/>
        <v/>
      </c>
      <c r="AE3082" t="str">
        <f t="shared" si="526"/>
        <v>Office Supplies</v>
      </c>
      <c r="AH3082" t="str">
        <f t="shared" si="527"/>
        <v/>
      </c>
      <c r="AI3082" t="str">
        <f t="shared" si="528"/>
        <v/>
      </c>
      <c r="AJ3082" t="str">
        <f t="shared" si="524"/>
        <v/>
      </c>
      <c r="AK3082" t="str">
        <f t="shared" si="524"/>
        <v/>
      </c>
      <c r="AL3082" t="str">
        <f t="shared" si="524"/>
        <v/>
      </c>
    </row>
    <row r="3083" spans="1:38" x14ac:dyDescent="0.2">
      <c r="A3083" s="1">
        <v>8325</v>
      </c>
      <c r="B3083" s="2" t="s">
        <v>40</v>
      </c>
      <c r="C3083" s="3">
        <v>42885</v>
      </c>
      <c r="D3083" s="2" t="s">
        <v>19</v>
      </c>
      <c r="E3083" s="2">
        <v>27</v>
      </c>
      <c r="F3083" s="2">
        <v>3881.52</v>
      </c>
      <c r="G3083" s="2">
        <v>0</v>
      </c>
      <c r="H3083" s="2" t="s">
        <v>44</v>
      </c>
      <c r="I3083" s="2">
        <v>-300.58</v>
      </c>
      <c r="J3083" s="2">
        <v>142.97999999999999</v>
      </c>
      <c r="K3083" s="2">
        <v>68.739999999999995</v>
      </c>
      <c r="L3083" s="2" t="s">
        <v>105</v>
      </c>
      <c r="M3083" s="2" t="s">
        <v>22</v>
      </c>
      <c r="N3083" s="2" t="s">
        <v>30</v>
      </c>
      <c r="O3083" s="2" t="s">
        <v>45</v>
      </c>
      <c r="P3083" s="2" t="s">
        <v>67</v>
      </c>
      <c r="Q3083" s="2" t="s">
        <v>47</v>
      </c>
      <c r="R3083" s="3">
        <v>42885</v>
      </c>
      <c r="S3083" s="10">
        <f t="shared" si="525"/>
        <v>2017</v>
      </c>
      <c r="T3083" t="str">
        <f t="shared" si="529"/>
        <v/>
      </c>
      <c r="U3083">
        <f t="shared" si="529"/>
        <v>-300.58</v>
      </c>
      <c r="V3083" t="str">
        <f t="shared" si="529"/>
        <v/>
      </c>
      <c r="W3083" t="str">
        <f t="shared" si="529"/>
        <v/>
      </c>
      <c r="Z3083" t="str">
        <f t="shared" si="530"/>
        <v/>
      </c>
      <c r="AA3083" t="str">
        <f t="shared" si="530"/>
        <v/>
      </c>
      <c r="AB3083">
        <f t="shared" si="530"/>
        <v>-300.58</v>
      </c>
      <c r="AE3083" t="str">
        <f t="shared" si="526"/>
        <v>Furniture</v>
      </c>
      <c r="AH3083" t="str">
        <f t="shared" si="527"/>
        <v/>
      </c>
      <c r="AI3083" t="str">
        <f t="shared" si="528"/>
        <v/>
      </c>
      <c r="AJ3083" t="str">
        <f t="shared" si="524"/>
        <v/>
      </c>
      <c r="AK3083" t="str">
        <f t="shared" si="524"/>
        <v/>
      </c>
      <c r="AL3083" t="str">
        <f t="shared" si="524"/>
        <v/>
      </c>
    </row>
    <row r="3084" spans="1:38" x14ac:dyDescent="0.2">
      <c r="A3084" s="1">
        <v>8326</v>
      </c>
      <c r="B3084" s="2" t="s">
        <v>40</v>
      </c>
      <c r="C3084" s="3">
        <v>42885</v>
      </c>
      <c r="D3084" s="2" t="s">
        <v>19</v>
      </c>
      <c r="E3084" s="2">
        <v>8</v>
      </c>
      <c r="F3084" s="2">
        <v>1459.616</v>
      </c>
      <c r="G3084" s="2">
        <v>0.05</v>
      </c>
      <c r="H3084" s="2" t="s">
        <v>44</v>
      </c>
      <c r="I3084" s="2">
        <v>-271.89</v>
      </c>
      <c r="J3084" s="2">
        <v>230.75</v>
      </c>
      <c r="K3084" s="2">
        <v>83.64</v>
      </c>
      <c r="L3084" s="2" t="s">
        <v>105</v>
      </c>
      <c r="M3084" s="2" t="s">
        <v>22</v>
      </c>
      <c r="N3084" s="2" t="s">
        <v>30</v>
      </c>
      <c r="O3084" s="2" t="s">
        <v>45</v>
      </c>
      <c r="P3084" s="2" t="s">
        <v>46</v>
      </c>
      <c r="Q3084" s="2" t="s">
        <v>47</v>
      </c>
      <c r="R3084" s="3">
        <v>42886</v>
      </c>
      <c r="S3084" s="10">
        <f t="shared" si="525"/>
        <v>2017</v>
      </c>
      <c r="T3084" t="str">
        <f t="shared" si="529"/>
        <v/>
      </c>
      <c r="U3084">
        <f t="shared" si="529"/>
        <v>-271.89</v>
      </c>
      <c r="V3084" t="str">
        <f t="shared" si="529"/>
        <v/>
      </c>
      <c r="W3084" t="str">
        <f t="shared" si="529"/>
        <v/>
      </c>
      <c r="Z3084" t="str">
        <f t="shared" si="530"/>
        <v/>
      </c>
      <c r="AA3084" t="str">
        <f t="shared" si="530"/>
        <v/>
      </c>
      <c r="AB3084">
        <f t="shared" si="530"/>
        <v>-271.89</v>
      </c>
      <c r="AE3084" t="str">
        <f t="shared" si="526"/>
        <v>Furniture</v>
      </c>
      <c r="AH3084" t="str">
        <f t="shared" si="527"/>
        <v/>
      </c>
      <c r="AI3084" t="str">
        <f t="shared" si="528"/>
        <v/>
      </c>
      <c r="AJ3084" t="str">
        <f t="shared" si="524"/>
        <v/>
      </c>
      <c r="AK3084" t="str">
        <f t="shared" si="524"/>
        <v/>
      </c>
      <c r="AL3084" t="str">
        <f t="shared" si="524"/>
        <v/>
      </c>
    </row>
    <row r="3085" spans="1:38" x14ac:dyDescent="0.2">
      <c r="A3085" s="1">
        <v>8327</v>
      </c>
      <c r="B3085" s="2" t="s">
        <v>18</v>
      </c>
      <c r="C3085" s="3">
        <v>42887</v>
      </c>
      <c r="D3085" s="2" t="s">
        <v>27</v>
      </c>
      <c r="E3085" s="2">
        <v>39</v>
      </c>
      <c r="F3085" s="2">
        <v>7346.19</v>
      </c>
      <c r="G3085" s="2">
        <v>0.03</v>
      </c>
      <c r="H3085" s="2" t="s">
        <v>20</v>
      </c>
      <c r="I3085" s="2">
        <v>4037.02</v>
      </c>
      <c r="J3085" s="2">
        <v>216.1</v>
      </c>
      <c r="K3085" s="2">
        <v>27.99</v>
      </c>
      <c r="L3085" s="2" t="s">
        <v>280</v>
      </c>
      <c r="M3085" s="2" t="s">
        <v>22</v>
      </c>
      <c r="N3085" s="2" t="s">
        <v>30</v>
      </c>
      <c r="O3085" s="2" t="s">
        <v>31</v>
      </c>
      <c r="P3085" s="2" t="s">
        <v>33</v>
      </c>
      <c r="Q3085" s="2" t="s">
        <v>62</v>
      </c>
      <c r="R3085" s="3">
        <v>42892</v>
      </c>
      <c r="S3085" s="10">
        <f t="shared" si="525"/>
        <v>2017</v>
      </c>
      <c r="T3085" t="str">
        <f t="shared" si="529"/>
        <v/>
      </c>
      <c r="U3085">
        <f t="shared" si="529"/>
        <v>4037.02</v>
      </c>
      <c r="V3085" t="str">
        <f t="shared" si="529"/>
        <v/>
      </c>
      <c r="W3085" t="str">
        <f t="shared" si="529"/>
        <v/>
      </c>
      <c r="Z3085" t="str">
        <f t="shared" si="530"/>
        <v/>
      </c>
      <c r="AA3085">
        <f t="shared" si="530"/>
        <v>4037.02</v>
      </c>
      <c r="AB3085" t="str">
        <f t="shared" si="530"/>
        <v/>
      </c>
      <c r="AE3085" t="str">
        <f t="shared" si="526"/>
        <v/>
      </c>
      <c r="AH3085" t="str">
        <f t="shared" si="527"/>
        <v/>
      </c>
      <c r="AI3085" t="str">
        <f t="shared" si="528"/>
        <v/>
      </c>
      <c r="AJ3085" t="str">
        <f t="shared" si="524"/>
        <v/>
      </c>
      <c r="AK3085" t="str">
        <f t="shared" si="524"/>
        <v/>
      </c>
      <c r="AL3085" t="str">
        <f t="shared" si="524"/>
        <v/>
      </c>
    </row>
    <row r="3086" spans="1:38" x14ac:dyDescent="0.2">
      <c r="A3086" s="1">
        <v>8328</v>
      </c>
      <c r="B3086" s="2" t="s">
        <v>18</v>
      </c>
      <c r="C3086" s="3">
        <v>42887</v>
      </c>
      <c r="D3086" s="2" t="s">
        <v>27</v>
      </c>
      <c r="E3086" s="2">
        <v>47</v>
      </c>
      <c r="F3086" s="2">
        <v>12576.71</v>
      </c>
      <c r="G3086" s="2">
        <v>0.1</v>
      </c>
      <c r="H3086" s="2" t="s">
        <v>44</v>
      </c>
      <c r="I3086" s="2">
        <v>3166.03</v>
      </c>
      <c r="J3086" s="2">
        <v>291.81</v>
      </c>
      <c r="K3086" s="2">
        <v>37.19</v>
      </c>
      <c r="L3086" s="2" t="s">
        <v>280</v>
      </c>
      <c r="M3086" s="2" t="s">
        <v>22</v>
      </c>
      <c r="N3086" s="2" t="s">
        <v>30</v>
      </c>
      <c r="O3086" s="2" t="s">
        <v>24</v>
      </c>
      <c r="P3086" s="2" t="s">
        <v>71</v>
      </c>
      <c r="Q3086" s="2" t="s">
        <v>56</v>
      </c>
      <c r="R3086" s="3">
        <v>42887</v>
      </c>
      <c r="S3086" s="10">
        <f t="shared" si="525"/>
        <v>2017</v>
      </c>
      <c r="T3086" t="str">
        <f t="shared" si="529"/>
        <v/>
      </c>
      <c r="U3086">
        <f t="shared" si="529"/>
        <v>3166.03</v>
      </c>
      <c r="V3086" t="str">
        <f t="shared" si="529"/>
        <v/>
      </c>
      <c r="W3086" t="str">
        <f t="shared" si="529"/>
        <v/>
      </c>
      <c r="Z3086">
        <f t="shared" si="530"/>
        <v>3166.03</v>
      </c>
      <c r="AA3086" t="str">
        <f t="shared" si="530"/>
        <v/>
      </c>
      <c r="AB3086" t="str">
        <f t="shared" si="530"/>
        <v/>
      </c>
      <c r="AE3086" t="str">
        <f t="shared" si="526"/>
        <v/>
      </c>
      <c r="AH3086" t="str">
        <f t="shared" si="527"/>
        <v/>
      </c>
      <c r="AI3086" t="str">
        <f t="shared" si="528"/>
        <v/>
      </c>
      <c r="AJ3086" t="str">
        <f t="shared" si="524"/>
        <v/>
      </c>
      <c r="AK3086" t="str">
        <f t="shared" si="524"/>
        <v/>
      </c>
      <c r="AL3086" t="str">
        <f t="shared" si="524"/>
        <v/>
      </c>
    </row>
    <row r="3087" spans="1:38" x14ac:dyDescent="0.2">
      <c r="A3087" s="1">
        <v>8329</v>
      </c>
      <c r="B3087" s="2" t="s">
        <v>18</v>
      </c>
      <c r="C3087" s="3">
        <v>42887</v>
      </c>
      <c r="D3087" s="2" t="s">
        <v>27</v>
      </c>
      <c r="E3087" s="2">
        <v>41</v>
      </c>
      <c r="F3087" s="2">
        <v>103.13</v>
      </c>
      <c r="G3087" s="2">
        <v>0</v>
      </c>
      <c r="H3087" s="2" t="s">
        <v>20</v>
      </c>
      <c r="I3087" s="2">
        <v>-145.75</v>
      </c>
      <c r="J3087" s="2">
        <v>14.08</v>
      </c>
      <c r="K3087" s="2">
        <v>19.329999999999998</v>
      </c>
      <c r="L3087" s="2" t="s">
        <v>280</v>
      </c>
      <c r="M3087" s="2" t="s">
        <v>29</v>
      </c>
      <c r="N3087" s="2" t="s">
        <v>30</v>
      </c>
      <c r="O3087" s="2" t="s">
        <v>45</v>
      </c>
      <c r="P3087" s="2" t="s">
        <v>55</v>
      </c>
      <c r="Q3087" s="2" t="s">
        <v>26</v>
      </c>
      <c r="R3087" s="3">
        <v>42892</v>
      </c>
      <c r="S3087" s="10">
        <f t="shared" si="525"/>
        <v>2017</v>
      </c>
      <c r="T3087" t="str">
        <f t="shared" si="529"/>
        <v/>
      </c>
      <c r="U3087">
        <f t="shared" si="529"/>
        <v>-145.75</v>
      </c>
      <c r="V3087" t="str">
        <f t="shared" si="529"/>
        <v/>
      </c>
      <c r="W3087" t="str">
        <f t="shared" si="529"/>
        <v/>
      </c>
      <c r="Z3087" t="str">
        <f t="shared" si="530"/>
        <v/>
      </c>
      <c r="AA3087" t="str">
        <f t="shared" si="530"/>
        <v/>
      </c>
      <c r="AB3087">
        <f t="shared" si="530"/>
        <v>-145.75</v>
      </c>
      <c r="AE3087" t="str">
        <f t="shared" si="526"/>
        <v>Furniture</v>
      </c>
      <c r="AH3087" t="str">
        <f t="shared" si="527"/>
        <v/>
      </c>
      <c r="AI3087" t="str">
        <f t="shared" si="528"/>
        <v/>
      </c>
      <c r="AJ3087" t="str">
        <f t="shared" si="524"/>
        <v/>
      </c>
      <c r="AK3087" t="str">
        <f t="shared" si="524"/>
        <v/>
      </c>
      <c r="AL3087" t="str">
        <f t="shared" si="524"/>
        <v/>
      </c>
    </row>
    <row r="3088" spans="1:38" x14ac:dyDescent="0.2">
      <c r="A3088" s="1">
        <v>8330</v>
      </c>
      <c r="B3088" s="2" t="s">
        <v>18</v>
      </c>
      <c r="C3088" s="3">
        <v>42887</v>
      </c>
      <c r="D3088" s="2" t="s">
        <v>50</v>
      </c>
      <c r="E3088" s="2">
        <v>44</v>
      </c>
      <c r="F3088" s="2">
        <v>2325.6134999999999</v>
      </c>
      <c r="G3088" s="2">
        <v>7.0000000000000007E-2</v>
      </c>
      <c r="H3088" s="2" t="s">
        <v>20</v>
      </c>
      <c r="I3088" s="2">
        <v>589.15</v>
      </c>
      <c r="J3088" s="2">
        <v>77.989999999999995</v>
      </c>
      <c r="K3088" s="2">
        <v>16.79</v>
      </c>
      <c r="L3088" s="2" t="s">
        <v>595</v>
      </c>
      <c r="M3088" s="2" t="s">
        <v>22</v>
      </c>
      <c r="N3088" s="2" t="s">
        <v>43</v>
      </c>
      <c r="O3088" s="2" t="s">
        <v>31</v>
      </c>
      <c r="P3088" s="2" t="s">
        <v>39</v>
      </c>
      <c r="Q3088" s="2" t="s">
        <v>26</v>
      </c>
      <c r="R3088" s="3">
        <v>42887</v>
      </c>
      <c r="S3088" s="10">
        <f t="shared" si="525"/>
        <v>2017</v>
      </c>
      <c r="T3088" t="str">
        <f t="shared" si="529"/>
        <v/>
      </c>
      <c r="U3088" t="str">
        <f t="shared" si="529"/>
        <v/>
      </c>
      <c r="V3088">
        <f t="shared" si="529"/>
        <v>589.15</v>
      </c>
      <c r="W3088" t="str">
        <f t="shared" si="529"/>
        <v/>
      </c>
      <c r="Z3088" t="str">
        <f t="shared" si="530"/>
        <v/>
      </c>
      <c r="AA3088">
        <f t="shared" si="530"/>
        <v>589.15</v>
      </c>
      <c r="AB3088" t="str">
        <f t="shared" si="530"/>
        <v/>
      </c>
      <c r="AE3088" t="str">
        <f t="shared" si="526"/>
        <v/>
      </c>
      <c r="AH3088" t="str">
        <f t="shared" si="527"/>
        <v/>
      </c>
      <c r="AI3088" t="str">
        <f t="shared" si="528"/>
        <v/>
      </c>
      <c r="AJ3088" t="str">
        <f t="shared" si="524"/>
        <v/>
      </c>
      <c r="AK3088" t="str">
        <f t="shared" si="524"/>
        <v/>
      </c>
      <c r="AL3088" t="str">
        <f t="shared" si="524"/>
        <v/>
      </c>
    </row>
    <row r="3089" spans="1:38" x14ac:dyDescent="0.2">
      <c r="A3089" s="1">
        <v>8331</v>
      </c>
      <c r="B3089" s="2" t="s">
        <v>18</v>
      </c>
      <c r="C3089" s="3">
        <v>42887</v>
      </c>
      <c r="D3089" s="2" t="s">
        <v>59</v>
      </c>
      <c r="E3089" s="2">
        <v>32</v>
      </c>
      <c r="F3089" s="2">
        <v>831.64</v>
      </c>
      <c r="G3089" s="2">
        <v>0.1</v>
      </c>
      <c r="H3089" s="2" t="s">
        <v>20</v>
      </c>
      <c r="I3089" s="2">
        <v>-121.83</v>
      </c>
      <c r="J3089" s="2">
        <v>38.31</v>
      </c>
      <c r="K3089" s="2">
        <v>19.89</v>
      </c>
      <c r="L3089" s="2" t="s">
        <v>369</v>
      </c>
      <c r="M3089" s="2" t="s">
        <v>29</v>
      </c>
      <c r="N3089" s="2" t="s">
        <v>23</v>
      </c>
      <c r="O3089" s="2" t="s">
        <v>31</v>
      </c>
      <c r="P3089" s="2" t="s">
        <v>32</v>
      </c>
      <c r="Q3089" s="2" t="s">
        <v>26</v>
      </c>
      <c r="R3089" s="3">
        <v>42887</v>
      </c>
      <c r="S3089" s="10">
        <f t="shared" si="525"/>
        <v>2017</v>
      </c>
      <c r="T3089">
        <f t="shared" si="529"/>
        <v>-121.83</v>
      </c>
      <c r="U3089" t="str">
        <f t="shared" si="529"/>
        <v/>
      </c>
      <c r="V3089" t="str">
        <f t="shared" si="529"/>
        <v/>
      </c>
      <c r="W3089" t="str">
        <f t="shared" si="529"/>
        <v/>
      </c>
      <c r="Z3089" t="str">
        <f t="shared" si="530"/>
        <v/>
      </c>
      <c r="AA3089">
        <f t="shared" si="530"/>
        <v>-121.83</v>
      </c>
      <c r="AB3089" t="str">
        <f t="shared" si="530"/>
        <v/>
      </c>
      <c r="AE3089" t="str">
        <f t="shared" si="526"/>
        <v>Technology</v>
      </c>
      <c r="AH3089" t="str">
        <f t="shared" si="527"/>
        <v/>
      </c>
      <c r="AI3089" t="str">
        <f t="shared" si="528"/>
        <v/>
      </c>
      <c r="AJ3089" t="str">
        <f t="shared" si="524"/>
        <v/>
      </c>
      <c r="AK3089" t="str">
        <f t="shared" si="524"/>
        <v/>
      </c>
      <c r="AL3089" t="str">
        <f t="shared" si="524"/>
        <v/>
      </c>
    </row>
    <row r="3090" spans="1:38" x14ac:dyDescent="0.2">
      <c r="A3090" s="1">
        <v>8332</v>
      </c>
      <c r="B3090" s="2" t="s">
        <v>18</v>
      </c>
      <c r="C3090" s="3">
        <v>42889</v>
      </c>
      <c r="D3090" s="2" t="s">
        <v>19</v>
      </c>
      <c r="E3090" s="2">
        <v>16</v>
      </c>
      <c r="F3090" s="2">
        <v>630.75</v>
      </c>
      <c r="G3090" s="2">
        <v>0.03</v>
      </c>
      <c r="H3090" s="2" t="s">
        <v>20</v>
      </c>
      <c r="I3090" s="2">
        <v>240.91</v>
      </c>
      <c r="J3090" s="2">
        <v>49.94</v>
      </c>
      <c r="K3090" s="2">
        <v>19.079999999999998</v>
      </c>
      <c r="L3090" s="2" t="s">
        <v>42</v>
      </c>
      <c r="M3090" s="2" t="s">
        <v>22</v>
      </c>
      <c r="N3090" s="2" t="s">
        <v>43</v>
      </c>
      <c r="O3090" s="2" t="s">
        <v>24</v>
      </c>
      <c r="P3090" s="2" t="s">
        <v>35</v>
      </c>
      <c r="Q3090" s="2" t="s">
        <v>36</v>
      </c>
      <c r="R3090" s="3">
        <v>42891</v>
      </c>
      <c r="S3090" s="10">
        <f t="shared" si="525"/>
        <v>2017</v>
      </c>
      <c r="T3090" t="str">
        <f t="shared" si="529"/>
        <v/>
      </c>
      <c r="U3090" t="str">
        <f t="shared" si="529"/>
        <v/>
      </c>
      <c r="V3090">
        <f t="shared" si="529"/>
        <v>240.91</v>
      </c>
      <c r="W3090" t="str">
        <f t="shared" si="529"/>
        <v/>
      </c>
      <c r="Z3090">
        <f t="shared" si="530"/>
        <v>240.91</v>
      </c>
      <c r="AA3090" t="str">
        <f t="shared" si="530"/>
        <v/>
      </c>
      <c r="AB3090" t="str">
        <f t="shared" si="530"/>
        <v/>
      </c>
      <c r="AE3090" t="str">
        <f t="shared" si="526"/>
        <v/>
      </c>
      <c r="AH3090" t="str">
        <f t="shared" si="527"/>
        <v/>
      </c>
      <c r="AI3090" t="str">
        <f t="shared" si="528"/>
        <v/>
      </c>
      <c r="AJ3090" t="str">
        <f t="shared" si="524"/>
        <v/>
      </c>
      <c r="AK3090" t="str">
        <f t="shared" si="524"/>
        <v/>
      </c>
      <c r="AL3090" t="str">
        <f t="shared" si="524"/>
        <v/>
      </c>
    </row>
    <row r="3091" spans="1:38" x14ac:dyDescent="0.2">
      <c r="A3091" s="1">
        <v>8333</v>
      </c>
      <c r="B3091" s="2" t="s">
        <v>18</v>
      </c>
      <c r="C3091" s="3">
        <v>42890</v>
      </c>
      <c r="D3091" s="2" t="s">
        <v>50</v>
      </c>
      <c r="E3091" s="2">
        <v>13</v>
      </c>
      <c r="F3091" s="2">
        <v>4574.76</v>
      </c>
      <c r="G3091" s="2">
        <v>7.0000000000000007E-2</v>
      </c>
      <c r="H3091" s="2" t="s">
        <v>20</v>
      </c>
      <c r="I3091" s="2">
        <v>894.71</v>
      </c>
      <c r="J3091" s="2">
        <v>375.25</v>
      </c>
      <c r="K3091" s="2">
        <v>33.99</v>
      </c>
      <c r="L3091" s="2" t="s">
        <v>121</v>
      </c>
      <c r="M3091" s="2" t="s">
        <v>29</v>
      </c>
      <c r="N3091" s="2" t="s">
        <v>43</v>
      </c>
      <c r="O3091" s="2" t="s">
        <v>24</v>
      </c>
      <c r="P3091" s="2" t="s">
        <v>71</v>
      </c>
      <c r="Q3091" s="2" t="s">
        <v>26</v>
      </c>
      <c r="R3091" s="3">
        <v>42892</v>
      </c>
      <c r="S3091" s="10">
        <f t="shared" si="525"/>
        <v>2017</v>
      </c>
      <c r="T3091" t="str">
        <f t="shared" si="529"/>
        <v/>
      </c>
      <c r="U3091" t="str">
        <f t="shared" si="529"/>
        <v/>
      </c>
      <c r="V3091">
        <f t="shared" si="529"/>
        <v>894.71</v>
      </c>
      <c r="W3091" t="str">
        <f t="shared" si="529"/>
        <v/>
      </c>
      <c r="Z3091">
        <f t="shared" si="530"/>
        <v>894.71</v>
      </c>
      <c r="AA3091" t="str">
        <f t="shared" si="530"/>
        <v/>
      </c>
      <c r="AB3091" t="str">
        <f t="shared" si="530"/>
        <v/>
      </c>
      <c r="AE3091" t="str">
        <f t="shared" si="526"/>
        <v/>
      </c>
      <c r="AH3091" t="str">
        <f t="shared" si="527"/>
        <v/>
      </c>
      <c r="AI3091" t="str">
        <f t="shared" si="528"/>
        <v/>
      </c>
      <c r="AJ3091" t="str">
        <f t="shared" si="524"/>
        <v/>
      </c>
      <c r="AK3091" t="str">
        <f t="shared" si="524"/>
        <v/>
      </c>
      <c r="AL3091" t="str">
        <f t="shared" si="524"/>
        <v/>
      </c>
    </row>
    <row r="3092" spans="1:38" x14ac:dyDescent="0.2">
      <c r="A3092" s="1">
        <v>8334</v>
      </c>
      <c r="B3092" s="2" t="s">
        <v>18</v>
      </c>
      <c r="C3092" s="3">
        <v>42891</v>
      </c>
      <c r="D3092" s="2" t="s">
        <v>19</v>
      </c>
      <c r="E3092" s="2">
        <v>31</v>
      </c>
      <c r="F3092" s="2">
        <v>433.74</v>
      </c>
      <c r="G3092" s="2">
        <v>0</v>
      </c>
      <c r="H3092" s="2" t="s">
        <v>20</v>
      </c>
      <c r="I3092" s="2">
        <v>78.930000000000007</v>
      </c>
      <c r="J3092" s="2">
        <v>24.58</v>
      </c>
      <c r="K3092" s="2">
        <v>19.16</v>
      </c>
      <c r="L3092" s="2" t="s">
        <v>220</v>
      </c>
      <c r="M3092" s="2" t="s">
        <v>66</v>
      </c>
      <c r="N3092" s="2" t="s">
        <v>54</v>
      </c>
      <c r="O3092" s="2" t="s">
        <v>45</v>
      </c>
      <c r="P3092" s="2" t="s">
        <v>55</v>
      </c>
      <c r="Q3092" s="2" t="s">
        <v>26</v>
      </c>
      <c r="R3092" s="3">
        <v>42893</v>
      </c>
      <c r="S3092" s="10">
        <f t="shared" si="525"/>
        <v>2017</v>
      </c>
      <c r="T3092" t="str">
        <f t="shared" si="529"/>
        <v/>
      </c>
      <c r="U3092" t="str">
        <f t="shared" si="529"/>
        <v/>
      </c>
      <c r="V3092" t="str">
        <f t="shared" si="529"/>
        <v/>
      </c>
      <c r="W3092">
        <f t="shared" si="529"/>
        <v>78.930000000000007</v>
      </c>
      <c r="Z3092" t="str">
        <f t="shared" si="530"/>
        <v/>
      </c>
      <c r="AA3092" t="str">
        <f t="shared" si="530"/>
        <v/>
      </c>
      <c r="AB3092">
        <f t="shared" si="530"/>
        <v>78.930000000000007</v>
      </c>
      <c r="AE3092" t="str">
        <f t="shared" si="526"/>
        <v/>
      </c>
      <c r="AH3092" t="str">
        <f t="shared" si="527"/>
        <v/>
      </c>
      <c r="AI3092" t="str">
        <f t="shared" si="528"/>
        <v/>
      </c>
      <c r="AJ3092" t="str">
        <f t="shared" si="524"/>
        <v/>
      </c>
      <c r="AK3092" t="str">
        <f t="shared" si="524"/>
        <v/>
      </c>
      <c r="AL3092" t="str">
        <f t="shared" si="524"/>
        <v/>
      </c>
    </row>
    <row r="3093" spans="1:38" x14ac:dyDescent="0.2">
      <c r="A3093" s="1">
        <v>8335</v>
      </c>
      <c r="B3093" s="2" t="s">
        <v>18</v>
      </c>
      <c r="C3093" s="3">
        <v>42892</v>
      </c>
      <c r="D3093" s="2" t="s">
        <v>19</v>
      </c>
      <c r="E3093" s="2">
        <v>38</v>
      </c>
      <c r="F3093" s="2">
        <v>445.26</v>
      </c>
      <c r="G3093" s="2">
        <v>0.04</v>
      </c>
      <c r="H3093" s="2" t="s">
        <v>20</v>
      </c>
      <c r="I3093" s="2">
        <v>1.23</v>
      </c>
      <c r="J3093" s="2">
        <v>23.58</v>
      </c>
      <c r="K3093" s="2">
        <v>20.97</v>
      </c>
      <c r="L3093" s="2" t="s">
        <v>327</v>
      </c>
      <c r="M3093" s="2" t="s">
        <v>38</v>
      </c>
      <c r="N3093" s="2" t="s">
        <v>23</v>
      </c>
      <c r="O3093" s="2" t="s">
        <v>24</v>
      </c>
      <c r="P3093" s="2" t="s">
        <v>90</v>
      </c>
      <c r="Q3093" s="2" t="s">
        <v>26</v>
      </c>
      <c r="R3093" s="3">
        <v>42894</v>
      </c>
      <c r="S3093" s="10">
        <f t="shared" si="525"/>
        <v>2017</v>
      </c>
      <c r="T3093">
        <f t="shared" si="529"/>
        <v>1.23</v>
      </c>
      <c r="U3093" t="str">
        <f t="shared" si="529"/>
        <v/>
      </c>
      <c r="V3093" t="str">
        <f t="shared" si="529"/>
        <v/>
      </c>
      <c r="W3093" t="str">
        <f t="shared" si="529"/>
        <v/>
      </c>
      <c r="Z3093">
        <f t="shared" si="530"/>
        <v>1.23</v>
      </c>
      <c r="AA3093" t="str">
        <f t="shared" si="530"/>
        <v/>
      </c>
      <c r="AB3093" t="str">
        <f t="shared" si="530"/>
        <v/>
      </c>
      <c r="AE3093" t="str">
        <f t="shared" si="526"/>
        <v/>
      </c>
      <c r="AH3093" t="str">
        <f t="shared" si="527"/>
        <v/>
      </c>
      <c r="AI3093" t="str">
        <f t="shared" si="528"/>
        <v/>
      </c>
      <c r="AJ3093" t="str">
        <f t="shared" si="524"/>
        <v/>
      </c>
      <c r="AK3093" t="str">
        <f t="shared" si="524"/>
        <v/>
      </c>
      <c r="AL3093" t="str">
        <f t="shared" si="524"/>
        <v/>
      </c>
    </row>
    <row r="3094" spans="1:38" x14ac:dyDescent="0.2">
      <c r="A3094" s="1">
        <v>8336</v>
      </c>
      <c r="B3094" s="2" t="s">
        <v>18</v>
      </c>
      <c r="C3094" s="3">
        <v>42892</v>
      </c>
      <c r="D3094" s="2" t="s">
        <v>41</v>
      </c>
      <c r="E3094" s="2">
        <v>16</v>
      </c>
      <c r="F3094" s="2">
        <v>36.049999999999997</v>
      </c>
      <c r="G3094" s="2">
        <v>0.02</v>
      </c>
      <c r="H3094" s="2" t="s">
        <v>20</v>
      </c>
      <c r="I3094" s="2">
        <v>-18.46</v>
      </c>
      <c r="J3094" s="2">
        <v>13.7</v>
      </c>
      <c r="K3094" s="2">
        <v>15.99</v>
      </c>
      <c r="L3094" s="2" t="s">
        <v>135</v>
      </c>
      <c r="M3094" s="2" t="s">
        <v>38</v>
      </c>
      <c r="N3094" s="2" t="s">
        <v>23</v>
      </c>
      <c r="O3094" s="2" t="s">
        <v>31</v>
      </c>
      <c r="P3094" s="2" t="s">
        <v>32</v>
      </c>
      <c r="Q3094" s="2" t="s">
        <v>58</v>
      </c>
      <c r="R3094" s="3">
        <v>42893</v>
      </c>
      <c r="S3094" s="10">
        <f t="shared" si="525"/>
        <v>2017</v>
      </c>
      <c r="T3094">
        <f t="shared" si="529"/>
        <v>-18.46</v>
      </c>
      <c r="U3094" t="str">
        <f t="shared" si="529"/>
        <v/>
      </c>
      <c r="V3094" t="str">
        <f t="shared" si="529"/>
        <v/>
      </c>
      <c r="W3094" t="str">
        <f t="shared" si="529"/>
        <v/>
      </c>
      <c r="Z3094" t="str">
        <f t="shared" si="530"/>
        <v/>
      </c>
      <c r="AA3094">
        <f t="shared" si="530"/>
        <v>-18.46</v>
      </c>
      <c r="AB3094" t="str">
        <f t="shared" si="530"/>
        <v/>
      </c>
      <c r="AE3094" t="str">
        <f t="shared" si="526"/>
        <v>Technology</v>
      </c>
      <c r="AH3094" t="str">
        <f t="shared" si="527"/>
        <v/>
      </c>
      <c r="AI3094" t="str">
        <f t="shared" si="528"/>
        <v/>
      </c>
      <c r="AJ3094" t="str">
        <f t="shared" si="524"/>
        <v/>
      </c>
      <c r="AK3094" t="str">
        <f t="shared" si="524"/>
        <v/>
      </c>
      <c r="AL3094" t="str">
        <f t="shared" si="524"/>
        <v/>
      </c>
    </row>
    <row r="3095" spans="1:38" x14ac:dyDescent="0.2">
      <c r="A3095" s="1">
        <v>8337</v>
      </c>
      <c r="B3095" s="2" t="s">
        <v>18</v>
      </c>
      <c r="C3095" s="3">
        <v>42892</v>
      </c>
      <c r="D3095" s="2" t="s">
        <v>41</v>
      </c>
      <c r="E3095" s="2">
        <v>12</v>
      </c>
      <c r="F3095" s="2">
        <v>208.935</v>
      </c>
      <c r="G3095" s="2">
        <v>0.09</v>
      </c>
      <c r="H3095" s="2" t="s">
        <v>20</v>
      </c>
      <c r="I3095" s="2">
        <v>-117.22</v>
      </c>
      <c r="J3095" s="2">
        <v>32.99</v>
      </c>
      <c r="K3095" s="2">
        <v>17.3</v>
      </c>
      <c r="L3095" s="2" t="s">
        <v>135</v>
      </c>
      <c r="M3095" s="2" t="s">
        <v>38</v>
      </c>
      <c r="N3095" s="2" t="s">
        <v>23</v>
      </c>
      <c r="O3095" s="2" t="s">
        <v>31</v>
      </c>
      <c r="P3095" s="2" t="s">
        <v>39</v>
      </c>
      <c r="Q3095" s="2" t="s">
        <v>58</v>
      </c>
      <c r="R3095" s="3">
        <v>42894</v>
      </c>
      <c r="S3095" s="10">
        <f t="shared" si="525"/>
        <v>2017</v>
      </c>
      <c r="T3095">
        <f t="shared" si="529"/>
        <v>-117.22</v>
      </c>
      <c r="U3095" t="str">
        <f t="shared" si="529"/>
        <v/>
      </c>
      <c r="V3095" t="str">
        <f t="shared" si="529"/>
        <v/>
      </c>
      <c r="W3095" t="str">
        <f t="shared" si="529"/>
        <v/>
      </c>
      <c r="Z3095" t="str">
        <f t="shared" si="530"/>
        <v/>
      </c>
      <c r="AA3095">
        <f t="shared" si="530"/>
        <v>-117.22</v>
      </c>
      <c r="AB3095" t="str">
        <f t="shared" si="530"/>
        <v/>
      </c>
      <c r="AE3095" t="str">
        <f t="shared" si="526"/>
        <v>Technology</v>
      </c>
      <c r="AH3095" t="str">
        <f t="shared" si="527"/>
        <v/>
      </c>
      <c r="AI3095" t="str">
        <f t="shared" si="528"/>
        <v/>
      </c>
      <c r="AJ3095" t="str">
        <f t="shared" si="524"/>
        <v/>
      </c>
      <c r="AK3095" t="str">
        <f t="shared" si="524"/>
        <v/>
      </c>
      <c r="AL3095" t="str">
        <f t="shared" si="524"/>
        <v/>
      </c>
    </row>
    <row r="3096" spans="1:38" x14ac:dyDescent="0.2">
      <c r="A3096" s="1">
        <v>8338</v>
      </c>
      <c r="B3096" s="2" t="s">
        <v>18</v>
      </c>
      <c r="C3096" s="3">
        <v>42893</v>
      </c>
      <c r="D3096" s="2" t="s">
        <v>50</v>
      </c>
      <c r="E3096" s="2">
        <v>24</v>
      </c>
      <c r="F3096" s="2">
        <v>122.94</v>
      </c>
      <c r="G3096" s="2">
        <v>0.04</v>
      </c>
      <c r="H3096" s="2" t="s">
        <v>20</v>
      </c>
      <c r="I3096" s="2">
        <v>48.75</v>
      </c>
      <c r="J3096" s="2">
        <v>16.98</v>
      </c>
      <c r="K3096" s="2">
        <v>14.8</v>
      </c>
      <c r="L3096" s="2" t="s">
        <v>430</v>
      </c>
      <c r="M3096" s="2" t="s">
        <v>38</v>
      </c>
      <c r="N3096" s="2" t="s">
        <v>23</v>
      </c>
      <c r="O3096" s="2" t="s">
        <v>24</v>
      </c>
      <c r="P3096" s="2" t="s">
        <v>35</v>
      </c>
      <c r="Q3096" s="2" t="s">
        <v>36</v>
      </c>
      <c r="R3096" s="3">
        <v>42896</v>
      </c>
      <c r="S3096" s="10">
        <f t="shared" si="525"/>
        <v>2017</v>
      </c>
      <c r="T3096">
        <f t="shared" si="529"/>
        <v>48.75</v>
      </c>
      <c r="U3096" t="str">
        <f t="shared" si="529"/>
        <v/>
      </c>
      <c r="V3096" t="str">
        <f t="shared" si="529"/>
        <v/>
      </c>
      <c r="W3096" t="str">
        <f t="shared" si="529"/>
        <v/>
      </c>
      <c r="Z3096">
        <f t="shared" si="530"/>
        <v>48.75</v>
      </c>
      <c r="AA3096" t="str">
        <f t="shared" si="530"/>
        <v/>
      </c>
      <c r="AB3096" t="str">
        <f t="shared" si="530"/>
        <v/>
      </c>
      <c r="AE3096" t="str">
        <f t="shared" si="526"/>
        <v/>
      </c>
      <c r="AH3096" t="str">
        <f t="shared" si="527"/>
        <v/>
      </c>
      <c r="AI3096" t="str">
        <f t="shared" si="528"/>
        <v/>
      </c>
      <c r="AJ3096" t="str">
        <f t="shared" si="524"/>
        <v/>
      </c>
      <c r="AK3096" t="str">
        <f t="shared" si="524"/>
        <v/>
      </c>
      <c r="AL3096" t="str">
        <f t="shared" si="524"/>
        <v/>
      </c>
    </row>
    <row r="3097" spans="1:38" x14ac:dyDescent="0.2">
      <c r="A3097" s="1">
        <v>8339</v>
      </c>
      <c r="B3097" s="2" t="s">
        <v>18</v>
      </c>
      <c r="C3097" s="3">
        <v>42893</v>
      </c>
      <c r="D3097" s="2" t="s">
        <v>50</v>
      </c>
      <c r="E3097" s="2">
        <v>10</v>
      </c>
      <c r="F3097" s="2">
        <v>134.19</v>
      </c>
      <c r="G3097" s="2">
        <v>0.04</v>
      </c>
      <c r="H3097" s="2" t="s">
        <v>20</v>
      </c>
      <c r="I3097" s="2">
        <v>-10.98</v>
      </c>
      <c r="J3097" s="2">
        <v>23.97</v>
      </c>
      <c r="K3097" s="2">
        <v>18.98</v>
      </c>
      <c r="L3097" s="2" t="s">
        <v>176</v>
      </c>
      <c r="M3097" s="2" t="s">
        <v>38</v>
      </c>
      <c r="N3097" s="2" t="s">
        <v>30</v>
      </c>
      <c r="O3097" s="2" t="s">
        <v>24</v>
      </c>
      <c r="P3097" s="2" t="s">
        <v>71</v>
      </c>
      <c r="Q3097" s="2" t="s">
        <v>26</v>
      </c>
      <c r="R3097" s="3">
        <v>42893</v>
      </c>
      <c r="S3097" s="10">
        <f t="shared" si="525"/>
        <v>2017</v>
      </c>
      <c r="T3097" t="str">
        <f t="shared" si="529"/>
        <v/>
      </c>
      <c r="U3097">
        <f t="shared" si="529"/>
        <v>-10.98</v>
      </c>
      <c r="V3097" t="str">
        <f t="shared" si="529"/>
        <v/>
      </c>
      <c r="W3097" t="str">
        <f t="shared" si="529"/>
        <v/>
      </c>
      <c r="Z3097">
        <f t="shared" si="530"/>
        <v>-10.98</v>
      </c>
      <c r="AA3097" t="str">
        <f t="shared" si="530"/>
        <v/>
      </c>
      <c r="AB3097" t="str">
        <f t="shared" si="530"/>
        <v/>
      </c>
      <c r="AE3097" t="str">
        <f t="shared" si="526"/>
        <v>Office Supplies</v>
      </c>
      <c r="AH3097" t="str">
        <f t="shared" si="527"/>
        <v/>
      </c>
      <c r="AI3097" t="str">
        <f t="shared" si="528"/>
        <v/>
      </c>
      <c r="AJ3097" t="str">
        <f t="shared" si="524"/>
        <v/>
      </c>
      <c r="AK3097" t="str">
        <f t="shared" si="524"/>
        <v/>
      </c>
      <c r="AL3097" t="str">
        <f t="shared" si="524"/>
        <v/>
      </c>
    </row>
    <row r="3098" spans="1:38" x14ac:dyDescent="0.2">
      <c r="A3098" s="1">
        <v>8340</v>
      </c>
      <c r="B3098" s="2" t="s">
        <v>18</v>
      </c>
      <c r="C3098" s="3">
        <v>42893</v>
      </c>
      <c r="D3098" s="2" t="s">
        <v>50</v>
      </c>
      <c r="E3098" s="2">
        <v>11</v>
      </c>
      <c r="F3098" s="2">
        <v>1777.6015</v>
      </c>
      <c r="G3098" s="2">
        <v>0.08</v>
      </c>
      <c r="H3098" s="2" t="s">
        <v>20</v>
      </c>
      <c r="I3098" s="2">
        <v>-160.55000000000001</v>
      </c>
      <c r="J3098" s="2">
        <v>207.99</v>
      </c>
      <c r="K3098" s="2">
        <v>18.2</v>
      </c>
      <c r="L3098" s="2" t="s">
        <v>176</v>
      </c>
      <c r="M3098" s="2" t="s">
        <v>38</v>
      </c>
      <c r="N3098" s="2" t="s">
        <v>30</v>
      </c>
      <c r="O3098" s="2" t="s">
        <v>31</v>
      </c>
      <c r="P3098" s="2" t="s">
        <v>39</v>
      </c>
      <c r="Q3098" s="2" t="s">
        <v>26</v>
      </c>
      <c r="R3098" s="3">
        <v>42894</v>
      </c>
      <c r="S3098" s="10">
        <f t="shared" si="525"/>
        <v>2017</v>
      </c>
      <c r="T3098" t="str">
        <f t="shared" si="529"/>
        <v/>
      </c>
      <c r="U3098">
        <f t="shared" si="529"/>
        <v>-160.55000000000001</v>
      </c>
      <c r="V3098" t="str">
        <f t="shared" si="529"/>
        <v/>
      </c>
      <c r="W3098" t="str">
        <f t="shared" si="529"/>
        <v/>
      </c>
      <c r="Z3098" t="str">
        <f t="shared" si="530"/>
        <v/>
      </c>
      <c r="AA3098">
        <f t="shared" si="530"/>
        <v>-160.55000000000001</v>
      </c>
      <c r="AB3098" t="str">
        <f t="shared" si="530"/>
        <v/>
      </c>
      <c r="AE3098" t="str">
        <f t="shared" si="526"/>
        <v>Technology</v>
      </c>
      <c r="AH3098" t="str">
        <f t="shared" si="527"/>
        <v/>
      </c>
      <c r="AI3098" t="str">
        <f t="shared" si="528"/>
        <v/>
      </c>
      <c r="AJ3098" t="str">
        <f t="shared" si="524"/>
        <v/>
      </c>
      <c r="AK3098" t="str">
        <f t="shared" si="524"/>
        <v/>
      </c>
      <c r="AL3098" t="str">
        <f t="shared" si="524"/>
        <v/>
      </c>
    </row>
    <row r="3099" spans="1:38" x14ac:dyDescent="0.2">
      <c r="A3099" s="1">
        <v>8341</v>
      </c>
      <c r="B3099" s="2" t="s">
        <v>18</v>
      </c>
      <c r="C3099" s="3">
        <v>42895</v>
      </c>
      <c r="D3099" s="2" t="s">
        <v>19</v>
      </c>
      <c r="E3099" s="2">
        <v>1</v>
      </c>
      <c r="F3099" s="2">
        <v>15.89</v>
      </c>
      <c r="G3099" s="2">
        <v>0.06</v>
      </c>
      <c r="H3099" s="2" t="s">
        <v>20</v>
      </c>
      <c r="I3099" s="2">
        <v>-0.34</v>
      </c>
      <c r="J3099" s="2">
        <v>15.74</v>
      </c>
      <c r="K3099" s="2">
        <v>18.690000000000001</v>
      </c>
      <c r="L3099" s="2" t="s">
        <v>217</v>
      </c>
      <c r="M3099" s="2" t="s">
        <v>22</v>
      </c>
      <c r="N3099" s="2" t="s">
        <v>30</v>
      </c>
      <c r="O3099" s="2" t="s">
        <v>24</v>
      </c>
      <c r="P3099" s="2" t="s">
        <v>25</v>
      </c>
      <c r="Q3099" s="2" t="s">
        <v>26</v>
      </c>
      <c r="R3099" s="3">
        <v>42896</v>
      </c>
      <c r="S3099" s="10">
        <f t="shared" si="525"/>
        <v>2017</v>
      </c>
      <c r="T3099" t="str">
        <f t="shared" si="529"/>
        <v/>
      </c>
      <c r="U3099">
        <f t="shared" si="529"/>
        <v>-0.34</v>
      </c>
      <c r="V3099" t="str">
        <f t="shared" si="529"/>
        <v/>
      </c>
      <c r="W3099" t="str">
        <f t="shared" si="529"/>
        <v/>
      </c>
      <c r="Z3099">
        <f t="shared" si="530"/>
        <v>-0.34</v>
      </c>
      <c r="AA3099" t="str">
        <f t="shared" si="530"/>
        <v/>
      </c>
      <c r="AB3099" t="str">
        <f t="shared" si="530"/>
        <v/>
      </c>
      <c r="AE3099" t="str">
        <f t="shared" si="526"/>
        <v>Office Supplies</v>
      </c>
      <c r="AH3099" t="str">
        <f t="shared" si="527"/>
        <v/>
      </c>
      <c r="AI3099" t="str">
        <f t="shared" si="528"/>
        <v/>
      </c>
      <c r="AJ3099" t="str">
        <f t="shared" si="524"/>
        <v/>
      </c>
      <c r="AK3099" t="str">
        <f t="shared" si="524"/>
        <v/>
      </c>
      <c r="AL3099" t="str">
        <f t="shared" si="524"/>
        <v/>
      </c>
    </row>
    <row r="3100" spans="1:38" x14ac:dyDescent="0.2">
      <c r="A3100" s="1">
        <v>8342</v>
      </c>
      <c r="B3100" s="2" t="s">
        <v>18</v>
      </c>
      <c r="C3100" s="3">
        <v>42895</v>
      </c>
      <c r="D3100" s="2" t="s">
        <v>41</v>
      </c>
      <c r="E3100" s="2">
        <v>5</v>
      </c>
      <c r="F3100" s="2">
        <v>176.67</v>
      </c>
      <c r="G3100" s="2">
        <v>0.1</v>
      </c>
      <c r="H3100" s="2" t="s">
        <v>20</v>
      </c>
      <c r="I3100" s="2">
        <v>-36.26</v>
      </c>
      <c r="J3100" s="2">
        <v>46.58</v>
      </c>
      <c r="K3100" s="2">
        <v>22.99</v>
      </c>
      <c r="L3100" s="2" t="s">
        <v>112</v>
      </c>
      <c r="M3100" s="2" t="s">
        <v>29</v>
      </c>
      <c r="N3100" s="2" t="s">
        <v>30</v>
      </c>
      <c r="O3100" s="2" t="s">
        <v>24</v>
      </c>
      <c r="P3100" s="2" t="s">
        <v>64</v>
      </c>
      <c r="Q3100" s="2" t="s">
        <v>58</v>
      </c>
      <c r="R3100" s="3">
        <v>42896</v>
      </c>
      <c r="S3100" s="10">
        <f t="shared" si="525"/>
        <v>2017</v>
      </c>
      <c r="T3100" t="str">
        <f t="shared" si="529"/>
        <v/>
      </c>
      <c r="U3100">
        <f t="shared" si="529"/>
        <v>-36.26</v>
      </c>
      <c r="V3100" t="str">
        <f t="shared" si="529"/>
        <v/>
      </c>
      <c r="W3100" t="str">
        <f t="shared" si="529"/>
        <v/>
      </c>
      <c r="Z3100">
        <f t="shared" si="530"/>
        <v>-36.26</v>
      </c>
      <c r="AA3100" t="str">
        <f t="shared" si="530"/>
        <v/>
      </c>
      <c r="AB3100" t="str">
        <f t="shared" si="530"/>
        <v/>
      </c>
      <c r="AE3100" t="str">
        <f t="shared" si="526"/>
        <v>Office Supplies</v>
      </c>
      <c r="AH3100" t="str">
        <f t="shared" si="527"/>
        <v/>
      </c>
      <c r="AI3100" t="str">
        <f t="shared" si="528"/>
        <v/>
      </c>
      <c r="AJ3100" t="str">
        <f t="shared" si="524"/>
        <v/>
      </c>
      <c r="AK3100" t="str">
        <f t="shared" si="524"/>
        <v/>
      </c>
      <c r="AL3100" t="str">
        <f t="shared" si="524"/>
        <v/>
      </c>
    </row>
    <row r="3101" spans="1:38" x14ac:dyDescent="0.2">
      <c r="A3101" s="1">
        <v>8343</v>
      </c>
      <c r="B3101" s="2" t="s">
        <v>18</v>
      </c>
      <c r="C3101" s="3">
        <v>42895</v>
      </c>
      <c r="D3101" s="2" t="s">
        <v>50</v>
      </c>
      <c r="E3101" s="2">
        <v>3</v>
      </c>
      <c r="F3101" s="2">
        <v>43.08</v>
      </c>
      <c r="G3101" s="2">
        <v>0.01</v>
      </c>
      <c r="H3101" s="2" t="s">
        <v>20</v>
      </c>
      <c r="I3101" s="2">
        <v>-6.03</v>
      </c>
      <c r="J3101" s="2">
        <v>21.78</v>
      </c>
      <c r="K3101" s="2">
        <v>19.760000000000002</v>
      </c>
      <c r="L3101" s="2" t="s">
        <v>226</v>
      </c>
      <c r="M3101" s="2" t="s">
        <v>29</v>
      </c>
      <c r="N3101" s="2" t="s">
        <v>23</v>
      </c>
      <c r="O3101" s="2" t="s">
        <v>24</v>
      </c>
      <c r="P3101" s="2" t="s">
        <v>90</v>
      </c>
      <c r="Q3101" s="2" t="s">
        <v>26</v>
      </c>
      <c r="R3101" s="3">
        <v>42896</v>
      </c>
      <c r="S3101" s="10">
        <f t="shared" si="525"/>
        <v>2017</v>
      </c>
      <c r="T3101">
        <f t="shared" si="529"/>
        <v>-6.03</v>
      </c>
      <c r="U3101" t="str">
        <f t="shared" si="529"/>
        <v/>
      </c>
      <c r="V3101" t="str">
        <f t="shared" si="529"/>
        <v/>
      </c>
      <c r="W3101" t="str">
        <f t="shared" si="529"/>
        <v/>
      </c>
      <c r="Z3101">
        <f t="shared" si="530"/>
        <v>-6.03</v>
      </c>
      <c r="AA3101" t="str">
        <f t="shared" si="530"/>
        <v/>
      </c>
      <c r="AB3101" t="str">
        <f t="shared" si="530"/>
        <v/>
      </c>
      <c r="AE3101" t="str">
        <f t="shared" si="526"/>
        <v>Office Supplies</v>
      </c>
      <c r="AH3101" t="str">
        <f t="shared" si="527"/>
        <v/>
      </c>
      <c r="AI3101" t="str">
        <f t="shared" si="528"/>
        <v/>
      </c>
      <c r="AJ3101" t="str">
        <f t="shared" si="524"/>
        <v/>
      </c>
      <c r="AK3101" t="str">
        <f t="shared" si="524"/>
        <v/>
      </c>
      <c r="AL3101" t="str">
        <f t="shared" si="524"/>
        <v/>
      </c>
    </row>
    <row r="3102" spans="1:38" x14ac:dyDescent="0.2">
      <c r="A3102" s="1">
        <v>8344</v>
      </c>
      <c r="B3102" s="2" t="s">
        <v>18</v>
      </c>
      <c r="C3102" s="3">
        <v>42895</v>
      </c>
      <c r="D3102" s="2" t="s">
        <v>50</v>
      </c>
      <c r="E3102" s="2">
        <v>11</v>
      </c>
      <c r="F3102" s="2">
        <v>242.16</v>
      </c>
      <c r="G3102" s="2">
        <v>0.04</v>
      </c>
      <c r="H3102" s="2" t="s">
        <v>20</v>
      </c>
      <c r="I3102" s="2">
        <v>-40.25</v>
      </c>
      <c r="J3102" s="2">
        <v>33.380000000000003</v>
      </c>
      <c r="K3102" s="2">
        <v>22.99</v>
      </c>
      <c r="L3102" s="2" t="s">
        <v>226</v>
      </c>
      <c r="M3102" s="2" t="s">
        <v>29</v>
      </c>
      <c r="N3102" s="2" t="s">
        <v>23</v>
      </c>
      <c r="O3102" s="2" t="s">
        <v>24</v>
      </c>
      <c r="P3102" s="2" t="s">
        <v>64</v>
      </c>
      <c r="Q3102" s="2" t="s">
        <v>58</v>
      </c>
      <c r="R3102" s="3">
        <v>42897</v>
      </c>
      <c r="S3102" s="10">
        <f t="shared" si="525"/>
        <v>2017</v>
      </c>
      <c r="T3102">
        <f t="shared" ref="T3102:W3121" si="531">IF($N3102=T$1,$I3102,"")</f>
        <v>-40.25</v>
      </c>
      <c r="U3102" t="str">
        <f t="shared" si="531"/>
        <v/>
      </c>
      <c r="V3102" t="str">
        <f t="shared" si="531"/>
        <v/>
      </c>
      <c r="W3102" t="str">
        <f t="shared" si="531"/>
        <v/>
      </c>
      <c r="Z3102">
        <f t="shared" ref="Z3102:AB3121" si="532">IF($O3102=Z$1,$I3102,"")</f>
        <v>-40.25</v>
      </c>
      <c r="AA3102" t="str">
        <f t="shared" si="532"/>
        <v/>
      </c>
      <c r="AB3102" t="str">
        <f t="shared" si="532"/>
        <v/>
      </c>
      <c r="AE3102" t="str">
        <f t="shared" si="526"/>
        <v>Office Supplies</v>
      </c>
      <c r="AH3102" t="str">
        <f t="shared" si="527"/>
        <v/>
      </c>
      <c r="AI3102" t="str">
        <f t="shared" si="528"/>
        <v/>
      </c>
      <c r="AJ3102" t="str">
        <f t="shared" si="524"/>
        <v/>
      </c>
      <c r="AK3102" t="str">
        <f t="shared" si="524"/>
        <v/>
      </c>
      <c r="AL3102" t="str">
        <f t="shared" si="524"/>
        <v/>
      </c>
    </row>
    <row r="3103" spans="1:38" x14ac:dyDescent="0.2">
      <c r="A3103" s="1">
        <v>8345</v>
      </c>
      <c r="B3103" s="2" t="s">
        <v>18</v>
      </c>
      <c r="C3103" s="3">
        <v>42895</v>
      </c>
      <c r="D3103" s="2" t="s">
        <v>50</v>
      </c>
      <c r="E3103" s="2">
        <v>3</v>
      </c>
      <c r="F3103" s="2">
        <v>505.89</v>
      </c>
      <c r="G3103" s="2">
        <v>0.01</v>
      </c>
      <c r="H3103" s="2" t="s">
        <v>44</v>
      </c>
      <c r="I3103" s="2">
        <v>-246.01</v>
      </c>
      <c r="J3103" s="2">
        <v>157.97999999999999</v>
      </c>
      <c r="K3103" s="2">
        <v>65.92</v>
      </c>
      <c r="L3103" s="2" t="s">
        <v>226</v>
      </c>
      <c r="M3103" s="2" t="s">
        <v>29</v>
      </c>
      <c r="N3103" s="2" t="s">
        <v>23</v>
      </c>
      <c r="O3103" s="2" t="s">
        <v>45</v>
      </c>
      <c r="P3103" s="2" t="s">
        <v>46</v>
      </c>
      <c r="Q3103" s="2" t="s">
        <v>47</v>
      </c>
      <c r="R3103" s="3">
        <v>42897</v>
      </c>
      <c r="S3103" s="10">
        <f t="shared" si="525"/>
        <v>2017</v>
      </c>
      <c r="T3103">
        <f t="shared" si="531"/>
        <v>-246.01</v>
      </c>
      <c r="U3103" t="str">
        <f t="shared" si="531"/>
        <v/>
      </c>
      <c r="V3103" t="str">
        <f t="shared" si="531"/>
        <v/>
      </c>
      <c r="W3103" t="str">
        <f t="shared" si="531"/>
        <v/>
      </c>
      <c r="Z3103" t="str">
        <f t="shared" si="532"/>
        <v/>
      </c>
      <c r="AA3103" t="str">
        <f t="shared" si="532"/>
        <v/>
      </c>
      <c r="AB3103">
        <f t="shared" si="532"/>
        <v>-246.01</v>
      </c>
      <c r="AE3103" t="str">
        <f t="shared" si="526"/>
        <v>Furniture</v>
      </c>
      <c r="AH3103" t="str">
        <f t="shared" si="527"/>
        <v/>
      </c>
      <c r="AI3103" t="str">
        <f t="shared" si="528"/>
        <v/>
      </c>
      <c r="AJ3103" t="str">
        <f t="shared" si="524"/>
        <v/>
      </c>
      <c r="AK3103" t="str">
        <f t="shared" si="524"/>
        <v/>
      </c>
      <c r="AL3103" t="str">
        <f t="shared" si="524"/>
        <v/>
      </c>
    </row>
    <row r="3104" spans="1:38" x14ac:dyDescent="0.2">
      <c r="A3104" s="1">
        <v>8346</v>
      </c>
      <c r="B3104" s="2" t="s">
        <v>18</v>
      </c>
      <c r="C3104" s="3">
        <v>42896</v>
      </c>
      <c r="D3104" s="2" t="s">
        <v>27</v>
      </c>
      <c r="E3104" s="2">
        <v>46</v>
      </c>
      <c r="F3104" s="2">
        <v>5030.6535000000003</v>
      </c>
      <c r="G3104" s="2">
        <v>0.01</v>
      </c>
      <c r="H3104" s="2" t="s">
        <v>20</v>
      </c>
      <c r="I3104" s="2">
        <v>1670.63</v>
      </c>
      <c r="J3104" s="2">
        <v>137.99</v>
      </c>
      <c r="K3104" s="2">
        <v>19.260000000000002</v>
      </c>
      <c r="L3104" s="2" t="s">
        <v>68</v>
      </c>
      <c r="M3104" s="2" t="s">
        <v>38</v>
      </c>
      <c r="N3104" s="2" t="s">
        <v>54</v>
      </c>
      <c r="O3104" s="2" t="s">
        <v>31</v>
      </c>
      <c r="P3104" s="2" t="s">
        <v>39</v>
      </c>
      <c r="Q3104" s="2" t="s">
        <v>26</v>
      </c>
      <c r="R3104" s="3">
        <v>42903</v>
      </c>
      <c r="S3104" s="10">
        <f t="shared" si="525"/>
        <v>2017</v>
      </c>
      <c r="T3104" t="str">
        <f t="shared" si="531"/>
        <v/>
      </c>
      <c r="U3104" t="str">
        <f t="shared" si="531"/>
        <v/>
      </c>
      <c r="V3104" t="str">
        <f t="shared" si="531"/>
        <v/>
      </c>
      <c r="W3104">
        <f t="shared" si="531"/>
        <v>1670.63</v>
      </c>
      <c r="Z3104" t="str">
        <f t="shared" si="532"/>
        <v/>
      </c>
      <c r="AA3104">
        <f t="shared" si="532"/>
        <v>1670.63</v>
      </c>
      <c r="AB3104" t="str">
        <f t="shared" si="532"/>
        <v/>
      </c>
      <c r="AE3104" t="str">
        <f t="shared" si="526"/>
        <v/>
      </c>
      <c r="AH3104" t="str">
        <f t="shared" si="527"/>
        <v/>
      </c>
      <c r="AI3104" t="str">
        <f t="shared" si="528"/>
        <v/>
      </c>
      <c r="AJ3104" t="str">
        <f t="shared" si="524"/>
        <v/>
      </c>
      <c r="AK3104" t="str">
        <f t="shared" si="524"/>
        <v/>
      </c>
      <c r="AL3104" t="str">
        <f t="shared" si="524"/>
        <v/>
      </c>
    </row>
    <row r="3105" spans="1:38" x14ac:dyDescent="0.2">
      <c r="A3105" s="1">
        <v>8347</v>
      </c>
      <c r="B3105" s="2" t="s">
        <v>18</v>
      </c>
      <c r="C3105" s="3">
        <v>42896</v>
      </c>
      <c r="D3105" s="2" t="s">
        <v>50</v>
      </c>
      <c r="E3105" s="2">
        <v>2</v>
      </c>
      <c r="F3105" s="2">
        <v>32.49</v>
      </c>
      <c r="G3105" s="2">
        <v>7.0000000000000007E-2</v>
      </c>
      <c r="H3105" s="2" t="s">
        <v>20</v>
      </c>
      <c r="I3105" s="2">
        <v>-12.2</v>
      </c>
      <c r="J3105" s="2">
        <v>20.04</v>
      </c>
      <c r="K3105" s="2">
        <v>22.94</v>
      </c>
      <c r="L3105" s="2" t="s">
        <v>257</v>
      </c>
      <c r="M3105" s="2" t="s">
        <v>22</v>
      </c>
      <c r="N3105" s="2" t="s">
        <v>30</v>
      </c>
      <c r="O3105" s="2" t="s">
        <v>24</v>
      </c>
      <c r="P3105" s="2" t="s">
        <v>25</v>
      </c>
      <c r="Q3105" s="2" t="s">
        <v>26</v>
      </c>
      <c r="R3105" s="3">
        <v>42897</v>
      </c>
      <c r="S3105" s="10">
        <f t="shared" si="525"/>
        <v>2017</v>
      </c>
      <c r="T3105" t="str">
        <f t="shared" si="531"/>
        <v/>
      </c>
      <c r="U3105">
        <f t="shared" si="531"/>
        <v>-12.2</v>
      </c>
      <c r="V3105" t="str">
        <f t="shared" si="531"/>
        <v/>
      </c>
      <c r="W3105" t="str">
        <f t="shared" si="531"/>
        <v/>
      </c>
      <c r="Z3105">
        <f t="shared" si="532"/>
        <v>-12.2</v>
      </c>
      <c r="AA3105" t="str">
        <f t="shared" si="532"/>
        <v/>
      </c>
      <c r="AB3105" t="str">
        <f t="shared" si="532"/>
        <v/>
      </c>
      <c r="AE3105" t="str">
        <f t="shared" si="526"/>
        <v>Office Supplies</v>
      </c>
      <c r="AH3105" t="str">
        <f t="shared" si="527"/>
        <v/>
      </c>
      <c r="AI3105" t="str">
        <f t="shared" si="528"/>
        <v/>
      </c>
      <c r="AJ3105" t="str">
        <f t="shared" si="524"/>
        <v/>
      </c>
      <c r="AK3105" t="str">
        <f t="shared" si="524"/>
        <v/>
      </c>
      <c r="AL3105" t="str">
        <f t="shared" si="524"/>
        <v/>
      </c>
    </row>
    <row r="3106" spans="1:38" x14ac:dyDescent="0.2">
      <c r="A3106" s="1">
        <v>8348</v>
      </c>
      <c r="B3106" s="2" t="s">
        <v>18</v>
      </c>
      <c r="C3106" s="3">
        <v>42896</v>
      </c>
      <c r="D3106" s="2" t="s">
        <v>19</v>
      </c>
      <c r="E3106" s="2">
        <v>27</v>
      </c>
      <c r="F3106" s="2">
        <v>907.37</v>
      </c>
      <c r="G3106" s="2">
        <v>0.09</v>
      </c>
      <c r="H3106" s="2" t="s">
        <v>49</v>
      </c>
      <c r="I3106" s="2">
        <v>-240.9</v>
      </c>
      <c r="J3106" s="2">
        <v>45.98</v>
      </c>
      <c r="K3106" s="2">
        <v>33.99</v>
      </c>
      <c r="L3106" s="2" t="s">
        <v>65</v>
      </c>
      <c r="M3106" s="2" t="s">
        <v>66</v>
      </c>
      <c r="N3106" s="2" t="s">
        <v>23</v>
      </c>
      <c r="O3106" s="2" t="s">
        <v>45</v>
      </c>
      <c r="P3106" s="2" t="s">
        <v>55</v>
      </c>
      <c r="Q3106" s="2" t="s">
        <v>26</v>
      </c>
      <c r="R3106" s="3">
        <v>42898</v>
      </c>
      <c r="S3106" s="10">
        <f t="shared" si="525"/>
        <v>2017</v>
      </c>
      <c r="T3106">
        <f t="shared" si="531"/>
        <v>-240.9</v>
      </c>
      <c r="U3106" t="str">
        <f t="shared" si="531"/>
        <v/>
      </c>
      <c r="V3106" t="str">
        <f t="shared" si="531"/>
        <v/>
      </c>
      <c r="W3106" t="str">
        <f t="shared" si="531"/>
        <v/>
      </c>
      <c r="Z3106" t="str">
        <f t="shared" si="532"/>
        <v/>
      </c>
      <c r="AA3106" t="str">
        <f t="shared" si="532"/>
        <v/>
      </c>
      <c r="AB3106">
        <f t="shared" si="532"/>
        <v>-240.9</v>
      </c>
      <c r="AE3106" t="str">
        <f t="shared" si="526"/>
        <v>Furniture</v>
      </c>
      <c r="AH3106" t="str">
        <f t="shared" si="527"/>
        <v/>
      </c>
      <c r="AI3106" t="str">
        <f t="shared" si="528"/>
        <v/>
      </c>
      <c r="AJ3106" t="str">
        <f t="shared" si="524"/>
        <v/>
      </c>
      <c r="AK3106" t="str">
        <f t="shared" si="524"/>
        <v/>
      </c>
      <c r="AL3106" t="str">
        <f t="shared" si="524"/>
        <v/>
      </c>
    </row>
    <row r="3107" spans="1:38" x14ac:dyDescent="0.2">
      <c r="A3107" s="1">
        <v>8349</v>
      </c>
      <c r="B3107" s="2" t="s">
        <v>18</v>
      </c>
      <c r="C3107" s="3">
        <v>42897</v>
      </c>
      <c r="D3107" s="2" t="s">
        <v>59</v>
      </c>
      <c r="E3107" s="2">
        <v>41</v>
      </c>
      <c r="F3107" s="2">
        <v>385.23</v>
      </c>
      <c r="G3107" s="2">
        <v>0.06</v>
      </c>
      <c r="H3107" s="2" t="s">
        <v>20</v>
      </c>
      <c r="I3107" s="2">
        <v>127.46</v>
      </c>
      <c r="J3107" s="2">
        <v>21.11</v>
      </c>
      <c r="K3107" s="2">
        <v>16.149999999999999</v>
      </c>
      <c r="L3107" s="2" t="s">
        <v>571</v>
      </c>
      <c r="M3107" s="2" t="s">
        <v>29</v>
      </c>
      <c r="N3107" s="2" t="s">
        <v>30</v>
      </c>
      <c r="O3107" s="2" t="s">
        <v>24</v>
      </c>
      <c r="P3107" s="2" t="s">
        <v>35</v>
      </c>
      <c r="Q3107" s="2" t="s">
        <v>36</v>
      </c>
      <c r="R3107" s="3">
        <v>42898</v>
      </c>
      <c r="S3107" s="10">
        <f t="shared" si="525"/>
        <v>2017</v>
      </c>
      <c r="T3107" t="str">
        <f t="shared" si="531"/>
        <v/>
      </c>
      <c r="U3107">
        <f t="shared" si="531"/>
        <v>127.46</v>
      </c>
      <c r="V3107" t="str">
        <f t="shared" si="531"/>
        <v/>
      </c>
      <c r="W3107" t="str">
        <f t="shared" si="531"/>
        <v/>
      </c>
      <c r="Z3107">
        <f t="shared" si="532"/>
        <v>127.46</v>
      </c>
      <c r="AA3107" t="str">
        <f t="shared" si="532"/>
        <v/>
      </c>
      <c r="AB3107" t="str">
        <f t="shared" si="532"/>
        <v/>
      </c>
      <c r="AE3107" t="str">
        <f t="shared" si="526"/>
        <v/>
      </c>
      <c r="AH3107" t="str">
        <f t="shared" si="527"/>
        <v/>
      </c>
      <c r="AI3107" t="str">
        <f t="shared" si="528"/>
        <v/>
      </c>
      <c r="AJ3107" t="str">
        <f t="shared" si="524"/>
        <v/>
      </c>
      <c r="AK3107" t="str">
        <f t="shared" si="524"/>
        <v/>
      </c>
      <c r="AL3107" t="str">
        <f t="shared" si="524"/>
        <v/>
      </c>
    </row>
    <row r="3108" spans="1:38" x14ac:dyDescent="0.2">
      <c r="A3108" s="1">
        <v>8350</v>
      </c>
      <c r="B3108" s="2" t="s">
        <v>18</v>
      </c>
      <c r="C3108" s="3">
        <v>42897</v>
      </c>
      <c r="D3108" s="2" t="s">
        <v>27</v>
      </c>
      <c r="E3108" s="2">
        <v>21</v>
      </c>
      <c r="F3108" s="2">
        <v>71.84</v>
      </c>
      <c r="G3108" s="2">
        <v>0</v>
      </c>
      <c r="H3108" s="2" t="s">
        <v>20</v>
      </c>
      <c r="I3108" s="2">
        <v>-83.62</v>
      </c>
      <c r="J3108" s="2">
        <v>14.66</v>
      </c>
      <c r="K3108" s="2">
        <v>20.350000000000001</v>
      </c>
      <c r="L3108" s="2" t="s">
        <v>206</v>
      </c>
      <c r="M3108" s="2" t="s">
        <v>38</v>
      </c>
      <c r="N3108" s="2" t="s">
        <v>54</v>
      </c>
      <c r="O3108" s="2" t="s">
        <v>24</v>
      </c>
      <c r="P3108" s="2" t="s">
        <v>90</v>
      </c>
      <c r="Q3108" s="2" t="s">
        <v>26</v>
      </c>
      <c r="R3108" s="3">
        <v>42901</v>
      </c>
      <c r="S3108" s="10">
        <f t="shared" si="525"/>
        <v>2017</v>
      </c>
      <c r="T3108" t="str">
        <f t="shared" si="531"/>
        <v/>
      </c>
      <c r="U3108" t="str">
        <f t="shared" si="531"/>
        <v/>
      </c>
      <c r="V3108" t="str">
        <f t="shared" si="531"/>
        <v/>
      </c>
      <c r="W3108">
        <f t="shared" si="531"/>
        <v>-83.62</v>
      </c>
      <c r="Z3108">
        <f t="shared" si="532"/>
        <v>-83.62</v>
      </c>
      <c r="AA3108" t="str">
        <f t="shared" si="532"/>
        <v/>
      </c>
      <c r="AB3108" t="str">
        <f t="shared" si="532"/>
        <v/>
      </c>
      <c r="AE3108" t="str">
        <f t="shared" si="526"/>
        <v>Office Supplies</v>
      </c>
      <c r="AH3108" t="str">
        <f t="shared" si="527"/>
        <v/>
      </c>
      <c r="AI3108" t="str">
        <f t="shared" si="528"/>
        <v/>
      </c>
      <c r="AJ3108" t="str">
        <f t="shared" si="524"/>
        <v/>
      </c>
      <c r="AK3108" t="str">
        <f t="shared" si="524"/>
        <v/>
      </c>
      <c r="AL3108" t="str">
        <f t="shared" si="524"/>
        <v/>
      </c>
    </row>
    <row r="3109" spans="1:38" x14ac:dyDescent="0.2">
      <c r="A3109" s="1">
        <v>8351</v>
      </c>
      <c r="B3109" s="2" t="s">
        <v>18</v>
      </c>
      <c r="C3109" s="3">
        <v>42899</v>
      </c>
      <c r="D3109" s="2" t="s">
        <v>19</v>
      </c>
      <c r="E3109" s="2">
        <v>22</v>
      </c>
      <c r="F3109" s="2">
        <v>271.02999999999997</v>
      </c>
      <c r="G3109" s="2">
        <v>0.03</v>
      </c>
      <c r="H3109" s="2" t="s">
        <v>20</v>
      </c>
      <c r="I3109" s="2">
        <v>54.26</v>
      </c>
      <c r="J3109" s="2">
        <v>23.55</v>
      </c>
      <c r="K3109" s="2">
        <v>16.36</v>
      </c>
      <c r="L3109" s="2" t="s">
        <v>331</v>
      </c>
      <c r="M3109" s="2" t="s">
        <v>29</v>
      </c>
      <c r="N3109" s="2" t="s">
        <v>43</v>
      </c>
      <c r="O3109" s="2" t="s">
        <v>24</v>
      </c>
      <c r="P3109" s="2" t="s">
        <v>64</v>
      </c>
      <c r="Q3109" s="2" t="s">
        <v>36</v>
      </c>
      <c r="R3109" s="3">
        <v>42900</v>
      </c>
      <c r="S3109" s="10">
        <f t="shared" si="525"/>
        <v>2017</v>
      </c>
      <c r="T3109" t="str">
        <f t="shared" si="531"/>
        <v/>
      </c>
      <c r="U3109" t="str">
        <f t="shared" si="531"/>
        <v/>
      </c>
      <c r="V3109">
        <f t="shared" si="531"/>
        <v>54.26</v>
      </c>
      <c r="W3109" t="str">
        <f t="shared" si="531"/>
        <v/>
      </c>
      <c r="Z3109">
        <f t="shared" si="532"/>
        <v>54.26</v>
      </c>
      <c r="AA3109" t="str">
        <f t="shared" si="532"/>
        <v/>
      </c>
      <c r="AB3109" t="str">
        <f t="shared" si="532"/>
        <v/>
      </c>
      <c r="AE3109" t="str">
        <f t="shared" si="526"/>
        <v/>
      </c>
      <c r="AH3109" t="str">
        <f t="shared" si="527"/>
        <v/>
      </c>
      <c r="AI3109" t="str">
        <f t="shared" si="528"/>
        <v/>
      </c>
      <c r="AJ3109" t="str">
        <f t="shared" si="524"/>
        <v/>
      </c>
      <c r="AK3109" t="str">
        <f t="shared" si="524"/>
        <v/>
      </c>
      <c r="AL3109" t="str">
        <f t="shared" si="524"/>
        <v/>
      </c>
    </row>
    <row r="3110" spans="1:38" x14ac:dyDescent="0.2">
      <c r="A3110" s="1">
        <v>8352</v>
      </c>
      <c r="B3110" s="2" t="s">
        <v>18</v>
      </c>
      <c r="C3110" s="3">
        <v>42899</v>
      </c>
      <c r="D3110" s="2" t="s">
        <v>27</v>
      </c>
      <c r="E3110" s="2">
        <v>27</v>
      </c>
      <c r="F3110" s="2">
        <v>4495.6634999999997</v>
      </c>
      <c r="G3110" s="2">
        <v>0.06</v>
      </c>
      <c r="H3110" s="2" t="s">
        <v>20</v>
      </c>
      <c r="I3110" s="2">
        <v>755.95</v>
      </c>
      <c r="J3110" s="2">
        <v>217.99</v>
      </c>
      <c r="K3110" s="2">
        <v>19</v>
      </c>
      <c r="L3110" s="2" t="s">
        <v>139</v>
      </c>
      <c r="M3110" s="2" t="s">
        <v>29</v>
      </c>
      <c r="N3110" s="2" t="s">
        <v>23</v>
      </c>
      <c r="O3110" s="2" t="s">
        <v>31</v>
      </c>
      <c r="P3110" s="2" t="s">
        <v>39</v>
      </c>
      <c r="Q3110" s="2" t="s">
        <v>26</v>
      </c>
      <c r="R3110" s="3">
        <v>42901</v>
      </c>
      <c r="S3110" s="10">
        <f t="shared" si="525"/>
        <v>2017</v>
      </c>
      <c r="T3110">
        <f t="shared" si="531"/>
        <v>755.95</v>
      </c>
      <c r="U3110" t="str">
        <f t="shared" si="531"/>
        <v/>
      </c>
      <c r="V3110" t="str">
        <f t="shared" si="531"/>
        <v/>
      </c>
      <c r="W3110" t="str">
        <f t="shared" si="531"/>
        <v/>
      </c>
      <c r="Z3110" t="str">
        <f t="shared" si="532"/>
        <v/>
      </c>
      <c r="AA3110">
        <f t="shared" si="532"/>
        <v>755.95</v>
      </c>
      <c r="AB3110" t="str">
        <f t="shared" si="532"/>
        <v/>
      </c>
      <c r="AE3110" t="str">
        <f t="shared" si="526"/>
        <v/>
      </c>
      <c r="AH3110" t="str">
        <f t="shared" si="527"/>
        <v/>
      </c>
      <c r="AI3110" t="str">
        <f t="shared" si="528"/>
        <v/>
      </c>
      <c r="AJ3110" t="str">
        <f t="shared" si="524"/>
        <v/>
      </c>
      <c r="AK3110" t="str">
        <f t="shared" si="524"/>
        <v/>
      </c>
      <c r="AL3110" t="str">
        <f t="shared" si="524"/>
        <v/>
      </c>
    </row>
    <row r="3111" spans="1:38" x14ac:dyDescent="0.2">
      <c r="A3111" s="1">
        <v>8353</v>
      </c>
      <c r="B3111" s="2" t="s">
        <v>18</v>
      </c>
      <c r="C3111" s="3">
        <v>42899</v>
      </c>
      <c r="D3111" s="2" t="s">
        <v>50</v>
      </c>
      <c r="E3111" s="2">
        <v>47</v>
      </c>
      <c r="F3111" s="2">
        <v>5308.6</v>
      </c>
      <c r="G3111" s="2">
        <v>0.01</v>
      </c>
      <c r="H3111" s="2" t="s">
        <v>20</v>
      </c>
      <c r="I3111" s="2">
        <v>1132.1199999999999</v>
      </c>
      <c r="J3111" s="2">
        <v>117.29</v>
      </c>
      <c r="K3111" s="2">
        <v>24.12</v>
      </c>
      <c r="L3111" s="2" t="s">
        <v>229</v>
      </c>
      <c r="M3111" s="2" t="s">
        <v>29</v>
      </c>
      <c r="N3111" s="2" t="s">
        <v>30</v>
      </c>
      <c r="O3111" s="2" t="s">
        <v>45</v>
      </c>
      <c r="P3111" s="2" t="s">
        <v>55</v>
      </c>
      <c r="Q3111" s="2" t="s">
        <v>34</v>
      </c>
      <c r="R3111" s="3">
        <v>42901</v>
      </c>
      <c r="S3111" s="10">
        <f t="shared" si="525"/>
        <v>2017</v>
      </c>
      <c r="T3111" t="str">
        <f t="shared" si="531"/>
        <v/>
      </c>
      <c r="U3111">
        <f t="shared" si="531"/>
        <v>1132.1199999999999</v>
      </c>
      <c r="V3111" t="str">
        <f t="shared" si="531"/>
        <v/>
      </c>
      <c r="W3111" t="str">
        <f t="shared" si="531"/>
        <v/>
      </c>
      <c r="Z3111" t="str">
        <f t="shared" si="532"/>
        <v/>
      </c>
      <c r="AA3111" t="str">
        <f t="shared" si="532"/>
        <v/>
      </c>
      <c r="AB3111">
        <f t="shared" si="532"/>
        <v>1132.1199999999999</v>
      </c>
      <c r="AE3111" t="str">
        <f t="shared" si="526"/>
        <v/>
      </c>
      <c r="AH3111" t="str">
        <f t="shared" si="527"/>
        <v/>
      </c>
      <c r="AI3111" t="str">
        <f t="shared" si="528"/>
        <v/>
      </c>
      <c r="AJ3111" t="str">
        <f t="shared" si="524"/>
        <v/>
      </c>
      <c r="AK3111" t="str">
        <f t="shared" si="524"/>
        <v/>
      </c>
      <c r="AL3111" t="str">
        <f t="shared" si="524"/>
        <v/>
      </c>
    </row>
    <row r="3112" spans="1:38" x14ac:dyDescent="0.2">
      <c r="A3112" s="1">
        <v>8354</v>
      </c>
      <c r="B3112" s="2" t="s">
        <v>18</v>
      </c>
      <c r="C3112" s="3">
        <v>42899</v>
      </c>
      <c r="D3112" s="2" t="s">
        <v>50</v>
      </c>
      <c r="E3112" s="2">
        <v>12</v>
      </c>
      <c r="F3112" s="2">
        <v>425.84</v>
      </c>
      <c r="G3112" s="2">
        <v>0.05</v>
      </c>
      <c r="H3112" s="2" t="s">
        <v>44</v>
      </c>
      <c r="I3112" s="2">
        <v>-401.77</v>
      </c>
      <c r="J3112" s="2">
        <v>43.76</v>
      </c>
      <c r="K3112" s="2">
        <v>59.51</v>
      </c>
      <c r="L3112" s="2" t="s">
        <v>229</v>
      </c>
      <c r="M3112" s="2" t="s">
        <v>29</v>
      </c>
      <c r="N3112" s="2" t="s">
        <v>30</v>
      </c>
      <c r="O3112" s="2" t="s">
        <v>45</v>
      </c>
      <c r="P3112" s="2" t="s">
        <v>46</v>
      </c>
      <c r="Q3112" s="2" t="s">
        <v>47</v>
      </c>
      <c r="R3112" s="3">
        <v>42899</v>
      </c>
      <c r="S3112" s="10">
        <f t="shared" si="525"/>
        <v>2017</v>
      </c>
      <c r="T3112" t="str">
        <f t="shared" si="531"/>
        <v/>
      </c>
      <c r="U3112">
        <f t="shared" si="531"/>
        <v>-401.77</v>
      </c>
      <c r="V3112" t="str">
        <f t="shared" si="531"/>
        <v/>
      </c>
      <c r="W3112" t="str">
        <f t="shared" si="531"/>
        <v/>
      </c>
      <c r="Z3112" t="str">
        <f t="shared" si="532"/>
        <v/>
      </c>
      <c r="AA3112" t="str">
        <f t="shared" si="532"/>
        <v/>
      </c>
      <c r="AB3112">
        <f t="shared" si="532"/>
        <v>-401.77</v>
      </c>
      <c r="AE3112" t="str">
        <f t="shared" si="526"/>
        <v>Furniture</v>
      </c>
      <c r="AH3112" t="str">
        <f t="shared" si="527"/>
        <v/>
      </c>
      <c r="AI3112" t="str">
        <f t="shared" si="528"/>
        <v/>
      </c>
      <c r="AJ3112" t="str">
        <f t="shared" si="524"/>
        <v/>
      </c>
      <c r="AK3112" t="str">
        <f t="shared" si="524"/>
        <v/>
      </c>
      <c r="AL3112" t="str">
        <f t="shared" si="524"/>
        <v/>
      </c>
    </row>
    <row r="3113" spans="1:38" x14ac:dyDescent="0.2">
      <c r="A3113" s="1">
        <v>8355</v>
      </c>
      <c r="B3113" s="2" t="s">
        <v>18</v>
      </c>
      <c r="C3113" s="3">
        <v>42900</v>
      </c>
      <c r="D3113" s="2" t="s">
        <v>50</v>
      </c>
      <c r="E3113" s="2">
        <v>41</v>
      </c>
      <c r="F3113" s="2">
        <v>1999.33</v>
      </c>
      <c r="G3113" s="2">
        <v>0.02</v>
      </c>
      <c r="H3113" s="2" t="s">
        <v>20</v>
      </c>
      <c r="I3113" s="2">
        <v>956.9</v>
      </c>
      <c r="J3113" s="2">
        <v>60.94</v>
      </c>
      <c r="K3113" s="2">
        <v>19.86</v>
      </c>
      <c r="L3113" s="2" t="s">
        <v>131</v>
      </c>
      <c r="M3113" s="2" t="s">
        <v>22</v>
      </c>
      <c r="N3113" s="2" t="s">
        <v>54</v>
      </c>
      <c r="O3113" s="2" t="s">
        <v>24</v>
      </c>
      <c r="P3113" s="2" t="s">
        <v>35</v>
      </c>
      <c r="Q3113" s="2" t="s">
        <v>26</v>
      </c>
      <c r="R3113" s="3">
        <v>42901</v>
      </c>
      <c r="S3113" s="10">
        <f t="shared" si="525"/>
        <v>2017</v>
      </c>
      <c r="T3113" t="str">
        <f t="shared" si="531"/>
        <v/>
      </c>
      <c r="U3113" t="str">
        <f t="shared" si="531"/>
        <v/>
      </c>
      <c r="V3113" t="str">
        <f t="shared" si="531"/>
        <v/>
      </c>
      <c r="W3113">
        <f t="shared" si="531"/>
        <v>956.9</v>
      </c>
      <c r="Z3113">
        <f t="shared" si="532"/>
        <v>956.9</v>
      </c>
      <c r="AA3113" t="str">
        <f t="shared" si="532"/>
        <v/>
      </c>
      <c r="AB3113" t="str">
        <f t="shared" si="532"/>
        <v/>
      </c>
      <c r="AE3113" t="str">
        <f t="shared" si="526"/>
        <v/>
      </c>
      <c r="AH3113" t="str">
        <f t="shared" si="527"/>
        <v/>
      </c>
      <c r="AI3113" t="str">
        <f t="shared" si="528"/>
        <v/>
      </c>
      <c r="AJ3113" t="str">
        <f t="shared" si="524"/>
        <v/>
      </c>
      <c r="AK3113" t="str">
        <f t="shared" si="524"/>
        <v/>
      </c>
      <c r="AL3113" t="str">
        <f t="shared" si="524"/>
        <v/>
      </c>
    </row>
    <row r="3114" spans="1:38" x14ac:dyDescent="0.2">
      <c r="A3114" s="1">
        <v>8356</v>
      </c>
      <c r="B3114" s="2" t="s">
        <v>18</v>
      </c>
      <c r="C3114" s="3">
        <v>42900</v>
      </c>
      <c r="D3114" s="2" t="s">
        <v>59</v>
      </c>
      <c r="E3114" s="2">
        <v>35</v>
      </c>
      <c r="F3114" s="2">
        <v>757.43</v>
      </c>
      <c r="G3114" s="2">
        <v>7.0000000000000007E-2</v>
      </c>
      <c r="H3114" s="2" t="s">
        <v>20</v>
      </c>
      <c r="I3114" s="2">
        <v>-1067.57</v>
      </c>
      <c r="J3114" s="2">
        <v>32.340000000000003</v>
      </c>
      <c r="K3114" s="2">
        <v>49</v>
      </c>
      <c r="L3114" s="2" t="s">
        <v>256</v>
      </c>
      <c r="M3114" s="2" t="s">
        <v>38</v>
      </c>
      <c r="N3114" s="2" t="s">
        <v>23</v>
      </c>
      <c r="O3114" s="2" t="s">
        <v>24</v>
      </c>
      <c r="P3114" s="2" t="s">
        <v>52</v>
      </c>
      <c r="Q3114" s="2" t="s">
        <v>34</v>
      </c>
      <c r="R3114" s="3">
        <v>42902</v>
      </c>
      <c r="S3114" s="10">
        <f t="shared" si="525"/>
        <v>2017</v>
      </c>
      <c r="T3114">
        <f t="shared" si="531"/>
        <v>-1067.57</v>
      </c>
      <c r="U3114" t="str">
        <f t="shared" si="531"/>
        <v/>
      </c>
      <c r="V3114" t="str">
        <f t="shared" si="531"/>
        <v/>
      </c>
      <c r="W3114" t="str">
        <f t="shared" si="531"/>
        <v/>
      </c>
      <c r="Z3114">
        <f t="shared" si="532"/>
        <v>-1067.57</v>
      </c>
      <c r="AA3114" t="str">
        <f t="shared" si="532"/>
        <v/>
      </c>
      <c r="AB3114" t="str">
        <f t="shared" si="532"/>
        <v/>
      </c>
      <c r="AE3114" t="str">
        <f t="shared" si="526"/>
        <v>Office Supplies</v>
      </c>
      <c r="AH3114" t="str">
        <f t="shared" si="527"/>
        <v/>
      </c>
      <c r="AI3114" t="str">
        <f t="shared" si="528"/>
        <v/>
      </c>
      <c r="AJ3114" t="str">
        <f t="shared" si="524"/>
        <v/>
      </c>
      <c r="AK3114" t="str">
        <f t="shared" si="524"/>
        <v/>
      </c>
      <c r="AL3114" t="str">
        <f t="shared" si="524"/>
        <v/>
      </c>
    </row>
    <row r="3115" spans="1:38" x14ac:dyDescent="0.2">
      <c r="A3115" s="1">
        <v>8357</v>
      </c>
      <c r="B3115" s="2" t="s">
        <v>18</v>
      </c>
      <c r="C3115" s="3">
        <v>42901</v>
      </c>
      <c r="D3115" s="2" t="s">
        <v>50</v>
      </c>
      <c r="E3115" s="2">
        <v>24</v>
      </c>
      <c r="F3115" s="2">
        <v>5460.3</v>
      </c>
      <c r="G3115" s="2">
        <v>7.0000000000000007E-2</v>
      </c>
      <c r="H3115" s="2" t="s">
        <v>44</v>
      </c>
      <c r="I3115" s="2">
        <v>432.07</v>
      </c>
      <c r="J3115" s="2">
        <v>237.02</v>
      </c>
      <c r="K3115" s="2">
        <v>42.66</v>
      </c>
      <c r="L3115" s="2" t="s">
        <v>559</v>
      </c>
      <c r="M3115" s="2" t="s">
        <v>22</v>
      </c>
      <c r="N3115" s="2" t="s">
        <v>54</v>
      </c>
      <c r="O3115" s="2" t="s">
        <v>24</v>
      </c>
      <c r="P3115" s="2" t="s">
        <v>52</v>
      </c>
      <c r="Q3115" s="2" t="s">
        <v>56</v>
      </c>
      <c r="R3115" s="3">
        <v>42902</v>
      </c>
      <c r="S3115" s="10">
        <f t="shared" si="525"/>
        <v>2017</v>
      </c>
      <c r="T3115" t="str">
        <f t="shared" si="531"/>
        <v/>
      </c>
      <c r="U3115" t="str">
        <f t="shared" si="531"/>
        <v/>
      </c>
      <c r="V3115" t="str">
        <f t="shared" si="531"/>
        <v/>
      </c>
      <c r="W3115">
        <f t="shared" si="531"/>
        <v>432.07</v>
      </c>
      <c r="Z3115">
        <f t="shared" si="532"/>
        <v>432.07</v>
      </c>
      <c r="AA3115" t="str">
        <f t="shared" si="532"/>
        <v/>
      </c>
      <c r="AB3115" t="str">
        <f t="shared" si="532"/>
        <v/>
      </c>
      <c r="AE3115" t="str">
        <f t="shared" si="526"/>
        <v/>
      </c>
      <c r="AH3115" t="str">
        <f t="shared" si="527"/>
        <v/>
      </c>
      <c r="AI3115" t="str">
        <f t="shared" si="528"/>
        <v/>
      </c>
      <c r="AJ3115" t="str">
        <f t="shared" si="524"/>
        <v/>
      </c>
      <c r="AK3115" t="str">
        <f t="shared" si="524"/>
        <v/>
      </c>
      <c r="AL3115" t="str">
        <f t="shared" si="524"/>
        <v/>
      </c>
    </row>
    <row r="3116" spans="1:38" x14ac:dyDescent="0.2">
      <c r="A3116" s="1">
        <v>8358</v>
      </c>
      <c r="B3116" s="2" t="s">
        <v>18</v>
      </c>
      <c r="C3116" s="3">
        <v>42902</v>
      </c>
      <c r="D3116" s="2" t="s">
        <v>41</v>
      </c>
      <c r="E3116" s="2">
        <v>48</v>
      </c>
      <c r="F3116" s="2">
        <v>4797.29</v>
      </c>
      <c r="G3116" s="2">
        <v>0.09</v>
      </c>
      <c r="H3116" s="2" t="s">
        <v>44</v>
      </c>
      <c r="I3116" s="2">
        <v>426.55</v>
      </c>
      <c r="J3116" s="2">
        <v>112.98</v>
      </c>
      <c r="K3116" s="2">
        <v>40.22</v>
      </c>
      <c r="L3116" s="2" t="s">
        <v>278</v>
      </c>
      <c r="M3116" s="2" t="s">
        <v>22</v>
      </c>
      <c r="N3116" s="2" t="s">
        <v>30</v>
      </c>
      <c r="O3116" s="2" t="s">
        <v>45</v>
      </c>
      <c r="P3116" s="2" t="s">
        <v>67</v>
      </c>
      <c r="Q3116" s="2" t="s">
        <v>47</v>
      </c>
      <c r="R3116" s="3">
        <v>42904</v>
      </c>
      <c r="S3116" s="10">
        <f t="shared" si="525"/>
        <v>2017</v>
      </c>
      <c r="T3116" t="str">
        <f t="shared" si="531"/>
        <v/>
      </c>
      <c r="U3116">
        <f t="shared" si="531"/>
        <v>426.55</v>
      </c>
      <c r="V3116" t="str">
        <f t="shared" si="531"/>
        <v/>
      </c>
      <c r="W3116" t="str">
        <f t="shared" si="531"/>
        <v/>
      </c>
      <c r="Z3116" t="str">
        <f t="shared" si="532"/>
        <v/>
      </c>
      <c r="AA3116" t="str">
        <f t="shared" si="532"/>
        <v/>
      </c>
      <c r="AB3116">
        <f t="shared" si="532"/>
        <v>426.55</v>
      </c>
      <c r="AE3116" t="str">
        <f t="shared" si="526"/>
        <v/>
      </c>
      <c r="AH3116" t="str">
        <f t="shared" si="527"/>
        <v/>
      </c>
      <c r="AI3116" t="str">
        <f t="shared" si="528"/>
        <v/>
      </c>
      <c r="AJ3116" t="str">
        <f t="shared" si="524"/>
        <v/>
      </c>
      <c r="AK3116" t="str">
        <f t="shared" si="524"/>
        <v/>
      </c>
      <c r="AL3116" t="str">
        <f t="shared" si="524"/>
        <v/>
      </c>
    </row>
    <row r="3117" spans="1:38" x14ac:dyDescent="0.2">
      <c r="A3117" s="1">
        <v>8359</v>
      </c>
      <c r="B3117" s="2" t="s">
        <v>18</v>
      </c>
      <c r="C3117" s="3">
        <v>42904</v>
      </c>
      <c r="D3117" s="2" t="s">
        <v>27</v>
      </c>
      <c r="E3117" s="2">
        <v>4</v>
      </c>
      <c r="F3117" s="2">
        <v>488.67</v>
      </c>
      <c r="G3117" s="2">
        <v>0.02</v>
      </c>
      <c r="H3117" s="2" t="s">
        <v>44</v>
      </c>
      <c r="I3117" s="2">
        <v>-175.87</v>
      </c>
      <c r="J3117" s="2">
        <v>125.98</v>
      </c>
      <c r="K3117" s="2">
        <v>44</v>
      </c>
      <c r="L3117" s="2" t="s">
        <v>585</v>
      </c>
      <c r="M3117" s="2" t="s">
        <v>22</v>
      </c>
      <c r="N3117" s="2" t="s">
        <v>30</v>
      </c>
      <c r="O3117" s="2" t="s">
        <v>45</v>
      </c>
      <c r="P3117" s="2" t="s">
        <v>61</v>
      </c>
      <c r="Q3117" s="2" t="s">
        <v>56</v>
      </c>
      <c r="R3117" s="3">
        <v>42906</v>
      </c>
      <c r="S3117" s="10">
        <f t="shared" si="525"/>
        <v>2017</v>
      </c>
      <c r="T3117" t="str">
        <f t="shared" si="531"/>
        <v/>
      </c>
      <c r="U3117">
        <f t="shared" si="531"/>
        <v>-175.87</v>
      </c>
      <c r="V3117" t="str">
        <f t="shared" si="531"/>
        <v/>
      </c>
      <c r="W3117" t="str">
        <f t="shared" si="531"/>
        <v/>
      </c>
      <c r="Z3117" t="str">
        <f t="shared" si="532"/>
        <v/>
      </c>
      <c r="AA3117" t="str">
        <f t="shared" si="532"/>
        <v/>
      </c>
      <c r="AB3117">
        <f t="shared" si="532"/>
        <v>-175.87</v>
      </c>
      <c r="AE3117" t="str">
        <f t="shared" si="526"/>
        <v>Furniture</v>
      </c>
      <c r="AH3117" t="str">
        <f t="shared" si="527"/>
        <v/>
      </c>
      <c r="AI3117" t="str">
        <f t="shared" si="528"/>
        <v/>
      </c>
      <c r="AJ3117" t="str">
        <f t="shared" si="524"/>
        <v/>
      </c>
      <c r="AK3117" t="str">
        <f t="shared" si="524"/>
        <v/>
      </c>
      <c r="AL3117" t="str">
        <f t="shared" si="524"/>
        <v/>
      </c>
    </row>
    <row r="3118" spans="1:38" x14ac:dyDescent="0.2">
      <c r="A3118" s="1">
        <v>8360</v>
      </c>
      <c r="B3118" s="2" t="s">
        <v>18</v>
      </c>
      <c r="C3118" s="3">
        <v>42904</v>
      </c>
      <c r="D3118" s="2" t="s">
        <v>27</v>
      </c>
      <c r="E3118" s="2">
        <v>40</v>
      </c>
      <c r="F3118" s="2">
        <v>886.94</v>
      </c>
      <c r="G3118" s="2">
        <v>0.09</v>
      </c>
      <c r="H3118" s="2" t="s">
        <v>20</v>
      </c>
      <c r="I3118" s="2">
        <v>172.33</v>
      </c>
      <c r="J3118" s="2">
        <v>35.99</v>
      </c>
      <c r="K3118" s="2">
        <v>20.3</v>
      </c>
      <c r="L3118" s="2" t="s">
        <v>585</v>
      </c>
      <c r="M3118" s="2" t="s">
        <v>22</v>
      </c>
      <c r="N3118" s="2" t="s">
        <v>30</v>
      </c>
      <c r="O3118" s="2" t="s">
        <v>31</v>
      </c>
      <c r="P3118" s="2" t="s">
        <v>33</v>
      </c>
      <c r="Q3118" s="2" t="s">
        <v>62</v>
      </c>
      <c r="R3118" s="3">
        <v>42904</v>
      </c>
      <c r="S3118" s="10">
        <f t="shared" si="525"/>
        <v>2017</v>
      </c>
      <c r="T3118" t="str">
        <f t="shared" si="531"/>
        <v/>
      </c>
      <c r="U3118">
        <f t="shared" si="531"/>
        <v>172.33</v>
      </c>
      <c r="V3118" t="str">
        <f t="shared" si="531"/>
        <v/>
      </c>
      <c r="W3118" t="str">
        <f t="shared" si="531"/>
        <v/>
      </c>
      <c r="Z3118" t="str">
        <f t="shared" si="532"/>
        <v/>
      </c>
      <c r="AA3118">
        <f t="shared" si="532"/>
        <v>172.33</v>
      </c>
      <c r="AB3118" t="str">
        <f t="shared" si="532"/>
        <v/>
      </c>
      <c r="AE3118" t="str">
        <f t="shared" si="526"/>
        <v/>
      </c>
      <c r="AH3118" t="str">
        <f t="shared" si="527"/>
        <v/>
      </c>
      <c r="AI3118" t="str">
        <f t="shared" si="528"/>
        <v/>
      </c>
      <c r="AJ3118" t="str">
        <f t="shared" si="524"/>
        <v/>
      </c>
      <c r="AK3118" t="str">
        <f t="shared" si="524"/>
        <v/>
      </c>
      <c r="AL3118" t="str">
        <f t="shared" si="524"/>
        <v/>
      </c>
    </row>
    <row r="3119" spans="1:38" x14ac:dyDescent="0.2">
      <c r="A3119" s="1">
        <v>8361</v>
      </c>
      <c r="B3119" s="2" t="s">
        <v>18</v>
      </c>
      <c r="C3119" s="3">
        <v>42905</v>
      </c>
      <c r="D3119" s="2" t="s">
        <v>50</v>
      </c>
      <c r="E3119" s="2">
        <v>6</v>
      </c>
      <c r="F3119" s="2">
        <v>97.96</v>
      </c>
      <c r="G3119" s="2">
        <v>0.03</v>
      </c>
      <c r="H3119" s="2" t="s">
        <v>20</v>
      </c>
      <c r="I3119" s="2">
        <v>-32.18</v>
      </c>
      <c r="J3119" s="2">
        <v>25.99</v>
      </c>
      <c r="K3119" s="2">
        <v>21.51</v>
      </c>
      <c r="L3119" s="2" t="s">
        <v>435</v>
      </c>
      <c r="M3119" s="2" t="s">
        <v>29</v>
      </c>
      <c r="N3119" s="2" t="s">
        <v>23</v>
      </c>
      <c r="O3119" s="2" t="s">
        <v>31</v>
      </c>
      <c r="P3119" s="2" t="s">
        <v>33</v>
      </c>
      <c r="Q3119" s="2" t="s">
        <v>62</v>
      </c>
      <c r="R3119" s="3">
        <v>42907</v>
      </c>
      <c r="S3119" s="10">
        <f t="shared" si="525"/>
        <v>2017</v>
      </c>
      <c r="T3119">
        <f t="shared" si="531"/>
        <v>-32.18</v>
      </c>
      <c r="U3119" t="str">
        <f t="shared" si="531"/>
        <v/>
      </c>
      <c r="V3119" t="str">
        <f t="shared" si="531"/>
        <v/>
      </c>
      <c r="W3119" t="str">
        <f t="shared" si="531"/>
        <v/>
      </c>
      <c r="Z3119" t="str">
        <f t="shared" si="532"/>
        <v/>
      </c>
      <c r="AA3119">
        <f t="shared" si="532"/>
        <v>-32.18</v>
      </c>
      <c r="AB3119" t="str">
        <f t="shared" si="532"/>
        <v/>
      </c>
      <c r="AE3119" t="str">
        <f t="shared" si="526"/>
        <v>Technology</v>
      </c>
      <c r="AH3119">
        <f t="shared" si="527"/>
        <v>-32.18</v>
      </c>
      <c r="AI3119" t="str">
        <f t="shared" si="528"/>
        <v/>
      </c>
      <c r="AJ3119" t="str">
        <f t="shared" si="524"/>
        <v/>
      </c>
      <c r="AK3119" t="str">
        <f t="shared" si="524"/>
        <v/>
      </c>
      <c r="AL3119">
        <f t="shared" si="524"/>
        <v>-32.18</v>
      </c>
    </row>
    <row r="3120" spans="1:38" x14ac:dyDescent="0.2">
      <c r="A3120" s="1">
        <v>8362</v>
      </c>
      <c r="B3120" s="2" t="s">
        <v>18</v>
      </c>
      <c r="C3120" s="3">
        <v>42905</v>
      </c>
      <c r="D3120" s="2" t="s">
        <v>50</v>
      </c>
      <c r="E3120" s="2">
        <v>42</v>
      </c>
      <c r="F3120" s="2">
        <v>1642.3</v>
      </c>
      <c r="G3120" s="2">
        <v>0.01</v>
      </c>
      <c r="H3120" s="2" t="s">
        <v>20</v>
      </c>
      <c r="I3120" s="2">
        <v>507.82</v>
      </c>
      <c r="J3120" s="2">
        <v>49.74</v>
      </c>
      <c r="K3120" s="2">
        <v>16.899999999999999</v>
      </c>
      <c r="L3120" s="2" t="s">
        <v>435</v>
      </c>
      <c r="M3120" s="2" t="s">
        <v>29</v>
      </c>
      <c r="N3120" s="2" t="s">
        <v>23</v>
      </c>
      <c r="O3120" s="2" t="s">
        <v>24</v>
      </c>
      <c r="P3120" s="2" t="s">
        <v>64</v>
      </c>
      <c r="Q3120" s="2" t="s">
        <v>58</v>
      </c>
      <c r="R3120" s="3">
        <v>42906</v>
      </c>
      <c r="S3120" s="10">
        <f t="shared" si="525"/>
        <v>2017</v>
      </c>
      <c r="T3120">
        <f t="shared" si="531"/>
        <v>507.82</v>
      </c>
      <c r="U3120" t="str">
        <f t="shared" si="531"/>
        <v/>
      </c>
      <c r="V3120" t="str">
        <f t="shared" si="531"/>
        <v/>
      </c>
      <c r="W3120" t="str">
        <f t="shared" si="531"/>
        <v/>
      </c>
      <c r="Z3120">
        <f t="shared" si="532"/>
        <v>507.82</v>
      </c>
      <c r="AA3120" t="str">
        <f t="shared" si="532"/>
        <v/>
      </c>
      <c r="AB3120" t="str">
        <f t="shared" si="532"/>
        <v/>
      </c>
      <c r="AE3120" t="str">
        <f t="shared" si="526"/>
        <v/>
      </c>
      <c r="AH3120" t="str">
        <f t="shared" si="527"/>
        <v/>
      </c>
      <c r="AI3120" t="str">
        <f t="shared" si="528"/>
        <v/>
      </c>
      <c r="AJ3120" t="str">
        <f t="shared" si="524"/>
        <v/>
      </c>
      <c r="AK3120" t="str">
        <f t="shared" si="524"/>
        <v/>
      </c>
      <c r="AL3120" t="str">
        <f t="shared" si="524"/>
        <v/>
      </c>
    </row>
    <row r="3121" spans="1:38" x14ac:dyDescent="0.2">
      <c r="A3121" s="1">
        <v>8363</v>
      </c>
      <c r="B3121" s="2" t="s">
        <v>18</v>
      </c>
      <c r="C3121" s="3">
        <v>42905</v>
      </c>
      <c r="D3121" s="2" t="s">
        <v>50</v>
      </c>
      <c r="E3121" s="2">
        <v>48</v>
      </c>
      <c r="F3121" s="2">
        <v>11285.58</v>
      </c>
      <c r="G3121" s="2">
        <v>0.01</v>
      </c>
      <c r="H3121" s="2" t="s">
        <v>44</v>
      </c>
      <c r="I3121" s="2">
        <v>1842.21</v>
      </c>
      <c r="J3121" s="2">
        <v>239.55</v>
      </c>
      <c r="K3121" s="2">
        <v>46.48</v>
      </c>
      <c r="L3121" s="2" t="s">
        <v>435</v>
      </c>
      <c r="M3121" s="2" t="s">
        <v>29</v>
      </c>
      <c r="N3121" s="2" t="s">
        <v>23</v>
      </c>
      <c r="O3121" s="2" t="s">
        <v>45</v>
      </c>
      <c r="P3121" s="2" t="s">
        <v>46</v>
      </c>
      <c r="Q3121" s="2" t="s">
        <v>47</v>
      </c>
      <c r="R3121" s="3">
        <v>42908</v>
      </c>
      <c r="S3121" s="10">
        <f t="shared" si="525"/>
        <v>2017</v>
      </c>
      <c r="T3121">
        <f t="shared" si="531"/>
        <v>1842.21</v>
      </c>
      <c r="U3121" t="str">
        <f t="shared" si="531"/>
        <v/>
      </c>
      <c r="V3121" t="str">
        <f t="shared" si="531"/>
        <v/>
      </c>
      <c r="W3121" t="str">
        <f t="shared" si="531"/>
        <v/>
      </c>
      <c r="Z3121" t="str">
        <f t="shared" si="532"/>
        <v/>
      </c>
      <c r="AA3121" t="str">
        <f t="shared" si="532"/>
        <v/>
      </c>
      <c r="AB3121">
        <f t="shared" si="532"/>
        <v>1842.21</v>
      </c>
      <c r="AE3121" t="str">
        <f t="shared" si="526"/>
        <v/>
      </c>
      <c r="AH3121" t="str">
        <f t="shared" si="527"/>
        <v/>
      </c>
      <c r="AI3121" t="str">
        <f t="shared" si="528"/>
        <v/>
      </c>
      <c r="AJ3121" t="str">
        <f t="shared" si="524"/>
        <v/>
      </c>
      <c r="AK3121" t="str">
        <f t="shared" si="524"/>
        <v/>
      </c>
      <c r="AL3121" t="str">
        <f t="shared" si="524"/>
        <v/>
      </c>
    </row>
    <row r="3122" spans="1:38" x14ac:dyDescent="0.2">
      <c r="A3122" s="1">
        <v>8364</v>
      </c>
      <c r="B3122" s="2" t="s">
        <v>18</v>
      </c>
      <c r="C3122" s="3">
        <v>42905</v>
      </c>
      <c r="D3122" s="2" t="s">
        <v>50</v>
      </c>
      <c r="E3122" s="2">
        <v>28</v>
      </c>
      <c r="F3122" s="2">
        <v>204.97399999999999</v>
      </c>
      <c r="G3122" s="2">
        <v>0.05</v>
      </c>
      <c r="H3122" s="2" t="s">
        <v>20</v>
      </c>
      <c r="I3122" s="2">
        <v>-85.44</v>
      </c>
      <c r="J3122" s="2">
        <v>19.989999999999998</v>
      </c>
      <c r="K3122" s="2">
        <v>19.03</v>
      </c>
      <c r="L3122" s="2" t="s">
        <v>377</v>
      </c>
      <c r="M3122" s="2" t="s">
        <v>29</v>
      </c>
      <c r="N3122" s="2" t="s">
        <v>43</v>
      </c>
      <c r="O3122" s="2" t="s">
        <v>31</v>
      </c>
      <c r="P3122" s="2" t="s">
        <v>39</v>
      </c>
      <c r="Q3122" s="2" t="s">
        <v>62</v>
      </c>
      <c r="R3122" s="3">
        <v>42906</v>
      </c>
      <c r="S3122" s="10">
        <f t="shared" si="525"/>
        <v>2017</v>
      </c>
      <c r="T3122" t="str">
        <f t="shared" ref="T3122:W3141" si="533">IF($N3122=T$1,$I3122,"")</f>
        <v/>
      </c>
      <c r="U3122" t="str">
        <f t="shared" si="533"/>
        <v/>
      </c>
      <c r="V3122">
        <f t="shared" si="533"/>
        <v>-85.44</v>
      </c>
      <c r="W3122" t="str">
        <f t="shared" si="533"/>
        <v/>
      </c>
      <c r="Z3122" t="str">
        <f t="shared" ref="Z3122:AB3141" si="534">IF($O3122=Z$1,$I3122,"")</f>
        <v/>
      </c>
      <c r="AA3122">
        <f t="shared" si="534"/>
        <v>-85.44</v>
      </c>
      <c r="AB3122" t="str">
        <f t="shared" si="534"/>
        <v/>
      </c>
      <c r="AE3122" t="str">
        <f t="shared" si="526"/>
        <v>Technology</v>
      </c>
      <c r="AH3122" t="str">
        <f t="shared" si="527"/>
        <v/>
      </c>
      <c r="AI3122" t="str">
        <f t="shared" si="528"/>
        <v/>
      </c>
      <c r="AJ3122" t="str">
        <f t="shared" si="524"/>
        <v/>
      </c>
      <c r="AK3122" t="str">
        <f t="shared" si="524"/>
        <v/>
      </c>
      <c r="AL3122" t="str">
        <f t="shared" si="524"/>
        <v/>
      </c>
    </row>
    <row r="3123" spans="1:38" x14ac:dyDescent="0.2">
      <c r="A3123" s="1">
        <v>8365</v>
      </c>
      <c r="B3123" s="2" t="s">
        <v>18</v>
      </c>
      <c r="C3123" s="3">
        <v>42907</v>
      </c>
      <c r="D3123" s="2" t="s">
        <v>50</v>
      </c>
      <c r="E3123" s="2">
        <v>48</v>
      </c>
      <c r="F3123" s="2">
        <v>285.47000000000003</v>
      </c>
      <c r="G3123" s="2">
        <v>0.08</v>
      </c>
      <c r="H3123" s="2" t="s">
        <v>20</v>
      </c>
      <c r="I3123" s="2">
        <v>-66.05</v>
      </c>
      <c r="J3123" s="2">
        <v>17.78</v>
      </c>
      <c r="K3123" s="2">
        <v>18.96</v>
      </c>
      <c r="L3123" s="2" t="s">
        <v>584</v>
      </c>
      <c r="M3123" s="2" t="s">
        <v>29</v>
      </c>
      <c r="N3123" s="2" t="s">
        <v>23</v>
      </c>
      <c r="O3123" s="2" t="s">
        <v>24</v>
      </c>
      <c r="P3123" s="2" t="s">
        <v>35</v>
      </c>
      <c r="Q3123" s="2" t="s">
        <v>26</v>
      </c>
      <c r="R3123" s="3">
        <v>42908</v>
      </c>
      <c r="S3123" s="10">
        <f t="shared" si="525"/>
        <v>2017</v>
      </c>
      <c r="T3123">
        <f t="shared" si="533"/>
        <v>-66.05</v>
      </c>
      <c r="U3123" t="str">
        <f t="shared" si="533"/>
        <v/>
      </c>
      <c r="V3123" t="str">
        <f t="shared" si="533"/>
        <v/>
      </c>
      <c r="W3123" t="str">
        <f t="shared" si="533"/>
        <v/>
      </c>
      <c r="Z3123">
        <f t="shared" si="534"/>
        <v>-66.05</v>
      </c>
      <c r="AA3123" t="str">
        <f t="shared" si="534"/>
        <v/>
      </c>
      <c r="AB3123" t="str">
        <f t="shared" si="534"/>
        <v/>
      </c>
      <c r="AE3123" t="str">
        <f t="shared" si="526"/>
        <v>Office Supplies</v>
      </c>
      <c r="AH3123" t="str">
        <f t="shared" si="527"/>
        <v/>
      </c>
      <c r="AI3123" t="str">
        <f t="shared" si="528"/>
        <v/>
      </c>
      <c r="AJ3123" t="str">
        <f t="shared" si="524"/>
        <v/>
      </c>
      <c r="AK3123" t="str">
        <f t="shared" si="524"/>
        <v/>
      </c>
      <c r="AL3123" t="str">
        <f t="shared" si="524"/>
        <v/>
      </c>
    </row>
    <row r="3124" spans="1:38" x14ac:dyDescent="0.2">
      <c r="A3124" s="1">
        <v>8366</v>
      </c>
      <c r="B3124" s="2" t="s">
        <v>18</v>
      </c>
      <c r="C3124" s="3">
        <v>42909</v>
      </c>
      <c r="D3124" s="2" t="s">
        <v>50</v>
      </c>
      <c r="E3124" s="2">
        <v>3</v>
      </c>
      <c r="F3124" s="2">
        <v>21.89</v>
      </c>
      <c r="G3124" s="2">
        <v>0.09</v>
      </c>
      <c r="H3124" s="2" t="s">
        <v>20</v>
      </c>
      <c r="I3124" s="2">
        <v>-7.18</v>
      </c>
      <c r="J3124" s="2">
        <v>15.28</v>
      </c>
      <c r="K3124" s="2">
        <v>19</v>
      </c>
      <c r="L3124" s="2" t="s">
        <v>233</v>
      </c>
      <c r="M3124" s="2" t="s">
        <v>38</v>
      </c>
      <c r="N3124" s="2" t="s">
        <v>43</v>
      </c>
      <c r="O3124" s="2" t="s">
        <v>24</v>
      </c>
      <c r="P3124" s="2" t="s">
        <v>64</v>
      </c>
      <c r="Q3124" s="2" t="s">
        <v>36</v>
      </c>
      <c r="R3124" s="3">
        <v>42910</v>
      </c>
      <c r="S3124" s="10">
        <f t="shared" si="525"/>
        <v>2017</v>
      </c>
      <c r="T3124" t="str">
        <f t="shared" si="533"/>
        <v/>
      </c>
      <c r="U3124" t="str">
        <f t="shared" si="533"/>
        <v/>
      </c>
      <c r="V3124">
        <f t="shared" si="533"/>
        <v>-7.18</v>
      </c>
      <c r="W3124" t="str">
        <f t="shared" si="533"/>
        <v/>
      </c>
      <c r="Z3124">
        <f t="shared" si="534"/>
        <v>-7.18</v>
      </c>
      <c r="AA3124" t="str">
        <f t="shared" si="534"/>
        <v/>
      </c>
      <c r="AB3124" t="str">
        <f t="shared" si="534"/>
        <v/>
      </c>
      <c r="AE3124" t="str">
        <f t="shared" si="526"/>
        <v>Office Supplies</v>
      </c>
      <c r="AH3124" t="str">
        <f t="shared" si="527"/>
        <v/>
      </c>
      <c r="AI3124" t="str">
        <f t="shared" si="528"/>
        <v/>
      </c>
      <c r="AJ3124" t="str">
        <f t="shared" si="524"/>
        <v/>
      </c>
      <c r="AK3124" t="str">
        <f t="shared" si="524"/>
        <v/>
      </c>
      <c r="AL3124" t="str">
        <f t="shared" si="524"/>
        <v/>
      </c>
    </row>
    <row r="3125" spans="1:38" x14ac:dyDescent="0.2">
      <c r="A3125" s="1">
        <v>8367</v>
      </c>
      <c r="B3125" s="2" t="s">
        <v>40</v>
      </c>
      <c r="C3125" s="3">
        <v>42909</v>
      </c>
      <c r="D3125" s="2" t="s">
        <v>59</v>
      </c>
      <c r="E3125" s="2">
        <v>4</v>
      </c>
      <c r="F3125" s="2">
        <v>1668.26</v>
      </c>
      <c r="G3125" s="2">
        <v>0.04</v>
      </c>
      <c r="H3125" s="2" t="s">
        <v>20</v>
      </c>
      <c r="I3125" s="2">
        <v>-159.19</v>
      </c>
      <c r="J3125" s="2">
        <v>427.88</v>
      </c>
      <c r="K3125" s="2">
        <v>25.37</v>
      </c>
      <c r="L3125" s="2" t="s">
        <v>474</v>
      </c>
      <c r="M3125" s="2" t="s">
        <v>22</v>
      </c>
      <c r="N3125" s="2" t="s">
        <v>43</v>
      </c>
      <c r="O3125" s="2" t="s">
        <v>24</v>
      </c>
      <c r="P3125" s="2" t="s">
        <v>52</v>
      </c>
      <c r="Q3125" s="2" t="s">
        <v>26</v>
      </c>
      <c r="R3125" s="3">
        <v>42911</v>
      </c>
      <c r="S3125" s="10">
        <f t="shared" si="525"/>
        <v>2017</v>
      </c>
      <c r="T3125" t="str">
        <f t="shared" si="533"/>
        <v/>
      </c>
      <c r="U3125" t="str">
        <f t="shared" si="533"/>
        <v/>
      </c>
      <c r="V3125">
        <f t="shared" si="533"/>
        <v>-159.19</v>
      </c>
      <c r="W3125" t="str">
        <f t="shared" si="533"/>
        <v/>
      </c>
      <c r="Z3125">
        <f t="shared" si="534"/>
        <v>-159.19</v>
      </c>
      <c r="AA3125" t="str">
        <f t="shared" si="534"/>
        <v/>
      </c>
      <c r="AB3125" t="str">
        <f t="shared" si="534"/>
        <v/>
      </c>
      <c r="AE3125" t="str">
        <f t="shared" si="526"/>
        <v>Office Supplies</v>
      </c>
      <c r="AH3125" t="str">
        <f t="shared" si="527"/>
        <v/>
      </c>
      <c r="AI3125" t="str">
        <f t="shared" si="528"/>
        <v/>
      </c>
      <c r="AJ3125" t="str">
        <f t="shared" si="524"/>
        <v/>
      </c>
      <c r="AK3125" t="str">
        <f t="shared" si="524"/>
        <v/>
      </c>
      <c r="AL3125" t="str">
        <f t="shared" si="524"/>
        <v/>
      </c>
    </row>
    <row r="3126" spans="1:38" x14ac:dyDescent="0.2">
      <c r="A3126" s="1">
        <v>8368</v>
      </c>
      <c r="B3126" s="2" t="s">
        <v>40</v>
      </c>
      <c r="C3126" s="3">
        <v>42909</v>
      </c>
      <c r="D3126" s="2" t="s">
        <v>27</v>
      </c>
      <c r="E3126" s="2">
        <v>6</v>
      </c>
      <c r="F3126" s="2">
        <v>97.15</v>
      </c>
      <c r="G3126" s="2">
        <v>0.03</v>
      </c>
      <c r="H3126" s="2" t="s">
        <v>20</v>
      </c>
      <c r="I3126" s="2">
        <v>-32.89</v>
      </c>
      <c r="J3126" s="2">
        <v>25.99</v>
      </c>
      <c r="K3126" s="2">
        <v>21.51</v>
      </c>
      <c r="L3126" s="2" t="s">
        <v>57</v>
      </c>
      <c r="M3126" s="2" t="s">
        <v>29</v>
      </c>
      <c r="N3126" s="2" t="s">
        <v>23</v>
      </c>
      <c r="O3126" s="2" t="s">
        <v>31</v>
      </c>
      <c r="P3126" s="2" t="s">
        <v>33</v>
      </c>
      <c r="Q3126" s="2" t="s">
        <v>62</v>
      </c>
      <c r="R3126" s="3">
        <v>42914</v>
      </c>
      <c r="S3126" s="10">
        <f t="shared" si="525"/>
        <v>2017</v>
      </c>
      <c r="T3126">
        <f t="shared" si="533"/>
        <v>-32.89</v>
      </c>
      <c r="U3126" t="str">
        <f t="shared" si="533"/>
        <v/>
      </c>
      <c r="V3126" t="str">
        <f t="shared" si="533"/>
        <v/>
      </c>
      <c r="W3126" t="str">
        <f t="shared" si="533"/>
        <v/>
      </c>
      <c r="Z3126" t="str">
        <f t="shared" si="534"/>
        <v/>
      </c>
      <c r="AA3126">
        <f t="shared" si="534"/>
        <v>-32.89</v>
      </c>
      <c r="AB3126" t="str">
        <f t="shared" si="534"/>
        <v/>
      </c>
      <c r="AE3126" t="str">
        <f t="shared" si="526"/>
        <v>Technology</v>
      </c>
      <c r="AH3126">
        <f t="shared" si="527"/>
        <v>-32.89</v>
      </c>
      <c r="AI3126" t="str">
        <f t="shared" si="528"/>
        <v/>
      </c>
      <c r="AJ3126" t="str">
        <f t="shared" si="524"/>
        <v/>
      </c>
      <c r="AK3126" t="str">
        <f t="shared" si="524"/>
        <v/>
      </c>
      <c r="AL3126">
        <f t="shared" si="524"/>
        <v>-32.89</v>
      </c>
    </row>
    <row r="3127" spans="1:38" x14ac:dyDescent="0.2">
      <c r="A3127" s="1">
        <v>8369</v>
      </c>
      <c r="B3127" s="2" t="s">
        <v>18</v>
      </c>
      <c r="C3127" s="3">
        <v>42911</v>
      </c>
      <c r="D3127" s="2" t="s">
        <v>41</v>
      </c>
      <c r="E3127" s="2">
        <v>41</v>
      </c>
      <c r="F3127" s="2">
        <v>4263.91</v>
      </c>
      <c r="G3127" s="2">
        <v>0.03</v>
      </c>
      <c r="H3127" s="2" t="s">
        <v>20</v>
      </c>
      <c r="I3127" s="2">
        <v>1659.36</v>
      </c>
      <c r="J3127" s="2">
        <v>112.97</v>
      </c>
      <c r="K3127" s="2">
        <v>21.18</v>
      </c>
      <c r="L3127" s="2" t="s">
        <v>450</v>
      </c>
      <c r="M3127" s="2" t="s">
        <v>29</v>
      </c>
      <c r="N3127" s="2" t="s">
        <v>30</v>
      </c>
      <c r="O3127" s="2" t="s">
        <v>31</v>
      </c>
      <c r="P3127" s="2" t="s">
        <v>32</v>
      </c>
      <c r="Q3127" s="2" t="s">
        <v>26</v>
      </c>
      <c r="R3127" s="3">
        <v>42913</v>
      </c>
      <c r="S3127" s="10">
        <f t="shared" si="525"/>
        <v>2017</v>
      </c>
      <c r="T3127" t="str">
        <f t="shared" si="533"/>
        <v/>
      </c>
      <c r="U3127">
        <f t="shared" si="533"/>
        <v>1659.36</v>
      </c>
      <c r="V3127" t="str">
        <f t="shared" si="533"/>
        <v/>
      </c>
      <c r="W3127" t="str">
        <f t="shared" si="533"/>
        <v/>
      </c>
      <c r="Z3127" t="str">
        <f t="shared" si="534"/>
        <v/>
      </c>
      <c r="AA3127">
        <f t="shared" si="534"/>
        <v>1659.36</v>
      </c>
      <c r="AB3127" t="str">
        <f t="shared" si="534"/>
        <v/>
      </c>
      <c r="AE3127" t="str">
        <f t="shared" si="526"/>
        <v/>
      </c>
      <c r="AH3127" t="str">
        <f t="shared" si="527"/>
        <v/>
      </c>
      <c r="AI3127" t="str">
        <f t="shared" si="528"/>
        <v/>
      </c>
      <c r="AJ3127" t="str">
        <f t="shared" si="524"/>
        <v/>
      </c>
      <c r="AK3127" t="str">
        <f t="shared" si="524"/>
        <v/>
      </c>
      <c r="AL3127" t="str">
        <f t="shared" si="524"/>
        <v/>
      </c>
    </row>
    <row r="3128" spans="1:38" x14ac:dyDescent="0.2">
      <c r="A3128" s="1">
        <v>8370</v>
      </c>
      <c r="B3128" s="2" t="s">
        <v>18</v>
      </c>
      <c r="C3128" s="3">
        <v>42911</v>
      </c>
      <c r="D3128" s="2" t="s">
        <v>41</v>
      </c>
      <c r="E3128" s="2">
        <v>12</v>
      </c>
      <c r="F3128" s="2">
        <v>510.48</v>
      </c>
      <c r="G3128" s="2">
        <v>0.01</v>
      </c>
      <c r="H3128" s="2" t="s">
        <v>20</v>
      </c>
      <c r="I3128" s="2">
        <v>-97.34</v>
      </c>
      <c r="J3128" s="2">
        <v>52.98</v>
      </c>
      <c r="K3128" s="2">
        <v>20.5</v>
      </c>
      <c r="L3128" s="2" t="s">
        <v>450</v>
      </c>
      <c r="M3128" s="2" t="s">
        <v>29</v>
      </c>
      <c r="N3128" s="2" t="s">
        <v>30</v>
      </c>
      <c r="O3128" s="2" t="s">
        <v>31</v>
      </c>
      <c r="P3128" s="2" t="s">
        <v>32</v>
      </c>
      <c r="Q3128" s="2" t="s">
        <v>26</v>
      </c>
      <c r="R3128" s="3">
        <v>42913</v>
      </c>
      <c r="S3128" s="10">
        <f t="shared" si="525"/>
        <v>2017</v>
      </c>
      <c r="T3128" t="str">
        <f t="shared" si="533"/>
        <v/>
      </c>
      <c r="U3128">
        <f t="shared" si="533"/>
        <v>-97.34</v>
      </c>
      <c r="V3128" t="str">
        <f t="shared" si="533"/>
        <v/>
      </c>
      <c r="W3128" t="str">
        <f t="shared" si="533"/>
        <v/>
      </c>
      <c r="Z3128" t="str">
        <f t="shared" si="534"/>
        <v/>
      </c>
      <c r="AA3128">
        <f t="shared" si="534"/>
        <v>-97.34</v>
      </c>
      <c r="AB3128" t="str">
        <f t="shared" si="534"/>
        <v/>
      </c>
      <c r="AE3128" t="str">
        <f t="shared" si="526"/>
        <v>Technology</v>
      </c>
      <c r="AH3128" t="str">
        <f t="shared" si="527"/>
        <v/>
      </c>
      <c r="AI3128" t="str">
        <f t="shared" si="528"/>
        <v/>
      </c>
      <c r="AJ3128" t="str">
        <f t="shared" si="524"/>
        <v/>
      </c>
      <c r="AK3128" t="str">
        <f t="shared" si="524"/>
        <v/>
      </c>
      <c r="AL3128" t="str">
        <f t="shared" si="524"/>
        <v/>
      </c>
    </row>
    <row r="3129" spans="1:38" x14ac:dyDescent="0.2">
      <c r="A3129" s="1">
        <v>8371</v>
      </c>
      <c r="B3129" s="2" t="s">
        <v>18</v>
      </c>
      <c r="C3129" s="3">
        <v>42911</v>
      </c>
      <c r="D3129" s="2" t="s">
        <v>41</v>
      </c>
      <c r="E3129" s="2">
        <v>15</v>
      </c>
      <c r="F3129" s="2">
        <v>84.34</v>
      </c>
      <c r="G3129" s="2">
        <v>0</v>
      </c>
      <c r="H3129" s="2" t="s">
        <v>49</v>
      </c>
      <c r="I3129" s="2">
        <v>35.07</v>
      </c>
      <c r="J3129" s="2">
        <v>16.13</v>
      </c>
      <c r="K3129" s="2">
        <v>14.99</v>
      </c>
      <c r="L3129" s="2" t="s">
        <v>450</v>
      </c>
      <c r="M3129" s="2" t="s">
        <v>29</v>
      </c>
      <c r="N3129" s="2" t="s">
        <v>30</v>
      </c>
      <c r="O3129" s="2" t="s">
        <v>24</v>
      </c>
      <c r="P3129" s="2" t="s">
        <v>74</v>
      </c>
      <c r="Q3129" s="2" t="s">
        <v>26</v>
      </c>
      <c r="R3129" s="3">
        <v>42912</v>
      </c>
      <c r="S3129" s="10">
        <f t="shared" si="525"/>
        <v>2017</v>
      </c>
      <c r="T3129" t="str">
        <f t="shared" si="533"/>
        <v/>
      </c>
      <c r="U3129">
        <f t="shared" si="533"/>
        <v>35.07</v>
      </c>
      <c r="V3129" t="str">
        <f t="shared" si="533"/>
        <v/>
      </c>
      <c r="W3129" t="str">
        <f t="shared" si="533"/>
        <v/>
      </c>
      <c r="Z3129">
        <f t="shared" si="534"/>
        <v>35.07</v>
      </c>
      <c r="AA3129" t="str">
        <f t="shared" si="534"/>
        <v/>
      </c>
      <c r="AB3129" t="str">
        <f t="shared" si="534"/>
        <v/>
      </c>
      <c r="AE3129" t="str">
        <f t="shared" si="526"/>
        <v/>
      </c>
      <c r="AH3129" t="str">
        <f t="shared" si="527"/>
        <v/>
      </c>
      <c r="AI3129" t="str">
        <f t="shared" si="528"/>
        <v/>
      </c>
      <c r="AJ3129" t="str">
        <f t="shared" si="524"/>
        <v/>
      </c>
      <c r="AK3129" t="str">
        <f t="shared" si="524"/>
        <v/>
      </c>
      <c r="AL3129" t="str">
        <f t="shared" si="524"/>
        <v/>
      </c>
    </row>
    <row r="3130" spans="1:38" x14ac:dyDescent="0.2">
      <c r="A3130" s="1">
        <v>8372</v>
      </c>
      <c r="B3130" s="2" t="s">
        <v>40</v>
      </c>
      <c r="C3130" s="3">
        <v>42912</v>
      </c>
      <c r="D3130" s="2" t="s">
        <v>27</v>
      </c>
      <c r="E3130" s="2">
        <v>49</v>
      </c>
      <c r="F3130" s="2">
        <v>302.64</v>
      </c>
      <c r="G3130" s="2">
        <v>0.08</v>
      </c>
      <c r="H3130" s="2" t="s">
        <v>49</v>
      </c>
      <c r="I3130" s="2">
        <v>-274.52999999999997</v>
      </c>
      <c r="J3130" s="2">
        <v>17.809999999999999</v>
      </c>
      <c r="K3130" s="2">
        <v>22.49</v>
      </c>
      <c r="L3130" s="2" t="s">
        <v>101</v>
      </c>
      <c r="M3130" s="2" t="s">
        <v>22</v>
      </c>
      <c r="N3130" s="2" t="s">
        <v>30</v>
      </c>
      <c r="O3130" s="2" t="s">
        <v>24</v>
      </c>
      <c r="P3130" s="2" t="s">
        <v>25</v>
      </c>
      <c r="Q3130" s="2" t="s">
        <v>26</v>
      </c>
      <c r="R3130" s="3">
        <v>42912</v>
      </c>
      <c r="S3130" s="10">
        <f t="shared" si="525"/>
        <v>2017</v>
      </c>
      <c r="T3130" t="str">
        <f t="shared" si="533"/>
        <v/>
      </c>
      <c r="U3130">
        <f t="shared" si="533"/>
        <v>-274.52999999999997</v>
      </c>
      <c r="V3130" t="str">
        <f t="shared" si="533"/>
        <v/>
      </c>
      <c r="W3130" t="str">
        <f t="shared" si="533"/>
        <v/>
      </c>
      <c r="Z3130">
        <f t="shared" si="534"/>
        <v>-274.52999999999997</v>
      </c>
      <c r="AA3130" t="str">
        <f t="shared" si="534"/>
        <v/>
      </c>
      <c r="AB3130" t="str">
        <f t="shared" si="534"/>
        <v/>
      </c>
      <c r="AE3130" t="str">
        <f t="shared" si="526"/>
        <v>Office Supplies</v>
      </c>
      <c r="AH3130" t="str">
        <f t="shared" si="527"/>
        <v/>
      </c>
      <c r="AI3130" t="str">
        <f t="shared" si="528"/>
        <v/>
      </c>
      <c r="AJ3130" t="str">
        <f t="shared" si="524"/>
        <v/>
      </c>
      <c r="AK3130" t="str">
        <f t="shared" si="524"/>
        <v/>
      </c>
      <c r="AL3130" t="str">
        <f t="shared" si="524"/>
        <v/>
      </c>
    </row>
    <row r="3131" spans="1:38" x14ac:dyDescent="0.2">
      <c r="A3131" s="1">
        <v>8373</v>
      </c>
      <c r="B3131" s="2" t="s">
        <v>18</v>
      </c>
      <c r="C3131" s="3">
        <v>42912</v>
      </c>
      <c r="D3131" s="2" t="s">
        <v>41</v>
      </c>
      <c r="E3131" s="2">
        <v>47</v>
      </c>
      <c r="F3131" s="2">
        <v>1951.12</v>
      </c>
      <c r="G3131" s="2">
        <v>0.03</v>
      </c>
      <c r="H3131" s="2" t="s">
        <v>20</v>
      </c>
      <c r="I3131" s="2">
        <v>-998.18</v>
      </c>
      <c r="J3131" s="2">
        <v>53.47</v>
      </c>
      <c r="K3131" s="2">
        <v>48.2</v>
      </c>
      <c r="L3131" s="2" t="s">
        <v>236</v>
      </c>
      <c r="M3131" s="2" t="s">
        <v>66</v>
      </c>
      <c r="N3131" s="2" t="s">
        <v>30</v>
      </c>
      <c r="O3131" s="2" t="s">
        <v>45</v>
      </c>
      <c r="P3131" s="2" t="s">
        <v>55</v>
      </c>
      <c r="Q3131" s="2" t="s">
        <v>36</v>
      </c>
      <c r="R3131" s="3">
        <v>42913</v>
      </c>
      <c r="S3131" s="10">
        <f t="shared" si="525"/>
        <v>2017</v>
      </c>
      <c r="T3131" t="str">
        <f t="shared" si="533"/>
        <v/>
      </c>
      <c r="U3131">
        <f t="shared" si="533"/>
        <v>-998.18</v>
      </c>
      <c r="V3131" t="str">
        <f t="shared" si="533"/>
        <v/>
      </c>
      <c r="W3131" t="str">
        <f t="shared" si="533"/>
        <v/>
      </c>
      <c r="Z3131" t="str">
        <f t="shared" si="534"/>
        <v/>
      </c>
      <c r="AA3131" t="str">
        <f t="shared" si="534"/>
        <v/>
      </c>
      <c r="AB3131">
        <f t="shared" si="534"/>
        <v>-998.18</v>
      </c>
      <c r="AE3131" t="str">
        <f t="shared" si="526"/>
        <v>Furniture</v>
      </c>
      <c r="AH3131" t="str">
        <f t="shared" si="527"/>
        <v/>
      </c>
      <c r="AI3131" t="str">
        <f t="shared" si="528"/>
        <v/>
      </c>
      <c r="AJ3131" t="str">
        <f t="shared" si="524"/>
        <v/>
      </c>
      <c r="AK3131" t="str">
        <f t="shared" si="524"/>
        <v/>
      </c>
      <c r="AL3131" t="str">
        <f t="shared" si="524"/>
        <v/>
      </c>
    </row>
    <row r="3132" spans="1:38" x14ac:dyDescent="0.2">
      <c r="A3132" s="1">
        <v>8374</v>
      </c>
      <c r="B3132" s="2" t="s">
        <v>18</v>
      </c>
      <c r="C3132" s="3">
        <v>42912</v>
      </c>
      <c r="D3132" s="2" t="s">
        <v>41</v>
      </c>
      <c r="E3132" s="2">
        <v>6</v>
      </c>
      <c r="F3132" s="2">
        <v>25.77</v>
      </c>
      <c r="G3132" s="2">
        <v>0.01</v>
      </c>
      <c r="H3132" s="2" t="s">
        <v>20</v>
      </c>
      <c r="I3132" s="2">
        <v>1.34</v>
      </c>
      <c r="J3132" s="2">
        <v>14.78</v>
      </c>
      <c r="K3132" s="2">
        <v>15.2</v>
      </c>
      <c r="L3132" s="2" t="s">
        <v>236</v>
      </c>
      <c r="M3132" s="2" t="s">
        <v>66</v>
      </c>
      <c r="N3132" s="2" t="s">
        <v>30</v>
      </c>
      <c r="O3132" s="2" t="s">
        <v>24</v>
      </c>
      <c r="P3132" s="2" t="s">
        <v>64</v>
      </c>
      <c r="Q3132" s="2" t="s">
        <v>36</v>
      </c>
      <c r="R3132" s="3">
        <v>42913</v>
      </c>
      <c r="S3132" s="10">
        <f t="shared" si="525"/>
        <v>2017</v>
      </c>
      <c r="T3132" t="str">
        <f t="shared" si="533"/>
        <v/>
      </c>
      <c r="U3132">
        <f t="shared" si="533"/>
        <v>1.34</v>
      </c>
      <c r="V3132" t="str">
        <f t="shared" si="533"/>
        <v/>
      </c>
      <c r="W3132" t="str">
        <f t="shared" si="533"/>
        <v/>
      </c>
      <c r="Z3132">
        <f t="shared" si="534"/>
        <v>1.34</v>
      </c>
      <c r="AA3132" t="str">
        <f t="shared" si="534"/>
        <v/>
      </c>
      <c r="AB3132" t="str">
        <f t="shared" si="534"/>
        <v/>
      </c>
      <c r="AE3132" t="str">
        <f t="shared" si="526"/>
        <v/>
      </c>
      <c r="AH3132" t="str">
        <f t="shared" si="527"/>
        <v/>
      </c>
      <c r="AI3132" t="str">
        <f t="shared" si="528"/>
        <v/>
      </c>
      <c r="AJ3132" t="str">
        <f t="shared" si="524"/>
        <v/>
      </c>
      <c r="AK3132" t="str">
        <f t="shared" si="524"/>
        <v/>
      </c>
      <c r="AL3132" t="str">
        <f t="shared" si="524"/>
        <v/>
      </c>
    </row>
    <row r="3133" spans="1:38" x14ac:dyDescent="0.2">
      <c r="A3133" s="1">
        <v>8375</v>
      </c>
      <c r="B3133" s="2" t="s">
        <v>18</v>
      </c>
      <c r="C3133" s="3">
        <v>42912</v>
      </c>
      <c r="D3133" s="2" t="s">
        <v>41</v>
      </c>
      <c r="E3133" s="2">
        <v>49</v>
      </c>
      <c r="F3133" s="2">
        <v>6183.1769999999997</v>
      </c>
      <c r="G3133" s="2">
        <v>7.0000000000000007E-2</v>
      </c>
      <c r="H3133" s="2" t="s">
        <v>49</v>
      </c>
      <c r="I3133" s="2">
        <v>1886.98</v>
      </c>
      <c r="J3133" s="2">
        <v>167.99</v>
      </c>
      <c r="K3133" s="2">
        <v>17.899999999999999</v>
      </c>
      <c r="L3133" s="2" t="s">
        <v>236</v>
      </c>
      <c r="M3133" s="2" t="s">
        <v>66</v>
      </c>
      <c r="N3133" s="2" t="s">
        <v>30</v>
      </c>
      <c r="O3133" s="2" t="s">
        <v>31</v>
      </c>
      <c r="P3133" s="2" t="s">
        <v>39</v>
      </c>
      <c r="Q3133" s="2" t="s">
        <v>26</v>
      </c>
      <c r="R3133" s="3">
        <v>42914</v>
      </c>
      <c r="S3133" s="10">
        <f t="shared" si="525"/>
        <v>2017</v>
      </c>
      <c r="T3133" t="str">
        <f t="shared" si="533"/>
        <v/>
      </c>
      <c r="U3133">
        <f t="shared" si="533"/>
        <v>1886.98</v>
      </c>
      <c r="V3133" t="str">
        <f t="shared" si="533"/>
        <v/>
      </c>
      <c r="W3133" t="str">
        <f t="shared" si="533"/>
        <v/>
      </c>
      <c r="Z3133" t="str">
        <f t="shared" si="534"/>
        <v/>
      </c>
      <c r="AA3133">
        <f t="shared" si="534"/>
        <v>1886.98</v>
      </c>
      <c r="AB3133" t="str">
        <f t="shared" si="534"/>
        <v/>
      </c>
      <c r="AE3133" t="str">
        <f t="shared" si="526"/>
        <v/>
      </c>
      <c r="AH3133" t="str">
        <f t="shared" si="527"/>
        <v/>
      </c>
      <c r="AI3133" t="str">
        <f t="shared" si="528"/>
        <v/>
      </c>
      <c r="AJ3133" t="str">
        <f t="shared" si="524"/>
        <v/>
      </c>
      <c r="AK3133" t="str">
        <f t="shared" si="524"/>
        <v/>
      </c>
      <c r="AL3133" t="str">
        <f t="shared" si="524"/>
        <v/>
      </c>
    </row>
    <row r="3134" spans="1:38" x14ac:dyDescent="0.2">
      <c r="A3134" s="1">
        <v>8376</v>
      </c>
      <c r="B3134" s="2" t="s">
        <v>40</v>
      </c>
      <c r="C3134" s="3">
        <v>42912</v>
      </c>
      <c r="D3134" s="2" t="s">
        <v>27</v>
      </c>
      <c r="E3134" s="2">
        <v>50</v>
      </c>
      <c r="F3134" s="2">
        <v>106.48</v>
      </c>
      <c r="G3134" s="2">
        <v>0.01</v>
      </c>
      <c r="H3134" s="2" t="s">
        <v>49</v>
      </c>
      <c r="I3134" s="2">
        <v>16.68</v>
      </c>
      <c r="J3134" s="2">
        <v>13.76</v>
      </c>
      <c r="K3134" s="2">
        <v>14.7</v>
      </c>
      <c r="L3134" s="2" t="s">
        <v>252</v>
      </c>
      <c r="M3134" s="2" t="s">
        <v>29</v>
      </c>
      <c r="N3134" s="2" t="s">
        <v>30</v>
      </c>
      <c r="O3134" s="2" t="s">
        <v>24</v>
      </c>
      <c r="P3134" s="2" t="s">
        <v>64</v>
      </c>
      <c r="Q3134" s="2" t="s">
        <v>36</v>
      </c>
      <c r="R3134" s="3">
        <v>42914</v>
      </c>
      <c r="S3134" s="10">
        <f t="shared" si="525"/>
        <v>2017</v>
      </c>
      <c r="T3134" t="str">
        <f t="shared" si="533"/>
        <v/>
      </c>
      <c r="U3134">
        <f t="shared" si="533"/>
        <v>16.68</v>
      </c>
      <c r="V3134" t="str">
        <f t="shared" si="533"/>
        <v/>
      </c>
      <c r="W3134" t="str">
        <f t="shared" si="533"/>
        <v/>
      </c>
      <c r="Z3134">
        <f t="shared" si="534"/>
        <v>16.68</v>
      </c>
      <c r="AA3134" t="str">
        <f t="shared" si="534"/>
        <v/>
      </c>
      <c r="AB3134" t="str">
        <f t="shared" si="534"/>
        <v/>
      </c>
      <c r="AE3134" t="str">
        <f t="shared" si="526"/>
        <v/>
      </c>
      <c r="AH3134" t="str">
        <f t="shared" si="527"/>
        <v/>
      </c>
      <c r="AI3134" t="str">
        <f t="shared" si="528"/>
        <v/>
      </c>
      <c r="AJ3134" t="str">
        <f t="shared" si="524"/>
        <v/>
      </c>
      <c r="AK3134" t="str">
        <f t="shared" si="524"/>
        <v/>
      </c>
      <c r="AL3134" t="str">
        <f t="shared" si="524"/>
        <v/>
      </c>
    </row>
    <row r="3135" spans="1:38" x14ac:dyDescent="0.2">
      <c r="A3135" s="1">
        <v>8377</v>
      </c>
      <c r="B3135" s="2" t="s">
        <v>18</v>
      </c>
      <c r="C3135" s="3">
        <v>42912</v>
      </c>
      <c r="D3135" s="2" t="s">
        <v>19</v>
      </c>
      <c r="E3135" s="2">
        <v>17</v>
      </c>
      <c r="F3135" s="2">
        <v>274.98</v>
      </c>
      <c r="G3135" s="2">
        <v>0.03</v>
      </c>
      <c r="H3135" s="2" t="s">
        <v>20</v>
      </c>
      <c r="I3135" s="2">
        <v>-132.35</v>
      </c>
      <c r="J3135" s="2">
        <v>27.16</v>
      </c>
      <c r="K3135" s="2">
        <v>29.09</v>
      </c>
      <c r="L3135" s="2" t="s">
        <v>100</v>
      </c>
      <c r="M3135" s="2" t="s">
        <v>29</v>
      </c>
      <c r="N3135" s="2" t="s">
        <v>43</v>
      </c>
      <c r="O3135" s="2" t="s">
        <v>24</v>
      </c>
      <c r="P3135" s="2" t="s">
        <v>25</v>
      </c>
      <c r="Q3135" s="2" t="s">
        <v>26</v>
      </c>
      <c r="R3135" s="3">
        <v>42913</v>
      </c>
      <c r="S3135" s="10">
        <f t="shared" si="525"/>
        <v>2017</v>
      </c>
      <c r="T3135" t="str">
        <f t="shared" si="533"/>
        <v/>
      </c>
      <c r="U3135" t="str">
        <f t="shared" si="533"/>
        <v/>
      </c>
      <c r="V3135">
        <f t="shared" si="533"/>
        <v>-132.35</v>
      </c>
      <c r="W3135" t="str">
        <f t="shared" si="533"/>
        <v/>
      </c>
      <c r="Z3135">
        <f t="shared" si="534"/>
        <v>-132.35</v>
      </c>
      <c r="AA3135" t="str">
        <f t="shared" si="534"/>
        <v/>
      </c>
      <c r="AB3135" t="str">
        <f t="shared" si="534"/>
        <v/>
      </c>
      <c r="AE3135" t="str">
        <f t="shared" si="526"/>
        <v>Office Supplies</v>
      </c>
      <c r="AH3135" t="str">
        <f t="shared" si="527"/>
        <v/>
      </c>
      <c r="AI3135" t="str">
        <f t="shared" si="528"/>
        <v/>
      </c>
      <c r="AJ3135" t="str">
        <f t="shared" si="524"/>
        <v/>
      </c>
      <c r="AK3135" t="str">
        <f t="shared" si="524"/>
        <v/>
      </c>
      <c r="AL3135" t="str">
        <f t="shared" si="524"/>
        <v/>
      </c>
    </row>
    <row r="3136" spans="1:38" x14ac:dyDescent="0.2">
      <c r="A3136" s="1">
        <v>8378</v>
      </c>
      <c r="B3136" s="2" t="s">
        <v>18</v>
      </c>
      <c r="C3136" s="3">
        <v>42913</v>
      </c>
      <c r="D3136" s="2" t="s">
        <v>27</v>
      </c>
      <c r="E3136" s="2">
        <v>47</v>
      </c>
      <c r="F3136" s="2">
        <v>9640.99</v>
      </c>
      <c r="G3136" s="2">
        <v>0.06</v>
      </c>
      <c r="H3136" s="2" t="s">
        <v>44</v>
      </c>
      <c r="I3136" s="2">
        <v>182.07</v>
      </c>
      <c r="J3136" s="2">
        <v>228.6</v>
      </c>
      <c r="K3136" s="2">
        <v>78.2</v>
      </c>
      <c r="L3136" s="2" t="s">
        <v>94</v>
      </c>
      <c r="M3136" s="2" t="s">
        <v>66</v>
      </c>
      <c r="N3136" s="2" t="s">
        <v>30</v>
      </c>
      <c r="O3136" s="2" t="s">
        <v>45</v>
      </c>
      <c r="P3136" s="2" t="s">
        <v>61</v>
      </c>
      <c r="Q3136" s="2" t="s">
        <v>56</v>
      </c>
      <c r="R3136" s="3">
        <v>42920</v>
      </c>
      <c r="S3136" s="10">
        <f t="shared" si="525"/>
        <v>2017</v>
      </c>
      <c r="T3136" t="str">
        <f t="shared" si="533"/>
        <v/>
      </c>
      <c r="U3136">
        <f t="shared" si="533"/>
        <v>182.07</v>
      </c>
      <c r="V3136" t="str">
        <f t="shared" si="533"/>
        <v/>
      </c>
      <c r="W3136" t="str">
        <f t="shared" si="533"/>
        <v/>
      </c>
      <c r="Z3136" t="str">
        <f t="shared" si="534"/>
        <v/>
      </c>
      <c r="AA3136" t="str">
        <f t="shared" si="534"/>
        <v/>
      </c>
      <c r="AB3136">
        <f t="shared" si="534"/>
        <v>182.07</v>
      </c>
      <c r="AE3136" t="str">
        <f t="shared" si="526"/>
        <v/>
      </c>
      <c r="AH3136" t="str">
        <f t="shared" si="527"/>
        <v/>
      </c>
      <c r="AI3136" t="str">
        <f t="shared" si="528"/>
        <v/>
      </c>
      <c r="AJ3136" t="str">
        <f t="shared" si="524"/>
        <v/>
      </c>
      <c r="AK3136" t="str">
        <f t="shared" si="524"/>
        <v/>
      </c>
      <c r="AL3136" t="str">
        <f t="shared" si="524"/>
        <v/>
      </c>
    </row>
    <row r="3137" spans="1:38" x14ac:dyDescent="0.2">
      <c r="A3137" s="1">
        <v>8379</v>
      </c>
      <c r="B3137" s="2" t="s">
        <v>18</v>
      </c>
      <c r="C3137" s="3">
        <v>42913</v>
      </c>
      <c r="D3137" s="2" t="s">
        <v>27</v>
      </c>
      <c r="E3137" s="2">
        <v>26</v>
      </c>
      <c r="F3137" s="2">
        <v>3766.17</v>
      </c>
      <c r="G3137" s="2">
        <v>0</v>
      </c>
      <c r="H3137" s="2" t="s">
        <v>20</v>
      </c>
      <c r="I3137" s="2">
        <v>759.01</v>
      </c>
      <c r="J3137" s="2">
        <v>152.81</v>
      </c>
      <c r="K3137" s="2">
        <v>38.49</v>
      </c>
      <c r="L3137" s="2" t="s">
        <v>94</v>
      </c>
      <c r="M3137" s="2" t="s">
        <v>66</v>
      </c>
      <c r="N3137" s="2" t="s">
        <v>30</v>
      </c>
      <c r="O3137" s="2" t="s">
        <v>45</v>
      </c>
      <c r="P3137" s="2" t="s">
        <v>61</v>
      </c>
      <c r="Q3137" s="2" t="s">
        <v>34</v>
      </c>
      <c r="R3137" s="3">
        <v>42918</v>
      </c>
      <c r="S3137" s="10">
        <f t="shared" si="525"/>
        <v>2017</v>
      </c>
      <c r="T3137" t="str">
        <f t="shared" si="533"/>
        <v/>
      </c>
      <c r="U3137">
        <f t="shared" si="533"/>
        <v>759.01</v>
      </c>
      <c r="V3137" t="str">
        <f t="shared" si="533"/>
        <v/>
      </c>
      <c r="W3137" t="str">
        <f t="shared" si="533"/>
        <v/>
      </c>
      <c r="Z3137" t="str">
        <f t="shared" si="534"/>
        <v/>
      </c>
      <c r="AA3137" t="str">
        <f t="shared" si="534"/>
        <v/>
      </c>
      <c r="AB3137">
        <f t="shared" si="534"/>
        <v>759.01</v>
      </c>
      <c r="AE3137" t="str">
        <f t="shared" si="526"/>
        <v/>
      </c>
      <c r="AH3137" t="str">
        <f t="shared" si="527"/>
        <v/>
      </c>
      <c r="AI3137" t="str">
        <f t="shared" si="528"/>
        <v/>
      </c>
      <c r="AJ3137" t="str">
        <f t="shared" si="524"/>
        <v/>
      </c>
      <c r="AK3137" t="str">
        <f t="shared" si="524"/>
        <v/>
      </c>
      <c r="AL3137" t="str">
        <f t="shared" si="524"/>
        <v/>
      </c>
    </row>
    <row r="3138" spans="1:38" x14ac:dyDescent="0.2">
      <c r="A3138" s="1">
        <v>8380</v>
      </c>
      <c r="B3138" s="2" t="s">
        <v>18</v>
      </c>
      <c r="C3138" s="3">
        <v>42913</v>
      </c>
      <c r="D3138" s="2" t="s">
        <v>50</v>
      </c>
      <c r="E3138" s="2">
        <v>26</v>
      </c>
      <c r="F3138" s="2">
        <v>7209.29</v>
      </c>
      <c r="G3138" s="2">
        <v>0.09</v>
      </c>
      <c r="H3138" s="2" t="s">
        <v>44</v>
      </c>
      <c r="I3138" s="2">
        <v>-644.71</v>
      </c>
      <c r="J3138" s="2">
        <v>308.18</v>
      </c>
      <c r="K3138" s="2">
        <v>68.12</v>
      </c>
      <c r="L3138" s="2" t="s">
        <v>460</v>
      </c>
      <c r="M3138" s="2" t="s">
        <v>29</v>
      </c>
      <c r="N3138" s="2" t="s">
        <v>43</v>
      </c>
      <c r="O3138" s="2" t="s">
        <v>45</v>
      </c>
      <c r="P3138" s="2" t="s">
        <v>46</v>
      </c>
      <c r="Q3138" s="2" t="s">
        <v>47</v>
      </c>
      <c r="R3138" s="3">
        <v>42914</v>
      </c>
      <c r="S3138" s="10">
        <f t="shared" si="525"/>
        <v>2017</v>
      </c>
      <c r="T3138" t="str">
        <f t="shared" si="533"/>
        <v/>
      </c>
      <c r="U3138" t="str">
        <f t="shared" si="533"/>
        <v/>
      </c>
      <c r="V3138">
        <f t="shared" si="533"/>
        <v>-644.71</v>
      </c>
      <c r="W3138" t="str">
        <f t="shared" si="533"/>
        <v/>
      </c>
      <c r="Z3138" t="str">
        <f t="shared" si="534"/>
        <v/>
      </c>
      <c r="AA3138" t="str">
        <f t="shared" si="534"/>
        <v/>
      </c>
      <c r="AB3138">
        <f t="shared" si="534"/>
        <v>-644.71</v>
      </c>
      <c r="AE3138" t="str">
        <f t="shared" si="526"/>
        <v>Furniture</v>
      </c>
      <c r="AH3138" t="str">
        <f t="shared" si="527"/>
        <v/>
      </c>
      <c r="AI3138" t="str">
        <f t="shared" si="528"/>
        <v/>
      </c>
      <c r="AJ3138" t="str">
        <f t="shared" si="528"/>
        <v/>
      </c>
      <c r="AK3138" t="str">
        <f t="shared" si="528"/>
        <v/>
      </c>
      <c r="AL3138" t="str">
        <f t="shared" si="528"/>
        <v/>
      </c>
    </row>
    <row r="3139" spans="1:38" x14ac:dyDescent="0.2">
      <c r="A3139" s="1">
        <v>8381</v>
      </c>
      <c r="B3139" s="2" t="s">
        <v>18</v>
      </c>
      <c r="C3139" s="3">
        <v>42913</v>
      </c>
      <c r="D3139" s="2" t="s">
        <v>41</v>
      </c>
      <c r="E3139" s="2">
        <v>39</v>
      </c>
      <c r="F3139" s="2">
        <v>842.95</v>
      </c>
      <c r="G3139" s="2">
        <v>7.0000000000000007E-2</v>
      </c>
      <c r="H3139" s="2" t="s">
        <v>20</v>
      </c>
      <c r="I3139" s="2">
        <v>331.83</v>
      </c>
      <c r="J3139" s="2">
        <v>34.229999999999997</v>
      </c>
      <c r="K3139" s="2">
        <v>19.079999999999998</v>
      </c>
      <c r="L3139" s="2" t="s">
        <v>97</v>
      </c>
      <c r="M3139" s="2" t="s">
        <v>22</v>
      </c>
      <c r="N3139" s="2" t="s">
        <v>23</v>
      </c>
      <c r="O3139" s="2" t="s">
        <v>45</v>
      </c>
      <c r="P3139" s="2" t="s">
        <v>55</v>
      </c>
      <c r="Q3139" s="2" t="s">
        <v>58</v>
      </c>
      <c r="R3139" s="3">
        <v>42915</v>
      </c>
      <c r="S3139" s="10">
        <f t="shared" ref="S3139:S3202" si="535">YEAR(C3139)</f>
        <v>2017</v>
      </c>
      <c r="T3139">
        <f t="shared" si="533"/>
        <v>331.83</v>
      </c>
      <c r="U3139" t="str">
        <f t="shared" si="533"/>
        <v/>
      </c>
      <c r="V3139" t="str">
        <f t="shared" si="533"/>
        <v/>
      </c>
      <c r="W3139" t="str">
        <f t="shared" si="533"/>
        <v/>
      </c>
      <c r="Z3139" t="str">
        <f t="shared" si="534"/>
        <v/>
      </c>
      <c r="AA3139" t="str">
        <f t="shared" si="534"/>
        <v/>
      </c>
      <c r="AB3139">
        <f t="shared" si="534"/>
        <v>331.83</v>
      </c>
      <c r="AE3139" t="str">
        <f t="shared" ref="AE3139:AE3202" si="536">IF(I3139&lt;0,O3139,"")</f>
        <v/>
      </c>
      <c r="AH3139" t="str">
        <f t="shared" ref="AH3139:AH3202" si="537">IF(E3139&lt;11,IF(O3139="Technology",I3139,""),"")</f>
        <v/>
      </c>
      <c r="AI3139" t="str">
        <f t="shared" ref="AI3139:AL3202" si="538">IF(AI$1=$S3139,$AH3139,"")</f>
        <v/>
      </c>
      <c r="AJ3139" t="str">
        <f t="shared" si="538"/>
        <v/>
      </c>
      <c r="AK3139" t="str">
        <f t="shared" si="538"/>
        <v/>
      </c>
      <c r="AL3139" t="str">
        <f t="shared" si="538"/>
        <v/>
      </c>
    </row>
    <row r="3140" spans="1:38" x14ac:dyDescent="0.2">
      <c r="A3140" s="1">
        <v>8382</v>
      </c>
      <c r="B3140" s="2" t="s">
        <v>18</v>
      </c>
      <c r="C3140" s="3">
        <v>42913</v>
      </c>
      <c r="D3140" s="2" t="s">
        <v>41</v>
      </c>
      <c r="E3140" s="2">
        <v>38</v>
      </c>
      <c r="F3140" s="2">
        <v>1807.0115000000001</v>
      </c>
      <c r="G3140" s="2">
        <v>7.0000000000000007E-2</v>
      </c>
      <c r="H3140" s="2" t="s">
        <v>20</v>
      </c>
      <c r="I3140" s="2">
        <v>563</v>
      </c>
      <c r="J3140" s="2">
        <v>67.989999999999995</v>
      </c>
      <c r="K3140" s="2">
        <v>15.25</v>
      </c>
      <c r="L3140" s="2" t="s">
        <v>97</v>
      </c>
      <c r="M3140" s="2" t="s">
        <v>22</v>
      </c>
      <c r="N3140" s="2" t="s">
        <v>23</v>
      </c>
      <c r="O3140" s="2" t="s">
        <v>31</v>
      </c>
      <c r="P3140" s="2" t="s">
        <v>39</v>
      </c>
      <c r="Q3140" s="2" t="s">
        <v>58</v>
      </c>
      <c r="R3140" s="3">
        <v>42915</v>
      </c>
      <c r="S3140" s="10">
        <f t="shared" si="535"/>
        <v>2017</v>
      </c>
      <c r="T3140">
        <f t="shared" si="533"/>
        <v>563</v>
      </c>
      <c r="U3140" t="str">
        <f t="shared" si="533"/>
        <v/>
      </c>
      <c r="V3140" t="str">
        <f t="shared" si="533"/>
        <v/>
      </c>
      <c r="W3140" t="str">
        <f t="shared" si="533"/>
        <v/>
      </c>
      <c r="Z3140" t="str">
        <f t="shared" si="534"/>
        <v/>
      </c>
      <c r="AA3140">
        <f t="shared" si="534"/>
        <v>563</v>
      </c>
      <c r="AB3140" t="str">
        <f t="shared" si="534"/>
        <v/>
      </c>
      <c r="AE3140" t="str">
        <f t="shared" si="536"/>
        <v/>
      </c>
      <c r="AH3140" t="str">
        <f t="shared" si="537"/>
        <v/>
      </c>
      <c r="AI3140" t="str">
        <f t="shared" si="538"/>
        <v/>
      </c>
      <c r="AJ3140" t="str">
        <f t="shared" si="538"/>
        <v/>
      </c>
      <c r="AK3140" t="str">
        <f t="shared" si="538"/>
        <v/>
      </c>
      <c r="AL3140" t="str">
        <f t="shared" si="538"/>
        <v/>
      </c>
    </row>
    <row r="3141" spans="1:38" x14ac:dyDescent="0.2">
      <c r="A3141" s="1">
        <v>8383</v>
      </c>
      <c r="B3141" s="2" t="s">
        <v>18</v>
      </c>
      <c r="C3141" s="3">
        <v>42914</v>
      </c>
      <c r="D3141" s="2" t="s">
        <v>27</v>
      </c>
      <c r="E3141" s="2">
        <v>46</v>
      </c>
      <c r="F3141" s="2">
        <v>7448.69</v>
      </c>
      <c r="G3141" s="2">
        <v>0.1</v>
      </c>
      <c r="H3141" s="2" t="s">
        <v>20</v>
      </c>
      <c r="I3141" s="2">
        <v>2670.8</v>
      </c>
      <c r="J3141" s="2">
        <v>177.98</v>
      </c>
      <c r="K3141" s="2">
        <v>33.99</v>
      </c>
      <c r="L3141" s="2" t="s">
        <v>118</v>
      </c>
      <c r="M3141" s="2" t="s">
        <v>22</v>
      </c>
      <c r="N3141" s="2" t="s">
        <v>30</v>
      </c>
      <c r="O3141" s="2" t="s">
        <v>24</v>
      </c>
      <c r="P3141" s="2" t="s">
        <v>25</v>
      </c>
      <c r="Q3141" s="2" t="s">
        <v>26</v>
      </c>
      <c r="R3141" s="3">
        <v>42918</v>
      </c>
      <c r="S3141" s="10">
        <f t="shared" si="535"/>
        <v>2017</v>
      </c>
      <c r="T3141" t="str">
        <f t="shared" si="533"/>
        <v/>
      </c>
      <c r="U3141">
        <f t="shared" si="533"/>
        <v>2670.8</v>
      </c>
      <c r="V3141" t="str">
        <f t="shared" si="533"/>
        <v/>
      </c>
      <c r="W3141" t="str">
        <f t="shared" si="533"/>
        <v/>
      </c>
      <c r="Z3141">
        <f t="shared" si="534"/>
        <v>2670.8</v>
      </c>
      <c r="AA3141" t="str">
        <f t="shared" si="534"/>
        <v/>
      </c>
      <c r="AB3141" t="str">
        <f t="shared" si="534"/>
        <v/>
      </c>
      <c r="AE3141" t="str">
        <f t="shared" si="536"/>
        <v/>
      </c>
      <c r="AH3141" t="str">
        <f t="shared" si="537"/>
        <v/>
      </c>
      <c r="AI3141" t="str">
        <f t="shared" si="538"/>
        <v/>
      </c>
      <c r="AJ3141" t="str">
        <f t="shared" si="538"/>
        <v/>
      </c>
      <c r="AK3141" t="str">
        <f t="shared" si="538"/>
        <v/>
      </c>
      <c r="AL3141" t="str">
        <f t="shared" si="538"/>
        <v/>
      </c>
    </row>
    <row r="3142" spans="1:38" x14ac:dyDescent="0.2">
      <c r="A3142" s="1">
        <v>8384</v>
      </c>
      <c r="B3142" s="2" t="s">
        <v>18</v>
      </c>
      <c r="C3142" s="3">
        <v>42914</v>
      </c>
      <c r="D3142" s="2" t="s">
        <v>27</v>
      </c>
      <c r="E3142" s="2">
        <v>6</v>
      </c>
      <c r="F3142" s="2">
        <v>913.34</v>
      </c>
      <c r="G3142" s="2">
        <v>0.04</v>
      </c>
      <c r="H3142" s="2" t="s">
        <v>49</v>
      </c>
      <c r="I3142" s="2">
        <v>1.21</v>
      </c>
      <c r="J3142" s="2">
        <v>152.81</v>
      </c>
      <c r="K3142" s="2">
        <v>38.49</v>
      </c>
      <c r="L3142" s="2" t="s">
        <v>168</v>
      </c>
      <c r="M3142" s="2" t="s">
        <v>66</v>
      </c>
      <c r="N3142" s="2" t="s">
        <v>43</v>
      </c>
      <c r="O3142" s="2" t="s">
        <v>45</v>
      </c>
      <c r="P3142" s="2" t="s">
        <v>61</v>
      </c>
      <c r="Q3142" s="2" t="s">
        <v>34</v>
      </c>
      <c r="R3142" s="3">
        <v>42923</v>
      </c>
      <c r="S3142" s="10">
        <f t="shared" si="535"/>
        <v>2017</v>
      </c>
      <c r="T3142" t="str">
        <f t="shared" ref="T3142:W3161" si="539">IF($N3142=T$1,$I3142,"")</f>
        <v/>
      </c>
      <c r="U3142" t="str">
        <f t="shared" si="539"/>
        <v/>
      </c>
      <c r="V3142">
        <f t="shared" si="539"/>
        <v>1.21</v>
      </c>
      <c r="W3142" t="str">
        <f t="shared" si="539"/>
        <v/>
      </c>
      <c r="Z3142" t="str">
        <f t="shared" ref="Z3142:AB3161" si="540">IF($O3142=Z$1,$I3142,"")</f>
        <v/>
      </c>
      <c r="AA3142" t="str">
        <f t="shared" si="540"/>
        <v/>
      </c>
      <c r="AB3142">
        <f t="shared" si="540"/>
        <v>1.21</v>
      </c>
      <c r="AE3142" t="str">
        <f t="shared" si="536"/>
        <v/>
      </c>
      <c r="AH3142" t="str">
        <f t="shared" si="537"/>
        <v/>
      </c>
      <c r="AI3142" t="str">
        <f t="shared" si="538"/>
        <v/>
      </c>
      <c r="AJ3142" t="str">
        <f t="shared" si="538"/>
        <v/>
      </c>
      <c r="AK3142" t="str">
        <f t="shared" si="538"/>
        <v/>
      </c>
      <c r="AL3142" t="str">
        <f t="shared" si="538"/>
        <v/>
      </c>
    </row>
    <row r="3143" spans="1:38" x14ac:dyDescent="0.2">
      <c r="A3143" s="1">
        <v>8385</v>
      </c>
      <c r="B3143" s="2" t="s">
        <v>40</v>
      </c>
      <c r="C3143" s="3">
        <v>42914</v>
      </c>
      <c r="D3143" s="2" t="s">
        <v>59</v>
      </c>
      <c r="E3143" s="2">
        <v>37</v>
      </c>
      <c r="F3143" s="2">
        <v>3220.37</v>
      </c>
      <c r="G3143" s="2">
        <v>0.03</v>
      </c>
      <c r="H3143" s="2" t="s">
        <v>20</v>
      </c>
      <c r="I3143" s="2">
        <v>1130.82</v>
      </c>
      <c r="J3143" s="2">
        <v>95.93</v>
      </c>
      <c r="K3143" s="2">
        <v>33.99</v>
      </c>
      <c r="L3143" s="2" t="s">
        <v>435</v>
      </c>
      <c r="M3143" s="2" t="s">
        <v>29</v>
      </c>
      <c r="N3143" s="2" t="s">
        <v>23</v>
      </c>
      <c r="O3143" s="2" t="s">
        <v>24</v>
      </c>
      <c r="P3143" s="2" t="s">
        <v>90</v>
      </c>
      <c r="Q3143" s="2" t="s">
        <v>26</v>
      </c>
      <c r="R3143" s="3">
        <v>42915</v>
      </c>
      <c r="S3143" s="10">
        <f t="shared" si="535"/>
        <v>2017</v>
      </c>
      <c r="T3143">
        <f t="shared" si="539"/>
        <v>1130.82</v>
      </c>
      <c r="U3143" t="str">
        <f t="shared" si="539"/>
        <v/>
      </c>
      <c r="V3143" t="str">
        <f t="shared" si="539"/>
        <v/>
      </c>
      <c r="W3143" t="str">
        <f t="shared" si="539"/>
        <v/>
      </c>
      <c r="Z3143">
        <f t="shared" si="540"/>
        <v>1130.82</v>
      </c>
      <c r="AA3143" t="str">
        <f t="shared" si="540"/>
        <v/>
      </c>
      <c r="AB3143" t="str">
        <f t="shared" si="540"/>
        <v/>
      </c>
      <c r="AE3143" t="str">
        <f t="shared" si="536"/>
        <v/>
      </c>
      <c r="AH3143" t="str">
        <f t="shared" si="537"/>
        <v/>
      </c>
      <c r="AI3143" t="str">
        <f t="shared" si="538"/>
        <v/>
      </c>
      <c r="AJ3143" t="str">
        <f t="shared" si="538"/>
        <v/>
      </c>
      <c r="AK3143" t="str">
        <f t="shared" si="538"/>
        <v/>
      </c>
      <c r="AL3143" t="str">
        <f t="shared" si="538"/>
        <v/>
      </c>
    </row>
    <row r="3144" spans="1:38" x14ac:dyDescent="0.2">
      <c r="A3144" s="1">
        <v>8386</v>
      </c>
      <c r="B3144" s="2" t="s">
        <v>40</v>
      </c>
      <c r="C3144" s="3">
        <v>42914</v>
      </c>
      <c r="D3144" s="2" t="s">
        <v>59</v>
      </c>
      <c r="E3144" s="2">
        <v>13</v>
      </c>
      <c r="F3144" s="2">
        <v>300.35000000000002</v>
      </c>
      <c r="G3144" s="2">
        <v>0.06</v>
      </c>
      <c r="H3144" s="2" t="s">
        <v>20</v>
      </c>
      <c r="I3144" s="2">
        <v>65.760000000000005</v>
      </c>
      <c r="J3144" s="2">
        <v>34.840000000000003</v>
      </c>
      <c r="K3144" s="2">
        <v>19.47</v>
      </c>
      <c r="L3144" s="2" t="s">
        <v>435</v>
      </c>
      <c r="M3144" s="2" t="s">
        <v>29</v>
      </c>
      <c r="N3144" s="2" t="s">
        <v>23</v>
      </c>
      <c r="O3144" s="2" t="s">
        <v>24</v>
      </c>
      <c r="P3144" s="2" t="s">
        <v>35</v>
      </c>
      <c r="Q3144" s="2" t="s">
        <v>26</v>
      </c>
      <c r="R3144" s="3">
        <v>42915</v>
      </c>
      <c r="S3144" s="10">
        <f t="shared" si="535"/>
        <v>2017</v>
      </c>
      <c r="T3144">
        <f t="shared" si="539"/>
        <v>65.760000000000005</v>
      </c>
      <c r="U3144" t="str">
        <f t="shared" si="539"/>
        <v/>
      </c>
      <c r="V3144" t="str">
        <f t="shared" si="539"/>
        <v/>
      </c>
      <c r="W3144" t="str">
        <f t="shared" si="539"/>
        <v/>
      </c>
      <c r="Z3144">
        <f t="shared" si="540"/>
        <v>65.760000000000005</v>
      </c>
      <c r="AA3144" t="str">
        <f t="shared" si="540"/>
        <v/>
      </c>
      <c r="AB3144" t="str">
        <f t="shared" si="540"/>
        <v/>
      </c>
      <c r="AE3144" t="str">
        <f t="shared" si="536"/>
        <v/>
      </c>
      <c r="AH3144" t="str">
        <f t="shared" si="537"/>
        <v/>
      </c>
      <c r="AI3144" t="str">
        <f t="shared" si="538"/>
        <v/>
      </c>
      <c r="AJ3144" t="str">
        <f t="shared" si="538"/>
        <v/>
      </c>
      <c r="AK3144" t="str">
        <f t="shared" si="538"/>
        <v/>
      </c>
      <c r="AL3144" t="str">
        <f t="shared" si="538"/>
        <v/>
      </c>
    </row>
    <row r="3145" spans="1:38" x14ac:dyDescent="0.2">
      <c r="A3145" s="1">
        <v>8387</v>
      </c>
      <c r="B3145" s="2" t="s">
        <v>18</v>
      </c>
      <c r="C3145" s="3">
        <v>42917</v>
      </c>
      <c r="D3145" s="2" t="s">
        <v>19</v>
      </c>
      <c r="E3145" s="2">
        <v>20</v>
      </c>
      <c r="F3145" s="2">
        <v>506.08</v>
      </c>
      <c r="G3145" s="2">
        <v>0.06</v>
      </c>
      <c r="H3145" s="2" t="s">
        <v>20</v>
      </c>
      <c r="I3145" s="2">
        <v>84.92</v>
      </c>
      <c r="J3145" s="2">
        <v>37.979999999999997</v>
      </c>
      <c r="K3145" s="2">
        <v>19.37</v>
      </c>
      <c r="L3145" s="2" t="s">
        <v>113</v>
      </c>
      <c r="M3145" s="2" t="s">
        <v>29</v>
      </c>
      <c r="N3145" s="2" t="s">
        <v>30</v>
      </c>
      <c r="O3145" s="2" t="s">
        <v>24</v>
      </c>
      <c r="P3145" s="2" t="s">
        <v>71</v>
      </c>
      <c r="Q3145" s="2" t="s">
        <v>62</v>
      </c>
      <c r="R3145" s="3">
        <v>42919</v>
      </c>
      <c r="S3145" s="10">
        <f t="shared" si="535"/>
        <v>2017</v>
      </c>
      <c r="T3145" t="str">
        <f t="shared" si="539"/>
        <v/>
      </c>
      <c r="U3145">
        <f t="shared" si="539"/>
        <v>84.92</v>
      </c>
      <c r="V3145" t="str">
        <f t="shared" si="539"/>
        <v/>
      </c>
      <c r="W3145" t="str">
        <f t="shared" si="539"/>
        <v/>
      </c>
      <c r="Z3145">
        <f t="shared" si="540"/>
        <v>84.92</v>
      </c>
      <c r="AA3145" t="str">
        <f t="shared" si="540"/>
        <v/>
      </c>
      <c r="AB3145" t="str">
        <f t="shared" si="540"/>
        <v/>
      </c>
      <c r="AE3145" t="str">
        <f t="shared" si="536"/>
        <v/>
      </c>
      <c r="AH3145" t="str">
        <f t="shared" si="537"/>
        <v/>
      </c>
      <c r="AI3145" t="str">
        <f t="shared" si="538"/>
        <v/>
      </c>
      <c r="AJ3145" t="str">
        <f t="shared" si="538"/>
        <v/>
      </c>
      <c r="AK3145" t="str">
        <f t="shared" si="538"/>
        <v/>
      </c>
      <c r="AL3145" t="str">
        <f t="shared" si="538"/>
        <v/>
      </c>
    </row>
    <row r="3146" spans="1:38" x14ac:dyDescent="0.2">
      <c r="A3146" s="1">
        <v>8388</v>
      </c>
      <c r="B3146" s="2" t="s">
        <v>18</v>
      </c>
      <c r="C3146" s="3">
        <v>42917</v>
      </c>
      <c r="D3146" s="2" t="s">
        <v>19</v>
      </c>
      <c r="E3146" s="2">
        <v>34</v>
      </c>
      <c r="F3146" s="2">
        <v>5216.18</v>
      </c>
      <c r="G3146" s="2">
        <v>0.05</v>
      </c>
      <c r="H3146" s="2" t="s">
        <v>20</v>
      </c>
      <c r="I3146" s="2">
        <v>1553.18</v>
      </c>
      <c r="J3146" s="2">
        <v>167.06</v>
      </c>
      <c r="K3146" s="2">
        <v>21.07</v>
      </c>
      <c r="L3146" s="2" t="s">
        <v>113</v>
      </c>
      <c r="M3146" s="2" t="s">
        <v>29</v>
      </c>
      <c r="N3146" s="2" t="s">
        <v>30</v>
      </c>
      <c r="O3146" s="2" t="s">
        <v>24</v>
      </c>
      <c r="P3146" s="2" t="s">
        <v>52</v>
      </c>
      <c r="Q3146" s="2" t="s">
        <v>26</v>
      </c>
      <c r="R3146" s="3">
        <v>42919</v>
      </c>
      <c r="S3146" s="10">
        <f t="shared" si="535"/>
        <v>2017</v>
      </c>
      <c r="T3146" t="str">
        <f t="shared" si="539"/>
        <v/>
      </c>
      <c r="U3146">
        <f t="shared" si="539"/>
        <v>1553.18</v>
      </c>
      <c r="V3146" t="str">
        <f t="shared" si="539"/>
        <v/>
      </c>
      <c r="W3146" t="str">
        <f t="shared" si="539"/>
        <v/>
      </c>
      <c r="Z3146">
        <f t="shared" si="540"/>
        <v>1553.18</v>
      </c>
      <c r="AA3146" t="str">
        <f t="shared" si="540"/>
        <v/>
      </c>
      <c r="AB3146" t="str">
        <f t="shared" si="540"/>
        <v/>
      </c>
      <c r="AE3146" t="str">
        <f t="shared" si="536"/>
        <v/>
      </c>
      <c r="AH3146" t="str">
        <f t="shared" si="537"/>
        <v/>
      </c>
      <c r="AI3146" t="str">
        <f t="shared" si="538"/>
        <v/>
      </c>
      <c r="AJ3146" t="str">
        <f t="shared" si="538"/>
        <v/>
      </c>
      <c r="AK3146" t="str">
        <f t="shared" si="538"/>
        <v/>
      </c>
      <c r="AL3146" t="str">
        <f t="shared" si="538"/>
        <v/>
      </c>
    </row>
    <row r="3147" spans="1:38" x14ac:dyDescent="0.2">
      <c r="A3147" s="1">
        <v>8389</v>
      </c>
      <c r="B3147" s="2" t="s">
        <v>18</v>
      </c>
      <c r="C3147" s="3">
        <v>42918</v>
      </c>
      <c r="D3147" s="2" t="s">
        <v>50</v>
      </c>
      <c r="E3147" s="2">
        <v>34</v>
      </c>
      <c r="F3147" s="2">
        <v>50.94</v>
      </c>
      <c r="G3147" s="2">
        <v>0</v>
      </c>
      <c r="H3147" s="2" t="s">
        <v>20</v>
      </c>
      <c r="I3147" s="2">
        <v>-12.08</v>
      </c>
      <c r="J3147" s="2">
        <v>13.26</v>
      </c>
      <c r="K3147" s="2">
        <v>14.7</v>
      </c>
      <c r="L3147" s="2" t="s">
        <v>385</v>
      </c>
      <c r="M3147" s="2" t="s">
        <v>29</v>
      </c>
      <c r="N3147" s="2" t="s">
        <v>30</v>
      </c>
      <c r="O3147" s="2" t="s">
        <v>24</v>
      </c>
      <c r="P3147" s="2" t="s">
        <v>95</v>
      </c>
      <c r="Q3147" s="2" t="s">
        <v>36</v>
      </c>
      <c r="R3147" s="3">
        <v>42920</v>
      </c>
      <c r="S3147" s="10">
        <f t="shared" si="535"/>
        <v>2017</v>
      </c>
      <c r="T3147" t="str">
        <f t="shared" si="539"/>
        <v/>
      </c>
      <c r="U3147">
        <f t="shared" si="539"/>
        <v>-12.08</v>
      </c>
      <c r="V3147" t="str">
        <f t="shared" si="539"/>
        <v/>
      </c>
      <c r="W3147" t="str">
        <f t="shared" si="539"/>
        <v/>
      </c>
      <c r="Z3147">
        <f t="shared" si="540"/>
        <v>-12.08</v>
      </c>
      <c r="AA3147" t="str">
        <f t="shared" si="540"/>
        <v/>
      </c>
      <c r="AB3147" t="str">
        <f t="shared" si="540"/>
        <v/>
      </c>
      <c r="AE3147" t="str">
        <f t="shared" si="536"/>
        <v>Office Supplies</v>
      </c>
      <c r="AH3147" t="str">
        <f t="shared" si="537"/>
        <v/>
      </c>
      <c r="AI3147" t="str">
        <f t="shared" si="538"/>
        <v/>
      </c>
      <c r="AJ3147" t="str">
        <f t="shared" si="538"/>
        <v/>
      </c>
      <c r="AK3147" t="str">
        <f t="shared" si="538"/>
        <v/>
      </c>
      <c r="AL3147" t="str">
        <f t="shared" si="538"/>
        <v/>
      </c>
    </row>
    <row r="3148" spans="1:38" x14ac:dyDescent="0.2">
      <c r="A3148" s="1">
        <v>8390</v>
      </c>
      <c r="B3148" s="2" t="s">
        <v>18</v>
      </c>
      <c r="C3148" s="3">
        <v>42922</v>
      </c>
      <c r="D3148" s="2" t="s">
        <v>27</v>
      </c>
      <c r="E3148" s="2">
        <v>30</v>
      </c>
      <c r="F3148" s="2">
        <v>128.59</v>
      </c>
      <c r="G3148" s="2">
        <v>0.09</v>
      </c>
      <c r="H3148" s="2" t="s">
        <v>49</v>
      </c>
      <c r="I3148" s="2">
        <v>-146.72999999999999</v>
      </c>
      <c r="J3148" s="2">
        <v>15.89</v>
      </c>
      <c r="K3148" s="2">
        <v>21.01</v>
      </c>
      <c r="L3148" s="2" t="s">
        <v>536</v>
      </c>
      <c r="M3148" s="2" t="s">
        <v>38</v>
      </c>
      <c r="N3148" s="2" t="s">
        <v>30</v>
      </c>
      <c r="O3148" s="2" t="s">
        <v>24</v>
      </c>
      <c r="P3148" s="2" t="s">
        <v>25</v>
      </c>
      <c r="Q3148" s="2" t="s">
        <v>26</v>
      </c>
      <c r="R3148" s="3">
        <v>42927</v>
      </c>
      <c r="S3148" s="10">
        <f t="shared" si="535"/>
        <v>2017</v>
      </c>
      <c r="T3148" t="str">
        <f t="shared" si="539"/>
        <v/>
      </c>
      <c r="U3148">
        <f t="shared" si="539"/>
        <v>-146.72999999999999</v>
      </c>
      <c r="V3148" t="str">
        <f t="shared" si="539"/>
        <v/>
      </c>
      <c r="W3148" t="str">
        <f t="shared" si="539"/>
        <v/>
      </c>
      <c r="Z3148">
        <f t="shared" si="540"/>
        <v>-146.72999999999999</v>
      </c>
      <c r="AA3148" t="str">
        <f t="shared" si="540"/>
        <v/>
      </c>
      <c r="AB3148" t="str">
        <f t="shared" si="540"/>
        <v/>
      </c>
      <c r="AE3148" t="str">
        <f t="shared" si="536"/>
        <v>Office Supplies</v>
      </c>
      <c r="AH3148" t="str">
        <f t="shared" si="537"/>
        <v/>
      </c>
      <c r="AI3148" t="str">
        <f t="shared" si="538"/>
        <v/>
      </c>
      <c r="AJ3148" t="str">
        <f t="shared" si="538"/>
        <v/>
      </c>
      <c r="AK3148" t="str">
        <f t="shared" si="538"/>
        <v/>
      </c>
      <c r="AL3148" t="str">
        <f t="shared" si="538"/>
        <v/>
      </c>
    </row>
    <row r="3149" spans="1:38" x14ac:dyDescent="0.2">
      <c r="A3149" s="1">
        <v>8391</v>
      </c>
      <c r="B3149" s="2" t="s">
        <v>18</v>
      </c>
      <c r="C3149" s="3">
        <v>42922</v>
      </c>
      <c r="D3149" s="2" t="s">
        <v>50</v>
      </c>
      <c r="E3149" s="2">
        <v>15</v>
      </c>
      <c r="F3149" s="2">
        <v>579.83249999999998</v>
      </c>
      <c r="G3149" s="2">
        <v>0.05</v>
      </c>
      <c r="H3149" s="2" t="s">
        <v>20</v>
      </c>
      <c r="I3149" s="2">
        <v>-14.04</v>
      </c>
      <c r="J3149" s="2">
        <v>57.99</v>
      </c>
      <c r="K3149" s="2">
        <v>18.989999999999998</v>
      </c>
      <c r="L3149" s="2" t="s">
        <v>120</v>
      </c>
      <c r="M3149" s="2" t="s">
        <v>22</v>
      </c>
      <c r="N3149" s="2" t="s">
        <v>30</v>
      </c>
      <c r="O3149" s="2" t="s">
        <v>31</v>
      </c>
      <c r="P3149" s="2" t="s">
        <v>39</v>
      </c>
      <c r="Q3149" s="2" t="s">
        <v>26</v>
      </c>
      <c r="R3149" s="3">
        <v>42924</v>
      </c>
      <c r="S3149" s="10">
        <f t="shared" si="535"/>
        <v>2017</v>
      </c>
      <c r="T3149" t="str">
        <f t="shared" si="539"/>
        <v/>
      </c>
      <c r="U3149">
        <f t="shared" si="539"/>
        <v>-14.04</v>
      </c>
      <c r="V3149" t="str">
        <f t="shared" si="539"/>
        <v/>
      </c>
      <c r="W3149" t="str">
        <f t="shared" si="539"/>
        <v/>
      </c>
      <c r="Z3149" t="str">
        <f t="shared" si="540"/>
        <v/>
      </c>
      <c r="AA3149">
        <f t="shared" si="540"/>
        <v>-14.04</v>
      </c>
      <c r="AB3149" t="str">
        <f t="shared" si="540"/>
        <v/>
      </c>
      <c r="AE3149" t="str">
        <f t="shared" si="536"/>
        <v>Technology</v>
      </c>
      <c r="AH3149" t="str">
        <f t="shared" si="537"/>
        <v/>
      </c>
      <c r="AI3149" t="str">
        <f t="shared" si="538"/>
        <v/>
      </c>
      <c r="AJ3149" t="str">
        <f t="shared" si="538"/>
        <v/>
      </c>
      <c r="AK3149" t="str">
        <f t="shared" si="538"/>
        <v/>
      </c>
      <c r="AL3149" t="str">
        <f t="shared" si="538"/>
        <v/>
      </c>
    </row>
    <row r="3150" spans="1:38" x14ac:dyDescent="0.2">
      <c r="A3150" s="1">
        <v>8392</v>
      </c>
      <c r="B3150" s="2" t="s">
        <v>18</v>
      </c>
      <c r="C3150" s="3">
        <v>42922</v>
      </c>
      <c r="D3150" s="2" t="s">
        <v>27</v>
      </c>
      <c r="E3150" s="2">
        <v>35</v>
      </c>
      <c r="F3150" s="2">
        <v>878.15</v>
      </c>
      <c r="G3150" s="2">
        <v>0.09</v>
      </c>
      <c r="H3150" s="2" t="s">
        <v>20</v>
      </c>
      <c r="I3150" s="2">
        <v>105.9</v>
      </c>
      <c r="J3150" s="2">
        <v>38.64</v>
      </c>
      <c r="K3150" s="2">
        <v>19.3</v>
      </c>
      <c r="L3150" s="2" t="s">
        <v>390</v>
      </c>
      <c r="M3150" s="2" t="s">
        <v>38</v>
      </c>
      <c r="N3150" s="2" t="s">
        <v>23</v>
      </c>
      <c r="O3150" s="2" t="s">
        <v>45</v>
      </c>
      <c r="P3150" s="2" t="s">
        <v>61</v>
      </c>
      <c r="Q3150" s="2" t="s">
        <v>62</v>
      </c>
      <c r="R3150" s="3">
        <v>42924</v>
      </c>
      <c r="S3150" s="10">
        <f t="shared" si="535"/>
        <v>2017</v>
      </c>
      <c r="T3150">
        <f t="shared" si="539"/>
        <v>105.9</v>
      </c>
      <c r="U3150" t="str">
        <f t="shared" si="539"/>
        <v/>
      </c>
      <c r="V3150" t="str">
        <f t="shared" si="539"/>
        <v/>
      </c>
      <c r="W3150" t="str">
        <f t="shared" si="539"/>
        <v/>
      </c>
      <c r="Z3150" t="str">
        <f t="shared" si="540"/>
        <v/>
      </c>
      <c r="AA3150" t="str">
        <f t="shared" si="540"/>
        <v/>
      </c>
      <c r="AB3150">
        <f t="shared" si="540"/>
        <v>105.9</v>
      </c>
      <c r="AE3150" t="str">
        <f t="shared" si="536"/>
        <v/>
      </c>
      <c r="AH3150" t="str">
        <f t="shared" si="537"/>
        <v/>
      </c>
      <c r="AI3150" t="str">
        <f t="shared" si="538"/>
        <v/>
      </c>
      <c r="AJ3150" t="str">
        <f t="shared" si="538"/>
        <v/>
      </c>
      <c r="AK3150" t="str">
        <f t="shared" si="538"/>
        <v/>
      </c>
      <c r="AL3150" t="str">
        <f t="shared" si="538"/>
        <v/>
      </c>
    </row>
    <row r="3151" spans="1:38" x14ac:dyDescent="0.2">
      <c r="A3151" s="1">
        <v>8393</v>
      </c>
      <c r="B3151" s="2" t="s">
        <v>18</v>
      </c>
      <c r="C3151" s="3">
        <v>42922</v>
      </c>
      <c r="D3151" s="2" t="s">
        <v>27</v>
      </c>
      <c r="E3151" s="2">
        <v>13</v>
      </c>
      <c r="F3151" s="2">
        <v>50.77</v>
      </c>
      <c r="G3151" s="2">
        <v>0.02</v>
      </c>
      <c r="H3151" s="2" t="s">
        <v>20</v>
      </c>
      <c r="I3151" s="2">
        <v>14.93</v>
      </c>
      <c r="J3151" s="2">
        <v>15.08</v>
      </c>
      <c r="K3151" s="2">
        <v>14.99</v>
      </c>
      <c r="L3151" s="2" t="s">
        <v>390</v>
      </c>
      <c r="M3151" s="2" t="s">
        <v>38</v>
      </c>
      <c r="N3151" s="2" t="s">
        <v>23</v>
      </c>
      <c r="O3151" s="2" t="s">
        <v>45</v>
      </c>
      <c r="P3151" s="2" t="s">
        <v>55</v>
      </c>
      <c r="Q3151" s="2" t="s">
        <v>62</v>
      </c>
      <c r="R3151" s="3">
        <v>42924</v>
      </c>
      <c r="S3151" s="10">
        <f t="shared" si="535"/>
        <v>2017</v>
      </c>
      <c r="T3151">
        <f t="shared" si="539"/>
        <v>14.93</v>
      </c>
      <c r="U3151" t="str">
        <f t="shared" si="539"/>
        <v/>
      </c>
      <c r="V3151" t="str">
        <f t="shared" si="539"/>
        <v/>
      </c>
      <c r="W3151" t="str">
        <f t="shared" si="539"/>
        <v/>
      </c>
      <c r="Z3151" t="str">
        <f t="shared" si="540"/>
        <v/>
      </c>
      <c r="AA3151" t="str">
        <f t="shared" si="540"/>
        <v/>
      </c>
      <c r="AB3151">
        <f t="shared" si="540"/>
        <v>14.93</v>
      </c>
      <c r="AE3151" t="str">
        <f t="shared" si="536"/>
        <v/>
      </c>
      <c r="AH3151" t="str">
        <f t="shared" si="537"/>
        <v/>
      </c>
      <c r="AI3151" t="str">
        <f t="shared" si="538"/>
        <v/>
      </c>
      <c r="AJ3151" t="str">
        <f t="shared" si="538"/>
        <v/>
      </c>
      <c r="AK3151" t="str">
        <f t="shared" si="538"/>
        <v/>
      </c>
      <c r="AL3151" t="str">
        <f t="shared" si="538"/>
        <v/>
      </c>
    </row>
    <row r="3152" spans="1:38" x14ac:dyDescent="0.2">
      <c r="A3152" s="1">
        <v>8394</v>
      </c>
      <c r="B3152" s="2" t="s">
        <v>18</v>
      </c>
      <c r="C3152" s="3">
        <v>42923</v>
      </c>
      <c r="D3152" s="2" t="s">
        <v>41</v>
      </c>
      <c r="E3152" s="2">
        <v>39</v>
      </c>
      <c r="F3152" s="2">
        <v>227.49</v>
      </c>
      <c r="G3152" s="2">
        <v>0.04</v>
      </c>
      <c r="H3152" s="2" t="s">
        <v>20</v>
      </c>
      <c r="I3152" s="2">
        <v>-1790.34</v>
      </c>
      <c r="J3152" s="2">
        <v>16.48</v>
      </c>
      <c r="K3152" s="2">
        <v>63</v>
      </c>
      <c r="L3152" s="2" t="s">
        <v>130</v>
      </c>
      <c r="M3152" s="2" t="s">
        <v>29</v>
      </c>
      <c r="N3152" s="2" t="s">
        <v>43</v>
      </c>
      <c r="O3152" s="2" t="s">
        <v>24</v>
      </c>
      <c r="P3152" s="2" t="s">
        <v>71</v>
      </c>
      <c r="Q3152" s="2" t="s">
        <v>34</v>
      </c>
      <c r="R3152" s="3">
        <v>42925</v>
      </c>
      <c r="S3152" s="10">
        <f t="shared" si="535"/>
        <v>2017</v>
      </c>
      <c r="T3152" t="str">
        <f t="shared" si="539"/>
        <v/>
      </c>
      <c r="U3152" t="str">
        <f t="shared" si="539"/>
        <v/>
      </c>
      <c r="V3152">
        <f t="shared" si="539"/>
        <v>-1790.34</v>
      </c>
      <c r="W3152" t="str">
        <f t="shared" si="539"/>
        <v/>
      </c>
      <c r="Z3152">
        <f t="shared" si="540"/>
        <v>-1790.34</v>
      </c>
      <c r="AA3152" t="str">
        <f t="shared" si="540"/>
        <v/>
      </c>
      <c r="AB3152" t="str">
        <f t="shared" si="540"/>
        <v/>
      </c>
      <c r="AE3152" t="str">
        <f t="shared" si="536"/>
        <v>Office Supplies</v>
      </c>
      <c r="AH3152" t="str">
        <f t="shared" si="537"/>
        <v/>
      </c>
      <c r="AI3152" t="str">
        <f t="shared" si="538"/>
        <v/>
      </c>
      <c r="AJ3152" t="str">
        <f t="shared" si="538"/>
        <v/>
      </c>
      <c r="AK3152" t="str">
        <f t="shared" si="538"/>
        <v/>
      </c>
      <c r="AL3152" t="str">
        <f t="shared" si="538"/>
        <v/>
      </c>
    </row>
    <row r="3153" spans="1:38" x14ac:dyDescent="0.2">
      <c r="A3153" s="1">
        <v>8395</v>
      </c>
      <c r="B3153" s="2" t="s">
        <v>18</v>
      </c>
      <c r="C3153" s="3">
        <v>42923</v>
      </c>
      <c r="D3153" s="2" t="s">
        <v>41</v>
      </c>
      <c r="E3153" s="2">
        <v>49</v>
      </c>
      <c r="F3153" s="2">
        <v>1227.6300000000001</v>
      </c>
      <c r="G3153" s="2">
        <v>0</v>
      </c>
      <c r="H3153" s="2" t="s">
        <v>20</v>
      </c>
      <c r="I3153" s="2">
        <v>178.02</v>
      </c>
      <c r="J3153" s="2">
        <v>34.840000000000003</v>
      </c>
      <c r="K3153" s="2">
        <v>25.54</v>
      </c>
      <c r="L3153" s="2" t="s">
        <v>130</v>
      </c>
      <c r="M3153" s="2" t="s">
        <v>29</v>
      </c>
      <c r="N3153" s="2" t="s">
        <v>43</v>
      </c>
      <c r="O3153" s="2" t="s">
        <v>24</v>
      </c>
      <c r="P3153" s="2" t="s">
        <v>35</v>
      </c>
      <c r="Q3153" s="2" t="s">
        <v>26</v>
      </c>
      <c r="R3153" s="3">
        <v>42924</v>
      </c>
      <c r="S3153" s="10">
        <f t="shared" si="535"/>
        <v>2017</v>
      </c>
      <c r="T3153" t="str">
        <f t="shared" si="539"/>
        <v/>
      </c>
      <c r="U3153" t="str">
        <f t="shared" si="539"/>
        <v/>
      </c>
      <c r="V3153">
        <f t="shared" si="539"/>
        <v>178.02</v>
      </c>
      <c r="W3153" t="str">
        <f t="shared" si="539"/>
        <v/>
      </c>
      <c r="Z3153">
        <f t="shared" si="540"/>
        <v>178.02</v>
      </c>
      <c r="AA3153" t="str">
        <f t="shared" si="540"/>
        <v/>
      </c>
      <c r="AB3153" t="str">
        <f t="shared" si="540"/>
        <v/>
      </c>
      <c r="AE3153" t="str">
        <f t="shared" si="536"/>
        <v/>
      </c>
      <c r="AH3153" t="str">
        <f t="shared" si="537"/>
        <v/>
      </c>
      <c r="AI3153" t="str">
        <f t="shared" si="538"/>
        <v/>
      </c>
      <c r="AJ3153" t="str">
        <f t="shared" si="538"/>
        <v/>
      </c>
      <c r="AK3153" t="str">
        <f t="shared" si="538"/>
        <v/>
      </c>
      <c r="AL3153" t="str">
        <f t="shared" si="538"/>
        <v/>
      </c>
    </row>
    <row r="3154" spans="1:38" x14ac:dyDescent="0.2">
      <c r="A3154" s="1">
        <v>8396</v>
      </c>
      <c r="B3154" s="2" t="s">
        <v>18</v>
      </c>
      <c r="C3154" s="3">
        <v>42923</v>
      </c>
      <c r="D3154" s="2" t="s">
        <v>41</v>
      </c>
      <c r="E3154" s="2">
        <v>27</v>
      </c>
      <c r="F3154" s="2">
        <v>6160.2</v>
      </c>
      <c r="G3154" s="2">
        <v>0.04</v>
      </c>
      <c r="H3154" s="2" t="s">
        <v>44</v>
      </c>
      <c r="I3154" s="2">
        <v>559.95000000000005</v>
      </c>
      <c r="J3154" s="2">
        <v>237.02</v>
      </c>
      <c r="K3154" s="2">
        <v>42.66</v>
      </c>
      <c r="L3154" s="2" t="s">
        <v>130</v>
      </c>
      <c r="M3154" s="2" t="s">
        <v>29</v>
      </c>
      <c r="N3154" s="2" t="s">
        <v>43</v>
      </c>
      <c r="O3154" s="2" t="s">
        <v>24</v>
      </c>
      <c r="P3154" s="2" t="s">
        <v>52</v>
      </c>
      <c r="Q3154" s="2" t="s">
        <v>56</v>
      </c>
      <c r="R3154" s="3">
        <v>42925</v>
      </c>
      <c r="S3154" s="10">
        <f t="shared" si="535"/>
        <v>2017</v>
      </c>
      <c r="T3154" t="str">
        <f t="shared" si="539"/>
        <v/>
      </c>
      <c r="U3154" t="str">
        <f t="shared" si="539"/>
        <v/>
      </c>
      <c r="V3154">
        <f t="shared" si="539"/>
        <v>559.95000000000005</v>
      </c>
      <c r="W3154" t="str">
        <f t="shared" si="539"/>
        <v/>
      </c>
      <c r="Z3154">
        <f t="shared" si="540"/>
        <v>559.95000000000005</v>
      </c>
      <c r="AA3154" t="str">
        <f t="shared" si="540"/>
        <v/>
      </c>
      <c r="AB3154" t="str">
        <f t="shared" si="540"/>
        <v/>
      </c>
      <c r="AE3154" t="str">
        <f t="shared" si="536"/>
        <v/>
      </c>
      <c r="AH3154" t="str">
        <f t="shared" si="537"/>
        <v/>
      </c>
      <c r="AI3154" t="str">
        <f t="shared" si="538"/>
        <v/>
      </c>
      <c r="AJ3154" t="str">
        <f t="shared" si="538"/>
        <v/>
      </c>
      <c r="AK3154" t="str">
        <f t="shared" si="538"/>
        <v/>
      </c>
      <c r="AL3154" t="str">
        <f t="shared" si="538"/>
        <v/>
      </c>
    </row>
    <row r="3155" spans="1:38" x14ac:dyDescent="0.2">
      <c r="A3155" s="1">
        <v>8397</v>
      </c>
      <c r="B3155" s="2" t="s">
        <v>18</v>
      </c>
      <c r="C3155" s="3">
        <v>42923</v>
      </c>
      <c r="D3155" s="2" t="s">
        <v>41</v>
      </c>
      <c r="E3155" s="2">
        <v>28</v>
      </c>
      <c r="F3155" s="2">
        <v>4339.7</v>
      </c>
      <c r="G3155" s="2">
        <v>0.08</v>
      </c>
      <c r="H3155" s="2" t="s">
        <v>44</v>
      </c>
      <c r="I3155" s="2">
        <v>2071.52</v>
      </c>
      <c r="J3155" s="2">
        <v>212.97</v>
      </c>
      <c r="K3155" s="2">
        <v>29.59</v>
      </c>
      <c r="L3155" s="2" t="s">
        <v>130</v>
      </c>
      <c r="M3155" s="2" t="s">
        <v>29</v>
      </c>
      <c r="N3155" s="2" t="s">
        <v>43</v>
      </c>
      <c r="O3155" s="2" t="s">
        <v>31</v>
      </c>
      <c r="P3155" s="2" t="s">
        <v>33</v>
      </c>
      <c r="Q3155" s="2" t="s">
        <v>56</v>
      </c>
      <c r="R3155" s="3">
        <v>42925</v>
      </c>
      <c r="S3155" s="10">
        <f t="shared" si="535"/>
        <v>2017</v>
      </c>
      <c r="T3155" t="str">
        <f t="shared" si="539"/>
        <v/>
      </c>
      <c r="U3155" t="str">
        <f t="shared" si="539"/>
        <v/>
      </c>
      <c r="V3155">
        <f t="shared" si="539"/>
        <v>2071.52</v>
      </c>
      <c r="W3155" t="str">
        <f t="shared" si="539"/>
        <v/>
      </c>
      <c r="Z3155" t="str">
        <f t="shared" si="540"/>
        <v/>
      </c>
      <c r="AA3155">
        <f t="shared" si="540"/>
        <v>2071.52</v>
      </c>
      <c r="AB3155" t="str">
        <f t="shared" si="540"/>
        <v/>
      </c>
      <c r="AE3155" t="str">
        <f t="shared" si="536"/>
        <v/>
      </c>
      <c r="AH3155" t="str">
        <f t="shared" si="537"/>
        <v/>
      </c>
      <c r="AI3155" t="str">
        <f t="shared" si="538"/>
        <v/>
      </c>
      <c r="AJ3155" t="str">
        <f t="shared" si="538"/>
        <v/>
      </c>
      <c r="AK3155" t="str">
        <f t="shared" si="538"/>
        <v/>
      </c>
      <c r="AL3155" t="str">
        <f t="shared" si="538"/>
        <v/>
      </c>
    </row>
    <row r="3156" spans="1:38" x14ac:dyDescent="0.2">
      <c r="A3156" s="1">
        <v>8398</v>
      </c>
      <c r="B3156" s="2" t="s">
        <v>18</v>
      </c>
      <c r="C3156" s="3">
        <v>42924</v>
      </c>
      <c r="D3156" s="2" t="s">
        <v>41</v>
      </c>
      <c r="E3156" s="2">
        <v>27</v>
      </c>
      <c r="F3156" s="2">
        <v>9426.1299999999992</v>
      </c>
      <c r="G3156" s="2">
        <v>0</v>
      </c>
      <c r="H3156" s="2" t="s">
        <v>44</v>
      </c>
      <c r="I3156" s="2">
        <v>2250.64</v>
      </c>
      <c r="J3156" s="2">
        <v>332.98</v>
      </c>
      <c r="K3156" s="2">
        <v>72.95</v>
      </c>
      <c r="L3156" s="2" t="s">
        <v>523</v>
      </c>
      <c r="M3156" s="2" t="s">
        <v>38</v>
      </c>
      <c r="N3156" s="2" t="s">
        <v>23</v>
      </c>
      <c r="O3156" s="2" t="s">
        <v>45</v>
      </c>
      <c r="P3156" s="2" t="s">
        <v>61</v>
      </c>
      <c r="Q3156" s="2" t="s">
        <v>56</v>
      </c>
      <c r="R3156" s="3">
        <v>42926</v>
      </c>
      <c r="S3156" s="10">
        <f t="shared" si="535"/>
        <v>2017</v>
      </c>
      <c r="T3156">
        <f t="shared" si="539"/>
        <v>2250.64</v>
      </c>
      <c r="U3156" t="str">
        <f t="shared" si="539"/>
        <v/>
      </c>
      <c r="V3156" t="str">
        <f t="shared" si="539"/>
        <v/>
      </c>
      <c r="W3156" t="str">
        <f t="shared" si="539"/>
        <v/>
      </c>
      <c r="Z3156" t="str">
        <f t="shared" si="540"/>
        <v/>
      </c>
      <c r="AA3156" t="str">
        <f t="shared" si="540"/>
        <v/>
      </c>
      <c r="AB3156">
        <f t="shared" si="540"/>
        <v>2250.64</v>
      </c>
      <c r="AE3156" t="str">
        <f t="shared" si="536"/>
        <v/>
      </c>
      <c r="AH3156" t="str">
        <f t="shared" si="537"/>
        <v/>
      </c>
      <c r="AI3156" t="str">
        <f t="shared" si="538"/>
        <v/>
      </c>
      <c r="AJ3156" t="str">
        <f t="shared" si="538"/>
        <v/>
      </c>
      <c r="AK3156" t="str">
        <f t="shared" si="538"/>
        <v/>
      </c>
      <c r="AL3156" t="str">
        <f t="shared" si="538"/>
        <v/>
      </c>
    </row>
    <row r="3157" spans="1:38" x14ac:dyDescent="0.2">
      <c r="A3157" s="1">
        <v>8399</v>
      </c>
      <c r="B3157" s="2" t="s">
        <v>18</v>
      </c>
      <c r="C3157" s="3">
        <v>42924</v>
      </c>
      <c r="D3157" s="2" t="s">
        <v>41</v>
      </c>
      <c r="E3157" s="2">
        <v>1</v>
      </c>
      <c r="F3157" s="2">
        <v>13.08</v>
      </c>
      <c r="G3157" s="2">
        <v>0.02</v>
      </c>
      <c r="H3157" s="2" t="s">
        <v>20</v>
      </c>
      <c r="I3157" s="2">
        <v>3.58</v>
      </c>
      <c r="J3157" s="2">
        <v>16.760000000000002</v>
      </c>
      <c r="K3157" s="2">
        <v>14.88</v>
      </c>
      <c r="L3157" s="2" t="s">
        <v>523</v>
      </c>
      <c r="M3157" s="2" t="s">
        <v>38</v>
      </c>
      <c r="N3157" s="2" t="s">
        <v>23</v>
      </c>
      <c r="O3157" s="2" t="s">
        <v>24</v>
      </c>
      <c r="P3157" s="2" t="s">
        <v>35</v>
      </c>
      <c r="Q3157" s="2" t="s">
        <v>36</v>
      </c>
      <c r="R3157" s="3">
        <v>42925</v>
      </c>
      <c r="S3157" s="10">
        <f t="shared" si="535"/>
        <v>2017</v>
      </c>
      <c r="T3157">
        <f t="shared" si="539"/>
        <v>3.58</v>
      </c>
      <c r="U3157" t="str">
        <f t="shared" si="539"/>
        <v/>
      </c>
      <c r="V3157" t="str">
        <f t="shared" si="539"/>
        <v/>
      </c>
      <c r="W3157" t="str">
        <f t="shared" si="539"/>
        <v/>
      </c>
      <c r="Z3157">
        <f t="shared" si="540"/>
        <v>3.58</v>
      </c>
      <c r="AA3157" t="str">
        <f t="shared" si="540"/>
        <v/>
      </c>
      <c r="AB3157" t="str">
        <f t="shared" si="540"/>
        <v/>
      </c>
      <c r="AE3157" t="str">
        <f t="shared" si="536"/>
        <v/>
      </c>
      <c r="AH3157" t="str">
        <f t="shared" si="537"/>
        <v/>
      </c>
      <c r="AI3157" t="str">
        <f t="shared" si="538"/>
        <v/>
      </c>
      <c r="AJ3157" t="str">
        <f t="shared" si="538"/>
        <v/>
      </c>
      <c r="AK3157" t="str">
        <f t="shared" si="538"/>
        <v/>
      </c>
      <c r="AL3157" t="str">
        <f t="shared" si="538"/>
        <v/>
      </c>
    </row>
    <row r="3158" spans="1:38" x14ac:dyDescent="0.2">
      <c r="A3158" s="1">
        <v>8400</v>
      </c>
      <c r="B3158" s="2" t="s">
        <v>18</v>
      </c>
      <c r="C3158" s="3">
        <v>42924</v>
      </c>
      <c r="D3158" s="2" t="s">
        <v>41</v>
      </c>
      <c r="E3158" s="2">
        <v>42</v>
      </c>
      <c r="F3158" s="2">
        <v>181.99</v>
      </c>
      <c r="G3158" s="2">
        <v>0.08</v>
      </c>
      <c r="H3158" s="2" t="s">
        <v>20</v>
      </c>
      <c r="I3158" s="2">
        <v>31.28</v>
      </c>
      <c r="J3158" s="2">
        <v>16.28</v>
      </c>
      <c r="K3158" s="2">
        <v>14.94</v>
      </c>
      <c r="L3158" s="2" t="s">
        <v>523</v>
      </c>
      <c r="M3158" s="2" t="s">
        <v>38</v>
      </c>
      <c r="N3158" s="2" t="s">
        <v>23</v>
      </c>
      <c r="O3158" s="2" t="s">
        <v>24</v>
      </c>
      <c r="P3158" s="2" t="s">
        <v>64</v>
      </c>
      <c r="Q3158" s="2" t="s">
        <v>36</v>
      </c>
      <c r="R3158" s="3">
        <v>42924</v>
      </c>
      <c r="S3158" s="10">
        <f t="shared" si="535"/>
        <v>2017</v>
      </c>
      <c r="T3158">
        <f t="shared" si="539"/>
        <v>31.28</v>
      </c>
      <c r="U3158" t="str">
        <f t="shared" si="539"/>
        <v/>
      </c>
      <c r="V3158" t="str">
        <f t="shared" si="539"/>
        <v/>
      </c>
      <c r="W3158" t="str">
        <f t="shared" si="539"/>
        <v/>
      </c>
      <c r="Z3158">
        <f t="shared" si="540"/>
        <v>31.28</v>
      </c>
      <c r="AA3158" t="str">
        <f t="shared" si="540"/>
        <v/>
      </c>
      <c r="AB3158" t="str">
        <f t="shared" si="540"/>
        <v/>
      </c>
      <c r="AE3158" t="str">
        <f t="shared" si="536"/>
        <v/>
      </c>
      <c r="AH3158" t="str">
        <f t="shared" si="537"/>
        <v/>
      </c>
      <c r="AI3158" t="str">
        <f t="shared" si="538"/>
        <v/>
      </c>
      <c r="AJ3158" t="str">
        <f t="shared" si="538"/>
        <v/>
      </c>
      <c r="AK3158" t="str">
        <f t="shared" si="538"/>
        <v/>
      </c>
      <c r="AL3158" t="str">
        <f t="shared" si="538"/>
        <v/>
      </c>
    </row>
    <row r="3159" spans="1:38" x14ac:dyDescent="0.2">
      <c r="A3159" s="1">
        <v>8401</v>
      </c>
      <c r="B3159" s="2" t="s">
        <v>18</v>
      </c>
      <c r="C3159" s="3">
        <v>42924</v>
      </c>
      <c r="D3159" s="2" t="s">
        <v>41</v>
      </c>
      <c r="E3159" s="2">
        <v>13</v>
      </c>
      <c r="F3159" s="2">
        <v>1272.8969999999999</v>
      </c>
      <c r="G3159" s="2">
        <v>0.1</v>
      </c>
      <c r="H3159" s="2" t="s">
        <v>20</v>
      </c>
      <c r="I3159" s="2">
        <v>-155.72</v>
      </c>
      <c r="J3159" s="2">
        <v>137.99</v>
      </c>
      <c r="K3159" s="2">
        <v>17</v>
      </c>
      <c r="L3159" s="2" t="s">
        <v>523</v>
      </c>
      <c r="M3159" s="2" t="s">
        <v>38</v>
      </c>
      <c r="N3159" s="2" t="s">
        <v>23</v>
      </c>
      <c r="O3159" s="2" t="s">
        <v>31</v>
      </c>
      <c r="P3159" s="2" t="s">
        <v>39</v>
      </c>
      <c r="Q3159" s="2" t="s">
        <v>26</v>
      </c>
      <c r="R3159" s="3">
        <v>42925</v>
      </c>
      <c r="S3159" s="10">
        <f t="shared" si="535"/>
        <v>2017</v>
      </c>
      <c r="T3159">
        <f t="shared" si="539"/>
        <v>-155.72</v>
      </c>
      <c r="U3159" t="str">
        <f t="shared" si="539"/>
        <v/>
      </c>
      <c r="V3159" t="str">
        <f t="shared" si="539"/>
        <v/>
      </c>
      <c r="W3159" t="str">
        <f t="shared" si="539"/>
        <v/>
      </c>
      <c r="Z3159" t="str">
        <f t="shared" si="540"/>
        <v/>
      </c>
      <c r="AA3159">
        <f t="shared" si="540"/>
        <v>-155.72</v>
      </c>
      <c r="AB3159" t="str">
        <f t="shared" si="540"/>
        <v/>
      </c>
      <c r="AE3159" t="str">
        <f t="shared" si="536"/>
        <v>Technology</v>
      </c>
      <c r="AH3159" t="str">
        <f t="shared" si="537"/>
        <v/>
      </c>
      <c r="AI3159" t="str">
        <f t="shared" si="538"/>
        <v/>
      </c>
      <c r="AJ3159" t="str">
        <f t="shared" si="538"/>
        <v/>
      </c>
      <c r="AK3159" t="str">
        <f t="shared" si="538"/>
        <v/>
      </c>
      <c r="AL3159" t="str">
        <f t="shared" si="538"/>
        <v/>
      </c>
    </row>
    <row r="3160" spans="1:38" x14ac:dyDescent="0.2">
      <c r="A3160" s="1">
        <v>8402</v>
      </c>
      <c r="B3160" s="2" t="s">
        <v>18</v>
      </c>
      <c r="C3160" s="3">
        <v>42924</v>
      </c>
      <c r="D3160" s="2" t="s">
        <v>41</v>
      </c>
      <c r="E3160" s="2">
        <v>27</v>
      </c>
      <c r="F3160" s="2">
        <v>318.61</v>
      </c>
      <c r="G3160" s="2">
        <v>0.09</v>
      </c>
      <c r="H3160" s="2" t="s">
        <v>20</v>
      </c>
      <c r="I3160" s="2">
        <v>-8.6300000000000008</v>
      </c>
      <c r="J3160" s="2">
        <v>24.28</v>
      </c>
      <c r="K3160" s="2">
        <v>20.47</v>
      </c>
      <c r="L3160" s="2" t="s">
        <v>446</v>
      </c>
      <c r="M3160" s="2" t="s">
        <v>38</v>
      </c>
      <c r="N3160" s="2" t="s">
        <v>54</v>
      </c>
      <c r="O3160" s="2" t="s">
        <v>24</v>
      </c>
      <c r="P3160" s="2" t="s">
        <v>35</v>
      </c>
      <c r="Q3160" s="2" t="s">
        <v>26</v>
      </c>
      <c r="R3160" s="3">
        <v>42926</v>
      </c>
      <c r="S3160" s="10">
        <f t="shared" si="535"/>
        <v>2017</v>
      </c>
      <c r="T3160" t="str">
        <f t="shared" si="539"/>
        <v/>
      </c>
      <c r="U3160" t="str">
        <f t="shared" si="539"/>
        <v/>
      </c>
      <c r="V3160" t="str">
        <f t="shared" si="539"/>
        <v/>
      </c>
      <c r="W3160">
        <f t="shared" si="539"/>
        <v>-8.6300000000000008</v>
      </c>
      <c r="Z3160">
        <f t="shared" si="540"/>
        <v>-8.6300000000000008</v>
      </c>
      <c r="AA3160" t="str">
        <f t="shared" si="540"/>
        <v/>
      </c>
      <c r="AB3160" t="str">
        <f t="shared" si="540"/>
        <v/>
      </c>
      <c r="AE3160" t="str">
        <f t="shared" si="536"/>
        <v>Office Supplies</v>
      </c>
      <c r="AH3160" t="str">
        <f t="shared" si="537"/>
        <v/>
      </c>
      <c r="AI3160" t="str">
        <f t="shared" si="538"/>
        <v/>
      </c>
      <c r="AJ3160" t="str">
        <f t="shared" si="538"/>
        <v/>
      </c>
      <c r="AK3160" t="str">
        <f t="shared" si="538"/>
        <v/>
      </c>
      <c r="AL3160" t="str">
        <f t="shared" si="538"/>
        <v/>
      </c>
    </row>
    <row r="3161" spans="1:38" x14ac:dyDescent="0.2">
      <c r="A3161" s="1">
        <v>8403</v>
      </c>
      <c r="B3161" s="2" t="s">
        <v>18</v>
      </c>
      <c r="C3161" s="3">
        <v>42924</v>
      </c>
      <c r="D3161" s="2" t="s">
        <v>59</v>
      </c>
      <c r="E3161" s="2">
        <v>2</v>
      </c>
      <c r="F3161" s="2">
        <v>32.36</v>
      </c>
      <c r="G3161" s="2">
        <v>0.05</v>
      </c>
      <c r="H3161" s="2" t="s">
        <v>20</v>
      </c>
      <c r="I3161" s="2">
        <v>-7.4</v>
      </c>
      <c r="J3161" s="2">
        <v>22.91</v>
      </c>
      <c r="K3161" s="2">
        <v>16.989999999999998</v>
      </c>
      <c r="L3161" s="2" t="s">
        <v>274</v>
      </c>
      <c r="M3161" s="2" t="s">
        <v>66</v>
      </c>
      <c r="N3161" s="2" t="s">
        <v>30</v>
      </c>
      <c r="O3161" s="2" t="s">
        <v>24</v>
      </c>
      <c r="P3161" s="2" t="s">
        <v>25</v>
      </c>
      <c r="Q3161" s="2" t="s">
        <v>26</v>
      </c>
      <c r="R3161" s="3">
        <v>42926</v>
      </c>
      <c r="S3161" s="10">
        <f t="shared" si="535"/>
        <v>2017</v>
      </c>
      <c r="T3161" t="str">
        <f t="shared" si="539"/>
        <v/>
      </c>
      <c r="U3161">
        <f t="shared" si="539"/>
        <v>-7.4</v>
      </c>
      <c r="V3161" t="str">
        <f t="shared" si="539"/>
        <v/>
      </c>
      <c r="W3161" t="str">
        <f t="shared" si="539"/>
        <v/>
      </c>
      <c r="Z3161">
        <f t="shared" si="540"/>
        <v>-7.4</v>
      </c>
      <c r="AA3161" t="str">
        <f t="shared" si="540"/>
        <v/>
      </c>
      <c r="AB3161" t="str">
        <f t="shared" si="540"/>
        <v/>
      </c>
      <c r="AE3161" t="str">
        <f t="shared" si="536"/>
        <v>Office Supplies</v>
      </c>
      <c r="AH3161" t="str">
        <f t="shared" si="537"/>
        <v/>
      </c>
      <c r="AI3161" t="str">
        <f t="shared" si="538"/>
        <v/>
      </c>
      <c r="AJ3161" t="str">
        <f t="shared" si="538"/>
        <v/>
      </c>
      <c r="AK3161" t="str">
        <f t="shared" si="538"/>
        <v/>
      </c>
      <c r="AL3161" t="str">
        <f t="shared" si="538"/>
        <v/>
      </c>
    </row>
    <row r="3162" spans="1:38" x14ac:dyDescent="0.2">
      <c r="A3162" s="1">
        <v>8404</v>
      </c>
      <c r="B3162" s="2" t="s">
        <v>18</v>
      </c>
      <c r="C3162" s="3">
        <v>42925</v>
      </c>
      <c r="D3162" s="2" t="s">
        <v>41</v>
      </c>
      <c r="E3162" s="2">
        <v>49</v>
      </c>
      <c r="F3162" s="2">
        <v>848.91</v>
      </c>
      <c r="G3162" s="2">
        <v>0.05</v>
      </c>
      <c r="H3162" s="2" t="s">
        <v>49</v>
      </c>
      <c r="I3162" s="2">
        <v>26.26</v>
      </c>
      <c r="J3162" s="2">
        <v>28.91</v>
      </c>
      <c r="K3162" s="2">
        <v>20.25</v>
      </c>
      <c r="L3162" s="2" t="s">
        <v>580</v>
      </c>
      <c r="M3162" s="2" t="s">
        <v>29</v>
      </c>
      <c r="N3162" s="2" t="s">
        <v>30</v>
      </c>
      <c r="O3162" s="2" t="s">
        <v>24</v>
      </c>
      <c r="P3162" s="2" t="s">
        <v>52</v>
      </c>
      <c r="Q3162" s="2" t="s">
        <v>26</v>
      </c>
      <c r="R3162" s="3">
        <v>42927</v>
      </c>
      <c r="S3162" s="10">
        <f t="shared" si="535"/>
        <v>2017</v>
      </c>
      <c r="T3162" t="str">
        <f t="shared" ref="T3162:W3181" si="541">IF($N3162=T$1,$I3162,"")</f>
        <v/>
      </c>
      <c r="U3162">
        <f t="shared" si="541"/>
        <v>26.26</v>
      </c>
      <c r="V3162" t="str">
        <f t="shared" si="541"/>
        <v/>
      </c>
      <c r="W3162" t="str">
        <f t="shared" si="541"/>
        <v/>
      </c>
      <c r="Z3162">
        <f t="shared" ref="Z3162:AB3181" si="542">IF($O3162=Z$1,$I3162,"")</f>
        <v>26.26</v>
      </c>
      <c r="AA3162" t="str">
        <f t="shared" si="542"/>
        <v/>
      </c>
      <c r="AB3162" t="str">
        <f t="shared" si="542"/>
        <v/>
      </c>
      <c r="AE3162" t="str">
        <f t="shared" si="536"/>
        <v/>
      </c>
      <c r="AH3162" t="str">
        <f t="shared" si="537"/>
        <v/>
      </c>
      <c r="AI3162" t="str">
        <f t="shared" si="538"/>
        <v/>
      </c>
      <c r="AJ3162" t="str">
        <f t="shared" si="538"/>
        <v/>
      </c>
      <c r="AK3162" t="str">
        <f t="shared" si="538"/>
        <v/>
      </c>
      <c r="AL3162" t="str">
        <f t="shared" si="538"/>
        <v/>
      </c>
    </row>
    <row r="3163" spans="1:38" x14ac:dyDescent="0.2">
      <c r="A3163" s="1">
        <v>8405</v>
      </c>
      <c r="B3163" s="2" t="s">
        <v>18</v>
      </c>
      <c r="C3163" s="3">
        <v>42926</v>
      </c>
      <c r="D3163" s="2" t="s">
        <v>59</v>
      </c>
      <c r="E3163" s="2">
        <v>36</v>
      </c>
      <c r="F3163" s="2">
        <v>240.83</v>
      </c>
      <c r="G3163" s="2">
        <v>0.03</v>
      </c>
      <c r="H3163" s="2" t="s">
        <v>20</v>
      </c>
      <c r="I3163" s="2">
        <v>-66.5</v>
      </c>
      <c r="J3163" s="2">
        <v>18.28</v>
      </c>
      <c r="K3163" s="2">
        <v>19.36</v>
      </c>
      <c r="L3163" s="2" t="s">
        <v>73</v>
      </c>
      <c r="M3163" s="2" t="s">
        <v>38</v>
      </c>
      <c r="N3163" s="2" t="s">
        <v>43</v>
      </c>
      <c r="O3163" s="2" t="s">
        <v>24</v>
      </c>
      <c r="P3163" s="2" t="s">
        <v>25</v>
      </c>
      <c r="Q3163" s="2" t="s">
        <v>26</v>
      </c>
      <c r="R3163" s="3">
        <v>42926</v>
      </c>
      <c r="S3163" s="10">
        <f t="shared" si="535"/>
        <v>2017</v>
      </c>
      <c r="T3163" t="str">
        <f t="shared" si="541"/>
        <v/>
      </c>
      <c r="U3163" t="str">
        <f t="shared" si="541"/>
        <v/>
      </c>
      <c r="V3163">
        <f t="shared" si="541"/>
        <v>-66.5</v>
      </c>
      <c r="W3163" t="str">
        <f t="shared" si="541"/>
        <v/>
      </c>
      <c r="Z3163">
        <f t="shared" si="542"/>
        <v>-66.5</v>
      </c>
      <c r="AA3163" t="str">
        <f t="shared" si="542"/>
        <v/>
      </c>
      <c r="AB3163" t="str">
        <f t="shared" si="542"/>
        <v/>
      </c>
      <c r="AE3163" t="str">
        <f t="shared" si="536"/>
        <v>Office Supplies</v>
      </c>
      <c r="AH3163" t="str">
        <f t="shared" si="537"/>
        <v/>
      </c>
      <c r="AI3163" t="str">
        <f t="shared" si="538"/>
        <v/>
      </c>
      <c r="AJ3163" t="str">
        <f t="shared" si="538"/>
        <v/>
      </c>
      <c r="AK3163" t="str">
        <f t="shared" si="538"/>
        <v/>
      </c>
      <c r="AL3163" t="str">
        <f t="shared" si="538"/>
        <v/>
      </c>
    </row>
    <row r="3164" spans="1:38" x14ac:dyDescent="0.2">
      <c r="A3164" s="1">
        <v>8406</v>
      </c>
      <c r="B3164" s="2" t="s">
        <v>18</v>
      </c>
      <c r="C3164" s="3">
        <v>42926</v>
      </c>
      <c r="D3164" s="2" t="s">
        <v>59</v>
      </c>
      <c r="E3164" s="2">
        <v>5</v>
      </c>
      <c r="F3164" s="2">
        <v>353.63</v>
      </c>
      <c r="G3164" s="2">
        <v>0</v>
      </c>
      <c r="H3164" s="2" t="s">
        <v>20</v>
      </c>
      <c r="I3164" s="2">
        <v>13.86</v>
      </c>
      <c r="J3164" s="2">
        <v>72.98</v>
      </c>
      <c r="K3164" s="2">
        <v>33.99</v>
      </c>
      <c r="L3164" s="2" t="s">
        <v>272</v>
      </c>
      <c r="M3164" s="2" t="s">
        <v>29</v>
      </c>
      <c r="N3164" s="2" t="s">
        <v>54</v>
      </c>
      <c r="O3164" s="2" t="s">
        <v>24</v>
      </c>
      <c r="P3164" s="2" t="s">
        <v>90</v>
      </c>
      <c r="Q3164" s="2" t="s">
        <v>26</v>
      </c>
      <c r="R3164" s="3">
        <v>42927</v>
      </c>
      <c r="S3164" s="10">
        <f t="shared" si="535"/>
        <v>2017</v>
      </c>
      <c r="T3164" t="str">
        <f t="shared" si="541"/>
        <v/>
      </c>
      <c r="U3164" t="str">
        <f t="shared" si="541"/>
        <v/>
      </c>
      <c r="V3164" t="str">
        <f t="shared" si="541"/>
        <v/>
      </c>
      <c r="W3164">
        <f t="shared" si="541"/>
        <v>13.86</v>
      </c>
      <c r="Z3164">
        <f t="shared" si="542"/>
        <v>13.86</v>
      </c>
      <c r="AA3164" t="str">
        <f t="shared" si="542"/>
        <v/>
      </c>
      <c r="AB3164" t="str">
        <f t="shared" si="542"/>
        <v/>
      </c>
      <c r="AE3164" t="str">
        <f t="shared" si="536"/>
        <v/>
      </c>
      <c r="AH3164" t="str">
        <f t="shared" si="537"/>
        <v/>
      </c>
      <c r="AI3164" t="str">
        <f t="shared" si="538"/>
        <v/>
      </c>
      <c r="AJ3164" t="str">
        <f t="shared" si="538"/>
        <v/>
      </c>
      <c r="AK3164" t="str">
        <f t="shared" si="538"/>
        <v/>
      </c>
      <c r="AL3164" t="str">
        <f t="shared" si="538"/>
        <v/>
      </c>
    </row>
    <row r="3165" spans="1:38" x14ac:dyDescent="0.2">
      <c r="A3165" s="1">
        <v>8407</v>
      </c>
      <c r="B3165" s="2" t="s">
        <v>18</v>
      </c>
      <c r="C3165" s="3">
        <v>42927</v>
      </c>
      <c r="D3165" s="2" t="s">
        <v>27</v>
      </c>
      <c r="E3165" s="2">
        <v>45</v>
      </c>
      <c r="F3165" s="2">
        <v>319.05</v>
      </c>
      <c r="G3165" s="2">
        <v>0.03</v>
      </c>
      <c r="H3165" s="2" t="s">
        <v>20</v>
      </c>
      <c r="I3165" s="2">
        <v>-65.849999999999994</v>
      </c>
      <c r="J3165" s="2">
        <v>18.809999999999999</v>
      </c>
      <c r="K3165" s="2">
        <v>19.48</v>
      </c>
      <c r="L3165" s="2" t="s">
        <v>340</v>
      </c>
      <c r="M3165" s="2" t="s">
        <v>38</v>
      </c>
      <c r="N3165" s="2" t="s">
        <v>23</v>
      </c>
      <c r="O3165" s="2" t="s">
        <v>24</v>
      </c>
      <c r="P3165" s="2" t="s">
        <v>25</v>
      </c>
      <c r="Q3165" s="2" t="s">
        <v>26</v>
      </c>
      <c r="R3165" s="3">
        <v>42932</v>
      </c>
      <c r="S3165" s="10">
        <f t="shared" si="535"/>
        <v>2017</v>
      </c>
      <c r="T3165">
        <f t="shared" si="541"/>
        <v>-65.849999999999994</v>
      </c>
      <c r="U3165" t="str">
        <f t="shared" si="541"/>
        <v/>
      </c>
      <c r="V3165" t="str">
        <f t="shared" si="541"/>
        <v/>
      </c>
      <c r="W3165" t="str">
        <f t="shared" si="541"/>
        <v/>
      </c>
      <c r="Z3165">
        <f t="shared" si="542"/>
        <v>-65.849999999999994</v>
      </c>
      <c r="AA3165" t="str">
        <f t="shared" si="542"/>
        <v/>
      </c>
      <c r="AB3165" t="str">
        <f t="shared" si="542"/>
        <v/>
      </c>
      <c r="AE3165" t="str">
        <f t="shared" si="536"/>
        <v>Office Supplies</v>
      </c>
      <c r="AH3165" t="str">
        <f t="shared" si="537"/>
        <v/>
      </c>
      <c r="AI3165" t="str">
        <f t="shared" si="538"/>
        <v/>
      </c>
      <c r="AJ3165" t="str">
        <f t="shared" si="538"/>
        <v/>
      </c>
      <c r="AK3165" t="str">
        <f t="shared" si="538"/>
        <v/>
      </c>
      <c r="AL3165" t="str">
        <f t="shared" si="538"/>
        <v/>
      </c>
    </row>
    <row r="3166" spans="1:38" x14ac:dyDescent="0.2">
      <c r="A3166" s="1">
        <v>8408</v>
      </c>
      <c r="B3166" s="2" t="s">
        <v>18</v>
      </c>
      <c r="C3166" s="3">
        <v>42927</v>
      </c>
      <c r="D3166" s="2" t="s">
        <v>27</v>
      </c>
      <c r="E3166" s="2">
        <v>28</v>
      </c>
      <c r="F3166" s="2">
        <v>108.59</v>
      </c>
      <c r="G3166" s="2">
        <v>0.06</v>
      </c>
      <c r="H3166" s="2" t="s">
        <v>20</v>
      </c>
      <c r="I3166" s="2">
        <v>37.869999999999997</v>
      </c>
      <c r="J3166" s="2">
        <v>15.78</v>
      </c>
      <c r="K3166" s="2">
        <v>14.71</v>
      </c>
      <c r="L3166" s="2" t="s">
        <v>340</v>
      </c>
      <c r="M3166" s="2" t="s">
        <v>38</v>
      </c>
      <c r="N3166" s="2" t="s">
        <v>23</v>
      </c>
      <c r="O3166" s="2" t="s">
        <v>24</v>
      </c>
      <c r="P3166" s="2" t="s">
        <v>95</v>
      </c>
      <c r="Q3166" s="2" t="s">
        <v>36</v>
      </c>
      <c r="R3166" s="3">
        <v>42932</v>
      </c>
      <c r="S3166" s="10">
        <f t="shared" si="535"/>
        <v>2017</v>
      </c>
      <c r="T3166">
        <f t="shared" si="541"/>
        <v>37.869999999999997</v>
      </c>
      <c r="U3166" t="str">
        <f t="shared" si="541"/>
        <v/>
      </c>
      <c r="V3166" t="str">
        <f t="shared" si="541"/>
        <v/>
      </c>
      <c r="W3166" t="str">
        <f t="shared" si="541"/>
        <v/>
      </c>
      <c r="Z3166">
        <f t="shared" si="542"/>
        <v>37.869999999999997</v>
      </c>
      <c r="AA3166" t="str">
        <f t="shared" si="542"/>
        <v/>
      </c>
      <c r="AB3166" t="str">
        <f t="shared" si="542"/>
        <v/>
      </c>
      <c r="AE3166" t="str">
        <f t="shared" si="536"/>
        <v/>
      </c>
      <c r="AH3166" t="str">
        <f t="shared" si="537"/>
        <v/>
      </c>
      <c r="AI3166" t="str">
        <f t="shared" si="538"/>
        <v/>
      </c>
      <c r="AJ3166" t="str">
        <f t="shared" si="538"/>
        <v/>
      </c>
      <c r="AK3166" t="str">
        <f t="shared" si="538"/>
        <v/>
      </c>
      <c r="AL3166" t="str">
        <f t="shared" si="538"/>
        <v/>
      </c>
    </row>
    <row r="3167" spans="1:38" x14ac:dyDescent="0.2">
      <c r="A3167" s="1">
        <v>8409</v>
      </c>
      <c r="B3167" s="2" t="s">
        <v>18</v>
      </c>
      <c r="C3167" s="3">
        <v>42927</v>
      </c>
      <c r="D3167" s="2" t="s">
        <v>59</v>
      </c>
      <c r="E3167" s="2">
        <v>3</v>
      </c>
      <c r="F3167" s="2">
        <v>243.72</v>
      </c>
      <c r="G3167" s="2">
        <v>0.03</v>
      </c>
      <c r="H3167" s="2" t="s">
        <v>20</v>
      </c>
      <c r="I3167" s="2">
        <v>-334.55</v>
      </c>
      <c r="J3167" s="2">
        <v>89.51</v>
      </c>
      <c r="K3167" s="2">
        <v>18</v>
      </c>
      <c r="L3167" s="2" t="s">
        <v>42</v>
      </c>
      <c r="M3167" s="2" t="s">
        <v>22</v>
      </c>
      <c r="N3167" s="2" t="s">
        <v>43</v>
      </c>
      <c r="O3167" s="2" t="s">
        <v>31</v>
      </c>
      <c r="P3167" s="2" t="s">
        <v>32</v>
      </c>
      <c r="Q3167" s="2" t="s">
        <v>26</v>
      </c>
      <c r="R3167" s="3">
        <v>42929</v>
      </c>
      <c r="S3167" s="10">
        <f t="shared" si="535"/>
        <v>2017</v>
      </c>
      <c r="T3167" t="str">
        <f t="shared" si="541"/>
        <v/>
      </c>
      <c r="U3167" t="str">
        <f t="shared" si="541"/>
        <v/>
      </c>
      <c r="V3167">
        <f t="shared" si="541"/>
        <v>-334.55</v>
      </c>
      <c r="W3167" t="str">
        <f t="shared" si="541"/>
        <v/>
      </c>
      <c r="Z3167" t="str">
        <f t="shared" si="542"/>
        <v/>
      </c>
      <c r="AA3167">
        <f t="shared" si="542"/>
        <v>-334.55</v>
      </c>
      <c r="AB3167" t="str">
        <f t="shared" si="542"/>
        <v/>
      </c>
      <c r="AE3167" t="str">
        <f t="shared" si="536"/>
        <v>Technology</v>
      </c>
      <c r="AH3167">
        <f t="shared" si="537"/>
        <v>-334.55</v>
      </c>
      <c r="AI3167" t="str">
        <f t="shared" si="538"/>
        <v/>
      </c>
      <c r="AJ3167" t="str">
        <f t="shared" si="538"/>
        <v/>
      </c>
      <c r="AK3167" t="str">
        <f t="shared" si="538"/>
        <v/>
      </c>
      <c r="AL3167">
        <f t="shared" si="538"/>
        <v>-334.55</v>
      </c>
    </row>
    <row r="3168" spans="1:38" x14ac:dyDescent="0.2">
      <c r="A3168" s="1">
        <v>8410</v>
      </c>
      <c r="B3168" s="2" t="s">
        <v>18</v>
      </c>
      <c r="C3168" s="3">
        <v>42928</v>
      </c>
      <c r="D3168" s="2" t="s">
        <v>50</v>
      </c>
      <c r="E3168" s="2">
        <v>44</v>
      </c>
      <c r="F3168" s="2">
        <v>2284.4299999999998</v>
      </c>
      <c r="G3168" s="2">
        <v>7.0000000000000007E-2</v>
      </c>
      <c r="H3168" s="2" t="s">
        <v>20</v>
      </c>
      <c r="I3168" s="2">
        <v>969.5</v>
      </c>
      <c r="J3168" s="2">
        <v>67.48</v>
      </c>
      <c r="K3168" s="2">
        <v>20.79</v>
      </c>
      <c r="L3168" s="2" t="s">
        <v>280</v>
      </c>
      <c r="M3168" s="2" t="s">
        <v>22</v>
      </c>
      <c r="N3168" s="2" t="s">
        <v>43</v>
      </c>
      <c r="O3168" s="2" t="s">
        <v>24</v>
      </c>
      <c r="P3168" s="2" t="s">
        <v>35</v>
      </c>
      <c r="Q3168" s="2" t="s">
        <v>26</v>
      </c>
      <c r="R3168" s="3">
        <v>42929</v>
      </c>
      <c r="S3168" s="10">
        <f t="shared" si="535"/>
        <v>2017</v>
      </c>
      <c r="T3168" t="str">
        <f t="shared" si="541"/>
        <v/>
      </c>
      <c r="U3168" t="str">
        <f t="shared" si="541"/>
        <v/>
      </c>
      <c r="V3168">
        <f t="shared" si="541"/>
        <v>969.5</v>
      </c>
      <c r="W3168" t="str">
        <f t="shared" si="541"/>
        <v/>
      </c>
      <c r="Z3168">
        <f t="shared" si="542"/>
        <v>969.5</v>
      </c>
      <c r="AA3168" t="str">
        <f t="shared" si="542"/>
        <v/>
      </c>
      <c r="AB3168" t="str">
        <f t="shared" si="542"/>
        <v/>
      </c>
      <c r="AE3168" t="str">
        <f t="shared" si="536"/>
        <v/>
      </c>
      <c r="AH3168" t="str">
        <f t="shared" si="537"/>
        <v/>
      </c>
      <c r="AI3168" t="str">
        <f t="shared" si="538"/>
        <v/>
      </c>
      <c r="AJ3168" t="str">
        <f t="shared" si="538"/>
        <v/>
      </c>
      <c r="AK3168" t="str">
        <f t="shared" si="538"/>
        <v/>
      </c>
      <c r="AL3168" t="str">
        <f t="shared" si="538"/>
        <v/>
      </c>
    </row>
    <row r="3169" spans="1:38" x14ac:dyDescent="0.2">
      <c r="A3169" s="1">
        <v>8411</v>
      </c>
      <c r="B3169" s="2" t="s">
        <v>18</v>
      </c>
      <c r="C3169" s="3">
        <v>42929</v>
      </c>
      <c r="D3169" s="2" t="s">
        <v>19</v>
      </c>
      <c r="E3169" s="2">
        <v>27</v>
      </c>
      <c r="F3169" s="2">
        <v>906.3</v>
      </c>
      <c r="G3169" s="2">
        <v>0.03</v>
      </c>
      <c r="H3169" s="2" t="s">
        <v>20</v>
      </c>
      <c r="I3169" s="2">
        <v>331.28</v>
      </c>
      <c r="J3169" s="2">
        <v>43.78</v>
      </c>
      <c r="K3169" s="2">
        <v>15.99</v>
      </c>
      <c r="L3169" s="2" t="s">
        <v>443</v>
      </c>
      <c r="M3169" s="2" t="s">
        <v>22</v>
      </c>
      <c r="N3169" s="2" t="s">
        <v>23</v>
      </c>
      <c r="O3169" s="2" t="s">
        <v>31</v>
      </c>
      <c r="P3169" s="2" t="s">
        <v>32</v>
      </c>
      <c r="Q3169" s="2" t="s">
        <v>58</v>
      </c>
      <c r="R3169" s="3">
        <v>42930</v>
      </c>
      <c r="S3169" s="10">
        <f t="shared" si="535"/>
        <v>2017</v>
      </c>
      <c r="T3169">
        <f t="shared" si="541"/>
        <v>331.28</v>
      </c>
      <c r="U3169" t="str">
        <f t="shared" si="541"/>
        <v/>
      </c>
      <c r="V3169" t="str">
        <f t="shared" si="541"/>
        <v/>
      </c>
      <c r="W3169" t="str">
        <f t="shared" si="541"/>
        <v/>
      </c>
      <c r="Z3169" t="str">
        <f t="shared" si="542"/>
        <v/>
      </c>
      <c r="AA3169">
        <f t="shared" si="542"/>
        <v>331.28</v>
      </c>
      <c r="AB3169" t="str">
        <f t="shared" si="542"/>
        <v/>
      </c>
      <c r="AE3169" t="str">
        <f t="shared" si="536"/>
        <v/>
      </c>
      <c r="AH3169" t="str">
        <f t="shared" si="537"/>
        <v/>
      </c>
      <c r="AI3169" t="str">
        <f t="shared" si="538"/>
        <v/>
      </c>
      <c r="AJ3169" t="str">
        <f t="shared" si="538"/>
        <v/>
      </c>
      <c r="AK3169" t="str">
        <f t="shared" si="538"/>
        <v/>
      </c>
      <c r="AL3169" t="str">
        <f t="shared" si="538"/>
        <v/>
      </c>
    </row>
    <row r="3170" spans="1:38" x14ac:dyDescent="0.2">
      <c r="A3170" s="1">
        <v>8412</v>
      </c>
      <c r="B3170" s="2" t="s">
        <v>18</v>
      </c>
      <c r="C3170" s="3">
        <v>42930</v>
      </c>
      <c r="D3170" s="2" t="s">
        <v>59</v>
      </c>
      <c r="E3170" s="2">
        <v>31</v>
      </c>
      <c r="F3170" s="2">
        <v>224.54</v>
      </c>
      <c r="G3170" s="2">
        <v>0</v>
      </c>
      <c r="H3170" s="2" t="s">
        <v>20</v>
      </c>
      <c r="I3170" s="2">
        <v>-57.57</v>
      </c>
      <c r="J3170" s="2">
        <v>18.48</v>
      </c>
      <c r="K3170" s="2">
        <v>20.22</v>
      </c>
      <c r="L3170" s="2" t="s">
        <v>117</v>
      </c>
      <c r="M3170" s="2" t="s">
        <v>38</v>
      </c>
      <c r="N3170" s="2" t="s">
        <v>30</v>
      </c>
      <c r="O3170" s="2" t="s">
        <v>24</v>
      </c>
      <c r="P3170" s="2" t="s">
        <v>35</v>
      </c>
      <c r="Q3170" s="2" t="s">
        <v>26</v>
      </c>
      <c r="R3170" s="3">
        <v>42932</v>
      </c>
      <c r="S3170" s="10">
        <f t="shared" si="535"/>
        <v>2017</v>
      </c>
      <c r="T3170" t="str">
        <f t="shared" si="541"/>
        <v/>
      </c>
      <c r="U3170">
        <f t="shared" si="541"/>
        <v>-57.57</v>
      </c>
      <c r="V3170" t="str">
        <f t="shared" si="541"/>
        <v/>
      </c>
      <c r="W3170" t="str">
        <f t="shared" si="541"/>
        <v/>
      </c>
      <c r="Z3170">
        <f t="shared" si="542"/>
        <v>-57.57</v>
      </c>
      <c r="AA3170" t="str">
        <f t="shared" si="542"/>
        <v/>
      </c>
      <c r="AB3170" t="str">
        <f t="shared" si="542"/>
        <v/>
      </c>
      <c r="AE3170" t="str">
        <f t="shared" si="536"/>
        <v>Office Supplies</v>
      </c>
      <c r="AH3170" t="str">
        <f t="shared" si="537"/>
        <v/>
      </c>
      <c r="AI3170" t="str">
        <f t="shared" si="538"/>
        <v/>
      </c>
      <c r="AJ3170" t="str">
        <f t="shared" si="538"/>
        <v/>
      </c>
      <c r="AK3170" t="str">
        <f t="shared" si="538"/>
        <v/>
      </c>
      <c r="AL3170" t="str">
        <f t="shared" si="538"/>
        <v/>
      </c>
    </row>
    <row r="3171" spans="1:38" x14ac:dyDescent="0.2">
      <c r="A3171" s="1">
        <v>8413</v>
      </c>
      <c r="B3171" s="2" t="s">
        <v>18</v>
      </c>
      <c r="C3171" s="3">
        <v>42930</v>
      </c>
      <c r="D3171" s="2" t="s">
        <v>59</v>
      </c>
      <c r="E3171" s="2">
        <v>22</v>
      </c>
      <c r="F3171" s="2">
        <v>434.1</v>
      </c>
      <c r="G3171" s="2">
        <v>0.06</v>
      </c>
      <c r="H3171" s="2" t="s">
        <v>20</v>
      </c>
      <c r="I3171" s="2">
        <v>110.17</v>
      </c>
      <c r="J3171" s="2">
        <v>31.84</v>
      </c>
      <c r="K3171" s="2">
        <v>18.100000000000001</v>
      </c>
      <c r="L3171" s="2" t="s">
        <v>117</v>
      </c>
      <c r="M3171" s="2" t="s">
        <v>29</v>
      </c>
      <c r="N3171" s="2" t="s">
        <v>30</v>
      </c>
      <c r="O3171" s="2" t="s">
        <v>24</v>
      </c>
      <c r="P3171" s="2" t="s">
        <v>64</v>
      </c>
      <c r="Q3171" s="2" t="s">
        <v>36</v>
      </c>
      <c r="R3171" s="3">
        <v>42932</v>
      </c>
      <c r="S3171" s="10">
        <f t="shared" si="535"/>
        <v>2017</v>
      </c>
      <c r="T3171" t="str">
        <f t="shared" si="541"/>
        <v/>
      </c>
      <c r="U3171">
        <f t="shared" si="541"/>
        <v>110.17</v>
      </c>
      <c r="V3171" t="str">
        <f t="shared" si="541"/>
        <v/>
      </c>
      <c r="W3171" t="str">
        <f t="shared" si="541"/>
        <v/>
      </c>
      <c r="Z3171">
        <f t="shared" si="542"/>
        <v>110.17</v>
      </c>
      <c r="AA3171" t="str">
        <f t="shared" si="542"/>
        <v/>
      </c>
      <c r="AB3171" t="str">
        <f t="shared" si="542"/>
        <v/>
      </c>
      <c r="AE3171" t="str">
        <f t="shared" si="536"/>
        <v/>
      </c>
      <c r="AH3171" t="str">
        <f t="shared" si="537"/>
        <v/>
      </c>
      <c r="AI3171" t="str">
        <f t="shared" si="538"/>
        <v/>
      </c>
      <c r="AJ3171" t="str">
        <f t="shared" si="538"/>
        <v/>
      </c>
      <c r="AK3171" t="str">
        <f t="shared" si="538"/>
        <v/>
      </c>
      <c r="AL3171" t="str">
        <f t="shared" si="538"/>
        <v/>
      </c>
    </row>
    <row r="3172" spans="1:38" x14ac:dyDescent="0.2">
      <c r="A3172" s="1">
        <v>8414</v>
      </c>
      <c r="B3172" s="2" t="s">
        <v>18</v>
      </c>
      <c r="C3172" s="3">
        <v>42932</v>
      </c>
      <c r="D3172" s="2" t="s">
        <v>59</v>
      </c>
      <c r="E3172" s="2">
        <v>5</v>
      </c>
      <c r="F3172" s="2">
        <v>206.56</v>
      </c>
      <c r="G3172" s="2">
        <v>0.1</v>
      </c>
      <c r="H3172" s="2" t="s">
        <v>20</v>
      </c>
      <c r="I3172" s="2">
        <v>-59.47</v>
      </c>
      <c r="J3172" s="2">
        <v>52.98</v>
      </c>
      <c r="K3172" s="2">
        <v>15.99</v>
      </c>
      <c r="L3172" s="2" t="s">
        <v>508</v>
      </c>
      <c r="M3172" s="2" t="s">
        <v>22</v>
      </c>
      <c r="N3172" s="2" t="s">
        <v>30</v>
      </c>
      <c r="O3172" s="2" t="s">
        <v>31</v>
      </c>
      <c r="P3172" s="2" t="s">
        <v>32</v>
      </c>
      <c r="Q3172" s="2" t="s">
        <v>58</v>
      </c>
      <c r="R3172" s="3">
        <v>42934</v>
      </c>
      <c r="S3172" s="10">
        <f t="shared" si="535"/>
        <v>2017</v>
      </c>
      <c r="T3172" t="str">
        <f t="shared" si="541"/>
        <v/>
      </c>
      <c r="U3172">
        <f t="shared" si="541"/>
        <v>-59.47</v>
      </c>
      <c r="V3172" t="str">
        <f t="shared" si="541"/>
        <v/>
      </c>
      <c r="W3172" t="str">
        <f t="shared" si="541"/>
        <v/>
      </c>
      <c r="Z3172" t="str">
        <f t="shared" si="542"/>
        <v/>
      </c>
      <c r="AA3172">
        <f t="shared" si="542"/>
        <v>-59.47</v>
      </c>
      <c r="AB3172" t="str">
        <f t="shared" si="542"/>
        <v/>
      </c>
      <c r="AE3172" t="str">
        <f t="shared" si="536"/>
        <v>Technology</v>
      </c>
      <c r="AH3172">
        <f t="shared" si="537"/>
        <v>-59.47</v>
      </c>
      <c r="AI3172" t="str">
        <f t="shared" si="538"/>
        <v/>
      </c>
      <c r="AJ3172" t="str">
        <f t="shared" si="538"/>
        <v/>
      </c>
      <c r="AK3172" t="str">
        <f t="shared" si="538"/>
        <v/>
      </c>
      <c r="AL3172">
        <f t="shared" si="538"/>
        <v>-59.47</v>
      </c>
    </row>
    <row r="3173" spans="1:38" x14ac:dyDescent="0.2">
      <c r="A3173" s="1">
        <v>8415</v>
      </c>
      <c r="B3173" s="2" t="s">
        <v>18</v>
      </c>
      <c r="C3173" s="3">
        <v>42932</v>
      </c>
      <c r="D3173" s="2" t="s">
        <v>19</v>
      </c>
      <c r="E3173" s="2">
        <v>21</v>
      </c>
      <c r="F3173" s="2">
        <v>212.72</v>
      </c>
      <c r="G3173" s="2">
        <v>0.08</v>
      </c>
      <c r="H3173" s="2" t="s">
        <v>49</v>
      </c>
      <c r="I3173" s="2">
        <v>42.7</v>
      </c>
      <c r="J3173" s="2">
        <v>22.01</v>
      </c>
      <c r="K3173" s="2">
        <v>15.99</v>
      </c>
      <c r="L3173" s="2" t="s">
        <v>414</v>
      </c>
      <c r="M3173" s="2" t="s">
        <v>29</v>
      </c>
      <c r="N3173" s="2" t="s">
        <v>30</v>
      </c>
      <c r="O3173" s="2" t="s">
        <v>31</v>
      </c>
      <c r="P3173" s="2" t="s">
        <v>32</v>
      </c>
      <c r="Q3173" s="2" t="s">
        <v>58</v>
      </c>
      <c r="R3173" s="3">
        <v>42932</v>
      </c>
      <c r="S3173" s="10">
        <f t="shared" si="535"/>
        <v>2017</v>
      </c>
      <c r="T3173" t="str">
        <f t="shared" si="541"/>
        <v/>
      </c>
      <c r="U3173">
        <f t="shared" si="541"/>
        <v>42.7</v>
      </c>
      <c r="V3173" t="str">
        <f t="shared" si="541"/>
        <v/>
      </c>
      <c r="W3173" t="str">
        <f t="shared" si="541"/>
        <v/>
      </c>
      <c r="Z3173" t="str">
        <f t="shared" si="542"/>
        <v/>
      </c>
      <c r="AA3173">
        <f t="shared" si="542"/>
        <v>42.7</v>
      </c>
      <c r="AB3173" t="str">
        <f t="shared" si="542"/>
        <v/>
      </c>
      <c r="AE3173" t="str">
        <f t="shared" si="536"/>
        <v/>
      </c>
      <c r="AH3173" t="str">
        <f t="shared" si="537"/>
        <v/>
      </c>
      <c r="AI3173" t="str">
        <f t="shared" si="538"/>
        <v/>
      </c>
      <c r="AJ3173" t="str">
        <f t="shared" si="538"/>
        <v/>
      </c>
      <c r="AK3173" t="str">
        <f t="shared" si="538"/>
        <v/>
      </c>
      <c r="AL3173" t="str">
        <f t="shared" si="538"/>
        <v/>
      </c>
    </row>
    <row r="3174" spans="1:38" x14ac:dyDescent="0.2">
      <c r="A3174" s="1">
        <v>8416</v>
      </c>
      <c r="B3174" s="2" t="s">
        <v>18</v>
      </c>
      <c r="C3174" s="3">
        <v>42932</v>
      </c>
      <c r="D3174" s="2" t="s">
        <v>19</v>
      </c>
      <c r="E3174" s="2">
        <v>47</v>
      </c>
      <c r="F3174" s="2">
        <v>815</v>
      </c>
      <c r="G3174" s="2">
        <v>0</v>
      </c>
      <c r="H3174" s="2" t="s">
        <v>20</v>
      </c>
      <c r="I3174" s="2">
        <v>219.7</v>
      </c>
      <c r="J3174" s="2">
        <v>28.74</v>
      </c>
      <c r="K3174" s="2">
        <v>19.079999999999998</v>
      </c>
      <c r="L3174" s="2" t="s">
        <v>414</v>
      </c>
      <c r="M3174" s="2" t="s">
        <v>29</v>
      </c>
      <c r="N3174" s="2" t="s">
        <v>30</v>
      </c>
      <c r="O3174" s="2" t="s">
        <v>24</v>
      </c>
      <c r="P3174" s="2" t="s">
        <v>25</v>
      </c>
      <c r="Q3174" s="2" t="s">
        <v>26</v>
      </c>
      <c r="R3174" s="3">
        <v>42933</v>
      </c>
      <c r="S3174" s="10">
        <f t="shared" si="535"/>
        <v>2017</v>
      </c>
      <c r="T3174" t="str">
        <f t="shared" si="541"/>
        <v/>
      </c>
      <c r="U3174">
        <f t="shared" si="541"/>
        <v>219.7</v>
      </c>
      <c r="V3174" t="str">
        <f t="shared" si="541"/>
        <v/>
      </c>
      <c r="W3174" t="str">
        <f t="shared" si="541"/>
        <v/>
      </c>
      <c r="Z3174">
        <f t="shared" si="542"/>
        <v>219.7</v>
      </c>
      <c r="AA3174" t="str">
        <f t="shared" si="542"/>
        <v/>
      </c>
      <c r="AB3174" t="str">
        <f t="shared" si="542"/>
        <v/>
      </c>
      <c r="AE3174" t="str">
        <f t="shared" si="536"/>
        <v/>
      </c>
      <c r="AH3174" t="str">
        <f t="shared" si="537"/>
        <v/>
      </c>
      <c r="AI3174" t="str">
        <f t="shared" si="538"/>
        <v/>
      </c>
      <c r="AJ3174" t="str">
        <f t="shared" si="538"/>
        <v/>
      </c>
      <c r="AK3174" t="str">
        <f t="shared" si="538"/>
        <v/>
      </c>
      <c r="AL3174" t="str">
        <f t="shared" si="538"/>
        <v/>
      </c>
    </row>
    <row r="3175" spans="1:38" x14ac:dyDescent="0.2">
      <c r="A3175" s="1">
        <v>8417</v>
      </c>
      <c r="B3175" s="2" t="s">
        <v>18</v>
      </c>
      <c r="C3175" s="3">
        <v>42932</v>
      </c>
      <c r="D3175" s="2" t="s">
        <v>19</v>
      </c>
      <c r="E3175" s="2">
        <v>11</v>
      </c>
      <c r="F3175" s="2">
        <v>701.57</v>
      </c>
      <c r="G3175" s="2">
        <v>0</v>
      </c>
      <c r="H3175" s="2" t="s">
        <v>20</v>
      </c>
      <c r="I3175" s="2">
        <v>179.62</v>
      </c>
      <c r="J3175" s="2">
        <v>71.78</v>
      </c>
      <c r="K3175" s="2">
        <v>24.29</v>
      </c>
      <c r="L3175" s="2" t="s">
        <v>414</v>
      </c>
      <c r="M3175" s="2" t="s">
        <v>29</v>
      </c>
      <c r="N3175" s="2" t="s">
        <v>30</v>
      </c>
      <c r="O3175" s="2" t="s">
        <v>24</v>
      </c>
      <c r="P3175" s="2" t="s">
        <v>25</v>
      </c>
      <c r="Q3175" s="2" t="s">
        <v>26</v>
      </c>
      <c r="R3175" s="3">
        <v>42934</v>
      </c>
      <c r="S3175" s="10">
        <f t="shared" si="535"/>
        <v>2017</v>
      </c>
      <c r="T3175" t="str">
        <f t="shared" si="541"/>
        <v/>
      </c>
      <c r="U3175">
        <f t="shared" si="541"/>
        <v>179.62</v>
      </c>
      <c r="V3175" t="str">
        <f t="shared" si="541"/>
        <v/>
      </c>
      <c r="W3175" t="str">
        <f t="shared" si="541"/>
        <v/>
      </c>
      <c r="Z3175">
        <f t="shared" si="542"/>
        <v>179.62</v>
      </c>
      <c r="AA3175" t="str">
        <f t="shared" si="542"/>
        <v/>
      </c>
      <c r="AB3175" t="str">
        <f t="shared" si="542"/>
        <v/>
      </c>
      <c r="AE3175" t="str">
        <f t="shared" si="536"/>
        <v/>
      </c>
      <c r="AH3175" t="str">
        <f t="shared" si="537"/>
        <v/>
      </c>
      <c r="AI3175" t="str">
        <f t="shared" si="538"/>
        <v/>
      </c>
      <c r="AJ3175" t="str">
        <f t="shared" si="538"/>
        <v/>
      </c>
      <c r="AK3175" t="str">
        <f t="shared" si="538"/>
        <v/>
      </c>
      <c r="AL3175" t="str">
        <f t="shared" si="538"/>
        <v/>
      </c>
    </row>
    <row r="3176" spans="1:38" x14ac:dyDescent="0.2">
      <c r="A3176" s="1">
        <v>8418</v>
      </c>
      <c r="B3176" s="2" t="s">
        <v>18</v>
      </c>
      <c r="C3176" s="3">
        <v>42932</v>
      </c>
      <c r="D3176" s="2" t="s">
        <v>19</v>
      </c>
      <c r="E3176" s="2">
        <v>47</v>
      </c>
      <c r="F3176" s="2">
        <v>564.91999999999996</v>
      </c>
      <c r="G3176" s="2">
        <v>0.03</v>
      </c>
      <c r="H3176" s="2" t="s">
        <v>49</v>
      </c>
      <c r="I3176" s="2">
        <v>-151.9</v>
      </c>
      <c r="J3176" s="2">
        <v>23.66</v>
      </c>
      <c r="K3176" s="2">
        <v>21.95</v>
      </c>
      <c r="L3176" s="2" t="s">
        <v>92</v>
      </c>
      <c r="M3176" s="2" t="s">
        <v>29</v>
      </c>
      <c r="N3176" s="2" t="s">
        <v>23</v>
      </c>
      <c r="O3176" s="2" t="s">
        <v>24</v>
      </c>
      <c r="P3176" s="2" t="s">
        <v>64</v>
      </c>
      <c r="Q3176" s="2" t="s">
        <v>58</v>
      </c>
      <c r="R3176" s="3">
        <v>42934</v>
      </c>
      <c r="S3176" s="10">
        <f t="shared" si="535"/>
        <v>2017</v>
      </c>
      <c r="T3176">
        <f t="shared" si="541"/>
        <v>-151.9</v>
      </c>
      <c r="U3176" t="str">
        <f t="shared" si="541"/>
        <v/>
      </c>
      <c r="V3176" t="str">
        <f t="shared" si="541"/>
        <v/>
      </c>
      <c r="W3176" t="str">
        <f t="shared" si="541"/>
        <v/>
      </c>
      <c r="Z3176">
        <f t="shared" si="542"/>
        <v>-151.9</v>
      </c>
      <c r="AA3176" t="str">
        <f t="shared" si="542"/>
        <v/>
      </c>
      <c r="AB3176" t="str">
        <f t="shared" si="542"/>
        <v/>
      </c>
      <c r="AE3176" t="str">
        <f t="shared" si="536"/>
        <v>Office Supplies</v>
      </c>
      <c r="AH3176" t="str">
        <f t="shared" si="537"/>
        <v/>
      </c>
      <c r="AI3176" t="str">
        <f t="shared" si="538"/>
        <v/>
      </c>
      <c r="AJ3176" t="str">
        <f t="shared" si="538"/>
        <v/>
      </c>
      <c r="AK3176" t="str">
        <f t="shared" si="538"/>
        <v/>
      </c>
      <c r="AL3176" t="str">
        <f t="shared" si="538"/>
        <v/>
      </c>
    </row>
    <row r="3177" spans="1:38" x14ac:dyDescent="0.2">
      <c r="A3177" s="1">
        <v>8419</v>
      </c>
      <c r="B3177" s="2" t="s">
        <v>18</v>
      </c>
      <c r="C3177" s="3">
        <v>42934</v>
      </c>
      <c r="D3177" s="2" t="s">
        <v>50</v>
      </c>
      <c r="E3177" s="2">
        <v>50</v>
      </c>
      <c r="F3177" s="2">
        <v>8539.5519999999997</v>
      </c>
      <c r="G3177" s="2">
        <v>0.04</v>
      </c>
      <c r="H3177" s="2" t="s">
        <v>44</v>
      </c>
      <c r="I3177" s="2">
        <v>-508.39</v>
      </c>
      <c r="J3177" s="2">
        <v>224.6</v>
      </c>
      <c r="K3177" s="2">
        <v>66.2</v>
      </c>
      <c r="L3177" s="2" t="s">
        <v>286</v>
      </c>
      <c r="M3177" s="2" t="s">
        <v>22</v>
      </c>
      <c r="N3177" s="2" t="s">
        <v>54</v>
      </c>
      <c r="O3177" s="2" t="s">
        <v>45</v>
      </c>
      <c r="P3177" s="2" t="s">
        <v>46</v>
      </c>
      <c r="Q3177" s="2" t="s">
        <v>47</v>
      </c>
      <c r="R3177" s="3">
        <v>42937</v>
      </c>
      <c r="S3177" s="10">
        <f t="shared" si="535"/>
        <v>2017</v>
      </c>
      <c r="T3177" t="str">
        <f t="shared" si="541"/>
        <v/>
      </c>
      <c r="U3177" t="str">
        <f t="shared" si="541"/>
        <v/>
      </c>
      <c r="V3177" t="str">
        <f t="shared" si="541"/>
        <v/>
      </c>
      <c r="W3177">
        <f t="shared" si="541"/>
        <v>-508.39</v>
      </c>
      <c r="Z3177" t="str">
        <f t="shared" si="542"/>
        <v/>
      </c>
      <c r="AA3177" t="str">
        <f t="shared" si="542"/>
        <v/>
      </c>
      <c r="AB3177">
        <f t="shared" si="542"/>
        <v>-508.39</v>
      </c>
      <c r="AE3177" t="str">
        <f t="shared" si="536"/>
        <v>Furniture</v>
      </c>
      <c r="AH3177" t="str">
        <f t="shared" si="537"/>
        <v/>
      </c>
      <c r="AI3177" t="str">
        <f t="shared" si="538"/>
        <v/>
      </c>
      <c r="AJ3177" t="str">
        <f t="shared" si="538"/>
        <v/>
      </c>
      <c r="AK3177" t="str">
        <f t="shared" si="538"/>
        <v/>
      </c>
      <c r="AL3177" t="str">
        <f t="shared" si="538"/>
        <v/>
      </c>
    </row>
    <row r="3178" spans="1:38" x14ac:dyDescent="0.2">
      <c r="A3178" s="1">
        <v>8420</v>
      </c>
      <c r="B3178" s="2" t="s">
        <v>18</v>
      </c>
      <c r="C3178" s="3">
        <v>42934</v>
      </c>
      <c r="D3178" s="2" t="s">
        <v>50</v>
      </c>
      <c r="E3178" s="2">
        <v>33</v>
      </c>
      <c r="F3178" s="2">
        <v>2276.81</v>
      </c>
      <c r="G3178" s="2">
        <v>0.05</v>
      </c>
      <c r="H3178" s="2" t="s">
        <v>20</v>
      </c>
      <c r="I3178" s="2">
        <v>635.58000000000004</v>
      </c>
      <c r="J3178" s="2">
        <v>82.97</v>
      </c>
      <c r="K3178" s="2">
        <v>17.5</v>
      </c>
      <c r="L3178" s="2" t="s">
        <v>286</v>
      </c>
      <c r="M3178" s="2" t="s">
        <v>22</v>
      </c>
      <c r="N3178" s="2" t="s">
        <v>54</v>
      </c>
      <c r="O3178" s="2" t="s">
        <v>24</v>
      </c>
      <c r="P3178" s="2" t="s">
        <v>71</v>
      </c>
      <c r="Q3178" s="2" t="s">
        <v>26</v>
      </c>
      <c r="R3178" s="3">
        <v>42935</v>
      </c>
      <c r="S3178" s="10">
        <f t="shared" si="535"/>
        <v>2017</v>
      </c>
      <c r="T3178" t="str">
        <f t="shared" si="541"/>
        <v/>
      </c>
      <c r="U3178" t="str">
        <f t="shared" si="541"/>
        <v/>
      </c>
      <c r="V3178" t="str">
        <f t="shared" si="541"/>
        <v/>
      </c>
      <c r="W3178">
        <f t="shared" si="541"/>
        <v>635.58000000000004</v>
      </c>
      <c r="Z3178">
        <f t="shared" si="542"/>
        <v>635.58000000000004</v>
      </c>
      <c r="AA3178" t="str">
        <f t="shared" si="542"/>
        <v/>
      </c>
      <c r="AB3178" t="str">
        <f t="shared" si="542"/>
        <v/>
      </c>
      <c r="AE3178" t="str">
        <f t="shared" si="536"/>
        <v/>
      </c>
      <c r="AH3178" t="str">
        <f t="shared" si="537"/>
        <v/>
      </c>
      <c r="AI3178" t="str">
        <f t="shared" si="538"/>
        <v/>
      </c>
      <c r="AJ3178" t="str">
        <f t="shared" si="538"/>
        <v/>
      </c>
      <c r="AK3178" t="str">
        <f t="shared" si="538"/>
        <v/>
      </c>
      <c r="AL3178" t="str">
        <f t="shared" si="538"/>
        <v/>
      </c>
    </row>
    <row r="3179" spans="1:38" x14ac:dyDescent="0.2">
      <c r="A3179" s="1">
        <v>8421</v>
      </c>
      <c r="B3179" s="2" t="s">
        <v>18</v>
      </c>
      <c r="C3179" s="3">
        <v>42934</v>
      </c>
      <c r="D3179" s="2" t="s">
        <v>59</v>
      </c>
      <c r="E3179" s="2">
        <v>45</v>
      </c>
      <c r="F3179" s="2">
        <v>491.14</v>
      </c>
      <c r="G3179" s="2">
        <v>0.02</v>
      </c>
      <c r="H3179" s="2" t="s">
        <v>20</v>
      </c>
      <c r="I3179" s="2">
        <v>211.67</v>
      </c>
      <c r="J3179" s="2">
        <v>22.31</v>
      </c>
      <c r="K3179" s="2">
        <v>15.79</v>
      </c>
      <c r="L3179" s="2" t="s">
        <v>298</v>
      </c>
      <c r="M3179" s="2" t="s">
        <v>22</v>
      </c>
      <c r="N3179" s="2" t="s">
        <v>30</v>
      </c>
      <c r="O3179" s="2" t="s">
        <v>24</v>
      </c>
      <c r="P3179" s="2" t="s">
        <v>35</v>
      </c>
      <c r="Q3179" s="2" t="s">
        <v>36</v>
      </c>
      <c r="R3179" s="3">
        <v>42937</v>
      </c>
      <c r="S3179" s="10">
        <f t="shared" si="535"/>
        <v>2017</v>
      </c>
      <c r="T3179" t="str">
        <f t="shared" si="541"/>
        <v/>
      </c>
      <c r="U3179">
        <f t="shared" si="541"/>
        <v>211.67</v>
      </c>
      <c r="V3179" t="str">
        <f t="shared" si="541"/>
        <v/>
      </c>
      <c r="W3179" t="str">
        <f t="shared" si="541"/>
        <v/>
      </c>
      <c r="Z3179">
        <f t="shared" si="542"/>
        <v>211.67</v>
      </c>
      <c r="AA3179" t="str">
        <f t="shared" si="542"/>
        <v/>
      </c>
      <c r="AB3179" t="str">
        <f t="shared" si="542"/>
        <v/>
      </c>
      <c r="AE3179" t="str">
        <f t="shared" si="536"/>
        <v/>
      </c>
      <c r="AH3179" t="str">
        <f t="shared" si="537"/>
        <v/>
      </c>
      <c r="AI3179" t="str">
        <f t="shared" si="538"/>
        <v/>
      </c>
      <c r="AJ3179" t="str">
        <f t="shared" si="538"/>
        <v/>
      </c>
      <c r="AK3179" t="str">
        <f t="shared" si="538"/>
        <v/>
      </c>
      <c r="AL3179" t="str">
        <f t="shared" si="538"/>
        <v/>
      </c>
    </row>
    <row r="3180" spans="1:38" x14ac:dyDescent="0.2">
      <c r="A3180" s="1">
        <v>8422</v>
      </c>
      <c r="B3180" s="2" t="s">
        <v>18</v>
      </c>
      <c r="C3180" s="3">
        <v>42934</v>
      </c>
      <c r="D3180" s="2" t="s">
        <v>59</v>
      </c>
      <c r="E3180" s="2">
        <v>27</v>
      </c>
      <c r="F3180" s="2">
        <v>167.05</v>
      </c>
      <c r="G3180" s="2">
        <v>0.06</v>
      </c>
      <c r="H3180" s="2" t="s">
        <v>20</v>
      </c>
      <c r="I3180" s="2">
        <v>3.61</v>
      </c>
      <c r="J3180" s="2">
        <v>17.850000000000001</v>
      </c>
      <c r="K3180" s="2">
        <v>16.27</v>
      </c>
      <c r="L3180" s="2" t="s">
        <v>298</v>
      </c>
      <c r="M3180" s="2" t="s">
        <v>22</v>
      </c>
      <c r="N3180" s="2" t="s">
        <v>30</v>
      </c>
      <c r="O3180" s="2" t="s">
        <v>24</v>
      </c>
      <c r="P3180" s="2" t="s">
        <v>64</v>
      </c>
      <c r="Q3180" s="2" t="s">
        <v>36</v>
      </c>
      <c r="R3180" s="3">
        <v>42934</v>
      </c>
      <c r="S3180" s="10">
        <f t="shared" si="535"/>
        <v>2017</v>
      </c>
      <c r="T3180" t="str">
        <f t="shared" si="541"/>
        <v/>
      </c>
      <c r="U3180">
        <f t="shared" si="541"/>
        <v>3.61</v>
      </c>
      <c r="V3180" t="str">
        <f t="shared" si="541"/>
        <v/>
      </c>
      <c r="W3180" t="str">
        <f t="shared" si="541"/>
        <v/>
      </c>
      <c r="Z3180">
        <f t="shared" si="542"/>
        <v>3.61</v>
      </c>
      <c r="AA3180" t="str">
        <f t="shared" si="542"/>
        <v/>
      </c>
      <c r="AB3180" t="str">
        <f t="shared" si="542"/>
        <v/>
      </c>
      <c r="AE3180" t="str">
        <f t="shared" si="536"/>
        <v/>
      </c>
      <c r="AH3180" t="str">
        <f t="shared" si="537"/>
        <v/>
      </c>
      <c r="AI3180" t="str">
        <f t="shared" si="538"/>
        <v/>
      </c>
      <c r="AJ3180" t="str">
        <f t="shared" si="538"/>
        <v/>
      </c>
      <c r="AK3180" t="str">
        <f t="shared" si="538"/>
        <v/>
      </c>
      <c r="AL3180" t="str">
        <f t="shared" si="538"/>
        <v/>
      </c>
    </row>
    <row r="3181" spans="1:38" x14ac:dyDescent="0.2">
      <c r="A3181" s="1">
        <v>8423</v>
      </c>
      <c r="B3181" s="2" t="s">
        <v>18</v>
      </c>
      <c r="C3181" s="3">
        <v>42935</v>
      </c>
      <c r="D3181" s="2" t="s">
        <v>27</v>
      </c>
      <c r="E3181" s="2">
        <v>20</v>
      </c>
      <c r="F3181" s="2">
        <v>96.22</v>
      </c>
      <c r="G3181" s="2">
        <v>0.01</v>
      </c>
      <c r="H3181" s="2" t="s">
        <v>20</v>
      </c>
      <c r="I3181" s="2">
        <v>43.75</v>
      </c>
      <c r="J3181" s="2">
        <v>16.13</v>
      </c>
      <c r="K3181" s="2">
        <v>14.5</v>
      </c>
      <c r="L3181" s="2" t="s">
        <v>565</v>
      </c>
      <c r="M3181" s="2" t="s">
        <v>29</v>
      </c>
      <c r="N3181" s="2" t="s">
        <v>54</v>
      </c>
      <c r="O3181" s="2" t="s">
        <v>24</v>
      </c>
      <c r="P3181" s="2" t="s">
        <v>74</v>
      </c>
      <c r="Q3181" s="2" t="s">
        <v>26</v>
      </c>
      <c r="R3181" s="3">
        <v>42942</v>
      </c>
      <c r="S3181" s="10">
        <f t="shared" si="535"/>
        <v>2017</v>
      </c>
      <c r="T3181" t="str">
        <f t="shared" si="541"/>
        <v/>
      </c>
      <c r="U3181" t="str">
        <f t="shared" si="541"/>
        <v/>
      </c>
      <c r="V3181" t="str">
        <f t="shared" si="541"/>
        <v/>
      </c>
      <c r="W3181">
        <f t="shared" si="541"/>
        <v>43.75</v>
      </c>
      <c r="Z3181">
        <f t="shared" si="542"/>
        <v>43.75</v>
      </c>
      <c r="AA3181" t="str">
        <f t="shared" si="542"/>
        <v/>
      </c>
      <c r="AB3181" t="str">
        <f t="shared" si="542"/>
        <v/>
      </c>
      <c r="AE3181" t="str">
        <f t="shared" si="536"/>
        <v/>
      </c>
      <c r="AH3181" t="str">
        <f t="shared" si="537"/>
        <v/>
      </c>
      <c r="AI3181" t="str">
        <f t="shared" si="538"/>
        <v/>
      </c>
      <c r="AJ3181" t="str">
        <f t="shared" si="538"/>
        <v/>
      </c>
      <c r="AK3181" t="str">
        <f t="shared" si="538"/>
        <v/>
      </c>
      <c r="AL3181" t="str">
        <f t="shared" si="538"/>
        <v/>
      </c>
    </row>
    <row r="3182" spans="1:38" x14ac:dyDescent="0.2">
      <c r="A3182" s="1">
        <v>8424</v>
      </c>
      <c r="B3182" s="2" t="s">
        <v>18</v>
      </c>
      <c r="C3182" s="3">
        <v>42935</v>
      </c>
      <c r="D3182" s="2" t="s">
        <v>27</v>
      </c>
      <c r="E3182" s="2">
        <v>11</v>
      </c>
      <c r="F3182" s="2">
        <v>2399.63</v>
      </c>
      <c r="G3182" s="2">
        <v>0.04</v>
      </c>
      <c r="H3182" s="2" t="s">
        <v>20</v>
      </c>
      <c r="I3182" s="2">
        <v>1222.1400000000001</v>
      </c>
      <c r="J3182" s="2">
        <v>221.84</v>
      </c>
      <c r="K3182" s="2">
        <v>35.21</v>
      </c>
      <c r="L3182" s="2" t="s">
        <v>565</v>
      </c>
      <c r="M3182" s="2" t="s">
        <v>29</v>
      </c>
      <c r="N3182" s="2" t="s">
        <v>54</v>
      </c>
      <c r="O3182" s="2" t="s">
        <v>45</v>
      </c>
      <c r="P3182" s="2" t="s">
        <v>55</v>
      </c>
      <c r="Q3182" s="2" t="s">
        <v>34</v>
      </c>
      <c r="R3182" s="3">
        <v>42944</v>
      </c>
      <c r="S3182" s="10">
        <f t="shared" si="535"/>
        <v>2017</v>
      </c>
      <c r="T3182" t="str">
        <f t="shared" ref="T3182:W3201" si="543">IF($N3182=T$1,$I3182,"")</f>
        <v/>
      </c>
      <c r="U3182" t="str">
        <f t="shared" si="543"/>
        <v/>
      </c>
      <c r="V3182" t="str">
        <f t="shared" si="543"/>
        <v/>
      </c>
      <c r="W3182">
        <f t="shared" si="543"/>
        <v>1222.1400000000001</v>
      </c>
      <c r="Z3182" t="str">
        <f t="shared" ref="Z3182:AB3201" si="544">IF($O3182=Z$1,$I3182,"")</f>
        <v/>
      </c>
      <c r="AA3182" t="str">
        <f t="shared" si="544"/>
        <v/>
      </c>
      <c r="AB3182">
        <f t="shared" si="544"/>
        <v>1222.1400000000001</v>
      </c>
      <c r="AE3182" t="str">
        <f t="shared" si="536"/>
        <v/>
      </c>
      <c r="AH3182" t="str">
        <f t="shared" si="537"/>
        <v/>
      </c>
      <c r="AI3182" t="str">
        <f t="shared" si="538"/>
        <v/>
      </c>
      <c r="AJ3182" t="str">
        <f t="shared" si="538"/>
        <v/>
      </c>
      <c r="AK3182" t="str">
        <f t="shared" si="538"/>
        <v/>
      </c>
      <c r="AL3182" t="str">
        <f t="shared" si="538"/>
        <v/>
      </c>
    </row>
    <row r="3183" spans="1:38" x14ac:dyDescent="0.2">
      <c r="A3183" s="1">
        <v>8425</v>
      </c>
      <c r="B3183" s="2" t="s">
        <v>18</v>
      </c>
      <c r="C3183" s="3">
        <v>42936</v>
      </c>
      <c r="D3183" s="2" t="s">
        <v>27</v>
      </c>
      <c r="E3183" s="2">
        <v>31</v>
      </c>
      <c r="F3183" s="2">
        <v>487.83</v>
      </c>
      <c r="G3183" s="2">
        <v>0.06</v>
      </c>
      <c r="H3183" s="2" t="s">
        <v>20</v>
      </c>
      <c r="I3183" s="2">
        <v>55.99</v>
      </c>
      <c r="J3183" s="2">
        <v>26.98</v>
      </c>
      <c r="K3183" s="2">
        <v>22.99</v>
      </c>
      <c r="L3183" s="2" t="s">
        <v>504</v>
      </c>
      <c r="M3183" s="2" t="s">
        <v>38</v>
      </c>
      <c r="N3183" s="2" t="s">
        <v>43</v>
      </c>
      <c r="O3183" s="2" t="s">
        <v>45</v>
      </c>
      <c r="P3183" s="2" t="s">
        <v>55</v>
      </c>
      <c r="Q3183" s="2" t="s">
        <v>58</v>
      </c>
      <c r="R3183" s="3">
        <v>42940</v>
      </c>
      <c r="S3183" s="10">
        <f t="shared" si="535"/>
        <v>2017</v>
      </c>
      <c r="T3183" t="str">
        <f t="shared" si="543"/>
        <v/>
      </c>
      <c r="U3183" t="str">
        <f t="shared" si="543"/>
        <v/>
      </c>
      <c r="V3183">
        <f t="shared" si="543"/>
        <v>55.99</v>
      </c>
      <c r="W3183" t="str">
        <f t="shared" si="543"/>
        <v/>
      </c>
      <c r="Z3183" t="str">
        <f t="shared" si="544"/>
        <v/>
      </c>
      <c r="AA3183" t="str">
        <f t="shared" si="544"/>
        <v/>
      </c>
      <c r="AB3183">
        <f t="shared" si="544"/>
        <v>55.99</v>
      </c>
      <c r="AE3183" t="str">
        <f t="shared" si="536"/>
        <v/>
      </c>
      <c r="AH3183" t="str">
        <f t="shared" si="537"/>
        <v/>
      </c>
      <c r="AI3183" t="str">
        <f t="shared" si="538"/>
        <v/>
      </c>
      <c r="AJ3183" t="str">
        <f t="shared" si="538"/>
        <v/>
      </c>
      <c r="AK3183" t="str">
        <f t="shared" si="538"/>
        <v/>
      </c>
      <c r="AL3183" t="str">
        <f t="shared" si="538"/>
        <v/>
      </c>
    </row>
    <row r="3184" spans="1:38" x14ac:dyDescent="0.2">
      <c r="A3184" s="1">
        <v>8426</v>
      </c>
      <c r="B3184" s="2" t="s">
        <v>18</v>
      </c>
      <c r="C3184" s="3">
        <v>42936</v>
      </c>
      <c r="D3184" s="2" t="s">
        <v>41</v>
      </c>
      <c r="E3184" s="2">
        <v>5</v>
      </c>
      <c r="F3184" s="2">
        <v>496.47</v>
      </c>
      <c r="G3184" s="2">
        <v>0.08</v>
      </c>
      <c r="H3184" s="2" t="s">
        <v>44</v>
      </c>
      <c r="I3184" s="2">
        <v>-192.48</v>
      </c>
      <c r="J3184" s="2">
        <v>101.99</v>
      </c>
      <c r="K3184" s="2">
        <v>56</v>
      </c>
      <c r="L3184" s="2" t="s">
        <v>383</v>
      </c>
      <c r="M3184" s="2" t="s">
        <v>38</v>
      </c>
      <c r="N3184" s="2" t="s">
        <v>30</v>
      </c>
      <c r="O3184" s="2" t="s">
        <v>45</v>
      </c>
      <c r="P3184" s="2" t="s">
        <v>61</v>
      </c>
      <c r="Q3184" s="2" t="s">
        <v>56</v>
      </c>
      <c r="R3184" s="3">
        <v>42936</v>
      </c>
      <c r="S3184" s="10">
        <f t="shared" si="535"/>
        <v>2017</v>
      </c>
      <c r="T3184" t="str">
        <f t="shared" si="543"/>
        <v/>
      </c>
      <c r="U3184">
        <f t="shared" si="543"/>
        <v>-192.48</v>
      </c>
      <c r="V3184" t="str">
        <f t="shared" si="543"/>
        <v/>
      </c>
      <c r="W3184" t="str">
        <f t="shared" si="543"/>
        <v/>
      </c>
      <c r="Z3184" t="str">
        <f t="shared" si="544"/>
        <v/>
      </c>
      <c r="AA3184" t="str">
        <f t="shared" si="544"/>
        <v/>
      </c>
      <c r="AB3184">
        <f t="shared" si="544"/>
        <v>-192.48</v>
      </c>
      <c r="AE3184" t="str">
        <f t="shared" si="536"/>
        <v>Furniture</v>
      </c>
      <c r="AH3184" t="str">
        <f t="shared" si="537"/>
        <v/>
      </c>
      <c r="AI3184" t="str">
        <f t="shared" si="538"/>
        <v/>
      </c>
      <c r="AJ3184" t="str">
        <f t="shared" si="538"/>
        <v/>
      </c>
      <c r="AK3184" t="str">
        <f t="shared" si="538"/>
        <v/>
      </c>
      <c r="AL3184" t="str">
        <f t="shared" si="538"/>
        <v/>
      </c>
    </row>
    <row r="3185" spans="1:38" x14ac:dyDescent="0.2">
      <c r="A3185" s="1">
        <v>8427</v>
      </c>
      <c r="B3185" s="2" t="s">
        <v>18</v>
      </c>
      <c r="C3185" s="3">
        <v>42936</v>
      </c>
      <c r="D3185" s="2" t="s">
        <v>59</v>
      </c>
      <c r="E3185" s="2">
        <v>4</v>
      </c>
      <c r="F3185" s="2">
        <v>1129.18</v>
      </c>
      <c r="G3185" s="2">
        <v>0.04</v>
      </c>
      <c r="H3185" s="2" t="s">
        <v>44</v>
      </c>
      <c r="I3185" s="2">
        <v>-449.4</v>
      </c>
      <c r="J3185" s="2">
        <v>282.98</v>
      </c>
      <c r="K3185" s="2">
        <v>64</v>
      </c>
      <c r="L3185" s="2" t="s">
        <v>575</v>
      </c>
      <c r="M3185" s="2" t="s">
        <v>29</v>
      </c>
      <c r="N3185" s="2" t="s">
        <v>43</v>
      </c>
      <c r="O3185" s="2" t="s">
        <v>45</v>
      </c>
      <c r="P3185" s="2" t="s">
        <v>61</v>
      </c>
      <c r="Q3185" s="2" t="s">
        <v>56</v>
      </c>
      <c r="R3185" s="3">
        <v>42937</v>
      </c>
      <c r="S3185" s="10">
        <f t="shared" si="535"/>
        <v>2017</v>
      </c>
      <c r="T3185" t="str">
        <f t="shared" si="543"/>
        <v/>
      </c>
      <c r="U3185" t="str">
        <f t="shared" si="543"/>
        <v/>
      </c>
      <c r="V3185">
        <f t="shared" si="543"/>
        <v>-449.4</v>
      </c>
      <c r="W3185" t="str">
        <f t="shared" si="543"/>
        <v/>
      </c>
      <c r="Z3185" t="str">
        <f t="shared" si="544"/>
        <v/>
      </c>
      <c r="AA3185" t="str">
        <f t="shared" si="544"/>
        <v/>
      </c>
      <c r="AB3185">
        <f t="shared" si="544"/>
        <v>-449.4</v>
      </c>
      <c r="AE3185" t="str">
        <f t="shared" si="536"/>
        <v>Furniture</v>
      </c>
      <c r="AH3185" t="str">
        <f t="shared" si="537"/>
        <v/>
      </c>
      <c r="AI3185" t="str">
        <f t="shared" si="538"/>
        <v/>
      </c>
      <c r="AJ3185" t="str">
        <f t="shared" si="538"/>
        <v/>
      </c>
      <c r="AK3185" t="str">
        <f t="shared" si="538"/>
        <v/>
      </c>
      <c r="AL3185" t="str">
        <f t="shared" si="538"/>
        <v/>
      </c>
    </row>
    <row r="3186" spans="1:38" x14ac:dyDescent="0.2">
      <c r="A3186" s="1">
        <v>8428</v>
      </c>
      <c r="B3186" s="2" t="s">
        <v>18</v>
      </c>
      <c r="C3186" s="3">
        <v>42937</v>
      </c>
      <c r="D3186" s="2" t="s">
        <v>27</v>
      </c>
      <c r="E3186" s="2">
        <v>31</v>
      </c>
      <c r="F3186" s="2">
        <v>484.56</v>
      </c>
      <c r="G3186" s="2">
        <v>0.02</v>
      </c>
      <c r="H3186" s="2" t="s">
        <v>20</v>
      </c>
      <c r="I3186" s="2">
        <v>209.58</v>
      </c>
      <c r="J3186" s="2">
        <v>27.04</v>
      </c>
      <c r="K3186" s="2">
        <v>15.97</v>
      </c>
      <c r="L3186" s="2" t="s">
        <v>448</v>
      </c>
      <c r="M3186" s="2" t="s">
        <v>29</v>
      </c>
      <c r="N3186" s="2" t="s">
        <v>23</v>
      </c>
      <c r="O3186" s="2" t="s">
        <v>24</v>
      </c>
      <c r="P3186" s="2" t="s">
        <v>35</v>
      </c>
      <c r="Q3186" s="2" t="s">
        <v>36</v>
      </c>
      <c r="R3186" s="3">
        <v>42942</v>
      </c>
      <c r="S3186" s="10">
        <f t="shared" si="535"/>
        <v>2017</v>
      </c>
      <c r="T3186">
        <f t="shared" si="543"/>
        <v>209.58</v>
      </c>
      <c r="U3186" t="str">
        <f t="shared" si="543"/>
        <v/>
      </c>
      <c r="V3186" t="str">
        <f t="shared" si="543"/>
        <v/>
      </c>
      <c r="W3186" t="str">
        <f t="shared" si="543"/>
        <v/>
      </c>
      <c r="Z3186">
        <f t="shared" si="544"/>
        <v>209.58</v>
      </c>
      <c r="AA3186" t="str">
        <f t="shared" si="544"/>
        <v/>
      </c>
      <c r="AB3186" t="str">
        <f t="shared" si="544"/>
        <v/>
      </c>
      <c r="AE3186" t="str">
        <f t="shared" si="536"/>
        <v/>
      </c>
      <c r="AH3186" t="str">
        <f t="shared" si="537"/>
        <v/>
      </c>
      <c r="AI3186" t="str">
        <f t="shared" si="538"/>
        <v/>
      </c>
      <c r="AJ3186" t="str">
        <f t="shared" si="538"/>
        <v/>
      </c>
      <c r="AK3186" t="str">
        <f t="shared" si="538"/>
        <v/>
      </c>
      <c r="AL3186" t="str">
        <f t="shared" si="538"/>
        <v/>
      </c>
    </row>
    <row r="3187" spans="1:38" x14ac:dyDescent="0.2">
      <c r="A3187" s="1">
        <v>8429</v>
      </c>
      <c r="B3187" s="2" t="s">
        <v>18</v>
      </c>
      <c r="C3187" s="3">
        <v>42939</v>
      </c>
      <c r="D3187" s="2" t="s">
        <v>19</v>
      </c>
      <c r="E3187" s="2">
        <v>17</v>
      </c>
      <c r="F3187" s="2">
        <v>75.13</v>
      </c>
      <c r="G3187" s="2">
        <v>0.1</v>
      </c>
      <c r="H3187" s="2" t="s">
        <v>20</v>
      </c>
      <c r="I3187" s="2">
        <v>7.84</v>
      </c>
      <c r="J3187" s="2">
        <v>16.28</v>
      </c>
      <c r="K3187" s="2">
        <v>14.94</v>
      </c>
      <c r="L3187" s="2" t="s">
        <v>70</v>
      </c>
      <c r="M3187" s="2" t="s">
        <v>29</v>
      </c>
      <c r="N3187" s="2" t="s">
        <v>43</v>
      </c>
      <c r="O3187" s="2" t="s">
        <v>24</v>
      </c>
      <c r="P3187" s="2" t="s">
        <v>64</v>
      </c>
      <c r="Q3187" s="2" t="s">
        <v>36</v>
      </c>
      <c r="R3187" s="3">
        <v>42941</v>
      </c>
      <c r="S3187" s="10">
        <f t="shared" si="535"/>
        <v>2017</v>
      </c>
      <c r="T3187" t="str">
        <f t="shared" si="543"/>
        <v/>
      </c>
      <c r="U3187" t="str">
        <f t="shared" si="543"/>
        <v/>
      </c>
      <c r="V3187">
        <f t="shared" si="543"/>
        <v>7.84</v>
      </c>
      <c r="W3187" t="str">
        <f t="shared" si="543"/>
        <v/>
      </c>
      <c r="Z3187">
        <f t="shared" si="544"/>
        <v>7.84</v>
      </c>
      <c r="AA3187" t="str">
        <f t="shared" si="544"/>
        <v/>
      </c>
      <c r="AB3187" t="str">
        <f t="shared" si="544"/>
        <v/>
      </c>
      <c r="AE3187" t="str">
        <f t="shared" si="536"/>
        <v/>
      </c>
      <c r="AH3187" t="str">
        <f t="shared" si="537"/>
        <v/>
      </c>
      <c r="AI3187" t="str">
        <f t="shared" si="538"/>
        <v/>
      </c>
      <c r="AJ3187" t="str">
        <f t="shared" si="538"/>
        <v/>
      </c>
      <c r="AK3187" t="str">
        <f t="shared" si="538"/>
        <v/>
      </c>
      <c r="AL3187" t="str">
        <f t="shared" si="538"/>
        <v/>
      </c>
    </row>
    <row r="3188" spans="1:38" x14ac:dyDescent="0.2">
      <c r="A3188" s="1">
        <v>8430</v>
      </c>
      <c r="B3188" s="2" t="s">
        <v>18</v>
      </c>
      <c r="C3188" s="3">
        <v>42940</v>
      </c>
      <c r="D3188" s="2" t="s">
        <v>59</v>
      </c>
      <c r="E3188" s="2">
        <v>31</v>
      </c>
      <c r="F3188" s="2">
        <v>1742.7515000000001</v>
      </c>
      <c r="G3188" s="2">
        <v>0.08</v>
      </c>
      <c r="H3188" s="2" t="s">
        <v>20</v>
      </c>
      <c r="I3188" s="2">
        <v>264.02</v>
      </c>
      <c r="J3188" s="2">
        <v>77.989999999999995</v>
      </c>
      <c r="K3188" s="2">
        <v>22.99</v>
      </c>
      <c r="L3188" s="2" t="s">
        <v>183</v>
      </c>
      <c r="M3188" s="2" t="s">
        <v>29</v>
      </c>
      <c r="N3188" s="2" t="s">
        <v>30</v>
      </c>
      <c r="O3188" s="2" t="s">
        <v>31</v>
      </c>
      <c r="P3188" s="2" t="s">
        <v>39</v>
      </c>
      <c r="Q3188" s="2" t="s">
        <v>26</v>
      </c>
      <c r="R3188" s="3">
        <v>42942</v>
      </c>
      <c r="S3188" s="10">
        <f t="shared" si="535"/>
        <v>2017</v>
      </c>
      <c r="T3188" t="str">
        <f t="shared" si="543"/>
        <v/>
      </c>
      <c r="U3188">
        <f t="shared" si="543"/>
        <v>264.02</v>
      </c>
      <c r="V3188" t="str">
        <f t="shared" si="543"/>
        <v/>
      </c>
      <c r="W3188" t="str">
        <f t="shared" si="543"/>
        <v/>
      </c>
      <c r="Z3188" t="str">
        <f t="shared" si="544"/>
        <v/>
      </c>
      <c r="AA3188">
        <f t="shared" si="544"/>
        <v>264.02</v>
      </c>
      <c r="AB3188" t="str">
        <f t="shared" si="544"/>
        <v/>
      </c>
      <c r="AE3188" t="str">
        <f t="shared" si="536"/>
        <v/>
      </c>
      <c r="AH3188" t="str">
        <f t="shared" si="537"/>
        <v/>
      </c>
      <c r="AI3188" t="str">
        <f t="shared" si="538"/>
        <v/>
      </c>
      <c r="AJ3188" t="str">
        <f t="shared" si="538"/>
        <v/>
      </c>
      <c r="AK3188" t="str">
        <f t="shared" si="538"/>
        <v/>
      </c>
      <c r="AL3188" t="str">
        <f t="shared" si="538"/>
        <v/>
      </c>
    </row>
    <row r="3189" spans="1:38" x14ac:dyDescent="0.2">
      <c r="A3189" s="1">
        <v>8431</v>
      </c>
      <c r="B3189" s="2" t="s">
        <v>18</v>
      </c>
      <c r="C3189" s="3">
        <v>42940</v>
      </c>
      <c r="D3189" s="2" t="s">
        <v>41</v>
      </c>
      <c r="E3189" s="2">
        <v>10</v>
      </c>
      <c r="F3189" s="2">
        <v>5064.29</v>
      </c>
      <c r="G3189" s="2">
        <v>0.02</v>
      </c>
      <c r="H3189" s="2" t="s">
        <v>44</v>
      </c>
      <c r="I3189" s="2">
        <v>794.45</v>
      </c>
      <c r="J3189" s="2">
        <v>512.98</v>
      </c>
      <c r="K3189" s="2">
        <v>40</v>
      </c>
      <c r="L3189" s="2" t="s">
        <v>593</v>
      </c>
      <c r="M3189" s="2" t="s">
        <v>38</v>
      </c>
      <c r="N3189" s="2" t="s">
        <v>30</v>
      </c>
      <c r="O3189" s="2" t="s">
        <v>45</v>
      </c>
      <c r="P3189" s="2" t="s">
        <v>61</v>
      </c>
      <c r="Q3189" s="2" t="s">
        <v>56</v>
      </c>
      <c r="R3189" s="3">
        <v>42940</v>
      </c>
      <c r="S3189" s="10">
        <f t="shared" si="535"/>
        <v>2017</v>
      </c>
      <c r="T3189" t="str">
        <f t="shared" si="543"/>
        <v/>
      </c>
      <c r="U3189">
        <f t="shared" si="543"/>
        <v>794.45</v>
      </c>
      <c r="V3189" t="str">
        <f t="shared" si="543"/>
        <v/>
      </c>
      <c r="W3189" t="str">
        <f t="shared" si="543"/>
        <v/>
      </c>
      <c r="Z3189" t="str">
        <f t="shared" si="544"/>
        <v/>
      </c>
      <c r="AA3189" t="str">
        <f t="shared" si="544"/>
        <v/>
      </c>
      <c r="AB3189">
        <f t="shared" si="544"/>
        <v>794.45</v>
      </c>
      <c r="AE3189" t="str">
        <f t="shared" si="536"/>
        <v/>
      </c>
      <c r="AH3189" t="str">
        <f t="shared" si="537"/>
        <v/>
      </c>
      <c r="AI3189" t="str">
        <f t="shared" si="538"/>
        <v/>
      </c>
      <c r="AJ3189" t="str">
        <f t="shared" si="538"/>
        <v/>
      </c>
      <c r="AK3189" t="str">
        <f t="shared" si="538"/>
        <v/>
      </c>
      <c r="AL3189" t="str">
        <f t="shared" si="538"/>
        <v/>
      </c>
    </row>
    <row r="3190" spans="1:38" x14ac:dyDescent="0.2">
      <c r="A3190" s="1">
        <v>8432</v>
      </c>
      <c r="B3190" s="2" t="s">
        <v>18</v>
      </c>
      <c r="C3190" s="3">
        <v>42940</v>
      </c>
      <c r="D3190" s="2" t="s">
        <v>41</v>
      </c>
      <c r="E3190" s="2">
        <v>45</v>
      </c>
      <c r="F3190" s="2">
        <v>3507.5</v>
      </c>
      <c r="G3190" s="2">
        <v>0.01</v>
      </c>
      <c r="H3190" s="2" t="s">
        <v>44</v>
      </c>
      <c r="I3190" s="2">
        <v>-2655.92</v>
      </c>
      <c r="J3190" s="2">
        <v>82.89</v>
      </c>
      <c r="K3190" s="2">
        <v>103.3</v>
      </c>
      <c r="L3190" s="2" t="s">
        <v>593</v>
      </c>
      <c r="M3190" s="2" t="s">
        <v>38</v>
      </c>
      <c r="N3190" s="2" t="s">
        <v>30</v>
      </c>
      <c r="O3190" s="2" t="s">
        <v>45</v>
      </c>
      <c r="P3190" s="2" t="s">
        <v>46</v>
      </c>
      <c r="Q3190" s="2" t="s">
        <v>47</v>
      </c>
      <c r="R3190" s="3">
        <v>42940</v>
      </c>
      <c r="S3190" s="10">
        <f t="shared" si="535"/>
        <v>2017</v>
      </c>
      <c r="T3190" t="str">
        <f t="shared" si="543"/>
        <v/>
      </c>
      <c r="U3190">
        <f t="shared" si="543"/>
        <v>-2655.92</v>
      </c>
      <c r="V3190" t="str">
        <f t="shared" si="543"/>
        <v/>
      </c>
      <c r="W3190" t="str">
        <f t="shared" si="543"/>
        <v/>
      </c>
      <c r="Z3190" t="str">
        <f t="shared" si="544"/>
        <v/>
      </c>
      <c r="AA3190" t="str">
        <f t="shared" si="544"/>
        <v/>
      </c>
      <c r="AB3190">
        <f t="shared" si="544"/>
        <v>-2655.92</v>
      </c>
      <c r="AE3190" t="str">
        <f t="shared" si="536"/>
        <v>Furniture</v>
      </c>
      <c r="AH3190" t="str">
        <f t="shared" si="537"/>
        <v/>
      </c>
      <c r="AI3190" t="str">
        <f t="shared" si="538"/>
        <v/>
      </c>
      <c r="AJ3190" t="str">
        <f t="shared" si="538"/>
        <v/>
      </c>
      <c r="AK3190" t="str">
        <f t="shared" si="538"/>
        <v/>
      </c>
      <c r="AL3190" t="str">
        <f t="shared" si="538"/>
        <v/>
      </c>
    </row>
    <row r="3191" spans="1:38" x14ac:dyDescent="0.2">
      <c r="A3191" s="1">
        <v>8433</v>
      </c>
      <c r="B3191" s="2" t="s">
        <v>18</v>
      </c>
      <c r="C3191" s="3">
        <v>42941</v>
      </c>
      <c r="D3191" s="2" t="s">
        <v>27</v>
      </c>
      <c r="E3191" s="2">
        <v>16</v>
      </c>
      <c r="F3191" s="2">
        <v>3557.3</v>
      </c>
      <c r="G3191" s="2">
        <v>0.06</v>
      </c>
      <c r="H3191" s="2" t="s">
        <v>44</v>
      </c>
      <c r="I3191" s="2">
        <v>50.2</v>
      </c>
      <c r="J3191" s="2">
        <v>228.6</v>
      </c>
      <c r="K3191" s="2">
        <v>78.2</v>
      </c>
      <c r="L3191" s="2" t="s">
        <v>572</v>
      </c>
      <c r="M3191" s="2" t="s">
        <v>38</v>
      </c>
      <c r="N3191" s="2" t="s">
        <v>23</v>
      </c>
      <c r="O3191" s="2" t="s">
        <v>45</v>
      </c>
      <c r="P3191" s="2" t="s">
        <v>61</v>
      </c>
      <c r="Q3191" s="2" t="s">
        <v>56</v>
      </c>
      <c r="R3191" s="3">
        <v>42943</v>
      </c>
      <c r="S3191" s="10">
        <f t="shared" si="535"/>
        <v>2017</v>
      </c>
      <c r="T3191">
        <f t="shared" si="543"/>
        <v>50.2</v>
      </c>
      <c r="U3191" t="str">
        <f t="shared" si="543"/>
        <v/>
      </c>
      <c r="V3191" t="str">
        <f t="shared" si="543"/>
        <v/>
      </c>
      <c r="W3191" t="str">
        <f t="shared" si="543"/>
        <v/>
      </c>
      <c r="Z3191" t="str">
        <f t="shared" si="544"/>
        <v/>
      </c>
      <c r="AA3191" t="str">
        <f t="shared" si="544"/>
        <v/>
      </c>
      <c r="AB3191">
        <f t="shared" si="544"/>
        <v>50.2</v>
      </c>
      <c r="AE3191" t="str">
        <f t="shared" si="536"/>
        <v/>
      </c>
      <c r="AH3191" t="str">
        <f t="shared" si="537"/>
        <v/>
      </c>
      <c r="AI3191" t="str">
        <f t="shared" si="538"/>
        <v/>
      </c>
      <c r="AJ3191" t="str">
        <f t="shared" si="538"/>
        <v/>
      </c>
      <c r="AK3191" t="str">
        <f t="shared" si="538"/>
        <v/>
      </c>
      <c r="AL3191" t="str">
        <f t="shared" si="538"/>
        <v/>
      </c>
    </row>
    <row r="3192" spans="1:38" x14ac:dyDescent="0.2">
      <c r="A3192" s="1">
        <v>8434</v>
      </c>
      <c r="B3192" s="2" t="s">
        <v>18</v>
      </c>
      <c r="C3192" s="3">
        <v>42941</v>
      </c>
      <c r="D3192" s="2" t="s">
        <v>27</v>
      </c>
      <c r="E3192" s="2">
        <v>8</v>
      </c>
      <c r="F3192" s="2">
        <v>145.63999999999999</v>
      </c>
      <c r="G3192" s="2">
        <v>0.03</v>
      </c>
      <c r="H3192" s="2" t="s">
        <v>20</v>
      </c>
      <c r="I3192" s="2">
        <v>-54.64</v>
      </c>
      <c r="J3192" s="2">
        <v>28.74</v>
      </c>
      <c r="K3192" s="2">
        <v>21.04</v>
      </c>
      <c r="L3192" s="2" t="s">
        <v>572</v>
      </c>
      <c r="M3192" s="2" t="s">
        <v>38</v>
      </c>
      <c r="N3192" s="2" t="s">
        <v>23</v>
      </c>
      <c r="O3192" s="2" t="s">
        <v>24</v>
      </c>
      <c r="P3192" s="2" t="s">
        <v>52</v>
      </c>
      <c r="Q3192" s="2" t="s">
        <v>26</v>
      </c>
      <c r="R3192" s="3">
        <v>42948</v>
      </c>
      <c r="S3192" s="10">
        <f t="shared" si="535"/>
        <v>2017</v>
      </c>
      <c r="T3192">
        <f t="shared" si="543"/>
        <v>-54.64</v>
      </c>
      <c r="U3192" t="str">
        <f t="shared" si="543"/>
        <v/>
      </c>
      <c r="V3192" t="str">
        <f t="shared" si="543"/>
        <v/>
      </c>
      <c r="W3192" t="str">
        <f t="shared" si="543"/>
        <v/>
      </c>
      <c r="Z3192">
        <f t="shared" si="544"/>
        <v>-54.64</v>
      </c>
      <c r="AA3192" t="str">
        <f t="shared" si="544"/>
        <v/>
      </c>
      <c r="AB3192" t="str">
        <f t="shared" si="544"/>
        <v/>
      </c>
      <c r="AE3192" t="str">
        <f t="shared" si="536"/>
        <v>Office Supplies</v>
      </c>
      <c r="AH3192" t="str">
        <f t="shared" si="537"/>
        <v/>
      </c>
      <c r="AI3192" t="str">
        <f t="shared" si="538"/>
        <v/>
      </c>
      <c r="AJ3192" t="str">
        <f t="shared" si="538"/>
        <v/>
      </c>
      <c r="AK3192" t="str">
        <f t="shared" si="538"/>
        <v/>
      </c>
      <c r="AL3192" t="str">
        <f t="shared" si="538"/>
        <v/>
      </c>
    </row>
    <row r="3193" spans="1:38" x14ac:dyDescent="0.2">
      <c r="A3193" s="1">
        <v>8435</v>
      </c>
      <c r="B3193" s="2" t="s">
        <v>18</v>
      </c>
      <c r="C3193" s="3">
        <v>42941</v>
      </c>
      <c r="D3193" s="2" t="s">
        <v>59</v>
      </c>
      <c r="E3193" s="2">
        <v>30</v>
      </c>
      <c r="F3193" s="2">
        <v>461.27</v>
      </c>
      <c r="G3193" s="2">
        <v>0.08</v>
      </c>
      <c r="H3193" s="2" t="s">
        <v>20</v>
      </c>
      <c r="I3193" s="2">
        <v>81.99</v>
      </c>
      <c r="J3193" s="2">
        <v>27.98</v>
      </c>
      <c r="K3193" s="2">
        <v>18</v>
      </c>
      <c r="L3193" s="2" t="s">
        <v>72</v>
      </c>
      <c r="M3193" s="2" t="s">
        <v>22</v>
      </c>
      <c r="N3193" s="2" t="s">
        <v>30</v>
      </c>
      <c r="O3193" s="2" t="s">
        <v>31</v>
      </c>
      <c r="P3193" s="2" t="s">
        <v>32</v>
      </c>
      <c r="Q3193" s="2" t="s">
        <v>26</v>
      </c>
      <c r="R3193" s="3">
        <v>42943</v>
      </c>
      <c r="S3193" s="10">
        <f t="shared" si="535"/>
        <v>2017</v>
      </c>
      <c r="T3193" t="str">
        <f t="shared" si="543"/>
        <v/>
      </c>
      <c r="U3193">
        <f t="shared" si="543"/>
        <v>81.99</v>
      </c>
      <c r="V3193" t="str">
        <f t="shared" si="543"/>
        <v/>
      </c>
      <c r="W3193" t="str">
        <f t="shared" si="543"/>
        <v/>
      </c>
      <c r="Z3193" t="str">
        <f t="shared" si="544"/>
        <v/>
      </c>
      <c r="AA3193">
        <f t="shared" si="544"/>
        <v>81.99</v>
      </c>
      <c r="AB3193" t="str">
        <f t="shared" si="544"/>
        <v/>
      </c>
      <c r="AE3193" t="str">
        <f t="shared" si="536"/>
        <v/>
      </c>
      <c r="AH3193" t="str">
        <f t="shared" si="537"/>
        <v/>
      </c>
      <c r="AI3193" t="str">
        <f t="shared" si="538"/>
        <v/>
      </c>
      <c r="AJ3193" t="str">
        <f t="shared" si="538"/>
        <v/>
      </c>
      <c r="AK3193" t="str">
        <f t="shared" si="538"/>
        <v/>
      </c>
      <c r="AL3193" t="str">
        <f t="shared" si="538"/>
        <v/>
      </c>
    </row>
    <row r="3194" spans="1:38" x14ac:dyDescent="0.2">
      <c r="A3194" s="1">
        <v>8436</v>
      </c>
      <c r="B3194" s="2" t="s">
        <v>18</v>
      </c>
      <c r="C3194" s="3">
        <v>42942</v>
      </c>
      <c r="D3194" s="2" t="s">
        <v>19</v>
      </c>
      <c r="E3194" s="2">
        <v>32</v>
      </c>
      <c r="F3194" s="2">
        <v>5853.22</v>
      </c>
      <c r="G3194" s="2">
        <v>0.1</v>
      </c>
      <c r="H3194" s="2" t="s">
        <v>44</v>
      </c>
      <c r="I3194" s="2">
        <v>2233.29</v>
      </c>
      <c r="J3194" s="2">
        <v>212.97</v>
      </c>
      <c r="K3194" s="2">
        <v>29.59</v>
      </c>
      <c r="L3194" s="2" t="s">
        <v>579</v>
      </c>
      <c r="M3194" s="2" t="s">
        <v>29</v>
      </c>
      <c r="N3194" s="2" t="s">
        <v>43</v>
      </c>
      <c r="O3194" s="2" t="s">
        <v>31</v>
      </c>
      <c r="P3194" s="2" t="s">
        <v>33</v>
      </c>
      <c r="Q3194" s="2" t="s">
        <v>56</v>
      </c>
      <c r="R3194" s="3">
        <v>42942</v>
      </c>
      <c r="S3194" s="10">
        <f t="shared" si="535"/>
        <v>2017</v>
      </c>
      <c r="T3194" t="str">
        <f t="shared" si="543"/>
        <v/>
      </c>
      <c r="U3194" t="str">
        <f t="shared" si="543"/>
        <v/>
      </c>
      <c r="V3194">
        <f t="shared" si="543"/>
        <v>2233.29</v>
      </c>
      <c r="W3194" t="str">
        <f t="shared" si="543"/>
        <v/>
      </c>
      <c r="Z3194" t="str">
        <f t="shared" si="544"/>
        <v/>
      </c>
      <c r="AA3194">
        <f t="shared" si="544"/>
        <v>2233.29</v>
      </c>
      <c r="AB3194" t="str">
        <f t="shared" si="544"/>
        <v/>
      </c>
      <c r="AE3194" t="str">
        <f t="shared" si="536"/>
        <v/>
      </c>
      <c r="AH3194" t="str">
        <f t="shared" si="537"/>
        <v/>
      </c>
      <c r="AI3194" t="str">
        <f t="shared" si="538"/>
        <v/>
      </c>
      <c r="AJ3194" t="str">
        <f t="shared" si="538"/>
        <v/>
      </c>
      <c r="AK3194" t="str">
        <f t="shared" si="538"/>
        <v/>
      </c>
      <c r="AL3194" t="str">
        <f t="shared" si="538"/>
        <v/>
      </c>
    </row>
    <row r="3195" spans="1:38" x14ac:dyDescent="0.2">
      <c r="A3195" s="1">
        <v>8437</v>
      </c>
      <c r="B3195" s="2" t="s">
        <v>40</v>
      </c>
      <c r="C3195" s="3">
        <v>42944</v>
      </c>
      <c r="D3195" s="2" t="s">
        <v>27</v>
      </c>
      <c r="E3195" s="2">
        <v>2</v>
      </c>
      <c r="F3195" s="2">
        <v>16.649999999999999</v>
      </c>
      <c r="G3195" s="2">
        <v>0.01</v>
      </c>
      <c r="H3195" s="2" t="s">
        <v>20</v>
      </c>
      <c r="I3195" s="2">
        <v>1.19</v>
      </c>
      <c r="J3195" s="2">
        <v>16.13</v>
      </c>
      <c r="K3195" s="2">
        <v>14.99</v>
      </c>
      <c r="L3195" s="2" t="s">
        <v>387</v>
      </c>
      <c r="M3195" s="2" t="s">
        <v>38</v>
      </c>
      <c r="N3195" s="2" t="s">
        <v>54</v>
      </c>
      <c r="O3195" s="2" t="s">
        <v>24</v>
      </c>
      <c r="P3195" s="2" t="s">
        <v>74</v>
      </c>
      <c r="Q3195" s="2" t="s">
        <v>26</v>
      </c>
      <c r="R3195" s="3">
        <v>42949</v>
      </c>
      <c r="S3195" s="10">
        <f t="shared" si="535"/>
        <v>2017</v>
      </c>
      <c r="T3195" t="str">
        <f t="shared" si="543"/>
        <v/>
      </c>
      <c r="U3195" t="str">
        <f t="shared" si="543"/>
        <v/>
      </c>
      <c r="V3195" t="str">
        <f t="shared" si="543"/>
        <v/>
      </c>
      <c r="W3195">
        <f t="shared" si="543"/>
        <v>1.19</v>
      </c>
      <c r="Z3195">
        <f t="shared" si="544"/>
        <v>1.19</v>
      </c>
      <c r="AA3195" t="str">
        <f t="shared" si="544"/>
        <v/>
      </c>
      <c r="AB3195" t="str">
        <f t="shared" si="544"/>
        <v/>
      </c>
      <c r="AE3195" t="str">
        <f t="shared" si="536"/>
        <v/>
      </c>
      <c r="AH3195" t="str">
        <f t="shared" si="537"/>
        <v/>
      </c>
      <c r="AI3195" t="str">
        <f t="shared" si="538"/>
        <v/>
      </c>
      <c r="AJ3195" t="str">
        <f t="shared" si="538"/>
        <v/>
      </c>
      <c r="AK3195" t="str">
        <f t="shared" si="538"/>
        <v/>
      </c>
      <c r="AL3195" t="str">
        <f t="shared" si="538"/>
        <v/>
      </c>
    </row>
    <row r="3196" spans="1:38" x14ac:dyDescent="0.2">
      <c r="A3196" s="1">
        <v>8438</v>
      </c>
      <c r="B3196" s="2" t="s">
        <v>40</v>
      </c>
      <c r="C3196" s="3">
        <v>42944</v>
      </c>
      <c r="D3196" s="2" t="s">
        <v>27</v>
      </c>
      <c r="E3196" s="2">
        <v>41</v>
      </c>
      <c r="F3196" s="2">
        <v>581.29</v>
      </c>
      <c r="G3196" s="2">
        <v>0.09</v>
      </c>
      <c r="H3196" s="2" t="s">
        <v>49</v>
      </c>
      <c r="I3196" s="2">
        <v>-116.04</v>
      </c>
      <c r="J3196" s="2">
        <v>26.98</v>
      </c>
      <c r="K3196" s="2">
        <v>21.69</v>
      </c>
      <c r="L3196" s="2" t="s">
        <v>387</v>
      </c>
      <c r="M3196" s="2" t="s">
        <v>38</v>
      </c>
      <c r="N3196" s="2" t="s">
        <v>54</v>
      </c>
      <c r="O3196" s="2" t="s">
        <v>24</v>
      </c>
      <c r="P3196" s="2" t="s">
        <v>52</v>
      </c>
      <c r="Q3196" s="2" t="s">
        <v>26</v>
      </c>
      <c r="R3196" s="3">
        <v>42949</v>
      </c>
      <c r="S3196" s="10">
        <f t="shared" si="535"/>
        <v>2017</v>
      </c>
      <c r="T3196" t="str">
        <f t="shared" si="543"/>
        <v/>
      </c>
      <c r="U3196" t="str">
        <f t="shared" si="543"/>
        <v/>
      </c>
      <c r="V3196" t="str">
        <f t="shared" si="543"/>
        <v/>
      </c>
      <c r="W3196">
        <f t="shared" si="543"/>
        <v>-116.04</v>
      </c>
      <c r="Z3196">
        <f t="shared" si="544"/>
        <v>-116.04</v>
      </c>
      <c r="AA3196" t="str">
        <f t="shared" si="544"/>
        <v/>
      </c>
      <c r="AB3196" t="str">
        <f t="shared" si="544"/>
        <v/>
      </c>
      <c r="AE3196" t="str">
        <f t="shared" si="536"/>
        <v>Office Supplies</v>
      </c>
      <c r="AH3196" t="str">
        <f t="shared" si="537"/>
        <v/>
      </c>
      <c r="AI3196" t="str">
        <f t="shared" si="538"/>
        <v/>
      </c>
      <c r="AJ3196" t="str">
        <f t="shared" si="538"/>
        <v/>
      </c>
      <c r="AK3196" t="str">
        <f t="shared" si="538"/>
        <v/>
      </c>
      <c r="AL3196" t="str">
        <f t="shared" si="538"/>
        <v/>
      </c>
    </row>
    <row r="3197" spans="1:38" x14ac:dyDescent="0.2">
      <c r="A3197" s="1">
        <v>8439</v>
      </c>
      <c r="B3197" s="2" t="s">
        <v>18</v>
      </c>
      <c r="C3197" s="3">
        <v>42944</v>
      </c>
      <c r="D3197" s="2" t="s">
        <v>41</v>
      </c>
      <c r="E3197" s="2">
        <v>38</v>
      </c>
      <c r="F3197" s="2">
        <v>130.66</v>
      </c>
      <c r="G3197" s="2">
        <v>0.02</v>
      </c>
      <c r="H3197" s="2" t="s">
        <v>20</v>
      </c>
      <c r="I3197" s="2">
        <v>0.67</v>
      </c>
      <c r="J3197" s="2">
        <v>15.26</v>
      </c>
      <c r="K3197" s="2">
        <v>15.86</v>
      </c>
      <c r="L3197" s="2" t="s">
        <v>578</v>
      </c>
      <c r="M3197" s="2" t="s">
        <v>22</v>
      </c>
      <c r="N3197" s="2" t="s">
        <v>54</v>
      </c>
      <c r="O3197" s="2" t="s">
        <v>24</v>
      </c>
      <c r="P3197" s="2" t="s">
        <v>64</v>
      </c>
      <c r="Q3197" s="2" t="s">
        <v>36</v>
      </c>
      <c r="R3197" s="3">
        <v>42946</v>
      </c>
      <c r="S3197" s="10">
        <f t="shared" si="535"/>
        <v>2017</v>
      </c>
      <c r="T3197" t="str">
        <f t="shared" si="543"/>
        <v/>
      </c>
      <c r="U3197" t="str">
        <f t="shared" si="543"/>
        <v/>
      </c>
      <c r="V3197" t="str">
        <f t="shared" si="543"/>
        <v/>
      </c>
      <c r="W3197">
        <f t="shared" si="543"/>
        <v>0.67</v>
      </c>
      <c r="Z3197">
        <f t="shared" si="544"/>
        <v>0.67</v>
      </c>
      <c r="AA3197" t="str">
        <f t="shared" si="544"/>
        <v/>
      </c>
      <c r="AB3197" t="str">
        <f t="shared" si="544"/>
        <v/>
      </c>
      <c r="AE3197" t="str">
        <f t="shared" si="536"/>
        <v/>
      </c>
      <c r="AH3197" t="str">
        <f t="shared" si="537"/>
        <v/>
      </c>
      <c r="AI3197" t="str">
        <f t="shared" si="538"/>
        <v/>
      </c>
      <c r="AJ3197" t="str">
        <f t="shared" si="538"/>
        <v/>
      </c>
      <c r="AK3197" t="str">
        <f t="shared" si="538"/>
        <v/>
      </c>
      <c r="AL3197" t="str">
        <f t="shared" si="538"/>
        <v/>
      </c>
    </row>
    <row r="3198" spans="1:38" x14ac:dyDescent="0.2">
      <c r="A3198" s="1">
        <v>8440</v>
      </c>
      <c r="B3198" s="2" t="s">
        <v>18</v>
      </c>
      <c r="C3198" s="3">
        <v>42944</v>
      </c>
      <c r="D3198" s="2" t="s">
        <v>59</v>
      </c>
      <c r="E3198" s="2">
        <v>5</v>
      </c>
      <c r="F3198" s="2">
        <v>84.81</v>
      </c>
      <c r="G3198" s="2">
        <v>0.05</v>
      </c>
      <c r="H3198" s="2" t="s">
        <v>20</v>
      </c>
      <c r="I3198" s="2">
        <v>14.75</v>
      </c>
      <c r="J3198" s="2">
        <v>27.67</v>
      </c>
      <c r="K3198" s="2">
        <v>15.39</v>
      </c>
      <c r="L3198" s="2" t="s">
        <v>561</v>
      </c>
      <c r="M3198" s="2" t="s">
        <v>29</v>
      </c>
      <c r="N3198" s="2" t="s">
        <v>30</v>
      </c>
      <c r="O3198" s="2" t="s">
        <v>24</v>
      </c>
      <c r="P3198" s="2" t="s">
        <v>90</v>
      </c>
      <c r="Q3198" s="2" t="s">
        <v>26</v>
      </c>
      <c r="R3198" s="3">
        <v>42946</v>
      </c>
      <c r="S3198" s="10">
        <f t="shared" si="535"/>
        <v>2017</v>
      </c>
      <c r="T3198" t="str">
        <f t="shared" si="543"/>
        <v/>
      </c>
      <c r="U3198">
        <f t="shared" si="543"/>
        <v>14.75</v>
      </c>
      <c r="V3198" t="str">
        <f t="shared" si="543"/>
        <v/>
      </c>
      <c r="W3198" t="str">
        <f t="shared" si="543"/>
        <v/>
      </c>
      <c r="Z3198">
        <f t="shared" si="544"/>
        <v>14.75</v>
      </c>
      <c r="AA3198" t="str">
        <f t="shared" si="544"/>
        <v/>
      </c>
      <c r="AB3198" t="str">
        <f t="shared" si="544"/>
        <v/>
      </c>
      <c r="AE3198" t="str">
        <f t="shared" si="536"/>
        <v/>
      </c>
      <c r="AH3198" t="str">
        <f t="shared" si="537"/>
        <v/>
      </c>
      <c r="AI3198" t="str">
        <f t="shared" si="538"/>
        <v/>
      </c>
      <c r="AJ3198" t="str">
        <f t="shared" si="538"/>
        <v/>
      </c>
      <c r="AK3198" t="str">
        <f t="shared" si="538"/>
        <v/>
      </c>
      <c r="AL3198" t="str">
        <f t="shared" si="538"/>
        <v/>
      </c>
    </row>
    <row r="3199" spans="1:38" x14ac:dyDescent="0.2">
      <c r="A3199" s="1">
        <v>8441</v>
      </c>
      <c r="B3199" s="2" t="s">
        <v>18</v>
      </c>
      <c r="C3199" s="3">
        <v>42944</v>
      </c>
      <c r="D3199" s="2" t="s">
        <v>59</v>
      </c>
      <c r="E3199" s="2">
        <v>19</v>
      </c>
      <c r="F3199" s="2">
        <v>120.07</v>
      </c>
      <c r="G3199" s="2">
        <v>0.09</v>
      </c>
      <c r="H3199" s="2" t="s">
        <v>20</v>
      </c>
      <c r="I3199" s="2">
        <v>-32.450000000000003</v>
      </c>
      <c r="J3199" s="2">
        <v>17.98</v>
      </c>
      <c r="K3199" s="2">
        <v>19.14</v>
      </c>
      <c r="L3199" s="2" t="s">
        <v>561</v>
      </c>
      <c r="M3199" s="2" t="s">
        <v>29</v>
      </c>
      <c r="N3199" s="2" t="s">
        <v>30</v>
      </c>
      <c r="O3199" s="2" t="s">
        <v>24</v>
      </c>
      <c r="P3199" s="2" t="s">
        <v>35</v>
      </c>
      <c r="Q3199" s="2" t="s">
        <v>26</v>
      </c>
      <c r="R3199" s="3">
        <v>42945</v>
      </c>
      <c r="S3199" s="10">
        <f t="shared" si="535"/>
        <v>2017</v>
      </c>
      <c r="T3199" t="str">
        <f t="shared" si="543"/>
        <v/>
      </c>
      <c r="U3199">
        <f t="shared" si="543"/>
        <v>-32.450000000000003</v>
      </c>
      <c r="V3199" t="str">
        <f t="shared" si="543"/>
        <v/>
      </c>
      <c r="W3199" t="str">
        <f t="shared" si="543"/>
        <v/>
      </c>
      <c r="Z3199">
        <f t="shared" si="544"/>
        <v>-32.450000000000003</v>
      </c>
      <c r="AA3199" t="str">
        <f t="shared" si="544"/>
        <v/>
      </c>
      <c r="AB3199" t="str">
        <f t="shared" si="544"/>
        <v/>
      </c>
      <c r="AE3199" t="str">
        <f t="shared" si="536"/>
        <v>Office Supplies</v>
      </c>
      <c r="AH3199" t="str">
        <f t="shared" si="537"/>
        <v/>
      </c>
      <c r="AI3199" t="str">
        <f t="shared" si="538"/>
        <v/>
      </c>
      <c r="AJ3199" t="str">
        <f t="shared" si="538"/>
        <v/>
      </c>
      <c r="AK3199" t="str">
        <f t="shared" si="538"/>
        <v/>
      </c>
      <c r="AL3199" t="str">
        <f t="shared" si="538"/>
        <v/>
      </c>
    </row>
    <row r="3200" spans="1:38" x14ac:dyDescent="0.2">
      <c r="A3200" s="1">
        <v>8442</v>
      </c>
      <c r="B3200" s="2" t="s">
        <v>18</v>
      </c>
      <c r="C3200" s="3">
        <v>42944</v>
      </c>
      <c r="D3200" s="2" t="s">
        <v>50</v>
      </c>
      <c r="E3200" s="2">
        <v>40</v>
      </c>
      <c r="F3200" s="2">
        <v>280.54000000000002</v>
      </c>
      <c r="G3200" s="2">
        <v>0.02</v>
      </c>
      <c r="H3200" s="2" t="s">
        <v>20</v>
      </c>
      <c r="I3200" s="2">
        <v>-91.5</v>
      </c>
      <c r="J3200" s="2">
        <v>18.600000000000001</v>
      </c>
      <c r="K3200" s="2">
        <v>18.07</v>
      </c>
      <c r="L3200" s="2" t="s">
        <v>150</v>
      </c>
      <c r="M3200" s="2" t="s">
        <v>29</v>
      </c>
      <c r="N3200" s="2" t="s">
        <v>43</v>
      </c>
      <c r="O3200" s="2" t="s">
        <v>31</v>
      </c>
      <c r="P3200" s="2" t="s">
        <v>32</v>
      </c>
      <c r="Q3200" s="2" t="s">
        <v>58</v>
      </c>
      <c r="R3200" s="3">
        <v>42946</v>
      </c>
      <c r="S3200" s="10">
        <f t="shared" si="535"/>
        <v>2017</v>
      </c>
      <c r="T3200" t="str">
        <f t="shared" si="543"/>
        <v/>
      </c>
      <c r="U3200" t="str">
        <f t="shared" si="543"/>
        <v/>
      </c>
      <c r="V3200">
        <f t="shared" si="543"/>
        <v>-91.5</v>
      </c>
      <c r="W3200" t="str">
        <f t="shared" si="543"/>
        <v/>
      </c>
      <c r="Z3200" t="str">
        <f t="shared" si="544"/>
        <v/>
      </c>
      <c r="AA3200">
        <f t="shared" si="544"/>
        <v>-91.5</v>
      </c>
      <c r="AB3200" t="str">
        <f t="shared" si="544"/>
        <v/>
      </c>
      <c r="AE3200" t="str">
        <f t="shared" si="536"/>
        <v>Technology</v>
      </c>
      <c r="AH3200" t="str">
        <f t="shared" si="537"/>
        <v/>
      </c>
      <c r="AI3200" t="str">
        <f t="shared" si="538"/>
        <v/>
      </c>
      <c r="AJ3200" t="str">
        <f t="shared" si="538"/>
        <v/>
      </c>
      <c r="AK3200" t="str">
        <f t="shared" si="538"/>
        <v/>
      </c>
      <c r="AL3200" t="str">
        <f t="shared" si="538"/>
        <v/>
      </c>
    </row>
    <row r="3201" spans="1:38" x14ac:dyDescent="0.2">
      <c r="A3201" s="1">
        <v>8443</v>
      </c>
      <c r="B3201" s="2" t="s">
        <v>18</v>
      </c>
      <c r="C3201" s="3">
        <v>42944</v>
      </c>
      <c r="D3201" s="2" t="s">
        <v>50</v>
      </c>
      <c r="E3201" s="2">
        <v>22</v>
      </c>
      <c r="F3201" s="2">
        <v>3107.5115000000001</v>
      </c>
      <c r="G3201" s="2">
        <v>0.02</v>
      </c>
      <c r="H3201" s="2" t="s">
        <v>49</v>
      </c>
      <c r="I3201" s="2">
        <v>572.77</v>
      </c>
      <c r="J3201" s="2">
        <v>167.99</v>
      </c>
      <c r="K3201" s="2">
        <v>22.08</v>
      </c>
      <c r="L3201" s="2" t="s">
        <v>150</v>
      </c>
      <c r="M3201" s="2" t="s">
        <v>29</v>
      </c>
      <c r="N3201" s="2" t="s">
        <v>43</v>
      </c>
      <c r="O3201" s="2" t="s">
        <v>31</v>
      </c>
      <c r="P3201" s="2" t="s">
        <v>39</v>
      </c>
      <c r="Q3201" s="2" t="s">
        <v>26</v>
      </c>
      <c r="R3201" s="3">
        <v>42946</v>
      </c>
      <c r="S3201" s="10">
        <f t="shared" si="535"/>
        <v>2017</v>
      </c>
      <c r="T3201" t="str">
        <f t="shared" si="543"/>
        <v/>
      </c>
      <c r="U3201" t="str">
        <f t="shared" si="543"/>
        <v/>
      </c>
      <c r="V3201">
        <f t="shared" si="543"/>
        <v>572.77</v>
      </c>
      <c r="W3201" t="str">
        <f t="shared" si="543"/>
        <v/>
      </c>
      <c r="Z3201" t="str">
        <f t="shared" si="544"/>
        <v/>
      </c>
      <c r="AA3201">
        <f t="shared" si="544"/>
        <v>572.77</v>
      </c>
      <c r="AB3201" t="str">
        <f t="shared" si="544"/>
        <v/>
      </c>
      <c r="AE3201" t="str">
        <f t="shared" si="536"/>
        <v/>
      </c>
      <c r="AH3201" t="str">
        <f t="shared" si="537"/>
        <v/>
      </c>
      <c r="AI3201" t="str">
        <f t="shared" si="538"/>
        <v/>
      </c>
      <c r="AJ3201" t="str">
        <f t="shared" si="538"/>
        <v/>
      </c>
      <c r="AK3201" t="str">
        <f t="shared" si="538"/>
        <v/>
      </c>
      <c r="AL3201" t="str">
        <f t="shared" si="538"/>
        <v/>
      </c>
    </row>
    <row r="3202" spans="1:38" x14ac:dyDescent="0.2">
      <c r="A3202" s="1">
        <v>8444</v>
      </c>
      <c r="B3202" s="2" t="s">
        <v>18</v>
      </c>
      <c r="C3202" s="3">
        <v>42944</v>
      </c>
      <c r="D3202" s="2" t="s">
        <v>19</v>
      </c>
      <c r="E3202" s="2">
        <v>39</v>
      </c>
      <c r="F3202" s="2">
        <v>256.04000000000002</v>
      </c>
      <c r="G3202" s="2">
        <v>0.08</v>
      </c>
      <c r="H3202" s="2" t="s">
        <v>20</v>
      </c>
      <c r="I3202" s="2">
        <v>-63.87</v>
      </c>
      <c r="J3202" s="2">
        <v>18.28</v>
      </c>
      <c r="K3202" s="2">
        <v>19.29</v>
      </c>
      <c r="L3202" s="2" t="s">
        <v>388</v>
      </c>
      <c r="M3202" s="2" t="s">
        <v>22</v>
      </c>
      <c r="N3202" s="2" t="s">
        <v>30</v>
      </c>
      <c r="O3202" s="2" t="s">
        <v>45</v>
      </c>
      <c r="P3202" s="2" t="s">
        <v>55</v>
      </c>
      <c r="Q3202" s="2" t="s">
        <v>26</v>
      </c>
      <c r="R3202" s="3">
        <v>42945</v>
      </c>
      <c r="S3202" s="10">
        <f t="shared" si="535"/>
        <v>2017</v>
      </c>
      <c r="T3202" t="str">
        <f t="shared" ref="T3202:W3221" si="545">IF($N3202=T$1,$I3202,"")</f>
        <v/>
      </c>
      <c r="U3202">
        <f t="shared" si="545"/>
        <v>-63.87</v>
      </c>
      <c r="V3202" t="str">
        <f t="shared" si="545"/>
        <v/>
      </c>
      <c r="W3202" t="str">
        <f t="shared" si="545"/>
        <v/>
      </c>
      <c r="Z3202" t="str">
        <f t="shared" ref="Z3202:AB3221" si="546">IF($O3202=Z$1,$I3202,"")</f>
        <v/>
      </c>
      <c r="AA3202" t="str">
        <f t="shared" si="546"/>
        <v/>
      </c>
      <c r="AB3202">
        <f t="shared" si="546"/>
        <v>-63.87</v>
      </c>
      <c r="AE3202" t="str">
        <f t="shared" si="536"/>
        <v>Furniture</v>
      </c>
      <c r="AH3202" t="str">
        <f t="shared" si="537"/>
        <v/>
      </c>
      <c r="AI3202" t="str">
        <f t="shared" si="538"/>
        <v/>
      </c>
      <c r="AJ3202" t="str">
        <f t="shared" si="538"/>
        <v/>
      </c>
      <c r="AK3202" t="str">
        <f t="shared" si="538"/>
        <v/>
      </c>
      <c r="AL3202" t="str">
        <f t="shared" ref="AJ3202:AL3265" si="547">IF(AL$1=$S3202,$AH3202,"")</f>
        <v/>
      </c>
    </row>
    <row r="3203" spans="1:38" x14ac:dyDescent="0.2">
      <c r="A3203" s="1">
        <v>8445</v>
      </c>
      <c r="B3203" s="2" t="s">
        <v>18</v>
      </c>
      <c r="C3203" s="3">
        <v>42945</v>
      </c>
      <c r="D3203" s="2" t="s">
        <v>27</v>
      </c>
      <c r="E3203" s="2">
        <v>3</v>
      </c>
      <c r="F3203" s="2">
        <v>621.54</v>
      </c>
      <c r="G3203" s="2">
        <v>0.09</v>
      </c>
      <c r="H3203" s="2" t="s">
        <v>20</v>
      </c>
      <c r="I3203" s="2">
        <v>-729.87</v>
      </c>
      <c r="J3203" s="2">
        <v>211.99</v>
      </c>
      <c r="K3203" s="2">
        <v>38.49</v>
      </c>
      <c r="L3203" s="2" t="s">
        <v>554</v>
      </c>
      <c r="M3203" s="2" t="s">
        <v>29</v>
      </c>
      <c r="N3203" s="2" t="s">
        <v>43</v>
      </c>
      <c r="O3203" s="2" t="s">
        <v>31</v>
      </c>
      <c r="P3203" s="2" t="s">
        <v>107</v>
      </c>
      <c r="Q3203" s="2" t="s">
        <v>34</v>
      </c>
      <c r="R3203" s="3">
        <v>42947</v>
      </c>
      <c r="S3203" s="10">
        <f t="shared" ref="S3203:S3266" si="548">YEAR(C3203)</f>
        <v>2017</v>
      </c>
      <c r="T3203" t="str">
        <f t="shared" si="545"/>
        <v/>
      </c>
      <c r="U3203" t="str">
        <f t="shared" si="545"/>
        <v/>
      </c>
      <c r="V3203">
        <f t="shared" si="545"/>
        <v>-729.87</v>
      </c>
      <c r="W3203" t="str">
        <f t="shared" si="545"/>
        <v/>
      </c>
      <c r="Z3203" t="str">
        <f t="shared" si="546"/>
        <v/>
      </c>
      <c r="AA3203">
        <f t="shared" si="546"/>
        <v>-729.87</v>
      </c>
      <c r="AB3203" t="str">
        <f t="shared" si="546"/>
        <v/>
      </c>
      <c r="AE3203" t="str">
        <f t="shared" ref="AE3203:AE3266" si="549">IF(I3203&lt;0,O3203,"")</f>
        <v>Technology</v>
      </c>
      <c r="AH3203">
        <f t="shared" ref="AH3203:AH3266" si="550">IF(E3203&lt;11,IF(O3203="Technology",I3203,""),"")</f>
        <v>-729.87</v>
      </c>
      <c r="AI3203" t="str">
        <f t="shared" ref="AI3203:AL3266" si="551">IF(AI$1=$S3203,$AH3203,"")</f>
        <v/>
      </c>
      <c r="AJ3203" t="str">
        <f t="shared" si="547"/>
        <v/>
      </c>
      <c r="AK3203" t="str">
        <f t="shared" si="547"/>
        <v/>
      </c>
      <c r="AL3203">
        <f t="shared" si="547"/>
        <v>-729.87</v>
      </c>
    </row>
    <row r="3204" spans="1:38" x14ac:dyDescent="0.2">
      <c r="A3204" s="1">
        <v>8446</v>
      </c>
      <c r="B3204" s="2" t="s">
        <v>40</v>
      </c>
      <c r="C3204" s="3">
        <v>42946</v>
      </c>
      <c r="D3204" s="2" t="s">
        <v>19</v>
      </c>
      <c r="E3204" s="2">
        <v>28</v>
      </c>
      <c r="F3204" s="2">
        <v>72.22</v>
      </c>
      <c r="G3204" s="2">
        <v>0.02</v>
      </c>
      <c r="H3204" s="2" t="s">
        <v>20</v>
      </c>
      <c r="I3204" s="2">
        <v>-26.63</v>
      </c>
      <c r="J3204" s="2">
        <v>14.12</v>
      </c>
      <c r="K3204" s="2">
        <v>15.99</v>
      </c>
      <c r="L3204" s="2" t="s">
        <v>112</v>
      </c>
      <c r="M3204" s="2" t="s">
        <v>29</v>
      </c>
      <c r="N3204" s="2" t="s">
        <v>23</v>
      </c>
      <c r="O3204" s="2" t="s">
        <v>31</v>
      </c>
      <c r="P3204" s="2" t="s">
        <v>32</v>
      </c>
      <c r="Q3204" s="2" t="s">
        <v>58</v>
      </c>
      <c r="R3204" s="3">
        <v>42949</v>
      </c>
      <c r="S3204" s="10">
        <f t="shared" si="548"/>
        <v>2017</v>
      </c>
      <c r="T3204">
        <f t="shared" si="545"/>
        <v>-26.63</v>
      </c>
      <c r="U3204" t="str">
        <f t="shared" si="545"/>
        <v/>
      </c>
      <c r="V3204" t="str">
        <f t="shared" si="545"/>
        <v/>
      </c>
      <c r="W3204" t="str">
        <f t="shared" si="545"/>
        <v/>
      </c>
      <c r="Z3204" t="str">
        <f t="shared" si="546"/>
        <v/>
      </c>
      <c r="AA3204">
        <f t="shared" si="546"/>
        <v>-26.63</v>
      </c>
      <c r="AB3204" t="str">
        <f t="shared" si="546"/>
        <v/>
      </c>
      <c r="AE3204" t="str">
        <f t="shared" si="549"/>
        <v>Technology</v>
      </c>
      <c r="AH3204" t="str">
        <f t="shared" si="550"/>
        <v/>
      </c>
      <c r="AI3204" t="str">
        <f t="shared" si="551"/>
        <v/>
      </c>
      <c r="AJ3204" t="str">
        <f t="shared" si="547"/>
        <v/>
      </c>
      <c r="AK3204" t="str">
        <f t="shared" si="547"/>
        <v/>
      </c>
      <c r="AL3204" t="str">
        <f t="shared" si="547"/>
        <v/>
      </c>
    </row>
    <row r="3205" spans="1:38" x14ac:dyDescent="0.2">
      <c r="A3205" s="1">
        <v>8447</v>
      </c>
      <c r="B3205" s="2" t="s">
        <v>40</v>
      </c>
      <c r="C3205" s="3">
        <v>42946</v>
      </c>
      <c r="D3205" s="2" t="s">
        <v>19</v>
      </c>
      <c r="E3205" s="2">
        <v>6</v>
      </c>
      <c r="F3205" s="2">
        <v>85</v>
      </c>
      <c r="G3205" s="2">
        <v>0.08</v>
      </c>
      <c r="H3205" s="2" t="s">
        <v>20</v>
      </c>
      <c r="I3205" s="2">
        <v>-31.67</v>
      </c>
      <c r="J3205" s="2">
        <v>23.34</v>
      </c>
      <c r="K3205" s="2">
        <v>25.25</v>
      </c>
      <c r="L3205" s="2" t="s">
        <v>112</v>
      </c>
      <c r="M3205" s="2" t="s">
        <v>29</v>
      </c>
      <c r="N3205" s="2" t="s">
        <v>23</v>
      </c>
      <c r="O3205" s="2" t="s">
        <v>24</v>
      </c>
      <c r="P3205" s="2" t="s">
        <v>35</v>
      </c>
      <c r="Q3205" s="2" t="s">
        <v>26</v>
      </c>
      <c r="R3205" s="3">
        <v>42948</v>
      </c>
      <c r="S3205" s="10">
        <f t="shared" si="548"/>
        <v>2017</v>
      </c>
      <c r="T3205">
        <f t="shared" si="545"/>
        <v>-31.67</v>
      </c>
      <c r="U3205" t="str">
        <f t="shared" si="545"/>
        <v/>
      </c>
      <c r="V3205" t="str">
        <f t="shared" si="545"/>
        <v/>
      </c>
      <c r="W3205" t="str">
        <f t="shared" si="545"/>
        <v/>
      </c>
      <c r="Z3205">
        <f t="shared" si="546"/>
        <v>-31.67</v>
      </c>
      <c r="AA3205" t="str">
        <f t="shared" si="546"/>
        <v/>
      </c>
      <c r="AB3205" t="str">
        <f t="shared" si="546"/>
        <v/>
      </c>
      <c r="AE3205" t="str">
        <f t="shared" si="549"/>
        <v>Office Supplies</v>
      </c>
      <c r="AH3205" t="str">
        <f t="shared" si="550"/>
        <v/>
      </c>
      <c r="AI3205" t="str">
        <f t="shared" si="551"/>
        <v/>
      </c>
      <c r="AJ3205" t="str">
        <f t="shared" si="547"/>
        <v/>
      </c>
      <c r="AK3205" t="str">
        <f t="shared" si="547"/>
        <v/>
      </c>
      <c r="AL3205" t="str">
        <f t="shared" si="547"/>
        <v/>
      </c>
    </row>
    <row r="3206" spans="1:38" x14ac:dyDescent="0.2">
      <c r="A3206" s="1">
        <v>8448</v>
      </c>
      <c r="B3206" s="2" t="s">
        <v>40</v>
      </c>
      <c r="C3206" s="3">
        <v>42946</v>
      </c>
      <c r="D3206" s="2" t="s">
        <v>19</v>
      </c>
      <c r="E3206" s="2">
        <v>17</v>
      </c>
      <c r="F3206" s="2">
        <v>828.58</v>
      </c>
      <c r="G3206" s="2">
        <v>0.04</v>
      </c>
      <c r="H3206" s="2" t="s">
        <v>49</v>
      </c>
      <c r="I3206" s="2">
        <v>314.02999999999997</v>
      </c>
      <c r="J3206" s="2">
        <v>60.91</v>
      </c>
      <c r="K3206" s="2">
        <v>19.809999999999999</v>
      </c>
      <c r="L3206" s="2" t="s">
        <v>112</v>
      </c>
      <c r="M3206" s="2" t="s">
        <v>29</v>
      </c>
      <c r="N3206" s="2" t="s">
        <v>23</v>
      </c>
      <c r="O3206" s="2" t="s">
        <v>24</v>
      </c>
      <c r="P3206" s="2" t="s">
        <v>35</v>
      </c>
      <c r="Q3206" s="2" t="s">
        <v>26</v>
      </c>
      <c r="R3206" s="3">
        <v>42947</v>
      </c>
      <c r="S3206" s="10">
        <f t="shared" si="548"/>
        <v>2017</v>
      </c>
      <c r="T3206">
        <f t="shared" si="545"/>
        <v>314.02999999999997</v>
      </c>
      <c r="U3206" t="str">
        <f t="shared" si="545"/>
        <v/>
      </c>
      <c r="V3206" t="str">
        <f t="shared" si="545"/>
        <v/>
      </c>
      <c r="W3206" t="str">
        <f t="shared" si="545"/>
        <v/>
      </c>
      <c r="Z3206">
        <f t="shared" si="546"/>
        <v>314.02999999999997</v>
      </c>
      <c r="AA3206" t="str">
        <f t="shared" si="546"/>
        <v/>
      </c>
      <c r="AB3206" t="str">
        <f t="shared" si="546"/>
        <v/>
      </c>
      <c r="AE3206" t="str">
        <f t="shared" si="549"/>
        <v/>
      </c>
      <c r="AH3206" t="str">
        <f t="shared" si="550"/>
        <v/>
      </c>
      <c r="AI3206" t="str">
        <f t="shared" si="551"/>
        <v/>
      </c>
      <c r="AJ3206" t="str">
        <f t="shared" si="547"/>
        <v/>
      </c>
      <c r="AK3206" t="str">
        <f t="shared" si="547"/>
        <v/>
      </c>
      <c r="AL3206" t="str">
        <f t="shared" si="547"/>
        <v/>
      </c>
    </row>
    <row r="3207" spans="1:38" x14ac:dyDescent="0.2">
      <c r="A3207" s="1">
        <v>8449</v>
      </c>
      <c r="B3207" s="2" t="s">
        <v>18</v>
      </c>
      <c r="C3207" s="3">
        <v>42947</v>
      </c>
      <c r="D3207" s="2" t="s">
        <v>41</v>
      </c>
      <c r="E3207" s="2">
        <v>5</v>
      </c>
      <c r="F3207" s="2">
        <v>47.08</v>
      </c>
      <c r="G3207" s="2">
        <v>0.09</v>
      </c>
      <c r="H3207" s="2" t="s">
        <v>20</v>
      </c>
      <c r="I3207" s="2">
        <v>-1.31</v>
      </c>
      <c r="J3207" s="2">
        <v>20.010000000000002</v>
      </c>
      <c r="K3207" s="2">
        <v>16.87</v>
      </c>
      <c r="L3207" s="2" t="s">
        <v>416</v>
      </c>
      <c r="M3207" s="2" t="s">
        <v>29</v>
      </c>
      <c r="N3207" s="2" t="s">
        <v>54</v>
      </c>
      <c r="O3207" s="2" t="s">
        <v>24</v>
      </c>
      <c r="P3207" s="2" t="s">
        <v>35</v>
      </c>
      <c r="Q3207" s="2" t="s">
        <v>36</v>
      </c>
      <c r="R3207" s="3">
        <v>42949</v>
      </c>
      <c r="S3207" s="10">
        <f t="shared" si="548"/>
        <v>2017</v>
      </c>
      <c r="T3207" t="str">
        <f t="shared" si="545"/>
        <v/>
      </c>
      <c r="U3207" t="str">
        <f t="shared" si="545"/>
        <v/>
      </c>
      <c r="V3207" t="str">
        <f t="shared" si="545"/>
        <v/>
      </c>
      <c r="W3207">
        <f t="shared" si="545"/>
        <v>-1.31</v>
      </c>
      <c r="Z3207">
        <f t="shared" si="546"/>
        <v>-1.31</v>
      </c>
      <c r="AA3207" t="str">
        <f t="shared" si="546"/>
        <v/>
      </c>
      <c r="AB3207" t="str">
        <f t="shared" si="546"/>
        <v/>
      </c>
      <c r="AE3207" t="str">
        <f t="shared" si="549"/>
        <v>Office Supplies</v>
      </c>
      <c r="AH3207" t="str">
        <f t="shared" si="550"/>
        <v/>
      </c>
      <c r="AI3207" t="str">
        <f t="shared" si="551"/>
        <v/>
      </c>
      <c r="AJ3207" t="str">
        <f t="shared" si="547"/>
        <v/>
      </c>
      <c r="AK3207" t="str">
        <f t="shared" si="547"/>
        <v/>
      </c>
      <c r="AL3207" t="str">
        <f t="shared" si="547"/>
        <v/>
      </c>
    </row>
    <row r="3208" spans="1:38" x14ac:dyDescent="0.2">
      <c r="A3208" s="1">
        <v>8450</v>
      </c>
      <c r="B3208" s="2" t="s">
        <v>18</v>
      </c>
      <c r="C3208" s="3">
        <v>42947</v>
      </c>
      <c r="D3208" s="2" t="s">
        <v>41</v>
      </c>
      <c r="E3208" s="2">
        <v>8</v>
      </c>
      <c r="F3208" s="2">
        <v>1280.6659999999999</v>
      </c>
      <c r="G3208" s="2">
        <v>0.1</v>
      </c>
      <c r="H3208" s="2" t="s">
        <v>20</v>
      </c>
      <c r="I3208" s="2">
        <v>-610.27</v>
      </c>
      <c r="J3208" s="2">
        <v>217.99</v>
      </c>
      <c r="K3208" s="2">
        <v>22.99</v>
      </c>
      <c r="L3208" s="2" t="s">
        <v>416</v>
      </c>
      <c r="M3208" s="2" t="s">
        <v>29</v>
      </c>
      <c r="N3208" s="2" t="s">
        <v>54</v>
      </c>
      <c r="O3208" s="2" t="s">
        <v>31</v>
      </c>
      <c r="P3208" s="2" t="s">
        <v>39</v>
      </c>
      <c r="Q3208" s="2" t="s">
        <v>26</v>
      </c>
      <c r="R3208" s="3">
        <v>42948</v>
      </c>
      <c r="S3208" s="10">
        <f t="shared" si="548"/>
        <v>2017</v>
      </c>
      <c r="T3208" t="str">
        <f t="shared" si="545"/>
        <v/>
      </c>
      <c r="U3208" t="str">
        <f t="shared" si="545"/>
        <v/>
      </c>
      <c r="V3208" t="str">
        <f t="shared" si="545"/>
        <v/>
      </c>
      <c r="W3208">
        <f t="shared" si="545"/>
        <v>-610.27</v>
      </c>
      <c r="Z3208" t="str">
        <f t="shared" si="546"/>
        <v/>
      </c>
      <c r="AA3208">
        <f t="shared" si="546"/>
        <v>-610.27</v>
      </c>
      <c r="AB3208" t="str">
        <f t="shared" si="546"/>
        <v/>
      </c>
      <c r="AE3208" t="str">
        <f t="shared" si="549"/>
        <v>Technology</v>
      </c>
      <c r="AH3208">
        <f t="shared" si="550"/>
        <v>-610.27</v>
      </c>
      <c r="AI3208" t="str">
        <f t="shared" si="551"/>
        <v/>
      </c>
      <c r="AJ3208" t="str">
        <f t="shared" si="547"/>
        <v/>
      </c>
      <c r="AK3208" t="str">
        <f t="shared" si="547"/>
        <v/>
      </c>
      <c r="AL3208">
        <f t="shared" si="547"/>
        <v>-610.27</v>
      </c>
    </row>
    <row r="3209" spans="1:38" x14ac:dyDescent="0.2">
      <c r="A3209" s="1">
        <v>8451</v>
      </c>
      <c r="B3209" s="2" t="s">
        <v>18</v>
      </c>
      <c r="C3209" s="3">
        <v>42947</v>
      </c>
      <c r="D3209" s="2" t="s">
        <v>59</v>
      </c>
      <c r="E3209" s="2">
        <v>34</v>
      </c>
      <c r="F3209" s="2">
        <v>187.67</v>
      </c>
      <c r="G3209" s="2">
        <v>0.01</v>
      </c>
      <c r="H3209" s="2" t="s">
        <v>20</v>
      </c>
      <c r="I3209" s="2">
        <v>-54.31</v>
      </c>
      <c r="J3209" s="2">
        <v>16.95</v>
      </c>
      <c r="K3209" s="2">
        <v>19.32</v>
      </c>
      <c r="L3209" s="2" t="s">
        <v>331</v>
      </c>
      <c r="M3209" s="2" t="s">
        <v>29</v>
      </c>
      <c r="N3209" s="2" t="s">
        <v>43</v>
      </c>
      <c r="O3209" s="2" t="s">
        <v>45</v>
      </c>
      <c r="P3209" s="2" t="s">
        <v>55</v>
      </c>
      <c r="Q3209" s="2" t="s">
        <v>26</v>
      </c>
      <c r="R3209" s="3">
        <v>42948</v>
      </c>
      <c r="S3209" s="10">
        <f t="shared" si="548"/>
        <v>2017</v>
      </c>
      <c r="T3209" t="str">
        <f t="shared" si="545"/>
        <v/>
      </c>
      <c r="U3209" t="str">
        <f t="shared" si="545"/>
        <v/>
      </c>
      <c r="V3209">
        <f t="shared" si="545"/>
        <v>-54.31</v>
      </c>
      <c r="W3209" t="str">
        <f t="shared" si="545"/>
        <v/>
      </c>
      <c r="Z3209" t="str">
        <f t="shared" si="546"/>
        <v/>
      </c>
      <c r="AA3209" t="str">
        <f t="shared" si="546"/>
        <v/>
      </c>
      <c r="AB3209">
        <f t="shared" si="546"/>
        <v>-54.31</v>
      </c>
      <c r="AE3209" t="str">
        <f t="shared" si="549"/>
        <v>Furniture</v>
      </c>
      <c r="AH3209" t="str">
        <f t="shared" si="550"/>
        <v/>
      </c>
      <c r="AI3209" t="str">
        <f t="shared" si="551"/>
        <v/>
      </c>
      <c r="AJ3209" t="str">
        <f t="shared" si="547"/>
        <v/>
      </c>
      <c r="AK3209" t="str">
        <f t="shared" si="547"/>
        <v/>
      </c>
      <c r="AL3209" t="str">
        <f t="shared" si="547"/>
        <v/>
      </c>
    </row>
    <row r="3210" spans="1:38" x14ac:dyDescent="0.2">
      <c r="A3210" s="1">
        <v>8452</v>
      </c>
      <c r="B3210" s="2" t="s">
        <v>18</v>
      </c>
      <c r="C3210" s="3">
        <v>42947</v>
      </c>
      <c r="D3210" s="2" t="s">
        <v>59</v>
      </c>
      <c r="E3210" s="2">
        <v>39</v>
      </c>
      <c r="F3210" s="2">
        <v>634.36</v>
      </c>
      <c r="G3210" s="2">
        <v>0</v>
      </c>
      <c r="H3210" s="2" t="s">
        <v>20</v>
      </c>
      <c r="I3210" s="2">
        <v>-30.52</v>
      </c>
      <c r="J3210" s="2">
        <v>26.98</v>
      </c>
      <c r="K3210" s="2">
        <v>21.69</v>
      </c>
      <c r="L3210" s="2" t="s">
        <v>331</v>
      </c>
      <c r="M3210" s="2" t="s">
        <v>29</v>
      </c>
      <c r="N3210" s="2" t="s">
        <v>43</v>
      </c>
      <c r="O3210" s="2" t="s">
        <v>24</v>
      </c>
      <c r="P3210" s="2" t="s">
        <v>52</v>
      </c>
      <c r="Q3210" s="2" t="s">
        <v>26</v>
      </c>
      <c r="R3210" s="3">
        <v>42948</v>
      </c>
      <c r="S3210" s="10">
        <f t="shared" si="548"/>
        <v>2017</v>
      </c>
      <c r="T3210" t="str">
        <f t="shared" si="545"/>
        <v/>
      </c>
      <c r="U3210" t="str">
        <f t="shared" si="545"/>
        <v/>
      </c>
      <c r="V3210">
        <f t="shared" si="545"/>
        <v>-30.52</v>
      </c>
      <c r="W3210" t="str">
        <f t="shared" si="545"/>
        <v/>
      </c>
      <c r="Z3210">
        <f t="shared" si="546"/>
        <v>-30.52</v>
      </c>
      <c r="AA3210" t="str">
        <f t="shared" si="546"/>
        <v/>
      </c>
      <c r="AB3210" t="str">
        <f t="shared" si="546"/>
        <v/>
      </c>
      <c r="AE3210" t="str">
        <f t="shared" si="549"/>
        <v>Office Supplies</v>
      </c>
      <c r="AH3210" t="str">
        <f t="shared" si="550"/>
        <v/>
      </c>
      <c r="AI3210" t="str">
        <f t="shared" si="551"/>
        <v/>
      </c>
      <c r="AJ3210" t="str">
        <f t="shared" si="547"/>
        <v/>
      </c>
      <c r="AK3210" t="str">
        <f t="shared" si="547"/>
        <v/>
      </c>
      <c r="AL3210" t="str">
        <f t="shared" si="547"/>
        <v/>
      </c>
    </row>
    <row r="3211" spans="1:38" x14ac:dyDescent="0.2">
      <c r="A3211" s="1">
        <v>8453</v>
      </c>
      <c r="B3211" s="2" t="s">
        <v>18</v>
      </c>
      <c r="C3211" s="3">
        <v>42947</v>
      </c>
      <c r="D3211" s="2" t="s">
        <v>59</v>
      </c>
      <c r="E3211" s="2">
        <v>18</v>
      </c>
      <c r="F3211" s="2">
        <v>243.71</v>
      </c>
      <c r="G3211" s="2">
        <v>0.04</v>
      </c>
      <c r="H3211" s="2" t="s">
        <v>49</v>
      </c>
      <c r="I3211" s="2">
        <v>3.16</v>
      </c>
      <c r="J3211" s="2">
        <v>23.97</v>
      </c>
      <c r="K3211" s="2">
        <v>18.98</v>
      </c>
      <c r="L3211" s="2" t="s">
        <v>331</v>
      </c>
      <c r="M3211" s="2" t="s">
        <v>29</v>
      </c>
      <c r="N3211" s="2" t="s">
        <v>43</v>
      </c>
      <c r="O3211" s="2" t="s">
        <v>24</v>
      </c>
      <c r="P3211" s="2" t="s">
        <v>71</v>
      </c>
      <c r="Q3211" s="2" t="s">
        <v>26</v>
      </c>
      <c r="R3211" s="3">
        <v>42948</v>
      </c>
      <c r="S3211" s="10">
        <f t="shared" si="548"/>
        <v>2017</v>
      </c>
      <c r="T3211" t="str">
        <f t="shared" si="545"/>
        <v/>
      </c>
      <c r="U3211" t="str">
        <f t="shared" si="545"/>
        <v/>
      </c>
      <c r="V3211">
        <f t="shared" si="545"/>
        <v>3.16</v>
      </c>
      <c r="W3211" t="str">
        <f t="shared" si="545"/>
        <v/>
      </c>
      <c r="Z3211">
        <f t="shared" si="546"/>
        <v>3.16</v>
      </c>
      <c r="AA3211" t="str">
        <f t="shared" si="546"/>
        <v/>
      </c>
      <c r="AB3211" t="str">
        <f t="shared" si="546"/>
        <v/>
      </c>
      <c r="AE3211" t="str">
        <f t="shared" si="549"/>
        <v/>
      </c>
      <c r="AH3211" t="str">
        <f t="shared" si="550"/>
        <v/>
      </c>
      <c r="AI3211" t="str">
        <f t="shared" si="551"/>
        <v/>
      </c>
      <c r="AJ3211" t="str">
        <f t="shared" si="547"/>
        <v/>
      </c>
      <c r="AK3211" t="str">
        <f t="shared" si="547"/>
        <v/>
      </c>
      <c r="AL3211" t="str">
        <f t="shared" si="547"/>
        <v/>
      </c>
    </row>
    <row r="3212" spans="1:38" x14ac:dyDescent="0.2">
      <c r="A3212" s="1">
        <v>8454</v>
      </c>
      <c r="B3212" s="2" t="s">
        <v>18</v>
      </c>
      <c r="C3212" s="3">
        <v>42949</v>
      </c>
      <c r="D3212" s="2" t="s">
        <v>59</v>
      </c>
      <c r="E3212" s="2">
        <v>37</v>
      </c>
      <c r="F3212" s="2">
        <v>277.83</v>
      </c>
      <c r="G3212" s="2">
        <v>7.0000000000000007E-2</v>
      </c>
      <c r="H3212" s="2" t="s">
        <v>20</v>
      </c>
      <c r="I3212" s="2">
        <v>-77.760000000000005</v>
      </c>
      <c r="J3212" s="2">
        <v>19.68</v>
      </c>
      <c r="K3212" s="2">
        <v>20.16</v>
      </c>
      <c r="L3212" s="2" t="s">
        <v>431</v>
      </c>
      <c r="M3212" s="2" t="s">
        <v>38</v>
      </c>
      <c r="N3212" s="2" t="s">
        <v>30</v>
      </c>
      <c r="O3212" s="2" t="s">
        <v>24</v>
      </c>
      <c r="P3212" s="2" t="s">
        <v>25</v>
      </c>
      <c r="Q3212" s="2" t="s">
        <v>26</v>
      </c>
      <c r="R3212" s="3">
        <v>42950</v>
      </c>
      <c r="S3212" s="10">
        <f t="shared" si="548"/>
        <v>2017</v>
      </c>
      <c r="T3212" t="str">
        <f t="shared" si="545"/>
        <v/>
      </c>
      <c r="U3212">
        <f t="shared" si="545"/>
        <v>-77.760000000000005</v>
      </c>
      <c r="V3212" t="str">
        <f t="shared" si="545"/>
        <v/>
      </c>
      <c r="W3212" t="str">
        <f t="shared" si="545"/>
        <v/>
      </c>
      <c r="Z3212">
        <f t="shared" si="546"/>
        <v>-77.760000000000005</v>
      </c>
      <c r="AA3212" t="str">
        <f t="shared" si="546"/>
        <v/>
      </c>
      <c r="AB3212" t="str">
        <f t="shared" si="546"/>
        <v/>
      </c>
      <c r="AE3212" t="str">
        <f t="shared" si="549"/>
        <v>Office Supplies</v>
      </c>
      <c r="AH3212" t="str">
        <f t="shared" si="550"/>
        <v/>
      </c>
      <c r="AI3212" t="str">
        <f t="shared" si="551"/>
        <v/>
      </c>
      <c r="AJ3212" t="str">
        <f t="shared" si="547"/>
        <v/>
      </c>
      <c r="AK3212" t="str">
        <f t="shared" si="547"/>
        <v/>
      </c>
      <c r="AL3212" t="str">
        <f t="shared" si="547"/>
        <v/>
      </c>
    </row>
    <row r="3213" spans="1:38" x14ac:dyDescent="0.2">
      <c r="A3213" s="1">
        <v>8455</v>
      </c>
      <c r="B3213" s="2" t="s">
        <v>18</v>
      </c>
      <c r="C3213" s="3">
        <v>42951</v>
      </c>
      <c r="D3213" s="2" t="s">
        <v>50</v>
      </c>
      <c r="E3213" s="2">
        <v>19</v>
      </c>
      <c r="F3213" s="2">
        <v>135.61000000000001</v>
      </c>
      <c r="G3213" s="2">
        <v>0.05</v>
      </c>
      <c r="H3213" s="2" t="s">
        <v>20</v>
      </c>
      <c r="I3213" s="2">
        <v>-49.73</v>
      </c>
      <c r="J3213" s="2">
        <v>18.48</v>
      </c>
      <c r="K3213" s="2">
        <v>20.57</v>
      </c>
      <c r="L3213" s="2" t="s">
        <v>591</v>
      </c>
      <c r="M3213" s="2" t="s">
        <v>66</v>
      </c>
      <c r="N3213" s="2" t="s">
        <v>30</v>
      </c>
      <c r="O3213" s="2" t="s">
        <v>24</v>
      </c>
      <c r="P3213" s="2" t="s">
        <v>35</v>
      </c>
      <c r="Q3213" s="2" t="s">
        <v>26</v>
      </c>
      <c r="R3213" s="3">
        <v>42953</v>
      </c>
      <c r="S3213" s="10">
        <f t="shared" si="548"/>
        <v>2017</v>
      </c>
      <c r="T3213" t="str">
        <f t="shared" si="545"/>
        <v/>
      </c>
      <c r="U3213">
        <f t="shared" si="545"/>
        <v>-49.73</v>
      </c>
      <c r="V3213" t="str">
        <f t="shared" si="545"/>
        <v/>
      </c>
      <c r="W3213" t="str">
        <f t="shared" si="545"/>
        <v/>
      </c>
      <c r="Z3213">
        <f t="shared" si="546"/>
        <v>-49.73</v>
      </c>
      <c r="AA3213" t="str">
        <f t="shared" si="546"/>
        <v/>
      </c>
      <c r="AB3213" t="str">
        <f t="shared" si="546"/>
        <v/>
      </c>
      <c r="AE3213" t="str">
        <f t="shared" si="549"/>
        <v>Office Supplies</v>
      </c>
      <c r="AH3213" t="str">
        <f t="shared" si="550"/>
        <v/>
      </c>
      <c r="AI3213" t="str">
        <f t="shared" si="551"/>
        <v/>
      </c>
      <c r="AJ3213" t="str">
        <f t="shared" si="547"/>
        <v/>
      </c>
      <c r="AK3213" t="str">
        <f t="shared" si="547"/>
        <v/>
      </c>
      <c r="AL3213" t="str">
        <f t="shared" si="547"/>
        <v/>
      </c>
    </row>
    <row r="3214" spans="1:38" x14ac:dyDescent="0.2">
      <c r="A3214" s="1">
        <v>8456</v>
      </c>
      <c r="B3214" s="2" t="s">
        <v>18</v>
      </c>
      <c r="C3214" s="3">
        <v>42951</v>
      </c>
      <c r="D3214" s="2" t="s">
        <v>41</v>
      </c>
      <c r="E3214" s="2">
        <v>6</v>
      </c>
      <c r="F3214" s="2">
        <v>759.11</v>
      </c>
      <c r="G3214" s="2">
        <v>0.09</v>
      </c>
      <c r="H3214" s="2" t="s">
        <v>20</v>
      </c>
      <c r="I3214" s="2">
        <v>56.23</v>
      </c>
      <c r="J3214" s="2">
        <v>143.12</v>
      </c>
      <c r="K3214" s="2">
        <v>14.99</v>
      </c>
      <c r="L3214" s="2" t="s">
        <v>345</v>
      </c>
      <c r="M3214" s="2" t="s">
        <v>22</v>
      </c>
      <c r="N3214" s="2" t="s">
        <v>30</v>
      </c>
      <c r="O3214" s="2" t="s">
        <v>24</v>
      </c>
      <c r="P3214" s="2" t="s">
        <v>71</v>
      </c>
      <c r="Q3214" s="2" t="s">
        <v>26</v>
      </c>
      <c r="R3214" s="3">
        <v>42951</v>
      </c>
      <c r="S3214" s="10">
        <f t="shared" si="548"/>
        <v>2017</v>
      </c>
      <c r="T3214" t="str">
        <f t="shared" si="545"/>
        <v/>
      </c>
      <c r="U3214">
        <f t="shared" si="545"/>
        <v>56.23</v>
      </c>
      <c r="V3214" t="str">
        <f t="shared" si="545"/>
        <v/>
      </c>
      <c r="W3214" t="str">
        <f t="shared" si="545"/>
        <v/>
      </c>
      <c r="Z3214">
        <f t="shared" si="546"/>
        <v>56.23</v>
      </c>
      <c r="AA3214" t="str">
        <f t="shared" si="546"/>
        <v/>
      </c>
      <c r="AB3214" t="str">
        <f t="shared" si="546"/>
        <v/>
      </c>
      <c r="AE3214" t="str">
        <f t="shared" si="549"/>
        <v/>
      </c>
      <c r="AH3214" t="str">
        <f t="shared" si="550"/>
        <v/>
      </c>
      <c r="AI3214" t="str">
        <f t="shared" si="551"/>
        <v/>
      </c>
      <c r="AJ3214" t="str">
        <f t="shared" si="547"/>
        <v/>
      </c>
      <c r="AK3214" t="str">
        <f t="shared" si="547"/>
        <v/>
      </c>
      <c r="AL3214" t="str">
        <f t="shared" si="547"/>
        <v/>
      </c>
    </row>
    <row r="3215" spans="1:38" x14ac:dyDescent="0.2">
      <c r="A3215" s="1">
        <v>8457</v>
      </c>
      <c r="B3215" s="2" t="s">
        <v>18</v>
      </c>
      <c r="C3215" s="3">
        <v>42951</v>
      </c>
      <c r="D3215" s="2" t="s">
        <v>41</v>
      </c>
      <c r="E3215" s="2">
        <v>43</v>
      </c>
      <c r="F3215" s="2">
        <v>479.27</v>
      </c>
      <c r="G3215" s="2">
        <v>0.05</v>
      </c>
      <c r="H3215" s="2" t="s">
        <v>20</v>
      </c>
      <c r="I3215" s="2">
        <v>57.67</v>
      </c>
      <c r="J3215" s="2">
        <v>23.09</v>
      </c>
      <c r="K3215" s="2">
        <v>19.25</v>
      </c>
      <c r="L3215" s="2" t="s">
        <v>345</v>
      </c>
      <c r="M3215" s="2" t="s">
        <v>29</v>
      </c>
      <c r="N3215" s="2" t="s">
        <v>30</v>
      </c>
      <c r="O3215" s="2" t="s">
        <v>24</v>
      </c>
      <c r="P3215" s="2" t="s">
        <v>90</v>
      </c>
      <c r="Q3215" s="2" t="s">
        <v>26</v>
      </c>
      <c r="R3215" s="3">
        <v>42951</v>
      </c>
      <c r="S3215" s="10">
        <f t="shared" si="548"/>
        <v>2017</v>
      </c>
      <c r="T3215" t="str">
        <f t="shared" si="545"/>
        <v/>
      </c>
      <c r="U3215">
        <f t="shared" si="545"/>
        <v>57.67</v>
      </c>
      <c r="V3215" t="str">
        <f t="shared" si="545"/>
        <v/>
      </c>
      <c r="W3215" t="str">
        <f t="shared" si="545"/>
        <v/>
      </c>
      <c r="Z3215">
        <f t="shared" si="546"/>
        <v>57.67</v>
      </c>
      <c r="AA3215" t="str">
        <f t="shared" si="546"/>
        <v/>
      </c>
      <c r="AB3215" t="str">
        <f t="shared" si="546"/>
        <v/>
      </c>
      <c r="AE3215" t="str">
        <f t="shared" si="549"/>
        <v/>
      </c>
      <c r="AH3215" t="str">
        <f t="shared" si="550"/>
        <v/>
      </c>
      <c r="AI3215" t="str">
        <f t="shared" si="551"/>
        <v/>
      </c>
      <c r="AJ3215" t="str">
        <f t="shared" si="547"/>
        <v/>
      </c>
      <c r="AK3215" t="str">
        <f t="shared" si="547"/>
        <v/>
      </c>
      <c r="AL3215" t="str">
        <f t="shared" si="547"/>
        <v/>
      </c>
    </row>
    <row r="3216" spans="1:38" x14ac:dyDescent="0.2">
      <c r="A3216" s="1">
        <v>8458</v>
      </c>
      <c r="B3216" s="2" t="s">
        <v>18</v>
      </c>
      <c r="C3216" s="3">
        <v>42951</v>
      </c>
      <c r="D3216" s="2" t="s">
        <v>41</v>
      </c>
      <c r="E3216" s="2">
        <v>39</v>
      </c>
      <c r="F3216" s="2">
        <v>547</v>
      </c>
      <c r="G3216" s="2">
        <v>0.06</v>
      </c>
      <c r="H3216" s="2" t="s">
        <v>20</v>
      </c>
      <c r="I3216" s="2">
        <v>-1.1000000000000001</v>
      </c>
      <c r="J3216" s="2">
        <v>25.79</v>
      </c>
      <c r="K3216" s="2">
        <v>22.78</v>
      </c>
      <c r="L3216" s="2" t="s">
        <v>345</v>
      </c>
      <c r="M3216" s="2" t="s">
        <v>29</v>
      </c>
      <c r="N3216" s="2" t="s">
        <v>30</v>
      </c>
      <c r="O3216" s="2" t="s">
        <v>45</v>
      </c>
      <c r="P3216" s="2" t="s">
        <v>55</v>
      </c>
      <c r="Q3216" s="2" t="s">
        <v>26</v>
      </c>
      <c r="R3216" s="3">
        <v>42953</v>
      </c>
      <c r="S3216" s="10">
        <f t="shared" si="548"/>
        <v>2017</v>
      </c>
      <c r="T3216" t="str">
        <f t="shared" si="545"/>
        <v/>
      </c>
      <c r="U3216">
        <f t="shared" si="545"/>
        <v>-1.1000000000000001</v>
      </c>
      <c r="V3216" t="str">
        <f t="shared" si="545"/>
        <v/>
      </c>
      <c r="W3216" t="str">
        <f t="shared" si="545"/>
        <v/>
      </c>
      <c r="Z3216" t="str">
        <f t="shared" si="546"/>
        <v/>
      </c>
      <c r="AA3216" t="str">
        <f t="shared" si="546"/>
        <v/>
      </c>
      <c r="AB3216">
        <f t="shared" si="546"/>
        <v>-1.1000000000000001</v>
      </c>
      <c r="AE3216" t="str">
        <f t="shared" si="549"/>
        <v>Furniture</v>
      </c>
      <c r="AH3216" t="str">
        <f t="shared" si="550"/>
        <v/>
      </c>
      <c r="AI3216" t="str">
        <f t="shared" si="551"/>
        <v/>
      </c>
      <c r="AJ3216" t="str">
        <f t="shared" si="547"/>
        <v/>
      </c>
      <c r="AK3216" t="str">
        <f t="shared" si="547"/>
        <v/>
      </c>
      <c r="AL3216" t="str">
        <f t="shared" si="547"/>
        <v/>
      </c>
    </row>
    <row r="3217" spans="1:38" x14ac:dyDescent="0.2">
      <c r="A3217" s="1">
        <v>8459</v>
      </c>
      <c r="B3217" s="2" t="s">
        <v>18</v>
      </c>
      <c r="C3217" s="3">
        <v>42951</v>
      </c>
      <c r="D3217" s="2" t="s">
        <v>41</v>
      </c>
      <c r="E3217" s="2">
        <v>18</v>
      </c>
      <c r="F3217" s="2">
        <v>100.42</v>
      </c>
      <c r="G3217" s="2">
        <v>7.0000000000000007E-2</v>
      </c>
      <c r="H3217" s="2" t="s">
        <v>20</v>
      </c>
      <c r="I3217" s="2">
        <v>25.41</v>
      </c>
      <c r="J3217" s="2">
        <v>17.079999999999998</v>
      </c>
      <c r="K3217" s="2">
        <v>16.03</v>
      </c>
      <c r="L3217" s="2" t="s">
        <v>207</v>
      </c>
      <c r="M3217" s="2" t="s">
        <v>38</v>
      </c>
      <c r="N3217" s="2" t="s">
        <v>23</v>
      </c>
      <c r="O3217" s="2" t="s">
        <v>45</v>
      </c>
      <c r="P3217" s="2" t="s">
        <v>55</v>
      </c>
      <c r="Q3217" s="2" t="s">
        <v>36</v>
      </c>
      <c r="R3217" s="3">
        <v>42953</v>
      </c>
      <c r="S3217" s="10">
        <f t="shared" si="548"/>
        <v>2017</v>
      </c>
      <c r="T3217">
        <f t="shared" si="545"/>
        <v>25.41</v>
      </c>
      <c r="U3217" t="str">
        <f t="shared" si="545"/>
        <v/>
      </c>
      <c r="V3217" t="str">
        <f t="shared" si="545"/>
        <v/>
      </c>
      <c r="W3217" t="str">
        <f t="shared" si="545"/>
        <v/>
      </c>
      <c r="Z3217" t="str">
        <f t="shared" si="546"/>
        <v/>
      </c>
      <c r="AA3217" t="str">
        <f t="shared" si="546"/>
        <v/>
      </c>
      <c r="AB3217">
        <f t="shared" si="546"/>
        <v>25.41</v>
      </c>
      <c r="AE3217" t="str">
        <f t="shared" si="549"/>
        <v/>
      </c>
      <c r="AH3217" t="str">
        <f t="shared" si="550"/>
        <v/>
      </c>
      <c r="AI3217" t="str">
        <f t="shared" si="551"/>
        <v/>
      </c>
      <c r="AJ3217" t="str">
        <f t="shared" si="547"/>
        <v/>
      </c>
      <c r="AK3217" t="str">
        <f t="shared" si="547"/>
        <v/>
      </c>
      <c r="AL3217" t="str">
        <f t="shared" si="547"/>
        <v/>
      </c>
    </row>
    <row r="3218" spans="1:38" x14ac:dyDescent="0.2">
      <c r="A3218" s="1">
        <v>8460</v>
      </c>
      <c r="B3218" s="2" t="s">
        <v>18</v>
      </c>
      <c r="C3218" s="3">
        <v>42951</v>
      </c>
      <c r="D3218" s="2" t="s">
        <v>41</v>
      </c>
      <c r="E3218" s="2">
        <v>42</v>
      </c>
      <c r="F3218" s="2">
        <v>647.24</v>
      </c>
      <c r="G3218" s="2">
        <v>0.03</v>
      </c>
      <c r="H3218" s="2" t="s">
        <v>20</v>
      </c>
      <c r="I3218" s="2">
        <v>-90.36</v>
      </c>
      <c r="J3218" s="2">
        <v>27.14</v>
      </c>
      <c r="K3218" s="2">
        <v>18.53</v>
      </c>
      <c r="L3218" s="2" t="s">
        <v>207</v>
      </c>
      <c r="M3218" s="2" t="s">
        <v>38</v>
      </c>
      <c r="N3218" s="2" t="s">
        <v>23</v>
      </c>
      <c r="O3218" s="2" t="s">
        <v>24</v>
      </c>
      <c r="P3218" s="2" t="s">
        <v>52</v>
      </c>
      <c r="Q3218" s="2" t="s">
        <v>26</v>
      </c>
      <c r="R3218" s="3">
        <v>42952</v>
      </c>
      <c r="S3218" s="10">
        <f t="shared" si="548"/>
        <v>2017</v>
      </c>
      <c r="T3218">
        <f t="shared" si="545"/>
        <v>-90.36</v>
      </c>
      <c r="U3218" t="str">
        <f t="shared" si="545"/>
        <v/>
      </c>
      <c r="V3218" t="str">
        <f t="shared" si="545"/>
        <v/>
      </c>
      <c r="W3218" t="str">
        <f t="shared" si="545"/>
        <v/>
      </c>
      <c r="Z3218">
        <f t="shared" si="546"/>
        <v>-90.36</v>
      </c>
      <c r="AA3218" t="str">
        <f t="shared" si="546"/>
        <v/>
      </c>
      <c r="AB3218" t="str">
        <f t="shared" si="546"/>
        <v/>
      </c>
      <c r="AE3218" t="str">
        <f t="shared" si="549"/>
        <v>Office Supplies</v>
      </c>
      <c r="AH3218" t="str">
        <f t="shared" si="550"/>
        <v/>
      </c>
      <c r="AI3218" t="str">
        <f t="shared" si="551"/>
        <v/>
      </c>
      <c r="AJ3218" t="str">
        <f t="shared" si="547"/>
        <v/>
      </c>
      <c r="AK3218" t="str">
        <f t="shared" si="547"/>
        <v/>
      </c>
      <c r="AL3218" t="str">
        <f t="shared" si="547"/>
        <v/>
      </c>
    </row>
    <row r="3219" spans="1:38" x14ac:dyDescent="0.2">
      <c r="A3219" s="1">
        <v>8461</v>
      </c>
      <c r="B3219" s="2" t="s">
        <v>18</v>
      </c>
      <c r="C3219" s="3">
        <v>42952</v>
      </c>
      <c r="D3219" s="2" t="s">
        <v>41</v>
      </c>
      <c r="E3219" s="2">
        <v>16</v>
      </c>
      <c r="F3219" s="2">
        <v>117.1</v>
      </c>
      <c r="G3219" s="2">
        <v>0.03</v>
      </c>
      <c r="H3219" s="2" t="s">
        <v>20</v>
      </c>
      <c r="I3219" s="2">
        <v>-101.37</v>
      </c>
      <c r="J3219" s="2">
        <v>17.98</v>
      </c>
      <c r="K3219" s="2">
        <v>24.39</v>
      </c>
      <c r="L3219" s="2" t="s">
        <v>258</v>
      </c>
      <c r="M3219" s="2" t="s">
        <v>38</v>
      </c>
      <c r="N3219" s="2" t="s">
        <v>43</v>
      </c>
      <c r="O3219" s="2" t="s">
        <v>24</v>
      </c>
      <c r="P3219" s="2" t="s">
        <v>35</v>
      </c>
      <c r="Q3219" s="2" t="s">
        <v>26</v>
      </c>
      <c r="R3219" s="3">
        <v>42953</v>
      </c>
      <c r="S3219" s="10">
        <f t="shared" si="548"/>
        <v>2017</v>
      </c>
      <c r="T3219" t="str">
        <f t="shared" si="545"/>
        <v/>
      </c>
      <c r="U3219" t="str">
        <f t="shared" si="545"/>
        <v/>
      </c>
      <c r="V3219">
        <f t="shared" si="545"/>
        <v>-101.37</v>
      </c>
      <c r="W3219" t="str">
        <f t="shared" si="545"/>
        <v/>
      </c>
      <c r="Z3219">
        <f t="shared" si="546"/>
        <v>-101.37</v>
      </c>
      <c r="AA3219" t="str">
        <f t="shared" si="546"/>
        <v/>
      </c>
      <c r="AB3219" t="str">
        <f t="shared" si="546"/>
        <v/>
      </c>
      <c r="AE3219" t="str">
        <f t="shared" si="549"/>
        <v>Office Supplies</v>
      </c>
      <c r="AH3219" t="str">
        <f t="shared" si="550"/>
        <v/>
      </c>
      <c r="AI3219" t="str">
        <f t="shared" si="551"/>
        <v/>
      </c>
      <c r="AJ3219" t="str">
        <f t="shared" si="547"/>
        <v/>
      </c>
      <c r="AK3219" t="str">
        <f t="shared" si="547"/>
        <v/>
      </c>
      <c r="AL3219" t="str">
        <f t="shared" si="547"/>
        <v/>
      </c>
    </row>
    <row r="3220" spans="1:38" x14ac:dyDescent="0.2">
      <c r="A3220" s="1">
        <v>8462</v>
      </c>
      <c r="B3220" s="2" t="s">
        <v>18</v>
      </c>
      <c r="C3220" s="3">
        <v>42952</v>
      </c>
      <c r="D3220" s="2" t="s">
        <v>41</v>
      </c>
      <c r="E3220" s="2">
        <v>26</v>
      </c>
      <c r="F3220" s="2">
        <v>88.29</v>
      </c>
      <c r="G3220" s="2">
        <v>0.03</v>
      </c>
      <c r="H3220" s="2" t="s">
        <v>20</v>
      </c>
      <c r="I3220" s="2">
        <v>28.77</v>
      </c>
      <c r="J3220" s="2">
        <v>14.94</v>
      </c>
      <c r="K3220" s="2">
        <v>14.81</v>
      </c>
      <c r="L3220" s="2" t="s">
        <v>258</v>
      </c>
      <c r="M3220" s="2" t="s">
        <v>38</v>
      </c>
      <c r="N3220" s="2" t="s">
        <v>43</v>
      </c>
      <c r="O3220" s="2" t="s">
        <v>24</v>
      </c>
      <c r="P3220" s="2" t="s">
        <v>64</v>
      </c>
      <c r="Q3220" s="2" t="s">
        <v>36</v>
      </c>
      <c r="R3220" s="3">
        <v>42954</v>
      </c>
      <c r="S3220" s="10">
        <f t="shared" si="548"/>
        <v>2017</v>
      </c>
      <c r="T3220" t="str">
        <f t="shared" si="545"/>
        <v/>
      </c>
      <c r="U3220" t="str">
        <f t="shared" si="545"/>
        <v/>
      </c>
      <c r="V3220">
        <f t="shared" si="545"/>
        <v>28.77</v>
      </c>
      <c r="W3220" t="str">
        <f t="shared" si="545"/>
        <v/>
      </c>
      <c r="Z3220">
        <f t="shared" si="546"/>
        <v>28.77</v>
      </c>
      <c r="AA3220" t="str">
        <f t="shared" si="546"/>
        <v/>
      </c>
      <c r="AB3220" t="str">
        <f t="shared" si="546"/>
        <v/>
      </c>
      <c r="AE3220" t="str">
        <f t="shared" si="549"/>
        <v/>
      </c>
      <c r="AH3220" t="str">
        <f t="shared" si="550"/>
        <v/>
      </c>
      <c r="AI3220" t="str">
        <f t="shared" si="551"/>
        <v/>
      </c>
      <c r="AJ3220" t="str">
        <f t="shared" si="547"/>
        <v/>
      </c>
      <c r="AK3220" t="str">
        <f t="shared" si="547"/>
        <v/>
      </c>
      <c r="AL3220" t="str">
        <f t="shared" si="547"/>
        <v/>
      </c>
    </row>
    <row r="3221" spans="1:38" x14ac:dyDescent="0.2">
      <c r="A3221" s="1">
        <v>8463</v>
      </c>
      <c r="B3221" s="2" t="s">
        <v>18</v>
      </c>
      <c r="C3221" s="3">
        <v>42953</v>
      </c>
      <c r="D3221" s="2" t="s">
        <v>59</v>
      </c>
      <c r="E3221" s="2">
        <v>38</v>
      </c>
      <c r="F3221" s="2">
        <v>6224</v>
      </c>
      <c r="G3221" s="2">
        <v>0.02</v>
      </c>
      <c r="H3221" s="2" t="s">
        <v>20</v>
      </c>
      <c r="I3221" s="2">
        <v>1087.6099999999999</v>
      </c>
      <c r="J3221" s="2">
        <v>173.55</v>
      </c>
      <c r="K3221" s="2">
        <v>33.99</v>
      </c>
      <c r="L3221" s="2" t="s">
        <v>569</v>
      </c>
      <c r="M3221" s="2" t="s">
        <v>29</v>
      </c>
      <c r="N3221" s="2" t="s">
        <v>30</v>
      </c>
      <c r="O3221" s="2" t="s">
        <v>24</v>
      </c>
      <c r="P3221" s="2" t="s">
        <v>52</v>
      </c>
      <c r="Q3221" s="2" t="s">
        <v>26</v>
      </c>
      <c r="R3221" s="3">
        <v>42955</v>
      </c>
      <c r="S3221" s="10">
        <f t="shared" si="548"/>
        <v>2017</v>
      </c>
      <c r="T3221" t="str">
        <f t="shared" si="545"/>
        <v/>
      </c>
      <c r="U3221">
        <f t="shared" si="545"/>
        <v>1087.6099999999999</v>
      </c>
      <c r="V3221" t="str">
        <f t="shared" si="545"/>
        <v/>
      </c>
      <c r="W3221" t="str">
        <f t="shared" si="545"/>
        <v/>
      </c>
      <c r="Z3221">
        <f t="shared" si="546"/>
        <v>1087.6099999999999</v>
      </c>
      <c r="AA3221" t="str">
        <f t="shared" si="546"/>
        <v/>
      </c>
      <c r="AB3221" t="str">
        <f t="shared" si="546"/>
        <v/>
      </c>
      <c r="AE3221" t="str">
        <f t="shared" si="549"/>
        <v/>
      </c>
      <c r="AH3221" t="str">
        <f t="shared" si="550"/>
        <v/>
      </c>
      <c r="AI3221" t="str">
        <f t="shared" si="551"/>
        <v/>
      </c>
      <c r="AJ3221" t="str">
        <f t="shared" si="547"/>
        <v/>
      </c>
      <c r="AK3221" t="str">
        <f t="shared" si="547"/>
        <v/>
      </c>
      <c r="AL3221" t="str">
        <f t="shared" si="547"/>
        <v/>
      </c>
    </row>
    <row r="3222" spans="1:38" x14ac:dyDescent="0.2">
      <c r="A3222" s="1">
        <v>8464</v>
      </c>
      <c r="B3222" s="2" t="s">
        <v>18</v>
      </c>
      <c r="C3222" s="3">
        <v>42953</v>
      </c>
      <c r="D3222" s="2" t="s">
        <v>27</v>
      </c>
      <c r="E3222" s="2">
        <v>45</v>
      </c>
      <c r="F3222" s="2">
        <v>20341.216</v>
      </c>
      <c r="G3222" s="2">
        <v>0.02</v>
      </c>
      <c r="H3222" s="2" t="s">
        <v>44</v>
      </c>
      <c r="I3222" s="2">
        <v>-1425.05</v>
      </c>
      <c r="J3222" s="2">
        <v>562.98</v>
      </c>
      <c r="K3222" s="2">
        <v>161.12</v>
      </c>
      <c r="L3222" s="2" t="s">
        <v>118</v>
      </c>
      <c r="M3222" s="2" t="s">
        <v>22</v>
      </c>
      <c r="N3222" s="2" t="s">
        <v>54</v>
      </c>
      <c r="O3222" s="2" t="s">
        <v>45</v>
      </c>
      <c r="P3222" s="2" t="s">
        <v>46</v>
      </c>
      <c r="Q3222" s="2" t="s">
        <v>47</v>
      </c>
      <c r="R3222" s="3">
        <v>42960</v>
      </c>
      <c r="S3222" s="10">
        <f t="shared" si="548"/>
        <v>2017</v>
      </c>
      <c r="T3222" t="str">
        <f t="shared" ref="T3222:W3241" si="552">IF($N3222=T$1,$I3222,"")</f>
        <v/>
      </c>
      <c r="U3222" t="str">
        <f t="shared" si="552"/>
        <v/>
      </c>
      <c r="V3222" t="str">
        <f t="shared" si="552"/>
        <v/>
      </c>
      <c r="W3222">
        <f t="shared" si="552"/>
        <v>-1425.05</v>
      </c>
      <c r="Z3222" t="str">
        <f t="shared" ref="Z3222:AB3241" si="553">IF($O3222=Z$1,$I3222,"")</f>
        <v/>
      </c>
      <c r="AA3222" t="str">
        <f t="shared" si="553"/>
        <v/>
      </c>
      <c r="AB3222">
        <f t="shared" si="553"/>
        <v>-1425.05</v>
      </c>
      <c r="AE3222" t="str">
        <f t="shared" si="549"/>
        <v>Furniture</v>
      </c>
      <c r="AH3222" t="str">
        <f t="shared" si="550"/>
        <v/>
      </c>
      <c r="AI3222" t="str">
        <f t="shared" si="551"/>
        <v/>
      </c>
      <c r="AJ3222" t="str">
        <f t="shared" si="547"/>
        <v/>
      </c>
      <c r="AK3222" t="str">
        <f t="shared" si="547"/>
        <v/>
      </c>
      <c r="AL3222" t="str">
        <f t="shared" si="547"/>
        <v/>
      </c>
    </row>
    <row r="3223" spans="1:38" x14ac:dyDescent="0.2">
      <c r="A3223" s="1">
        <v>8465</v>
      </c>
      <c r="B3223" s="2" t="s">
        <v>18</v>
      </c>
      <c r="C3223" s="3">
        <v>42954</v>
      </c>
      <c r="D3223" s="2" t="s">
        <v>50</v>
      </c>
      <c r="E3223" s="2">
        <v>2</v>
      </c>
      <c r="F3223" s="2">
        <v>35.229999999999997</v>
      </c>
      <c r="G3223" s="2">
        <v>0.09</v>
      </c>
      <c r="H3223" s="2" t="s">
        <v>20</v>
      </c>
      <c r="I3223" s="2">
        <v>-16.739999999999998</v>
      </c>
      <c r="J3223" s="2">
        <v>21.71</v>
      </c>
      <c r="K3223" s="2">
        <v>23.45</v>
      </c>
      <c r="L3223" s="2" t="s">
        <v>28</v>
      </c>
      <c r="M3223" s="2" t="s">
        <v>29</v>
      </c>
      <c r="N3223" s="2" t="s">
        <v>30</v>
      </c>
      <c r="O3223" s="2" t="s">
        <v>24</v>
      </c>
      <c r="P3223" s="2" t="s">
        <v>52</v>
      </c>
      <c r="Q3223" s="2" t="s">
        <v>26</v>
      </c>
      <c r="R3223" s="3">
        <v>42954</v>
      </c>
      <c r="S3223" s="10">
        <f t="shared" si="548"/>
        <v>2017</v>
      </c>
      <c r="T3223" t="str">
        <f t="shared" si="552"/>
        <v/>
      </c>
      <c r="U3223">
        <f t="shared" si="552"/>
        <v>-16.739999999999998</v>
      </c>
      <c r="V3223" t="str">
        <f t="shared" si="552"/>
        <v/>
      </c>
      <c r="W3223" t="str">
        <f t="shared" si="552"/>
        <v/>
      </c>
      <c r="Z3223">
        <f t="shared" si="553"/>
        <v>-16.739999999999998</v>
      </c>
      <c r="AA3223" t="str">
        <f t="shared" si="553"/>
        <v/>
      </c>
      <c r="AB3223" t="str">
        <f t="shared" si="553"/>
        <v/>
      </c>
      <c r="AE3223" t="str">
        <f t="shared" si="549"/>
        <v>Office Supplies</v>
      </c>
      <c r="AH3223" t="str">
        <f t="shared" si="550"/>
        <v/>
      </c>
      <c r="AI3223" t="str">
        <f t="shared" si="551"/>
        <v/>
      </c>
      <c r="AJ3223" t="str">
        <f t="shared" si="547"/>
        <v/>
      </c>
      <c r="AK3223" t="str">
        <f t="shared" si="547"/>
        <v/>
      </c>
      <c r="AL3223" t="str">
        <f t="shared" si="547"/>
        <v/>
      </c>
    </row>
    <row r="3224" spans="1:38" x14ac:dyDescent="0.2">
      <c r="A3224" s="1">
        <v>8466</v>
      </c>
      <c r="B3224" s="2" t="s">
        <v>18</v>
      </c>
      <c r="C3224" s="3">
        <v>42955</v>
      </c>
      <c r="D3224" s="2" t="s">
        <v>27</v>
      </c>
      <c r="E3224" s="2">
        <v>44</v>
      </c>
      <c r="F3224" s="2">
        <v>872.67</v>
      </c>
      <c r="G3224" s="2">
        <v>0.03</v>
      </c>
      <c r="H3224" s="2" t="s">
        <v>20</v>
      </c>
      <c r="I3224" s="2">
        <v>16.95</v>
      </c>
      <c r="J3224" s="2">
        <v>31.98</v>
      </c>
      <c r="K3224" s="2">
        <v>18</v>
      </c>
      <c r="L3224" s="2" t="s">
        <v>513</v>
      </c>
      <c r="M3224" s="2" t="s">
        <v>22</v>
      </c>
      <c r="N3224" s="2" t="s">
        <v>43</v>
      </c>
      <c r="O3224" s="2" t="s">
        <v>31</v>
      </c>
      <c r="P3224" s="2" t="s">
        <v>32</v>
      </c>
      <c r="Q3224" s="2" t="s">
        <v>26</v>
      </c>
      <c r="R3224" s="3">
        <v>42957</v>
      </c>
      <c r="S3224" s="10">
        <f t="shared" si="548"/>
        <v>2017</v>
      </c>
      <c r="T3224" t="str">
        <f t="shared" si="552"/>
        <v/>
      </c>
      <c r="U3224" t="str">
        <f t="shared" si="552"/>
        <v/>
      </c>
      <c r="V3224">
        <f t="shared" si="552"/>
        <v>16.95</v>
      </c>
      <c r="W3224" t="str">
        <f t="shared" si="552"/>
        <v/>
      </c>
      <c r="Z3224" t="str">
        <f t="shared" si="553"/>
        <v/>
      </c>
      <c r="AA3224">
        <f t="shared" si="553"/>
        <v>16.95</v>
      </c>
      <c r="AB3224" t="str">
        <f t="shared" si="553"/>
        <v/>
      </c>
      <c r="AE3224" t="str">
        <f t="shared" si="549"/>
        <v/>
      </c>
      <c r="AH3224" t="str">
        <f t="shared" si="550"/>
        <v/>
      </c>
      <c r="AI3224" t="str">
        <f t="shared" si="551"/>
        <v/>
      </c>
      <c r="AJ3224" t="str">
        <f t="shared" si="547"/>
        <v/>
      </c>
      <c r="AK3224" t="str">
        <f t="shared" si="547"/>
        <v/>
      </c>
      <c r="AL3224" t="str">
        <f t="shared" si="547"/>
        <v/>
      </c>
    </row>
    <row r="3225" spans="1:38" x14ac:dyDescent="0.2">
      <c r="A3225" s="1">
        <v>8467</v>
      </c>
      <c r="B3225" s="2" t="s">
        <v>18</v>
      </c>
      <c r="C3225" s="3">
        <v>42955</v>
      </c>
      <c r="D3225" s="2" t="s">
        <v>27</v>
      </c>
      <c r="E3225" s="2">
        <v>41</v>
      </c>
      <c r="F3225" s="2">
        <v>436.68</v>
      </c>
      <c r="G3225" s="2">
        <v>0.06</v>
      </c>
      <c r="H3225" s="2" t="s">
        <v>20</v>
      </c>
      <c r="I3225" s="2">
        <v>-163.55000000000001</v>
      </c>
      <c r="J3225" s="2">
        <v>22.97</v>
      </c>
      <c r="K3225" s="2">
        <v>20.5</v>
      </c>
      <c r="L3225" s="2" t="s">
        <v>513</v>
      </c>
      <c r="M3225" s="2" t="s">
        <v>22</v>
      </c>
      <c r="N3225" s="2" t="s">
        <v>43</v>
      </c>
      <c r="O3225" s="2" t="s">
        <v>31</v>
      </c>
      <c r="P3225" s="2" t="s">
        <v>32</v>
      </c>
      <c r="Q3225" s="2" t="s">
        <v>26</v>
      </c>
      <c r="R3225" s="3">
        <v>42960</v>
      </c>
      <c r="S3225" s="10">
        <f t="shared" si="548"/>
        <v>2017</v>
      </c>
      <c r="T3225" t="str">
        <f t="shared" si="552"/>
        <v/>
      </c>
      <c r="U3225" t="str">
        <f t="shared" si="552"/>
        <v/>
      </c>
      <c r="V3225">
        <f t="shared" si="552"/>
        <v>-163.55000000000001</v>
      </c>
      <c r="W3225" t="str">
        <f t="shared" si="552"/>
        <v/>
      </c>
      <c r="Z3225" t="str">
        <f t="shared" si="553"/>
        <v/>
      </c>
      <c r="AA3225">
        <f t="shared" si="553"/>
        <v>-163.55000000000001</v>
      </c>
      <c r="AB3225" t="str">
        <f t="shared" si="553"/>
        <v/>
      </c>
      <c r="AE3225" t="str">
        <f t="shared" si="549"/>
        <v>Technology</v>
      </c>
      <c r="AH3225" t="str">
        <f t="shared" si="550"/>
        <v/>
      </c>
      <c r="AI3225" t="str">
        <f t="shared" si="551"/>
        <v/>
      </c>
      <c r="AJ3225" t="str">
        <f t="shared" si="547"/>
        <v/>
      </c>
      <c r="AK3225" t="str">
        <f t="shared" si="547"/>
        <v/>
      </c>
      <c r="AL3225" t="str">
        <f t="shared" si="547"/>
        <v/>
      </c>
    </row>
    <row r="3226" spans="1:38" x14ac:dyDescent="0.2">
      <c r="A3226" s="1">
        <v>8468</v>
      </c>
      <c r="B3226" s="2" t="s">
        <v>18</v>
      </c>
      <c r="C3226" s="3">
        <v>42955</v>
      </c>
      <c r="D3226" s="2" t="s">
        <v>19</v>
      </c>
      <c r="E3226" s="2">
        <v>5</v>
      </c>
      <c r="F3226" s="2">
        <v>755.69</v>
      </c>
      <c r="G3226" s="2">
        <v>0.02</v>
      </c>
      <c r="H3226" s="2" t="s">
        <v>44</v>
      </c>
      <c r="I3226" s="2">
        <v>-178.2</v>
      </c>
      <c r="J3226" s="2">
        <v>147.99</v>
      </c>
      <c r="K3226" s="2">
        <v>42.63</v>
      </c>
      <c r="L3226" s="2" t="s">
        <v>566</v>
      </c>
      <c r="M3226" s="2" t="s">
        <v>66</v>
      </c>
      <c r="N3226" s="2" t="s">
        <v>30</v>
      </c>
      <c r="O3226" s="2" t="s">
        <v>45</v>
      </c>
      <c r="P3226" s="2" t="s">
        <v>61</v>
      </c>
      <c r="Q3226" s="2" t="s">
        <v>56</v>
      </c>
      <c r="R3226" s="3">
        <v>42957</v>
      </c>
      <c r="S3226" s="10">
        <f t="shared" si="548"/>
        <v>2017</v>
      </c>
      <c r="T3226" t="str">
        <f t="shared" si="552"/>
        <v/>
      </c>
      <c r="U3226">
        <f t="shared" si="552"/>
        <v>-178.2</v>
      </c>
      <c r="V3226" t="str">
        <f t="shared" si="552"/>
        <v/>
      </c>
      <c r="W3226" t="str">
        <f t="shared" si="552"/>
        <v/>
      </c>
      <c r="Z3226" t="str">
        <f t="shared" si="553"/>
        <v/>
      </c>
      <c r="AA3226" t="str">
        <f t="shared" si="553"/>
        <v/>
      </c>
      <c r="AB3226">
        <f t="shared" si="553"/>
        <v>-178.2</v>
      </c>
      <c r="AE3226" t="str">
        <f t="shared" si="549"/>
        <v>Furniture</v>
      </c>
      <c r="AH3226" t="str">
        <f t="shared" si="550"/>
        <v/>
      </c>
      <c r="AI3226" t="str">
        <f t="shared" si="551"/>
        <v/>
      </c>
      <c r="AJ3226" t="str">
        <f t="shared" si="547"/>
        <v/>
      </c>
      <c r="AK3226" t="str">
        <f t="shared" si="547"/>
        <v/>
      </c>
      <c r="AL3226" t="str">
        <f t="shared" si="547"/>
        <v/>
      </c>
    </row>
    <row r="3227" spans="1:38" x14ac:dyDescent="0.2">
      <c r="A3227" s="1">
        <v>8469</v>
      </c>
      <c r="B3227" s="2" t="s">
        <v>40</v>
      </c>
      <c r="C3227" s="3">
        <v>42956</v>
      </c>
      <c r="D3227" s="2" t="s">
        <v>27</v>
      </c>
      <c r="E3227" s="2">
        <v>22</v>
      </c>
      <c r="F3227" s="2">
        <v>82.43</v>
      </c>
      <c r="G3227" s="2">
        <v>0.02</v>
      </c>
      <c r="H3227" s="2" t="s">
        <v>20</v>
      </c>
      <c r="I3227" s="2">
        <v>-26.12</v>
      </c>
      <c r="J3227" s="2">
        <v>15.14</v>
      </c>
      <c r="K3227" s="2">
        <v>15.92</v>
      </c>
      <c r="L3227" s="2" t="s">
        <v>618</v>
      </c>
      <c r="M3227" s="2" t="s">
        <v>29</v>
      </c>
      <c r="N3227" s="2" t="s">
        <v>54</v>
      </c>
      <c r="O3227" s="2" t="s">
        <v>24</v>
      </c>
      <c r="P3227" s="2" t="s">
        <v>203</v>
      </c>
      <c r="Q3227" s="2" t="s">
        <v>36</v>
      </c>
      <c r="R3227" s="3">
        <v>42960</v>
      </c>
      <c r="S3227" s="10">
        <f t="shared" si="548"/>
        <v>2017</v>
      </c>
      <c r="T3227" t="str">
        <f t="shared" si="552"/>
        <v/>
      </c>
      <c r="U3227" t="str">
        <f t="shared" si="552"/>
        <v/>
      </c>
      <c r="V3227" t="str">
        <f t="shared" si="552"/>
        <v/>
      </c>
      <c r="W3227">
        <f t="shared" si="552"/>
        <v>-26.12</v>
      </c>
      <c r="Z3227">
        <f t="shared" si="553"/>
        <v>-26.12</v>
      </c>
      <c r="AA3227" t="str">
        <f t="shared" si="553"/>
        <v/>
      </c>
      <c r="AB3227" t="str">
        <f t="shared" si="553"/>
        <v/>
      </c>
      <c r="AE3227" t="str">
        <f t="shared" si="549"/>
        <v>Office Supplies</v>
      </c>
      <c r="AH3227" t="str">
        <f t="shared" si="550"/>
        <v/>
      </c>
      <c r="AI3227" t="str">
        <f t="shared" si="551"/>
        <v/>
      </c>
      <c r="AJ3227" t="str">
        <f t="shared" si="547"/>
        <v/>
      </c>
      <c r="AK3227" t="str">
        <f t="shared" si="547"/>
        <v/>
      </c>
      <c r="AL3227" t="str">
        <f t="shared" si="547"/>
        <v/>
      </c>
    </row>
    <row r="3228" spans="1:38" x14ac:dyDescent="0.2">
      <c r="A3228" s="1">
        <v>8470</v>
      </c>
      <c r="B3228" s="2" t="s">
        <v>40</v>
      </c>
      <c r="C3228" s="3">
        <v>42956</v>
      </c>
      <c r="D3228" s="2" t="s">
        <v>41</v>
      </c>
      <c r="E3228" s="2">
        <v>26</v>
      </c>
      <c r="F3228" s="2">
        <v>6170.92</v>
      </c>
      <c r="G3228" s="2">
        <v>0.02</v>
      </c>
      <c r="H3228" s="2" t="s">
        <v>44</v>
      </c>
      <c r="I3228" s="2">
        <v>761.35</v>
      </c>
      <c r="J3228" s="2">
        <v>237.02</v>
      </c>
      <c r="K3228" s="2">
        <v>42.66</v>
      </c>
      <c r="L3228" s="2" t="s">
        <v>171</v>
      </c>
      <c r="M3228" s="2" t="s">
        <v>38</v>
      </c>
      <c r="N3228" s="2" t="s">
        <v>54</v>
      </c>
      <c r="O3228" s="2" t="s">
        <v>24</v>
      </c>
      <c r="P3228" s="2" t="s">
        <v>52</v>
      </c>
      <c r="Q3228" s="2" t="s">
        <v>56</v>
      </c>
      <c r="R3228" s="3">
        <v>42958</v>
      </c>
      <c r="S3228" s="10">
        <f t="shared" si="548"/>
        <v>2017</v>
      </c>
      <c r="T3228" t="str">
        <f t="shared" si="552"/>
        <v/>
      </c>
      <c r="U3228" t="str">
        <f t="shared" si="552"/>
        <v/>
      </c>
      <c r="V3228" t="str">
        <f t="shared" si="552"/>
        <v/>
      </c>
      <c r="W3228">
        <f t="shared" si="552"/>
        <v>761.35</v>
      </c>
      <c r="Z3228">
        <f t="shared" si="553"/>
        <v>761.35</v>
      </c>
      <c r="AA3228" t="str">
        <f t="shared" si="553"/>
        <v/>
      </c>
      <c r="AB3228" t="str">
        <f t="shared" si="553"/>
        <v/>
      </c>
      <c r="AE3228" t="str">
        <f t="shared" si="549"/>
        <v/>
      </c>
      <c r="AH3228" t="str">
        <f t="shared" si="550"/>
        <v/>
      </c>
      <c r="AI3228" t="str">
        <f t="shared" si="551"/>
        <v/>
      </c>
      <c r="AJ3228" t="str">
        <f t="shared" si="547"/>
        <v/>
      </c>
      <c r="AK3228" t="str">
        <f t="shared" si="547"/>
        <v/>
      </c>
      <c r="AL3228" t="str">
        <f t="shared" si="547"/>
        <v/>
      </c>
    </row>
    <row r="3229" spans="1:38" x14ac:dyDescent="0.2">
      <c r="A3229" s="1">
        <v>8471</v>
      </c>
      <c r="B3229" s="2" t="s">
        <v>18</v>
      </c>
      <c r="C3229" s="3">
        <v>42956</v>
      </c>
      <c r="D3229" s="2" t="s">
        <v>59</v>
      </c>
      <c r="E3229" s="2">
        <v>41</v>
      </c>
      <c r="F3229" s="2">
        <v>4366.3999999999996</v>
      </c>
      <c r="G3229" s="2">
        <v>0.02</v>
      </c>
      <c r="H3229" s="2" t="s">
        <v>20</v>
      </c>
      <c r="I3229" s="2">
        <v>913.07</v>
      </c>
      <c r="J3229" s="2">
        <v>111.99</v>
      </c>
      <c r="K3229" s="2">
        <v>33.99</v>
      </c>
      <c r="L3229" s="2" t="s">
        <v>281</v>
      </c>
      <c r="M3229" s="2" t="s">
        <v>29</v>
      </c>
      <c r="N3229" s="2" t="s">
        <v>30</v>
      </c>
      <c r="O3229" s="2" t="s">
        <v>31</v>
      </c>
      <c r="P3229" s="2" t="s">
        <v>32</v>
      </c>
      <c r="Q3229" s="2" t="s">
        <v>26</v>
      </c>
      <c r="R3229" s="3">
        <v>42958</v>
      </c>
      <c r="S3229" s="10">
        <f t="shared" si="548"/>
        <v>2017</v>
      </c>
      <c r="T3229" t="str">
        <f t="shared" si="552"/>
        <v/>
      </c>
      <c r="U3229">
        <f t="shared" si="552"/>
        <v>913.07</v>
      </c>
      <c r="V3229" t="str">
        <f t="shared" si="552"/>
        <v/>
      </c>
      <c r="W3229" t="str">
        <f t="shared" si="552"/>
        <v/>
      </c>
      <c r="Z3229" t="str">
        <f t="shared" si="553"/>
        <v/>
      </c>
      <c r="AA3229">
        <f t="shared" si="553"/>
        <v>913.07</v>
      </c>
      <c r="AB3229" t="str">
        <f t="shared" si="553"/>
        <v/>
      </c>
      <c r="AE3229" t="str">
        <f t="shared" si="549"/>
        <v/>
      </c>
      <c r="AH3229" t="str">
        <f t="shared" si="550"/>
        <v/>
      </c>
      <c r="AI3229" t="str">
        <f t="shared" si="551"/>
        <v/>
      </c>
      <c r="AJ3229" t="str">
        <f t="shared" si="547"/>
        <v/>
      </c>
      <c r="AK3229" t="str">
        <f t="shared" si="547"/>
        <v/>
      </c>
      <c r="AL3229" t="str">
        <f t="shared" si="547"/>
        <v/>
      </c>
    </row>
    <row r="3230" spans="1:38" x14ac:dyDescent="0.2">
      <c r="A3230" s="1">
        <v>8472</v>
      </c>
      <c r="B3230" s="2" t="s">
        <v>40</v>
      </c>
      <c r="C3230" s="3">
        <v>42957</v>
      </c>
      <c r="D3230" s="2" t="s">
        <v>19</v>
      </c>
      <c r="E3230" s="2">
        <v>20</v>
      </c>
      <c r="F3230" s="2">
        <v>2857.71</v>
      </c>
      <c r="G3230" s="2">
        <v>0.09</v>
      </c>
      <c r="H3230" s="2" t="s">
        <v>20</v>
      </c>
      <c r="I3230" s="2">
        <v>574.48</v>
      </c>
      <c r="J3230" s="2">
        <v>167.06</v>
      </c>
      <c r="K3230" s="2">
        <v>21.07</v>
      </c>
      <c r="L3230" s="2" t="s">
        <v>197</v>
      </c>
      <c r="M3230" s="2" t="s">
        <v>22</v>
      </c>
      <c r="N3230" s="2" t="s">
        <v>23</v>
      </c>
      <c r="O3230" s="2" t="s">
        <v>24</v>
      </c>
      <c r="P3230" s="2" t="s">
        <v>52</v>
      </c>
      <c r="Q3230" s="2" t="s">
        <v>26</v>
      </c>
      <c r="R3230" s="3">
        <v>42959</v>
      </c>
      <c r="S3230" s="10">
        <f t="shared" si="548"/>
        <v>2017</v>
      </c>
      <c r="T3230">
        <f t="shared" si="552"/>
        <v>574.48</v>
      </c>
      <c r="U3230" t="str">
        <f t="shared" si="552"/>
        <v/>
      </c>
      <c r="V3230" t="str">
        <f t="shared" si="552"/>
        <v/>
      </c>
      <c r="W3230" t="str">
        <f t="shared" si="552"/>
        <v/>
      </c>
      <c r="Z3230">
        <f t="shared" si="553"/>
        <v>574.48</v>
      </c>
      <c r="AA3230" t="str">
        <f t="shared" si="553"/>
        <v/>
      </c>
      <c r="AB3230" t="str">
        <f t="shared" si="553"/>
        <v/>
      </c>
      <c r="AE3230" t="str">
        <f t="shared" si="549"/>
        <v/>
      </c>
      <c r="AH3230" t="str">
        <f t="shared" si="550"/>
        <v/>
      </c>
      <c r="AI3230" t="str">
        <f t="shared" si="551"/>
        <v/>
      </c>
      <c r="AJ3230" t="str">
        <f t="shared" si="547"/>
        <v/>
      </c>
      <c r="AK3230" t="str">
        <f t="shared" si="547"/>
        <v/>
      </c>
      <c r="AL3230" t="str">
        <f t="shared" si="547"/>
        <v/>
      </c>
    </row>
    <row r="3231" spans="1:38" x14ac:dyDescent="0.2">
      <c r="A3231" s="1">
        <v>8473</v>
      </c>
      <c r="B3231" s="2" t="s">
        <v>40</v>
      </c>
      <c r="C3231" s="3">
        <v>42958</v>
      </c>
      <c r="D3231" s="2" t="s">
        <v>41</v>
      </c>
      <c r="E3231" s="2">
        <v>22</v>
      </c>
      <c r="F3231" s="2">
        <v>9069.84</v>
      </c>
      <c r="G3231" s="2">
        <v>0.05</v>
      </c>
      <c r="H3231" s="2" t="s">
        <v>20</v>
      </c>
      <c r="I3231" s="2">
        <v>3863.68</v>
      </c>
      <c r="J3231" s="2">
        <v>432.98</v>
      </c>
      <c r="K3231" s="2">
        <v>33.99</v>
      </c>
      <c r="L3231" s="2" t="s">
        <v>544</v>
      </c>
      <c r="M3231" s="2" t="s">
        <v>22</v>
      </c>
      <c r="N3231" s="2" t="s">
        <v>23</v>
      </c>
      <c r="O3231" s="2" t="s">
        <v>24</v>
      </c>
      <c r="P3231" s="2" t="s">
        <v>25</v>
      </c>
      <c r="Q3231" s="2" t="s">
        <v>26</v>
      </c>
      <c r="R3231" s="3">
        <v>42959</v>
      </c>
      <c r="S3231" s="10">
        <f t="shared" si="548"/>
        <v>2017</v>
      </c>
      <c r="T3231">
        <f t="shared" si="552"/>
        <v>3863.68</v>
      </c>
      <c r="U3231" t="str">
        <f t="shared" si="552"/>
        <v/>
      </c>
      <c r="V3231" t="str">
        <f t="shared" si="552"/>
        <v/>
      </c>
      <c r="W3231" t="str">
        <f t="shared" si="552"/>
        <v/>
      </c>
      <c r="Z3231">
        <f t="shared" si="553"/>
        <v>3863.68</v>
      </c>
      <c r="AA3231" t="str">
        <f t="shared" si="553"/>
        <v/>
      </c>
      <c r="AB3231" t="str">
        <f t="shared" si="553"/>
        <v/>
      </c>
      <c r="AE3231" t="str">
        <f t="shared" si="549"/>
        <v/>
      </c>
      <c r="AH3231" t="str">
        <f t="shared" si="550"/>
        <v/>
      </c>
      <c r="AI3231" t="str">
        <f t="shared" si="551"/>
        <v/>
      </c>
      <c r="AJ3231" t="str">
        <f t="shared" si="547"/>
        <v/>
      </c>
      <c r="AK3231" t="str">
        <f t="shared" si="547"/>
        <v/>
      </c>
      <c r="AL3231" t="str">
        <f t="shared" si="547"/>
        <v/>
      </c>
    </row>
    <row r="3232" spans="1:38" x14ac:dyDescent="0.2">
      <c r="A3232" s="1">
        <v>8474</v>
      </c>
      <c r="B3232" s="2" t="s">
        <v>40</v>
      </c>
      <c r="C3232" s="3">
        <v>42958</v>
      </c>
      <c r="D3232" s="2" t="s">
        <v>41</v>
      </c>
      <c r="E3232" s="2">
        <v>49</v>
      </c>
      <c r="F3232" s="2">
        <v>1669.97</v>
      </c>
      <c r="G3232" s="2">
        <v>0.1</v>
      </c>
      <c r="H3232" s="2" t="s">
        <v>20</v>
      </c>
      <c r="I3232" s="2">
        <v>680.39</v>
      </c>
      <c r="J3232" s="2">
        <v>49.7</v>
      </c>
      <c r="K3232" s="2">
        <v>16.989999999999998</v>
      </c>
      <c r="L3232" s="2" t="s">
        <v>544</v>
      </c>
      <c r="M3232" s="2" t="s">
        <v>22</v>
      </c>
      <c r="N3232" s="2" t="s">
        <v>23</v>
      </c>
      <c r="O3232" s="2" t="s">
        <v>24</v>
      </c>
      <c r="P3232" s="2" t="s">
        <v>25</v>
      </c>
      <c r="Q3232" s="2" t="s">
        <v>26</v>
      </c>
      <c r="R3232" s="3">
        <v>42959</v>
      </c>
      <c r="S3232" s="10">
        <f t="shared" si="548"/>
        <v>2017</v>
      </c>
      <c r="T3232">
        <f t="shared" si="552"/>
        <v>680.39</v>
      </c>
      <c r="U3232" t="str">
        <f t="shared" si="552"/>
        <v/>
      </c>
      <c r="V3232" t="str">
        <f t="shared" si="552"/>
        <v/>
      </c>
      <c r="W3232" t="str">
        <f t="shared" si="552"/>
        <v/>
      </c>
      <c r="Z3232">
        <f t="shared" si="553"/>
        <v>680.39</v>
      </c>
      <c r="AA3232" t="str">
        <f t="shared" si="553"/>
        <v/>
      </c>
      <c r="AB3232" t="str">
        <f t="shared" si="553"/>
        <v/>
      </c>
      <c r="AE3232" t="str">
        <f t="shared" si="549"/>
        <v/>
      </c>
      <c r="AH3232" t="str">
        <f t="shared" si="550"/>
        <v/>
      </c>
      <c r="AI3232" t="str">
        <f t="shared" si="551"/>
        <v/>
      </c>
      <c r="AJ3232" t="str">
        <f t="shared" si="547"/>
        <v/>
      </c>
      <c r="AK3232" t="str">
        <f t="shared" si="547"/>
        <v/>
      </c>
      <c r="AL3232" t="str">
        <f t="shared" si="547"/>
        <v/>
      </c>
    </row>
    <row r="3233" spans="1:38" x14ac:dyDescent="0.2">
      <c r="A3233" s="1">
        <v>8475</v>
      </c>
      <c r="B3233" s="2" t="s">
        <v>18</v>
      </c>
      <c r="C3233" s="3">
        <v>42958</v>
      </c>
      <c r="D3233" s="2" t="s">
        <v>19</v>
      </c>
      <c r="E3233" s="2">
        <v>20</v>
      </c>
      <c r="F3233" s="2">
        <v>90.37</v>
      </c>
      <c r="G3233" s="2">
        <v>0.04</v>
      </c>
      <c r="H3233" s="2" t="s">
        <v>20</v>
      </c>
      <c r="I3233" s="2">
        <v>37.9</v>
      </c>
      <c r="J3233" s="2">
        <v>16.13</v>
      </c>
      <c r="K3233" s="2">
        <v>14.5</v>
      </c>
      <c r="L3233" s="2" t="s">
        <v>326</v>
      </c>
      <c r="M3233" s="2" t="s">
        <v>22</v>
      </c>
      <c r="N3233" s="2" t="s">
        <v>43</v>
      </c>
      <c r="O3233" s="2" t="s">
        <v>24</v>
      </c>
      <c r="P3233" s="2" t="s">
        <v>74</v>
      </c>
      <c r="Q3233" s="2" t="s">
        <v>26</v>
      </c>
      <c r="R3233" s="3">
        <v>42960</v>
      </c>
      <c r="S3233" s="10">
        <f t="shared" si="548"/>
        <v>2017</v>
      </c>
      <c r="T3233" t="str">
        <f t="shared" si="552"/>
        <v/>
      </c>
      <c r="U3233" t="str">
        <f t="shared" si="552"/>
        <v/>
      </c>
      <c r="V3233">
        <f t="shared" si="552"/>
        <v>37.9</v>
      </c>
      <c r="W3233" t="str">
        <f t="shared" si="552"/>
        <v/>
      </c>
      <c r="Z3233">
        <f t="shared" si="553"/>
        <v>37.9</v>
      </c>
      <c r="AA3233" t="str">
        <f t="shared" si="553"/>
        <v/>
      </c>
      <c r="AB3233" t="str">
        <f t="shared" si="553"/>
        <v/>
      </c>
      <c r="AE3233" t="str">
        <f t="shared" si="549"/>
        <v/>
      </c>
      <c r="AH3233" t="str">
        <f t="shared" si="550"/>
        <v/>
      </c>
      <c r="AI3233" t="str">
        <f t="shared" si="551"/>
        <v/>
      </c>
      <c r="AJ3233" t="str">
        <f t="shared" si="547"/>
        <v/>
      </c>
      <c r="AK3233" t="str">
        <f t="shared" si="547"/>
        <v/>
      </c>
      <c r="AL3233" t="str">
        <f t="shared" si="547"/>
        <v/>
      </c>
    </row>
    <row r="3234" spans="1:38" x14ac:dyDescent="0.2">
      <c r="A3234" s="1">
        <v>8476</v>
      </c>
      <c r="B3234" s="2" t="s">
        <v>18</v>
      </c>
      <c r="C3234" s="3">
        <v>42958</v>
      </c>
      <c r="D3234" s="2" t="s">
        <v>19</v>
      </c>
      <c r="E3234" s="2">
        <v>25</v>
      </c>
      <c r="F3234" s="2">
        <v>13708.75</v>
      </c>
      <c r="G3234" s="2">
        <v>0.01</v>
      </c>
      <c r="H3234" s="2" t="s">
        <v>44</v>
      </c>
      <c r="I3234" s="2">
        <v>-3682.25</v>
      </c>
      <c r="J3234" s="2">
        <v>562.98</v>
      </c>
      <c r="K3234" s="2">
        <v>78.59</v>
      </c>
      <c r="L3234" s="2" t="s">
        <v>326</v>
      </c>
      <c r="M3234" s="2" t="s">
        <v>22</v>
      </c>
      <c r="N3234" s="2" t="s">
        <v>43</v>
      </c>
      <c r="O3234" s="2" t="s">
        <v>45</v>
      </c>
      <c r="P3234" s="2" t="s">
        <v>46</v>
      </c>
      <c r="Q3234" s="2" t="s">
        <v>47</v>
      </c>
      <c r="R3234" s="3">
        <v>42960</v>
      </c>
      <c r="S3234" s="10">
        <f t="shared" si="548"/>
        <v>2017</v>
      </c>
      <c r="T3234" t="str">
        <f t="shared" si="552"/>
        <v/>
      </c>
      <c r="U3234" t="str">
        <f t="shared" si="552"/>
        <v/>
      </c>
      <c r="V3234">
        <f t="shared" si="552"/>
        <v>-3682.25</v>
      </c>
      <c r="W3234" t="str">
        <f t="shared" si="552"/>
        <v/>
      </c>
      <c r="Z3234" t="str">
        <f t="shared" si="553"/>
        <v/>
      </c>
      <c r="AA3234" t="str">
        <f t="shared" si="553"/>
        <v/>
      </c>
      <c r="AB3234">
        <f t="shared" si="553"/>
        <v>-3682.25</v>
      </c>
      <c r="AE3234" t="str">
        <f t="shared" si="549"/>
        <v>Furniture</v>
      </c>
      <c r="AH3234" t="str">
        <f t="shared" si="550"/>
        <v/>
      </c>
      <c r="AI3234" t="str">
        <f t="shared" si="551"/>
        <v/>
      </c>
      <c r="AJ3234" t="str">
        <f t="shared" si="547"/>
        <v/>
      </c>
      <c r="AK3234" t="str">
        <f t="shared" si="547"/>
        <v/>
      </c>
      <c r="AL3234" t="str">
        <f t="shared" si="547"/>
        <v/>
      </c>
    </row>
    <row r="3235" spans="1:38" x14ac:dyDescent="0.2">
      <c r="A3235" s="1">
        <v>8477</v>
      </c>
      <c r="B3235" s="2" t="s">
        <v>18</v>
      </c>
      <c r="C3235" s="3">
        <v>42958</v>
      </c>
      <c r="D3235" s="2" t="s">
        <v>50</v>
      </c>
      <c r="E3235" s="2">
        <v>9</v>
      </c>
      <c r="F3235" s="2">
        <v>48.43</v>
      </c>
      <c r="G3235" s="2">
        <v>0.1</v>
      </c>
      <c r="H3235" s="2" t="s">
        <v>20</v>
      </c>
      <c r="I3235" s="2">
        <v>-25.07</v>
      </c>
      <c r="J3235" s="2">
        <v>16.77</v>
      </c>
      <c r="K3235" s="2">
        <v>16.39</v>
      </c>
      <c r="L3235" s="2" t="s">
        <v>478</v>
      </c>
      <c r="M3235" s="2" t="s">
        <v>29</v>
      </c>
      <c r="N3235" s="2" t="s">
        <v>30</v>
      </c>
      <c r="O3235" s="2" t="s">
        <v>31</v>
      </c>
      <c r="P3235" s="2" t="s">
        <v>32</v>
      </c>
      <c r="Q3235" s="2" t="s">
        <v>58</v>
      </c>
      <c r="R3235" s="3">
        <v>42959</v>
      </c>
      <c r="S3235" s="10">
        <f t="shared" si="548"/>
        <v>2017</v>
      </c>
      <c r="T3235" t="str">
        <f t="shared" si="552"/>
        <v/>
      </c>
      <c r="U3235">
        <f t="shared" si="552"/>
        <v>-25.07</v>
      </c>
      <c r="V3235" t="str">
        <f t="shared" si="552"/>
        <v/>
      </c>
      <c r="W3235" t="str">
        <f t="shared" si="552"/>
        <v/>
      </c>
      <c r="Z3235" t="str">
        <f t="shared" si="553"/>
        <v/>
      </c>
      <c r="AA3235">
        <f t="shared" si="553"/>
        <v>-25.07</v>
      </c>
      <c r="AB3235" t="str">
        <f t="shared" si="553"/>
        <v/>
      </c>
      <c r="AE3235" t="str">
        <f t="shared" si="549"/>
        <v>Technology</v>
      </c>
      <c r="AH3235">
        <f t="shared" si="550"/>
        <v>-25.07</v>
      </c>
      <c r="AI3235" t="str">
        <f t="shared" si="551"/>
        <v/>
      </c>
      <c r="AJ3235" t="str">
        <f t="shared" si="547"/>
        <v/>
      </c>
      <c r="AK3235" t="str">
        <f t="shared" si="547"/>
        <v/>
      </c>
      <c r="AL3235">
        <f t="shared" si="547"/>
        <v>-25.07</v>
      </c>
    </row>
    <row r="3236" spans="1:38" x14ac:dyDescent="0.2">
      <c r="A3236" s="1">
        <v>8478</v>
      </c>
      <c r="B3236" s="2" t="s">
        <v>18</v>
      </c>
      <c r="C3236" s="3">
        <v>42958</v>
      </c>
      <c r="D3236" s="2" t="s">
        <v>59</v>
      </c>
      <c r="E3236" s="2">
        <v>22</v>
      </c>
      <c r="F3236" s="2">
        <v>159.84</v>
      </c>
      <c r="G3236" s="2">
        <v>0.03</v>
      </c>
      <c r="H3236" s="2" t="s">
        <v>20</v>
      </c>
      <c r="I3236" s="2">
        <v>-35.36</v>
      </c>
      <c r="J3236" s="2">
        <v>18.48</v>
      </c>
      <c r="K3236" s="2">
        <v>19.86</v>
      </c>
      <c r="L3236" s="2" t="s">
        <v>156</v>
      </c>
      <c r="M3236" s="2" t="s">
        <v>22</v>
      </c>
      <c r="N3236" s="2" t="s">
        <v>30</v>
      </c>
      <c r="O3236" s="2" t="s">
        <v>24</v>
      </c>
      <c r="P3236" s="2" t="s">
        <v>35</v>
      </c>
      <c r="Q3236" s="2" t="s">
        <v>26</v>
      </c>
      <c r="R3236" s="3">
        <v>42959</v>
      </c>
      <c r="S3236" s="10">
        <f t="shared" si="548"/>
        <v>2017</v>
      </c>
      <c r="T3236" t="str">
        <f t="shared" si="552"/>
        <v/>
      </c>
      <c r="U3236">
        <f t="shared" si="552"/>
        <v>-35.36</v>
      </c>
      <c r="V3236" t="str">
        <f t="shared" si="552"/>
        <v/>
      </c>
      <c r="W3236" t="str">
        <f t="shared" si="552"/>
        <v/>
      </c>
      <c r="Z3236">
        <f t="shared" si="553"/>
        <v>-35.36</v>
      </c>
      <c r="AA3236" t="str">
        <f t="shared" si="553"/>
        <v/>
      </c>
      <c r="AB3236" t="str">
        <f t="shared" si="553"/>
        <v/>
      </c>
      <c r="AE3236" t="str">
        <f t="shared" si="549"/>
        <v>Office Supplies</v>
      </c>
      <c r="AH3236" t="str">
        <f t="shared" si="550"/>
        <v/>
      </c>
      <c r="AI3236" t="str">
        <f t="shared" si="551"/>
        <v/>
      </c>
      <c r="AJ3236" t="str">
        <f t="shared" si="547"/>
        <v/>
      </c>
      <c r="AK3236" t="str">
        <f t="shared" si="547"/>
        <v/>
      </c>
      <c r="AL3236" t="str">
        <f t="shared" si="547"/>
        <v/>
      </c>
    </row>
    <row r="3237" spans="1:38" x14ac:dyDescent="0.2">
      <c r="A3237" s="1">
        <v>8479</v>
      </c>
      <c r="B3237" s="2" t="s">
        <v>18</v>
      </c>
      <c r="C3237" s="3">
        <v>42958</v>
      </c>
      <c r="D3237" s="2" t="s">
        <v>50</v>
      </c>
      <c r="E3237" s="2">
        <v>50</v>
      </c>
      <c r="F3237" s="2">
        <v>2047.79</v>
      </c>
      <c r="G3237" s="2">
        <v>7.0000000000000007E-2</v>
      </c>
      <c r="H3237" s="2" t="s">
        <v>20</v>
      </c>
      <c r="I3237" s="2">
        <v>226.49</v>
      </c>
      <c r="J3237" s="2">
        <v>52.99</v>
      </c>
      <c r="K3237" s="2">
        <v>33.99</v>
      </c>
      <c r="L3237" s="2" t="s">
        <v>103</v>
      </c>
      <c r="M3237" s="2" t="s">
        <v>29</v>
      </c>
      <c r="N3237" s="2" t="s">
        <v>30</v>
      </c>
      <c r="O3237" s="2" t="s">
        <v>24</v>
      </c>
      <c r="P3237" s="2" t="s">
        <v>35</v>
      </c>
      <c r="Q3237" s="2" t="s">
        <v>26</v>
      </c>
      <c r="R3237" s="3">
        <v>42960</v>
      </c>
      <c r="S3237" s="10">
        <f t="shared" si="548"/>
        <v>2017</v>
      </c>
      <c r="T3237" t="str">
        <f t="shared" si="552"/>
        <v/>
      </c>
      <c r="U3237">
        <f t="shared" si="552"/>
        <v>226.49</v>
      </c>
      <c r="V3237" t="str">
        <f t="shared" si="552"/>
        <v/>
      </c>
      <c r="W3237" t="str">
        <f t="shared" si="552"/>
        <v/>
      </c>
      <c r="Z3237">
        <f t="shared" si="553"/>
        <v>226.49</v>
      </c>
      <c r="AA3237" t="str">
        <f t="shared" si="553"/>
        <v/>
      </c>
      <c r="AB3237" t="str">
        <f t="shared" si="553"/>
        <v/>
      </c>
      <c r="AE3237" t="str">
        <f t="shared" si="549"/>
        <v/>
      </c>
      <c r="AH3237" t="str">
        <f t="shared" si="550"/>
        <v/>
      </c>
      <c r="AI3237" t="str">
        <f t="shared" si="551"/>
        <v/>
      </c>
      <c r="AJ3237" t="str">
        <f t="shared" si="547"/>
        <v/>
      </c>
      <c r="AK3237" t="str">
        <f t="shared" si="547"/>
        <v/>
      </c>
      <c r="AL3237" t="str">
        <f t="shared" si="547"/>
        <v/>
      </c>
    </row>
    <row r="3238" spans="1:38" x14ac:dyDescent="0.2">
      <c r="A3238" s="1">
        <v>8480</v>
      </c>
      <c r="B3238" s="2" t="s">
        <v>18</v>
      </c>
      <c r="C3238" s="3">
        <v>42958</v>
      </c>
      <c r="D3238" s="2" t="s">
        <v>27</v>
      </c>
      <c r="E3238" s="2">
        <v>38</v>
      </c>
      <c r="F3238" s="2">
        <v>463.43</v>
      </c>
      <c r="G3238" s="2">
        <v>0.02</v>
      </c>
      <c r="H3238" s="2" t="s">
        <v>20</v>
      </c>
      <c r="I3238" s="2">
        <v>-56.21</v>
      </c>
      <c r="J3238" s="2">
        <v>23.97</v>
      </c>
      <c r="K3238" s="2">
        <v>19.809999999999999</v>
      </c>
      <c r="L3238" s="2" t="s">
        <v>194</v>
      </c>
      <c r="M3238" s="2" t="s">
        <v>29</v>
      </c>
      <c r="N3238" s="2" t="s">
        <v>54</v>
      </c>
      <c r="O3238" s="2" t="s">
        <v>24</v>
      </c>
      <c r="P3238" s="2" t="s">
        <v>64</v>
      </c>
      <c r="Q3238" s="2" t="s">
        <v>58</v>
      </c>
      <c r="R3238" s="3">
        <v>42958</v>
      </c>
      <c r="S3238" s="10">
        <f t="shared" si="548"/>
        <v>2017</v>
      </c>
      <c r="T3238" t="str">
        <f t="shared" si="552"/>
        <v/>
      </c>
      <c r="U3238" t="str">
        <f t="shared" si="552"/>
        <v/>
      </c>
      <c r="V3238" t="str">
        <f t="shared" si="552"/>
        <v/>
      </c>
      <c r="W3238">
        <f t="shared" si="552"/>
        <v>-56.21</v>
      </c>
      <c r="Z3238">
        <f t="shared" si="553"/>
        <v>-56.21</v>
      </c>
      <c r="AA3238" t="str">
        <f t="shared" si="553"/>
        <v/>
      </c>
      <c r="AB3238" t="str">
        <f t="shared" si="553"/>
        <v/>
      </c>
      <c r="AE3238" t="str">
        <f t="shared" si="549"/>
        <v>Office Supplies</v>
      </c>
      <c r="AH3238" t="str">
        <f t="shared" si="550"/>
        <v/>
      </c>
      <c r="AI3238" t="str">
        <f t="shared" si="551"/>
        <v/>
      </c>
      <c r="AJ3238" t="str">
        <f t="shared" si="547"/>
        <v/>
      </c>
      <c r="AK3238" t="str">
        <f t="shared" si="547"/>
        <v/>
      </c>
      <c r="AL3238" t="str">
        <f t="shared" si="547"/>
        <v/>
      </c>
    </row>
    <row r="3239" spans="1:38" x14ac:dyDescent="0.2">
      <c r="A3239" s="1">
        <v>8481</v>
      </c>
      <c r="B3239" s="2" t="s">
        <v>40</v>
      </c>
      <c r="C3239" s="3">
        <v>42958</v>
      </c>
      <c r="D3239" s="2" t="s">
        <v>27</v>
      </c>
      <c r="E3239" s="2">
        <v>17</v>
      </c>
      <c r="F3239" s="2">
        <v>2852.04</v>
      </c>
      <c r="G3239" s="2">
        <v>0.03</v>
      </c>
      <c r="H3239" s="2" t="s">
        <v>44</v>
      </c>
      <c r="I3239" s="2">
        <v>21.87</v>
      </c>
      <c r="J3239" s="2">
        <v>171.31</v>
      </c>
      <c r="K3239" s="2">
        <v>74</v>
      </c>
      <c r="L3239" s="2" t="s">
        <v>194</v>
      </c>
      <c r="M3239" s="2" t="s">
        <v>29</v>
      </c>
      <c r="N3239" s="2" t="s">
        <v>54</v>
      </c>
      <c r="O3239" s="2" t="s">
        <v>45</v>
      </c>
      <c r="P3239" s="2" t="s">
        <v>46</v>
      </c>
      <c r="Q3239" s="2" t="s">
        <v>56</v>
      </c>
      <c r="R3239" s="3">
        <v>42962</v>
      </c>
      <c r="S3239" s="10">
        <f t="shared" si="548"/>
        <v>2017</v>
      </c>
      <c r="T3239" t="str">
        <f t="shared" si="552"/>
        <v/>
      </c>
      <c r="U3239" t="str">
        <f t="shared" si="552"/>
        <v/>
      </c>
      <c r="V3239" t="str">
        <f t="shared" si="552"/>
        <v/>
      </c>
      <c r="W3239">
        <f t="shared" si="552"/>
        <v>21.87</v>
      </c>
      <c r="Z3239" t="str">
        <f t="shared" si="553"/>
        <v/>
      </c>
      <c r="AA3239" t="str">
        <f t="shared" si="553"/>
        <v/>
      </c>
      <c r="AB3239">
        <f t="shared" si="553"/>
        <v>21.87</v>
      </c>
      <c r="AE3239" t="str">
        <f t="shared" si="549"/>
        <v/>
      </c>
      <c r="AH3239" t="str">
        <f t="shared" si="550"/>
        <v/>
      </c>
      <c r="AI3239" t="str">
        <f t="shared" si="551"/>
        <v/>
      </c>
      <c r="AJ3239" t="str">
        <f t="shared" si="547"/>
        <v/>
      </c>
      <c r="AK3239" t="str">
        <f t="shared" si="547"/>
        <v/>
      </c>
      <c r="AL3239" t="str">
        <f t="shared" si="547"/>
        <v/>
      </c>
    </row>
    <row r="3240" spans="1:38" x14ac:dyDescent="0.2">
      <c r="A3240" s="1">
        <v>8482</v>
      </c>
      <c r="B3240" s="2" t="s">
        <v>18</v>
      </c>
      <c r="C3240" s="3">
        <v>42958</v>
      </c>
      <c r="D3240" s="2" t="s">
        <v>27</v>
      </c>
      <c r="E3240" s="2">
        <v>12</v>
      </c>
      <c r="F3240" s="2">
        <v>77.37</v>
      </c>
      <c r="G3240" s="2">
        <v>0.01</v>
      </c>
      <c r="H3240" s="2" t="s">
        <v>20</v>
      </c>
      <c r="I3240" s="2">
        <v>29.65</v>
      </c>
      <c r="J3240" s="2">
        <v>17.43</v>
      </c>
      <c r="K3240" s="2">
        <v>14.95</v>
      </c>
      <c r="L3240" s="2" t="s">
        <v>344</v>
      </c>
      <c r="M3240" s="2" t="s">
        <v>29</v>
      </c>
      <c r="N3240" s="2" t="s">
        <v>23</v>
      </c>
      <c r="O3240" s="2" t="s">
        <v>24</v>
      </c>
      <c r="P3240" s="2" t="s">
        <v>35</v>
      </c>
      <c r="Q3240" s="2" t="s">
        <v>36</v>
      </c>
      <c r="R3240" s="3">
        <v>42958</v>
      </c>
      <c r="S3240" s="10">
        <f t="shared" si="548"/>
        <v>2017</v>
      </c>
      <c r="T3240">
        <f t="shared" si="552"/>
        <v>29.65</v>
      </c>
      <c r="U3240" t="str">
        <f t="shared" si="552"/>
        <v/>
      </c>
      <c r="V3240" t="str">
        <f t="shared" si="552"/>
        <v/>
      </c>
      <c r="W3240" t="str">
        <f t="shared" si="552"/>
        <v/>
      </c>
      <c r="Z3240">
        <f t="shared" si="553"/>
        <v>29.65</v>
      </c>
      <c r="AA3240" t="str">
        <f t="shared" si="553"/>
        <v/>
      </c>
      <c r="AB3240" t="str">
        <f t="shared" si="553"/>
        <v/>
      </c>
      <c r="AE3240" t="str">
        <f t="shared" si="549"/>
        <v/>
      </c>
      <c r="AH3240" t="str">
        <f t="shared" si="550"/>
        <v/>
      </c>
      <c r="AI3240" t="str">
        <f t="shared" si="551"/>
        <v/>
      </c>
      <c r="AJ3240" t="str">
        <f t="shared" si="547"/>
        <v/>
      </c>
      <c r="AK3240" t="str">
        <f t="shared" si="547"/>
        <v/>
      </c>
      <c r="AL3240" t="str">
        <f t="shared" si="547"/>
        <v/>
      </c>
    </row>
    <row r="3241" spans="1:38" x14ac:dyDescent="0.2">
      <c r="A3241" s="1">
        <v>8483</v>
      </c>
      <c r="B3241" s="2" t="s">
        <v>18</v>
      </c>
      <c r="C3241" s="3">
        <v>42959</v>
      </c>
      <c r="D3241" s="2" t="s">
        <v>50</v>
      </c>
      <c r="E3241" s="2">
        <v>50</v>
      </c>
      <c r="F3241" s="2">
        <v>200.51</v>
      </c>
      <c r="G3241" s="2">
        <v>0.08</v>
      </c>
      <c r="H3241" s="2" t="s">
        <v>20</v>
      </c>
      <c r="I3241" s="2">
        <v>-258.36</v>
      </c>
      <c r="J3241" s="2">
        <v>15.89</v>
      </c>
      <c r="K3241" s="2">
        <v>21.01</v>
      </c>
      <c r="L3241" s="2" t="s">
        <v>148</v>
      </c>
      <c r="M3241" s="2" t="s">
        <v>29</v>
      </c>
      <c r="N3241" s="2" t="s">
        <v>30</v>
      </c>
      <c r="O3241" s="2" t="s">
        <v>24</v>
      </c>
      <c r="P3241" s="2" t="s">
        <v>25</v>
      </c>
      <c r="Q3241" s="2" t="s">
        <v>26</v>
      </c>
      <c r="R3241" s="3">
        <v>42959</v>
      </c>
      <c r="S3241" s="10">
        <f t="shared" si="548"/>
        <v>2017</v>
      </c>
      <c r="T3241" t="str">
        <f t="shared" si="552"/>
        <v/>
      </c>
      <c r="U3241">
        <f t="shared" si="552"/>
        <v>-258.36</v>
      </c>
      <c r="V3241" t="str">
        <f t="shared" si="552"/>
        <v/>
      </c>
      <c r="W3241" t="str">
        <f t="shared" si="552"/>
        <v/>
      </c>
      <c r="Z3241">
        <f t="shared" si="553"/>
        <v>-258.36</v>
      </c>
      <c r="AA3241" t="str">
        <f t="shared" si="553"/>
        <v/>
      </c>
      <c r="AB3241" t="str">
        <f t="shared" si="553"/>
        <v/>
      </c>
      <c r="AE3241" t="str">
        <f t="shared" si="549"/>
        <v>Office Supplies</v>
      </c>
      <c r="AH3241" t="str">
        <f t="shared" si="550"/>
        <v/>
      </c>
      <c r="AI3241" t="str">
        <f t="shared" si="551"/>
        <v/>
      </c>
      <c r="AJ3241" t="str">
        <f t="shared" si="547"/>
        <v/>
      </c>
      <c r="AK3241" t="str">
        <f t="shared" si="547"/>
        <v/>
      </c>
      <c r="AL3241" t="str">
        <f t="shared" si="547"/>
        <v/>
      </c>
    </row>
    <row r="3242" spans="1:38" x14ac:dyDescent="0.2">
      <c r="A3242" s="1">
        <v>8484</v>
      </c>
      <c r="B3242" s="2" t="s">
        <v>40</v>
      </c>
      <c r="C3242" s="3">
        <v>42960</v>
      </c>
      <c r="D3242" s="2" t="s">
        <v>41</v>
      </c>
      <c r="E3242" s="2">
        <v>5</v>
      </c>
      <c r="F3242" s="2">
        <v>29.96</v>
      </c>
      <c r="G3242" s="2">
        <v>0.04</v>
      </c>
      <c r="H3242" s="2" t="s">
        <v>20</v>
      </c>
      <c r="I3242" s="2">
        <v>-20.16</v>
      </c>
      <c r="J3242" s="2">
        <v>15.36</v>
      </c>
      <c r="K3242" s="2">
        <v>20.27</v>
      </c>
      <c r="L3242" s="2" t="s">
        <v>565</v>
      </c>
      <c r="M3242" s="2" t="s">
        <v>29</v>
      </c>
      <c r="N3242" s="2" t="s">
        <v>54</v>
      </c>
      <c r="O3242" s="2" t="s">
        <v>24</v>
      </c>
      <c r="P3242" s="2" t="s">
        <v>25</v>
      </c>
      <c r="Q3242" s="2" t="s">
        <v>26</v>
      </c>
      <c r="R3242" s="3">
        <v>42962</v>
      </c>
      <c r="S3242" s="10">
        <f t="shared" si="548"/>
        <v>2017</v>
      </c>
      <c r="T3242" t="str">
        <f t="shared" ref="T3242:W3261" si="554">IF($N3242=T$1,$I3242,"")</f>
        <v/>
      </c>
      <c r="U3242" t="str">
        <f t="shared" si="554"/>
        <v/>
      </c>
      <c r="V3242" t="str">
        <f t="shared" si="554"/>
        <v/>
      </c>
      <c r="W3242">
        <f t="shared" si="554"/>
        <v>-20.16</v>
      </c>
      <c r="Z3242">
        <f t="shared" ref="Z3242:AB3261" si="555">IF($O3242=Z$1,$I3242,"")</f>
        <v>-20.16</v>
      </c>
      <c r="AA3242" t="str">
        <f t="shared" si="555"/>
        <v/>
      </c>
      <c r="AB3242" t="str">
        <f t="shared" si="555"/>
        <v/>
      </c>
      <c r="AE3242" t="str">
        <f t="shared" si="549"/>
        <v>Office Supplies</v>
      </c>
      <c r="AH3242" t="str">
        <f t="shared" si="550"/>
        <v/>
      </c>
      <c r="AI3242" t="str">
        <f t="shared" si="551"/>
        <v/>
      </c>
      <c r="AJ3242" t="str">
        <f t="shared" si="547"/>
        <v/>
      </c>
      <c r="AK3242" t="str">
        <f t="shared" si="547"/>
        <v/>
      </c>
      <c r="AL3242" t="str">
        <f t="shared" si="547"/>
        <v/>
      </c>
    </row>
    <row r="3243" spans="1:38" x14ac:dyDescent="0.2">
      <c r="A3243" s="1">
        <v>8485</v>
      </c>
      <c r="B3243" s="2" t="s">
        <v>18</v>
      </c>
      <c r="C3243" s="3">
        <v>42960</v>
      </c>
      <c r="D3243" s="2" t="s">
        <v>50</v>
      </c>
      <c r="E3243" s="2">
        <v>50</v>
      </c>
      <c r="F3243" s="2">
        <v>204.76</v>
      </c>
      <c r="G3243" s="2">
        <v>7.0000000000000007E-2</v>
      </c>
      <c r="H3243" s="2" t="s">
        <v>20</v>
      </c>
      <c r="I3243" s="2">
        <v>-38.1</v>
      </c>
      <c r="J3243" s="2">
        <v>16.18</v>
      </c>
      <c r="K3243" s="2">
        <v>16.989999999999998</v>
      </c>
      <c r="L3243" s="2" t="s">
        <v>160</v>
      </c>
      <c r="M3243" s="2" t="s">
        <v>29</v>
      </c>
      <c r="N3243" s="2" t="s">
        <v>43</v>
      </c>
      <c r="O3243" s="2" t="s">
        <v>24</v>
      </c>
      <c r="P3243" s="2" t="s">
        <v>25</v>
      </c>
      <c r="Q3243" s="2" t="s">
        <v>26</v>
      </c>
      <c r="R3243" s="3">
        <v>42961</v>
      </c>
      <c r="S3243" s="10">
        <f t="shared" si="548"/>
        <v>2017</v>
      </c>
      <c r="T3243" t="str">
        <f t="shared" si="554"/>
        <v/>
      </c>
      <c r="U3243" t="str">
        <f t="shared" si="554"/>
        <v/>
      </c>
      <c r="V3243">
        <f t="shared" si="554"/>
        <v>-38.1</v>
      </c>
      <c r="W3243" t="str">
        <f t="shared" si="554"/>
        <v/>
      </c>
      <c r="Z3243">
        <f t="shared" si="555"/>
        <v>-38.1</v>
      </c>
      <c r="AA3243" t="str">
        <f t="shared" si="555"/>
        <v/>
      </c>
      <c r="AB3243" t="str">
        <f t="shared" si="555"/>
        <v/>
      </c>
      <c r="AE3243" t="str">
        <f t="shared" si="549"/>
        <v>Office Supplies</v>
      </c>
      <c r="AH3243" t="str">
        <f t="shared" si="550"/>
        <v/>
      </c>
      <c r="AI3243" t="str">
        <f t="shared" si="551"/>
        <v/>
      </c>
      <c r="AJ3243" t="str">
        <f t="shared" si="547"/>
        <v/>
      </c>
      <c r="AK3243" t="str">
        <f t="shared" si="547"/>
        <v/>
      </c>
      <c r="AL3243" t="str">
        <f t="shared" si="547"/>
        <v/>
      </c>
    </row>
    <row r="3244" spans="1:38" x14ac:dyDescent="0.2">
      <c r="A3244" s="1">
        <v>8486</v>
      </c>
      <c r="B3244" s="2" t="s">
        <v>18</v>
      </c>
      <c r="C3244" s="3">
        <v>42960</v>
      </c>
      <c r="D3244" s="2" t="s">
        <v>50</v>
      </c>
      <c r="E3244" s="2">
        <v>9</v>
      </c>
      <c r="F3244" s="2">
        <v>59.15</v>
      </c>
      <c r="G3244" s="2">
        <v>0.05</v>
      </c>
      <c r="H3244" s="2" t="s">
        <v>20</v>
      </c>
      <c r="I3244" s="2">
        <v>9.56</v>
      </c>
      <c r="J3244" s="2">
        <v>17.579999999999998</v>
      </c>
      <c r="K3244" s="2">
        <v>14.7</v>
      </c>
      <c r="L3244" s="2" t="s">
        <v>431</v>
      </c>
      <c r="M3244" s="2" t="s">
        <v>38</v>
      </c>
      <c r="N3244" s="2" t="s">
        <v>30</v>
      </c>
      <c r="O3244" s="2" t="s">
        <v>24</v>
      </c>
      <c r="P3244" s="2" t="s">
        <v>64</v>
      </c>
      <c r="Q3244" s="2" t="s">
        <v>36</v>
      </c>
      <c r="R3244" s="3">
        <v>42962</v>
      </c>
      <c r="S3244" s="10">
        <f t="shared" si="548"/>
        <v>2017</v>
      </c>
      <c r="T3244" t="str">
        <f t="shared" si="554"/>
        <v/>
      </c>
      <c r="U3244">
        <f t="shared" si="554"/>
        <v>9.56</v>
      </c>
      <c r="V3244" t="str">
        <f t="shared" si="554"/>
        <v/>
      </c>
      <c r="W3244" t="str">
        <f t="shared" si="554"/>
        <v/>
      </c>
      <c r="Z3244">
        <f t="shared" si="555"/>
        <v>9.56</v>
      </c>
      <c r="AA3244" t="str">
        <f t="shared" si="555"/>
        <v/>
      </c>
      <c r="AB3244" t="str">
        <f t="shared" si="555"/>
        <v/>
      </c>
      <c r="AE3244" t="str">
        <f t="shared" si="549"/>
        <v/>
      </c>
      <c r="AH3244" t="str">
        <f t="shared" si="550"/>
        <v/>
      </c>
      <c r="AI3244" t="str">
        <f t="shared" si="551"/>
        <v/>
      </c>
      <c r="AJ3244" t="str">
        <f t="shared" si="547"/>
        <v/>
      </c>
      <c r="AK3244" t="str">
        <f t="shared" si="547"/>
        <v/>
      </c>
      <c r="AL3244" t="str">
        <f t="shared" si="547"/>
        <v/>
      </c>
    </row>
    <row r="3245" spans="1:38" x14ac:dyDescent="0.2">
      <c r="A3245" s="1">
        <v>8487</v>
      </c>
      <c r="B3245" s="2" t="s">
        <v>18</v>
      </c>
      <c r="C3245" s="3">
        <v>42961</v>
      </c>
      <c r="D3245" s="2" t="s">
        <v>50</v>
      </c>
      <c r="E3245" s="2">
        <v>17</v>
      </c>
      <c r="F3245" s="2">
        <v>206.18</v>
      </c>
      <c r="G3245" s="2">
        <v>0.02</v>
      </c>
      <c r="H3245" s="2" t="s">
        <v>20</v>
      </c>
      <c r="I3245" s="2">
        <v>-22.95</v>
      </c>
      <c r="J3245" s="2">
        <v>23.5</v>
      </c>
      <c r="K3245" s="2">
        <v>21.19</v>
      </c>
      <c r="L3245" s="2" t="s">
        <v>569</v>
      </c>
      <c r="M3245" s="2" t="s">
        <v>29</v>
      </c>
      <c r="N3245" s="2" t="s">
        <v>30</v>
      </c>
      <c r="O3245" s="2" t="s">
        <v>24</v>
      </c>
      <c r="P3245" s="2" t="s">
        <v>25</v>
      </c>
      <c r="Q3245" s="2" t="s">
        <v>26</v>
      </c>
      <c r="R3245" s="3">
        <v>42963</v>
      </c>
      <c r="S3245" s="10">
        <f t="shared" si="548"/>
        <v>2017</v>
      </c>
      <c r="T3245" t="str">
        <f t="shared" si="554"/>
        <v/>
      </c>
      <c r="U3245">
        <f t="shared" si="554"/>
        <v>-22.95</v>
      </c>
      <c r="V3245" t="str">
        <f t="shared" si="554"/>
        <v/>
      </c>
      <c r="W3245" t="str">
        <f t="shared" si="554"/>
        <v/>
      </c>
      <c r="Z3245">
        <f t="shared" si="555"/>
        <v>-22.95</v>
      </c>
      <c r="AA3245" t="str">
        <f t="shared" si="555"/>
        <v/>
      </c>
      <c r="AB3245" t="str">
        <f t="shared" si="555"/>
        <v/>
      </c>
      <c r="AE3245" t="str">
        <f t="shared" si="549"/>
        <v>Office Supplies</v>
      </c>
      <c r="AH3245" t="str">
        <f t="shared" si="550"/>
        <v/>
      </c>
      <c r="AI3245" t="str">
        <f t="shared" si="551"/>
        <v/>
      </c>
      <c r="AJ3245" t="str">
        <f t="shared" si="547"/>
        <v/>
      </c>
      <c r="AK3245" t="str">
        <f t="shared" si="547"/>
        <v/>
      </c>
      <c r="AL3245" t="str">
        <f t="shared" si="547"/>
        <v/>
      </c>
    </row>
    <row r="3246" spans="1:38" x14ac:dyDescent="0.2">
      <c r="A3246" s="1">
        <v>8488</v>
      </c>
      <c r="B3246" s="2" t="s">
        <v>18</v>
      </c>
      <c r="C3246" s="3">
        <v>42961</v>
      </c>
      <c r="D3246" s="2" t="s">
        <v>50</v>
      </c>
      <c r="E3246" s="2">
        <v>50</v>
      </c>
      <c r="F3246" s="2">
        <v>288.98</v>
      </c>
      <c r="G3246" s="2">
        <v>0.09</v>
      </c>
      <c r="H3246" s="2" t="s">
        <v>20</v>
      </c>
      <c r="I3246" s="2">
        <v>-156.16</v>
      </c>
      <c r="J3246" s="2">
        <v>17.77</v>
      </c>
      <c r="K3246" s="2">
        <v>19.920000000000002</v>
      </c>
      <c r="L3246" s="2" t="s">
        <v>569</v>
      </c>
      <c r="M3246" s="2" t="s">
        <v>29</v>
      </c>
      <c r="N3246" s="2" t="s">
        <v>30</v>
      </c>
      <c r="O3246" s="2" t="s">
        <v>45</v>
      </c>
      <c r="P3246" s="2" t="s">
        <v>55</v>
      </c>
      <c r="Q3246" s="2" t="s">
        <v>62</v>
      </c>
      <c r="R3246" s="3">
        <v>42963</v>
      </c>
      <c r="S3246" s="10">
        <f t="shared" si="548"/>
        <v>2017</v>
      </c>
      <c r="T3246" t="str">
        <f t="shared" si="554"/>
        <v/>
      </c>
      <c r="U3246">
        <f t="shared" si="554"/>
        <v>-156.16</v>
      </c>
      <c r="V3246" t="str">
        <f t="shared" si="554"/>
        <v/>
      </c>
      <c r="W3246" t="str">
        <f t="shared" si="554"/>
        <v/>
      </c>
      <c r="Z3246" t="str">
        <f t="shared" si="555"/>
        <v/>
      </c>
      <c r="AA3246" t="str">
        <f t="shared" si="555"/>
        <v/>
      </c>
      <c r="AB3246">
        <f t="shared" si="555"/>
        <v>-156.16</v>
      </c>
      <c r="AE3246" t="str">
        <f t="shared" si="549"/>
        <v>Furniture</v>
      </c>
      <c r="AH3246" t="str">
        <f t="shared" si="550"/>
        <v/>
      </c>
      <c r="AI3246" t="str">
        <f t="shared" si="551"/>
        <v/>
      </c>
      <c r="AJ3246" t="str">
        <f t="shared" si="547"/>
        <v/>
      </c>
      <c r="AK3246" t="str">
        <f t="shared" si="547"/>
        <v/>
      </c>
      <c r="AL3246" t="str">
        <f t="shared" si="547"/>
        <v/>
      </c>
    </row>
    <row r="3247" spans="1:38" x14ac:dyDescent="0.2">
      <c r="A3247" s="1">
        <v>8489</v>
      </c>
      <c r="B3247" s="2" t="s">
        <v>18</v>
      </c>
      <c r="C3247" s="3">
        <v>42961</v>
      </c>
      <c r="D3247" s="2" t="s">
        <v>50</v>
      </c>
      <c r="E3247" s="2">
        <v>38</v>
      </c>
      <c r="F3247" s="2">
        <v>226.17</v>
      </c>
      <c r="G3247" s="2">
        <v>0.03</v>
      </c>
      <c r="H3247" s="2" t="s">
        <v>20</v>
      </c>
      <c r="I3247" s="2">
        <v>-182.73</v>
      </c>
      <c r="J3247" s="2">
        <v>17.399999999999999</v>
      </c>
      <c r="K3247" s="2">
        <v>21.78</v>
      </c>
      <c r="L3247" s="2" t="s">
        <v>481</v>
      </c>
      <c r="M3247" s="2" t="s">
        <v>38</v>
      </c>
      <c r="N3247" s="2" t="s">
        <v>54</v>
      </c>
      <c r="O3247" s="2" t="s">
        <v>24</v>
      </c>
      <c r="P3247" s="2" t="s">
        <v>25</v>
      </c>
      <c r="Q3247" s="2" t="s">
        <v>26</v>
      </c>
      <c r="R3247" s="3">
        <v>42964</v>
      </c>
      <c r="S3247" s="10">
        <f t="shared" si="548"/>
        <v>2017</v>
      </c>
      <c r="T3247" t="str">
        <f t="shared" si="554"/>
        <v/>
      </c>
      <c r="U3247" t="str">
        <f t="shared" si="554"/>
        <v/>
      </c>
      <c r="V3247" t="str">
        <f t="shared" si="554"/>
        <v/>
      </c>
      <c r="W3247">
        <f t="shared" si="554"/>
        <v>-182.73</v>
      </c>
      <c r="Z3247">
        <f t="shared" si="555"/>
        <v>-182.73</v>
      </c>
      <c r="AA3247" t="str">
        <f t="shared" si="555"/>
        <v/>
      </c>
      <c r="AB3247" t="str">
        <f t="shared" si="555"/>
        <v/>
      </c>
      <c r="AE3247" t="str">
        <f t="shared" si="549"/>
        <v>Office Supplies</v>
      </c>
      <c r="AH3247" t="str">
        <f t="shared" si="550"/>
        <v/>
      </c>
      <c r="AI3247" t="str">
        <f t="shared" si="551"/>
        <v/>
      </c>
      <c r="AJ3247" t="str">
        <f t="shared" si="547"/>
        <v/>
      </c>
      <c r="AK3247" t="str">
        <f t="shared" si="547"/>
        <v/>
      </c>
      <c r="AL3247" t="str">
        <f t="shared" si="547"/>
        <v/>
      </c>
    </row>
    <row r="3248" spans="1:38" x14ac:dyDescent="0.2">
      <c r="A3248" s="1">
        <v>8490</v>
      </c>
      <c r="B3248" s="2" t="s">
        <v>18</v>
      </c>
      <c r="C3248" s="3">
        <v>42962</v>
      </c>
      <c r="D3248" s="2" t="s">
        <v>59</v>
      </c>
      <c r="E3248" s="2">
        <v>20</v>
      </c>
      <c r="F3248" s="2">
        <v>139.11000000000001</v>
      </c>
      <c r="G3248" s="2">
        <v>0.1</v>
      </c>
      <c r="H3248" s="2" t="s">
        <v>20</v>
      </c>
      <c r="I3248" s="2">
        <v>-38.6</v>
      </c>
      <c r="J3248" s="2">
        <v>18.48</v>
      </c>
      <c r="K3248" s="2">
        <v>19.739999999999998</v>
      </c>
      <c r="L3248" s="2" t="s">
        <v>104</v>
      </c>
      <c r="M3248" s="2" t="s">
        <v>29</v>
      </c>
      <c r="N3248" s="2" t="s">
        <v>54</v>
      </c>
      <c r="O3248" s="2" t="s">
        <v>24</v>
      </c>
      <c r="P3248" s="2" t="s">
        <v>35</v>
      </c>
      <c r="Q3248" s="2" t="s">
        <v>26</v>
      </c>
      <c r="R3248" s="3">
        <v>42964</v>
      </c>
      <c r="S3248" s="10">
        <f t="shared" si="548"/>
        <v>2017</v>
      </c>
      <c r="T3248" t="str">
        <f t="shared" si="554"/>
        <v/>
      </c>
      <c r="U3248" t="str">
        <f t="shared" si="554"/>
        <v/>
      </c>
      <c r="V3248" t="str">
        <f t="shared" si="554"/>
        <v/>
      </c>
      <c r="W3248">
        <f t="shared" si="554"/>
        <v>-38.6</v>
      </c>
      <c r="Z3248">
        <f t="shared" si="555"/>
        <v>-38.6</v>
      </c>
      <c r="AA3248" t="str">
        <f t="shared" si="555"/>
        <v/>
      </c>
      <c r="AB3248" t="str">
        <f t="shared" si="555"/>
        <v/>
      </c>
      <c r="AE3248" t="str">
        <f t="shared" si="549"/>
        <v>Office Supplies</v>
      </c>
      <c r="AH3248" t="str">
        <f t="shared" si="550"/>
        <v/>
      </c>
      <c r="AI3248" t="str">
        <f t="shared" si="551"/>
        <v/>
      </c>
      <c r="AJ3248" t="str">
        <f t="shared" si="547"/>
        <v/>
      </c>
      <c r="AK3248" t="str">
        <f t="shared" si="547"/>
        <v/>
      </c>
      <c r="AL3248" t="str">
        <f t="shared" si="547"/>
        <v/>
      </c>
    </row>
    <row r="3249" spans="1:38" x14ac:dyDescent="0.2">
      <c r="A3249" s="1">
        <v>8491</v>
      </c>
      <c r="B3249" s="2" t="s">
        <v>18</v>
      </c>
      <c r="C3249" s="3">
        <v>42962</v>
      </c>
      <c r="D3249" s="2" t="s">
        <v>27</v>
      </c>
      <c r="E3249" s="2">
        <v>17</v>
      </c>
      <c r="F3249" s="2">
        <v>830.31</v>
      </c>
      <c r="G3249" s="2">
        <v>0.09</v>
      </c>
      <c r="H3249" s="2" t="s">
        <v>20</v>
      </c>
      <c r="I3249" s="2">
        <v>-89.36</v>
      </c>
      <c r="J3249" s="2">
        <v>61.43</v>
      </c>
      <c r="K3249" s="2">
        <v>33.99</v>
      </c>
      <c r="L3249" s="2" t="s">
        <v>73</v>
      </c>
      <c r="M3249" s="2" t="s">
        <v>38</v>
      </c>
      <c r="N3249" s="2" t="s">
        <v>23</v>
      </c>
      <c r="O3249" s="2" t="s">
        <v>24</v>
      </c>
      <c r="P3249" s="2" t="s">
        <v>71</v>
      </c>
      <c r="Q3249" s="2" t="s">
        <v>26</v>
      </c>
      <c r="R3249" s="3">
        <v>42966</v>
      </c>
      <c r="S3249" s="10">
        <f t="shared" si="548"/>
        <v>2017</v>
      </c>
      <c r="T3249">
        <f t="shared" si="554"/>
        <v>-89.36</v>
      </c>
      <c r="U3249" t="str">
        <f t="shared" si="554"/>
        <v/>
      </c>
      <c r="V3249" t="str">
        <f t="shared" si="554"/>
        <v/>
      </c>
      <c r="W3249" t="str">
        <f t="shared" si="554"/>
        <v/>
      </c>
      <c r="Z3249">
        <f t="shared" si="555"/>
        <v>-89.36</v>
      </c>
      <c r="AA3249" t="str">
        <f t="shared" si="555"/>
        <v/>
      </c>
      <c r="AB3249" t="str">
        <f t="shared" si="555"/>
        <v/>
      </c>
      <c r="AE3249" t="str">
        <f t="shared" si="549"/>
        <v>Office Supplies</v>
      </c>
      <c r="AH3249" t="str">
        <f t="shared" si="550"/>
        <v/>
      </c>
      <c r="AI3249" t="str">
        <f t="shared" si="551"/>
        <v/>
      </c>
      <c r="AJ3249" t="str">
        <f t="shared" si="547"/>
        <v/>
      </c>
      <c r="AK3249" t="str">
        <f t="shared" si="547"/>
        <v/>
      </c>
      <c r="AL3249" t="str">
        <f t="shared" si="547"/>
        <v/>
      </c>
    </row>
    <row r="3250" spans="1:38" x14ac:dyDescent="0.2">
      <c r="A3250" s="1">
        <v>8492</v>
      </c>
      <c r="B3250" s="2" t="s">
        <v>18</v>
      </c>
      <c r="C3250" s="3">
        <v>42963</v>
      </c>
      <c r="D3250" s="2" t="s">
        <v>19</v>
      </c>
      <c r="E3250" s="2">
        <v>19</v>
      </c>
      <c r="F3250" s="2">
        <v>217.8</v>
      </c>
      <c r="G3250" s="2">
        <v>7.0000000000000007E-2</v>
      </c>
      <c r="H3250" s="2" t="s">
        <v>20</v>
      </c>
      <c r="I3250" s="2">
        <v>-13.56</v>
      </c>
      <c r="J3250" s="2">
        <v>22.89</v>
      </c>
      <c r="K3250" s="2">
        <v>18.5</v>
      </c>
      <c r="L3250" s="2" t="s">
        <v>51</v>
      </c>
      <c r="M3250" s="2" t="s">
        <v>29</v>
      </c>
      <c r="N3250" s="2" t="s">
        <v>30</v>
      </c>
      <c r="O3250" s="2" t="s">
        <v>24</v>
      </c>
      <c r="P3250" s="2" t="s">
        <v>71</v>
      </c>
      <c r="Q3250" s="2" t="s">
        <v>26</v>
      </c>
      <c r="R3250" s="3">
        <v>42964</v>
      </c>
      <c r="S3250" s="10">
        <f t="shared" si="548"/>
        <v>2017</v>
      </c>
      <c r="T3250" t="str">
        <f t="shared" si="554"/>
        <v/>
      </c>
      <c r="U3250">
        <f t="shared" si="554"/>
        <v>-13.56</v>
      </c>
      <c r="V3250" t="str">
        <f t="shared" si="554"/>
        <v/>
      </c>
      <c r="W3250" t="str">
        <f t="shared" si="554"/>
        <v/>
      </c>
      <c r="Z3250">
        <f t="shared" si="555"/>
        <v>-13.56</v>
      </c>
      <c r="AA3250" t="str">
        <f t="shared" si="555"/>
        <v/>
      </c>
      <c r="AB3250" t="str">
        <f t="shared" si="555"/>
        <v/>
      </c>
      <c r="AE3250" t="str">
        <f t="shared" si="549"/>
        <v>Office Supplies</v>
      </c>
      <c r="AH3250" t="str">
        <f t="shared" si="550"/>
        <v/>
      </c>
      <c r="AI3250" t="str">
        <f t="shared" si="551"/>
        <v/>
      </c>
      <c r="AJ3250" t="str">
        <f t="shared" si="547"/>
        <v/>
      </c>
      <c r="AK3250" t="str">
        <f t="shared" si="547"/>
        <v/>
      </c>
      <c r="AL3250" t="str">
        <f t="shared" si="547"/>
        <v/>
      </c>
    </row>
    <row r="3251" spans="1:38" x14ac:dyDescent="0.2">
      <c r="A3251" s="1">
        <v>8493</v>
      </c>
      <c r="B3251" s="2" t="s">
        <v>18</v>
      </c>
      <c r="C3251" s="3">
        <v>42963</v>
      </c>
      <c r="D3251" s="2" t="s">
        <v>41</v>
      </c>
      <c r="E3251" s="2">
        <v>47</v>
      </c>
      <c r="F3251" s="2">
        <v>263.39999999999998</v>
      </c>
      <c r="G3251" s="2">
        <v>0.03</v>
      </c>
      <c r="H3251" s="2" t="s">
        <v>20</v>
      </c>
      <c r="I3251" s="2">
        <v>-114.44</v>
      </c>
      <c r="J3251" s="2">
        <v>17.28</v>
      </c>
      <c r="K3251" s="2">
        <v>19.66</v>
      </c>
      <c r="L3251" s="2" t="s">
        <v>295</v>
      </c>
      <c r="M3251" s="2" t="s">
        <v>66</v>
      </c>
      <c r="N3251" s="2" t="s">
        <v>23</v>
      </c>
      <c r="O3251" s="2" t="s">
        <v>24</v>
      </c>
      <c r="P3251" s="2" t="s">
        <v>35</v>
      </c>
      <c r="Q3251" s="2" t="s">
        <v>26</v>
      </c>
      <c r="R3251" s="3">
        <v>42964</v>
      </c>
      <c r="S3251" s="10">
        <f t="shared" si="548"/>
        <v>2017</v>
      </c>
      <c r="T3251">
        <f t="shared" si="554"/>
        <v>-114.44</v>
      </c>
      <c r="U3251" t="str">
        <f t="shared" si="554"/>
        <v/>
      </c>
      <c r="V3251" t="str">
        <f t="shared" si="554"/>
        <v/>
      </c>
      <c r="W3251" t="str">
        <f t="shared" si="554"/>
        <v/>
      </c>
      <c r="Z3251">
        <f t="shared" si="555"/>
        <v>-114.44</v>
      </c>
      <c r="AA3251" t="str">
        <f t="shared" si="555"/>
        <v/>
      </c>
      <c r="AB3251" t="str">
        <f t="shared" si="555"/>
        <v/>
      </c>
      <c r="AE3251" t="str">
        <f t="shared" si="549"/>
        <v>Office Supplies</v>
      </c>
      <c r="AH3251" t="str">
        <f t="shared" si="550"/>
        <v/>
      </c>
      <c r="AI3251" t="str">
        <f t="shared" si="551"/>
        <v/>
      </c>
      <c r="AJ3251" t="str">
        <f t="shared" si="547"/>
        <v/>
      </c>
      <c r="AK3251" t="str">
        <f t="shared" si="547"/>
        <v/>
      </c>
      <c r="AL3251" t="str">
        <f t="shared" si="547"/>
        <v/>
      </c>
    </row>
    <row r="3252" spans="1:38" x14ac:dyDescent="0.2">
      <c r="A3252" s="1">
        <v>8494</v>
      </c>
      <c r="B3252" s="2" t="s">
        <v>18</v>
      </c>
      <c r="C3252" s="3">
        <v>42963</v>
      </c>
      <c r="D3252" s="2" t="s">
        <v>41</v>
      </c>
      <c r="E3252" s="2">
        <v>20</v>
      </c>
      <c r="F3252" s="2">
        <v>6075.16</v>
      </c>
      <c r="G3252" s="2">
        <v>0.06</v>
      </c>
      <c r="H3252" s="2" t="s">
        <v>44</v>
      </c>
      <c r="I3252" s="2">
        <v>-92.65</v>
      </c>
      <c r="J3252" s="2">
        <v>308.18</v>
      </c>
      <c r="K3252" s="2">
        <v>68.12</v>
      </c>
      <c r="L3252" s="2" t="s">
        <v>295</v>
      </c>
      <c r="M3252" s="2" t="s">
        <v>66</v>
      </c>
      <c r="N3252" s="2" t="s">
        <v>23</v>
      </c>
      <c r="O3252" s="2" t="s">
        <v>45</v>
      </c>
      <c r="P3252" s="2" t="s">
        <v>46</v>
      </c>
      <c r="Q3252" s="2" t="s">
        <v>47</v>
      </c>
      <c r="R3252" s="3">
        <v>42964</v>
      </c>
      <c r="S3252" s="10">
        <f t="shared" si="548"/>
        <v>2017</v>
      </c>
      <c r="T3252">
        <f t="shared" si="554"/>
        <v>-92.65</v>
      </c>
      <c r="U3252" t="str">
        <f t="shared" si="554"/>
        <v/>
      </c>
      <c r="V3252" t="str">
        <f t="shared" si="554"/>
        <v/>
      </c>
      <c r="W3252" t="str">
        <f t="shared" si="554"/>
        <v/>
      </c>
      <c r="Z3252" t="str">
        <f t="shared" si="555"/>
        <v/>
      </c>
      <c r="AA3252" t="str">
        <f t="shared" si="555"/>
        <v/>
      </c>
      <c r="AB3252">
        <f t="shared" si="555"/>
        <v>-92.65</v>
      </c>
      <c r="AE3252" t="str">
        <f t="shared" si="549"/>
        <v>Furniture</v>
      </c>
      <c r="AH3252" t="str">
        <f t="shared" si="550"/>
        <v/>
      </c>
      <c r="AI3252" t="str">
        <f t="shared" si="551"/>
        <v/>
      </c>
      <c r="AJ3252" t="str">
        <f t="shared" si="547"/>
        <v/>
      </c>
      <c r="AK3252" t="str">
        <f t="shared" si="547"/>
        <v/>
      </c>
      <c r="AL3252" t="str">
        <f t="shared" si="547"/>
        <v/>
      </c>
    </row>
    <row r="3253" spans="1:38" x14ac:dyDescent="0.2">
      <c r="A3253" s="1">
        <v>8495</v>
      </c>
      <c r="B3253" s="2" t="s">
        <v>18</v>
      </c>
      <c r="C3253" s="3">
        <v>42964</v>
      </c>
      <c r="D3253" s="2" t="s">
        <v>27</v>
      </c>
      <c r="E3253" s="2">
        <v>39</v>
      </c>
      <c r="F3253" s="2">
        <v>213.49</v>
      </c>
      <c r="G3253" s="2">
        <v>0</v>
      </c>
      <c r="H3253" s="2" t="s">
        <v>20</v>
      </c>
      <c r="I3253" s="2">
        <v>41.44</v>
      </c>
      <c r="J3253" s="2">
        <v>17.079999999999998</v>
      </c>
      <c r="K3253" s="2">
        <v>16.03</v>
      </c>
      <c r="L3253" s="2" t="s">
        <v>579</v>
      </c>
      <c r="M3253" s="2" t="s">
        <v>29</v>
      </c>
      <c r="N3253" s="2" t="s">
        <v>43</v>
      </c>
      <c r="O3253" s="2" t="s">
        <v>45</v>
      </c>
      <c r="P3253" s="2" t="s">
        <v>55</v>
      </c>
      <c r="Q3253" s="2" t="s">
        <v>36</v>
      </c>
      <c r="R3253" s="3">
        <v>42966</v>
      </c>
      <c r="S3253" s="10">
        <f t="shared" si="548"/>
        <v>2017</v>
      </c>
      <c r="T3253" t="str">
        <f t="shared" si="554"/>
        <v/>
      </c>
      <c r="U3253" t="str">
        <f t="shared" si="554"/>
        <v/>
      </c>
      <c r="V3253">
        <f t="shared" si="554"/>
        <v>41.44</v>
      </c>
      <c r="W3253" t="str">
        <f t="shared" si="554"/>
        <v/>
      </c>
      <c r="Z3253" t="str">
        <f t="shared" si="555"/>
        <v/>
      </c>
      <c r="AA3253" t="str">
        <f t="shared" si="555"/>
        <v/>
      </c>
      <c r="AB3253">
        <f t="shared" si="555"/>
        <v>41.44</v>
      </c>
      <c r="AE3253" t="str">
        <f t="shared" si="549"/>
        <v/>
      </c>
      <c r="AH3253" t="str">
        <f t="shared" si="550"/>
        <v/>
      </c>
      <c r="AI3253" t="str">
        <f t="shared" si="551"/>
        <v/>
      </c>
      <c r="AJ3253" t="str">
        <f t="shared" si="547"/>
        <v/>
      </c>
      <c r="AK3253" t="str">
        <f t="shared" si="547"/>
        <v/>
      </c>
      <c r="AL3253" t="str">
        <f t="shared" si="547"/>
        <v/>
      </c>
    </row>
    <row r="3254" spans="1:38" x14ac:dyDescent="0.2">
      <c r="A3254" s="1">
        <v>8496</v>
      </c>
      <c r="B3254" s="2" t="s">
        <v>18</v>
      </c>
      <c r="C3254" s="3">
        <v>42964</v>
      </c>
      <c r="D3254" s="2" t="s">
        <v>27</v>
      </c>
      <c r="E3254" s="2">
        <v>2</v>
      </c>
      <c r="F3254" s="2">
        <v>131.65</v>
      </c>
      <c r="G3254" s="2">
        <v>7.0000000000000007E-2</v>
      </c>
      <c r="H3254" s="2" t="s">
        <v>20</v>
      </c>
      <c r="I3254" s="2">
        <v>-50.38</v>
      </c>
      <c r="J3254" s="2">
        <v>67.98</v>
      </c>
      <c r="K3254" s="2">
        <v>27.88</v>
      </c>
      <c r="L3254" s="2" t="s">
        <v>579</v>
      </c>
      <c r="M3254" s="2" t="s">
        <v>29</v>
      </c>
      <c r="N3254" s="2" t="s">
        <v>43</v>
      </c>
      <c r="O3254" s="2" t="s">
        <v>24</v>
      </c>
      <c r="P3254" s="2" t="s">
        <v>35</v>
      </c>
      <c r="Q3254" s="2" t="s">
        <v>26</v>
      </c>
      <c r="R3254" s="3">
        <v>42969</v>
      </c>
      <c r="S3254" s="10">
        <f t="shared" si="548"/>
        <v>2017</v>
      </c>
      <c r="T3254" t="str">
        <f t="shared" si="554"/>
        <v/>
      </c>
      <c r="U3254" t="str">
        <f t="shared" si="554"/>
        <v/>
      </c>
      <c r="V3254">
        <f t="shared" si="554"/>
        <v>-50.38</v>
      </c>
      <c r="W3254" t="str">
        <f t="shared" si="554"/>
        <v/>
      </c>
      <c r="Z3254">
        <f t="shared" si="555"/>
        <v>-50.38</v>
      </c>
      <c r="AA3254" t="str">
        <f t="shared" si="555"/>
        <v/>
      </c>
      <c r="AB3254" t="str">
        <f t="shared" si="555"/>
        <v/>
      </c>
      <c r="AE3254" t="str">
        <f t="shared" si="549"/>
        <v>Office Supplies</v>
      </c>
      <c r="AH3254" t="str">
        <f t="shared" si="550"/>
        <v/>
      </c>
      <c r="AI3254" t="str">
        <f t="shared" si="551"/>
        <v/>
      </c>
      <c r="AJ3254" t="str">
        <f t="shared" si="547"/>
        <v/>
      </c>
      <c r="AK3254" t="str">
        <f t="shared" si="547"/>
        <v/>
      </c>
      <c r="AL3254" t="str">
        <f t="shared" si="547"/>
        <v/>
      </c>
    </row>
    <row r="3255" spans="1:38" x14ac:dyDescent="0.2">
      <c r="A3255" s="1">
        <v>8497</v>
      </c>
      <c r="B3255" s="2" t="s">
        <v>18</v>
      </c>
      <c r="C3255" s="3">
        <v>42965</v>
      </c>
      <c r="D3255" s="2" t="s">
        <v>27</v>
      </c>
      <c r="E3255" s="2">
        <v>35</v>
      </c>
      <c r="F3255" s="2">
        <v>6123.51</v>
      </c>
      <c r="G3255" s="2">
        <v>0.03</v>
      </c>
      <c r="H3255" s="2" t="s">
        <v>44</v>
      </c>
      <c r="I3255" s="2">
        <v>96.97</v>
      </c>
      <c r="J3255" s="2">
        <v>191.29</v>
      </c>
      <c r="K3255" s="2">
        <v>43.21</v>
      </c>
      <c r="L3255" s="2" t="s">
        <v>262</v>
      </c>
      <c r="M3255" s="2" t="s">
        <v>29</v>
      </c>
      <c r="N3255" s="2" t="s">
        <v>23</v>
      </c>
      <c r="O3255" s="2" t="s">
        <v>45</v>
      </c>
      <c r="P3255" s="2" t="s">
        <v>46</v>
      </c>
      <c r="Q3255" s="2" t="s">
        <v>47</v>
      </c>
      <c r="R3255" s="3">
        <v>42970</v>
      </c>
      <c r="S3255" s="10">
        <f t="shared" si="548"/>
        <v>2017</v>
      </c>
      <c r="T3255">
        <f t="shared" si="554"/>
        <v>96.97</v>
      </c>
      <c r="U3255" t="str">
        <f t="shared" si="554"/>
        <v/>
      </c>
      <c r="V3255" t="str">
        <f t="shared" si="554"/>
        <v/>
      </c>
      <c r="W3255" t="str">
        <f t="shared" si="554"/>
        <v/>
      </c>
      <c r="Z3255" t="str">
        <f t="shared" si="555"/>
        <v/>
      </c>
      <c r="AA3255" t="str">
        <f t="shared" si="555"/>
        <v/>
      </c>
      <c r="AB3255">
        <f t="shared" si="555"/>
        <v>96.97</v>
      </c>
      <c r="AE3255" t="str">
        <f t="shared" si="549"/>
        <v/>
      </c>
      <c r="AH3255" t="str">
        <f t="shared" si="550"/>
        <v/>
      </c>
      <c r="AI3255" t="str">
        <f t="shared" si="551"/>
        <v/>
      </c>
      <c r="AJ3255" t="str">
        <f t="shared" si="547"/>
        <v/>
      </c>
      <c r="AK3255" t="str">
        <f t="shared" si="547"/>
        <v/>
      </c>
      <c r="AL3255" t="str">
        <f t="shared" si="547"/>
        <v/>
      </c>
    </row>
    <row r="3256" spans="1:38" x14ac:dyDescent="0.2">
      <c r="A3256" s="1">
        <v>8498</v>
      </c>
      <c r="B3256" s="2" t="s">
        <v>18</v>
      </c>
      <c r="C3256" s="3">
        <v>42965</v>
      </c>
      <c r="D3256" s="2" t="s">
        <v>41</v>
      </c>
      <c r="E3256" s="2">
        <v>46</v>
      </c>
      <c r="F3256" s="2">
        <v>1761.15</v>
      </c>
      <c r="G3256" s="2">
        <v>7.0000000000000007E-2</v>
      </c>
      <c r="H3256" s="2" t="s">
        <v>20</v>
      </c>
      <c r="I3256" s="2">
        <v>220.51</v>
      </c>
      <c r="J3256" s="2">
        <v>51.98</v>
      </c>
      <c r="K3256" s="2">
        <v>23.2</v>
      </c>
      <c r="L3256" s="2" t="s">
        <v>21</v>
      </c>
      <c r="M3256" s="2" t="s">
        <v>38</v>
      </c>
      <c r="N3256" s="2" t="s">
        <v>23</v>
      </c>
      <c r="O3256" s="2" t="s">
        <v>45</v>
      </c>
      <c r="P3256" s="2" t="s">
        <v>55</v>
      </c>
      <c r="Q3256" s="2" t="s">
        <v>36</v>
      </c>
      <c r="R3256" s="3">
        <v>42966</v>
      </c>
      <c r="S3256" s="10">
        <f t="shared" si="548"/>
        <v>2017</v>
      </c>
      <c r="T3256">
        <f t="shared" si="554"/>
        <v>220.51</v>
      </c>
      <c r="U3256" t="str">
        <f t="shared" si="554"/>
        <v/>
      </c>
      <c r="V3256" t="str">
        <f t="shared" si="554"/>
        <v/>
      </c>
      <c r="W3256" t="str">
        <f t="shared" si="554"/>
        <v/>
      </c>
      <c r="Z3256" t="str">
        <f t="shared" si="555"/>
        <v/>
      </c>
      <c r="AA3256" t="str">
        <f t="shared" si="555"/>
        <v/>
      </c>
      <c r="AB3256">
        <f t="shared" si="555"/>
        <v>220.51</v>
      </c>
      <c r="AE3256" t="str">
        <f t="shared" si="549"/>
        <v/>
      </c>
      <c r="AH3256" t="str">
        <f t="shared" si="550"/>
        <v/>
      </c>
      <c r="AI3256" t="str">
        <f t="shared" si="551"/>
        <v/>
      </c>
      <c r="AJ3256" t="str">
        <f t="shared" si="547"/>
        <v/>
      </c>
      <c r="AK3256" t="str">
        <f t="shared" si="547"/>
        <v/>
      </c>
      <c r="AL3256" t="str">
        <f t="shared" si="547"/>
        <v/>
      </c>
    </row>
    <row r="3257" spans="1:38" x14ac:dyDescent="0.2">
      <c r="A3257" s="1">
        <v>8499</v>
      </c>
      <c r="B3257" s="2" t="s">
        <v>18</v>
      </c>
      <c r="C3257" s="3">
        <v>42966</v>
      </c>
      <c r="D3257" s="2" t="s">
        <v>19</v>
      </c>
      <c r="E3257" s="2">
        <v>42</v>
      </c>
      <c r="F3257" s="2">
        <v>1698.91</v>
      </c>
      <c r="G3257" s="2">
        <v>0.08</v>
      </c>
      <c r="H3257" s="2" t="s">
        <v>20</v>
      </c>
      <c r="I3257" s="2">
        <v>290.56</v>
      </c>
      <c r="J3257" s="2">
        <v>54.76</v>
      </c>
      <c r="K3257" s="2">
        <v>20.22</v>
      </c>
      <c r="L3257" s="2" t="s">
        <v>130</v>
      </c>
      <c r="M3257" s="2" t="s">
        <v>29</v>
      </c>
      <c r="N3257" s="2" t="s">
        <v>23</v>
      </c>
      <c r="O3257" s="2" t="s">
        <v>24</v>
      </c>
      <c r="P3257" s="2" t="s">
        <v>52</v>
      </c>
      <c r="Q3257" s="2" t="s">
        <v>26</v>
      </c>
      <c r="R3257" s="3">
        <v>42967</v>
      </c>
      <c r="S3257" s="10">
        <f t="shared" si="548"/>
        <v>2017</v>
      </c>
      <c r="T3257">
        <f t="shared" si="554"/>
        <v>290.56</v>
      </c>
      <c r="U3257" t="str">
        <f t="shared" si="554"/>
        <v/>
      </c>
      <c r="V3257" t="str">
        <f t="shared" si="554"/>
        <v/>
      </c>
      <c r="W3257" t="str">
        <f t="shared" si="554"/>
        <v/>
      </c>
      <c r="Z3257">
        <f t="shared" si="555"/>
        <v>290.56</v>
      </c>
      <c r="AA3257" t="str">
        <f t="shared" si="555"/>
        <v/>
      </c>
      <c r="AB3257" t="str">
        <f t="shared" si="555"/>
        <v/>
      </c>
      <c r="AE3257" t="str">
        <f t="shared" si="549"/>
        <v/>
      </c>
      <c r="AH3257" t="str">
        <f t="shared" si="550"/>
        <v/>
      </c>
      <c r="AI3257" t="str">
        <f t="shared" si="551"/>
        <v/>
      </c>
      <c r="AJ3257" t="str">
        <f t="shared" si="547"/>
        <v/>
      </c>
      <c r="AK3257" t="str">
        <f t="shared" si="547"/>
        <v/>
      </c>
      <c r="AL3257" t="str">
        <f t="shared" si="547"/>
        <v/>
      </c>
    </row>
    <row r="3258" spans="1:38" x14ac:dyDescent="0.2">
      <c r="A3258" s="1">
        <v>8500</v>
      </c>
      <c r="B3258" s="2" t="s">
        <v>18</v>
      </c>
      <c r="C3258" s="3">
        <v>42966</v>
      </c>
      <c r="D3258" s="2" t="s">
        <v>19</v>
      </c>
      <c r="E3258" s="2">
        <v>12</v>
      </c>
      <c r="F3258" s="2">
        <v>130.33000000000001</v>
      </c>
      <c r="G3258" s="2">
        <v>0.04</v>
      </c>
      <c r="H3258" s="2" t="s">
        <v>20</v>
      </c>
      <c r="I3258" s="2">
        <v>-1.43</v>
      </c>
      <c r="J3258" s="2">
        <v>21.78</v>
      </c>
      <c r="K3258" s="2">
        <v>19.760000000000002</v>
      </c>
      <c r="L3258" s="2" t="s">
        <v>130</v>
      </c>
      <c r="M3258" s="2" t="s">
        <v>29</v>
      </c>
      <c r="N3258" s="2" t="s">
        <v>23</v>
      </c>
      <c r="O3258" s="2" t="s">
        <v>24</v>
      </c>
      <c r="P3258" s="2" t="s">
        <v>90</v>
      </c>
      <c r="Q3258" s="2" t="s">
        <v>26</v>
      </c>
      <c r="R3258" s="3">
        <v>42969</v>
      </c>
      <c r="S3258" s="10">
        <f t="shared" si="548"/>
        <v>2017</v>
      </c>
      <c r="T3258">
        <f t="shared" si="554"/>
        <v>-1.43</v>
      </c>
      <c r="U3258" t="str">
        <f t="shared" si="554"/>
        <v/>
      </c>
      <c r="V3258" t="str">
        <f t="shared" si="554"/>
        <v/>
      </c>
      <c r="W3258" t="str">
        <f t="shared" si="554"/>
        <v/>
      </c>
      <c r="Z3258">
        <f t="shared" si="555"/>
        <v>-1.43</v>
      </c>
      <c r="AA3258" t="str">
        <f t="shared" si="555"/>
        <v/>
      </c>
      <c r="AB3258" t="str">
        <f t="shared" si="555"/>
        <v/>
      </c>
      <c r="AE3258" t="str">
        <f t="shared" si="549"/>
        <v>Office Supplies</v>
      </c>
      <c r="AH3258" t="str">
        <f t="shared" si="550"/>
        <v/>
      </c>
      <c r="AI3258" t="str">
        <f t="shared" si="551"/>
        <v/>
      </c>
      <c r="AJ3258" t="str">
        <f t="shared" si="547"/>
        <v/>
      </c>
      <c r="AK3258" t="str">
        <f t="shared" si="547"/>
        <v/>
      </c>
      <c r="AL3258" t="str">
        <f t="shared" si="547"/>
        <v/>
      </c>
    </row>
    <row r="3259" spans="1:38" x14ac:dyDescent="0.2">
      <c r="A3259" s="1">
        <v>8501</v>
      </c>
      <c r="B3259" s="2" t="s">
        <v>18</v>
      </c>
      <c r="C3259" s="3">
        <v>42966</v>
      </c>
      <c r="D3259" s="2" t="s">
        <v>19</v>
      </c>
      <c r="E3259" s="2">
        <v>4</v>
      </c>
      <c r="F3259" s="2">
        <v>55.26</v>
      </c>
      <c r="G3259" s="2">
        <v>0</v>
      </c>
      <c r="H3259" s="2" t="s">
        <v>20</v>
      </c>
      <c r="I3259" s="2">
        <v>-11.92</v>
      </c>
      <c r="J3259" s="2">
        <v>21.48</v>
      </c>
      <c r="K3259" s="2">
        <v>21.29</v>
      </c>
      <c r="L3259" s="2" t="s">
        <v>130</v>
      </c>
      <c r="M3259" s="2" t="s">
        <v>29</v>
      </c>
      <c r="N3259" s="2" t="s">
        <v>23</v>
      </c>
      <c r="O3259" s="2" t="s">
        <v>45</v>
      </c>
      <c r="P3259" s="2" t="s">
        <v>55</v>
      </c>
      <c r="Q3259" s="2" t="s">
        <v>58</v>
      </c>
      <c r="R3259" s="3">
        <v>42967</v>
      </c>
      <c r="S3259" s="10">
        <f t="shared" si="548"/>
        <v>2017</v>
      </c>
      <c r="T3259">
        <f t="shared" si="554"/>
        <v>-11.92</v>
      </c>
      <c r="U3259" t="str">
        <f t="shared" si="554"/>
        <v/>
      </c>
      <c r="V3259" t="str">
        <f t="shared" si="554"/>
        <v/>
      </c>
      <c r="W3259" t="str">
        <f t="shared" si="554"/>
        <v/>
      </c>
      <c r="Z3259" t="str">
        <f t="shared" si="555"/>
        <v/>
      </c>
      <c r="AA3259" t="str">
        <f t="shared" si="555"/>
        <v/>
      </c>
      <c r="AB3259">
        <f t="shared" si="555"/>
        <v>-11.92</v>
      </c>
      <c r="AE3259" t="str">
        <f t="shared" si="549"/>
        <v>Furniture</v>
      </c>
      <c r="AH3259" t="str">
        <f t="shared" si="550"/>
        <v/>
      </c>
      <c r="AI3259" t="str">
        <f t="shared" si="551"/>
        <v/>
      </c>
      <c r="AJ3259" t="str">
        <f t="shared" si="547"/>
        <v/>
      </c>
      <c r="AK3259" t="str">
        <f t="shared" si="547"/>
        <v/>
      </c>
      <c r="AL3259" t="str">
        <f t="shared" si="547"/>
        <v/>
      </c>
    </row>
    <row r="3260" spans="1:38" x14ac:dyDescent="0.2">
      <c r="A3260" s="1">
        <v>8502</v>
      </c>
      <c r="B3260" s="2" t="s">
        <v>18</v>
      </c>
      <c r="C3260" s="3">
        <v>42966</v>
      </c>
      <c r="D3260" s="2" t="s">
        <v>19</v>
      </c>
      <c r="E3260" s="2">
        <v>39</v>
      </c>
      <c r="F3260" s="2">
        <v>3615.2505000000001</v>
      </c>
      <c r="G3260" s="2">
        <v>0.05</v>
      </c>
      <c r="H3260" s="2" t="s">
        <v>20</v>
      </c>
      <c r="I3260" s="2">
        <v>789.89</v>
      </c>
      <c r="J3260" s="2">
        <v>122.99</v>
      </c>
      <c r="K3260" s="2">
        <v>22.99</v>
      </c>
      <c r="L3260" s="2" t="s">
        <v>130</v>
      </c>
      <c r="M3260" s="2" t="s">
        <v>29</v>
      </c>
      <c r="N3260" s="2" t="s">
        <v>23</v>
      </c>
      <c r="O3260" s="2" t="s">
        <v>31</v>
      </c>
      <c r="P3260" s="2" t="s">
        <v>39</v>
      </c>
      <c r="Q3260" s="2" t="s">
        <v>26</v>
      </c>
      <c r="R3260" s="3">
        <v>42968</v>
      </c>
      <c r="S3260" s="10">
        <f t="shared" si="548"/>
        <v>2017</v>
      </c>
      <c r="T3260">
        <f t="shared" si="554"/>
        <v>789.89</v>
      </c>
      <c r="U3260" t="str">
        <f t="shared" si="554"/>
        <v/>
      </c>
      <c r="V3260" t="str">
        <f t="shared" si="554"/>
        <v/>
      </c>
      <c r="W3260" t="str">
        <f t="shared" si="554"/>
        <v/>
      </c>
      <c r="Z3260" t="str">
        <f t="shared" si="555"/>
        <v/>
      </c>
      <c r="AA3260">
        <f t="shared" si="555"/>
        <v>789.89</v>
      </c>
      <c r="AB3260" t="str">
        <f t="shared" si="555"/>
        <v/>
      </c>
      <c r="AE3260" t="str">
        <f t="shared" si="549"/>
        <v/>
      </c>
      <c r="AH3260" t="str">
        <f t="shared" si="550"/>
        <v/>
      </c>
      <c r="AI3260" t="str">
        <f t="shared" si="551"/>
        <v/>
      </c>
      <c r="AJ3260" t="str">
        <f t="shared" si="547"/>
        <v/>
      </c>
      <c r="AK3260" t="str">
        <f t="shared" si="547"/>
        <v/>
      </c>
      <c r="AL3260" t="str">
        <f t="shared" si="547"/>
        <v/>
      </c>
    </row>
    <row r="3261" spans="1:38" x14ac:dyDescent="0.2">
      <c r="A3261" s="1">
        <v>8503</v>
      </c>
      <c r="B3261" s="2" t="s">
        <v>18</v>
      </c>
      <c r="C3261" s="3">
        <v>42966</v>
      </c>
      <c r="D3261" s="2" t="s">
        <v>50</v>
      </c>
      <c r="E3261" s="2">
        <v>46</v>
      </c>
      <c r="F3261" s="2">
        <v>618.55999999999995</v>
      </c>
      <c r="G3261" s="2">
        <v>0.04</v>
      </c>
      <c r="H3261" s="2" t="s">
        <v>20</v>
      </c>
      <c r="I3261" s="2">
        <v>105.62</v>
      </c>
      <c r="J3261" s="2">
        <v>24.95</v>
      </c>
      <c r="K3261" s="2">
        <v>18.98</v>
      </c>
      <c r="L3261" s="2" t="s">
        <v>384</v>
      </c>
      <c r="M3261" s="2" t="s">
        <v>22</v>
      </c>
      <c r="N3261" s="2" t="s">
        <v>30</v>
      </c>
      <c r="O3261" s="2" t="s">
        <v>24</v>
      </c>
      <c r="P3261" s="2" t="s">
        <v>25</v>
      </c>
      <c r="Q3261" s="2" t="s">
        <v>26</v>
      </c>
      <c r="R3261" s="3">
        <v>42968</v>
      </c>
      <c r="S3261" s="10">
        <f t="shared" si="548"/>
        <v>2017</v>
      </c>
      <c r="T3261" t="str">
        <f t="shared" si="554"/>
        <v/>
      </c>
      <c r="U3261">
        <f t="shared" si="554"/>
        <v>105.62</v>
      </c>
      <c r="V3261" t="str">
        <f t="shared" si="554"/>
        <v/>
      </c>
      <c r="W3261" t="str">
        <f t="shared" si="554"/>
        <v/>
      </c>
      <c r="Z3261">
        <f t="shared" si="555"/>
        <v>105.62</v>
      </c>
      <c r="AA3261" t="str">
        <f t="shared" si="555"/>
        <v/>
      </c>
      <c r="AB3261" t="str">
        <f t="shared" si="555"/>
        <v/>
      </c>
      <c r="AE3261" t="str">
        <f t="shared" si="549"/>
        <v/>
      </c>
      <c r="AH3261" t="str">
        <f t="shared" si="550"/>
        <v/>
      </c>
      <c r="AI3261" t="str">
        <f t="shared" si="551"/>
        <v/>
      </c>
      <c r="AJ3261" t="str">
        <f t="shared" si="547"/>
        <v/>
      </c>
      <c r="AK3261" t="str">
        <f t="shared" si="547"/>
        <v/>
      </c>
      <c r="AL3261" t="str">
        <f t="shared" si="547"/>
        <v/>
      </c>
    </row>
    <row r="3262" spans="1:38" x14ac:dyDescent="0.2">
      <c r="A3262" s="1">
        <v>8504</v>
      </c>
      <c r="B3262" s="2" t="s">
        <v>18</v>
      </c>
      <c r="C3262" s="3">
        <v>42967</v>
      </c>
      <c r="D3262" s="2" t="s">
        <v>19</v>
      </c>
      <c r="E3262" s="2">
        <v>25</v>
      </c>
      <c r="F3262" s="2">
        <v>838.92</v>
      </c>
      <c r="G3262" s="2">
        <v>7.0000000000000007E-2</v>
      </c>
      <c r="H3262" s="2" t="s">
        <v>20</v>
      </c>
      <c r="I3262" s="2">
        <v>264.87</v>
      </c>
      <c r="J3262" s="2">
        <v>47.41</v>
      </c>
      <c r="K3262" s="2">
        <v>15.99</v>
      </c>
      <c r="L3262" s="2" t="s">
        <v>619</v>
      </c>
      <c r="M3262" s="2" t="s">
        <v>22</v>
      </c>
      <c r="N3262" s="2" t="s">
        <v>54</v>
      </c>
      <c r="O3262" s="2" t="s">
        <v>31</v>
      </c>
      <c r="P3262" s="2" t="s">
        <v>32</v>
      </c>
      <c r="Q3262" s="2" t="s">
        <v>58</v>
      </c>
      <c r="R3262" s="3">
        <v>42967</v>
      </c>
      <c r="S3262" s="10">
        <f t="shared" si="548"/>
        <v>2017</v>
      </c>
      <c r="T3262" t="str">
        <f t="shared" ref="T3262:W3281" si="556">IF($N3262=T$1,$I3262,"")</f>
        <v/>
      </c>
      <c r="U3262" t="str">
        <f t="shared" si="556"/>
        <v/>
      </c>
      <c r="V3262" t="str">
        <f t="shared" si="556"/>
        <v/>
      </c>
      <c r="W3262">
        <f t="shared" si="556"/>
        <v>264.87</v>
      </c>
      <c r="Z3262" t="str">
        <f t="shared" ref="Z3262:AB3281" si="557">IF($O3262=Z$1,$I3262,"")</f>
        <v/>
      </c>
      <c r="AA3262">
        <f t="shared" si="557"/>
        <v>264.87</v>
      </c>
      <c r="AB3262" t="str">
        <f t="shared" si="557"/>
        <v/>
      </c>
      <c r="AE3262" t="str">
        <f t="shared" si="549"/>
        <v/>
      </c>
      <c r="AH3262" t="str">
        <f t="shared" si="550"/>
        <v/>
      </c>
      <c r="AI3262" t="str">
        <f t="shared" si="551"/>
        <v/>
      </c>
      <c r="AJ3262" t="str">
        <f t="shared" si="547"/>
        <v/>
      </c>
      <c r="AK3262" t="str">
        <f t="shared" si="547"/>
        <v/>
      </c>
      <c r="AL3262" t="str">
        <f t="shared" si="547"/>
        <v/>
      </c>
    </row>
    <row r="3263" spans="1:38" x14ac:dyDescent="0.2">
      <c r="A3263" s="1">
        <v>8505</v>
      </c>
      <c r="B3263" s="2" t="s">
        <v>18</v>
      </c>
      <c r="C3263" s="3">
        <v>42967</v>
      </c>
      <c r="D3263" s="2" t="s">
        <v>19</v>
      </c>
      <c r="E3263" s="2">
        <v>10</v>
      </c>
      <c r="F3263" s="2">
        <v>1097.27</v>
      </c>
      <c r="G3263" s="2">
        <v>0.06</v>
      </c>
      <c r="H3263" s="2" t="s">
        <v>49</v>
      </c>
      <c r="I3263" s="2">
        <v>-119.11</v>
      </c>
      <c r="J3263" s="2">
        <v>137.99</v>
      </c>
      <c r="K3263" s="2">
        <v>19.989999999999998</v>
      </c>
      <c r="L3263" s="2" t="s">
        <v>619</v>
      </c>
      <c r="M3263" s="2" t="s">
        <v>22</v>
      </c>
      <c r="N3263" s="2" t="s">
        <v>54</v>
      </c>
      <c r="O3263" s="2" t="s">
        <v>31</v>
      </c>
      <c r="P3263" s="2" t="s">
        <v>39</v>
      </c>
      <c r="Q3263" s="2" t="s">
        <v>26</v>
      </c>
      <c r="R3263" s="3">
        <v>42969</v>
      </c>
      <c r="S3263" s="10">
        <f t="shared" si="548"/>
        <v>2017</v>
      </c>
      <c r="T3263" t="str">
        <f t="shared" si="556"/>
        <v/>
      </c>
      <c r="U3263" t="str">
        <f t="shared" si="556"/>
        <v/>
      </c>
      <c r="V3263" t="str">
        <f t="shared" si="556"/>
        <v/>
      </c>
      <c r="W3263">
        <f t="shared" si="556"/>
        <v>-119.11</v>
      </c>
      <c r="Z3263" t="str">
        <f t="shared" si="557"/>
        <v/>
      </c>
      <c r="AA3263">
        <f t="shared" si="557"/>
        <v>-119.11</v>
      </c>
      <c r="AB3263" t="str">
        <f t="shared" si="557"/>
        <v/>
      </c>
      <c r="AE3263" t="str">
        <f t="shared" si="549"/>
        <v>Technology</v>
      </c>
      <c r="AH3263">
        <f t="shared" si="550"/>
        <v>-119.11</v>
      </c>
      <c r="AI3263" t="str">
        <f t="shared" si="551"/>
        <v/>
      </c>
      <c r="AJ3263" t="str">
        <f t="shared" si="547"/>
        <v/>
      </c>
      <c r="AK3263" t="str">
        <f t="shared" si="547"/>
        <v/>
      </c>
      <c r="AL3263">
        <f t="shared" si="547"/>
        <v>-119.11</v>
      </c>
    </row>
    <row r="3264" spans="1:38" x14ac:dyDescent="0.2">
      <c r="A3264" s="1">
        <v>8506</v>
      </c>
      <c r="B3264" s="2" t="s">
        <v>18</v>
      </c>
      <c r="C3264" s="3">
        <v>42968</v>
      </c>
      <c r="D3264" s="2" t="s">
        <v>59</v>
      </c>
      <c r="E3264" s="2">
        <v>49</v>
      </c>
      <c r="F3264" s="2">
        <v>221.11</v>
      </c>
      <c r="G3264" s="2">
        <v>0.06</v>
      </c>
      <c r="H3264" s="2" t="s">
        <v>20</v>
      </c>
      <c r="I3264" s="2">
        <v>-202.62</v>
      </c>
      <c r="J3264" s="2">
        <v>16.28</v>
      </c>
      <c r="K3264" s="2">
        <v>20.72</v>
      </c>
      <c r="L3264" s="2" t="s">
        <v>298</v>
      </c>
      <c r="M3264" s="2" t="s">
        <v>22</v>
      </c>
      <c r="N3264" s="2" t="s">
        <v>30</v>
      </c>
      <c r="O3264" s="2" t="s">
        <v>24</v>
      </c>
      <c r="P3264" s="2" t="s">
        <v>35</v>
      </c>
      <c r="Q3264" s="2" t="s">
        <v>26</v>
      </c>
      <c r="R3264" s="3">
        <v>42968</v>
      </c>
      <c r="S3264" s="10">
        <f t="shared" si="548"/>
        <v>2017</v>
      </c>
      <c r="T3264" t="str">
        <f t="shared" si="556"/>
        <v/>
      </c>
      <c r="U3264">
        <f t="shared" si="556"/>
        <v>-202.62</v>
      </c>
      <c r="V3264" t="str">
        <f t="shared" si="556"/>
        <v/>
      </c>
      <c r="W3264" t="str">
        <f t="shared" si="556"/>
        <v/>
      </c>
      <c r="Z3264">
        <f t="shared" si="557"/>
        <v>-202.62</v>
      </c>
      <c r="AA3264" t="str">
        <f t="shared" si="557"/>
        <v/>
      </c>
      <c r="AB3264" t="str">
        <f t="shared" si="557"/>
        <v/>
      </c>
      <c r="AE3264" t="str">
        <f t="shared" si="549"/>
        <v>Office Supplies</v>
      </c>
      <c r="AH3264" t="str">
        <f t="shared" si="550"/>
        <v/>
      </c>
      <c r="AI3264" t="str">
        <f t="shared" si="551"/>
        <v/>
      </c>
      <c r="AJ3264" t="str">
        <f t="shared" si="547"/>
        <v/>
      </c>
      <c r="AK3264" t="str">
        <f t="shared" si="547"/>
        <v/>
      </c>
      <c r="AL3264" t="str">
        <f t="shared" si="547"/>
        <v/>
      </c>
    </row>
    <row r="3265" spans="1:38" x14ac:dyDescent="0.2">
      <c r="A3265" s="1">
        <v>8507</v>
      </c>
      <c r="B3265" s="2" t="s">
        <v>18</v>
      </c>
      <c r="C3265" s="3">
        <v>42968</v>
      </c>
      <c r="D3265" s="2" t="s">
        <v>59</v>
      </c>
      <c r="E3265" s="2">
        <v>23</v>
      </c>
      <c r="F3265" s="2">
        <v>141.06</v>
      </c>
      <c r="G3265" s="2">
        <v>7.0000000000000007E-2</v>
      </c>
      <c r="H3265" s="2" t="s">
        <v>20</v>
      </c>
      <c r="I3265" s="2">
        <v>-0.2</v>
      </c>
      <c r="J3265" s="2">
        <v>17.850000000000001</v>
      </c>
      <c r="K3265" s="2">
        <v>16.27</v>
      </c>
      <c r="L3265" s="2" t="s">
        <v>298</v>
      </c>
      <c r="M3265" s="2" t="s">
        <v>22</v>
      </c>
      <c r="N3265" s="2" t="s">
        <v>30</v>
      </c>
      <c r="O3265" s="2" t="s">
        <v>24</v>
      </c>
      <c r="P3265" s="2" t="s">
        <v>64</v>
      </c>
      <c r="Q3265" s="2" t="s">
        <v>36</v>
      </c>
      <c r="R3265" s="3">
        <v>42969</v>
      </c>
      <c r="S3265" s="10">
        <f t="shared" si="548"/>
        <v>2017</v>
      </c>
      <c r="T3265" t="str">
        <f t="shared" si="556"/>
        <v/>
      </c>
      <c r="U3265">
        <f t="shared" si="556"/>
        <v>-0.2</v>
      </c>
      <c r="V3265" t="str">
        <f t="shared" si="556"/>
        <v/>
      </c>
      <c r="W3265" t="str">
        <f t="shared" si="556"/>
        <v/>
      </c>
      <c r="Z3265">
        <f t="shared" si="557"/>
        <v>-0.2</v>
      </c>
      <c r="AA3265" t="str">
        <f t="shared" si="557"/>
        <v/>
      </c>
      <c r="AB3265" t="str">
        <f t="shared" si="557"/>
        <v/>
      </c>
      <c r="AE3265" t="str">
        <f t="shared" si="549"/>
        <v>Office Supplies</v>
      </c>
      <c r="AH3265" t="str">
        <f t="shared" si="550"/>
        <v/>
      </c>
      <c r="AI3265" t="str">
        <f t="shared" si="551"/>
        <v/>
      </c>
      <c r="AJ3265" t="str">
        <f t="shared" si="547"/>
        <v/>
      </c>
      <c r="AK3265" t="str">
        <f t="shared" si="547"/>
        <v/>
      </c>
      <c r="AL3265" t="str">
        <f t="shared" si="547"/>
        <v/>
      </c>
    </row>
    <row r="3266" spans="1:38" x14ac:dyDescent="0.2">
      <c r="A3266" s="1">
        <v>8508</v>
      </c>
      <c r="B3266" s="2" t="s">
        <v>18</v>
      </c>
      <c r="C3266" s="3">
        <v>42968</v>
      </c>
      <c r="D3266" s="2" t="s">
        <v>41</v>
      </c>
      <c r="E3266" s="2">
        <v>19</v>
      </c>
      <c r="F3266" s="2">
        <v>127.96</v>
      </c>
      <c r="G3266" s="2">
        <v>7.0000000000000007E-2</v>
      </c>
      <c r="H3266" s="2" t="s">
        <v>20</v>
      </c>
      <c r="I3266" s="2">
        <v>-73.95</v>
      </c>
      <c r="J3266" s="2">
        <v>17.98</v>
      </c>
      <c r="K3266" s="2">
        <v>21.5</v>
      </c>
      <c r="L3266" s="2" t="s">
        <v>491</v>
      </c>
      <c r="M3266" s="2" t="s">
        <v>22</v>
      </c>
      <c r="N3266" s="2" t="s">
        <v>30</v>
      </c>
      <c r="O3266" s="2" t="s">
        <v>24</v>
      </c>
      <c r="P3266" s="2" t="s">
        <v>35</v>
      </c>
      <c r="Q3266" s="2" t="s">
        <v>26</v>
      </c>
      <c r="R3266" s="3">
        <v>42969</v>
      </c>
      <c r="S3266" s="10">
        <f t="shared" si="548"/>
        <v>2017</v>
      </c>
      <c r="T3266" t="str">
        <f t="shared" si="556"/>
        <v/>
      </c>
      <c r="U3266">
        <f t="shared" si="556"/>
        <v>-73.95</v>
      </c>
      <c r="V3266" t="str">
        <f t="shared" si="556"/>
        <v/>
      </c>
      <c r="W3266" t="str">
        <f t="shared" si="556"/>
        <v/>
      </c>
      <c r="Z3266">
        <f t="shared" si="557"/>
        <v>-73.95</v>
      </c>
      <c r="AA3266" t="str">
        <f t="shared" si="557"/>
        <v/>
      </c>
      <c r="AB3266" t="str">
        <f t="shared" si="557"/>
        <v/>
      </c>
      <c r="AE3266" t="str">
        <f t="shared" si="549"/>
        <v>Office Supplies</v>
      </c>
      <c r="AH3266" t="str">
        <f t="shared" si="550"/>
        <v/>
      </c>
      <c r="AI3266" t="str">
        <f t="shared" si="551"/>
        <v/>
      </c>
      <c r="AJ3266" t="str">
        <f t="shared" si="551"/>
        <v/>
      </c>
      <c r="AK3266" t="str">
        <f t="shared" si="551"/>
        <v/>
      </c>
      <c r="AL3266" t="str">
        <f t="shared" si="551"/>
        <v/>
      </c>
    </row>
    <row r="3267" spans="1:38" x14ac:dyDescent="0.2">
      <c r="A3267" s="1">
        <v>8509</v>
      </c>
      <c r="B3267" s="2" t="s">
        <v>18</v>
      </c>
      <c r="C3267" s="3">
        <v>42968</v>
      </c>
      <c r="D3267" s="2" t="s">
        <v>41</v>
      </c>
      <c r="E3267" s="2">
        <v>46</v>
      </c>
      <c r="F3267" s="2">
        <v>2648.0864999999999</v>
      </c>
      <c r="G3267" s="2">
        <v>0.03</v>
      </c>
      <c r="H3267" s="2" t="s">
        <v>49</v>
      </c>
      <c r="I3267" s="2">
        <v>756.78</v>
      </c>
      <c r="J3267" s="2">
        <v>77.989999999999995</v>
      </c>
      <c r="K3267" s="2">
        <v>19.920000000000002</v>
      </c>
      <c r="L3267" s="2" t="s">
        <v>491</v>
      </c>
      <c r="M3267" s="2" t="s">
        <v>22</v>
      </c>
      <c r="N3267" s="2" t="s">
        <v>30</v>
      </c>
      <c r="O3267" s="2" t="s">
        <v>31</v>
      </c>
      <c r="P3267" s="2" t="s">
        <v>39</v>
      </c>
      <c r="Q3267" s="2" t="s">
        <v>26</v>
      </c>
      <c r="R3267" s="3">
        <v>42969</v>
      </c>
      <c r="S3267" s="10">
        <f t="shared" ref="S3267:S3330" si="558">YEAR(C3267)</f>
        <v>2017</v>
      </c>
      <c r="T3267" t="str">
        <f t="shared" si="556"/>
        <v/>
      </c>
      <c r="U3267">
        <f t="shared" si="556"/>
        <v>756.78</v>
      </c>
      <c r="V3267" t="str">
        <f t="shared" si="556"/>
        <v/>
      </c>
      <c r="W3267" t="str">
        <f t="shared" si="556"/>
        <v/>
      </c>
      <c r="Z3267" t="str">
        <f t="shared" si="557"/>
        <v/>
      </c>
      <c r="AA3267">
        <f t="shared" si="557"/>
        <v>756.78</v>
      </c>
      <c r="AB3267" t="str">
        <f t="shared" si="557"/>
        <v/>
      </c>
      <c r="AE3267" t="str">
        <f t="shared" ref="AE3267:AE3330" si="559">IF(I3267&lt;0,O3267,"")</f>
        <v/>
      </c>
      <c r="AH3267" t="str">
        <f t="shared" ref="AH3267:AH3330" si="560">IF(E3267&lt;11,IF(O3267="Technology",I3267,""),"")</f>
        <v/>
      </c>
      <c r="AI3267" t="str">
        <f t="shared" ref="AI3267:AL3330" si="561">IF(AI$1=$S3267,$AH3267,"")</f>
        <v/>
      </c>
      <c r="AJ3267" t="str">
        <f t="shared" si="561"/>
        <v/>
      </c>
      <c r="AK3267" t="str">
        <f t="shared" si="561"/>
        <v/>
      </c>
      <c r="AL3267" t="str">
        <f t="shared" si="561"/>
        <v/>
      </c>
    </row>
    <row r="3268" spans="1:38" x14ac:dyDescent="0.2">
      <c r="A3268" s="1">
        <v>8510</v>
      </c>
      <c r="B3268" s="2" t="s">
        <v>18</v>
      </c>
      <c r="C3268" s="3">
        <v>42968</v>
      </c>
      <c r="D3268" s="2" t="s">
        <v>41</v>
      </c>
      <c r="E3268" s="2">
        <v>30</v>
      </c>
      <c r="F3268" s="2">
        <v>135.65</v>
      </c>
      <c r="G3268" s="2">
        <v>7.0000000000000007E-2</v>
      </c>
      <c r="H3268" s="2" t="s">
        <v>49</v>
      </c>
      <c r="I3268" s="2">
        <v>-89.91</v>
      </c>
      <c r="J3268" s="2">
        <v>15.98</v>
      </c>
      <c r="K3268" s="2">
        <v>19.260000000000002</v>
      </c>
      <c r="L3268" s="2" t="s">
        <v>491</v>
      </c>
      <c r="M3268" s="2" t="s">
        <v>22</v>
      </c>
      <c r="N3268" s="2" t="s">
        <v>30</v>
      </c>
      <c r="O3268" s="2" t="s">
        <v>24</v>
      </c>
      <c r="P3268" s="2" t="s">
        <v>25</v>
      </c>
      <c r="Q3268" s="2" t="s">
        <v>26</v>
      </c>
      <c r="R3268" s="3">
        <v>42970</v>
      </c>
      <c r="S3268" s="10">
        <f t="shared" si="558"/>
        <v>2017</v>
      </c>
      <c r="T3268" t="str">
        <f t="shared" si="556"/>
        <v/>
      </c>
      <c r="U3268">
        <f t="shared" si="556"/>
        <v>-89.91</v>
      </c>
      <c r="V3268" t="str">
        <f t="shared" si="556"/>
        <v/>
      </c>
      <c r="W3268" t="str">
        <f t="shared" si="556"/>
        <v/>
      </c>
      <c r="Z3268">
        <f t="shared" si="557"/>
        <v>-89.91</v>
      </c>
      <c r="AA3268" t="str">
        <f t="shared" si="557"/>
        <v/>
      </c>
      <c r="AB3268" t="str">
        <f t="shared" si="557"/>
        <v/>
      </c>
      <c r="AE3268" t="str">
        <f t="shared" si="559"/>
        <v>Office Supplies</v>
      </c>
      <c r="AH3268" t="str">
        <f t="shared" si="560"/>
        <v/>
      </c>
      <c r="AI3268" t="str">
        <f t="shared" si="561"/>
        <v/>
      </c>
      <c r="AJ3268" t="str">
        <f t="shared" si="561"/>
        <v/>
      </c>
      <c r="AK3268" t="str">
        <f t="shared" si="561"/>
        <v/>
      </c>
      <c r="AL3268" t="str">
        <f t="shared" si="561"/>
        <v/>
      </c>
    </row>
    <row r="3269" spans="1:38" x14ac:dyDescent="0.2">
      <c r="A3269" s="1">
        <v>8511</v>
      </c>
      <c r="B3269" s="2" t="s">
        <v>18</v>
      </c>
      <c r="C3269" s="3">
        <v>42969</v>
      </c>
      <c r="D3269" s="2" t="s">
        <v>27</v>
      </c>
      <c r="E3269" s="2">
        <v>7</v>
      </c>
      <c r="F3269" s="2">
        <v>382.18</v>
      </c>
      <c r="G3269" s="2">
        <v>0.09</v>
      </c>
      <c r="H3269" s="2" t="s">
        <v>20</v>
      </c>
      <c r="I3269" s="2">
        <v>25.43</v>
      </c>
      <c r="J3269" s="2">
        <v>67.48</v>
      </c>
      <c r="K3269" s="2">
        <v>28.3</v>
      </c>
      <c r="L3269" s="2" t="s">
        <v>131</v>
      </c>
      <c r="M3269" s="2" t="s">
        <v>22</v>
      </c>
      <c r="N3269" s="2" t="s">
        <v>43</v>
      </c>
      <c r="O3269" s="2" t="s">
        <v>24</v>
      </c>
      <c r="P3269" s="2" t="s">
        <v>35</v>
      </c>
      <c r="Q3269" s="2" t="s">
        <v>26</v>
      </c>
      <c r="R3269" s="3">
        <v>42973</v>
      </c>
      <c r="S3269" s="10">
        <f t="shared" si="558"/>
        <v>2017</v>
      </c>
      <c r="T3269" t="str">
        <f t="shared" si="556"/>
        <v/>
      </c>
      <c r="U3269" t="str">
        <f t="shared" si="556"/>
        <v/>
      </c>
      <c r="V3269">
        <f t="shared" si="556"/>
        <v>25.43</v>
      </c>
      <c r="W3269" t="str">
        <f t="shared" si="556"/>
        <v/>
      </c>
      <c r="Z3269">
        <f t="shared" si="557"/>
        <v>25.43</v>
      </c>
      <c r="AA3269" t="str">
        <f t="shared" si="557"/>
        <v/>
      </c>
      <c r="AB3269" t="str">
        <f t="shared" si="557"/>
        <v/>
      </c>
      <c r="AE3269" t="str">
        <f t="shared" si="559"/>
        <v/>
      </c>
      <c r="AH3269" t="str">
        <f t="shared" si="560"/>
        <v/>
      </c>
      <c r="AI3269" t="str">
        <f t="shared" si="561"/>
        <v/>
      </c>
      <c r="AJ3269" t="str">
        <f t="shared" si="561"/>
        <v/>
      </c>
      <c r="AK3269" t="str">
        <f t="shared" si="561"/>
        <v/>
      </c>
      <c r="AL3269" t="str">
        <f t="shared" si="561"/>
        <v/>
      </c>
    </row>
    <row r="3270" spans="1:38" x14ac:dyDescent="0.2">
      <c r="A3270" s="1">
        <v>8512</v>
      </c>
      <c r="B3270" s="2" t="s">
        <v>18</v>
      </c>
      <c r="C3270" s="3">
        <v>42969</v>
      </c>
      <c r="D3270" s="2" t="s">
        <v>50</v>
      </c>
      <c r="E3270" s="2">
        <v>46</v>
      </c>
      <c r="F3270" s="2">
        <v>141.82</v>
      </c>
      <c r="G3270" s="2">
        <v>0.05</v>
      </c>
      <c r="H3270" s="2" t="s">
        <v>20</v>
      </c>
      <c r="I3270" s="2">
        <v>14.74</v>
      </c>
      <c r="J3270" s="2">
        <v>14.88</v>
      </c>
      <c r="K3270" s="2">
        <v>15.01</v>
      </c>
      <c r="L3270" s="2" t="s">
        <v>222</v>
      </c>
      <c r="M3270" s="2" t="s">
        <v>22</v>
      </c>
      <c r="N3270" s="2" t="s">
        <v>43</v>
      </c>
      <c r="O3270" s="2" t="s">
        <v>24</v>
      </c>
      <c r="P3270" s="2" t="s">
        <v>64</v>
      </c>
      <c r="Q3270" s="2" t="s">
        <v>36</v>
      </c>
      <c r="R3270" s="3">
        <v>42970</v>
      </c>
      <c r="S3270" s="10">
        <f t="shared" si="558"/>
        <v>2017</v>
      </c>
      <c r="T3270" t="str">
        <f t="shared" si="556"/>
        <v/>
      </c>
      <c r="U3270" t="str">
        <f t="shared" si="556"/>
        <v/>
      </c>
      <c r="V3270">
        <f t="shared" si="556"/>
        <v>14.74</v>
      </c>
      <c r="W3270" t="str">
        <f t="shared" si="556"/>
        <v/>
      </c>
      <c r="Z3270">
        <f t="shared" si="557"/>
        <v>14.74</v>
      </c>
      <c r="AA3270" t="str">
        <f t="shared" si="557"/>
        <v/>
      </c>
      <c r="AB3270" t="str">
        <f t="shared" si="557"/>
        <v/>
      </c>
      <c r="AE3270" t="str">
        <f t="shared" si="559"/>
        <v/>
      </c>
      <c r="AH3270" t="str">
        <f t="shared" si="560"/>
        <v/>
      </c>
      <c r="AI3270" t="str">
        <f t="shared" si="561"/>
        <v/>
      </c>
      <c r="AJ3270" t="str">
        <f t="shared" si="561"/>
        <v/>
      </c>
      <c r="AK3270" t="str">
        <f t="shared" si="561"/>
        <v/>
      </c>
      <c r="AL3270" t="str">
        <f t="shared" si="561"/>
        <v/>
      </c>
    </row>
    <row r="3271" spans="1:38" x14ac:dyDescent="0.2">
      <c r="A3271" s="1">
        <v>8513</v>
      </c>
      <c r="B3271" s="2" t="s">
        <v>18</v>
      </c>
      <c r="C3271" s="3">
        <v>42969</v>
      </c>
      <c r="D3271" s="2" t="s">
        <v>19</v>
      </c>
      <c r="E3271" s="2">
        <v>42</v>
      </c>
      <c r="F3271" s="2">
        <v>2253.0915</v>
      </c>
      <c r="G3271" s="2">
        <v>0.05</v>
      </c>
      <c r="H3271" s="2" t="s">
        <v>20</v>
      </c>
      <c r="I3271" s="2">
        <v>374.48</v>
      </c>
      <c r="J3271" s="2">
        <v>77.989999999999995</v>
      </c>
      <c r="K3271" s="2">
        <v>22.99</v>
      </c>
      <c r="L3271" s="2" t="s">
        <v>395</v>
      </c>
      <c r="M3271" s="2" t="s">
        <v>29</v>
      </c>
      <c r="N3271" s="2" t="s">
        <v>30</v>
      </c>
      <c r="O3271" s="2" t="s">
        <v>31</v>
      </c>
      <c r="P3271" s="2" t="s">
        <v>39</v>
      </c>
      <c r="Q3271" s="2" t="s">
        <v>26</v>
      </c>
      <c r="R3271" s="3">
        <v>42971</v>
      </c>
      <c r="S3271" s="10">
        <f t="shared" si="558"/>
        <v>2017</v>
      </c>
      <c r="T3271" t="str">
        <f t="shared" si="556"/>
        <v/>
      </c>
      <c r="U3271">
        <f t="shared" si="556"/>
        <v>374.48</v>
      </c>
      <c r="V3271" t="str">
        <f t="shared" si="556"/>
        <v/>
      </c>
      <c r="W3271" t="str">
        <f t="shared" si="556"/>
        <v/>
      </c>
      <c r="Z3271" t="str">
        <f t="shared" si="557"/>
        <v/>
      </c>
      <c r="AA3271">
        <f t="shared" si="557"/>
        <v>374.48</v>
      </c>
      <c r="AB3271" t="str">
        <f t="shared" si="557"/>
        <v/>
      </c>
      <c r="AE3271" t="str">
        <f t="shared" si="559"/>
        <v/>
      </c>
      <c r="AH3271" t="str">
        <f t="shared" si="560"/>
        <v/>
      </c>
      <c r="AI3271" t="str">
        <f t="shared" si="561"/>
        <v/>
      </c>
      <c r="AJ3271" t="str">
        <f t="shared" si="561"/>
        <v/>
      </c>
      <c r="AK3271" t="str">
        <f t="shared" si="561"/>
        <v/>
      </c>
      <c r="AL3271" t="str">
        <f t="shared" si="561"/>
        <v/>
      </c>
    </row>
    <row r="3272" spans="1:38" x14ac:dyDescent="0.2">
      <c r="A3272" s="1">
        <v>8514</v>
      </c>
      <c r="B3272" s="2" t="s">
        <v>18</v>
      </c>
      <c r="C3272" s="3">
        <v>42972</v>
      </c>
      <c r="D3272" s="2" t="s">
        <v>19</v>
      </c>
      <c r="E3272" s="2">
        <v>21</v>
      </c>
      <c r="F3272" s="2">
        <v>3636.5174999999999</v>
      </c>
      <c r="G3272" s="2">
        <v>0.06</v>
      </c>
      <c r="H3272" s="2" t="s">
        <v>20</v>
      </c>
      <c r="I3272" s="2">
        <v>641.42999999999995</v>
      </c>
      <c r="J3272" s="2">
        <v>217.99</v>
      </c>
      <c r="K3272" s="2">
        <v>19.260000000000002</v>
      </c>
      <c r="L3272" s="2" t="s">
        <v>296</v>
      </c>
      <c r="M3272" s="2" t="s">
        <v>29</v>
      </c>
      <c r="N3272" s="2" t="s">
        <v>30</v>
      </c>
      <c r="O3272" s="2" t="s">
        <v>31</v>
      </c>
      <c r="P3272" s="2" t="s">
        <v>39</v>
      </c>
      <c r="Q3272" s="2" t="s">
        <v>26</v>
      </c>
      <c r="R3272" s="3">
        <v>42974</v>
      </c>
      <c r="S3272" s="10">
        <f t="shared" si="558"/>
        <v>2017</v>
      </c>
      <c r="T3272" t="str">
        <f t="shared" si="556"/>
        <v/>
      </c>
      <c r="U3272">
        <f t="shared" si="556"/>
        <v>641.42999999999995</v>
      </c>
      <c r="V3272" t="str">
        <f t="shared" si="556"/>
        <v/>
      </c>
      <c r="W3272" t="str">
        <f t="shared" si="556"/>
        <v/>
      </c>
      <c r="Z3272" t="str">
        <f t="shared" si="557"/>
        <v/>
      </c>
      <c r="AA3272">
        <f t="shared" si="557"/>
        <v>641.42999999999995</v>
      </c>
      <c r="AB3272" t="str">
        <f t="shared" si="557"/>
        <v/>
      </c>
      <c r="AE3272" t="str">
        <f t="shared" si="559"/>
        <v/>
      </c>
      <c r="AH3272" t="str">
        <f t="shared" si="560"/>
        <v/>
      </c>
      <c r="AI3272" t="str">
        <f t="shared" si="561"/>
        <v/>
      </c>
      <c r="AJ3272" t="str">
        <f t="shared" si="561"/>
        <v/>
      </c>
      <c r="AK3272" t="str">
        <f t="shared" si="561"/>
        <v/>
      </c>
      <c r="AL3272" t="str">
        <f t="shared" si="561"/>
        <v/>
      </c>
    </row>
    <row r="3273" spans="1:38" x14ac:dyDescent="0.2">
      <c r="A3273" s="1">
        <v>8515</v>
      </c>
      <c r="B3273" s="2" t="s">
        <v>18</v>
      </c>
      <c r="C3273" s="3">
        <v>42972</v>
      </c>
      <c r="D3273" s="2" t="s">
        <v>41</v>
      </c>
      <c r="E3273" s="2">
        <v>9</v>
      </c>
      <c r="F3273" s="2">
        <v>998.07</v>
      </c>
      <c r="G3273" s="2">
        <v>0.08</v>
      </c>
      <c r="H3273" s="2" t="s">
        <v>20</v>
      </c>
      <c r="I3273" s="2">
        <v>-359.92</v>
      </c>
      <c r="J3273" s="2">
        <v>122.98</v>
      </c>
      <c r="K3273" s="2">
        <v>49</v>
      </c>
      <c r="L3273" s="2" t="s">
        <v>391</v>
      </c>
      <c r="M3273" s="2" t="s">
        <v>29</v>
      </c>
      <c r="N3273" s="2" t="s">
        <v>30</v>
      </c>
      <c r="O3273" s="2" t="s">
        <v>24</v>
      </c>
      <c r="P3273" s="2" t="s">
        <v>52</v>
      </c>
      <c r="Q3273" s="2" t="s">
        <v>34</v>
      </c>
      <c r="R3273" s="3">
        <v>42974</v>
      </c>
      <c r="S3273" s="10">
        <f t="shared" si="558"/>
        <v>2017</v>
      </c>
      <c r="T3273" t="str">
        <f t="shared" si="556"/>
        <v/>
      </c>
      <c r="U3273">
        <f t="shared" si="556"/>
        <v>-359.92</v>
      </c>
      <c r="V3273" t="str">
        <f t="shared" si="556"/>
        <v/>
      </c>
      <c r="W3273" t="str">
        <f t="shared" si="556"/>
        <v/>
      </c>
      <c r="Z3273">
        <f t="shared" si="557"/>
        <v>-359.92</v>
      </c>
      <c r="AA3273" t="str">
        <f t="shared" si="557"/>
        <v/>
      </c>
      <c r="AB3273" t="str">
        <f t="shared" si="557"/>
        <v/>
      </c>
      <c r="AE3273" t="str">
        <f t="shared" si="559"/>
        <v>Office Supplies</v>
      </c>
      <c r="AH3273" t="str">
        <f t="shared" si="560"/>
        <v/>
      </c>
      <c r="AI3273" t="str">
        <f t="shared" si="561"/>
        <v/>
      </c>
      <c r="AJ3273" t="str">
        <f t="shared" si="561"/>
        <v/>
      </c>
      <c r="AK3273" t="str">
        <f t="shared" si="561"/>
        <v/>
      </c>
      <c r="AL3273" t="str">
        <f t="shared" si="561"/>
        <v/>
      </c>
    </row>
    <row r="3274" spans="1:38" x14ac:dyDescent="0.2">
      <c r="A3274" s="1">
        <v>8516</v>
      </c>
      <c r="B3274" s="2" t="s">
        <v>18</v>
      </c>
      <c r="C3274" s="3">
        <v>42973</v>
      </c>
      <c r="D3274" s="2" t="s">
        <v>41</v>
      </c>
      <c r="E3274" s="2">
        <v>4</v>
      </c>
      <c r="F3274" s="2">
        <v>71.489999999999995</v>
      </c>
      <c r="G3274" s="2">
        <v>0.02</v>
      </c>
      <c r="H3274" s="2" t="s">
        <v>20</v>
      </c>
      <c r="I3274" s="2">
        <v>9.1199999999999992</v>
      </c>
      <c r="J3274" s="2">
        <v>27.57</v>
      </c>
      <c r="K3274" s="2">
        <v>15.39</v>
      </c>
      <c r="L3274" s="2" t="s">
        <v>148</v>
      </c>
      <c r="M3274" s="2" t="s">
        <v>22</v>
      </c>
      <c r="N3274" s="2" t="s">
        <v>54</v>
      </c>
      <c r="O3274" s="2" t="s">
        <v>24</v>
      </c>
      <c r="P3274" s="2" t="s">
        <v>90</v>
      </c>
      <c r="Q3274" s="2" t="s">
        <v>26</v>
      </c>
      <c r="R3274" s="3">
        <v>42974</v>
      </c>
      <c r="S3274" s="10">
        <f t="shared" si="558"/>
        <v>2017</v>
      </c>
      <c r="T3274" t="str">
        <f t="shared" si="556"/>
        <v/>
      </c>
      <c r="U3274" t="str">
        <f t="shared" si="556"/>
        <v/>
      </c>
      <c r="V3274" t="str">
        <f t="shared" si="556"/>
        <v/>
      </c>
      <c r="W3274">
        <f t="shared" si="556"/>
        <v>9.1199999999999992</v>
      </c>
      <c r="Z3274">
        <f t="shared" si="557"/>
        <v>9.1199999999999992</v>
      </c>
      <c r="AA3274" t="str">
        <f t="shared" si="557"/>
        <v/>
      </c>
      <c r="AB3274" t="str">
        <f t="shared" si="557"/>
        <v/>
      </c>
      <c r="AE3274" t="str">
        <f t="shared" si="559"/>
        <v/>
      </c>
      <c r="AH3274" t="str">
        <f t="shared" si="560"/>
        <v/>
      </c>
      <c r="AI3274" t="str">
        <f t="shared" si="561"/>
        <v/>
      </c>
      <c r="AJ3274" t="str">
        <f t="shared" si="561"/>
        <v/>
      </c>
      <c r="AK3274" t="str">
        <f t="shared" si="561"/>
        <v/>
      </c>
      <c r="AL3274" t="str">
        <f t="shared" si="561"/>
        <v/>
      </c>
    </row>
    <row r="3275" spans="1:38" x14ac:dyDescent="0.2">
      <c r="A3275" s="1">
        <v>8517</v>
      </c>
      <c r="B3275" s="2" t="s">
        <v>18</v>
      </c>
      <c r="C3275" s="3">
        <v>42974</v>
      </c>
      <c r="D3275" s="2" t="s">
        <v>59</v>
      </c>
      <c r="E3275" s="2">
        <v>27</v>
      </c>
      <c r="F3275" s="2">
        <v>3323.48</v>
      </c>
      <c r="G3275" s="2">
        <v>0.08</v>
      </c>
      <c r="H3275" s="2" t="s">
        <v>44</v>
      </c>
      <c r="I3275" s="2">
        <v>-508.92</v>
      </c>
      <c r="J3275" s="2">
        <v>142.97999999999999</v>
      </c>
      <c r="K3275" s="2">
        <v>44</v>
      </c>
      <c r="L3275" s="2" t="s">
        <v>453</v>
      </c>
      <c r="M3275" s="2" t="s">
        <v>66</v>
      </c>
      <c r="N3275" s="2" t="s">
        <v>23</v>
      </c>
      <c r="O3275" s="2" t="s">
        <v>45</v>
      </c>
      <c r="P3275" s="2" t="s">
        <v>61</v>
      </c>
      <c r="Q3275" s="2" t="s">
        <v>56</v>
      </c>
      <c r="R3275" s="3">
        <v>42976</v>
      </c>
      <c r="S3275" s="10">
        <f t="shared" si="558"/>
        <v>2017</v>
      </c>
      <c r="T3275">
        <f t="shared" si="556"/>
        <v>-508.92</v>
      </c>
      <c r="U3275" t="str">
        <f t="shared" si="556"/>
        <v/>
      </c>
      <c r="V3275" t="str">
        <f t="shared" si="556"/>
        <v/>
      </c>
      <c r="W3275" t="str">
        <f t="shared" si="556"/>
        <v/>
      </c>
      <c r="Z3275" t="str">
        <f t="shared" si="557"/>
        <v/>
      </c>
      <c r="AA3275" t="str">
        <f t="shared" si="557"/>
        <v/>
      </c>
      <c r="AB3275">
        <f t="shared" si="557"/>
        <v>-508.92</v>
      </c>
      <c r="AE3275" t="str">
        <f t="shared" si="559"/>
        <v>Furniture</v>
      </c>
      <c r="AH3275" t="str">
        <f t="shared" si="560"/>
        <v/>
      </c>
      <c r="AI3275" t="str">
        <f t="shared" si="561"/>
        <v/>
      </c>
      <c r="AJ3275" t="str">
        <f t="shared" si="561"/>
        <v/>
      </c>
      <c r="AK3275" t="str">
        <f t="shared" si="561"/>
        <v/>
      </c>
      <c r="AL3275" t="str">
        <f t="shared" si="561"/>
        <v/>
      </c>
    </row>
    <row r="3276" spans="1:38" x14ac:dyDescent="0.2">
      <c r="A3276" s="1">
        <v>8518</v>
      </c>
      <c r="B3276" s="2" t="s">
        <v>18</v>
      </c>
      <c r="C3276" s="3">
        <v>42974</v>
      </c>
      <c r="D3276" s="2" t="s">
        <v>41</v>
      </c>
      <c r="E3276" s="2">
        <v>42</v>
      </c>
      <c r="F3276" s="2">
        <v>2012</v>
      </c>
      <c r="G3276" s="2">
        <v>0.02</v>
      </c>
      <c r="H3276" s="2" t="s">
        <v>49</v>
      </c>
      <c r="I3276" s="2">
        <v>235.7</v>
      </c>
      <c r="J3276" s="2">
        <v>59.98</v>
      </c>
      <c r="K3276" s="2">
        <v>17.61</v>
      </c>
      <c r="L3276" s="2" t="s">
        <v>452</v>
      </c>
      <c r="M3276" s="2" t="s">
        <v>38</v>
      </c>
      <c r="N3276" s="2" t="s">
        <v>30</v>
      </c>
      <c r="O3276" s="2" t="s">
        <v>31</v>
      </c>
      <c r="P3276" s="2" t="s">
        <v>32</v>
      </c>
      <c r="Q3276" s="2" t="s">
        <v>58</v>
      </c>
      <c r="R3276" s="3">
        <v>42974</v>
      </c>
      <c r="S3276" s="10">
        <f t="shared" si="558"/>
        <v>2017</v>
      </c>
      <c r="T3276" t="str">
        <f t="shared" si="556"/>
        <v/>
      </c>
      <c r="U3276">
        <f t="shared" si="556"/>
        <v>235.7</v>
      </c>
      <c r="V3276" t="str">
        <f t="shared" si="556"/>
        <v/>
      </c>
      <c r="W3276" t="str">
        <f t="shared" si="556"/>
        <v/>
      </c>
      <c r="Z3276" t="str">
        <f t="shared" si="557"/>
        <v/>
      </c>
      <c r="AA3276">
        <f t="shared" si="557"/>
        <v>235.7</v>
      </c>
      <c r="AB3276" t="str">
        <f t="shared" si="557"/>
        <v/>
      </c>
      <c r="AE3276" t="str">
        <f t="shared" si="559"/>
        <v/>
      </c>
      <c r="AH3276" t="str">
        <f t="shared" si="560"/>
        <v/>
      </c>
      <c r="AI3276" t="str">
        <f t="shared" si="561"/>
        <v/>
      </c>
      <c r="AJ3276" t="str">
        <f t="shared" si="561"/>
        <v/>
      </c>
      <c r="AK3276" t="str">
        <f t="shared" si="561"/>
        <v/>
      </c>
      <c r="AL3276" t="str">
        <f t="shared" si="561"/>
        <v/>
      </c>
    </row>
    <row r="3277" spans="1:38" x14ac:dyDescent="0.2">
      <c r="A3277" s="1">
        <v>8519</v>
      </c>
      <c r="B3277" s="2" t="s">
        <v>18</v>
      </c>
      <c r="C3277" s="3">
        <v>42974</v>
      </c>
      <c r="D3277" s="2" t="s">
        <v>27</v>
      </c>
      <c r="E3277" s="2">
        <v>24</v>
      </c>
      <c r="F3277" s="2">
        <v>1357.931</v>
      </c>
      <c r="G3277" s="2">
        <v>0.01</v>
      </c>
      <c r="H3277" s="2" t="s">
        <v>20</v>
      </c>
      <c r="I3277" s="2">
        <v>226.58</v>
      </c>
      <c r="J3277" s="2">
        <v>77.989999999999995</v>
      </c>
      <c r="K3277" s="2">
        <v>19.260000000000002</v>
      </c>
      <c r="L3277" s="2" t="s">
        <v>309</v>
      </c>
      <c r="M3277" s="2" t="s">
        <v>66</v>
      </c>
      <c r="N3277" s="2" t="s">
        <v>30</v>
      </c>
      <c r="O3277" s="2" t="s">
        <v>31</v>
      </c>
      <c r="P3277" s="2" t="s">
        <v>39</v>
      </c>
      <c r="Q3277" s="2" t="s">
        <v>26</v>
      </c>
      <c r="R3277" s="3">
        <v>42976</v>
      </c>
      <c r="S3277" s="10">
        <f t="shared" si="558"/>
        <v>2017</v>
      </c>
      <c r="T3277" t="str">
        <f t="shared" si="556"/>
        <v/>
      </c>
      <c r="U3277">
        <f t="shared" si="556"/>
        <v>226.58</v>
      </c>
      <c r="V3277" t="str">
        <f t="shared" si="556"/>
        <v/>
      </c>
      <c r="W3277" t="str">
        <f t="shared" si="556"/>
        <v/>
      </c>
      <c r="Z3277" t="str">
        <f t="shared" si="557"/>
        <v/>
      </c>
      <c r="AA3277">
        <f t="shared" si="557"/>
        <v>226.58</v>
      </c>
      <c r="AB3277" t="str">
        <f t="shared" si="557"/>
        <v/>
      </c>
      <c r="AE3277" t="str">
        <f t="shared" si="559"/>
        <v/>
      </c>
      <c r="AH3277" t="str">
        <f t="shared" si="560"/>
        <v/>
      </c>
      <c r="AI3277" t="str">
        <f t="shared" si="561"/>
        <v/>
      </c>
      <c r="AJ3277" t="str">
        <f t="shared" si="561"/>
        <v/>
      </c>
      <c r="AK3277" t="str">
        <f t="shared" si="561"/>
        <v/>
      </c>
      <c r="AL3277" t="str">
        <f t="shared" si="561"/>
        <v/>
      </c>
    </row>
    <row r="3278" spans="1:38" x14ac:dyDescent="0.2">
      <c r="A3278" s="1">
        <v>8520</v>
      </c>
      <c r="B3278" s="2" t="s">
        <v>18</v>
      </c>
      <c r="C3278" s="3">
        <v>42975</v>
      </c>
      <c r="D3278" s="2" t="s">
        <v>19</v>
      </c>
      <c r="E3278" s="2">
        <v>15</v>
      </c>
      <c r="F3278" s="2">
        <v>113.5</v>
      </c>
      <c r="G3278" s="2">
        <v>0.09</v>
      </c>
      <c r="H3278" s="2" t="s">
        <v>49</v>
      </c>
      <c r="I3278" s="2">
        <v>-60.27</v>
      </c>
      <c r="J3278" s="2">
        <v>18.48</v>
      </c>
      <c r="K3278" s="2">
        <v>22.19</v>
      </c>
      <c r="L3278" s="2" t="s">
        <v>104</v>
      </c>
      <c r="M3278" s="2" t="s">
        <v>29</v>
      </c>
      <c r="N3278" s="2" t="s">
        <v>54</v>
      </c>
      <c r="O3278" s="2" t="s">
        <v>24</v>
      </c>
      <c r="P3278" s="2" t="s">
        <v>35</v>
      </c>
      <c r="Q3278" s="2" t="s">
        <v>26</v>
      </c>
      <c r="R3278" s="3">
        <v>42978</v>
      </c>
      <c r="S3278" s="10">
        <f t="shared" si="558"/>
        <v>2017</v>
      </c>
      <c r="T3278" t="str">
        <f t="shared" si="556"/>
        <v/>
      </c>
      <c r="U3278" t="str">
        <f t="shared" si="556"/>
        <v/>
      </c>
      <c r="V3278" t="str">
        <f t="shared" si="556"/>
        <v/>
      </c>
      <c r="W3278">
        <f t="shared" si="556"/>
        <v>-60.27</v>
      </c>
      <c r="Z3278">
        <f t="shared" si="557"/>
        <v>-60.27</v>
      </c>
      <c r="AA3278" t="str">
        <f t="shared" si="557"/>
        <v/>
      </c>
      <c r="AB3278" t="str">
        <f t="shared" si="557"/>
        <v/>
      </c>
      <c r="AE3278" t="str">
        <f t="shared" si="559"/>
        <v>Office Supplies</v>
      </c>
      <c r="AH3278" t="str">
        <f t="shared" si="560"/>
        <v/>
      </c>
      <c r="AI3278" t="str">
        <f t="shared" si="561"/>
        <v/>
      </c>
      <c r="AJ3278" t="str">
        <f t="shared" si="561"/>
        <v/>
      </c>
      <c r="AK3278" t="str">
        <f t="shared" si="561"/>
        <v/>
      </c>
      <c r="AL3278" t="str">
        <f t="shared" si="561"/>
        <v/>
      </c>
    </row>
    <row r="3279" spans="1:38" x14ac:dyDescent="0.2">
      <c r="A3279" s="1">
        <v>8521</v>
      </c>
      <c r="B3279" s="2" t="s">
        <v>18</v>
      </c>
      <c r="C3279" s="3">
        <v>42975</v>
      </c>
      <c r="D3279" s="2" t="s">
        <v>19</v>
      </c>
      <c r="E3279" s="2">
        <v>3</v>
      </c>
      <c r="F3279" s="2">
        <v>26.1</v>
      </c>
      <c r="G3279" s="2">
        <v>0.1</v>
      </c>
      <c r="H3279" s="2" t="s">
        <v>20</v>
      </c>
      <c r="I3279" s="2">
        <v>-9.2899999999999991</v>
      </c>
      <c r="J3279" s="2">
        <v>16.54</v>
      </c>
      <c r="K3279" s="2">
        <v>19.829999999999998</v>
      </c>
      <c r="L3279" s="2" t="s">
        <v>520</v>
      </c>
      <c r="M3279" s="2" t="s">
        <v>38</v>
      </c>
      <c r="N3279" s="2" t="s">
        <v>23</v>
      </c>
      <c r="O3279" s="2" t="s">
        <v>24</v>
      </c>
      <c r="P3279" s="2" t="s">
        <v>25</v>
      </c>
      <c r="Q3279" s="2" t="s">
        <v>26</v>
      </c>
      <c r="R3279" s="3">
        <v>42977</v>
      </c>
      <c r="S3279" s="10">
        <f t="shared" si="558"/>
        <v>2017</v>
      </c>
      <c r="T3279">
        <f t="shared" si="556"/>
        <v>-9.2899999999999991</v>
      </c>
      <c r="U3279" t="str">
        <f t="shared" si="556"/>
        <v/>
      </c>
      <c r="V3279" t="str">
        <f t="shared" si="556"/>
        <v/>
      </c>
      <c r="W3279" t="str">
        <f t="shared" si="556"/>
        <v/>
      </c>
      <c r="Z3279">
        <f t="shared" si="557"/>
        <v>-9.2899999999999991</v>
      </c>
      <c r="AA3279" t="str">
        <f t="shared" si="557"/>
        <v/>
      </c>
      <c r="AB3279" t="str">
        <f t="shared" si="557"/>
        <v/>
      </c>
      <c r="AE3279" t="str">
        <f t="shared" si="559"/>
        <v>Office Supplies</v>
      </c>
      <c r="AH3279" t="str">
        <f t="shared" si="560"/>
        <v/>
      </c>
      <c r="AI3279" t="str">
        <f t="shared" si="561"/>
        <v/>
      </c>
      <c r="AJ3279" t="str">
        <f t="shared" si="561"/>
        <v/>
      </c>
      <c r="AK3279" t="str">
        <f t="shared" si="561"/>
        <v/>
      </c>
      <c r="AL3279" t="str">
        <f t="shared" si="561"/>
        <v/>
      </c>
    </row>
    <row r="3280" spans="1:38" x14ac:dyDescent="0.2">
      <c r="A3280" s="1">
        <v>8522</v>
      </c>
      <c r="B3280" s="2" t="s">
        <v>18</v>
      </c>
      <c r="C3280" s="3">
        <v>42975</v>
      </c>
      <c r="D3280" s="2" t="s">
        <v>19</v>
      </c>
      <c r="E3280" s="2">
        <v>39</v>
      </c>
      <c r="F3280" s="2">
        <v>148.13999999999999</v>
      </c>
      <c r="G3280" s="2">
        <v>0.01</v>
      </c>
      <c r="H3280" s="2" t="s">
        <v>20</v>
      </c>
      <c r="I3280" s="2">
        <v>-86.89</v>
      </c>
      <c r="J3280" s="2">
        <v>15.28</v>
      </c>
      <c r="K3280" s="2">
        <v>17.97</v>
      </c>
      <c r="L3280" s="2" t="s">
        <v>520</v>
      </c>
      <c r="M3280" s="2" t="s">
        <v>38</v>
      </c>
      <c r="N3280" s="2" t="s">
        <v>23</v>
      </c>
      <c r="O3280" s="2" t="s">
        <v>24</v>
      </c>
      <c r="P3280" s="2" t="s">
        <v>64</v>
      </c>
      <c r="Q3280" s="2" t="s">
        <v>36</v>
      </c>
      <c r="R3280" s="3">
        <v>42977</v>
      </c>
      <c r="S3280" s="10">
        <f t="shared" si="558"/>
        <v>2017</v>
      </c>
      <c r="T3280">
        <f t="shared" si="556"/>
        <v>-86.89</v>
      </c>
      <c r="U3280" t="str">
        <f t="shared" si="556"/>
        <v/>
      </c>
      <c r="V3280" t="str">
        <f t="shared" si="556"/>
        <v/>
      </c>
      <c r="W3280" t="str">
        <f t="shared" si="556"/>
        <v/>
      </c>
      <c r="Z3280">
        <f t="shared" si="557"/>
        <v>-86.89</v>
      </c>
      <c r="AA3280" t="str">
        <f t="shared" si="557"/>
        <v/>
      </c>
      <c r="AB3280" t="str">
        <f t="shared" si="557"/>
        <v/>
      </c>
      <c r="AE3280" t="str">
        <f t="shared" si="559"/>
        <v>Office Supplies</v>
      </c>
      <c r="AH3280" t="str">
        <f t="shared" si="560"/>
        <v/>
      </c>
      <c r="AI3280" t="str">
        <f t="shared" si="561"/>
        <v/>
      </c>
      <c r="AJ3280" t="str">
        <f t="shared" si="561"/>
        <v/>
      </c>
      <c r="AK3280" t="str">
        <f t="shared" si="561"/>
        <v/>
      </c>
      <c r="AL3280" t="str">
        <f t="shared" si="561"/>
        <v/>
      </c>
    </row>
    <row r="3281" spans="1:38" x14ac:dyDescent="0.2">
      <c r="A3281" s="1">
        <v>8523</v>
      </c>
      <c r="B3281" s="2" t="s">
        <v>18</v>
      </c>
      <c r="C3281" s="3">
        <v>42976</v>
      </c>
      <c r="D3281" s="2" t="s">
        <v>19</v>
      </c>
      <c r="E3281" s="2">
        <v>17</v>
      </c>
      <c r="F3281" s="2">
        <v>526.20000000000005</v>
      </c>
      <c r="G3281" s="2">
        <v>0.1</v>
      </c>
      <c r="H3281" s="2" t="s">
        <v>20</v>
      </c>
      <c r="I3281" s="2">
        <v>60.03</v>
      </c>
      <c r="J3281" s="2">
        <v>42.98</v>
      </c>
      <c r="K3281" s="2">
        <v>25.63</v>
      </c>
      <c r="L3281" s="2" t="s">
        <v>369</v>
      </c>
      <c r="M3281" s="2" t="s">
        <v>29</v>
      </c>
      <c r="N3281" s="2" t="s">
        <v>23</v>
      </c>
      <c r="O3281" s="2" t="s">
        <v>24</v>
      </c>
      <c r="P3281" s="2" t="s">
        <v>25</v>
      </c>
      <c r="Q3281" s="2" t="s">
        <v>26</v>
      </c>
      <c r="R3281" s="3">
        <v>42977</v>
      </c>
      <c r="S3281" s="10">
        <f t="shared" si="558"/>
        <v>2017</v>
      </c>
      <c r="T3281">
        <f t="shared" si="556"/>
        <v>60.03</v>
      </c>
      <c r="U3281" t="str">
        <f t="shared" si="556"/>
        <v/>
      </c>
      <c r="V3281" t="str">
        <f t="shared" si="556"/>
        <v/>
      </c>
      <c r="W3281" t="str">
        <f t="shared" si="556"/>
        <v/>
      </c>
      <c r="Z3281">
        <f t="shared" si="557"/>
        <v>60.03</v>
      </c>
      <c r="AA3281" t="str">
        <f t="shared" si="557"/>
        <v/>
      </c>
      <c r="AB3281" t="str">
        <f t="shared" si="557"/>
        <v/>
      </c>
      <c r="AE3281" t="str">
        <f t="shared" si="559"/>
        <v/>
      </c>
      <c r="AH3281" t="str">
        <f t="shared" si="560"/>
        <v/>
      </c>
      <c r="AI3281" t="str">
        <f t="shared" si="561"/>
        <v/>
      </c>
      <c r="AJ3281" t="str">
        <f t="shared" si="561"/>
        <v/>
      </c>
      <c r="AK3281" t="str">
        <f t="shared" si="561"/>
        <v/>
      </c>
      <c r="AL3281" t="str">
        <f t="shared" si="561"/>
        <v/>
      </c>
    </row>
    <row r="3282" spans="1:38" x14ac:dyDescent="0.2">
      <c r="A3282" s="1">
        <v>8524</v>
      </c>
      <c r="B3282" s="2" t="s">
        <v>18</v>
      </c>
      <c r="C3282" s="3">
        <v>42976</v>
      </c>
      <c r="D3282" s="2" t="s">
        <v>41</v>
      </c>
      <c r="E3282" s="2">
        <v>27</v>
      </c>
      <c r="F3282" s="2">
        <v>1436.04</v>
      </c>
      <c r="G3282" s="2">
        <v>0.09</v>
      </c>
      <c r="H3282" s="2" t="s">
        <v>20</v>
      </c>
      <c r="I3282" s="2">
        <v>499.66</v>
      </c>
      <c r="J3282" s="2">
        <v>66.959999999999994</v>
      </c>
      <c r="K3282" s="2">
        <v>24.75</v>
      </c>
      <c r="L3282" s="2" t="s">
        <v>351</v>
      </c>
      <c r="M3282" s="2" t="s">
        <v>29</v>
      </c>
      <c r="N3282" s="2" t="s">
        <v>30</v>
      </c>
      <c r="O3282" s="2" t="s">
        <v>24</v>
      </c>
      <c r="P3282" s="2" t="s">
        <v>35</v>
      </c>
      <c r="Q3282" s="2" t="s">
        <v>26</v>
      </c>
      <c r="R3282" s="3">
        <v>42977</v>
      </c>
      <c r="S3282" s="10">
        <f t="shared" si="558"/>
        <v>2017</v>
      </c>
      <c r="T3282" t="str">
        <f t="shared" ref="T3282:W3301" si="562">IF($N3282=T$1,$I3282,"")</f>
        <v/>
      </c>
      <c r="U3282">
        <f t="shared" si="562"/>
        <v>499.66</v>
      </c>
      <c r="V3282" t="str">
        <f t="shared" si="562"/>
        <v/>
      </c>
      <c r="W3282" t="str">
        <f t="shared" si="562"/>
        <v/>
      </c>
      <c r="Z3282">
        <f t="shared" ref="Z3282:AB3301" si="563">IF($O3282=Z$1,$I3282,"")</f>
        <v>499.66</v>
      </c>
      <c r="AA3282" t="str">
        <f t="shared" si="563"/>
        <v/>
      </c>
      <c r="AB3282" t="str">
        <f t="shared" si="563"/>
        <v/>
      </c>
      <c r="AE3282" t="str">
        <f t="shared" si="559"/>
        <v/>
      </c>
      <c r="AH3282" t="str">
        <f t="shared" si="560"/>
        <v/>
      </c>
      <c r="AI3282" t="str">
        <f t="shared" si="561"/>
        <v/>
      </c>
      <c r="AJ3282" t="str">
        <f t="shared" si="561"/>
        <v/>
      </c>
      <c r="AK3282" t="str">
        <f t="shared" si="561"/>
        <v/>
      </c>
      <c r="AL3282" t="str">
        <f t="shared" si="561"/>
        <v/>
      </c>
    </row>
    <row r="3283" spans="1:38" x14ac:dyDescent="0.2">
      <c r="A3283" s="1">
        <v>8525</v>
      </c>
      <c r="B3283" s="2" t="s">
        <v>18</v>
      </c>
      <c r="C3283" s="3">
        <v>42978</v>
      </c>
      <c r="D3283" s="2" t="s">
        <v>59</v>
      </c>
      <c r="E3283" s="2">
        <v>28</v>
      </c>
      <c r="F3283" s="2">
        <v>932.83</v>
      </c>
      <c r="G3283" s="2">
        <v>0</v>
      </c>
      <c r="H3283" s="2" t="s">
        <v>20</v>
      </c>
      <c r="I3283" s="2">
        <v>374.26</v>
      </c>
      <c r="J3283" s="2">
        <v>43.78</v>
      </c>
      <c r="K3283" s="2">
        <v>15.99</v>
      </c>
      <c r="L3283" s="2" t="s">
        <v>477</v>
      </c>
      <c r="M3283" s="2" t="s">
        <v>29</v>
      </c>
      <c r="N3283" s="2" t="s">
        <v>30</v>
      </c>
      <c r="O3283" s="2" t="s">
        <v>31</v>
      </c>
      <c r="P3283" s="2" t="s">
        <v>32</v>
      </c>
      <c r="Q3283" s="2" t="s">
        <v>58</v>
      </c>
      <c r="R3283" s="3">
        <v>42980</v>
      </c>
      <c r="S3283" s="10">
        <f t="shared" si="558"/>
        <v>2017</v>
      </c>
      <c r="T3283" t="str">
        <f t="shared" si="562"/>
        <v/>
      </c>
      <c r="U3283">
        <f t="shared" si="562"/>
        <v>374.26</v>
      </c>
      <c r="V3283" t="str">
        <f t="shared" si="562"/>
        <v/>
      </c>
      <c r="W3283" t="str">
        <f t="shared" si="562"/>
        <v/>
      </c>
      <c r="Z3283" t="str">
        <f t="shared" si="563"/>
        <v/>
      </c>
      <c r="AA3283">
        <f t="shared" si="563"/>
        <v>374.26</v>
      </c>
      <c r="AB3283" t="str">
        <f t="shared" si="563"/>
        <v/>
      </c>
      <c r="AE3283" t="str">
        <f t="shared" si="559"/>
        <v/>
      </c>
      <c r="AH3283" t="str">
        <f t="shared" si="560"/>
        <v/>
      </c>
      <c r="AI3283" t="str">
        <f t="shared" si="561"/>
        <v/>
      </c>
      <c r="AJ3283" t="str">
        <f t="shared" si="561"/>
        <v/>
      </c>
      <c r="AK3283" t="str">
        <f t="shared" si="561"/>
        <v/>
      </c>
      <c r="AL3283" t="str">
        <f t="shared" si="561"/>
        <v/>
      </c>
    </row>
    <row r="3284" spans="1:38" x14ac:dyDescent="0.2">
      <c r="A3284" s="1">
        <v>8526</v>
      </c>
      <c r="B3284" s="2" t="s">
        <v>18</v>
      </c>
      <c r="C3284" s="3">
        <v>42978</v>
      </c>
      <c r="D3284" s="2" t="s">
        <v>41</v>
      </c>
      <c r="E3284" s="2">
        <v>46</v>
      </c>
      <c r="F3284" s="2">
        <v>1191.72</v>
      </c>
      <c r="G3284" s="2">
        <v>0.09</v>
      </c>
      <c r="H3284" s="2" t="s">
        <v>20</v>
      </c>
      <c r="I3284" s="2">
        <v>-94.15</v>
      </c>
      <c r="J3284" s="2">
        <v>38.31</v>
      </c>
      <c r="K3284" s="2">
        <v>19.89</v>
      </c>
      <c r="L3284" s="2" t="s">
        <v>485</v>
      </c>
      <c r="M3284" s="2" t="s">
        <v>66</v>
      </c>
      <c r="N3284" s="2" t="s">
        <v>54</v>
      </c>
      <c r="O3284" s="2" t="s">
        <v>31</v>
      </c>
      <c r="P3284" s="2" t="s">
        <v>32</v>
      </c>
      <c r="Q3284" s="2" t="s">
        <v>26</v>
      </c>
      <c r="R3284" s="3">
        <v>42978</v>
      </c>
      <c r="S3284" s="10">
        <f t="shared" si="558"/>
        <v>2017</v>
      </c>
      <c r="T3284" t="str">
        <f t="shared" si="562"/>
        <v/>
      </c>
      <c r="U3284" t="str">
        <f t="shared" si="562"/>
        <v/>
      </c>
      <c r="V3284" t="str">
        <f t="shared" si="562"/>
        <v/>
      </c>
      <c r="W3284">
        <f t="shared" si="562"/>
        <v>-94.15</v>
      </c>
      <c r="Z3284" t="str">
        <f t="shared" si="563"/>
        <v/>
      </c>
      <c r="AA3284">
        <f t="shared" si="563"/>
        <v>-94.15</v>
      </c>
      <c r="AB3284" t="str">
        <f t="shared" si="563"/>
        <v/>
      </c>
      <c r="AE3284" t="str">
        <f t="shared" si="559"/>
        <v>Technology</v>
      </c>
      <c r="AH3284" t="str">
        <f t="shared" si="560"/>
        <v/>
      </c>
      <c r="AI3284" t="str">
        <f t="shared" si="561"/>
        <v/>
      </c>
      <c r="AJ3284" t="str">
        <f t="shared" si="561"/>
        <v/>
      </c>
      <c r="AK3284" t="str">
        <f t="shared" si="561"/>
        <v/>
      </c>
      <c r="AL3284" t="str">
        <f t="shared" si="561"/>
        <v/>
      </c>
    </row>
    <row r="3285" spans="1:38" x14ac:dyDescent="0.2">
      <c r="A3285" s="1">
        <v>8527</v>
      </c>
      <c r="B3285" s="2" t="s">
        <v>18</v>
      </c>
      <c r="C3285" s="3">
        <v>42978</v>
      </c>
      <c r="D3285" s="2" t="s">
        <v>50</v>
      </c>
      <c r="E3285" s="2">
        <v>16</v>
      </c>
      <c r="F3285" s="2">
        <v>3083.152</v>
      </c>
      <c r="G3285" s="2">
        <v>0.04</v>
      </c>
      <c r="H3285" s="2" t="s">
        <v>44</v>
      </c>
      <c r="I3285" s="2">
        <v>-567.29</v>
      </c>
      <c r="J3285" s="2">
        <v>248.97</v>
      </c>
      <c r="K3285" s="2">
        <v>73.239999999999995</v>
      </c>
      <c r="L3285" s="2" t="s">
        <v>88</v>
      </c>
      <c r="M3285" s="2" t="s">
        <v>22</v>
      </c>
      <c r="N3285" s="2" t="s">
        <v>43</v>
      </c>
      <c r="O3285" s="2" t="s">
        <v>45</v>
      </c>
      <c r="P3285" s="2" t="s">
        <v>46</v>
      </c>
      <c r="Q3285" s="2" t="s">
        <v>47</v>
      </c>
      <c r="R3285" s="3">
        <v>42981</v>
      </c>
      <c r="S3285" s="10">
        <f t="shared" si="558"/>
        <v>2017</v>
      </c>
      <c r="T3285" t="str">
        <f t="shared" si="562"/>
        <v/>
      </c>
      <c r="U3285" t="str">
        <f t="shared" si="562"/>
        <v/>
      </c>
      <c r="V3285">
        <f t="shared" si="562"/>
        <v>-567.29</v>
      </c>
      <c r="W3285" t="str">
        <f t="shared" si="562"/>
        <v/>
      </c>
      <c r="Z3285" t="str">
        <f t="shared" si="563"/>
        <v/>
      </c>
      <c r="AA3285" t="str">
        <f t="shared" si="563"/>
        <v/>
      </c>
      <c r="AB3285">
        <f t="shared" si="563"/>
        <v>-567.29</v>
      </c>
      <c r="AE3285" t="str">
        <f t="shared" si="559"/>
        <v>Furniture</v>
      </c>
      <c r="AH3285" t="str">
        <f t="shared" si="560"/>
        <v/>
      </c>
      <c r="AI3285" t="str">
        <f t="shared" si="561"/>
        <v/>
      </c>
      <c r="AJ3285" t="str">
        <f t="shared" si="561"/>
        <v/>
      </c>
      <c r="AK3285" t="str">
        <f t="shared" si="561"/>
        <v/>
      </c>
      <c r="AL3285" t="str">
        <f t="shared" si="561"/>
        <v/>
      </c>
    </row>
    <row r="3286" spans="1:38" x14ac:dyDescent="0.2">
      <c r="A3286" s="1">
        <v>8528</v>
      </c>
      <c r="B3286" s="2" t="s">
        <v>18</v>
      </c>
      <c r="C3286" s="3">
        <v>42979</v>
      </c>
      <c r="D3286" s="2" t="s">
        <v>59</v>
      </c>
      <c r="E3286" s="2">
        <v>24</v>
      </c>
      <c r="F3286" s="2">
        <v>124.22</v>
      </c>
      <c r="G3286" s="2">
        <v>0.02</v>
      </c>
      <c r="H3286" s="2" t="s">
        <v>20</v>
      </c>
      <c r="I3286" s="2">
        <v>-36.65</v>
      </c>
      <c r="J3286" s="2">
        <v>16.77</v>
      </c>
      <c r="K3286" s="2">
        <v>16.39</v>
      </c>
      <c r="L3286" s="2" t="s">
        <v>37</v>
      </c>
      <c r="M3286" s="2" t="s">
        <v>38</v>
      </c>
      <c r="N3286" s="2" t="s">
        <v>30</v>
      </c>
      <c r="O3286" s="2" t="s">
        <v>31</v>
      </c>
      <c r="P3286" s="2" t="s">
        <v>32</v>
      </c>
      <c r="Q3286" s="2" t="s">
        <v>58</v>
      </c>
      <c r="R3286" s="3">
        <v>42980</v>
      </c>
      <c r="S3286" s="10">
        <f t="shared" si="558"/>
        <v>2017</v>
      </c>
      <c r="T3286" t="str">
        <f t="shared" si="562"/>
        <v/>
      </c>
      <c r="U3286">
        <f t="shared" si="562"/>
        <v>-36.65</v>
      </c>
      <c r="V3286" t="str">
        <f t="shared" si="562"/>
        <v/>
      </c>
      <c r="W3286" t="str">
        <f t="shared" si="562"/>
        <v/>
      </c>
      <c r="Z3286" t="str">
        <f t="shared" si="563"/>
        <v/>
      </c>
      <c r="AA3286">
        <f t="shared" si="563"/>
        <v>-36.65</v>
      </c>
      <c r="AB3286" t="str">
        <f t="shared" si="563"/>
        <v/>
      </c>
      <c r="AE3286" t="str">
        <f t="shared" si="559"/>
        <v>Technology</v>
      </c>
      <c r="AH3286" t="str">
        <f t="shared" si="560"/>
        <v/>
      </c>
      <c r="AI3286" t="str">
        <f t="shared" si="561"/>
        <v/>
      </c>
      <c r="AJ3286" t="str">
        <f t="shared" si="561"/>
        <v/>
      </c>
      <c r="AK3286" t="str">
        <f t="shared" si="561"/>
        <v/>
      </c>
      <c r="AL3286" t="str">
        <f t="shared" si="561"/>
        <v/>
      </c>
    </row>
    <row r="3287" spans="1:38" x14ac:dyDescent="0.2">
      <c r="A3287" s="1">
        <v>8529</v>
      </c>
      <c r="B3287" s="2" t="s">
        <v>18</v>
      </c>
      <c r="C3287" s="3">
        <v>42979</v>
      </c>
      <c r="D3287" s="2" t="s">
        <v>59</v>
      </c>
      <c r="E3287" s="2">
        <v>45</v>
      </c>
      <c r="F3287" s="2">
        <v>491.04</v>
      </c>
      <c r="G3287" s="2">
        <v>0.1</v>
      </c>
      <c r="H3287" s="2" t="s">
        <v>20</v>
      </c>
      <c r="I3287" s="2">
        <v>33.79</v>
      </c>
      <c r="J3287" s="2">
        <v>22.98</v>
      </c>
      <c r="K3287" s="2">
        <v>17.37</v>
      </c>
      <c r="L3287" s="2" t="s">
        <v>37</v>
      </c>
      <c r="M3287" s="2" t="s">
        <v>38</v>
      </c>
      <c r="N3287" s="2" t="s">
        <v>30</v>
      </c>
      <c r="O3287" s="2" t="s">
        <v>24</v>
      </c>
      <c r="P3287" s="2" t="s">
        <v>203</v>
      </c>
      <c r="Q3287" s="2" t="s">
        <v>58</v>
      </c>
      <c r="R3287" s="3">
        <v>42979</v>
      </c>
      <c r="S3287" s="10">
        <f t="shared" si="558"/>
        <v>2017</v>
      </c>
      <c r="T3287" t="str">
        <f t="shared" si="562"/>
        <v/>
      </c>
      <c r="U3287">
        <f t="shared" si="562"/>
        <v>33.79</v>
      </c>
      <c r="V3287" t="str">
        <f t="shared" si="562"/>
        <v/>
      </c>
      <c r="W3287" t="str">
        <f t="shared" si="562"/>
        <v/>
      </c>
      <c r="Z3287">
        <f t="shared" si="563"/>
        <v>33.79</v>
      </c>
      <c r="AA3287" t="str">
        <f t="shared" si="563"/>
        <v/>
      </c>
      <c r="AB3287" t="str">
        <f t="shared" si="563"/>
        <v/>
      </c>
      <c r="AE3287" t="str">
        <f t="shared" si="559"/>
        <v/>
      </c>
      <c r="AH3287" t="str">
        <f t="shared" si="560"/>
        <v/>
      </c>
      <c r="AI3287" t="str">
        <f t="shared" si="561"/>
        <v/>
      </c>
      <c r="AJ3287" t="str">
        <f t="shared" si="561"/>
        <v/>
      </c>
      <c r="AK3287" t="str">
        <f t="shared" si="561"/>
        <v/>
      </c>
      <c r="AL3287" t="str">
        <f t="shared" si="561"/>
        <v/>
      </c>
    </row>
    <row r="3288" spans="1:38" x14ac:dyDescent="0.2">
      <c r="A3288" s="1">
        <v>8530</v>
      </c>
      <c r="B3288" s="2" t="s">
        <v>18</v>
      </c>
      <c r="C3288" s="3">
        <v>42979</v>
      </c>
      <c r="D3288" s="2" t="s">
        <v>19</v>
      </c>
      <c r="E3288" s="2">
        <v>3</v>
      </c>
      <c r="F3288" s="2">
        <v>48.19</v>
      </c>
      <c r="G3288" s="2">
        <v>0.02</v>
      </c>
      <c r="H3288" s="2" t="s">
        <v>20</v>
      </c>
      <c r="I3288" s="2">
        <v>-6.29</v>
      </c>
      <c r="J3288" s="2">
        <v>23.58</v>
      </c>
      <c r="K3288" s="2">
        <v>19.72</v>
      </c>
      <c r="L3288" s="2" t="s">
        <v>620</v>
      </c>
      <c r="M3288" s="2" t="s">
        <v>29</v>
      </c>
      <c r="N3288" s="2" t="s">
        <v>43</v>
      </c>
      <c r="O3288" s="2" t="s">
        <v>24</v>
      </c>
      <c r="P3288" s="2" t="s">
        <v>90</v>
      </c>
      <c r="Q3288" s="2" t="s">
        <v>26</v>
      </c>
      <c r="R3288" s="3">
        <v>42980</v>
      </c>
      <c r="S3288" s="10">
        <f t="shared" si="558"/>
        <v>2017</v>
      </c>
      <c r="T3288" t="str">
        <f t="shared" si="562"/>
        <v/>
      </c>
      <c r="U3288" t="str">
        <f t="shared" si="562"/>
        <v/>
      </c>
      <c r="V3288">
        <f t="shared" si="562"/>
        <v>-6.29</v>
      </c>
      <c r="W3288" t="str">
        <f t="shared" si="562"/>
        <v/>
      </c>
      <c r="Z3288">
        <f t="shared" si="563"/>
        <v>-6.29</v>
      </c>
      <c r="AA3288" t="str">
        <f t="shared" si="563"/>
        <v/>
      </c>
      <c r="AB3288" t="str">
        <f t="shared" si="563"/>
        <v/>
      </c>
      <c r="AE3288" t="str">
        <f t="shared" si="559"/>
        <v>Office Supplies</v>
      </c>
      <c r="AH3288" t="str">
        <f t="shared" si="560"/>
        <v/>
      </c>
      <c r="AI3288" t="str">
        <f t="shared" si="561"/>
        <v/>
      </c>
      <c r="AJ3288" t="str">
        <f t="shared" si="561"/>
        <v/>
      </c>
      <c r="AK3288" t="str">
        <f t="shared" si="561"/>
        <v/>
      </c>
      <c r="AL3288" t="str">
        <f t="shared" si="561"/>
        <v/>
      </c>
    </row>
    <row r="3289" spans="1:38" x14ac:dyDescent="0.2">
      <c r="A3289" s="1">
        <v>8531</v>
      </c>
      <c r="B3289" s="2" t="s">
        <v>18</v>
      </c>
      <c r="C3289" s="3">
        <v>42979</v>
      </c>
      <c r="D3289" s="2" t="s">
        <v>19</v>
      </c>
      <c r="E3289" s="2">
        <v>16</v>
      </c>
      <c r="F3289" s="2">
        <v>531.65</v>
      </c>
      <c r="G3289" s="2">
        <v>0</v>
      </c>
      <c r="H3289" s="2" t="s">
        <v>20</v>
      </c>
      <c r="I3289" s="2">
        <v>129.58000000000001</v>
      </c>
      <c r="J3289" s="2">
        <v>42.98</v>
      </c>
      <c r="K3289" s="2">
        <v>22.74</v>
      </c>
      <c r="L3289" s="2" t="s">
        <v>620</v>
      </c>
      <c r="M3289" s="2" t="s">
        <v>29</v>
      </c>
      <c r="N3289" s="2" t="s">
        <v>43</v>
      </c>
      <c r="O3289" s="2" t="s">
        <v>24</v>
      </c>
      <c r="P3289" s="2" t="s">
        <v>35</v>
      </c>
      <c r="Q3289" s="2" t="s">
        <v>26</v>
      </c>
      <c r="R3289" s="3">
        <v>42981</v>
      </c>
      <c r="S3289" s="10">
        <f t="shared" si="558"/>
        <v>2017</v>
      </c>
      <c r="T3289" t="str">
        <f t="shared" si="562"/>
        <v/>
      </c>
      <c r="U3289" t="str">
        <f t="shared" si="562"/>
        <v/>
      </c>
      <c r="V3289">
        <f t="shared" si="562"/>
        <v>129.58000000000001</v>
      </c>
      <c r="W3289" t="str">
        <f t="shared" si="562"/>
        <v/>
      </c>
      <c r="Z3289">
        <f t="shared" si="563"/>
        <v>129.58000000000001</v>
      </c>
      <c r="AA3289" t="str">
        <f t="shared" si="563"/>
        <v/>
      </c>
      <c r="AB3289" t="str">
        <f t="shared" si="563"/>
        <v/>
      </c>
      <c r="AE3289" t="str">
        <f t="shared" si="559"/>
        <v/>
      </c>
      <c r="AH3289" t="str">
        <f t="shared" si="560"/>
        <v/>
      </c>
      <c r="AI3289" t="str">
        <f t="shared" si="561"/>
        <v/>
      </c>
      <c r="AJ3289" t="str">
        <f t="shared" si="561"/>
        <v/>
      </c>
      <c r="AK3289" t="str">
        <f t="shared" si="561"/>
        <v/>
      </c>
      <c r="AL3289" t="str">
        <f t="shared" si="561"/>
        <v/>
      </c>
    </row>
    <row r="3290" spans="1:38" x14ac:dyDescent="0.2">
      <c r="A3290" s="1">
        <v>8532</v>
      </c>
      <c r="B3290" s="2" t="s">
        <v>18</v>
      </c>
      <c r="C3290" s="3">
        <v>42979</v>
      </c>
      <c r="D3290" s="2" t="s">
        <v>19</v>
      </c>
      <c r="E3290" s="2">
        <v>36</v>
      </c>
      <c r="F3290" s="2">
        <v>5079.74</v>
      </c>
      <c r="G3290" s="2">
        <v>0.06</v>
      </c>
      <c r="H3290" s="2" t="s">
        <v>20</v>
      </c>
      <c r="I3290" s="2">
        <v>374.86</v>
      </c>
      <c r="J3290" s="2">
        <v>152.85</v>
      </c>
      <c r="K3290" s="2">
        <v>33.99</v>
      </c>
      <c r="L3290" s="2" t="s">
        <v>403</v>
      </c>
      <c r="M3290" s="2" t="s">
        <v>22</v>
      </c>
      <c r="N3290" s="2" t="s">
        <v>23</v>
      </c>
      <c r="O3290" s="2" t="s">
        <v>24</v>
      </c>
      <c r="P3290" s="2" t="s">
        <v>52</v>
      </c>
      <c r="Q3290" s="2" t="s">
        <v>26</v>
      </c>
      <c r="R3290" s="3">
        <v>42980</v>
      </c>
      <c r="S3290" s="10">
        <f t="shared" si="558"/>
        <v>2017</v>
      </c>
      <c r="T3290">
        <f t="shared" si="562"/>
        <v>374.86</v>
      </c>
      <c r="U3290" t="str">
        <f t="shared" si="562"/>
        <v/>
      </c>
      <c r="V3290" t="str">
        <f t="shared" si="562"/>
        <v/>
      </c>
      <c r="W3290" t="str">
        <f t="shared" si="562"/>
        <v/>
      </c>
      <c r="Z3290">
        <f t="shared" si="563"/>
        <v>374.86</v>
      </c>
      <c r="AA3290" t="str">
        <f t="shared" si="563"/>
        <v/>
      </c>
      <c r="AB3290" t="str">
        <f t="shared" si="563"/>
        <v/>
      </c>
      <c r="AE3290" t="str">
        <f t="shared" si="559"/>
        <v/>
      </c>
      <c r="AH3290" t="str">
        <f t="shared" si="560"/>
        <v/>
      </c>
      <c r="AI3290" t="str">
        <f t="shared" si="561"/>
        <v/>
      </c>
      <c r="AJ3290" t="str">
        <f t="shared" si="561"/>
        <v/>
      </c>
      <c r="AK3290" t="str">
        <f t="shared" si="561"/>
        <v/>
      </c>
      <c r="AL3290" t="str">
        <f t="shared" si="561"/>
        <v/>
      </c>
    </row>
    <row r="3291" spans="1:38" x14ac:dyDescent="0.2">
      <c r="A3291" s="1">
        <v>8533</v>
      </c>
      <c r="B3291" s="2" t="s">
        <v>18</v>
      </c>
      <c r="C3291" s="3">
        <v>42979</v>
      </c>
      <c r="D3291" s="2" t="s">
        <v>41</v>
      </c>
      <c r="E3291" s="2">
        <v>34</v>
      </c>
      <c r="F3291" s="2">
        <v>3137.6015000000002</v>
      </c>
      <c r="G3291" s="2">
        <v>7.0000000000000007E-2</v>
      </c>
      <c r="H3291" s="2" t="s">
        <v>49</v>
      </c>
      <c r="I3291" s="2">
        <v>698.18</v>
      </c>
      <c r="J3291" s="2">
        <v>127.99</v>
      </c>
      <c r="K3291" s="2">
        <v>16.5</v>
      </c>
      <c r="L3291" s="2" t="s">
        <v>117</v>
      </c>
      <c r="M3291" s="2" t="s">
        <v>38</v>
      </c>
      <c r="N3291" s="2" t="s">
        <v>30</v>
      </c>
      <c r="O3291" s="2" t="s">
        <v>31</v>
      </c>
      <c r="P3291" s="2" t="s">
        <v>39</v>
      </c>
      <c r="Q3291" s="2" t="s">
        <v>26</v>
      </c>
      <c r="R3291" s="3">
        <v>42979</v>
      </c>
      <c r="S3291" s="10">
        <f t="shared" si="558"/>
        <v>2017</v>
      </c>
      <c r="T3291" t="str">
        <f t="shared" si="562"/>
        <v/>
      </c>
      <c r="U3291">
        <f t="shared" si="562"/>
        <v>698.18</v>
      </c>
      <c r="V3291" t="str">
        <f t="shared" si="562"/>
        <v/>
      </c>
      <c r="W3291" t="str">
        <f t="shared" si="562"/>
        <v/>
      </c>
      <c r="Z3291" t="str">
        <f t="shared" si="563"/>
        <v/>
      </c>
      <c r="AA3291">
        <f t="shared" si="563"/>
        <v>698.18</v>
      </c>
      <c r="AB3291" t="str">
        <f t="shared" si="563"/>
        <v/>
      </c>
      <c r="AE3291" t="str">
        <f t="shared" si="559"/>
        <v/>
      </c>
      <c r="AH3291" t="str">
        <f t="shared" si="560"/>
        <v/>
      </c>
      <c r="AI3291" t="str">
        <f t="shared" si="561"/>
        <v/>
      </c>
      <c r="AJ3291" t="str">
        <f t="shared" si="561"/>
        <v/>
      </c>
      <c r="AK3291" t="str">
        <f t="shared" si="561"/>
        <v/>
      </c>
      <c r="AL3291" t="str">
        <f t="shared" si="561"/>
        <v/>
      </c>
    </row>
    <row r="3292" spans="1:38" x14ac:dyDescent="0.2">
      <c r="A3292" s="1">
        <v>8534</v>
      </c>
      <c r="B3292" s="2" t="s">
        <v>18</v>
      </c>
      <c r="C3292" s="3">
        <v>42980</v>
      </c>
      <c r="D3292" s="2" t="s">
        <v>59</v>
      </c>
      <c r="E3292" s="2">
        <v>25</v>
      </c>
      <c r="F3292" s="2">
        <v>2332.8200000000002</v>
      </c>
      <c r="G3292" s="2">
        <v>0.02</v>
      </c>
      <c r="H3292" s="2" t="s">
        <v>20</v>
      </c>
      <c r="I3292" s="2">
        <v>745.31</v>
      </c>
      <c r="J3292" s="2">
        <v>102.48</v>
      </c>
      <c r="K3292" s="2">
        <v>33.99</v>
      </c>
      <c r="L3292" s="2" t="s">
        <v>575</v>
      </c>
      <c r="M3292" s="2" t="s">
        <v>29</v>
      </c>
      <c r="N3292" s="2" t="s">
        <v>43</v>
      </c>
      <c r="O3292" s="2" t="s">
        <v>24</v>
      </c>
      <c r="P3292" s="2" t="s">
        <v>90</v>
      </c>
      <c r="Q3292" s="2" t="s">
        <v>26</v>
      </c>
      <c r="R3292" s="3">
        <v>42982</v>
      </c>
      <c r="S3292" s="10">
        <f t="shared" si="558"/>
        <v>2017</v>
      </c>
      <c r="T3292" t="str">
        <f t="shared" si="562"/>
        <v/>
      </c>
      <c r="U3292" t="str">
        <f t="shared" si="562"/>
        <v/>
      </c>
      <c r="V3292">
        <f t="shared" si="562"/>
        <v>745.31</v>
      </c>
      <c r="W3292" t="str">
        <f t="shared" si="562"/>
        <v/>
      </c>
      <c r="Z3292">
        <f t="shared" si="563"/>
        <v>745.31</v>
      </c>
      <c r="AA3292" t="str">
        <f t="shared" si="563"/>
        <v/>
      </c>
      <c r="AB3292" t="str">
        <f t="shared" si="563"/>
        <v/>
      </c>
      <c r="AE3292" t="str">
        <f t="shared" si="559"/>
        <v/>
      </c>
      <c r="AH3292" t="str">
        <f t="shared" si="560"/>
        <v/>
      </c>
      <c r="AI3292" t="str">
        <f t="shared" si="561"/>
        <v/>
      </c>
      <c r="AJ3292" t="str">
        <f t="shared" si="561"/>
        <v/>
      </c>
      <c r="AK3292" t="str">
        <f t="shared" si="561"/>
        <v/>
      </c>
      <c r="AL3292" t="str">
        <f t="shared" si="561"/>
        <v/>
      </c>
    </row>
    <row r="3293" spans="1:38" x14ac:dyDescent="0.2">
      <c r="A3293" s="1">
        <v>8535</v>
      </c>
      <c r="B3293" s="2" t="s">
        <v>18</v>
      </c>
      <c r="C3293" s="3">
        <v>42980</v>
      </c>
      <c r="D3293" s="2" t="s">
        <v>41</v>
      </c>
      <c r="E3293" s="2">
        <v>29</v>
      </c>
      <c r="F3293" s="2">
        <v>831.91</v>
      </c>
      <c r="G3293" s="2">
        <v>0.01</v>
      </c>
      <c r="H3293" s="2" t="s">
        <v>20</v>
      </c>
      <c r="I3293" s="2">
        <v>6.3</v>
      </c>
      <c r="J3293" s="2">
        <v>39.479999999999997</v>
      </c>
      <c r="K3293" s="2">
        <v>18</v>
      </c>
      <c r="L3293" s="2" t="s">
        <v>222</v>
      </c>
      <c r="M3293" s="2" t="s">
        <v>22</v>
      </c>
      <c r="N3293" s="2" t="s">
        <v>43</v>
      </c>
      <c r="O3293" s="2" t="s">
        <v>31</v>
      </c>
      <c r="P3293" s="2" t="s">
        <v>32</v>
      </c>
      <c r="Q3293" s="2" t="s">
        <v>26</v>
      </c>
      <c r="R3293" s="3">
        <v>42981</v>
      </c>
      <c r="S3293" s="10">
        <f t="shared" si="558"/>
        <v>2017</v>
      </c>
      <c r="T3293" t="str">
        <f t="shared" si="562"/>
        <v/>
      </c>
      <c r="U3293" t="str">
        <f t="shared" si="562"/>
        <v/>
      </c>
      <c r="V3293">
        <f t="shared" si="562"/>
        <v>6.3</v>
      </c>
      <c r="W3293" t="str">
        <f t="shared" si="562"/>
        <v/>
      </c>
      <c r="Z3293" t="str">
        <f t="shared" si="563"/>
        <v/>
      </c>
      <c r="AA3293">
        <f t="shared" si="563"/>
        <v>6.3</v>
      </c>
      <c r="AB3293" t="str">
        <f t="shared" si="563"/>
        <v/>
      </c>
      <c r="AE3293" t="str">
        <f t="shared" si="559"/>
        <v/>
      </c>
      <c r="AH3293" t="str">
        <f t="shared" si="560"/>
        <v/>
      </c>
      <c r="AI3293" t="str">
        <f t="shared" si="561"/>
        <v/>
      </c>
      <c r="AJ3293" t="str">
        <f t="shared" si="561"/>
        <v/>
      </c>
      <c r="AK3293" t="str">
        <f t="shared" si="561"/>
        <v/>
      </c>
      <c r="AL3293" t="str">
        <f t="shared" si="561"/>
        <v/>
      </c>
    </row>
    <row r="3294" spans="1:38" x14ac:dyDescent="0.2">
      <c r="A3294" s="1">
        <v>8536</v>
      </c>
      <c r="B3294" s="2" t="s">
        <v>18</v>
      </c>
      <c r="C3294" s="3">
        <v>42981</v>
      </c>
      <c r="D3294" s="2" t="s">
        <v>27</v>
      </c>
      <c r="E3294" s="2">
        <v>20</v>
      </c>
      <c r="F3294" s="2">
        <v>2513.7800000000002</v>
      </c>
      <c r="G3294" s="2">
        <v>7.0000000000000007E-2</v>
      </c>
      <c r="H3294" s="2" t="s">
        <v>44</v>
      </c>
      <c r="I3294" s="2">
        <v>-495.06</v>
      </c>
      <c r="J3294" s="2">
        <v>136.49</v>
      </c>
      <c r="K3294" s="2">
        <v>65.94</v>
      </c>
      <c r="L3294" s="2" t="s">
        <v>193</v>
      </c>
      <c r="M3294" s="2" t="s">
        <v>22</v>
      </c>
      <c r="N3294" s="2" t="s">
        <v>23</v>
      </c>
      <c r="O3294" s="2" t="s">
        <v>45</v>
      </c>
      <c r="P3294" s="2" t="s">
        <v>46</v>
      </c>
      <c r="Q3294" s="2" t="s">
        <v>47</v>
      </c>
      <c r="R3294" s="3">
        <v>42986</v>
      </c>
      <c r="S3294" s="10">
        <f t="shared" si="558"/>
        <v>2017</v>
      </c>
      <c r="T3294">
        <f t="shared" si="562"/>
        <v>-495.06</v>
      </c>
      <c r="U3294" t="str">
        <f t="shared" si="562"/>
        <v/>
      </c>
      <c r="V3294" t="str">
        <f t="shared" si="562"/>
        <v/>
      </c>
      <c r="W3294" t="str">
        <f t="shared" si="562"/>
        <v/>
      </c>
      <c r="Z3294" t="str">
        <f t="shared" si="563"/>
        <v/>
      </c>
      <c r="AA3294" t="str">
        <f t="shared" si="563"/>
        <v/>
      </c>
      <c r="AB3294">
        <f t="shared" si="563"/>
        <v>-495.06</v>
      </c>
      <c r="AE3294" t="str">
        <f t="shared" si="559"/>
        <v>Furniture</v>
      </c>
      <c r="AH3294" t="str">
        <f t="shared" si="560"/>
        <v/>
      </c>
      <c r="AI3294" t="str">
        <f t="shared" si="561"/>
        <v/>
      </c>
      <c r="AJ3294" t="str">
        <f t="shared" si="561"/>
        <v/>
      </c>
      <c r="AK3294" t="str">
        <f t="shared" si="561"/>
        <v/>
      </c>
      <c r="AL3294" t="str">
        <f t="shared" si="561"/>
        <v/>
      </c>
    </row>
    <row r="3295" spans="1:38" x14ac:dyDescent="0.2">
      <c r="A3295" s="1">
        <v>8537</v>
      </c>
      <c r="B3295" s="2" t="s">
        <v>18</v>
      </c>
      <c r="C3295" s="3">
        <v>42981</v>
      </c>
      <c r="D3295" s="2" t="s">
        <v>27</v>
      </c>
      <c r="E3295" s="2">
        <v>38</v>
      </c>
      <c r="F3295" s="2">
        <v>1119.94</v>
      </c>
      <c r="G3295" s="2">
        <v>0.01</v>
      </c>
      <c r="H3295" s="2" t="s">
        <v>20</v>
      </c>
      <c r="I3295" s="2">
        <v>358.36</v>
      </c>
      <c r="J3295" s="2">
        <v>39.18</v>
      </c>
      <c r="K3295" s="2">
        <v>22.23</v>
      </c>
      <c r="L3295" s="2" t="s">
        <v>171</v>
      </c>
      <c r="M3295" s="2" t="s">
        <v>38</v>
      </c>
      <c r="N3295" s="2" t="s">
        <v>30</v>
      </c>
      <c r="O3295" s="2" t="s">
        <v>24</v>
      </c>
      <c r="P3295" s="2" t="s">
        <v>90</v>
      </c>
      <c r="Q3295" s="2" t="s">
        <v>26</v>
      </c>
      <c r="R3295" s="3">
        <v>42986</v>
      </c>
      <c r="S3295" s="10">
        <f t="shared" si="558"/>
        <v>2017</v>
      </c>
      <c r="T3295" t="str">
        <f t="shared" si="562"/>
        <v/>
      </c>
      <c r="U3295">
        <f t="shared" si="562"/>
        <v>358.36</v>
      </c>
      <c r="V3295" t="str">
        <f t="shared" si="562"/>
        <v/>
      </c>
      <c r="W3295" t="str">
        <f t="shared" si="562"/>
        <v/>
      </c>
      <c r="Z3295">
        <f t="shared" si="563"/>
        <v>358.36</v>
      </c>
      <c r="AA3295" t="str">
        <f t="shared" si="563"/>
        <v/>
      </c>
      <c r="AB3295" t="str">
        <f t="shared" si="563"/>
        <v/>
      </c>
      <c r="AE3295" t="str">
        <f t="shared" si="559"/>
        <v/>
      </c>
      <c r="AH3295" t="str">
        <f t="shared" si="560"/>
        <v/>
      </c>
      <c r="AI3295" t="str">
        <f t="shared" si="561"/>
        <v/>
      </c>
      <c r="AJ3295" t="str">
        <f t="shared" si="561"/>
        <v/>
      </c>
      <c r="AK3295" t="str">
        <f t="shared" si="561"/>
        <v/>
      </c>
      <c r="AL3295" t="str">
        <f t="shared" si="561"/>
        <v/>
      </c>
    </row>
    <row r="3296" spans="1:38" x14ac:dyDescent="0.2">
      <c r="A3296" s="1">
        <v>8538</v>
      </c>
      <c r="B3296" s="2" t="s">
        <v>18</v>
      </c>
      <c r="C3296" s="3">
        <v>42982</v>
      </c>
      <c r="D3296" s="2" t="s">
        <v>59</v>
      </c>
      <c r="E3296" s="2">
        <v>15</v>
      </c>
      <c r="F3296" s="2">
        <v>612.5</v>
      </c>
      <c r="G3296" s="2">
        <v>0.04</v>
      </c>
      <c r="H3296" s="2" t="s">
        <v>49</v>
      </c>
      <c r="I3296" s="2">
        <v>98.21</v>
      </c>
      <c r="J3296" s="2">
        <v>52.98</v>
      </c>
      <c r="K3296" s="2">
        <v>19.329999999999998</v>
      </c>
      <c r="L3296" s="2" t="s">
        <v>454</v>
      </c>
      <c r="M3296" s="2" t="s">
        <v>29</v>
      </c>
      <c r="N3296" s="2" t="s">
        <v>43</v>
      </c>
      <c r="O3296" s="2" t="s">
        <v>24</v>
      </c>
      <c r="P3296" s="2" t="s">
        <v>71</v>
      </c>
      <c r="Q3296" s="2" t="s">
        <v>26</v>
      </c>
      <c r="R3296" s="3">
        <v>42984</v>
      </c>
      <c r="S3296" s="10">
        <f t="shared" si="558"/>
        <v>2017</v>
      </c>
      <c r="T3296" t="str">
        <f t="shared" si="562"/>
        <v/>
      </c>
      <c r="U3296" t="str">
        <f t="shared" si="562"/>
        <v/>
      </c>
      <c r="V3296">
        <f t="shared" si="562"/>
        <v>98.21</v>
      </c>
      <c r="W3296" t="str">
        <f t="shared" si="562"/>
        <v/>
      </c>
      <c r="Z3296">
        <f t="shared" si="563"/>
        <v>98.21</v>
      </c>
      <c r="AA3296" t="str">
        <f t="shared" si="563"/>
        <v/>
      </c>
      <c r="AB3296" t="str">
        <f t="shared" si="563"/>
        <v/>
      </c>
      <c r="AE3296" t="str">
        <f t="shared" si="559"/>
        <v/>
      </c>
      <c r="AH3296" t="str">
        <f t="shared" si="560"/>
        <v/>
      </c>
      <c r="AI3296" t="str">
        <f t="shared" si="561"/>
        <v/>
      </c>
      <c r="AJ3296" t="str">
        <f t="shared" si="561"/>
        <v/>
      </c>
      <c r="AK3296" t="str">
        <f t="shared" si="561"/>
        <v/>
      </c>
      <c r="AL3296" t="str">
        <f t="shared" si="561"/>
        <v/>
      </c>
    </row>
    <row r="3297" spans="1:38" x14ac:dyDescent="0.2">
      <c r="A3297" s="1">
        <v>8539</v>
      </c>
      <c r="B3297" s="2" t="s">
        <v>18</v>
      </c>
      <c r="C3297" s="3">
        <v>42982</v>
      </c>
      <c r="D3297" s="2" t="s">
        <v>41</v>
      </c>
      <c r="E3297" s="2">
        <v>40</v>
      </c>
      <c r="F3297" s="2">
        <v>1999.85</v>
      </c>
      <c r="G3297" s="2">
        <v>0.05</v>
      </c>
      <c r="H3297" s="2" t="s">
        <v>44</v>
      </c>
      <c r="I3297" s="2">
        <v>-1604.52</v>
      </c>
      <c r="J3297" s="2">
        <v>60.58</v>
      </c>
      <c r="K3297" s="2">
        <v>68.11</v>
      </c>
      <c r="L3297" s="2" t="s">
        <v>605</v>
      </c>
      <c r="M3297" s="2" t="s">
        <v>38</v>
      </c>
      <c r="N3297" s="2" t="s">
        <v>30</v>
      </c>
      <c r="O3297" s="2" t="s">
        <v>45</v>
      </c>
      <c r="P3297" s="2" t="s">
        <v>67</v>
      </c>
      <c r="Q3297" s="2" t="s">
        <v>47</v>
      </c>
      <c r="R3297" s="3">
        <v>42983</v>
      </c>
      <c r="S3297" s="10">
        <f t="shared" si="558"/>
        <v>2017</v>
      </c>
      <c r="T3297" t="str">
        <f t="shared" si="562"/>
        <v/>
      </c>
      <c r="U3297">
        <f t="shared" si="562"/>
        <v>-1604.52</v>
      </c>
      <c r="V3297" t="str">
        <f t="shared" si="562"/>
        <v/>
      </c>
      <c r="W3297" t="str">
        <f t="shared" si="562"/>
        <v/>
      </c>
      <c r="Z3297" t="str">
        <f t="shared" si="563"/>
        <v/>
      </c>
      <c r="AA3297" t="str">
        <f t="shared" si="563"/>
        <v/>
      </c>
      <c r="AB3297">
        <f t="shared" si="563"/>
        <v>-1604.52</v>
      </c>
      <c r="AE3297" t="str">
        <f t="shared" si="559"/>
        <v>Furniture</v>
      </c>
      <c r="AH3297" t="str">
        <f t="shared" si="560"/>
        <v/>
      </c>
      <c r="AI3297" t="str">
        <f t="shared" si="561"/>
        <v/>
      </c>
      <c r="AJ3297" t="str">
        <f t="shared" si="561"/>
        <v/>
      </c>
      <c r="AK3297" t="str">
        <f t="shared" si="561"/>
        <v/>
      </c>
      <c r="AL3297" t="str">
        <f t="shared" si="561"/>
        <v/>
      </c>
    </row>
    <row r="3298" spans="1:38" x14ac:dyDescent="0.2">
      <c r="A3298" s="1">
        <v>8540</v>
      </c>
      <c r="B3298" s="2" t="s">
        <v>18</v>
      </c>
      <c r="C3298" s="3">
        <v>42982</v>
      </c>
      <c r="D3298" s="2" t="s">
        <v>50</v>
      </c>
      <c r="E3298" s="2">
        <v>4</v>
      </c>
      <c r="F3298" s="2">
        <v>63.37</v>
      </c>
      <c r="G3298" s="2">
        <v>0.09</v>
      </c>
      <c r="H3298" s="2" t="s">
        <v>20</v>
      </c>
      <c r="I3298" s="2">
        <v>-13.94</v>
      </c>
      <c r="J3298" s="2">
        <v>24.53</v>
      </c>
      <c r="K3298" s="2">
        <v>21.17</v>
      </c>
      <c r="L3298" s="2" t="s">
        <v>104</v>
      </c>
      <c r="M3298" s="2" t="s">
        <v>29</v>
      </c>
      <c r="N3298" s="2" t="s">
        <v>54</v>
      </c>
      <c r="O3298" s="2" t="s">
        <v>24</v>
      </c>
      <c r="P3298" s="2" t="s">
        <v>25</v>
      </c>
      <c r="Q3298" s="2" t="s">
        <v>26</v>
      </c>
      <c r="R3298" s="3">
        <v>42983</v>
      </c>
      <c r="S3298" s="10">
        <f t="shared" si="558"/>
        <v>2017</v>
      </c>
      <c r="T3298" t="str">
        <f t="shared" si="562"/>
        <v/>
      </c>
      <c r="U3298" t="str">
        <f t="shared" si="562"/>
        <v/>
      </c>
      <c r="V3298" t="str">
        <f t="shared" si="562"/>
        <v/>
      </c>
      <c r="W3298">
        <f t="shared" si="562"/>
        <v>-13.94</v>
      </c>
      <c r="Z3298">
        <f t="shared" si="563"/>
        <v>-13.94</v>
      </c>
      <c r="AA3298" t="str">
        <f t="shared" si="563"/>
        <v/>
      </c>
      <c r="AB3298" t="str">
        <f t="shared" si="563"/>
        <v/>
      </c>
      <c r="AE3298" t="str">
        <f t="shared" si="559"/>
        <v>Office Supplies</v>
      </c>
      <c r="AH3298" t="str">
        <f t="shared" si="560"/>
        <v/>
      </c>
      <c r="AI3298" t="str">
        <f t="shared" si="561"/>
        <v/>
      </c>
      <c r="AJ3298" t="str">
        <f t="shared" si="561"/>
        <v/>
      </c>
      <c r="AK3298" t="str">
        <f t="shared" si="561"/>
        <v/>
      </c>
      <c r="AL3298" t="str">
        <f t="shared" si="561"/>
        <v/>
      </c>
    </row>
    <row r="3299" spans="1:38" x14ac:dyDescent="0.2">
      <c r="A3299" s="1">
        <v>8541</v>
      </c>
      <c r="B3299" s="2" t="s">
        <v>18</v>
      </c>
      <c r="C3299" s="3">
        <v>42982</v>
      </c>
      <c r="D3299" s="2" t="s">
        <v>50</v>
      </c>
      <c r="E3299" s="2">
        <v>9</v>
      </c>
      <c r="F3299" s="2">
        <v>182.12</v>
      </c>
      <c r="G3299" s="2">
        <v>0.06</v>
      </c>
      <c r="H3299" s="2" t="s">
        <v>20</v>
      </c>
      <c r="I3299" s="2">
        <v>-58.08</v>
      </c>
      <c r="J3299" s="2">
        <v>31.98</v>
      </c>
      <c r="K3299" s="2">
        <v>18</v>
      </c>
      <c r="L3299" s="2" t="s">
        <v>104</v>
      </c>
      <c r="M3299" s="2" t="s">
        <v>29</v>
      </c>
      <c r="N3299" s="2" t="s">
        <v>54</v>
      </c>
      <c r="O3299" s="2" t="s">
        <v>31</v>
      </c>
      <c r="P3299" s="2" t="s">
        <v>32</v>
      </c>
      <c r="Q3299" s="2" t="s">
        <v>26</v>
      </c>
      <c r="R3299" s="3">
        <v>42985</v>
      </c>
      <c r="S3299" s="10">
        <f t="shared" si="558"/>
        <v>2017</v>
      </c>
      <c r="T3299" t="str">
        <f t="shared" si="562"/>
        <v/>
      </c>
      <c r="U3299" t="str">
        <f t="shared" si="562"/>
        <v/>
      </c>
      <c r="V3299" t="str">
        <f t="shared" si="562"/>
        <v/>
      </c>
      <c r="W3299">
        <f t="shared" si="562"/>
        <v>-58.08</v>
      </c>
      <c r="Z3299" t="str">
        <f t="shared" si="563"/>
        <v/>
      </c>
      <c r="AA3299">
        <f t="shared" si="563"/>
        <v>-58.08</v>
      </c>
      <c r="AB3299" t="str">
        <f t="shared" si="563"/>
        <v/>
      </c>
      <c r="AE3299" t="str">
        <f t="shared" si="559"/>
        <v>Technology</v>
      </c>
      <c r="AH3299">
        <f t="shared" si="560"/>
        <v>-58.08</v>
      </c>
      <c r="AI3299" t="str">
        <f t="shared" si="561"/>
        <v/>
      </c>
      <c r="AJ3299" t="str">
        <f t="shared" si="561"/>
        <v/>
      </c>
      <c r="AK3299" t="str">
        <f t="shared" si="561"/>
        <v/>
      </c>
      <c r="AL3299">
        <f t="shared" si="561"/>
        <v>-58.08</v>
      </c>
    </row>
    <row r="3300" spans="1:38" x14ac:dyDescent="0.2">
      <c r="A3300" s="1">
        <v>8542</v>
      </c>
      <c r="B3300" s="2" t="s">
        <v>18</v>
      </c>
      <c r="C3300" s="3">
        <v>42982</v>
      </c>
      <c r="D3300" s="2" t="s">
        <v>50</v>
      </c>
      <c r="E3300" s="2">
        <v>48</v>
      </c>
      <c r="F3300" s="2">
        <v>2278.77</v>
      </c>
      <c r="G3300" s="2">
        <v>0.09</v>
      </c>
      <c r="H3300" s="2" t="s">
        <v>49</v>
      </c>
      <c r="I3300" s="2">
        <v>533.51</v>
      </c>
      <c r="J3300" s="2">
        <v>61.34</v>
      </c>
      <c r="K3300" s="2">
        <v>24.25</v>
      </c>
      <c r="L3300" s="2" t="s">
        <v>104</v>
      </c>
      <c r="M3300" s="2" t="s">
        <v>29</v>
      </c>
      <c r="N3300" s="2" t="s">
        <v>54</v>
      </c>
      <c r="O3300" s="2" t="s">
        <v>45</v>
      </c>
      <c r="P3300" s="2" t="s">
        <v>55</v>
      </c>
      <c r="Q3300" s="2" t="s">
        <v>34</v>
      </c>
      <c r="R3300" s="3">
        <v>42984</v>
      </c>
      <c r="S3300" s="10">
        <f t="shared" si="558"/>
        <v>2017</v>
      </c>
      <c r="T3300" t="str">
        <f t="shared" si="562"/>
        <v/>
      </c>
      <c r="U3300" t="str">
        <f t="shared" si="562"/>
        <v/>
      </c>
      <c r="V3300" t="str">
        <f t="shared" si="562"/>
        <v/>
      </c>
      <c r="W3300">
        <f t="shared" si="562"/>
        <v>533.51</v>
      </c>
      <c r="Z3300" t="str">
        <f t="shared" si="563"/>
        <v/>
      </c>
      <c r="AA3300" t="str">
        <f t="shared" si="563"/>
        <v/>
      </c>
      <c r="AB3300">
        <f t="shared" si="563"/>
        <v>533.51</v>
      </c>
      <c r="AE3300" t="str">
        <f t="shared" si="559"/>
        <v/>
      </c>
      <c r="AH3300" t="str">
        <f t="shared" si="560"/>
        <v/>
      </c>
      <c r="AI3300" t="str">
        <f t="shared" si="561"/>
        <v/>
      </c>
      <c r="AJ3300" t="str">
        <f t="shared" si="561"/>
        <v/>
      </c>
      <c r="AK3300" t="str">
        <f t="shared" si="561"/>
        <v/>
      </c>
      <c r="AL3300" t="str">
        <f t="shared" si="561"/>
        <v/>
      </c>
    </row>
    <row r="3301" spans="1:38" x14ac:dyDescent="0.2">
      <c r="A3301" s="1">
        <v>8543</v>
      </c>
      <c r="B3301" s="2" t="s">
        <v>18</v>
      </c>
      <c r="C3301" s="3">
        <v>42982</v>
      </c>
      <c r="D3301" s="2" t="s">
        <v>59</v>
      </c>
      <c r="E3301" s="2">
        <v>30</v>
      </c>
      <c r="F3301" s="2">
        <v>4595.326</v>
      </c>
      <c r="G3301" s="2">
        <v>0.1</v>
      </c>
      <c r="H3301" s="2" t="s">
        <v>20</v>
      </c>
      <c r="I3301" s="2">
        <v>692.81</v>
      </c>
      <c r="J3301" s="2">
        <v>207.99</v>
      </c>
      <c r="K3301" s="2">
        <v>18.2</v>
      </c>
      <c r="L3301" s="2" t="s">
        <v>254</v>
      </c>
      <c r="M3301" s="2" t="s">
        <v>38</v>
      </c>
      <c r="N3301" s="2" t="s">
        <v>30</v>
      </c>
      <c r="O3301" s="2" t="s">
        <v>31</v>
      </c>
      <c r="P3301" s="2" t="s">
        <v>39</v>
      </c>
      <c r="Q3301" s="2" t="s">
        <v>26</v>
      </c>
      <c r="R3301" s="3">
        <v>42985</v>
      </c>
      <c r="S3301" s="10">
        <f t="shared" si="558"/>
        <v>2017</v>
      </c>
      <c r="T3301" t="str">
        <f t="shared" si="562"/>
        <v/>
      </c>
      <c r="U3301">
        <f t="shared" si="562"/>
        <v>692.81</v>
      </c>
      <c r="V3301" t="str">
        <f t="shared" si="562"/>
        <v/>
      </c>
      <c r="W3301" t="str">
        <f t="shared" si="562"/>
        <v/>
      </c>
      <c r="Z3301" t="str">
        <f t="shared" si="563"/>
        <v/>
      </c>
      <c r="AA3301">
        <f t="shared" si="563"/>
        <v>692.81</v>
      </c>
      <c r="AB3301" t="str">
        <f t="shared" si="563"/>
        <v/>
      </c>
      <c r="AE3301" t="str">
        <f t="shared" si="559"/>
        <v/>
      </c>
      <c r="AH3301" t="str">
        <f t="shared" si="560"/>
        <v/>
      </c>
      <c r="AI3301" t="str">
        <f t="shared" si="561"/>
        <v/>
      </c>
      <c r="AJ3301" t="str">
        <f t="shared" si="561"/>
        <v/>
      </c>
      <c r="AK3301" t="str">
        <f t="shared" si="561"/>
        <v/>
      </c>
      <c r="AL3301" t="str">
        <f t="shared" si="561"/>
        <v/>
      </c>
    </row>
    <row r="3302" spans="1:38" x14ac:dyDescent="0.2">
      <c r="A3302" s="1">
        <v>8544</v>
      </c>
      <c r="B3302" s="2" t="s">
        <v>18</v>
      </c>
      <c r="C3302" s="3">
        <v>42982</v>
      </c>
      <c r="D3302" s="2" t="s">
        <v>59</v>
      </c>
      <c r="E3302" s="2">
        <v>42</v>
      </c>
      <c r="F3302" s="2">
        <v>4549.3239999999996</v>
      </c>
      <c r="G3302" s="2">
        <v>0.01</v>
      </c>
      <c r="H3302" s="2" t="s">
        <v>20</v>
      </c>
      <c r="I3302" s="2">
        <v>1227.54</v>
      </c>
      <c r="J3302" s="2">
        <v>137.99</v>
      </c>
      <c r="K3302" s="2">
        <v>22.08</v>
      </c>
      <c r="L3302" s="2" t="s">
        <v>254</v>
      </c>
      <c r="M3302" s="2" t="s">
        <v>38</v>
      </c>
      <c r="N3302" s="2" t="s">
        <v>30</v>
      </c>
      <c r="O3302" s="2" t="s">
        <v>31</v>
      </c>
      <c r="P3302" s="2" t="s">
        <v>39</v>
      </c>
      <c r="Q3302" s="2" t="s">
        <v>26</v>
      </c>
      <c r="R3302" s="3">
        <v>42983</v>
      </c>
      <c r="S3302" s="10">
        <f t="shared" si="558"/>
        <v>2017</v>
      </c>
      <c r="T3302" t="str">
        <f t="shared" ref="T3302:W3321" si="564">IF($N3302=T$1,$I3302,"")</f>
        <v/>
      </c>
      <c r="U3302">
        <f t="shared" si="564"/>
        <v>1227.54</v>
      </c>
      <c r="V3302" t="str">
        <f t="shared" si="564"/>
        <v/>
      </c>
      <c r="W3302" t="str">
        <f t="shared" si="564"/>
        <v/>
      </c>
      <c r="Z3302" t="str">
        <f t="shared" ref="Z3302:AB3321" si="565">IF($O3302=Z$1,$I3302,"")</f>
        <v/>
      </c>
      <c r="AA3302">
        <f t="shared" si="565"/>
        <v>1227.54</v>
      </c>
      <c r="AB3302" t="str">
        <f t="shared" si="565"/>
        <v/>
      </c>
      <c r="AE3302" t="str">
        <f t="shared" si="559"/>
        <v/>
      </c>
      <c r="AH3302" t="str">
        <f t="shared" si="560"/>
        <v/>
      </c>
      <c r="AI3302" t="str">
        <f t="shared" si="561"/>
        <v/>
      </c>
      <c r="AJ3302" t="str">
        <f t="shared" si="561"/>
        <v/>
      </c>
      <c r="AK3302" t="str">
        <f t="shared" si="561"/>
        <v/>
      </c>
      <c r="AL3302" t="str">
        <f t="shared" si="561"/>
        <v/>
      </c>
    </row>
    <row r="3303" spans="1:38" x14ac:dyDescent="0.2">
      <c r="A3303" s="1">
        <v>8545</v>
      </c>
      <c r="B3303" s="2" t="s">
        <v>40</v>
      </c>
      <c r="C3303" s="3">
        <v>42985</v>
      </c>
      <c r="D3303" s="2" t="s">
        <v>27</v>
      </c>
      <c r="E3303" s="2">
        <v>12</v>
      </c>
      <c r="F3303" s="2">
        <v>1214.48</v>
      </c>
      <c r="G3303" s="2">
        <v>0.05</v>
      </c>
      <c r="H3303" s="2" t="s">
        <v>44</v>
      </c>
      <c r="I3303" s="2">
        <v>-345.9</v>
      </c>
      <c r="J3303" s="2">
        <v>107.98</v>
      </c>
      <c r="K3303" s="2">
        <v>72.2</v>
      </c>
      <c r="L3303" s="2" t="s">
        <v>320</v>
      </c>
      <c r="M3303" s="2" t="s">
        <v>38</v>
      </c>
      <c r="N3303" s="2" t="s">
        <v>30</v>
      </c>
      <c r="O3303" s="2" t="s">
        <v>45</v>
      </c>
      <c r="P3303" s="2" t="s">
        <v>61</v>
      </c>
      <c r="Q3303" s="2" t="s">
        <v>56</v>
      </c>
      <c r="R3303" s="3">
        <v>42989</v>
      </c>
      <c r="S3303" s="10">
        <f t="shared" si="558"/>
        <v>2017</v>
      </c>
      <c r="T3303" t="str">
        <f t="shared" si="564"/>
        <v/>
      </c>
      <c r="U3303">
        <f t="shared" si="564"/>
        <v>-345.9</v>
      </c>
      <c r="V3303" t="str">
        <f t="shared" si="564"/>
        <v/>
      </c>
      <c r="W3303" t="str">
        <f t="shared" si="564"/>
        <v/>
      </c>
      <c r="Z3303" t="str">
        <f t="shared" si="565"/>
        <v/>
      </c>
      <c r="AA3303" t="str">
        <f t="shared" si="565"/>
        <v/>
      </c>
      <c r="AB3303">
        <f t="shared" si="565"/>
        <v>-345.9</v>
      </c>
      <c r="AE3303" t="str">
        <f t="shared" si="559"/>
        <v>Furniture</v>
      </c>
      <c r="AH3303" t="str">
        <f t="shared" si="560"/>
        <v/>
      </c>
      <c r="AI3303" t="str">
        <f t="shared" si="561"/>
        <v/>
      </c>
      <c r="AJ3303" t="str">
        <f t="shared" si="561"/>
        <v/>
      </c>
      <c r="AK3303" t="str">
        <f t="shared" si="561"/>
        <v/>
      </c>
      <c r="AL3303" t="str">
        <f t="shared" si="561"/>
        <v/>
      </c>
    </row>
    <row r="3304" spans="1:38" x14ac:dyDescent="0.2">
      <c r="A3304" s="1">
        <v>8546</v>
      </c>
      <c r="B3304" s="2" t="s">
        <v>40</v>
      </c>
      <c r="C3304" s="3">
        <v>42985</v>
      </c>
      <c r="D3304" s="2" t="s">
        <v>27</v>
      </c>
      <c r="E3304" s="2">
        <v>11</v>
      </c>
      <c r="F3304" s="2">
        <v>2625.5120000000002</v>
      </c>
      <c r="G3304" s="2">
        <v>0.04</v>
      </c>
      <c r="H3304" s="2" t="s">
        <v>44</v>
      </c>
      <c r="I3304" s="2">
        <v>-133.87</v>
      </c>
      <c r="J3304" s="2">
        <v>298.85000000000002</v>
      </c>
      <c r="K3304" s="2">
        <v>75.760000000000005</v>
      </c>
      <c r="L3304" s="2" t="s">
        <v>320</v>
      </c>
      <c r="M3304" s="2" t="s">
        <v>38</v>
      </c>
      <c r="N3304" s="2" t="s">
        <v>30</v>
      </c>
      <c r="O3304" s="2" t="s">
        <v>45</v>
      </c>
      <c r="P3304" s="2" t="s">
        <v>46</v>
      </c>
      <c r="Q3304" s="2" t="s">
        <v>47</v>
      </c>
      <c r="R3304" s="3">
        <v>42987</v>
      </c>
      <c r="S3304" s="10">
        <f t="shared" si="558"/>
        <v>2017</v>
      </c>
      <c r="T3304" t="str">
        <f t="shared" si="564"/>
        <v/>
      </c>
      <c r="U3304">
        <f t="shared" si="564"/>
        <v>-133.87</v>
      </c>
      <c r="V3304" t="str">
        <f t="shared" si="564"/>
        <v/>
      </c>
      <c r="W3304" t="str">
        <f t="shared" si="564"/>
        <v/>
      </c>
      <c r="Z3304" t="str">
        <f t="shared" si="565"/>
        <v/>
      </c>
      <c r="AA3304" t="str">
        <f t="shared" si="565"/>
        <v/>
      </c>
      <c r="AB3304">
        <f t="shared" si="565"/>
        <v>-133.87</v>
      </c>
      <c r="AE3304" t="str">
        <f t="shared" si="559"/>
        <v>Furniture</v>
      </c>
      <c r="AH3304" t="str">
        <f t="shared" si="560"/>
        <v/>
      </c>
      <c r="AI3304" t="str">
        <f t="shared" si="561"/>
        <v/>
      </c>
      <c r="AJ3304" t="str">
        <f t="shared" si="561"/>
        <v/>
      </c>
      <c r="AK3304" t="str">
        <f t="shared" si="561"/>
        <v/>
      </c>
      <c r="AL3304" t="str">
        <f t="shared" si="561"/>
        <v/>
      </c>
    </row>
    <row r="3305" spans="1:38" x14ac:dyDescent="0.2">
      <c r="A3305" s="1">
        <v>8547</v>
      </c>
      <c r="B3305" s="2" t="s">
        <v>18</v>
      </c>
      <c r="C3305" s="3">
        <v>42986</v>
      </c>
      <c r="D3305" s="2" t="s">
        <v>50</v>
      </c>
      <c r="E3305" s="2">
        <v>12</v>
      </c>
      <c r="F3305" s="2">
        <v>94.09</v>
      </c>
      <c r="G3305" s="2">
        <v>0</v>
      </c>
      <c r="H3305" s="2" t="s">
        <v>20</v>
      </c>
      <c r="I3305" s="2">
        <v>-38.08</v>
      </c>
      <c r="J3305" s="2">
        <v>18.48</v>
      </c>
      <c r="K3305" s="2">
        <v>21.37</v>
      </c>
      <c r="L3305" s="2" t="s">
        <v>378</v>
      </c>
      <c r="M3305" s="2" t="s">
        <v>29</v>
      </c>
      <c r="N3305" s="2" t="s">
        <v>23</v>
      </c>
      <c r="O3305" s="2" t="s">
        <v>24</v>
      </c>
      <c r="P3305" s="2" t="s">
        <v>35</v>
      </c>
      <c r="Q3305" s="2" t="s">
        <v>26</v>
      </c>
      <c r="R3305" s="3">
        <v>42987</v>
      </c>
      <c r="S3305" s="10">
        <f t="shared" si="558"/>
        <v>2017</v>
      </c>
      <c r="T3305">
        <f t="shared" si="564"/>
        <v>-38.08</v>
      </c>
      <c r="U3305" t="str">
        <f t="shared" si="564"/>
        <v/>
      </c>
      <c r="V3305" t="str">
        <f t="shared" si="564"/>
        <v/>
      </c>
      <c r="W3305" t="str">
        <f t="shared" si="564"/>
        <v/>
      </c>
      <c r="Z3305">
        <f t="shared" si="565"/>
        <v>-38.08</v>
      </c>
      <c r="AA3305" t="str">
        <f t="shared" si="565"/>
        <v/>
      </c>
      <c r="AB3305" t="str">
        <f t="shared" si="565"/>
        <v/>
      </c>
      <c r="AE3305" t="str">
        <f t="shared" si="559"/>
        <v>Office Supplies</v>
      </c>
      <c r="AH3305" t="str">
        <f t="shared" si="560"/>
        <v/>
      </c>
      <c r="AI3305" t="str">
        <f t="shared" si="561"/>
        <v/>
      </c>
      <c r="AJ3305" t="str">
        <f t="shared" si="561"/>
        <v/>
      </c>
      <c r="AK3305" t="str">
        <f t="shared" si="561"/>
        <v/>
      </c>
      <c r="AL3305" t="str">
        <f t="shared" si="561"/>
        <v/>
      </c>
    </row>
    <row r="3306" spans="1:38" x14ac:dyDescent="0.2">
      <c r="A3306" s="1">
        <v>8548</v>
      </c>
      <c r="B3306" s="2" t="s">
        <v>18</v>
      </c>
      <c r="C3306" s="3">
        <v>42986</v>
      </c>
      <c r="D3306" s="2" t="s">
        <v>50</v>
      </c>
      <c r="E3306" s="2">
        <v>49</v>
      </c>
      <c r="F3306" s="2">
        <v>182.21</v>
      </c>
      <c r="G3306" s="2">
        <v>7.0000000000000007E-2</v>
      </c>
      <c r="H3306" s="2" t="s">
        <v>20</v>
      </c>
      <c r="I3306" s="2">
        <v>80.22</v>
      </c>
      <c r="J3306" s="2">
        <v>15.75</v>
      </c>
      <c r="K3306" s="2">
        <v>14.5</v>
      </c>
      <c r="L3306" s="2" t="s">
        <v>400</v>
      </c>
      <c r="M3306" s="2" t="s">
        <v>29</v>
      </c>
      <c r="N3306" s="2" t="s">
        <v>30</v>
      </c>
      <c r="O3306" s="2" t="s">
        <v>24</v>
      </c>
      <c r="P3306" s="2" t="s">
        <v>74</v>
      </c>
      <c r="Q3306" s="2" t="s">
        <v>26</v>
      </c>
      <c r="R3306" s="3">
        <v>42987</v>
      </c>
      <c r="S3306" s="10">
        <f t="shared" si="558"/>
        <v>2017</v>
      </c>
      <c r="T3306" t="str">
        <f t="shared" si="564"/>
        <v/>
      </c>
      <c r="U3306">
        <f t="shared" si="564"/>
        <v>80.22</v>
      </c>
      <c r="V3306" t="str">
        <f t="shared" si="564"/>
        <v/>
      </c>
      <c r="W3306" t="str">
        <f t="shared" si="564"/>
        <v/>
      </c>
      <c r="Z3306">
        <f t="shared" si="565"/>
        <v>80.22</v>
      </c>
      <c r="AA3306" t="str">
        <f t="shared" si="565"/>
        <v/>
      </c>
      <c r="AB3306" t="str">
        <f t="shared" si="565"/>
        <v/>
      </c>
      <c r="AE3306" t="str">
        <f t="shared" si="559"/>
        <v/>
      </c>
      <c r="AH3306" t="str">
        <f t="shared" si="560"/>
        <v/>
      </c>
      <c r="AI3306" t="str">
        <f t="shared" si="561"/>
        <v/>
      </c>
      <c r="AJ3306" t="str">
        <f t="shared" si="561"/>
        <v/>
      </c>
      <c r="AK3306" t="str">
        <f t="shared" si="561"/>
        <v/>
      </c>
      <c r="AL3306" t="str">
        <f t="shared" si="561"/>
        <v/>
      </c>
    </row>
    <row r="3307" spans="1:38" x14ac:dyDescent="0.2">
      <c r="A3307" s="1">
        <v>8549</v>
      </c>
      <c r="B3307" s="2" t="s">
        <v>18</v>
      </c>
      <c r="C3307" s="3">
        <v>42986</v>
      </c>
      <c r="D3307" s="2" t="s">
        <v>50</v>
      </c>
      <c r="E3307" s="2">
        <v>20</v>
      </c>
      <c r="F3307" s="2">
        <v>96.91</v>
      </c>
      <c r="G3307" s="2">
        <v>0.02</v>
      </c>
      <c r="H3307" s="2" t="s">
        <v>20</v>
      </c>
      <c r="I3307" s="2">
        <v>-56.59</v>
      </c>
      <c r="J3307" s="2">
        <v>15.98</v>
      </c>
      <c r="K3307" s="2">
        <v>19.260000000000002</v>
      </c>
      <c r="L3307" s="2" t="s">
        <v>400</v>
      </c>
      <c r="M3307" s="2" t="s">
        <v>29</v>
      </c>
      <c r="N3307" s="2" t="s">
        <v>30</v>
      </c>
      <c r="O3307" s="2" t="s">
        <v>24</v>
      </c>
      <c r="P3307" s="2" t="s">
        <v>25</v>
      </c>
      <c r="Q3307" s="2" t="s">
        <v>26</v>
      </c>
      <c r="R3307" s="3">
        <v>42988</v>
      </c>
      <c r="S3307" s="10">
        <f t="shared" si="558"/>
        <v>2017</v>
      </c>
      <c r="T3307" t="str">
        <f t="shared" si="564"/>
        <v/>
      </c>
      <c r="U3307">
        <f t="shared" si="564"/>
        <v>-56.59</v>
      </c>
      <c r="V3307" t="str">
        <f t="shared" si="564"/>
        <v/>
      </c>
      <c r="W3307" t="str">
        <f t="shared" si="564"/>
        <v/>
      </c>
      <c r="Z3307">
        <f t="shared" si="565"/>
        <v>-56.59</v>
      </c>
      <c r="AA3307" t="str">
        <f t="shared" si="565"/>
        <v/>
      </c>
      <c r="AB3307" t="str">
        <f t="shared" si="565"/>
        <v/>
      </c>
      <c r="AE3307" t="str">
        <f t="shared" si="559"/>
        <v>Office Supplies</v>
      </c>
      <c r="AH3307" t="str">
        <f t="shared" si="560"/>
        <v/>
      </c>
      <c r="AI3307" t="str">
        <f t="shared" si="561"/>
        <v/>
      </c>
      <c r="AJ3307" t="str">
        <f t="shared" si="561"/>
        <v/>
      </c>
      <c r="AK3307" t="str">
        <f t="shared" si="561"/>
        <v/>
      </c>
      <c r="AL3307" t="str">
        <f t="shared" si="561"/>
        <v/>
      </c>
    </row>
    <row r="3308" spans="1:38" x14ac:dyDescent="0.2">
      <c r="A3308" s="1">
        <v>8550</v>
      </c>
      <c r="B3308" s="2" t="s">
        <v>18</v>
      </c>
      <c r="C3308" s="3">
        <v>42987</v>
      </c>
      <c r="D3308" s="2" t="s">
        <v>27</v>
      </c>
      <c r="E3308" s="2">
        <v>32</v>
      </c>
      <c r="F3308" s="2">
        <v>3253.13</v>
      </c>
      <c r="G3308" s="2">
        <v>0.09</v>
      </c>
      <c r="H3308" s="2" t="s">
        <v>20</v>
      </c>
      <c r="I3308" s="2">
        <v>574.97</v>
      </c>
      <c r="J3308" s="2">
        <v>122.98</v>
      </c>
      <c r="K3308" s="2">
        <v>27.99</v>
      </c>
      <c r="L3308" s="2" t="s">
        <v>412</v>
      </c>
      <c r="M3308" s="2" t="s">
        <v>22</v>
      </c>
      <c r="N3308" s="2" t="s">
        <v>30</v>
      </c>
      <c r="O3308" s="2" t="s">
        <v>45</v>
      </c>
      <c r="P3308" s="2" t="s">
        <v>55</v>
      </c>
      <c r="Q3308" s="2" t="s">
        <v>62</v>
      </c>
      <c r="R3308" s="3">
        <v>42989</v>
      </c>
      <c r="S3308" s="10">
        <f t="shared" si="558"/>
        <v>2017</v>
      </c>
      <c r="T3308" t="str">
        <f t="shared" si="564"/>
        <v/>
      </c>
      <c r="U3308">
        <f t="shared" si="564"/>
        <v>574.97</v>
      </c>
      <c r="V3308" t="str">
        <f t="shared" si="564"/>
        <v/>
      </c>
      <c r="W3308" t="str">
        <f t="shared" si="564"/>
        <v/>
      </c>
      <c r="Z3308" t="str">
        <f t="shared" si="565"/>
        <v/>
      </c>
      <c r="AA3308" t="str">
        <f t="shared" si="565"/>
        <v/>
      </c>
      <c r="AB3308">
        <f t="shared" si="565"/>
        <v>574.97</v>
      </c>
      <c r="AE3308" t="str">
        <f t="shared" si="559"/>
        <v/>
      </c>
      <c r="AH3308" t="str">
        <f t="shared" si="560"/>
        <v/>
      </c>
      <c r="AI3308" t="str">
        <f t="shared" si="561"/>
        <v/>
      </c>
      <c r="AJ3308" t="str">
        <f t="shared" si="561"/>
        <v/>
      </c>
      <c r="AK3308" t="str">
        <f t="shared" si="561"/>
        <v/>
      </c>
      <c r="AL3308" t="str">
        <f t="shared" si="561"/>
        <v/>
      </c>
    </row>
    <row r="3309" spans="1:38" x14ac:dyDescent="0.2">
      <c r="A3309" s="1">
        <v>8551</v>
      </c>
      <c r="B3309" s="2" t="s">
        <v>18</v>
      </c>
      <c r="C3309" s="3">
        <v>42987</v>
      </c>
      <c r="D3309" s="2" t="s">
        <v>27</v>
      </c>
      <c r="E3309" s="2">
        <v>27</v>
      </c>
      <c r="F3309" s="2">
        <v>70.42</v>
      </c>
      <c r="G3309" s="2">
        <v>7.0000000000000007E-2</v>
      </c>
      <c r="H3309" s="2" t="s">
        <v>20</v>
      </c>
      <c r="I3309" s="2">
        <v>-114.26</v>
      </c>
      <c r="J3309" s="2">
        <v>14.18</v>
      </c>
      <c r="K3309" s="2">
        <v>19</v>
      </c>
      <c r="L3309" s="2" t="s">
        <v>412</v>
      </c>
      <c r="M3309" s="2" t="s">
        <v>22</v>
      </c>
      <c r="N3309" s="2" t="s">
        <v>30</v>
      </c>
      <c r="O3309" s="2" t="s">
        <v>24</v>
      </c>
      <c r="P3309" s="2" t="s">
        <v>203</v>
      </c>
      <c r="Q3309" s="2" t="s">
        <v>36</v>
      </c>
      <c r="R3309" s="3">
        <v>42989</v>
      </c>
      <c r="S3309" s="10">
        <f t="shared" si="558"/>
        <v>2017</v>
      </c>
      <c r="T3309" t="str">
        <f t="shared" si="564"/>
        <v/>
      </c>
      <c r="U3309">
        <f t="shared" si="564"/>
        <v>-114.26</v>
      </c>
      <c r="V3309" t="str">
        <f t="shared" si="564"/>
        <v/>
      </c>
      <c r="W3309" t="str">
        <f t="shared" si="564"/>
        <v/>
      </c>
      <c r="Z3309">
        <f t="shared" si="565"/>
        <v>-114.26</v>
      </c>
      <c r="AA3309" t="str">
        <f t="shared" si="565"/>
        <v/>
      </c>
      <c r="AB3309" t="str">
        <f t="shared" si="565"/>
        <v/>
      </c>
      <c r="AE3309" t="str">
        <f t="shared" si="559"/>
        <v>Office Supplies</v>
      </c>
      <c r="AH3309" t="str">
        <f t="shared" si="560"/>
        <v/>
      </c>
      <c r="AI3309" t="str">
        <f t="shared" si="561"/>
        <v/>
      </c>
      <c r="AJ3309" t="str">
        <f t="shared" si="561"/>
        <v/>
      </c>
      <c r="AK3309" t="str">
        <f t="shared" si="561"/>
        <v/>
      </c>
      <c r="AL3309" t="str">
        <f t="shared" si="561"/>
        <v/>
      </c>
    </row>
    <row r="3310" spans="1:38" x14ac:dyDescent="0.2">
      <c r="A3310" s="1">
        <v>8552</v>
      </c>
      <c r="B3310" s="2" t="s">
        <v>18</v>
      </c>
      <c r="C3310" s="3">
        <v>42987</v>
      </c>
      <c r="D3310" s="2" t="s">
        <v>27</v>
      </c>
      <c r="E3310" s="2">
        <v>9</v>
      </c>
      <c r="F3310" s="2">
        <v>6428.27</v>
      </c>
      <c r="G3310" s="2">
        <v>0.02</v>
      </c>
      <c r="H3310" s="2" t="s">
        <v>20</v>
      </c>
      <c r="I3310" s="2">
        <v>-684.81</v>
      </c>
      <c r="J3310" s="2">
        <v>711.99</v>
      </c>
      <c r="K3310" s="2">
        <v>38.49</v>
      </c>
      <c r="L3310" s="2" t="s">
        <v>412</v>
      </c>
      <c r="M3310" s="2" t="s">
        <v>22</v>
      </c>
      <c r="N3310" s="2" t="s">
        <v>30</v>
      </c>
      <c r="O3310" s="2" t="s">
        <v>31</v>
      </c>
      <c r="P3310" s="2" t="s">
        <v>107</v>
      </c>
      <c r="Q3310" s="2" t="s">
        <v>34</v>
      </c>
      <c r="R3310" s="3">
        <v>42992</v>
      </c>
      <c r="S3310" s="10">
        <f t="shared" si="558"/>
        <v>2017</v>
      </c>
      <c r="T3310" t="str">
        <f t="shared" si="564"/>
        <v/>
      </c>
      <c r="U3310">
        <f t="shared" si="564"/>
        <v>-684.81</v>
      </c>
      <c r="V3310" t="str">
        <f t="shared" si="564"/>
        <v/>
      </c>
      <c r="W3310" t="str">
        <f t="shared" si="564"/>
        <v/>
      </c>
      <c r="Z3310" t="str">
        <f t="shared" si="565"/>
        <v/>
      </c>
      <c r="AA3310">
        <f t="shared" si="565"/>
        <v>-684.81</v>
      </c>
      <c r="AB3310" t="str">
        <f t="shared" si="565"/>
        <v/>
      </c>
      <c r="AE3310" t="str">
        <f t="shared" si="559"/>
        <v>Technology</v>
      </c>
      <c r="AH3310">
        <f t="shared" si="560"/>
        <v>-684.81</v>
      </c>
      <c r="AI3310" t="str">
        <f t="shared" si="561"/>
        <v/>
      </c>
      <c r="AJ3310" t="str">
        <f t="shared" si="561"/>
        <v/>
      </c>
      <c r="AK3310" t="str">
        <f t="shared" si="561"/>
        <v/>
      </c>
      <c r="AL3310">
        <f t="shared" si="561"/>
        <v>-684.81</v>
      </c>
    </row>
    <row r="3311" spans="1:38" x14ac:dyDescent="0.2">
      <c r="A3311" s="1">
        <v>8553</v>
      </c>
      <c r="B3311" s="2" t="s">
        <v>18</v>
      </c>
      <c r="C3311" s="3">
        <v>42987</v>
      </c>
      <c r="D3311" s="2" t="s">
        <v>27</v>
      </c>
      <c r="E3311" s="2">
        <v>25</v>
      </c>
      <c r="F3311" s="2">
        <v>2415.0929999999998</v>
      </c>
      <c r="G3311" s="2">
        <v>0.04</v>
      </c>
      <c r="H3311" s="2" t="s">
        <v>20</v>
      </c>
      <c r="I3311" s="2">
        <v>429.54</v>
      </c>
      <c r="J3311" s="2">
        <v>122.99</v>
      </c>
      <c r="K3311" s="2">
        <v>22.99</v>
      </c>
      <c r="L3311" s="2" t="s">
        <v>412</v>
      </c>
      <c r="M3311" s="2" t="s">
        <v>22</v>
      </c>
      <c r="N3311" s="2" t="s">
        <v>30</v>
      </c>
      <c r="O3311" s="2" t="s">
        <v>31</v>
      </c>
      <c r="P3311" s="2" t="s">
        <v>39</v>
      </c>
      <c r="Q3311" s="2" t="s">
        <v>26</v>
      </c>
      <c r="R3311" s="3">
        <v>42991</v>
      </c>
      <c r="S3311" s="10">
        <f t="shared" si="558"/>
        <v>2017</v>
      </c>
      <c r="T3311" t="str">
        <f t="shared" si="564"/>
        <v/>
      </c>
      <c r="U3311">
        <f t="shared" si="564"/>
        <v>429.54</v>
      </c>
      <c r="V3311" t="str">
        <f t="shared" si="564"/>
        <v/>
      </c>
      <c r="W3311" t="str">
        <f t="shared" si="564"/>
        <v/>
      </c>
      <c r="Z3311" t="str">
        <f t="shared" si="565"/>
        <v/>
      </c>
      <c r="AA3311">
        <f t="shared" si="565"/>
        <v>429.54</v>
      </c>
      <c r="AB3311" t="str">
        <f t="shared" si="565"/>
        <v/>
      </c>
      <c r="AE3311" t="str">
        <f t="shared" si="559"/>
        <v/>
      </c>
      <c r="AH3311" t="str">
        <f t="shared" si="560"/>
        <v/>
      </c>
      <c r="AI3311" t="str">
        <f t="shared" si="561"/>
        <v/>
      </c>
      <c r="AJ3311" t="str">
        <f t="shared" si="561"/>
        <v/>
      </c>
      <c r="AK3311" t="str">
        <f t="shared" si="561"/>
        <v/>
      </c>
      <c r="AL3311" t="str">
        <f t="shared" si="561"/>
        <v/>
      </c>
    </row>
    <row r="3312" spans="1:38" x14ac:dyDescent="0.2">
      <c r="A3312" s="1">
        <v>8554</v>
      </c>
      <c r="B3312" s="2" t="s">
        <v>18</v>
      </c>
      <c r="C3312" s="3">
        <v>42988</v>
      </c>
      <c r="D3312" s="2" t="s">
        <v>59</v>
      </c>
      <c r="E3312" s="2">
        <v>34</v>
      </c>
      <c r="F3312" s="2">
        <v>132.86000000000001</v>
      </c>
      <c r="G3312" s="2">
        <v>7.0000000000000007E-2</v>
      </c>
      <c r="H3312" s="2" t="s">
        <v>20</v>
      </c>
      <c r="I3312" s="2">
        <v>-124.23</v>
      </c>
      <c r="J3312" s="2">
        <v>15.58</v>
      </c>
      <c r="K3312" s="2">
        <v>19.47</v>
      </c>
      <c r="L3312" s="2" t="s">
        <v>318</v>
      </c>
      <c r="M3312" s="2" t="s">
        <v>38</v>
      </c>
      <c r="N3312" s="2" t="s">
        <v>43</v>
      </c>
      <c r="O3312" s="2" t="s">
        <v>24</v>
      </c>
      <c r="P3312" s="2" t="s">
        <v>25</v>
      </c>
      <c r="Q3312" s="2" t="s">
        <v>26</v>
      </c>
      <c r="R3312" s="3">
        <v>42988</v>
      </c>
      <c r="S3312" s="10">
        <f t="shared" si="558"/>
        <v>2017</v>
      </c>
      <c r="T3312" t="str">
        <f t="shared" si="564"/>
        <v/>
      </c>
      <c r="U3312" t="str">
        <f t="shared" si="564"/>
        <v/>
      </c>
      <c r="V3312">
        <f t="shared" si="564"/>
        <v>-124.23</v>
      </c>
      <c r="W3312" t="str">
        <f t="shared" si="564"/>
        <v/>
      </c>
      <c r="Z3312">
        <f t="shared" si="565"/>
        <v>-124.23</v>
      </c>
      <c r="AA3312" t="str">
        <f t="shared" si="565"/>
        <v/>
      </c>
      <c r="AB3312" t="str">
        <f t="shared" si="565"/>
        <v/>
      </c>
      <c r="AE3312" t="str">
        <f t="shared" si="559"/>
        <v>Office Supplies</v>
      </c>
      <c r="AH3312" t="str">
        <f t="shared" si="560"/>
        <v/>
      </c>
      <c r="AI3312" t="str">
        <f t="shared" si="561"/>
        <v/>
      </c>
      <c r="AJ3312" t="str">
        <f t="shared" si="561"/>
        <v/>
      </c>
      <c r="AK3312" t="str">
        <f t="shared" si="561"/>
        <v/>
      </c>
      <c r="AL3312" t="str">
        <f t="shared" si="561"/>
        <v/>
      </c>
    </row>
    <row r="3313" spans="1:38" x14ac:dyDescent="0.2">
      <c r="A3313" s="1">
        <v>8555</v>
      </c>
      <c r="B3313" s="2" t="s">
        <v>18</v>
      </c>
      <c r="C3313" s="3">
        <v>42988</v>
      </c>
      <c r="D3313" s="2" t="s">
        <v>19</v>
      </c>
      <c r="E3313" s="2">
        <v>7</v>
      </c>
      <c r="F3313" s="2">
        <v>280.82</v>
      </c>
      <c r="G3313" s="2">
        <v>0</v>
      </c>
      <c r="H3313" s="2" t="s">
        <v>20</v>
      </c>
      <c r="I3313" s="2">
        <v>15.46</v>
      </c>
      <c r="J3313" s="2">
        <v>46.54</v>
      </c>
      <c r="K3313" s="2">
        <v>28.72</v>
      </c>
      <c r="L3313" s="2" t="s">
        <v>574</v>
      </c>
      <c r="M3313" s="2" t="s">
        <v>22</v>
      </c>
      <c r="N3313" s="2" t="s">
        <v>30</v>
      </c>
      <c r="O3313" s="2" t="s">
        <v>24</v>
      </c>
      <c r="P3313" s="2" t="s">
        <v>25</v>
      </c>
      <c r="Q3313" s="2" t="s">
        <v>26</v>
      </c>
      <c r="R3313" s="3">
        <v>42989</v>
      </c>
      <c r="S3313" s="10">
        <f t="shared" si="558"/>
        <v>2017</v>
      </c>
      <c r="T3313" t="str">
        <f t="shared" si="564"/>
        <v/>
      </c>
      <c r="U3313">
        <f t="shared" si="564"/>
        <v>15.46</v>
      </c>
      <c r="V3313" t="str">
        <f t="shared" si="564"/>
        <v/>
      </c>
      <c r="W3313" t="str">
        <f t="shared" si="564"/>
        <v/>
      </c>
      <c r="Z3313">
        <f t="shared" si="565"/>
        <v>15.46</v>
      </c>
      <c r="AA3313" t="str">
        <f t="shared" si="565"/>
        <v/>
      </c>
      <c r="AB3313" t="str">
        <f t="shared" si="565"/>
        <v/>
      </c>
      <c r="AE3313" t="str">
        <f t="shared" si="559"/>
        <v/>
      </c>
      <c r="AH3313" t="str">
        <f t="shared" si="560"/>
        <v/>
      </c>
      <c r="AI3313" t="str">
        <f t="shared" si="561"/>
        <v/>
      </c>
      <c r="AJ3313" t="str">
        <f t="shared" si="561"/>
        <v/>
      </c>
      <c r="AK3313" t="str">
        <f t="shared" si="561"/>
        <v/>
      </c>
      <c r="AL3313" t="str">
        <f t="shared" si="561"/>
        <v/>
      </c>
    </row>
    <row r="3314" spans="1:38" x14ac:dyDescent="0.2">
      <c r="A3314" s="1">
        <v>8556</v>
      </c>
      <c r="B3314" s="2" t="s">
        <v>18</v>
      </c>
      <c r="C3314" s="3">
        <v>42988</v>
      </c>
      <c r="D3314" s="2" t="s">
        <v>19</v>
      </c>
      <c r="E3314" s="2">
        <v>10</v>
      </c>
      <c r="F3314" s="2">
        <v>5165.49</v>
      </c>
      <c r="G3314" s="2">
        <v>0.01</v>
      </c>
      <c r="H3314" s="2" t="s">
        <v>44</v>
      </c>
      <c r="I3314" s="2">
        <v>974.45</v>
      </c>
      <c r="J3314" s="2">
        <v>512.98</v>
      </c>
      <c r="K3314" s="2">
        <v>42.14</v>
      </c>
      <c r="L3314" s="2" t="s">
        <v>574</v>
      </c>
      <c r="M3314" s="2" t="s">
        <v>29</v>
      </c>
      <c r="N3314" s="2" t="s">
        <v>30</v>
      </c>
      <c r="O3314" s="2" t="s">
        <v>31</v>
      </c>
      <c r="P3314" s="2" t="s">
        <v>33</v>
      </c>
      <c r="Q3314" s="2" t="s">
        <v>56</v>
      </c>
      <c r="R3314" s="3">
        <v>42989</v>
      </c>
      <c r="S3314" s="10">
        <f t="shared" si="558"/>
        <v>2017</v>
      </c>
      <c r="T3314" t="str">
        <f t="shared" si="564"/>
        <v/>
      </c>
      <c r="U3314">
        <f t="shared" si="564"/>
        <v>974.45</v>
      </c>
      <c r="V3314" t="str">
        <f t="shared" si="564"/>
        <v/>
      </c>
      <c r="W3314" t="str">
        <f t="shared" si="564"/>
        <v/>
      </c>
      <c r="Z3314" t="str">
        <f t="shared" si="565"/>
        <v/>
      </c>
      <c r="AA3314">
        <f t="shared" si="565"/>
        <v>974.45</v>
      </c>
      <c r="AB3314" t="str">
        <f t="shared" si="565"/>
        <v/>
      </c>
      <c r="AE3314" t="str">
        <f t="shared" si="559"/>
        <v/>
      </c>
      <c r="AH3314">
        <f t="shared" si="560"/>
        <v>974.45</v>
      </c>
      <c r="AI3314" t="str">
        <f t="shared" si="561"/>
        <v/>
      </c>
      <c r="AJ3314" t="str">
        <f t="shared" si="561"/>
        <v/>
      </c>
      <c r="AK3314" t="str">
        <f t="shared" si="561"/>
        <v/>
      </c>
      <c r="AL3314">
        <f t="shared" si="561"/>
        <v>974.45</v>
      </c>
    </row>
    <row r="3315" spans="1:38" x14ac:dyDescent="0.2">
      <c r="A3315" s="1">
        <v>8557</v>
      </c>
      <c r="B3315" s="2" t="s">
        <v>18</v>
      </c>
      <c r="C3315" s="3">
        <v>42989</v>
      </c>
      <c r="D3315" s="2" t="s">
        <v>27</v>
      </c>
      <c r="E3315" s="2">
        <v>45</v>
      </c>
      <c r="F3315" s="2">
        <v>290.11</v>
      </c>
      <c r="G3315" s="2">
        <v>0.09</v>
      </c>
      <c r="H3315" s="2" t="s">
        <v>20</v>
      </c>
      <c r="I3315" s="2">
        <v>-136.04</v>
      </c>
      <c r="J3315" s="2">
        <v>18.48</v>
      </c>
      <c r="K3315" s="2">
        <v>20.74</v>
      </c>
      <c r="L3315" s="2" t="s">
        <v>252</v>
      </c>
      <c r="M3315" s="2" t="s">
        <v>29</v>
      </c>
      <c r="N3315" s="2" t="s">
        <v>30</v>
      </c>
      <c r="O3315" s="2" t="s">
        <v>24</v>
      </c>
      <c r="P3315" s="2" t="s">
        <v>35</v>
      </c>
      <c r="Q3315" s="2" t="s">
        <v>26</v>
      </c>
      <c r="R3315" s="3">
        <v>42994</v>
      </c>
      <c r="S3315" s="10">
        <f t="shared" si="558"/>
        <v>2017</v>
      </c>
      <c r="T3315" t="str">
        <f t="shared" si="564"/>
        <v/>
      </c>
      <c r="U3315">
        <f t="shared" si="564"/>
        <v>-136.04</v>
      </c>
      <c r="V3315" t="str">
        <f t="shared" si="564"/>
        <v/>
      </c>
      <c r="W3315" t="str">
        <f t="shared" si="564"/>
        <v/>
      </c>
      <c r="Z3315">
        <f t="shared" si="565"/>
        <v>-136.04</v>
      </c>
      <c r="AA3315" t="str">
        <f t="shared" si="565"/>
        <v/>
      </c>
      <c r="AB3315" t="str">
        <f t="shared" si="565"/>
        <v/>
      </c>
      <c r="AE3315" t="str">
        <f t="shared" si="559"/>
        <v>Office Supplies</v>
      </c>
      <c r="AH3315" t="str">
        <f t="shared" si="560"/>
        <v/>
      </c>
      <c r="AI3315" t="str">
        <f t="shared" si="561"/>
        <v/>
      </c>
      <c r="AJ3315" t="str">
        <f t="shared" si="561"/>
        <v/>
      </c>
      <c r="AK3315" t="str">
        <f t="shared" si="561"/>
        <v/>
      </c>
      <c r="AL3315" t="str">
        <f t="shared" si="561"/>
        <v/>
      </c>
    </row>
    <row r="3316" spans="1:38" x14ac:dyDescent="0.2">
      <c r="A3316" s="1">
        <v>8558</v>
      </c>
      <c r="B3316" s="2" t="s">
        <v>18</v>
      </c>
      <c r="C3316" s="3">
        <v>42989</v>
      </c>
      <c r="D3316" s="2" t="s">
        <v>27</v>
      </c>
      <c r="E3316" s="2">
        <v>48</v>
      </c>
      <c r="F3316" s="2">
        <v>731.53</v>
      </c>
      <c r="G3316" s="2">
        <v>0.01</v>
      </c>
      <c r="H3316" s="2" t="s">
        <v>20</v>
      </c>
      <c r="I3316" s="2">
        <v>-245.13</v>
      </c>
      <c r="J3316" s="2">
        <v>26.81</v>
      </c>
      <c r="K3316" s="2">
        <v>27.32</v>
      </c>
      <c r="L3316" s="2" t="s">
        <v>252</v>
      </c>
      <c r="M3316" s="2" t="s">
        <v>29</v>
      </c>
      <c r="N3316" s="2" t="s">
        <v>30</v>
      </c>
      <c r="O3316" s="2" t="s">
        <v>24</v>
      </c>
      <c r="P3316" s="2" t="s">
        <v>71</v>
      </c>
      <c r="Q3316" s="2" t="s">
        <v>26</v>
      </c>
      <c r="R3316" s="3">
        <v>42996</v>
      </c>
      <c r="S3316" s="10">
        <f t="shared" si="558"/>
        <v>2017</v>
      </c>
      <c r="T3316" t="str">
        <f t="shared" si="564"/>
        <v/>
      </c>
      <c r="U3316">
        <f t="shared" si="564"/>
        <v>-245.13</v>
      </c>
      <c r="V3316" t="str">
        <f t="shared" si="564"/>
        <v/>
      </c>
      <c r="W3316" t="str">
        <f t="shared" si="564"/>
        <v/>
      </c>
      <c r="Z3316">
        <f t="shared" si="565"/>
        <v>-245.13</v>
      </c>
      <c r="AA3316" t="str">
        <f t="shared" si="565"/>
        <v/>
      </c>
      <c r="AB3316" t="str">
        <f t="shared" si="565"/>
        <v/>
      </c>
      <c r="AE3316" t="str">
        <f t="shared" si="559"/>
        <v>Office Supplies</v>
      </c>
      <c r="AH3316" t="str">
        <f t="shared" si="560"/>
        <v/>
      </c>
      <c r="AI3316" t="str">
        <f t="shared" si="561"/>
        <v/>
      </c>
      <c r="AJ3316" t="str">
        <f t="shared" si="561"/>
        <v/>
      </c>
      <c r="AK3316" t="str">
        <f t="shared" si="561"/>
        <v/>
      </c>
      <c r="AL3316" t="str">
        <f t="shared" si="561"/>
        <v/>
      </c>
    </row>
    <row r="3317" spans="1:38" x14ac:dyDescent="0.2">
      <c r="A3317" s="1">
        <v>8559</v>
      </c>
      <c r="B3317" s="2" t="s">
        <v>18</v>
      </c>
      <c r="C3317" s="3">
        <v>42989</v>
      </c>
      <c r="D3317" s="2" t="s">
        <v>27</v>
      </c>
      <c r="E3317" s="2">
        <v>15</v>
      </c>
      <c r="F3317" s="2">
        <v>302.06</v>
      </c>
      <c r="G3317" s="2">
        <v>7.0000000000000007E-2</v>
      </c>
      <c r="H3317" s="2" t="s">
        <v>20</v>
      </c>
      <c r="I3317" s="2">
        <v>91.73</v>
      </c>
      <c r="J3317" s="2">
        <v>32.24</v>
      </c>
      <c r="K3317" s="2">
        <v>20.67</v>
      </c>
      <c r="L3317" s="2" t="s">
        <v>252</v>
      </c>
      <c r="M3317" s="2" t="s">
        <v>29</v>
      </c>
      <c r="N3317" s="2" t="s">
        <v>30</v>
      </c>
      <c r="O3317" s="2" t="s">
        <v>45</v>
      </c>
      <c r="P3317" s="2" t="s">
        <v>55</v>
      </c>
      <c r="Q3317" s="2" t="s">
        <v>58</v>
      </c>
      <c r="R3317" s="3">
        <v>42996</v>
      </c>
      <c r="S3317" s="10">
        <f t="shared" si="558"/>
        <v>2017</v>
      </c>
      <c r="T3317" t="str">
        <f t="shared" si="564"/>
        <v/>
      </c>
      <c r="U3317">
        <f t="shared" si="564"/>
        <v>91.73</v>
      </c>
      <c r="V3317" t="str">
        <f t="shared" si="564"/>
        <v/>
      </c>
      <c r="W3317" t="str">
        <f t="shared" si="564"/>
        <v/>
      </c>
      <c r="Z3317" t="str">
        <f t="shared" si="565"/>
        <v/>
      </c>
      <c r="AA3317" t="str">
        <f t="shared" si="565"/>
        <v/>
      </c>
      <c r="AB3317">
        <f t="shared" si="565"/>
        <v>91.73</v>
      </c>
      <c r="AE3317" t="str">
        <f t="shared" si="559"/>
        <v/>
      </c>
      <c r="AH3317" t="str">
        <f t="shared" si="560"/>
        <v/>
      </c>
      <c r="AI3317" t="str">
        <f t="shared" si="561"/>
        <v/>
      </c>
      <c r="AJ3317" t="str">
        <f t="shared" si="561"/>
        <v/>
      </c>
      <c r="AK3317" t="str">
        <f t="shared" si="561"/>
        <v/>
      </c>
      <c r="AL3317" t="str">
        <f t="shared" si="561"/>
        <v/>
      </c>
    </row>
    <row r="3318" spans="1:38" x14ac:dyDescent="0.2">
      <c r="A3318" s="1">
        <v>8560</v>
      </c>
      <c r="B3318" s="2" t="s">
        <v>18</v>
      </c>
      <c r="C3318" s="3">
        <v>42989</v>
      </c>
      <c r="D3318" s="2" t="s">
        <v>27</v>
      </c>
      <c r="E3318" s="2">
        <v>16</v>
      </c>
      <c r="F3318" s="2">
        <v>244.94</v>
      </c>
      <c r="G3318" s="2">
        <v>0.04</v>
      </c>
      <c r="H3318" s="2" t="s">
        <v>20</v>
      </c>
      <c r="I3318" s="2">
        <v>35.159999999999997</v>
      </c>
      <c r="J3318" s="2">
        <v>25.79</v>
      </c>
      <c r="K3318" s="2">
        <v>22.78</v>
      </c>
      <c r="L3318" s="2" t="s">
        <v>332</v>
      </c>
      <c r="M3318" s="2" t="s">
        <v>29</v>
      </c>
      <c r="N3318" s="2" t="s">
        <v>30</v>
      </c>
      <c r="O3318" s="2" t="s">
        <v>45</v>
      </c>
      <c r="P3318" s="2" t="s">
        <v>55</v>
      </c>
      <c r="Q3318" s="2" t="s">
        <v>26</v>
      </c>
      <c r="R3318" s="3">
        <v>42989</v>
      </c>
      <c r="S3318" s="10">
        <f t="shared" si="558"/>
        <v>2017</v>
      </c>
      <c r="T3318" t="str">
        <f t="shared" si="564"/>
        <v/>
      </c>
      <c r="U3318">
        <f t="shared" si="564"/>
        <v>35.159999999999997</v>
      </c>
      <c r="V3318" t="str">
        <f t="shared" si="564"/>
        <v/>
      </c>
      <c r="W3318" t="str">
        <f t="shared" si="564"/>
        <v/>
      </c>
      <c r="Z3318" t="str">
        <f t="shared" si="565"/>
        <v/>
      </c>
      <c r="AA3318" t="str">
        <f t="shared" si="565"/>
        <v/>
      </c>
      <c r="AB3318">
        <f t="shared" si="565"/>
        <v>35.159999999999997</v>
      </c>
      <c r="AE3318" t="str">
        <f t="shared" si="559"/>
        <v/>
      </c>
      <c r="AH3318" t="str">
        <f t="shared" si="560"/>
        <v/>
      </c>
      <c r="AI3318" t="str">
        <f t="shared" si="561"/>
        <v/>
      </c>
      <c r="AJ3318" t="str">
        <f t="shared" si="561"/>
        <v/>
      </c>
      <c r="AK3318" t="str">
        <f t="shared" si="561"/>
        <v/>
      </c>
      <c r="AL3318" t="str">
        <f t="shared" si="561"/>
        <v/>
      </c>
    </row>
    <row r="3319" spans="1:38" x14ac:dyDescent="0.2">
      <c r="A3319" s="1">
        <v>8561</v>
      </c>
      <c r="B3319" s="2" t="s">
        <v>18</v>
      </c>
      <c r="C3319" s="3">
        <v>42989</v>
      </c>
      <c r="D3319" s="2" t="s">
        <v>27</v>
      </c>
      <c r="E3319" s="2">
        <v>3</v>
      </c>
      <c r="F3319" s="2">
        <v>150.9</v>
      </c>
      <c r="G3319" s="2">
        <v>0.08</v>
      </c>
      <c r="H3319" s="2" t="s">
        <v>20</v>
      </c>
      <c r="I3319" s="2">
        <v>-22.11</v>
      </c>
      <c r="J3319" s="2">
        <v>60.91</v>
      </c>
      <c r="K3319" s="2">
        <v>19.809999999999999</v>
      </c>
      <c r="L3319" s="2" t="s">
        <v>332</v>
      </c>
      <c r="M3319" s="2" t="s">
        <v>29</v>
      </c>
      <c r="N3319" s="2" t="s">
        <v>30</v>
      </c>
      <c r="O3319" s="2" t="s">
        <v>24</v>
      </c>
      <c r="P3319" s="2" t="s">
        <v>35</v>
      </c>
      <c r="Q3319" s="2" t="s">
        <v>26</v>
      </c>
      <c r="R3319" s="3">
        <v>42989</v>
      </c>
      <c r="S3319" s="10">
        <f t="shared" si="558"/>
        <v>2017</v>
      </c>
      <c r="T3319" t="str">
        <f t="shared" si="564"/>
        <v/>
      </c>
      <c r="U3319">
        <f t="shared" si="564"/>
        <v>-22.11</v>
      </c>
      <c r="V3319" t="str">
        <f t="shared" si="564"/>
        <v/>
      </c>
      <c r="W3319" t="str">
        <f t="shared" si="564"/>
        <v/>
      </c>
      <c r="Z3319">
        <f t="shared" si="565"/>
        <v>-22.11</v>
      </c>
      <c r="AA3319" t="str">
        <f t="shared" si="565"/>
        <v/>
      </c>
      <c r="AB3319" t="str">
        <f t="shared" si="565"/>
        <v/>
      </c>
      <c r="AE3319" t="str">
        <f t="shared" si="559"/>
        <v>Office Supplies</v>
      </c>
      <c r="AH3319" t="str">
        <f t="shared" si="560"/>
        <v/>
      </c>
      <c r="AI3319" t="str">
        <f t="shared" si="561"/>
        <v/>
      </c>
      <c r="AJ3319" t="str">
        <f t="shared" si="561"/>
        <v/>
      </c>
      <c r="AK3319" t="str">
        <f t="shared" si="561"/>
        <v/>
      </c>
      <c r="AL3319" t="str">
        <f t="shared" si="561"/>
        <v/>
      </c>
    </row>
    <row r="3320" spans="1:38" x14ac:dyDescent="0.2">
      <c r="A3320" s="1">
        <v>8562</v>
      </c>
      <c r="B3320" s="2" t="s">
        <v>18</v>
      </c>
      <c r="C3320" s="3">
        <v>42989</v>
      </c>
      <c r="D3320" s="2" t="s">
        <v>27</v>
      </c>
      <c r="E3320" s="2">
        <v>35</v>
      </c>
      <c r="F3320" s="2">
        <v>7476.26</v>
      </c>
      <c r="G3320" s="2">
        <v>0.02</v>
      </c>
      <c r="H3320" s="2" t="s">
        <v>44</v>
      </c>
      <c r="I3320" s="2">
        <v>2160.81</v>
      </c>
      <c r="J3320" s="2">
        <v>212.98</v>
      </c>
      <c r="K3320" s="2">
        <v>37.76</v>
      </c>
      <c r="L3320" s="2" t="s">
        <v>500</v>
      </c>
      <c r="M3320" s="2" t="s">
        <v>66</v>
      </c>
      <c r="N3320" s="2" t="s">
        <v>54</v>
      </c>
      <c r="O3320" s="2" t="s">
        <v>45</v>
      </c>
      <c r="P3320" s="2" t="s">
        <v>61</v>
      </c>
      <c r="Q3320" s="2" t="s">
        <v>56</v>
      </c>
      <c r="R3320" s="3">
        <v>42996</v>
      </c>
      <c r="S3320" s="10">
        <f t="shared" si="558"/>
        <v>2017</v>
      </c>
      <c r="T3320" t="str">
        <f t="shared" si="564"/>
        <v/>
      </c>
      <c r="U3320" t="str">
        <f t="shared" si="564"/>
        <v/>
      </c>
      <c r="V3320" t="str">
        <f t="shared" si="564"/>
        <v/>
      </c>
      <c r="W3320">
        <f t="shared" si="564"/>
        <v>2160.81</v>
      </c>
      <c r="Z3320" t="str">
        <f t="shared" si="565"/>
        <v/>
      </c>
      <c r="AA3320" t="str">
        <f t="shared" si="565"/>
        <v/>
      </c>
      <c r="AB3320">
        <f t="shared" si="565"/>
        <v>2160.81</v>
      </c>
      <c r="AE3320" t="str">
        <f t="shared" si="559"/>
        <v/>
      </c>
      <c r="AH3320" t="str">
        <f t="shared" si="560"/>
        <v/>
      </c>
      <c r="AI3320" t="str">
        <f t="shared" si="561"/>
        <v/>
      </c>
      <c r="AJ3320" t="str">
        <f t="shared" si="561"/>
        <v/>
      </c>
      <c r="AK3320" t="str">
        <f t="shared" si="561"/>
        <v/>
      </c>
      <c r="AL3320" t="str">
        <f t="shared" si="561"/>
        <v/>
      </c>
    </row>
    <row r="3321" spans="1:38" x14ac:dyDescent="0.2">
      <c r="A3321" s="1">
        <v>8563</v>
      </c>
      <c r="B3321" s="2" t="s">
        <v>40</v>
      </c>
      <c r="C3321" s="3">
        <v>42990</v>
      </c>
      <c r="D3321" s="2" t="s">
        <v>59</v>
      </c>
      <c r="E3321" s="2">
        <v>41</v>
      </c>
      <c r="F3321" s="2">
        <v>6118.5685000000003</v>
      </c>
      <c r="G3321" s="2">
        <v>0.06</v>
      </c>
      <c r="H3321" s="2" t="s">
        <v>20</v>
      </c>
      <c r="I3321" s="2">
        <v>1668.48</v>
      </c>
      <c r="J3321" s="2">
        <v>187.99</v>
      </c>
      <c r="K3321" s="2">
        <v>18.989999999999998</v>
      </c>
      <c r="L3321" s="2" t="s">
        <v>307</v>
      </c>
      <c r="M3321" s="2" t="s">
        <v>38</v>
      </c>
      <c r="N3321" s="2" t="s">
        <v>54</v>
      </c>
      <c r="O3321" s="2" t="s">
        <v>31</v>
      </c>
      <c r="P3321" s="2" t="s">
        <v>39</v>
      </c>
      <c r="Q3321" s="2" t="s">
        <v>26</v>
      </c>
      <c r="R3321" s="3">
        <v>42991</v>
      </c>
      <c r="S3321" s="10">
        <f t="shared" si="558"/>
        <v>2017</v>
      </c>
      <c r="T3321" t="str">
        <f t="shared" si="564"/>
        <v/>
      </c>
      <c r="U3321" t="str">
        <f t="shared" si="564"/>
        <v/>
      </c>
      <c r="V3321" t="str">
        <f t="shared" si="564"/>
        <v/>
      </c>
      <c r="W3321">
        <f t="shared" si="564"/>
        <v>1668.48</v>
      </c>
      <c r="Z3321" t="str">
        <f t="shared" si="565"/>
        <v/>
      </c>
      <c r="AA3321">
        <f t="shared" si="565"/>
        <v>1668.48</v>
      </c>
      <c r="AB3321" t="str">
        <f t="shared" si="565"/>
        <v/>
      </c>
      <c r="AE3321" t="str">
        <f t="shared" si="559"/>
        <v/>
      </c>
      <c r="AH3321" t="str">
        <f t="shared" si="560"/>
        <v/>
      </c>
      <c r="AI3321" t="str">
        <f t="shared" si="561"/>
        <v/>
      </c>
      <c r="AJ3321" t="str">
        <f t="shared" si="561"/>
        <v/>
      </c>
      <c r="AK3321" t="str">
        <f t="shared" si="561"/>
        <v/>
      </c>
      <c r="AL3321" t="str">
        <f t="shared" si="561"/>
        <v/>
      </c>
    </row>
    <row r="3322" spans="1:38" x14ac:dyDescent="0.2">
      <c r="A3322" s="1">
        <v>8564</v>
      </c>
      <c r="B3322" s="2" t="s">
        <v>40</v>
      </c>
      <c r="C3322" s="3">
        <v>42990</v>
      </c>
      <c r="D3322" s="2" t="s">
        <v>59</v>
      </c>
      <c r="E3322" s="2">
        <v>44</v>
      </c>
      <c r="F3322" s="2">
        <v>121.11</v>
      </c>
      <c r="G3322" s="2">
        <v>7.0000000000000007E-2</v>
      </c>
      <c r="H3322" s="2" t="s">
        <v>20</v>
      </c>
      <c r="I3322" s="2">
        <v>47.1</v>
      </c>
      <c r="J3322" s="2">
        <v>14.61</v>
      </c>
      <c r="K3322" s="2">
        <v>14.5</v>
      </c>
      <c r="L3322" s="2" t="s">
        <v>307</v>
      </c>
      <c r="M3322" s="2" t="s">
        <v>38</v>
      </c>
      <c r="N3322" s="2" t="s">
        <v>54</v>
      </c>
      <c r="O3322" s="2" t="s">
        <v>24</v>
      </c>
      <c r="P3322" s="2" t="s">
        <v>74</v>
      </c>
      <c r="Q3322" s="2" t="s">
        <v>26</v>
      </c>
      <c r="R3322" s="3">
        <v>42992</v>
      </c>
      <c r="S3322" s="10">
        <f t="shared" si="558"/>
        <v>2017</v>
      </c>
      <c r="T3322" t="str">
        <f t="shared" ref="T3322:W3341" si="566">IF($N3322=T$1,$I3322,"")</f>
        <v/>
      </c>
      <c r="U3322" t="str">
        <f t="shared" si="566"/>
        <v/>
      </c>
      <c r="V3322" t="str">
        <f t="shared" si="566"/>
        <v/>
      </c>
      <c r="W3322">
        <f t="shared" si="566"/>
        <v>47.1</v>
      </c>
      <c r="Z3322">
        <f t="shared" ref="Z3322:AB3341" si="567">IF($O3322=Z$1,$I3322,"")</f>
        <v>47.1</v>
      </c>
      <c r="AA3322" t="str">
        <f t="shared" si="567"/>
        <v/>
      </c>
      <c r="AB3322" t="str">
        <f t="shared" si="567"/>
        <v/>
      </c>
      <c r="AE3322" t="str">
        <f t="shared" si="559"/>
        <v/>
      </c>
      <c r="AH3322" t="str">
        <f t="shared" si="560"/>
        <v/>
      </c>
      <c r="AI3322" t="str">
        <f t="shared" si="561"/>
        <v/>
      </c>
      <c r="AJ3322" t="str">
        <f t="shared" si="561"/>
        <v/>
      </c>
      <c r="AK3322" t="str">
        <f t="shared" si="561"/>
        <v/>
      </c>
      <c r="AL3322" t="str">
        <f t="shared" si="561"/>
        <v/>
      </c>
    </row>
    <row r="3323" spans="1:38" x14ac:dyDescent="0.2">
      <c r="A3323" s="1">
        <v>8565</v>
      </c>
      <c r="B3323" s="2" t="s">
        <v>18</v>
      </c>
      <c r="C3323" s="3">
        <v>42990</v>
      </c>
      <c r="D3323" s="2" t="s">
        <v>27</v>
      </c>
      <c r="E3323" s="2">
        <v>49</v>
      </c>
      <c r="F3323" s="2">
        <v>169.56</v>
      </c>
      <c r="G3323" s="2">
        <v>0.05</v>
      </c>
      <c r="H3323" s="2" t="s">
        <v>20</v>
      </c>
      <c r="I3323" s="2">
        <v>30.35</v>
      </c>
      <c r="J3323" s="2">
        <v>15.29</v>
      </c>
      <c r="K3323" s="2">
        <v>15.35</v>
      </c>
      <c r="L3323" s="2" t="s">
        <v>180</v>
      </c>
      <c r="M3323" s="2" t="s">
        <v>38</v>
      </c>
      <c r="N3323" s="2" t="s">
        <v>43</v>
      </c>
      <c r="O3323" s="2" t="s">
        <v>24</v>
      </c>
      <c r="P3323" s="2" t="s">
        <v>95</v>
      </c>
      <c r="Q3323" s="2" t="s">
        <v>36</v>
      </c>
      <c r="R3323" s="3">
        <v>42992</v>
      </c>
      <c r="S3323" s="10">
        <f t="shared" si="558"/>
        <v>2017</v>
      </c>
      <c r="T3323" t="str">
        <f t="shared" si="566"/>
        <v/>
      </c>
      <c r="U3323" t="str">
        <f t="shared" si="566"/>
        <v/>
      </c>
      <c r="V3323">
        <f t="shared" si="566"/>
        <v>30.35</v>
      </c>
      <c r="W3323" t="str">
        <f t="shared" si="566"/>
        <v/>
      </c>
      <c r="Z3323">
        <f t="shared" si="567"/>
        <v>30.35</v>
      </c>
      <c r="AA3323" t="str">
        <f t="shared" si="567"/>
        <v/>
      </c>
      <c r="AB3323" t="str">
        <f t="shared" si="567"/>
        <v/>
      </c>
      <c r="AE3323" t="str">
        <f t="shared" si="559"/>
        <v/>
      </c>
      <c r="AH3323" t="str">
        <f t="shared" si="560"/>
        <v/>
      </c>
      <c r="AI3323" t="str">
        <f t="shared" si="561"/>
        <v/>
      </c>
      <c r="AJ3323" t="str">
        <f t="shared" si="561"/>
        <v/>
      </c>
      <c r="AK3323" t="str">
        <f t="shared" si="561"/>
        <v/>
      </c>
      <c r="AL3323" t="str">
        <f t="shared" si="561"/>
        <v/>
      </c>
    </row>
    <row r="3324" spans="1:38" x14ac:dyDescent="0.2">
      <c r="A3324" s="1">
        <v>8566</v>
      </c>
      <c r="B3324" s="2" t="s">
        <v>18</v>
      </c>
      <c r="C3324" s="3">
        <v>42990</v>
      </c>
      <c r="D3324" s="2" t="s">
        <v>27</v>
      </c>
      <c r="E3324" s="2">
        <v>26</v>
      </c>
      <c r="F3324" s="2">
        <v>15176.22</v>
      </c>
      <c r="G3324" s="2">
        <v>0.02</v>
      </c>
      <c r="H3324" s="2" t="s">
        <v>44</v>
      </c>
      <c r="I3324" s="2">
        <v>-1091.3800000000001</v>
      </c>
      <c r="J3324" s="2">
        <v>562.98</v>
      </c>
      <c r="K3324" s="2">
        <v>161.12</v>
      </c>
      <c r="L3324" s="2" t="s">
        <v>180</v>
      </c>
      <c r="M3324" s="2" t="s">
        <v>38</v>
      </c>
      <c r="N3324" s="2" t="s">
        <v>43</v>
      </c>
      <c r="O3324" s="2" t="s">
        <v>45</v>
      </c>
      <c r="P3324" s="2" t="s">
        <v>46</v>
      </c>
      <c r="Q3324" s="2" t="s">
        <v>47</v>
      </c>
      <c r="R3324" s="3">
        <v>42997</v>
      </c>
      <c r="S3324" s="10">
        <f t="shared" si="558"/>
        <v>2017</v>
      </c>
      <c r="T3324" t="str">
        <f t="shared" si="566"/>
        <v/>
      </c>
      <c r="U3324" t="str">
        <f t="shared" si="566"/>
        <v/>
      </c>
      <c r="V3324">
        <f t="shared" si="566"/>
        <v>-1091.3800000000001</v>
      </c>
      <c r="W3324" t="str">
        <f t="shared" si="566"/>
        <v/>
      </c>
      <c r="Z3324" t="str">
        <f t="shared" si="567"/>
        <v/>
      </c>
      <c r="AA3324" t="str">
        <f t="shared" si="567"/>
        <v/>
      </c>
      <c r="AB3324">
        <f t="shared" si="567"/>
        <v>-1091.3800000000001</v>
      </c>
      <c r="AE3324" t="str">
        <f t="shared" si="559"/>
        <v>Furniture</v>
      </c>
      <c r="AH3324" t="str">
        <f t="shared" si="560"/>
        <v/>
      </c>
      <c r="AI3324" t="str">
        <f t="shared" si="561"/>
        <v/>
      </c>
      <c r="AJ3324" t="str">
        <f t="shared" si="561"/>
        <v/>
      </c>
      <c r="AK3324" t="str">
        <f t="shared" si="561"/>
        <v/>
      </c>
      <c r="AL3324" t="str">
        <f t="shared" si="561"/>
        <v/>
      </c>
    </row>
    <row r="3325" spans="1:38" x14ac:dyDescent="0.2">
      <c r="A3325" s="1">
        <v>8567</v>
      </c>
      <c r="B3325" s="2" t="s">
        <v>18</v>
      </c>
      <c r="C3325" s="3">
        <v>42991</v>
      </c>
      <c r="D3325" s="2" t="s">
        <v>19</v>
      </c>
      <c r="E3325" s="2">
        <v>17</v>
      </c>
      <c r="F3325" s="2">
        <v>336.02699999999999</v>
      </c>
      <c r="G3325" s="2">
        <v>0</v>
      </c>
      <c r="H3325" s="2" t="s">
        <v>20</v>
      </c>
      <c r="I3325" s="2">
        <v>-2.37</v>
      </c>
      <c r="J3325" s="2">
        <v>32.99</v>
      </c>
      <c r="K3325" s="2">
        <v>18.809999999999999</v>
      </c>
      <c r="L3325" s="2" t="s">
        <v>136</v>
      </c>
      <c r="M3325" s="2" t="s">
        <v>29</v>
      </c>
      <c r="N3325" s="2" t="s">
        <v>23</v>
      </c>
      <c r="O3325" s="2" t="s">
        <v>31</v>
      </c>
      <c r="P3325" s="2" t="s">
        <v>39</v>
      </c>
      <c r="Q3325" s="2" t="s">
        <v>62</v>
      </c>
      <c r="R3325" s="3">
        <v>42993</v>
      </c>
      <c r="S3325" s="10">
        <f t="shared" si="558"/>
        <v>2017</v>
      </c>
      <c r="T3325">
        <f t="shared" si="566"/>
        <v>-2.37</v>
      </c>
      <c r="U3325" t="str">
        <f t="shared" si="566"/>
        <v/>
      </c>
      <c r="V3325" t="str">
        <f t="shared" si="566"/>
        <v/>
      </c>
      <c r="W3325" t="str">
        <f t="shared" si="566"/>
        <v/>
      </c>
      <c r="Z3325" t="str">
        <f t="shared" si="567"/>
        <v/>
      </c>
      <c r="AA3325">
        <f t="shared" si="567"/>
        <v>-2.37</v>
      </c>
      <c r="AB3325" t="str">
        <f t="shared" si="567"/>
        <v/>
      </c>
      <c r="AE3325" t="str">
        <f t="shared" si="559"/>
        <v>Technology</v>
      </c>
      <c r="AH3325" t="str">
        <f t="shared" si="560"/>
        <v/>
      </c>
      <c r="AI3325" t="str">
        <f t="shared" si="561"/>
        <v/>
      </c>
      <c r="AJ3325" t="str">
        <f t="shared" si="561"/>
        <v/>
      </c>
      <c r="AK3325" t="str">
        <f t="shared" si="561"/>
        <v/>
      </c>
      <c r="AL3325" t="str">
        <f t="shared" si="561"/>
        <v/>
      </c>
    </row>
    <row r="3326" spans="1:38" x14ac:dyDescent="0.2">
      <c r="A3326" s="1">
        <v>8568</v>
      </c>
      <c r="B3326" s="2" t="s">
        <v>18</v>
      </c>
      <c r="C3326" s="3">
        <v>42991</v>
      </c>
      <c r="D3326" s="2" t="s">
        <v>41</v>
      </c>
      <c r="E3326" s="2">
        <v>18</v>
      </c>
      <c r="F3326" s="2">
        <v>54.8</v>
      </c>
      <c r="G3326" s="2">
        <v>0.03</v>
      </c>
      <c r="H3326" s="2" t="s">
        <v>20</v>
      </c>
      <c r="I3326" s="2">
        <v>-57.63</v>
      </c>
      <c r="J3326" s="2">
        <v>14.28</v>
      </c>
      <c r="K3326" s="2">
        <v>19.2</v>
      </c>
      <c r="L3326" s="2" t="s">
        <v>435</v>
      </c>
      <c r="M3326" s="2" t="s">
        <v>22</v>
      </c>
      <c r="N3326" s="2" t="s">
        <v>23</v>
      </c>
      <c r="O3326" s="2" t="s">
        <v>24</v>
      </c>
      <c r="P3326" s="2" t="s">
        <v>64</v>
      </c>
      <c r="Q3326" s="2" t="s">
        <v>36</v>
      </c>
      <c r="R3326" s="3">
        <v>42993</v>
      </c>
      <c r="S3326" s="10">
        <f t="shared" si="558"/>
        <v>2017</v>
      </c>
      <c r="T3326">
        <f t="shared" si="566"/>
        <v>-57.63</v>
      </c>
      <c r="U3326" t="str">
        <f t="shared" si="566"/>
        <v/>
      </c>
      <c r="V3326" t="str">
        <f t="shared" si="566"/>
        <v/>
      </c>
      <c r="W3326" t="str">
        <f t="shared" si="566"/>
        <v/>
      </c>
      <c r="Z3326">
        <f t="shared" si="567"/>
        <v>-57.63</v>
      </c>
      <c r="AA3326" t="str">
        <f t="shared" si="567"/>
        <v/>
      </c>
      <c r="AB3326" t="str">
        <f t="shared" si="567"/>
        <v/>
      </c>
      <c r="AE3326" t="str">
        <f t="shared" si="559"/>
        <v>Office Supplies</v>
      </c>
      <c r="AH3326" t="str">
        <f t="shared" si="560"/>
        <v/>
      </c>
      <c r="AI3326" t="str">
        <f t="shared" si="561"/>
        <v/>
      </c>
      <c r="AJ3326" t="str">
        <f t="shared" si="561"/>
        <v/>
      </c>
      <c r="AK3326" t="str">
        <f t="shared" si="561"/>
        <v/>
      </c>
      <c r="AL3326" t="str">
        <f t="shared" si="561"/>
        <v/>
      </c>
    </row>
    <row r="3327" spans="1:38" x14ac:dyDescent="0.2">
      <c r="A3327" s="1">
        <v>8569</v>
      </c>
      <c r="B3327" s="2" t="s">
        <v>18</v>
      </c>
      <c r="C3327" s="3">
        <v>42991</v>
      </c>
      <c r="D3327" s="2" t="s">
        <v>41</v>
      </c>
      <c r="E3327" s="2">
        <v>19</v>
      </c>
      <c r="F3327" s="2">
        <v>781.23</v>
      </c>
      <c r="G3327" s="2">
        <v>0.06</v>
      </c>
      <c r="H3327" s="2" t="s">
        <v>20</v>
      </c>
      <c r="I3327" s="2">
        <v>152.19</v>
      </c>
      <c r="J3327" s="2">
        <v>52.98</v>
      </c>
      <c r="K3327" s="2">
        <v>19.329999999999998</v>
      </c>
      <c r="L3327" s="2" t="s">
        <v>435</v>
      </c>
      <c r="M3327" s="2" t="s">
        <v>22</v>
      </c>
      <c r="N3327" s="2" t="s">
        <v>23</v>
      </c>
      <c r="O3327" s="2" t="s">
        <v>24</v>
      </c>
      <c r="P3327" s="2" t="s">
        <v>71</v>
      </c>
      <c r="Q3327" s="2" t="s">
        <v>26</v>
      </c>
      <c r="R3327" s="3">
        <v>42993</v>
      </c>
      <c r="S3327" s="10">
        <f t="shared" si="558"/>
        <v>2017</v>
      </c>
      <c r="T3327">
        <f t="shared" si="566"/>
        <v>152.19</v>
      </c>
      <c r="U3327" t="str">
        <f t="shared" si="566"/>
        <v/>
      </c>
      <c r="V3327" t="str">
        <f t="shared" si="566"/>
        <v/>
      </c>
      <c r="W3327" t="str">
        <f t="shared" si="566"/>
        <v/>
      </c>
      <c r="Z3327">
        <f t="shared" si="567"/>
        <v>152.19</v>
      </c>
      <c r="AA3327" t="str">
        <f t="shared" si="567"/>
        <v/>
      </c>
      <c r="AB3327" t="str">
        <f t="shared" si="567"/>
        <v/>
      </c>
      <c r="AE3327" t="str">
        <f t="shared" si="559"/>
        <v/>
      </c>
      <c r="AH3327" t="str">
        <f t="shared" si="560"/>
        <v/>
      </c>
      <c r="AI3327" t="str">
        <f t="shared" si="561"/>
        <v/>
      </c>
      <c r="AJ3327" t="str">
        <f t="shared" si="561"/>
        <v/>
      </c>
      <c r="AK3327" t="str">
        <f t="shared" si="561"/>
        <v/>
      </c>
      <c r="AL3327" t="str">
        <f t="shared" si="561"/>
        <v/>
      </c>
    </row>
    <row r="3328" spans="1:38" x14ac:dyDescent="0.2">
      <c r="A3328" s="1">
        <v>8570</v>
      </c>
      <c r="B3328" s="2" t="s">
        <v>18</v>
      </c>
      <c r="C3328" s="3">
        <v>42991</v>
      </c>
      <c r="D3328" s="2" t="s">
        <v>41</v>
      </c>
      <c r="E3328" s="2">
        <v>40</v>
      </c>
      <c r="F3328" s="2">
        <v>1718.05</v>
      </c>
      <c r="G3328" s="2">
        <v>0.01</v>
      </c>
      <c r="H3328" s="2" t="s">
        <v>20</v>
      </c>
      <c r="I3328" s="2">
        <v>787.41</v>
      </c>
      <c r="J3328" s="2">
        <v>53.94</v>
      </c>
      <c r="K3328" s="2">
        <v>16.989999999999998</v>
      </c>
      <c r="L3328" s="2" t="s">
        <v>190</v>
      </c>
      <c r="M3328" s="2" t="s">
        <v>29</v>
      </c>
      <c r="N3328" s="2" t="s">
        <v>30</v>
      </c>
      <c r="O3328" s="2" t="s">
        <v>24</v>
      </c>
      <c r="P3328" s="2" t="s">
        <v>25</v>
      </c>
      <c r="Q3328" s="2" t="s">
        <v>26</v>
      </c>
      <c r="R3328" s="3">
        <v>42992</v>
      </c>
      <c r="S3328" s="10">
        <f t="shared" si="558"/>
        <v>2017</v>
      </c>
      <c r="T3328" t="str">
        <f t="shared" si="566"/>
        <v/>
      </c>
      <c r="U3328">
        <f t="shared" si="566"/>
        <v>787.41</v>
      </c>
      <c r="V3328" t="str">
        <f t="shared" si="566"/>
        <v/>
      </c>
      <c r="W3328" t="str">
        <f t="shared" si="566"/>
        <v/>
      </c>
      <c r="Z3328">
        <f t="shared" si="567"/>
        <v>787.41</v>
      </c>
      <c r="AA3328" t="str">
        <f t="shared" si="567"/>
        <v/>
      </c>
      <c r="AB3328" t="str">
        <f t="shared" si="567"/>
        <v/>
      </c>
      <c r="AE3328" t="str">
        <f t="shared" si="559"/>
        <v/>
      </c>
      <c r="AH3328" t="str">
        <f t="shared" si="560"/>
        <v/>
      </c>
      <c r="AI3328" t="str">
        <f t="shared" si="561"/>
        <v/>
      </c>
      <c r="AJ3328" t="str">
        <f t="shared" si="561"/>
        <v/>
      </c>
      <c r="AK3328" t="str">
        <f t="shared" si="561"/>
        <v/>
      </c>
      <c r="AL3328" t="str">
        <f t="shared" si="561"/>
        <v/>
      </c>
    </row>
    <row r="3329" spans="1:38" x14ac:dyDescent="0.2">
      <c r="A3329" s="1">
        <v>8571</v>
      </c>
      <c r="B3329" s="2" t="s">
        <v>18</v>
      </c>
      <c r="C3329" s="3">
        <v>42993</v>
      </c>
      <c r="D3329" s="2" t="s">
        <v>19</v>
      </c>
      <c r="E3329" s="2">
        <v>40</v>
      </c>
      <c r="F3329" s="2">
        <v>229.26</v>
      </c>
      <c r="G3329" s="2">
        <v>0.09</v>
      </c>
      <c r="H3329" s="2" t="s">
        <v>20</v>
      </c>
      <c r="I3329" s="2">
        <v>-1840.26</v>
      </c>
      <c r="J3329" s="2">
        <v>16.48</v>
      </c>
      <c r="K3329" s="2">
        <v>63</v>
      </c>
      <c r="L3329" s="2" t="s">
        <v>103</v>
      </c>
      <c r="M3329" s="2" t="s">
        <v>29</v>
      </c>
      <c r="N3329" s="2" t="s">
        <v>30</v>
      </c>
      <c r="O3329" s="2" t="s">
        <v>24</v>
      </c>
      <c r="P3329" s="2" t="s">
        <v>71</v>
      </c>
      <c r="Q3329" s="2" t="s">
        <v>34</v>
      </c>
      <c r="R3329" s="3">
        <v>42995</v>
      </c>
      <c r="S3329" s="10">
        <f t="shared" si="558"/>
        <v>2017</v>
      </c>
      <c r="T3329" t="str">
        <f t="shared" si="566"/>
        <v/>
      </c>
      <c r="U3329">
        <f t="shared" si="566"/>
        <v>-1840.26</v>
      </c>
      <c r="V3329" t="str">
        <f t="shared" si="566"/>
        <v/>
      </c>
      <c r="W3329" t="str">
        <f t="shared" si="566"/>
        <v/>
      </c>
      <c r="Z3329">
        <f t="shared" si="567"/>
        <v>-1840.26</v>
      </c>
      <c r="AA3329" t="str">
        <f t="shared" si="567"/>
        <v/>
      </c>
      <c r="AB3329" t="str">
        <f t="shared" si="567"/>
        <v/>
      </c>
      <c r="AE3329" t="str">
        <f t="shared" si="559"/>
        <v>Office Supplies</v>
      </c>
      <c r="AH3329" t="str">
        <f t="shared" si="560"/>
        <v/>
      </c>
      <c r="AI3329" t="str">
        <f t="shared" si="561"/>
        <v/>
      </c>
      <c r="AJ3329" t="str">
        <f t="shared" si="561"/>
        <v/>
      </c>
      <c r="AK3329" t="str">
        <f t="shared" si="561"/>
        <v/>
      </c>
      <c r="AL3329" t="str">
        <f t="shared" si="561"/>
        <v/>
      </c>
    </row>
    <row r="3330" spans="1:38" x14ac:dyDescent="0.2">
      <c r="A3330" s="1">
        <v>8572</v>
      </c>
      <c r="B3330" s="2" t="s">
        <v>18</v>
      </c>
      <c r="C3330" s="3">
        <v>42993</v>
      </c>
      <c r="D3330" s="2" t="s">
        <v>19</v>
      </c>
      <c r="E3330" s="2">
        <v>25</v>
      </c>
      <c r="F3330" s="2">
        <v>85.66</v>
      </c>
      <c r="G3330" s="2">
        <v>0.04</v>
      </c>
      <c r="H3330" s="2" t="s">
        <v>49</v>
      </c>
      <c r="I3330" s="2">
        <v>40.49</v>
      </c>
      <c r="J3330" s="2">
        <v>14.61</v>
      </c>
      <c r="K3330" s="2">
        <v>14.5</v>
      </c>
      <c r="L3330" s="2" t="s">
        <v>103</v>
      </c>
      <c r="M3330" s="2" t="s">
        <v>29</v>
      </c>
      <c r="N3330" s="2" t="s">
        <v>30</v>
      </c>
      <c r="O3330" s="2" t="s">
        <v>24</v>
      </c>
      <c r="P3330" s="2" t="s">
        <v>74</v>
      </c>
      <c r="Q3330" s="2" t="s">
        <v>26</v>
      </c>
      <c r="R3330" s="3">
        <v>42995</v>
      </c>
      <c r="S3330" s="10">
        <f t="shared" si="558"/>
        <v>2017</v>
      </c>
      <c r="T3330" t="str">
        <f t="shared" si="566"/>
        <v/>
      </c>
      <c r="U3330">
        <f t="shared" si="566"/>
        <v>40.49</v>
      </c>
      <c r="V3330" t="str">
        <f t="shared" si="566"/>
        <v/>
      </c>
      <c r="W3330" t="str">
        <f t="shared" si="566"/>
        <v/>
      </c>
      <c r="Z3330">
        <f t="shared" si="567"/>
        <v>40.49</v>
      </c>
      <c r="AA3330" t="str">
        <f t="shared" si="567"/>
        <v/>
      </c>
      <c r="AB3330" t="str">
        <f t="shared" si="567"/>
        <v/>
      </c>
      <c r="AE3330" t="str">
        <f t="shared" si="559"/>
        <v/>
      </c>
      <c r="AH3330" t="str">
        <f t="shared" si="560"/>
        <v/>
      </c>
      <c r="AI3330" t="str">
        <f t="shared" si="561"/>
        <v/>
      </c>
      <c r="AJ3330" t="str">
        <f t="shared" si="561"/>
        <v/>
      </c>
      <c r="AK3330" t="str">
        <f t="shared" si="561"/>
        <v/>
      </c>
      <c r="AL3330" t="str">
        <f t="shared" ref="AJ3330:AL3393" si="568">IF(AL$1=$S3330,$AH3330,"")</f>
        <v/>
      </c>
    </row>
    <row r="3331" spans="1:38" x14ac:dyDescent="0.2">
      <c r="A3331" s="1">
        <v>8573</v>
      </c>
      <c r="B3331" s="2" t="s">
        <v>18</v>
      </c>
      <c r="C3331" s="3">
        <v>42993</v>
      </c>
      <c r="D3331" s="2" t="s">
        <v>19</v>
      </c>
      <c r="E3331" s="2">
        <v>15</v>
      </c>
      <c r="F3331" s="2">
        <v>97.37</v>
      </c>
      <c r="G3331" s="2">
        <v>0.02</v>
      </c>
      <c r="H3331" s="2" t="s">
        <v>20</v>
      </c>
      <c r="I3331" s="2">
        <v>28.88</v>
      </c>
      <c r="J3331" s="2">
        <v>17.68</v>
      </c>
      <c r="K3331" s="2">
        <v>15.46</v>
      </c>
      <c r="L3331" s="2" t="s">
        <v>268</v>
      </c>
      <c r="M3331" s="2" t="s">
        <v>66</v>
      </c>
      <c r="N3331" s="2" t="s">
        <v>30</v>
      </c>
      <c r="O3331" s="2" t="s">
        <v>24</v>
      </c>
      <c r="P3331" s="2" t="s">
        <v>35</v>
      </c>
      <c r="Q3331" s="2" t="s">
        <v>36</v>
      </c>
      <c r="R3331" s="3">
        <v>42996</v>
      </c>
      <c r="S3331" s="10">
        <f t="shared" ref="S3331:S3394" si="569">YEAR(C3331)</f>
        <v>2017</v>
      </c>
      <c r="T3331" t="str">
        <f t="shared" si="566"/>
        <v/>
      </c>
      <c r="U3331">
        <f t="shared" si="566"/>
        <v>28.88</v>
      </c>
      <c r="V3331" t="str">
        <f t="shared" si="566"/>
        <v/>
      </c>
      <c r="W3331" t="str">
        <f t="shared" si="566"/>
        <v/>
      </c>
      <c r="Z3331">
        <f t="shared" si="567"/>
        <v>28.88</v>
      </c>
      <c r="AA3331" t="str">
        <f t="shared" si="567"/>
        <v/>
      </c>
      <c r="AB3331" t="str">
        <f t="shared" si="567"/>
        <v/>
      </c>
      <c r="AE3331" t="str">
        <f t="shared" ref="AE3331:AE3394" si="570">IF(I3331&lt;0,O3331,"")</f>
        <v/>
      </c>
      <c r="AH3331" t="str">
        <f t="shared" ref="AH3331:AH3394" si="571">IF(E3331&lt;11,IF(O3331="Technology",I3331,""),"")</f>
        <v/>
      </c>
      <c r="AI3331" t="str">
        <f t="shared" ref="AI3331:AL3394" si="572">IF(AI$1=$S3331,$AH3331,"")</f>
        <v/>
      </c>
      <c r="AJ3331" t="str">
        <f t="shared" si="568"/>
        <v/>
      </c>
      <c r="AK3331" t="str">
        <f t="shared" si="568"/>
        <v/>
      </c>
      <c r="AL3331" t="str">
        <f t="shared" si="568"/>
        <v/>
      </c>
    </row>
    <row r="3332" spans="1:38" x14ac:dyDescent="0.2">
      <c r="A3332" s="1">
        <v>8574</v>
      </c>
      <c r="B3332" s="2" t="s">
        <v>18</v>
      </c>
      <c r="C3332" s="3">
        <v>42993</v>
      </c>
      <c r="D3332" s="2" t="s">
        <v>19</v>
      </c>
      <c r="E3332" s="2">
        <v>28</v>
      </c>
      <c r="F3332" s="2">
        <v>464.31</v>
      </c>
      <c r="G3332" s="2">
        <v>0.04</v>
      </c>
      <c r="H3332" s="2" t="s">
        <v>49</v>
      </c>
      <c r="I3332" s="2">
        <v>-322.77999999999997</v>
      </c>
      <c r="J3332" s="2">
        <v>27.51</v>
      </c>
      <c r="K3332" s="2">
        <v>31.78</v>
      </c>
      <c r="L3332" s="2" t="s">
        <v>268</v>
      </c>
      <c r="M3332" s="2" t="s">
        <v>66</v>
      </c>
      <c r="N3332" s="2" t="s">
        <v>30</v>
      </c>
      <c r="O3332" s="2" t="s">
        <v>24</v>
      </c>
      <c r="P3332" s="2" t="s">
        <v>52</v>
      </c>
      <c r="Q3332" s="2" t="s">
        <v>26</v>
      </c>
      <c r="R3332" s="3">
        <v>42995</v>
      </c>
      <c r="S3332" s="10">
        <f t="shared" si="569"/>
        <v>2017</v>
      </c>
      <c r="T3332" t="str">
        <f t="shared" si="566"/>
        <v/>
      </c>
      <c r="U3332">
        <f t="shared" si="566"/>
        <v>-322.77999999999997</v>
      </c>
      <c r="V3332" t="str">
        <f t="shared" si="566"/>
        <v/>
      </c>
      <c r="W3332" t="str">
        <f t="shared" si="566"/>
        <v/>
      </c>
      <c r="Z3332">
        <f t="shared" si="567"/>
        <v>-322.77999999999997</v>
      </c>
      <c r="AA3332" t="str">
        <f t="shared" si="567"/>
        <v/>
      </c>
      <c r="AB3332" t="str">
        <f t="shared" si="567"/>
        <v/>
      </c>
      <c r="AE3332" t="str">
        <f t="shared" si="570"/>
        <v>Office Supplies</v>
      </c>
      <c r="AH3332" t="str">
        <f t="shared" si="571"/>
        <v/>
      </c>
      <c r="AI3332" t="str">
        <f t="shared" si="572"/>
        <v/>
      </c>
      <c r="AJ3332" t="str">
        <f t="shared" si="568"/>
        <v/>
      </c>
      <c r="AK3332" t="str">
        <f t="shared" si="568"/>
        <v/>
      </c>
      <c r="AL3332" t="str">
        <f t="shared" si="568"/>
        <v/>
      </c>
    </row>
    <row r="3333" spans="1:38" x14ac:dyDescent="0.2">
      <c r="A3333" s="1">
        <v>8575</v>
      </c>
      <c r="B3333" s="2" t="s">
        <v>18</v>
      </c>
      <c r="C3333" s="3">
        <v>42995</v>
      </c>
      <c r="D3333" s="2" t="s">
        <v>19</v>
      </c>
      <c r="E3333" s="2">
        <v>24</v>
      </c>
      <c r="F3333" s="2">
        <v>169.27</v>
      </c>
      <c r="G3333" s="2">
        <v>0.04</v>
      </c>
      <c r="H3333" s="2" t="s">
        <v>20</v>
      </c>
      <c r="I3333" s="2">
        <v>-25.87</v>
      </c>
      <c r="J3333" s="2">
        <v>18.48</v>
      </c>
      <c r="K3333" s="2">
        <v>19.11</v>
      </c>
      <c r="L3333" s="2" t="s">
        <v>460</v>
      </c>
      <c r="M3333" s="2" t="s">
        <v>29</v>
      </c>
      <c r="N3333" s="2" t="s">
        <v>43</v>
      </c>
      <c r="O3333" s="2" t="s">
        <v>24</v>
      </c>
      <c r="P3333" s="2" t="s">
        <v>35</v>
      </c>
      <c r="Q3333" s="2" t="s">
        <v>26</v>
      </c>
      <c r="R3333" s="3">
        <v>42997</v>
      </c>
      <c r="S3333" s="10">
        <f t="shared" si="569"/>
        <v>2017</v>
      </c>
      <c r="T3333" t="str">
        <f t="shared" si="566"/>
        <v/>
      </c>
      <c r="U3333" t="str">
        <f t="shared" si="566"/>
        <v/>
      </c>
      <c r="V3333">
        <f t="shared" si="566"/>
        <v>-25.87</v>
      </c>
      <c r="W3333" t="str">
        <f t="shared" si="566"/>
        <v/>
      </c>
      <c r="Z3333">
        <f t="shared" si="567"/>
        <v>-25.87</v>
      </c>
      <c r="AA3333" t="str">
        <f t="shared" si="567"/>
        <v/>
      </c>
      <c r="AB3333" t="str">
        <f t="shared" si="567"/>
        <v/>
      </c>
      <c r="AE3333" t="str">
        <f t="shared" si="570"/>
        <v>Office Supplies</v>
      </c>
      <c r="AH3333" t="str">
        <f t="shared" si="571"/>
        <v/>
      </c>
      <c r="AI3333" t="str">
        <f t="shared" si="572"/>
        <v/>
      </c>
      <c r="AJ3333" t="str">
        <f t="shared" si="568"/>
        <v/>
      </c>
      <c r="AK3333" t="str">
        <f t="shared" si="568"/>
        <v/>
      </c>
      <c r="AL3333" t="str">
        <f t="shared" si="568"/>
        <v/>
      </c>
    </row>
    <row r="3334" spans="1:38" x14ac:dyDescent="0.2">
      <c r="A3334" s="1">
        <v>8576</v>
      </c>
      <c r="B3334" s="2" t="s">
        <v>40</v>
      </c>
      <c r="C3334" s="3">
        <v>42996</v>
      </c>
      <c r="D3334" s="2" t="s">
        <v>50</v>
      </c>
      <c r="E3334" s="2">
        <v>46</v>
      </c>
      <c r="F3334" s="2">
        <v>8016.9925000000003</v>
      </c>
      <c r="G3334" s="2">
        <v>0.02</v>
      </c>
      <c r="H3334" s="2" t="s">
        <v>20</v>
      </c>
      <c r="I3334" s="2">
        <v>2337.8000000000002</v>
      </c>
      <c r="J3334" s="2">
        <v>212.99</v>
      </c>
      <c r="K3334" s="2">
        <v>22.08</v>
      </c>
      <c r="L3334" s="2" t="s">
        <v>566</v>
      </c>
      <c r="M3334" s="2" t="s">
        <v>66</v>
      </c>
      <c r="N3334" s="2" t="s">
        <v>43</v>
      </c>
      <c r="O3334" s="2" t="s">
        <v>31</v>
      </c>
      <c r="P3334" s="2" t="s">
        <v>39</v>
      </c>
      <c r="Q3334" s="2" t="s">
        <v>26</v>
      </c>
      <c r="R3334" s="3">
        <v>42996</v>
      </c>
      <c r="S3334" s="10">
        <f t="shared" si="569"/>
        <v>2017</v>
      </c>
      <c r="T3334" t="str">
        <f t="shared" si="566"/>
        <v/>
      </c>
      <c r="U3334" t="str">
        <f t="shared" si="566"/>
        <v/>
      </c>
      <c r="V3334">
        <f t="shared" si="566"/>
        <v>2337.8000000000002</v>
      </c>
      <c r="W3334" t="str">
        <f t="shared" si="566"/>
        <v/>
      </c>
      <c r="Z3334" t="str">
        <f t="shared" si="567"/>
        <v/>
      </c>
      <c r="AA3334">
        <f t="shared" si="567"/>
        <v>2337.8000000000002</v>
      </c>
      <c r="AB3334" t="str">
        <f t="shared" si="567"/>
        <v/>
      </c>
      <c r="AE3334" t="str">
        <f t="shared" si="570"/>
        <v/>
      </c>
      <c r="AH3334" t="str">
        <f t="shared" si="571"/>
        <v/>
      </c>
      <c r="AI3334" t="str">
        <f t="shared" si="572"/>
        <v/>
      </c>
      <c r="AJ3334" t="str">
        <f t="shared" si="568"/>
        <v/>
      </c>
      <c r="AK3334" t="str">
        <f t="shared" si="568"/>
        <v/>
      </c>
      <c r="AL3334" t="str">
        <f t="shared" si="568"/>
        <v/>
      </c>
    </row>
    <row r="3335" spans="1:38" x14ac:dyDescent="0.2">
      <c r="A3335" s="1">
        <v>8577</v>
      </c>
      <c r="B3335" s="2" t="s">
        <v>40</v>
      </c>
      <c r="C3335" s="3">
        <v>42996</v>
      </c>
      <c r="D3335" s="2" t="s">
        <v>50</v>
      </c>
      <c r="E3335" s="2">
        <v>23</v>
      </c>
      <c r="F3335" s="2">
        <v>4697.0600000000004</v>
      </c>
      <c r="G3335" s="2">
        <v>0.01</v>
      </c>
      <c r="H3335" s="2" t="s">
        <v>20</v>
      </c>
      <c r="I3335" s="2">
        <v>2181.59</v>
      </c>
      <c r="J3335" s="2">
        <v>206.3</v>
      </c>
      <c r="K3335" s="2">
        <v>25.54</v>
      </c>
      <c r="L3335" s="2" t="s">
        <v>566</v>
      </c>
      <c r="M3335" s="2" t="s">
        <v>66</v>
      </c>
      <c r="N3335" s="2" t="s">
        <v>43</v>
      </c>
      <c r="O3335" s="2" t="s">
        <v>45</v>
      </c>
      <c r="P3335" s="2" t="s">
        <v>55</v>
      </c>
      <c r="Q3335" s="2" t="s">
        <v>34</v>
      </c>
      <c r="R3335" s="3">
        <v>42998</v>
      </c>
      <c r="S3335" s="10">
        <f t="shared" si="569"/>
        <v>2017</v>
      </c>
      <c r="T3335" t="str">
        <f t="shared" si="566"/>
        <v/>
      </c>
      <c r="U3335" t="str">
        <f t="shared" si="566"/>
        <v/>
      </c>
      <c r="V3335">
        <f t="shared" si="566"/>
        <v>2181.59</v>
      </c>
      <c r="W3335" t="str">
        <f t="shared" si="566"/>
        <v/>
      </c>
      <c r="Z3335" t="str">
        <f t="shared" si="567"/>
        <v/>
      </c>
      <c r="AA3335" t="str">
        <f t="shared" si="567"/>
        <v/>
      </c>
      <c r="AB3335">
        <f t="shared" si="567"/>
        <v>2181.59</v>
      </c>
      <c r="AE3335" t="str">
        <f t="shared" si="570"/>
        <v/>
      </c>
      <c r="AH3335" t="str">
        <f t="shared" si="571"/>
        <v/>
      </c>
      <c r="AI3335" t="str">
        <f t="shared" si="572"/>
        <v/>
      </c>
      <c r="AJ3335" t="str">
        <f t="shared" si="568"/>
        <v/>
      </c>
      <c r="AK3335" t="str">
        <f t="shared" si="568"/>
        <v/>
      </c>
      <c r="AL3335" t="str">
        <f t="shared" si="568"/>
        <v/>
      </c>
    </row>
    <row r="3336" spans="1:38" x14ac:dyDescent="0.2">
      <c r="A3336" s="1">
        <v>8578</v>
      </c>
      <c r="B3336" s="2" t="s">
        <v>18</v>
      </c>
      <c r="C3336" s="3">
        <v>42996</v>
      </c>
      <c r="D3336" s="2" t="s">
        <v>27</v>
      </c>
      <c r="E3336" s="2">
        <v>31</v>
      </c>
      <c r="F3336" s="2">
        <v>3088.8710000000001</v>
      </c>
      <c r="G3336" s="2">
        <v>0.09</v>
      </c>
      <c r="H3336" s="2" t="s">
        <v>20</v>
      </c>
      <c r="I3336" s="2">
        <v>580.38</v>
      </c>
      <c r="J3336" s="2">
        <v>137.99</v>
      </c>
      <c r="K3336" s="2">
        <v>18.2</v>
      </c>
      <c r="L3336" s="2" t="s">
        <v>227</v>
      </c>
      <c r="M3336" s="2" t="s">
        <v>22</v>
      </c>
      <c r="N3336" s="2" t="s">
        <v>30</v>
      </c>
      <c r="O3336" s="2" t="s">
        <v>31</v>
      </c>
      <c r="P3336" s="2" t="s">
        <v>39</v>
      </c>
      <c r="Q3336" s="2" t="s">
        <v>26</v>
      </c>
      <c r="R3336" s="3">
        <v>43000</v>
      </c>
      <c r="S3336" s="10">
        <f t="shared" si="569"/>
        <v>2017</v>
      </c>
      <c r="T3336" t="str">
        <f t="shared" si="566"/>
        <v/>
      </c>
      <c r="U3336">
        <f t="shared" si="566"/>
        <v>580.38</v>
      </c>
      <c r="V3336" t="str">
        <f t="shared" si="566"/>
        <v/>
      </c>
      <c r="W3336" t="str">
        <f t="shared" si="566"/>
        <v/>
      </c>
      <c r="Z3336" t="str">
        <f t="shared" si="567"/>
        <v/>
      </c>
      <c r="AA3336">
        <f t="shared" si="567"/>
        <v>580.38</v>
      </c>
      <c r="AB3336" t="str">
        <f t="shared" si="567"/>
        <v/>
      </c>
      <c r="AE3336" t="str">
        <f t="shared" si="570"/>
        <v/>
      </c>
      <c r="AH3336" t="str">
        <f t="shared" si="571"/>
        <v/>
      </c>
      <c r="AI3336" t="str">
        <f t="shared" si="572"/>
        <v/>
      </c>
      <c r="AJ3336" t="str">
        <f t="shared" si="568"/>
        <v/>
      </c>
      <c r="AK3336" t="str">
        <f t="shared" si="568"/>
        <v/>
      </c>
      <c r="AL3336" t="str">
        <f t="shared" si="568"/>
        <v/>
      </c>
    </row>
    <row r="3337" spans="1:38" x14ac:dyDescent="0.2">
      <c r="A3337" s="1">
        <v>8579</v>
      </c>
      <c r="B3337" s="2" t="s">
        <v>18</v>
      </c>
      <c r="C3337" s="3">
        <v>42996</v>
      </c>
      <c r="D3337" s="2" t="s">
        <v>27</v>
      </c>
      <c r="E3337" s="2">
        <v>30</v>
      </c>
      <c r="F3337" s="2">
        <v>325.95999999999998</v>
      </c>
      <c r="G3337" s="2">
        <v>0.08</v>
      </c>
      <c r="H3337" s="2" t="s">
        <v>49</v>
      </c>
      <c r="I3337" s="2">
        <v>-25.57</v>
      </c>
      <c r="J3337" s="2">
        <v>22.89</v>
      </c>
      <c r="K3337" s="2">
        <v>18.5</v>
      </c>
      <c r="L3337" s="2" t="s">
        <v>427</v>
      </c>
      <c r="M3337" s="2" t="s">
        <v>38</v>
      </c>
      <c r="N3337" s="2" t="s">
        <v>43</v>
      </c>
      <c r="O3337" s="2" t="s">
        <v>24</v>
      </c>
      <c r="P3337" s="2" t="s">
        <v>71</v>
      </c>
      <c r="Q3337" s="2" t="s">
        <v>26</v>
      </c>
      <c r="R3337" s="3">
        <v>43005</v>
      </c>
      <c r="S3337" s="10">
        <f t="shared" si="569"/>
        <v>2017</v>
      </c>
      <c r="T3337" t="str">
        <f t="shared" si="566"/>
        <v/>
      </c>
      <c r="U3337" t="str">
        <f t="shared" si="566"/>
        <v/>
      </c>
      <c r="V3337">
        <f t="shared" si="566"/>
        <v>-25.57</v>
      </c>
      <c r="W3337" t="str">
        <f t="shared" si="566"/>
        <v/>
      </c>
      <c r="Z3337">
        <f t="shared" si="567"/>
        <v>-25.57</v>
      </c>
      <c r="AA3337" t="str">
        <f t="shared" si="567"/>
        <v/>
      </c>
      <c r="AB3337" t="str">
        <f t="shared" si="567"/>
        <v/>
      </c>
      <c r="AE3337" t="str">
        <f t="shared" si="570"/>
        <v>Office Supplies</v>
      </c>
      <c r="AH3337" t="str">
        <f t="shared" si="571"/>
        <v/>
      </c>
      <c r="AI3337" t="str">
        <f t="shared" si="572"/>
        <v/>
      </c>
      <c r="AJ3337" t="str">
        <f t="shared" si="568"/>
        <v/>
      </c>
      <c r="AK3337" t="str">
        <f t="shared" si="568"/>
        <v/>
      </c>
      <c r="AL3337" t="str">
        <f t="shared" si="568"/>
        <v/>
      </c>
    </row>
    <row r="3338" spans="1:38" x14ac:dyDescent="0.2">
      <c r="A3338" s="1">
        <v>8580</v>
      </c>
      <c r="B3338" s="2" t="s">
        <v>18</v>
      </c>
      <c r="C3338" s="3">
        <v>42997</v>
      </c>
      <c r="D3338" s="2" t="s">
        <v>50</v>
      </c>
      <c r="E3338" s="2">
        <v>8</v>
      </c>
      <c r="F3338" s="2">
        <v>156.91</v>
      </c>
      <c r="G3338" s="2">
        <v>0.02</v>
      </c>
      <c r="H3338" s="2" t="s">
        <v>20</v>
      </c>
      <c r="I3338" s="2">
        <v>-25.71</v>
      </c>
      <c r="J3338" s="2">
        <v>28.98</v>
      </c>
      <c r="K3338" s="2">
        <v>26.39</v>
      </c>
      <c r="L3338" s="2" t="s">
        <v>390</v>
      </c>
      <c r="M3338" s="2" t="s">
        <v>29</v>
      </c>
      <c r="N3338" s="2" t="s">
        <v>23</v>
      </c>
      <c r="O3338" s="2" t="s">
        <v>45</v>
      </c>
      <c r="P3338" s="2" t="s">
        <v>55</v>
      </c>
      <c r="Q3338" s="2" t="s">
        <v>34</v>
      </c>
      <c r="R3338" s="3">
        <v>42999</v>
      </c>
      <c r="S3338" s="10">
        <f t="shared" si="569"/>
        <v>2017</v>
      </c>
      <c r="T3338">
        <f t="shared" si="566"/>
        <v>-25.71</v>
      </c>
      <c r="U3338" t="str">
        <f t="shared" si="566"/>
        <v/>
      </c>
      <c r="V3338" t="str">
        <f t="shared" si="566"/>
        <v/>
      </c>
      <c r="W3338" t="str">
        <f t="shared" si="566"/>
        <v/>
      </c>
      <c r="Z3338" t="str">
        <f t="shared" si="567"/>
        <v/>
      </c>
      <c r="AA3338" t="str">
        <f t="shared" si="567"/>
        <v/>
      </c>
      <c r="AB3338">
        <f t="shared" si="567"/>
        <v>-25.71</v>
      </c>
      <c r="AE3338" t="str">
        <f t="shared" si="570"/>
        <v>Furniture</v>
      </c>
      <c r="AH3338" t="str">
        <f t="shared" si="571"/>
        <v/>
      </c>
      <c r="AI3338" t="str">
        <f t="shared" si="572"/>
        <v/>
      </c>
      <c r="AJ3338" t="str">
        <f t="shared" si="568"/>
        <v/>
      </c>
      <c r="AK3338" t="str">
        <f t="shared" si="568"/>
        <v/>
      </c>
      <c r="AL3338" t="str">
        <f t="shared" si="568"/>
        <v/>
      </c>
    </row>
    <row r="3339" spans="1:38" x14ac:dyDescent="0.2">
      <c r="A3339" s="1">
        <v>8581</v>
      </c>
      <c r="B3339" s="2" t="s">
        <v>18</v>
      </c>
      <c r="C3339" s="3">
        <v>42997</v>
      </c>
      <c r="D3339" s="2" t="s">
        <v>19</v>
      </c>
      <c r="E3339" s="2">
        <v>39</v>
      </c>
      <c r="F3339" s="2">
        <v>2624.53</v>
      </c>
      <c r="G3339" s="2">
        <v>0</v>
      </c>
      <c r="H3339" s="2" t="s">
        <v>20</v>
      </c>
      <c r="I3339" s="2">
        <v>374.27</v>
      </c>
      <c r="J3339" s="2">
        <v>76.98</v>
      </c>
      <c r="K3339" s="2">
        <v>20.88</v>
      </c>
      <c r="L3339" s="2" t="s">
        <v>603</v>
      </c>
      <c r="M3339" s="2" t="s">
        <v>22</v>
      </c>
      <c r="N3339" s="2" t="s">
        <v>43</v>
      </c>
      <c r="O3339" s="2" t="s">
        <v>24</v>
      </c>
      <c r="P3339" s="2" t="s">
        <v>52</v>
      </c>
      <c r="Q3339" s="2" t="s">
        <v>26</v>
      </c>
      <c r="R3339" s="3">
        <v>42999</v>
      </c>
      <c r="S3339" s="10">
        <f t="shared" si="569"/>
        <v>2017</v>
      </c>
      <c r="T3339" t="str">
        <f t="shared" si="566"/>
        <v/>
      </c>
      <c r="U3339" t="str">
        <f t="shared" si="566"/>
        <v/>
      </c>
      <c r="V3339">
        <f t="shared" si="566"/>
        <v>374.27</v>
      </c>
      <c r="W3339" t="str">
        <f t="shared" si="566"/>
        <v/>
      </c>
      <c r="Z3339">
        <f t="shared" si="567"/>
        <v>374.27</v>
      </c>
      <c r="AA3339" t="str">
        <f t="shared" si="567"/>
        <v/>
      </c>
      <c r="AB3339" t="str">
        <f t="shared" si="567"/>
        <v/>
      </c>
      <c r="AE3339" t="str">
        <f t="shared" si="570"/>
        <v/>
      </c>
      <c r="AH3339" t="str">
        <f t="shared" si="571"/>
        <v/>
      </c>
      <c r="AI3339" t="str">
        <f t="shared" si="572"/>
        <v/>
      </c>
      <c r="AJ3339" t="str">
        <f t="shared" si="568"/>
        <v/>
      </c>
      <c r="AK3339" t="str">
        <f t="shared" si="568"/>
        <v/>
      </c>
      <c r="AL3339" t="str">
        <f t="shared" si="568"/>
        <v/>
      </c>
    </row>
    <row r="3340" spans="1:38" x14ac:dyDescent="0.2">
      <c r="A3340" s="1">
        <v>8582</v>
      </c>
      <c r="B3340" s="2" t="s">
        <v>18</v>
      </c>
      <c r="C3340" s="3">
        <v>42998</v>
      </c>
      <c r="D3340" s="2" t="s">
        <v>59</v>
      </c>
      <c r="E3340" s="2">
        <v>12</v>
      </c>
      <c r="F3340" s="2">
        <v>1472.69</v>
      </c>
      <c r="G3340" s="2">
        <v>0.02</v>
      </c>
      <c r="H3340" s="2" t="s">
        <v>20</v>
      </c>
      <c r="I3340" s="2">
        <v>378.9</v>
      </c>
      <c r="J3340" s="2">
        <v>132.97</v>
      </c>
      <c r="K3340" s="2">
        <v>21.11</v>
      </c>
      <c r="L3340" s="2" t="s">
        <v>343</v>
      </c>
      <c r="M3340" s="2" t="s">
        <v>38</v>
      </c>
      <c r="N3340" s="2" t="s">
        <v>43</v>
      </c>
      <c r="O3340" s="2" t="s">
        <v>31</v>
      </c>
      <c r="P3340" s="2" t="s">
        <v>33</v>
      </c>
      <c r="Q3340" s="2" t="s">
        <v>62</v>
      </c>
      <c r="R3340" s="3">
        <v>43001</v>
      </c>
      <c r="S3340" s="10">
        <f t="shared" si="569"/>
        <v>2017</v>
      </c>
      <c r="T3340" t="str">
        <f t="shared" si="566"/>
        <v/>
      </c>
      <c r="U3340" t="str">
        <f t="shared" si="566"/>
        <v/>
      </c>
      <c r="V3340">
        <f t="shared" si="566"/>
        <v>378.9</v>
      </c>
      <c r="W3340" t="str">
        <f t="shared" si="566"/>
        <v/>
      </c>
      <c r="Z3340" t="str">
        <f t="shared" si="567"/>
        <v/>
      </c>
      <c r="AA3340">
        <f t="shared" si="567"/>
        <v>378.9</v>
      </c>
      <c r="AB3340" t="str">
        <f t="shared" si="567"/>
        <v/>
      </c>
      <c r="AE3340" t="str">
        <f t="shared" si="570"/>
        <v/>
      </c>
      <c r="AH3340" t="str">
        <f t="shared" si="571"/>
        <v/>
      </c>
      <c r="AI3340" t="str">
        <f t="shared" si="572"/>
        <v/>
      </c>
      <c r="AJ3340" t="str">
        <f t="shared" si="568"/>
        <v/>
      </c>
      <c r="AK3340" t="str">
        <f t="shared" si="568"/>
        <v/>
      </c>
      <c r="AL3340" t="str">
        <f t="shared" si="568"/>
        <v/>
      </c>
    </row>
    <row r="3341" spans="1:38" x14ac:dyDescent="0.2">
      <c r="A3341" s="1">
        <v>8583</v>
      </c>
      <c r="B3341" s="2" t="s">
        <v>18</v>
      </c>
      <c r="C3341" s="3">
        <v>42998</v>
      </c>
      <c r="D3341" s="2" t="s">
        <v>59</v>
      </c>
      <c r="E3341" s="2">
        <v>24</v>
      </c>
      <c r="F3341" s="2">
        <v>3597.73</v>
      </c>
      <c r="G3341" s="2">
        <v>0.01</v>
      </c>
      <c r="H3341" s="2" t="s">
        <v>44</v>
      </c>
      <c r="I3341" s="2">
        <v>-26.33</v>
      </c>
      <c r="J3341" s="2">
        <v>158.34</v>
      </c>
      <c r="K3341" s="2">
        <v>57.75</v>
      </c>
      <c r="L3341" s="2" t="s">
        <v>343</v>
      </c>
      <c r="M3341" s="2" t="s">
        <v>38</v>
      </c>
      <c r="N3341" s="2" t="s">
        <v>43</v>
      </c>
      <c r="O3341" s="2" t="s">
        <v>45</v>
      </c>
      <c r="P3341" s="2" t="s">
        <v>46</v>
      </c>
      <c r="Q3341" s="2" t="s">
        <v>47</v>
      </c>
      <c r="R3341" s="3">
        <v>43000</v>
      </c>
      <c r="S3341" s="10">
        <f t="shared" si="569"/>
        <v>2017</v>
      </c>
      <c r="T3341" t="str">
        <f t="shared" si="566"/>
        <v/>
      </c>
      <c r="U3341" t="str">
        <f t="shared" si="566"/>
        <v/>
      </c>
      <c r="V3341">
        <f t="shared" si="566"/>
        <v>-26.33</v>
      </c>
      <c r="W3341" t="str">
        <f t="shared" si="566"/>
        <v/>
      </c>
      <c r="Z3341" t="str">
        <f t="shared" si="567"/>
        <v/>
      </c>
      <c r="AA3341" t="str">
        <f t="shared" si="567"/>
        <v/>
      </c>
      <c r="AB3341">
        <f t="shared" si="567"/>
        <v>-26.33</v>
      </c>
      <c r="AE3341" t="str">
        <f t="shared" si="570"/>
        <v>Furniture</v>
      </c>
      <c r="AH3341" t="str">
        <f t="shared" si="571"/>
        <v/>
      </c>
      <c r="AI3341" t="str">
        <f t="shared" si="572"/>
        <v/>
      </c>
      <c r="AJ3341" t="str">
        <f t="shared" si="568"/>
        <v/>
      </c>
      <c r="AK3341" t="str">
        <f t="shared" si="568"/>
        <v/>
      </c>
      <c r="AL3341" t="str">
        <f t="shared" si="568"/>
        <v/>
      </c>
    </row>
    <row r="3342" spans="1:38" x14ac:dyDescent="0.2">
      <c r="A3342" s="1">
        <v>8584</v>
      </c>
      <c r="B3342" s="2" t="s">
        <v>18</v>
      </c>
      <c r="C3342" s="3">
        <v>42999</v>
      </c>
      <c r="D3342" s="2" t="s">
        <v>59</v>
      </c>
      <c r="E3342" s="2">
        <v>48</v>
      </c>
      <c r="F3342" s="2">
        <v>276.77</v>
      </c>
      <c r="G3342" s="2">
        <v>0.05</v>
      </c>
      <c r="H3342" s="2" t="s">
        <v>20</v>
      </c>
      <c r="I3342" s="2">
        <v>-98.15</v>
      </c>
      <c r="J3342" s="2">
        <v>17.739999999999998</v>
      </c>
      <c r="K3342" s="2">
        <v>19.010000000000002</v>
      </c>
      <c r="L3342" s="2" t="s">
        <v>468</v>
      </c>
      <c r="M3342" s="2" t="s">
        <v>22</v>
      </c>
      <c r="N3342" s="2" t="s">
        <v>43</v>
      </c>
      <c r="O3342" s="2" t="s">
        <v>24</v>
      </c>
      <c r="P3342" s="2" t="s">
        <v>25</v>
      </c>
      <c r="Q3342" s="2" t="s">
        <v>26</v>
      </c>
      <c r="R3342" s="3">
        <v>43002</v>
      </c>
      <c r="S3342" s="10">
        <f t="shared" si="569"/>
        <v>2017</v>
      </c>
      <c r="T3342" t="str">
        <f t="shared" ref="T3342:W3361" si="573">IF($N3342=T$1,$I3342,"")</f>
        <v/>
      </c>
      <c r="U3342" t="str">
        <f t="shared" si="573"/>
        <v/>
      </c>
      <c r="V3342">
        <f t="shared" si="573"/>
        <v>-98.15</v>
      </c>
      <c r="W3342" t="str">
        <f t="shared" si="573"/>
        <v/>
      </c>
      <c r="Z3342">
        <f t="shared" ref="Z3342:AB3361" si="574">IF($O3342=Z$1,$I3342,"")</f>
        <v>-98.15</v>
      </c>
      <c r="AA3342" t="str">
        <f t="shared" si="574"/>
        <v/>
      </c>
      <c r="AB3342" t="str">
        <f t="shared" si="574"/>
        <v/>
      </c>
      <c r="AE3342" t="str">
        <f t="shared" si="570"/>
        <v>Office Supplies</v>
      </c>
      <c r="AH3342" t="str">
        <f t="shared" si="571"/>
        <v/>
      </c>
      <c r="AI3342" t="str">
        <f t="shared" si="572"/>
        <v/>
      </c>
      <c r="AJ3342" t="str">
        <f t="shared" si="568"/>
        <v/>
      </c>
      <c r="AK3342" t="str">
        <f t="shared" si="568"/>
        <v/>
      </c>
      <c r="AL3342" t="str">
        <f t="shared" si="568"/>
        <v/>
      </c>
    </row>
    <row r="3343" spans="1:38" x14ac:dyDescent="0.2">
      <c r="A3343" s="1">
        <v>8585</v>
      </c>
      <c r="B3343" s="2" t="s">
        <v>18</v>
      </c>
      <c r="C3343" s="3">
        <v>42999</v>
      </c>
      <c r="D3343" s="2" t="s">
        <v>59</v>
      </c>
      <c r="E3343" s="2">
        <v>41</v>
      </c>
      <c r="F3343" s="2">
        <v>4941.3900000000003</v>
      </c>
      <c r="G3343" s="2">
        <v>0.1</v>
      </c>
      <c r="H3343" s="2" t="s">
        <v>20</v>
      </c>
      <c r="I3343" s="2">
        <v>1167.29</v>
      </c>
      <c r="J3343" s="2">
        <v>140.24</v>
      </c>
      <c r="K3343" s="2">
        <v>26.65</v>
      </c>
      <c r="L3343" s="2" t="s">
        <v>468</v>
      </c>
      <c r="M3343" s="2" t="s">
        <v>22</v>
      </c>
      <c r="N3343" s="2" t="s">
        <v>43</v>
      </c>
      <c r="O3343" s="2" t="s">
        <v>45</v>
      </c>
      <c r="P3343" s="2" t="s">
        <v>61</v>
      </c>
      <c r="Q3343" s="2" t="s">
        <v>62</v>
      </c>
      <c r="R3343" s="3">
        <v>42999</v>
      </c>
      <c r="S3343" s="10">
        <f t="shared" si="569"/>
        <v>2017</v>
      </c>
      <c r="T3343" t="str">
        <f t="shared" si="573"/>
        <v/>
      </c>
      <c r="U3343" t="str">
        <f t="shared" si="573"/>
        <v/>
      </c>
      <c r="V3343">
        <f t="shared" si="573"/>
        <v>1167.29</v>
      </c>
      <c r="W3343" t="str">
        <f t="shared" si="573"/>
        <v/>
      </c>
      <c r="Z3343" t="str">
        <f t="shared" si="574"/>
        <v/>
      </c>
      <c r="AA3343" t="str">
        <f t="shared" si="574"/>
        <v/>
      </c>
      <c r="AB3343">
        <f t="shared" si="574"/>
        <v>1167.29</v>
      </c>
      <c r="AE3343" t="str">
        <f t="shared" si="570"/>
        <v/>
      </c>
      <c r="AH3343" t="str">
        <f t="shared" si="571"/>
        <v/>
      </c>
      <c r="AI3343" t="str">
        <f t="shared" si="572"/>
        <v/>
      </c>
      <c r="AJ3343" t="str">
        <f t="shared" si="568"/>
        <v/>
      </c>
      <c r="AK3343" t="str">
        <f t="shared" si="568"/>
        <v/>
      </c>
      <c r="AL3343" t="str">
        <f t="shared" si="568"/>
        <v/>
      </c>
    </row>
    <row r="3344" spans="1:38" x14ac:dyDescent="0.2">
      <c r="A3344" s="1">
        <v>8586</v>
      </c>
      <c r="B3344" s="2" t="s">
        <v>18</v>
      </c>
      <c r="C3344" s="3">
        <v>42999</v>
      </c>
      <c r="D3344" s="2" t="s">
        <v>50</v>
      </c>
      <c r="E3344" s="2">
        <v>33</v>
      </c>
      <c r="F3344" s="2">
        <v>577.64</v>
      </c>
      <c r="G3344" s="2">
        <v>0.01</v>
      </c>
      <c r="H3344" s="2" t="s">
        <v>20</v>
      </c>
      <c r="I3344" s="2">
        <v>-52.43</v>
      </c>
      <c r="J3344" s="2">
        <v>27.99</v>
      </c>
      <c r="K3344" s="2">
        <v>25.28</v>
      </c>
      <c r="L3344" s="2" t="s">
        <v>135</v>
      </c>
      <c r="M3344" s="2" t="s">
        <v>29</v>
      </c>
      <c r="N3344" s="2" t="s">
        <v>30</v>
      </c>
      <c r="O3344" s="2" t="s">
        <v>31</v>
      </c>
      <c r="P3344" s="2" t="s">
        <v>33</v>
      </c>
      <c r="Q3344" s="2" t="s">
        <v>62</v>
      </c>
      <c r="R3344" s="3">
        <v>42999</v>
      </c>
      <c r="S3344" s="10">
        <f t="shared" si="569"/>
        <v>2017</v>
      </c>
      <c r="T3344" t="str">
        <f t="shared" si="573"/>
        <v/>
      </c>
      <c r="U3344">
        <f t="shared" si="573"/>
        <v>-52.43</v>
      </c>
      <c r="V3344" t="str">
        <f t="shared" si="573"/>
        <v/>
      </c>
      <c r="W3344" t="str">
        <f t="shared" si="573"/>
        <v/>
      </c>
      <c r="Z3344" t="str">
        <f t="shared" si="574"/>
        <v/>
      </c>
      <c r="AA3344">
        <f t="shared" si="574"/>
        <v>-52.43</v>
      </c>
      <c r="AB3344" t="str">
        <f t="shared" si="574"/>
        <v/>
      </c>
      <c r="AE3344" t="str">
        <f t="shared" si="570"/>
        <v>Technology</v>
      </c>
      <c r="AH3344" t="str">
        <f t="shared" si="571"/>
        <v/>
      </c>
      <c r="AI3344" t="str">
        <f t="shared" si="572"/>
        <v/>
      </c>
      <c r="AJ3344" t="str">
        <f t="shared" si="568"/>
        <v/>
      </c>
      <c r="AK3344" t="str">
        <f t="shared" si="568"/>
        <v/>
      </c>
      <c r="AL3344" t="str">
        <f t="shared" si="568"/>
        <v/>
      </c>
    </row>
    <row r="3345" spans="1:38" x14ac:dyDescent="0.2">
      <c r="A3345" s="1">
        <v>8587</v>
      </c>
      <c r="B3345" s="2" t="s">
        <v>18</v>
      </c>
      <c r="C3345" s="3">
        <v>43000</v>
      </c>
      <c r="D3345" s="2" t="s">
        <v>41</v>
      </c>
      <c r="E3345" s="2">
        <v>4</v>
      </c>
      <c r="F3345" s="2">
        <v>2959.37</v>
      </c>
      <c r="G3345" s="2">
        <v>0.09</v>
      </c>
      <c r="H3345" s="2" t="s">
        <v>44</v>
      </c>
      <c r="I3345" s="2">
        <v>-1884.93</v>
      </c>
      <c r="J3345" s="2">
        <v>822.98</v>
      </c>
      <c r="K3345" s="2">
        <v>30.06</v>
      </c>
      <c r="L3345" s="2" t="s">
        <v>379</v>
      </c>
      <c r="M3345" s="2" t="s">
        <v>38</v>
      </c>
      <c r="N3345" s="2" t="s">
        <v>30</v>
      </c>
      <c r="O3345" s="2" t="s">
        <v>31</v>
      </c>
      <c r="P3345" s="2" t="s">
        <v>33</v>
      </c>
      <c r="Q3345" s="2" t="s">
        <v>56</v>
      </c>
      <c r="R3345" s="3">
        <v>43002</v>
      </c>
      <c r="S3345" s="10">
        <f t="shared" si="569"/>
        <v>2017</v>
      </c>
      <c r="T3345" t="str">
        <f t="shared" si="573"/>
        <v/>
      </c>
      <c r="U3345">
        <f t="shared" si="573"/>
        <v>-1884.93</v>
      </c>
      <c r="V3345" t="str">
        <f t="shared" si="573"/>
        <v/>
      </c>
      <c r="W3345" t="str">
        <f t="shared" si="573"/>
        <v/>
      </c>
      <c r="Z3345" t="str">
        <f t="shared" si="574"/>
        <v/>
      </c>
      <c r="AA3345">
        <f t="shared" si="574"/>
        <v>-1884.93</v>
      </c>
      <c r="AB3345" t="str">
        <f t="shared" si="574"/>
        <v/>
      </c>
      <c r="AE3345" t="str">
        <f t="shared" si="570"/>
        <v>Technology</v>
      </c>
      <c r="AH3345">
        <f t="shared" si="571"/>
        <v>-1884.93</v>
      </c>
      <c r="AI3345" t="str">
        <f t="shared" si="572"/>
        <v/>
      </c>
      <c r="AJ3345" t="str">
        <f t="shared" si="568"/>
        <v/>
      </c>
      <c r="AK3345" t="str">
        <f t="shared" si="568"/>
        <v/>
      </c>
      <c r="AL3345">
        <f t="shared" si="568"/>
        <v>-1884.93</v>
      </c>
    </row>
    <row r="3346" spans="1:38" x14ac:dyDescent="0.2">
      <c r="A3346" s="1">
        <v>8588</v>
      </c>
      <c r="B3346" s="2" t="s">
        <v>18</v>
      </c>
      <c r="C3346" s="3">
        <v>43000</v>
      </c>
      <c r="D3346" s="2" t="s">
        <v>27</v>
      </c>
      <c r="E3346" s="2">
        <v>21</v>
      </c>
      <c r="F3346" s="2">
        <v>796.25</v>
      </c>
      <c r="G3346" s="2">
        <v>0.06</v>
      </c>
      <c r="H3346" s="2" t="s">
        <v>20</v>
      </c>
      <c r="I3346" s="2">
        <v>322.93</v>
      </c>
      <c r="J3346" s="2">
        <v>49.7</v>
      </c>
      <c r="K3346" s="2">
        <v>16.989999999999998</v>
      </c>
      <c r="L3346" s="2" t="s">
        <v>242</v>
      </c>
      <c r="M3346" s="2" t="s">
        <v>29</v>
      </c>
      <c r="N3346" s="2" t="s">
        <v>23</v>
      </c>
      <c r="O3346" s="2" t="s">
        <v>24</v>
      </c>
      <c r="P3346" s="2" t="s">
        <v>25</v>
      </c>
      <c r="Q3346" s="2" t="s">
        <v>26</v>
      </c>
      <c r="R3346" s="3">
        <v>43009</v>
      </c>
      <c r="S3346" s="10">
        <f t="shared" si="569"/>
        <v>2017</v>
      </c>
      <c r="T3346">
        <f t="shared" si="573"/>
        <v>322.93</v>
      </c>
      <c r="U3346" t="str">
        <f t="shared" si="573"/>
        <v/>
      </c>
      <c r="V3346" t="str">
        <f t="shared" si="573"/>
        <v/>
      </c>
      <c r="W3346" t="str">
        <f t="shared" si="573"/>
        <v/>
      </c>
      <c r="Z3346">
        <f t="shared" si="574"/>
        <v>322.93</v>
      </c>
      <c r="AA3346" t="str">
        <f t="shared" si="574"/>
        <v/>
      </c>
      <c r="AB3346" t="str">
        <f t="shared" si="574"/>
        <v/>
      </c>
      <c r="AE3346" t="str">
        <f t="shared" si="570"/>
        <v/>
      </c>
      <c r="AH3346" t="str">
        <f t="shared" si="571"/>
        <v/>
      </c>
      <c r="AI3346" t="str">
        <f t="shared" si="572"/>
        <v/>
      </c>
      <c r="AJ3346" t="str">
        <f t="shared" si="568"/>
        <v/>
      </c>
      <c r="AK3346" t="str">
        <f t="shared" si="568"/>
        <v/>
      </c>
      <c r="AL3346" t="str">
        <f t="shared" si="568"/>
        <v/>
      </c>
    </row>
    <row r="3347" spans="1:38" x14ac:dyDescent="0.2">
      <c r="A3347" s="1">
        <v>8589</v>
      </c>
      <c r="B3347" s="2" t="s">
        <v>18</v>
      </c>
      <c r="C3347" s="3">
        <v>43000</v>
      </c>
      <c r="D3347" s="2" t="s">
        <v>27</v>
      </c>
      <c r="E3347" s="2">
        <v>43</v>
      </c>
      <c r="F3347" s="2">
        <v>371.99</v>
      </c>
      <c r="G3347" s="2">
        <v>7.0000000000000007E-2</v>
      </c>
      <c r="H3347" s="2" t="s">
        <v>20</v>
      </c>
      <c r="I3347" s="2">
        <v>-8.8800000000000008</v>
      </c>
      <c r="J3347" s="2">
        <v>20.56</v>
      </c>
      <c r="K3347" s="2">
        <v>19.16</v>
      </c>
      <c r="L3347" s="2" t="s">
        <v>242</v>
      </c>
      <c r="M3347" s="2" t="s">
        <v>29</v>
      </c>
      <c r="N3347" s="2" t="s">
        <v>23</v>
      </c>
      <c r="O3347" s="2" t="s">
        <v>24</v>
      </c>
      <c r="P3347" s="2" t="s">
        <v>35</v>
      </c>
      <c r="Q3347" s="2" t="s">
        <v>36</v>
      </c>
      <c r="R3347" s="3">
        <v>43007</v>
      </c>
      <c r="S3347" s="10">
        <f t="shared" si="569"/>
        <v>2017</v>
      </c>
      <c r="T3347">
        <f t="shared" si="573"/>
        <v>-8.8800000000000008</v>
      </c>
      <c r="U3347" t="str">
        <f t="shared" si="573"/>
        <v/>
      </c>
      <c r="V3347" t="str">
        <f t="shared" si="573"/>
        <v/>
      </c>
      <c r="W3347" t="str">
        <f t="shared" si="573"/>
        <v/>
      </c>
      <c r="Z3347">
        <f t="shared" si="574"/>
        <v>-8.8800000000000008</v>
      </c>
      <c r="AA3347" t="str">
        <f t="shared" si="574"/>
        <v/>
      </c>
      <c r="AB3347" t="str">
        <f t="shared" si="574"/>
        <v/>
      </c>
      <c r="AE3347" t="str">
        <f t="shared" si="570"/>
        <v>Office Supplies</v>
      </c>
      <c r="AH3347" t="str">
        <f t="shared" si="571"/>
        <v/>
      </c>
      <c r="AI3347" t="str">
        <f t="shared" si="572"/>
        <v/>
      </c>
      <c r="AJ3347" t="str">
        <f t="shared" si="568"/>
        <v/>
      </c>
      <c r="AK3347" t="str">
        <f t="shared" si="568"/>
        <v/>
      </c>
      <c r="AL3347" t="str">
        <f t="shared" si="568"/>
        <v/>
      </c>
    </row>
    <row r="3348" spans="1:38" x14ac:dyDescent="0.2">
      <c r="A3348" s="1">
        <v>8590</v>
      </c>
      <c r="B3348" s="2" t="s">
        <v>18</v>
      </c>
      <c r="C3348" s="3">
        <v>43000</v>
      </c>
      <c r="D3348" s="2" t="s">
        <v>27</v>
      </c>
      <c r="E3348" s="2">
        <v>21</v>
      </c>
      <c r="F3348" s="2">
        <v>542.97</v>
      </c>
      <c r="G3348" s="2">
        <v>0.05</v>
      </c>
      <c r="H3348" s="2" t="s">
        <v>20</v>
      </c>
      <c r="I3348" s="2">
        <v>136.44999999999999</v>
      </c>
      <c r="J3348" s="2">
        <v>37.380000000000003</v>
      </c>
      <c r="K3348" s="2">
        <v>22.99</v>
      </c>
      <c r="L3348" s="2" t="s">
        <v>242</v>
      </c>
      <c r="M3348" s="2" t="s">
        <v>29</v>
      </c>
      <c r="N3348" s="2" t="s">
        <v>23</v>
      </c>
      <c r="O3348" s="2" t="s">
        <v>45</v>
      </c>
      <c r="P3348" s="2" t="s">
        <v>55</v>
      </c>
      <c r="Q3348" s="2" t="s">
        <v>58</v>
      </c>
      <c r="R3348" s="3">
        <v>43002</v>
      </c>
      <c r="S3348" s="10">
        <f t="shared" si="569"/>
        <v>2017</v>
      </c>
      <c r="T3348">
        <f t="shared" si="573"/>
        <v>136.44999999999999</v>
      </c>
      <c r="U3348" t="str">
        <f t="shared" si="573"/>
        <v/>
      </c>
      <c r="V3348" t="str">
        <f t="shared" si="573"/>
        <v/>
      </c>
      <c r="W3348" t="str">
        <f t="shared" si="573"/>
        <v/>
      </c>
      <c r="Z3348" t="str">
        <f t="shared" si="574"/>
        <v/>
      </c>
      <c r="AA3348" t="str">
        <f t="shared" si="574"/>
        <v/>
      </c>
      <c r="AB3348">
        <f t="shared" si="574"/>
        <v>136.44999999999999</v>
      </c>
      <c r="AE3348" t="str">
        <f t="shared" si="570"/>
        <v/>
      </c>
      <c r="AH3348" t="str">
        <f t="shared" si="571"/>
        <v/>
      </c>
      <c r="AI3348" t="str">
        <f t="shared" si="572"/>
        <v/>
      </c>
      <c r="AJ3348" t="str">
        <f t="shared" si="568"/>
        <v/>
      </c>
      <c r="AK3348" t="str">
        <f t="shared" si="568"/>
        <v/>
      </c>
      <c r="AL3348" t="str">
        <f t="shared" si="568"/>
        <v/>
      </c>
    </row>
    <row r="3349" spans="1:38" x14ac:dyDescent="0.2">
      <c r="A3349" s="1">
        <v>8591</v>
      </c>
      <c r="B3349" s="2" t="s">
        <v>18</v>
      </c>
      <c r="C3349" s="3">
        <v>43000</v>
      </c>
      <c r="D3349" s="2" t="s">
        <v>50</v>
      </c>
      <c r="E3349" s="2">
        <v>43</v>
      </c>
      <c r="F3349" s="2">
        <v>535.92999999999995</v>
      </c>
      <c r="G3349" s="2">
        <v>0.05</v>
      </c>
      <c r="H3349" s="2" t="s">
        <v>20</v>
      </c>
      <c r="I3349" s="2">
        <v>-1.84</v>
      </c>
      <c r="J3349" s="2">
        <v>24.21</v>
      </c>
      <c r="K3349" s="2">
        <v>18.809999999999999</v>
      </c>
      <c r="L3349" s="2" t="s">
        <v>531</v>
      </c>
      <c r="M3349" s="2" t="s">
        <v>29</v>
      </c>
      <c r="N3349" s="2" t="s">
        <v>23</v>
      </c>
      <c r="O3349" s="2" t="s">
        <v>24</v>
      </c>
      <c r="P3349" s="2" t="s">
        <v>52</v>
      </c>
      <c r="Q3349" s="2" t="s">
        <v>26</v>
      </c>
      <c r="R3349" s="3">
        <v>43001</v>
      </c>
      <c r="S3349" s="10">
        <f t="shared" si="569"/>
        <v>2017</v>
      </c>
      <c r="T3349">
        <f t="shared" si="573"/>
        <v>-1.84</v>
      </c>
      <c r="U3349" t="str">
        <f t="shared" si="573"/>
        <v/>
      </c>
      <c r="V3349" t="str">
        <f t="shared" si="573"/>
        <v/>
      </c>
      <c r="W3349" t="str">
        <f t="shared" si="573"/>
        <v/>
      </c>
      <c r="Z3349">
        <f t="shared" si="574"/>
        <v>-1.84</v>
      </c>
      <c r="AA3349" t="str">
        <f t="shared" si="574"/>
        <v/>
      </c>
      <c r="AB3349" t="str">
        <f t="shared" si="574"/>
        <v/>
      </c>
      <c r="AE3349" t="str">
        <f t="shared" si="570"/>
        <v>Office Supplies</v>
      </c>
      <c r="AH3349" t="str">
        <f t="shared" si="571"/>
        <v/>
      </c>
      <c r="AI3349" t="str">
        <f t="shared" si="572"/>
        <v/>
      </c>
      <c r="AJ3349" t="str">
        <f t="shared" si="568"/>
        <v/>
      </c>
      <c r="AK3349" t="str">
        <f t="shared" si="568"/>
        <v/>
      </c>
      <c r="AL3349" t="str">
        <f t="shared" si="568"/>
        <v/>
      </c>
    </row>
    <row r="3350" spans="1:38" x14ac:dyDescent="0.2">
      <c r="A3350" s="1">
        <v>8592</v>
      </c>
      <c r="B3350" s="2" t="s">
        <v>18</v>
      </c>
      <c r="C3350" s="3">
        <v>43000</v>
      </c>
      <c r="D3350" s="2" t="s">
        <v>50</v>
      </c>
      <c r="E3350" s="2">
        <v>47</v>
      </c>
      <c r="F3350" s="2">
        <v>5982.4494999999997</v>
      </c>
      <c r="G3350" s="2">
        <v>0.06</v>
      </c>
      <c r="H3350" s="2" t="s">
        <v>20</v>
      </c>
      <c r="I3350" s="2">
        <v>1422.63</v>
      </c>
      <c r="J3350" s="2">
        <v>167.99</v>
      </c>
      <c r="K3350" s="2">
        <v>22.99</v>
      </c>
      <c r="L3350" s="2" t="s">
        <v>531</v>
      </c>
      <c r="M3350" s="2" t="s">
        <v>29</v>
      </c>
      <c r="N3350" s="2" t="s">
        <v>23</v>
      </c>
      <c r="O3350" s="2" t="s">
        <v>31</v>
      </c>
      <c r="P3350" s="2" t="s">
        <v>39</v>
      </c>
      <c r="Q3350" s="2" t="s">
        <v>26</v>
      </c>
      <c r="R3350" s="3">
        <v>43002</v>
      </c>
      <c r="S3350" s="10">
        <f t="shared" si="569"/>
        <v>2017</v>
      </c>
      <c r="T3350">
        <f t="shared" si="573"/>
        <v>1422.63</v>
      </c>
      <c r="U3350" t="str">
        <f t="shared" si="573"/>
        <v/>
      </c>
      <c r="V3350" t="str">
        <f t="shared" si="573"/>
        <v/>
      </c>
      <c r="W3350" t="str">
        <f t="shared" si="573"/>
        <v/>
      </c>
      <c r="Z3350" t="str">
        <f t="shared" si="574"/>
        <v/>
      </c>
      <c r="AA3350">
        <f t="shared" si="574"/>
        <v>1422.63</v>
      </c>
      <c r="AB3350" t="str">
        <f t="shared" si="574"/>
        <v/>
      </c>
      <c r="AE3350" t="str">
        <f t="shared" si="570"/>
        <v/>
      </c>
      <c r="AH3350" t="str">
        <f t="shared" si="571"/>
        <v/>
      </c>
      <c r="AI3350" t="str">
        <f t="shared" si="572"/>
        <v/>
      </c>
      <c r="AJ3350" t="str">
        <f t="shared" si="568"/>
        <v/>
      </c>
      <c r="AK3350" t="str">
        <f t="shared" si="568"/>
        <v/>
      </c>
      <c r="AL3350" t="str">
        <f t="shared" si="568"/>
        <v/>
      </c>
    </row>
    <row r="3351" spans="1:38" x14ac:dyDescent="0.2">
      <c r="A3351" s="1">
        <v>8593</v>
      </c>
      <c r="B3351" s="2" t="s">
        <v>18</v>
      </c>
      <c r="C3351" s="3">
        <v>43000</v>
      </c>
      <c r="D3351" s="2" t="s">
        <v>50</v>
      </c>
      <c r="E3351" s="2">
        <v>44</v>
      </c>
      <c r="F3351" s="2">
        <v>727.92</v>
      </c>
      <c r="G3351" s="2">
        <v>0.1</v>
      </c>
      <c r="H3351" s="2" t="s">
        <v>20</v>
      </c>
      <c r="I3351" s="2">
        <v>-31.39</v>
      </c>
      <c r="J3351" s="2">
        <v>29.98</v>
      </c>
      <c r="K3351" s="2">
        <v>22.51</v>
      </c>
      <c r="L3351" s="2" t="s">
        <v>531</v>
      </c>
      <c r="M3351" s="2" t="s">
        <v>29</v>
      </c>
      <c r="N3351" s="2" t="s">
        <v>23</v>
      </c>
      <c r="O3351" s="2" t="s">
        <v>31</v>
      </c>
      <c r="P3351" s="2" t="s">
        <v>33</v>
      </c>
      <c r="Q3351" s="2" t="s">
        <v>62</v>
      </c>
      <c r="R3351" s="3">
        <v>43002</v>
      </c>
      <c r="S3351" s="10">
        <f t="shared" si="569"/>
        <v>2017</v>
      </c>
      <c r="T3351">
        <f t="shared" si="573"/>
        <v>-31.39</v>
      </c>
      <c r="U3351" t="str">
        <f t="shared" si="573"/>
        <v/>
      </c>
      <c r="V3351" t="str">
        <f t="shared" si="573"/>
        <v/>
      </c>
      <c r="W3351" t="str">
        <f t="shared" si="573"/>
        <v/>
      </c>
      <c r="Z3351" t="str">
        <f t="shared" si="574"/>
        <v/>
      </c>
      <c r="AA3351">
        <f t="shared" si="574"/>
        <v>-31.39</v>
      </c>
      <c r="AB3351" t="str">
        <f t="shared" si="574"/>
        <v/>
      </c>
      <c r="AE3351" t="str">
        <f t="shared" si="570"/>
        <v>Technology</v>
      </c>
      <c r="AH3351" t="str">
        <f t="shared" si="571"/>
        <v/>
      </c>
      <c r="AI3351" t="str">
        <f t="shared" si="572"/>
        <v/>
      </c>
      <c r="AJ3351" t="str">
        <f t="shared" si="568"/>
        <v/>
      </c>
      <c r="AK3351" t="str">
        <f t="shared" si="568"/>
        <v/>
      </c>
      <c r="AL3351" t="str">
        <f t="shared" si="568"/>
        <v/>
      </c>
    </row>
    <row r="3352" spans="1:38" x14ac:dyDescent="0.2">
      <c r="A3352" s="1">
        <v>8594</v>
      </c>
      <c r="B3352" s="2" t="s">
        <v>18</v>
      </c>
      <c r="C3352" s="3">
        <v>43001</v>
      </c>
      <c r="D3352" s="2" t="s">
        <v>19</v>
      </c>
      <c r="E3352" s="2">
        <v>44</v>
      </c>
      <c r="F3352" s="2">
        <v>6775.56</v>
      </c>
      <c r="G3352" s="2">
        <v>0.03</v>
      </c>
      <c r="H3352" s="2" t="s">
        <v>20</v>
      </c>
      <c r="I3352" s="2">
        <v>912.89</v>
      </c>
      <c r="J3352" s="2">
        <v>164.48</v>
      </c>
      <c r="K3352" s="2">
        <v>20.5</v>
      </c>
      <c r="L3352" s="2" t="s">
        <v>305</v>
      </c>
      <c r="M3352" s="2" t="s">
        <v>29</v>
      </c>
      <c r="N3352" s="2" t="s">
        <v>30</v>
      </c>
      <c r="O3352" s="2" t="s">
        <v>31</v>
      </c>
      <c r="P3352" s="2" t="s">
        <v>32</v>
      </c>
      <c r="Q3352" s="2" t="s">
        <v>26</v>
      </c>
      <c r="R3352" s="3">
        <v>43002</v>
      </c>
      <c r="S3352" s="10">
        <f t="shared" si="569"/>
        <v>2017</v>
      </c>
      <c r="T3352" t="str">
        <f t="shared" si="573"/>
        <v/>
      </c>
      <c r="U3352">
        <f t="shared" si="573"/>
        <v>912.89</v>
      </c>
      <c r="V3352" t="str">
        <f t="shared" si="573"/>
        <v/>
      </c>
      <c r="W3352" t="str">
        <f t="shared" si="573"/>
        <v/>
      </c>
      <c r="Z3352" t="str">
        <f t="shared" si="574"/>
        <v/>
      </c>
      <c r="AA3352">
        <f t="shared" si="574"/>
        <v>912.89</v>
      </c>
      <c r="AB3352" t="str">
        <f t="shared" si="574"/>
        <v/>
      </c>
      <c r="AE3352" t="str">
        <f t="shared" si="570"/>
        <v/>
      </c>
      <c r="AH3352" t="str">
        <f t="shared" si="571"/>
        <v/>
      </c>
      <c r="AI3352" t="str">
        <f t="shared" si="572"/>
        <v/>
      </c>
      <c r="AJ3352" t="str">
        <f t="shared" si="568"/>
        <v/>
      </c>
      <c r="AK3352" t="str">
        <f t="shared" si="568"/>
        <v/>
      </c>
      <c r="AL3352" t="str">
        <f t="shared" si="568"/>
        <v/>
      </c>
    </row>
    <row r="3353" spans="1:38" x14ac:dyDescent="0.2">
      <c r="A3353" s="1">
        <v>8595</v>
      </c>
      <c r="B3353" s="2" t="s">
        <v>18</v>
      </c>
      <c r="C3353" s="3">
        <v>43001</v>
      </c>
      <c r="D3353" s="2" t="s">
        <v>19</v>
      </c>
      <c r="E3353" s="2">
        <v>4</v>
      </c>
      <c r="F3353" s="2">
        <v>18.05</v>
      </c>
      <c r="G3353" s="2">
        <v>0.1</v>
      </c>
      <c r="H3353" s="2" t="s">
        <v>20</v>
      </c>
      <c r="I3353" s="2">
        <v>4.76</v>
      </c>
      <c r="J3353" s="2">
        <v>14.61</v>
      </c>
      <c r="K3353" s="2">
        <v>14.5</v>
      </c>
      <c r="L3353" s="2" t="s">
        <v>305</v>
      </c>
      <c r="M3353" s="2" t="s">
        <v>29</v>
      </c>
      <c r="N3353" s="2" t="s">
        <v>30</v>
      </c>
      <c r="O3353" s="2" t="s">
        <v>24</v>
      </c>
      <c r="P3353" s="2" t="s">
        <v>74</v>
      </c>
      <c r="Q3353" s="2" t="s">
        <v>26</v>
      </c>
      <c r="R3353" s="3">
        <v>43002</v>
      </c>
      <c r="S3353" s="10">
        <f t="shared" si="569"/>
        <v>2017</v>
      </c>
      <c r="T3353" t="str">
        <f t="shared" si="573"/>
        <v/>
      </c>
      <c r="U3353">
        <f t="shared" si="573"/>
        <v>4.76</v>
      </c>
      <c r="V3353" t="str">
        <f t="shared" si="573"/>
        <v/>
      </c>
      <c r="W3353" t="str">
        <f t="shared" si="573"/>
        <v/>
      </c>
      <c r="Z3353">
        <f t="shared" si="574"/>
        <v>4.76</v>
      </c>
      <c r="AA3353" t="str">
        <f t="shared" si="574"/>
        <v/>
      </c>
      <c r="AB3353" t="str">
        <f t="shared" si="574"/>
        <v/>
      </c>
      <c r="AE3353" t="str">
        <f t="shared" si="570"/>
        <v/>
      </c>
      <c r="AH3353" t="str">
        <f t="shared" si="571"/>
        <v/>
      </c>
      <c r="AI3353" t="str">
        <f t="shared" si="572"/>
        <v/>
      </c>
      <c r="AJ3353" t="str">
        <f t="shared" si="568"/>
        <v/>
      </c>
      <c r="AK3353" t="str">
        <f t="shared" si="568"/>
        <v/>
      </c>
      <c r="AL3353" t="str">
        <f t="shared" si="568"/>
        <v/>
      </c>
    </row>
    <row r="3354" spans="1:38" x14ac:dyDescent="0.2">
      <c r="A3354" s="1">
        <v>8596</v>
      </c>
      <c r="B3354" s="2" t="s">
        <v>40</v>
      </c>
      <c r="C3354" s="3">
        <v>43001</v>
      </c>
      <c r="D3354" s="2" t="s">
        <v>59</v>
      </c>
      <c r="E3354" s="2">
        <v>34</v>
      </c>
      <c r="F3354" s="2">
        <v>4588.9399999999996</v>
      </c>
      <c r="G3354" s="2">
        <v>0.05</v>
      </c>
      <c r="H3354" s="2" t="s">
        <v>44</v>
      </c>
      <c r="I3354" s="2">
        <v>-608.97</v>
      </c>
      <c r="J3354" s="2">
        <v>142.97999999999999</v>
      </c>
      <c r="K3354" s="2">
        <v>68.739999999999995</v>
      </c>
      <c r="L3354" s="2" t="s">
        <v>390</v>
      </c>
      <c r="M3354" s="2" t="s">
        <v>38</v>
      </c>
      <c r="N3354" s="2" t="s">
        <v>23</v>
      </c>
      <c r="O3354" s="2" t="s">
        <v>45</v>
      </c>
      <c r="P3354" s="2" t="s">
        <v>67</v>
      </c>
      <c r="Q3354" s="2" t="s">
        <v>47</v>
      </c>
      <c r="R3354" s="3">
        <v>43003</v>
      </c>
      <c r="S3354" s="10">
        <f t="shared" si="569"/>
        <v>2017</v>
      </c>
      <c r="T3354">
        <f t="shared" si="573"/>
        <v>-608.97</v>
      </c>
      <c r="U3354" t="str">
        <f t="shared" si="573"/>
        <v/>
      </c>
      <c r="V3354" t="str">
        <f t="shared" si="573"/>
        <v/>
      </c>
      <c r="W3354" t="str">
        <f t="shared" si="573"/>
        <v/>
      </c>
      <c r="Z3354" t="str">
        <f t="shared" si="574"/>
        <v/>
      </c>
      <c r="AA3354" t="str">
        <f t="shared" si="574"/>
        <v/>
      </c>
      <c r="AB3354">
        <f t="shared" si="574"/>
        <v>-608.97</v>
      </c>
      <c r="AE3354" t="str">
        <f t="shared" si="570"/>
        <v>Furniture</v>
      </c>
      <c r="AH3354" t="str">
        <f t="shared" si="571"/>
        <v/>
      </c>
      <c r="AI3354" t="str">
        <f t="shared" si="572"/>
        <v/>
      </c>
      <c r="AJ3354" t="str">
        <f t="shared" si="568"/>
        <v/>
      </c>
      <c r="AK3354" t="str">
        <f t="shared" si="568"/>
        <v/>
      </c>
      <c r="AL3354" t="str">
        <f t="shared" si="568"/>
        <v/>
      </c>
    </row>
    <row r="3355" spans="1:38" x14ac:dyDescent="0.2">
      <c r="A3355" s="1">
        <v>8597</v>
      </c>
      <c r="B3355" s="2" t="s">
        <v>18</v>
      </c>
      <c r="C3355" s="3">
        <v>43004</v>
      </c>
      <c r="D3355" s="2" t="s">
        <v>27</v>
      </c>
      <c r="E3355" s="2">
        <v>27</v>
      </c>
      <c r="F3355" s="2">
        <v>2406.3000000000002</v>
      </c>
      <c r="G3355" s="2">
        <v>0.09</v>
      </c>
      <c r="H3355" s="2" t="s">
        <v>49</v>
      </c>
      <c r="I3355" s="2">
        <v>662.35</v>
      </c>
      <c r="J3355" s="2">
        <v>107.46</v>
      </c>
      <c r="K3355" s="2">
        <v>32.130000000000003</v>
      </c>
      <c r="L3355" s="2" t="s">
        <v>455</v>
      </c>
      <c r="M3355" s="2" t="s">
        <v>22</v>
      </c>
      <c r="N3355" s="2" t="s">
        <v>54</v>
      </c>
      <c r="O3355" s="2" t="s">
        <v>45</v>
      </c>
      <c r="P3355" s="2" t="s">
        <v>55</v>
      </c>
      <c r="Q3355" s="2" t="s">
        <v>34</v>
      </c>
      <c r="R3355" s="3">
        <v>43009</v>
      </c>
      <c r="S3355" s="10">
        <f t="shared" si="569"/>
        <v>2017</v>
      </c>
      <c r="T3355" t="str">
        <f t="shared" si="573"/>
        <v/>
      </c>
      <c r="U3355" t="str">
        <f t="shared" si="573"/>
        <v/>
      </c>
      <c r="V3355" t="str">
        <f t="shared" si="573"/>
        <v/>
      </c>
      <c r="W3355">
        <f t="shared" si="573"/>
        <v>662.35</v>
      </c>
      <c r="Z3355" t="str">
        <f t="shared" si="574"/>
        <v/>
      </c>
      <c r="AA3355" t="str">
        <f t="shared" si="574"/>
        <v/>
      </c>
      <c r="AB3355">
        <f t="shared" si="574"/>
        <v>662.35</v>
      </c>
      <c r="AE3355" t="str">
        <f t="shared" si="570"/>
        <v/>
      </c>
      <c r="AH3355" t="str">
        <f t="shared" si="571"/>
        <v/>
      </c>
      <c r="AI3355" t="str">
        <f t="shared" si="572"/>
        <v/>
      </c>
      <c r="AJ3355" t="str">
        <f t="shared" si="568"/>
        <v/>
      </c>
      <c r="AK3355" t="str">
        <f t="shared" si="568"/>
        <v/>
      </c>
      <c r="AL3355" t="str">
        <f t="shared" si="568"/>
        <v/>
      </c>
    </row>
    <row r="3356" spans="1:38" x14ac:dyDescent="0.2">
      <c r="A3356" s="1">
        <v>8598</v>
      </c>
      <c r="B3356" s="2" t="s">
        <v>18</v>
      </c>
      <c r="C3356" s="3">
        <v>43004</v>
      </c>
      <c r="D3356" s="2" t="s">
        <v>27</v>
      </c>
      <c r="E3356" s="2">
        <v>5</v>
      </c>
      <c r="F3356" s="2">
        <v>40.17</v>
      </c>
      <c r="G3356" s="2">
        <v>7.0000000000000007E-2</v>
      </c>
      <c r="H3356" s="2" t="s">
        <v>20</v>
      </c>
      <c r="I3356" s="2">
        <v>-11.79</v>
      </c>
      <c r="J3356" s="2">
        <v>17.739999999999998</v>
      </c>
      <c r="K3356" s="2">
        <v>19.010000000000002</v>
      </c>
      <c r="L3356" s="2" t="s">
        <v>455</v>
      </c>
      <c r="M3356" s="2" t="s">
        <v>29</v>
      </c>
      <c r="N3356" s="2" t="s">
        <v>54</v>
      </c>
      <c r="O3356" s="2" t="s">
        <v>24</v>
      </c>
      <c r="P3356" s="2" t="s">
        <v>25</v>
      </c>
      <c r="Q3356" s="2" t="s">
        <v>26</v>
      </c>
      <c r="R3356" s="3">
        <v>43011</v>
      </c>
      <c r="S3356" s="10">
        <f t="shared" si="569"/>
        <v>2017</v>
      </c>
      <c r="T3356" t="str">
        <f t="shared" si="573"/>
        <v/>
      </c>
      <c r="U3356" t="str">
        <f t="shared" si="573"/>
        <v/>
      </c>
      <c r="V3356" t="str">
        <f t="shared" si="573"/>
        <v/>
      </c>
      <c r="W3356">
        <f t="shared" si="573"/>
        <v>-11.79</v>
      </c>
      <c r="Z3356">
        <f t="shared" si="574"/>
        <v>-11.79</v>
      </c>
      <c r="AA3356" t="str">
        <f t="shared" si="574"/>
        <v/>
      </c>
      <c r="AB3356" t="str">
        <f t="shared" si="574"/>
        <v/>
      </c>
      <c r="AE3356" t="str">
        <f t="shared" si="570"/>
        <v>Office Supplies</v>
      </c>
      <c r="AH3356" t="str">
        <f t="shared" si="571"/>
        <v/>
      </c>
      <c r="AI3356" t="str">
        <f t="shared" si="572"/>
        <v/>
      </c>
      <c r="AJ3356" t="str">
        <f t="shared" si="568"/>
        <v/>
      </c>
      <c r="AK3356" t="str">
        <f t="shared" si="568"/>
        <v/>
      </c>
      <c r="AL3356" t="str">
        <f t="shared" si="568"/>
        <v/>
      </c>
    </row>
    <row r="3357" spans="1:38" x14ac:dyDescent="0.2">
      <c r="A3357" s="1">
        <v>8599</v>
      </c>
      <c r="B3357" s="2" t="s">
        <v>18</v>
      </c>
      <c r="C3357" s="3">
        <v>43004</v>
      </c>
      <c r="D3357" s="2" t="s">
        <v>27</v>
      </c>
      <c r="E3357" s="2">
        <v>37</v>
      </c>
      <c r="F3357" s="2">
        <v>1708.93</v>
      </c>
      <c r="G3357" s="2">
        <v>0.01</v>
      </c>
      <c r="H3357" s="2" t="s">
        <v>49</v>
      </c>
      <c r="I3357" s="2">
        <v>741.39</v>
      </c>
      <c r="J3357" s="2">
        <v>55.98</v>
      </c>
      <c r="K3357" s="2">
        <v>15.99</v>
      </c>
      <c r="L3357" s="2" t="s">
        <v>455</v>
      </c>
      <c r="M3357" s="2" t="s">
        <v>29</v>
      </c>
      <c r="N3357" s="2" t="s">
        <v>54</v>
      </c>
      <c r="O3357" s="2" t="s">
        <v>31</v>
      </c>
      <c r="P3357" s="2" t="s">
        <v>32</v>
      </c>
      <c r="Q3357" s="2" t="s">
        <v>58</v>
      </c>
      <c r="R3357" s="3">
        <v>43011</v>
      </c>
      <c r="S3357" s="10">
        <f t="shared" si="569"/>
        <v>2017</v>
      </c>
      <c r="T3357" t="str">
        <f t="shared" si="573"/>
        <v/>
      </c>
      <c r="U3357" t="str">
        <f t="shared" si="573"/>
        <v/>
      </c>
      <c r="V3357" t="str">
        <f t="shared" si="573"/>
        <v/>
      </c>
      <c r="W3357">
        <f t="shared" si="573"/>
        <v>741.39</v>
      </c>
      <c r="Z3357" t="str">
        <f t="shared" si="574"/>
        <v/>
      </c>
      <c r="AA3357">
        <f t="shared" si="574"/>
        <v>741.39</v>
      </c>
      <c r="AB3357" t="str">
        <f t="shared" si="574"/>
        <v/>
      </c>
      <c r="AE3357" t="str">
        <f t="shared" si="570"/>
        <v/>
      </c>
      <c r="AH3357" t="str">
        <f t="shared" si="571"/>
        <v/>
      </c>
      <c r="AI3357" t="str">
        <f t="shared" si="572"/>
        <v/>
      </c>
      <c r="AJ3357" t="str">
        <f t="shared" si="568"/>
        <v/>
      </c>
      <c r="AK3357" t="str">
        <f t="shared" si="568"/>
        <v/>
      </c>
      <c r="AL3357" t="str">
        <f t="shared" si="568"/>
        <v/>
      </c>
    </row>
    <row r="3358" spans="1:38" x14ac:dyDescent="0.2">
      <c r="A3358" s="1">
        <v>8600</v>
      </c>
      <c r="B3358" s="2" t="s">
        <v>18</v>
      </c>
      <c r="C3358" s="3">
        <v>43006</v>
      </c>
      <c r="D3358" s="2" t="s">
        <v>50</v>
      </c>
      <c r="E3358" s="2">
        <v>28</v>
      </c>
      <c r="F3358" s="2">
        <v>1115.04</v>
      </c>
      <c r="G3358" s="2">
        <v>0.06</v>
      </c>
      <c r="H3358" s="2" t="s">
        <v>20</v>
      </c>
      <c r="I3358" s="2">
        <v>338.57</v>
      </c>
      <c r="J3358" s="2">
        <v>52.98</v>
      </c>
      <c r="K3358" s="2">
        <v>21.47</v>
      </c>
      <c r="L3358" s="2" t="s">
        <v>299</v>
      </c>
      <c r="M3358" s="2" t="s">
        <v>29</v>
      </c>
      <c r="N3358" s="2" t="s">
        <v>43</v>
      </c>
      <c r="O3358" s="2" t="s">
        <v>24</v>
      </c>
      <c r="P3358" s="2" t="s">
        <v>25</v>
      </c>
      <c r="Q3358" s="2" t="s">
        <v>26</v>
      </c>
      <c r="R3358" s="3">
        <v>43008</v>
      </c>
      <c r="S3358" s="10">
        <f t="shared" si="569"/>
        <v>2017</v>
      </c>
      <c r="T3358" t="str">
        <f t="shared" si="573"/>
        <v/>
      </c>
      <c r="U3358" t="str">
        <f t="shared" si="573"/>
        <v/>
      </c>
      <c r="V3358">
        <f t="shared" si="573"/>
        <v>338.57</v>
      </c>
      <c r="W3358" t="str">
        <f t="shared" si="573"/>
        <v/>
      </c>
      <c r="Z3358">
        <f t="shared" si="574"/>
        <v>338.57</v>
      </c>
      <c r="AA3358" t="str">
        <f t="shared" si="574"/>
        <v/>
      </c>
      <c r="AB3358" t="str">
        <f t="shared" si="574"/>
        <v/>
      </c>
      <c r="AE3358" t="str">
        <f t="shared" si="570"/>
        <v/>
      </c>
      <c r="AH3358" t="str">
        <f t="shared" si="571"/>
        <v/>
      </c>
      <c r="AI3358" t="str">
        <f t="shared" si="572"/>
        <v/>
      </c>
      <c r="AJ3358" t="str">
        <f t="shared" si="568"/>
        <v/>
      </c>
      <c r="AK3358" t="str">
        <f t="shared" si="568"/>
        <v/>
      </c>
      <c r="AL3358" t="str">
        <f t="shared" si="568"/>
        <v/>
      </c>
    </row>
    <row r="3359" spans="1:38" x14ac:dyDescent="0.2">
      <c r="A3359" s="1">
        <v>8601</v>
      </c>
      <c r="B3359" s="2" t="s">
        <v>18</v>
      </c>
      <c r="C3359" s="3">
        <v>43007</v>
      </c>
      <c r="D3359" s="2" t="s">
        <v>27</v>
      </c>
      <c r="E3359" s="2">
        <v>31</v>
      </c>
      <c r="F3359" s="2">
        <v>945.2</v>
      </c>
      <c r="G3359" s="2">
        <v>0</v>
      </c>
      <c r="H3359" s="2" t="s">
        <v>20</v>
      </c>
      <c r="I3359" s="2">
        <v>32.520000000000003</v>
      </c>
      <c r="J3359" s="2">
        <v>41.74</v>
      </c>
      <c r="K3359" s="2">
        <v>20.64</v>
      </c>
      <c r="L3359" s="2" t="s">
        <v>422</v>
      </c>
      <c r="M3359" s="2" t="s">
        <v>29</v>
      </c>
      <c r="N3359" s="2" t="s">
        <v>23</v>
      </c>
      <c r="O3359" s="2" t="s">
        <v>24</v>
      </c>
      <c r="P3359" s="2" t="s">
        <v>52</v>
      </c>
      <c r="Q3359" s="2" t="s">
        <v>26</v>
      </c>
      <c r="R3359" s="3">
        <v>43012</v>
      </c>
      <c r="S3359" s="10">
        <f t="shared" si="569"/>
        <v>2017</v>
      </c>
      <c r="T3359">
        <f t="shared" si="573"/>
        <v>32.520000000000003</v>
      </c>
      <c r="U3359" t="str">
        <f t="shared" si="573"/>
        <v/>
      </c>
      <c r="V3359" t="str">
        <f t="shared" si="573"/>
        <v/>
      </c>
      <c r="W3359" t="str">
        <f t="shared" si="573"/>
        <v/>
      </c>
      <c r="Z3359">
        <f t="shared" si="574"/>
        <v>32.520000000000003</v>
      </c>
      <c r="AA3359" t="str">
        <f t="shared" si="574"/>
        <v/>
      </c>
      <c r="AB3359" t="str">
        <f t="shared" si="574"/>
        <v/>
      </c>
      <c r="AE3359" t="str">
        <f t="shared" si="570"/>
        <v/>
      </c>
      <c r="AH3359" t="str">
        <f t="shared" si="571"/>
        <v/>
      </c>
      <c r="AI3359" t="str">
        <f t="shared" si="572"/>
        <v/>
      </c>
      <c r="AJ3359" t="str">
        <f t="shared" si="568"/>
        <v/>
      </c>
      <c r="AK3359" t="str">
        <f t="shared" si="568"/>
        <v/>
      </c>
      <c r="AL3359" t="str">
        <f t="shared" si="568"/>
        <v/>
      </c>
    </row>
    <row r="3360" spans="1:38" x14ac:dyDescent="0.2">
      <c r="A3360" s="1">
        <v>8602</v>
      </c>
      <c r="B3360" s="2" t="s">
        <v>18</v>
      </c>
      <c r="C3360" s="3">
        <v>43007</v>
      </c>
      <c r="D3360" s="2" t="s">
        <v>27</v>
      </c>
      <c r="E3360" s="2">
        <v>21</v>
      </c>
      <c r="F3360" s="2">
        <v>157.56</v>
      </c>
      <c r="G3360" s="2">
        <v>0.09</v>
      </c>
      <c r="H3360" s="2" t="s">
        <v>20</v>
      </c>
      <c r="I3360" s="2">
        <v>-27.38</v>
      </c>
      <c r="J3360" s="2">
        <v>19.28</v>
      </c>
      <c r="K3360" s="2">
        <v>19.47</v>
      </c>
      <c r="L3360" s="2" t="s">
        <v>580</v>
      </c>
      <c r="M3360" s="2" t="s">
        <v>29</v>
      </c>
      <c r="N3360" s="2" t="s">
        <v>30</v>
      </c>
      <c r="O3360" s="2" t="s">
        <v>24</v>
      </c>
      <c r="P3360" s="2" t="s">
        <v>35</v>
      </c>
      <c r="Q3360" s="2" t="s">
        <v>26</v>
      </c>
      <c r="R3360" s="3">
        <v>43009</v>
      </c>
      <c r="S3360" s="10">
        <f t="shared" si="569"/>
        <v>2017</v>
      </c>
      <c r="T3360" t="str">
        <f t="shared" si="573"/>
        <v/>
      </c>
      <c r="U3360">
        <f t="shared" si="573"/>
        <v>-27.38</v>
      </c>
      <c r="V3360" t="str">
        <f t="shared" si="573"/>
        <v/>
      </c>
      <c r="W3360" t="str">
        <f t="shared" si="573"/>
        <v/>
      </c>
      <c r="Z3360">
        <f t="shared" si="574"/>
        <v>-27.38</v>
      </c>
      <c r="AA3360" t="str">
        <f t="shared" si="574"/>
        <v/>
      </c>
      <c r="AB3360" t="str">
        <f t="shared" si="574"/>
        <v/>
      </c>
      <c r="AE3360" t="str">
        <f t="shared" si="570"/>
        <v>Office Supplies</v>
      </c>
      <c r="AH3360" t="str">
        <f t="shared" si="571"/>
        <v/>
      </c>
      <c r="AI3360" t="str">
        <f t="shared" si="572"/>
        <v/>
      </c>
      <c r="AJ3360" t="str">
        <f t="shared" si="568"/>
        <v/>
      </c>
      <c r="AK3360" t="str">
        <f t="shared" si="568"/>
        <v/>
      </c>
      <c r="AL3360" t="str">
        <f t="shared" si="568"/>
        <v/>
      </c>
    </row>
    <row r="3361" spans="1:38" x14ac:dyDescent="0.2">
      <c r="A3361" s="1">
        <v>8603</v>
      </c>
      <c r="B3361" s="2" t="s">
        <v>18</v>
      </c>
      <c r="C3361" s="3">
        <v>43007</v>
      </c>
      <c r="D3361" s="2" t="s">
        <v>19</v>
      </c>
      <c r="E3361" s="2">
        <v>2</v>
      </c>
      <c r="F3361" s="2">
        <v>33.119999999999997</v>
      </c>
      <c r="G3361" s="2">
        <v>0.04</v>
      </c>
      <c r="H3361" s="2" t="s">
        <v>20</v>
      </c>
      <c r="I3361" s="2">
        <v>-10.1</v>
      </c>
      <c r="J3361" s="2">
        <v>22.98</v>
      </c>
      <c r="K3361" s="2">
        <v>17.37</v>
      </c>
      <c r="L3361" s="2" t="s">
        <v>210</v>
      </c>
      <c r="M3361" s="2" t="s">
        <v>29</v>
      </c>
      <c r="N3361" s="2" t="s">
        <v>30</v>
      </c>
      <c r="O3361" s="2" t="s">
        <v>24</v>
      </c>
      <c r="P3361" s="2" t="s">
        <v>203</v>
      </c>
      <c r="Q3361" s="2" t="s">
        <v>58</v>
      </c>
      <c r="R3361" s="3">
        <v>43008</v>
      </c>
      <c r="S3361" s="10">
        <f t="shared" si="569"/>
        <v>2017</v>
      </c>
      <c r="T3361" t="str">
        <f t="shared" si="573"/>
        <v/>
      </c>
      <c r="U3361">
        <f t="shared" si="573"/>
        <v>-10.1</v>
      </c>
      <c r="V3361" t="str">
        <f t="shared" si="573"/>
        <v/>
      </c>
      <c r="W3361" t="str">
        <f t="shared" si="573"/>
        <v/>
      </c>
      <c r="Z3361">
        <f t="shared" si="574"/>
        <v>-10.1</v>
      </c>
      <c r="AA3361" t="str">
        <f t="shared" si="574"/>
        <v/>
      </c>
      <c r="AB3361" t="str">
        <f t="shared" si="574"/>
        <v/>
      </c>
      <c r="AE3361" t="str">
        <f t="shared" si="570"/>
        <v>Office Supplies</v>
      </c>
      <c r="AH3361" t="str">
        <f t="shared" si="571"/>
        <v/>
      </c>
      <c r="AI3361" t="str">
        <f t="shared" si="572"/>
        <v/>
      </c>
      <c r="AJ3361" t="str">
        <f t="shared" si="568"/>
        <v/>
      </c>
      <c r="AK3361" t="str">
        <f t="shared" si="568"/>
        <v/>
      </c>
      <c r="AL3361" t="str">
        <f t="shared" si="568"/>
        <v/>
      </c>
    </row>
    <row r="3362" spans="1:38" x14ac:dyDescent="0.2">
      <c r="A3362" s="1">
        <v>8604</v>
      </c>
      <c r="B3362" s="2" t="s">
        <v>18</v>
      </c>
      <c r="C3362" s="3">
        <v>43008</v>
      </c>
      <c r="D3362" s="2" t="s">
        <v>41</v>
      </c>
      <c r="E3362" s="2">
        <v>21</v>
      </c>
      <c r="F3362" s="2">
        <v>235.06</v>
      </c>
      <c r="G3362" s="2">
        <v>0.04</v>
      </c>
      <c r="H3362" s="2" t="s">
        <v>20</v>
      </c>
      <c r="I3362" s="2">
        <v>-94.76</v>
      </c>
      <c r="J3362" s="2">
        <v>22.97</v>
      </c>
      <c r="K3362" s="2">
        <v>20.5</v>
      </c>
      <c r="L3362" s="2" t="s">
        <v>323</v>
      </c>
      <c r="M3362" s="2" t="s">
        <v>29</v>
      </c>
      <c r="N3362" s="2" t="s">
        <v>30</v>
      </c>
      <c r="O3362" s="2" t="s">
        <v>31</v>
      </c>
      <c r="P3362" s="2" t="s">
        <v>32</v>
      </c>
      <c r="Q3362" s="2" t="s">
        <v>26</v>
      </c>
      <c r="R3362" s="3">
        <v>43011</v>
      </c>
      <c r="S3362" s="10">
        <f t="shared" si="569"/>
        <v>2017</v>
      </c>
      <c r="T3362" t="str">
        <f t="shared" ref="T3362:W3381" si="575">IF($N3362=T$1,$I3362,"")</f>
        <v/>
      </c>
      <c r="U3362">
        <f t="shared" si="575"/>
        <v>-94.76</v>
      </c>
      <c r="V3362" t="str">
        <f t="shared" si="575"/>
        <v/>
      </c>
      <c r="W3362" t="str">
        <f t="shared" si="575"/>
        <v/>
      </c>
      <c r="Z3362" t="str">
        <f t="shared" ref="Z3362:AB3381" si="576">IF($O3362=Z$1,$I3362,"")</f>
        <v/>
      </c>
      <c r="AA3362">
        <f t="shared" si="576"/>
        <v>-94.76</v>
      </c>
      <c r="AB3362" t="str">
        <f t="shared" si="576"/>
        <v/>
      </c>
      <c r="AE3362" t="str">
        <f t="shared" si="570"/>
        <v>Technology</v>
      </c>
      <c r="AH3362" t="str">
        <f t="shared" si="571"/>
        <v/>
      </c>
      <c r="AI3362" t="str">
        <f t="shared" si="572"/>
        <v/>
      </c>
      <c r="AJ3362" t="str">
        <f t="shared" si="568"/>
        <v/>
      </c>
      <c r="AK3362" t="str">
        <f t="shared" si="568"/>
        <v/>
      </c>
      <c r="AL3362" t="str">
        <f t="shared" si="568"/>
        <v/>
      </c>
    </row>
    <row r="3363" spans="1:38" x14ac:dyDescent="0.2">
      <c r="A3363" s="1">
        <v>8605</v>
      </c>
      <c r="B3363" s="2" t="s">
        <v>18</v>
      </c>
      <c r="C3363" s="3">
        <v>43008</v>
      </c>
      <c r="D3363" s="2" t="s">
        <v>41</v>
      </c>
      <c r="E3363" s="2">
        <v>39</v>
      </c>
      <c r="F3363" s="2">
        <v>91.73</v>
      </c>
      <c r="G3363" s="2">
        <v>0.04</v>
      </c>
      <c r="H3363" s="2" t="s">
        <v>20</v>
      </c>
      <c r="I3363" s="2">
        <v>-58.89</v>
      </c>
      <c r="J3363" s="2">
        <v>14.08</v>
      </c>
      <c r="K3363" s="2">
        <v>16.559999999999999</v>
      </c>
      <c r="L3363" s="2" t="s">
        <v>323</v>
      </c>
      <c r="M3363" s="2" t="s">
        <v>29</v>
      </c>
      <c r="N3363" s="2" t="s">
        <v>30</v>
      </c>
      <c r="O3363" s="2" t="s">
        <v>24</v>
      </c>
      <c r="P3363" s="2" t="s">
        <v>203</v>
      </c>
      <c r="Q3363" s="2" t="s">
        <v>58</v>
      </c>
      <c r="R3363" s="3">
        <v>43010</v>
      </c>
      <c r="S3363" s="10">
        <f t="shared" si="569"/>
        <v>2017</v>
      </c>
      <c r="T3363" t="str">
        <f t="shared" si="575"/>
        <v/>
      </c>
      <c r="U3363">
        <f t="shared" si="575"/>
        <v>-58.89</v>
      </c>
      <c r="V3363" t="str">
        <f t="shared" si="575"/>
        <v/>
      </c>
      <c r="W3363" t="str">
        <f t="shared" si="575"/>
        <v/>
      </c>
      <c r="Z3363">
        <f t="shared" si="576"/>
        <v>-58.89</v>
      </c>
      <c r="AA3363" t="str">
        <f t="shared" si="576"/>
        <v/>
      </c>
      <c r="AB3363" t="str">
        <f t="shared" si="576"/>
        <v/>
      </c>
      <c r="AE3363" t="str">
        <f t="shared" si="570"/>
        <v>Office Supplies</v>
      </c>
      <c r="AH3363" t="str">
        <f t="shared" si="571"/>
        <v/>
      </c>
      <c r="AI3363" t="str">
        <f t="shared" si="572"/>
        <v/>
      </c>
      <c r="AJ3363" t="str">
        <f t="shared" si="568"/>
        <v/>
      </c>
      <c r="AK3363" t="str">
        <f t="shared" si="568"/>
        <v/>
      </c>
      <c r="AL3363" t="str">
        <f t="shared" si="568"/>
        <v/>
      </c>
    </row>
    <row r="3364" spans="1:38" x14ac:dyDescent="0.2">
      <c r="A3364" s="1">
        <v>8606</v>
      </c>
      <c r="B3364" s="2" t="s">
        <v>18</v>
      </c>
      <c r="C3364" s="3">
        <v>43009</v>
      </c>
      <c r="D3364" s="2" t="s">
        <v>59</v>
      </c>
      <c r="E3364" s="2">
        <v>21</v>
      </c>
      <c r="F3364" s="2">
        <v>684.09</v>
      </c>
      <c r="G3364" s="2">
        <v>0.09</v>
      </c>
      <c r="H3364" s="2" t="s">
        <v>20</v>
      </c>
      <c r="I3364" s="2">
        <v>143.5</v>
      </c>
      <c r="J3364" s="2">
        <v>47.41</v>
      </c>
      <c r="K3364" s="2">
        <v>15.99</v>
      </c>
      <c r="L3364" s="2" t="s">
        <v>597</v>
      </c>
      <c r="M3364" s="2" t="s">
        <v>29</v>
      </c>
      <c r="N3364" s="2" t="s">
        <v>23</v>
      </c>
      <c r="O3364" s="2" t="s">
        <v>31</v>
      </c>
      <c r="P3364" s="2" t="s">
        <v>32</v>
      </c>
      <c r="Q3364" s="2" t="s">
        <v>58</v>
      </c>
      <c r="R3364" s="3">
        <v>43011</v>
      </c>
      <c r="S3364" s="10">
        <f t="shared" si="569"/>
        <v>2017</v>
      </c>
      <c r="T3364">
        <f t="shared" si="575"/>
        <v>143.5</v>
      </c>
      <c r="U3364" t="str">
        <f t="shared" si="575"/>
        <v/>
      </c>
      <c r="V3364" t="str">
        <f t="shared" si="575"/>
        <v/>
      </c>
      <c r="W3364" t="str">
        <f t="shared" si="575"/>
        <v/>
      </c>
      <c r="Z3364" t="str">
        <f t="shared" si="576"/>
        <v/>
      </c>
      <c r="AA3364">
        <f t="shared" si="576"/>
        <v>143.5</v>
      </c>
      <c r="AB3364" t="str">
        <f t="shared" si="576"/>
        <v/>
      </c>
      <c r="AE3364" t="str">
        <f t="shared" si="570"/>
        <v/>
      </c>
      <c r="AH3364" t="str">
        <f t="shared" si="571"/>
        <v/>
      </c>
      <c r="AI3364" t="str">
        <f t="shared" si="572"/>
        <v/>
      </c>
      <c r="AJ3364" t="str">
        <f t="shared" si="568"/>
        <v/>
      </c>
      <c r="AK3364" t="str">
        <f t="shared" si="568"/>
        <v/>
      </c>
      <c r="AL3364" t="str">
        <f t="shared" si="568"/>
        <v/>
      </c>
    </row>
    <row r="3365" spans="1:38" x14ac:dyDescent="0.2">
      <c r="A3365" s="1">
        <v>8607</v>
      </c>
      <c r="B3365" s="2" t="s">
        <v>18</v>
      </c>
      <c r="C3365" s="3">
        <v>43009</v>
      </c>
      <c r="D3365" s="2" t="s">
        <v>59</v>
      </c>
      <c r="E3365" s="2">
        <v>4</v>
      </c>
      <c r="F3365" s="2">
        <v>13706.36</v>
      </c>
      <c r="G3365" s="2">
        <v>0.05</v>
      </c>
      <c r="H3365" s="2" t="s">
        <v>20</v>
      </c>
      <c r="I3365" s="2">
        <v>-9073.5400000000009</v>
      </c>
      <c r="J3365" s="2">
        <v>3511.99</v>
      </c>
      <c r="K3365" s="2">
        <v>38.49</v>
      </c>
      <c r="L3365" s="2" t="s">
        <v>597</v>
      </c>
      <c r="M3365" s="2" t="s">
        <v>29</v>
      </c>
      <c r="N3365" s="2" t="s">
        <v>23</v>
      </c>
      <c r="O3365" s="2" t="s">
        <v>31</v>
      </c>
      <c r="P3365" s="2" t="s">
        <v>107</v>
      </c>
      <c r="Q3365" s="2" t="s">
        <v>34</v>
      </c>
      <c r="R3365" s="3">
        <v>43010</v>
      </c>
      <c r="S3365" s="10">
        <f t="shared" si="569"/>
        <v>2017</v>
      </c>
      <c r="T3365">
        <f t="shared" si="575"/>
        <v>-9073.5400000000009</v>
      </c>
      <c r="U3365" t="str">
        <f t="shared" si="575"/>
        <v/>
      </c>
      <c r="V3365" t="str">
        <f t="shared" si="575"/>
        <v/>
      </c>
      <c r="W3365" t="str">
        <f t="shared" si="575"/>
        <v/>
      </c>
      <c r="Z3365" t="str">
        <f t="shared" si="576"/>
        <v/>
      </c>
      <c r="AA3365">
        <f t="shared" si="576"/>
        <v>-9073.5400000000009</v>
      </c>
      <c r="AB3365" t="str">
        <f t="shared" si="576"/>
        <v/>
      </c>
      <c r="AE3365" t="str">
        <f t="shared" si="570"/>
        <v>Technology</v>
      </c>
      <c r="AH3365">
        <f t="shared" si="571"/>
        <v>-9073.5400000000009</v>
      </c>
      <c r="AI3365" t="str">
        <f t="shared" si="572"/>
        <v/>
      </c>
      <c r="AJ3365" t="str">
        <f t="shared" si="568"/>
        <v/>
      </c>
      <c r="AK3365" t="str">
        <f t="shared" si="568"/>
        <v/>
      </c>
      <c r="AL3365">
        <f t="shared" si="568"/>
        <v>-9073.5400000000009</v>
      </c>
    </row>
    <row r="3366" spans="1:38" x14ac:dyDescent="0.2">
      <c r="A3366" s="1">
        <v>8608</v>
      </c>
      <c r="B3366" s="2" t="s">
        <v>18</v>
      </c>
      <c r="C3366" s="3">
        <v>43011</v>
      </c>
      <c r="D3366" s="2" t="s">
        <v>59</v>
      </c>
      <c r="E3366" s="2">
        <v>15</v>
      </c>
      <c r="F3366" s="2">
        <v>510.2</v>
      </c>
      <c r="G3366" s="2">
        <v>0</v>
      </c>
      <c r="H3366" s="2" t="s">
        <v>20</v>
      </c>
      <c r="I3366" s="2">
        <v>-13.7</v>
      </c>
      <c r="J3366" s="2">
        <v>42.98</v>
      </c>
      <c r="K3366" s="2">
        <v>33.51</v>
      </c>
      <c r="L3366" s="2" t="s">
        <v>148</v>
      </c>
      <c r="M3366" s="2" t="s">
        <v>22</v>
      </c>
      <c r="N3366" s="2" t="s">
        <v>54</v>
      </c>
      <c r="O3366" s="2" t="s">
        <v>24</v>
      </c>
      <c r="P3366" s="2" t="s">
        <v>90</v>
      </c>
      <c r="Q3366" s="2" t="s">
        <v>26</v>
      </c>
      <c r="R3366" s="3">
        <v>43011</v>
      </c>
      <c r="S3366" s="10">
        <f t="shared" si="569"/>
        <v>2017</v>
      </c>
      <c r="T3366" t="str">
        <f t="shared" si="575"/>
        <v/>
      </c>
      <c r="U3366" t="str">
        <f t="shared" si="575"/>
        <v/>
      </c>
      <c r="V3366" t="str">
        <f t="shared" si="575"/>
        <v/>
      </c>
      <c r="W3366">
        <f t="shared" si="575"/>
        <v>-13.7</v>
      </c>
      <c r="Z3366">
        <f t="shared" si="576"/>
        <v>-13.7</v>
      </c>
      <c r="AA3366" t="str">
        <f t="shared" si="576"/>
        <v/>
      </c>
      <c r="AB3366" t="str">
        <f t="shared" si="576"/>
        <v/>
      </c>
      <c r="AE3366" t="str">
        <f t="shared" si="570"/>
        <v>Office Supplies</v>
      </c>
      <c r="AH3366" t="str">
        <f t="shared" si="571"/>
        <v/>
      </c>
      <c r="AI3366" t="str">
        <f t="shared" si="572"/>
        <v/>
      </c>
      <c r="AJ3366" t="str">
        <f t="shared" si="568"/>
        <v/>
      </c>
      <c r="AK3366" t="str">
        <f t="shared" si="568"/>
        <v/>
      </c>
      <c r="AL3366" t="str">
        <f t="shared" si="568"/>
        <v/>
      </c>
    </row>
    <row r="3367" spans="1:38" x14ac:dyDescent="0.2">
      <c r="A3367" s="1">
        <v>8609</v>
      </c>
      <c r="B3367" s="2" t="s">
        <v>18</v>
      </c>
      <c r="C3367" s="3">
        <v>43011</v>
      </c>
      <c r="D3367" s="2" t="s">
        <v>59</v>
      </c>
      <c r="E3367" s="2">
        <v>18</v>
      </c>
      <c r="F3367" s="2">
        <v>92.43</v>
      </c>
      <c r="G3367" s="2">
        <v>0.05</v>
      </c>
      <c r="H3367" s="2" t="s">
        <v>20</v>
      </c>
      <c r="I3367" s="2">
        <v>-69.91</v>
      </c>
      <c r="J3367" s="2">
        <v>16.28</v>
      </c>
      <c r="K3367" s="2">
        <v>20.72</v>
      </c>
      <c r="L3367" s="2" t="s">
        <v>148</v>
      </c>
      <c r="M3367" s="2" t="s">
        <v>22</v>
      </c>
      <c r="N3367" s="2" t="s">
        <v>54</v>
      </c>
      <c r="O3367" s="2" t="s">
        <v>24</v>
      </c>
      <c r="P3367" s="2" t="s">
        <v>35</v>
      </c>
      <c r="Q3367" s="2" t="s">
        <v>26</v>
      </c>
      <c r="R3367" s="3">
        <v>43011</v>
      </c>
      <c r="S3367" s="10">
        <f t="shared" si="569"/>
        <v>2017</v>
      </c>
      <c r="T3367" t="str">
        <f t="shared" si="575"/>
        <v/>
      </c>
      <c r="U3367" t="str">
        <f t="shared" si="575"/>
        <v/>
      </c>
      <c r="V3367" t="str">
        <f t="shared" si="575"/>
        <v/>
      </c>
      <c r="W3367">
        <f t="shared" si="575"/>
        <v>-69.91</v>
      </c>
      <c r="Z3367">
        <f t="shared" si="576"/>
        <v>-69.91</v>
      </c>
      <c r="AA3367" t="str">
        <f t="shared" si="576"/>
        <v/>
      </c>
      <c r="AB3367" t="str">
        <f t="shared" si="576"/>
        <v/>
      </c>
      <c r="AE3367" t="str">
        <f t="shared" si="570"/>
        <v>Office Supplies</v>
      </c>
      <c r="AH3367" t="str">
        <f t="shared" si="571"/>
        <v/>
      </c>
      <c r="AI3367" t="str">
        <f t="shared" si="572"/>
        <v/>
      </c>
      <c r="AJ3367" t="str">
        <f t="shared" si="568"/>
        <v/>
      </c>
      <c r="AK3367" t="str">
        <f t="shared" si="568"/>
        <v/>
      </c>
      <c r="AL3367" t="str">
        <f t="shared" si="568"/>
        <v/>
      </c>
    </row>
    <row r="3368" spans="1:38" x14ac:dyDescent="0.2">
      <c r="A3368" s="1">
        <v>8610</v>
      </c>
      <c r="B3368" s="2" t="s">
        <v>18</v>
      </c>
      <c r="C3368" s="3">
        <v>43012</v>
      </c>
      <c r="D3368" s="2" t="s">
        <v>27</v>
      </c>
      <c r="E3368" s="2">
        <v>41</v>
      </c>
      <c r="F3368" s="2">
        <v>130.51</v>
      </c>
      <c r="G3368" s="2">
        <v>0.06</v>
      </c>
      <c r="H3368" s="2" t="s">
        <v>20</v>
      </c>
      <c r="I3368" s="2">
        <v>54.33</v>
      </c>
      <c r="J3368" s="2">
        <v>15.15</v>
      </c>
      <c r="K3368" s="2">
        <v>14.49</v>
      </c>
      <c r="L3368" s="2" t="s">
        <v>191</v>
      </c>
      <c r="M3368" s="2" t="s">
        <v>29</v>
      </c>
      <c r="N3368" s="2" t="s">
        <v>54</v>
      </c>
      <c r="O3368" s="2" t="s">
        <v>24</v>
      </c>
      <c r="P3368" s="2" t="s">
        <v>74</v>
      </c>
      <c r="Q3368" s="2" t="s">
        <v>26</v>
      </c>
      <c r="R3368" s="3">
        <v>43014</v>
      </c>
      <c r="S3368" s="10">
        <f t="shared" si="569"/>
        <v>2017</v>
      </c>
      <c r="T3368" t="str">
        <f t="shared" si="575"/>
        <v/>
      </c>
      <c r="U3368" t="str">
        <f t="shared" si="575"/>
        <v/>
      </c>
      <c r="V3368" t="str">
        <f t="shared" si="575"/>
        <v/>
      </c>
      <c r="W3368">
        <f t="shared" si="575"/>
        <v>54.33</v>
      </c>
      <c r="Z3368">
        <f t="shared" si="576"/>
        <v>54.33</v>
      </c>
      <c r="AA3368" t="str">
        <f t="shared" si="576"/>
        <v/>
      </c>
      <c r="AB3368" t="str">
        <f t="shared" si="576"/>
        <v/>
      </c>
      <c r="AE3368" t="str">
        <f t="shared" si="570"/>
        <v/>
      </c>
      <c r="AH3368" t="str">
        <f t="shared" si="571"/>
        <v/>
      </c>
      <c r="AI3368" t="str">
        <f t="shared" si="572"/>
        <v/>
      </c>
      <c r="AJ3368" t="str">
        <f t="shared" si="568"/>
        <v/>
      </c>
      <c r="AK3368" t="str">
        <f t="shared" si="568"/>
        <v/>
      </c>
      <c r="AL3368" t="str">
        <f t="shared" si="568"/>
        <v/>
      </c>
    </row>
    <row r="3369" spans="1:38" x14ac:dyDescent="0.2">
      <c r="A3369" s="1">
        <v>8611</v>
      </c>
      <c r="B3369" s="2" t="s">
        <v>18</v>
      </c>
      <c r="C3369" s="3">
        <v>43013</v>
      </c>
      <c r="D3369" s="2" t="s">
        <v>41</v>
      </c>
      <c r="E3369" s="2">
        <v>3</v>
      </c>
      <c r="F3369" s="2">
        <v>31.76</v>
      </c>
      <c r="G3369" s="2">
        <v>7.0000000000000007E-2</v>
      </c>
      <c r="H3369" s="2" t="s">
        <v>20</v>
      </c>
      <c r="I3369" s="2">
        <v>-7.61</v>
      </c>
      <c r="J3369" s="2">
        <v>18.48</v>
      </c>
      <c r="K3369" s="2">
        <v>19.739999999999998</v>
      </c>
      <c r="L3369" s="2" t="s">
        <v>108</v>
      </c>
      <c r="M3369" s="2" t="s">
        <v>29</v>
      </c>
      <c r="N3369" s="2" t="s">
        <v>54</v>
      </c>
      <c r="O3369" s="2" t="s">
        <v>24</v>
      </c>
      <c r="P3369" s="2" t="s">
        <v>35</v>
      </c>
      <c r="Q3369" s="2" t="s">
        <v>26</v>
      </c>
      <c r="R3369" s="3">
        <v>43015</v>
      </c>
      <c r="S3369" s="10">
        <f t="shared" si="569"/>
        <v>2017</v>
      </c>
      <c r="T3369" t="str">
        <f t="shared" si="575"/>
        <v/>
      </c>
      <c r="U3369" t="str">
        <f t="shared" si="575"/>
        <v/>
      </c>
      <c r="V3369" t="str">
        <f t="shared" si="575"/>
        <v/>
      </c>
      <c r="W3369">
        <f t="shared" si="575"/>
        <v>-7.61</v>
      </c>
      <c r="Z3369">
        <f t="shared" si="576"/>
        <v>-7.61</v>
      </c>
      <c r="AA3369" t="str">
        <f t="shared" si="576"/>
        <v/>
      </c>
      <c r="AB3369" t="str">
        <f t="shared" si="576"/>
        <v/>
      </c>
      <c r="AE3369" t="str">
        <f t="shared" si="570"/>
        <v>Office Supplies</v>
      </c>
      <c r="AH3369" t="str">
        <f t="shared" si="571"/>
        <v/>
      </c>
      <c r="AI3369" t="str">
        <f t="shared" si="572"/>
        <v/>
      </c>
      <c r="AJ3369" t="str">
        <f t="shared" si="568"/>
        <v/>
      </c>
      <c r="AK3369" t="str">
        <f t="shared" si="568"/>
        <v/>
      </c>
      <c r="AL3369" t="str">
        <f t="shared" si="568"/>
        <v/>
      </c>
    </row>
    <row r="3370" spans="1:38" x14ac:dyDescent="0.2">
      <c r="A3370" s="1">
        <v>8612</v>
      </c>
      <c r="B3370" s="2" t="s">
        <v>18</v>
      </c>
      <c r="C3370" s="3">
        <v>43013</v>
      </c>
      <c r="D3370" s="2" t="s">
        <v>50</v>
      </c>
      <c r="E3370" s="2">
        <v>11</v>
      </c>
      <c r="F3370" s="2">
        <v>37.909999999999997</v>
      </c>
      <c r="G3370" s="2">
        <v>0.09</v>
      </c>
      <c r="H3370" s="2" t="s">
        <v>20</v>
      </c>
      <c r="I3370" s="2">
        <v>-12.28</v>
      </c>
      <c r="J3370" s="2">
        <v>14.6</v>
      </c>
      <c r="K3370" s="2">
        <v>16.399999999999999</v>
      </c>
      <c r="L3370" s="2" t="s">
        <v>80</v>
      </c>
      <c r="M3370" s="2" t="s">
        <v>66</v>
      </c>
      <c r="N3370" s="2" t="s">
        <v>30</v>
      </c>
      <c r="O3370" s="2" t="s">
        <v>24</v>
      </c>
      <c r="P3370" s="2" t="s">
        <v>64</v>
      </c>
      <c r="Q3370" s="2" t="s">
        <v>36</v>
      </c>
      <c r="R3370" s="3">
        <v>43014</v>
      </c>
      <c r="S3370" s="10">
        <f t="shared" si="569"/>
        <v>2017</v>
      </c>
      <c r="T3370" t="str">
        <f t="shared" si="575"/>
        <v/>
      </c>
      <c r="U3370">
        <f t="shared" si="575"/>
        <v>-12.28</v>
      </c>
      <c r="V3370" t="str">
        <f t="shared" si="575"/>
        <v/>
      </c>
      <c r="W3370" t="str">
        <f t="shared" si="575"/>
        <v/>
      </c>
      <c r="Z3370">
        <f t="shared" si="576"/>
        <v>-12.28</v>
      </c>
      <c r="AA3370" t="str">
        <f t="shared" si="576"/>
        <v/>
      </c>
      <c r="AB3370" t="str">
        <f t="shared" si="576"/>
        <v/>
      </c>
      <c r="AE3370" t="str">
        <f t="shared" si="570"/>
        <v>Office Supplies</v>
      </c>
      <c r="AH3370" t="str">
        <f t="shared" si="571"/>
        <v/>
      </c>
      <c r="AI3370" t="str">
        <f t="shared" si="572"/>
        <v/>
      </c>
      <c r="AJ3370" t="str">
        <f t="shared" si="568"/>
        <v/>
      </c>
      <c r="AK3370" t="str">
        <f t="shared" si="568"/>
        <v/>
      </c>
      <c r="AL3370" t="str">
        <f t="shared" si="568"/>
        <v/>
      </c>
    </row>
    <row r="3371" spans="1:38" x14ac:dyDescent="0.2">
      <c r="A3371" s="1">
        <v>8613</v>
      </c>
      <c r="B3371" s="2" t="s">
        <v>18</v>
      </c>
      <c r="C3371" s="3">
        <v>43013</v>
      </c>
      <c r="D3371" s="2" t="s">
        <v>50</v>
      </c>
      <c r="E3371" s="2">
        <v>8</v>
      </c>
      <c r="F3371" s="2">
        <v>135.19999999999999</v>
      </c>
      <c r="G3371" s="2">
        <v>7.0000000000000007E-2</v>
      </c>
      <c r="H3371" s="2" t="s">
        <v>20</v>
      </c>
      <c r="I3371" s="2">
        <v>-25.08</v>
      </c>
      <c r="J3371" s="2">
        <v>26.97</v>
      </c>
      <c r="K3371" s="2">
        <v>21.51</v>
      </c>
      <c r="L3371" s="2" t="s">
        <v>80</v>
      </c>
      <c r="M3371" s="2" t="s">
        <v>66</v>
      </c>
      <c r="N3371" s="2" t="s">
        <v>30</v>
      </c>
      <c r="O3371" s="2" t="s">
        <v>24</v>
      </c>
      <c r="P3371" s="2" t="s">
        <v>52</v>
      </c>
      <c r="Q3371" s="2" t="s">
        <v>26</v>
      </c>
      <c r="R3371" s="3">
        <v>43015</v>
      </c>
      <c r="S3371" s="10">
        <f t="shared" si="569"/>
        <v>2017</v>
      </c>
      <c r="T3371" t="str">
        <f t="shared" si="575"/>
        <v/>
      </c>
      <c r="U3371">
        <f t="shared" si="575"/>
        <v>-25.08</v>
      </c>
      <c r="V3371" t="str">
        <f t="shared" si="575"/>
        <v/>
      </c>
      <c r="W3371" t="str">
        <f t="shared" si="575"/>
        <v/>
      </c>
      <c r="Z3371">
        <f t="shared" si="576"/>
        <v>-25.08</v>
      </c>
      <c r="AA3371" t="str">
        <f t="shared" si="576"/>
        <v/>
      </c>
      <c r="AB3371" t="str">
        <f t="shared" si="576"/>
        <v/>
      </c>
      <c r="AE3371" t="str">
        <f t="shared" si="570"/>
        <v>Office Supplies</v>
      </c>
      <c r="AH3371" t="str">
        <f t="shared" si="571"/>
        <v/>
      </c>
      <c r="AI3371" t="str">
        <f t="shared" si="572"/>
        <v/>
      </c>
      <c r="AJ3371" t="str">
        <f t="shared" si="568"/>
        <v/>
      </c>
      <c r="AK3371" t="str">
        <f t="shared" si="568"/>
        <v/>
      </c>
      <c r="AL3371" t="str">
        <f t="shared" si="568"/>
        <v/>
      </c>
    </row>
    <row r="3372" spans="1:38" x14ac:dyDescent="0.2">
      <c r="A3372" s="1">
        <v>8614</v>
      </c>
      <c r="B3372" s="2" t="s">
        <v>18</v>
      </c>
      <c r="C3372" s="3">
        <v>43013</v>
      </c>
      <c r="D3372" s="2" t="s">
        <v>59</v>
      </c>
      <c r="E3372" s="2">
        <v>50</v>
      </c>
      <c r="F3372" s="2">
        <v>395.19</v>
      </c>
      <c r="G3372" s="2">
        <v>0.01</v>
      </c>
      <c r="H3372" s="2" t="s">
        <v>20</v>
      </c>
      <c r="I3372" s="2">
        <v>-51.11</v>
      </c>
      <c r="J3372" s="2">
        <v>19.64</v>
      </c>
      <c r="K3372" s="2">
        <v>19.829999999999998</v>
      </c>
      <c r="L3372" s="2" t="s">
        <v>21</v>
      </c>
      <c r="M3372" s="2" t="s">
        <v>38</v>
      </c>
      <c r="N3372" s="2" t="s">
        <v>23</v>
      </c>
      <c r="O3372" s="2" t="s">
        <v>24</v>
      </c>
      <c r="P3372" s="2" t="s">
        <v>35</v>
      </c>
      <c r="Q3372" s="2" t="s">
        <v>36</v>
      </c>
      <c r="R3372" s="3">
        <v>43015</v>
      </c>
      <c r="S3372" s="10">
        <f t="shared" si="569"/>
        <v>2017</v>
      </c>
      <c r="T3372">
        <f t="shared" si="575"/>
        <v>-51.11</v>
      </c>
      <c r="U3372" t="str">
        <f t="shared" si="575"/>
        <v/>
      </c>
      <c r="V3372" t="str">
        <f t="shared" si="575"/>
        <v/>
      </c>
      <c r="W3372" t="str">
        <f t="shared" si="575"/>
        <v/>
      </c>
      <c r="Z3372">
        <f t="shared" si="576"/>
        <v>-51.11</v>
      </c>
      <c r="AA3372" t="str">
        <f t="shared" si="576"/>
        <v/>
      </c>
      <c r="AB3372" t="str">
        <f t="shared" si="576"/>
        <v/>
      </c>
      <c r="AE3372" t="str">
        <f t="shared" si="570"/>
        <v>Office Supplies</v>
      </c>
      <c r="AH3372" t="str">
        <f t="shared" si="571"/>
        <v/>
      </c>
      <c r="AI3372" t="str">
        <f t="shared" si="572"/>
        <v/>
      </c>
      <c r="AJ3372" t="str">
        <f t="shared" si="568"/>
        <v/>
      </c>
      <c r="AK3372" t="str">
        <f t="shared" si="568"/>
        <v/>
      </c>
      <c r="AL3372" t="str">
        <f t="shared" si="568"/>
        <v/>
      </c>
    </row>
    <row r="3373" spans="1:38" x14ac:dyDescent="0.2">
      <c r="A3373" s="1">
        <v>8615</v>
      </c>
      <c r="B3373" s="2" t="s">
        <v>18</v>
      </c>
      <c r="C3373" s="3">
        <v>43014</v>
      </c>
      <c r="D3373" s="2" t="s">
        <v>59</v>
      </c>
      <c r="E3373" s="2">
        <v>36</v>
      </c>
      <c r="F3373" s="2">
        <v>12183.22</v>
      </c>
      <c r="G3373" s="2">
        <v>0.02</v>
      </c>
      <c r="H3373" s="2" t="s">
        <v>44</v>
      </c>
      <c r="I3373" s="2">
        <v>2830.55</v>
      </c>
      <c r="J3373" s="2">
        <v>332.98</v>
      </c>
      <c r="K3373" s="2">
        <v>72.95</v>
      </c>
      <c r="L3373" s="2" t="s">
        <v>516</v>
      </c>
      <c r="M3373" s="2" t="s">
        <v>66</v>
      </c>
      <c r="N3373" s="2" t="s">
        <v>43</v>
      </c>
      <c r="O3373" s="2" t="s">
        <v>45</v>
      </c>
      <c r="P3373" s="2" t="s">
        <v>61</v>
      </c>
      <c r="Q3373" s="2" t="s">
        <v>56</v>
      </c>
      <c r="R3373" s="3">
        <v>43015</v>
      </c>
      <c r="S3373" s="10">
        <f t="shared" si="569"/>
        <v>2017</v>
      </c>
      <c r="T3373" t="str">
        <f t="shared" si="575"/>
        <v/>
      </c>
      <c r="U3373" t="str">
        <f t="shared" si="575"/>
        <v/>
      </c>
      <c r="V3373">
        <f t="shared" si="575"/>
        <v>2830.55</v>
      </c>
      <c r="W3373" t="str">
        <f t="shared" si="575"/>
        <v/>
      </c>
      <c r="Z3373" t="str">
        <f t="shared" si="576"/>
        <v/>
      </c>
      <c r="AA3373" t="str">
        <f t="shared" si="576"/>
        <v/>
      </c>
      <c r="AB3373">
        <f t="shared" si="576"/>
        <v>2830.55</v>
      </c>
      <c r="AE3373" t="str">
        <f t="shared" si="570"/>
        <v/>
      </c>
      <c r="AH3373" t="str">
        <f t="shared" si="571"/>
        <v/>
      </c>
      <c r="AI3373" t="str">
        <f t="shared" si="572"/>
        <v/>
      </c>
      <c r="AJ3373" t="str">
        <f t="shared" si="568"/>
        <v/>
      </c>
      <c r="AK3373" t="str">
        <f t="shared" si="568"/>
        <v/>
      </c>
      <c r="AL3373" t="str">
        <f t="shared" si="568"/>
        <v/>
      </c>
    </row>
    <row r="3374" spans="1:38" x14ac:dyDescent="0.2">
      <c r="A3374" s="1">
        <v>8616</v>
      </c>
      <c r="B3374" s="2" t="s">
        <v>18</v>
      </c>
      <c r="C3374" s="3">
        <v>43014</v>
      </c>
      <c r="D3374" s="2" t="s">
        <v>59</v>
      </c>
      <c r="E3374" s="2">
        <v>5</v>
      </c>
      <c r="F3374" s="2">
        <v>108.61</v>
      </c>
      <c r="G3374" s="2">
        <v>0.1</v>
      </c>
      <c r="H3374" s="2" t="s">
        <v>49</v>
      </c>
      <c r="I3374" s="2">
        <v>7.53</v>
      </c>
      <c r="J3374" s="2">
        <v>30.97</v>
      </c>
      <c r="K3374" s="2">
        <v>19.21</v>
      </c>
      <c r="L3374" s="2" t="s">
        <v>516</v>
      </c>
      <c r="M3374" s="2" t="s">
        <v>66</v>
      </c>
      <c r="N3374" s="2" t="s">
        <v>43</v>
      </c>
      <c r="O3374" s="2" t="s">
        <v>24</v>
      </c>
      <c r="P3374" s="2" t="s">
        <v>35</v>
      </c>
      <c r="Q3374" s="2" t="s">
        <v>26</v>
      </c>
      <c r="R3374" s="3">
        <v>43015</v>
      </c>
      <c r="S3374" s="10">
        <f t="shared" si="569"/>
        <v>2017</v>
      </c>
      <c r="T3374" t="str">
        <f t="shared" si="575"/>
        <v/>
      </c>
      <c r="U3374" t="str">
        <f t="shared" si="575"/>
        <v/>
      </c>
      <c r="V3374">
        <f t="shared" si="575"/>
        <v>7.53</v>
      </c>
      <c r="W3374" t="str">
        <f t="shared" si="575"/>
        <v/>
      </c>
      <c r="Z3374">
        <f t="shared" si="576"/>
        <v>7.53</v>
      </c>
      <c r="AA3374" t="str">
        <f t="shared" si="576"/>
        <v/>
      </c>
      <c r="AB3374" t="str">
        <f t="shared" si="576"/>
        <v/>
      </c>
      <c r="AE3374" t="str">
        <f t="shared" si="570"/>
        <v/>
      </c>
      <c r="AH3374" t="str">
        <f t="shared" si="571"/>
        <v/>
      </c>
      <c r="AI3374" t="str">
        <f t="shared" si="572"/>
        <v/>
      </c>
      <c r="AJ3374" t="str">
        <f t="shared" si="568"/>
        <v/>
      </c>
      <c r="AK3374" t="str">
        <f t="shared" si="568"/>
        <v/>
      </c>
      <c r="AL3374" t="str">
        <f t="shared" si="568"/>
        <v/>
      </c>
    </row>
    <row r="3375" spans="1:38" x14ac:dyDescent="0.2">
      <c r="A3375" s="1">
        <v>8617</v>
      </c>
      <c r="B3375" s="2" t="s">
        <v>18</v>
      </c>
      <c r="C3375" s="3">
        <v>43014</v>
      </c>
      <c r="D3375" s="2" t="s">
        <v>59</v>
      </c>
      <c r="E3375" s="2">
        <v>32</v>
      </c>
      <c r="F3375" s="2">
        <v>1593.04</v>
      </c>
      <c r="G3375" s="2">
        <v>0.02</v>
      </c>
      <c r="H3375" s="2" t="s">
        <v>20</v>
      </c>
      <c r="I3375" s="2">
        <v>712.55</v>
      </c>
      <c r="J3375" s="2">
        <v>60.91</v>
      </c>
      <c r="K3375" s="2">
        <v>19.809999999999999</v>
      </c>
      <c r="L3375" s="2" t="s">
        <v>516</v>
      </c>
      <c r="M3375" s="2" t="s">
        <v>66</v>
      </c>
      <c r="N3375" s="2" t="s">
        <v>43</v>
      </c>
      <c r="O3375" s="2" t="s">
        <v>24</v>
      </c>
      <c r="P3375" s="2" t="s">
        <v>35</v>
      </c>
      <c r="Q3375" s="2" t="s">
        <v>26</v>
      </c>
      <c r="R3375" s="3">
        <v>43014</v>
      </c>
      <c r="S3375" s="10">
        <f t="shared" si="569"/>
        <v>2017</v>
      </c>
      <c r="T3375" t="str">
        <f t="shared" si="575"/>
        <v/>
      </c>
      <c r="U3375" t="str">
        <f t="shared" si="575"/>
        <v/>
      </c>
      <c r="V3375">
        <f t="shared" si="575"/>
        <v>712.55</v>
      </c>
      <c r="W3375" t="str">
        <f t="shared" si="575"/>
        <v/>
      </c>
      <c r="Z3375">
        <f t="shared" si="576"/>
        <v>712.55</v>
      </c>
      <c r="AA3375" t="str">
        <f t="shared" si="576"/>
        <v/>
      </c>
      <c r="AB3375" t="str">
        <f t="shared" si="576"/>
        <v/>
      </c>
      <c r="AE3375" t="str">
        <f t="shared" si="570"/>
        <v/>
      </c>
      <c r="AH3375" t="str">
        <f t="shared" si="571"/>
        <v/>
      </c>
      <c r="AI3375" t="str">
        <f t="shared" si="572"/>
        <v/>
      </c>
      <c r="AJ3375" t="str">
        <f t="shared" si="568"/>
        <v/>
      </c>
      <c r="AK3375" t="str">
        <f t="shared" si="568"/>
        <v/>
      </c>
      <c r="AL3375" t="str">
        <f t="shared" si="568"/>
        <v/>
      </c>
    </row>
    <row r="3376" spans="1:38" x14ac:dyDescent="0.2">
      <c r="A3376" s="1">
        <v>8618</v>
      </c>
      <c r="B3376" s="2" t="s">
        <v>18</v>
      </c>
      <c r="C3376" s="3">
        <v>43014</v>
      </c>
      <c r="D3376" s="2" t="s">
        <v>50</v>
      </c>
      <c r="E3376" s="2">
        <v>43</v>
      </c>
      <c r="F3376" s="2">
        <v>280.02999999999997</v>
      </c>
      <c r="G3376" s="2">
        <v>0.04</v>
      </c>
      <c r="H3376" s="2" t="s">
        <v>20</v>
      </c>
      <c r="I3376" s="2">
        <v>-59.05</v>
      </c>
      <c r="J3376" s="2">
        <v>18.48</v>
      </c>
      <c r="K3376" s="2">
        <v>19.14</v>
      </c>
      <c r="L3376" s="2" t="s">
        <v>84</v>
      </c>
      <c r="M3376" s="2" t="s">
        <v>29</v>
      </c>
      <c r="N3376" s="2" t="s">
        <v>30</v>
      </c>
      <c r="O3376" s="2" t="s">
        <v>24</v>
      </c>
      <c r="P3376" s="2" t="s">
        <v>35</v>
      </c>
      <c r="Q3376" s="2" t="s">
        <v>26</v>
      </c>
      <c r="R3376" s="3">
        <v>43014</v>
      </c>
      <c r="S3376" s="10">
        <f t="shared" si="569"/>
        <v>2017</v>
      </c>
      <c r="T3376" t="str">
        <f t="shared" si="575"/>
        <v/>
      </c>
      <c r="U3376">
        <f t="shared" si="575"/>
        <v>-59.05</v>
      </c>
      <c r="V3376" t="str">
        <f t="shared" si="575"/>
        <v/>
      </c>
      <c r="W3376" t="str">
        <f t="shared" si="575"/>
        <v/>
      </c>
      <c r="Z3376">
        <f t="shared" si="576"/>
        <v>-59.05</v>
      </c>
      <c r="AA3376" t="str">
        <f t="shared" si="576"/>
        <v/>
      </c>
      <c r="AB3376" t="str">
        <f t="shared" si="576"/>
        <v/>
      </c>
      <c r="AE3376" t="str">
        <f t="shared" si="570"/>
        <v>Office Supplies</v>
      </c>
      <c r="AH3376" t="str">
        <f t="shared" si="571"/>
        <v/>
      </c>
      <c r="AI3376" t="str">
        <f t="shared" si="572"/>
        <v/>
      </c>
      <c r="AJ3376" t="str">
        <f t="shared" si="568"/>
        <v/>
      </c>
      <c r="AK3376" t="str">
        <f t="shared" si="568"/>
        <v/>
      </c>
      <c r="AL3376" t="str">
        <f t="shared" si="568"/>
        <v/>
      </c>
    </row>
    <row r="3377" spans="1:38" x14ac:dyDescent="0.2">
      <c r="A3377" s="1">
        <v>8619</v>
      </c>
      <c r="B3377" s="2" t="s">
        <v>18</v>
      </c>
      <c r="C3377" s="3">
        <v>43015</v>
      </c>
      <c r="D3377" s="2" t="s">
        <v>41</v>
      </c>
      <c r="E3377" s="2">
        <v>27</v>
      </c>
      <c r="F3377" s="2">
        <v>8220.77</v>
      </c>
      <c r="G3377" s="2">
        <v>0.02</v>
      </c>
      <c r="H3377" s="2" t="s">
        <v>44</v>
      </c>
      <c r="I3377" s="2">
        <v>1154.28</v>
      </c>
      <c r="J3377" s="2">
        <v>296.98</v>
      </c>
      <c r="K3377" s="2">
        <v>83.55</v>
      </c>
      <c r="L3377" s="2" t="s">
        <v>190</v>
      </c>
      <c r="M3377" s="2" t="s">
        <v>29</v>
      </c>
      <c r="N3377" s="2" t="s">
        <v>30</v>
      </c>
      <c r="O3377" s="2" t="s">
        <v>45</v>
      </c>
      <c r="P3377" s="2" t="s">
        <v>61</v>
      </c>
      <c r="Q3377" s="2" t="s">
        <v>56</v>
      </c>
      <c r="R3377" s="3">
        <v>43016</v>
      </c>
      <c r="S3377" s="10">
        <f t="shared" si="569"/>
        <v>2017</v>
      </c>
      <c r="T3377" t="str">
        <f t="shared" si="575"/>
        <v/>
      </c>
      <c r="U3377">
        <f t="shared" si="575"/>
        <v>1154.28</v>
      </c>
      <c r="V3377" t="str">
        <f t="shared" si="575"/>
        <v/>
      </c>
      <c r="W3377" t="str">
        <f t="shared" si="575"/>
        <v/>
      </c>
      <c r="Z3377" t="str">
        <f t="shared" si="576"/>
        <v/>
      </c>
      <c r="AA3377" t="str">
        <f t="shared" si="576"/>
        <v/>
      </c>
      <c r="AB3377">
        <f t="shared" si="576"/>
        <v>1154.28</v>
      </c>
      <c r="AE3377" t="str">
        <f t="shared" si="570"/>
        <v/>
      </c>
      <c r="AH3377" t="str">
        <f t="shared" si="571"/>
        <v/>
      </c>
      <c r="AI3377" t="str">
        <f t="shared" si="572"/>
        <v/>
      </c>
      <c r="AJ3377" t="str">
        <f t="shared" si="568"/>
        <v/>
      </c>
      <c r="AK3377" t="str">
        <f t="shared" si="568"/>
        <v/>
      </c>
      <c r="AL3377" t="str">
        <f t="shared" si="568"/>
        <v/>
      </c>
    </row>
    <row r="3378" spans="1:38" x14ac:dyDescent="0.2">
      <c r="A3378" s="1">
        <v>8620</v>
      </c>
      <c r="B3378" s="2" t="s">
        <v>18</v>
      </c>
      <c r="C3378" s="3">
        <v>43015</v>
      </c>
      <c r="D3378" s="2" t="s">
        <v>41</v>
      </c>
      <c r="E3378" s="2">
        <v>32</v>
      </c>
      <c r="F3378" s="2">
        <v>116.41</v>
      </c>
      <c r="G3378" s="2">
        <v>0.09</v>
      </c>
      <c r="H3378" s="2" t="s">
        <v>20</v>
      </c>
      <c r="I3378" s="2">
        <v>13.85</v>
      </c>
      <c r="J3378" s="2">
        <v>15.58</v>
      </c>
      <c r="K3378" s="2">
        <v>15.63</v>
      </c>
      <c r="L3378" s="2" t="s">
        <v>190</v>
      </c>
      <c r="M3378" s="2" t="s">
        <v>29</v>
      </c>
      <c r="N3378" s="2" t="s">
        <v>30</v>
      </c>
      <c r="O3378" s="2" t="s">
        <v>24</v>
      </c>
      <c r="P3378" s="2" t="s">
        <v>95</v>
      </c>
      <c r="Q3378" s="2" t="s">
        <v>36</v>
      </c>
      <c r="R3378" s="3">
        <v>43015</v>
      </c>
      <c r="S3378" s="10">
        <f t="shared" si="569"/>
        <v>2017</v>
      </c>
      <c r="T3378" t="str">
        <f t="shared" si="575"/>
        <v/>
      </c>
      <c r="U3378">
        <f t="shared" si="575"/>
        <v>13.85</v>
      </c>
      <c r="V3378" t="str">
        <f t="shared" si="575"/>
        <v/>
      </c>
      <c r="W3378" t="str">
        <f t="shared" si="575"/>
        <v/>
      </c>
      <c r="Z3378">
        <f t="shared" si="576"/>
        <v>13.85</v>
      </c>
      <c r="AA3378" t="str">
        <f t="shared" si="576"/>
        <v/>
      </c>
      <c r="AB3378" t="str">
        <f t="shared" si="576"/>
        <v/>
      </c>
      <c r="AE3378" t="str">
        <f t="shared" si="570"/>
        <v/>
      </c>
      <c r="AH3378" t="str">
        <f t="shared" si="571"/>
        <v/>
      </c>
      <c r="AI3378" t="str">
        <f t="shared" si="572"/>
        <v/>
      </c>
      <c r="AJ3378" t="str">
        <f t="shared" si="568"/>
        <v/>
      </c>
      <c r="AK3378" t="str">
        <f t="shared" si="568"/>
        <v/>
      </c>
      <c r="AL3378" t="str">
        <f t="shared" si="568"/>
        <v/>
      </c>
    </row>
    <row r="3379" spans="1:38" x14ac:dyDescent="0.2">
      <c r="A3379" s="1">
        <v>8621</v>
      </c>
      <c r="B3379" s="2" t="s">
        <v>18</v>
      </c>
      <c r="C3379" s="3">
        <v>43015</v>
      </c>
      <c r="D3379" s="2" t="s">
        <v>41</v>
      </c>
      <c r="E3379" s="2">
        <v>12</v>
      </c>
      <c r="F3379" s="2">
        <v>146.28</v>
      </c>
      <c r="G3379" s="2">
        <v>0.05</v>
      </c>
      <c r="H3379" s="2" t="s">
        <v>20</v>
      </c>
      <c r="I3379" s="2">
        <v>-18.59</v>
      </c>
      <c r="J3379" s="2">
        <v>23.29</v>
      </c>
      <c r="K3379" s="2">
        <v>19.03</v>
      </c>
      <c r="L3379" s="2" t="s">
        <v>190</v>
      </c>
      <c r="M3379" s="2" t="s">
        <v>29</v>
      </c>
      <c r="N3379" s="2" t="s">
        <v>30</v>
      </c>
      <c r="O3379" s="2" t="s">
        <v>24</v>
      </c>
      <c r="P3379" s="2" t="s">
        <v>52</v>
      </c>
      <c r="Q3379" s="2" t="s">
        <v>26</v>
      </c>
      <c r="R3379" s="3">
        <v>43017</v>
      </c>
      <c r="S3379" s="10">
        <f t="shared" si="569"/>
        <v>2017</v>
      </c>
      <c r="T3379" t="str">
        <f t="shared" si="575"/>
        <v/>
      </c>
      <c r="U3379">
        <f t="shared" si="575"/>
        <v>-18.59</v>
      </c>
      <c r="V3379" t="str">
        <f t="shared" si="575"/>
        <v/>
      </c>
      <c r="W3379" t="str">
        <f t="shared" si="575"/>
        <v/>
      </c>
      <c r="Z3379">
        <f t="shared" si="576"/>
        <v>-18.59</v>
      </c>
      <c r="AA3379" t="str">
        <f t="shared" si="576"/>
        <v/>
      </c>
      <c r="AB3379" t="str">
        <f t="shared" si="576"/>
        <v/>
      </c>
      <c r="AE3379" t="str">
        <f t="shared" si="570"/>
        <v>Office Supplies</v>
      </c>
      <c r="AH3379" t="str">
        <f t="shared" si="571"/>
        <v/>
      </c>
      <c r="AI3379" t="str">
        <f t="shared" si="572"/>
        <v/>
      </c>
      <c r="AJ3379" t="str">
        <f t="shared" si="568"/>
        <v/>
      </c>
      <c r="AK3379" t="str">
        <f t="shared" si="568"/>
        <v/>
      </c>
      <c r="AL3379" t="str">
        <f t="shared" si="568"/>
        <v/>
      </c>
    </row>
    <row r="3380" spans="1:38" x14ac:dyDescent="0.2">
      <c r="A3380" s="1">
        <v>8622</v>
      </c>
      <c r="B3380" s="2" t="s">
        <v>18</v>
      </c>
      <c r="C3380" s="3">
        <v>43016</v>
      </c>
      <c r="D3380" s="2" t="s">
        <v>50</v>
      </c>
      <c r="E3380" s="2">
        <v>37</v>
      </c>
      <c r="F3380" s="2">
        <v>238.37</v>
      </c>
      <c r="G3380" s="2">
        <v>0.08</v>
      </c>
      <c r="H3380" s="2" t="s">
        <v>20</v>
      </c>
      <c r="I3380" s="2">
        <v>-168.33</v>
      </c>
      <c r="J3380" s="2">
        <v>18.48</v>
      </c>
      <c r="K3380" s="2">
        <v>22.19</v>
      </c>
      <c r="L3380" s="2" t="s">
        <v>448</v>
      </c>
      <c r="M3380" s="2" t="s">
        <v>29</v>
      </c>
      <c r="N3380" s="2" t="s">
        <v>30</v>
      </c>
      <c r="O3380" s="2" t="s">
        <v>24</v>
      </c>
      <c r="P3380" s="2" t="s">
        <v>35</v>
      </c>
      <c r="Q3380" s="2" t="s">
        <v>26</v>
      </c>
      <c r="R3380" s="3">
        <v>43017</v>
      </c>
      <c r="S3380" s="10">
        <f t="shared" si="569"/>
        <v>2017</v>
      </c>
      <c r="T3380" t="str">
        <f t="shared" si="575"/>
        <v/>
      </c>
      <c r="U3380">
        <f t="shared" si="575"/>
        <v>-168.33</v>
      </c>
      <c r="V3380" t="str">
        <f t="shared" si="575"/>
        <v/>
      </c>
      <c r="W3380" t="str">
        <f t="shared" si="575"/>
        <v/>
      </c>
      <c r="Z3380">
        <f t="shared" si="576"/>
        <v>-168.33</v>
      </c>
      <c r="AA3380" t="str">
        <f t="shared" si="576"/>
        <v/>
      </c>
      <c r="AB3380" t="str">
        <f t="shared" si="576"/>
        <v/>
      </c>
      <c r="AE3380" t="str">
        <f t="shared" si="570"/>
        <v>Office Supplies</v>
      </c>
      <c r="AH3380" t="str">
        <f t="shared" si="571"/>
        <v/>
      </c>
      <c r="AI3380" t="str">
        <f t="shared" si="572"/>
        <v/>
      </c>
      <c r="AJ3380" t="str">
        <f t="shared" si="568"/>
        <v/>
      </c>
      <c r="AK3380" t="str">
        <f t="shared" si="568"/>
        <v/>
      </c>
      <c r="AL3380" t="str">
        <f t="shared" si="568"/>
        <v/>
      </c>
    </row>
    <row r="3381" spans="1:38" x14ac:dyDescent="0.2">
      <c r="A3381" s="1">
        <v>8623</v>
      </c>
      <c r="B3381" s="2" t="s">
        <v>18</v>
      </c>
      <c r="C3381" s="3">
        <v>43016</v>
      </c>
      <c r="D3381" s="2" t="s">
        <v>50</v>
      </c>
      <c r="E3381" s="2">
        <v>46</v>
      </c>
      <c r="F3381" s="2">
        <v>730.57</v>
      </c>
      <c r="G3381" s="2">
        <v>0.09</v>
      </c>
      <c r="H3381" s="2" t="s">
        <v>20</v>
      </c>
      <c r="I3381" s="2">
        <v>-148.71</v>
      </c>
      <c r="J3381" s="2">
        <v>28.98</v>
      </c>
      <c r="K3381" s="2">
        <v>26.39</v>
      </c>
      <c r="L3381" s="2" t="s">
        <v>448</v>
      </c>
      <c r="M3381" s="2" t="s">
        <v>29</v>
      </c>
      <c r="N3381" s="2" t="s">
        <v>30</v>
      </c>
      <c r="O3381" s="2" t="s">
        <v>24</v>
      </c>
      <c r="P3381" s="2" t="s">
        <v>90</v>
      </c>
      <c r="Q3381" s="2" t="s">
        <v>26</v>
      </c>
      <c r="R3381" s="3">
        <v>43018</v>
      </c>
      <c r="S3381" s="10">
        <f t="shared" si="569"/>
        <v>2017</v>
      </c>
      <c r="T3381" t="str">
        <f t="shared" si="575"/>
        <v/>
      </c>
      <c r="U3381">
        <f t="shared" si="575"/>
        <v>-148.71</v>
      </c>
      <c r="V3381" t="str">
        <f t="shared" si="575"/>
        <v/>
      </c>
      <c r="W3381" t="str">
        <f t="shared" si="575"/>
        <v/>
      </c>
      <c r="Z3381">
        <f t="shared" si="576"/>
        <v>-148.71</v>
      </c>
      <c r="AA3381" t="str">
        <f t="shared" si="576"/>
        <v/>
      </c>
      <c r="AB3381" t="str">
        <f t="shared" si="576"/>
        <v/>
      </c>
      <c r="AE3381" t="str">
        <f t="shared" si="570"/>
        <v>Office Supplies</v>
      </c>
      <c r="AH3381" t="str">
        <f t="shared" si="571"/>
        <v/>
      </c>
      <c r="AI3381" t="str">
        <f t="shared" si="572"/>
        <v/>
      </c>
      <c r="AJ3381" t="str">
        <f t="shared" si="568"/>
        <v/>
      </c>
      <c r="AK3381" t="str">
        <f t="shared" si="568"/>
        <v/>
      </c>
      <c r="AL3381" t="str">
        <f t="shared" si="568"/>
        <v/>
      </c>
    </row>
    <row r="3382" spans="1:38" x14ac:dyDescent="0.2">
      <c r="A3382" s="1">
        <v>8624</v>
      </c>
      <c r="B3382" s="2" t="s">
        <v>18</v>
      </c>
      <c r="C3382" s="3">
        <v>43016</v>
      </c>
      <c r="D3382" s="2" t="s">
        <v>41</v>
      </c>
      <c r="E3382" s="2">
        <v>42</v>
      </c>
      <c r="F3382" s="2">
        <v>800.44</v>
      </c>
      <c r="G3382" s="2">
        <v>0.1</v>
      </c>
      <c r="H3382" s="2" t="s">
        <v>20</v>
      </c>
      <c r="I3382" s="2">
        <v>328.48</v>
      </c>
      <c r="J3382" s="2">
        <v>32.979999999999997</v>
      </c>
      <c r="K3382" s="2">
        <v>15.49</v>
      </c>
      <c r="L3382" s="2" t="s">
        <v>559</v>
      </c>
      <c r="M3382" s="2" t="s">
        <v>22</v>
      </c>
      <c r="N3382" s="2" t="s">
        <v>54</v>
      </c>
      <c r="O3382" s="2" t="s">
        <v>24</v>
      </c>
      <c r="P3382" s="2" t="s">
        <v>25</v>
      </c>
      <c r="Q3382" s="2" t="s">
        <v>26</v>
      </c>
      <c r="R3382" s="3">
        <v>43018</v>
      </c>
      <c r="S3382" s="10">
        <f t="shared" si="569"/>
        <v>2017</v>
      </c>
      <c r="T3382" t="str">
        <f t="shared" ref="T3382:W3401" si="577">IF($N3382=T$1,$I3382,"")</f>
        <v/>
      </c>
      <c r="U3382" t="str">
        <f t="shared" si="577"/>
        <v/>
      </c>
      <c r="V3382" t="str">
        <f t="shared" si="577"/>
        <v/>
      </c>
      <c r="W3382">
        <f t="shared" si="577"/>
        <v>328.48</v>
      </c>
      <c r="Z3382">
        <f t="shared" ref="Z3382:AB3401" si="578">IF($O3382=Z$1,$I3382,"")</f>
        <v>328.48</v>
      </c>
      <c r="AA3382" t="str">
        <f t="shared" si="578"/>
        <v/>
      </c>
      <c r="AB3382" t="str">
        <f t="shared" si="578"/>
        <v/>
      </c>
      <c r="AE3382" t="str">
        <f t="shared" si="570"/>
        <v/>
      </c>
      <c r="AH3382" t="str">
        <f t="shared" si="571"/>
        <v/>
      </c>
      <c r="AI3382" t="str">
        <f t="shared" si="572"/>
        <v/>
      </c>
      <c r="AJ3382" t="str">
        <f t="shared" si="568"/>
        <v/>
      </c>
      <c r="AK3382" t="str">
        <f t="shared" si="568"/>
        <v/>
      </c>
      <c r="AL3382" t="str">
        <f t="shared" si="568"/>
        <v/>
      </c>
    </row>
    <row r="3383" spans="1:38" x14ac:dyDescent="0.2">
      <c r="A3383" s="1">
        <v>8625</v>
      </c>
      <c r="B3383" s="2" t="s">
        <v>18</v>
      </c>
      <c r="C3383" s="3">
        <v>43017</v>
      </c>
      <c r="D3383" s="2" t="s">
        <v>59</v>
      </c>
      <c r="E3383" s="2">
        <v>12</v>
      </c>
      <c r="F3383" s="2">
        <v>775.81</v>
      </c>
      <c r="G3383" s="2">
        <v>0.1</v>
      </c>
      <c r="H3383" s="2" t="s">
        <v>20</v>
      </c>
      <c r="I3383" s="2">
        <v>65.78</v>
      </c>
      <c r="J3383" s="2">
        <v>79.28</v>
      </c>
      <c r="K3383" s="2">
        <v>33.99</v>
      </c>
      <c r="L3383" s="2" t="s">
        <v>462</v>
      </c>
      <c r="M3383" s="2" t="s">
        <v>29</v>
      </c>
      <c r="N3383" s="2" t="s">
        <v>43</v>
      </c>
      <c r="O3383" s="2" t="s">
        <v>24</v>
      </c>
      <c r="P3383" s="2" t="s">
        <v>25</v>
      </c>
      <c r="Q3383" s="2" t="s">
        <v>26</v>
      </c>
      <c r="R3383" s="3">
        <v>43018</v>
      </c>
      <c r="S3383" s="10">
        <f t="shared" si="569"/>
        <v>2017</v>
      </c>
      <c r="T3383" t="str">
        <f t="shared" si="577"/>
        <v/>
      </c>
      <c r="U3383" t="str">
        <f t="shared" si="577"/>
        <v/>
      </c>
      <c r="V3383">
        <f t="shared" si="577"/>
        <v>65.78</v>
      </c>
      <c r="W3383" t="str">
        <f t="shared" si="577"/>
        <v/>
      </c>
      <c r="Z3383">
        <f t="shared" si="578"/>
        <v>65.78</v>
      </c>
      <c r="AA3383" t="str">
        <f t="shared" si="578"/>
        <v/>
      </c>
      <c r="AB3383" t="str">
        <f t="shared" si="578"/>
        <v/>
      </c>
      <c r="AE3383" t="str">
        <f t="shared" si="570"/>
        <v/>
      </c>
      <c r="AH3383" t="str">
        <f t="shared" si="571"/>
        <v/>
      </c>
      <c r="AI3383" t="str">
        <f t="shared" si="572"/>
        <v/>
      </c>
      <c r="AJ3383" t="str">
        <f t="shared" si="568"/>
        <v/>
      </c>
      <c r="AK3383" t="str">
        <f t="shared" si="568"/>
        <v/>
      </c>
      <c r="AL3383" t="str">
        <f t="shared" si="568"/>
        <v/>
      </c>
    </row>
    <row r="3384" spans="1:38" x14ac:dyDescent="0.2">
      <c r="A3384" s="1">
        <v>8626</v>
      </c>
      <c r="B3384" s="2" t="s">
        <v>18</v>
      </c>
      <c r="C3384" s="3">
        <v>43017</v>
      </c>
      <c r="D3384" s="2" t="s">
        <v>59</v>
      </c>
      <c r="E3384" s="2">
        <v>47</v>
      </c>
      <c r="F3384" s="2">
        <v>5245.5919999999996</v>
      </c>
      <c r="G3384" s="2">
        <v>0.08</v>
      </c>
      <c r="H3384" s="2" t="s">
        <v>44</v>
      </c>
      <c r="I3384" s="2">
        <v>-498.37</v>
      </c>
      <c r="J3384" s="2">
        <v>157.97999999999999</v>
      </c>
      <c r="K3384" s="2">
        <v>60.2</v>
      </c>
      <c r="L3384" s="2" t="s">
        <v>462</v>
      </c>
      <c r="M3384" s="2" t="s">
        <v>29</v>
      </c>
      <c r="N3384" s="2" t="s">
        <v>43</v>
      </c>
      <c r="O3384" s="2" t="s">
        <v>45</v>
      </c>
      <c r="P3384" s="2" t="s">
        <v>46</v>
      </c>
      <c r="Q3384" s="2" t="s">
        <v>47</v>
      </c>
      <c r="R3384" s="3">
        <v>43019</v>
      </c>
      <c r="S3384" s="10">
        <f t="shared" si="569"/>
        <v>2017</v>
      </c>
      <c r="T3384" t="str">
        <f t="shared" si="577"/>
        <v/>
      </c>
      <c r="U3384" t="str">
        <f t="shared" si="577"/>
        <v/>
      </c>
      <c r="V3384">
        <f t="shared" si="577"/>
        <v>-498.37</v>
      </c>
      <c r="W3384" t="str">
        <f t="shared" si="577"/>
        <v/>
      </c>
      <c r="Z3384" t="str">
        <f t="shared" si="578"/>
        <v/>
      </c>
      <c r="AA3384" t="str">
        <f t="shared" si="578"/>
        <v/>
      </c>
      <c r="AB3384">
        <f t="shared" si="578"/>
        <v>-498.37</v>
      </c>
      <c r="AE3384" t="str">
        <f t="shared" si="570"/>
        <v>Furniture</v>
      </c>
      <c r="AH3384" t="str">
        <f t="shared" si="571"/>
        <v/>
      </c>
      <c r="AI3384" t="str">
        <f t="shared" si="572"/>
        <v/>
      </c>
      <c r="AJ3384" t="str">
        <f t="shared" si="568"/>
        <v/>
      </c>
      <c r="AK3384" t="str">
        <f t="shared" si="568"/>
        <v/>
      </c>
      <c r="AL3384" t="str">
        <f t="shared" si="568"/>
        <v/>
      </c>
    </row>
    <row r="3385" spans="1:38" x14ac:dyDescent="0.2">
      <c r="A3385" s="1">
        <v>8627</v>
      </c>
      <c r="B3385" s="2" t="s">
        <v>18</v>
      </c>
      <c r="C3385" s="3">
        <v>43018</v>
      </c>
      <c r="D3385" s="2" t="s">
        <v>59</v>
      </c>
      <c r="E3385" s="2">
        <v>3</v>
      </c>
      <c r="F3385" s="2">
        <v>39.35</v>
      </c>
      <c r="G3385" s="2">
        <v>0.1</v>
      </c>
      <c r="H3385" s="2" t="s">
        <v>20</v>
      </c>
      <c r="I3385" s="2">
        <v>-18.29</v>
      </c>
      <c r="J3385" s="2">
        <v>20.04</v>
      </c>
      <c r="K3385" s="2">
        <v>22.94</v>
      </c>
      <c r="L3385" s="2" t="s">
        <v>190</v>
      </c>
      <c r="M3385" s="2" t="s">
        <v>29</v>
      </c>
      <c r="N3385" s="2" t="s">
        <v>30</v>
      </c>
      <c r="O3385" s="2" t="s">
        <v>24</v>
      </c>
      <c r="P3385" s="2" t="s">
        <v>25</v>
      </c>
      <c r="Q3385" s="2" t="s">
        <v>26</v>
      </c>
      <c r="R3385" s="3">
        <v>43020</v>
      </c>
      <c r="S3385" s="10">
        <f t="shared" si="569"/>
        <v>2017</v>
      </c>
      <c r="T3385" t="str">
        <f t="shared" si="577"/>
        <v/>
      </c>
      <c r="U3385">
        <f t="shared" si="577"/>
        <v>-18.29</v>
      </c>
      <c r="V3385" t="str">
        <f t="shared" si="577"/>
        <v/>
      </c>
      <c r="W3385" t="str">
        <f t="shared" si="577"/>
        <v/>
      </c>
      <c r="Z3385">
        <f t="shared" si="578"/>
        <v>-18.29</v>
      </c>
      <c r="AA3385" t="str">
        <f t="shared" si="578"/>
        <v/>
      </c>
      <c r="AB3385" t="str">
        <f t="shared" si="578"/>
        <v/>
      </c>
      <c r="AE3385" t="str">
        <f t="shared" si="570"/>
        <v>Office Supplies</v>
      </c>
      <c r="AH3385" t="str">
        <f t="shared" si="571"/>
        <v/>
      </c>
      <c r="AI3385" t="str">
        <f t="shared" si="572"/>
        <v/>
      </c>
      <c r="AJ3385" t="str">
        <f t="shared" si="568"/>
        <v/>
      </c>
      <c r="AK3385" t="str">
        <f t="shared" si="568"/>
        <v/>
      </c>
      <c r="AL3385" t="str">
        <f t="shared" si="568"/>
        <v/>
      </c>
    </row>
    <row r="3386" spans="1:38" x14ac:dyDescent="0.2">
      <c r="A3386" s="1">
        <v>8628</v>
      </c>
      <c r="B3386" s="2" t="s">
        <v>18</v>
      </c>
      <c r="C3386" s="3">
        <v>43018</v>
      </c>
      <c r="D3386" s="2" t="s">
        <v>59</v>
      </c>
      <c r="E3386" s="2">
        <v>34</v>
      </c>
      <c r="F3386" s="2">
        <v>571.22</v>
      </c>
      <c r="G3386" s="2">
        <v>0.03</v>
      </c>
      <c r="H3386" s="2" t="s">
        <v>20</v>
      </c>
      <c r="I3386" s="2">
        <v>193.62</v>
      </c>
      <c r="J3386" s="2">
        <v>28.51</v>
      </c>
      <c r="K3386" s="2">
        <v>16.989999999999998</v>
      </c>
      <c r="L3386" s="2" t="s">
        <v>190</v>
      </c>
      <c r="M3386" s="2" t="s">
        <v>29</v>
      </c>
      <c r="N3386" s="2" t="s">
        <v>30</v>
      </c>
      <c r="O3386" s="2" t="s">
        <v>24</v>
      </c>
      <c r="P3386" s="2" t="s">
        <v>25</v>
      </c>
      <c r="Q3386" s="2" t="s">
        <v>26</v>
      </c>
      <c r="R3386" s="3">
        <v>43019</v>
      </c>
      <c r="S3386" s="10">
        <f t="shared" si="569"/>
        <v>2017</v>
      </c>
      <c r="T3386" t="str">
        <f t="shared" si="577"/>
        <v/>
      </c>
      <c r="U3386">
        <f t="shared" si="577"/>
        <v>193.62</v>
      </c>
      <c r="V3386" t="str">
        <f t="shared" si="577"/>
        <v/>
      </c>
      <c r="W3386" t="str">
        <f t="shared" si="577"/>
        <v/>
      </c>
      <c r="Z3386">
        <f t="shared" si="578"/>
        <v>193.62</v>
      </c>
      <c r="AA3386" t="str">
        <f t="shared" si="578"/>
        <v/>
      </c>
      <c r="AB3386" t="str">
        <f t="shared" si="578"/>
        <v/>
      </c>
      <c r="AE3386" t="str">
        <f t="shared" si="570"/>
        <v/>
      </c>
      <c r="AH3386" t="str">
        <f t="shared" si="571"/>
        <v/>
      </c>
      <c r="AI3386" t="str">
        <f t="shared" si="572"/>
        <v/>
      </c>
      <c r="AJ3386" t="str">
        <f t="shared" si="568"/>
        <v/>
      </c>
      <c r="AK3386" t="str">
        <f t="shared" si="568"/>
        <v/>
      </c>
      <c r="AL3386" t="str">
        <f t="shared" si="568"/>
        <v/>
      </c>
    </row>
    <row r="3387" spans="1:38" x14ac:dyDescent="0.2">
      <c r="A3387" s="1">
        <v>8629</v>
      </c>
      <c r="B3387" s="2" t="s">
        <v>18</v>
      </c>
      <c r="C3387" s="3">
        <v>43018</v>
      </c>
      <c r="D3387" s="2" t="s">
        <v>59</v>
      </c>
      <c r="E3387" s="2">
        <v>31</v>
      </c>
      <c r="F3387" s="2">
        <v>509.84</v>
      </c>
      <c r="G3387" s="2">
        <v>0.04</v>
      </c>
      <c r="H3387" s="2" t="s">
        <v>20</v>
      </c>
      <c r="I3387" s="2">
        <v>-358.04</v>
      </c>
      <c r="J3387" s="2">
        <v>27.51</v>
      </c>
      <c r="K3387" s="2">
        <v>31.78</v>
      </c>
      <c r="L3387" s="2" t="s">
        <v>190</v>
      </c>
      <c r="M3387" s="2" t="s">
        <v>29</v>
      </c>
      <c r="N3387" s="2" t="s">
        <v>30</v>
      </c>
      <c r="O3387" s="2" t="s">
        <v>24</v>
      </c>
      <c r="P3387" s="2" t="s">
        <v>52</v>
      </c>
      <c r="Q3387" s="2" t="s">
        <v>26</v>
      </c>
      <c r="R3387" s="3">
        <v>43020</v>
      </c>
      <c r="S3387" s="10">
        <f t="shared" si="569"/>
        <v>2017</v>
      </c>
      <c r="T3387" t="str">
        <f t="shared" si="577"/>
        <v/>
      </c>
      <c r="U3387">
        <f t="shared" si="577"/>
        <v>-358.04</v>
      </c>
      <c r="V3387" t="str">
        <f t="shared" si="577"/>
        <v/>
      </c>
      <c r="W3387" t="str">
        <f t="shared" si="577"/>
        <v/>
      </c>
      <c r="Z3387">
        <f t="shared" si="578"/>
        <v>-358.04</v>
      </c>
      <c r="AA3387" t="str">
        <f t="shared" si="578"/>
        <v/>
      </c>
      <c r="AB3387" t="str">
        <f t="shared" si="578"/>
        <v/>
      </c>
      <c r="AE3387" t="str">
        <f t="shared" si="570"/>
        <v>Office Supplies</v>
      </c>
      <c r="AH3387" t="str">
        <f t="shared" si="571"/>
        <v/>
      </c>
      <c r="AI3387" t="str">
        <f t="shared" si="572"/>
        <v/>
      </c>
      <c r="AJ3387" t="str">
        <f t="shared" si="568"/>
        <v/>
      </c>
      <c r="AK3387" t="str">
        <f t="shared" si="568"/>
        <v/>
      </c>
      <c r="AL3387" t="str">
        <f t="shared" si="568"/>
        <v/>
      </c>
    </row>
    <row r="3388" spans="1:38" x14ac:dyDescent="0.2">
      <c r="A3388" s="1">
        <v>8630</v>
      </c>
      <c r="B3388" s="2" t="s">
        <v>18</v>
      </c>
      <c r="C3388" s="3">
        <v>43019</v>
      </c>
      <c r="D3388" s="2" t="s">
        <v>27</v>
      </c>
      <c r="E3388" s="2">
        <v>26</v>
      </c>
      <c r="F3388" s="2">
        <v>3513</v>
      </c>
      <c r="G3388" s="2">
        <v>0.03</v>
      </c>
      <c r="H3388" s="2" t="s">
        <v>20</v>
      </c>
      <c r="I3388" s="2">
        <v>1025.0999999999999</v>
      </c>
      <c r="J3388" s="2">
        <v>140.24</v>
      </c>
      <c r="K3388" s="2">
        <v>26.65</v>
      </c>
      <c r="L3388" s="2" t="s">
        <v>162</v>
      </c>
      <c r="M3388" s="2" t="s">
        <v>38</v>
      </c>
      <c r="N3388" s="2" t="s">
        <v>43</v>
      </c>
      <c r="O3388" s="2" t="s">
        <v>45</v>
      </c>
      <c r="P3388" s="2" t="s">
        <v>61</v>
      </c>
      <c r="Q3388" s="2" t="s">
        <v>62</v>
      </c>
      <c r="R3388" s="3">
        <v>43026</v>
      </c>
      <c r="S3388" s="10">
        <f t="shared" si="569"/>
        <v>2017</v>
      </c>
      <c r="T3388" t="str">
        <f t="shared" si="577"/>
        <v/>
      </c>
      <c r="U3388" t="str">
        <f t="shared" si="577"/>
        <v/>
      </c>
      <c r="V3388">
        <f t="shared" si="577"/>
        <v>1025.0999999999999</v>
      </c>
      <c r="W3388" t="str">
        <f t="shared" si="577"/>
        <v/>
      </c>
      <c r="Z3388" t="str">
        <f t="shared" si="578"/>
        <v/>
      </c>
      <c r="AA3388" t="str">
        <f t="shared" si="578"/>
        <v/>
      </c>
      <c r="AB3388">
        <f t="shared" si="578"/>
        <v>1025.0999999999999</v>
      </c>
      <c r="AE3388" t="str">
        <f t="shared" si="570"/>
        <v/>
      </c>
      <c r="AH3388" t="str">
        <f t="shared" si="571"/>
        <v/>
      </c>
      <c r="AI3388" t="str">
        <f t="shared" si="572"/>
        <v/>
      </c>
      <c r="AJ3388" t="str">
        <f t="shared" si="568"/>
        <v/>
      </c>
      <c r="AK3388" t="str">
        <f t="shared" si="568"/>
        <v/>
      </c>
      <c r="AL3388" t="str">
        <f t="shared" si="568"/>
        <v/>
      </c>
    </row>
    <row r="3389" spans="1:38" x14ac:dyDescent="0.2">
      <c r="A3389" s="1">
        <v>8631</v>
      </c>
      <c r="B3389" s="2" t="s">
        <v>18</v>
      </c>
      <c r="C3389" s="3">
        <v>43019</v>
      </c>
      <c r="D3389" s="2" t="s">
        <v>41</v>
      </c>
      <c r="E3389" s="2">
        <v>3</v>
      </c>
      <c r="F3389" s="2">
        <v>337.03</v>
      </c>
      <c r="G3389" s="2">
        <v>0.05</v>
      </c>
      <c r="H3389" s="2" t="s">
        <v>20</v>
      </c>
      <c r="I3389" s="2">
        <v>-535.92999999999995</v>
      </c>
      <c r="J3389" s="2">
        <v>137.99</v>
      </c>
      <c r="K3389" s="2">
        <v>22.99</v>
      </c>
      <c r="L3389" s="2" t="s">
        <v>94</v>
      </c>
      <c r="M3389" s="2" t="s">
        <v>22</v>
      </c>
      <c r="N3389" s="2" t="s">
        <v>30</v>
      </c>
      <c r="O3389" s="2" t="s">
        <v>31</v>
      </c>
      <c r="P3389" s="2" t="s">
        <v>39</v>
      </c>
      <c r="Q3389" s="2" t="s">
        <v>26</v>
      </c>
      <c r="R3389" s="3">
        <v>43021</v>
      </c>
      <c r="S3389" s="10">
        <f t="shared" si="569"/>
        <v>2017</v>
      </c>
      <c r="T3389" t="str">
        <f t="shared" si="577"/>
        <v/>
      </c>
      <c r="U3389">
        <f t="shared" si="577"/>
        <v>-535.92999999999995</v>
      </c>
      <c r="V3389" t="str">
        <f t="shared" si="577"/>
        <v/>
      </c>
      <c r="W3389" t="str">
        <f t="shared" si="577"/>
        <v/>
      </c>
      <c r="Z3389" t="str">
        <f t="shared" si="578"/>
        <v/>
      </c>
      <c r="AA3389">
        <f t="shared" si="578"/>
        <v>-535.92999999999995</v>
      </c>
      <c r="AB3389" t="str">
        <f t="shared" si="578"/>
        <v/>
      </c>
      <c r="AE3389" t="str">
        <f t="shared" si="570"/>
        <v>Technology</v>
      </c>
      <c r="AH3389">
        <f t="shared" si="571"/>
        <v>-535.92999999999995</v>
      </c>
      <c r="AI3389" t="str">
        <f t="shared" si="572"/>
        <v/>
      </c>
      <c r="AJ3389" t="str">
        <f t="shared" si="568"/>
        <v/>
      </c>
      <c r="AK3389" t="str">
        <f t="shared" si="568"/>
        <v/>
      </c>
      <c r="AL3389">
        <f t="shared" si="568"/>
        <v>-535.92999999999995</v>
      </c>
    </row>
    <row r="3390" spans="1:38" x14ac:dyDescent="0.2">
      <c r="A3390" s="1">
        <v>8632</v>
      </c>
      <c r="B3390" s="2" t="s">
        <v>18</v>
      </c>
      <c r="C3390" s="3">
        <v>43020</v>
      </c>
      <c r="D3390" s="2" t="s">
        <v>27</v>
      </c>
      <c r="E3390" s="2">
        <v>36</v>
      </c>
      <c r="F3390" s="2">
        <v>1160.03</v>
      </c>
      <c r="G3390" s="2">
        <v>0.03</v>
      </c>
      <c r="H3390" s="2" t="s">
        <v>20</v>
      </c>
      <c r="I3390" s="2">
        <v>394.8</v>
      </c>
      <c r="J3390" s="2">
        <v>44.48</v>
      </c>
      <c r="K3390" s="2">
        <v>21.09</v>
      </c>
      <c r="L3390" s="2" t="s">
        <v>414</v>
      </c>
      <c r="M3390" s="2" t="s">
        <v>29</v>
      </c>
      <c r="N3390" s="2" t="s">
        <v>54</v>
      </c>
      <c r="O3390" s="2" t="s">
        <v>45</v>
      </c>
      <c r="P3390" s="2" t="s">
        <v>55</v>
      </c>
      <c r="Q3390" s="2" t="s">
        <v>26</v>
      </c>
      <c r="R3390" s="3">
        <v>43020</v>
      </c>
      <c r="S3390" s="10">
        <f t="shared" si="569"/>
        <v>2017</v>
      </c>
      <c r="T3390" t="str">
        <f t="shared" si="577"/>
        <v/>
      </c>
      <c r="U3390" t="str">
        <f t="shared" si="577"/>
        <v/>
      </c>
      <c r="V3390" t="str">
        <f t="shared" si="577"/>
        <v/>
      </c>
      <c r="W3390">
        <f t="shared" si="577"/>
        <v>394.8</v>
      </c>
      <c r="Z3390" t="str">
        <f t="shared" si="578"/>
        <v/>
      </c>
      <c r="AA3390" t="str">
        <f t="shared" si="578"/>
        <v/>
      </c>
      <c r="AB3390">
        <f t="shared" si="578"/>
        <v>394.8</v>
      </c>
      <c r="AE3390" t="str">
        <f t="shared" si="570"/>
        <v/>
      </c>
      <c r="AH3390" t="str">
        <f t="shared" si="571"/>
        <v/>
      </c>
      <c r="AI3390" t="str">
        <f t="shared" si="572"/>
        <v/>
      </c>
      <c r="AJ3390" t="str">
        <f t="shared" si="568"/>
        <v/>
      </c>
      <c r="AK3390" t="str">
        <f t="shared" si="568"/>
        <v/>
      </c>
      <c r="AL3390" t="str">
        <f t="shared" si="568"/>
        <v/>
      </c>
    </row>
    <row r="3391" spans="1:38" x14ac:dyDescent="0.2">
      <c r="A3391" s="1">
        <v>8633</v>
      </c>
      <c r="B3391" s="2" t="s">
        <v>18</v>
      </c>
      <c r="C3391" s="3">
        <v>43020</v>
      </c>
      <c r="D3391" s="2" t="s">
        <v>27</v>
      </c>
      <c r="E3391" s="2">
        <v>4</v>
      </c>
      <c r="F3391" s="2">
        <v>14.96</v>
      </c>
      <c r="G3391" s="2">
        <v>0.1</v>
      </c>
      <c r="H3391" s="2" t="s">
        <v>20</v>
      </c>
      <c r="I3391" s="2">
        <v>-0.13</v>
      </c>
      <c r="J3391" s="2">
        <v>13.89</v>
      </c>
      <c r="K3391" s="2">
        <v>14.76</v>
      </c>
      <c r="L3391" s="2" t="s">
        <v>414</v>
      </c>
      <c r="M3391" s="2" t="s">
        <v>29</v>
      </c>
      <c r="N3391" s="2" t="s">
        <v>54</v>
      </c>
      <c r="O3391" s="2" t="s">
        <v>24</v>
      </c>
      <c r="P3391" s="2" t="s">
        <v>95</v>
      </c>
      <c r="Q3391" s="2" t="s">
        <v>36</v>
      </c>
      <c r="R3391" s="3">
        <v>43022</v>
      </c>
      <c r="S3391" s="10">
        <f t="shared" si="569"/>
        <v>2017</v>
      </c>
      <c r="T3391" t="str">
        <f t="shared" si="577"/>
        <v/>
      </c>
      <c r="U3391" t="str">
        <f t="shared" si="577"/>
        <v/>
      </c>
      <c r="V3391" t="str">
        <f t="shared" si="577"/>
        <v/>
      </c>
      <c r="W3391">
        <f t="shared" si="577"/>
        <v>-0.13</v>
      </c>
      <c r="Z3391">
        <f t="shared" si="578"/>
        <v>-0.13</v>
      </c>
      <c r="AA3391" t="str">
        <f t="shared" si="578"/>
        <v/>
      </c>
      <c r="AB3391" t="str">
        <f t="shared" si="578"/>
        <v/>
      </c>
      <c r="AE3391" t="str">
        <f t="shared" si="570"/>
        <v>Office Supplies</v>
      </c>
      <c r="AH3391" t="str">
        <f t="shared" si="571"/>
        <v/>
      </c>
      <c r="AI3391" t="str">
        <f t="shared" si="572"/>
        <v/>
      </c>
      <c r="AJ3391" t="str">
        <f t="shared" si="568"/>
        <v/>
      </c>
      <c r="AK3391" t="str">
        <f t="shared" si="568"/>
        <v/>
      </c>
      <c r="AL3391" t="str">
        <f t="shared" si="568"/>
        <v/>
      </c>
    </row>
    <row r="3392" spans="1:38" x14ac:dyDescent="0.2">
      <c r="A3392" s="1">
        <v>8634</v>
      </c>
      <c r="B3392" s="2" t="s">
        <v>18</v>
      </c>
      <c r="C3392" s="3">
        <v>43021</v>
      </c>
      <c r="D3392" s="2" t="s">
        <v>41</v>
      </c>
      <c r="E3392" s="2">
        <v>36</v>
      </c>
      <c r="F3392" s="2">
        <v>17312.25</v>
      </c>
      <c r="G3392" s="2">
        <v>0.05</v>
      </c>
      <c r="H3392" s="2" t="s">
        <v>44</v>
      </c>
      <c r="I3392" s="2">
        <v>7439.88</v>
      </c>
      <c r="J3392" s="2">
        <v>512.98</v>
      </c>
      <c r="K3392" s="2">
        <v>42.14</v>
      </c>
      <c r="L3392" s="2" t="s">
        <v>243</v>
      </c>
      <c r="M3392" s="2" t="s">
        <v>29</v>
      </c>
      <c r="N3392" s="2" t="s">
        <v>30</v>
      </c>
      <c r="O3392" s="2" t="s">
        <v>31</v>
      </c>
      <c r="P3392" s="2" t="s">
        <v>33</v>
      </c>
      <c r="Q3392" s="2" t="s">
        <v>56</v>
      </c>
      <c r="R3392" s="3">
        <v>43023</v>
      </c>
      <c r="S3392" s="10">
        <f t="shared" si="569"/>
        <v>2017</v>
      </c>
      <c r="T3392" t="str">
        <f t="shared" si="577"/>
        <v/>
      </c>
      <c r="U3392">
        <f t="shared" si="577"/>
        <v>7439.88</v>
      </c>
      <c r="V3392" t="str">
        <f t="shared" si="577"/>
        <v/>
      </c>
      <c r="W3392" t="str">
        <f t="shared" si="577"/>
        <v/>
      </c>
      <c r="Z3392" t="str">
        <f t="shared" si="578"/>
        <v/>
      </c>
      <c r="AA3392">
        <f t="shared" si="578"/>
        <v>7439.88</v>
      </c>
      <c r="AB3392" t="str">
        <f t="shared" si="578"/>
        <v/>
      </c>
      <c r="AE3392" t="str">
        <f t="shared" si="570"/>
        <v/>
      </c>
      <c r="AH3392" t="str">
        <f t="shared" si="571"/>
        <v/>
      </c>
      <c r="AI3392" t="str">
        <f t="shared" si="572"/>
        <v/>
      </c>
      <c r="AJ3392" t="str">
        <f t="shared" si="568"/>
        <v/>
      </c>
      <c r="AK3392" t="str">
        <f t="shared" si="568"/>
        <v/>
      </c>
      <c r="AL3392" t="str">
        <f t="shared" si="568"/>
        <v/>
      </c>
    </row>
    <row r="3393" spans="1:38" x14ac:dyDescent="0.2">
      <c r="A3393" s="1">
        <v>8635</v>
      </c>
      <c r="B3393" s="2" t="s">
        <v>18</v>
      </c>
      <c r="C3393" s="3">
        <v>43021</v>
      </c>
      <c r="D3393" s="2" t="s">
        <v>41</v>
      </c>
      <c r="E3393" s="2">
        <v>20</v>
      </c>
      <c r="F3393" s="2">
        <v>801.72</v>
      </c>
      <c r="G3393" s="2">
        <v>0.08</v>
      </c>
      <c r="H3393" s="2" t="s">
        <v>20</v>
      </c>
      <c r="I3393" s="2">
        <v>73.010000000000005</v>
      </c>
      <c r="J3393" s="2">
        <v>52.99</v>
      </c>
      <c r="K3393" s="2">
        <v>31.48</v>
      </c>
      <c r="L3393" s="2" t="s">
        <v>243</v>
      </c>
      <c r="M3393" s="2" t="s">
        <v>29</v>
      </c>
      <c r="N3393" s="2" t="s">
        <v>30</v>
      </c>
      <c r="O3393" s="2" t="s">
        <v>24</v>
      </c>
      <c r="P3393" s="2" t="s">
        <v>35</v>
      </c>
      <c r="Q3393" s="2" t="s">
        <v>26</v>
      </c>
      <c r="R3393" s="3">
        <v>43024</v>
      </c>
      <c r="S3393" s="10">
        <f t="shared" si="569"/>
        <v>2017</v>
      </c>
      <c r="T3393" t="str">
        <f t="shared" si="577"/>
        <v/>
      </c>
      <c r="U3393">
        <f t="shared" si="577"/>
        <v>73.010000000000005</v>
      </c>
      <c r="V3393" t="str">
        <f t="shared" si="577"/>
        <v/>
      </c>
      <c r="W3393" t="str">
        <f t="shared" si="577"/>
        <v/>
      </c>
      <c r="Z3393">
        <f t="shared" si="578"/>
        <v>73.010000000000005</v>
      </c>
      <c r="AA3393" t="str">
        <f t="shared" si="578"/>
        <v/>
      </c>
      <c r="AB3393" t="str">
        <f t="shared" si="578"/>
        <v/>
      </c>
      <c r="AE3393" t="str">
        <f t="shared" si="570"/>
        <v/>
      </c>
      <c r="AH3393" t="str">
        <f t="shared" si="571"/>
        <v/>
      </c>
      <c r="AI3393" t="str">
        <f t="shared" si="572"/>
        <v/>
      </c>
      <c r="AJ3393" t="str">
        <f t="shared" si="568"/>
        <v/>
      </c>
      <c r="AK3393" t="str">
        <f t="shared" si="568"/>
        <v/>
      </c>
      <c r="AL3393" t="str">
        <f t="shared" si="568"/>
        <v/>
      </c>
    </row>
    <row r="3394" spans="1:38" x14ac:dyDescent="0.2">
      <c r="A3394" s="1">
        <v>8636</v>
      </c>
      <c r="B3394" s="2" t="s">
        <v>18</v>
      </c>
      <c r="C3394" s="3">
        <v>43022</v>
      </c>
      <c r="D3394" s="2" t="s">
        <v>19</v>
      </c>
      <c r="E3394" s="2">
        <v>43</v>
      </c>
      <c r="F3394" s="2">
        <v>2131.04</v>
      </c>
      <c r="G3394" s="2">
        <v>0.03</v>
      </c>
      <c r="H3394" s="2" t="s">
        <v>20</v>
      </c>
      <c r="I3394" s="2">
        <v>1019.17</v>
      </c>
      <c r="J3394" s="2">
        <v>59.9</v>
      </c>
      <c r="K3394" s="2">
        <v>19.86</v>
      </c>
      <c r="L3394" s="2" t="s">
        <v>128</v>
      </c>
      <c r="M3394" s="2" t="s">
        <v>29</v>
      </c>
      <c r="N3394" s="2" t="s">
        <v>43</v>
      </c>
      <c r="O3394" s="2" t="s">
        <v>24</v>
      </c>
      <c r="P3394" s="2" t="s">
        <v>35</v>
      </c>
      <c r="Q3394" s="2" t="s">
        <v>26</v>
      </c>
      <c r="R3394" s="3">
        <v>43025</v>
      </c>
      <c r="S3394" s="10">
        <f t="shared" si="569"/>
        <v>2017</v>
      </c>
      <c r="T3394" t="str">
        <f t="shared" si="577"/>
        <v/>
      </c>
      <c r="U3394" t="str">
        <f t="shared" si="577"/>
        <v/>
      </c>
      <c r="V3394">
        <f t="shared" si="577"/>
        <v>1019.17</v>
      </c>
      <c r="W3394" t="str">
        <f t="shared" si="577"/>
        <v/>
      </c>
      <c r="Z3394">
        <f t="shared" si="578"/>
        <v>1019.17</v>
      </c>
      <c r="AA3394" t="str">
        <f t="shared" si="578"/>
        <v/>
      </c>
      <c r="AB3394" t="str">
        <f t="shared" si="578"/>
        <v/>
      </c>
      <c r="AE3394" t="str">
        <f t="shared" si="570"/>
        <v/>
      </c>
      <c r="AH3394" t="str">
        <f t="shared" si="571"/>
        <v/>
      </c>
      <c r="AI3394" t="str">
        <f t="shared" si="572"/>
        <v/>
      </c>
      <c r="AJ3394" t="str">
        <f t="shared" si="572"/>
        <v/>
      </c>
      <c r="AK3394" t="str">
        <f t="shared" si="572"/>
        <v/>
      </c>
      <c r="AL3394" t="str">
        <f t="shared" si="572"/>
        <v/>
      </c>
    </row>
    <row r="3395" spans="1:38" x14ac:dyDescent="0.2">
      <c r="A3395" s="1">
        <v>8637</v>
      </c>
      <c r="B3395" s="2" t="s">
        <v>18</v>
      </c>
      <c r="C3395" s="3">
        <v>43023</v>
      </c>
      <c r="D3395" s="2" t="s">
        <v>27</v>
      </c>
      <c r="E3395" s="2">
        <v>17</v>
      </c>
      <c r="F3395" s="2">
        <v>370.94</v>
      </c>
      <c r="G3395" s="2">
        <v>0.08</v>
      </c>
      <c r="H3395" s="2" t="s">
        <v>20</v>
      </c>
      <c r="I3395" s="2">
        <v>10.15</v>
      </c>
      <c r="J3395" s="2">
        <v>34.01</v>
      </c>
      <c r="K3395" s="2">
        <v>19.53</v>
      </c>
      <c r="L3395" s="2" t="s">
        <v>544</v>
      </c>
      <c r="M3395" s="2" t="s">
        <v>29</v>
      </c>
      <c r="N3395" s="2" t="s">
        <v>30</v>
      </c>
      <c r="O3395" s="2" t="s">
        <v>24</v>
      </c>
      <c r="P3395" s="2" t="s">
        <v>64</v>
      </c>
      <c r="Q3395" s="2" t="s">
        <v>58</v>
      </c>
      <c r="R3395" s="3">
        <v>43023</v>
      </c>
      <c r="S3395" s="10">
        <f t="shared" ref="S3395:S3458" si="579">YEAR(C3395)</f>
        <v>2017</v>
      </c>
      <c r="T3395" t="str">
        <f t="shared" si="577"/>
        <v/>
      </c>
      <c r="U3395">
        <f t="shared" si="577"/>
        <v>10.15</v>
      </c>
      <c r="V3395" t="str">
        <f t="shared" si="577"/>
        <v/>
      </c>
      <c r="W3395" t="str">
        <f t="shared" si="577"/>
        <v/>
      </c>
      <c r="Z3395">
        <f t="shared" si="578"/>
        <v>10.15</v>
      </c>
      <c r="AA3395" t="str">
        <f t="shared" si="578"/>
        <v/>
      </c>
      <c r="AB3395" t="str">
        <f t="shared" si="578"/>
        <v/>
      </c>
      <c r="AE3395" t="str">
        <f t="shared" ref="AE3395:AE3458" si="580">IF(I3395&lt;0,O3395,"")</f>
        <v/>
      </c>
      <c r="AH3395" t="str">
        <f t="shared" ref="AH3395:AH3458" si="581">IF(E3395&lt;11,IF(O3395="Technology",I3395,""),"")</f>
        <v/>
      </c>
      <c r="AI3395" t="str">
        <f t="shared" ref="AI3395:AL3426" si="582">IF(AI$1=$S3395,$AH3395,"")</f>
        <v/>
      </c>
      <c r="AJ3395" t="str">
        <f t="shared" si="582"/>
        <v/>
      </c>
      <c r="AK3395" t="str">
        <f t="shared" si="582"/>
        <v/>
      </c>
      <c r="AL3395" t="str">
        <f t="shared" si="582"/>
        <v/>
      </c>
    </row>
    <row r="3396" spans="1:38" x14ac:dyDescent="0.2">
      <c r="A3396" s="1">
        <v>8638</v>
      </c>
      <c r="B3396" s="2" t="s">
        <v>18</v>
      </c>
      <c r="C3396" s="3">
        <v>43023</v>
      </c>
      <c r="D3396" s="2" t="s">
        <v>27</v>
      </c>
      <c r="E3396" s="2">
        <v>33</v>
      </c>
      <c r="F3396" s="2">
        <v>236.22</v>
      </c>
      <c r="G3396" s="2">
        <v>0.03</v>
      </c>
      <c r="H3396" s="2" t="s">
        <v>49</v>
      </c>
      <c r="I3396" s="2">
        <v>-101.6</v>
      </c>
      <c r="J3396" s="2">
        <v>18.68</v>
      </c>
      <c r="K3396" s="2">
        <v>21.3</v>
      </c>
      <c r="L3396" s="2" t="s">
        <v>224</v>
      </c>
      <c r="M3396" s="2" t="s">
        <v>29</v>
      </c>
      <c r="N3396" s="2" t="s">
        <v>30</v>
      </c>
      <c r="O3396" s="2" t="s">
        <v>24</v>
      </c>
      <c r="P3396" s="2" t="s">
        <v>35</v>
      </c>
      <c r="Q3396" s="2" t="s">
        <v>26</v>
      </c>
      <c r="R3396" s="3">
        <v>43028</v>
      </c>
      <c r="S3396" s="10">
        <f t="shared" si="579"/>
        <v>2017</v>
      </c>
      <c r="T3396" t="str">
        <f t="shared" si="577"/>
        <v/>
      </c>
      <c r="U3396">
        <f t="shared" si="577"/>
        <v>-101.6</v>
      </c>
      <c r="V3396" t="str">
        <f t="shared" si="577"/>
        <v/>
      </c>
      <c r="W3396" t="str">
        <f t="shared" si="577"/>
        <v/>
      </c>
      <c r="Z3396">
        <f t="shared" si="578"/>
        <v>-101.6</v>
      </c>
      <c r="AA3396" t="str">
        <f t="shared" si="578"/>
        <v/>
      </c>
      <c r="AB3396" t="str">
        <f t="shared" si="578"/>
        <v/>
      </c>
      <c r="AE3396" t="str">
        <f t="shared" si="580"/>
        <v>Office Supplies</v>
      </c>
      <c r="AH3396" t="str">
        <f t="shared" si="581"/>
        <v/>
      </c>
      <c r="AI3396" t="str">
        <f t="shared" si="582"/>
        <v/>
      </c>
      <c r="AJ3396" t="str">
        <f t="shared" si="582"/>
        <v/>
      </c>
      <c r="AK3396" t="str">
        <f t="shared" si="582"/>
        <v/>
      </c>
      <c r="AL3396" t="str">
        <f t="shared" si="582"/>
        <v/>
      </c>
    </row>
    <row r="3397" spans="1:38" x14ac:dyDescent="0.2">
      <c r="A3397" s="1">
        <v>8639</v>
      </c>
      <c r="B3397" s="2" t="s">
        <v>18</v>
      </c>
      <c r="C3397" s="3">
        <v>43024</v>
      </c>
      <c r="D3397" s="2" t="s">
        <v>50</v>
      </c>
      <c r="E3397" s="2">
        <v>49</v>
      </c>
      <c r="F3397" s="2">
        <v>1362.87</v>
      </c>
      <c r="G3397" s="2">
        <v>0.04</v>
      </c>
      <c r="H3397" s="2" t="s">
        <v>20</v>
      </c>
      <c r="I3397" s="2">
        <v>595.44000000000005</v>
      </c>
      <c r="J3397" s="2">
        <v>40.53</v>
      </c>
      <c r="K3397" s="2">
        <v>15.49</v>
      </c>
      <c r="L3397" s="2" t="s">
        <v>522</v>
      </c>
      <c r="M3397" s="2" t="s">
        <v>38</v>
      </c>
      <c r="N3397" s="2" t="s">
        <v>30</v>
      </c>
      <c r="O3397" s="2" t="s">
        <v>24</v>
      </c>
      <c r="P3397" s="2" t="s">
        <v>25</v>
      </c>
      <c r="Q3397" s="2" t="s">
        <v>26</v>
      </c>
      <c r="R3397" s="3">
        <v>43024</v>
      </c>
      <c r="S3397" s="10">
        <f t="shared" si="579"/>
        <v>2017</v>
      </c>
      <c r="T3397" t="str">
        <f t="shared" si="577"/>
        <v/>
      </c>
      <c r="U3397">
        <f t="shared" si="577"/>
        <v>595.44000000000005</v>
      </c>
      <c r="V3397" t="str">
        <f t="shared" si="577"/>
        <v/>
      </c>
      <c r="W3397" t="str">
        <f t="shared" si="577"/>
        <v/>
      </c>
      <c r="Z3397">
        <f t="shared" si="578"/>
        <v>595.44000000000005</v>
      </c>
      <c r="AA3397" t="str">
        <f t="shared" si="578"/>
        <v/>
      </c>
      <c r="AB3397" t="str">
        <f t="shared" si="578"/>
        <v/>
      </c>
      <c r="AE3397" t="str">
        <f t="shared" si="580"/>
        <v/>
      </c>
      <c r="AH3397" t="str">
        <f t="shared" si="581"/>
        <v/>
      </c>
      <c r="AI3397" t="str">
        <f t="shared" si="582"/>
        <v/>
      </c>
      <c r="AJ3397" t="str">
        <f t="shared" si="582"/>
        <v/>
      </c>
      <c r="AK3397" t="str">
        <f t="shared" si="582"/>
        <v/>
      </c>
      <c r="AL3397" t="str">
        <f t="shared" si="582"/>
        <v/>
      </c>
    </row>
    <row r="3398" spans="1:38" x14ac:dyDescent="0.2">
      <c r="A3398" s="1">
        <v>8640</v>
      </c>
      <c r="B3398" s="2" t="s">
        <v>18</v>
      </c>
      <c r="C3398" s="3">
        <v>43025</v>
      </c>
      <c r="D3398" s="2" t="s">
        <v>19</v>
      </c>
      <c r="E3398" s="2">
        <v>27</v>
      </c>
      <c r="F3398" s="2">
        <v>86.84</v>
      </c>
      <c r="G3398" s="2">
        <v>0.06</v>
      </c>
      <c r="H3398" s="2" t="s">
        <v>20</v>
      </c>
      <c r="I3398" s="2">
        <v>35.25</v>
      </c>
      <c r="J3398" s="2">
        <v>14.88</v>
      </c>
      <c r="K3398" s="2">
        <v>14.5</v>
      </c>
      <c r="L3398" s="2" t="s">
        <v>53</v>
      </c>
      <c r="M3398" s="2" t="s">
        <v>38</v>
      </c>
      <c r="N3398" s="2" t="s">
        <v>30</v>
      </c>
      <c r="O3398" s="2" t="s">
        <v>24</v>
      </c>
      <c r="P3398" s="2" t="s">
        <v>74</v>
      </c>
      <c r="Q3398" s="2" t="s">
        <v>26</v>
      </c>
      <c r="R3398" s="3">
        <v>43027</v>
      </c>
      <c r="S3398" s="10">
        <f t="shared" si="579"/>
        <v>2017</v>
      </c>
      <c r="T3398" t="str">
        <f t="shared" si="577"/>
        <v/>
      </c>
      <c r="U3398">
        <f t="shared" si="577"/>
        <v>35.25</v>
      </c>
      <c r="V3398" t="str">
        <f t="shared" si="577"/>
        <v/>
      </c>
      <c r="W3398" t="str">
        <f t="shared" si="577"/>
        <v/>
      </c>
      <c r="Z3398">
        <f t="shared" si="578"/>
        <v>35.25</v>
      </c>
      <c r="AA3398" t="str">
        <f t="shared" si="578"/>
        <v/>
      </c>
      <c r="AB3398" t="str">
        <f t="shared" si="578"/>
        <v/>
      </c>
      <c r="AE3398" t="str">
        <f t="shared" si="580"/>
        <v/>
      </c>
      <c r="AH3398" t="str">
        <f t="shared" si="581"/>
        <v/>
      </c>
      <c r="AI3398" t="str">
        <f t="shared" si="582"/>
        <v/>
      </c>
      <c r="AJ3398" t="str">
        <f t="shared" si="582"/>
        <v/>
      </c>
      <c r="AK3398" t="str">
        <f t="shared" si="582"/>
        <v/>
      </c>
      <c r="AL3398" t="str">
        <f t="shared" si="582"/>
        <v/>
      </c>
    </row>
    <row r="3399" spans="1:38" x14ac:dyDescent="0.2">
      <c r="A3399" s="1">
        <v>8641</v>
      </c>
      <c r="B3399" s="2" t="s">
        <v>18</v>
      </c>
      <c r="C3399" s="3">
        <v>43025</v>
      </c>
      <c r="D3399" s="2" t="s">
        <v>19</v>
      </c>
      <c r="E3399" s="2">
        <v>5</v>
      </c>
      <c r="F3399" s="2">
        <v>117.43</v>
      </c>
      <c r="G3399" s="2">
        <v>0.06</v>
      </c>
      <c r="H3399" s="2" t="s">
        <v>20</v>
      </c>
      <c r="I3399" s="2">
        <v>-25.93</v>
      </c>
      <c r="J3399" s="2">
        <v>31.98</v>
      </c>
      <c r="K3399" s="2">
        <v>24.49</v>
      </c>
      <c r="L3399" s="2" t="s">
        <v>53</v>
      </c>
      <c r="M3399" s="2" t="s">
        <v>38</v>
      </c>
      <c r="N3399" s="2" t="s">
        <v>30</v>
      </c>
      <c r="O3399" s="2" t="s">
        <v>45</v>
      </c>
      <c r="P3399" s="2" t="s">
        <v>55</v>
      </c>
      <c r="Q3399" s="2" t="s">
        <v>26</v>
      </c>
      <c r="R3399" s="3">
        <v>43026</v>
      </c>
      <c r="S3399" s="10">
        <f t="shared" si="579"/>
        <v>2017</v>
      </c>
      <c r="T3399" t="str">
        <f t="shared" si="577"/>
        <v/>
      </c>
      <c r="U3399">
        <f t="shared" si="577"/>
        <v>-25.93</v>
      </c>
      <c r="V3399" t="str">
        <f t="shared" si="577"/>
        <v/>
      </c>
      <c r="W3399" t="str">
        <f t="shared" si="577"/>
        <v/>
      </c>
      <c r="Z3399" t="str">
        <f t="shared" si="578"/>
        <v/>
      </c>
      <c r="AA3399" t="str">
        <f t="shared" si="578"/>
        <v/>
      </c>
      <c r="AB3399">
        <f t="shared" si="578"/>
        <v>-25.93</v>
      </c>
      <c r="AE3399" t="str">
        <f t="shared" si="580"/>
        <v>Furniture</v>
      </c>
      <c r="AH3399" t="str">
        <f t="shared" si="581"/>
        <v/>
      </c>
      <c r="AI3399" t="str">
        <f t="shared" si="582"/>
        <v/>
      </c>
      <c r="AJ3399" t="str">
        <f t="shared" si="582"/>
        <v/>
      </c>
      <c r="AK3399" t="str">
        <f t="shared" si="582"/>
        <v/>
      </c>
      <c r="AL3399" t="str">
        <f t="shared" si="582"/>
        <v/>
      </c>
    </row>
    <row r="3400" spans="1:38" x14ac:dyDescent="0.2">
      <c r="A3400" s="1">
        <v>8642</v>
      </c>
      <c r="B3400" s="2" t="s">
        <v>18</v>
      </c>
      <c r="C3400" s="3">
        <v>43025</v>
      </c>
      <c r="D3400" s="2" t="s">
        <v>27</v>
      </c>
      <c r="E3400" s="2">
        <v>18</v>
      </c>
      <c r="F3400" s="2">
        <v>40.61</v>
      </c>
      <c r="G3400" s="2">
        <v>0.06</v>
      </c>
      <c r="H3400" s="2" t="s">
        <v>20</v>
      </c>
      <c r="I3400" s="2">
        <v>4.55</v>
      </c>
      <c r="J3400" s="2">
        <v>13.81</v>
      </c>
      <c r="K3400" s="2">
        <v>14.75</v>
      </c>
      <c r="L3400" s="2" t="s">
        <v>371</v>
      </c>
      <c r="M3400" s="2" t="s">
        <v>38</v>
      </c>
      <c r="N3400" s="2" t="s">
        <v>23</v>
      </c>
      <c r="O3400" s="2" t="s">
        <v>24</v>
      </c>
      <c r="P3400" s="2" t="s">
        <v>95</v>
      </c>
      <c r="Q3400" s="2" t="s">
        <v>36</v>
      </c>
      <c r="R3400" s="3">
        <v>43029</v>
      </c>
      <c r="S3400" s="10">
        <f t="shared" si="579"/>
        <v>2017</v>
      </c>
      <c r="T3400">
        <f t="shared" si="577"/>
        <v>4.55</v>
      </c>
      <c r="U3400" t="str">
        <f t="shared" si="577"/>
        <v/>
      </c>
      <c r="V3400" t="str">
        <f t="shared" si="577"/>
        <v/>
      </c>
      <c r="W3400" t="str">
        <f t="shared" si="577"/>
        <v/>
      </c>
      <c r="Z3400">
        <f t="shared" si="578"/>
        <v>4.55</v>
      </c>
      <c r="AA3400" t="str">
        <f t="shared" si="578"/>
        <v/>
      </c>
      <c r="AB3400" t="str">
        <f t="shared" si="578"/>
        <v/>
      </c>
      <c r="AE3400" t="str">
        <f t="shared" si="580"/>
        <v/>
      </c>
      <c r="AH3400" t="str">
        <f t="shared" si="581"/>
        <v/>
      </c>
      <c r="AI3400" t="str">
        <f t="shared" si="582"/>
        <v/>
      </c>
      <c r="AJ3400" t="str">
        <f t="shared" si="582"/>
        <v/>
      </c>
      <c r="AK3400" t="str">
        <f t="shared" si="582"/>
        <v/>
      </c>
      <c r="AL3400" t="str">
        <f t="shared" si="582"/>
        <v/>
      </c>
    </row>
    <row r="3401" spans="1:38" x14ac:dyDescent="0.2">
      <c r="A3401" s="1">
        <v>8643</v>
      </c>
      <c r="B3401" s="2" t="s">
        <v>18</v>
      </c>
      <c r="C3401" s="3">
        <v>43026</v>
      </c>
      <c r="D3401" s="2" t="s">
        <v>59</v>
      </c>
      <c r="E3401" s="2">
        <v>22</v>
      </c>
      <c r="F3401" s="2">
        <v>329.31</v>
      </c>
      <c r="G3401" s="2">
        <v>0.06</v>
      </c>
      <c r="H3401" s="2" t="s">
        <v>20</v>
      </c>
      <c r="I3401" s="2">
        <v>-19.559999999999999</v>
      </c>
      <c r="J3401" s="2">
        <v>27.01</v>
      </c>
      <c r="K3401" s="2">
        <v>22.4</v>
      </c>
      <c r="L3401" s="2" t="s">
        <v>53</v>
      </c>
      <c r="M3401" s="2" t="s">
        <v>38</v>
      </c>
      <c r="N3401" s="2" t="s">
        <v>30</v>
      </c>
      <c r="O3401" s="2" t="s">
        <v>24</v>
      </c>
      <c r="P3401" s="2" t="s">
        <v>25</v>
      </c>
      <c r="Q3401" s="2" t="s">
        <v>26</v>
      </c>
      <c r="R3401" s="3">
        <v>43026</v>
      </c>
      <c r="S3401" s="10">
        <f t="shared" si="579"/>
        <v>2017</v>
      </c>
      <c r="T3401" t="str">
        <f t="shared" si="577"/>
        <v/>
      </c>
      <c r="U3401">
        <f t="shared" si="577"/>
        <v>-19.559999999999999</v>
      </c>
      <c r="V3401" t="str">
        <f t="shared" si="577"/>
        <v/>
      </c>
      <c r="W3401" t="str">
        <f t="shared" si="577"/>
        <v/>
      </c>
      <c r="Z3401">
        <f t="shared" si="578"/>
        <v>-19.559999999999999</v>
      </c>
      <c r="AA3401" t="str">
        <f t="shared" si="578"/>
        <v/>
      </c>
      <c r="AB3401" t="str">
        <f t="shared" si="578"/>
        <v/>
      </c>
      <c r="AE3401" t="str">
        <f t="shared" si="580"/>
        <v>Office Supplies</v>
      </c>
      <c r="AH3401" t="str">
        <f t="shared" si="581"/>
        <v/>
      </c>
      <c r="AI3401" t="str">
        <f t="shared" si="582"/>
        <v/>
      </c>
      <c r="AJ3401" t="str">
        <f t="shared" si="582"/>
        <v/>
      </c>
      <c r="AK3401" t="str">
        <f t="shared" si="582"/>
        <v/>
      </c>
      <c r="AL3401" t="str">
        <f t="shared" si="582"/>
        <v/>
      </c>
    </row>
    <row r="3402" spans="1:38" x14ac:dyDescent="0.2">
      <c r="A3402" s="1">
        <v>8644</v>
      </c>
      <c r="B3402" s="2" t="s">
        <v>18</v>
      </c>
      <c r="C3402" s="3">
        <v>43026</v>
      </c>
      <c r="D3402" s="2" t="s">
        <v>59</v>
      </c>
      <c r="E3402" s="2">
        <v>2</v>
      </c>
      <c r="F3402" s="2">
        <v>140.36000000000001</v>
      </c>
      <c r="G3402" s="2">
        <v>0.05</v>
      </c>
      <c r="H3402" s="2" t="s">
        <v>20</v>
      </c>
      <c r="I3402" s="2">
        <v>-56.48</v>
      </c>
      <c r="J3402" s="2">
        <v>71.78</v>
      </c>
      <c r="K3402" s="2">
        <v>24.29</v>
      </c>
      <c r="L3402" s="2" t="s">
        <v>53</v>
      </c>
      <c r="M3402" s="2" t="s">
        <v>38</v>
      </c>
      <c r="N3402" s="2" t="s">
        <v>30</v>
      </c>
      <c r="O3402" s="2" t="s">
        <v>24</v>
      </c>
      <c r="P3402" s="2" t="s">
        <v>25</v>
      </c>
      <c r="Q3402" s="2" t="s">
        <v>26</v>
      </c>
      <c r="R3402" s="3">
        <v>43028</v>
      </c>
      <c r="S3402" s="10">
        <f t="shared" si="579"/>
        <v>2017</v>
      </c>
      <c r="T3402" t="str">
        <f t="shared" ref="T3402:W3421" si="583">IF($N3402=T$1,$I3402,"")</f>
        <v/>
      </c>
      <c r="U3402">
        <f t="shared" si="583"/>
        <v>-56.48</v>
      </c>
      <c r="V3402" t="str">
        <f t="shared" si="583"/>
        <v/>
      </c>
      <c r="W3402" t="str">
        <f t="shared" si="583"/>
        <v/>
      </c>
      <c r="Z3402">
        <f t="shared" ref="Z3402:AB3421" si="584">IF($O3402=Z$1,$I3402,"")</f>
        <v>-56.48</v>
      </c>
      <c r="AA3402" t="str">
        <f t="shared" si="584"/>
        <v/>
      </c>
      <c r="AB3402" t="str">
        <f t="shared" si="584"/>
        <v/>
      </c>
      <c r="AE3402" t="str">
        <f t="shared" si="580"/>
        <v>Office Supplies</v>
      </c>
      <c r="AH3402" t="str">
        <f t="shared" si="581"/>
        <v/>
      </c>
      <c r="AI3402" t="str">
        <f t="shared" si="582"/>
        <v/>
      </c>
      <c r="AJ3402" t="str">
        <f t="shared" si="582"/>
        <v/>
      </c>
      <c r="AK3402" t="str">
        <f t="shared" si="582"/>
        <v/>
      </c>
      <c r="AL3402" t="str">
        <f t="shared" si="582"/>
        <v/>
      </c>
    </row>
    <row r="3403" spans="1:38" x14ac:dyDescent="0.2">
      <c r="A3403" s="1">
        <v>8645</v>
      </c>
      <c r="B3403" s="2" t="s">
        <v>18</v>
      </c>
      <c r="C3403" s="3">
        <v>43026</v>
      </c>
      <c r="D3403" s="2" t="s">
        <v>59</v>
      </c>
      <c r="E3403" s="2">
        <v>24</v>
      </c>
      <c r="F3403" s="2">
        <v>3276.1514999999999</v>
      </c>
      <c r="G3403" s="2">
        <v>0.04</v>
      </c>
      <c r="H3403" s="2" t="s">
        <v>20</v>
      </c>
      <c r="I3403" s="2">
        <v>568.30999999999995</v>
      </c>
      <c r="J3403" s="2">
        <v>167.99</v>
      </c>
      <c r="K3403" s="2">
        <v>22.08</v>
      </c>
      <c r="L3403" s="2" t="s">
        <v>53</v>
      </c>
      <c r="M3403" s="2" t="s">
        <v>38</v>
      </c>
      <c r="N3403" s="2" t="s">
        <v>30</v>
      </c>
      <c r="O3403" s="2" t="s">
        <v>31</v>
      </c>
      <c r="P3403" s="2" t="s">
        <v>39</v>
      </c>
      <c r="Q3403" s="2" t="s">
        <v>26</v>
      </c>
      <c r="R3403" s="3">
        <v>43028</v>
      </c>
      <c r="S3403" s="10">
        <f t="shared" si="579"/>
        <v>2017</v>
      </c>
      <c r="T3403" t="str">
        <f t="shared" si="583"/>
        <v/>
      </c>
      <c r="U3403">
        <f t="shared" si="583"/>
        <v>568.30999999999995</v>
      </c>
      <c r="V3403" t="str">
        <f t="shared" si="583"/>
        <v/>
      </c>
      <c r="W3403" t="str">
        <f t="shared" si="583"/>
        <v/>
      </c>
      <c r="Z3403" t="str">
        <f t="shared" si="584"/>
        <v/>
      </c>
      <c r="AA3403">
        <f t="shared" si="584"/>
        <v>568.30999999999995</v>
      </c>
      <c r="AB3403" t="str">
        <f t="shared" si="584"/>
        <v/>
      </c>
      <c r="AE3403" t="str">
        <f t="shared" si="580"/>
        <v/>
      </c>
      <c r="AH3403" t="str">
        <f t="shared" si="581"/>
        <v/>
      </c>
      <c r="AI3403" t="str">
        <f t="shared" si="582"/>
        <v/>
      </c>
      <c r="AJ3403" t="str">
        <f t="shared" si="582"/>
        <v/>
      </c>
      <c r="AK3403" t="str">
        <f t="shared" si="582"/>
        <v/>
      </c>
      <c r="AL3403" t="str">
        <f t="shared" si="582"/>
        <v/>
      </c>
    </row>
    <row r="3404" spans="1:38" x14ac:dyDescent="0.2">
      <c r="A3404" s="1">
        <v>8646</v>
      </c>
      <c r="B3404" s="2" t="s">
        <v>40</v>
      </c>
      <c r="C3404" s="3">
        <v>43026</v>
      </c>
      <c r="D3404" s="2" t="s">
        <v>41</v>
      </c>
      <c r="E3404" s="2">
        <v>28</v>
      </c>
      <c r="F3404" s="2">
        <v>276.68</v>
      </c>
      <c r="G3404" s="2">
        <v>0.08</v>
      </c>
      <c r="H3404" s="2" t="s">
        <v>20</v>
      </c>
      <c r="I3404" s="2">
        <v>119.03</v>
      </c>
      <c r="J3404" s="2">
        <v>22.35</v>
      </c>
      <c r="K3404" s="2">
        <v>14.99</v>
      </c>
      <c r="L3404" s="2" t="s">
        <v>256</v>
      </c>
      <c r="M3404" s="2" t="s">
        <v>38</v>
      </c>
      <c r="N3404" s="2" t="s">
        <v>54</v>
      </c>
      <c r="O3404" s="2" t="s">
        <v>24</v>
      </c>
      <c r="P3404" s="2" t="s">
        <v>74</v>
      </c>
      <c r="Q3404" s="2" t="s">
        <v>26</v>
      </c>
      <c r="R3404" s="3">
        <v>43028</v>
      </c>
      <c r="S3404" s="10">
        <f t="shared" si="579"/>
        <v>2017</v>
      </c>
      <c r="T3404" t="str">
        <f t="shared" si="583"/>
        <v/>
      </c>
      <c r="U3404" t="str">
        <f t="shared" si="583"/>
        <v/>
      </c>
      <c r="V3404" t="str">
        <f t="shared" si="583"/>
        <v/>
      </c>
      <c r="W3404">
        <f t="shared" si="583"/>
        <v>119.03</v>
      </c>
      <c r="Z3404">
        <f t="shared" si="584"/>
        <v>119.03</v>
      </c>
      <c r="AA3404" t="str">
        <f t="shared" si="584"/>
        <v/>
      </c>
      <c r="AB3404" t="str">
        <f t="shared" si="584"/>
        <v/>
      </c>
      <c r="AE3404" t="str">
        <f t="shared" si="580"/>
        <v/>
      </c>
      <c r="AH3404" t="str">
        <f t="shared" si="581"/>
        <v/>
      </c>
      <c r="AI3404" t="str">
        <f t="shared" si="582"/>
        <v/>
      </c>
      <c r="AJ3404" t="str">
        <f t="shared" si="582"/>
        <v/>
      </c>
      <c r="AK3404" t="str">
        <f t="shared" si="582"/>
        <v/>
      </c>
      <c r="AL3404" t="str">
        <f t="shared" si="582"/>
        <v/>
      </c>
    </row>
    <row r="3405" spans="1:38" x14ac:dyDescent="0.2">
      <c r="A3405" s="1">
        <v>8647</v>
      </c>
      <c r="B3405" s="2" t="s">
        <v>40</v>
      </c>
      <c r="C3405" s="3">
        <v>43027</v>
      </c>
      <c r="D3405" s="2" t="s">
        <v>50</v>
      </c>
      <c r="E3405" s="2">
        <v>50</v>
      </c>
      <c r="F3405" s="2">
        <v>270.27</v>
      </c>
      <c r="G3405" s="2">
        <v>0.1</v>
      </c>
      <c r="H3405" s="2" t="s">
        <v>20</v>
      </c>
      <c r="I3405" s="2">
        <v>-160.88999999999999</v>
      </c>
      <c r="J3405" s="2">
        <v>17.28</v>
      </c>
      <c r="K3405" s="2">
        <v>20.260000000000002</v>
      </c>
      <c r="L3405" s="2" t="s">
        <v>621</v>
      </c>
      <c r="M3405" s="2" t="s">
        <v>29</v>
      </c>
      <c r="N3405" s="2" t="s">
        <v>30</v>
      </c>
      <c r="O3405" s="2" t="s">
        <v>24</v>
      </c>
      <c r="P3405" s="2" t="s">
        <v>35</v>
      </c>
      <c r="Q3405" s="2" t="s">
        <v>26</v>
      </c>
      <c r="R3405" s="3">
        <v>43029</v>
      </c>
      <c r="S3405" s="10">
        <f t="shared" si="579"/>
        <v>2017</v>
      </c>
      <c r="T3405" t="str">
        <f t="shared" si="583"/>
        <v/>
      </c>
      <c r="U3405">
        <f t="shared" si="583"/>
        <v>-160.88999999999999</v>
      </c>
      <c r="V3405" t="str">
        <f t="shared" si="583"/>
        <v/>
      </c>
      <c r="W3405" t="str">
        <f t="shared" si="583"/>
        <v/>
      </c>
      <c r="Z3405">
        <f t="shared" si="584"/>
        <v>-160.88999999999999</v>
      </c>
      <c r="AA3405" t="str">
        <f t="shared" si="584"/>
        <v/>
      </c>
      <c r="AB3405" t="str">
        <f t="shared" si="584"/>
        <v/>
      </c>
      <c r="AE3405" t="str">
        <f t="shared" si="580"/>
        <v>Office Supplies</v>
      </c>
      <c r="AH3405" t="str">
        <f t="shared" si="581"/>
        <v/>
      </c>
      <c r="AI3405" t="str">
        <f t="shared" si="582"/>
        <v/>
      </c>
      <c r="AJ3405" t="str">
        <f t="shared" si="582"/>
        <v/>
      </c>
      <c r="AK3405" t="str">
        <f t="shared" si="582"/>
        <v/>
      </c>
      <c r="AL3405" t="str">
        <f t="shared" si="582"/>
        <v/>
      </c>
    </row>
    <row r="3406" spans="1:38" x14ac:dyDescent="0.2">
      <c r="A3406" s="1">
        <v>8648</v>
      </c>
      <c r="B3406" s="2" t="s">
        <v>40</v>
      </c>
      <c r="C3406" s="3">
        <v>43027</v>
      </c>
      <c r="D3406" s="2" t="s">
        <v>50</v>
      </c>
      <c r="E3406" s="2">
        <v>43</v>
      </c>
      <c r="F3406" s="2">
        <v>2538.4875000000002</v>
      </c>
      <c r="G3406" s="2">
        <v>0.01</v>
      </c>
      <c r="H3406" s="2" t="s">
        <v>20</v>
      </c>
      <c r="I3406" s="2">
        <v>887.08</v>
      </c>
      <c r="J3406" s="2">
        <v>77.989999999999995</v>
      </c>
      <c r="K3406" s="2">
        <v>16.5</v>
      </c>
      <c r="L3406" s="2" t="s">
        <v>621</v>
      </c>
      <c r="M3406" s="2" t="s">
        <v>29</v>
      </c>
      <c r="N3406" s="2" t="s">
        <v>30</v>
      </c>
      <c r="O3406" s="2" t="s">
        <v>31</v>
      </c>
      <c r="P3406" s="2" t="s">
        <v>39</v>
      </c>
      <c r="Q3406" s="2" t="s">
        <v>26</v>
      </c>
      <c r="R3406" s="3">
        <v>43029</v>
      </c>
      <c r="S3406" s="10">
        <f t="shared" si="579"/>
        <v>2017</v>
      </c>
      <c r="T3406" t="str">
        <f t="shared" si="583"/>
        <v/>
      </c>
      <c r="U3406">
        <f t="shared" si="583"/>
        <v>887.08</v>
      </c>
      <c r="V3406" t="str">
        <f t="shared" si="583"/>
        <v/>
      </c>
      <c r="W3406" t="str">
        <f t="shared" si="583"/>
        <v/>
      </c>
      <c r="Z3406" t="str">
        <f t="shared" si="584"/>
        <v/>
      </c>
      <c r="AA3406">
        <f t="shared" si="584"/>
        <v>887.08</v>
      </c>
      <c r="AB3406" t="str">
        <f t="shared" si="584"/>
        <v/>
      </c>
      <c r="AE3406" t="str">
        <f t="shared" si="580"/>
        <v/>
      </c>
      <c r="AH3406" t="str">
        <f t="shared" si="581"/>
        <v/>
      </c>
      <c r="AI3406" t="str">
        <f t="shared" si="582"/>
        <v/>
      </c>
      <c r="AJ3406" t="str">
        <f t="shared" si="582"/>
        <v/>
      </c>
      <c r="AK3406" t="str">
        <f t="shared" si="582"/>
        <v/>
      </c>
      <c r="AL3406" t="str">
        <f t="shared" si="582"/>
        <v/>
      </c>
    </row>
    <row r="3407" spans="1:38" x14ac:dyDescent="0.2">
      <c r="A3407" s="1">
        <v>8649</v>
      </c>
      <c r="B3407" s="2" t="s">
        <v>18</v>
      </c>
      <c r="C3407" s="3">
        <v>43029</v>
      </c>
      <c r="D3407" s="2" t="s">
        <v>27</v>
      </c>
      <c r="E3407" s="2">
        <v>11</v>
      </c>
      <c r="F3407" s="2">
        <v>121.95</v>
      </c>
      <c r="G3407" s="2">
        <v>0.05</v>
      </c>
      <c r="H3407" s="2" t="s">
        <v>20</v>
      </c>
      <c r="I3407" s="2">
        <v>34.01</v>
      </c>
      <c r="J3407" s="2">
        <v>22.06</v>
      </c>
      <c r="K3407" s="2">
        <v>16.059999999999999</v>
      </c>
      <c r="L3407" s="2" t="s">
        <v>585</v>
      </c>
      <c r="M3407" s="2" t="s">
        <v>22</v>
      </c>
      <c r="N3407" s="2" t="s">
        <v>30</v>
      </c>
      <c r="O3407" s="2" t="s">
        <v>24</v>
      </c>
      <c r="P3407" s="2" t="s">
        <v>35</v>
      </c>
      <c r="Q3407" s="2" t="s">
        <v>36</v>
      </c>
      <c r="R3407" s="3">
        <v>43036</v>
      </c>
      <c r="S3407" s="10">
        <f t="shared" si="579"/>
        <v>2017</v>
      </c>
      <c r="T3407" t="str">
        <f t="shared" si="583"/>
        <v/>
      </c>
      <c r="U3407">
        <f t="shared" si="583"/>
        <v>34.01</v>
      </c>
      <c r="V3407" t="str">
        <f t="shared" si="583"/>
        <v/>
      </c>
      <c r="W3407" t="str">
        <f t="shared" si="583"/>
        <v/>
      </c>
      <c r="Z3407">
        <f t="shared" si="584"/>
        <v>34.01</v>
      </c>
      <c r="AA3407" t="str">
        <f t="shared" si="584"/>
        <v/>
      </c>
      <c r="AB3407" t="str">
        <f t="shared" si="584"/>
        <v/>
      </c>
      <c r="AE3407" t="str">
        <f t="shared" si="580"/>
        <v/>
      </c>
      <c r="AH3407" t="str">
        <f t="shared" si="581"/>
        <v/>
      </c>
      <c r="AI3407" t="str">
        <f t="shared" si="582"/>
        <v/>
      </c>
      <c r="AJ3407" t="str">
        <f t="shared" si="582"/>
        <v/>
      </c>
      <c r="AK3407" t="str">
        <f t="shared" si="582"/>
        <v/>
      </c>
      <c r="AL3407" t="str">
        <f t="shared" si="582"/>
        <v/>
      </c>
    </row>
    <row r="3408" spans="1:38" x14ac:dyDescent="0.2">
      <c r="A3408" s="1">
        <v>8650</v>
      </c>
      <c r="B3408" s="2" t="s">
        <v>18</v>
      </c>
      <c r="C3408" s="3">
        <v>43029</v>
      </c>
      <c r="D3408" s="2" t="s">
        <v>27</v>
      </c>
      <c r="E3408" s="2">
        <v>36</v>
      </c>
      <c r="F3408" s="2">
        <v>3652.52</v>
      </c>
      <c r="G3408" s="2">
        <v>0.04</v>
      </c>
      <c r="H3408" s="2" t="s">
        <v>44</v>
      </c>
      <c r="I3408" s="2">
        <v>812.69</v>
      </c>
      <c r="J3408" s="2">
        <v>112.98</v>
      </c>
      <c r="K3408" s="2">
        <v>29.66</v>
      </c>
      <c r="L3408" s="2" t="s">
        <v>585</v>
      </c>
      <c r="M3408" s="2" t="s">
        <v>22</v>
      </c>
      <c r="N3408" s="2" t="s">
        <v>30</v>
      </c>
      <c r="O3408" s="2" t="s">
        <v>24</v>
      </c>
      <c r="P3408" s="2" t="s">
        <v>71</v>
      </c>
      <c r="Q3408" s="2" t="s">
        <v>56</v>
      </c>
      <c r="R3408" s="3">
        <v>43029</v>
      </c>
      <c r="S3408" s="10">
        <f t="shared" si="579"/>
        <v>2017</v>
      </c>
      <c r="T3408" t="str">
        <f t="shared" si="583"/>
        <v/>
      </c>
      <c r="U3408">
        <f t="shared" si="583"/>
        <v>812.69</v>
      </c>
      <c r="V3408" t="str">
        <f t="shared" si="583"/>
        <v/>
      </c>
      <c r="W3408" t="str">
        <f t="shared" si="583"/>
        <v/>
      </c>
      <c r="Z3408">
        <f t="shared" si="584"/>
        <v>812.69</v>
      </c>
      <c r="AA3408" t="str">
        <f t="shared" si="584"/>
        <v/>
      </c>
      <c r="AB3408" t="str">
        <f t="shared" si="584"/>
        <v/>
      </c>
      <c r="AE3408" t="str">
        <f t="shared" si="580"/>
        <v/>
      </c>
      <c r="AH3408" t="str">
        <f t="shared" si="581"/>
        <v/>
      </c>
      <c r="AI3408" t="str">
        <f t="shared" si="582"/>
        <v/>
      </c>
      <c r="AJ3408" t="str">
        <f t="shared" si="582"/>
        <v/>
      </c>
      <c r="AK3408" t="str">
        <f t="shared" si="582"/>
        <v/>
      </c>
      <c r="AL3408" t="str">
        <f t="shared" si="582"/>
        <v/>
      </c>
    </row>
    <row r="3409" spans="1:38" x14ac:dyDescent="0.2">
      <c r="A3409" s="1">
        <v>8651</v>
      </c>
      <c r="B3409" s="2" t="s">
        <v>18</v>
      </c>
      <c r="C3409" s="3">
        <v>43030</v>
      </c>
      <c r="D3409" s="2" t="s">
        <v>27</v>
      </c>
      <c r="E3409" s="2">
        <v>31</v>
      </c>
      <c r="F3409" s="2">
        <v>153.91</v>
      </c>
      <c r="G3409" s="2">
        <v>0.04</v>
      </c>
      <c r="H3409" s="2" t="s">
        <v>20</v>
      </c>
      <c r="I3409" s="2">
        <v>42.54</v>
      </c>
      <c r="J3409" s="2">
        <v>16.73</v>
      </c>
      <c r="K3409" s="2">
        <v>15.52</v>
      </c>
      <c r="L3409" s="2" t="s">
        <v>224</v>
      </c>
      <c r="M3409" s="2" t="s">
        <v>29</v>
      </c>
      <c r="N3409" s="2" t="s">
        <v>30</v>
      </c>
      <c r="O3409" s="2" t="s">
        <v>24</v>
      </c>
      <c r="P3409" s="2" t="s">
        <v>35</v>
      </c>
      <c r="Q3409" s="2" t="s">
        <v>36</v>
      </c>
      <c r="R3409" s="3">
        <v>43030</v>
      </c>
      <c r="S3409" s="10">
        <f t="shared" si="579"/>
        <v>2017</v>
      </c>
      <c r="T3409" t="str">
        <f t="shared" si="583"/>
        <v/>
      </c>
      <c r="U3409">
        <f t="shared" si="583"/>
        <v>42.54</v>
      </c>
      <c r="V3409" t="str">
        <f t="shared" si="583"/>
        <v/>
      </c>
      <c r="W3409" t="str">
        <f t="shared" si="583"/>
        <v/>
      </c>
      <c r="Z3409">
        <f t="shared" si="584"/>
        <v>42.54</v>
      </c>
      <c r="AA3409" t="str">
        <f t="shared" si="584"/>
        <v/>
      </c>
      <c r="AB3409" t="str">
        <f t="shared" si="584"/>
        <v/>
      </c>
      <c r="AE3409" t="str">
        <f t="shared" si="580"/>
        <v/>
      </c>
      <c r="AH3409" t="str">
        <f t="shared" si="581"/>
        <v/>
      </c>
      <c r="AI3409" t="str">
        <f t="shared" si="582"/>
        <v/>
      </c>
      <c r="AJ3409" t="str">
        <f t="shared" si="582"/>
        <v/>
      </c>
      <c r="AK3409" t="str">
        <f t="shared" si="582"/>
        <v/>
      </c>
      <c r="AL3409" t="str">
        <f t="shared" si="582"/>
        <v/>
      </c>
    </row>
    <row r="3410" spans="1:38" x14ac:dyDescent="0.2">
      <c r="A3410" s="1">
        <v>8652</v>
      </c>
      <c r="B3410" s="2" t="s">
        <v>18</v>
      </c>
      <c r="C3410" s="3">
        <v>43030</v>
      </c>
      <c r="D3410" s="2" t="s">
        <v>19</v>
      </c>
      <c r="E3410" s="2">
        <v>34</v>
      </c>
      <c r="F3410" s="2">
        <v>5358.01</v>
      </c>
      <c r="G3410" s="2">
        <v>0.09</v>
      </c>
      <c r="H3410" s="2" t="s">
        <v>44</v>
      </c>
      <c r="I3410" s="2">
        <v>-1053.8</v>
      </c>
      <c r="J3410" s="2">
        <v>182.98</v>
      </c>
      <c r="K3410" s="2">
        <v>74.489999999999995</v>
      </c>
      <c r="L3410" s="2" t="s">
        <v>236</v>
      </c>
      <c r="M3410" s="2" t="s">
        <v>66</v>
      </c>
      <c r="N3410" s="2" t="s">
        <v>30</v>
      </c>
      <c r="O3410" s="2" t="s">
        <v>45</v>
      </c>
      <c r="P3410" s="2" t="s">
        <v>67</v>
      </c>
      <c r="Q3410" s="2" t="s">
        <v>47</v>
      </c>
      <c r="R3410" s="3">
        <v>43032</v>
      </c>
      <c r="S3410" s="10">
        <f t="shared" si="579"/>
        <v>2017</v>
      </c>
      <c r="T3410" t="str">
        <f t="shared" si="583"/>
        <v/>
      </c>
      <c r="U3410">
        <f t="shared" si="583"/>
        <v>-1053.8</v>
      </c>
      <c r="V3410" t="str">
        <f t="shared" si="583"/>
        <v/>
      </c>
      <c r="W3410" t="str">
        <f t="shared" si="583"/>
        <v/>
      </c>
      <c r="Z3410" t="str">
        <f t="shared" si="584"/>
        <v/>
      </c>
      <c r="AA3410" t="str">
        <f t="shared" si="584"/>
        <v/>
      </c>
      <c r="AB3410">
        <f t="shared" si="584"/>
        <v>-1053.8</v>
      </c>
      <c r="AE3410" t="str">
        <f t="shared" si="580"/>
        <v>Furniture</v>
      </c>
      <c r="AH3410" t="str">
        <f t="shared" si="581"/>
        <v/>
      </c>
      <c r="AI3410" t="str">
        <f t="shared" si="582"/>
        <v/>
      </c>
      <c r="AJ3410" t="str">
        <f t="shared" si="582"/>
        <v/>
      </c>
      <c r="AK3410" t="str">
        <f t="shared" si="582"/>
        <v/>
      </c>
      <c r="AL3410" t="str">
        <f t="shared" si="582"/>
        <v/>
      </c>
    </row>
    <row r="3411" spans="1:38" x14ac:dyDescent="0.2">
      <c r="A3411" s="1">
        <v>8653</v>
      </c>
      <c r="B3411" s="2" t="s">
        <v>18</v>
      </c>
      <c r="C3411" s="3">
        <v>43031</v>
      </c>
      <c r="D3411" s="2" t="s">
        <v>41</v>
      </c>
      <c r="E3411" s="2">
        <v>10</v>
      </c>
      <c r="F3411" s="2">
        <v>411.28</v>
      </c>
      <c r="G3411" s="2">
        <v>7.0000000000000007E-2</v>
      </c>
      <c r="H3411" s="2" t="s">
        <v>20</v>
      </c>
      <c r="I3411" s="2">
        <v>53.43</v>
      </c>
      <c r="J3411" s="2">
        <v>52.97</v>
      </c>
      <c r="K3411" s="2">
        <v>15.99</v>
      </c>
      <c r="L3411" s="2" t="s">
        <v>291</v>
      </c>
      <c r="M3411" s="2" t="s">
        <v>29</v>
      </c>
      <c r="N3411" s="2" t="s">
        <v>54</v>
      </c>
      <c r="O3411" s="2" t="s">
        <v>31</v>
      </c>
      <c r="P3411" s="2" t="s">
        <v>32</v>
      </c>
      <c r="Q3411" s="2" t="s">
        <v>58</v>
      </c>
      <c r="R3411" s="3">
        <v>43031</v>
      </c>
      <c r="S3411" s="10">
        <f t="shared" si="579"/>
        <v>2017</v>
      </c>
      <c r="T3411" t="str">
        <f t="shared" si="583"/>
        <v/>
      </c>
      <c r="U3411" t="str">
        <f t="shared" si="583"/>
        <v/>
      </c>
      <c r="V3411" t="str">
        <f t="shared" si="583"/>
        <v/>
      </c>
      <c r="W3411">
        <f t="shared" si="583"/>
        <v>53.43</v>
      </c>
      <c r="Z3411" t="str">
        <f t="shared" si="584"/>
        <v/>
      </c>
      <c r="AA3411">
        <f t="shared" si="584"/>
        <v>53.43</v>
      </c>
      <c r="AB3411" t="str">
        <f t="shared" si="584"/>
        <v/>
      </c>
      <c r="AE3411" t="str">
        <f t="shared" si="580"/>
        <v/>
      </c>
      <c r="AH3411">
        <f t="shared" si="581"/>
        <v>53.43</v>
      </c>
      <c r="AI3411" t="str">
        <f t="shared" si="582"/>
        <v/>
      </c>
      <c r="AJ3411" t="str">
        <f t="shared" si="582"/>
        <v/>
      </c>
      <c r="AK3411" t="str">
        <f t="shared" si="582"/>
        <v/>
      </c>
      <c r="AL3411">
        <f t="shared" si="582"/>
        <v>53.43</v>
      </c>
    </row>
    <row r="3412" spans="1:38" x14ac:dyDescent="0.2">
      <c r="A3412" s="1">
        <v>8654</v>
      </c>
      <c r="B3412" s="2" t="s">
        <v>18</v>
      </c>
      <c r="C3412" s="3">
        <v>43032</v>
      </c>
      <c r="D3412" s="2" t="s">
        <v>27</v>
      </c>
      <c r="E3412" s="2">
        <v>50</v>
      </c>
      <c r="F3412" s="2">
        <v>211.51</v>
      </c>
      <c r="G3412" s="2">
        <v>0.06</v>
      </c>
      <c r="H3412" s="2" t="s">
        <v>20</v>
      </c>
      <c r="I3412" s="2">
        <v>34.11</v>
      </c>
      <c r="J3412" s="2">
        <v>16.28</v>
      </c>
      <c r="K3412" s="2">
        <v>14.94</v>
      </c>
      <c r="L3412" s="2" t="s">
        <v>513</v>
      </c>
      <c r="M3412" s="2" t="s">
        <v>22</v>
      </c>
      <c r="N3412" s="2" t="s">
        <v>43</v>
      </c>
      <c r="O3412" s="2" t="s">
        <v>24</v>
      </c>
      <c r="P3412" s="2" t="s">
        <v>64</v>
      </c>
      <c r="Q3412" s="2" t="s">
        <v>36</v>
      </c>
      <c r="R3412" s="3">
        <v>43034</v>
      </c>
      <c r="S3412" s="10">
        <f t="shared" si="579"/>
        <v>2017</v>
      </c>
      <c r="T3412" t="str">
        <f t="shared" si="583"/>
        <v/>
      </c>
      <c r="U3412" t="str">
        <f t="shared" si="583"/>
        <v/>
      </c>
      <c r="V3412">
        <f t="shared" si="583"/>
        <v>34.11</v>
      </c>
      <c r="W3412" t="str">
        <f t="shared" si="583"/>
        <v/>
      </c>
      <c r="Z3412">
        <f t="shared" si="584"/>
        <v>34.11</v>
      </c>
      <c r="AA3412" t="str">
        <f t="shared" si="584"/>
        <v/>
      </c>
      <c r="AB3412" t="str">
        <f t="shared" si="584"/>
        <v/>
      </c>
      <c r="AE3412" t="str">
        <f t="shared" si="580"/>
        <v/>
      </c>
      <c r="AH3412" t="str">
        <f t="shared" si="581"/>
        <v/>
      </c>
      <c r="AI3412" t="str">
        <f t="shared" si="582"/>
        <v/>
      </c>
      <c r="AJ3412" t="str">
        <f t="shared" si="582"/>
        <v/>
      </c>
      <c r="AK3412" t="str">
        <f t="shared" si="582"/>
        <v/>
      </c>
      <c r="AL3412" t="str">
        <f t="shared" si="582"/>
        <v/>
      </c>
    </row>
    <row r="3413" spans="1:38" x14ac:dyDescent="0.2">
      <c r="A3413" s="1">
        <v>8655</v>
      </c>
      <c r="B3413" s="2" t="s">
        <v>18</v>
      </c>
      <c r="C3413" s="3">
        <v>43033</v>
      </c>
      <c r="D3413" s="2" t="s">
        <v>27</v>
      </c>
      <c r="E3413" s="2">
        <v>16</v>
      </c>
      <c r="F3413" s="2">
        <v>472.09500000000003</v>
      </c>
      <c r="G3413" s="2">
        <v>0.06</v>
      </c>
      <c r="H3413" s="2" t="s">
        <v>20</v>
      </c>
      <c r="I3413" s="2">
        <v>112.91</v>
      </c>
      <c r="J3413" s="2">
        <v>47.99</v>
      </c>
      <c r="K3413" s="2">
        <v>16.5</v>
      </c>
      <c r="L3413" s="2" t="s">
        <v>271</v>
      </c>
      <c r="M3413" s="2" t="s">
        <v>38</v>
      </c>
      <c r="N3413" s="2" t="s">
        <v>43</v>
      </c>
      <c r="O3413" s="2" t="s">
        <v>31</v>
      </c>
      <c r="P3413" s="2" t="s">
        <v>39</v>
      </c>
      <c r="Q3413" s="2" t="s">
        <v>58</v>
      </c>
      <c r="R3413" s="3">
        <v>43040</v>
      </c>
      <c r="S3413" s="10">
        <f t="shared" si="579"/>
        <v>2017</v>
      </c>
      <c r="T3413" t="str">
        <f t="shared" si="583"/>
        <v/>
      </c>
      <c r="U3413" t="str">
        <f t="shared" si="583"/>
        <v/>
      </c>
      <c r="V3413">
        <f t="shared" si="583"/>
        <v>112.91</v>
      </c>
      <c r="W3413" t="str">
        <f t="shared" si="583"/>
        <v/>
      </c>
      <c r="Z3413" t="str">
        <f t="shared" si="584"/>
        <v/>
      </c>
      <c r="AA3413">
        <f t="shared" si="584"/>
        <v>112.91</v>
      </c>
      <c r="AB3413" t="str">
        <f t="shared" si="584"/>
        <v/>
      </c>
      <c r="AE3413" t="str">
        <f t="shared" si="580"/>
        <v/>
      </c>
      <c r="AH3413" t="str">
        <f t="shared" si="581"/>
        <v/>
      </c>
      <c r="AI3413" t="str">
        <f t="shared" si="582"/>
        <v/>
      </c>
      <c r="AJ3413" t="str">
        <f t="shared" si="582"/>
        <v/>
      </c>
      <c r="AK3413" t="str">
        <f t="shared" si="582"/>
        <v/>
      </c>
      <c r="AL3413" t="str">
        <f t="shared" si="582"/>
        <v/>
      </c>
    </row>
    <row r="3414" spans="1:38" x14ac:dyDescent="0.2">
      <c r="A3414" s="1">
        <v>8656</v>
      </c>
      <c r="B3414" s="2" t="s">
        <v>18</v>
      </c>
      <c r="C3414" s="3">
        <v>43034</v>
      </c>
      <c r="D3414" s="2" t="s">
        <v>27</v>
      </c>
      <c r="E3414" s="2">
        <v>24</v>
      </c>
      <c r="F3414" s="2">
        <v>2451.25</v>
      </c>
      <c r="G3414" s="2">
        <v>0.08</v>
      </c>
      <c r="H3414" s="2" t="s">
        <v>44</v>
      </c>
      <c r="I3414" s="2">
        <v>-115.45</v>
      </c>
      <c r="J3414" s="2">
        <v>112.98</v>
      </c>
      <c r="K3414" s="2">
        <v>49.84</v>
      </c>
      <c r="L3414" s="2" t="s">
        <v>452</v>
      </c>
      <c r="M3414" s="2" t="s">
        <v>38</v>
      </c>
      <c r="N3414" s="2" t="s">
        <v>30</v>
      </c>
      <c r="O3414" s="2" t="s">
        <v>45</v>
      </c>
      <c r="P3414" s="2" t="s">
        <v>67</v>
      </c>
      <c r="Q3414" s="2" t="s">
        <v>47</v>
      </c>
      <c r="R3414" s="3">
        <v>43038</v>
      </c>
      <c r="S3414" s="10">
        <f t="shared" si="579"/>
        <v>2017</v>
      </c>
      <c r="T3414" t="str">
        <f t="shared" si="583"/>
        <v/>
      </c>
      <c r="U3414">
        <f t="shared" si="583"/>
        <v>-115.45</v>
      </c>
      <c r="V3414" t="str">
        <f t="shared" si="583"/>
        <v/>
      </c>
      <c r="W3414" t="str">
        <f t="shared" si="583"/>
        <v/>
      </c>
      <c r="Z3414" t="str">
        <f t="shared" si="584"/>
        <v/>
      </c>
      <c r="AA3414" t="str">
        <f t="shared" si="584"/>
        <v/>
      </c>
      <c r="AB3414">
        <f t="shared" si="584"/>
        <v>-115.45</v>
      </c>
      <c r="AE3414" t="str">
        <f t="shared" si="580"/>
        <v>Furniture</v>
      </c>
      <c r="AH3414" t="str">
        <f t="shared" si="581"/>
        <v/>
      </c>
      <c r="AI3414" t="str">
        <f t="shared" si="582"/>
        <v/>
      </c>
      <c r="AJ3414" t="str">
        <f t="shared" si="582"/>
        <v/>
      </c>
      <c r="AK3414" t="str">
        <f t="shared" si="582"/>
        <v/>
      </c>
      <c r="AL3414" t="str">
        <f t="shared" si="582"/>
        <v/>
      </c>
    </row>
    <row r="3415" spans="1:38" x14ac:dyDescent="0.2">
      <c r="A3415" s="1">
        <v>8657</v>
      </c>
      <c r="B3415" s="2" t="s">
        <v>18</v>
      </c>
      <c r="C3415" s="3">
        <v>43034</v>
      </c>
      <c r="D3415" s="2" t="s">
        <v>19</v>
      </c>
      <c r="E3415" s="2">
        <v>20</v>
      </c>
      <c r="F3415" s="2">
        <v>2313.15</v>
      </c>
      <c r="G3415" s="2">
        <v>0.03</v>
      </c>
      <c r="H3415" s="2" t="s">
        <v>20</v>
      </c>
      <c r="I3415" s="2">
        <v>-525.28</v>
      </c>
      <c r="J3415" s="2">
        <v>125.64</v>
      </c>
      <c r="K3415" s="2">
        <v>49</v>
      </c>
      <c r="L3415" s="2" t="s">
        <v>390</v>
      </c>
      <c r="M3415" s="2" t="s">
        <v>29</v>
      </c>
      <c r="N3415" s="2" t="s">
        <v>43</v>
      </c>
      <c r="O3415" s="2" t="s">
        <v>45</v>
      </c>
      <c r="P3415" s="2" t="s">
        <v>55</v>
      </c>
      <c r="Q3415" s="2" t="s">
        <v>26</v>
      </c>
      <c r="R3415" s="3">
        <v>43035</v>
      </c>
      <c r="S3415" s="10">
        <f t="shared" si="579"/>
        <v>2017</v>
      </c>
      <c r="T3415" t="str">
        <f t="shared" si="583"/>
        <v/>
      </c>
      <c r="U3415" t="str">
        <f t="shared" si="583"/>
        <v/>
      </c>
      <c r="V3415">
        <f t="shared" si="583"/>
        <v>-525.28</v>
      </c>
      <c r="W3415" t="str">
        <f t="shared" si="583"/>
        <v/>
      </c>
      <c r="Z3415" t="str">
        <f t="shared" si="584"/>
        <v/>
      </c>
      <c r="AA3415" t="str">
        <f t="shared" si="584"/>
        <v/>
      </c>
      <c r="AB3415">
        <f t="shared" si="584"/>
        <v>-525.28</v>
      </c>
      <c r="AE3415" t="str">
        <f t="shared" si="580"/>
        <v>Furniture</v>
      </c>
      <c r="AH3415" t="str">
        <f t="shared" si="581"/>
        <v/>
      </c>
      <c r="AI3415" t="str">
        <f t="shared" si="582"/>
        <v/>
      </c>
      <c r="AJ3415" t="str">
        <f t="shared" si="582"/>
        <v/>
      </c>
      <c r="AK3415" t="str">
        <f t="shared" si="582"/>
        <v/>
      </c>
      <c r="AL3415" t="str">
        <f t="shared" si="582"/>
        <v/>
      </c>
    </row>
    <row r="3416" spans="1:38" x14ac:dyDescent="0.2">
      <c r="A3416" s="1">
        <v>8658</v>
      </c>
      <c r="B3416" s="2" t="s">
        <v>18</v>
      </c>
      <c r="C3416" s="3">
        <v>43034</v>
      </c>
      <c r="D3416" s="2" t="s">
        <v>59</v>
      </c>
      <c r="E3416" s="2">
        <v>7</v>
      </c>
      <c r="F3416" s="2">
        <v>6370.34</v>
      </c>
      <c r="G3416" s="2">
        <v>0.1</v>
      </c>
      <c r="H3416" s="2" t="s">
        <v>20</v>
      </c>
      <c r="I3416" s="2">
        <v>-216.38</v>
      </c>
      <c r="J3416" s="2">
        <v>1011.99</v>
      </c>
      <c r="K3416" s="2">
        <v>27.99</v>
      </c>
      <c r="L3416" s="2" t="s">
        <v>160</v>
      </c>
      <c r="M3416" s="2" t="s">
        <v>29</v>
      </c>
      <c r="N3416" s="2" t="s">
        <v>30</v>
      </c>
      <c r="O3416" s="2" t="s">
        <v>31</v>
      </c>
      <c r="P3416" s="2" t="s">
        <v>33</v>
      </c>
      <c r="Q3416" s="2" t="s">
        <v>62</v>
      </c>
      <c r="R3416" s="3">
        <v>43035</v>
      </c>
      <c r="S3416" s="10">
        <f t="shared" si="579"/>
        <v>2017</v>
      </c>
      <c r="T3416" t="str">
        <f t="shared" si="583"/>
        <v/>
      </c>
      <c r="U3416">
        <f t="shared" si="583"/>
        <v>-216.38</v>
      </c>
      <c r="V3416" t="str">
        <f t="shared" si="583"/>
        <v/>
      </c>
      <c r="W3416" t="str">
        <f t="shared" si="583"/>
        <v/>
      </c>
      <c r="Z3416" t="str">
        <f t="shared" si="584"/>
        <v/>
      </c>
      <c r="AA3416">
        <f t="shared" si="584"/>
        <v>-216.38</v>
      </c>
      <c r="AB3416" t="str">
        <f t="shared" si="584"/>
        <v/>
      </c>
      <c r="AE3416" t="str">
        <f t="shared" si="580"/>
        <v>Technology</v>
      </c>
      <c r="AH3416">
        <f t="shared" si="581"/>
        <v>-216.38</v>
      </c>
      <c r="AI3416" t="str">
        <f t="shared" si="582"/>
        <v/>
      </c>
      <c r="AJ3416" t="str">
        <f t="shared" si="582"/>
        <v/>
      </c>
      <c r="AK3416" t="str">
        <f t="shared" si="582"/>
        <v/>
      </c>
      <c r="AL3416">
        <f t="shared" si="582"/>
        <v>-216.38</v>
      </c>
    </row>
    <row r="3417" spans="1:38" x14ac:dyDescent="0.2">
      <c r="A3417" s="1">
        <v>8659</v>
      </c>
      <c r="B3417" s="2" t="s">
        <v>18</v>
      </c>
      <c r="C3417" s="3">
        <v>43034</v>
      </c>
      <c r="D3417" s="2" t="s">
        <v>50</v>
      </c>
      <c r="E3417" s="2">
        <v>31</v>
      </c>
      <c r="F3417" s="2">
        <v>1303.8599999999999</v>
      </c>
      <c r="G3417" s="2">
        <v>0.01</v>
      </c>
      <c r="H3417" s="2" t="s">
        <v>20</v>
      </c>
      <c r="I3417" s="2">
        <v>381.87</v>
      </c>
      <c r="J3417" s="2">
        <v>51.48</v>
      </c>
      <c r="K3417" s="2">
        <v>15.99</v>
      </c>
      <c r="L3417" s="2" t="s">
        <v>334</v>
      </c>
      <c r="M3417" s="2" t="s">
        <v>29</v>
      </c>
      <c r="N3417" s="2" t="s">
        <v>30</v>
      </c>
      <c r="O3417" s="2" t="s">
        <v>31</v>
      </c>
      <c r="P3417" s="2" t="s">
        <v>32</v>
      </c>
      <c r="Q3417" s="2" t="s">
        <v>58</v>
      </c>
      <c r="R3417" s="3">
        <v>43036</v>
      </c>
      <c r="S3417" s="10">
        <f t="shared" si="579"/>
        <v>2017</v>
      </c>
      <c r="T3417" t="str">
        <f t="shared" si="583"/>
        <v/>
      </c>
      <c r="U3417">
        <f t="shared" si="583"/>
        <v>381.87</v>
      </c>
      <c r="V3417" t="str">
        <f t="shared" si="583"/>
        <v/>
      </c>
      <c r="W3417" t="str">
        <f t="shared" si="583"/>
        <v/>
      </c>
      <c r="Z3417" t="str">
        <f t="shared" si="584"/>
        <v/>
      </c>
      <c r="AA3417">
        <f t="shared" si="584"/>
        <v>381.87</v>
      </c>
      <c r="AB3417" t="str">
        <f t="shared" si="584"/>
        <v/>
      </c>
      <c r="AE3417" t="str">
        <f t="shared" si="580"/>
        <v/>
      </c>
      <c r="AH3417" t="str">
        <f t="shared" si="581"/>
        <v/>
      </c>
      <c r="AI3417" t="str">
        <f t="shared" si="582"/>
        <v/>
      </c>
      <c r="AJ3417" t="str">
        <f t="shared" si="582"/>
        <v/>
      </c>
      <c r="AK3417" t="str">
        <f t="shared" si="582"/>
        <v/>
      </c>
      <c r="AL3417" t="str">
        <f t="shared" si="582"/>
        <v/>
      </c>
    </row>
    <row r="3418" spans="1:38" x14ac:dyDescent="0.2">
      <c r="A3418" s="1">
        <v>8660</v>
      </c>
      <c r="B3418" s="2" t="s">
        <v>18</v>
      </c>
      <c r="C3418" s="3">
        <v>43035</v>
      </c>
      <c r="D3418" s="2" t="s">
        <v>27</v>
      </c>
      <c r="E3418" s="2">
        <v>47</v>
      </c>
      <c r="F3418" s="2">
        <v>714.08</v>
      </c>
      <c r="G3418" s="2">
        <v>0.1</v>
      </c>
      <c r="H3418" s="2" t="s">
        <v>20</v>
      </c>
      <c r="I3418" s="2">
        <v>12</v>
      </c>
      <c r="J3418" s="2">
        <v>27.94</v>
      </c>
      <c r="K3418" s="2">
        <v>19.45</v>
      </c>
      <c r="L3418" s="2" t="s">
        <v>368</v>
      </c>
      <c r="M3418" s="2" t="s">
        <v>22</v>
      </c>
      <c r="N3418" s="2" t="s">
        <v>30</v>
      </c>
      <c r="O3418" s="2" t="s">
        <v>24</v>
      </c>
      <c r="P3418" s="2" t="s">
        <v>64</v>
      </c>
      <c r="Q3418" s="2" t="s">
        <v>58</v>
      </c>
      <c r="R3418" s="3">
        <v>43039</v>
      </c>
      <c r="S3418" s="10">
        <f t="shared" si="579"/>
        <v>2017</v>
      </c>
      <c r="T3418" t="str">
        <f t="shared" si="583"/>
        <v/>
      </c>
      <c r="U3418">
        <f t="shared" si="583"/>
        <v>12</v>
      </c>
      <c r="V3418" t="str">
        <f t="shared" si="583"/>
        <v/>
      </c>
      <c r="W3418" t="str">
        <f t="shared" si="583"/>
        <v/>
      </c>
      <c r="Z3418">
        <f t="shared" si="584"/>
        <v>12</v>
      </c>
      <c r="AA3418" t="str">
        <f t="shared" si="584"/>
        <v/>
      </c>
      <c r="AB3418" t="str">
        <f t="shared" si="584"/>
        <v/>
      </c>
      <c r="AE3418" t="str">
        <f t="shared" si="580"/>
        <v/>
      </c>
      <c r="AH3418" t="str">
        <f t="shared" si="581"/>
        <v/>
      </c>
      <c r="AI3418" t="str">
        <f t="shared" si="582"/>
        <v/>
      </c>
      <c r="AJ3418" t="str">
        <f t="shared" si="582"/>
        <v/>
      </c>
      <c r="AK3418" t="str">
        <f t="shared" si="582"/>
        <v/>
      </c>
      <c r="AL3418" t="str">
        <f t="shared" si="582"/>
        <v/>
      </c>
    </row>
    <row r="3419" spans="1:38" x14ac:dyDescent="0.2">
      <c r="A3419" s="1">
        <v>8661</v>
      </c>
      <c r="B3419" s="2" t="s">
        <v>18</v>
      </c>
      <c r="C3419" s="3">
        <v>43035</v>
      </c>
      <c r="D3419" s="2" t="s">
        <v>41</v>
      </c>
      <c r="E3419" s="2">
        <v>41</v>
      </c>
      <c r="F3419" s="2">
        <v>988.35</v>
      </c>
      <c r="G3419" s="2">
        <v>0.02</v>
      </c>
      <c r="H3419" s="2" t="s">
        <v>20</v>
      </c>
      <c r="I3419" s="2">
        <v>240.08</v>
      </c>
      <c r="J3419" s="2">
        <v>34.840000000000003</v>
      </c>
      <c r="K3419" s="2">
        <v>22.18</v>
      </c>
      <c r="L3419" s="2" t="s">
        <v>583</v>
      </c>
      <c r="M3419" s="2" t="s">
        <v>22</v>
      </c>
      <c r="N3419" s="2" t="s">
        <v>54</v>
      </c>
      <c r="O3419" s="2" t="s">
        <v>24</v>
      </c>
      <c r="P3419" s="2" t="s">
        <v>35</v>
      </c>
      <c r="Q3419" s="2" t="s">
        <v>26</v>
      </c>
      <c r="R3419" s="3">
        <v>43037</v>
      </c>
      <c r="S3419" s="10">
        <f t="shared" si="579"/>
        <v>2017</v>
      </c>
      <c r="T3419" t="str">
        <f t="shared" si="583"/>
        <v/>
      </c>
      <c r="U3419" t="str">
        <f t="shared" si="583"/>
        <v/>
      </c>
      <c r="V3419" t="str">
        <f t="shared" si="583"/>
        <v/>
      </c>
      <c r="W3419">
        <f t="shared" si="583"/>
        <v>240.08</v>
      </c>
      <c r="Z3419">
        <f t="shared" si="584"/>
        <v>240.08</v>
      </c>
      <c r="AA3419" t="str">
        <f t="shared" si="584"/>
        <v/>
      </c>
      <c r="AB3419" t="str">
        <f t="shared" si="584"/>
        <v/>
      </c>
      <c r="AE3419" t="str">
        <f t="shared" si="580"/>
        <v/>
      </c>
      <c r="AH3419" t="str">
        <f t="shared" si="581"/>
        <v/>
      </c>
      <c r="AI3419" t="str">
        <f t="shared" si="582"/>
        <v/>
      </c>
      <c r="AJ3419" t="str">
        <f t="shared" si="582"/>
        <v/>
      </c>
      <c r="AK3419" t="str">
        <f t="shared" si="582"/>
        <v/>
      </c>
      <c r="AL3419" t="str">
        <f t="shared" si="582"/>
        <v/>
      </c>
    </row>
    <row r="3420" spans="1:38" x14ac:dyDescent="0.2">
      <c r="A3420" s="1">
        <v>8662</v>
      </c>
      <c r="B3420" s="2" t="s">
        <v>18</v>
      </c>
      <c r="C3420" s="3">
        <v>43035</v>
      </c>
      <c r="D3420" s="2" t="s">
        <v>27</v>
      </c>
      <c r="E3420" s="2">
        <v>26</v>
      </c>
      <c r="F3420" s="2">
        <v>1522.3634999999999</v>
      </c>
      <c r="G3420" s="2">
        <v>0.02</v>
      </c>
      <c r="H3420" s="2" t="s">
        <v>20</v>
      </c>
      <c r="I3420" s="2">
        <v>315.58999999999997</v>
      </c>
      <c r="J3420" s="2">
        <v>77.989999999999995</v>
      </c>
      <c r="K3420" s="2">
        <v>18.989999999999998</v>
      </c>
      <c r="L3420" s="2" t="s">
        <v>321</v>
      </c>
      <c r="M3420" s="2" t="s">
        <v>22</v>
      </c>
      <c r="N3420" s="2" t="s">
        <v>30</v>
      </c>
      <c r="O3420" s="2" t="s">
        <v>31</v>
      </c>
      <c r="P3420" s="2" t="s">
        <v>39</v>
      </c>
      <c r="Q3420" s="2" t="s">
        <v>26</v>
      </c>
      <c r="R3420" s="3">
        <v>43042</v>
      </c>
      <c r="S3420" s="10">
        <f t="shared" si="579"/>
        <v>2017</v>
      </c>
      <c r="T3420" t="str">
        <f t="shared" si="583"/>
        <v/>
      </c>
      <c r="U3420">
        <f t="shared" si="583"/>
        <v>315.58999999999997</v>
      </c>
      <c r="V3420" t="str">
        <f t="shared" si="583"/>
        <v/>
      </c>
      <c r="W3420" t="str">
        <f t="shared" si="583"/>
        <v/>
      </c>
      <c r="Z3420" t="str">
        <f t="shared" si="584"/>
        <v/>
      </c>
      <c r="AA3420">
        <f t="shared" si="584"/>
        <v>315.58999999999997</v>
      </c>
      <c r="AB3420" t="str">
        <f t="shared" si="584"/>
        <v/>
      </c>
      <c r="AE3420" t="str">
        <f t="shared" si="580"/>
        <v/>
      </c>
      <c r="AH3420" t="str">
        <f t="shared" si="581"/>
        <v/>
      </c>
      <c r="AI3420" t="str">
        <f t="shared" si="582"/>
        <v/>
      </c>
      <c r="AJ3420" t="str">
        <f t="shared" si="582"/>
        <v/>
      </c>
      <c r="AK3420" t="str">
        <f t="shared" si="582"/>
        <v/>
      </c>
      <c r="AL3420" t="str">
        <f t="shared" si="582"/>
        <v/>
      </c>
    </row>
    <row r="3421" spans="1:38" x14ac:dyDescent="0.2">
      <c r="A3421" s="1">
        <v>8663</v>
      </c>
      <c r="B3421" s="2" t="s">
        <v>40</v>
      </c>
      <c r="C3421" s="3">
        <v>43036</v>
      </c>
      <c r="D3421" s="2" t="s">
        <v>59</v>
      </c>
      <c r="E3421" s="2">
        <v>42</v>
      </c>
      <c r="F3421" s="2">
        <v>12844.51</v>
      </c>
      <c r="G3421" s="2">
        <v>0.05</v>
      </c>
      <c r="H3421" s="2" t="s">
        <v>44</v>
      </c>
      <c r="I3421" s="2">
        <v>1887.16</v>
      </c>
      <c r="J3421" s="2">
        <v>332.64</v>
      </c>
      <c r="K3421" s="2">
        <v>57.57</v>
      </c>
      <c r="L3421" s="2" t="s">
        <v>112</v>
      </c>
      <c r="M3421" s="2" t="s">
        <v>29</v>
      </c>
      <c r="N3421" s="2" t="s">
        <v>23</v>
      </c>
      <c r="O3421" s="2" t="s">
        <v>45</v>
      </c>
      <c r="P3421" s="2" t="s">
        <v>46</v>
      </c>
      <c r="Q3421" s="2" t="s">
        <v>47</v>
      </c>
      <c r="R3421" s="3">
        <v>43036</v>
      </c>
      <c r="S3421" s="10">
        <f t="shared" si="579"/>
        <v>2017</v>
      </c>
      <c r="T3421">
        <f t="shared" si="583"/>
        <v>1887.16</v>
      </c>
      <c r="U3421" t="str">
        <f t="shared" si="583"/>
        <v/>
      </c>
      <c r="V3421" t="str">
        <f t="shared" si="583"/>
        <v/>
      </c>
      <c r="W3421" t="str">
        <f t="shared" si="583"/>
        <v/>
      </c>
      <c r="Z3421" t="str">
        <f t="shared" si="584"/>
        <v/>
      </c>
      <c r="AA3421" t="str">
        <f t="shared" si="584"/>
        <v/>
      </c>
      <c r="AB3421">
        <f t="shared" si="584"/>
        <v>1887.16</v>
      </c>
      <c r="AE3421" t="str">
        <f t="shared" si="580"/>
        <v/>
      </c>
      <c r="AH3421" t="str">
        <f t="shared" si="581"/>
        <v/>
      </c>
      <c r="AI3421" t="str">
        <f t="shared" si="582"/>
        <v/>
      </c>
      <c r="AJ3421" t="str">
        <f t="shared" si="582"/>
        <v/>
      </c>
      <c r="AK3421" t="str">
        <f t="shared" si="582"/>
        <v/>
      </c>
      <c r="AL3421" t="str">
        <f t="shared" si="582"/>
        <v/>
      </c>
    </row>
    <row r="3422" spans="1:38" x14ac:dyDescent="0.2">
      <c r="A3422" s="1">
        <v>8664</v>
      </c>
      <c r="B3422" s="2" t="s">
        <v>18</v>
      </c>
      <c r="C3422" s="3">
        <v>43036</v>
      </c>
      <c r="D3422" s="2" t="s">
        <v>19</v>
      </c>
      <c r="E3422" s="2">
        <v>50</v>
      </c>
      <c r="F3422" s="2">
        <v>1306.21</v>
      </c>
      <c r="G3422" s="2">
        <v>0.04</v>
      </c>
      <c r="H3422" s="2" t="s">
        <v>44</v>
      </c>
      <c r="I3422" s="2">
        <v>-245.15</v>
      </c>
      <c r="J3422" s="2">
        <v>37.979999999999997</v>
      </c>
      <c r="K3422" s="2">
        <v>28.36</v>
      </c>
      <c r="L3422" s="2" t="s">
        <v>402</v>
      </c>
      <c r="M3422" s="2" t="s">
        <v>38</v>
      </c>
      <c r="N3422" s="2" t="s">
        <v>54</v>
      </c>
      <c r="O3422" s="2" t="s">
        <v>45</v>
      </c>
      <c r="P3422" s="2" t="s">
        <v>61</v>
      </c>
      <c r="Q3422" s="2" t="s">
        <v>56</v>
      </c>
      <c r="R3422" s="3">
        <v>43038</v>
      </c>
      <c r="S3422" s="10">
        <f t="shared" si="579"/>
        <v>2017</v>
      </c>
      <c r="T3422" t="str">
        <f t="shared" ref="T3422:W3441" si="585">IF($N3422=T$1,$I3422,"")</f>
        <v/>
      </c>
      <c r="U3422" t="str">
        <f t="shared" si="585"/>
        <v/>
      </c>
      <c r="V3422" t="str">
        <f t="shared" si="585"/>
        <v/>
      </c>
      <c r="W3422">
        <f t="shared" si="585"/>
        <v>-245.15</v>
      </c>
      <c r="Z3422" t="str">
        <f t="shared" ref="Z3422:AB3441" si="586">IF($O3422=Z$1,$I3422,"")</f>
        <v/>
      </c>
      <c r="AA3422" t="str">
        <f t="shared" si="586"/>
        <v/>
      </c>
      <c r="AB3422">
        <f t="shared" si="586"/>
        <v>-245.15</v>
      </c>
      <c r="AE3422" t="str">
        <f t="shared" si="580"/>
        <v>Furniture</v>
      </c>
      <c r="AH3422" t="str">
        <f t="shared" si="581"/>
        <v/>
      </c>
      <c r="AI3422" t="str">
        <f t="shared" si="582"/>
        <v/>
      </c>
      <c r="AJ3422" t="str">
        <f t="shared" si="582"/>
        <v/>
      </c>
      <c r="AK3422" t="str">
        <f t="shared" si="582"/>
        <v/>
      </c>
      <c r="AL3422" t="str">
        <f t="shared" si="582"/>
        <v/>
      </c>
    </row>
    <row r="3423" spans="1:38" x14ac:dyDescent="0.2">
      <c r="A3423" s="1">
        <v>8665</v>
      </c>
      <c r="B3423" s="2" t="s">
        <v>18</v>
      </c>
      <c r="C3423" s="3">
        <v>43036</v>
      </c>
      <c r="D3423" s="2" t="s">
        <v>19</v>
      </c>
      <c r="E3423" s="2">
        <v>36</v>
      </c>
      <c r="F3423" s="2">
        <v>704.81</v>
      </c>
      <c r="G3423" s="2">
        <v>0.04</v>
      </c>
      <c r="H3423" s="2" t="s">
        <v>20</v>
      </c>
      <c r="I3423" s="2">
        <v>87.11</v>
      </c>
      <c r="J3423" s="2">
        <v>30.97</v>
      </c>
      <c r="K3423" s="2">
        <v>23.03</v>
      </c>
      <c r="L3423" s="2" t="s">
        <v>97</v>
      </c>
      <c r="M3423" s="2" t="s">
        <v>66</v>
      </c>
      <c r="N3423" s="2" t="s">
        <v>54</v>
      </c>
      <c r="O3423" s="2" t="s">
        <v>24</v>
      </c>
      <c r="P3423" s="2" t="s">
        <v>35</v>
      </c>
      <c r="Q3423" s="2" t="s">
        <v>26</v>
      </c>
      <c r="R3423" s="3">
        <v>43037</v>
      </c>
      <c r="S3423" s="10">
        <f t="shared" si="579"/>
        <v>2017</v>
      </c>
      <c r="T3423" t="str">
        <f t="shared" si="585"/>
        <v/>
      </c>
      <c r="U3423" t="str">
        <f t="shared" si="585"/>
        <v/>
      </c>
      <c r="V3423" t="str">
        <f t="shared" si="585"/>
        <v/>
      </c>
      <c r="W3423">
        <f t="shared" si="585"/>
        <v>87.11</v>
      </c>
      <c r="Z3423">
        <f t="shared" si="586"/>
        <v>87.11</v>
      </c>
      <c r="AA3423" t="str">
        <f t="shared" si="586"/>
        <v/>
      </c>
      <c r="AB3423" t="str">
        <f t="shared" si="586"/>
        <v/>
      </c>
      <c r="AE3423" t="str">
        <f t="shared" si="580"/>
        <v/>
      </c>
      <c r="AH3423" t="str">
        <f t="shared" si="581"/>
        <v/>
      </c>
      <c r="AI3423" t="str">
        <f t="shared" si="582"/>
        <v/>
      </c>
      <c r="AJ3423" t="str">
        <f t="shared" si="582"/>
        <v/>
      </c>
      <c r="AK3423" t="str">
        <f t="shared" si="582"/>
        <v/>
      </c>
      <c r="AL3423" t="str">
        <f t="shared" si="582"/>
        <v/>
      </c>
    </row>
    <row r="3424" spans="1:38" x14ac:dyDescent="0.2">
      <c r="A3424" s="1">
        <v>8666</v>
      </c>
      <c r="B3424" s="2" t="s">
        <v>18</v>
      </c>
      <c r="C3424" s="3">
        <v>43037</v>
      </c>
      <c r="D3424" s="2" t="s">
        <v>59</v>
      </c>
      <c r="E3424" s="2">
        <v>48</v>
      </c>
      <c r="F3424" s="2">
        <v>5205.5200000000004</v>
      </c>
      <c r="G3424" s="2">
        <v>0.01</v>
      </c>
      <c r="H3424" s="2" t="s">
        <v>44</v>
      </c>
      <c r="I3424" s="2">
        <v>1487.07</v>
      </c>
      <c r="J3424" s="2">
        <v>112.98</v>
      </c>
      <c r="K3424" s="2">
        <v>29.66</v>
      </c>
      <c r="L3424" s="2" t="s">
        <v>404</v>
      </c>
      <c r="M3424" s="2" t="s">
        <v>29</v>
      </c>
      <c r="N3424" s="2" t="s">
        <v>30</v>
      </c>
      <c r="O3424" s="2" t="s">
        <v>24</v>
      </c>
      <c r="P3424" s="2" t="s">
        <v>71</v>
      </c>
      <c r="Q3424" s="2" t="s">
        <v>56</v>
      </c>
      <c r="R3424" s="3">
        <v>43037</v>
      </c>
      <c r="S3424" s="10">
        <f t="shared" si="579"/>
        <v>2017</v>
      </c>
      <c r="T3424" t="str">
        <f t="shared" si="585"/>
        <v/>
      </c>
      <c r="U3424">
        <f t="shared" si="585"/>
        <v>1487.07</v>
      </c>
      <c r="V3424" t="str">
        <f t="shared" si="585"/>
        <v/>
      </c>
      <c r="W3424" t="str">
        <f t="shared" si="585"/>
        <v/>
      </c>
      <c r="Z3424">
        <f t="shared" si="586"/>
        <v>1487.07</v>
      </c>
      <c r="AA3424" t="str">
        <f t="shared" si="586"/>
        <v/>
      </c>
      <c r="AB3424" t="str">
        <f t="shared" si="586"/>
        <v/>
      </c>
      <c r="AE3424" t="str">
        <f t="shared" si="580"/>
        <v/>
      </c>
      <c r="AH3424" t="str">
        <f t="shared" si="581"/>
        <v/>
      </c>
      <c r="AI3424" t="str">
        <f t="shared" si="582"/>
        <v/>
      </c>
      <c r="AJ3424" t="str">
        <f t="shared" si="582"/>
        <v/>
      </c>
      <c r="AK3424" t="str">
        <f t="shared" si="582"/>
        <v/>
      </c>
      <c r="AL3424" t="str">
        <f t="shared" si="582"/>
        <v/>
      </c>
    </row>
    <row r="3425" spans="1:38" x14ac:dyDescent="0.2">
      <c r="A3425" s="1">
        <v>8667</v>
      </c>
      <c r="B3425" s="2" t="s">
        <v>18</v>
      </c>
      <c r="C3425" s="3">
        <v>43037</v>
      </c>
      <c r="D3425" s="2" t="s">
        <v>59</v>
      </c>
      <c r="E3425" s="2">
        <v>23</v>
      </c>
      <c r="F3425" s="2">
        <v>195.93</v>
      </c>
      <c r="G3425" s="2">
        <v>0</v>
      </c>
      <c r="H3425" s="2" t="s">
        <v>20</v>
      </c>
      <c r="I3425" s="2">
        <v>-22.09</v>
      </c>
      <c r="J3425" s="2">
        <v>19.350000000000001</v>
      </c>
      <c r="K3425" s="2">
        <v>19.96</v>
      </c>
      <c r="L3425" s="2" t="s">
        <v>404</v>
      </c>
      <c r="M3425" s="2" t="s">
        <v>29</v>
      </c>
      <c r="N3425" s="2" t="s">
        <v>30</v>
      </c>
      <c r="O3425" s="2" t="s">
        <v>24</v>
      </c>
      <c r="P3425" s="2" t="s">
        <v>35</v>
      </c>
      <c r="Q3425" s="2" t="s">
        <v>26</v>
      </c>
      <c r="R3425" s="3">
        <v>43039</v>
      </c>
      <c r="S3425" s="10">
        <f t="shared" si="579"/>
        <v>2017</v>
      </c>
      <c r="T3425" t="str">
        <f t="shared" si="585"/>
        <v/>
      </c>
      <c r="U3425">
        <f t="shared" si="585"/>
        <v>-22.09</v>
      </c>
      <c r="V3425" t="str">
        <f t="shared" si="585"/>
        <v/>
      </c>
      <c r="W3425" t="str">
        <f t="shared" si="585"/>
        <v/>
      </c>
      <c r="Z3425">
        <f t="shared" si="586"/>
        <v>-22.09</v>
      </c>
      <c r="AA3425" t="str">
        <f t="shared" si="586"/>
        <v/>
      </c>
      <c r="AB3425" t="str">
        <f t="shared" si="586"/>
        <v/>
      </c>
      <c r="AE3425" t="str">
        <f t="shared" si="580"/>
        <v>Office Supplies</v>
      </c>
      <c r="AH3425" t="str">
        <f t="shared" si="581"/>
        <v/>
      </c>
      <c r="AI3425" t="str">
        <f t="shared" si="582"/>
        <v/>
      </c>
      <c r="AJ3425" t="str">
        <f t="shared" si="582"/>
        <v/>
      </c>
      <c r="AK3425" t="str">
        <f t="shared" si="582"/>
        <v/>
      </c>
      <c r="AL3425" t="str">
        <f t="shared" si="582"/>
        <v/>
      </c>
    </row>
    <row r="3426" spans="1:38" x14ac:dyDescent="0.2">
      <c r="A3426" s="1">
        <v>8668</v>
      </c>
      <c r="B3426" s="2" t="s">
        <v>18</v>
      </c>
      <c r="C3426" s="3">
        <v>43037</v>
      </c>
      <c r="D3426" s="2" t="s">
        <v>59</v>
      </c>
      <c r="E3426" s="2">
        <v>19</v>
      </c>
      <c r="F3426" s="2">
        <v>725.81</v>
      </c>
      <c r="G3426" s="2">
        <v>0.1</v>
      </c>
      <c r="H3426" s="2" t="s">
        <v>20</v>
      </c>
      <c r="I3426" s="2">
        <v>29.34</v>
      </c>
      <c r="J3426" s="2">
        <v>52.99</v>
      </c>
      <c r="K3426" s="2">
        <v>31.48</v>
      </c>
      <c r="L3426" s="2" t="s">
        <v>404</v>
      </c>
      <c r="M3426" s="2" t="s">
        <v>29</v>
      </c>
      <c r="N3426" s="2" t="s">
        <v>30</v>
      </c>
      <c r="O3426" s="2" t="s">
        <v>24</v>
      </c>
      <c r="P3426" s="2" t="s">
        <v>35</v>
      </c>
      <c r="Q3426" s="2" t="s">
        <v>26</v>
      </c>
      <c r="R3426" s="3">
        <v>43038</v>
      </c>
      <c r="S3426" s="10">
        <f t="shared" si="579"/>
        <v>2017</v>
      </c>
      <c r="T3426" t="str">
        <f t="shared" si="585"/>
        <v/>
      </c>
      <c r="U3426">
        <f t="shared" si="585"/>
        <v>29.34</v>
      </c>
      <c r="V3426" t="str">
        <f t="shared" si="585"/>
        <v/>
      </c>
      <c r="W3426" t="str">
        <f t="shared" si="585"/>
        <v/>
      </c>
      <c r="Z3426">
        <f t="shared" si="586"/>
        <v>29.34</v>
      </c>
      <c r="AA3426" t="str">
        <f t="shared" si="586"/>
        <v/>
      </c>
      <c r="AB3426" t="str">
        <f t="shared" si="586"/>
        <v/>
      </c>
      <c r="AE3426" t="str">
        <f t="shared" si="580"/>
        <v/>
      </c>
      <c r="AH3426" t="str">
        <f t="shared" si="581"/>
        <v/>
      </c>
      <c r="AI3426" t="str">
        <f t="shared" si="582"/>
        <v/>
      </c>
      <c r="AJ3426" t="str">
        <f t="shared" si="582"/>
        <v/>
      </c>
      <c r="AK3426" t="str">
        <f t="shared" si="582"/>
        <v/>
      </c>
      <c r="AL3426" t="str">
        <f t="shared" si="582"/>
        <v/>
      </c>
    </row>
    <row r="3427" spans="1:38" x14ac:dyDescent="0.2">
      <c r="A3427" s="1">
        <v>8669</v>
      </c>
      <c r="B3427" s="2" t="s">
        <v>18</v>
      </c>
      <c r="C3427" s="3">
        <v>43037</v>
      </c>
      <c r="D3427" s="2" t="s">
        <v>19</v>
      </c>
      <c r="E3427" s="2">
        <v>28</v>
      </c>
      <c r="F3427" s="2">
        <v>87.93</v>
      </c>
      <c r="G3427" s="2">
        <v>0.01</v>
      </c>
      <c r="H3427" s="2" t="s">
        <v>20</v>
      </c>
      <c r="I3427" s="2">
        <v>15.41</v>
      </c>
      <c r="J3427" s="2">
        <v>14.88</v>
      </c>
      <c r="K3427" s="2">
        <v>14.7</v>
      </c>
      <c r="L3427" s="2" t="s">
        <v>529</v>
      </c>
      <c r="M3427" s="2" t="s">
        <v>38</v>
      </c>
      <c r="N3427" s="2" t="s">
        <v>23</v>
      </c>
      <c r="O3427" s="2" t="s">
        <v>24</v>
      </c>
      <c r="P3427" s="2" t="s">
        <v>64</v>
      </c>
      <c r="Q3427" s="2" t="s">
        <v>36</v>
      </c>
      <c r="R3427" s="3">
        <v>43039</v>
      </c>
      <c r="S3427" s="10">
        <f t="shared" si="579"/>
        <v>2017</v>
      </c>
      <c r="T3427">
        <f t="shared" si="585"/>
        <v>15.41</v>
      </c>
      <c r="U3427" t="str">
        <f t="shared" si="585"/>
        <v/>
      </c>
      <c r="V3427" t="str">
        <f t="shared" si="585"/>
        <v/>
      </c>
      <c r="W3427" t="str">
        <f t="shared" si="585"/>
        <v/>
      </c>
      <c r="Z3427">
        <f t="shared" si="586"/>
        <v>15.41</v>
      </c>
      <c r="AA3427" t="str">
        <f t="shared" si="586"/>
        <v/>
      </c>
      <c r="AB3427" t="str">
        <f t="shared" si="586"/>
        <v/>
      </c>
      <c r="AE3427" t="str">
        <f t="shared" si="580"/>
        <v/>
      </c>
      <c r="AH3427" t="str">
        <f t="shared" si="581"/>
        <v/>
      </c>
      <c r="AI3427" t="str">
        <f t="shared" ref="AI3427:AL3458" si="587">IF(AI$1=$S3427,$AH3427,"")</f>
        <v/>
      </c>
      <c r="AJ3427" t="str">
        <f t="shared" si="587"/>
        <v/>
      </c>
      <c r="AK3427" t="str">
        <f t="shared" si="587"/>
        <v/>
      </c>
      <c r="AL3427" t="str">
        <f t="shared" si="587"/>
        <v/>
      </c>
    </row>
    <row r="3428" spans="1:38" x14ac:dyDescent="0.2">
      <c r="A3428" s="1">
        <v>8670</v>
      </c>
      <c r="B3428" s="2" t="s">
        <v>18</v>
      </c>
      <c r="C3428" s="3">
        <v>43037</v>
      </c>
      <c r="D3428" s="2" t="s">
        <v>19</v>
      </c>
      <c r="E3428" s="2">
        <v>28</v>
      </c>
      <c r="F3428" s="2">
        <v>469.52</v>
      </c>
      <c r="G3428" s="2">
        <v>0</v>
      </c>
      <c r="H3428" s="2" t="s">
        <v>20</v>
      </c>
      <c r="I3428" s="2">
        <v>231.8</v>
      </c>
      <c r="J3428" s="2">
        <v>27.57</v>
      </c>
      <c r="K3428" s="2">
        <v>15.39</v>
      </c>
      <c r="L3428" s="2" t="s">
        <v>223</v>
      </c>
      <c r="M3428" s="2" t="s">
        <v>29</v>
      </c>
      <c r="N3428" s="2" t="s">
        <v>54</v>
      </c>
      <c r="O3428" s="2" t="s">
        <v>24</v>
      </c>
      <c r="P3428" s="2" t="s">
        <v>90</v>
      </c>
      <c r="Q3428" s="2" t="s">
        <v>26</v>
      </c>
      <c r="R3428" s="3">
        <v>43038</v>
      </c>
      <c r="S3428" s="10">
        <f t="shared" si="579"/>
        <v>2017</v>
      </c>
      <c r="T3428" t="str">
        <f t="shared" si="585"/>
        <v/>
      </c>
      <c r="U3428" t="str">
        <f t="shared" si="585"/>
        <v/>
      </c>
      <c r="V3428" t="str">
        <f t="shared" si="585"/>
        <v/>
      </c>
      <c r="W3428">
        <f t="shared" si="585"/>
        <v>231.8</v>
      </c>
      <c r="Z3428">
        <f t="shared" si="586"/>
        <v>231.8</v>
      </c>
      <c r="AA3428" t="str">
        <f t="shared" si="586"/>
        <v/>
      </c>
      <c r="AB3428" t="str">
        <f t="shared" si="586"/>
        <v/>
      </c>
      <c r="AE3428" t="str">
        <f t="shared" si="580"/>
        <v/>
      </c>
      <c r="AH3428" t="str">
        <f t="shared" si="581"/>
        <v/>
      </c>
      <c r="AI3428" t="str">
        <f t="shared" si="587"/>
        <v/>
      </c>
      <c r="AJ3428" t="str">
        <f t="shared" si="587"/>
        <v/>
      </c>
      <c r="AK3428" t="str">
        <f t="shared" si="587"/>
        <v/>
      </c>
      <c r="AL3428" t="str">
        <f t="shared" si="587"/>
        <v/>
      </c>
    </row>
    <row r="3429" spans="1:38" x14ac:dyDescent="0.2">
      <c r="A3429" s="1">
        <v>8671</v>
      </c>
      <c r="B3429" s="2" t="s">
        <v>18</v>
      </c>
      <c r="C3429" s="3">
        <v>43037</v>
      </c>
      <c r="D3429" s="2" t="s">
        <v>27</v>
      </c>
      <c r="E3429" s="2">
        <v>39</v>
      </c>
      <c r="F3429" s="2">
        <v>7733.06</v>
      </c>
      <c r="G3429" s="2">
        <v>0.05</v>
      </c>
      <c r="H3429" s="2" t="s">
        <v>44</v>
      </c>
      <c r="I3429" s="2">
        <v>-732.01</v>
      </c>
      <c r="J3429" s="2">
        <v>212.98</v>
      </c>
      <c r="K3429" s="2">
        <v>69.959999999999994</v>
      </c>
      <c r="L3429" s="2" t="s">
        <v>177</v>
      </c>
      <c r="M3429" s="2" t="s">
        <v>29</v>
      </c>
      <c r="N3429" s="2" t="s">
        <v>30</v>
      </c>
      <c r="O3429" s="2" t="s">
        <v>45</v>
      </c>
      <c r="P3429" s="2" t="s">
        <v>67</v>
      </c>
      <c r="Q3429" s="2" t="s">
        <v>47</v>
      </c>
      <c r="R3429" s="3">
        <v>43041</v>
      </c>
      <c r="S3429" s="10">
        <f t="shared" si="579"/>
        <v>2017</v>
      </c>
      <c r="T3429" t="str">
        <f t="shared" si="585"/>
        <v/>
      </c>
      <c r="U3429">
        <f t="shared" si="585"/>
        <v>-732.01</v>
      </c>
      <c r="V3429" t="str">
        <f t="shared" si="585"/>
        <v/>
      </c>
      <c r="W3429" t="str">
        <f t="shared" si="585"/>
        <v/>
      </c>
      <c r="Z3429" t="str">
        <f t="shared" si="586"/>
        <v/>
      </c>
      <c r="AA3429" t="str">
        <f t="shared" si="586"/>
        <v/>
      </c>
      <c r="AB3429">
        <f t="shared" si="586"/>
        <v>-732.01</v>
      </c>
      <c r="AE3429" t="str">
        <f t="shared" si="580"/>
        <v>Furniture</v>
      </c>
      <c r="AH3429" t="str">
        <f t="shared" si="581"/>
        <v/>
      </c>
      <c r="AI3429" t="str">
        <f t="shared" si="587"/>
        <v/>
      </c>
      <c r="AJ3429" t="str">
        <f t="shared" si="587"/>
        <v/>
      </c>
      <c r="AK3429" t="str">
        <f t="shared" si="587"/>
        <v/>
      </c>
      <c r="AL3429" t="str">
        <f t="shared" si="587"/>
        <v/>
      </c>
    </row>
    <row r="3430" spans="1:38" x14ac:dyDescent="0.2">
      <c r="A3430" s="1">
        <v>8672</v>
      </c>
      <c r="B3430" s="2" t="s">
        <v>18</v>
      </c>
      <c r="C3430" s="3">
        <v>43037</v>
      </c>
      <c r="D3430" s="2" t="s">
        <v>41</v>
      </c>
      <c r="E3430" s="2">
        <v>16</v>
      </c>
      <c r="F3430" s="2">
        <v>99.46</v>
      </c>
      <c r="G3430" s="2">
        <v>0.1</v>
      </c>
      <c r="H3430" s="2" t="s">
        <v>20</v>
      </c>
      <c r="I3430" s="2">
        <v>11.06</v>
      </c>
      <c r="J3430" s="2">
        <v>17.98</v>
      </c>
      <c r="K3430" s="2">
        <v>16.5</v>
      </c>
      <c r="L3430" s="2" t="s">
        <v>97</v>
      </c>
      <c r="M3430" s="2" t="s">
        <v>22</v>
      </c>
      <c r="N3430" s="2" t="s">
        <v>23</v>
      </c>
      <c r="O3430" s="2" t="s">
        <v>24</v>
      </c>
      <c r="P3430" s="2" t="s">
        <v>90</v>
      </c>
      <c r="Q3430" s="2" t="s">
        <v>26</v>
      </c>
      <c r="R3430" s="3">
        <v>43039</v>
      </c>
      <c r="S3430" s="10">
        <f t="shared" si="579"/>
        <v>2017</v>
      </c>
      <c r="T3430">
        <f t="shared" si="585"/>
        <v>11.06</v>
      </c>
      <c r="U3430" t="str">
        <f t="shared" si="585"/>
        <v/>
      </c>
      <c r="V3430" t="str">
        <f t="shared" si="585"/>
        <v/>
      </c>
      <c r="W3430" t="str">
        <f t="shared" si="585"/>
        <v/>
      </c>
      <c r="Z3430">
        <f t="shared" si="586"/>
        <v>11.06</v>
      </c>
      <c r="AA3430" t="str">
        <f t="shared" si="586"/>
        <v/>
      </c>
      <c r="AB3430" t="str">
        <f t="shared" si="586"/>
        <v/>
      </c>
      <c r="AE3430" t="str">
        <f t="shared" si="580"/>
        <v/>
      </c>
      <c r="AH3430" t="str">
        <f t="shared" si="581"/>
        <v/>
      </c>
      <c r="AI3430" t="str">
        <f t="shared" si="587"/>
        <v/>
      </c>
      <c r="AJ3430" t="str">
        <f t="shared" si="587"/>
        <v/>
      </c>
      <c r="AK3430" t="str">
        <f t="shared" si="587"/>
        <v/>
      </c>
      <c r="AL3430" t="str">
        <f t="shared" si="587"/>
        <v/>
      </c>
    </row>
    <row r="3431" spans="1:38" x14ac:dyDescent="0.2">
      <c r="A3431" s="1">
        <v>8673</v>
      </c>
      <c r="B3431" s="2" t="s">
        <v>18</v>
      </c>
      <c r="C3431" s="3">
        <v>43037</v>
      </c>
      <c r="D3431" s="2" t="s">
        <v>41</v>
      </c>
      <c r="E3431" s="2">
        <v>33</v>
      </c>
      <c r="F3431" s="2">
        <v>207.02</v>
      </c>
      <c r="G3431" s="2">
        <v>0.01</v>
      </c>
      <c r="H3431" s="2" t="s">
        <v>20</v>
      </c>
      <c r="I3431" s="2">
        <v>47.74</v>
      </c>
      <c r="J3431" s="2">
        <v>17.84</v>
      </c>
      <c r="K3431" s="2">
        <v>15.2</v>
      </c>
      <c r="L3431" s="2" t="s">
        <v>97</v>
      </c>
      <c r="M3431" s="2" t="s">
        <v>22</v>
      </c>
      <c r="N3431" s="2" t="s">
        <v>23</v>
      </c>
      <c r="O3431" s="2" t="s">
        <v>24</v>
      </c>
      <c r="P3431" s="2" t="s">
        <v>64</v>
      </c>
      <c r="Q3431" s="2" t="s">
        <v>36</v>
      </c>
      <c r="R3431" s="3">
        <v>43039</v>
      </c>
      <c r="S3431" s="10">
        <f t="shared" si="579"/>
        <v>2017</v>
      </c>
      <c r="T3431">
        <f t="shared" si="585"/>
        <v>47.74</v>
      </c>
      <c r="U3431" t="str">
        <f t="shared" si="585"/>
        <v/>
      </c>
      <c r="V3431" t="str">
        <f t="shared" si="585"/>
        <v/>
      </c>
      <c r="W3431" t="str">
        <f t="shared" si="585"/>
        <v/>
      </c>
      <c r="Z3431">
        <f t="shared" si="586"/>
        <v>47.74</v>
      </c>
      <c r="AA3431" t="str">
        <f t="shared" si="586"/>
        <v/>
      </c>
      <c r="AB3431" t="str">
        <f t="shared" si="586"/>
        <v/>
      </c>
      <c r="AE3431" t="str">
        <f t="shared" si="580"/>
        <v/>
      </c>
      <c r="AH3431" t="str">
        <f t="shared" si="581"/>
        <v/>
      </c>
      <c r="AI3431" t="str">
        <f t="shared" si="587"/>
        <v/>
      </c>
      <c r="AJ3431" t="str">
        <f t="shared" si="587"/>
        <v/>
      </c>
      <c r="AK3431" t="str">
        <f t="shared" si="587"/>
        <v/>
      </c>
      <c r="AL3431" t="str">
        <f t="shared" si="587"/>
        <v/>
      </c>
    </row>
    <row r="3432" spans="1:38" x14ac:dyDescent="0.2">
      <c r="A3432" s="1">
        <v>8674</v>
      </c>
      <c r="B3432" s="2" t="s">
        <v>18</v>
      </c>
      <c r="C3432" s="3">
        <v>43037</v>
      </c>
      <c r="D3432" s="2" t="s">
        <v>41</v>
      </c>
      <c r="E3432" s="2">
        <v>3</v>
      </c>
      <c r="F3432" s="2">
        <v>18.02</v>
      </c>
      <c r="G3432" s="2">
        <v>7.0000000000000007E-2</v>
      </c>
      <c r="H3432" s="2" t="s">
        <v>20</v>
      </c>
      <c r="I3432" s="2">
        <v>1.44</v>
      </c>
      <c r="J3432" s="2">
        <v>15.29</v>
      </c>
      <c r="K3432" s="2">
        <v>15.35</v>
      </c>
      <c r="L3432" s="2" t="s">
        <v>92</v>
      </c>
      <c r="M3432" s="2" t="s">
        <v>29</v>
      </c>
      <c r="N3432" s="2" t="s">
        <v>54</v>
      </c>
      <c r="O3432" s="2" t="s">
        <v>24</v>
      </c>
      <c r="P3432" s="2" t="s">
        <v>95</v>
      </c>
      <c r="Q3432" s="2" t="s">
        <v>36</v>
      </c>
      <c r="R3432" s="3">
        <v>43037</v>
      </c>
      <c r="S3432" s="10">
        <f t="shared" si="579"/>
        <v>2017</v>
      </c>
      <c r="T3432" t="str">
        <f t="shared" si="585"/>
        <v/>
      </c>
      <c r="U3432" t="str">
        <f t="shared" si="585"/>
        <v/>
      </c>
      <c r="V3432" t="str">
        <f t="shared" si="585"/>
        <v/>
      </c>
      <c r="W3432">
        <f t="shared" si="585"/>
        <v>1.44</v>
      </c>
      <c r="Z3432">
        <f t="shared" si="586"/>
        <v>1.44</v>
      </c>
      <c r="AA3432" t="str">
        <f t="shared" si="586"/>
        <v/>
      </c>
      <c r="AB3432" t="str">
        <f t="shared" si="586"/>
        <v/>
      </c>
      <c r="AE3432" t="str">
        <f t="shared" si="580"/>
        <v/>
      </c>
      <c r="AH3432" t="str">
        <f t="shared" si="581"/>
        <v/>
      </c>
      <c r="AI3432" t="str">
        <f t="shared" si="587"/>
        <v/>
      </c>
      <c r="AJ3432" t="str">
        <f t="shared" si="587"/>
        <v/>
      </c>
      <c r="AK3432" t="str">
        <f t="shared" si="587"/>
        <v/>
      </c>
      <c r="AL3432" t="str">
        <f t="shared" si="587"/>
        <v/>
      </c>
    </row>
    <row r="3433" spans="1:38" x14ac:dyDescent="0.2">
      <c r="A3433" s="1">
        <v>8675</v>
      </c>
      <c r="B3433" s="2" t="s">
        <v>18</v>
      </c>
      <c r="C3433" s="3">
        <v>43037</v>
      </c>
      <c r="D3433" s="2" t="s">
        <v>41</v>
      </c>
      <c r="E3433" s="2">
        <v>39</v>
      </c>
      <c r="F3433" s="2">
        <v>673.8</v>
      </c>
      <c r="G3433" s="2">
        <v>0</v>
      </c>
      <c r="H3433" s="2" t="s">
        <v>49</v>
      </c>
      <c r="I3433" s="2">
        <v>7.42</v>
      </c>
      <c r="J3433" s="2">
        <v>27.73</v>
      </c>
      <c r="K3433" s="2">
        <v>21.42</v>
      </c>
      <c r="L3433" s="2" t="s">
        <v>92</v>
      </c>
      <c r="M3433" s="2" t="s">
        <v>29</v>
      </c>
      <c r="N3433" s="2" t="s">
        <v>54</v>
      </c>
      <c r="O3433" s="2" t="s">
        <v>24</v>
      </c>
      <c r="P3433" s="2" t="s">
        <v>203</v>
      </c>
      <c r="Q3433" s="2" t="s">
        <v>58</v>
      </c>
      <c r="R3433" s="3">
        <v>43038</v>
      </c>
      <c r="S3433" s="10">
        <f t="shared" si="579"/>
        <v>2017</v>
      </c>
      <c r="T3433" t="str">
        <f t="shared" si="585"/>
        <v/>
      </c>
      <c r="U3433" t="str">
        <f t="shared" si="585"/>
        <v/>
      </c>
      <c r="V3433" t="str">
        <f t="shared" si="585"/>
        <v/>
      </c>
      <c r="W3433">
        <f t="shared" si="585"/>
        <v>7.42</v>
      </c>
      <c r="Z3433">
        <f t="shared" si="586"/>
        <v>7.42</v>
      </c>
      <c r="AA3433" t="str">
        <f t="shared" si="586"/>
        <v/>
      </c>
      <c r="AB3433" t="str">
        <f t="shared" si="586"/>
        <v/>
      </c>
      <c r="AE3433" t="str">
        <f t="shared" si="580"/>
        <v/>
      </c>
      <c r="AH3433" t="str">
        <f t="shared" si="581"/>
        <v/>
      </c>
      <c r="AI3433" t="str">
        <f t="shared" si="587"/>
        <v/>
      </c>
      <c r="AJ3433" t="str">
        <f t="shared" si="587"/>
        <v/>
      </c>
      <c r="AK3433" t="str">
        <f t="shared" si="587"/>
        <v/>
      </c>
      <c r="AL3433" t="str">
        <f t="shared" si="587"/>
        <v/>
      </c>
    </row>
    <row r="3434" spans="1:38" x14ac:dyDescent="0.2">
      <c r="A3434" s="1">
        <v>8676</v>
      </c>
      <c r="B3434" s="2" t="s">
        <v>18</v>
      </c>
      <c r="C3434" s="3">
        <v>43037</v>
      </c>
      <c r="D3434" s="2" t="s">
        <v>41</v>
      </c>
      <c r="E3434" s="2">
        <v>10</v>
      </c>
      <c r="F3434" s="2">
        <v>358.7</v>
      </c>
      <c r="G3434" s="2">
        <v>0.06</v>
      </c>
      <c r="H3434" s="2" t="s">
        <v>20</v>
      </c>
      <c r="I3434" s="2">
        <v>6.85</v>
      </c>
      <c r="J3434" s="2">
        <v>46.76</v>
      </c>
      <c r="K3434" s="2">
        <v>22.22</v>
      </c>
      <c r="L3434" s="2" t="s">
        <v>92</v>
      </c>
      <c r="M3434" s="2" t="s">
        <v>29</v>
      </c>
      <c r="N3434" s="2" t="s">
        <v>54</v>
      </c>
      <c r="O3434" s="2" t="s">
        <v>24</v>
      </c>
      <c r="P3434" s="2" t="s">
        <v>52</v>
      </c>
      <c r="Q3434" s="2" t="s">
        <v>26</v>
      </c>
      <c r="R3434" s="3">
        <v>43039</v>
      </c>
      <c r="S3434" s="10">
        <f t="shared" si="579"/>
        <v>2017</v>
      </c>
      <c r="T3434" t="str">
        <f t="shared" si="585"/>
        <v/>
      </c>
      <c r="U3434" t="str">
        <f t="shared" si="585"/>
        <v/>
      </c>
      <c r="V3434" t="str">
        <f t="shared" si="585"/>
        <v/>
      </c>
      <c r="W3434">
        <f t="shared" si="585"/>
        <v>6.85</v>
      </c>
      <c r="Z3434">
        <f t="shared" si="586"/>
        <v>6.85</v>
      </c>
      <c r="AA3434" t="str">
        <f t="shared" si="586"/>
        <v/>
      </c>
      <c r="AB3434" t="str">
        <f t="shared" si="586"/>
        <v/>
      </c>
      <c r="AE3434" t="str">
        <f t="shared" si="580"/>
        <v/>
      </c>
      <c r="AH3434" t="str">
        <f t="shared" si="581"/>
        <v/>
      </c>
      <c r="AI3434" t="str">
        <f t="shared" si="587"/>
        <v/>
      </c>
      <c r="AJ3434" t="str">
        <f t="shared" si="587"/>
        <v/>
      </c>
      <c r="AK3434" t="str">
        <f t="shared" si="587"/>
        <v/>
      </c>
      <c r="AL3434" t="str">
        <f t="shared" si="587"/>
        <v/>
      </c>
    </row>
    <row r="3435" spans="1:38" x14ac:dyDescent="0.2">
      <c r="A3435" s="1">
        <v>8677</v>
      </c>
      <c r="B3435" s="2" t="s">
        <v>18</v>
      </c>
      <c r="C3435" s="3">
        <v>43038</v>
      </c>
      <c r="D3435" s="2" t="s">
        <v>19</v>
      </c>
      <c r="E3435" s="2">
        <v>13</v>
      </c>
      <c r="F3435" s="2">
        <v>1743.34</v>
      </c>
      <c r="G3435" s="2">
        <v>0.1</v>
      </c>
      <c r="H3435" s="2" t="s">
        <v>44</v>
      </c>
      <c r="I3435" s="2">
        <v>-427.14</v>
      </c>
      <c r="J3435" s="2">
        <v>152.97999999999999</v>
      </c>
      <c r="K3435" s="2">
        <v>67.48</v>
      </c>
      <c r="L3435" s="2" t="s">
        <v>390</v>
      </c>
      <c r="M3435" s="2" t="s">
        <v>38</v>
      </c>
      <c r="N3435" s="2" t="s">
        <v>30</v>
      </c>
      <c r="O3435" s="2" t="s">
        <v>45</v>
      </c>
      <c r="P3435" s="2" t="s">
        <v>67</v>
      </c>
      <c r="Q3435" s="2" t="s">
        <v>47</v>
      </c>
      <c r="R3435" s="3">
        <v>43039</v>
      </c>
      <c r="S3435" s="10">
        <f t="shared" si="579"/>
        <v>2017</v>
      </c>
      <c r="T3435" t="str">
        <f t="shared" si="585"/>
        <v/>
      </c>
      <c r="U3435">
        <f t="shared" si="585"/>
        <v>-427.14</v>
      </c>
      <c r="V3435" t="str">
        <f t="shared" si="585"/>
        <v/>
      </c>
      <c r="W3435" t="str">
        <f t="shared" si="585"/>
        <v/>
      </c>
      <c r="Z3435" t="str">
        <f t="shared" si="586"/>
        <v/>
      </c>
      <c r="AA3435" t="str">
        <f t="shared" si="586"/>
        <v/>
      </c>
      <c r="AB3435">
        <f t="shared" si="586"/>
        <v>-427.14</v>
      </c>
      <c r="AE3435" t="str">
        <f t="shared" si="580"/>
        <v>Furniture</v>
      </c>
      <c r="AH3435" t="str">
        <f t="shared" si="581"/>
        <v/>
      </c>
      <c r="AI3435" t="str">
        <f t="shared" si="587"/>
        <v/>
      </c>
      <c r="AJ3435" t="str">
        <f t="shared" si="587"/>
        <v/>
      </c>
      <c r="AK3435" t="str">
        <f t="shared" si="587"/>
        <v/>
      </c>
      <c r="AL3435" t="str">
        <f t="shared" si="587"/>
        <v/>
      </c>
    </row>
    <row r="3436" spans="1:38" x14ac:dyDescent="0.2">
      <c r="A3436" s="1">
        <v>8678</v>
      </c>
      <c r="B3436" s="2" t="s">
        <v>18</v>
      </c>
      <c r="C3436" s="3">
        <v>43038</v>
      </c>
      <c r="D3436" s="2" t="s">
        <v>19</v>
      </c>
      <c r="E3436" s="2">
        <v>2</v>
      </c>
      <c r="F3436" s="2">
        <v>345</v>
      </c>
      <c r="G3436" s="2">
        <v>0.1</v>
      </c>
      <c r="H3436" s="2" t="s">
        <v>20</v>
      </c>
      <c r="I3436" s="2">
        <v>-205.38</v>
      </c>
      <c r="J3436" s="2">
        <v>184.99</v>
      </c>
      <c r="K3436" s="2">
        <v>33.99</v>
      </c>
      <c r="L3436" s="2" t="s">
        <v>390</v>
      </c>
      <c r="M3436" s="2" t="s">
        <v>38</v>
      </c>
      <c r="N3436" s="2" t="s">
        <v>30</v>
      </c>
      <c r="O3436" s="2" t="s">
        <v>45</v>
      </c>
      <c r="P3436" s="2" t="s">
        <v>55</v>
      </c>
      <c r="Q3436" s="2" t="s">
        <v>62</v>
      </c>
      <c r="R3436" s="3">
        <v>43040</v>
      </c>
      <c r="S3436" s="10">
        <f t="shared" si="579"/>
        <v>2017</v>
      </c>
      <c r="T3436" t="str">
        <f t="shared" si="585"/>
        <v/>
      </c>
      <c r="U3436">
        <f t="shared" si="585"/>
        <v>-205.38</v>
      </c>
      <c r="V3436" t="str">
        <f t="shared" si="585"/>
        <v/>
      </c>
      <c r="W3436" t="str">
        <f t="shared" si="585"/>
        <v/>
      </c>
      <c r="Z3436" t="str">
        <f t="shared" si="586"/>
        <v/>
      </c>
      <c r="AA3436" t="str">
        <f t="shared" si="586"/>
        <v/>
      </c>
      <c r="AB3436">
        <f t="shared" si="586"/>
        <v>-205.38</v>
      </c>
      <c r="AE3436" t="str">
        <f t="shared" si="580"/>
        <v>Furniture</v>
      </c>
      <c r="AH3436" t="str">
        <f t="shared" si="581"/>
        <v/>
      </c>
      <c r="AI3436" t="str">
        <f t="shared" si="587"/>
        <v/>
      </c>
      <c r="AJ3436" t="str">
        <f t="shared" si="587"/>
        <v/>
      </c>
      <c r="AK3436" t="str">
        <f t="shared" si="587"/>
        <v/>
      </c>
      <c r="AL3436" t="str">
        <f t="shared" si="587"/>
        <v/>
      </c>
    </row>
    <row r="3437" spans="1:38" x14ac:dyDescent="0.2">
      <c r="A3437" s="1">
        <v>8679</v>
      </c>
      <c r="B3437" s="2" t="s">
        <v>18</v>
      </c>
      <c r="C3437" s="3">
        <v>43038</v>
      </c>
      <c r="D3437" s="2" t="s">
        <v>41</v>
      </c>
      <c r="E3437" s="2">
        <v>8</v>
      </c>
      <c r="F3437" s="2">
        <v>30.59</v>
      </c>
      <c r="G3437" s="2">
        <v>0.02</v>
      </c>
      <c r="H3437" s="2" t="s">
        <v>20</v>
      </c>
      <c r="I3437" s="2">
        <v>-7.87</v>
      </c>
      <c r="J3437" s="2">
        <v>14.6</v>
      </c>
      <c r="K3437" s="2">
        <v>16.399999999999999</v>
      </c>
      <c r="L3437" s="2" t="s">
        <v>161</v>
      </c>
      <c r="M3437" s="2" t="s">
        <v>22</v>
      </c>
      <c r="N3437" s="2" t="s">
        <v>30</v>
      </c>
      <c r="O3437" s="2" t="s">
        <v>24</v>
      </c>
      <c r="P3437" s="2" t="s">
        <v>64</v>
      </c>
      <c r="Q3437" s="2" t="s">
        <v>36</v>
      </c>
      <c r="R3437" s="3">
        <v>43039</v>
      </c>
      <c r="S3437" s="10">
        <f t="shared" si="579"/>
        <v>2017</v>
      </c>
      <c r="T3437" t="str">
        <f t="shared" si="585"/>
        <v/>
      </c>
      <c r="U3437">
        <f t="shared" si="585"/>
        <v>-7.87</v>
      </c>
      <c r="V3437" t="str">
        <f t="shared" si="585"/>
        <v/>
      </c>
      <c r="W3437" t="str">
        <f t="shared" si="585"/>
        <v/>
      </c>
      <c r="Z3437">
        <f t="shared" si="586"/>
        <v>-7.87</v>
      </c>
      <c r="AA3437" t="str">
        <f t="shared" si="586"/>
        <v/>
      </c>
      <c r="AB3437" t="str">
        <f t="shared" si="586"/>
        <v/>
      </c>
      <c r="AE3437" t="str">
        <f t="shared" si="580"/>
        <v>Office Supplies</v>
      </c>
      <c r="AH3437" t="str">
        <f t="shared" si="581"/>
        <v/>
      </c>
      <c r="AI3437" t="str">
        <f t="shared" si="587"/>
        <v/>
      </c>
      <c r="AJ3437" t="str">
        <f t="shared" si="587"/>
        <v/>
      </c>
      <c r="AK3437" t="str">
        <f t="shared" si="587"/>
        <v/>
      </c>
      <c r="AL3437" t="str">
        <f t="shared" si="587"/>
        <v/>
      </c>
    </row>
    <row r="3438" spans="1:38" x14ac:dyDescent="0.2">
      <c r="A3438" s="1">
        <v>8680</v>
      </c>
      <c r="B3438" s="2" t="s">
        <v>18</v>
      </c>
      <c r="C3438" s="3">
        <v>43039</v>
      </c>
      <c r="D3438" s="2" t="s">
        <v>59</v>
      </c>
      <c r="E3438" s="2">
        <v>36</v>
      </c>
      <c r="F3438" s="2">
        <v>78.03</v>
      </c>
      <c r="G3438" s="2">
        <v>0.1</v>
      </c>
      <c r="H3438" s="2" t="s">
        <v>20</v>
      </c>
      <c r="I3438" s="2">
        <v>-61.47</v>
      </c>
      <c r="J3438" s="2">
        <v>14.08</v>
      </c>
      <c r="K3438" s="2">
        <v>16.559999999999999</v>
      </c>
      <c r="L3438" s="2" t="s">
        <v>377</v>
      </c>
      <c r="M3438" s="2" t="s">
        <v>29</v>
      </c>
      <c r="N3438" s="2" t="s">
        <v>43</v>
      </c>
      <c r="O3438" s="2" t="s">
        <v>24</v>
      </c>
      <c r="P3438" s="2" t="s">
        <v>203</v>
      </c>
      <c r="Q3438" s="2" t="s">
        <v>58</v>
      </c>
      <c r="R3438" s="3">
        <v>43041</v>
      </c>
      <c r="S3438" s="10">
        <f t="shared" si="579"/>
        <v>2017</v>
      </c>
      <c r="T3438" t="str">
        <f t="shared" si="585"/>
        <v/>
      </c>
      <c r="U3438" t="str">
        <f t="shared" si="585"/>
        <v/>
      </c>
      <c r="V3438">
        <f t="shared" si="585"/>
        <v>-61.47</v>
      </c>
      <c r="W3438" t="str">
        <f t="shared" si="585"/>
        <v/>
      </c>
      <c r="Z3438">
        <f t="shared" si="586"/>
        <v>-61.47</v>
      </c>
      <c r="AA3438" t="str">
        <f t="shared" si="586"/>
        <v/>
      </c>
      <c r="AB3438" t="str">
        <f t="shared" si="586"/>
        <v/>
      </c>
      <c r="AE3438" t="str">
        <f t="shared" si="580"/>
        <v>Office Supplies</v>
      </c>
      <c r="AH3438" t="str">
        <f t="shared" si="581"/>
        <v/>
      </c>
      <c r="AI3438" t="str">
        <f t="shared" si="587"/>
        <v/>
      </c>
      <c r="AJ3438" t="str">
        <f t="shared" si="587"/>
        <v/>
      </c>
      <c r="AK3438" t="str">
        <f t="shared" si="587"/>
        <v/>
      </c>
      <c r="AL3438" t="str">
        <f t="shared" si="587"/>
        <v/>
      </c>
    </row>
    <row r="3439" spans="1:38" x14ac:dyDescent="0.2">
      <c r="A3439" s="1">
        <v>8681</v>
      </c>
      <c r="B3439" s="2" t="s">
        <v>18</v>
      </c>
      <c r="C3439" s="3">
        <v>43039</v>
      </c>
      <c r="D3439" s="2" t="s">
        <v>27</v>
      </c>
      <c r="E3439" s="2">
        <v>44</v>
      </c>
      <c r="F3439" s="2">
        <v>199.73</v>
      </c>
      <c r="G3439" s="2">
        <v>0.01</v>
      </c>
      <c r="H3439" s="2" t="s">
        <v>20</v>
      </c>
      <c r="I3439" s="2">
        <v>53.94</v>
      </c>
      <c r="J3439" s="2">
        <v>16.260000000000002</v>
      </c>
      <c r="K3439" s="2">
        <v>15.2</v>
      </c>
      <c r="L3439" s="2" t="s">
        <v>369</v>
      </c>
      <c r="M3439" s="2" t="s">
        <v>38</v>
      </c>
      <c r="N3439" s="2" t="s">
        <v>23</v>
      </c>
      <c r="O3439" s="2" t="s">
        <v>24</v>
      </c>
      <c r="P3439" s="2" t="s">
        <v>64</v>
      </c>
      <c r="Q3439" s="2" t="s">
        <v>36</v>
      </c>
      <c r="R3439" s="3">
        <v>43043</v>
      </c>
      <c r="S3439" s="10">
        <f t="shared" si="579"/>
        <v>2017</v>
      </c>
      <c r="T3439">
        <f t="shared" si="585"/>
        <v>53.94</v>
      </c>
      <c r="U3439" t="str">
        <f t="shared" si="585"/>
        <v/>
      </c>
      <c r="V3439" t="str">
        <f t="shared" si="585"/>
        <v/>
      </c>
      <c r="W3439" t="str">
        <f t="shared" si="585"/>
        <v/>
      </c>
      <c r="Z3439">
        <f t="shared" si="586"/>
        <v>53.94</v>
      </c>
      <c r="AA3439" t="str">
        <f t="shared" si="586"/>
        <v/>
      </c>
      <c r="AB3439" t="str">
        <f t="shared" si="586"/>
        <v/>
      </c>
      <c r="AE3439" t="str">
        <f t="shared" si="580"/>
        <v/>
      </c>
      <c r="AH3439" t="str">
        <f t="shared" si="581"/>
        <v/>
      </c>
      <c r="AI3439" t="str">
        <f t="shared" si="587"/>
        <v/>
      </c>
      <c r="AJ3439" t="str">
        <f t="shared" si="587"/>
        <v/>
      </c>
      <c r="AK3439" t="str">
        <f t="shared" si="587"/>
        <v/>
      </c>
      <c r="AL3439" t="str">
        <f t="shared" si="587"/>
        <v/>
      </c>
    </row>
    <row r="3440" spans="1:38" x14ac:dyDescent="0.2">
      <c r="A3440" s="1">
        <v>8682</v>
      </c>
      <c r="B3440" s="2" t="s">
        <v>18</v>
      </c>
      <c r="C3440" s="3">
        <v>43039</v>
      </c>
      <c r="D3440" s="2" t="s">
        <v>19</v>
      </c>
      <c r="E3440" s="2">
        <v>37</v>
      </c>
      <c r="F3440" s="2">
        <v>53.77</v>
      </c>
      <c r="G3440" s="2">
        <v>0.03</v>
      </c>
      <c r="H3440" s="2" t="s">
        <v>20</v>
      </c>
      <c r="I3440" s="2">
        <v>-14.41</v>
      </c>
      <c r="J3440" s="2">
        <v>13.26</v>
      </c>
      <c r="K3440" s="2">
        <v>14.7</v>
      </c>
      <c r="L3440" s="2" t="s">
        <v>112</v>
      </c>
      <c r="M3440" s="2" t="s">
        <v>29</v>
      </c>
      <c r="N3440" s="2" t="s">
        <v>30</v>
      </c>
      <c r="O3440" s="2" t="s">
        <v>24</v>
      </c>
      <c r="P3440" s="2" t="s">
        <v>95</v>
      </c>
      <c r="Q3440" s="2" t="s">
        <v>36</v>
      </c>
      <c r="R3440" s="3">
        <v>43041</v>
      </c>
      <c r="S3440" s="10">
        <f t="shared" si="579"/>
        <v>2017</v>
      </c>
      <c r="T3440" t="str">
        <f t="shared" si="585"/>
        <v/>
      </c>
      <c r="U3440">
        <f t="shared" si="585"/>
        <v>-14.41</v>
      </c>
      <c r="V3440" t="str">
        <f t="shared" si="585"/>
        <v/>
      </c>
      <c r="W3440" t="str">
        <f t="shared" si="585"/>
        <v/>
      </c>
      <c r="Z3440">
        <f t="shared" si="586"/>
        <v>-14.41</v>
      </c>
      <c r="AA3440" t="str">
        <f t="shared" si="586"/>
        <v/>
      </c>
      <c r="AB3440" t="str">
        <f t="shared" si="586"/>
        <v/>
      </c>
      <c r="AE3440" t="str">
        <f t="shared" si="580"/>
        <v>Office Supplies</v>
      </c>
      <c r="AH3440" t="str">
        <f t="shared" si="581"/>
        <v/>
      </c>
      <c r="AI3440" t="str">
        <f t="shared" si="587"/>
        <v/>
      </c>
      <c r="AJ3440" t="str">
        <f t="shared" si="587"/>
        <v/>
      </c>
      <c r="AK3440" t="str">
        <f t="shared" si="587"/>
        <v/>
      </c>
      <c r="AL3440" t="str">
        <f t="shared" si="587"/>
        <v/>
      </c>
    </row>
    <row r="3441" spans="1:38" x14ac:dyDescent="0.2">
      <c r="A3441" s="1">
        <v>8683</v>
      </c>
      <c r="B3441" s="2" t="s">
        <v>18</v>
      </c>
      <c r="C3441" s="3">
        <v>43039</v>
      </c>
      <c r="D3441" s="2" t="s">
        <v>27</v>
      </c>
      <c r="E3441" s="2">
        <v>45</v>
      </c>
      <c r="F3441" s="2">
        <v>137.65</v>
      </c>
      <c r="G3441" s="2">
        <v>0.05</v>
      </c>
      <c r="H3441" s="2" t="s">
        <v>20</v>
      </c>
      <c r="I3441" s="2">
        <v>6.29</v>
      </c>
      <c r="J3441" s="2">
        <v>14.98</v>
      </c>
      <c r="K3441" s="2">
        <v>15.58</v>
      </c>
      <c r="L3441" s="2" t="s">
        <v>217</v>
      </c>
      <c r="M3441" s="2" t="s">
        <v>22</v>
      </c>
      <c r="N3441" s="2" t="s">
        <v>30</v>
      </c>
      <c r="O3441" s="2" t="s">
        <v>24</v>
      </c>
      <c r="P3441" s="2" t="s">
        <v>95</v>
      </c>
      <c r="Q3441" s="2" t="s">
        <v>36</v>
      </c>
      <c r="R3441" s="3">
        <v>43044</v>
      </c>
      <c r="S3441" s="10">
        <f t="shared" si="579"/>
        <v>2017</v>
      </c>
      <c r="T3441" t="str">
        <f t="shared" si="585"/>
        <v/>
      </c>
      <c r="U3441">
        <f t="shared" si="585"/>
        <v>6.29</v>
      </c>
      <c r="V3441" t="str">
        <f t="shared" si="585"/>
        <v/>
      </c>
      <c r="W3441" t="str">
        <f t="shared" si="585"/>
        <v/>
      </c>
      <c r="Z3441">
        <f t="shared" si="586"/>
        <v>6.29</v>
      </c>
      <c r="AA3441" t="str">
        <f t="shared" si="586"/>
        <v/>
      </c>
      <c r="AB3441" t="str">
        <f t="shared" si="586"/>
        <v/>
      </c>
      <c r="AE3441" t="str">
        <f t="shared" si="580"/>
        <v/>
      </c>
      <c r="AH3441" t="str">
        <f t="shared" si="581"/>
        <v/>
      </c>
      <c r="AI3441" t="str">
        <f t="shared" si="587"/>
        <v/>
      </c>
      <c r="AJ3441" t="str">
        <f t="shared" si="587"/>
        <v/>
      </c>
      <c r="AK3441" t="str">
        <f t="shared" si="587"/>
        <v/>
      </c>
      <c r="AL3441" t="str">
        <f t="shared" si="587"/>
        <v/>
      </c>
    </row>
    <row r="3442" spans="1:38" x14ac:dyDescent="0.2">
      <c r="A3442" s="1">
        <v>8684</v>
      </c>
      <c r="B3442" s="2" t="s">
        <v>18</v>
      </c>
      <c r="C3442" s="3">
        <v>43039</v>
      </c>
      <c r="D3442" s="2" t="s">
        <v>27</v>
      </c>
      <c r="E3442" s="2">
        <v>18</v>
      </c>
      <c r="F3442" s="2">
        <v>129.81</v>
      </c>
      <c r="G3442" s="2">
        <v>0.09</v>
      </c>
      <c r="H3442" s="2" t="s">
        <v>20</v>
      </c>
      <c r="I3442" s="2">
        <v>7.77</v>
      </c>
      <c r="J3442" s="2">
        <v>18.64</v>
      </c>
      <c r="K3442" s="2">
        <v>18.95</v>
      </c>
      <c r="L3442" s="2" t="s">
        <v>217</v>
      </c>
      <c r="M3442" s="2" t="s">
        <v>22</v>
      </c>
      <c r="N3442" s="2" t="s">
        <v>30</v>
      </c>
      <c r="O3442" s="2" t="s">
        <v>45</v>
      </c>
      <c r="P3442" s="2" t="s">
        <v>55</v>
      </c>
      <c r="Q3442" s="2" t="s">
        <v>58</v>
      </c>
      <c r="R3442" s="3">
        <v>43043</v>
      </c>
      <c r="S3442" s="10">
        <f t="shared" si="579"/>
        <v>2017</v>
      </c>
      <c r="T3442" t="str">
        <f t="shared" ref="T3442:W3461" si="588">IF($N3442=T$1,$I3442,"")</f>
        <v/>
      </c>
      <c r="U3442">
        <f t="shared" si="588"/>
        <v>7.77</v>
      </c>
      <c r="V3442" t="str">
        <f t="shared" si="588"/>
        <v/>
      </c>
      <c r="W3442" t="str">
        <f t="shared" si="588"/>
        <v/>
      </c>
      <c r="Z3442" t="str">
        <f t="shared" ref="Z3442:AB3461" si="589">IF($O3442=Z$1,$I3442,"")</f>
        <v/>
      </c>
      <c r="AA3442" t="str">
        <f t="shared" si="589"/>
        <v/>
      </c>
      <c r="AB3442">
        <f t="shared" si="589"/>
        <v>7.77</v>
      </c>
      <c r="AE3442" t="str">
        <f t="shared" si="580"/>
        <v/>
      </c>
      <c r="AH3442" t="str">
        <f t="shared" si="581"/>
        <v/>
      </c>
      <c r="AI3442" t="str">
        <f t="shared" si="587"/>
        <v/>
      </c>
      <c r="AJ3442" t="str">
        <f t="shared" si="587"/>
        <v/>
      </c>
      <c r="AK3442" t="str">
        <f t="shared" si="587"/>
        <v/>
      </c>
      <c r="AL3442" t="str">
        <f t="shared" si="587"/>
        <v/>
      </c>
    </row>
    <row r="3443" spans="1:38" x14ac:dyDescent="0.2">
      <c r="A3443" s="1">
        <v>8685</v>
      </c>
      <c r="B3443" s="2" t="s">
        <v>18</v>
      </c>
      <c r="C3443" s="3">
        <v>43041</v>
      </c>
      <c r="D3443" s="2" t="s">
        <v>41</v>
      </c>
      <c r="E3443" s="2">
        <v>42</v>
      </c>
      <c r="F3443" s="2">
        <v>820.93499999999995</v>
      </c>
      <c r="G3443" s="2">
        <v>0</v>
      </c>
      <c r="H3443" s="2" t="s">
        <v>49</v>
      </c>
      <c r="I3443" s="2">
        <v>441.35</v>
      </c>
      <c r="J3443" s="2">
        <v>32.99</v>
      </c>
      <c r="K3443" s="2">
        <v>14.99</v>
      </c>
      <c r="L3443" s="2" t="s">
        <v>21</v>
      </c>
      <c r="M3443" s="2" t="s">
        <v>22</v>
      </c>
      <c r="N3443" s="2" t="s">
        <v>23</v>
      </c>
      <c r="O3443" s="2" t="s">
        <v>31</v>
      </c>
      <c r="P3443" s="2" t="s">
        <v>39</v>
      </c>
      <c r="Q3443" s="2" t="s">
        <v>36</v>
      </c>
      <c r="R3443" s="3">
        <v>43042</v>
      </c>
      <c r="S3443" s="10">
        <f t="shared" si="579"/>
        <v>2017</v>
      </c>
      <c r="T3443">
        <f t="shared" si="588"/>
        <v>441.35</v>
      </c>
      <c r="U3443" t="str">
        <f t="shared" si="588"/>
        <v/>
      </c>
      <c r="V3443" t="str">
        <f t="shared" si="588"/>
        <v/>
      </c>
      <c r="W3443" t="str">
        <f t="shared" si="588"/>
        <v/>
      </c>
      <c r="Z3443" t="str">
        <f t="shared" si="589"/>
        <v/>
      </c>
      <c r="AA3443">
        <f t="shared" si="589"/>
        <v>441.35</v>
      </c>
      <c r="AB3443" t="str">
        <f t="shared" si="589"/>
        <v/>
      </c>
      <c r="AE3443" t="str">
        <f t="shared" si="580"/>
        <v/>
      </c>
      <c r="AH3443" t="str">
        <f t="shared" si="581"/>
        <v/>
      </c>
      <c r="AI3443" t="str">
        <f t="shared" si="587"/>
        <v/>
      </c>
      <c r="AJ3443" t="str">
        <f t="shared" si="587"/>
        <v/>
      </c>
      <c r="AK3443" t="str">
        <f t="shared" si="587"/>
        <v/>
      </c>
      <c r="AL3443" t="str">
        <f t="shared" si="587"/>
        <v/>
      </c>
    </row>
    <row r="3444" spans="1:38" x14ac:dyDescent="0.2">
      <c r="A3444" s="1">
        <v>8686</v>
      </c>
      <c r="B3444" s="2" t="s">
        <v>18</v>
      </c>
      <c r="C3444" s="3">
        <v>43042</v>
      </c>
      <c r="D3444" s="2" t="s">
        <v>41</v>
      </c>
      <c r="E3444" s="2">
        <v>3</v>
      </c>
      <c r="F3444" s="2">
        <v>2428.42</v>
      </c>
      <c r="G3444" s="2">
        <v>7.0000000000000007E-2</v>
      </c>
      <c r="H3444" s="2" t="s">
        <v>44</v>
      </c>
      <c r="I3444" s="2">
        <v>-1937.77</v>
      </c>
      <c r="J3444" s="2">
        <v>822.98</v>
      </c>
      <c r="K3444" s="2">
        <v>30.06</v>
      </c>
      <c r="L3444" s="2" t="s">
        <v>130</v>
      </c>
      <c r="M3444" s="2" t="s">
        <v>29</v>
      </c>
      <c r="N3444" s="2" t="s">
        <v>43</v>
      </c>
      <c r="O3444" s="2" t="s">
        <v>31</v>
      </c>
      <c r="P3444" s="2" t="s">
        <v>33</v>
      </c>
      <c r="Q3444" s="2" t="s">
        <v>56</v>
      </c>
      <c r="R3444" s="3">
        <v>43043</v>
      </c>
      <c r="S3444" s="10">
        <f t="shared" si="579"/>
        <v>2017</v>
      </c>
      <c r="T3444" t="str">
        <f t="shared" si="588"/>
        <v/>
      </c>
      <c r="U3444" t="str">
        <f t="shared" si="588"/>
        <v/>
      </c>
      <c r="V3444">
        <f t="shared" si="588"/>
        <v>-1937.77</v>
      </c>
      <c r="W3444" t="str">
        <f t="shared" si="588"/>
        <v/>
      </c>
      <c r="Z3444" t="str">
        <f t="shared" si="589"/>
        <v/>
      </c>
      <c r="AA3444">
        <f t="shared" si="589"/>
        <v>-1937.77</v>
      </c>
      <c r="AB3444" t="str">
        <f t="shared" si="589"/>
        <v/>
      </c>
      <c r="AE3444" t="str">
        <f t="shared" si="580"/>
        <v>Technology</v>
      </c>
      <c r="AH3444">
        <f t="shared" si="581"/>
        <v>-1937.77</v>
      </c>
      <c r="AI3444" t="str">
        <f t="shared" si="587"/>
        <v/>
      </c>
      <c r="AJ3444" t="str">
        <f t="shared" si="587"/>
        <v/>
      </c>
      <c r="AK3444" t="str">
        <f t="shared" si="587"/>
        <v/>
      </c>
      <c r="AL3444">
        <f t="shared" si="587"/>
        <v>-1937.77</v>
      </c>
    </row>
    <row r="3445" spans="1:38" x14ac:dyDescent="0.2">
      <c r="A3445" s="1">
        <v>8687</v>
      </c>
      <c r="B3445" s="2" t="s">
        <v>18</v>
      </c>
      <c r="C3445" s="3">
        <v>43043</v>
      </c>
      <c r="D3445" s="2" t="s">
        <v>50</v>
      </c>
      <c r="E3445" s="2">
        <v>8</v>
      </c>
      <c r="F3445" s="2">
        <v>144.78</v>
      </c>
      <c r="G3445" s="2">
        <v>0.06</v>
      </c>
      <c r="H3445" s="2" t="s">
        <v>20</v>
      </c>
      <c r="I3445" s="2">
        <v>-5.99</v>
      </c>
      <c r="J3445" s="2">
        <v>29.48</v>
      </c>
      <c r="K3445" s="2">
        <v>15.99</v>
      </c>
      <c r="L3445" s="2" t="s">
        <v>305</v>
      </c>
      <c r="M3445" s="2" t="s">
        <v>29</v>
      </c>
      <c r="N3445" s="2" t="s">
        <v>30</v>
      </c>
      <c r="O3445" s="2" t="s">
        <v>31</v>
      </c>
      <c r="P3445" s="2" t="s">
        <v>32</v>
      </c>
      <c r="Q3445" s="2" t="s">
        <v>58</v>
      </c>
      <c r="R3445" s="3">
        <v>43045</v>
      </c>
      <c r="S3445" s="10">
        <f t="shared" si="579"/>
        <v>2017</v>
      </c>
      <c r="T3445" t="str">
        <f t="shared" si="588"/>
        <v/>
      </c>
      <c r="U3445">
        <f t="shared" si="588"/>
        <v>-5.99</v>
      </c>
      <c r="V3445" t="str">
        <f t="shared" si="588"/>
        <v/>
      </c>
      <c r="W3445" t="str">
        <f t="shared" si="588"/>
        <v/>
      </c>
      <c r="Z3445" t="str">
        <f t="shared" si="589"/>
        <v/>
      </c>
      <c r="AA3445">
        <f t="shared" si="589"/>
        <v>-5.99</v>
      </c>
      <c r="AB3445" t="str">
        <f t="shared" si="589"/>
        <v/>
      </c>
      <c r="AE3445" t="str">
        <f t="shared" si="580"/>
        <v>Technology</v>
      </c>
      <c r="AH3445">
        <f t="shared" si="581"/>
        <v>-5.99</v>
      </c>
      <c r="AI3445" t="str">
        <f t="shared" si="587"/>
        <v/>
      </c>
      <c r="AJ3445" t="str">
        <f t="shared" si="587"/>
        <v/>
      </c>
      <c r="AK3445" t="str">
        <f t="shared" si="587"/>
        <v/>
      </c>
      <c r="AL3445">
        <f t="shared" si="587"/>
        <v>-5.99</v>
      </c>
    </row>
    <row r="3446" spans="1:38" x14ac:dyDescent="0.2">
      <c r="A3446" s="1">
        <v>8688</v>
      </c>
      <c r="B3446" s="2" t="s">
        <v>18</v>
      </c>
      <c r="C3446" s="3">
        <v>43043</v>
      </c>
      <c r="D3446" s="2" t="s">
        <v>27</v>
      </c>
      <c r="E3446" s="2">
        <v>32</v>
      </c>
      <c r="F3446" s="2">
        <v>470.4</v>
      </c>
      <c r="G3446" s="2">
        <v>7.0000000000000007E-2</v>
      </c>
      <c r="H3446" s="2" t="s">
        <v>20</v>
      </c>
      <c r="I3446" s="2">
        <v>30.01</v>
      </c>
      <c r="J3446" s="2">
        <v>26.45</v>
      </c>
      <c r="K3446" s="2">
        <v>21.17</v>
      </c>
      <c r="L3446" s="2" t="s">
        <v>312</v>
      </c>
      <c r="M3446" s="2" t="s">
        <v>38</v>
      </c>
      <c r="N3446" s="2" t="s">
        <v>54</v>
      </c>
      <c r="O3446" s="2" t="s">
        <v>24</v>
      </c>
      <c r="P3446" s="2" t="s">
        <v>25</v>
      </c>
      <c r="Q3446" s="2" t="s">
        <v>26</v>
      </c>
      <c r="R3446" s="3">
        <v>43043</v>
      </c>
      <c r="S3446" s="10">
        <f t="shared" si="579"/>
        <v>2017</v>
      </c>
      <c r="T3446" t="str">
        <f t="shared" si="588"/>
        <v/>
      </c>
      <c r="U3446" t="str">
        <f t="shared" si="588"/>
        <v/>
      </c>
      <c r="V3446" t="str">
        <f t="shared" si="588"/>
        <v/>
      </c>
      <c r="W3446">
        <f t="shared" si="588"/>
        <v>30.01</v>
      </c>
      <c r="Z3446">
        <f t="shared" si="589"/>
        <v>30.01</v>
      </c>
      <c r="AA3446" t="str">
        <f t="shared" si="589"/>
        <v/>
      </c>
      <c r="AB3446" t="str">
        <f t="shared" si="589"/>
        <v/>
      </c>
      <c r="AE3446" t="str">
        <f t="shared" si="580"/>
        <v/>
      </c>
      <c r="AH3446" t="str">
        <f t="shared" si="581"/>
        <v/>
      </c>
      <c r="AI3446" t="str">
        <f t="shared" si="587"/>
        <v/>
      </c>
      <c r="AJ3446" t="str">
        <f t="shared" si="587"/>
        <v/>
      </c>
      <c r="AK3446" t="str">
        <f t="shared" si="587"/>
        <v/>
      </c>
      <c r="AL3446" t="str">
        <f t="shared" si="587"/>
        <v/>
      </c>
    </row>
    <row r="3447" spans="1:38" x14ac:dyDescent="0.2">
      <c r="A3447" s="1">
        <v>8689</v>
      </c>
      <c r="B3447" s="2" t="s">
        <v>18</v>
      </c>
      <c r="C3447" s="3">
        <v>43044</v>
      </c>
      <c r="D3447" s="2" t="s">
        <v>59</v>
      </c>
      <c r="E3447" s="2">
        <v>14</v>
      </c>
      <c r="F3447" s="2">
        <v>684.83</v>
      </c>
      <c r="G3447" s="2">
        <v>0.1</v>
      </c>
      <c r="H3447" s="2" t="s">
        <v>20</v>
      </c>
      <c r="I3447" s="2">
        <v>80.88</v>
      </c>
      <c r="J3447" s="2">
        <v>62.98</v>
      </c>
      <c r="K3447" s="2">
        <v>36.24</v>
      </c>
      <c r="L3447" s="2" t="s">
        <v>229</v>
      </c>
      <c r="M3447" s="2" t="s">
        <v>29</v>
      </c>
      <c r="N3447" s="2" t="s">
        <v>30</v>
      </c>
      <c r="O3447" s="2" t="s">
        <v>45</v>
      </c>
      <c r="P3447" s="2" t="s">
        <v>55</v>
      </c>
      <c r="Q3447" s="2" t="s">
        <v>34</v>
      </c>
      <c r="R3447" s="3">
        <v>43044</v>
      </c>
      <c r="S3447" s="10">
        <f t="shared" si="579"/>
        <v>2017</v>
      </c>
      <c r="T3447" t="str">
        <f t="shared" si="588"/>
        <v/>
      </c>
      <c r="U3447">
        <f t="shared" si="588"/>
        <v>80.88</v>
      </c>
      <c r="V3447" t="str">
        <f t="shared" si="588"/>
        <v/>
      </c>
      <c r="W3447" t="str">
        <f t="shared" si="588"/>
        <v/>
      </c>
      <c r="Z3447" t="str">
        <f t="shared" si="589"/>
        <v/>
      </c>
      <c r="AA3447" t="str">
        <f t="shared" si="589"/>
        <v/>
      </c>
      <c r="AB3447">
        <f t="shared" si="589"/>
        <v>80.88</v>
      </c>
      <c r="AE3447" t="str">
        <f t="shared" si="580"/>
        <v/>
      </c>
      <c r="AH3447" t="str">
        <f t="shared" si="581"/>
        <v/>
      </c>
      <c r="AI3447" t="str">
        <f t="shared" si="587"/>
        <v/>
      </c>
      <c r="AJ3447" t="str">
        <f t="shared" si="587"/>
        <v/>
      </c>
      <c r="AK3447" t="str">
        <f t="shared" si="587"/>
        <v/>
      </c>
      <c r="AL3447" t="str">
        <f t="shared" si="587"/>
        <v/>
      </c>
    </row>
    <row r="3448" spans="1:38" x14ac:dyDescent="0.2">
      <c r="A3448" s="1">
        <v>8690</v>
      </c>
      <c r="B3448" s="2" t="s">
        <v>18</v>
      </c>
      <c r="C3448" s="3">
        <v>43044</v>
      </c>
      <c r="D3448" s="2" t="s">
        <v>27</v>
      </c>
      <c r="E3448" s="2">
        <v>32</v>
      </c>
      <c r="F3448" s="2">
        <v>318.83999999999997</v>
      </c>
      <c r="G3448" s="2">
        <v>0.04</v>
      </c>
      <c r="H3448" s="2" t="s">
        <v>20</v>
      </c>
      <c r="I3448" s="2">
        <v>79.47</v>
      </c>
      <c r="J3448" s="2">
        <v>21.78</v>
      </c>
      <c r="K3448" s="2">
        <v>15.99</v>
      </c>
      <c r="L3448" s="2" t="s">
        <v>341</v>
      </c>
      <c r="M3448" s="2" t="s">
        <v>66</v>
      </c>
      <c r="N3448" s="2" t="s">
        <v>30</v>
      </c>
      <c r="O3448" s="2" t="s">
        <v>31</v>
      </c>
      <c r="P3448" s="2" t="s">
        <v>32</v>
      </c>
      <c r="Q3448" s="2" t="s">
        <v>58</v>
      </c>
      <c r="R3448" s="3">
        <v>43048</v>
      </c>
      <c r="S3448" s="10">
        <f t="shared" si="579"/>
        <v>2017</v>
      </c>
      <c r="T3448" t="str">
        <f t="shared" si="588"/>
        <v/>
      </c>
      <c r="U3448">
        <f t="shared" si="588"/>
        <v>79.47</v>
      </c>
      <c r="V3448" t="str">
        <f t="shared" si="588"/>
        <v/>
      </c>
      <c r="W3448" t="str">
        <f t="shared" si="588"/>
        <v/>
      </c>
      <c r="Z3448" t="str">
        <f t="shared" si="589"/>
        <v/>
      </c>
      <c r="AA3448">
        <f t="shared" si="589"/>
        <v>79.47</v>
      </c>
      <c r="AB3448" t="str">
        <f t="shared" si="589"/>
        <v/>
      </c>
      <c r="AE3448" t="str">
        <f t="shared" si="580"/>
        <v/>
      </c>
      <c r="AH3448" t="str">
        <f t="shared" si="581"/>
        <v/>
      </c>
      <c r="AI3448" t="str">
        <f t="shared" si="587"/>
        <v/>
      </c>
      <c r="AJ3448" t="str">
        <f t="shared" si="587"/>
        <v/>
      </c>
      <c r="AK3448" t="str">
        <f t="shared" si="587"/>
        <v/>
      </c>
      <c r="AL3448" t="str">
        <f t="shared" si="587"/>
        <v/>
      </c>
    </row>
    <row r="3449" spans="1:38" x14ac:dyDescent="0.2">
      <c r="A3449" s="1">
        <v>8691</v>
      </c>
      <c r="B3449" s="2" t="s">
        <v>18</v>
      </c>
      <c r="C3449" s="3">
        <v>43044</v>
      </c>
      <c r="D3449" s="2" t="s">
        <v>27</v>
      </c>
      <c r="E3449" s="2">
        <v>17</v>
      </c>
      <c r="F3449" s="2">
        <v>223.05</v>
      </c>
      <c r="G3449" s="2">
        <v>0.01</v>
      </c>
      <c r="H3449" s="2" t="s">
        <v>49</v>
      </c>
      <c r="I3449" s="2">
        <v>82.78</v>
      </c>
      <c r="J3449" s="2">
        <v>24.22</v>
      </c>
      <c r="K3449" s="2">
        <v>16.850000000000001</v>
      </c>
      <c r="L3449" s="2" t="s">
        <v>341</v>
      </c>
      <c r="M3449" s="2" t="s">
        <v>66</v>
      </c>
      <c r="N3449" s="2" t="s">
        <v>30</v>
      </c>
      <c r="O3449" s="2" t="s">
        <v>45</v>
      </c>
      <c r="P3449" s="2" t="s">
        <v>55</v>
      </c>
      <c r="Q3449" s="2" t="s">
        <v>58</v>
      </c>
      <c r="R3449" s="3">
        <v>43053</v>
      </c>
      <c r="S3449" s="10">
        <f t="shared" si="579"/>
        <v>2017</v>
      </c>
      <c r="T3449" t="str">
        <f t="shared" si="588"/>
        <v/>
      </c>
      <c r="U3449">
        <f t="shared" si="588"/>
        <v>82.78</v>
      </c>
      <c r="V3449" t="str">
        <f t="shared" si="588"/>
        <v/>
      </c>
      <c r="W3449" t="str">
        <f t="shared" si="588"/>
        <v/>
      </c>
      <c r="Z3449" t="str">
        <f t="shared" si="589"/>
        <v/>
      </c>
      <c r="AA3449" t="str">
        <f t="shared" si="589"/>
        <v/>
      </c>
      <c r="AB3449">
        <f t="shared" si="589"/>
        <v>82.78</v>
      </c>
      <c r="AE3449" t="str">
        <f t="shared" si="580"/>
        <v/>
      </c>
      <c r="AH3449" t="str">
        <f t="shared" si="581"/>
        <v/>
      </c>
      <c r="AI3449" t="str">
        <f t="shared" si="587"/>
        <v/>
      </c>
      <c r="AJ3449" t="str">
        <f t="shared" si="587"/>
        <v/>
      </c>
      <c r="AK3449" t="str">
        <f t="shared" si="587"/>
        <v/>
      </c>
      <c r="AL3449" t="str">
        <f t="shared" si="587"/>
        <v/>
      </c>
    </row>
    <row r="3450" spans="1:38" x14ac:dyDescent="0.2">
      <c r="A3450" s="1">
        <v>8692</v>
      </c>
      <c r="B3450" s="2" t="s">
        <v>18</v>
      </c>
      <c r="C3450" s="3">
        <v>43045</v>
      </c>
      <c r="D3450" s="2" t="s">
        <v>41</v>
      </c>
      <c r="E3450" s="2">
        <v>19</v>
      </c>
      <c r="F3450" s="2">
        <v>265.37</v>
      </c>
      <c r="G3450" s="2">
        <v>0.03</v>
      </c>
      <c r="H3450" s="2" t="s">
        <v>20</v>
      </c>
      <c r="I3450" s="2">
        <v>38.58</v>
      </c>
      <c r="J3450" s="2">
        <v>24.95</v>
      </c>
      <c r="K3450" s="2">
        <v>18.98</v>
      </c>
      <c r="L3450" s="2" t="s">
        <v>450</v>
      </c>
      <c r="M3450" s="2" t="s">
        <v>38</v>
      </c>
      <c r="N3450" s="2" t="s">
        <v>30</v>
      </c>
      <c r="O3450" s="2" t="s">
        <v>24</v>
      </c>
      <c r="P3450" s="2" t="s">
        <v>25</v>
      </c>
      <c r="Q3450" s="2" t="s">
        <v>26</v>
      </c>
      <c r="R3450" s="3">
        <v>43046</v>
      </c>
      <c r="S3450" s="10">
        <f t="shared" si="579"/>
        <v>2017</v>
      </c>
      <c r="T3450" t="str">
        <f t="shared" si="588"/>
        <v/>
      </c>
      <c r="U3450">
        <f t="shared" si="588"/>
        <v>38.58</v>
      </c>
      <c r="V3450" t="str">
        <f t="shared" si="588"/>
        <v/>
      </c>
      <c r="W3450" t="str">
        <f t="shared" si="588"/>
        <v/>
      </c>
      <c r="Z3450">
        <f t="shared" si="589"/>
        <v>38.58</v>
      </c>
      <c r="AA3450" t="str">
        <f t="shared" si="589"/>
        <v/>
      </c>
      <c r="AB3450" t="str">
        <f t="shared" si="589"/>
        <v/>
      </c>
      <c r="AE3450" t="str">
        <f t="shared" si="580"/>
        <v/>
      </c>
      <c r="AH3450" t="str">
        <f t="shared" si="581"/>
        <v/>
      </c>
      <c r="AI3450" t="str">
        <f t="shared" si="587"/>
        <v/>
      </c>
      <c r="AJ3450" t="str">
        <f t="shared" si="587"/>
        <v/>
      </c>
      <c r="AK3450" t="str">
        <f t="shared" si="587"/>
        <v/>
      </c>
      <c r="AL3450" t="str">
        <f t="shared" si="587"/>
        <v/>
      </c>
    </row>
    <row r="3451" spans="1:38" x14ac:dyDescent="0.2">
      <c r="A3451" s="1">
        <v>8693</v>
      </c>
      <c r="B3451" s="2" t="s">
        <v>18</v>
      </c>
      <c r="C3451" s="3">
        <v>43045</v>
      </c>
      <c r="D3451" s="2" t="s">
        <v>59</v>
      </c>
      <c r="E3451" s="2">
        <v>38</v>
      </c>
      <c r="F3451" s="2">
        <v>219.52</v>
      </c>
      <c r="G3451" s="2">
        <v>0.02</v>
      </c>
      <c r="H3451" s="2" t="s">
        <v>20</v>
      </c>
      <c r="I3451" s="2">
        <v>-88.38</v>
      </c>
      <c r="J3451" s="2">
        <v>17.28</v>
      </c>
      <c r="K3451" s="2">
        <v>19.66</v>
      </c>
      <c r="L3451" s="2" t="s">
        <v>347</v>
      </c>
      <c r="M3451" s="2" t="s">
        <v>29</v>
      </c>
      <c r="N3451" s="2" t="s">
        <v>30</v>
      </c>
      <c r="O3451" s="2" t="s">
        <v>24</v>
      </c>
      <c r="P3451" s="2" t="s">
        <v>35</v>
      </c>
      <c r="Q3451" s="2" t="s">
        <v>26</v>
      </c>
      <c r="R3451" s="3">
        <v>43046</v>
      </c>
      <c r="S3451" s="10">
        <f t="shared" si="579"/>
        <v>2017</v>
      </c>
      <c r="T3451" t="str">
        <f t="shared" si="588"/>
        <v/>
      </c>
      <c r="U3451">
        <f t="shared" si="588"/>
        <v>-88.38</v>
      </c>
      <c r="V3451" t="str">
        <f t="shared" si="588"/>
        <v/>
      </c>
      <c r="W3451" t="str">
        <f t="shared" si="588"/>
        <v/>
      </c>
      <c r="Z3451">
        <f t="shared" si="589"/>
        <v>-88.38</v>
      </c>
      <c r="AA3451" t="str">
        <f t="shared" si="589"/>
        <v/>
      </c>
      <c r="AB3451" t="str">
        <f t="shared" si="589"/>
        <v/>
      </c>
      <c r="AE3451" t="str">
        <f t="shared" si="580"/>
        <v>Office Supplies</v>
      </c>
      <c r="AH3451" t="str">
        <f t="shared" si="581"/>
        <v/>
      </c>
      <c r="AI3451" t="str">
        <f t="shared" si="587"/>
        <v/>
      </c>
      <c r="AJ3451" t="str">
        <f t="shared" si="587"/>
        <v/>
      </c>
      <c r="AK3451" t="str">
        <f t="shared" si="587"/>
        <v/>
      </c>
      <c r="AL3451" t="str">
        <f t="shared" si="587"/>
        <v/>
      </c>
    </row>
    <row r="3452" spans="1:38" x14ac:dyDescent="0.2">
      <c r="A3452" s="1">
        <v>8694</v>
      </c>
      <c r="B3452" s="2" t="s">
        <v>18</v>
      </c>
      <c r="C3452" s="3">
        <v>43046</v>
      </c>
      <c r="D3452" s="2" t="s">
        <v>50</v>
      </c>
      <c r="E3452" s="2">
        <v>26</v>
      </c>
      <c r="F3452" s="2">
        <v>459.79</v>
      </c>
      <c r="G3452" s="2">
        <v>0.08</v>
      </c>
      <c r="H3452" s="2" t="s">
        <v>20</v>
      </c>
      <c r="I3452" s="2">
        <v>-17.43</v>
      </c>
      <c r="J3452" s="2">
        <v>29.52</v>
      </c>
      <c r="K3452" s="2">
        <v>22.17</v>
      </c>
      <c r="L3452" s="2" t="s">
        <v>123</v>
      </c>
      <c r="M3452" s="2" t="s">
        <v>29</v>
      </c>
      <c r="N3452" s="2" t="s">
        <v>30</v>
      </c>
      <c r="O3452" s="2" t="s">
        <v>24</v>
      </c>
      <c r="P3452" s="2" t="s">
        <v>71</v>
      </c>
      <c r="Q3452" s="2" t="s">
        <v>62</v>
      </c>
      <c r="R3452" s="3">
        <v>43046</v>
      </c>
      <c r="S3452" s="10">
        <f t="shared" si="579"/>
        <v>2017</v>
      </c>
      <c r="T3452" t="str">
        <f t="shared" si="588"/>
        <v/>
      </c>
      <c r="U3452">
        <f t="shared" si="588"/>
        <v>-17.43</v>
      </c>
      <c r="V3452" t="str">
        <f t="shared" si="588"/>
        <v/>
      </c>
      <c r="W3452" t="str">
        <f t="shared" si="588"/>
        <v/>
      </c>
      <c r="Z3452">
        <f t="shared" si="589"/>
        <v>-17.43</v>
      </c>
      <c r="AA3452" t="str">
        <f t="shared" si="589"/>
        <v/>
      </c>
      <c r="AB3452" t="str">
        <f t="shared" si="589"/>
        <v/>
      </c>
      <c r="AE3452" t="str">
        <f t="shared" si="580"/>
        <v>Office Supplies</v>
      </c>
      <c r="AH3452" t="str">
        <f t="shared" si="581"/>
        <v/>
      </c>
      <c r="AI3452" t="str">
        <f t="shared" si="587"/>
        <v/>
      </c>
      <c r="AJ3452" t="str">
        <f t="shared" si="587"/>
        <v/>
      </c>
      <c r="AK3452" t="str">
        <f t="shared" si="587"/>
        <v/>
      </c>
      <c r="AL3452" t="str">
        <f t="shared" si="587"/>
        <v/>
      </c>
    </row>
    <row r="3453" spans="1:38" x14ac:dyDescent="0.2">
      <c r="A3453" s="1">
        <v>8695</v>
      </c>
      <c r="B3453" s="2" t="s">
        <v>18</v>
      </c>
      <c r="C3453" s="3">
        <v>43046</v>
      </c>
      <c r="D3453" s="2" t="s">
        <v>50</v>
      </c>
      <c r="E3453" s="2">
        <v>5</v>
      </c>
      <c r="F3453" s="2">
        <v>124.53</v>
      </c>
      <c r="G3453" s="2">
        <v>0</v>
      </c>
      <c r="H3453" s="2" t="s">
        <v>20</v>
      </c>
      <c r="I3453" s="2">
        <v>-65.069999999999993</v>
      </c>
      <c r="J3453" s="2">
        <v>32.950000000000003</v>
      </c>
      <c r="K3453" s="2">
        <v>18</v>
      </c>
      <c r="L3453" s="2" t="s">
        <v>123</v>
      </c>
      <c r="M3453" s="2" t="s">
        <v>29</v>
      </c>
      <c r="N3453" s="2" t="s">
        <v>30</v>
      </c>
      <c r="O3453" s="2" t="s">
        <v>31</v>
      </c>
      <c r="P3453" s="2" t="s">
        <v>32</v>
      </c>
      <c r="Q3453" s="2" t="s">
        <v>26</v>
      </c>
      <c r="R3453" s="3">
        <v>43047</v>
      </c>
      <c r="S3453" s="10">
        <f t="shared" si="579"/>
        <v>2017</v>
      </c>
      <c r="T3453" t="str">
        <f t="shared" si="588"/>
        <v/>
      </c>
      <c r="U3453">
        <f t="shared" si="588"/>
        <v>-65.069999999999993</v>
      </c>
      <c r="V3453" t="str">
        <f t="shared" si="588"/>
        <v/>
      </c>
      <c r="W3453" t="str">
        <f t="shared" si="588"/>
        <v/>
      </c>
      <c r="Z3453" t="str">
        <f t="shared" si="589"/>
        <v/>
      </c>
      <c r="AA3453">
        <f t="shared" si="589"/>
        <v>-65.069999999999993</v>
      </c>
      <c r="AB3453" t="str">
        <f t="shared" si="589"/>
        <v/>
      </c>
      <c r="AE3453" t="str">
        <f t="shared" si="580"/>
        <v>Technology</v>
      </c>
      <c r="AH3453">
        <f t="shared" si="581"/>
        <v>-65.069999999999993</v>
      </c>
      <c r="AI3453" t="str">
        <f t="shared" si="587"/>
        <v/>
      </c>
      <c r="AJ3453" t="str">
        <f t="shared" si="587"/>
        <v/>
      </c>
      <c r="AK3453" t="str">
        <f t="shared" si="587"/>
        <v/>
      </c>
      <c r="AL3453">
        <f t="shared" si="587"/>
        <v>-65.069999999999993</v>
      </c>
    </row>
    <row r="3454" spans="1:38" x14ac:dyDescent="0.2">
      <c r="A3454" s="1">
        <v>8696</v>
      </c>
      <c r="B3454" s="2" t="s">
        <v>18</v>
      </c>
      <c r="C3454" s="3">
        <v>43046</v>
      </c>
      <c r="D3454" s="2" t="s">
        <v>59</v>
      </c>
      <c r="E3454" s="2">
        <v>31</v>
      </c>
      <c r="F3454" s="2">
        <v>942.27</v>
      </c>
      <c r="G3454" s="2">
        <v>0.09</v>
      </c>
      <c r="H3454" s="2" t="s">
        <v>20</v>
      </c>
      <c r="I3454" s="2">
        <v>104.09</v>
      </c>
      <c r="J3454" s="2">
        <v>43.74</v>
      </c>
      <c r="K3454" s="2">
        <v>26.62</v>
      </c>
      <c r="L3454" s="2" t="s">
        <v>445</v>
      </c>
      <c r="M3454" s="2" t="s">
        <v>22</v>
      </c>
      <c r="N3454" s="2" t="s">
        <v>23</v>
      </c>
      <c r="O3454" s="2" t="s">
        <v>24</v>
      </c>
      <c r="P3454" s="2" t="s">
        <v>25</v>
      </c>
      <c r="Q3454" s="2" t="s">
        <v>26</v>
      </c>
      <c r="R3454" s="3">
        <v>43047</v>
      </c>
      <c r="S3454" s="10">
        <f t="shared" si="579"/>
        <v>2017</v>
      </c>
      <c r="T3454">
        <f t="shared" si="588"/>
        <v>104.09</v>
      </c>
      <c r="U3454" t="str">
        <f t="shared" si="588"/>
        <v/>
      </c>
      <c r="V3454" t="str">
        <f t="shared" si="588"/>
        <v/>
      </c>
      <c r="W3454" t="str">
        <f t="shared" si="588"/>
        <v/>
      </c>
      <c r="Z3454">
        <f t="shared" si="589"/>
        <v>104.09</v>
      </c>
      <c r="AA3454" t="str">
        <f t="shared" si="589"/>
        <v/>
      </c>
      <c r="AB3454" t="str">
        <f t="shared" si="589"/>
        <v/>
      </c>
      <c r="AE3454" t="str">
        <f t="shared" si="580"/>
        <v/>
      </c>
      <c r="AH3454" t="str">
        <f t="shared" si="581"/>
        <v/>
      </c>
      <c r="AI3454" t="str">
        <f t="shared" si="587"/>
        <v/>
      </c>
      <c r="AJ3454" t="str">
        <f t="shared" si="587"/>
        <v/>
      </c>
      <c r="AK3454" t="str">
        <f t="shared" si="587"/>
        <v/>
      </c>
      <c r="AL3454" t="str">
        <f t="shared" si="587"/>
        <v/>
      </c>
    </row>
    <row r="3455" spans="1:38" x14ac:dyDescent="0.2">
      <c r="A3455" s="1">
        <v>8697</v>
      </c>
      <c r="B3455" s="2" t="s">
        <v>18</v>
      </c>
      <c r="C3455" s="3">
        <v>43046</v>
      </c>
      <c r="D3455" s="2" t="s">
        <v>59</v>
      </c>
      <c r="E3455" s="2">
        <v>18</v>
      </c>
      <c r="F3455" s="2">
        <v>2138.2199999999998</v>
      </c>
      <c r="G3455" s="2">
        <v>0.05</v>
      </c>
      <c r="H3455" s="2" t="s">
        <v>20</v>
      </c>
      <c r="I3455" s="2">
        <v>824.32</v>
      </c>
      <c r="J3455" s="2">
        <v>132.97999999999999</v>
      </c>
      <c r="K3455" s="2">
        <v>23.07</v>
      </c>
      <c r="L3455" s="2" t="s">
        <v>445</v>
      </c>
      <c r="M3455" s="2" t="s">
        <v>22</v>
      </c>
      <c r="N3455" s="2" t="s">
        <v>23</v>
      </c>
      <c r="O3455" s="2" t="s">
        <v>24</v>
      </c>
      <c r="P3455" s="2" t="s">
        <v>25</v>
      </c>
      <c r="Q3455" s="2" t="s">
        <v>26</v>
      </c>
      <c r="R3455" s="3">
        <v>43047</v>
      </c>
      <c r="S3455" s="10">
        <f t="shared" si="579"/>
        <v>2017</v>
      </c>
      <c r="T3455">
        <f t="shared" si="588"/>
        <v>824.32</v>
      </c>
      <c r="U3455" t="str">
        <f t="shared" si="588"/>
        <v/>
      </c>
      <c r="V3455" t="str">
        <f t="shared" si="588"/>
        <v/>
      </c>
      <c r="W3455" t="str">
        <f t="shared" si="588"/>
        <v/>
      </c>
      <c r="Z3455">
        <f t="shared" si="589"/>
        <v>824.32</v>
      </c>
      <c r="AA3455" t="str">
        <f t="shared" si="589"/>
        <v/>
      </c>
      <c r="AB3455" t="str">
        <f t="shared" si="589"/>
        <v/>
      </c>
      <c r="AE3455" t="str">
        <f t="shared" si="580"/>
        <v/>
      </c>
      <c r="AH3455" t="str">
        <f t="shared" si="581"/>
        <v/>
      </c>
      <c r="AI3455" t="str">
        <f t="shared" si="587"/>
        <v/>
      </c>
      <c r="AJ3455" t="str">
        <f t="shared" si="587"/>
        <v/>
      </c>
      <c r="AK3455" t="str">
        <f t="shared" si="587"/>
        <v/>
      </c>
      <c r="AL3455" t="str">
        <f t="shared" si="587"/>
        <v/>
      </c>
    </row>
    <row r="3456" spans="1:38" x14ac:dyDescent="0.2">
      <c r="A3456" s="1">
        <v>8698</v>
      </c>
      <c r="B3456" s="2" t="s">
        <v>18</v>
      </c>
      <c r="C3456" s="3">
        <v>43047</v>
      </c>
      <c r="D3456" s="2" t="s">
        <v>59</v>
      </c>
      <c r="E3456" s="2">
        <v>25</v>
      </c>
      <c r="F3456" s="2">
        <v>1359.18</v>
      </c>
      <c r="G3456" s="2">
        <v>0.06</v>
      </c>
      <c r="H3456" s="2" t="s">
        <v>20</v>
      </c>
      <c r="I3456" s="2">
        <v>115.32</v>
      </c>
      <c r="J3456" s="2">
        <v>68.959999999999994</v>
      </c>
      <c r="K3456" s="2">
        <v>27.22</v>
      </c>
      <c r="L3456" s="2" t="s">
        <v>345</v>
      </c>
      <c r="M3456" s="2" t="s">
        <v>29</v>
      </c>
      <c r="N3456" s="2" t="s">
        <v>30</v>
      </c>
      <c r="O3456" s="2" t="s">
        <v>24</v>
      </c>
      <c r="P3456" s="2" t="s">
        <v>71</v>
      </c>
      <c r="Q3456" s="2" t="s">
        <v>26</v>
      </c>
      <c r="R3456" s="3">
        <v>43049</v>
      </c>
      <c r="S3456" s="10">
        <f t="shared" si="579"/>
        <v>2017</v>
      </c>
      <c r="T3456" t="str">
        <f t="shared" si="588"/>
        <v/>
      </c>
      <c r="U3456">
        <f t="shared" si="588"/>
        <v>115.32</v>
      </c>
      <c r="V3456" t="str">
        <f t="shared" si="588"/>
        <v/>
      </c>
      <c r="W3456" t="str">
        <f t="shared" si="588"/>
        <v/>
      </c>
      <c r="Z3456">
        <f t="shared" si="589"/>
        <v>115.32</v>
      </c>
      <c r="AA3456" t="str">
        <f t="shared" si="589"/>
        <v/>
      </c>
      <c r="AB3456" t="str">
        <f t="shared" si="589"/>
        <v/>
      </c>
      <c r="AE3456" t="str">
        <f t="shared" si="580"/>
        <v/>
      </c>
      <c r="AH3456" t="str">
        <f t="shared" si="581"/>
        <v/>
      </c>
      <c r="AI3456" t="str">
        <f t="shared" si="587"/>
        <v/>
      </c>
      <c r="AJ3456" t="str">
        <f t="shared" si="587"/>
        <v/>
      </c>
      <c r="AK3456" t="str">
        <f t="shared" si="587"/>
        <v/>
      </c>
      <c r="AL3456" t="str">
        <f t="shared" si="587"/>
        <v/>
      </c>
    </row>
    <row r="3457" spans="1:38" x14ac:dyDescent="0.2">
      <c r="A3457" s="1">
        <v>8699</v>
      </c>
      <c r="B3457" s="2" t="s">
        <v>18</v>
      </c>
      <c r="C3457" s="3">
        <v>43047</v>
      </c>
      <c r="D3457" s="2" t="s">
        <v>59</v>
      </c>
      <c r="E3457" s="2">
        <v>21</v>
      </c>
      <c r="F3457" s="2">
        <v>1568.36</v>
      </c>
      <c r="G3457" s="2">
        <v>7.0000000000000007E-2</v>
      </c>
      <c r="H3457" s="2" t="s">
        <v>49</v>
      </c>
      <c r="I3457" s="2">
        <v>-114.87</v>
      </c>
      <c r="J3457" s="2">
        <v>85.98</v>
      </c>
      <c r="K3457" s="2">
        <v>18</v>
      </c>
      <c r="L3457" s="2" t="s">
        <v>345</v>
      </c>
      <c r="M3457" s="2" t="s">
        <v>29</v>
      </c>
      <c r="N3457" s="2" t="s">
        <v>30</v>
      </c>
      <c r="O3457" s="2" t="s">
        <v>31</v>
      </c>
      <c r="P3457" s="2" t="s">
        <v>32</v>
      </c>
      <c r="Q3457" s="2" t="s">
        <v>26</v>
      </c>
      <c r="R3457" s="3">
        <v>43048</v>
      </c>
      <c r="S3457" s="10">
        <f t="shared" si="579"/>
        <v>2017</v>
      </c>
      <c r="T3457" t="str">
        <f t="shared" si="588"/>
        <v/>
      </c>
      <c r="U3457">
        <f t="shared" si="588"/>
        <v>-114.87</v>
      </c>
      <c r="V3457" t="str">
        <f t="shared" si="588"/>
        <v/>
      </c>
      <c r="W3457" t="str">
        <f t="shared" si="588"/>
        <v/>
      </c>
      <c r="Z3457" t="str">
        <f t="shared" si="589"/>
        <v/>
      </c>
      <c r="AA3457">
        <f t="shared" si="589"/>
        <v>-114.87</v>
      </c>
      <c r="AB3457" t="str">
        <f t="shared" si="589"/>
        <v/>
      </c>
      <c r="AE3457" t="str">
        <f t="shared" si="580"/>
        <v>Technology</v>
      </c>
      <c r="AH3457" t="str">
        <f t="shared" si="581"/>
        <v/>
      </c>
      <c r="AI3457" t="str">
        <f t="shared" si="587"/>
        <v/>
      </c>
      <c r="AJ3457" t="str">
        <f t="shared" si="587"/>
        <v/>
      </c>
      <c r="AK3457" t="str">
        <f t="shared" si="587"/>
        <v/>
      </c>
      <c r="AL3457" t="str">
        <f t="shared" si="587"/>
        <v/>
      </c>
    </row>
    <row r="3458" spans="1:38" x14ac:dyDescent="0.2">
      <c r="A3458" s="1">
        <v>8700</v>
      </c>
      <c r="B3458" s="2" t="s">
        <v>18</v>
      </c>
      <c r="C3458" s="3">
        <v>43047</v>
      </c>
      <c r="D3458" s="2" t="s">
        <v>59</v>
      </c>
      <c r="E3458" s="2">
        <v>7</v>
      </c>
      <c r="F3458" s="2">
        <v>1286.0464999999999</v>
      </c>
      <c r="G3458" s="2">
        <v>0.01</v>
      </c>
      <c r="H3458" s="2" t="s">
        <v>20</v>
      </c>
      <c r="I3458" s="2">
        <v>-390.77</v>
      </c>
      <c r="J3458" s="2">
        <v>212.99</v>
      </c>
      <c r="K3458" s="2">
        <v>18.2</v>
      </c>
      <c r="L3458" s="2" t="s">
        <v>390</v>
      </c>
      <c r="M3458" s="2" t="s">
        <v>38</v>
      </c>
      <c r="N3458" s="2" t="s">
        <v>43</v>
      </c>
      <c r="O3458" s="2" t="s">
        <v>31</v>
      </c>
      <c r="P3458" s="2" t="s">
        <v>39</v>
      </c>
      <c r="Q3458" s="2" t="s">
        <v>26</v>
      </c>
      <c r="R3458" s="3">
        <v>43049</v>
      </c>
      <c r="S3458" s="10">
        <f t="shared" si="579"/>
        <v>2017</v>
      </c>
      <c r="T3458" t="str">
        <f t="shared" si="588"/>
        <v/>
      </c>
      <c r="U3458" t="str">
        <f t="shared" si="588"/>
        <v/>
      </c>
      <c r="V3458">
        <f t="shared" si="588"/>
        <v>-390.77</v>
      </c>
      <c r="W3458" t="str">
        <f t="shared" si="588"/>
        <v/>
      </c>
      <c r="Z3458" t="str">
        <f t="shared" si="589"/>
        <v/>
      </c>
      <c r="AA3458">
        <f t="shared" si="589"/>
        <v>-390.77</v>
      </c>
      <c r="AB3458" t="str">
        <f t="shared" si="589"/>
        <v/>
      </c>
      <c r="AE3458" t="str">
        <f t="shared" si="580"/>
        <v>Technology</v>
      </c>
      <c r="AH3458">
        <f t="shared" si="581"/>
        <v>-390.77</v>
      </c>
      <c r="AI3458" t="str">
        <f t="shared" si="587"/>
        <v/>
      </c>
      <c r="AJ3458" t="str">
        <f t="shared" si="587"/>
        <v/>
      </c>
      <c r="AK3458" t="str">
        <f t="shared" si="587"/>
        <v/>
      </c>
      <c r="AL3458">
        <f t="shared" si="587"/>
        <v>-390.77</v>
      </c>
    </row>
    <row r="3459" spans="1:38" x14ac:dyDescent="0.2">
      <c r="A3459" s="1">
        <v>8701</v>
      </c>
      <c r="B3459" s="2" t="s">
        <v>18</v>
      </c>
      <c r="C3459" s="3">
        <v>43047</v>
      </c>
      <c r="D3459" s="2" t="s">
        <v>41</v>
      </c>
      <c r="E3459" s="2">
        <v>29</v>
      </c>
      <c r="F3459" s="2">
        <v>2762.33</v>
      </c>
      <c r="G3459" s="2">
        <v>0.06</v>
      </c>
      <c r="H3459" s="2" t="s">
        <v>20</v>
      </c>
      <c r="I3459" s="2">
        <v>4.07</v>
      </c>
      <c r="J3459" s="2">
        <v>104.23</v>
      </c>
      <c r="K3459" s="2">
        <v>53.61</v>
      </c>
      <c r="L3459" s="2" t="s">
        <v>488</v>
      </c>
      <c r="M3459" s="2" t="s">
        <v>66</v>
      </c>
      <c r="N3459" s="2" t="s">
        <v>30</v>
      </c>
      <c r="O3459" s="2" t="s">
        <v>45</v>
      </c>
      <c r="P3459" s="2" t="s">
        <v>55</v>
      </c>
      <c r="Q3459" s="2" t="s">
        <v>62</v>
      </c>
      <c r="R3459" s="3">
        <v>43048</v>
      </c>
      <c r="S3459" s="10">
        <f t="shared" ref="S3459:S3522" si="590">YEAR(C3459)</f>
        <v>2017</v>
      </c>
      <c r="T3459" t="str">
        <f t="shared" si="588"/>
        <v/>
      </c>
      <c r="U3459">
        <f t="shared" si="588"/>
        <v>4.07</v>
      </c>
      <c r="V3459" t="str">
        <f t="shared" si="588"/>
        <v/>
      </c>
      <c r="W3459" t="str">
        <f t="shared" si="588"/>
        <v/>
      </c>
      <c r="Z3459" t="str">
        <f t="shared" si="589"/>
        <v/>
      </c>
      <c r="AA3459" t="str">
        <f t="shared" si="589"/>
        <v/>
      </c>
      <c r="AB3459">
        <f t="shared" si="589"/>
        <v>4.07</v>
      </c>
      <c r="AE3459" t="str">
        <f t="shared" ref="AE3459:AE3522" si="591">IF(I3459&lt;0,O3459,"")</f>
        <v/>
      </c>
      <c r="AH3459" t="str">
        <f t="shared" ref="AH3459:AH3522" si="592">IF(E3459&lt;11,IF(O3459="Technology",I3459,""),"")</f>
        <v/>
      </c>
      <c r="AI3459" t="str">
        <f t="shared" ref="AI3459:AL3490" si="593">IF(AI$1=$S3459,$AH3459,"")</f>
        <v/>
      </c>
      <c r="AJ3459" t="str">
        <f t="shared" si="593"/>
        <v/>
      </c>
      <c r="AK3459" t="str">
        <f t="shared" si="593"/>
        <v/>
      </c>
      <c r="AL3459" t="str">
        <f t="shared" si="593"/>
        <v/>
      </c>
    </row>
    <row r="3460" spans="1:38" x14ac:dyDescent="0.2">
      <c r="A3460" s="1">
        <v>8702</v>
      </c>
      <c r="B3460" s="2" t="s">
        <v>18</v>
      </c>
      <c r="C3460" s="3">
        <v>43047</v>
      </c>
      <c r="D3460" s="2" t="s">
        <v>41</v>
      </c>
      <c r="E3460" s="2">
        <v>15</v>
      </c>
      <c r="F3460" s="2">
        <v>19424.95</v>
      </c>
      <c r="G3460" s="2">
        <v>0.03</v>
      </c>
      <c r="H3460" s="2" t="s">
        <v>20</v>
      </c>
      <c r="I3460" s="2">
        <v>8422.9699999999993</v>
      </c>
      <c r="J3460" s="2">
        <v>1282.99</v>
      </c>
      <c r="K3460" s="2">
        <v>33.99</v>
      </c>
      <c r="L3460" s="2" t="s">
        <v>488</v>
      </c>
      <c r="M3460" s="2" t="s">
        <v>66</v>
      </c>
      <c r="N3460" s="2" t="s">
        <v>30</v>
      </c>
      <c r="O3460" s="2" t="s">
        <v>24</v>
      </c>
      <c r="P3460" s="2" t="s">
        <v>25</v>
      </c>
      <c r="Q3460" s="2" t="s">
        <v>26</v>
      </c>
      <c r="R3460" s="3">
        <v>43049</v>
      </c>
      <c r="S3460" s="10">
        <f t="shared" si="590"/>
        <v>2017</v>
      </c>
      <c r="T3460" t="str">
        <f t="shared" si="588"/>
        <v/>
      </c>
      <c r="U3460">
        <f t="shared" si="588"/>
        <v>8422.9699999999993</v>
      </c>
      <c r="V3460" t="str">
        <f t="shared" si="588"/>
        <v/>
      </c>
      <c r="W3460" t="str">
        <f t="shared" si="588"/>
        <v/>
      </c>
      <c r="Z3460">
        <f t="shared" si="589"/>
        <v>8422.9699999999993</v>
      </c>
      <c r="AA3460" t="str">
        <f t="shared" si="589"/>
        <v/>
      </c>
      <c r="AB3460" t="str">
        <f t="shared" si="589"/>
        <v/>
      </c>
      <c r="AE3460" t="str">
        <f t="shared" si="591"/>
        <v/>
      </c>
      <c r="AH3460" t="str">
        <f t="shared" si="592"/>
        <v/>
      </c>
      <c r="AI3460" t="str">
        <f t="shared" si="593"/>
        <v/>
      </c>
      <c r="AJ3460" t="str">
        <f t="shared" si="593"/>
        <v/>
      </c>
      <c r="AK3460" t="str">
        <f t="shared" si="593"/>
        <v/>
      </c>
      <c r="AL3460" t="str">
        <f t="shared" si="593"/>
        <v/>
      </c>
    </row>
    <row r="3461" spans="1:38" x14ac:dyDescent="0.2">
      <c r="A3461" s="1">
        <v>8703</v>
      </c>
      <c r="B3461" s="2" t="s">
        <v>18</v>
      </c>
      <c r="C3461" s="3">
        <v>43048</v>
      </c>
      <c r="D3461" s="2" t="s">
        <v>19</v>
      </c>
      <c r="E3461" s="2">
        <v>27</v>
      </c>
      <c r="F3461" s="2">
        <v>2661.56</v>
      </c>
      <c r="G3461" s="2">
        <v>0.01</v>
      </c>
      <c r="H3461" s="2" t="s">
        <v>44</v>
      </c>
      <c r="I3461" s="2">
        <v>606.33000000000004</v>
      </c>
      <c r="J3461" s="2">
        <v>102.97</v>
      </c>
      <c r="K3461" s="2">
        <v>42</v>
      </c>
      <c r="L3461" s="2" t="s">
        <v>403</v>
      </c>
      <c r="M3461" s="2" t="s">
        <v>22</v>
      </c>
      <c r="N3461" s="2" t="s">
        <v>23</v>
      </c>
      <c r="O3461" s="2" t="s">
        <v>31</v>
      </c>
      <c r="P3461" s="2" t="s">
        <v>33</v>
      </c>
      <c r="Q3461" s="2" t="s">
        <v>56</v>
      </c>
      <c r="R3461" s="3">
        <v>43050</v>
      </c>
      <c r="S3461" s="10">
        <f t="shared" si="590"/>
        <v>2017</v>
      </c>
      <c r="T3461">
        <f t="shared" si="588"/>
        <v>606.33000000000004</v>
      </c>
      <c r="U3461" t="str">
        <f t="shared" si="588"/>
        <v/>
      </c>
      <c r="V3461" t="str">
        <f t="shared" si="588"/>
        <v/>
      </c>
      <c r="W3461" t="str">
        <f t="shared" si="588"/>
        <v/>
      </c>
      <c r="Z3461" t="str">
        <f t="shared" si="589"/>
        <v/>
      </c>
      <c r="AA3461">
        <f t="shared" si="589"/>
        <v>606.33000000000004</v>
      </c>
      <c r="AB3461" t="str">
        <f t="shared" si="589"/>
        <v/>
      </c>
      <c r="AE3461" t="str">
        <f t="shared" si="591"/>
        <v/>
      </c>
      <c r="AH3461" t="str">
        <f t="shared" si="592"/>
        <v/>
      </c>
      <c r="AI3461" t="str">
        <f t="shared" si="593"/>
        <v/>
      </c>
      <c r="AJ3461" t="str">
        <f t="shared" si="593"/>
        <v/>
      </c>
      <c r="AK3461" t="str">
        <f t="shared" si="593"/>
        <v/>
      </c>
      <c r="AL3461" t="str">
        <f t="shared" si="593"/>
        <v/>
      </c>
    </row>
    <row r="3462" spans="1:38" x14ac:dyDescent="0.2">
      <c r="A3462" s="1">
        <v>8704</v>
      </c>
      <c r="B3462" s="2" t="s">
        <v>18</v>
      </c>
      <c r="C3462" s="3">
        <v>43048</v>
      </c>
      <c r="D3462" s="2" t="s">
        <v>19</v>
      </c>
      <c r="E3462" s="2">
        <v>15</v>
      </c>
      <c r="F3462" s="2">
        <v>1730.05</v>
      </c>
      <c r="G3462" s="2">
        <v>0.05</v>
      </c>
      <c r="H3462" s="2" t="s">
        <v>44</v>
      </c>
      <c r="I3462" s="2">
        <v>-394.27</v>
      </c>
      <c r="J3462" s="2">
        <v>126.98</v>
      </c>
      <c r="K3462" s="2">
        <v>65.42</v>
      </c>
      <c r="L3462" s="2" t="s">
        <v>403</v>
      </c>
      <c r="M3462" s="2" t="s">
        <v>22</v>
      </c>
      <c r="N3462" s="2" t="s">
        <v>23</v>
      </c>
      <c r="O3462" s="2" t="s">
        <v>45</v>
      </c>
      <c r="P3462" s="2" t="s">
        <v>67</v>
      </c>
      <c r="Q3462" s="2" t="s">
        <v>47</v>
      </c>
      <c r="R3462" s="3">
        <v>43049</v>
      </c>
      <c r="S3462" s="10">
        <f t="shared" si="590"/>
        <v>2017</v>
      </c>
      <c r="T3462">
        <f t="shared" ref="T3462:W3481" si="594">IF($N3462=T$1,$I3462,"")</f>
        <v>-394.27</v>
      </c>
      <c r="U3462" t="str">
        <f t="shared" si="594"/>
        <v/>
      </c>
      <c r="V3462" t="str">
        <f t="shared" si="594"/>
        <v/>
      </c>
      <c r="W3462" t="str">
        <f t="shared" si="594"/>
        <v/>
      </c>
      <c r="Z3462" t="str">
        <f t="shared" ref="Z3462:AB3481" si="595">IF($O3462=Z$1,$I3462,"")</f>
        <v/>
      </c>
      <c r="AA3462" t="str">
        <f t="shared" si="595"/>
        <v/>
      </c>
      <c r="AB3462">
        <f t="shared" si="595"/>
        <v>-394.27</v>
      </c>
      <c r="AE3462" t="str">
        <f t="shared" si="591"/>
        <v>Furniture</v>
      </c>
      <c r="AH3462" t="str">
        <f t="shared" si="592"/>
        <v/>
      </c>
      <c r="AI3462" t="str">
        <f t="shared" si="593"/>
        <v/>
      </c>
      <c r="AJ3462" t="str">
        <f t="shared" si="593"/>
        <v/>
      </c>
      <c r="AK3462" t="str">
        <f t="shared" si="593"/>
        <v/>
      </c>
      <c r="AL3462" t="str">
        <f t="shared" si="593"/>
        <v/>
      </c>
    </row>
    <row r="3463" spans="1:38" x14ac:dyDescent="0.2">
      <c r="A3463" s="1">
        <v>8705</v>
      </c>
      <c r="B3463" s="2" t="s">
        <v>18</v>
      </c>
      <c r="C3463" s="3">
        <v>43048</v>
      </c>
      <c r="D3463" s="2" t="s">
        <v>19</v>
      </c>
      <c r="E3463" s="2">
        <v>16</v>
      </c>
      <c r="F3463" s="2">
        <v>43.63</v>
      </c>
      <c r="G3463" s="2">
        <v>0.02</v>
      </c>
      <c r="H3463" s="2" t="s">
        <v>20</v>
      </c>
      <c r="I3463" s="2">
        <v>-19.47</v>
      </c>
      <c r="J3463" s="2">
        <v>14.12</v>
      </c>
      <c r="K3463" s="2">
        <v>15.99</v>
      </c>
      <c r="L3463" s="2" t="s">
        <v>403</v>
      </c>
      <c r="M3463" s="2" t="s">
        <v>22</v>
      </c>
      <c r="N3463" s="2" t="s">
        <v>23</v>
      </c>
      <c r="O3463" s="2" t="s">
        <v>31</v>
      </c>
      <c r="P3463" s="2" t="s">
        <v>32</v>
      </c>
      <c r="Q3463" s="2" t="s">
        <v>58</v>
      </c>
      <c r="R3463" s="3">
        <v>43050</v>
      </c>
      <c r="S3463" s="10">
        <f t="shared" si="590"/>
        <v>2017</v>
      </c>
      <c r="T3463">
        <f t="shared" si="594"/>
        <v>-19.47</v>
      </c>
      <c r="U3463" t="str">
        <f t="shared" si="594"/>
        <v/>
      </c>
      <c r="V3463" t="str">
        <f t="shared" si="594"/>
        <v/>
      </c>
      <c r="W3463" t="str">
        <f t="shared" si="594"/>
        <v/>
      </c>
      <c r="Z3463" t="str">
        <f t="shared" si="595"/>
        <v/>
      </c>
      <c r="AA3463">
        <f t="shared" si="595"/>
        <v>-19.47</v>
      </c>
      <c r="AB3463" t="str">
        <f t="shared" si="595"/>
        <v/>
      </c>
      <c r="AE3463" t="str">
        <f t="shared" si="591"/>
        <v>Technology</v>
      </c>
      <c r="AH3463" t="str">
        <f t="shared" si="592"/>
        <v/>
      </c>
      <c r="AI3463" t="str">
        <f t="shared" si="593"/>
        <v/>
      </c>
      <c r="AJ3463" t="str">
        <f t="shared" si="593"/>
        <v/>
      </c>
      <c r="AK3463" t="str">
        <f t="shared" si="593"/>
        <v/>
      </c>
      <c r="AL3463" t="str">
        <f t="shared" si="593"/>
        <v/>
      </c>
    </row>
    <row r="3464" spans="1:38" x14ac:dyDescent="0.2">
      <c r="A3464" s="1">
        <v>8706</v>
      </c>
      <c r="B3464" s="2" t="s">
        <v>18</v>
      </c>
      <c r="C3464" s="3">
        <v>43048</v>
      </c>
      <c r="D3464" s="2" t="s">
        <v>41</v>
      </c>
      <c r="E3464" s="2">
        <v>1</v>
      </c>
      <c r="F3464" s="2">
        <v>14.17</v>
      </c>
      <c r="G3464" s="2">
        <v>0.06</v>
      </c>
      <c r="H3464" s="2" t="s">
        <v>20</v>
      </c>
      <c r="I3464" s="2">
        <v>1.74</v>
      </c>
      <c r="J3464" s="2">
        <v>14.52</v>
      </c>
      <c r="K3464" s="2">
        <v>18.28</v>
      </c>
      <c r="L3464" s="2" t="s">
        <v>42</v>
      </c>
      <c r="M3464" s="2" t="s">
        <v>22</v>
      </c>
      <c r="N3464" s="2" t="s">
        <v>43</v>
      </c>
      <c r="O3464" s="2" t="s">
        <v>24</v>
      </c>
      <c r="P3464" s="2" t="s">
        <v>64</v>
      </c>
      <c r="Q3464" s="2" t="s">
        <v>36</v>
      </c>
      <c r="R3464" s="3">
        <v>43050</v>
      </c>
      <c r="S3464" s="10">
        <f t="shared" si="590"/>
        <v>2017</v>
      </c>
      <c r="T3464" t="str">
        <f t="shared" si="594"/>
        <v/>
      </c>
      <c r="U3464" t="str">
        <f t="shared" si="594"/>
        <v/>
      </c>
      <c r="V3464">
        <f t="shared" si="594"/>
        <v>1.74</v>
      </c>
      <c r="W3464" t="str">
        <f t="shared" si="594"/>
        <v/>
      </c>
      <c r="Z3464">
        <f t="shared" si="595"/>
        <v>1.74</v>
      </c>
      <c r="AA3464" t="str">
        <f t="shared" si="595"/>
        <v/>
      </c>
      <c r="AB3464" t="str">
        <f t="shared" si="595"/>
        <v/>
      </c>
      <c r="AE3464" t="str">
        <f t="shared" si="591"/>
        <v/>
      </c>
      <c r="AH3464" t="str">
        <f t="shared" si="592"/>
        <v/>
      </c>
      <c r="AI3464" t="str">
        <f t="shared" si="593"/>
        <v/>
      </c>
      <c r="AJ3464" t="str">
        <f t="shared" si="593"/>
        <v/>
      </c>
      <c r="AK3464" t="str">
        <f t="shared" si="593"/>
        <v/>
      </c>
      <c r="AL3464" t="str">
        <f t="shared" si="593"/>
        <v/>
      </c>
    </row>
    <row r="3465" spans="1:38" x14ac:dyDescent="0.2">
      <c r="A3465" s="1">
        <v>8707</v>
      </c>
      <c r="B3465" s="2" t="s">
        <v>18</v>
      </c>
      <c r="C3465" s="3">
        <v>43049</v>
      </c>
      <c r="D3465" s="2" t="s">
        <v>41</v>
      </c>
      <c r="E3465" s="2">
        <v>17</v>
      </c>
      <c r="F3465" s="2">
        <v>385.48</v>
      </c>
      <c r="G3465" s="2">
        <v>0</v>
      </c>
      <c r="H3465" s="2" t="s">
        <v>20</v>
      </c>
      <c r="I3465" s="2">
        <v>75.88</v>
      </c>
      <c r="J3465" s="2">
        <v>34.24</v>
      </c>
      <c r="K3465" s="2">
        <v>15.99</v>
      </c>
      <c r="L3465" s="2" t="s">
        <v>383</v>
      </c>
      <c r="M3465" s="2" t="s">
        <v>38</v>
      </c>
      <c r="N3465" s="2" t="s">
        <v>30</v>
      </c>
      <c r="O3465" s="2" t="s">
        <v>31</v>
      </c>
      <c r="P3465" s="2" t="s">
        <v>32</v>
      </c>
      <c r="Q3465" s="2" t="s">
        <v>58</v>
      </c>
      <c r="R3465" s="3">
        <v>43052</v>
      </c>
      <c r="S3465" s="10">
        <f t="shared" si="590"/>
        <v>2017</v>
      </c>
      <c r="T3465" t="str">
        <f t="shared" si="594"/>
        <v/>
      </c>
      <c r="U3465">
        <f t="shared" si="594"/>
        <v>75.88</v>
      </c>
      <c r="V3465" t="str">
        <f t="shared" si="594"/>
        <v/>
      </c>
      <c r="W3465" t="str">
        <f t="shared" si="594"/>
        <v/>
      </c>
      <c r="Z3465" t="str">
        <f t="shared" si="595"/>
        <v/>
      </c>
      <c r="AA3465">
        <f t="shared" si="595"/>
        <v>75.88</v>
      </c>
      <c r="AB3465" t="str">
        <f t="shared" si="595"/>
        <v/>
      </c>
      <c r="AE3465" t="str">
        <f t="shared" si="591"/>
        <v/>
      </c>
      <c r="AH3465" t="str">
        <f t="shared" si="592"/>
        <v/>
      </c>
      <c r="AI3465" t="str">
        <f t="shared" si="593"/>
        <v/>
      </c>
      <c r="AJ3465" t="str">
        <f t="shared" si="593"/>
        <v/>
      </c>
      <c r="AK3465" t="str">
        <f t="shared" si="593"/>
        <v/>
      </c>
      <c r="AL3465" t="str">
        <f t="shared" si="593"/>
        <v/>
      </c>
    </row>
    <row r="3466" spans="1:38" x14ac:dyDescent="0.2">
      <c r="A3466" s="1">
        <v>8708</v>
      </c>
      <c r="B3466" s="2" t="s">
        <v>18</v>
      </c>
      <c r="C3466" s="3">
        <v>43049</v>
      </c>
      <c r="D3466" s="2" t="s">
        <v>41</v>
      </c>
      <c r="E3466" s="2">
        <v>24</v>
      </c>
      <c r="F3466" s="2">
        <v>739.11</v>
      </c>
      <c r="G3466" s="2">
        <v>0</v>
      </c>
      <c r="H3466" s="2" t="s">
        <v>20</v>
      </c>
      <c r="I3466" s="2">
        <v>181.22</v>
      </c>
      <c r="J3466" s="2">
        <v>41.89</v>
      </c>
      <c r="K3466" s="2">
        <v>15.99</v>
      </c>
      <c r="L3466" s="2" t="s">
        <v>383</v>
      </c>
      <c r="M3466" s="2" t="s">
        <v>38</v>
      </c>
      <c r="N3466" s="2" t="s">
        <v>30</v>
      </c>
      <c r="O3466" s="2" t="s">
        <v>31</v>
      </c>
      <c r="P3466" s="2" t="s">
        <v>32</v>
      </c>
      <c r="Q3466" s="2" t="s">
        <v>58</v>
      </c>
      <c r="R3466" s="3">
        <v>43050</v>
      </c>
      <c r="S3466" s="10">
        <f t="shared" si="590"/>
        <v>2017</v>
      </c>
      <c r="T3466" t="str">
        <f t="shared" si="594"/>
        <v/>
      </c>
      <c r="U3466">
        <f t="shared" si="594"/>
        <v>181.22</v>
      </c>
      <c r="V3466" t="str">
        <f t="shared" si="594"/>
        <v/>
      </c>
      <c r="W3466" t="str">
        <f t="shared" si="594"/>
        <v/>
      </c>
      <c r="Z3466" t="str">
        <f t="shared" si="595"/>
        <v/>
      </c>
      <c r="AA3466">
        <f t="shared" si="595"/>
        <v>181.22</v>
      </c>
      <c r="AB3466" t="str">
        <f t="shared" si="595"/>
        <v/>
      </c>
      <c r="AE3466" t="str">
        <f t="shared" si="591"/>
        <v/>
      </c>
      <c r="AH3466" t="str">
        <f t="shared" si="592"/>
        <v/>
      </c>
      <c r="AI3466" t="str">
        <f t="shared" si="593"/>
        <v/>
      </c>
      <c r="AJ3466" t="str">
        <f t="shared" si="593"/>
        <v/>
      </c>
      <c r="AK3466" t="str">
        <f t="shared" si="593"/>
        <v/>
      </c>
      <c r="AL3466" t="str">
        <f t="shared" si="593"/>
        <v/>
      </c>
    </row>
    <row r="3467" spans="1:38" x14ac:dyDescent="0.2">
      <c r="A3467" s="1">
        <v>8709</v>
      </c>
      <c r="B3467" s="2" t="s">
        <v>18</v>
      </c>
      <c r="C3467" s="3">
        <v>43051</v>
      </c>
      <c r="D3467" s="2" t="s">
        <v>41</v>
      </c>
      <c r="E3467" s="2">
        <v>43</v>
      </c>
      <c r="F3467" s="2">
        <v>1711.98</v>
      </c>
      <c r="G3467" s="2">
        <v>0.02</v>
      </c>
      <c r="H3467" s="2" t="s">
        <v>20</v>
      </c>
      <c r="I3467" s="2">
        <v>523.88</v>
      </c>
      <c r="J3467" s="2">
        <v>50.06</v>
      </c>
      <c r="K3467" s="2">
        <v>18.5</v>
      </c>
      <c r="L3467" s="2" t="s">
        <v>184</v>
      </c>
      <c r="M3467" s="2" t="s">
        <v>38</v>
      </c>
      <c r="N3467" s="2" t="s">
        <v>43</v>
      </c>
      <c r="O3467" s="2" t="s">
        <v>24</v>
      </c>
      <c r="P3467" s="2" t="s">
        <v>71</v>
      </c>
      <c r="Q3467" s="2" t="s">
        <v>26</v>
      </c>
      <c r="R3467" s="3">
        <v>43051</v>
      </c>
      <c r="S3467" s="10">
        <f t="shared" si="590"/>
        <v>2017</v>
      </c>
      <c r="T3467" t="str">
        <f t="shared" si="594"/>
        <v/>
      </c>
      <c r="U3467" t="str">
        <f t="shared" si="594"/>
        <v/>
      </c>
      <c r="V3467">
        <f t="shared" si="594"/>
        <v>523.88</v>
      </c>
      <c r="W3467" t="str">
        <f t="shared" si="594"/>
        <v/>
      </c>
      <c r="Z3467">
        <f t="shared" si="595"/>
        <v>523.88</v>
      </c>
      <c r="AA3467" t="str">
        <f t="shared" si="595"/>
        <v/>
      </c>
      <c r="AB3467" t="str">
        <f t="shared" si="595"/>
        <v/>
      </c>
      <c r="AE3467" t="str">
        <f t="shared" si="591"/>
        <v/>
      </c>
      <c r="AH3467" t="str">
        <f t="shared" si="592"/>
        <v/>
      </c>
      <c r="AI3467" t="str">
        <f t="shared" si="593"/>
        <v/>
      </c>
      <c r="AJ3467" t="str">
        <f t="shared" si="593"/>
        <v/>
      </c>
      <c r="AK3467" t="str">
        <f t="shared" si="593"/>
        <v/>
      </c>
      <c r="AL3467" t="str">
        <f t="shared" si="593"/>
        <v/>
      </c>
    </row>
    <row r="3468" spans="1:38" x14ac:dyDescent="0.2">
      <c r="A3468" s="1">
        <v>8710</v>
      </c>
      <c r="B3468" s="2" t="s">
        <v>18</v>
      </c>
      <c r="C3468" s="3">
        <v>43052</v>
      </c>
      <c r="D3468" s="2" t="s">
        <v>41</v>
      </c>
      <c r="E3468" s="2">
        <v>48</v>
      </c>
      <c r="F3468" s="2">
        <v>7243.23</v>
      </c>
      <c r="G3468" s="2">
        <v>0.01</v>
      </c>
      <c r="H3468" s="2" t="s">
        <v>20</v>
      </c>
      <c r="I3468" s="2">
        <v>3501.77</v>
      </c>
      <c r="J3468" s="2">
        <v>152.99</v>
      </c>
      <c r="K3468" s="2">
        <v>27.99</v>
      </c>
      <c r="L3468" s="2" t="s">
        <v>390</v>
      </c>
      <c r="M3468" s="2" t="s">
        <v>29</v>
      </c>
      <c r="N3468" s="2" t="s">
        <v>43</v>
      </c>
      <c r="O3468" s="2" t="s">
        <v>31</v>
      </c>
      <c r="P3468" s="2" t="s">
        <v>33</v>
      </c>
      <c r="Q3468" s="2" t="s">
        <v>62</v>
      </c>
      <c r="R3468" s="3">
        <v>43052</v>
      </c>
      <c r="S3468" s="10">
        <f t="shared" si="590"/>
        <v>2017</v>
      </c>
      <c r="T3468" t="str">
        <f t="shared" si="594"/>
        <v/>
      </c>
      <c r="U3468" t="str">
        <f t="shared" si="594"/>
        <v/>
      </c>
      <c r="V3468">
        <f t="shared" si="594"/>
        <v>3501.77</v>
      </c>
      <c r="W3468" t="str">
        <f t="shared" si="594"/>
        <v/>
      </c>
      <c r="Z3468" t="str">
        <f t="shared" si="595"/>
        <v/>
      </c>
      <c r="AA3468">
        <f t="shared" si="595"/>
        <v>3501.77</v>
      </c>
      <c r="AB3468" t="str">
        <f t="shared" si="595"/>
        <v/>
      </c>
      <c r="AE3468" t="str">
        <f t="shared" si="591"/>
        <v/>
      </c>
      <c r="AH3468" t="str">
        <f t="shared" si="592"/>
        <v/>
      </c>
      <c r="AI3468" t="str">
        <f t="shared" si="593"/>
        <v/>
      </c>
      <c r="AJ3468" t="str">
        <f t="shared" si="593"/>
        <v/>
      </c>
      <c r="AK3468" t="str">
        <f t="shared" si="593"/>
        <v/>
      </c>
      <c r="AL3468" t="str">
        <f t="shared" si="593"/>
        <v/>
      </c>
    </row>
    <row r="3469" spans="1:38" x14ac:dyDescent="0.2">
      <c r="A3469" s="1">
        <v>8711</v>
      </c>
      <c r="B3469" s="2" t="s">
        <v>18</v>
      </c>
      <c r="C3469" s="3">
        <v>43053</v>
      </c>
      <c r="D3469" s="2" t="s">
        <v>27</v>
      </c>
      <c r="E3469" s="2">
        <v>44</v>
      </c>
      <c r="F3469" s="2">
        <v>275.74</v>
      </c>
      <c r="G3469" s="2">
        <v>0.09</v>
      </c>
      <c r="H3469" s="2" t="s">
        <v>20</v>
      </c>
      <c r="I3469" s="2">
        <v>-235.43</v>
      </c>
      <c r="J3469" s="2">
        <v>18.48</v>
      </c>
      <c r="K3469" s="2">
        <v>22.88</v>
      </c>
      <c r="L3469" s="2" t="s">
        <v>418</v>
      </c>
      <c r="M3469" s="2" t="s">
        <v>66</v>
      </c>
      <c r="N3469" s="2" t="s">
        <v>30</v>
      </c>
      <c r="O3469" s="2" t="s">
        <v>24</v>
      </c>
      <c r="P3469" s="2" t="s">
        <v>35</v>
      </c>
      <c r="Q3469" s="2" t="s">
        <v>26</v>
      </c>
      <c r="R3469" s="3">
        <v>43058</v>
      </c>
      <c r="S3469" s="10">
        <f t="shared" si="590"/>
        <v>2017</v>
      </c>
      <c r="T3469" t="str">
        <f t="shared" si="594"/>
        <v/>
      </c>
      <c r="U3469">
        <f t="shared" si="594"/>
        <v>-235.43</v>
      </c>
      <c r="V3469" t="str">
        <f t="shared" si="594"/>
        <v/>
      </c>
      <c r="W3469" t="str">
        <f t="shared" si="594"/>
        <v/>
      </c>
      <c r="Z3469">
        <f t="shared" si="595"/>
        <v>-235.43</v>
      </c>
      <c r="AA3469" t="str">
        <f t="shared" si="595"/>
        <v/>
      </c>
      <c r="AB3469" t="str">
        <f t="shared" si="595"/>
        <v/>
      </c>
      <c r="AE3469" t="str">
        <f t="shared" si="591"/>
        <v>Office Supplies</v>
      </c>
      <c r="AH3469" t="str">
        <f t="shared" si="592"/>
        <v/>
      </c>
      <c r="AI3469" t="str">
        <f t="shared" si="593"/>
        <v/>
      </c>
      <c r="AJ3469" t="str">
        <f t="shared" si="593"/>
        <v/>
      </c>
      <c r="AK3469" t="str">
        <f t="shared" si="593"/>
        <v/>
      </c>
      <c r="AL3469" t="str">
        <f t="shared" si="593"/>
        <v/>
      </c>
    </row>
    <row r="3470" spans="1:38" x14ac:dyDescent="0.2">
      <c r="A3470" s="1">
        <v>8712</v>
      </c>
      <c r="B3470" s="2" t="s">
        <v>18</v>
      </c>
      <c r="C3470" s="3">
        <v>43056</v>
      </c>
      <c r="D3470" s="2" t="s">
        <v>27</v>
      </c>
      <c r="E3470" s="2">
        <v>4</v>
      </c>
      <c r="F3470" s="2">
        <v>40.119999999999997</v>
      </c>
      <c r="G3470" s="2">
        <v>0.09</v>
      </c>
      <c r="H3470" s="2" t="s">
        <v>20</v>
      </c>
      <c r="I3470" s="2">
        <v>-17.190000000000001</v>
      </c>
      <c r="J3470" s="2">
        <v>18.48</v>
      </c>
      <c r="K3470" s="2">
        <v>22.19</v>
      </c>
      <c r="L3470" s="2" t="s">
        <v>53</v>
      </c>
      <c r="M3470" s="2" t="s">
        <v>38</v>
      </c>
      <c r="N3470" s="2" t="s">
        <v>30</v>
      </c>
      <c r="O3470" s="2" t="s">
        <v>24</v>
      </c>
      <c r="P3470" s="2" t="s">
        <v>35</v>
      </c>
      <c r="Q3470" s="2" t="s">
        <v>26</v>
      </c>
      <c r="R3470" s="3">
        <v>43065</v>
      </c>
      <c r="S3470" s="10">
        <f t="shared" si="590"/>
        <v>2017</v>
      </c>
      <c r="T3470" t="str">
        <f t="shared" si="594"/>
        <v/>
      </c>
      <c r="U3470">
        <f t="shared" si="594"/>
        <v>-17.190000000000001</v>
      </c>
      <c r="V3470" t="str">
        <f t="shared" si="594"/>
        <v/>
      </c>
      <c r="W3470" t="str">
        <f t="shared" si="594"/>
        <v/>
      </c>
      <c r="Z3470">
        <f t="shared" si="595"/>
        <v>-17.190000000000001</v>
      </c>
      <c r="AA3470" t="str">
        <f t="shared" si="595"/>
        <v/>
      </c>
      <c r="AB3470" t="str">
        <f t="shared" si="595"/>
        <v/>
      </c>
      <c r="AE3470" t="str">
        <f t="shared" si="591"/>
        <v>Office Supplies</v>
      </c>
      <c r="AH3470" t="str">
        <f t="shared" si="592"/>
        <v/>
      </c>
      <c r="AI3470" t="str">
        <f t="shared" si="593"/>
        <v/>
      </c>
      <c r="AJ3470" t="str">
        <f t="shared" si="593"/>
        <v/>
      </c>
      <c r="AK3470" t="str">
        <f t="shared" si="593"/>
        <v/>
      </c>
      <c r="AL3470" t="str">
        <f t="shared" si="593"/>
        <v/>
      </c>
    </row>
    <row r="3471" spans="1:38" x14ac:dyDescent="0.2">
      <c r="A3471" s="1">
        <v>8713</v>
      </c>
      <c r="B3471" s="2" t="s">
        <v>18</v>
      </c>
      <c r="C3471" s="3">
        <v>43056</v>
      </c>
      <c r="D3471" s="2" t="s">
        <v>27</v>
      </c>
      <c r="E3471" s="2">
        <v>12</v>
      </c>
      <c r="F3471" s="2">
        <v>1743.81</v>
      </c>
      <c r="G3471" s="2">
        <v>0.1</v>
      </c>
      <c r="H3471" s="2" t="s">
        <v>44</v>
      </c>
      <c r="I3471" s="2">
        <v>-757.04</v>
      </c>
      <c r="J3471" s="2">
        <v>158.05000000000001</v>
      </c>
      <c r="K3471" s="2">
        <v>94.2</v>
      </c>
      <c r="L3471" s="2" t="s">
        <v>113</v>
      </c>
      <c r="M3471" s="2" t="s">
        <v>29</v>
      </c>
      <c r="N3471" s="2" t="s">
        <v>30</v>
      </c>
      <c r="O3471" s="2" t="s">
        <v>45</v>
      </c>
      <c r="P3471" s="2" t="s">
        <v>46</v>
      </c>
      <c r="Q3471" s="2" t="s">
        <v>47</v>
      </c>
      <c r="R3471" s="3">
        <v>43063</v>
      </c>
      <c r="S3471" s="10">
        <f t="shared" si="590"/>
        <v>2017</v>
      </c>
      <c r="T3471" t="str">
        <f t="shared" si="594"/>
        <v/>
      </c>
      <c r="U3471">
        <f t="shared" si="594"/>
        <v>-757.04</v>
      </c>
      <c r="V3471" t="str">
        <f t="shared" si="594"/>
        <v/>
      </c>
      <c r="W3471" t="str">
        <f t="shared" si="594"/>
        <v/>
      </c>
      <c r="Z3471" t="str">
        <f t="shared" si="595"/>
        <v/>
      </c>
      <c r="AA3471" t="str">
        <f t="shared" si="595"/>
        <v/>
      </c>
      <c r="AB3471">
        <f t="shared" si="595"/>
        <v>-757.04</v>
      </c>
      <c r="AE3471" t="str">
        <f t="shared" si="591"/>
        <v>Furniture</v>
      </c>
      <c r="AH3471" t="str">
        <f t="shared" si="592"/>
        <v/>
      </c>
      <c r="AI3471" t="str">
        <f t="shared" si="593"/>
        <v/>
      </c>
      <c r="AJ3471" t="str">
        <f t="shared" si="593"/>
        <v/>
      </c>
      <c r="AK3471" t="str">
        <f t="shared" si="593"/>
        <v/>
      </c>
      <c r="AL3471" t="str">
        <f t="shared" si="593"/>
        <v/>
      </c>
    </row>
    <row r="3472" spans="1:38" x14ac:dyDescent="0.2">
      <c r="A3472" s="1">
        <v>8714</v>
      </c>
      <c r="B3472" s="2" t="s">
        <v>18</v>
      </c>
      <c r="C3472" s="3">
        <v>43056</v>
      </c>
      <c r="D3472" s="2" t="s">
        <v>41</v>
      </c>
      <c r="E3472" s="2">
        <v>45</v>
      </c>
      <c r="F3472" s="2">
        <v>13929</v>
      </c>
      <c r="G3472" s="2">
        <v>0.02</v>
      </c>
      <c r="H3472" s="2" t="s">
        <v>20</v>
      </c>
      <c r="I3472" s="2">
        <v>5188.4399999999996</v>
      </c>
      <c r="J3472" s="2">
        <v>312.64999999999998</v>
      </c>
      <c r="K3472" s="2">
        <v>38.49</v>
      </c>
      <c r="L3472" s="2" t="s">
        <v>318</v>
      </c>
      <c r="M3472" s="2" t="s">
        <v>38</v>
      </c>
      <c r="N3472" s="2" t="s">
        <v>54</v>
      </c>
      <c r="O3472" s="2" t="s">
        <v>24</v>
      </c>
      <c r="P3472" s="2" t="s">
        <v>71</v>
      </c>
      <c r="Q3472" s="2" t="s">
        <v>34</v>
      </c>
      <c r="R3472" s="3">
        <v>43057</v>
      </c>
      <c r="S3472" s="10">
        <f t="shared" si="590"/>
        <v>2017</v>
      </c>
      <c r="T3472" t="str">
        <f t="shared" si="594"/>
        <v/>
      </c>
      <c r="U3472" t="str">
        <f t="shared" si="594"/>
        <v/>
      </c>
      <c r="V3472" t="str">
        <f t="shared" si="594"/>
        <v/>
      </c>
      <c r="W3472">
        <f t="shared" si="594"/>
        <v>5188.4399999999996</v>
      </c>
      <c r="Z3472">
        <f t="shared" si="595"/>
        <v>5188.4399999999996</v>
      </c>
      <c r="AA3472" t="str">
        <f t="shared" si="595"/>
        <v/>
      </c>
      <c r="AB3472" t="str">
        <f t="shared" si="595"/>
        <v/>
      </c>
      <c r="AE3472" t="str">
        <f t="shared" si="591"/>
        <v/>
      </c>
      <c r="AH3472" t="str">
        <f t="shared" si="592"/>
        <v/>
      </c>
      <c r="AI3472" t="str">
        <f t="shared" si="593"/>
        <v/>
      </c>
      <c r="AJ3472" t="str">
        <f t="shared" si="593"/>
        <v/>
      </c>
      <c r="AK3472" t="str">
        <f t="shared" si="593"/>
        <v/>
      </c>
      <c r="AL3472" t="str">
        <f t="shared" si="593"/>
        <v/>
      </c>
    </row>
    <row r="3473" spans="1:38" x14ac:dyDescent="0.2">
      <c r="A3473" s="1">
        <v>8715</v>
      </c>
      <c r="B3473" s="2" t="s">
        <v>18</v>
      </c>
      <c r="C3473" s="3">
        <v>43056</v>
      </c>
      <c r="D3473" s="2" t="s">
        <v>41</v>
      </c>
      <c r="E3473" s="2">
        <v>40</v>
      </c>
      <c r="F3473" s="2">
        <v>474.9</v>
      </c>
      <c r="G3473" s="2">
        <v>0.08</v>
      </c>
      <c r="H3473" s="2" t="s">
        <v>20</v>
      </c>
      <c r="I3473" s="2">
        <v>-27.94</v>
      </c>
      <c r="J3473" s="2">
        <v>23.97</v>
      </c>
      <c r="K3473" s="2">
        <v>18.98</v>
      </c>
      <c r="L3473" s="2" t="s">
        <v>318</v>
      </c>
      <c r="M3473" s="2" t="s">
        <v>38</v>
      </c>
      <c r="N3473" s="2" t="s">
        <v>54</v>
      </c>
      <c r="O3473" s="2" t="s">
        <v>24</v>
      </c>
      <c r="P3473" s="2" t="s">
        <v>71</v>
      </c>
      <c r="Q3473" s="2" t="s">
        <v>26</v>
      </c>
      <c r="R3473" s="3">
        <v>43058</v>
      </c>
      <c r="S3473" s="10">
        <f t="shared" si="590"/>
        <v>2017</v>
      </c>
      <c r="T3473" t="str">
        <f t="shared" si="594"/>
        <v/>
      </c>
      <c r="U3473" t="str">
        <f t="shared" si="594"/>
        <v/>
      </c>
      <c r="V3473" t="str">
        <f t="shared" si="594"/>
        <v/>
      </c>
      <c r="W3473">
        <f t="shared" si="594"/>
        <v>-27.94</v>
      </c>
      <c r="Z3473">
        <f t="shared" si="595"/>
        <v>-27.94</v>
      </c>
      <c r="AA3473" t="str">
        <f t="shared" si="595"/>
        <v/>
      </c>
      <c r="AB3473" t="str">
        <f t="shared" si="595"/>
        <v/>
      </c>
      <c r="AE3473" t="str">
        <f t="shared" si="591"/>
        <v>Office Supplies</v>
      </c>
      <c r="AH3473" t="str">
        <f t="shared" si="592"/>
        <v/>
      </c>
      <c r="AI3473" t="str">
        <f t="shared" si="593"/>
        <v/>
      </c>
      <c r="AJ3473" t="str">
        <f t="shared" si="593"/>
        <v/>
      </c>
      <c r="AK3473" t="str">
        <f t="shared" si="593"/>
        <v/>
      </c>
      <c r="AL3473" t="str">
        <f t="shared" si="593"/>
        <v/>
      </c>
    </row>
    <row r="3474" spans="1:38" x14ac:dyDescent="0.2">
      <c r="A3474" s="1">
        <v>8716</v>
      </c>
      <c r="B3474" s="2" t="s">
        <v>18</v>
      </c>
      <c r="C3474" s="3">
        <v>43056</v>
      </c>
      <c r="D3474" s="2" t="s">
        <v>19</v>
      </c>
      <c r="E3474" s="2">
        <v>43</v>
      </c>
      <c r="F3474" s="2">
        <v>9757.9500000000007</v>
      </c>
      <c r="G3474" s="2">
        <v>0</v>
      </c>
      <c r="H3474" s="2" t="s">
        <v>44</v>
      </c>
      <c r="I3474" s="2">
        <v>1067.01</v>
      </c>
      <c r="J3474" s="2">
        <v>228.6</v>
      </c>
      <c r="K3474" s="2">
        <v>78.2</v>
      </c>
      <c r="L3474" s="2" t="s">
        <v>106</v>
      </c>
      <c r="M3474" s="2" t="s">
        <v>22</v>
      </c>
      <c r="N3474" s="2" t="s">
        <v>54</v>
      </c>
      <c r="O3474" s="2" t="s">
        <v>45</v>
      </c>
      <c r="P3474" s="2" t="s">
        <v>61</v>
      </c>
      <c r="Q3474" s="2" t="s">
        <v>56</v>
      </c>
      <c r="R3474" s="3">
        <v>43057</v>
      </c>
      <c r="S3474" s="10">
        <f t="shared" si="590"/>
        <v>2017</v>
      </c>
      <c r="T3474" t="str">
        <f t="shared" si="594"/>
        <v/>
      </c>
      <c r="U3474" t="str">
        <f t="shared" si="594"/>
        <v/>
      </c>
      <c r="V3474" t="str">
        <f t="shared" si="594"/>
        <v/>
      </c>
      <c r="W3474">
        <f t="shared" si="594"/>
        <v>1067.01</v>
      </c>
      <c r="Z3474" t="str">
        <f t="shared" si="595"/>
        <v/>
      </c>
      <c r="AA3474" t="str">
        <f t="shared" si="595"/>
        <v/>
      </c>
      <c r="AB3474">
        <f t="shared" si="595"/>
        <v>1067.01</v>
      </c>
      <c r="AE3474" t="str">
        <f t="shared" si="591"/>
        <v/>
      </c>
      <c r="AH3474" t="str">
        <f t="shared" si="592"/>
        <v/>
      </c>
      <c r="AI3474" t="str">
        <f t="shared" si="593"/>
        <v/>
      </c>
      <c r="AJ3474" t="str">
        <f t="shared" si="593"/>
        <v/>
      </c>
      <c r="AK3474" t="str">
        <f t="shared" si="593"/>
        <v/>
      </c>
      <c r="AL3474" t="str">
        <f t="shared" si="593"/>
        <v/>
      </c>
    </row>
    <row r="3475" spans="1:38" x14ac:dyDescent="0.2">
      <c r="A3475" s="1">
        <v>8717</v>
      </c>
      <c r="B3475" s="2" t="s">
        <v>18</v>
      </c>
      <c r="C3475" s="3">
        <v>43057</v>
      </c>
      <c r="D3475" s="2" t="s">
        <v>50</v>
      </c>
      <c r="E3475" s="2">
        <v>14</v>
      </c>
      <c r="F3475" s="2">
        <v>230.31</v>
      </c>
      <c r="G3475" s="2">
        <v>0.05</v>
      </c>
      <c r="H3475" s="2" t="s">
        <v>20</v>
      </c>
      <c r="I3475" s="2">
        <v>25.61</v>
      </c>
      <c r="J3475" s="2">
        <v>27.98</v>
      </c>
      <c r="K3475" s="2">
        <v>18</v>
      </c>
      <c r="L3475" s="2" t="s">
        <v>161</v>
      </c>
      <c r="M3475" s="2" t="s">
        <v>22</v>
      </c>
      <c r="N3475" s="2" t="s">
        <v>30</v>
      </c>
      <c r="O3475" s="2" t="s">
        <v>31</v>
      </c>
      <c r="P3475" s="2" t="s">
        <v>32</v>
      </c>
      <c r="Q3475" s="2" t="s">
        <v>26</v>
      </c>
      <c r="R3475" s="3">
        <v>43058</v>
      </c>
      <c r="S3475" s="10">
        <f t="shared" si="590"/>
        <v>2017</v>
      </c>
      <c r="T3475" t="str">
        <f t="shared" si="594"/>
        <v/>
      </c>
      <c r="U3475">
        <f t="shared" si="594"/>
        <v>25.61</v>
      </c>
      <c r="V3475" t="str">
        <f t="shared" si="594"/>
        <v/>
      </c>
      <c r="W3475" t="str">
        <f t="shared" si="594"/>
        <v/>
      </c>
      <c r="Z3475" t="str">
        <f t="shared" si="595"/>
        <v/>
      </c>
      <c r="AA3475">
        <f t="shared" si="595"/>
        <v>25.61</v>
      </c>
      <c r="AB3475" t="str">
        <f t="shared" si="595"/>
        <v/>
      </c>
      <c r="AE3475" t="str">
        <f t="shared" si="591"/>
        <v/>
      </c>
      <c r="AH3475" t="str">
        <f t="shared" si="592"/>
        <v/>
      </c>
      <c r="AI3475" t="str">
        <f t="shared" si="593"/>
        <v/>
      </c>
      <c r="AJ3475" t="str">
        <f t="shared" si="593"/>
        <v/>
      </c>
      <c r="AK3475" t="str">
        <f t="shared" si="593"/>
        <v/>
      </c>
      <c r="AL3475" t="str">
        <f t="shared" si="593"/>
        <v/>
      </c>
    </row>
    <row r="3476" spans="1:38" x14ac:dyDescent="0.2">
      <c r="A3476" s="1">
        <v>8718</v>
      </c>
      <c r="B3476" s="2" t="s">
        <v>40</v>
      </c>
      <c r="C3476" s="3">
        <v>43057</v>
      </c>
      <c r="D3476" s="2" t="s">
        <v>41</v>
      </c>
      <c r="E3476" s="2">
        <v>43</v>
      </c>
      <c r="F3476" s="2">
        <v>21928.68</v>
      </c>
      <c r="G3476" s="2">
        <v>0.04</v>
      </c>
      <c r="H3476" s="2" t="s">
        <v>44</v>
      </c>
      <c r="I3476" s="2">
        <v>10526.73</v>
      </c>
      <c r="J3476" s="2">
        <v>512.98</v>
      </c>
      <c r="K3476" s="2">
        <v>42.14</v>
      </c>
      <c r="L3476" s="2" t="s">
        <v>156</v>
      </c>
      <c r="M3476" s="2" t="s">
        <v>22</v>
      </c>
      <c r="N3476" s="2" t="s">
        <v>43</v>
      </c>
      <c r="O3476" s="2" t="s">
        <v>31</v>
      </c>
      <c r="P3476" s="2" t="s">
        <v>33</v>
      </c>
      <c r="Q3476" s="2" t="s">
        <v>56</v>
      </c>
      <c r="R3476" s="3">
        <v>43059</v>
      </c>
      <c r="S3476" s="10">
        <f t="shared" si="590"/>
        <v>2017</v>
      </c>
      <c r="T3476" t="str">
        <f t="shared" si="594"/>
        <v/>
      </c>
      <c r="U3476" t="str">
        <f t="shared" si="594"/>
        <v/>
      </c>
      <c r="V3476">
        <f t="shared" si="594"/>
        <v>10526.73</v>
      </c>
      <c r="W3476" t="str">
        <f t="shared" si="594"/>
        <v/>
      </c>
      <c r="Z3476" t="str">
        <f t="shared" si="595"/>
        <v/>
      </c>
      <c r="AA3476">
        <f t="shared" si="595"/>
        <v>10526.73</v>
      </c>
      <c r="AB3476" t="str">
        <f t="shared" si="595"/>
        <v/>
      </c>
      <c r="AE3476" t="str">
        <f t="shared" si="591"/>
        <v/>
      </c>
      <c r="AH3476" t="str">
        <f t="shared" si="592"/>
        <v/>
      </c>
      <c r="AI3476" t="str">
        <f t="shared" si="593"/>
        <v/>
      </c>
      <c r="AJ3476" t="str">
        <f t="shared" si="593"/>
        <v/>
      </c>
      <c r="AK3476" t="str">
        <f t="shared" si="593"/>
        <v/>
      </c>
      <c r="AL3476" t="str">
        <f t="shared" si="593"/>
        <v/>
      </c>
    </row>
    <row r="3477" spans="1:38" x14ac:dyDescent="0.2">
      <c r="A3477" s="1">
        <v>8719</v>
      </c>
      <c r="B3477" s="2" t="s">
        <v>18</v>
      </c>
      <c r="C3477" s="3">
        <v>43057</v>
      </c>
      <c r="D3477" s="2" t="s">
        <v>50</v>
      </c>
      <c r="E3477" s="2">
        <v>26</v>
      </c>
      <c r="F3477" s="2">
        <v>3234.78</v>
      </c>
      <c r="G3477" s="2">
        <v>0.05</v>
      </c>
      <c r="H3477" s="2" t="s">
        <v>44</v>
      </c>
      <c r="I3477" s="2">
        <v>197.71</v>
      </c>
      <c r="J3477" s="2">
        <v>132.97999999999999</v>
      </c>
      <c r="K3477" s="2">
        <v>44</v>
      </c>
      <c r="L3477" s="2" t="s">
        <v>459</v>
      </c>
      <c r="M3477" s="2" t="s">
        <v>29</v>
      </c>
      <c r="N3477" s="2" t="s">
        <v>23</v>
      </c>
      <c r="O3477" s="2" t="s">
        <v>45</v>
      </c>
      <c r="P3477" s="2" t="s">
        <v>61</v>
      </c>
      <c r="Q3477" s="2" t="s">
        <v>56</v>
      </c>
      <c r="R3477" s="3">
        <v>43058</v>
      </c>
      <c r="S3477" s="10">
        <f t="shared" si="590"/>
        <v>2017</v>
      </c>
      <c r="T3477">
        <f t="shared" si="594"/>
        <v>197.71</v>
      </c>
      <c r="U3477" t="str">
        <f t="shared" si="594"/>
        <v/>
      </c>
      <c r="V3477" t="str">
        <f t="shared" si="594"/>
        <v/>
      </c>
      <c r="W3477" t="str">
        <f t="shared" si="594"/>
        <v/>
      </c>
      <c r="Z3477" t="str">
        <f t="shared" si="595"/>
        <v/>
      </c>
      <c r="AA3477" t="str">
        <f t="shared" si="595"/>
        <v/>
      </c>
      <c r="AB3477">
        <f t="shared" si="595"/>
        <v>197.71</v>
      </c>
      <c r="AE3477" t="str">
        <f t="shared" si="591"/>
        <v/>
      </c>
      <c r="AH3477" t="str">
        <f t="shared" si="592"/>
        <v/>
      </c>
      <c r="AI3477" t="str">
        <f t="shared" si="593"/>
        <v/>
      </c>
      <c r="AJ3477" t="str">
        <f t="shared" si="593"/>
        <v/>
      </c>
      <c r="AK3477" t="str">
        <f t="shared" si="593"/>
        <v/>
      </c>
      <c r="AL3477" t="str">
        <f t="shared" si="593"/>
        <v/>
      </c>
    </row>
    <row r="3478" spans="1:38" x14ac:dyDescent="0.2">
      <c r="A3478" s="1">
        <v>8720</v>
      </c>
      <c r="B3478" s="2" t="s">
        <v>18</v>
      </c>
      <c r="C3478" s="3">
        <v>43057</v>
      </c>
      <c r="D3478" s="2" t="s">
        <v>50</v>
      </c>
      <c r="E3478" s="2">
        <v>48</v>
      </c>
      <c r="F3478" s="2">
        <v>141.91999999999999</v>
      </c>
      <c r="G3478" s="2">
        <v>0.03</v>
      </c>
      <c r="H3478" s="2" t="s">
        <v>20</v>
      </c>
      <c r="I3478" s="2">
        <v>-0.64</v>
      </c>
      <c r="J3478" s="2">
        <v>14.78</v>
      </c>
      <c r="K3478" s="2">
        <v>15.2</v>
      </c>
      <c r="L3478" s="2" t="s">
        <v>459</v>
      </c>
      <c r="M3478" s="2" t="s">
        <v>29</v>
      </c>
      <c r="N3478" s="2" t="s">
        <v>23</v>
      </c>
      <c r="O3478" s="2" t="s">
        <v>24</v>
      </c>
      <c r="P3478" s="2" t="s">
        <v>64</v>
      </c>
      <c r="Q3478" s="2" t="s">
        <v>36</v>
      </c>
      <c r="R3478" s="3">
        <v>43058</v>
      </c>
      <c r="S3478" s="10">
        <f t="shared" si="590"/>
        <v>2017</v>
      </c>
      <c r="T3478">
        <f t="shared" si="594"/>
        <v>-0.64</v>
      </c>
      <c r="U3478" t="str">
        <f t="shared" si="594"/>
        <v/>
      </c>
      <c r="V3478" t="str">
        <f t="shared" si="594"/>
        <v/>
      </c>
      <c r="W3478" t="str">
        <f t="shared" si="594"/>
        <v/>
      </c>
      <c r="Z3478">
        <f t="shared" si="595"/>
        <v>-0.64</v>
      </c>
      <c r="AA3478" t="str">
        <f t="shared" si="595"/>
        <v/>
      </c>
      <c r="AB3478" t="str">
        <f t="shared" si="595"/>
        <v/>
      </c>
      <c r="AE3478" t="str">
        <f t="shared" si="591"/>
        <v>Office Supplies</v>
      </c>
      <c r="AH3478" t="str">
        <f t="shared" si="592"/>
        <v/>
      </c>
      <c r="AI3478" t="str">
        <f t="shared" si="593"/>
        <v/>
      </c>
      <c r="AJ3478" t="str">
        <f t="shared" si="593"/>
        <v/>
      </c>
      <c r="AK3478" t="str">
        <f t="shared" si="593"/>
        <v/>
      </c>
      <c r="AL3478" t="str">
        <f t="shared" si="593"/>
        <v/>
      </c>
    </row>
    <row r="3479" spans="1:38" x14ac:dyDescent="0.2">
      <c r="A3479" s="1">
        <v>8721</v>
      </c>
      <c r="B3479" s="2" t="s">
        <v>18</v>
      </c>
      <c r="C3479" s="3">
        <v>43057</v>
      </c>
      <c r="D3479" s="2" t="s">
        <v>41</v>
      </c>
      <c r="E3479" s="2">
        <v>42</v>
      </c>
      <c r="F3479" s="2">
        <v>266.83</v>
      </c>
      <c r="G3479" s="2">
        <v>0</v>
      </c>
      <c r="H3479" s="2" t="s">
        <v>20</v>
      </c>
      <c r="I3479" s="2">
        <v>-47.12</v>
      </c>
      <c r="J3479" s="2">
        <v>17.77</v>
      </c>
      <c r="K3479" s="2">
        <v>18.97</v>
      </c>
      <c r="L3479" s="2" t="s">
        <v>112</v>
      </c>
      <c r="M3479" s="2" t="s">
        <v>29</v>
      </c>
      <c r="N3479" s="2" t="s">
        <v>23</v>
      </c>
      <c r="O3479" s="2" t="s">
        <v>24</v>
      </c>
      <c r="P3479" s="2" t="s">
        <v>25</v>
      </c>
      <c r="Q3479" s="2" t="s">
        <v>26</v>
      </c>
      <c r="R3479" s="3">
        <v>43059</v>
      </c>
      <c r="S3479" s="10">
        <f t="shared" si="590"/>
        <v>2017</v>
      </c>
      <c r="T3479">
        <f t="shared" si="594"/>
        <v>-47.12</v>
      </c>
      <c r="U3479" t="str">
        <f t="shared" si="594"/>
        <v/>
      </c>
      <c r="V3479" t="str">
        <f t="shared" si="594"/>
        <v/>
      </c>
      <c r="W3479" t="str">
        <f t="shared" si="594"/>
        <v/>
      </c>
      <c r="Z3479">
        <f t="shared" si="595"/>
        <v>-47.12</v>
      </c>
      <c r="AA3479" t="str">
        <f t="shared" si="595"/>
        <v/>
      </c>
      <c r="AB3479" t="str">
        <f t="shared" si="595"/>
        <v/>
      </c>
      <c r="AE3479" t="str">
        <f t="shared" si="591"/>
        <v>Office Supplies</v>
      </c>
      <c r="AH3479" t="str">
        <f t="shared" si="592"/>
        <v/>
      </c>
      <c r="AI3479" t="str">
        <f t="shared" si="593"/>
        <v/>
      </c>
      <c r="AJ3479" t="str">
        <f t="shared" si="593"/>
        <v/>
      </c>
      <c r="AK3479" t="str">
        <f t="shared" si="593"/>
        <v/>
      </c>
      <c r="AL3479" t="str">
        <f t="shared" si="593"/>
        <v/>
      </c>
    </row>
    <row r="3480" spans="1:38" x14ac:dyDescent="0.2">
      <c r="A3480" s="1">
        <v>8722</v>
      </c>
      <c r="B3480" s="2" t="s">
        <v>18</v>
      </c>
      <c r="C3480" s="3">
        <v>43059</v>
      </c>
      <c r="D3480" s="2" t="s">
        <v>27</v>
      </c>
      <c r="E3480" s="2">
        <v>22</v>
      </c>
      <c r="F3480" s="2">
        <v>491.36</v>
      </c>
      <c r="G3480" s="2">
        <v>0.01</v>
      </c>
      <c r="H3480" s="2" t="s">
        <v>20</v>
      </c>
      <c r="I3480" s="2">
        <v>-28.69</v>
      </c>
      <c r="J3480" s="2">
        <v>33.380000000000003</v>
      </c>
      <c r="K3480" s="2">
        <v>22.99</v>
      </c>
      <c r="L3480" s="2" t="s">
        <v>421</v>
      </c>
      <c r="M3480" s="2" t="s">
        <v>66</v>
      </c>
      <c r="N3480" s="2" t="s">
        <v>43</v>
      </c>
      <c r="O3480" s="2" t="s">
        <v>24</v>
      </c>
      <c r="P3480" s="2" t="s">
        <v>64</v>
      </c>
      <c r="Q3480" s="2" t="s">
        <v>58</v>
      </c>
      <c r="R3480" s="3">
        <v>43061</v>
      </c>
      <c r="S3480" s="10">
        <f t="shared" si="590"/>
        <v>2017</v>
      </c>
      <c r="T3480" t="str">
        <f t="shared" si="594"/>
        <v/>
      </c>
      <c r="U3480" t="str">
        <f t="shared" si="594"/>
        <v/>
      </c>
      <c r="V3480">
        <f t="shared" si="594"/>
        <v>-28.69</v>
      </c>
      <c r="W3480" t="str">
        <f t="shared" si="594"/>
        <v/>
      </c>
      <c r="Z3480">
        <f t="shared" si="595"/>
        <v>-28.69</v>
      </c>
      <c r="AA3480" t="str">
        <f t="shared" si="595"/>
        <v/>
      </c>
      <c r="AB3480" t="str">
        <f t="shared" si="595"/>
        <v/>
      </c>
      <c r="AE3480" t="str">
        <f t="shared" si="591"/>
        <v>Office Supplies</v>
      </c>
      <c r="AH3480" t="str">
        <f t="shared" si="592"/>
        <v/>
      </c>
      <c r="AI3480" t="str">
        <f t="shared" si="593"/>
        <v/>
      </c>
      <c r="AJ3480" t="str">
        <f t="shared" si="593"/>
        <v/>
      </c>
      <c r="AK3480" t="str">
        <f t="shared" si="593"/>
        <v/>
      </c>
      <c r="AL3480" t="str">
        <f t="shared" si="593"/>
        <v/>
      </c>
    </row>
    <row r="3481" spans="1:38" x14ac:dyDescent="0.2">
      <c r="A3481" s="1">
        <v>8723</v>
      </c>
      <c r="B3481" s="2" t="s">
        <v>18</v>
      </c>
      <c r="C3481" s="3">
        <v>43059</v>
      </c>
      <c r="D3481" s="2" t="s">
        <v>27</v>
      </c>
      <c r="E3481" s="2">
        <v>10</v>
      </c>
      <c r="F3481" s="2">
        <v>315.76299999999998</v>
      </c>
      <c r="G3481" s="2">
        <v>0.04</v>
      </c>
      <c r="H3481" s="2" t="s">
        <v>20</v>
      </c>
      <c r="I3481" s="2">
        <v>47.67</v>
      </c>
      <c r="J3481" s="2">
        <v>47.99</v>
      </c>
      <c r="K3481" s="2">
        <v>14.99</v>
      </c>
      <c r="L3481" s="2" t="s">
        <v>421</v>
      </c>
      <c r="M3481" s="2" t="s">
        <v>66</v>
      </c>
      <c r="N3481" s="2" t="s">
        <v>43</v>
      </c>
      <c r="O3481" s="2" t="s">
        <v>31</v>
      </c>
      <c r="P3481" s="2" t="s">
        <v>39</v>
      </c>
      <c r="Q3481" s="2" t="s">
        <v>58</v>
      </c>
      <c r="R3481" s="3">
        <v>43066</v>
      </c>
      <c r="S3481" s="10">
        <f t="shared" si="590"/>
        <v>2017</v>
      </c>
      <c r="T3481" t="str">
        <f t="shared" si="594"/>
        <v/>
      </c>
      <c r="U3481" t="str">
        <f t="shared" si="594"/>
        <v/>
      </c>
      <c r="V3481">
        <f t="shared" si="594"/>
        <v>47.67</v>
      </c>
      <c r="W3481" t="str">
        <f t="shared" si="594"/>
        <v/>
      </c>
      <c r="Z3481" t="str">
        <f t="shared" si="595"/>
        <v/>
      </c>
      <c r="AA3481">
        <f t="shared" si="595"/>
        <v>47.67</v>
      </c>
      <c r="AB3481" t="str">
        <f t="shared" si="595"/>
        <v/>
      </c>
      <c r="AE3481" t="str">
        <f t="shared" si="591"/>
        <v/>
      </c>
      <c r="AH3481">
        <f t="shared" si="592"/>
        <v>47.67</v>
      </c>
      <c r="AI3481" t="str">
        <f t="shared" si="593"/>
        <v/>
      </c>
      <c r="AJ3481" t="str">
        <f t="shared" si="593"/>
        <v/>
      </c>
      <c r="AK3481" t="str">
        <f t="shared" si="593"/>
        <v/>
      </c>
      <c r="AL3481">
        <f t="shared" si="593"/>
        <v>47.67</v>
      </c>
    </row>
    <row r="3482" spans="1:38" x14ac:dyDescent="0.2">
      <c r="A3482" s="1">
        <v>8724</v>
      </c>
      <c r="B3482" s="2" t="s">
        <v>18</v>
      </c>
      <c r="C3482" s="3">
        <v>43059</v>
      </c>
      <c r="D3482" s="2" t="s">
        <v>27</v>
      </c>
      <c r="E3482" s="2">
        <v>26</v>
      </c>
      <c r="F3482" s="2">
        <v>1918.8035</v>
      </c>
      <c r="G3482" s="2">
        <v>0.06</v>
      </c>
      <c r="H3482" s="2" t="s">
        <v>20</v>
      </c>
      <c r="I3482" s="2">
        <v>828.29</v>
      </c>
      <c r="J3482" s="2">
        <v>97.99</v>
      </c>
      <c r="K3482" s="2">
        <v>15.25</v>
      </c>
      <c r="L3482" s="2" t="s">
        <v>421</v>
      </c>
      <c r="M3482" s="2" t="s">
        <v>66</v>
      </c>
      <c r="N3482" s="2" t="s">
        <v>43</v>
      </c>
      <c r="O3482" s="2" t="s">
        <v>31</v>
      </c>
      <c r="P3482" s="2" t="s">
        <v>39</v>
      </c>
      <c r="Q3482" s="2" t="s">
        <v>58</v>
      </c>
      <c r="R3482" s="3">
        <v>43066</v>
      </c>
      <c r="S3482" s="10">
        <f t="shared" si="590"/>
        <v>2017</v>
      </c>
      <c r="T3482" t="str">
        <f t="shared" ref="T3482:W3501" si="596">IF($N3482=T$1,$I3482,"")</f>
        <v/>
      </c>
      <c r="U3482" t="str">
        <f t="shared" si="596"/>
        <v/>
      </c>
      <c r="V3482">
        <f t="shared" si="596"/>
        <v>828.29</v>
      </c>
      <c r="W3482" t="str">
        <f t="shared" si="596"/>
        <v/>
      </c>
      <c r="Z3482" t="str">
        <f t="shared" ref="Z3482:AB3501" si="597">IF($O3482=Z$1,$I3482,"")</f>
        <v/>
      </c>
      <c r="AA3482">
        <f t="shared" si="597"/>
        <v>828.29</v>
      </c>
      <c r="AB3482" t="str">
        <f t="shared" si="597"/>
        <v/>
      </c>
      <c r="AE3482" t="str">
        <f t="shared" si="591"/>
        <v/>
      </c>
      <c r="AH3482" t="str">
        <f t="shared" si="592"/>
        <v/>
      </c>
      <c r="AI3482" t="str">
        <f t="shared" si="593"/>
        <v/>
      </c>
      <c r="AJ3482" t="str">
        <f t="shared" si="593"/>
        <v/>
      </c>
      <c r="AK3482" t="str">
        <f t="shared" si="593"/>
        <v/>
      </c>
      <c r="AL3482" t="str">
        <f t="shared" si="593"/>
        <v/>
      </c>
    </row>
    <row r="3483" spans="1:38" x14ac:dyDescent="0.2">
      <c r="A3483" s="1">
        <v>8725</v>
      </c>
      <c r="B3483" s="2" t="s">
        <v>18</v>
      </c>
      <c r="C3483" s="3">
        <v>43060</v>
      </c>
      <c r="D3483" s="2" t="s">
        <v>27</v>
      </c>
      <c r="E3483" s="2">
        <v>49</v>
      </c>
      <c r="F3483" s="2">
        <v>2476.5500000000002</v>
      </c>
      <c r="G3483" s="2">
        <v>0.04</v>
      </c>
      <c r="H3483" s="2" t="s">
        <v>20</v>
      </c>
      <c r="I3483" s="2">
        <v>1250.21</v>
      </c>
      <c r="J3483" s="2">
        <v>60.94</v>
      </c>
      <c r="K3483" s="2">
        <v>19.86</v>
      </c>
      <c r="L3483" s="2" t="s">
        <v>101</v>
      </c>
      <c r="M3483" s="2" t="s">
        <v>29</v>
      </c>
      <c r="N3483" s="2" t="s">
        <v>30</v>
      </c>
      <c r="O3483" s="2" t="s">
        <v>24</v>
      </c>
      <c r="P3483" s="2" t="s">
        <v>35</v>
      </c>
      <c r="Q3483" s="2" t="s">
        <v>26</v>
      </c>
      <c r="R3483" s="3">
        <v>43064</v>
      </c>
      <c r="S3483" s="10">
        <f t="shared" si="590"/>
        <v>2017</v>
      </c>
      <c r="T3483" t="str">
        <f t="shared" si="596"/>
        <v/>
      </c>
      <c r="U3483">
        <f t="shared" si="596"/>
        <v>1250.21</v>
      </c>
      <c r="V3483" t="str">
        <f t="shared" si="596"/>
        <v/>
      </c>
      <c r="W3483" t="str">
        <f t="shared" si="596"/>
        <v/>
      </c>
      <c r="Z3483">
        <f t="shared" si="597"/>
        <v>1250.21</v>
      </c>
      <c r="AA3483" t="str">
        <f t="shared" si="597"/>
        <v/>
      </c>
      <c r="AB3483" t="str">
        <f t="shared" si="597"/>
        <v/>
      </c>
      <c r="AE3483" t="str">
        <f t="shared" si="591"/>
        <v/>
      </c>
      <c r="AH3483" t="str">
        <f t="shared" si="592"/>
        <v/>
      </c>
      <c r="AI3483" t="str">
        <f t="shared" si="593"/>
        <v/>
      </c>
      <c r="AJ3483" t="str">
        <f t="shared" si="593"/>
        <v/>
      </c>
      <c r="AK3483" t="str">
        <f t="shared" si="593"/>
        <v/>
      </c>
      <c r="AL3483" t="str">
        <f t="shared" si="593"/>
        <v/>
      </c>
    </row>
    <row r="3484" spans="1:38" x14ac:dyDescent="0.2">
      <c r="A3484" s="1">
        <v>8726</v>
      </c>
      <c r="B3484" s="2" t="s">
        <v>18</v>
      </c>
      <c r="C3484" s="3">
        <v>43061</v>
      </c>
      <c r="D3484" s="2" t="s">
        <v>50</v>
      </c>
      <c r="E3484" s="2">
        <v>21</v>
      </c>
      <c r="F3484" s="2">
        <v>6814.06</v>
      </c>
      <c r="G3484" s="2">
        <v>0</v>
      </c>
      <c r="H3484" s="2" t="s">
        <v>44</v>
      </c>
      <c r="I3484" s="2">
        <v>807.12</v>
      </c>
      <c r="J3484" s="2">
        <v>311.05</v>
      </c>
      <c r="K3484" s="2">
        <v>101.01</v>
      </c>
      <c r="L3484" s="2" t="s">
        <v>566</v>
      </c>
      <c r="M3484" s="2" t="s">
        <v>66</v>
      </c>
      <c r="N3484" s="2" t="s">
        <v>30</v>
      </c>
      <c r="O3484" s="2" t="s">
        <v>45</v>
      </c>
      <c r="P3484" s="2" t="s">
        <v>61</v>
      </c>
      <c r="Q3484" s="2" t="s">
        <v>56</v>
      </c>
      <c r="R3484" s="3">
        <v>43062</v>
      </c>
      <c r="S3484" s="10">
        <f t="shared" si="590"/>
        <v>2017</v>
      </c>
      <c r="T3484" t="str">
        <f t="shared" si="596"/>
        <v/>
      </c>
      <c r="U3484">
        <f t="shared" si="596"/>
        <v>807.12</v>
      </c>
      <c r="V3484" t="str">
        <f t="shared" si="596"/>
        <v/>
      </c>
      <c r="W3484" t="str">
        <f t="shared" si="596"/>
        <v/>
      </c>
      <c r="Z3484" t="str">
        <f t="shared" si="597"/>
        <v/>
      </c>
      <c r="AA3484" t="str">
        <f t="shared" si="597"/>
        <v/>
      </c>
      <c r="AB3484">
        <f t="shared" si="597"/>
        <v>807.12</v>
      </c>
      <c r="AE3484" t="str">
        <f t="shared" si="591"/>
        <v/>
      </c>
      <c r="AH3484" t="str">
        <f t="shared" si="592"/>
        <v/>
      </c>
      <c r="AI3484" t="str">
        <f t="shared" si="593"/>
        <v/>
      </c>
      <c r="AJ3484" t="str">
        <f t="shared" si="593"/>
        <v/>
      </c>
      <c r="AK3484" t="str">
        <f t="shared" si="593"/>
        <v/>
      </c>
      <c r="AL3484" t="str">
        <f t="shared" si="593"/>
        <v/>
      </c>
    </row>
    <row r="3485" spans="1:38" x14ac:dyDescent="0.2">
      <c r="A3485" s="1">
        <v>8727</v>
      </c>
      <c r="B3485" s="2" t="s">
        <v>18</v>
      </c>
      <c r="C3485" s="3">
        <v>43061</v>
      </c>
      <c r="D3485" s="2" t="s">
        <v>50</v>
      </c>
      <c r="E3485" s="2">
        <v>3</v>
      </c>
      <c r="F3485" s="2">
        <v>899.01</v>
      </c>
      <c r="G3485" s="2">
        <v>0.1</v>
      </c>
      <c r="H3485" s="2" t="s">
        <v>44</v>
      </c>
      <c r="I3485" s="2">
        <v>-322.95999999999998</v>
      </c>
      <c r="J3485" s="2">
        <v>303.73</v>
      </c>
      <c r="K3485" s="2">
        <v>62.8</v>
      </c>
      <c r="L3485" s="2" t="s">
        <v>566</v>
      </c>
      <c r="M3485" s="2" t="s">
        <v>66</v>
      </c>
      <c r="N3485" s="2" t="s">
        <v>30</v>
      </c>
      <c r="O3485" s="2" t="s">
        <v>45</v>
      </c>
      <c r="P3485" s="2" t="s">
        <v>61</v>
      </c>
      <c r="Q3485" s="2" t="s">
        <v>56</v>
      </c>
      <c r="R3485" s="3">
        <v>43063</v>
      </c>
      <c r="S3485" s="10">
        <f t="shared" si="590"/>
        <v>2017</v>
      </c>
      <c r="T3485" t="str">
        <f t="shared" si="596"/>
        <v/>
      </c>
      <c r="U3485">
        <f t="shared" si="596"/>
        <v>-322.95999999999998</v>
      </c>
      <c r="V3485" t="str">
        <f t="shared" si="596"/>
        <v/>
      </c>
      <c r="W3485" t="str">
        <f t="shared" si="596"/>
        <v/>
      </c>
      <c r="Z3485" t="str">
        <f t="shared" si="597"/>
        <v/>
      </c>
      <c r="AA3485" t="str">
        <f t="shared" si="597"/>
        <v/>
      </c>
      <c r="AB3485">
        <f t="shared" si="597"/>
        <v>-322.95999999999998</v>
      </c>
      <c r="AE3485" t="str">
        <f t="shared" si="591"/>
        <v>Furniture</v>
      </c>
      <c r="AH3485" t="str">
        <f t="shared" si="592"/>
        <v/>
      </c>
      <c r="AI3485" t="str">
        <f t="shared" si="593"/>
        <v/>
      </c>
      <c r="AJ3485" t="str">
        <f t="shared" si="593"/>
        <v/>
      </c>
      <c r="AK3485" t="str">
        <f t="shared" si="593"/>
        <v/>
      </c>
      <c r="AL3485" t="str">
        <f t="shared" si="593"/>
        <v/>
      </c>
    </row>
    <row r="3486" spans="1:38" x14ac:dyDescent="0.2">
      <c r="A3486" s="1">
        <v>8728</v>
      </c>
      <c r="B3486" s="2" t="s">
        <v>18</v>
      </c>
      <c r="C3486" s="3">
        <v>43061</v>
      </c>
      <c r="D3486" s="2" t="s">
        <v>50</v>
      </c>
      <c r="E3486" s="2">
        <v>5</v>
      </c>
      <c r="F3486" s="2">
        <v>172.44</v>
      </c>
      <c r="G3486" s="2">
        <v>0.03</v>
      </c>
      <c r="H3486" s="2" t="s">
        <v>20</v>
      </c>
      <c r="I3486" s="2">
        <v>-107.04</v>
      </c>
      <c r="J3486" s="2">
        <v>42.42</v>
      </c>
      <c r="K3486" s="2">
        <v>22.65</v>
      </c>
      <c r="L3486" s="2" t="s">
        <v>566</v>
      </c>
      <c r="M3486" s="2" t="s">
        <v>66</v>
      </c>
      <c r="N3486" s="2" t="s">
        <v>30</v>
      </c>
      <c r="O3486" s="2" t="s">
        <v>31</v>
      </c>
      <c r="P3486" s="2" t="s">
        <v>32</v>
      </c>
      <c r="Q3486" s="2" t="s">
        <v>26</v>
      </c>
      <c r="R3486" s="3">
        <v>43063</v>
      </c>
      <c r="S3486" s="10">
        <f t="shared" si="590"/>
        <v>2017</v>
      </c>
      <c r="T3486" t="str">
        <f t="shared" si="596"/>
        <v/>
      </c>
      <c r="U3486">
        <f t="shared" si="596"/>
        <v>-107.04</v>
      </c>
      <c r="V3486" t="str">
        <f t="shared" si="596"/>
        <v/>
      </c>
      <c r="W3486" t="str">
        <f t="shared" si="596"/>
        <v/>
      </c>
      <c r="Z3486" t="str">
        <f t="shared" si="597"/>
        <v/>
      </c>
      <c r="AA3486">
        <f t="shared" si="597"/>
        <v>-107.04</v>
      </c>
      <c r="AB3486" t="str">
        <f t="shared" si="597"/>
        <v/>
      </c>
      <c r="AE3486" t="str">
        <f t="shared" si="591"/>
        <v>Technology</v>
      </c>
      <c r="AH3486">
        <f t="shared" si="592"/>
        <v>-107.04</v>
      </c>
      <c r="AI3486" t="str">
        <f t="shared" si="593"/>
        <v/>
      </c>
      <c r="AJ3486" t="str">
        <f t="shared" si="593"/>
        <v/>
      </c>
      <c r="AK3486" t="str">
        <f t="shared" si="593"/>
        <v/>
      </c>
      <c r="AL3486">
        <f t="shared" si="593"/>
        <v>-107.04</v>
      </c>
    </row>
    <row r="3487" spans="1:38" x14ac:dyDescent="0.2">
      <c r="A3487" s="1">
        <v>8729</v>
      </c>
      <c r="B3487" s="2" t="s">
        <v>40</v>
      </c>
      <c r="C3487" s="3">
        <v>43062</v>
      </c>
      <c r="D3487" s="2" t="s">
        <v>27</v>
      </c>
      <c r="E3487" s="2">
        <v>35</v>
      </c>
      <c r="F3487" s="2">
        <v>199.61</v>
      </c>
      <c r="G3487" s="2">
        <v>7.0000000000000007E-2</v>
      </c>
      <c r="H3487" s="2" t="s">
        <v>20</v>
      </c>
      <c r="I3487" s="2">
        <v>-55.96</v>
      </c>
      <c r="J3487" s="2">
        <v>17.47</v>
      </c>
      <c r="K3487" s="2">
        <v>19.260000000000002</v>
      </c>
      <c r="L3487" s="2" t="s">
        <v>185</v>
      </c>
      <c r="M3487" s="2" t="s">
        <v>29</v>
      </c>
      <c r="N3487" s="2" t="s">
        <v>54</v>
      </c>
      <c r="O3487" s="2" t="s">
        <v>45</v>
      </c>
      <c r="P3487" s="2" t="s">
        <v>55</v>
      </c>
      <c r="Q3487" s="2" t="s">
        <v>58</v>
      </c>
      <c r="R3487" s="3">
        <v>43064</v>
      </c>
      <c r="S3487" s="10">
        <f t="shared" si="590"/>
        <v>2017</v>
      </c>
      <c r="T3487" t="str">
        <f t="shared" si="596"/>
        <v/>
      </c>
      <c r="U3487" t="str">
        <f t="shared" si="596"/>
        <v/>
      </c>
      <c r="V3487" t="str">
        <f t="shared" si="596"/>
        <v/>
      </c>
      <c r="W3487">
        <f t="shared" si="596"/>
        <v>-55.96</v>
      </c>
      <c r="Z3487" t="str">
        <f t="shared" si="597"/>
        <v/>
      </c>
      <c r="AA3487" t="str">
        <f t="shared" si="597"/>
        <v/>
      </c>
      <c r="AB3487">
        <f t="shared" si="597"/>
        <v>-55.96</v>
      </c>
      <c r="AE3487" t="str">
        <f t="shared" si="591"/>
        <v>Furniture</v>
      </c>
      <c r="AH3487" t="str">
        <f t="shared" si="592"/>
        <v/>
      </c>
      <c r="AI3487" t="str">
        <f t="shared" si="593"/>
        <v/>
      </c>
      <c r="AJ3487" t="str">
        <f t="shared" si="593"/>
        <v/>
      </c>
      <c r="AK3487" t="str">
        <f t="shared" si="593"/>
        <v/>
      </c>
      <c r="AL3487" t="str">
        <f t="shared" si="593"/>
        <v/>
      </c>
    </row>
    <row r="3488" spans="1:38" x14ac:dyDescent="0.2">
      <c r="A3488" s="1">
        <v>8730</v>
      </c>
      <c r="B3488" s="2" t="s">
        <v>18</v>
      </c>
      <c r="C3488" s="3">
        <v>43062</v>
      </c>
      <c r="D3488" s="2" t="s">
        <v>27</v>
      </c>
      <c r="E3488" s="2">
        <v>7</v>
      </c>
      <c r="F3488" s="2">
        <v>50.06</v>
      </c>
      <c r="G3488" s="2">
        <v>0.09</v>
      </c>
      <c r="H3488" s="2" t="s">
        <v>49</v>
      </c>
      <c r="I3488" s="2">
        <v>-25.34</v>
      </c>
      <c r="J3488" s="2">
        <v>16.059999999999999</v>
      </c>
      <c r="K3488" s="2">
        <v>20.89</v>
      </c>
      <c r="L3488" s="2" t="s">
        <v>613</v>
      </c>
      <c r="M3488" s="2" t="s">
        <v>29</v>
      </c>
      <c r="N3488" s="2" t="s">
        <v>23</v>
      </c>
      <c r="O3488" s="2" t="s">
        <v>24</v>
      </c>
      <c r="P3488" s="2" t="s">
        <v>71</v>
      </c>
      <c r="Q3488" s="2" t="s">
        <v>26</v>
      </c>
      <c r="R3488" s="3">
        <v>43067</v>
      </c>
      <c r="S3488" s="10">
        <f t="shared" si="590"/>
        <v>2017</v>
      </c>
      <c r="T3488">
        <f t="shared" si="596"/>
        <v>-25.34</v>
      </c>
      <c r="U3488" t="str">
        <f t="shared" si="596"/>
        <v/>
      </c>
      <c r="V3488" t="str">
        <f t="shared" si="596"/>
        <v/>
      </c>
      <c r="W3488" t="str">
        <f t="shared" si="596"/>
        <v/>
      </c>
      <c r="Z3488">
        <f t="shared" si="597"/>
        <v>-25.34</v>
      </c>
      <c r="AA3488" t="str">
        <f t="shared" si="597"/>
        <v/>
      </c>
      <c r="AB3488" t="str">
        <f t="shared" si="597"/>
        <v/>
      </c>
      <c r="AE3488" t="str">
        <f t="shared" si="591"/>
        <v>Office Supplies</v>
      </c>
      <c r="AH3488" t="str">
        <f t="shared" si="592"/>
        <v/>
      </c>
      <c r="AI3488" t="str">
        <f t="shared" si="593"/>
        <v/>
      </c>
      <c r="AJ3488" t="str">
        <f t="shared" si="593"/>
        <v/>
      </c>
      <c r="AK3488" t="str">
        <f t="shared" si="593"/>
        <v/>
      </c>
      <c r="AL3488" t="str">
        <f t="shared" si="593"/>
        <v/>
      </c>
    </row>
    <row r="3489" spans="1:38" x14ac:dyDescent="0.2">
      <c r="A3489" s="1">
        <v>8731</v>
      </c>
      <c r="B3489" s="2" t="s">
        <v>18</v>
      </c>
      <c r="C3489" s="3">
        <v>43062</v>
      </c>
      <c r="D3489" s="2" t="s">
        <v>27</v>
      </c>
      <c r="E3489" s="2">
        <v>18</v>
      </c>
      <c r="F3489" s="2">
        <v>662.98</v>
      </c>
      <c r="G3489" s="2">
        <v>0.01</v>
      </c>
      <c r="H3489" s="2" t="s">
        <v>20</v>
      </c>
      <c r="I3489" s="2">
        <v>256.07</v>
      </c>
      <c r="J3489" s="2">
        <v>47.44</v>
      </c>
      <c r="K3489" s="2">
        <v>19.09</v>
      </c>
      <c r="L3489" s="2" t="s">
        <v>613</v>
      </c>
      <c r="M3489" s="2" t="s">
        <v>29</v>
      </c>
      <c r="N3489" s="2" t="s">
        <v>23</v>
      </c>
      <c r="O3489" s="2" t="s">
        <v>24</v>
      </c>
      <c r="P3489" s="2" t="s">
        <v>35</v>
      </c>
      <c r="Q3489" s="2" t="s">
        <v>26</v>
      </c>
      <c r="R3489" s="3">
        <v>43066</v>
      </c>
      <c r="S3489" s="10">
        <f t="shared" si="590"/>
        <v>2017</v>
      </c>
      <c r="T3489">
        <f t="shared" si="596"/>
        <v>256.07</v>
      </c>
      <c r="U3489" t="str">
        <f t="shared" si="596"/>
        <v/>
      </c>
      <c r="V3489" t="str">
        <f t="shared" si="596"/>
        <v/>
      </c>
      <c r="W3489" t="str">
        <f t="shared" si="596"/>
        <v/>
      </c>
      <c r="Z3489">
        <f t="shared" si="597"/>
        <v>256.07</v>
      </c>
      <c r="AA3489" t="str">
        <f t="shared" si="597"/>
        <v/>
      </c>
      <c r="AB3489" t="str">
        <f t="shared" si="597"/>
        <v/>
      </c>
      <c r="AE3489" t="str">
        <f t="shared" si="591"/>
        <v/>
      </c>
      <c r="AH3489" t="str">
        <f t="shared" si="592"/>
        <v/>
      </c>
      <c r="AI3489" t="str">
        <f t="shared" si="593"/>
        <v/>
      </c>
      <c r="AJ3489" t="str">
        <f t="shared" si="593"/>
        <v/>
      </c>
      <c r="AK3489" t="str">
        <f t="shared" si="593"/>
        <v/>
      </c>
      <c r="AL3489" t="str">
        <f t="shared" si="593"/>
        <v/>
      </c>
    </row>
    <row r="3490" spans="1:38" x14ac:dyDescent="0.2">
      <c r="A3490" s="1">
        <v>8732</v>
      </c>
      <c r="B3490" s="2" t="s">
        <v>18</v>
      </c>
      <c r="C3490" s="3">
        <v>43062</v>
      </c>
      <c r="D3490" s="2" t="s">
        <v>27</v>
      </c>
      <c r="E3490" s="2">
        <v>12</v>
      </c>
      <c r="F3490" s="2">
        <v>1472.73</v>
      </c>
      <c r="G3490" s="2">
        <v>0.01</v>
      </c>
      <c r="H3490" s="2" t="s">
        <v>44</v>
      </c>
      <c r="I3490" s="2">
        <v>-60.98</v>
      </c>
      <c r="J3490" s="2">
        <v>125.98</v>
      </c>
      <c r="K3490" s="2">
        <v>44</v>
      </c>
      <c r="L3490" s="2" t="s">
        <v>613</v>
      </c>
      <c r="M3490" s="2" t="s">
        <v>29</v>
      </c>
      <c r="N3490" s="2" t="s">
        <v>23</v>
      </c>
      <c r="O3490" s="2" t="s">
        <v>45</v>
      </c>
      <c r="P3490" s="2" t="s">
        <v>61</v>
      </c>
      <c r="Q3490" s="2" t="s">
        <v>56</v>
      </c>
      <c r="R3490" s="3">
        <v>43067</v>
      </c>
      <c r="S3490" s="10">
        <f t="shared" si="590"/>
        <v>2017</v>
      </c>
      <c r="T3490">
        <f t="shared" si="596"/>
        <v>-60.98</v>
      </c>
      <c r="U3490" t="str">
        <f t="shared" si="596"/>
        <v/>
      </c>
      <c r="V3490" t="str">
        <f t="shared" si="596"/>
        <v/>
      </c>
      <c r="W3490" t="str">
        <f t="shared" si="596"/>
        <v/>
      </c>
      <c r="Z3490" t="str">
        <f t="shared" si="597"/>
        <v/>
      </c>
      <c r="AA3490" t="str">
        <f t="shared" si="597"/>
        <v/>
      </c>
      <c r="AB3490">
        <f t="shared" si="597"/>
        <v>-60.98</v>
      </c>
      <c r="AE3490" t="str">
        <f t="shared" si="591"/>
        <v>Furniture</v>
      </c>
      <c r="AH3490" t="str">
        <f t="shared" si="592"/>
        <v/>
      </c>
      <c r="AI3490" t="str">
        <f t="shared" si="593"/>
        <v/>
      </c>
      <c r="AJ3490" t="str">
        <f t="shared" si="593"/>
        <v/>
      </c>
      <c r="AK3490" t="str">
        <f t="shared" si="593"/>
        <v/>
      </c>
      <c r="AL3490" t="str">
        <f t="shared" si="593"/>
        <v/>
      </c>
    </row>
    <row r="3491" spans="1:38" x14ac:dyDescent="0.2">
      <c r="A3491" s="1">
        <v>8733</v>
      </c>
      <c r="B3491" s="2" t="s">
        <v>18</v>
      </c>
      <c r="C3491" s="3">
        <v>43063</v>
      </c>
      <c r="D3491" s="2" t="s">
        <v>59</v>
      </c>
      <c r="E3491" s="2">
        <v>46</v>
      </c>
      <c r="F3491" s="2">
        <v>6740.92</v>
      </c>
      <c r="G3491" s="2">
        <v>0.04</v>
      </c>
      <c r="H3491" s="2" t="s">
        <v>20</v>
      </c>
      <c r="I3491" s="2">
        <v>251.4</v>
      </c>
      <c r="J3491" s="2">
        <v>164.48</v>
      </c>
      <c r="K3491" s="2">
        <v>18</v>
      </c>
      <c r="L3491" s="2" t="s">
        <v>63</v>
      </c>
      <c r="M3491" s="2" t="s">
        <v>29</v>
      </c>
      <c r="N3491" s="2" t="s">
        <v>43</v>
      </c>
      <c r="O3491" s="2" t="s">
        <v>31</v>
      </c>
      <c r="P3491" s="2" t="s">
        <v>32</v>
      </c>
      <c r="Q3491" s="2" t="s">
        <v>26</v>
      </c>
      <c r="R3491" s="3">
        <v>43064</v>
      </c>
      <c r="S3491" s="10">
        <f t="shared" si="590"/>
        <v>2017</v>
      </c>
      <c r="T3491" t="str">
        <f t="shared" si="596"/>
        <v/>
      </c>
      <c r="U3491" t="str">
        <f t="shared" si="596"/>
        <v/>
      </c>
      <c r="V3491">
        <f t="shared" si="596"/>
        <v>251.4</v>
      </c>
      <c r="W3491" t="str">
        <f t="shared" si="596"/>
        <v/>
      </c>
      <c r="Z3491" t="str">
        <f t="shared" si="597"/>
        <v/>
      </c>
      <c r="AA3491">
        <f t="shared" si="597"/>
        <v>251.4</v>
      </c>
      <c r="AB3491" t="str">
        <f t="shared" si="597"/>
        <v/>
      </c>
      <c r="AE3491" t="str">
        <f t="shared" si="591"/>
        <v/>
      </c>
      <c r="AH3491" t="str">
        <f t="shared" si="592"/>
        <v/>
      </c>
      <c r="AI3491" t="str">
        <f t="shared" ref="AI3491:AL3522" si="598">IF(AI$1=$S3491,$AH3491,"")</f>
        <v/>
      </c>
      <c r="AJ3491" t="str">
        <f t="shared" si="598"/>
        <v/>
      </c>
      <c r="AK3491" t="str">
        <f t="shared" si="598"/>
        <v/>
      </c>
      <c r="AL3491" t="str">
        <f t="shared" si="598"/>
        <v/>
      </c>
    </row>
    <row r="3492" spans="1:38" x14ac:dyDescent="0.2">
      <c r="A3492" s="1">
        <v>8734</v>
      </c>
      <c r="B3492" s="2" t="s">
        <v>18</v>
      </c>
      <c r="C3492" s="3">
        <v>43064</v>
      </c>
      <c r="D3492" s="2" t="s">
        <v>50</v>
      </c>
      <c r="E3492" s="2">
        <v>35</v>
      </c>
      <c r="F3492" s="2">
        <v>97.11</v>
      </c>
      <c r="G3492" s="2">
        <v>0.04</v>
      </c>
      <c r="H3492" s="2" t="s">
        <v>20</v>
      </c>
      <c r="I3492" s="2">
        <v>26.11</v>
      </c>
      <c r="J3492" s="2">
        <v>14.62</v>
      </c>
      <c r="K3492" s="2">
        <v>14.8</v>
      </c>
      <c r="L3492" s="2" t="s">
        <v>104</v>
      </c>
      <c r="M3492" s="2" t="s">
        <v>29</v>
      </c>
      <c r="N3492" s="2" t="s">
        <v>54</v>
      </c>
      <c r="O3492" s="2" t="s">
        <v>24</v>
      </c>
      <c r="P3492" s="2" t="s">
        <v>95</v>
      </c>
      <c r="Q3492" s="2" t="s">
        <v>36</v>
      </c>
      <c r="R3492" s="3">
        <v>43066</v>
      </c>
      <c r="S3492" s="10">
        <f t="shared" si="590"/>
        <v>2017</v>
      </c>
      <c r="T3492" t="str">
        <f t="shared" si="596"/>
        <v/>
      </c>
      <c r="U3492" t="str">
        <f t="shared" si="596"/>
        <v/>
      </c>
      <c r="V3492" t="str">
        <f t="shared" si="596"/>
        <v/>
      </c>
      <c r="W3492">
        <f t="shared" si="596"/>
        <v>26.11</v>
      </c>
      <c r="Z3492">
        <f t="shared" si="597"/>
        <v>26.11</v>
      </c>
      <c r="AA3492" t="str">
        <f t="shared" si="597"/>
        <v/>
      </c>
      <c r="AB3492" t="str">
        <f t="shared" si="597"/>
        <v/>
      </c>
      <c r="AE3492" t="str">
        <f t="shared" si="591"/>
        <v/>
      </c>
      <c r="AH3492" t="str">
        <f t="shared" si="592"/>
        <v/>
      </c>
      <c r="AI3492" t="str">
        <f t="shared" si="598"/>
        <v/>
      </c>
      <c r="AJ3492" t="str">
        <f t="shared" si="598"/>
        <v/>
      </c>
      <c r="AK3492" t="str">
        <f t="shared" si="598"/>
        <v/>
      </c>
      <c r="AL3492" t="str">
        <f t="shared" si="598"/>
        <v/>
      </c>
    </row>
    <row r="3493" spans="1:38" x14ac:dyDescent="0.2">
      <c r="A3493" s="1">
        <v>8735</v>
      </c>
      <c r="B3493" s="2" t="s">
        <v>18</v>
      </c>
      <c r="C3493" s="3">
        <v>43064</v>
      </c>
      <c r="D3493" s="2" t="s">
        <v>59</v>
      </c>
      <c r="E3493" s="2">
        <v>16</v>
      </c>
      <c r="F3493" s="2">
        <v>495.1</v>
      </c>
      <c r="G3493" s="2">
        <v>0.06</v>
      </c>
      <c r="H3493" s="2" t="s">
        <v>20</v>
      </c>
      <c r="I3493" s="2">
        <v>-62.14</v>
      </c>
      <c r="J3493" s="2">
        <v>43.98</v>
      </c>
      <c r="K3493" s="2">
        <v>20.72</v>
      </c>
      <c r="L3493" s="2" t="s">
        <v>181</v>
      </c>
      <c r="M3493" s="2" t="s">
        <v>22</v>
      </c>
      <c r="N3493" s="2" t="s">
        <v>23</v>
      </c>
      <c r="O3493" s="2" t="s">
        <v>24</v>
      </c>
      <c r="P3493" s="2" t="s">
        <v>52</v>
      </c>
      <c r="Q3493" s="2" t="s">
        <v>26</v>
      </c>
      <c r="R3493" s="3">
        <v>43065</v>
      </c>
      <c r="S3493" s="10">
        <f t="shared" si="590"/>
        <v>2017</v>
      </c>
      <c r="T3493">
        <f t="shared" si="596"/>
        <v>-62.14</v>
      </c>
      <c r="U3493" t="str">
        <f t="shared" si="596"/>
        <v/>
      </c>
      <c r="V3493" t="str">
        <f t="shared" si="596"/>
        <v/>
      </c>
      <c r="W3493" t="str">
        <f t="shared" si="596"/>
        <v/>
      </c>
      <c r="Z3493">
        <f t="shared" si="597"/>
        <v>-62.14</v>
      </c>
      <c r="AA3493" t="str">
        <f t="shared" si="597"/>
        <v/>
      </c>
      <c r="AB3493" t="str">
        <f t="shared" si="597"/>
        <v/>
      </c>
      <c r="AE3493" t="str">
        <f t="shared" si="591"/>
        <v>Office Supplies</v>
      </c>
      <c r="AH3493" t="str">
        <f t="shared" si="592"/>
        <v/>
      </c>
      <c r="AI3493" t="str">
        <f t="shared" si="598"/>
        <v/>
      </c>
      <c r="AJ3493" t="str">
        <f t="shared" si="598"/>
        <v/>
      </c>
      <c r="AK3493" t="str">
        <f t="shared" si="598"/>
        <v/>
      </c>
      <c r="AL3493" t="str">
        <f t="shared" si="598"/>
        <v/>
      </c>
    </row>
    <row r="3494" spans="1:38" x14ac:dyDescent="0.2">
      <c r="A3494" s="1">
        <v>8736</v>
      </c>
      <c r="B3494" s="2" t="s">
        <v>18</v>
      </c>
      <c r="C3494" s="3">
        <v>43064</v>
      </c>
      <c r="D3494" s="2" t="s">
        <v>27</v>
      </c>
      <c r="E3494" s="2">
        <v>3</v>
      </c>
      <c r="F3494" s="2">
        <v>4350.91</v>
      </c>
      <c r="G3494" s="2">
        <v>0.09</v>
      </c>
      <c r="H3494" s="2" t="s">
        <v>44</v>
      </c>
      <c r="I3494" s="2">
        <v>-3749.63</v>
      </c>
      <c r="J3494" s="2">
        <v>1512.97</v>
      </c>
      <c r="K3494" s="2">
        <v>43.7</v>
      </c>
      <c r="L3494" s="2" t="s">
        <v>309</v>
      </c>
      <c r="M3494" s="2" t="s">
        <v>66</v>
      </c>
      <c r="N3494" s="2" t="s">
        <v>30</v>
      </c>
      <c r="O3494" s="2" t="s">
        <v>31</v>
      </c>
      <c r="P3494" s="2" t="s">
        <v>33</v>
      </c>
      <c r="Q3494" s="2" t="s">
        <v>56</v>
      </c>
      <c r="R3494" s="3">
        <v>43071</v>
      </c>
      <c r="S3494" s="10">
        <f t="shared" si="590"/>
        <v>2017</v>
      </c>
      <c r="T3494" t="str">
        <f t="shared" si="596"/>
        <v/>
      </c>
      <c r="U3494">
        <f t="shared" si="596"/>
        <v>-3749.63</v>
      </c>
      <c r="V3494" t="str">
        <f t="shared" si="596"/>
        <v/>
      </c>
      <c r="W3494" t="str">
        <f t="shared" si="596"/>
        <v/>
      </c>
      <c r="Z3494" t="str">
        <f t="shared" si="597"/>
        <v/>
      </c>
      <c r="AA3494">
        <f t="shared" si="597"/>
        <v>-3749.63</v>
      </c>
      <c r="AB3494" t="str">
        <f t="shared" si="597"/>
        <v/>
      </c>
      <c r="AE3494" t="str">
        <f t="shared" si="591"/>
        <v>Technology</v>
      </c>
      <c r="AH3494">
        <f t="shared" si="592"/>
        <v>-3749.63</v>
      </c>
      <c r="AI3494" t="str">
        <f t="shared" si="598"/>
        <v/>
      </c>
      <c r="AJ3494" t="str">
        <f t="shared" si="598"/>
        <v/>
      </c>
      <c r="AK3494" t="str">
        <f t="shared" si="598"/>
        <v/>
      </c>
      <c r="AL3494">
        <f t="shared" si="598"/>
        <v>-3749.63</v>
      </c>
    </row>
    <row r="3495" spans="1:38" x14ac:dyDescent="0.2">
      <c r="A3495" s="1">
        <v>8737</v>
      </c>
      <c r="B3495" s="2" t="s">
        <v>18</v>
      </c>
      <c r="C3495" s="3">
        <v>43065</v>
      </c>
      <c r="D3495" s="2" t="s">
        <v>50</v>
      </c>
      <c r="E3495" s="2">
        <v>45</v>
      </c>
      <c r="F3495" s="2">
        <v>2609.1905000000002</v>
      </c>
      <c r="G3495" s="2">
        <v>0.02</v>
      </c>
      <c r="H3495" s="2" t="s">
        <v>20</v>
      </c>
      <c r="I3495" s="2">
        <v>753.6</v>
      </c>
      <c r="J3495" s="2">
        <v>77.989999999999995</v>
      </c>
      <c r="K3495" s="2">
        <v>19.260000000000002</v>
      </c>
      <c r="L3495" s="2" t="s">
        <v>526</v>
      </c>
      <c r="M3495" s="2" t="s">
        <v>29</v>
      </c>
      <c r="N3495" s="2" t="s">
        <v>23</v>
      </c>
      <c r="O3495" s="2" t="s">
        <v>31</v>
      </c>
      <c r="P3495" s="2" t="s">
        <v>39</v>
      </c>
      <c r="Q3495" s="2" t="s">
        <v>26</v>
      </c>
      <c r="R3495" s="3">
        <v>43067</v>
      </c>
      <c r="S3495" s="10">
        <f t="shared" si="590"/>
        <v>2017</v>
      </c>
      <c r="T3495">
        <f t="shared" si="596"/>
        <v>753.6</v>
      </c>
      <c r="U3495" t="str">
        <f t="shared" si="596"/>
        <v/>
      </c>
      <c r="V3495" t="str">
        <f t="shared" si="596"/>
        <v/>
      </c>
      <c r="W3495" t="str">
        <f t="shared" si="596"/>
        <v/>
      </c>
      <c r="Z3495" t="str">
        <f t="shared" si="597"/>
        <v/>
      </c>
      <c r="AA3495">
        <f t="shared" si="597"/>
        <v>753.6</v>
      </c>
      <c r="AB3495" t="str">
        <f t="shared" si="597"/>
        <v/>
      </c>
      <c r="AE3495" t="str">
        <f t="shared" si="591"/>
        <v/>
      </c>
      <c r="AH3495" t="str">
        <f t="shared" si="592"/>
        <v/>
      </c>
      <c r="AI3495" t="str">
        <f t="shared" si="598"/>
        <v/>
      </c>
      <c r="AJ3495" t="str">
        <f t="shared" si="598"/>
        <v/>
      </c>
      <c r="AK3495" t="str">
        <f t="shared" si="598"/>
        <v/>
      </c>
      <c r="AL3495" t="str">
        <f t="shared" si="598"/>
        <v/>
      </c>
    </row>
    <row r="3496" spans="1:38" x14ac:dyDescent="0.2">
      <c r="A3496" s="1">
        <v>8738</v>
      </c>
      <c r="B3496" s="2" t="s">
        <v>18</v>
      </c>
      <c r="C3496" s="3">
        <v>43066</v>
      </c>
      <c r="D3496" s="2" t="s">
        <v>59</v>
      </c>
      <c r="E3496" s="2">
        <v>45</v>
      </c>
      <c r="F3496" s="2">
        <v>2735.82</v>
      </c>
      <c r="G3496" s="2">
        <v>0.06</v>
      </c>
      <c r="H3496" s="2" t="s">
        <v>20</v>
      </c>
      <c r="I3496" s="2">
        <v>669.55</v>
      </c>
      <c r="J3496" s="2">
        <v>72.98</v>
      </c>
      <c r="K3496" s="2">
        <v>33.99</v>
      </c>
      <c r="L3496" s="2" t="s">
        <v>131</v>
      </c>
      <c r="M3496" s="2" t="s">
        <v>22</v>
      </c>
      <c r="N3496" s="2" t="s">
        <v>54</v>
      </c>
      <c r="O3496" s="2" t="s">
        <v>24</v>
      </c>
      <c r="P3496" s="2" t="s">
        <v>90</v>
      </c>
      <c r="Q3496" s="2" t="s">
        <v>26</v>
      </c>
      <c r="R3496" s="3">
        <v>43067</v>
      </c>
      <c r="S3496" s="10">
        <f t="shared" si="590"/>
        <v>2017</v>
      </c>
      <c r="T3496" t="str">
        <f t="shared" si="596"/>
        <v/>
      </c>
      <c r="U3496" t="str">
        <f t="shared" si="596"/>
        <v/>
      </c>
      <c r="V3496" t="str">
        <f t="shared" si="596"/>
        <v/>
      </c>
      <c r="W3496">
        <f t="shared" si="596"/>
        <v>669.55</v>
      </c>
      <c r="Z3496">
        <f t="shared" si="597"/>
        <v>669.55</v>
      </c>
      <c r="AA3496" t="str">
        <f t="shared" si="597"/>
        <v/>
      </c>
      <c r="AB3496" t="str">
        <f t="shared" si="597"/>
        <v/>
      </c>
      <c r="AE3496" t="str">
        <f t="shared" si="591"/>
        <v/>
      </c>
      <c r="AH3496" t="str">
        <f t="shared" si="592"/>
        <v/>
      </c>
      <c r="AI3496" t="str">
        <f t="shared" si="598"/>
        <v/>
      </c>
      <c r="AJ3496" t="str">
        <f t="shared" si="598"/>
        <v/>
      </c>
      <c r="AK3496" t="str">
        <f t="shared" si="598"/>
        <v/>
      </c>
      <c r="AL3496" t="str">
        <f t="shared" si="598"/>
        <v/>
      </c>
    </row>
    <row r="3497" spans="1:38" x14ac:dyDescent="0.2">
      <c r="A3497" s="1">
        <v>8739</v>
      </c>
      <c r="B3497" s="2" t="s">
        <v>18</v>
      </c>
      <c r="C3497" s="3">
        <v>43066</v>
      </c>
      <c r="D3497" s="2" t="s">
        <v>59</v>
      </c>
      <c r="E3497" s="2">
        <v>38</v>
      </c>
      <c r="F3497" s="2">
        <v>3708.9205000000002</v>
      </c>
      <c r="G3497" s="2">
        <v>0.05</v>
      </c>
      <c r="H3497" s="2" t="s">
        <v>20</v>
      </c>
      <c r="I3497" s="2">
        <v>899.46</v>
      </c>
      <c r="J3497" s="2">
        <v>127.99</v>
      </c>
      <c r="K3497" s="2">
        <v>19.920000000000002</v>
      </c>
      <c r="L3497" s="2" t="s">
        <v>147</v>
      </c>
      <c r="M3497" s="2" t="s">
        <v>29</v>
      </c>
      <c r="N3497" s="2" t="s">
        <v>23</v>
      </c>
      <c r="O3497" s="2" t="s">
        <v>31</v>
      </c>
      <c r="P3497" s="2" t="s">
        <v>39</v>
      </c>
      <c r="Q3497" s="2" t="s">
        <v>26</v>
      </c>
      <c r="R3497" s="3">
        <v>43069</v>
      </c>
      <c r="S3497" s="10">
        <f t="shared" si="590"/>
        <v>2017</v>
      </c>
      <c r="T3497">
        <f t="shared" si="596"/>
        <v>899.46</v>
      </c>
      <c r="U3497" t="str">
        <f t="shared" si="596"/>
        <v/>
      </c>
      <c r="V3497" t="str">
        <f t="shared" si="596"/>
        <v/>
      </c>
      <c r="W3497" t="str">
        <f t="shared" si="596"/>
        <v/>
      </c>
      <c r="Z3497" t="str">
        <f t="shared" si="597"/>
        <v/>
      </c>
      <c r="AA3497">
        <f t="shared" si="597"/>
        <v>899.46</v>
      </c>
      <c r="AB3497" t="str">
        <f t="shared" si="597"/>
        <v/>
      </c>
      <c r="AE3497" t="str">
        <f t="shared" si="591"/>
        <v/>
      </c>
      <c r="AH3497" t="str">
        <f t="shared" si="592"/>
        <v/>
      </c>
      <c r="AI3497" t="str">
        <f t="shared" si="598"/>
        <v/>
      </c>
      <c r="AJ3497" t="str">
        <f t="shared" si="598"/>
        <v/>
      </c>
      <c r="AK3497" t="str">
        <f t="shared" si="598"/>
        <v/>
      </c>
      <c r="AL3497" t="str">
        <f t="shared" si="598"/>
        <v/>
      </c>
    </row>
    <row r="3498" spans="1:38" x14ac:dyDescent="0.2">
      <c r="A3498" s="1">
        <v>8740</v>
      </c>
      <c r="B3498" s="2" t="s">
        <v>18</v>
      </c>
      <c r="C3498" s="3">
        <v>43066</v>
      </c>
      <c r="D3498" s="2" t="s">
        <v>50</v>
      </c>
      <c r="E3498" s="2">
        <v>4</v>
      </c>
      <c r="F3498" s="2">
        <v>41.67</v>
      </c>
      <c r="G3498" s="2">
        <v>0.1</v>
      </c>
      <c r="H3498" s="2" t="s">
        <v>20</v>
      </c>
      <c r="I3498" s="2">
        <v>-21.04</v>
      </c>
      <c r="J3498" s="2">
        <v>18.48</v>
      </c>
      <c r="K3498" s="2">
        <v>23.54</v>
      </c>
      <c r="L3498" s="2" t="s">
        <v>199</v>
      </c>
      <c r="M3498" s="2" t="s">
        <v>29</v>
      </c>
      <c r="N3498" s="2" t="s">
        <v>30</v>
      </c>
      <c r="O3498" s="2" t="s">
        <v>24</v>
      </c>
      <c r="P3498" s="2" t="s">
        <v>35</v>
      </c>
      <c r="Q3498" s="2" t="s">
        <v>26</v>
      </c>
      <c r="R3498" s="3">
        <v>43068</v>
      </c>
      <c r="S3498" s="10">
        <f t="shared" si="590"/>
        <v>2017</v>
      </c>
      <c r="T3498" t="str">
        <f t="shared" si="596"/>
        <v/>
      </c>
      <c r="U3498">
        <f t="shared" si="596"/>
        <v>-21.04</v>
      </c>
      <c r="V3498" t="str">
        <f t="shared" si="596"/>
        <v/>
      </c>
      <c r="W3498" t="str">
        <f t="shared" si="596"/>
        <v/>
      </c>
      <c r="Z3498">
        <f t="shared" si="597"/>
        <v>-21.04</v>
      </c>
      <c r="AA3498" t="str">
        <f t="shared" si="597"/>
        <v/>
      </c>
      <c r="AB3498" t="str">
        <f t="shared" si="597"/>
        <v/>
      </c>
      <c r="AE3498" t="str">
        <f t="shared" si="591"/>
        <v>Office Supplies</v>
      </c>
      <c r="AH3498" t="str">
        <f t="shared" si="592"/>
        <v/>
      </c>
      <c r="AI3498" t="str">
        <f t="shared" si="598"/>
        <v/>
      </c>
      <c r="AJ3498" t="str">
        <f t="shared" si="598"/>
        <v/>
      </c>
      <c r="AK3498" t="str">
        <f t="shared" si="598"/>
        <v/>
      </c>
      <c r="AL3498" t="str">
        <f t="shared" si="598"/>
        <v/>
      </c>
    </row>
    <row r="3499" spans="1:38" x14ac:dyDescent="0.2">
      <c r="A3499" s="1">
        <v>8741</v>
      </c>
      <c r="B3499" s="2" t="s">
        <v>18</v>
      </c>
      <c r="C3499" s="3">
        <v>43067</v>
      </c>
      <c r="D3499" s="2" t="s">
        <v>41</v>
      </c>
      <c r="E3499" s="2">
        <v>48</v>
      </c>
      <c r="F3499" s="2">
        <v>5196.26</v>
      </c>
      <c r="G3499" s="2">
        <v>0.1</v>
      </c>
      <c r="H3499" s="2" t="s">
        <v>20</v>
      </c>
      <c r="I3499" s="2">
        <v>400.52</v>
      </c>
      <c r="J3499" s="2">
        <v>123.03</v>
      </c>
      <c r="K3499" s="2">
        <v>22.64</v>
      </c>
      <c r="L3499" s="2" t="s">
        <v>316</v>
      </c>
      <c r="M3499" s="2" t="s">
        <v>66</v>
      </c>
      <c r="N3499" s="2" t="s">
        <v>54</v>
      </c>
      <c r="O3499" s="2" t="s">
        <v>24</v>
      </c>
      <c r="P3499" s="2" t="s">
        <v>52</v>
      </c>
      <c r="Q3499" s="2" t="s">
        <v>26</v>
      </c>
      <c r="R3499" s="3">
        <v>43068</v>
      </c>
      <c r="S3499" s="10">
        <f t="shared" si="590"/>
        <v>2017</v>
      </c>
      <c r="T3499" t="str">
        <f t="shared" si="596"/>
        <v/>
      </c>
      <c r="U3499" t="str">
        <f t="shared" si="596"/>
        <v/>
      </c>
      <c r="V3499" t="str">
        <f t="shared" si="596"/>
        <v/>
      </c>
      <c r="W3499">
        <f t="shared" si="596"/>
        <v>400.52</v>
      </c>
      <c r="Z3499">
        <f t="shared" si="597"/>
        <v>400.52</v>
      </c>
      <c r="AA3499" t="str">
        <f t="shared" si="597"/>
        <v/>
      </c>
      <c r="AB3499" t="str">
        <f t="shared" si="597"/>
        <v/>
      </c>
      <c r="AE3499" t="str">
        <f t="shared" si="591"/>
        <v/>
      </c>
      <c r="AH3499" t="str">
        <f t="shared" si="592"/>
        <v/>
      </c>
      <c r="AI3499" t="str">
        <f t="shared" si="598"/>
        <v/>
      </c>
      <c r="AJ3499" t="str">
        <f t="shared" si="598"/>
        <v/>
      </c>
      <c r="AK3499" t="str">
        <f t="shared" si="598"/>
        <v/>
      </c>
      <c r="AL3499" t="str">
        <f t="shared" si="598"/>
        <v/>
      </c>
    </row>
    <row r="3500" spans="1:38" x14ac:dyDescent="0.2">
      <c r="A3500" s="1">
        <v>8742</v>
      </c>
      <c r="B3500" s="2" t="s">
        <v>18</v>
      </c>
      <c r="C3500" s="3">
        <v>43068</v>
      </c>
      <c r="D3500" s="2" t="s">
        <v>27</v>
      </c>
      <c r="E3500" s="2">
        <v>9</v>
      </c>
      <c r="F3500" s="2">
        <v>23307.52</v>
      </c>
      <c r="G3500" s="2">
        <v>0.06</v>
      </c>
      <c r="H3500" s="2" t="s">
        <v>44</v>
      </c>
      <c r="I3500" s="2">
        <v>-212.07</v>
      </c>
      <c r="J3500" s="2">
        <v>2562.14</v>
      </c>
      <c r="K3500" s="2">
        <v>43.7</v>
      </c>
      <c r="L3500" s="2" t="s">
        <v>185</v>
      </c>
      <c r="M3500" s="2" t="s">
        <v>29</v>
      </c>
      <c r="N3500" s="2" t="s">
        <v>54</v>
      </c>
      <c r="O3500" s="2" t="s">
        <v>31</v>
      </c>
      <c r="P3500" s="2" t="s">
        <v>33</v>
      </c>
      <c r="Q3500" s="2" t="s">
        <v>56</v>
      </c>
      <c r="R3500" s="3">
        <v>43075</v>
      </c>
      <c r="S3500" s="10">
        <f t="shared" si="590"/>
        <v>2017</v>
      </c>
      <c r="T3500" t="str">
        <f t="shared" si="596"/>
        <v/>
      </c>
      <c r="U3500" t="str">
        <f t="shared" si="596"/>
        <v/>
      </c>
      <c r="V3500" t="str">
        <f t="shared" si="596"/>
        <v/>
      </c>
      <c r="W3500">
        <f t="shared" si="596"/>
        <v>-212.07</v>
      </c>
      <c r="Z3500" t="str">
        <f t="shared" si="597"/>
        <v/>
      </c>
      <c r="AA3500">
        <f t="shared" si="597"/>
        <v>-212.07</v>
      </c>
      <c r="AB3500" t="str">
        <f t="shared" si="597"/>
        <v/>
      </c>
      <c r="AE3500" t="str">
        <f t="shared" si="591"/>
        <v>Technology</v>
      </c>
      <c r="AH3500">
        <f t="shared" si="592"/>
        <v>-212.07</v>
      </c>
      <c r="AI3500" t="str">
        <f t="shared" si="598"/>
        <v/>
      </c>
      <c r="AJ3500" t="str">
        <f t="shared" si="598"/>
        <v/>
      </c>
      <c r="AK3500" t="str">
        <f t="shared" si="598"/>
        <v/>
      </c>
      <c r="AL3500">
        <f t="shared" si="598"/>
        <v>-212.07</v>
      </c>
    </row>
    <row r="3501" spans="1:38" x14ac:dyDescent="0.2">
      <c r="A3501" s="1">
        <v>8743</v>
      </c>
      <c r="B3501" s="2" t="s">
        <v>18</v>
      </c>
      <c r="C3501" s="3">
        <v>43070</v>
      </c>
      <c r="D3501" s="2" t="s">
        <v>19</v>
      </c>
      <c r="E3501" s="2">
        <v>32</v>
      </c>
      <c r="F3501" s="2">
        <v>18323.7</v>
      </c>
      <c r="G3501" s="2">
        <v>0.06</v>
      </c>
      <c r="H3501" s="2" t="s">
        <v>44</v>
      </c>
      <c r="I3501" s="2">
        <v>4574.46</v>
      </c>
      <c r="J3501" s="2">
        <v>608.98</v>
      </c>
      <c r="K3501" s="2">
        <v>28.7</v>
      </c>
      <c r="L3501" s="2" t="s">
        <v>563</v>
      </c>
      <c r="M3501" s="2" t="s">
        <v>29</v>
      </c>
      <c r="N3501" s="2" t="s">
        <v>30</v>
      </c>
      <c r="O3501" s="2" t="s">
        <v>31</v>
      </c>
      <c r="P3501" s="2" t="s">
        <v>33</v>
      </c>
      <c r="Q3501" s="2" t="s">
        <v>56</v>
      </c>
      <c r="R3501" s="3">
        <v>43072</v>
      </c>
      <c r="S3501" s="10">
        <f t="shared" si="590"/>
        <v>2017</v>
      </c>
      <c r="T3501" t="str">
        <f t="shared" si="596"/>
        <v/>
      </c>
      <c r="U3501">
        <f t="shared" si="596"/>
        <v>4574.46</v>
      </c>
      <c r="V3501" t="str">
        <f t="shared" si="596"/>
        <v/>
      </c>
      <c r="W3501" t="str">
        <f t="shared" si="596"/>
        <v/>
      </c>
      <c r="Z3501" t="str">
        <f t="shared" si="597"/>
        <v/>
      </c>
      <c r="AA3501">
        <f t="shared" si="597"/>
        <v>4574.46</v>
      </c>
      <c r="AB3501" t="str">
        <f t="shared" si="597"/>
        <v/>
      </c>
      <c r="AE3501" t="str">
        <f t="shared" si="591"/>
        <v/>
      </c>
      <c r="AH3501" t="str">
        <f t="shared" si="592"/>
        <v/>
      </c>
      <c r="AI3501" t="str">
        <f t="shared" si="598"/>
        <v/>
      </c>
      <c r="AJ3501" t="str">
        <f t="shared" si="598"/>
        <v/>
      </c>
      <c r="AK3501" t="str">
        <f t="shared" si="598"/>
        <v/>
      </c>
      <c r="AL3501" t="str">
        <f t="shared" si="598"/>
        <v/>
      </c>
    </row>
    <row r="3502" spans="1:38" x14ac:dyDescent="0.2">
      <c r="A3502" s="1">
        <v>8744</v>
      </c>
      <c r="B3502" s="2" t="s">
        <v>18</v>
      </c>
      <c r="C3502" s="3">
        <v>43070</v>
      </c>
      <c r="D3502" s="2" t="s">
        <v>50</v>
      </c>
      <c r="E3502" s="2">
        <v>22</v>
      </c>
      <c r="F3502" s="2">
        <v>73.59</v>
      </c>
      <c r="G3502" s="2">
        <v>0.02</v>
      </c>
      <c r="H3502" s="2" t="s">
        <v>20</v>
      </c>
      <c r="I3502" s="2">
        <v>21.24</v>
      </c>
      <c r="J3502" s="2">
        <v>14.88</v>
      </c>
      <c r="K3502" s="2">
        <v>14.99</v>
      </c>
      <c r="L3502" s="2" t="s">
        <v>536</v>
      </c>
      <c r="M3502" s="2" t="s">
        <v>38</v>
      </c>
      <c r="N3502" s="2" t="s">
        <v>43</v>
      </c>
      <c r="O3502" s="2" t="s">
        <v>24</v>
      </c>
      <c r="P3502" s="2" t="s">
        <v>74</v>
      </c>
      <c r="Q3502" s="2" t="s">
        <v>26</v>
      </c>
      <c r="R3502" s="3">
        <v>43071</v>
      </c>
      <c r="S3502" s="10">
        <f t="shared" si="590"/>
        <v>2017</v>
      </c>
      <c r="T3502" t="str">
        <f t="shared" ref="T3502:W3521" si="599">IF($N3502=T$1,$I3502,"")</f>
        <v/>
      </c>
      <c r="U3502" t="str">
        <f t="shared" si="599"/>
        <v/>
      </c>
      <c r="V3502">
        <f t="shared" si="599"/>
        <v>21.24</v>
      </c>
      <c r="W3502" t="str">
        <f t="shared" si="599"/>
        <v/>
      </c>
      <c r="Z3502">
        <f t="shared" ref="Z3502:AB3521" si="600">IF($O3502=Z$1,$I3502,"")</f>
        <v>21.24</v>
      </c>
      <c r="AA3502" t="str">
        <f t="shared" si="600"/>
        <v/>
      </c>
      <c r="AB3502" t="str">
        <f t="shared" si="600"/>
        <v/>
      </c>
      <c r="AE3502" t="str">
        <f t="shared" si="591"/>
        <v/>
      </c>
      <c r="AH3502" t="str">
        <f t="shared" si="592"/>
        <v/>
      </c>
      <c r="AI3502" t="str">
        <f t="shared" si="598"/>
        <v/>
      </c>
      <c r="AJ3502" t="str">
        <f t="shared" si="598"/>
        <v/>
      </c>
      <c r="AK3502" t="str">
        <f t="shared" si="598"/>
        <v/>
      </c>
      <c r="AL3502" t="str">
        <f t="shared" si="598"/>
        <v/>
      </c>
    </row>
    <row r="3503" spans="1:38" x14ac:dyDescent="0.2">
      <c r="A3503" s="1">
        <v>8745</v>
      </c>
      <c r="B3503" s="2" t="s">
        <v>18</v>
      </c>
      <c r="C3503" s="3">
        <v>43070</v>
      </c>
      <c r="D3503" s="2" t="s">
        <v>59</v>
      </c>
      <c r="E3503" s="2">
        <v>2</v>
      </c>
      <c r="F3503" s="2">
        <v>24.37</v>
      </c>
      <c r="G3503" s="2">
        <v>0.04</v>
      </c>
      <c r="H3503" s="2" t="s">
        <v>20</v>
      </c>
      <c r="I3503" s="2">
        <v>-3.4</v>
      </c>
      <c r="J3503" s="2">
        <v>20.34</v>
      </c>
      <c r="K3503" s="2">
        <v>14.96</v>
      </c>
      <c r="L3503" s="2" t="s">
        <v>209</v>
      </c>
      <c r="M3503" s="2" t="s">
        <v>29</v>
      </c>
      <c r="N3503" s="2" t="s">
        <v>30</v>
      </c>
      <c r="O3503" s="2" t="s">
        <v>45</v>
      </c>
      <c r="P3503" s="2" t="s">
        <v>55</v>
      </c>
      <c r="Q3503" s="2" t="s">
        <v>36</v>
      </c>
      <c r="R3503" s="3">
        <v>43071</v>
      </c>
      <c r="S3503" s="10">
        <f t="shared" si="590"/>
        <v>2017</v>
      </c>
      <c r="T3503" t="str">
        <f t="shared" si="599"/>
        <v/>
      </c>
      <c r="U3503">
        <f t="shared" si="599"/>
        <v>-3.4</v>
      </c>
      <c r="V3503" t="str">
        <f t="shared" si="599"/>
        <v/>
      </c>
      <c r="W3503" t="str">
        <f t="shared" si="599"/>
        <v/>
      </c>
      <c r="Z3503" t="str">
        <f t="shared" si="600"/>
        <v/>
      </c>
      <c r="AA3503" t="str">
        <f t="shared" si="600"/>
        <v/>
      </c>
      <c r="AB3503">
        <f t="shared" si="600"/>
        <v>-3.4</v>
      </c>
      <c r="AE3503" t="str">
        <f t="shared" si="591"/>
        <v>Furniture</v>
      </c>
      <c r="AH3503" t="str">
        <f t="shared" si="592"/>
        <v/>
      </c>
      <c r="AI3503" t="str">
        <f t="shared" si="598"/>
        <v/>
      </c>
      <c r="AJ3503" t="str">
        <f t="shared" si="598"/>
        <v/>
      </c>
      <c r="AK3503" t="str">
        <f t="shared" si="598"/>
        <v/>
      </c>
      <c r="AL3503" t="str">
        <f t="shared" si="598"/>
        <v/>
      </c>
    </row>
    <row r="3504" spans="1:38" x14ac:dyDescent="0.2">
      <c r="A3504" s="1">
        <v>8746</v>
      </c>
      <c r="B3504" s="2" t="s">
        <v>18</v>
      </c>
      <c r="C3504" s="3">
        <v>43070</v>
      </c>
      <c r="D3504" s="2" t="s">
        <v>59</v>
      </c>
      <c r="E3504" s="2">
        <v>42</v>
      </c>
      <c r="F3504" s="2">
        <v>4085.1559999999999</v>
      </c>
      <c r="G3504" s="2">
        <v>0.04</v>
      </c>
      <c r="H3504" s="2" t="s">
        <v>20</v>
      </c>
      <c r="I3504" s="2">
        <v>1092.3599999999999</v>
      </c>
      <c r="J3504" s="2">
        <v>122.99</v>
      </c>
      <c r="K3504" s="2">
        <v>22.99</v>
      </c>
      <c r="L3504" s="2" t="s">
        <v>209</v>
      </c>
      <c r="M3504" s="2" t="s">
        <v>29</v>
      </c>
      <c r="N3504" s="2" t="s">
        <v>30</v>
      </c>
      <c r="O3504" s="2" t="s">
        <v>31</v>
      </c>
      <c r="P3504" s="2" t="s">
        <v>39</v>
      </c>
      <c r="Q3504" s="2" t="s">
        <v>26</v>
      </c>
      <c r="R3504" s="3">
        <v>43070</v>
      </c>
      <c r="S3504" s="10">
        <f t="shared" si="590"/>
        <v>2017</v>
      </c>
      <c r="T3504" t="str">
        <f t="shared" si="599"/>
        <v/>
      </c>
      <c r="U3504">
        <f t="shared" si="599"/>
        <v>1092.3599999999999</v>
      </c>
      <c r="V3504" t="str">
        <f t="shared" si="599"/>
        <v/>
      </c>
      <c r="W3504" t="str">
        <f t="shared" si="599"/>
        <v/>
      </c>
      <c r="Z3504" t="str">
        <f t="shared" si="600"/>
        <v/>
      </c>
      <c r="AA3504">
        <f t="shared" si="600"/>
        <v>1092.3599999999999</v>
      </c>
      <c r="AB3504" t="str">
        <f t="shared" si="600"/>
        <v/>
      </c>
      <c r="AE3504" t="str">
        <f t="shared" si="591"/>
        <v/>
      </c>
      <c r="AH3504" t="str">
        <f t="shared" si="592"/>
        <v/>
      </c>
      <c r="AI3504" t="str">
        <f t="shared" si="598"/>
        <v/>
      </c>
      <c r="AJ3504" t="str">
        <f t="shared" si="598"/>
        <v/>
      </c>
      <c r="AK3504" t="str">
        <f t="shared" si="598"/>
        <v/>
      </c>
      <c r="AL3504" t="str">
        <f t="shared" si="598"/>
        <v/>
      </c>
    </row>
    <row r="3505" spans="1:38" x14ac:dyDescent="0.2">
      <c r="A3505" s="1">
        <v>8747</v>
      </c>
      <c r="B3505" s="2" t="s">
        <v>18</v>
      </c>
      <c r="C3505" s="3">
        <v>43070</v>
      </c>
      <c r="D3505" s="2" t="s">
        <v>19</v>
      </c>
      <c r="E3505" s="2">
        <v>4</v>
      </c>
      <c r="F3505" s="2">
        <v>431.35</v>
      </c>
      <c r="G3505" s="2">
        <v>0</v>
      </c>
      <c r="H3505" s="2" t="s">
        <v>20</v>
      </c>
      <c r="I3505" s="2">
        <v>-258.55</v>
      </c>
      <c r="J3505" s="2">
        <v>111.99</v>
      </c>
      <c r="K3505" s="2">
        <v>33.99</v>
      </c>
      <c r="L3505" s="2" t="s">
        <v>191</v>
      </c>
      <c r="M3505" s="2" t="s">
        <v>29</v>
      </c>
      <c r="N3505" s="2" t="s">
        <v>54</v>
      </c>
      <c r="O3505" s="2" t="s">
        <v>31</v>
      </c>
      <c r="P3505" s="2" t="s">
        <v>32</v>
      </c>
      <c r="Q3505" s="2" t="s">
        <v>26</v>
      </c>
      <c r="R3505" s="3">
        <v>43071</v>
      </c>
      <c r="S3505" s="10">
        <f t="shared" si="590"/>
        <v>2017</v>
      </c>
      <c r="T3505" t="str">
        <f t="shared" si="599"/>
        <v/>
      </c>
      <c r="U3505" t="str">
        <f t="shared" si="599"/>
        <v/>
      </c>
      <c r="V3505" t="str">
        <f t="shared" si="599"/>
        <v/>
      </c>
      <c r="W3505">
        <f t="shared" si="599"/>
        <v>-258.55</v>
      </c>
      <c r="Z3505" t="str">
        <f t="shared" si="600"/>
        <v/>
      </c>
      <c r="AA3505">
        <f t="shared" si="600"/>
        <v>-258.55</v>
      </c>
      <c r="AB3505" t="str">
        <f t="shared" si="600"/>
        <v/>
      </c>
      <c r="AE3505" t="str">
        <f t="shared" si="591"/>
        <v>Technology</v>
      </c>
      <c r="AH3505">
        <f t="shared" si="592"/>
        <v>-258.55</v>
      </c>
      <c r="AI3505" t="str">
        <f t="shared" si="598"/>
        <v/>
      </c>
      <c r="AJ3505" t="str">
        <f t="shared" si="598"/>
        <v/>
      </c>
      <c r="AK3505" t="str">
        <f t="shared" si="598"/>
        <v/>
      </c>
      <c r="AL3505">
        <f t="shared" si="598"/>
        <v>-258.55</v>
      </c>
    </row>
    <row r="3506" spans="1:38" x14ac:dyDescent="0.2">
      <c r="A3506" s="1">
        <v>8748</v>
      </c>
      <c r="B3506" s="2" t="s">
        <v>18</v>
      </c>
      <c r="C3506" s="3">
        <v>43071</v>
      </c>
      <c r="D3506" s="2" t="s">
        <v>19</v>
      </c>
      <c r="E3506" s="2">
        <v>24</v>
      </c>
      <c r="F3506" s="2">
        <v>1697.37</v>
      </c>
      <c r="G3506" s="2">
        <v>0.06</v>
      </c>
      <c r="H3506" s="2" t="s">
        <v>44</v>
      </c>
      <c r="I3506" s="2">
        <v>-559.34</v>
      </c>
      <c r="J3506" s="2">
        <v>80.81</v>
      </c>
      <c r="K3506" s="2">
        <v>74</v>
      </c>
      <c r="L3506" s="2" t="s">
        <v>413</v>
      </c>
      <c r="M3506" s="2" t="s">
        <v>22</v>
      </c>
      <c r="N3506" s="2" t="s">
        <v>30</v>
      </c>
      <c r="O3506" s="2" t="s">
        <v>24</v>
      </c>
      <c r="P3506" s="2" t="s">
        <v>71</v>
      </c>
      <c r="Q3506" s="2" t="s">
        <v>56</v>
      </c>
      <c r="R3506" s="3">
        <v>43072</v>
      </c>
      <c r="S3506" s="10">
        <f t="shared" si="590"/>
        <v>2017</v>
      </c>
      <c r="T3506" t="str">
        <f t="shared" si="599"/>
        <v/>
      </c>
      <c r="U3506">
        <f t="shared" si="599"/>
        <v>-559.34</v>
      </c>
      <c r="V3506" t="str">
        <f t="shared" si="599"/>
        <v/>
      </c>
      <c r="W3506" t="str">
        <f t="shared" si="599"/>
        <v/>
      </c>
      <c r="Z3506">
        <f t="shared" si="600"/>
        <v>-559.34</v>
      </c>
      <c r="AA3506" t="str">
        <f t="shared" si="600"/>
        <v/>
      </c>
      <c r="AB3506" t="str">
        <f t="shared" si="600"/>
        <v/>
      </c>
      <c r="AE3506" t="str">
        <f t="shared" si="591"/>
        <v>Office Supplies</v>
      </c>
      <c r="AH3506" t="str">
        <f t="shared" si="592"/>
        <v/>
      </c>
      <c r="AI3506" t="str">
        <f t="shared" si="598"/>
        <v/>
      </c>
      <c r="AJ3506" t="str">
        <f t="shared" si="598"/>
        <v/>
      </c>
      <c r="AK3506" t="str">
        <f t="shared" si="598"/>
        <v/>
      </c>
      <c r="AL3506" t="str">
        <f t="shared" si="598"/>
        <v/>
      </c>
    </row>
    <row r="3507" spans="1:38" x14ac:dyDescent="0.2">
      <c r="A3507" s="1">
        <v>8749</v>
      </c>
      <c r="B3507" s="2" t="s">
        <v>40</v>
      </c>
      <c r="C3507" s="3">
        <v>43072</v>
      </c>
      <c r="D3507" s="2" t="s">
        <v>41</v>
      </c>
      <c r="E3507" s="2">
        <v>1</v>
      </c>
      <c r="F3507" s="2">
        <v>110.3</v>
      </c>
      <c r="G3507" s="2">
        <v>7.0000000000000007E-2</v>
      </c>
      <c r="H3507" s="2" t="s">
        <v>44</v>
      </c>
      <c r="I3507" s="2">
        <v>-76.489999999999995</v>
      </c>
      <c r="J3507" s="2">
        <v>60.58</v>
      </c>
      <c r="K3507" s="2">
        <v>68.11</v>
      </c>
      <c r="L3507" s="2" t="s">
        <v>101</v>
      </c>
      <c r="M3507" s="2" t="s">
        <v>29</v>
      </c>
      <c r="N3507" s="2" t="s">
        <v>30</v>
      </c>
      <c r="O3507" s="2" t="s">
        <v>45</v>
      </c>
      <c r="P3507" s="2" t="s">
        <v>67</v>
      </c>
      <c r="Q3507" s="2" t="s">
        <v>47</v>
      </c>
      <c r="R3507" s="3">
        <v>43074</v>
      </c>
      <c r="S3507" s="10">
        <f t="shared" si="590"/>
        <v>2017</v>
      </c>
      <c r="T3507" t="str">
        <f t="shared" si="599"/>
        <v/>
      </c>
      <c r="U3507">
        <f t="shared" si="599"/>
        <v>-76.489999999999995</v>
      </c>
      <c r="V3507" t="str">
        <f t="shared" si="599"/>
        <v/>
      </c>
      <c r="W3507" t="str">
        <f t="shared" si="599"/>
        <v/>
      </c>
      <c r="Z3507" t="str">
        <f t="shared" si="600"/>
        <v/>
      </c>
      <c r="AA3507" t="str">
        <f t="shared" si="600"/>
        <v/>
      </c>
      <c r="AB3507">
        <f t="shared" si="600"/>
        <v>-76.489999999999995</v>
      </c>
      <c r="AE3507" t="str">
        <f t="shared" si="591"/>
        <v>Furniture</v>
      </c>
      <c r="AH3507" t="str">
        <f t="shared" si="592"/>
        <v/>
      </c>
      <c r="AI3507" t="str">
        <f t="shared" si="598"/>
        <v/>
      </c>
      <c r="AJ3507" t="str">
        <f t="shared" si="598"/>
        <v/>
      </c>
      <c r="AK3507" t="str">
        <f t="shared" si="598"/>
        <v/>
      </c>
      <c r="AL3507" t="str">
        <f t="shared" si="598"/>
        <v/>
      </c>
    </row>
    <row r="3508" spans="1:38" x14ac:dyDescent="0.2">
      <c r="A3508" s="1">
        <v>8750</v>
      </c>
      <c r="B3508" s="2" t="s">
        <v>18</v>
      </c>
      <c r="C3508" s="3">
        <v>43075</v>
      </c>
      <c r="D3508" s="2" t="s">
        <v>19</v>
      </c>
      <c r="E3508" s="2">
        <v>26</v>
      </c>
      <c r="F3508" s="2">
        <v>6885.95</v>
      </c>
      <c r="G3508" s="2">
        <v>0.03</v>
      </c>
      <c r="H3508" s="2" t="s">
        <v>44</v>
      </c>
      <c r="I3508" s="2">
        <v>512.11</v>
      </c>
      <c r="J3508" s="2">
        <v>271.70999999999998</v>
      </c>
      <c r="K3508" s="2">
        <v>80.67</v>
      </c>
      <c r="L3508" s="2" t="s">
        <v>130</v>
      </c>
      <c r="M3508" s="2" t="s">
        <v>29</v>
      </c>
      <c r="N3508" s="2" t="s">
        <v>43</v>
      </c>
      <c r="O3508" s="2" t="s">
        <v>45</v>
      </c>
      <c r="P3508" s="2" t="s">
        <v>46</v>
      </c>
      <c r="Q3508" s="2" t="s">
        <v>47</v>
      </c>
      <c r="R3508" s="3">
        <v>43078</v>
      </c>
      <c r="S3508" s="10">
        <f t="shared" si="590"/>
        <v>2017</v>
      </c>
      <c r="T3508" t="str">
        <f t="shared" si="599"/>
        <v/>
      </c>
      <c r="U3508" t="str">
        <f t="shared" si="599"/>
        <v/>
      </c>
      <c r="V3508">
        <f t="shared" si="599"/>
        <v>512.11</v>
      </c>
      <c r="W3508" t="str">
        <f t="shared" si="599"/>
        <v/>
      </c>
      <c r="Z3508" t="str">
        <f t="shared" si="600"/>
        <v/>
      </c>
      <c r="AA3508" t="str">
        <f t="shared" si="600"/>
        <v/>
      </c>
      <c r="AB3508">
        <f t="shared" si="600"/>
        <v>512.11</v>
      </c>
      <c r="AE3508" t="str">
        <f t="shared" si="591"/>
        <v/>
      </c>
      <c r="AH3508" t="str">
        <f t="shared" si="592"/>
        <v/>
      </c>
      <c r="AI3508" t="str">
        <f t="shared" si="598"/>
        <v/>
      </c>
      <c r="AJ3508" t="str">
        <f t="shared" si="598"/>
        <v/>
      </c>
      <c r="AK3508" t="str">
        <f t="shared" si="598"/>
        <v/>
      </c>
      <c r="AL3508" t="str">
        <f t="shared" si="598"/>
        <v/>
      </c>
    </row>
    <row r="3509" spans="1:38" x14ac:dyDescent="0.2">
      <c r="A3509" s="1">
        <v>8751</v>
      </c>
      <c r="B3509" s="2" t="s">
        <v>18</v>
      </c>
      <c r="C3509" s="3">
        <v>43075</v>
      </c>
      <c r="D3509" s="2" t="s">
        <v>27</v>
      </c>
      <c r="E3509" s="2">
        <v>2</v>
      </c>
      <c r="F3509" s="2">
        <v>246.16</v>
      </c>
      <c r="G3509" s="2">
        <v>0.1</v>
      </c>
      <c r="H3509" s="2" t="s">
        <v>20</v>
      </c>
      <c r="I3509" s="2">
        <v>-229.81</v>
      </c>
      <c r="J3509" s="2">
        <v>122.98</v>
      </c>
      <c r="K3509" s="2">
        <v>49</v>
      </c>
      <c r="L3509" s="2" t="s">
        <v>178</v>
      </c>
      <c r="M3509" s="2" t="s">
        <v>29</v>
      </c>
      <c r="N3509" s="2" t="s">
        <v>30</v>
      </c>
      <c r="O3509" s="2" t="s">
        <v>24</v>
      </c>
      <c r="P3509" s="2" t="s">
        <v>52</v>
      </c>
      <c r="Q3509" s="2" t="s">
        <v>34</v>
      </c>
      <c r="R3509" s="3">
        <v>43080</v>
      </c>
      <c r="S3509" s="10">
        <f t="shared" si="590"/>
        <v>2017</v>
      </c>
      <c r="T3509" t="str">
        <f t="shared" si="599"/>
        <v/>
      </c>
      <c r="U3509">
        <f t="shared" si="599"/>
        <v>-229.81</v>
      </c>
      <c r="V3509" t="str">
        <f t="shared" si="599"/>
        <v/>
      </c>
      <c r="W3509" t="str">
        <f t="shared" si="599"/>
        <v/>
      </c>
      <c r="Z3509">
        <f t="shared" si="600"/>
        <v>-229.81</v>
      </c>
      <c r="AA3509" t="str">
        <f t="shared" si="600"/>
        <v/>
      </c>
      <c r="AB3509" t="str">
        <f t="shared" si="600"/>
        <v/>
      </c>
      <c r="AE3509" t="str">
        <f t="shared" si="591"/>
        <v>Office Supplies</v>
      </c>
      <c r="AH3509" t="str">
        <f t="shared" si="592"/>
        <v/>
      </c>
      <c r="AI3509" t="str">
        <f t="shared" si="598"/>
        <v/>
      </c>
      <c r="AJ3509" t="str">
        <f t="shared" si="598"/>
        <v/>
      </c>
      <c r="AK3509" t="str">
        <f t="shared" si="598"/>
        <v/>
      </c>
      <c r="AL3509" t="str">
        <f t="shared" si="598"/>
        <v/>
      </c>
    </row>
    <row r="3510" spans="1:38" x14ac:dyDescent="0.2">
      <c r="A3510" s="1">
        <v>8752</v>
      </c>
      <c r="B3510" s="2" t="s">
        <v>18</v>
      </c>
      <c r="C3510" s="3">
        <v>43076</v>
      </c>
      <c r="D3510" s="2" t="s">
        <v>59</v>
      </c>
      <c r="E3510" s="2">
        <v>7</v>
      </c>
      <c r="F3510" s="2">
        <v>64.75</v>
      </c>
      <c r="G3510" s="2">
        <v>0.06</v>
      </c>
      <c r="H3510" s="2" t="s">
        <v>20</v>
      </c>
      <c r="I3510" s="2">
        <v>-23.15</v>
      </c>
      <c r="J3510" s="2">
        <v>20.329999999999998</v>
      </c>
      <c r="K3510" s="2">
        <v>15.99</v>
      </c>
      <c r="L3510" s="2" t="s">
        <v>150</v>
      </c>
      <c r="M3510" s="2" t="s">
        <v>29</v>
      </c>
      <c r="N3510" s="2" t="s">
        <v>43</v>
      </c>
      <c r="O3510" s="2" t="s">
        <v>31</v>
      </c>
      <c r="P3510" s="2" t="s">
        <v>32</v>
      </c>
      <c r="Q3510" s="2" t="s">
        <v>58</v>
      </c>
      <c r="R3510" s="3">
        <v>43077</v>
      </c>
      <c r="S3510" s="10">
        <f t="shared" si="590"/>
        <v>2017</v>
      </c>
      <c r="T3510" t="str">
        <f t="shared" si="599"/>
        <v/>
      </c>
      <c r="U3510" t="str">
        <f t="shared" si="599"/>
        <v/>
      </c>
      <c r="V3510">
        <f t="shared" si="599"/>
        <v>-23.15</v>
      </c>
      <c r="W3510" t="str">
        <f t="shared" si="599"/>
        <v/>
      </c>
      <c r="Z3510" t="str">
        <f t="shared" si="600"/>
        <v/>
      </c>
      <c r="AA3510">
        <f t="shared" si="600"/>
        <v>-23.15</v>
      </c>
      <c r="AB3510" t="str">
        <f t="shared" si="600"/>
        <v/>
      </c>
      <c r="AE3510" t="str">
        <f t="shared" si="591"/>
        <v>Technology</v>
      </c>
      <c r="AH3510">
        <f t="shared" si="592"/>
        <v>-23.15</v>
      </c>
      <c r="AI3510" t="str">
        <f t="shared" si="598"/>
        <v/>
      </c>
      <c r="AJ3510" t="str">
        <f t="shared" si="598"/>
        <v/>
      </c>
      <c r="AK3510" t="str">
        <f t="shared" si="598"/>
        <v/>
      </c>
      <c r="AL3510">
        <f t="shared" si="598"/>
        <v>-23.15</v>
      </c>
    </row>
    <row r="3511" spans="1:38" x14ac:dyDescent="0.2">
      <c r="A3511" s="1">
        <v>8753</v>
      </c>
      <c r="B3511" s="2" t="s">
        <v>18</v>
      </c>
      <c r="C3511" s="3">
        <v>43076</v>
      </c>
      <c r="D3511" s="2" t="s">
        <v>59</v>
      </c>
      <c r="E3511" s="2">
        <v>10</v>
      </c>
      <c r="F3511" s="2">
        <v>378.85</v>
      </c>
      <c r="G3511" s="2">
        <v>0.01</v>
      </c>
      <c r="H3511" s="2" t="s">
        <v>20</v>
      </c>
      <c r="I3511" s="2">
        <v>23.13</v>
      </c>
      <c r="J3511" s="2">
        <v>46.99</v>
      </c>
      <c r="K3511" s="2">
        <v>21.73</v>
      </c>
      <c r="L3511" s="2" t="s">
        <v>150</v>
      </c>
      <c r="M3511" s="2" t="s">
        <v>29</v>
      </c>
      <c r="N3511" s="2" t="s">
        <v>43</v>
      </c>
      <c r="O3511" s="2" t="s">
        <v>24</v>
      </c>
      <c r="P3511" s="2" t="s">
        <v>64</v>
      </c>
      <c r="Q3511" s="2" t="s">
        <v>26</v>
      </c>
      <c r="R3511" s="3">
        <v>43078</v>
      </c>
      <c r="S3511" s="10">
        <f t="shared" si="590"/>
        <v>2017</v>
      </c>
      <c r="T3511" t="str">
        <f t="shared" si="599"/>
        <v/>
      </c>
      <c r="U3511" t="str">
        <f t="shared" si="599"/>
        <v/>
      </c>
      <c r="V3511">
        <f t="shared" si="599"/>
        <v>23.13</v>
      </c>
      <c r="W3511" t="str">
        <f t="shared" si="599"/>
        <v/>
      </c>
      <c r="Z3511">
        <f t="shared" si="600"/>
        <v>23.13</v>
      </c>
      <c r="AA3511" t="str">
        <f t="shared" si="600"/>
        <v/>
      </c>
      <c r="AB3511" t="str">
        <f t="shared" si="600"/>
        <v/>
      </c>
      <c r="AE3511" t="str">
        <f t="shared" si="591"/>
        <v/>
      </c>
      <c r="AH3511" t="str">
        <f t="shared" si="592"/>
        <v/>
      </c>
      <c r="AI3511" t="str">
        <f t="shared" si="598"/>
        <v/>
      </c>
      <c r="AJ3511" t="str">
        <f t="shared" si="598"/>
        <v/>
      </c>
      <c r="AK3511" t="str">
        <f t="shared" si="598"/>
        <v/>
      </c>
      <c r="AL3511" t="str">
        <f t="shared" si="598"/>
        <v/>
      </c>
    </row>
    <row r="3512" spans="1:38" x14ac:dyDescent="0.2">
      <c r="A3512" s="1">
        <v>8754</v>
      </c>
      <c r="B3512" s="2" t="s">
        <v>18</v>
      </c>
      <c r="C3512" s="3">
        <v>43077</v>
      </c>
      <c r="D3512" s="2" t="s">
        <v>59</v>
      </c>
      <c r="E3512" s="2">
        <v>27</v>
      </c>
      <c r="F3512" s="2">
        <v>185.35</v>
      </c>
      <c r="G3512" s="2">
        <v>0.09</v>
      </c>
      <c r="H3512" s="2" t="s">
        <v>20</v>
      </c>
      <c r="I3512" s="2">
        <v>-56.35</v>
      </c>
      <c r="J3512" s="2">
        <v>18.48</v>
      </c>
      <c r="K3512" s="2">
        <v>20</v>
      </c>
      <c r="L3512" s="2" t="s">
        <v>214</v>
      </c>
      <c r="M3512" s="2" t="s">
        <v>22</v>
      </c>
      <c r="N3512" s="2" t="s">
        <v>30</v>
      </c>
      <c r="O3512" s="2" t="s">
        <v>24</v>
      </c>
      <c r="P3512" s="2" t="s">
        <v>35</v>
      </c>
      <c r="Q3512" s="2" t="s">
        <v>26</v>
      </c>
      <c r="R3512" s="3">
        <v>43079</v>
      </c>
      <c r="S3512" s="10">
        <f t="shared" si="590"/>
        <v>2017</v>
      </c>
      <c r="T3512" t="str">
        <f t="shared" si="599"/>
        <v/>
      </c>
      <c r="U3512">
        <f t="shared" si="599"/>
        <v>-56.35</v>
      </c>
      <c r="V3512" t="str">
        <f t="shared" si="599"/>
        <v/>
      </c>
      <c r="W3512" t="str">
        <f t="shared" si="599"/>
        <v/>
      </c>
      <c r="Z3512">
        <f t="shared" si="600"/>
        <v>-56.35</v>
      </c>
      <c r="AA3512" t="str">
        <f t="shared" si="600"/>
        <v/>
      </c>
      <c r="AB3512" t="str">
        <f t="shared" si="600"/>
        <v/>
      </c>
      <c r="AE3512" t="str">
        <f t="shared" si="591"/>
        <v>Office Supplies</v>
      </c>
      <c r="AH3512" t="str">
        <f t="shared" si="592"/>
        <v/>
      </c>
      <c r="AI3512" t="str">
        <f t="shared" si="598"/>
        <v/>
      </c>
      <c r="AJ3512" t="str">
        <f t="shared" si="598"/>
        <v/>
      </c>
      <c r="AK3512" t="str">
        <f t="shared" si="598"/>
        <v/>
      </c>
      <c r="AL3512" t="str">
        <f t="shared" si="598"/>
        <v/>
      </c>
    </row>
    <row r="3513" spans="1:38" x14ac:dyDescent="0.2">
      <c r="A3513" s="1">
        <v>8755</v>
      </c>
      <c r="B3513" s="2" t="s">
        <v>18</v>
      </c>
      <c r="C3513" s="3">
        <v>43077</v>
      </c>
      <c r="D3513" s="2" t="s">
        <v>27</v>
      </c>
      <c r="E3513" s="2">
        <v>48</v>
      </c>
      <c r="F3513" s="2">
        <v>2018.86</v>
      </c>
      <c r="G3513" s="2">
        <v>0.01</v>
      </c>
      <c r="H3513" s="2" t="s">
        <v>20</v>
      </c>
      <c r="I3513" s="2">
        <v>176.47</v>
      </c>
      <c r="J3513" s="2">
        <v>53.32</v>
      </c>
      <c r="K3513" s="2">
        <v>22.66</v>
      </c>
      <c r="L3513" s="2" t="s">
        <v>286</v>
      </c>
      <c r="M3513" s="2" t="s">
        <v>22</v>
      </c>
      <c r="N3513" s="2" t="s">
        <v>30</v>
      </c>
      <c r="O3513" s="2" t="s">
        <v>45</v>
      </c>
      <c r="P3513" s="2" t="s">
        <v>55</v>
      </c>
      <c r="Q3513" s="2" t="s">
        <v>62</v>
      </c>
      <c r="R3513" s="3">
        <v>43084</v>
      </c>
      <c r="S3513" s="10">
        <f t="shared" si="590"/>
        <v>2017</v>
      </c>
      <c r="T3513" t="str">
        <f t="shared" si="599"/>
        <v/>
      </c>
      <c r="U3513">
        <f t="shared" si="599"/>
        <v>176.47</v>
      </c>
      <c r="V3513" t="str">
        <f t="shared" si="599"/>
        <v/>
      </c>
      <c r="W3513" t="str">
        <f t="shared" si="599"/>
        <v/>
      </c>
      <c r="Z3513" t="str">
        <f t="shared" si="600"/>
        <v/>
      </c>
      <c r="AA3513" t="str">
        <f t="shared" si="600"/>
        <v/>
      </c>
      <c r="AB3513">
        <f t="shared" si="600"/>
        <v>176.47</v>
      </c>
      <c r="AE3513" t="str">
        <f t="shared" si="591"/>
        <v/>
      </c>
      <c r="AH3513" t="str">
        <f t="shared" si="592"/>
        <v/>
      </c>
      <c r="AI3513" t="str">
        <f t="shared" si="598"/>
        <v/>
      </c>
      <c r="AJ3513" t="str">
        <f t="shared" si="598"/>
        <v/>
      </c>
      <c r="AK3513" t="str">
        <f t="shared" si="598"/>
        <v/>
      </c>
      <c r="AL3513" t="str">
        <f t="shared" si="598"/>
        <v/>
      </c>
    </row>
    <row r="3514" spans="1:38" x14ac:dyDescent="0.2">
      <c r="A3514" s="1">
        <v>8756</v>
      </c>
      <c r="B3514" s="2" t="s">
        <v>18</v>
      </c>
      <c r="C3514" s="3">
        <v>43077</v>
      </c>
      <c r="D3514" s="2" t="s">
        <v>50</v>
      </c>
      <c r="E3514" s="2">
        <v>4</v>
      </c>
      <c r="F3514" s="2">
        <v>6102.54</v>
      </c>
      <c r="G3514" s="2">
        <v>0.06</v>
      </c>
      <c r="H3514" s="2" t="s">
        <v>44</v>
      </c>
      <c r="I3514" s="2">
        <v>-2995.88</v>
      </c>
      <c r="J3514" s="2">
        <v>1512.97</v>
      </c>
      <c r="K3514" s="2">
        <v>43.7</v>
      </c>
      <c r="L3514" s="2" t="s">
        <v>518</v>
      </c>
      <c r="M3514" s="2" t="s">
        <v>29</v>
      </c>
      <c r="N3514" s="2" t="s">
        <v>54</v>
      </c>
      <c r="O3514" s="2" t="s">
        <v>31</v>
      </c>
      <c r="P3514" s="2" t="s">
        <v>33</v>
      </c>
      <c r="Q3514" s="2" t="s">
        <v>56</v>
      </c>
      <c r="R3514" s="3">
        <v>43079</v>
      </c>
      <c r="S3514" s="10">
        <f t="shared" si="590"/>
        <v>2017</v>
      </c>
      <c r="T3514" t="str">
        <f t="shared" si="599"/>
        <v/>
      </c>
      <c r="U3514" t="str">
        <f t="shared" si="599"/>
        <v/>
      </c>
      <c r="V3514" t="str">
        <f t="shared" si="599"/>
        <v/>
      </c>
      <c r="W3514">
        <f t="shared" si="599"/>
        <v>-2995.88</v>
      </c>
      <c r="Z3514" t="str">
        <f t="shared" si="600"/>
        <v/>
      </c>
      <c r="AA3514">
        <f t="shared" si="600"/>
        <v>-2995.88</v>
      </c>
      <c r="AB3514" t="str">
        <f t="shared" si="600"/>
        <v/>
      </c>
      <c r="AE3514" t="str">
        <f t="shared" si="591"/>
        <v>Technology</v>
      </c>
      <c r="AH3514">
        <f t="shared" si="592"/>
        <v>-2995.88</v>
      </c>
      <c r="AI3514" t="str">
        <f t="shared" si="598"/>
        <v/>
      </c>
      <c r="AJ3514" t="str">
        <f t="shared" si="598"/>
        <v/>
      </c>
      <c r="AK3514" t="str">
        <f t="shared" si="598"/>
        <v/>
      </c>
      <c r="AL3514">
        <f t="shared" si="598"/>
        <v>-2995.88</v>
      </c>
    </row>
    <row r="3515" spans="1:38" x14ac:dyDescent="0.2">
      <c r="A3515" s="1">
        <v>8757</v>
      </c>
      <c r="B3515" s="2" t="s">
        <v>18</v>
      </c>
      <c r="C3515" s="3">
        <v>43077</v>
      </c>
      <c r="D3515" s="2" t="s">
        <v>50</v>
      </c>
      <c r="E3515" s="2">
        <v>46</v>
      </c>
      <c r="F3515" s="2">
        <v>3783.68</v>
      </c>
      <c r="G3515" s="2">
        <v>0.06</v>
      </c>
      <c r="H3515" s="2" t="s">
        <v>44</v>
      </c>
      <c r="I3515" s="2">
        <v>585.19000000000005</v>
      </c>
      <c r="J3515" s="2">
        <v>92.97</v>
      </c>
      <c r="K3515" s="2">
        <v>44.06</v>
      </c>
      <c r="L3515" s="2" t="s">
        <v>518</v>
      </c>
      <c r="M3515" s="2" t="s">
        <v>29</v>
      </c>
      <c r="N3515" s="2" t="s">
        <v>54</v>
      </c>
      <c r="O3515" s="2" t="s">
        <v>31</v>
      </c>
      <c r="P3515" s="2" t="s">
        <v>33</v>
      </c>
      <c r="Q3515" s="2" t="s">
        <v>47</v>
      </c>
      <c r="R3515" s="3">
        <v>43080</v>
      </c>
      <c r="S3515" s="10">
        <f t="shared" si="590"/>
        <v>2017</v>
      </c>
      <c r="T3515" t="str">
        <f t="shared" si="599"/>
        <v/>
      </c>
      <c r="U3515" t="str">
        <f t="shared" si="599"/>
        <v/>
      </c>
      <c r="V3515" t="str">
        <f t="shared" si="599"/>
        <v/>
      </c>
      <c r="W3515">
        <f t="shared" si="599"/>
        <v>585.19000000000005</v>
      </c>
      <c r="Z3515" t="str">
        <f t="shared" si="600"/>
        <v/>
      </c>
      <c r="AA3515">
        <f t="shared" si="600"/>
        <v>585.19000000000005</v>
      </c>
      <c r="AB3515" t="str">
        <f t="shared" si="600"/>
        <v/>
      </c>
      <c r="AE3515" t="str">
        <f t="shared" si="591"/>
        <v/>
      </c>
      <c r="AH3515" t="str">
        <f t="shared" si="592"/>
        <v/>
      </c>
      <c r="AI3515" t="str">
        <f t="shared" si="598"/>
        <v/>
      </c>
      <c r="AJ3515" t="str">
        <f t="shared" si="598"/>
        <v/>
      </c>
      <c r="AK3515" t="str">
        <f t="shared" si="598"/>
        <v/>
      </c>
      <c r="AL3515" t="str">
        <f t="shared" si="598"/>
        <v/>
      </c>
    </row>
    <row r="3516" spans="1:38" x14ac:dyDescent="0.2">
      <c r="A3516" s="1">
        <v>8758</v>
      </c>
      <c r="B3516" s="2" t="s">
        <v>18</v>
      </c>
      <c r="C3516" s="3">
        <v>43077</v>
      </c>
      <c r="D3516" s="2" t="s">
        <v>50</v>
      </c>
      <c r="E3516" s="2">
        <v>29</v>
      </c>
      <c r="F3516" s="2">
        <v>1495.2995000000001</v>
      </c>
      <c r="G3516" s="2">
        <v>0.09</v>
      </c>
      <c r="H3516" s="2" t="s">
        <v>20</v>
      </c>
      <c r="I3516" s="2">
        <v>84.72</v>
      </c>
      <c r="J3516" s="2">
        <v>77.989999999999995</v>
      </c>
      <c r="K3516" s="2">
        <v>22.99</v>
      </c>
      <c r="L3516" s="2" t="s">
        <v>518</v>
      </c>
      <c r="M3516" s="2" t="s">
        <v>29</v>
      </c>
      <c r="N3516" s="2" t="s">
        <v>54</v>
      </c>
      <c r="O3516" s="2" t="s">
        <v>31</v>
      </c>
      <c r="P3516" s="2" t="s">
        <v>39</v>
      </c>
      <c r="Q3516" s="2" t="s">
        <v>26</v>
      </c>
      <c r="R3516" s="3">
        <v>43079</v>
      </c>
      <c r="S3516" s="10">
        <f t="shared" si="590"/>
        <v>2017</v>
      </c>
      <c r="T3516" t="str">
        <f t="shared" si="599"/>
        <v/>
      </c>
      <c r="U3516" t="str">
        <f t="shared" si="599"/>
        <v/>
      </c>
      <c r="V3516" t="str">
        <f t="shared" si="599"/>
        <v/>
      </c>
      <c r="W3516">
        <f t="shared" si="599"/>
        <v>84.72</v>
      </c>
      <c r="Z3516" t="str">
        <f t="shared" si="600"/>
        <v/>
      </c>
      <c r="AA3516">
        <f t="shared" si="600"/>
        <v>84.72</v>
      </c>
      <c r="AB3516" t="str">
        <f t="shared" si="600"/>
        <v/>
      </c>
      <c r="AE3516" t="str">
        <f t="shared" si="591"/>
        <v/>
      </c>
      <c r="AH3516" t="str">
        <f t="shared" si="592"/>
        <v/>
      </c>
      <c r="AI3516" t="str">
        <f t="shared" si="598"/>
        <v/>
      </c>
      <c r="AJ3516" t="str">
        <f t="shared" si="598"/>
        <v/>
      </c>
      <c r="AK3516" t="str">
        <f t="shared" si="598"/>
        <v/>
      </c>
      <c r="AL3516" t="str">
        <f t="shared" si="598"/>
        <v/>
      </c>
    </row>
    <row r="3517" spans="1:38" x14ac:dyDescent="0.2">
      <c r="A3517" s="1">
        <v>8759</v>
      </c>
      <c r="B3517" s="2" t="s">
        <v>18</v>
      </c>
      <c r="C3517" s="3">
        <v>43078</v>
      </c>
      <c r="D3517" s="2" t="s">
        <v>27</v>
      </c>
      <c r="E3517" s="2">
        <v>12</v>
      </c>
      <c r="F3517" s="2">
        <v>3541.96</v>
      </c>
      <c r="G3517" s="2">
        <v>0.03</v>
      </c>
      <c r="H3517" s="2" t="s">
        <v>20</v>
      </c>
      <c r="I3517" s="2">
        <v>768.72</v>
      </c>
      <c r="J3517" s="2">
        <v>312.64999999999998</v>
      </c>
      <c r="K3517" s="2">
        <v>38.49</v>
      </c>
      <c r="L3517" s="2" t="s">
        <v>126</v>
      </c>
      <c r="M3517" s="2" t="s">
        <v>29</v>
      </c>
      <c r="N3517" s="2" t="s">
        <v>43</v>
      </c>
      <c r="O3517" s="2" t="s">
        <v>24</v>
      </c>
      <c r="P3517" s="2" t="s">
        <v>71</v>
      </c>
      <c r="Q3517" s="2" t="s">
        <v>34</v>
      </c>
      <c r="R3517" s="3">
        <v>43080</v>
      </c>
      <c r="S3517" s="10">
        <f t="shared" si="590"/>
        <v>2017</v>
      </c>
      <c r="T3517" t="str">
        <f t="shared" si="599"/>
        <v/>
      </c>
      <c r="U3517" t="str">
        <f t="shared" si="599"/>
        <v/>
      </c>
      <c r="V3517">
        <f t="shared" si="599"/>
        <v>768.72</v>
      </c>
      <c r="W3517" t="str">
        <f t="shared" si="599"/>
        <v/>
      </c>
      <c r="Z3517">
        <f t="shared" si="600"/>
        <v>768.72</v>
      </c>
      <c r="AA3517" t="str">
        <f t="shared" si="600"/>
        <v/>
      </c>
      <c r="AB3517" t="str">
        <f t="shared" si="600"/>
        <v/>
      </c>
      <c r="AE3517" t="str">
        <f t="shared" si="591"/>
        <v/>
      </c>
      <c r="AH3517" t="str">
        <f t="shared" si="592"/>
        <v/>
      </c>
      <c r="AI3517" t="str">
        <f t="shared" si="598"/>
        <v/>
      </c>
      <c r="AJ3517" t="str">
        <f t="shared" si="598"/>
        <v/>
      </c>
      <c r="AK3517" t="str">
        <f t="shared" si="598"/>
        <v/>
      </c>
      <c r="AL3517" t="str">
        <f t="shared" si="598"/>
        <v/>
      </c>
    </row>
    <row r="3518" spans="1:38" x14ac:dyDescent="0.2">
      <c r="A3518" s="1">
        <v>8760</v>
      </c>
      <c r="B3518" s="2" t="s">
        <v>18</v>
      </c>
      <c r="C3518" s="3">
        <v>43078</v>
      </c>
      <c r="D3518" s="2" t="s">
        <v>27</v>
      </c>
      <c r="E3518" s="2">
        <v>32</v>
      </c>
      <c r="F3518" s="2">
        <v>162.66999999999999</v>
      </c>
      <c r="G3518" s="2">
        <v>0.1</v>
      </c>
      <c r="H3518" s="2" t="s">
        <v>20</v>
      </c>
      <c r="I3518" s="2">
        <v>-146.15</v>
      </c>
      <c r="J3518" s="2">
        <v>16.98</v>
      </c>
      <c r="K3518" s="2">
        <v>21.54</v>
      </c>
      <c r="L3518" s="2" t="s">
        <v>126</v>
      </c>
      <c r="M3518" s="2" t="s">
        <v>29</v>
      </c>
      <c r="N3518" s="2" t="s">
        <v>43</v>
      </c>
      <c r="O3518" s="2" t="s">
        <v>24</v>
      </c>
      <c r="P3518" s="2" t="s">
        <v>35</v>
      </c>
      <c r="Q3518" s="2" t="s">
        <v>26</v>
      </c>
      <c r="R3518" s="3">
        <v>43080</v>
      </c>
      <c r="S3518" s="10">
        <f t="shared" si="590"/>
        <v>2017</v>
      </c>
      <c r="T3518" t="str">
        <f t="shared" si="599"/>
        <v/>
      </c>
      <c r="U3518" t="str">
        <f t="shared" si="599"/>
        <v/>
      </c>
      <c r="V3518">
        <f t="shared" si="599"/>
        <v>-146.15</v>
      </c>
      <c r="W3518" t="str">
        <f t="shared" si="599"/>
        <v/>
      </c>
      <c r="Z3518">
        <f t="shared" si="600"/>
        <v>-146.15</v>
      </c>
      <c r="AA3518" t="str">
        <f t="shared" si="600"/>
        <v/>
      </c>
      <c r="AB3518" t="str">
        <f t="shared" si="600"/>
        <v/>
      </c>
      <c r="AE3518" t="str">
        <f t="shared" si="591"/>
        <v>Office Supplies</v>
      </c>
      <c r="AH3518" t="str">
        <f t="shared" si="592"/>
        <v/>
      </c>
      <c r="AI3518" t="str">
        <f t="shared" si="598"/>
        <v/>
      </c>
      <c r="AJ3518" t="str">
        <f t="shared" si="598"/>
        <v/>
      </c>
      <c r="AK3518" t="str">
        <f t="shared" si="598"/>
        <v/>
      </c>
      <c r="AL3518" t="str">
        <f t="shared" si="598"/>
        <v/>
      </c>
    </row>
    <row r="3519" spans="1:38" x14ac:dyDescent="0.2">
      <c r="A3519" s="1">
        <v>8761</v>
      </c>
      <c r="B3519" s="2" t="s">
        <v>18</v>
      </c>
      <c r="C3519" s="3">
        <v>43079</v>
      </c>
      <c r="D3519" s="2" t="s">
        <v>19</v>
      </c>
      <c r="E3519" s="2">
        <v>20</v>
      </c>
      <c r="F3519" s="2">
        <v>311.08999999999997</v>
      </c>
      <c r="G3519" s="2">
        <v>0.05</v>
      </c>
      <c r="H3519" s="2" t="s">
        <v>20</v>
      </c>
      <c r="I3519" s="2">
        <v>-45.44</v>
      </c>
      <c r="J3519" s="2">
        <v>26.98</v>
      </c>
      <c r="K3519" s="2">
        <v>21.69</v>
      </c>
      <c r="L3519" s="2" t="s">
        <v>190</v>
      </c>
      <c r="M3519" s="2" t="s">
        <v>29</v>
      </c>
      <c r="N3519" s="2" t="s">
        <v>30</v>
      </c>
      <c r="O3519" s="2" t="s">
        <v>24</v>
      </c>
      <c r="P3519" s="2" t="s">
        <v>52</v>
      </c>
      <c r="Q3519" s="2" t="s">
        <v>26</v>
      </c>
      <c r="R3519" s="3">
        <v>43080</v>
      </c>
      <c r="S3519" s="10">
        <f t="shared" si="590"/>
        <v>2017</v>
      </c>
      <c r="T3519" t="str">
        <f t="shared" si="599"/>
        <v/>
      </c>
      <c r="U3519">
        <f t="shared" si="599"/>
        <v>-45.44</v>
      </c>
      <c r="V3519" t="str">
        <f t="shared" si="599"/>
        <v/>
      </c>
      <c r="W3519" t="str">
        <f t="shared" si="599"/>
        <v/>
      </c>
      <c r="Z3519">
        <f t="shared" si="600"/>
        <v>-45.44</v>
      </c>
      <c r="AA3519" t="str">
        <f t="shared" si="600"/>
        <v/>
      </c>
      <c r="AB3519" t="str">
        <f t="shared" si="600"/>
        <v/>
      </c>
      <c r="AE3519" t="str">
        <f t="shared" si="591"/>
        <v>Office Supplies</v>
      </c>
      <c r="AH3519" t="str">
        <f t="shared" si="592"/>
        <v/>
      </c>
      <c r="AI3519" t="str">
        <f t="shared" si="598"/>
        <v/>
      </c>
      <c r="AJ3519" t="str">
        <f t="shared" si="598"/>
        <v/>
      </c>
      <c r="AK3519" t="str">
        <f t="shared" si="598"/>
        <v/>
      </c>
      <c r="AL3519" t="str">
        <f t="shared" si="598"/>
        <v/>
      </c>
    </row>
    <row r="3520" spans="1:38" x14ac:dyDescent="0.2">
      <c r="A3520" s="1">
        <v>8762</v>
      </c>
      <c r="B3520" s="2" t="s">
        <v>18</v>
      </c>
      <c r="C3520" s="3">
        <v>43079</v>
      </c>
      <c r="D3520" s="2" t="s">
        <v>41</v>
      </c>
      <c r="E3520" s="2">
        <v>29</v>
      </c>
      <c r="F3520" s="2">
        <v>112.1</v>
      </c>
      <c r="G3520" s="2">
        <v>0.09</v>
      </c>
      <c r="H3520" s="2" t="s">
        <v>20</v>
      </c>
      <c r="I3520" s="2">
        <v>47.56</v>
      </c>
      <c r="J3520" s="2">
        <v>15.69</v>
      </c>
      <c r="K3520" s="2">
        <v>14.5</v>
      </c>
      <c r="L3520" s="2" t="s">
        <v>113</v>
      </c>
      <c r="M3520" s="2" t="s">
        <v>29</v>
      </c>
      <c r="N3520" s="2" t="s">
        <v>30</v>
      </c>
      <c r="O3520" s="2" t="s">
        <v>24</v>
      </c>
      <c r="P3520" s="2" t="s">
        <v>74</v>
      </c>
      <c r="Q3520" s="2" t="s">
        <v>26</v>
      </c>
      <c r="R3520" s="3">
        <v>43080</v>
      </c>
      <c r="S3520" s="10">
        <f t="shared" si="590"/>
        <v>2017</v>
      </c>
      <c r="T3520" t="str">
        <f t="shared" si="599"/>
        <v/>
      </c>
      <c r="U3520">
        <f t="shared" si="599"/>
        <v>47.56</v>
      </c>
      <c r="V3520" t="str">
        <f t="shared" si="599"/>
        <v/>
      </c>
      <c r="W3520" t="str">
        <f t="shared" si="599"/>
        <v/>
      </c>
      <c r="Z3520">
        <f t="shared" si="600"/>
        <v>47.56</v>
      </c>
      <c r="AA3520" t="str">
        <f t="shared" si="600"/>
        <v/>
      </c>
      <c r="AB3520" t="str">
        <f t="shared" si="600"/>
        <v/>
      </c>
      <c r="AE3520" t="str">
        <f t="shared" si="591"/>
        <v/>
      </c>
      <c r="AH3520" t="str">
        <f t="shared" si="592"/>
        <v/>
      </c>
      <c r="AI3520" t="str">
        <f t="shared" si="598"/>
        <v/>
      </c>
      <c r="AJ3520" t="str">
        <f t="shared" si="598"/>
        <v/>
      </c>
      <c r="AK3520" t="str">
        <f t="shared" si="598"/>
        <v/>
      </c>
      <c r="AL3520" t="str">
        <f t="shared" si="598"/>
        <v/>
      </c>
    </row>
    <row r="3521" spans="1:38" x14ac:dyDescent="0.2">
      <c r="A3521" s="1">
        <v>8763</v>
      </c>
      <c r="B3521" s="2" t="s">
        <v>18</v>
      </c>
      <c r="C3521" s="3">
        <v>43079</v>
      </c>
      <c r="D3521" s="2" t="s">
        <v>41</v>
      </c>
      <c r="E3521" s="2">
        <v>5</v>
      </c>
      <c r="F3521" s="2">
        <v>291.85250000000002</v>
      </c>
      <c r="G3521" s="2">
        <v>0.06</v>
      </c>
      <c r="H3521" s="2" t="s">
        <v>20</v>
      </c>
      <c r="I3521" s="2">
        <v>-249.38</v>
      </c>
      <c r="J3521" s="2">
        <v>77.989999999999995</v>
      </c>
      <c r="K3521" s="2">
        <v>22.99</v>
      </c>
      <c r="L3521" s="2" t="s">
        <v>113</v>
      </c>
      <c r="M3521" s="2" t="s">
        <v>29</v>
      </c>
      <c r="N3521" s="2" t="s">
        <v>30</v>
      </c>
      <c r="O3521" s="2" t="s">
        <v>31</v>
      </c>
      <c r="P3521" s="2" t="s">
        <v>39</v>
      </c>
      <c r="Q3521" s="2" t="s">
        <v>26</v>
      </c>
      <c r="R3521" s="3">
        <v>43080</v>
      </c>
      <c r="S3521" s="10">
        <f t="shared" si="590"/>
        <v>2017</v>
      </c>
      <c r="T3521" t="str">
        <f t="shared" si="599"/>
        <v/>
      </c>
      <c r="U3521">
        <f t="shared" si="599"/>
        <v>-249.38</v>
      </c>
      <c r="V3521" t="str">
        <f t="shared" si="599"/>
        <v/>
      </c>
      <c r="W3521" t="str">
        <f t="shared" si="599"/>
        <v/>
      </c>
      <c r="Z3521" t="str">
        <f t="shared" si="600"/>
        <v/>
      </c>
      <c r="AA3521">
        <f t="shared" si="600"/>
        <v>-249.38</v>
      </c>
      <c r="AB3521" t="str">
        <f t="shared" si="600"/>
        <v/>
      </c>
      <c r="AE3521" t="str">
        <f t="shared" si="591"/>
        <v>Technology</v>
      </c>
      <c r="AH3521">
        <f t="shared" si="592"/>
        <v>-249.38</v>
      </c>
      <c r="AI3521" t="str">
        <f t="shared" si="598"/>
        <v/>
      </c>
      <c r="AJ3521" t="str">
        <f t="shared" si="598"/>
        <v/>
      </c>
      <c r="AK3521" t="str">
        <f t="shared" si="598"/>
        <v/>
      </c>
      <c r="AL3521">
        <f t="shared" si="598"/>
        <v>-249.38</v>
      </c>
    </row>
    <row r="3522" spans="1:38" x14ac:dyDescent="0.2">
      <c r="A3522" s="1">
        <v>8764</v>
      </c>
      <c r="B3522" s="2" t="s">
        <v>18</v>
      </c>
      <c r="C3522" s="3">
        <v>43081</v>
      </c>
      <c r="D3522" s="2" t="s">
        <v>19</v>
      </c>
      <c r="E3522" s="2">
        <v>4</v>
      </c>
      <c r="F3522" s="2">
        <v>143.328</v>
      </c>
      <c r="G3522" s="2">
        <v>0.04</v>
      </c>
      <c r="H3522" s="2" t="s">
        <v>44</v>
      </c>
      <c r="I3522" s="2">
        <v>-121.07</v>
      </c>
      <c r="J3522" s="2">
        <v>43.76</v>
      </c>
      <c r="K3522" s="2">
        <v>59.51</v>
      </c>
      <c r="L3522" s="2" t="s">
        <v>317</v>
      </c>
      <c r="M3522" s="2" t="s">
        <v>29</v>
      </c>
      <c r="N3522" s="2" t="s">
        <v>23</v>
      </c>
      <c r="O3522" s="2" t="s">
        <v>45</v>
      </c>
      <c r="P3522" s="2" t="s">
        <v>46</v>
      </c>
      <c r="Q3522" s="2" t="s">
        <v>47</v>
      </c>
      <c r="R3522" s="3">
        <v>43083</v>
      </c>
      <c r="S3522" s="10">
        <f t="shared" si="590"/>
        <v>2017</v>
      </c>
      <c r="T3522">
        <f t="shared" ref="T3522:W3541" si="601">IF($N3522=T$1,$I3522,"")</f>
        <v>-121.07</v>
      </c>
      <c r="U3522" t="str">
        <f t="shared" si="601"/>
        <v/>
      </c>
      <c r="V3522" t="str">
        <f t="shared" si="601"/>
        <v/>
      </c>
      <c r="W3522" t="str">
        <f t="shared" si="601"/>
        <v/>
      </c>
      <c r="Z3522" t="str">
        <f t="shared" ref="Z3522:AB3541" si="602">IF($O3522=Z$1,$I3522,"")</f>
        <v/>
      </c>
      <c r="AA3522" t="str">
        <f t="shared" si="602"/>
        <v/>
      </c>
      <c r="AB3522">
        <f t="shared" si="602"/>
        <v>-121.07</v>
      </c>
      <c r="AE3522" t="str">
        <f t="shared" si="591"/>
        <v>Furniture</v>
      </c>
      <c r="AH3522" t="str">
        <f t="shared" si="592"/>
        <v/>
      </c>
      <c r="AI3522" t="str">
        <f t="shared" si="598"/>
        <v/>
      </c>
      <c r="AJ3522" t="str">
        <f t="shared" si="598"/>
        <v/>
      </c>
      <c r="AK3522" t="str">
        <f t="shared" si="598"/>
        <v/>
      </c>
      <c r="AL3522" t="str">
        <f t="shared" si="598"/>
        <v/>
      </c>
    </row>
    <row r="3523" spans="1:38" x14ac:dyDescent="0.2">
      <c r="A3523" s="1">
        <v>8765</v>
      </c>
      <c r="B3523" s="2" t="s">
        <v>18</v>
      </c>
      <c r="C3523" s="3">
        <v>43083</v>
      </c>
      <c r="D3523" s="2" t="s">
        <v>59</v>
      </c>
      <c r="E3523" s="2">
        <v>46</v>
      </c>
      <c r="F3523" s="2">
        <v>525.33000000000004</v>
      </c>
      <c r="G3523" s="2">
        <v>0.06</v>
      </c>
      <c r="H3523" s="2" t="s">
        <v>20</v>
      </c>
      <c r="I3523" s="2">
        <v>-89.33</v>
      </c>
      <c r="J3523" s="2">
        <v>23.7</v>
      </c>
      <c r="K3523" s="2">
        <v>20.96</v>
      </c>
      <c r="L3523" s="2" t="s">
        <v>440</v>
      </c>
      <c r="M3523" s="2" t="s">
        <v>38</v>
      </c>
      <c r="N3523" s="2" t="s">
        <v>43</v>
      </c>
      <c r="O3523" s="2" t="s">
        <v>24</v>
      </c>
      <c r="P3523" s="2" t="s">
        <v>71</v>
      </c>
      <c r="Q3523" s="2" t="s">
        <v>62</v>
      </c>
      <c r="R3523" s="3">
        <v>43086</v>
      </c>
      <c r="S3523" s="10">
        <f t="shared" ref="S3523:S3561" si="603">YEAR(C3523)</f>
        <v>2017</v>
      </c>
      <c r="T3523" t="str">
        <f t="shared" si="601"/>
        <v/>
      </c>
      <c r="U3523" t="str">
        <f t="shared" si="601"/>
        <v/>
      </c>
      <c r="V3523">
        <f t="shared" si="601"/>
        <v>-89.33</v>
      </c>
      <c r="W3523" t="str">
        <f t="shared" si="601"/>
        <v/>
      </c>
      <c r="Z3523">
        <f t="shared" si="602"/>
        <v>-89.33</v>
      </c>
      <c r="AA3523" t="str">
        <f t="shared" si="602"/>
        <v/>
      </c>
      <c r="AB3523" t="str">
        <f t="shared" si="602"/>
        <v/>
      </c>
      <c r="AE3523" t="str">
        <f t="shared" ref="AE3523:AE3561" si="604">IF(I3523&lt;0,O3523,"")</f>
        <v>Office Supplies</v>
      </c>
      <c r="AH3523" t="str">
        <f t="shared" ref="AH3523:AH3561" si="605">IF(E3523&lt;11,IF(O3523="Technology",I3523,""),"")</f>
        <v/>
      </c>
      <c r="AI3523" t="str">
        <f t="shared" ref="AI3523:AL3561" si="606">IF(AI$1=$S3523,$AH3523,"")</f>
        <v/>
      </c>
      <c r="AJ3523" t="str">
        <f t="shared" si="606"/>
        <v/>
      </c>
      <c r="AK3523" t="str">
        <f t="shared" si="606"/>
        <v/>
      </c>
      <c r="AL3523" t="str">
        <f t="shared" si="606"/>
        <v/>
      </c>
    </row>
    <row r="3524" spans="1:38" x14ac:dyDescent="0.2">
      <c r="A3524" s="1">
        <v>8766</v>
      </c>
      <c r="B3524" s="2" t="s">
        <v>18</v>
      </c>
      <c r="C3524" s="3">
        <v>43083</v>
      </c>
      <c r="D3524" s="2" t="s">
        <v>59</v>
      </c>
      <c r="E3524" s="2">
        <v>3</v>
      </c>
      <c r="F3524" s="2">
        <v>22.14</v>
      </c>
      <c r="G3524" s="2">
        <v>0.06</v>
      </c>
      <c r="H3524" s="2" t="s">
        <v>20</v>
      </c>
      <c r="I3524" s="2">
        <v>2.68</v>
      </c>
      <c r="J3524" s="2">
        <v>16.48</v>
      </c>
      <c r="K3524" s="2">
        <v>15.22</v>
      </c>
      <c r="L3524" s="2" t="s">
        <v>123</v>
      </c>
      <c r="M3524" s="2" t="s">
        <v>29</v>
      </c>
      <c r="N3524" s="2" t="s">
        <v>30</v>
      </c>
      <c r="O3524" s="2" t="s">
        <v>24</v>
      </c>
      <c r="P3524" s="2" t="s">
        <v>35</v>
      </c>
      <c r="Q3524" s="2" t="s">
        <v>36</v>
      </c>
      <c r="R3524" s="3">
        <v>43084</v>
      </c>
      <c r="S3524" s="10">
        <f t="shared" si="603"/>
        <v>2017</v>
      </c>
      <c r="T3524" t="str">
        <f t="shared" si="601"/>
        <v/>
      </c>
      <c r="U3524">
        <f t="shared" si="601"/>
        <v>2.68</v>
      </c>
      <c r="V3524" t="str">
        <f t="shared" si="601"/>
        <v/>
      </c>
      <c r="W3524" t="str">
        <f t="shared" si="601"/>
        <v/>
      </c>
      <c r="Z3524">
        <f t="shared" si="602"/>
        <v>2.68</v>
      </c>
      <c r="AA3524" t="str">
        <f t="shared" si="602"/>
        <v/>
      </c>
      <c r="AB3524" t="str">
        <f t="shared" si="602"/>
        <v/>
      </c>
      <c r="AE3524" t="str">
        <f t="shared" si="604"/>
        <v/>
      </c>
      <c r="AH3524" t="str">
        <f t="shared" si="605"/>
        <v/>
      </c>
      <c r="AI3524" t="str">
        <f t="shared" si="606"/>
        <v/>
      </c>
      <c r="AJ3524" t="str">
        <f t="shared" si="606"/>
        <v/>
      </c>
      <c r="AK3524" t="str">
        <f t="shared" si="606"/>
        <v/>
      </c>
      <c r="AL3524" t="str">
        <f t="shared" si="606"/>
        <v/>
      </c>
    </row>
    <row r="3525" spans="1:38" x14ac:dyDescent="0.2">
      <c r="A3525" s="1">
        <v>8767</v>
      </c>
      <c r="B3525" s="2" t="s">
        <v>18</v>
      </c>
      <c r="C3525" s="3">
        <v>43083</v>
      </c>
      <c r="D3525" s="2" t="s">
        <v>59</v>
      </c>
      <c r="E3525" s="2">
        <v>43</v>
      </c>
      <c r="F3525" s="2">
        <v>125.08</v>
      </c>
      <c r="G3525" s="2">
        <v>0.09</v>
      </c>
      <c r="H3525" s="2" t="s">
        <v>49</v>
      </c>
      <c r="I3525" s="2">
        <v>17.87</v>
      </c>
      <c r="J3525" s="2">
        <v>14.88</v>
      </c>
      <c r="K3525" s="2">
        <v>14.7</v>
      </c>
      <c r="L3525" s="2" t="s">
        <v>123</v>
      </c>
      <c r="M3525" s="2" t="s">
        <v>29</v>
      </c>
      <c r="N3525" s="2" t="s">
        <v>30</v>
      </c>
      <c r="O3525" s="2" t="s">
        <v>24</v>
      </c>
      <c r="P3525" s="2" t="s">
        <v>64</v>
      </c>
      <c r="Q3525" s="2" t="s">
        <v>36</v>
      </c>
      <c r="R3525" s="3">
        <v>43085</v>
      </c>
      <c r="S3525" s="10">
        <f t="shared" si="603"/>
        <v>2017</v>
      </c>
      <c r="T3525" t="str">
        <f t="shared" si="601"/>
        <v/>
      </c>
      <c r="U3525">
        <f t="shared" si="601"/>
        <v>17.87</v>
      </c>
      <c r="V3525" t="str">
        <f t="shared" si="601"/>
        <v/>
      </c>
      <c r="W3525" t="str">
        <f t="shared" si="601"/>
        <v/>
      </c>
      <c r="Z3525">
        <f t="shared" si="602"/>
        <v>17.87</v>
      </c>
      <c r="AA3525" t="str">
        <f t="shared" si="602"/>
        <v/>
      </c>
      <c r="AB3525" t="str">
        <f t="shared" si="602"/>
        <v/>
      </c>
      <c r="AE3525" t="str">
        <f t="shared" si="604"/>
        <v/>
      </c>
      <c r="AH3525" t="str">
        <f t="shared" si="605"/>
        <v/>
      </c>
      <c r="AI3525" t="str">
        <f t="shared" si="606"/>
        <v/>
      </c>
      <c r="AJ3525" t="str">
        <f t="shared" si="606"/>
        <v/>
      </c>
      <c r="AK3525" t="str">
        <f t="shared" si="606"/>
        <v/>
      </c>
      <c r="AL3525" t="str">
        <f t="shared" si="606"/>
        <v/>
      </c>
    </row>
    <row r="3526" spans="1:38" x14ac:dyDescent="0.2">
      <c r="A3526" s="1">
        <v>8768</v>
      </c>
      <c r="B3526" s="2" t="s">
        <v>18</v>
      </c>
      <c r="C3526" s="3">
        <v>43084</v>
      </c>
      <c r="D3526" s="2" t="s">
        <v>19</v>
      </c>
      <c r="E3526" s="2">
        <v>32</v>
      </c>
      <c r="F3526" s="2">
        <v>211.61</v>
      </c>
      <c r="G3526" s="2">
        <v>0.04</v>
      </c>
      <c r="H3526" s="2" t="s">
        <v>49</v>
      </c>
      <c r="I3526" s="2">
        <v>-199.41</v>
      </c>
      <c r="J3526" s="2">
        <v>17.98</v>
      </c>
      <c r="K3526" s="2">
        <v>24.39</v>
      </c>
      <c r="L3526" s="2" t="s">
        <v>195</v>
      </c>
      <c r="M3526" s="2" t="s">
        <v>29</v>
      </c>
      <c r="N3526" s="2" t="s">
        <v>23</v>
      </c>
      <c r="O3526" s="2" t="s">
        <v>24</v>
      </c>
      <c r="P3526" s="2" t="s">
        <v>35</v>
      </c>
      <c r="Q3526" s="2" t="s">
        <v>26</v>
      </c>
      <c r="R3526" s="3">
        <v>43085</v>
      </c>
      <c r="S3526" s="10">
        <f t="shared" si="603"/>
        <v>2017</v>
      </c>
      <c r="T3526">
        <f t="shared" si="601"/>
        <v>-199.41</v>
      </c>
      <c r="U3526" t="str">
        <f t="shared" si="601"/>
        <v/>
      </c>
      <c r="V3526" t="str">
        <f t="shared" si="601"/>
        <v/>
      </c>
      <c r="W3526" t="str">
        <f t="shared" si="601"/>
        <v/>
      </c>
      <c r="Z3526">
        <f t="shared" si="602"/>
        <v>-199.41</v>
      </c>
      <c r="AA3526" t="str">
        <f t="shared" si="602"/>
        <v/>
      </c>
      <c r="AB3526" t="str">
        <f t="shared" si="602"/>
        <v/>
      </c>
      <c r="AE3526" t="str">
        <f t="shared" si="604"/>
        <v>Office Supplies</v>
      </c>
      <c r="AH3526" t="str">
        <f t="shared" si="605"/>
        <v/>
      </c>
      <c r="AI3526" t="str">
        <f t="shared" si="606"/>
        <v/>
      </c>
      <c r="AJ3526" t="str">
        <f t="shared" si="606"/>
        <v/>
      </c>
      <c r="AK3526" t="str">
        <f t="shared" si="606"/>
        <v/>
      </c>
      <c r="AL3526" t="str">
        <f t="shared" si="606"/>
        <v/>
      </c>
    </row>
    <row r="3527" spans="1:38" x14ac:dyDescent="0.2">
      <c r="A3527" s="1">
        <v>8769</v>
      </c>
      <c r="B3527" s="2" t="s">
        <v>18</v>
      </c>
      <c r="C3527" s="3">
        <v>43085</v>
      </c>
      <c r="D3527" s="2" t="s">
        <v>50</v>
      </c>
      <c r="E3527" s="2">
        <v>28</v>
      </c>
      <c r="F3527" s="2">
        <v>311.37</v>
      </c>
      <c r="G3527" s="2">
        <v>0.1</v>
      </c>
      <c r="H3527" s="2" t="s">
        <v>20</v>
      </c>
      <c r="I3527" s="2">
        <v>28.7</v>
      </c>
      <c r="J3527" s="2">
        <v>22.98</v>
      </c>
      <c r="K3527" s="2">
        <v>19.14</v>
      </c>
      <c r="L3527" s="2" t="s">
        <v>506</v>
      </c>
      <c r="M3527" s="2" t="s">
        <v>29</v>
      </c>
      <c r="N3527" s="2" t="s">
        <v>43</v>
      </c>
      <c r="O3527" s="2" t="s">
        <v>24</v>
      </c>
      <c r="P3527" s="2" t="s">
        <v>25</v>
      </c>
      <c r="Q3527" s="2" t="s">
        <v>26</v>
      </c>
      <c r="R3527" s="3">
        <v>43087</v>
      </c>
      <c r="S3527" s="10">
        <f t="shared" si="603"/>
        <v>2017</v>
      </c>
      <c r="T3527" t="str">
        <f t="shared" si="601"/>
        <v/>
      </c>
      <c r="U3527" t="str">
        <f t="shared" si="601"/>
        <v/>
      </c>
      <c r="V3527">
        <f t="shared" si="601"/>
        <v>28.7</v>
      </c>
      <c r="W3527" t="str">
        <f t="shared" si="601"/>
        <v/>
      </c>
      <c r="Z3527">
        <f t="shared" si="602"/>
        <v>28.7</v>
      </c>
      <c r="AA3527" t="str">
        <f t="shared" si="602"/>
        <v/>
      </c>
      <c r="AB3527" t="str">
        <f t="shared" si="602"/>
        <v/>
      </c>
      <c r="AE3527" t="str">
        <f t="shared" si="604"/>
        <v/>
      </c>
      <c r="AH3527" t="str">
        <f t="shared" si="605"/>
        <v/>
      </c>
      <c r="AI3527" t="str">
        <f t="shared" si="606"/>
        <v/>
      </c>
      <c r="AJ3527" t="str">
        <f t="shared" si="606"/>
        <v/>
      </c>
      <c r="AK3527" t="str">
        <f t="shared" si="606"/>
        <v/>
      </c>
      <c r="AL3527" t="str">
        <f t="shared" si="606"/>
        <v/>
      </c>
    </row>
    <row r="3528" spans="1:38" x14ac:dyDescent="0.2">
      <c r="A3528" s="1">
        <v>8770</v>
      </c>
      <c r="B3528" s="2" t="s">
        <v>18</v>
      </c>
      <c r="C3528" s="3">
        <v>43086</v>
      </c>
      <c r="D3528" s="2" t="s">
        <v>50</v>
      </c>
      <c r="E3528" s="2">
        <v>44</v>
      </c>
      <c r="F3528" s="2">
        <v>125.37</v>
      </c>
      <c r="G3528" s="2">
        <v>0.1</v>
      </c>
      <c r="H3528" s="2" t="s">
        <v>20</v>
      </c>
      <c r="I3528" s="2">
        <v>49.99</v>
      </c>
      <c r="J3528" s="2">
        <v>14.88</v>
      </c>
      <c r="K3528" s="2">
        <v>14.5</v>
      </c>
      <c r="L3528" s="2" t="s">
        <v>73</v>
      </c>
      <c r="M3528" s="2" t="s">
        <v>38</v>
      </c>
      <c r="N3528" s="2" t="s">
        <v>43</v>
      </c>
      <c r="O3528" s="2" t="s">
        <v>24</v>
      </c>
      <c r="P3528" s="2" t="s">
        <v>74</v>
      </c>
      <c r="Q3528" s="2" t="s">
        <v>26</v>
      </c>
      <c r="R3528" s="3">
        <v>43088</v>
      </c>
      <c r="S3528" s="10">
        <f t="shared" si="603"/>
        <v>2017</v>
      </c>
      <c r="T3528" t="str">
        <f t="shared" si="601"/>
        <v/>
      </c>
      <c r="U3528" t="str">
        <f t="shared" si="601"/>
        <v/>
      </c>
      <c r="V3528">
        <f t="shared" si="601"/>
        <v>49.99</v>
      </c>
      <c r="W3528" t="str">
        <f t="shared" si="601"/>
        <v/>
      </c>
      <c r="Z3528">
        <f t="shared" si="602"/>
        <v>49.99</v>
      </c>
      <c r="AA3528" t="str">
        <f t="shared" si="602"/>
        <v/>
      </c>
      <c r="AB3528" t="str">
        <f t="shared" si="602"/>
        <v/>
      </c>
      <c r="AE3528" t="str">
        <f t="shared" si="604"/>
        <v/>
      </c>
      <c r="AH3528" t="str">
        <f t="shared" si="605"/>
        <v/>
      </c>
      <c r="AI3528" t="str">
        <f t="shared" si="606"/>
        <v/>
      </c>
      <c r="AJ3528" t="str">
        <f t="shared" si="606"/>
        <v/>
      </c>
      <c r="AK3528" t="str">
        <f t="shared" si="606"/>
        <v/>
      </c>
      <c r="AL3528" t="str">
        <f t="shared" si="606"/>
        <v/>
      </c>
    </row>
    <row r="3529" spans="1:38" x14ac:dyDescent="0.2">
      <c r="A3529" s="1">
        <v>8771</v>
      </c>
      <c r="B3529" s="2" t="s">
        <v>18</v>
      </c>
      <c r="C3529" s="3">
        <v>43087</v>
      </c>
      <c r="D3529" s="2" t="s">
        <v>50</v>
      </c>
      <c r="E3529" s="2">
        <v>31</v>
      </c>
      <c r="F3529" s="2">
        <v>1779.6244999999999</v>
      </c>
      <c r="G3529" s="2">
        <v>0.02</v>
      </c>
      <c r="H3529" s="2" t="s">
        <v>20</v>
      </c>
      <c r="I3529" s="2">
        <v>396.26</v>
      </c>
      <c r="J3529" s="2">
        <v>77.989999999999995</v>
      </c>
      <c r="K3529" s="2">
        <v>18.989999999999998</v>
      </c>
      <c r="L3529" s="2" t="s">
        <v>145</v>
      </c>
      <c r="M3529" s="2" t="s">
        <v>38</v>
      </c>
      <c r="N3529" s="2" t="s">
        <v>30</v>
      </c>
      <c r="O3529" s="2" t="s">
        <v>31</v>
      </c>
      <c r="P3529" s="2" t="s">
        <v>39</v>
      </c>
      <c r="Q3529" s="2" t="s">
        <v>26</v>
      </c>
      <c r="R3529" s="3">
        <v>43088</v>
      </c>
      <c r="S3529" s="10">
        <f t="shared" si="603"/>
        <v>2017</v>
      </c>
      <c r="T3529" t="str">
        <f t="shared" si="601"/>
        <v/>
      </c>
      <c r="U3529">
        <f t="shared" si="601"/>
        <v>396.26</v>
      </c>
      <c r="V3529" t="str">
        <f t="shared" si="601"/>
        <v/>
      </c>
      <c r="W3529" t="str">
        <f t="shared" si="601"/>
        <v/>
      </c>
      <c r="Z3529" t="str">
        <f t="shared" si="602"/>
        <v/>
      </c>
      <c r="AA3529">
        <f t="shared" si="602"/>
        <v>396.26</v>
      </c>
      <c r="AB3529" t="str">
        <f t="shared" si="602"/>
        <v/>
      </c>
      <c r="AE3529" t="str">
        <f t="shared" si="604"/>
        <v/>
      </c>
      <c r="AH3529" t="str">
        <f t="shared" si="605"/>
        <v/>
      </c>
      <c r="AI3529" t="str">
        <f t="shared" si="606"/>
        <v/>
      </c>
      <c r="AJ3529" t="str">
        <f t="shared" si="606"/>
        <v/>
      </c>
      <c r="AK3529" t="str">
        <f t="shared" si="606"/>
        <v/>
      </c>
      <c r="AL3529" t="str">
        <f t="shared" si="606"/>
        <v/>
      </c>
    </row>
    <row r="3530" spans="1:38" x14ac:dyDescent="0.2">
      <c r="A3530" s="1">
        <v>8772</v>
      </c>
      <c r="B3530" s="2" t="s">
        <v>18</v>
      </c>
      <c r="C3530" s="3">
        <v>43087</v>
      </c>
      <c r="D3530" s="2" t="s">
        <v>19</v>
      </c>
      <c r="E3530" s="2">
        <v>25</v>
      </c>
      <c r="F3530" s="2">
        <v>170.81</v>
      </c>
      <c r="G3530" s="2">
        <v>7.0000000000000007E-2</v>
      </c>
      <c r="H3530" s="2" t="s">
        <v>20</v>
      </c>
      <c r="I3530" s="2">
        <v>-85.88</v>
      </c>
      <c r="J3530" s="2">
        <v>18.23</v>
      </c>
      <c r="K3530" s="2">
        <v>20.97</v>
      </c>
      <c r="L3530" s="2" t="s">
        <v>498</v>
      </c>
      <c r="M3530" s="2" t="s">
        <v>29</v>
      </c>
      <c r="N3530" s="2" t="s">
        <v>30</v>
      </c>
      <c r="O3530" s="2" t="s">
        <v>24</v>
      </c>
      <c r="P3530" s="2" t="s">
        <v>25</v>
      </c>
      <c r="Q3530" s="2" t="s">
        <v>26</v>
      </c>
      <c r="R3530" s="3">
        <v>43088</v>
      </c>
      <c r="S3530" s="10">
        <f t="shared" si="603"/>
        <v>2017</v>
      </c>
      <c r="T3530" t="str">
        <f t="shared" si="601"/>
        <v/>
      </c>
      <c r="U3530">
        <f t="shared" si="601"/>
        <v>-85.88</v>
      </c>
      <c r="V3530" t="str">
        <f t="shared" si="601"/>
        <v/>
      </c>
      <c r="W3530" t="str">
        <f t="shared" si="601"/>
        <v/>
      </c>
      <c r="Z3530">
        <f t="shared" si="602"/>
        <v>-85.88</v>
      </c>
      <c r="AA3530" t="str">
        <f t="shared" si="602"/>
        <v/>
      </c>
      <c r="AB3530" t="str">
        <f t="shared" si="602"/>
        <v/>
      </c>
      <c r="AE3530" t="str">
        <f t="shared" si="604"/>
        <v>Office Supplies</v>
      </c>
      <c r="AH3530" t="str">
        <f t="shared" si="605"/>
        <v/>
      </c>
      <c r="AI3530" t="str">
        <f t="shared" si="606"/>
        <v/>
      </c>
      <c r="AJ3530" t="str">
        <f t="shared" si="606"/>
        <v/>
      </c>
      <c r="AK3530" t="str">
        <f t="shared" si="606"/>
        <v/>
      </c>
      <c r="AL3530" t="str">
        <f t="shared" si="606"/>
        <v/>
      </c>
    </row>
    <row r="3531" spans="1:38" x14ac:dyDescent="0.2">
      <c r="A3531" s="1">
        <v>8773</v>
      </c>
      <c r="B3531" s="2" t="s">
        <v>18</v>
      </c>
      <c r="C3531" s="3">
        <v>43088</v>
      </c>
      <c r="D3531" s="2" t="s">
        <v>59</v>
      </c>
      <c r="E3531" s="2">
        <v>6</v>
      </c>
      <c r="F3531" s="2">
        <v>1191.51</v>
      </c>
      <c r="G3531" s="2">
        <v>7.0000000000000007E-2</v>
      </c>
      <c r="H3531" s="2" t="s">
        <v>20</v>
      </c>
      <c r="I3531" s="2">
        <v>-139.66999999999999</v>
      </c>
      <c r="J3531" s="2">
        <v>205.17</v>
      </c>
      <c r="K3531" s="2">
        <v>33.99</v>
      </c>
      <c r="L3531" s="2" t="s">
        <v>183</v>
      </c>
      <c r="M3531" s="2" t="s">
        <v>29</v>
      </c>
      <c r="N3531" s="2" t="s">
        <v>30</v>
      </c>
      <c r="O3531" s="2" t="s">
        <v>24</v>
      </c>
      <c r="P3531" s="2" t="s">
        <v>52</v>
      </c>
      <c r="Q3531" s="2" t="s">
        <v>26</v>
      </c>
      <c r="R3531" s="3">
        <v>43089</v>
      </c>
      <c r="S3531" s="10">
        <f t="shared" si="603"/>
        <v>2017</v>
      </c>
      <c r="T3531" t="str">
        <f t="shared" si="601"/>
        <v/>
      </c>
      <c r="U3531">
        <f t="shared" si="601"/>
        <v>-139.66999999999999</v>
      </c>
      <c r="V3531" t="str">
        <f t="shared" si="601"/>
        <v/>
      </c>
      <c r="W3531" t="str">
        <f t="shared" si="601"/>
        <v/>
      </c>
      <c r="Z3531">
        <f t="shared" si="602"/>
        <v>-139.66999999999999</v>
      </c>
      <c r="AA3531" t="str">
        <f t="shared" si="602"/>
        <v/>
      </c>
      <c r="AB3531" t="str">
        <f t="shared" si="602"/>
        <v/>
      </c>
      <c r="AE3531" t="str">
        <f t="shared" si="604"/>
        <v>Office Supplies</v>
      </c>
      <c r="AH3531" t="str">
        <f t="shared" si="605"/>
        <v/>
      </c>
      <c r="AI3531" t="str">
        <f t="shared" si="606"/>
        <v/>
      </c>
      <c r="AJ3531" t="str">
        <f t="shared" si="606"/>
        <v/>
      </c>
      <c r="AK3531" t="str">
        <f t="shared" si="606"/>
        <v/>
      </c>
      <c r="AL3531" t="str">
        <f t="shared" si="606"/>
        <v/>
      </c>
    </row>
    <row r="3532" spans="1:38" x14ac:dyDescent="0.2">
      <c r="A3532" s="1">
        <v>8774</v>
      </c>
      <c r="B3532" s="2" t="s">
        <v>18</v>
      </c>
      <c r="C3532" s="3">
        <v>43088</v>
      </c>
      <c r="D3532" s="2" t="s">
        <v>59</v>
      </c>
      <c r="E3532" s="2">
        <v>17</v>
      </c>
      <c r="F3532" s="2">
        <v>521.62</v>
      </c>
      <c r="G3532" s="2">
        <v>0.02</v>
      </c>
      <c r="H3532" s="2" t="s">
        <v>20</v>
      </c>
      <c r="I3532" s="2">
        <v>192.77</v>
      </c>
      <c r="J3532" s="2">
        <v>42.56</v>
      </c>
      <c r="K3532" s="2">
        <v>16.989999999999998</v>
      </c>
      <c r="L3532" s="2" t="s">
        <v>183</v>
      </c>
      <c r="M3532" s="2" t="s">
        <v>29</v>
      </c>
      <c r="N3532" s="2" t="s">
        <v>30</v>
      </c>
      <c r="O3532" s="2" t="s">
        <v>24</v>
      </c>
      <c r="P3532" s="2" t="s">
        <v>25</v>
      </c>
      <c r="Q3532" s="2" t="s">
        <v>26</v>
      </c>
      <c r="R3532" s="3">
        <v>43091</v>
      </c>
      <c r="S3532" s="10">
        <f t="shared" si="603"/>
        <v>2017</v>
      </c>
      <c r="T3532" t="str">
        <f t="shared" si="601"/>
        <v/>
      </c>
      <c r="U3532">
        <f t="shared" si="601"/>
        <v>192.77</v>
      </c>
      <c r="V3532" t="str">
        <f t="shared" si="601"/>
        <v/>
      </c>
      <c r="W3532" t="str">
        <f t="shared" si="601"/>
        <v/>
      </c>
      <c r="Z3532">
        <f t="shared" si="602"/>
        <v>192.77</v>
      </c>
      <c r="AA3532" t="str">
        <f t="shared" si="602"/>
        <v/>
      </c>
      <c r="AB3532" t="str">
        <f t="shared" si="602"/>
        <v/>
      </c>
      <c r="AE3532" t="str">
        <f t="shared" si="604"/>
        <v/>
      </c>
      <c r="AH3532" t="str">
        <f t="shared" si="605"/>
        <v/>
      </c>
      <c r="AI3532" t="str">
        <f t="shared" si="606"/>
        <v/>
      </c>
      <c r="AJ3532" t="str">
        <f t="shared" si="606"/>
        <v/>
      </c>
      <c r="AK3532" t="str">
        <f t="shared" si="606"/>
        <v/>
      </c>
      <c r="AL3532" t="str">
        <f t="shared" si="606"/>
        <v/>
      </c>
    </row>
    <row r="3533" spans="1:38" x14ac:dyDescent="0.2">
      <c r="A3533" s="1">
        <v>8775</v>
      </c>
      <c r="B3533" s="2" t="s">
        <v>40</v>
      </c>
      <c r="C3533" s="3">
        <v>43089</v>
      </c>
      <c r="D3533" s="2" t="s">
        <v>50</v>
      </c>
      <c r="E3533" s="2">
        <v>7</v>
      </c>
      <c r="F3533" s="2">
        <v>1050.52</v>
      </c>
      <c r="G3533" s="2">
        <v>0.06</v>
      </c>
      <c r="H3533" s="2" t="s">
        <v>20</v>
      </c>
      <c r="I3533" s="2">
        <v>-47.1</v>
      </c>
      <c r="J3533" s="2">
        <v>162.97999999999999</v>
      </c>
      <c r="K3533" s="2">
        <v>27.99</v>
      </c>
      <c r="L3533" s="2" t="s">
        <v>193</v>
      </c>
      <c r="M3533" s="2" t="s">
        <v>22</v>
      </c>
      <c r="N3533" s="2" t="s">
        <v>54</v>
      </c>
      <c r="O3533" s="2" t="s">
        <v>31</v>
      </c>
      <c r="P3533" s="2" t="s">
        <v>33</v>
      </c>
      <c r="Q3533" s="2" t="s">
        <v>62</v>
      </c>
      <c r="R3533" s="3">
        <v>43090</v>
      </c>
      <c r="S3533" s="10">
        <f t="shared" si="603"/>
        <v>2017</v>
      </c>
      <c r="T3533" t="str">
        <f t="shared" si="601"/>
        <v/>
      </c>
      <c r="U3533" t="str">
        <f t="shared" si="601"/>
        <v/>
      </c>
      <c r="V3533" t="str">
        <f t="shared" si="601"/>
        <v/>
      </c>
      <c r="W3533">
        <f t="shared" si="601"/>
        <v>-47.1</v>
      </c>
      <c r="Z3533" t="str">
        <f t="shared" si="602"/>
        <v/>
      </c>
      <c r="AA3533">
        <f t="shared" si="602"/>
        <v>-47.1</v>
      </c>
      <c r="AB3533" t="str">
        <f t="shared" si="602"/>
        <v/>
      </c>
      <c r="AE3533" t="str">
        <f t="shared" si="604"/>
        <v>Technology</v>
      </c>
      <c r="AH3533">
        <f t="shared" si="605"/>
        <v>-47.1</v>
      </c>
      <c r="AI3533" t="str">
        <f t="shared" si="606"/>
        <v/>
      </c>
      <c r="AJ3533" t="str">
        <f t="shared" si="606"/>
        <v/>
      </c>
      <c r="AK3533" t="str">
        <f t="shared" si="606"/>
        <v/>
      </c>
      <c r="AL3533">
        <f t="shared" si="606"/>
        <v>-47.1</v>
      </c>
    </row>
    <row r="3534" spans="1:38" x14ac:dyDescent="0.2">
      <c r="A3534" s="1">
        <v>8776</v>
      </c>
      <c r="B3534" s="2" t="s">
        <v>40</v>
      </c>
      <c r="C3534" s="3">
        <v>43089</v>
      </c>
      <c r="D3534" s="2" t="s">
        <v>50</v>
      </c>
      <c r="E3534" s="2">
        <v>45</v>
      </c>
      <c r="F3534" s="2">
        <v>293.31</v>
      </c>
      <c r="G3534" s="2">
        <v>0.02</v>
      </c>
      <c r="H3534" s="2" t="s">
        <v>20</v>
      </c>
      <c r="I3534" s="2">
        <v>-99.59</v>
      </c>
      <c r="J3534" s="2">
        <v>18.239999999999998</v>
      </c>
      <c r="K3534" s="2">
        <v>19.22</v>
      </c>
      <c r="L3534" s="2" t="s">
        <v>193</v>
      </c>
      <c r="M3534" s="2" t="s">
        <v>22</v>
      </c>
      <c r="N3534" s="2" t="s">
        <v>54</v>
      </c>
      <c r="O3534" s="2" t="s">
        <v>45</v>
      </c>
      <c r="P3534" s="2" t="s">
        <v>55</v>
      </c>
      <c r="Q3534" s="2" t="s">
        <v>26</v>
      </c>
      <c r="R3534" s="3">
        <v>43091</v>
      </c>
      <c r="S3534" s="10">
        <f t="shared" si="603"/>
        <v>2017</v>
      </c>
      <c r="T3534" t="str">
        <f t="shared" si="601"/>
        <v/>
      </c>
      <c r="U3534" t="str">
        <f t="shared" si="601"/>
        <v/>
      </c>
      <c r="V3534" t="str">
        <f t="shared" si="601"/>
        <v/>
      </c>
      <c r="W3534">
        <f t="shared" si="601"/>
        <v>-99.59</v>
      </c>
      <c r="Z3534" t="str">
        <f t="shared" si="602"/>
        <v/>
      </c>
      <c r="AA3534" t="str">
        <f t="shared" si="602"/>
        <v/>
      </c>
      <c r="AB3534">
        <f t="shared" si="602"/>
        <v>-99.59</v>
      </c>
      <c r="AE3534" t="str">
        <f t="shared" si="604"/>
        <v>Furniture</v>
      </c>
      <c r="AH3534" t="str">
        <f t="shared" si="605"/>
        <v/>
      </c>
      <c r="AI3534" t="str">
        <f t="shared" si="606"/>
        <v/>
      </c>
      <c r="AJ3534" t="str">
        <f t="shared" si="606"/>
        <v/>
      </c>
      <c r="AK3534" t="str">
        <f t="shared" si="606"/>
        <v/>
      </c>
      <c r="AL3534" t="str">
        <f t="shared" si="606"/>
        <v/>
      </c>
    </row>
    <row r="3535" spans="1:38" x14ac:dyDescent="0.2">
      <c r="A3535" s="1">
        <v>8777</v>
      </c>
      <c r="B3535" s="2" t="s">
        <v>40</v>
      </c>
      <c r="C3535" s="3">
        <v>43089</v>
      </c>
      <c r="D3535" s="2" t="s">
        <v>50</v>
      </c>
      <c r="E3535" s="2">
        <v>48</v>
      </c>
      <c r="F3535" s="2">
        <v>2619.2035000000001</v>
      </c>
      <c r="G3535" s="2">
        <v>0.06</v>
      </c>
      <c r="H3535" s="2" t="s">
        <v>20</v>
      </c>
      <c r="I3535" s="2">
        <v>650.21</v>
      </c>
      <c r="J3535" s="2">
        <v>77.989999999999995</v>
      </c>
      <c r="K3535" s="2">
        <v>19.920000000000002</v>
      </c>
      <c r="L3535" s="2" t="s">
        <v>193</v>
      </c>
      <c r="M3535" s="2" t="s">
        <v>22</v>
      </c>
      <c r="N3535" s="2" t="s">
        <v>54</v>
      </c>
      <c r="O3535" s="2" t="s">
        <v>31</v>
      </c>
      <c r="P3535" s="2" t="s">
        <v>39</v>
      </c>
      <c r="Q3535" s="2" t="s">
        <v>26</v>
      </c>
      <c r="R3535" s="3">
        <v>43092</v>
      </c>
      <c r="S3535" s="10">
        <f t="shared" si="603"/>
        <v>2017</v>
      </c>
      <c r="T3535" t="str">
        <f t="shared" si="601"/>
        <v/>
      </c>
      <c r="U3535" t="str">
        <f t="shared" si="601"/>
        <v/>
      </c>
      <c r="V3535" t="str">
        <f t="shared" si="601"/>
        <v/>
      </c>
      <c r="W3535">
        <f t="shared" si="601"/>
        <v>650.21</v>
      </c>
      <c r="Z3535" t="str">
        <f t="shared" si="602"/>
        <v/>
      </c>
      <c r="AA3535">
        <f t="shared" si="602"/>
        <v>650.21</v>
      </c>
      <c r="AB3535" t="str">
        <f t="shared" si="602"/>
        <v/>
      </c>
      <c r="AE3535" t="str">
        <f t="shared" si="604"/>
        <v/>
      </c>
      <c r="AH3535" t="str">
        <f t="shared" si="605"/>
        <v/>
      </c>
      <c r="AI3535" t="str">
        <f t="shared" si="606"/>
        <v/>
      </c>
      <c r="AJ3535" t="str">
        <f t="shared" si="606"/>
        <v/>
      </c>
      <c r="AK3535" t="str">
        <f t="shared" si="606"/>
        <v/>
      </c>
      <c r="AL3535" t="str">
        <f t="shared" si="606"/>
        <v/>
      </c>
    </row>
    <row r="3536" spans="1:38" x14ac:dyDescent="0.2">
      <c r="A3536" s="1">
        <v>8778</v>
      </c>
      <c r="B3536" s="2" t="s">
        <v>18</v>
      </c>
      <c r="C3536" s="3">
        <v>43089</v>
      </c>
      <c r="D3536" s="2" t="s">
        <v>19</v>
      </c>
      <c r="E3536" s="2">
        <v>19</v>
      </c>
      <c r="F3536" s="2">
        <v>289.24</v>
      </c>
      <c r="G3536" s="2">
        <v>0.06</v>
      </c>
      <c r="H3536" s="2" t="s">
        <v>20</v>
      </c>
      <c r="I3536" s="2">
        <v>-16.45</v>
      </c>
      <c r="J3536" s="2">
        <v>27.01</v>
      </c>
      <c r="K3536" s="2">
        <v>22.4</v>
      </c>
      <c r="L3536" s="2" t="s">
        <v>196</v>
      </c>
      <c r="M3536" s="2" t="s">
        <v>66</v>
      </c>
      <c r="N3536" s="2" t="s">
        <v>30</v>
      </c>
      <c r="O3536" s="2" t="s">
        <v>24</v>
      </c>
      <c r="P3536" s="2" t="s">
        <v>25</v>
      </c>
      <c r="Q3536" s="2" t="s">
        <v>26</v>
      </c>
      <c r="R3536" s="3">
        <v>43090</v>
      </c>
      <c r="S3536" s="10">
        <f t="shared" si="603"/>
        <v>2017</v>
      </c>
      <c r="T3536" t="str">
        <f t="shared" si="601"/>
        <v/>
      </c>
      <c r="U3536">
        <f t="shared" si="601"/>
        <v>-16.45</v>
      </c>
      <c r="V3536" t="str">
        <f t="shared" si="601"/>
        <v/>
      </c>
      <c r="W3536" t="str">
        <f t="shared" si="601"/>
        <v/>
      </c>
      <c r="Z3536">
        <f t="shared" si="602"/>
        <v>-16.45</v>
      </c>
      <c r="AA3536" t="str">
        <f t="shared" si="602"/>
        <v/>
      </c>
      <c r="AB3536" t="str">
        <f t="shared" si="602"/>
        <v/>
      </c>
      <c r="AE3536" t="str">
        <f t="shared" si="604"/>
        <v>Office Supplies</v>
      </c>
      <c r="AH3536" t="str">
        <f t="shared" si="605"/>
        <v/>
      </c>
      <c r="AI3536" t="str">
        <f t="shared" si="606"/>
        <v/>
      </c>
      <c r="AJ3536" t="str">
        <f t="shared" si="606"/>
        <v/>
      </c>
      <c r="AK3536" t="str">
        <f t="shared" si="606"/>
        <v/>
      </c>
      <c r="AL3536" t="str">
        <f t="shared" si="606"/>
        <v/>
      </c>
    </row>
    <row r="3537" spans="1:38" x14ac:dyDescent="0.2">
      <c r="A3537" s="1">
        <v>8779</v>
      </c>
      <c r="B3537" s="2" t="s">
        <v>18</v>
      </c>
      <c r="C3537" s="3">
        <v>43089</v>
      </c>
      <c r="D3537" s="2" t="s">
        <v>19</v>
      </c>
      <c r="E3537" s="2">
        <v>25</v>
      </c>
      <c r="F3537" s="2">
        <v>516.91999999999996</v>
      </c>
      <c r="G3537" s="2">
        <v>0.05</v>
      </c>
      <c r="H3537" s="2" t="s">
        <v>20</v>
      </c>
      <c r="I3537" s="2">
        <v>-140.38</v>
      </c>
      <c r="J3537" s="2">
        <v>32.97</v>
      </c>
      <c r="K3537" s="2">
        <v>20.5</v>
      </c>
      <c r="L3537" s="2" t="s">
        <v>196</v>
      </c>
      <c r="M3537" s="2" t="s">
        <v>66</v>
      </c>
      <c r="N3537" s="2" t="s">
        <v>30</v>
      </c>
      <c r="O3537" s="2" t="s">
        <v>31</v>
      </c>
      <c r="P3537" s="2" t="s">
        <v>32</v>
      </c>
      <c r="Q3537" s="2" t="s">
        <v>26</v>
      </c>
      <c r="R3537" s="3">
        <v>43090</v>
      </c>
      <c r="S3537" s="10">
        <f t="shared" si="603"/>
        <v>2017</v>
      </c>
      <c r="T3537" t="str">
        <f t="shared" si="601"/>
        <v/>
      </c>
      <c r="U3537">
        <f t="shared" si="601"/>
        <v>-140.38</v>
      </c>
      <c r="V3537" t="str">
        <f t="shared" si="601"/>
        <v/>
      </c>
      <c r="W3537" t="str">
        <f t="shared" si="601"/>
        <v/>
      </c>
      <c r="Z3537" t="str">
        <f t="shared" si="602"/>
        <v/>
      </c>
      <c r="AA3537">
        <f t="shared" si="602"/>
        <v>-140.38</v>
      </c>
      <c r="AB3537" t="str">
        <f t="shared" si="602"/>
        <v/>
      </c>
      <c r="AE3537" t="str">
        <f t="shared" si="604"/>
        <v>Technology</v>
      </c>
      <c r="AH3537" t="str">
        <f t="shared" si="605"/>
        <v/>
      </c>
      <c r="AI3537" t="str">
        <f t="shared" si="606"/>
        <v/>
      </c>
      <c r="AJ3537" t="str">
        <f t="shared" si="606"/>
        <v/>
      </c>
      <c r="AK3537" t="str">
        <f t="shared" si="606"/>
        <v/>
      </c>
      <c r="AL3537" t="str">
        <f t="shared" si="606"/>
        <v/>
      </c>
    </row>
    <row r="3538" spans="1:38" x14ac:dyDescent="0.2">
      <c r="A3538" s="1">
        <v>8780</v>
      </c>
      <c r="B3538" s="2" t="s">
        <v>18</v>
      </c>
      <c r="C3538" s="3">
        <v>43089</v>
      </c>
      <c r="D3538" s="2" t="s">
        <v>19</v>
      </c>
      <c r="E3538" s="2">
        <v>10</v>
      </c>
      <c r="F3538" s="2">
        <v>104.42</v>
      </c>
      <c r="G3538" s="2">
        <v>0.06</v>
      </c>
      <c r="H3538" s="2" t="s">
        <v>20</v>
      </c>
      <c r="I3538" s="2">
        <v>1.44</v>
      </c>
      <c r="J3538" s="2">
        <v>22.01</v>
      </c>
      <c r="K3538" s="2">
        <v>15.99</v>
      </c>
      <c r="L3538" s="2" t="s">
        <v>196</v>
      </c>
      <c r="M3538" s="2" t="s">
        <v>66</v>
      </c>
      <c r="N3538" s="2" t="s">
        <v>30</v>
      </c>
      <c r="O3538" s="2" t="s">
        <v>31</v>
      </c>
      <c r="P3538" s="2" t="s">
        <v>32</v>
      </c>
      <c r="Q3538" s="2" t="s">
        <v>58</v>
      </c>
      <c r="R3538" s="3">
        <v>43090</v>
      </c>
      <c r="S3538" s="10">
        <f t="shared" si="603"/>
        <v>2017</v>
      </c>
      <c r="T3538" t="str">
        <f t="shared" si="601"/>
        <v/>
      </c>
      <c r="U3538">
        <f t="shared" si="601"/>
        <v>1.44</v>
      </c>
      <c r="V3538" t="str">
        <f t="shared" si="601"/>
        <v/>
      </c>
      <c r="W3538" t="str">
        <f t="shared" si="601"/>
        <v/>
      </c>
      <c r="Z3538" t="str">
        <f t="shared" si="602"/>
        <v/>
      </c>
      <c r="AA3538">
        <f t="shared" si="602"/>
        <v>1.44</v>
      </c>
      <c r="AB3538" t="str">
        <f t="shared" si="602"/>
        <v/>
      </c>
      <c r="AE3538" t="str">
        <f t="shared" si="604"/>
        <v/>
      </c>
      <c r="AH3538">
        <f t="shared" si="605"/>
        <v>1.44</v>
      </c>
      <c r="AI3538" t="str">
        <f t="shared" si="606"/>
        <v/>
      </c>
      <c r="AJ3538" t="str">
        <f t="shared" si="606"/>
        <v/>
      </c>
      <c r="AK3538" t="str">
        <f t="shared" si="606"/>
        <v/>
      </c>
      <c r="AL3538">
        <f t="shared" si="606"/>
        <v>1.44</v>
      </c>
    </row>
    <row r="3539" spans="1:38" x14ac:dyDescent="0.2">
      <c r="A3539" s="1">
        <v>8781</v>
      </c>
      <c r="B3539" s="2" t="s">
        <v>18</v>
      </c>
      <c r="C3539" s="3">
        <v>43090</v>
      </c>
      <c r="D3539" s="2" t="s">
        <v>59</v>
      </c>
      <c r="E3539" s="2">
        <v>4</v>
      </c>
      <c r="F3539" s="2">
        <v>483.71</v>
      </c>
      <c r="G3539" s="2">
        <v>7.0000000000000007E-2</v>
      </c>
      <c r="H3539" s="2" t="s">
        <v>44</v>
      </c>
      <c r="I3539" s="2">
        <v>-252.68</v>
      </c>
      <c r="J3539" s="2">
        <v>132.97</v>
      </c>
      <c r="K3539" s="2">
        <v>40.299999999999997</v>
      </c>
      <c r="L3539" s="2" t="s">
        <v>350</v>
      </c>
      <c r="M3539" s="2" t="s">
        <v>29</v>
      </c>
      <c r="N3539" s="2" t="s">
        <v>43</v>
      </c>
      <c r="O3539" s="2" t="s">
        <v>31</v>
      </c>
      <c r="P3539" s="2" t="s">
        <v>33</v>
      </c>
      <c r="Q3539" s="2" t="s">
        <v>56</v>
      </c>
      <c r="R3539" s="3">
        <v>43093</v>
      </c>
      <c r="S3539" s="10">
        <f t="shared" si="603"/>
        <v>2017</v>
      </c>
      <c r="T3539" t="str">
        <f t="shared" si="601"/>
        <v/>
      </c>
      <c r="U3539" t="str">
        <f t="shared" si="601"/>
        <v/>
      </c>
      <c r="V3539">
        <f t="shared" si="601"/>
        <v>-252.68</v>
      </c>
      <c r="W3539" t="str">
        <f t="shared" si="601"/>
        <v/>
      </c>
      <c r="Z3539" t="str">
        <f t="shared" si="602"/>
        <v/>
      </c>
      <c r="AA3539">
        <f t="shared" si="602"/>
        <v>-252.68</v>
      </c>
      <c r="AB3539" t="str">
        <f t="shared" si="602"/>
        <v/>
      </c>
      <c r="AE3539" t="str">
        <f t="shared" si="604"/>
        <v>Technology</v>
      </c>
      <c r="AH3539">
        <f t="shared" si="605"/>
        <v>-252.68</v>
      </c>
      <c r="AI3539" t="str">
        <f t="shared" si="606"/>
        <v/>
      </c>
      <c r="AJ3539" t="str">
        <f t="shared" si="606"/>
        <v/>
      </c>
      <c r="AK3539" t="str">
        <f t="shared" si="606"/>
        <v/>
      </c>
      <c r="AL3539">
        <f t="shared" si="606"/>
        <v>-252.68</v>
      </c>
    </row>
    <row r="3540" spans="1:38" x14ac:dyDescent="0.2">
      <c r="A3540" s="1">
        <v>8782</v>
      </c>
      <c r="B3540" s="2" t="s">
        <v>18</v>
      </c>
      <c r="C3540" s="3">
        <v>43091</v>
      </c>
      <c r="D3540" s="2" t="s">
        <v>27</v>
      </c>
      <c r="E3540" s="2">
        <v>10</v>
      </c>
      <c r="F3540" s="2">
        <v>561.61</v>
      </c>
      <c r="G3540" s="2">
        <v>0.05</v>
      </c>
      <c r="H3540" s="2" t="s">
        <v>20</v>
      </c>
      <c r="I3540" s="2">
        <v>-99.97</v>
      </c>
      <c r="J3540" s="2">
        <v>65.98</v>
      </c>
      <c r="K3540" s="2">
        <v>19.5</v>
      </c>
      <c r="L3540" s="2" t="s">
        <v>458</v>
      </c>
      <c r="M3540" s="2" t="s">
        <v>29</v>
      </c>
      <c r="N3540" s="2" t="s">
        <v>23</v>
      </c>
      <c r="O3540" s="2" t="s">
        <v>31</v>
      </c>
      <c r="P3540" s="2" t="s">
        <v>32</v>
      </c>
      <c r="Q3540" s="2" t="s">
        <v>26</v>
      </c>
      <c r="R3540" s="3">
        <v>43095</v>
      </c>
      <c r="S3540" s="10">
        <f t="shared" si="603"/>
        <v>2017</v>
      </c>
      <c r="T3540">
        <f t="shared" si="601"/>
        <v>-99.97</v>
      </c>
      <c r="U3540" t="str">
        <f t="shared" si="601"/>
        <v/>
      </c>
      <c r="V3540" t="str">
        <f t="shared" si="601"/>
        <v/>
      </c>
      <c r="W3540" t="str">
        <f t="shared" si="601"/>
        <v/>
      </c>
      <c r="Z3540" t="str">
        <f t="shared" si="602"/>
        <v/>
      </c>
      <c r="AA3540">
        <f t="shared" si="602"/>
        <v>-99.97</v>
      </c>
      <c r="AB3540" t="str">
        <f t="shared" si="602"/>
        <v/>
      </c>
      <c r="AE3540" t="str">
        <f t="shared" si="604"/>
        <v>Technology</v>
      </c>
      <c r="AH3540">
        <f t="shared" si="605"/>
        <v>-99.97</v>
      </c>
      <c r="AI3540" t="str">
        <f t="shared" si="606"/>
        <v/>
      </c>
      <c r="AJ3540" t="str">
        <f t="shared" si="606"/>
        <v/>
      </c>
      <c r="AK3540" t="str">
        <f t="shared" si="606"/>
        <v/>
      </c>
      <c r="AL3540">
        <f t="shared" si="606"/>
        <v>-99.97</v>
      </c>
    </row>
    <row r="3541" spans="1:38" x14ac:dyDescent="0.2">
      <c r="A3541" s="1">
        <v>8783</v>
      </c>
      <c r="B3541" s="2" t="s">
        <v>18</v>
      </c>
      <c r="C3541" s="3">
        <v>43091</v>
      </c>
      <c r="D3541" s="2" t="s">
        <v>59</v>
      </c>
      <c r="E3541" s="2">
        <v>45</v>
      </c>
      <c r="F3541" s="2">
        <v>4555.3</v>
      </c>
      <c r="G3541" s="2">
        <v>0.01</v>
      </c>
      <c r="H3541" s="2" t="s">
        <v>44</v>
      </c>
      <c r="I3541" s="2">
        <v>-762.74</v>
      </c>
      <c r="J3541" s="2">
        <v>107.98</v>
      </c>
      <c r="K3541" s="2">
        <v>72.2</v>
      </c>
      <c r="L3541" s="2" t="s">
        <v>143</v>
      </c>
      <c r="M3541" s="2" t="s">
        <v>22</v>
      </c>
      <c r="N3541" s="2" t="s">
        <v>30</v>
      </c>
      <c r="O3541" s="2" t="s">
        <v>45</v>
      </c>
      <c r="P3541" s="2" t="s">
        <v>61</v>
      </c>
      <c r="Q3541" s="2" t="s">
        <v>56</v>
      </c>
      <c r="R3541" s="3">
        <v>43092</v>
      </c>
      <c r="S3541" s="10">
        <f t="shared" si="603"/>
        <v>2017</v>
      </c>
      <c r="T3541" t="str">
        <f t="shared" si="601"/>
        <v/>
      </c>
      <c r="U3541">
        <f t="shared" si="601"/>
        <v>-762.74</v>
      </c>
      <c r="V3541" t="str">
        <f t="shared" si="601"/>
        <v/>
      </c>
      <c r="W3541" t="str">
        <f t="shared" si="601"/>
        <v/>
      </c>
      <c r="Z3541" t="str">
        <f t="shared" si="602"/>
        <v/>
      </c>
      <c r="AA3541" t="str">
        <f t="shared" si="602"/>
        <v/>
      </c>
      <c r="AB3541">
        <f t="shared" si="602"/>
        <v>-762.74</v>
      </c>
      <c r="AE3541" t="str">
        <f t="shared" si="604"/>
        <v>Furniture</v>
      </c>
      <c r="AH3541" t="str">
        <f t="shared" si="605"/>
        <v/>
      </c>
      <c r="AI3541" t="str">
        <f t="shared" si="606"/>
        <v/>
      </c>
      <c r="AJ3541" t="str">
        <f t="shared" si="606"/>
        <v/>
      </c>
      <c r="AK3541" t="str">
        <f t="shared" si="606"/>
        <v/>
      </c>
      <c r="AL3541" t="str">
        <f t="shared" si="606"/>
        <v/>
      </c>
    </row>
    <row r="3542" spans="1:38" x14ac:dyDescent="0.2">
      <c r="A3542" s="1">
        <v>8784</v>
      </c>
      <c r="B3542" s="2" t="s">
        <v>18</v>
      </c>
      <c r="C3542" s="3">
        <v>43092</v>
      </c>
      <c r="D3542" s="2" t="s">
        <v>59</v>
      </c>
      <c r="E3542" s="2">
        <v>7</v>
      </c>
      <c r="F3542" s="2">
        <v>58.43</v>
      </c>
      <c r="G3542" s="2">
        <v>0.09</v>
      </c>
      <c r="H3542" s="2" t="s">
        <v>20</v>
      </c>
      <c r="I3542" s="2">
        <v>-15.98</v>
      </c>
      <c r="J3542" s="2">
        <v>18.809999999999999</v>
      </c>
      <c r="K3542" s="2">
        <v>19.48</v>
      </c>
      <c r="L3542" s="2" t="s">
        <v>201</v>
      </c>
      <c r="M3542" s="2" t="s">
        <v>29</v>
      </c>
      <c r="N3542" s="2" t="s">
        <v>30</v>
      </c>
      <c r="O3542" s="2" t="s">
        <v>24</v>
      </c>
      <c r="P3542" s="2" t="s">
        <v>25</v>
      </c>
      <c r="Q3542" s="2" t="s">
        <v>26</v>
      </c>
      <c r="R3542" s="3">
        <v>43094</v>
      </c>
      <c r="S3542" s="10">
        <f t="shared" si="603"/>
        <v>2017</v>
      </c>
      <c r="T3542" t="str">
        <f t="shared" ref="T3542:W3561" si="607">IF($N3542=T$1,$I3542,"")</f>
        <v/>
      </c>
      <c r="U3542">
        <f t="shared" si="607"/>
        <v>-15.98</v>
      </c>
      <c r="V3542" t="str">
        <f t="shared" si="607"/>
        <v/>
      </c>
      <c r="W3542" t="str">
        <f t="shared" si="607"/>
        <v/>
      </c>
      <c r="Z3542">
        <f t="shared" ref="Z3542:AB3561" si="608">IF($O3542=Z$1,$I3542,"")</f>
        <v>-15.98</v>
      </c>
      <c r="AA3542" t="str">
        <f t="shared" si="608"/>
        <v/>
      </c>
      <c r="AB3542" t="str">
        <f t="shared" si="608"/>
        <v/>
      </c>
      <c r="AE3542" t="str">
        <f t="shared" si="604"/>
        <v>Office Supplies</v>
      </c>
      <c r="AH3542" t="str">
        <f t="shared" si="605"/>
        <v/>
      </c>
      <c r="AI3542" t="str">
        <f t="shared" si="606"/>
        <v/>
      </c>
      <c r="AJ3542" t="str">
        <f t="shared" si="606"/>
        <v/>
      </c>
      <c r="AK3542" t="str">
        <f t="shared" si="606"/>
        <v/>
      </c>
      <c r="AL3542" t="str">
        <f t="shared" si="606"/>
        <v/>
      </c>
    </row>
    <row r="3543" spans="1:38" x14ac:dyDescent="0.2">
      <c r="A3543" s="1">
        <v>8785</v>
      </c>
      <c r="B3543" s="2" t="s">
        <v>18</v>
      </c>
      <c r="C3543" s="3">
        <v>43092</v>
      </c>
      <c r="D3543" s="2" t="s">
        <v>27</v>
      </c>
      <c r="E3543" s="2">
        <v>25</v>
      </c>
      <c r="F3543" s="2">
        <v>99.93</v>
      </c>
      <c r="G3543" s="2">
        <v>0.01</v>
      </c>
      <c r="H3543" s="2" t="s">
        <v>20</v>
      </c>
      <c r="I3543" s="2">
        <v>-66.12</v>
      </c>
      <c r="J3543" s="2">
        <v>15.57</v>
      </c>
      <c r="K3543" s="2">
        <v>18.170000000000002</v>
      </c>
      <c r="L3543" s="2" t="s">
        <v>494</v>
      </c>
      <c r="M3543" s="2" t="s">
        <v>29</v>
      </c>
      <c r="N3543" s="2" t="s">
        <v>30</v>
      </c>
      <c r="O3543" s="2" t="s">
        <v>24</v>
      </c>
      <c r="P3543" s="2" t="s">
        <v>64</v>
      </c>
      <c r="Q3543" s="2" t="s">
        <v>58</v>
      </c>
      <c r="R3543" s="3">
        <v>43096</v>
      </c>
      <c r="S3543" s="10">
        <f t="shared" si="603"/>
        <v>2017</v>
      </c>
      <c r="T3543" t="str">
        <f t="shared" si="607"/>
        <v/>
      </c>
      <c r="U3543">
        <f t="shared" si="607"/>
        <v>-66.12</v>
      </c>
      <c r="V3543" t="str">
        <f t="shared" si="607"/>
        <v/>
      </c>
      <c r="W3543" t="str">
        <f t="shared" si="607"/>
        <v/>
      </c>
      <c r="Z3543">
        <f t="shared" si="608"/>
        <v>-66.12</v>
      </c>
      <c r="AA3543" t="str">
        <f t="shared" si="608"/>
        <v/>
      </c>
      <c r="AB3543" t="str">
        <f t="shared" si="608"/>
        <v/>
      </c>
      <c r="AE3543" t="str">
        <f t="shared" si="604"/>
        <v>Office Supplies</v>
      </c>
      <c r="AH3543" t="str">
        <f t="shared" si="605"/>
        <v/>
      </c>
      <c r="AI3543" t="str">
        <f t="shared" si="606"/>
        <v/>
      </c>
      <c r="AJ3543" t="str">
        <f t="shared" si="606"/>
        <v/>
      </c>
      <c r="AK3543" t="str">
        <f t="shared" si="606"/>
        <v/>
      </c>
      <c r="AL3543" t="str">
        <f t="shared" si="606"/>
        <v/>
      </c>
    </row>
    <row r="3544" spans="1:38" x14ac:dyDescent="0.2">
      <c r="A3544" s="1">
        <v>8786</v>
      </c>
      <c r="B3544" s="2" t="s">
        <v>18</v>
      </c>
      <c r="C3544" s="3">
        <v>43092</v>
      </c>
      <c r="D3544" s="2" t="s">
        <v>27</v>
      </c>
      <c r="E3544" s="2">
        <v>17</v>
      </c>
      <c r="F3544" s="2">
        <v>996.04349999999999</v>
      </c>
      <c r="G3544" s="2">
        <v>0.04</v>
      </c>
      <c r="H3544" s="2" t="s">
        <v>20</v>
      </c>
      <c r="I3544" s="2">
        <v>95.29</v>
      </c>
      <c r="J3544" s="2">
        <v>77.989999999999995</v>
      </c>
      <c r="K3544" s="2">
        <v>18.2</v>
      </c>
      <c r="L3544" s="2" t="s">
        <v>494</v>
      </c>
      <c r="M3544" s="2" t="s">
        <v>29</v>
      </c>
      <c r="N3544" s="2" t="s">
        <v>30</v>
      </c>
      <c r="O3544" s="2" t="s">
        <v>31</v>
      </c>
      <c r="P3544" s="2" t="s">
        <v>39</v>
      </c>
      <c r="Q3544" s="2" t="s">
        <v>26</v>
      </c>
      <c r="R3544" s="3">
        <v>43097</v>
      </c>
      <c r="S3544" s="10">
        <f t="shared" si="603"/>
        <v>2017</v>
      </c>
      <c r="T3544" t="str">
        <f t="shared" si="607"/>
        <v/>
      </c>
      <c r="U3544">
        <f t="shared" si="607"/>
        <v>95.29</v>
      </c>
      <c r="V3544" t="str">
        <f t="shared" si="607"/>
        <v/>
      </c>
      <c r="W3544" t="str">
        <f t="shared" si="607"/>
        <v/>
      </c>
      <c r="Z3544" t="str">
        <f t="shared" si="608"/>
        <v/>
      </c>
      <c r="AA3544">
        <f t="shared" si="608"/>
        <v>95.29</v>
      </c>
      <c r="AB3544" t="str">
        <f t="shared" si="608"/>
        <v/>
      </c>
      <c r="AE3544" t="str">
        <f t="shared" si="604"/>
        <v/>
      </c>
      <c r="AH3544" t="str">
        <f t="shared" si="605"/>
        <v/>
      </c>
      <c r="AI3544" t="str">
        <f t="shared" si="606"/>
        <v/>
      </c>
      <c r="AJ3544" t="str">
        <f t="shared" si="606"/>
        <v/>
      </c>
      <c r="AK3544" t="str">
        <f t="shared" si="606"/>
        <v/>
      </c>
      <c r="AL3544" t="str">
        <f t="shared" si="606"/>
        <v/>
      </c>
    </row>
    <row r="3545" spans="1:38" x14ac:dyDescent="0.2">
      <c r="A3545" s="1">
        <v>8787</v>
      </c>
      <c r="B3545" s="2" t="s">
        <v>18</v>
      </c>
      <c r="C3545" s="3">
        <v>43092</v>
      </c>
      <c r="D3545" s="2" t="s">
        <v>19</v>
      </c>
      <c r="E3545" s="2">
        <v>32</v>
      </c>
      <c r="F3545" s="2">
        <v>1680.93</v>
      </c>
      <c r="G3545" s="2">
        <v>0</v>
      </c>
      <c r="H3545" s="2" t="s">
        <v>20</v>
      </c>
      <c r="I3545" s="2">
        <v>530.13</v>
      </c>
      <c r="J3545" s="2">
        <v>63.98</v>
      </c>
      <c r="K3545" s="2">
        <v>24.17</v>
      </c>
      <c r="L3545" s="2" t="s">
        <v>605</v>
      </c>
      <c r="M3545" s="2" t="s">
        <v>38</v>
      </c>
      <c r="N3545" s="2" t="s">
        <v>30</v>
      </c>
      <c r="O3545" s="2" t="s">
        <v>31</v>
      </c>
      <c r="P3545" s="2" t="s">
        <v>33</v>
      </c>
      <c r="Q3545" s="2" t="s">
        <v>62</v>
      </c>
      <c r="R3545" s="3">
        <v>43094</v>
      </c>
      <c r="S3545" s="10">
        <f t="shared" si="603"/>
        <v>2017</v>
      </c>
      <c r="T3545" t="str">
        <f t="shared" si="607"/>
        <v/>
      </c>
      <c r="U3545">
        <f t="shared" si="607"/>
        <v>530.13</v>
      </c>
      <c r="V3545" t="str">
        <f t="shared" si="607"/>
        <v/>
      </c>
      <c r="W3545" t="str">
        <f t="shared" si="607"/>
        <v/>
      </c>
      <c r="Z3545" t="str">
        <f t="shared" si="608"/>
        <v/>
      </c>
      <c r="AA3545">
        <f t="shared" si="608"/>
        <v>530.13</v>
      </c>
      <c r="AB3545" t="str">
        <f t="shared" si="608"/>
        <v/>
      </c>
      <c r="AE3545" t="str">
        <f t="shared" si="604"/>
        <v/>
      </c>
      <c r="AH3545" t="str">
        <f t="shared" si="605"/>
        <v/>
      </c>
      <c r="AI3545" t="str">
        <f t="shared" si="606"/>
        <v/>
      </c>
      <c r="AJ3545" t="str">
        <f t="shared" si="606"/>
        <v/>
      </c>
      <c r="AK3545" t="str">
        <f t="shared" si="606"/>
        <v/>
      </c>
      <c r="AL3545" t="str">
        <f t="shared" si="606"/>
        <v/>
      </c>
    </row>
    <row r="3546" spans="1:38" x14ac:dyDescent="0.2">
      <c r="A3546" s="1">
        <v>8788</v>
      </c>
      <c r="B3546" s="2" t="s">
        <v>18</v>
      </c>
      <c r="C3546" s="3">
        <v>43092</v>
      </c>
      <c r="D3546" s="2" t="s">
        <v>19</v>
      </c>
      <c r="E3546" s="2">
        <v>32</v>
      </c>
      <c r="F3546" s="2">
        <v>7117.64</v>
      </c>
      <c r="G3546" s="2">
        <v>0.06</v>
      </c>
      <c r="H3546" s="2" t="s">
        <v>44</v>
      </c>
      <c r="I3546" s="2">
        <v>-530.77</v>
      </c>
      <c r="J3546" s="2">
        <v>230.75</v>
      </c>
      <c r="K3546" s="2">
        <v>83.64</v>
      </c>
      <c r="L3546" s="2" t="s">
        <v>605</v>
      </c>
      <c r="M3546" s="2" t="s">
        <v>38</v>
      </c>
      <c r="N3546" s="2" t="s">
        <v>30</v>
      </c>
      <c r="O3546" s="2" t="s">
        <v>45</v>
      </c>
      <c r="P3546" s="2" t="s">
        <v>46</v>
      </c>
      <c r="Q3546" s="2" t="s">
        <v>47</v>
      </c>
      <c r="R3546" s="3">
        <v>43094</v>
      </c>
      <c r="S3546" s="10">
        <f t="shared" si="603"/>
        <v>2017</v>
      </c>
      <c r="T3546" t="str">
        <f t="shared" si="607"/>
        <v/>
      </c>
      <c r="U3546">
        <f t="shared" si="607"/>
        <v>-530.77</v>
      </c>
      <c r="V3546" t="str">
        <f t="shared" si="607"/>
        <v/>
      </c>
      <c r="W3546" t="str">
        <f t="shared" si="607"/>
        <v/>
      </c>
      <c r="Z3546" t="str">
        <f t="shared" si="608"/>
        <v/>
      </c>
      <c r="AA3546" t="str">
        <f t="shared" si="608"/>
        <v/>
      </c>
      <c r="AB3546">
        <f t="shared" si="608"/>
        <v>-530.77</v>
      </c>
      <c r="AE3546" t="str">
        <f t="shared" si="604"/>
        <v>Furniture</v>
      </c>
      <c r="AH3546" t="str">
        <f t="shared" si="605"/>
        <v/>
      </c>
      <c r="AI3546" t="str">
        <f t="shared" si="606"/>
        <v/>
      </c>
      <c r="AJ3546" t="str">
        <f t="shared" si="606"/>
        <v/>
      </c>
      <c r="AK3546" t="str">
        <f t="shared" si="606"/>
        <v/>
      </c>
      <c r="AL3546" t="str">
        <f t="shared" si="606"/>
        <v/>
      </c>
    </row>
    <row r="3547" spans="1:38" x14ac:dyDescent="0.2">
      <c r="A3547" s="1">
        <v>8789</v>
      </c>
      <c r="B3547" s="2" t="s">
        <v>18</v>
      </c>
      <c r="C3547" s="3">
        <v>43093</v>
      </c>
      <c r="D3547" s="2" t="s">
        <v>41</v>
      </c>
      <c r="E3547" s="2">
        <v>27</v>
      </c>
      <c r="F3547" s="2">
        <v>122.26</v>
      </c>
      <c r="G3547" s="2">
        <v>7.0000000000000007E-2</v>
      </c>
      <c r="H3547" s="2" t="s">
        <v>20</v>
      </c>
      <c r="I3547" s="2">
        <v>21.61</v>
      </c>
      <c r="J3547" s="2">
        <v>16.28</v>
      </c>
      <c r="K3547" s="2">
        <v>14.94</v>
      </c>
      <c r="L3547" s="2" t="s">
        <v>214</v>
      </c>
      <c r="M3547" s="2" t="s">
        <v>29</v>
      </c>
      <c r="N3547" s="2" t="s">
        <v>30</v>
      </c>
      <c r="O3547" s="2" t="s">
        <v>24</v>
      </c>
      <c r="P3547" s="2" t="s">
        <v>64</v>
      </c>
      <c r="Q3547" s="2" t="s">
        <v>36</v>
      </c>
      <c r="R3547" s="3">
        <v>43094</v>
      </c>
      <c r="S3547" s="10">
        <f t="shared" si="603"/>
        <v>2017</v>
      </c>
      <c r="T3547" t="str">
        <f t="shared" si="607"/>
        <v/>
      </c>
      <c r="U3547">
        <f t="shared" si="607"/>
        <v>21.61</v>
      </c>
      <c r="V3547" t="str">
        <f t="shared" si="607"/>
        <v/>
      </c>
      <c r="W3547" t="str">
        <f t="shared" si="607"/>
        <v/>
      </c>
      <c r="Z3547">
        <f t="shared" si="608"/>
        <v>21.61</v>
      </c>
      <c r="AA3547" t="str">
        <f t="shared" si="608"/>
        <v/>
      </c>
      <c r="AB3547" t="str">
        <f t="shared" si="608"/>
        <v/>
      </c>
      <c r="AE3547" t="str">
        <f t="shared" si="604"/>
        <v/>
      </c>
      <c r="AH3547" t="str">
        <f t="shared" si="605"/>
        <v/>
      </c>
      <c r="AI3547" t="str">
        <f t="shared" si="606"/>
        <v/>
      </c>
      <c r="AJ3547" t="str">
        <f t="shared" si="606"/>
        <v/>
      </c>
      <c r="AK3547" t="str">
        <f t="shared" si="606"/>
        <v/>
      </c>
      <c r="AL3547" t="str">
        <f t="shared" si="606"/>
        <v/>
      </c>
    </row>
    <row r="3548" spans="1:38" x14ac:dyDescent="0.2">
      <c r="A3548" s="1">
        <v>8790</v>
      </c>
      <c r="B3548" s="2" t="s">
        <v>18</v>
      </c>
      <c r="C3548" s="3">
        <v>43093</v>
      </c>
      <c r="D3548" s="2" t="s">
        <v>50</v>
      </c>
      <c r="E3548" s="2">
        <v>16</v>
      </c>
      <c r="F3548" s="2">
        <v>286.72699999999998</v>
      </c>
      <c r="G3548" s="2">
        <v>0.05</v>
      </c>
      <c r="H3548" s="2" t="s">
        <v>20</v>
      </c>
      <c r="I3548" s="2">
        <v>80.61</v>
      </c>
      <c r="J3548" s="2">
        <v>32.99</v>
      </c>
      <c r="K3548" s="2">
        <v>14.99</v>
      </c>
      <c r="L3548" s="2" t="s">
        <v>77</v>
      </c>
      <c r="M3548" s="2" t="s">
        <v>38</v>
      </c>
      <c r="N3548" s="2" t="s">
        <v>30</v>
      </c>
      <c r="O3548" s="2" t="s">
        <v>31</v>
      </c>
      <c r="P3548" s="2" t="s">
        <v>39</v>
      </c>
      <c r="Q3548" s="2" t="s">
        <v>36</v>
      </c>
      <c r="R3548" s="3">
        <v>43094</v>
      </c>
      <c r="S3548" s="10">
        <f t="shared" si="603"/>
        <v>2017</v>
      </c>
      <c r="T3548" t="str">
        <f t="shared" si="607"/>
        <v/>
      </c>
      <c r="U3548">
        <f t="shared" si="607"/>
        <v>80.61</v>
      </c>
      <c r="V3548" t="str">
        <f t="shared" si="607"/>
        <v/>
      </c>
      <c r="W3548" t="str">
        <f t="shared" si="607"/>
        <v/>
      </c>
      <c r="Z3548" t="str">
        <f t="shared" si="608"/>
        <v/>
      </c>
      <c r="AA3548">
        <f t="shared" si="608"/>
        <v>80.61</v>
      </c>
      <c r="AB3548" t="str">
        <f t="shared" si="608"/>
        <v/>
      </c>
      <c r="AE3548" t="str">
        <f t="shared" si="604"/>
        <v/>
      </c>
      <c r="AH3548" t="str">
        <f t="shared" si="605"/>
        <v/>
      </c>
      <c r="AI3548" t="str">
        <f t="shared" si="606"/>
        <v/>
      </c>
      <c r="AJ3548" t="str">
        <f t="shared" si="606"/>
        <v/>
      </c>
      <c r="AK3548" t="str">
        <f t="shared" si="606"/>
        <v/>
      </c>
      <c r="AL3548" t="str">
        <f t="shared" si="606"/>
        <v/>
      </c>
    </row>
    <row r="3549" spans="1:38" x14ac:dyDescent="0.2">
      <c r="A3549" s="1">
        <v>8791</v>
      </c>
      <c r="B3549" s="2" t="s">
        <v>18</v>
      </c>
      <c r="C3549" s="3">
        <v>43093</v>
      </c>
      <c r="D3549" s="2" t="s">
        <v>50</v>
      </c>
      <c r="E3549" s="2">
        <v>5</v>
      </c>
      <c r="F3549" s="2">
        <v>546.60599999999999</v>
      </c>
      <c r="G3549" s="2">
        <v>0.05</v>
      </c>
      <c r="H3549" s="2" t="s">
        <v>20</v>
      </c>
      <c r="I3549" s="2">
        <v>-446.99</v>
      </c>
      <c r="J3549" s="2">
        <v>137.99</v>
      </c>
      <c r="K3549" s="2">
        <v>22.8</v>
      </c>
      <c r="L3549" s="2" t="s">
        <v>77</v>
      </c>
      <c r="M3549" s="2" t="s">
        <v>38</v>
      </c>
      <c r="N3549" s="2" t="s">
        <v>30</v>
      </c>
      <c r="O3549" s="2" t="s">
        <v>31</v>
      </c>
      <c r="P3549" s="2" t="s">
        <v>39</v>
      </c>
      <c r="Q3549" s="2" t="s">
        <v>26</v>
      </c>
      <c r="R3549" s="3">
        <v>43096</v>
      </c>
      <c r="S3549" s="10">
        <f t="shared" si="603"/>
        <v>2017</v>
      </c>
      <c r="T3549" t="str">
        <f t="shared" si="607"/>
        <v/>
      </c>
      <c r="U3549">
        <f t="shared" si="607"/>
        <v>-446.99</v>
      </c>
      <c r="V3549" t="str">
        <f t="shared" si="607"/>
        <v/>
      </c>
      <c r="W3549" t="str">
        <f t="shared" si="607"/>
        <v/>
      </c>
      <c r="Z3549" t="str">
        <f t="shared" si="608"/>
        <v/>
      </c>
      <c r="AA3549">
        <f t="shared" si="608"/>
        <v>-446.99</v>
      </c>
      <c r="AB3549" t="str">
        <f t="shared" si="608"/>
        <v/>
      </c>
      <c r="AE3549" t="str">
        <f t="shared" si="604"/>
        <v>Technology</v>
      </c>
      <c r="AH3549">
        <f t="shared" si="605"/>
        <v>-446.99</v>
      </c>
      <c r="AI3549" t="str">
        <f t="shared" si="606"/>
        <v/>
      </c>
      <c r="AJ3549" t="str">
        <f t="shared" si="606"/>
        <v/>
      </c>
      <c r="AK3549" t="str">
        <f t="shared" si="606"/>
        <v/>
      </c>
      <c r="AL3549">
        <f t="shared" si="606"/>
        <v>-446.99</v>
      </c>
    </row>
    <row r="3550" spans="1:38" x14ac:dyDescent="0.2">
      <c r="A3550" s="1">
        <v>8792</v>
      </c>
      <c r="B3550" s="2" t="s">
        <v>40</v>
      </c>
      <c r="C3550" s="3">
        <v>43093</v>
      </c>
      <c r="D3550" s="2" t="s">
        <v>59</v>
      </c>
      <c r="E3550" s="2">
        <v>46</v>
      </c>
      <c r="F3550" s="2">
        <v>311.66000000000003</v>
      </c>
      <c r="G3550" s="2">
        <v>0.1</v>
      </c>
      <c r="H3550" s="2" t="s">
        <v>20</v>
      </c>
      <c r="I3550" s="2">
        <v>34.33</v>
      </c>
      <c r="J3550" s="2">
        <v>19.079999999999998</v>
      </c>
      <c r="K3550" s="2">
        <v>16.350000000000001</v>
      </c>
      <c r="L3550" s="2" t="s">
        <v>112</v>
      </c>
      <c r="M3550" s="2" t="s">
        <v>29</v>
      </c>
      <c r="N3550" s="2" t="s">
        <v>30</v>
      </c>
      <c r="O3550" s="2" t="s">
        <v>24</v>
      </c>
      <c r="P3550" s="2" t="s">
        <v>64</v>
      </c>
      <c r="Q3550" s="2" t="s">
        <v>36</v>
      </c>
      <c r="R3550" s="3">
        <v>43095</v>
      </c>
      <c r="S3550" s="10">
        <f t="shared" si="603"/>
        <v>2017</v>
      </c>
      <c r="T3550" t="str">
        <f t="shared" si="607"/>
        <v/>
      </c>
      <c r="U3550">
        <f t="shared" si="607"/>
        <v>34.33</v>
      </c>
      <c r="V3550" t="str">
        <f t="shared" si="607"/>
        <v/>
      </c>
      <c r="W3550" t="str">
        <f t="shared" si="607"/>
        <v/>
      </c>
      <c r="Z3550">
        <f t="shared" si="608"/>
        <v>34.33</v>
      </c>
      <c r="AA3550" t="str">
        <f t="shared" si="608"/>
        <v/>
      </c>
      <c r="AB3550" t="str">
        <f t="shared" si="608"/>
        <v/>
      </c>
      <c r="AE3550" t="str">
        <f t="shared" si="604"/>
        <v/>
      </c>
      <c r="AH3550" t="str">
        <f t="shared" si="605"/>
        <v/>
      </c>
      <c r="AI3550" t="str">
        <f t="shared" si="606"/>
        <v/>
      </c>
      <c r="AJ3550" t="str">
        <f t="shared" si="606"/>
        <v/>
      </c>
      <c r="AK3550" t="str">
        <f t="shared" si="606"/>
        <v/>
      </c>
      <c r="AL3550" t="str">
        <f t="shared" si="606"/>
        <v/>
      </c>
    </row>
    <row r="3551" spans="1:38" x14ac:dyDescent="0.2">
      <c r="A3551" s="1">
        <v>8793</v>
      </c>
      <c r="B3551" s="2" t="s">
        <v>18</v>
      </c>
      <c r="C3551" s="3">
        <v>43095</v>
      </c>
      <c r="D3551" s="2" t="s">
        <v>41</v>
      </c>
      <c r="E3551" s="2">
        <v>13</v>
      </c>
      <c r="F3551" s="2">
        <v>767.34</v>
      </c>
      <c r="G3551" s="2">
        <v>0.09</v>
      </c>
      <c r="H3551" s="2" t="s">
        <v>44</v>
      </c>
      <c r="I3551" s="2">
        <v>-221.05</v>
      </c>
      <c r="J3551" s="2">
        <v>72.89</v>
      </c>
      <c r="K3551" s="2">
        <v>46.41</v>
      </c>
      <c r="L3551" s="2" t="s">
        <v>411</v>
      </c>
      <c r="M3551" s="2" t="s">
        <v>38</v>
      </c>
      <c r="N3551" s="2" t="s">
        <v>54</v>
      </c>
      <c r="O3551" s="2" t="s">
        <v>45</v>
      </c>
      <c r="P3551" s="2" t="s">
        <v>61</v>
      </c>
      <c r="Q3551" s="2" t="s">
        <v>56</v>
      </c>
      <c r="R3551" s="3">
        <v>43097</v>
      </c>
      <c r="S3551" s="10">
        <f t="shared" si="603"/>
        <v>2017</v>
      </c>
      <c r="T3551" t="str">
        <f t="shared" si="607"/>
        <v/>
      </c>
      <c r="U3551" t="str">
        <f t="shared" si="607"/>
        <v/>
      </c>
      <c r="V3551" t="str">
        <f t="shared" si="607"/>
        <v/>
      </c>
      <c r="W3551">
        <f t="shared" si="607"/>
        <v>-221.05</v>
      </c>
      <c r="Z3551" t="str">
        <f t="shared" si="608"/>
        <v/>
      </c>
      <c r="AA3551" t="str">
        <f t="shared" si="608"/>
        <v/>
      </c>
      <c r="AB3551">
        <f t="shared" si="608"/>
        <v>-221.05</v>
      </c>
      <c r="AE3551" t="str">
        <f t="shared" si="604"/>
        <v>Furniture</v>
      </c>
      <c r="AH3551" t="str">
        <f t="shared" si="605"/>
        <v/>
      </c>
      <c r="AI3551" t="str">
        <f t="shared" si="606"/>
        <v/>
      </c>
      <c r="AJ3551" t="str">
        <f t="shared" si="606"/>
        <v/>
      </c>
      <c r="AK3551" t="str">
        <f t="shared" si="606"/>
        <v/>
      </c>
      <c r="AL3551" t="str">
        <f t="shared" si="606"/>
        <v/>
      </c>
    </row>
    <row r="3552" spans="1:38" x14ac:dyDescent="0.2">
      <c r="A3552" s="1">
        <v>8794</v>
      </c>
      <c r="B3552" s="2" t="s">
        <v>18</v>
      </c>
      <c r="C3552" s="3">
        <v>43095</v>
      </c>
      <c r="D3552" s="2" t="s">
        <v>41</v>
      </c>
      <c r="E3552" s="2">
        <v>37</v>
      </c>
      <c r="F3552" s="2">
        <v>180.51</v>
      </c>
      <c r="G3552" s="2">
        <v>0.02</v>
      </c>
      <c r="H3552" s="2" t="s">
        <v>20</v>
      </c>
      <c r="I3552" s="2">
        <v>-116.18</v>
      </c>
      <c r="J3552" s="2">
        <v>16.37</v>
      </c>
      <c r="K3552" s="2">
        <v>19.149999999999999</v>
      </c>
      <c r="L3552" s="2" t="s">
        <v>362</v>
      </c>
      <c r="M3552" s="2" t="s">
        <v>22</v>
      </c>
      <c r="N3552" s="2" t="s">
        <v>54</v>
      </c>
      <c r="O3552" s="2" t="s">
        <v>24</v>
      </c>
      <c r="P3552" s="2" t="s">
        <v>71</v>
      </c>
      <c r="Q3552" s="2" t="s">
        <v>26</v>
      </c>
      <c r="R3552" s="3">
        <v>43095</v>
      </c>
      <c r="S3552" s="10">
        <f t="shared" si="603"/>
        <v>2017</v>
      </c>
      <c r="T3552" t="str">
        <f t="shared" si="607"/>
        <v/>
      </c>
      <c r="U3552" t="str">
        <f t="shared" si="607"/>
        <v/>
      </c>
      <c r="V3552" t="str">
        <f t="shared" si="607"/>
        <v/>
      </c>
      <c r="W3552">
        <f t="shared" si="607"/>
        <v>-116.18</v>
      </c>
      <c r="Z3552">
        <f t="shared" si="608"/>
        <v>-116.18</v>
      </c>
      <c r="AA3552" t="str">
        <f t="shared" si="608"/>
        <v/>
      </c>
      <c r="AB3552" t="str">
        <f t="shared" si="608"/>
        <v/>
      </c>
      <c r="AE3552" t="str">
        <f t="shared" si="604"/>
        <v>Office Supplies</v>
      </c>
      <c r="AH3552" t="str">
        <f t="shared" si="605"/>
        <v/>
      </c>
      <c r="AI3552" t="str">
        <f t="shared" si="606"/>
        <v/>
      </c>
      <c r="AJ3552" t="str">
        <f t="shared" si="606"/>
        <v/>
      </c>
      <c r="AK3552" t="str">
        <f t="shared" si="606"/>
        <v/>
      </c>
      <c r="AL3552" t="str">
        <f t="shared" si="606"/>
        <v/>
      </c>
    </row>
    <row r="3553" spans="1:38" x14ac:dyDescent="0.2">
      <c r="A3553" s="1">
        <v>8795</v>
      </c>
      <c r="B3553" s="2" t="s">
        <v>18</v>
      </c>
      <c r="C3553" s="3">
        <v>43095</v>
      </c>
      <c r="D3553" s="2" t="s">
        <v>41</v>
      </c>
      <c r="E3553" s="2">
        <v>11</v>
      </c>
      <c r="F3553" s="2">
        <v>94.08</v>
      </c>
      <c r="G3553" s="2">
        <v>0.08</v>
      </c>
      <c r="H3553" s="2" t="s">
        <v>20</v>
      </c>
      <c r="I3553" s="2">
        <v>-469.51</v>
      </c>
      <c r="J3553" s="2">
        <v>15.48</v>
      </c>
      <c r="K3553" s="2">
        <v>63</v>
      </c>
      <c r="L3553" s="2" t="s">
        <v>362</v>
      </c>
      <c r="M3553" s="2" t="s">
        <v>22</v>
      </c>
      <c r="N3553" s="2" t="s">
        <v>54</v>
      </c>
      <c r="O3553" s="2" t="s">
        <v>24</v>
      </c>
      <c r="P3553" s="2" t="s">
        <v>71</v>
      </c>
      <c r="Q3553" s="2" t="s">
        <v>34</v>
      </c>
      <c r="R3553" s="3">
        <v>43097</v>
      </c>
      <c r="S3553" s="10">
        <f t="shared" si="603"/>
        <v>2017</v>
      </c>
      <c r="T3553" t="str">
        <f t="shared" si="607"/>
        <v/>
      </c>
      <c r="U3553" t="str">
        <f t="shared" si="607"/>
        <v/>
      </c>
      <c r="V3553" t="str">
        <f t="shared" si="607"/>
        <v/>
      </c>
      <c r="W3553">
        <f t="shared" si="607"/>
        <v>-469.51</v>
      </c>
      <c r="Z3553">
        <f t="shared" si="608"/>
        <v>-469.51</v>
      </c>
      <c r="AA3553" t="str">
        <f t="shared" si="608"/>
        <v/>
      </c>
      <c r="AB3553" t="str">
        <f t="shared" si="608"/>
        <v/>
      </c>
      <c r="AE3553" t="str">
        <f t="shared" si="604"/>
        <v>Office Supplies</v>
      </c>
      <c r="AH3553" t="str">
        <f t="shared" si="605"/>
        <v/>
      </c>
      <c r="AI3553" t="str">
        <f t="shared" si="606"/>
        <v/>
      </c>
      <c r="AJ3553" t="str">
        <f t="shared" si="606"/>
        <v/>
      </c>
      <c r="AK3553" t="str">
        <f t="shared" si="606"/>
        <v/>
      </c>
      <c r="AL3553" t="str">
        <f t="shared" si="606"/>
        <v/>
      </c>
    </row>
    <row r="3554" spans="1:38" x14ac:dyDescent="0.2">
      <c r="A3554" s="1">
        <v>8796</v>
      </c>
      <c r="B3554" s="2" t="s">
        <v>18</v>
      </c>
      <c r="C3554" s="3">
        <v>43095</v>
      </c>
      <c r="D3554" s="2" t="s">
        <v>41</v>
      </c>
      <c r="E3554" s="2">
        <v>41</v>
      </c>
      <c r="F3554" s="2">
        <v>840.91</v>
      </c>
      <c r="G3554" s="2">
        <v>0.05</v>
      </c>
      <c r="H3554" s="2" t="s">
        <v>20</v>
      </c>
      <c r="I3554" s="2">
        <v>370.39</v>
      </c>
      <c r="J3554" s="2">
        <v>32.979999999999997</v>
      </c>
      <c r="K3554" s="2">
        <v>15.49</v>
      </c>
      <c r="L3554" s="2" t="s">
        <v>362</v>
      </c>
      <c r="M3554" s="2" t="s">
        <v>22</v>
      </c>
      <c r="N3554" s="2" t="s">
        <v>54</v>
      </c>
      <c r="O3554" s="2" t="s">
        <v>24</v>
      </c>
      <c r="P3554" s="2" t="s">
        <v>25</v>
      </c>
      <c r="Q3554" s="2" t="s">
        <v>26</v>
      </c>
      <c r="R3554" s="3">
        <v>43096</v>
      </c>
      <c r="S3554" s="10">
        <f t="shared" si="603"/>
        <v>2017</v>
      </c>
      <c r="T3554" t="str">
        <f t="shared" si="607"/>
        <v/>
      </c>
      <c r="U3554" t="str">
        <f t="shared" si="607"/>
        <v/>
      </c>
      <c r="V3554" t="str">
        <f t="shared" si="607"/>
        <v/>
      </c>
      <c r="W3554">
        <f t="shared" si="607"/>
        <v>370.39</v>
      </c>
      <c r="Z3554">
        <f t="shared" si="608"/>
        <v>370.39</v>
      </c>
      <c r="AA3554" t="str">
        <f t="shared" si="608"/>
        <v/>
      </c>
      <c r="AB3554" t="str">
        <f t="shared" si="608"/>
        <v/>
      </c>
      <c r="AE3554" t="str">
        <f t="shared" si="604"/>
        <v/>
      </c>
      <c r="AH3554" t="str">
        <f t="shared" si="605"/>
        <v/>
      </c>
      <c r="AI3554" t="str">
        <f t="shared" si="606"/>
        <v/>
      </c>
      <c r="AJ3554" t="str">
        <f t="shared" si="606"/>
        <v/>
      </c>
      <c r="AK3554" t="str">
        <f t="shared" si="606"/>
        <v/>
      </c>
      <c r="AL3554" t="str">
        <f t="shared" si="606"/>
        <v/>
      </c>
    </row>
    <row r="3555" spans="1:38" x14ac:dyDescent="0.2">
      <c r="A3555" s="1">
        <v>8797</v>
      </c>
      <c r="B3555" s="2" t="s">
        <v>40</v>
      </c>
      <c r="C3555" s="3">
        <v>43095</v>
      </c>
      <c r="D3555" s="2" t="s">
        <v>50</v>
      </c>
      <c r="E3555" s="2">
        <v>22</v>
      </c>
      <c r="F3555" s="2">
        <v>52.61</v>
      </c>
      <c r="G3555" s="2">
        <v>0.02</v>
      </c>
      <c r="H3555" s="2" t="s">
        <v>49</v>
      </c>
      <c r="I3555" s="2">
        <v>10.01</v>
      </c>
      <c r="J3555" s="2">
        <v>13.76</v>
      </c>
      <c r="K3555" s="2">
        <v>14.7</v>
      </c>
      <c r="L3555" s="2" t="s">
        <v>217</v>
      </c>
      <c r="M3555" s="2" t="s">
        <v>29</v>
      </c>
      <c r="N3555" s="2" t="s">
        <v>43</v>
      </c>
      <c r="O3555" s="2" t="s">
        <v>24</v>
      </c>
      <c r="P3555" s="2" t="s">
        <v>64</v>
      </c>
      <c r="Q3555" s="2" t="s">
        <v>36</v>
      </c>
      <c r="R3555" s="3">
        <v>43096</v>
      </c>
      <c r="S3555" s="10">
        <f t="shared" si="603"/>
        <v>2017</v>
      </c>
      <c r="T3555" t="str">
        <f t="shared" si="607"/>
        <v/>
      </c>
      <c r="U3555" t="str">
        <f t="shared" si="607"/>
        <v/>
      </c>
      <c r="V3555">
        <f t="shared" si="607"/>
        <v>10.01</v>
      </c>
      <c r="W3555" t="str">
        <f t="shared" si="607"/>
        <v/>
      </c>
      <c r="Z3555">
        <f t="shared" si="608"/>
        <v>10.01</v>
      </c>
      <c r="AA3555" t="str">
        <f t="shared" si="608"/>
        <v/>
      </c>
      <c r="AB3555" t="str">
        <f t="shared" si="608"/>
        <v/>
      </c>
      <c r="AE3555" t="str">
        <f t="shared" si="604"/>
        <v/>
      </c>
      <c r="AH3555" t="str">
        <f t="shared" si="605"/>
        <v/>
      </c>
      <c r="AI3555" t="str">
        <f t="shared" si="606"/>
        <v/>
      </c>
      <c r="AJ3555" t="str">
        <f t="shared" si="606"/>
        <v/>
      </c>
      <c r="AK3555" t="str">
        <f t="shared" si="606"/>
        <v/>
      </c>
      <c r="AL3555" t="str">
        <f t="shared" si="606"/>
        <v/>
      </c>
    </row>
    <row r="3556" spans="1:38" x14ac:dyDescent="0.2">
      <c r="A3556" s="1">
        <v>8798</v>
      </c>
      <c r="B3556" s="2" t="s">
        <v>18</v>
      </c>
      <c r="C3556" s="3">
        <v>43096</v>
      </c>
      <c r="D3556" s="2" t="s">
        <v>59</v>
      </c>
      <c r="E3556" s="2">
        <v>30</v>
      </c>
      <c r="F3556" s="2">
        <v>2124.1</v>
      </c>
      <c r="G3556" s="2">
        <v>0.02</v>
      </c>
      <c r="H3556" s="2" t="s">
        <v>20</v>
      </c>
      <c r="I3556" s="2">
        <v>494.22</v>
      </c>
      <c r="J3556" s="2">
        <v>79.28</v>
      </c>
      <c r="K3556" s="2">
        <v>33.99</v>
      </c>
      <c r="L3556" s="2" t="s">
        <v>82</v>
      </c>
      <c r="M3556" s="2" t="s">
        <v>29</v>
      </c>
      <c r="N3556" s="2" t="s">
        <v>54</v>
      </c>
      <c r="O3556" s="2" t="s">
        <v>24</v>
      </c>
      <c r="P3556" s="2" t="s">
        <v>25</v>
      </c>
      <c r="Q3556" s="2" t="s">
        <v>26</v>
      </c>
      <c r="R3556" s="3">
        <v>43098</v>
      </c>
      <c r="S3556" s="10">
        <f t="shared" si="603"/>
        <v>2017</v>
      </c>
      <c r="T3556" t="str">
        <f t="shared" si="607"/>
        <v/>
      </c>
      <c r="U3556" t="str">
        <f t="shared" si="607"/>
        <v/>
      </c>
      <c r="V3556" t="str">
        <f t="shared" si="607"/>
        <v/>
      </c>
      <c r="W3556">
        <f t="shared" si="607"/>
        <v>494.22</v>
      </c>
      <c r="Z3556">
        <f t="shared" si="608"/>
        <v>494.22</v>
      </c>
      <c r="AA3556" t="str">
        <f t="shared" si="608"/>
        <v/>
      </c>
      <c r="AB3556" t="str">
        <f t="shared" si="608"/>
        <v/>
      </c>
      <c r="AE3556" t="str">
        <f t="shared" si="604"/>
        <v/>
      </c>
      <c r="AH3556" t="str">
        <f t="shared" si="605"/>
        <v/>
      </c>
      <c r="AI3556" t="str">
        <f t="shared" si="606"/>
        <v/>
      </c>
      <c r="AJ3556" t="str">
        <f t="shared" si="606"/>
        <v/>
      </c>
      <c r="AK3556" t="str">
        <f t="shared" si="606"/>
        <v/>
      </c>
      <c r="AL3556" t="str">
        <f t="shared" si="606"/>
        <v/>
      </c>
    </row>
    <row r="3557" spans="1:38" x14ac:dyDescent="0.2">
      <c r="A3557" s="1">
        <v>8799</v>
      </c>
      <c r="B3557" s="2" t="s">
        <v>18</v>
      </c>
      <c r="C3557" s="3">
        <v>43096</v>
      </c>
      <c r="D3557" s="2" t="s">
        <v>19</v>
      </c>
      <c r="E3557" s="2">
        <v>26</v>
      </c>
      <c r="F3557" s="2">
        <v>567.42999999999995</v>
      </c>
      <c r="G3557" s="2">
        <v>0.04</v>
      </c>
      <c r="H3557" s="2" t="s">
        <v>20</v>
      </c>
      <c r="I3557" s="2">
        <v>-134.47</v>
      </c>
      <c r="J3557" s="2">
        <v>33.659999999999997</v>
      </c>
      <c r="K3557" s="2">
        <v>27.99</v>
      </c>
      <c r="L3557" s="2" t="s">
        <v>400</v>
      </c>
      <c r="M3557" s="2" t="s">
        <v>29</v>
      </c>
      <c r="N3557" s="2" t="s">
        <v>43</v>
      </c>
      <c r="O3557" s="2" t="s">
        <v>24</v>
      </c>
      <c r="P3557" s="2" t="s">
        <v>71</v>
      </c>
      <c r="Q3557" s="2" t="s">
        <v>62</v>
      </c>
      <c r="R3557" s="3">
        <v>43096</v>
      </c>
      <c r="S3557" s="10">
        <f t="shared" si="603"/>
        <v>2017</v>
      </c>
      <c r="T3557" t="str">
        <f t="shared" si="607"/>
        <v/>
      </c>
      <c r="U3557" t="str">
        <f t="shared" si="607"/>
        <v/>
      </c>
      <c r="V3557">
        <f t="shared" si="607"/>
        <v>-134.47</v>
      </c>
      <c r="W3557" t="str">
        <f t="shared" si="607"/>
        <v/>
      </c>
      <c r="Z3557">
        <f t="shared" si="608"/>
        <v>-134.47</v>
      </c>
      <c r="AA3557" t="str">
        <f t="shared" si="608"/>
        <v/>
      </c>
      <c r="AB3557" t="str">
        <f t="shared" si="608"/>
        <v/>
      </c>
      <c r="AE3557" t="str">
        <f t="shared" si="604"/>
        <v>Office Supplies</v>
      </c>
      <c r="AH3557" t="str">
        <f t="shared" si="605"/>
        <v/>
      </c>
      <c r="AI3557" t="str">
        <f t="shared" si="606"/>
        <v/>
      </c>
      <c r="AJ3557" t="str">
        <f t="shared" si="606"/>
        <v/>
      </c>
      <c r="AK3557" t="str">
        <f t="shared" si="606"/>
        <v/>
      </c>
      <c r="AL3557" t="str">
        <f t="shared" si="606"/>
        <v/>
      </c>
    </row>
    <row r="3558" spans="1:38" x14ac:dyDescent="0.2">
      <c r="A3558" s="1">
        <v>8800</v>
      </c>
      <c r="B3558" s="2" t="s">
        <v>18</v>
      </c>
      <c r="C3558" s="3">
        <v>43097</v>
      </c>
      <c r="D3558" s="2" t="s">
        <v>19</v>
      </c>
      <c r="E3558" s="2">
        <v>46</v>
      </c>
      <c r="F3558" s="2">
        <v>1943.85</v>
      </c>
      <c r="G3558" s="2">
        <v>0.1</v>
      </c>
      <c r="H3558" s="2" t="s">
        <v>20</v>
      </c>
      <c r="I3558" s="2">
        <v>312.57</v>
      </c>
      <c r="J3558" s="2">
        <v>55.22</v>
      </c>
      <c r="K3558" s="2">
        <v>18</v>
      </c>
      <c r="L3558" s="2" t="s">
        <v>91</v>
      </c>
      <c r="M3558" s="2" t="s">
        <v>29</v>
      </c>
      <c r="N3558" s="2" t="s">
        <v>43</v>
      </c>
      <c r="O3558" s="2" t="s">
        <v>31</v>
      </c>
      <c r="P3558" s="2" t="s">
        <v>32</v>
      </c>
      <c r="Q3558" s="2" t="s">
        <v>26</v>
      </c>
      <c r="R3558" s="3">
        <v>43098</v>
      </c>
      <c r="S3558" s="10">
        <f t="shared" si="603"/>
        <v>2017</v>
      </c>
      <c r="T3558" t="str">
        <f t="shared" si="607"/>
        <v/>
      </c>
      <c r="U3558" t="str">
        <f t="shared" si="607"/>
        <v/>
      </c>
      <c r="V3558">
        <f t="shared" si="607"/>
        <v>312.57</v>
      </c>
      <c r="W3558" t="str">
        <f t="shared" si="607"/>
        <v/>
      </c>
      <c r="Z3558" t="str">
        <f t="shared" si="608"/>
        <v/>
      </c>
      <c r="AA3558">
        <f t="shared" si="608"/>
        <v>312.57</v>
      </c>
      <c r="AB3558" t="str">
        <f t="shared" si="608"/>
        <v/>
      </c>
      <c r="AE3558" t="str">
        <f t="shared" si="604"/>
        <v/>
      </c>
      <c r="AH3558" t="str">
        <f t="shared" si="605"/>
        <v/>
      </c>
      <c r="AI3558" t="str">
        <f t="shared" si="606"/>
        <v/>
      </c>
      <c r="AJ3558" t="str">
        <f t="shared" si="606"/>
        <v/>
      </c>
      <c r="AK3558" t="str">
        <f t="shared" si="606"/>
        <v/>
      </c>
      <c r="AL3558" t="str">
        <f t="shared" si="606"/>
        <v/>
      </c>
    </row>
    <row r="3559" spans="1:38" x14ac:dyDescent="0.2">
      <c r="A3559" s="1">
        <v>8801</v>
      </c>
      <c r="B3559" s="2" t="s">
        <v>18</v>
      </c>
      <c r="C3559" s="3">
        <v>43097</v>
      </c>
      <c r="D3559" s="2" t="s">
        <v>19</v>
      </c>
      <c r="E3559" s="2">
        <v>17</v>
      </c>
      <c r="F3559" s="2">
        <v>3718.44</v>
      </c>
      <c r="G3559" s="2">
        <v>0.04</v>
      </c>
      <c r="H3559" s="2" t="s">
        <v>44</v>
      </c>
      <c r="I3559" s="2">
        <v>-768.38</v>
      </c>
      <c r="J3559" s="2">
        <v>230.75</v>
      </c>
      <c r="K3559" s="2">
        <v>83.64</v>
      </c>
      <c r="L3559" s="2" t="s">
        <v>91</v>
      </c>
      <c r="M3559" s="2" t="s">
        <v>29</v>
      </c>
      <c r="N3559" s="2" t="s">
        <v>43</v>
      </c>
      <c r="O3559" s="2" t="s">
        <v>45</v>
      </c>
      <c r="P3559" s="2" t="s">
        <v>46</v>
      </c>
      <c r="Q3559" s="2" t="s">
        <v>47</v>
      </c>
      <c r="R3559" s="3">
        <v>43098</v>
      </c>
      <c r="S3559" s="10">
        <f t="shared" si="603"/>
        <v>2017</v>
      </c>
      <c r="T3559" t="str">
        <f t="shared" si="607"/>
        <v/>
      </c>
      <c r="U3559" t="str">
        <f t="shared" si="607"/>
        <v/>
      </c>
      <c r="V3559">
        <f t="shared" si="607"/>
        <v>-768.38</v>
      </c>
      <c r="W3559" t="str">
        <f t="shared" si="607"/>
        <v/>
      </c>
      <c r="Z3559" t="str">
        <f t="shared" si="608"/>
        <v/>
      </c>
      <c r="AA3559" t="str">
        <f t="shared" si="608"/>
        <v/>
      </c>
      <c r="AB3559">
        <f t="shared" si="608"/>
        <v>-768.38</v>
      </c>
      <c r="AE3559" t="str">
        <f t="shared" si="604"/>
        <v>Furniture</v>
      </c>
      <c r="AH3559" t="str">
        <f t="shared" si="605"/>
        <v/>
      </c>
      <c r="AI3559" t="str">
        <f t="shared" si="606"/>
        <v/>
      </c>
      <c r="AJ3559" t="str">
        <f t="shared" si="606"/>
        <v/>
      </c>
      <c r="AK3559" t="str">
        <f t="shared" si="606"/>
        <v/>
      </c>
      <c r="AL3559" t="str">
        <f t="shared" si="606"/>
        <v/>
      </c>
    </row>
    <row r="3560" spans="1:38" x14ac:dyDescent="0.2">
      <c r="A3560" s="1">
        <v>8802</v>
      </c>
      <c r="B3560" s="2" t="s">
        <v>18</v>
      </c>
      <c r="C3560" s="3">
        <v>43098</v>
      </c>
      <c r="D3560" s="2" t="s">
        <v>27</v>
      </c>
      <c r="E3560" s="2">
        <v>37</v>
      </c>
      <c r="F3560" s="2">
        <v>264.86</v>
      </c>
      <c r="G3560" s="2">
        <v>0.09</v>
      </c>
      <c r="H3560" s="2" t="s">
        <v>49</v>
      </c>
      <c r="I3560" s="2">
        <v>-13.26</v>
      </c>
      <c r="J3560" s="2">
        <v>19.28</v>
      </c>
      <c r="K3560" s="2">
        <v>18.23</v>
      </c>
      <c r="L3560" s="2" t="s">
        <v>562</v>
      </c>
      <c r="M3560" s="2" t="s">
        <v>38</v>
      </c>
      <c r="N3560" s="2" t="s">
        <v>43</v>
      </c>
      <c r="O3560" s="2" t="s">
        <v>24</v>
      </c>
      <c r="P3560" s="2" t="s">
        <v>35</v>
      </c>
      <c r="Q3560" s="2" t="s">
        <v>36</v>
      </c>
      <c r="R3560" s="3">
        <v>43098</v>
      </c>
      <c r="S3560" s="10">
        <f t="shared" si="603"/>
        <v>2017</v>
      </c>
      <c r="T3560" t="str">
        <f t="shared" si="607"/>
        <v/>
      </c>
      <c r="U3560" t="str">
        <f t="shared" si="607"/>
        <v/>
      </c>
      <c r="V3560">
        <f t="shared" si="607"/>
        <v>-13.26</v>
      </c>
      <c r="W3560" t="str">
        <f t="shared" si="607"/>
        <v/>
      </c>
      <c r="Z3560">
        <f t="shared" si="608"/>
        <v>-13.26</v>
      </c>
      <c r="AA3560" t="str">
        <f t="shared" si="608"/>
        <v/>
      </c>
      <c r="AB3560" t="str">
        <f t="shared" si="608"/>
        <v/>
      </c>
      <c r="AE3560" t="str">
        <f t="shared" si="604"/>
        <v>Office Supplies</v>
      </c>
      <c r="AH3560" t="str">
        <f t="shared" si="605"/>
        <v/>
      </c>
      <c r="AI3560" t="str">
        <f t="shared" si="606"/>
        <v/>
      </c>
      <c r="AJ3560" t="str">
        <f t="shared" si="606"/>
        <v/>
      </c>
      <c r="AK3560" t="str">
        <f t="shared" si="606"/>
        <v/>
      </c>
      <c r="AL3560" t="str">
        <f t="shared" si="606"/>
        <v/>
      </c>
    </row>
    <row r="3561" spans="1:38" x14ac:dyDescent="0.2">
      <c r="A3561" s="1">
        <v>8803</v>
      </c>
      <c r="B3561" s="2" t="s">
        <v>40</v>
      </c>
      <c r="C3561" s="3">
        <v>43098</v>
      </c>
      <c r="D3561" s="2" t="s">
        <v>50</v>
      </c>
      <c r="E3561" s="2">
        <v>10</v>
      </c>
      <c r="F3561" s="2">
        <v>21.55</v>
      </c>
      <c r="G3561" s="2">
        <v>0.1</v>
      </c>
      <c r="H3561" s="2" t="s">
        <v>20</v>
      </c>
      <c r="I3561" s="2">
        <v>4.1100000000000003</v>
      </c>
      <c r="J3561" s="2">
        <v>13.48</v>
      </c>
      <c r="K3561" s="2">
        <v>14.7</v>
      </c>
      <c r="L3561" s="2" t="s">
        <v>436</v>
      </c>
      <c r="M3561" s="2" t="s">
        <v>29</v>
      </c>
      <c r="N3561" s="2" t="s">
        <v>23</v>
      </c>
      <c r="O3561" s="2" t="s">
        <v>24</v>
      </c>
      <c r="P3561" s="2" t="s">
        <v>95</v>
      </c>
      <c r="Q3561" s="2" t="s">
        <v>36</v>
      </c>
      <c r="R3561" s="3">
        <v>43098</v>
      </c>
      <c r="S3561" s="10">
        <f t="shared" si="603"/>
        <v>2017</v>
      </c>
      <c r="T3561">
        <f t="shared" si="607"/>
        <v>4.1100000000000003</v>
      </c>
      <c r="U3561" t="str">
        <f t="shared" si="607"/>
        <v/>
      </c>
      <c r="V3561" t="str">
        <f t="shared" si="607"/>
        <v/>
      </c>
      <c r="W3561" t="str">
        <f t="shared" si="607"/>
        <v/>
      </c>
      <c r="Z3561">
        <f t="shared" si="608"/>
        <v>4.1100000000000003</v>
      </c>
      <c r="AA3561" t="str">
        <f t="shared" si="608"/>
        <v/>
      </c>
      <c r="AB3561" t="str">
        <f t="shared" si="608"/>
        <v/>
      </c>
      <c r="AE3561" t="str">
        <f t="shared" si="604"/>
        <v/>
      </c>
      <c r="AH3561" t="str">
        <f t="shared" si="605"/>
        <v/>
      </c>
      <c r="AI3561" t="str">
        <f t="shared" si="606"/>
        <v/>
      </c>
      <c r="AJ3561" t="str">
        <f t="shared" si="606"/>
        <v/>
      </c>
      <c r="AK3561" t="str">
        <f t="shared" si="606"/>
        <v/>
      </c>
      <c r="AL3561" t="str">
        <f t="shared" si="606"/>
        <v/>
      </c>
    </row>
    <row r="3564" spans="1:38" x14ac:dyDescent="0.2">
      <c r="D3564" s="2" t="s">
        <v>628</v>
      </c>
      <c r="E3564">
        <f>MAX(E2:E3561)</f>
        <v>50</v>
      </c>
      <c r="S3564" t="s">
        <v>622</v>
      </c>
      <c r="T3564">
        <f>SUM(T$2:T$3561)</f>
        <v>137951.43999999997</v>
      </c>
      <c r="U3564">
        <f>SUM(U$2:U$3561)</f>
        <v>291810.76999999984</v>
      </c>
      <c r="V3564">
        <f>SUM(V$2:V$3561)</f>
        <v>197109.47000000012</v>
      </c>
      <c r="W3564">
        <f>SUM(W$2:W$3561)</f>
        <v>115032.51999999997</v>
      </c>
      <c r="Z3564">
        <f>SUM(Z$2:Z$3561)</f>
        <v>241200.18999999974</v>
      </c>
      <c r="AA3564">
        <f>SUM(AA$2:AA$3561)</f>
        <v>414977.81</v>
      </c>
      <c r="AB3564">
        <f>SUM(AB$2:AB$3561)</f>
        <v>85726.200000000084</v>
      </c>
      <c r="AG3564" t="s">
        <v>622</v>
      </c>
      <c r="AH3564">
        <f>SUM(AH$2:AH$3561)</f>
        <v>-132244.75000000009</v>
      </c>
      <c r="AI3564">
        <f t="shared" ref="AI3564:AL3564" si="609">SUM(AI$2:AI$3561)</f>
        <v>-51440.740000000005</v>
      </c>
      <c r="AJ3564">
        <f t="shared" si="609"/>
        <v>-14903.570000000005</v>
      </c>
      <c r="AK3564">
        <f t="shared" si="609"/>
        <v>-36543.469999999994</v>
      </c>
      <c r="AL3564">
        <f t="shared" si="609"/>
        <v>-29356.970000000016</v>
      </c>
    </row>
    <row r="3565" spans="1:38" x14ac:dyDescent="0.2">
      <c r="D3565" s="2" t="s">
        <v>629</v>
      </c>
      <c r="E3565">
        <f>MIN(E2:E3561)</f>
        <v>1</v>
      </c>
      <c r="S3565" t="s">
        <v>623</v>
      </c>
      <c r="T3565">
        <f>COUNTIF(T2:T3561,"&gt;0")</f>
        <v>381</v>
      </c>
      <c r="U3565">
        <f>COUNTIF(U2:U3561,"&gt;0")</f>
        <v>747</v>
      </c>
      <c r="V3565">
        <f>COUNTIF(V2:V3561,"&gt;0")</f>
        <v>466</v>
      </c>
      <c r="W3565">
        <f>COUNTIF(W2:W3561,"&gt;0")</f>
        <v>328</v>
      </c>
      <c r="Z3565">
        <f>COUNTIF(Z2:Z3561,"&gt;0")</f>
        <v>1040</v>
      </c>
      <c r="AA3565">
        <f>COUNTIF(AA2:AA3561,"&gt;0")</f>
        <v>515</v>
      </c>
      <c r="AB3565">
        <f>COUNTIF(AB2:AB3561,"&gt;0")</f>
        <v>367</v>
      </c>
      <c r="AD3565" s="1" t="s">
        <v>24</v>
      </c>
      <c r="AE3565">
        <f>COUNTIF(AE2:AE3562,"Office Supplies")</f>
        <v>911</v>
      </c>
      <c r="AG3565" t="s">
        <v>623</v>
      </c>
      <c r="AH3565">
        <f>COUNTIF(AH2:AH3561,"&gt;0")</f>
        <v>16</v>
      </c>
      <c r="AI3565">
        <f t="shared" ref="AI3565:AL3565" si="610">COUNTIF(AI2:AI3561,"&gt;0")</f>
        <v>2</v>
      </c>
      <c r="AJ3565">
        <f t="shared" si="610"/>
        <v>4</v>
      </c>
      <c r="AK3565">
        <f t="shared" si="610"/>
        <v>5</v>
      </c>
      <c r="AL3565">
        <f t="shared" si="610"/>
        <v>5</v>
      </c>
    </row>
    <row r="3566" spans="1:38" x14ac:dyDescent="0.2">
      <c r="D3566" s="2" t="s">
        <v>630</v>
      </c>
      <c r="E3566">
        <f>COUNTIF(E2:E3561,"&lt;5")</f>
        <v>303</v>
      </c>
      <c r="S3566" t="s">
        <v>624</v>
      </c>
      <c r="T3566">
        <f>COUNTIF(T2:T3561,"&lt;0")</f>
        <v>303</v>
      </c>
      <c r="U3566">
        <f>COUNTIF(U2:U3561,"&lt;0")</f>
        <v>668</v>
      </c>
      <c r="V3566">
        <f>COUNTIF(V2:V3561,"&lt;0")</f>
        <v>376</v>
      </c>
      <c r="W3566">
        <f>COUNTIF(W2:W3561,"&lt;0")</f>
        <v>291</v>
      </c>
      <c r="Z3566">
        <f>COUNTIF(Z2:Z3561,"&lt;0")</f>
        <v>911</v>
      </c>
      <c r="AA3566">
        <f>COUNTIF(AA2:AA3561,"&lt;0")</f>
        <v>384</v>
      </c>
      <c r="AB3566">
        <f>COUNTIF(AB2:AB3561,"&lt;0")</f>
        <v>343</v>
      </c>
      <c r="AD3566" s="1" t="s">
        <v>31</v>
      </c>
      <c r="AE3566">
        <f>COUNTIF(AE2:AE3562,"Technology")</f>
        <v>384</v>
      </c>
      <c r="AG3566" t="s">
        <v>624</v>
      </c>
      <c r="AH3566">
        <f>COUNTIF(AH2:AH3561,"&lt;0")</f>
        <v>188</v>
      </c>
      <c r="AI3566">
        <f t="shared" ref="AI3566:AL3566" si="611">COUNTIF(AI2:AI3561,"&lt;0")</f>
        <v>46</v>
      </c>
      <c r="AJ3566">
        <f t="shared" si="611"/>
        <v>53</v>
      </c>
      <c r="AK3566">
        <f t="shared" si="611"/>
        <v>38</v>
      </c>
      <c r="AL3566">
        <f t="shared" si="611"/>
        <v>51</v>
      </c>
    </row>
    <row r="3567" spans="1:38" x14ac:dyDescent="0.2">
      <c r="D3567" s="2" t="s">
        <v>631</v>
      </c>
      <c r="E3567">
        <f>COUNTIF(E2:E3561,"&lt;10")</f>
        <v>650</v>
      </c>
      <c r="S3567" t="s">
        <v>625</v>
      </c>
      <c r="T3567">
        <f>COUNT(T2:T3561)</f>
        <v>684</v>
      </c>
      <c r="U3567">
        <f>COUNT(U2:U3561)</f>
        <v>1415</v>
      </c>
      <c r="V3567">
        <f>COUNT(V2:V3561)</f>
        <v>842</v>
      </c>
      <c r="W3567">
        <f>COUNT(W2:W3561)</f>
        <v>619</v>
      </c>
      <c r="Z3567">
        <f>COUNT(Z2:Z3561)</f>
        <v>1951</v>
      </c>
      <c r="AA3567">
        <f>COUNT(AA2:AA3561)</f>
        <v>899</v>
      </c>
      <c r="AB3567">
        <f>COUNT(AB2:AB3561)</f>
        <v>710</v>
      </c>
      <c r="AD3567" s="1" t="s">
        <v>45</v>
      </c>
      <c r="AE3567">
        <f>COUNTIF(AE2:AE3562,"Furniture")</f>
        <v>343</v>
      </c>
      <c r="AG3567" t="s">
        <v>625</v>
      </c>
      <c r="AH3567">
        <f>COUNT(AH2:AH3561)</f>
        <v>204</v>
      </c>
      <c r="AI3567">
        <f t="shared" ref="AI3567:AL3567" si="612">COUNT(AI2:AI3561)</f>
        <v>48</v>
      </c>
      <c r="AJ3567">
        <f t="shared" si="612"/>
        <v>57</v>
      </c>
      <c r="AK3567">
        <f t="shared" si="612"/>
        <v>43</v>
      </c>
      <c r="AL3567">
        <f t="shared" si="612"/>
        <v>56</v>
      </c>
    </row>
    <row r="3568" spans="1:38" x14ac:dyDescent="0.2">
      <c r="D3568" s="2" t="s">
        <v>632</v>
      </c>
      <c r="E3568">
        <f>COUNTIF(E2:E3561,"&gt;9")</f>
        <v>2910</v>
      </c>
      <c r="S3568" t="s">
        <v>626</v>
      </c>
      <c r="T3568" t="str">
        <f>IF(T3567=(T3566+T3565),"Correct","False")</f>
        <v>Correct</v>
      </c>
      <c r="U3568" t="str">
        <f>IF(U3567=(U3566+U3565),"Correct","False")</f>
        <v>Correct</v>
      </c>
      <c r="V3568" t="str">
        <f>IF(V3567=(V3566+V3565),"Correct","False")</f>
        <v>Correct</v>
      </c>
      <c r="W3568" t="str">
        <f>IF(W3567=(W3566+W3565),"Correct","False")</f>
        <v>Correct</v>
      </c>
      <c r="Z3568" t="str">
        <f>IF(Z3567=(Z3566+Z3565),"Correct","False")</f>
        <v>Correct</v>
      </c>
      <c r="AA3568" t="str">
        <f>IF(AA3567=(AA3566+AA3565),"Correct","False")</f>
        <v>Correct</v>
      </c>
      <c r="AB3568" t="str">
        <f>IF(AB3567=(AB3566+AB3565),"Correct","False")</f>
        <v>Correct</v>
      </c>
      <c r="AG3568" t="s">
        <v>626</v>
      </c>
      <c r="AH3568" t="str">
        <f>IF(AH3567=(AH3566+AH3565),"Correct","False")</f>
        <v>Correct</v>
      </c>
      <c r="AI3568" t="str">
        <f t="shared" ref="AI3568:AL3568" si="613">IF(AI3567=(AI3566+AI3565),"Correct","False")</f>
        <v>Correct</v>
      </c>
      <c r="AJ3568" t="str">
        <f t="shared" si="613"/>
        <v>Correct</v>
      </c>
      <c r="AK3568" t="str">
        <f t="shared" si="613"/>
        <v>Correct</v>
      </c>
      <c r="AL3568" t="str">
        <f t="shared" si="613"/>
        <v>Correct</v>
      </c>
    </row>
    <row r="3569" spans="19:38" x14ac:dyDescent="0.2">
      <c r="S3569" t="s">
        <v>627</v>
      </c>
      <c r="T3569" s="4">
        <f>T3565/(T3565+T3566)</f>
        <v>0.55701754385964908</v>
      </c>
      <c r="U3569" s="4">
        <f>U3565/(U3565+U3566)</f>
        <v>0.52791519434628975</v>
      </c>
      <c r="V3569" s="4">
        <f>V3565/(V3565+V3566)</f>
        <v>0.55344418052256528</v>
      </c>
      <c r="W3569" s="4">
        <f>W3565/(W3565+W3566)</f>
        <v>0.52988691437802904</v>
      </c>
      <c r="X3569" s="4"/>
      <c r="Y3569" s="4"/>
      <c r="Z3569" s="4">
        <f>Z3565/(Z3565+Z3566)</f>
        <v>0.5330599692465402</v>
      </c>
      <c r="AA3569" s="4">
        <f>AA3565/(AA3565+AA3566)</f>
        <v>0.57285873192436043</v>
      </c>
      <c r="AB3569" s="4">
        <f t="shared" ref="AB3569:AH3569" si="614">AB3565/(AB3565+AB3566)</f>
        <v>0.5169014084507042</v>
      </c>
      <c r="AC3569" s="4"/>
      <c r="AD3569" s="4"/>
      <c r="AE3569" s="4"/>
      <c r="AF3569" s="4"/>
      <c r="AG3569" t="s">
        <v>627</v>
      </c>
      <c r="AH3569" s="4">
        <f t="shared" si="614"/>
        <v>7.8431372549019607E-2</v>
      </c>
      <c r="AI3569" s="4">
        <f t="shared" ref="AI3569:AL3569" si="615">AI3565/(AI3565+AI3566)</f>
        <v>4.1666666666666664E-2</v>
      </c>
      <c r="AJ3569" s="4">
        <f t="shared" si="615"/>
        <v>7.0175438596491224E-2</v>
      </c>
      <c r="AK3569" s="4">
        <f t="shared" si="615"/>
        <v>0.11627906976744186</v>
      </c>
      <c r="AL3569" s="4">
        <f t="shared" si="615"/>
        <v>8.9285714285714288E-2</v>
      </c>
    </row>
    <row r="3573" spans="19:38" x14ac:dyDescent="0.2">
      <c r="AI3573">
        <v>2014</v>
      </c>
      <c r="AJ3573">
        <v>2015</v>
      </c>
      <c r="AK3573">
        <v>2016</v>
      </c>
      <c r="AL3573">
        <v>2017</v>
      </c>
    </row>
    <row r="3574" spans="19:38" x14ac:dyDescent="0.2">
      <c r="AH3574" t="s">
        <v>623</v>
      </c>
      <c r="AI3574">
        <f>COUNTIF(AI12:AI3571,"&gt;0")</f>
        <v>6</v>
      </c>
      <c r="AJ3574">
        <f>COUNTIF(AJ12:AJ3571,"&gt;0")</f>
        <v>8</v>
      </c>
      <c r="AK3574">
        <f>COUNTIF(AK12:AK3571,"&gt;0")</f>
        <v>9</v>
      </c>
      <c r="AL3574">
        <f>COUNTIF(AL12:AL3571,"&gt;0")</f>
        <v>9</v>
      </c>
    </row>
    <row r="3575" spans="19:38" x14ac:dyDescent="0.2">
      <c r="AH3575" t="s">
        <v>624</v>
      </c>
      <c r="AI3575">
        <f>COUNTIF(AI12:AI3571,"&lt;0")</f>
        <v>46</v>
      </c>
      <c r="AJ3575">
        <f>COUNTIF(AJ12:AJ3571,"&lt;0")</f>
        <v>54</v>
      </c>
      <c r="AK3575">
        <f>COUNTIF(AK12:AK3571,"&lt;0")</f>
        <v>39</v>
      </c>
      <c r="AL3575">
        <f>COUNTIF(AL12:AL3571,"&lt;0")</f>
        <v>52</v>
      </c>
    </row>
    <row r="3579" spans="19:38" x14ac:dyDescent="0.2">
      <c r="AH3579" t="s">
        <v>650</v>
      </c>
      <c r="AI3579">
        <f t="shared" ref="AI3579:AL3579" si="616">SUM(AI$2:AI$3561)</f>
        <v>-51440.740000000005</v>
      </c>
      <c r="AJ3579">
        <f t="shared" si="616"/>
        <v>-14903.570000000005</v>
      </c>
      <c r="AK3579">
        <f t="shared" si="616"/>
        <v>-36543.469999999994</v>
      </c>
      <c r="AL3579">
        <f t="shared" si="616"/>
        <v>-29356.970000000016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821D3-AA05-CE4E-8DC6-89DD42506E36}">
  <dimension ref="A1:Q560"/>
  <sheetViews>
    <sheetView workbookViewId="0">
      <selection activeCell="S28" sqref="S28"/>
    </sheetView>
  </sheetViews>
  <sheetFormatPr baseColWidth="10" defaultRowHeight="16" x14ac:dyDescent="0.2"/>
  <sheetData>
    <row r="1" spans="1:17" x14ac:dyDescent="0.2">
      <c r="A1" s="1" t="s">
        <v>71</v>
      </c>
      <c r="B1" s="1" t="s">
        <v>25</v>
      </c>
      <c r="C1" s="1" t="s">
        <v>67</v>
      </c>
      <c r="D1" s="1" t="s">
        <v>61</v>
      </c>
      <c r="E1" s="1" t="s">
        <v>32</v>
      </c>
      <c r="F1" s="1" t="s">
        <v>107</v>
      </c>
      <c r="G1" s="1" t="s">
        <v>90</v>
      </c>
      <c r="H1" s="1" t="s">
        <v>74</v>
      </c>
      <c r="I1" s="1" t="s">
        <v>55</v>
      </c>
      <c r="J1" s="1" t="s">
        <v>33</v>
      </c>
      <c r="K1" s="1" t="s">
        <v>35</v>
      </c>
      <c r="L1" s="1" t="s">
        <v>64</v>
      </c>
      <c r="M1" s="1" t="s">
        <v>95</v>
      </c>
      <c r="N1" s="1" t="s">
        <v>203</v>
      </c>
      <c r="O1" s="1" t="s">
        <v>52</v>
      </c>
      <c r="P1" s="1" t="s">
        <v>46</v>
      </c>
      <c r="Q1" s="1" t="s">
        <v>39</v>
      </c>
    </row>
    <row r="2" spans="1:17" x14ac:dyDescent="0.2">
      <c r="A2" s="13"/>
      <c r="B2" s="13"/>
      <c r="C2" s="13"/>
      <c r="D2" s="2" t="s">
        <v>40</v>
      </c>
      <c r="E2" s="13"/>
      <c r="F2" s="13"/>
      <c r="G2" s="13"/>
      <c r="H2" s="13"/>
      <c r="I2" s="13"/>
      <c r="J2" s="13"/>
      <c r="K2" s="2" t="s">
        <v>40</v>
      </c>
      <c r="L2" s="13"/>
      <c r="M2" s="13"/>
      <c r="N2" s="13"/>
      <c r="O2" s="13"/>
      <c r="P2" s="13"/>
      <c r="Q2" s="13"/>
    </row>
    <row r="3" spans="1:17" x14ac:dyDescent="0.2">
      <c r="A3" s="1" t="s">
        <v>40</v>
      </c>
      <c r="B3" s="13"/>
      <c r="C3" s="13"/>
      <c r="D3" s="13"/>
      <c r="E3" s="2" t="s">
        <v>40</v>
      </c>
      <c r="F3" s="13"/>
      <c r="G3" s="13"/>
      <c r="H3" s="2" t="s">
        <v>40</v>
      </c>
      <c r="I3" s="2" t="s">
        <v>40</v>
      </c>
      <c r="J3" s="13"/>
      <c r="K3" s="2" t="s">
        <v>40</v>
      </c>
      <c r="L3" s="2" t="s">
        <v>40</v>
      </c>
      <c r="M3" s="13"/>
      <c r="N3" s="13"/>
      <c r="O3" s="2" t="s">
        <v>40</v>
      </c>
      <c r="P3" s="2" t="s">
        <v>40</v>
      </c>
      <c r="Q3" s="2" t="s">
        <v>40</v>
      </c>
    </row>
    <row r="4" spans="1:17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2" t="s">
        <v>40</v>
      </c>
      <c r="M4" s="13"/>
      <c r="N4" s="13"/>
      <c r="O4" s="13"/>
      <c r="P4" s="13"/>
      <c r="Q4" s="13"/>
    </row>
    <row r="5" spans="1:17" x14ac:dyDescent="0.2">
      <c r="A5" s="1" t="s">
        <v>40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 spans="1:17" x14ac:dyDescent="0.2">
      <c r="A6" s="1" t="s">
        <v>40</v>
      </c>
      <c r="B6" s="2" t="s">
        <v>40</v>
      </c>
      <c r="C6" s="13"/>
      <c r="D6" s="2" t="s">
        <v>40</v>
      </c>
      <c r="E6" s="2" t="s">
        <v>40</v>
      </c>
      <c r="F6" s="13"/>
      <c r="G6" s="2" t="s">
        <v>40</v>
      </c>
      <c r="H6" s="2" t="s">
        <v>40</v>
      </c>
      <c r="I6" s="13"/>
      <c r="J6" s="2" t="s">
        <v>40</v>
      </c>
      <c r="K6" s="13"/>
      <c r="L6" s="2" t="s">
        <v>40</v>
      </c>
      <c r="M6" s="13"/>
      <c r="N6" s="13"/>
      <c r="O6" s="2" t="s">
        <v>40</v>
      </c>
      <c r="P6" s="13"/>
      <c r="Q6" s="2" t="s">
        <v>40</v>
      </c>
    </row>
    <row r="7" spans="1:17" x14ac:dyDescent="0.2">
      <c r="A7" s="1" t="s">
        <v>40</v>
      </c>
      <c r="B7" s="2" t="s">
        <v>40</v>
      </c>
      <c r="C7" s="2" t="s">
        <v>40</v>
      </c>
      <c r="D7" s="2" t="s">
        <v>40</v>
      </c>
      <c r="E7" s="2" t="s">
        <v>40</v>
      </c>
      <c r="F7" s="13"/>
      <c r="G7" s="13"/>
      <c r="H7" s="13"/>
      <c r="I7" s="13"/>
      <c r="J7" s="13"/>
      <c r="K7" s="2" t="s">
        <v>40</v>
      </c>
      <c r="L7" s="2" t="s">
        <v>40</v>
      </c>
      <c r="M7" s="2" t="s">
        <v>40</v>
      </c>
      <c r="N7" s="13"/>
      <c r="O7" s="2" t="s">
        <v>40</v>
      </c>
      <c r="P7" s="13"/>
      <c r="Q7" s="13"/>
    </row>
    <row r="8" spans="1:17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2" t="s">
        <v>40</v>
      </c>
      <c r="L8" s="13"/>
      <c r="M8" s="13"/>
      <c r="N8" s="13"/>
      <c r="O8" s="13"/>
      <c r="P8" s="13"/>
      <c r="Q8" s="13"/>
    </row>
    <row r="9" spans="1:17" x14ac:dyDescent="0.2">
      <c r="A9" s="13"/>
      <c r="B9" s="13"/>
      <c r="C9" s="13"/>
      <c r="D9" s="13"/>
      <c r="E9" s="13"/>
      <c r="F9" s="13"/>
      <c r="G9" s="2" t="s">
        <v>40</v>
      </c>
      <c r="H9" s="13"/>
      <c r="I9" s="13"/>
      <c r="J9" s="13"/>
      <c r="K9" s="2" t="s">
        <v>40</v>
      </c>
      <c r="L9" s="13"/>
      <c r="M9" s="13"/>
      <c r="N9" s="13"/>
      <c r="O9" s="13"/>
      <c r="P9" s="13"/>
      <c r="Q9" s="2" t="s">
        <v>40</v>
      </c>
    </row>
    <row r="10" spans="1:17" x14ac:dyDescent="0.2">
      <c r="A10" s="13"/>
      <c r="B10" s="13"/>
      <c r="C10" s="13"/>
      <c r="D10" s="13"/>
      <c r="E10" s="2" t="s">
        <v>40</v>
      </c>
      <c r="F10" s="13"/>
      <c r="G10" s="13"/>
      <c r="H10" s="13"/>
      <c r="I10" s="13"/>
      <c r="J10" s="2" t="s">
        <v>40</v>
      </c>
      <c r="K10" s="2" t="s">
        <v>40</v>
      </c>
      <c r="L10" s="13"/>
      <c r="M10" s="2" t="s">
        <v>40</v>
      </c>
      <c r="N10" s="13"/>
      <c r="O10" s="2" t="s">
        <v>40</v>
      </c>
      <c r="P10" s="13"/>
      <c r="Q10" s="13"/>
    </row>
    <row r="11" spans="1:17" x14ac:dyDescent="0.2">
      <c r="A11" s="13"/>
      <c r="B11" s="13"/>
      <c r="C11" s="13"/>
      <c r="D11" s="13"/>
      <c r="E11" s="2" t="s">
        <v>40</v>
      </c>
      <c r="F11" s="13"/>
      <c r="G11" s="13"/>
      <c r="H11" s="13"/>
      <c r="I11" s="2" t="s">
        <v>40</v>
      </c>
      <c r="J11" s="13"/>
      <c r="K11" s="2" t="s">
        <v>40</v>
      </c>
      <c r="L11" s="2" t="s">
        <v>40</v>
      </c>
      <c r="M11" s="13"/>
      <c r="N11" s="2" t="s">
        <v>40</v>
      </c>
      <c r="O11" s="2" t="s">
        <v>40</v>
      </c>
      <c r="P11" s="13"/>
      <c r="Q11" s="2" t="s">
        <v>40</v>
      </c>
    </row>
    <row r="12" spans="1:17" x14ac:dyDescent="0.2">
      <c r="A12" s="13"/>
      <c r="B12" s="13"/>
      <c r="C12" s="13"/>
      <c r="D12" s="13"/>
      <c r="E12" s="2" t="s">
        <v>40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x14ac:dyDescent="0.2">
      <c r="A13" s="13"/>
      <c r="B13" s="2" t="s">
        <v>40</v>
      </c>
      <c r="C13" s="13"/>
      <c r="D13" s="13"/>
      <c r="E13" s="13"/>
      <c r="F13" s="13"/>
      <c r="G13" s="13"/>
      <c r="H13" s="13"/>
      <c r="I13" s="13"/>
      <c r="J13" s="13"/>
      <c r="K13" s="2" t="s">
        <v>40</v>
      </c>
      <c r="L13" s="2" t="s">
        <v>40</v>
      </c>
      <c r="M13" s="13"/>
      <c r="N13" s="13"/>
      <c r="O13" s="13"/>
      <c r="P13" s="13"/>
      <c r="Q13" s="13"/>
    </row>
    <row r="14" spans="1:17" x14ac:dyDescent="0.2">
      <c r="A14" s="13"/>
      <c r="B14" s="13"/>
      <c r="C14" s="13"/>
      <c r="D14" s="13"/>
      <c r="E14" s="13"/>
      <c r="F14" s="13"/>
      <c r="G14" s="13"/>
      <c r="H14" s="13"/>
      <c r="I14" s="2" t="s">
        <v>40</v>
      </c>
      <c r="J14" s="13"/>
      <c r="K14" s="13"/>
      <c r="L14" s="13"/>
      <c r="M14" s="13"/>
      <c r="N14" s="13"/>
      <c r="O14" s="2" t="s">
        <v>40</v>
      </c>
      <c r="P14" s="13"/>
      <c r="Q14" s="2" t="s">
        <v>40</v>
      </c>
    </row>
    <row r="15" spans="1:17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2" t="s">
        <v>40</v>
      </c>
      <c r="P15" s="13"/>
      <c r="Q15" s="2" t="s">
        <v>40</v>
      </c>
    </row>
    <row r="16" spans="1:17" x14ac:dyDescent="0.2">
      <c r="A16" s="1" t="s">
        <v>40</v>
      </c>
      <c r="B16" s="2" t="s">
        <v>40</v>
      </c>
      <c r="C16" s="13"/>
      <c r="D16" s="2" t="s">
        <v>40</v>
      </c>
      <c r="E16" s="13"/>
      <c r="F16" s="13"/>
      <c r="G16" s="2" t="s">
        <v>40</v>
      </c>
      <c r="H16" s="13"/>
      <c r="I16" s="2" t="s">
        <v>40</v>
      </c>
      <c r="J16" s="13"/>
      <c r="K16" s="13"/>
      <c r="L16" s="2" t="s">
        <v>40</v>
      </c>
      <c r="M16" s="13"/>
      <c r="N16" s="2" t="s">
        <v>40</v>
      </c>
      <c r="O16" s="2" t="s">
        <v>40</v>
      </c>
      <c r="P16" s="13"/>
      <c r="Q16" s="13"/>
    </row>
    <row r="17" spans="1:17" x14ac:dyDescent="0.2">
      <c r="A17" s="13"/>
      <c r="B17" s="13"/>
      <c r="C17" s="13"/>
      <c r="D17" s="13"/>
      <c r="E17" s="2" t="s">
        <v>40</v>
      </c>
      <c r="F17" s="13"/>
      <c r="G17" s="2" t="s">
        <v>40</v>
      </c>
      <c r="H17" s="13"/>
      <c r="I17" s="2" t="s">
        <v>40</v>
      </c>
      <c r="J17" s="13"/>
      <c r="K17" s="2" t="s">
        <v>40</v>
      </c>
      <c r="L17" s="2" t="s">
        <v>40</v>
      </c>
      <c r="M17" s="2" t="s">
        <v>40</v>
      </c>
      <c r="N17" s="2" t="s">
        <v>40</v>
      </c>
      <c r="O17" s="2" t="s">
        <v>40</v>
      </c>
      <c r="P17" s="13"/>
      <c r="Q17" s="2" t="s">
        <v>40</v>
      </c>
    </row>
    <row r="18" spans="1:17" x14ac:dyDescent="0.2">
      <c r="A18" s="13"/>
      <c r="B18" s="2" t="s">
        <v>40</v>
      </c>
      <c r="C18" s="13"/>
      <c r="D18" s="13"/>
      <c r="E18" s="13"/>
      <c r="F18" s="13"/>
      <c r="G18" s="13"/>
      <c r="H18" s="2" t="s">
        <v>40</v>
      </c>
      <c r="I18" s="13"/>
      <c r="J18" s="2" t="s">
        <v>40</v>
      </c>
      <c r="K18" s="13"/>
      <c r="L18" s="13"/>
      <c r="M18" s="13"/>
      <c r="N18" s="13"/>
      <c r="O18" s="2" t="s">
        <v>40</v>
      </c>
      <c r="P18" s="13"/>
      <c r="Q18" s="2" t="s">
        <v>40</v>
      </c>
    </row>
    <row r="19" spans="1:17" x14ac:dyDescent="0.2">
      <c r="A19" s="13"/>
      <c r="B19" s="13"/>
      <c r="C19" s="13"/>
      <c r="D19" s="2" t="s">
        <v>40</v>
      </c>
      <c r="E19" s="2" t="s">
        <v>40</v>
      </c>
      <c r="F19" s="13"/>
      <c r="G19" s="13"/>
      <c r="H19" s="13"/>
      <c r="I19" s="13"/>
      <c r="J19" s="2" t="s">
        <v>40</v>
      </c>
      <c r="K19" s="2" t="s">
        <v>40</v>
      </c>
      <c r="L19" s="13"/>
      <c r="M19" s="13"/>
      <c r="N19" s="13"/>
      <c r="O19" s="2" t="s">
        <v>40</v>
      </c>
      <c r="P19" s="13"/>
      <c r="Q19" s="13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2" t="s">
        <v>40</v>
      </c>
      <c r="M20" s="13"/>
      <c r="N20" s="2" t="s">
        <v>40</v>
      </c>
      <c r="O20" s="13"/>
      <c r="P20" s="13"/>
      <c r="Q20" s="13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2" t="s">
        <v>40</v>
      </c>
      <c r="L21" s="13"/>
      <c r="M21" s="13"/>
      <c r="N21" s="2" t="s">
        <v>40</v>
      </c>
      <c r="O21" s="2" t="s">
        <v>40</v>
      </c>
      <c r="P21" s="13"/>
      <c r="Q21" s="13"/>
    </row>
    <row r="22" spans="1:17" x14ac:dyDescent="0.2">
      <c r="A22" s="13"/>
      <c r="B22" s="13"/>
      <c r="C22" s="13"/>
      <c r="D22" s="2" t="s">
        <v>40</v>
      </c>
      <c r="E22" s="2" t="s">
        <v>40</v>
      </c>
      <c r="F22" s="13"/>
      <c r="G22" s="13"/>
      <c r="H22" s="2" t="s">
        <v>40</v>
      </c>
      <c r="I22" s="13"/>
      <c r="J22" s="2" t="s">
        <v>40</v>
      </c>
      <c r="K22" s="2" t="s">
        <v>40</v>
      </c>
      <c r="L22" s="2" t="s">
        <v>40</v>
      </c>
      <c r="M22" s="13"/>
      <c r="N22" s="13"/>
      <c r="O22" s="13"/>
      <c r="P22" s="13"/>
      <c r="Q22" s="13"/>
    </row>
    <row r="23" spans="1:17" x14ac:dyDescent="0.2">
      <c r="A23" s="13"/>
      <c r="B23" s="2" t="s">
        <v>40</v>
      </c>
      <c r="C23" s="13"/>
      <c r="D23" s="13"/>
      <c r="E23" s="2" t="s">
        <v>40</v>
      </c>
      <c r="F23" s="13"/>
      <c r="G23" s="13"/>
      <c r="H23" s="13"/>
      <c r="I23" s="13"/>
      <c r="J23" s="13"/>
      <c r="K23" s="2" t="s">
        <v>40</v>
      </c>
      <c r="L23" s="13"/>
      <c r="M23" s="13"/>
      <c r="N23" s="13"/>
      <c r="O23" s="13"/>
      <c r="P23" s="13"/>
      <c r="Q23" s="2" t="s">
        <v>40</v>
      </c>
    </row>
    <row r="24" spans="1:17" x14ac:dyDescent="0.2">
      <c r="A24" s="13"/>
      <c r="B24" s="13"/>
      <c r="C24" s="13"/>
      <c r="D24" s="13"/>
      <c r="E24" s="13"/>
      <c r="F24" s="13"/>
      <c r="G24" s="2" t="s">
        <v>40</v>
      </c>
      <c r="H24" s="13"/>
      <c r="I24" s="13"/>
      <c r="J24" s="13"/>
      <c r="K24" s="2" t="s">
        <v>40</v>
      </c>
      <c r="L24" s="13"/>
      <c r="M24" s="13"/>
      <c r="N24" s="13"/>
      <c r="O24" s="13"/>
      <c r="P24" s="13"/>
      <c r="Q24" s="13"/>
    </row>
    <row r="25" spans="1:17" x14ac:dyDescent="0.2">
      <c r="A25" s="13"/>
      <c r="B25" s="13"/>
      <c r="C25" s="13"/>
      <c r="D25" s="13"/>
      <c r="E25" s="2" t="s">
        <v>40</v>
      </c>
      <c r="F25" s="13"/>
      <c r="G25" s="13"/>
      <c r="H25" s="13"/>
      <c r="I25" s="13"/>
      <c r="J25" s="13"/>
      <c r="K25" s="2" t="s">
        <v>40</v>
      </c>
      <c r="L25" s="13"/>
      <c r="M25" s="13"/>
      <c r="N25" s="13"/>
      <c r="O25" s="13"/>
      <c r="P25" s="13"/>
      <c r="Q25" s="2" t="s">
        <v>40</v>
      </c>
    </row>
    <row r="26" spans="1:17" x14ac:dyDescent="0.2">
      <c r="A26" s="13"/>
      <c r="B26" s="13"/>
      <c r="C26" s="13"/>
      <c r="D26" s="13"/>
      <c r="E26" s="2" t="s">
        <v>40</v>
      </c>
      <c r="F26" s="13"/>
      <c r="G26" s="13"/>
      <c r="H26" s="13"/>
      <c r="I26" s="2" t="s">
        <v>40</v>
      </c>
      <c r="J26" s="13"/>
      <c r="K26" s="2" t="s">
        <v>40</v>
      </c>
      <c r="L26" s="13"/>
      <c r="M26" s="13"/>
      <c r="N26" s="2" t="s">
        <v>40</v>
      </c>
      <c r="O26" s="2" t="s">
        <v>40</v>
      </c>
      <c r="P26" s="13"/>
      <c r="Q26" s="2" t="s">
        <v>40</v>
      </c>
    </row>
    <row r="27" spans="1:17" x14ac:dyDescent="0.2">
      <c r="A27" s="13"/>
      <c r="B27" s="13"/>
      <c r="C27" s="13"/>
      <c r="D27" s="13"/>
      <c r="E27" s="2" t="s">
        <v>40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x14ac:dyDescent="0.2">
      <c r="A28" s="13"/>
      <c r="B28" s="13"/>
      <c r="C28" s="13"/>
      <c r="D28" s="2" t="s">
        <v>40</v>
      </c>
      <c r="E28" s="2" t="s">
        <v>40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x14ac:dyDescent="0.2">
      <c r="A29" s="13"/>
      <c r="B29" s="13"/>
      <c r="C29" s="2" t="s">
        <v>40</v>
      </c>
      <c r="D29" s="2" t="s">
        <v>40</v>
      </c>
      <c r="E29" s="2" t="s">
        <v>40</v>
      </c>
      <c r="F29" s="13"/>
      <c r="G29" s="13"/>
      <c r="H29" s="13"/>
      <c r="I29" s="2" t="s">
        <v>40</v>
      </c>
      <c r="J29" s="13"/>
      <c r="K29" s="2" t="s">
        <v>40</v>
      </c>
      <c r="L29" s="13"/>
      <c r="M29" s="13"/>
      <c r="N29" s="13"/>
      <c r="O29" s="2" t="s">
        <v>40</v>
      </c>
      <c r="P29" s="13"/>
      <c r="Q29" s="2" t="s">
        <v>40</v>
      </c>
    </row>
    <row r="30" spans="1:17" x14ac:dyDescent="0.2">
      <c r="A30" s="13"/>
      <c r="B30" s="13"/>
      <c r="C30" s="13"/>
      <c r="D30" s="13"/>
      <c r="E30" s="2" t="s">
        <v>40</v>
      </c>
      <c r="F30" s="13"/>
      <c r="G30" s="13"/>
      <c r="H30" s="13"/>
      <c r="I30" s="13"/>
      <c r="J30" s="13"/>
      <c r="K30" s="2" t="s">
        <v>40</v>
      </c>
      <c r="L30" s="13"/>
      <c r="M30" s="13"/>
      <c r="N30" s="13"/>
      <c r="O30" s="13"/>
      <c r="P30" s="13"/>
      <c r="Q30" s="13"/>
    </row>
    <row r="31" spans="1:17" x14ac:dyDescent="0.2">
      <c r="A31" s="13"/>
      <c r="B31" s="13"/>
      <c r="C31" s="2" t="s">
        <v>40</v>
      </c>
      <c r="D31" s="13"/>
      <c r="E31" s="2" t="s">
        <v>40</v>
      </c>
      <c r="F31" s="13"/>
      <c r="G31" s="13"/>
      <c r="H31" s="13"/>
      <c r="I31" s="13"/>
      <c r="J31" s="2" t="s">
        <v>40</v>
      </c>
      <c r="K31" s="13"/>
      <c r="L31" s="13"/>
      <c r="M31" s="13"/>
      <c r="N31" s="13"/>
      <c r="O31" s="13"/>
      <c r="P31" s="2" t="s">
        <v>40</v>
      </c>
      <c r="Q31" s="13"/>
    </row>
    <row r="32" spans="1:17" x14ac:dyDescent="0.2">
      <c r="A32" s="13"/>
      <c r="B32" s="13"/>
      <c r="C32" s="13"/>
      <c r="D32" s="13"/>
      <c r="E32" s="13"/>
      <c r="F32" s="13"/>
      <c r="G32" s="13"/>
      <c r="H32" s="2" t="s">
        <v>40</v>
      </c>
      <c r="I32" s="13"/>
      <c r="J32" s="13"/>
      <c r="K32" s="2" t="s">
        <v>40</v>
      </c>
      <c r="L32" s="2" t="s">
        <v>40</v>
      </c>
      <c r="M32" s="13"/>
      <c r="N32" s="13"/>
      <c r="O32" s="13"/>
      <c r="P32" s="2" t="s">
        <v>40</v>
      </c>
      <c r="Q32" s="2" t="s">
        <v>40</v>
      </c>
    </row>
    <row r="33" spans="1:17" x14ac:dyDescent="0.2">
      <c r="A33" s="1" t="s">
        <v>40</v>
      </c>
      <c r="B33" s="13"/>
      <c r="C33" s="13"/>
      <c r="D33" s="13"/>
      <c r="E33" s="2" t="s">
        <v>40</v>
      </c>
      <c r="F33" s="13"/>
      <c r="G33" s="2" t="s">
        <v>40</v>
      </c>
      <c r="H33" s="13"/>
      <c r="I33" s="2" t="s">
        <v>40</v>
      </c>
      <c r="J33" s="13"/>
      <c r="K33" s="13"/>
      <c r="L33" s="2" t="s">
        <v>40</v>
      </c>
      <c r="M33" s="13"/>
      <c r="N33" s="13"/>
      <c r="O33" s="13"/>
      <c r="P33" s="13"/>
      <c r="Q33" s="2" t="s">
        <v>40</v>
      </c>
    </row>
    <row r="34" spans="1:17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2" t="s">
        <v>40</v>
      </c>
      <c r="N34" s="13"/>
      <c r="O34" s="13"/>
      <c r="P34" s="13"/>
      <c r="Q34" s="13"/>
    </row>
    <row r="35" spans="1:17" x14ac:dyDescent="0.2">
      <c r="A35" s="13"/>
      <c r="B35" s="13"/>
      <c r="C35" s="13"/>
      <c r="D35" s="13"/>
      <c r="E35" s="2" t="s">
        <v>40</v>
      </c>
      <c r="F35" s="13"/>
      <c r="G35" s="13"/>
      <c r="H35" s="13"/>
      <c r="I35" s="13"/>
      <c r="J35" s="13"/>
      <c r="K35" s="2" t="s">
        <v>40</v>
      </c>
      <c r="L35" s="13"/>
      <c r="M35" s="13"/>
      <c r="N35" s="13"/>
      <c r="O35" s="2" t="s">
        <v>40</v>
      </c>
      <c r="P35" s="13"/>
      <c r="Q35" s="2" t="s">
        <v>40</v>
      </c>
    </row>
    <row r="36" spans="1:17" x14ac:dyDescent="0.2">
      <c r="A36" s="1" t="s">
        <v>40</v>
      </c>
      <c r="B36" s="13"/>
      <c r="C36" s="13"/>
      <c r="D36" s="13"/>
      <c r="E36" s="2" t="s">
        <v>40</v>
      </c>
      <c r="F36" s="13"/>
      <c r="G36" s="2" t="s">
        <v>40</v>
      </c>
      <c r="H36" s="2" t="s">
        <v>40</v>
      </c>
      <c r="I36" s="2" t="s">
        <v>40</v>
      </c>
      <c r="J36" s="2" t="s">
        <v>40</v>
      </c>
      <c r="K36" s="2" t="s">
        <v>40</v>
      </c>
      <c r="L36" s="2" t="s">
        <v>40</v>
      </c>
      <c r="M36" s="13"/>
      <c r="N36" s="13"/>
      <c r="O36" s="2" t="s">
        <v>40</v>
      </c>
      <c r="P36" s="2" t="s">
        <v>40</v>
      </c>
      <c r="Q36" s="2" t="s">
        <v>40</v>
      </c>
    </row>
    <row r="37" spans="1:17" x14ac:dyDescent="0.2">
      <c r="A37" s="13"/>
      <c r="B37" s="2" t="s">
        <v>40</v>
      </c>
      <c r="C37" s="2" t="s">
        <v>40</v>
      </c>
      <c r="D37" s="13"/>
      <c r="E37" s="13"/>
      <c r="F37" s="13"/>
      <c r="G37" s="13"/>
      <c r="H37" s="13"/>
      <c r="I37" s="13"/>
      <c r="J37" s="13"/>
      <c r="K37" s="2" t="s">
        <v>40</v>
      </c>
      <c r="L37" s="13"/>
      <c r="M37" s="2" t="s">
        <v>40</v>
      </c>
      <c r="N37" s="13"/>
      <c r="O37" s="13"/>
      <c r="P37" s="13"/>
      <c r="Q37" s="2" t="s">
        <v>40</v>
      </c>
    </row>
    <row r="38" spans="1:17" x14ac:dyDescent="0.2">
      <c r="A38" s="1" t="s">
        <v>40</v>
      </c>
      <c r="B38" s="2" t="s">
        <v>40</v>
      </c>
      <c r="C38" s="13"/>
      <c r="D38" s="13"/>
      <c r="E38" s="13"/>
      <c r="F38" s="13"/>
      <c r="G38" s="13"/>
      <c r="H38" s="13"/>
      <c r="I38" s="2" t="s">
        <v>40</v>
      </c>
      <c r="J38" s="2" t="s">
        <v>40</v>
      </c>
      <c r="K38" s="13"/>
      <c r="L38" s="13"/>
      <c r="M38" s="13"/>
      <c r="N38" s="13"/>
      <c r="O38" s="13"/>
      <c r="P38" s="2" t="s">
        <v>40</v>
      </c>
      <c r="Q38" s="13"/>
    </row>
    <row r="39" spans="1:17" x14ac:dyDescent="0.2">
      <c r="A39" s="13"/>
      <c r="B39" s="13"/>
      <c r="C39" s="13"/>
      <c r="D39" s="2" t="s">
        <v>40</v>
      </c>
      <c r="E39" s="2" t="s">
        <v>40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 x14ac:dyDescent="0.2">
      <c r="A40" s="13"/>
      <c r="B40" s="13"/>
      <c r="C40" s="13"/>
      <c r="D40" s="13"/>
      <c r="E40" s="13"/>
      <c r="F40" s="13"/>
      <c r="G40" s="13"/>
      <c r="H40" s="13"/>
      <c r="I40" s="13"/>
      <c r="J40" s="2" t="s">
        <v>40</v>
      </c>
      <c r="K40" s="2" t="s">
        <v>40</v>
      </c>
      <c r="L40" s="13"/>
      <c r="M40" s="13"/>
      <c r="N40" s="13"/>
      <c r="O40" s="13"/>
      <c r="P40" s="13"/>
      <c r="Q40" s="13"/>
    </row>
    <row r="41" spans="1:17" x14ac:dyDescent="0.2">
      <c r="A41" s="13"/>
      <c r="B41" s="2" t="s">
        <v>40</v>
      </c>
      <c r="C41" s="13"/>
      <c r="D41" s="13"/>
      <c r="E41" s="2" t="s">
        <v>40</v>
      </c>
      <c r="F41" s="13"/>
      <c r="G41" s="13"/>
      <c r="H41" s="13"/>
      <c r="I41" s="13"/>
      <c r="J41" s="13"/>
      <c r="K41" s="13"/>
      <c r="L41" s="13"/>
      <c r="M41" s="13"/>
      <c r="N41" s="13"/>
      <c r="O41" s="2" t="s">
        <v>40</v>
      </c>
      <c r="P41" s="13"/>
      <c r="Q41" s="13"/>
    </row>
    <row r="42" spans="1:17" x14ac:dyDescent="0.2">
      <c r="A42" s="13"/>
      <c r="B42" s="13"/>
      <c r="C42" s="13"/>
      <c r="D42" s="13"/>
      <c r="E42" s="13"/>
      <c r="F42" s="13"/>
      <c r="G42" s="13"/>
      <c r="H42" s="13"/>
      <c r="I42" s="2" t="s">
        <v>40</v>
      </c>
      <c r="J42" s="13"/>
      <c r="K42" s="2" t="s">
        <v>40</v>
      </c>
      <c r="L42" s="13"/>
      <c r="M42" s="13"/>
      <c r="N42" s="13"/>
      <c r="O42" s="2" t="s">
        <v>40</v>
      </c>
      <c r="P42" s="13"/>
      <c r="Q42" s="13"/>
    </row>
    <row r="43" spans="1:17" x14ac:dyDescent="0.2">
      <c r="A43" s="13"/>
      <c r="B43" s="2" t="s">
        <v>40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x14ac:dyDescent="0.2">
      <c r="A44" s="13"/>
      <c r="B44" s="13"/>
      <c r="C44" s="13"/>
      <c r="D44" s="2" t="s">
        <v>40</v>
      </c>
      <c r="E44" s="2" t="s">
        <v>40</v>
      </c>
      <c r="F44" s="13"/>
      <c r="G44" s="13"/>
      <c r="H44" s="13"/>
      <c r="I44" s="2" t="s">
        <v>40</v>
      </c>
      <c r="J44" s="13"/>
      <c r="K44" s="13"/>
      <c r="L44" s="13"/>
      <c r="M44" s="13"/>
      <c r="N44" s="13"/>
      <c r="O44" s="2" t="s">
        <v>40</v>
      </c>
      <c r="P44" s="13"/>
      <c r="Q44" s="13"/>
    </row>
    <row r="45" spans="1:17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" t="s">
        <v>40</v>
      </c>
      <c r="Q45" s="13"/>
    </row>
    <row r="46" spans="1:17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2" t="s">
        <v>40</v>
      </c>
      <c r="M46" s="13"/>
      <c r="N46" s="13"/>
      <c r="O46" s="13"/>
      <c r="P46" s="2" t="s">
        <v>40</v>
      </c>
      <c r="Q46" s="2" t="s">
        <v>40</v>
      </c>
    </row>
    <row r="47" spans="1:17" x14ac:dyDescent="0.2">
      <c r="A47" s="1" t="s">
        <v>40</v>
      </c>
      <c r="B47" s="13"/>
      <c r="C47" s="13"/>
      <c r="D47" s="13"/>
      <c r="E47" s="2" t="s">
        <v>40</v>
      </c>
      <c r="F47" s="13"/>
      <c r="G47" s="13"/>
      <c r="H47" s="13"/>
      <c r="I47" s="13"/>
      <c r="J47" s="13"/>
      <c r="K47" s="2" t="s">
        <v>40</v>
      </c>
      <c r="L47" s="13"/>
      <c r="M47" s="13"/>
      <c r="N47" s="13"/>
      <c r="O47" s="2" t="s">
        <v>40</v>
      </c>
      <c r="P47" s="13"/>
      <c r="Q47" s="13"/>
    </row>
    <row r="48" spans="1:17" x14ac:dyDescent="0.2">
      <c r="A48" s="13"/>
      <c r="B48" s="13"/>
      <c r="C48" s="13"/>
      <c r="D48" s="13"/>
      <c r="E48" s="2" t="s">
        <v>40</v>
      </c>
      <c r="F48" s="13"/>
      <c r="G48" s="13"/>
      <c r="H48" s="13"/>
      <c r="I48" s="13"/>
      <c r="J48" s="13"/>
      <c r="K48" s="13"/>
      <c r="L48" s="13"/>
      <c r="M48" s="2" t="s">
        <v>40</v>
      </c>
      <c r="N48" s="13"/>
      <c r="O48" s="2" t="s">
        <v>40</v>
      </c>
      <c r="P48" s="2" t="s">
        <v>40</v>
      </c>
      <c r="Q48" s="2" t="s">
        <v>40</v>
      </c>
    </row>
    <row r="49" spans="1:17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2" t="s">
        <v>40</v>
      </c>
      <c r="Q49" s="2" t="s">
        <v>40</v>
      </c>
    </row>
    <row r="50" spans="1:17" x14ac:dyDescent="0.2">
      <c r="A50" s="13"/>
      <c r="B50" s="2" t="s">
        <v>40</v>
      </c>
      <c r="C50" s="13"/>
      <c r="D50" s="13"/>
      <c r="E50" s="13"/>
      <c r="F50" s="13"/>
      <c r="G50" s="13"/>
      <c r="H50" s="13"/>
      <c r="I50" s="13"/>
      <c r="J50" s="13"/>
      <c r="K50" s="13"/>
      <c r="L50" s="2" t="s">
        <v>40</v>
      </c>
      <c r="M50" s="13"/>
      <c r="N50" s="13"/>
      <c r="O50" s="13"/>
      <c r="P50" s="13"/>
      <c r="Q50" s="2" t="s">
        <v>40</v>
      </c>
    </row>
    <row r="51" spans="1:17" x14ac:dyDescent="0.2">
      <c r="A51" s="13"/>
      <c r="B51" s="13"/>
      <c r="C51" s="2" t="s">
        <v>40</v>
      </c>
      <c r="D51" s="13"/>
      <c r="E51" s="13"/>
      <c r="F51" s="13"/>
      <c r="G51" s="2" t="s">
        <v>40</v>
      </c>
      <c r="H51" s="13"/>
      <c r="I51" s="2" t="s">
        <v>40</v>
      </c>
      <c r="J51" s="13"/>
      <c r="K51" s="2" t="s">
        <v>40</v>
      </c>
      <c r="L51" s="13"/>
      <c r="M51" s="13"/>
      <c r="N51" s="2" t="s">
        <v>40</v>
      </c>
      <c r="O51" s="13"/>
      <c r="P51" s="13"/>
      <c r="Q51" s="2" t="s">
        <v>40</v>
      </c>
    </row>
    <row r="52" spans="1:17" x14ac:dyDescent="0.2">
      <c r="A52" s="13"/>
      <c r="B52" s="13"/>
      <c r="C52" s="13"/>
      <c r="D52" s="13"/>
      <c r="E52" s="13"/>
      <c r="F52" s="13"/>
      <c r="G52" s="13"/>
      <c r="H52" s="13"/>
      <c r="I52" s="2" t="s">
        <v>40</v>
      </c>
      <c r="J52" s="13"/>
      <c r="K52" s="2" t="s">
        <v>40</v>
      </c>
      <c r="L52" s="13"/>
      <c r="M52" s="2" t="s">
        <v>40</v>
      </c>
      <c r="N52" s="13"/>
      <c r="O52" s="13"/>
      <c r="P52" s="13"/>
      <c r="Q52" s="2" t="s">
        <v>40</v>
      </c>
    </row>
    <row r="53" spans="1:17" x14ac:dyDescent="0.2">
      <c r="A53" s="13"/>
      <c r="B53" s="2" t="s">
        <v>40</v>
      </c>
      <c r="C53" s="2" t="s">
        <v>40</v>
      </c>
      <c r="D53" s="13"/>
      <c r="E53" s="13"/>
      <c r="F53" s="13"/>
      <c r="G53" s="13"/>
      <c r="H53" s="13"/>
      <c r="I53" s="2" t="s">
        <v>40</v>
      </c>
      <c r="J53" s="13"/>
      <c r="K53" s="2" t="s">
        <v>40</v>
      </c>
      <c r="L53" s="2" t="s">
        <v>40</v>
      </c>
      <c r="M53" s="13"/>
      <c r="N53" s="2" t="s">
        <v>40</v>
      </c>
      <c r="O53" s="2" t="s">
        <v>40</v>
      </c>
      <c r="P53" s="2" t="s">
        <v>40</v>
      </c>
      <c r="Q53" s="2" t="s">
        <v>40</v>
      </c>
    </row>
    <row r="54" spans="1:17" x14ac:dyDescent="0.2">
      <c r="A54" s="13"/>
      <c r="B54" s="2" t="s">
        <v>40</v>
      </c>
      <c r="C54" s="13"/>
      <c r="D54" s="2" t="s">
        <v>40</v>
      </c>
      <c r="E54" s="2" t="s">
        <v>40</v>
      </c>
      <c r="F54" s="13"/>
      <c r="G54" s="2" t="s">
        <v>40</v>
      </c>
      <c r="H54" s="2" t="s">
        <v>40</v>
      </c>
      <c r="I54" s="2" t="s">
        <v>40</v>
      </c>
      <c r="J54" s="13"/>
      <c r="K54" s="2" t="s">
        <v>40</v>
      </c>
      <c r="L54" s="13"/>
      <c r="M54" s="13"/>
      <c r="N54" s="2" t="s">
        <v>40</v>
      </c>
      <c r="O54" s="13"/>
      <c r="P54" s="13"/>
      <c r="Q54" s="2" t="s">
        <v>40</v>
      </c>
    </row>
    <row r="55" spans="1:17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2" t="s">
        <v>40</v>
      </c>
      <c r="Q55" s="13"/>
    </row>
    <row r="56" spans="1:17" x14ac:dyDescent="0.2">
      <c r="A56" s="13"/>
      <c r="B56" s="2" t="s">
        <v>40</v>
      </c>
      <c r="C56" s="2" t="s">
        <v>40</v>
      </c>
      <c r="D56" s="13"/>
      <c r="E56" s="2" t="s">
        <v>40</v>
      </c>
      <c r="F56" s="13"/>
      <c r="G56" s="13"/>
      <c r="H56" s="13"/>
      <c r="I56" s="2" t="s">
        <v>40</v>
      </c>
      <c r="J56" s="13"/>
      <c r="K56" s="2" t="s">
        <v>40</v>
      </c>
      <c r="L56" s="13"/>
      <c r="M56" s="13"/>
      <c r="N56" s="13"/>
      <c r="O56" s="2" t="s">
        <v>40</v>
      </c>
      <c r="P56" s="13"/>
      <c r="Q56" s="13"/>
    </row>
    <row r="57" spans="1:17" x14ac:dyDescent="0.2">
      <c r="A57" s="1" t="s">
        <v>40</v>
      </c>
      <c r="B57" s="2" t="s">
        <v>40</v>
      </c>
      <c r="C57" s="13"/>
      <c r="D57" s="13"/>
      <c r="E57" s="13"/>
      <c r="F57" s="13"/>
      <c r="G57" s="13"/>
      <c r="H57" s="13"/>
      <c r="I57" s="2" t="s">
        <v>40</v>
      </c>
      <c r="J57" s="2" t="s">
        <v>40</v>
      </c>
      <c r="K57" s="13"/>
      <c r="L57" s="13"/>
      <c r="M57" s="13"/>
      <c r="N57" s="2" t="s">
        <v>40</v>
      </c>
      <c r="O57" s="13"/>
      <c r="P57" s="13"/>
      <c r="Q57" s="13"/>
    </row>
    <row r="58" spans="1:17" x14ac:dyDescent="0.2">
      <c r="A58" s="13"/>
      <c r="B58" s="13"/>
      <c r="C58" s="2" t="s">
        <v>40</v>
      </c>
      <c r="D58" s="13"/>
      <c r="E58" s="13"/>
      <c r="F58" s="13"/>
      <c r="G58" s="13"/>
      <c r="H58" s="13"/>
      <c r="I58" s="13"/>
      <c r="J58" s="13"/>
      <c r="K58" s="2" t="s">
        <v>40</v>
      </c>
      <c r="L58" s="13"/>
      <c r="M58" s="13"/>
      <c r="N58" s="13"/>
      <c r="O58" s="2" t="s">
        <v>40</v>
      </c>
      <c r="P58" s="13"/>
      <c r="Q58" s="13"/>
    </row>
    <row r="59" spans="1:17" x14ac:dyDescent="0.2">
      <c r="A59" s="13"/>
      <c r="B59" s="2" t="s">
        <v>40</v>
      </c>
      <c r="C59" s="13"/>
      <c r="D59" s="13"/>
      <c r="E59" s="13"/>
      <c r="F59" s="13"/>
      <c r="G59" s="13"/>
      <c r="H59" s="2" t="s">
        <v>40</v>
      </c>
      <c r="I59" s="2" t="s">
        <v>40</v>
      </c>
      <c r="J59" s="13"/>
      <c r="K59" s="13"/>
      <c r="L59" s="2" t="s">
        <v>40</v>
      </c>
      <c r="M59" s="2" t="s">
        <v>40</v>
      </c>
      <c r="N59" s="13"/>
      <c r="O59" s="2" t="s">
        <v>40</v>
      </c>
      <c r="P59" s="13"/>
      <c r="Q59" s="13"/>
    </row>
    <row r="60" spans="1:17" x14ac:dyDescent="0.2">
      <c r="A60" s="13"/>
      <c r="B60" s="2" t="s">
        <v>40</v>
      </c>
      <c r="C60" s="13"/>
      <c r="D60" s="13"/>
      <c r="E60" s="2" t="s">
        <v>40</v>
      </c>
      <c r="F60" s="13"/>
      <c r="G60" s="13"/>
      <c r="H60" s="13"/>
      <c r="I60" s="2" t="s">
        <v>40</v>
      </c>
      <c r="J60" s="2" t="s">
        <v>40</v>
      </c>
      <c r="K60" s="2" t="s">
        <v>40</v>
      </c>
      <c r="L60" s="13"/>
      <c r="M60" s="13"/>
      <c r="N60" s="13"/>
      <c r="O60" s="2" t="s">
        <v>40</v>
      </c>
      <c r="P60" s="13"/>
      <c r="Q60" s="2" t="s">
        <v>40</v>
      </c>
    </row>
    <row r="61" spans="1:17" x14ac:dyDescent="0.2">
      <c r="A61" s="1" t="s">
        <v>40</v>
      </c>
      <c r="B61" s="13"/>
      <c r="C61" s="13"/>
      <c r="D61" s="13"/>
      <c r="E61" s="13"/>
      <c r="F61" s="13"/>
      <c r="G61" s="13"/>
      <c r="H61" s="13"/>
      <c r="I61" s="2" t="s">
        <v>40</v>
      </c>
      <c r="J61" s="13"/>
      <c r="K61" s="13"/>
      <c r="L61" s="2" t="s">
        <v>40</v>
      </c>
      <c r="M61" s="13"/>
      <c r="N61" s="13"/>
      <c r="O61" s="13"/>
      <c r="P61" s="2" t="s">
        <v>40</v>
      </c>
      <c r="Q61" s="2" t="s">
        <v>40</v>
      </c>
    </row>
    <row r="62" spans="1:17" x14ac:dyDescent="0.2">
      <c r="A62" s="13"/>
      <c r="B62" s="2" t="s">
        <v>40</v>
      </c>
      <c r="C62" s="2" t="s">
        <v>40</v>
      </c>
      <c r="D62" s="13"/>
      <c r="E62" s="13"/>
      <c r="F62" s="13"/>
      <c r="G62" s="13"/>
      <c r="H62" s="2" t="s">
        <v>40</v>
      </c>
      <c r="I62" s="2" t="s">
        <v>40</v>
      </c>
      <c r="J62" s="13"/>
      <c r="K62" s="2" t="s">
        <v>40</v>
      </c>
      <c r="L62" s="2" t="s">
        <v>40</v>
      </c>
      <c r="M62" s="13"/>
      <c r="N62" s="13"/>
      <c r="O62" s="2" t="s">
        <v>40</v>
      </c>
      <c r="P62" s="13"/>
      <c r="Q62" s="13"/>
    </row>
    <row r="63" spans="1:17" x14ac:dyDescent="0.2">
      <c r="A63" s="13"/>
      <c r="B63" s="13"/>
      <c r="C63" s="13"/>
      <c r="D63" s="2" t="s">
        <v>40</v>
      </c>
      <c r="E63" s="2" t="s">
        <v>40</v>
      </c>
      <c r="F63" s="13"/>
      <c r="G63" s="13"/>
      <c r="H63" s="13"/>
      <c r="I63" s="13"/>
      <c r="J63" s="13"/>
      <c r="K63" s="2" t="s">
        <v>40</v>
      </c>
      <c r="L63" s="13"/>
      <c r="M63" s="13"/>
      <c r="N63" s="13"/>
      <c r="O63" s="13"/>
      <c r="P63" s="13"/>
      <c r="Q63" s="2" t="s">
        <v>40</v>
      </c>
    </row>
    <row r="64" spans="1:17" x14ac:dyDescent="0.2">
      <c r="A64" s="13"/>
      <c r="B64" s="2" t="s">
        <v>40</v>
      </c>
      <c r="C64" s="13"/>
      <c r="D64" s="13"/>
      <c r="E64" s="2" t="s">
        <v>40</v>
      </c>
      <c r="F64" s="13"/>
      <c r="G64" s="13"/>
      <c r="H64" s="2" t="s">
        <v>40</v>
      </c>
      <c r="I64" s="2" t="s">
        <v>40</v>
      </c>
      <c r="J64" s="2" t="s">
        <v>40</v>
      </c>
      <c r="K64" s="2" t="s">
        <v>40</v>
      </c>
      <c r="L64" s="2" t="s">
        <v>40</v>
      </c>
      <c r="M64" s="2" t="s">
        <v>40</v>
      </c>
      <c r="N64" s="2" t="s">
        <v>40</v>
      </c>
      <c r="O64" s="13"/>
      <c r="P64" s="2" t="s">
        <v>40</v>
      </c>
      <c r="Q64" s="2" t="s">
        <v>40</v>
      </c>
    </row>
    <row r="65" spans="1:17" x14ac:dyDescent="0.2">
      <c r="A65" s="1" t="s">
        <v>40</v>
      </c>
      <c r="B65" s="2" t="s">
        <v>40</v>
      </c>
      <c r="C65" s="13"/>
      <c r="D65" s="13"/>
      <c r="E65" s="13"/>
      <c r="F65" s="13"/>
      <c r="G65" s="13"/>
      <c r="H65" s="13"/>
      <c r="I65" s="2" t="s">
        <v>40</v>
      </c>
      <c r="J65" s="2" t="s">
        <v>40</v>
      </c>
      <c r="K65" s="2" t="s">
        <v>40</v>
      </c>
      <c r="L65" s="13"/>
      <c r="M65" s="13"/>
      <c r="N65" s="13"/>
      <c r="O65" s="2" t="s">
        <v>40</v>
      </c>
      <c r="P65" s="13"/>
      <c r="Q65" s="13"/>
    </row>
    <row r="66" spans="1:17" x14ac:dyDescent="0.2">
      <c r="A66" s="13"/>
      <c r="B66" s="13"/>
      <c r="C66" s="13"/>
      <c r="D66" s="13"/>
      <c r="E66" s="2" t="s">
        <v>40</v>
      </c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spans="1:17" x14ac:dyDescent="0.2">
      <c r="A67" s="13"/>
      <c r="B67" s="13"/>
      <c r="C67" s="13"/>
      <c r="D67" s="13"/>
      <c r="E67" s="2" t="s">
        <v>40</v>
      </c>
      <c r="F67" s="13"/>
      <c r="G67" s="13"/>
      <c r="H67" s="2" t="s">
        <v>40</v>
      </c>
      <c r="I67" s="13"/>
      <c r="J67" s="13"/>
      <c r="K67" s="13"/>
      <c r="L67" s="2" t="s">
        <v>40</v>
      </c>
      <c r="M67" s="13"/>
      <c r="N67" s="13"/>
      <c r="O67" s="13"/>
      <c r="P67" s="13"/>
      <c r="Q67" s="13"/>
    </row>
    <row r="68" spans="1:17" x14ac:dyDescent="0.2">
      <c r="A68" s="1" t="s">
        <v>40</v>
      </c>
      <c r="B68" s="2" t="s">
        <v>40</v>
      </c>
      <c r="C68" s="13"/>
      <c r="D68" s="13"/>
      <c r="E68" s="13"/>
      <c r="F68" s="2" t="s">
        <v>40</v>
      </c>
      <c r="G68" s="13"/>
      <c r="H68" s="13"/>
      <c r="I68" s="13"/>
      <c r="J68" s="2" t="s">
        <v>40</v>
      </c>
      <c r="K68" s="13"/>
      <c r="L68" s="13"/>
      <c r="M68" s="13"/>
      <c r="N68" s="13"/>
      <c r="O68" s="2" t="s">
        <v>40</v>
      </c>
      <c r="P68" s="2" t="s">
        <v>40</v>
      </c>
      <c r="Q68" s="13"/>
    </row>
    <row r="69" spans="1:17" x14ac:dyDescent="0.2">
      <c r="A69" s="13"/>
      <c r="B69" s="2" t="s">
        <v>40</v>
      </c>
      <c r="C69" s="2" t="s">
        <v>40</v>
      </c>
      <c r="D69" s="13"/>
      <c r="E69" s="13"/>
      <c r="F69" s="13"/>
      <c r="G69" s="13"/>
      <c r="H69" s="2" t="s">
        <v>40</v>
      </c>
      <c r="I69" s="13"/>
      <c r="J69" s="2" t="s">
        <v>40</v>
      </c>
      <c r="K69" s="2" t="s">
        <v>40</v>
      </c>
      <c r="L69" s="13"/>
      <c r="M69" s="13"/>
      <c r="N69" s="13"/>
      <c r="O69" s="13"/>
      <c r="P69" s="13"/>
      <c r="Q69" s="2" t="s">
        <v>40</v>
      </c>
    </row>
    <row r="70" spans="1:17" x14ac:dyDescent="0.2">
      <c r="A70" s="13"/>
      <c r="B70" s="13"/>
      <c r="C70" s="13"/>
      <c r="D70" s="2" t="s">
        <v>40</v>
      </c>
      <c r="E70" s="13"/>
      <c r="F70" s="13"/>
      <c r="G70" s="13"/>
      <c r="H70" s="13"/>
      <c r="I70" s="2" t="s">
        <v>40</v>
      </c>
      <c r="J70" s="13"/>
      <c r="K70" s="13"/>
      <c r="L70" s="2" t="s">
        <v>40</v>
      </c>
      <c r="M70" s="13"/>
      <c r="N70" s="13"/>
      <c r="O70" s="13"/>
      <c r="P70" s="13"/>
      <c r="Q70" s="13"/>
    </row>
    <row r="71" spans="1:17" x14ac:dyDescent="0.2">
      <c r="A71" s="1" t="s">
        <v>40</v>
      </c>
      <c r="B71" s="13"/>
      <c r="C71" s="2" t="s">
        <v>40</v>
      </c>
      <c r="D71" s="13"/>
      <c r="E71" s="13"/>
      <c r="F71" s="13"/>
      <c r="G71" s="13"/>
      <c r="H71" s="13"/>
      <c r="I71" s="13"/>
      <c r="J71" s="13"/>
      <c r="K71" s="2" t="s">
        <v>40</v>
      </c>
      <c r="L71" s="13"/>
      <c r="M71" s="2" t="s">
        <v>40</v>
      </c>
      <c r="N71" s="13"/>
      <c r="O71" s="13"/>
      <c r="P71" s="13"/>
      <c r="Q71" s="13"/>
    </row>
    <row r="72" spans="1:17" x14ac:dyDescent="0.2">
      <c r="A72" s="1" t="s">
        <v>40</v>
      </c>
      <c r="B72" s="13"/>
      <c r="C72" s="13"/>
      <c r="D72" s="2" t="s">
        <v>40</v>
      </c>
      <c r="E72" s="2" t="s">
        <v>40</v>
      </c>
      <c r="F72" s="13"/>
      <c r="G72" s="13"/>
      <c r="H72" s="13"/>
      <c r="I72" s="13"/>
      <c r="J72" s="13"/>
      <c r="K72" s="2" t="s">
        <v>40</v>
      </c>
      <c r="L72" s="13"/>
      <c r="M72" s="13"/>
      <c r="N72" s="13"/>
      <c r="O72" s="2" t="s">
        <v>40</v>
      </c>
      <c r="P72" s="13"/>
      <c r="Q72" s="2" t="s">
        <v>40</v>
      </c>
    </row>
    <row r="73" spans="1:17" x14ac:dyDescent="0.2">
      <c r="A73" s="1" t="s">
        <v>40</v>
      </c>
      <c r="B73" s="2" t="s">
        <v>40</v>
      </c>
      <c r="C73" s="13"/>
      <c r="D73" s="13"/>
      <c r="E73" s="13"/>
      <c r="F73" s="2" t="s">
        <v>40</v>
      </c>
      <c r="G73" s="2" t="s">
        <v>40</v>
      </c>
      <c r="H73" s="13"/>
      <c r="I73" s="13"/>
      <c r="J73" s="2" t="s">
        <v>40</v>
      </c>
      <c r="K73" s="2" t="s">
        <v>40</v>
      </c>
      <c r="L73" s="13"/>
      <c r="M73" s="13"/>
      <c r="N73" s="13"/>
      <c r="O73" s="2" t="s">
        <v>40</v>
      </c>
      <c r="P73" s="13"/>
      <c r="Q73" s="13"/>
    </row>
    <row r="74" spans="1:17" x14ac:dyDescent="0.2">
      <c r="A74" s="13"/>
      <c r="B74" s="2" t="s">
        <v>40</v>
      </c>
      <c r="C74" s="13"/>
      <c r="D74" s="13"/>
      <c r="E74" s="13"/>
      <c r="F74" s="13"/>
      <c r="G74" s="13"/>
      <c r="H74" s="13"/>
      <c r="I74" s="2" t="s">
        <v>40</v>
      </c>
      <c r="J74" s="13"/>
      <c r="K74" s="13"/>
      <c r="L74" s="13"/>
      <c r="M74" s="13"/>
      <c r="N74" s="13"/>
      <c r="O74" s="13"/>
      <c r="P74" s="13"/>
      <c r="Q74" s="13"/>
    </row>
    <row r="75" spans="1:17" x14ac:dyDescent="0.2">
      <c r="A75" s="1" t="s">
        <v>40</v>
      </c>
      <c r="B75" s="2" t="s">
        <v>40</v>
      </c>
      <c r="C75" s="13"/>
      <c r="D75" s="2" t="s">
        <v>40</v>
      </c>
      <c r="E75" s="13"/>
      <c r="F75" s="13"/>
      <c r="G75" s="13"/>
      <c r="H75" s="13"/>
      <c r="I75" s="13"/>
      <c r="J75" s="2" t="s">
        <v>40</v>
      </c>
      <c r="K75" s="13"/>
      <c r="L75" s="13"/>
      <c r="M75" s="13"/>
      <c r="N75" s="13"/>
      <c r="O75" s="13"/>
      <c r="P75" s="13"/>
      <c r="Q75" s="13"/>
    </row>
    <row r="76" spans="1:17" x14ac:dyDescent="0.2">
      <c r="A76" s="13"/>
      <c r="B76" s="2" t="s">
        <v>40</v>
      </c>
      <c r="C76" s="13"/>
      <c r="D76" s="13"/>
      <c r="E76" s="13"/>
      <c r="F76" s="13"/>
      <c r="G76" s="13"/>
      <c r="H76" s="13"/>
      <c r="I76" s="13"/>
      <c r="J76" s="2" t="s">
        <v>40</v>
      </c>
      <c r="K76" s="2" t="s">
        <v>40</v>
      </c>
      <c r="L76" s="13"/>
      <c r="M76" s="13"/>
      <c r="N76" s="13"/>
      <c r="O76" s="13"/>
      <c r="P76" s="13"/>
      <c r="Q76" s="2" t="s">
        <v>40</v>
      </c>
    </row>
    <row r="77" spans="1:17" x14ac:dyDescent="0.2">
      <c r="A77" s="13"/>
      <c r="B77" s="2" t="s">
        <v>40</v>
      </c>
      <c r="C77" s="13"/>
      <c r="D77" s="13"/>
      <c r="E77" s="2" t="s">
        <v>40</v>
      </c>
      <c r="F77" s="13"/>
      <c r="G77" s="13"/>
      <c r="H77" s="2" t="s">
        <v>40</v>
      </c>
      <c r="I77" s="2" t="s">
        <v>40</v>
      </c>
      <c r="J77" s="13"/>
      <c r="K77" s="2" t="s">
        <v>40</v>
      </c>
      <c r="L77" s="13"/>
      <c r="M77" s="13"/>
      <c r="N77" s="13"/>
      <c r="O77" s="13"/>
      <c r="P77" s="13"/>
      <c r="Q77" s="13"/>
    </row>
    <row r="78" spans="1:17" x14ac:dyDescent="0.2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2" t="s">
        <v>40</v>
      </c>
      <c r="L78" s="13"/>
      <c r="M78" s="13"/>
      <c r="N78" s="13"/>
      <c r="O78" s="2" t="s">
        <v>40</v>
      </c>
      <c r="P78" s="13"/>
      <c r="Q78" s="13"/>
    </row>
    <row r="79" spans="1:17" x14ac:dyDescent="0.2">
      <c r="A79" s="1" t="s">
        <v>40</v>
      </c>
      <c r="B79" s="2" t="s">
        <v>40</v>
      </c>
      <c r="C79" s="13"/>
      <c r="D79" s="13"/>
      <c r="E79" s="13"/>
      <c r="F79" s="13"/>
      <c r="G79" s="13"/>
      <c r="H79" s="13"/>
      <c r="I79" s="2" t="s">
        <v>40</v>
      </c>
      <c r="J79" s="13"/>
      <c r="K79" s="13"/>
      <c r="L79" s="13"/>
      <c r="M79" s="13"/>
      <c r="N79" s="13"/>
      <c r="O79" s="13"/>
      <c r="P79" s="2" t="s">
        <v>40</v>
      </c>
      <c r="Q79" s="2" t="s">
        <v>40</v>
      </c>
    </row>
    <row r="80" spans="1:17" x14ac:dyDescent="0.2">
      <c r="A80" s="13"/>
      <c r="B80" s="13"/>
      <c r="C80" s="13"/>
      <c r="D80" s="13"/>
      <c r="E80" s="2" t="s">
        <v>40</v>
      </c>
      <c r="F80" s="13"/>
      <c r="G80" s="13"/>
      <c r="H80" s="13"/>
      <c r="I80" s="13"/>
      <c r="J80" s="13"/>
      <c r="K80" s="13"/>
      <c r="L80" s="2" t="s">
        <v>40</v>
      </c>
      <c r="M80" s="13"/>
      <c r="N80" s="13"/>
      <c r="O80" s="13"/>
      <c r="P80" s="2" t="s">
        <v>40</v>
      </c>
      <c r="Q80" s="2" t="s">
        <v>40</v>
      </c>
    </row>
    <row r="81" spans="1:17" x14ac:dyDescent="0.2">
      <c r="A81" s="13"/>
      <c r="B81" s="2" t="s">
        <v>40</v>
      </c>
      <c r="C81" s="13"/>
      <c r="D81" s="13"/>
      <c r="E81" s="13"/>
      <c r="F81" s="13"/>
      <c r="G81" s="2" t="s">
        <v>40</v>
      </c>
      <c r="H81" s="13"/>
      <c r="I81" s="2" t="s">
        <v>40</v>
      </c>
      <c r="J81" s="13"/>
      <c r="K81" s="13"/>
      <c r="L81" s="13"/>
      <c r="M81" s="13"/>
      <c r="N81" s="13"/>
      <c r="O81" s="13"/>
      <c r="P81" s="13"/>
      <c r="Q81" s="13"/>
    </row>
    <row r="82" spans="1:17" x14ac:dyDescent="0.2">
      <c r="A82" s="13"/>
      <c r="B82" s="13"/>
      <c r="C82" s="13"/>
      <c r="D82" s="13"/>
      <c r="E82" s="13"/>
      <c r="F82" s="2" t="s">
        <v>40</v>
      </c>
      <c r="G82" s="13"/>
      <c r="H82" s="13"/>
      <c r="I82" s="13"/>
      <c r="J82" s="13"/>
      <c r="K82" s="2" t="s">
        <v>40</v>
      </c>
      <c r="L82" s="2" t="s">
        <v>40</v>
      </c>
      <c r="M82" s="13"/>
      <c r="N82" s="13"/>
      <c r="O82" s="13"/>
      <c r="P82" s="2" t="s">
        <v>40</v>
      </c>
      <c r="Q82" s="2" t="s">
        <v>40</v>
      </c>
    </row>
    <row r="83" spans="1:17" x14ac:dyDescent="0.2">
      <c r="A83" s="1" t="s">
        <v>40</v>
      </c>
      <c r="B83" s="2" t="s">
        <v>40</v>
      </c>
      <c r="C83" s="13"/>
      <c r="D83" s="2" t="s">
        <v>40</v>
      </c>
      <c r="E83" s="2" t="s">
        <v>40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1:17" x14ac:dyDescent="0.2">
      <c r="A84" s="1" t="s">
        <v>40</v>
      </c>
      <c r="B84" s="13"/>
      <c r="C84" s="2" t="s">
        <v>40</v>
      </c>
      <c r="D84" s="13"/>
      <c r="E84" s="13"/>
      <c r="F84" s="13"/>
      <c r="G84" s="13"/>
      <c r="H84" s="2" t="s">
        <v>40</v>
      </c>
      <c r="I84" s="13"/>
      <c r="J84" s="13"/>
      <c r="K84" s="13"/>
      <c r="L84" s="2" t="s">
        <v>40</v>
      </c>
      <c r="M84" s="13"/>
      <c r="N84" s="13"/>
      <c r="O84" s="13"/>
      <c r="P84" s="13"/>
      <c r="Q84" s="2" t="s">
        <v>40</v>
      </c>
    </row>
    <row r="85" spans="1:17" x14ac:dyDescent="0.2">
      <c r="A85" s="13"/>
      <c r="B85" s="13"/>
      <c r="C85" s="13"/>
      <c r="D85" s="13"/>
      <c r="E85" s="2" t="s">
        <v>40</v>
      </c>
      <c r="F85" s="13"/>
      <c r="G85" s="13"/>
      <c r="H85" s="13"/>
      <c r="I85" s="2" t="s">
        <v>40</v>
      </c>
      <c r="J85" s="13"/>
      <c r="K85" s="2" t="s">
        <v>40</v>
      </c>
      <c r="L85" s="13"/>
      <c r="M85" s="13"/>
      <c r="N85" s="13"/>
      <c r="O85" s="2" t="s">
        <v>40</v>
      </c>
      <c r="P85" s="13"/>
      <c r="Q85" s="13"/>
    </row>
    <row r="86" spans="1:17" x14ac:dyDescent="0.2">
      <c r="A86" s="1" t="s">
        <v>40</v>
      </c>
      <c r="B86" s="2" t="s">
        <v>40</v>
      </c>
      <c r="C86" s="13"/>
      <c r="D86" s="2" t="s">
        <v>40</v>
      </c>
      <c r="E86" s="13"/>
      <c r="F86" s="13"/>
      <c r="G86" s="13"/>
      <c r="H86" s="13"/>
      <c r="I86" s="2" t="s">
        <v>40</v>
      </c>
      <c r="J86" s="13"/>
      <c r="K86" s="2" t="s">
        <v>40</v>
      </c>
      <c r="L86" s="2" t="s">
        <v>40</v>
      </c>
      <c r="M86" s="13"/>
      <c r="N86" s="13"/>
      <c r="O86" s="2" t="s">
        <v>40</v>
      </c>
      <c r="P86" s="13"/>
      <c r="Q86" s="13"/>
    </row>
    <row r="87" spans="1:17" x14ac:dyDescent="0.2">
      <c r="A87" s="13"/>
      <c r="B87" s="2" t="s">
        <v>40</v>
      </c>
      <c r="C87" s="13"/>
      <c r="D87" s="2" t="s">
        <v>40</v>
      </c>
      <c r="E87" s="13"/>
      <c r="F87" s="13"/>
      <c r="G87" s="13"/>
      <c r="H87" s="13"/>
      <c r="I87" s="13"/>
      <c r="J87" s="2" t="s">
        <v>40</v>
      </c>
      <c r="K87" s="13"/>
      <c r="L87" s="2" t="s">
        <v>40</v>
      </c>
      <c r="M87" s="13"/>
      <c r="N87" s="13"/>
      <c r="O87" s="2" t="s">
        <v>40</v>
      </c>
      <c r="P87" s="13"/>
      <c r="Q87" s="13"/>
    </row>
    <row r="88" spans="1:17" x14ac:dyDescent="0.2">
      <c r="A88" s="1" t="s">
        <v>40</v>
      </c>
      <c r="B88" s="2" t="s">
        <v>40</v>
      </c>
      <c r="C88" s="13"/>
      <c r="D88" s="2" t="s">
        <v>40</v>
      </c>
      <c r="E88" s="2" t="s">
        <v>40</v>
      </c>
      <c r="F88" s="13"/>
      <c r="G88" s="2" t="s">
        <v>40</v>
      </c>
      <c r="H88" s="13"/>
      <c r="I88" s="13"/>
      <c r="J88" s="13"/>
      <c r="K88" s="13"/>
      <c r="L88" s="2" t="s">
        <v>40</v>
      </c>
      <c r="M88" s="13"/>
      <c r="N88" s="13"/>
      <c r="O88" s="2" t="s">
        <v>40</v>
      </c>
      <c r="P88" s="2" t="s">
        <v>40</v>
      </c>
      <c r="Q88" s="2" t="s">
        <v>40</v>
      </c>
    </row>
    <row r="89" spans="1:17" x14ac:dyDescent="0.2">
      <c r="A89" s="13"/>
      <c r="B89" s="2" t="s">
        <v>40</v>
      </c>
      <c r="C89" s="13"/>
      <c r="D89" s="13"/>
      <c r="E89" s="2" t="s">
        <v>40</v>
      </c>
      <c r="F89" s="2" t="s">
        <v>40</v>
      </c>
      <c r="G89" s="2" t="s">
        <v>40</v>
      </c>
      <c r="H89" s="2" t="s">
        <v>40</v>
      </c>
      <c r="I89" s="2" t="s">
        <v>40</v>
      </c>
      <c r="J89" s="13"/>
      <c r="K89" s="2" t="s">
        <v>40</v>
      </c>
      <c r="L89" s="2" t="s">
        <v>40</v>
      </c>
      <c r="M89" s="13"/>
      <c r="N89" s="2" t="s">
        <v>40</v>
      </c>
      <c r="O89" s="2" t="s">
        <v>40</v>
      </c>
      <c r="P89" s="13"/>
      <c r="Q89" s="2" t="s">
        <v>40</v>
      </c>
    </row>
    <row r="90" spans="1:17" x14ac:dyDescent="0.2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2" t="s">
        <v>40</v>
      </c>
      <c r="L90" s="13"/>
      <c r="M90" s="13"/>
      <c r="N90" s="13"/>
      <c r="O90" s="13"/>
      <c r="P90" s="13"/>
      <c r="Q90" s="2" t="s">
        <v>40</v>
      </c>
    </row>
    <row r="91" spans="1:17" x14ac:dyDescent="0.2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2" t="s">
        <v>40</v>
      </c>
      <c r="L91" s="13"/>
      <c r="M91" s="2" t="s">
        <v>40</v>
      </c>
      <c r="N91" s="13"/>
      <c r="O91" s="13"/>
      <c r="P91" s="13"/>
      <c r="Q91" s="13"/>
    </row>
    <row r="92" spans="1:17" x14ac:dyDescent="0.2">
      <c r="A92" s="13"/>
      <c r="B92" s="2" t="s">
        <v>40</v>
      </c>
      <c r="C92" s="13"/>
      <c r="D92" s="13"/>
      <c r="E92" s="13"/>
      <c r="F92" s="13"/>
      <c r="G92" s="13"/>
      <c r="H92" s="13"/>
      <c r="I92" s="2" t="s">
        <v>40</v>
      </c>
      <c r="J92" s="2" t="s">
        <v>40</v>
      </c>
      <c r="K92" s="13"/>
      <c r="L92" s="2" t="s">
        <v>40</v>
      </c>
      <c r="M92" s="13"/>
      <c r="N92" s="13"/>
      <c r="O92" s="2" t="s">
        <v>40</v>
      </c>
      <c r="P92" s="13"/>
      <c r="Q92" s="13"/>
    </row>
    <row r="93" spans="1:17" x14ac:dyDescent="0.2">
      <c r="A93" s="13"/>
      <c r="B93" s="13"/>
      <c r="C93" s="2" t="s">
        <v>40</v>
      </c>
      <c r="D93" s="2" t="s">
        <v>40</v>
      </c>
      <c r="E93" s="13"/>
      <c r="F93" s="13"/>
      <c r="G93" s="2" t="s">
        <v>40</v>
      </c>
      <c r="H93" s="2" t="s">
        <v>40</v>
      </c>
      <c r="I93" s="13"/>
      <c r="J93" s="13"/>
      <c r="K93" s="2" t="s">
        <v>40</v>
      </c>
      <c r="L93" s="13"/>
      <c r="M93" s="13"/>
      <c r="N93" s="13"/>
      <c r="O93" s="2" t="s">
        <v>40</v>
      </c>
      <c r="P93" s="13"/>
      <c r="Q93" s="2" t="s">
        <v>40</v>
      </c>
    </row>
    <row r="94" spans="1:17" x14ac:dyDescent="0.2">
      <c r="A94" s="13"/>
      <c r="B94" s="2" t="s">
        <v>40</v>
      </c>
      <c r="C94" s="13"/>
      <c r="D94" s="13"/>
      <c r="E94" s="13"/>
      <c r="F94" s="2" t="s">
        <v>40</v>
      </c>
      <c r="G94" s="13"/>
      <c r="H94" s="2" t="s">
        <v>40</v>
      </c>
      <c r="I94" s="13"/>
      <c r="J94" s="13"/>
      <c r="K94" s="2" t="s">
        <v>40</v>
      </c>
      <c r="L94" s="13"/>
      <c r="M94" s="2" t="s">
        <v>40</v>
      </c>
      <c r="N94" s="13"/>
      <c r="O94" s="2" t="s">
        <v>40</v>
      </c>
      <c r="P94" s="13"/>
      <c r="Q94" s="13"/>
    </row>
    <row r="95" spans="1:17" x14ac:dyDescent="0.2">
      <c r="A95" s="13"/>
      <c r="B95" s="13"/>
      <c r="C95" s="13"/>
      <c r="D95" s="2" t="s">
        <v>40</v>
      </c>
      <c r="E95" s="13"/>
      <c r="F95" s="13"/>
      <c r="G95" s="13"/>
      <c r="H95" s="13"/>
      <c r="I95" s="13"/>
      <c r="J95" s="2" t="s">
        <v>40</v>
      </c>
      <c r="K95" s="13"/>
      <c r="L95" s="13"/>
      <c r="M95" s="13"/>
      <c r="N95" s="13"/>
      <c r="O95" s="2" t="s">
        <v>40</v>
      </c>
      <c r="P95" s="13"/>
      <c r="Q95" s="2" t="s">
        <v>40</v>
      </c>
    </row>
    <row r="96" spans="1:17" x14ac:dyDescent="0.2">
      <c r="A96" s="13"/>
      <c r="B96" s="13"/>
      <c r="C96" s="13"/>
      <c r="D96" s="13"/>
      <c r="E96" s="13"/>
      <c r="F96" s="13"/>
      <c r="G96" s="13"/>
      <c r="H96" s="13"/>
      <c r="I96" s="2" t="s">
        <v>40</v>
      </c>
      <c r="J96" s="2" t="s">
        <v>40</v>
      </c>
      <c r="K96" s="13"/>
      <c r="L96" s="13"/>
      <c r="M96" s="2" t="s">
        <v>40</v>
      </c>
      <c r="N96" s="13"/>
      <c r="O96" s="2" t="s">
        <v>40</v>
      </c>
      <c r="P96" s="13"/>
      <c r="Q96" s="13"/>
    </row>
    <row r="97" spans="1:17" x14ac:dyDescent="0.2">
      <c r="A97" s="13"/>
      <c r="B97" s="13"/>
      <c r="C97" s="13"/>
      <c r="D97" s="13"/>
      <c r="E97" s="13"/>
      <c r="F97" s="13"/>
      <c r="G97" s="13"/>
      <c r="H97" s="13"/>
      <c r="I97" s="2" t="s">
        <v>40</v>
      </c>
      <c r="J97" s="13"/>
      <c r="K97" s="2" t="s">
        <v>40</v>
      </c>
      <c r="L97" s="13"/>
      <c r="M97" s="13"/>
      <c r="N97" s="13"/>
      <c r="O97" s="13"/>
      <c r="P97" s="13"/>
      <c r="Q97" s="2" t="s">
        <v>40</v>
      </c>
    </row>
    <row r="98" spans="1:17" x14ac:dyDescent="0.2">
      <c r="A98" s="13"/>
      <c r="B98" s="13"/>
      <c r="C98" s="13"/>
      <c r="D98" s="13"/>
      <c r="E98" s="13"/>
      <c r="F98" s="13"/>
      <c r="G98" s="13"/>
      <c r="H98" s="13"/>
      <c r="I98" s="2" t="s">
        <v>40</v>
      </c>
      <c r="J98" s="13"/>
      <c r="K98" s="13"/>
      <c r="L98" s="13"/>
      <c r="M98" s="13"/>
      <c r="N98" s="13"/>
      <c r="O98" s="13"/>
      <c r="P98" s="13"/>
      <c r="Q98" s="13"/>
    </row>
    <row r="99" spans="1:17" x14ac:dyDescent="0.2">
      <c r="A99" s="13"/>
      <c r="B99" s="2" t="s">
        <v>40</v>
      </c>
      <c r="C99" s="13"/>
      <c r="D99" s="13"/>
      <c r="E99" s="2" t="s">
        <v>40</v>
      </c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spans="1:17" x14ac:dyDescent="0.2">
      <c r="A100" s="13"/>
      <c r="B100" s="2" t="s">
        <v>40</v>
      </c>
      <c r="C100" s="13"/>
      <c r="D100" s="2" t="s">
        <v>40</v>
      </c>
      <c r="E100" s="13"/>
      <c r="F100" s="2" t="s">
        <v>40</v>
      </c>
      <c r="G100" s="2" t="s">
        <v>40</v>
      </c>
      <c r="H100" s="13"/>
      <c r="I100" s="2" t="s">
        <v>40</v>
      </c>
      <c r="J100" s="13"/>
      <c r="K100" s="13"/>
      <c r="L100" s="13"/>
      <c r="M100" s="13"/>
      <c r="N100" s="13"/>
      <c r="O100" s="13"/>
      <c r="P100" s="13"/>
      <c r="Q100" s="13"/>
    </row>
    <row r="101" spans="1:17" x14ac:dyDescent="0.2">
      <c r="A101" s="1" t="s">
        <v>40</v>
      </c>
      <c r="B101" s="13"/>
      <c r="C101" s="13"/>
      <c r="D101" s="13"/>
      <c r="E101" s="13"/>
      <c r="F101" s="13"/>
      <c r="G101" s="2" t="s">
        <v>40</v>
      </c>
      <c r="H101" s="2" t="s">
        <v>40</v>
      </c>
      <c r="I101" s="13"/>
      <c r="J101" s="13"/>
      <c r="K101" s="13"/>
      <c r="L101" s="13"/>
      <c r="M101" s="13"/>
      <c r="N101" s="13"/>
      <c r="O101" s="13"/>
      <c r="P101" s="13"/>
      <c r="Q101" s="2" t="s">
        <v>40</v>
      </c>
    </row>
    <row r="102" spans="1:17" x14ac:dyDescent="0.2">
      <c r="A102" s="13"/>
      <c r="B102" s="13"/>
      <c r="C102" s="13"/>
      <c r="D102" s="13"/>
      <c r="E102" s="13"/>
      <c r="F102" s="13"/>
      <c r="G102" s="13"/>
      <c r="H102" s="2" t="s">
        <v>40</v>
      </c>
      <c r="I102" s="2" t="s">
        <v>40</v>
      </c>
      <c r="J102" s="13"/>
      <c r="K102" s="13"/>
      <c r="L102" s="13"/>
      <c r="M102" s="13"/>
      <c r="N102" s="13"/>
      <c r="O102" s="13"/>
      <c r="P102" s="13"/>
      <c r="Q102" s="13"/>
    </row>
    <row r="103" spans="1:17" x14ac:dyDescent="0.2">
      <c r="A103" s="13"/>
      <c r="B103" s="2" t="s">
        <v>40</v>
      </c>
      <c r="C103" s="13"/>
      <c r="D103" s="13"/>
      <c r="E103" s="2" t="s">
        <v>40</v>
      </c>
      <c r="F103" s="13"/>
      <c r="G103" s="2" t="s">
        <v>40</v>
      </c>
      <c r="H103" s="13"/>
      <c r="I103" s="13"/>
      <c r="J103" s="13"/>
      <c r="K103" s="13"/>
      <c r="L103" s="13"/>
      <c r="M103" s="13"/>
      <c r="N103" s="13"/>
      <c r="O103" s="13"/>
      <c r="P103" s="13"/>
      <c r="Q103" s="2" t="s">
        <v>40</v>
      </c>
    </row>
    <row r="104" spans="1:17" x14ac:dyDescent="0.2">
      <c r="A104" s="13"/>
      <c r="B104" s="2" t="s">
        <v>40</v>
      </c>
      <c r="C104" s="13"/>
      <c r="D104" s="13"/>
      <c r="E104" s="2" t="s">
        <v>40</v>
      </c>
      <c r="F104" s="13"/>
      <c r="G104" s="13"/>
      <c r="H104" s="13"/>
      <c r="I104" s="2" t="s">
        <v>40</v>
      </c>
      <c r="J104" s="13"/>
      <c r="K104" s="13"/>
      <c r="L104" s="2" t="s">
        <v>40</v>
      </c>
      <c r="M104" s="13"/>
      <c r="N104" s="13"/>
      <c r="O104" s="2" t="s">
        <v>40</v>
      </c>
      <c r="P104" s="2" t="s">
        <v>40</v>
      </c>
      <c r="Q104" s="13"/>
    </row>
    <row r="105" spans="1:17" x14ac:dyDescent="0.2">
      <c r="A105" s="13"/>
      <c r="B105" s="13"/>
      <c r="C105" s="13"/>
      <c r="D105" s="13"/>
      <c r="E105" s="2" t="s">
        <v>40</v>
      </c>
      <c r="F105" s="13"/>
      <c r="G105" s="13"/>
      <c r="H105" s="13"/>
      <c r="I105" s="2" t="s">
        <v>40</v>
      </c>
      <c r="J105" s="13"/>
      <c r="K105" s="13"/>
      <c r="L105" s="2" t="s">
        <v>40</v>
      </c>
      <c r="M105" s="13"/>
      <c r="N105" s="13"/>
      <c r="O105" s="13"/>
      <c r="P105" s="13"/>
      <c r="Q105" s="2" t="s">
        <v>40</v>
      </c>
    </row>
    <row r="106" spans="1:17" x14ac:dyDescent="0.2">
      <c r="A106" s="13"/>
      <c r="B106" s="2" t="s">
        <v>40</v>
      </c>
      <c r="C106" s="13"/>
      <c r="D106" s="2" t="s">
        <v>40</v>
      </c>
      <c r="E106" s="2" t="s">
        <v>40</v>
      </c>
      <c r="F106" s="13"/>
      <c r="G106" s="13"/>
      <c r="H106" s="13"/>
      <c r="I106" s="2" t="s">
        <v>40</v>
      </c>
      <c r="J106" s="13"/>
      <c r="K106" s="2" t="s">
        <v>40</v>
      </c>
      <c r="L106" s="2" t="s">
        <v>40</v>
      </c>
      <c r="M106" s="13"/>
      <c r="N106" s="13"/>
      <c r="O106" s="2" t="s">
        <v>40</v>
      </c>
      <c r="P106" s="2" t="s">
        <v>40</v>
      </c>
      <c r="Q106" s="2" t="s">
        <v>40</v>
      </c>
    </row>
    <row r="107" spans="1:17" x14ac:dyDescent="0.2">
      <c r="A107" s="13"/>
      <c r="B107" s="13"/>
      <c r="C107" s="13"/>
      <c r="D107" s="13"/>
      <c r="E107" s="13"/>
      <c r="F107" s="13"/>
      <c r="G107" s="13"/>
      <c r="H107" s="13"/>
      <c r="I107" s="2" t="s">
        <v>40</v>
      </c>
      <c r="J107" s="13"/>
      <c r="K107" s="13"/>
      <c r="L107" s="2" t="s">
        <v>40</v>
      </c>
      <c r="M107" s="13"/>
      <c r="N107" s="13"/>
      <c r="O107" s="13"/>
      <c r="P107" s="13"/>
      <c r="Q107" s="13"/>
    </row>
    <row r="108" spans="1:17" x14ac:dyDescent="0.2">
      <c r="A108" s="13"/>
      <c r="B108" s="13"/>
      <c r="C108" s="13"/>
      <c r="D108" s="13"/>
      <c r="E108" s="2" t="s">
        <v>40</v>
      </c>
      <c r="F108" s="2" t="s">
        <v>40</v>
      </c>
      <c r="G108" s="13"/>
      <c r="H108" s="13"/>
      <c r="I108" s="2" t="s">
        <v>40</v>
      </c>
      <c r="J108" s="2" t="s">
        <v>40</v>
      </c>
      <c r="K108" s="13"/>
      <c r="L108" s="13"/>
      <c r="M108" s="13"/>
      <c r="N108" s="13"/>
      <c r="O108" s="2" t="s">
        <v>40</v>
      </c>
      <c r="P108" s="13"/>
      <c r="Q108" s="2" t="s">
        <v>40</v>
      </c>
    </row>
    <row r="109" spans="1:17" x14ac:dyDescent="0.2">
      <c r="A109" s="1" t="s">
        <v>40</v>
      </c>
      <c r="B109" s="2" t="s">
        <v>40</v>
      </c>
      <c r="C109" s="13"/>
      <c r="D109" s="13"/>
      <c r="E109" s="2" t="s">
        <v>40</v>
      </c>
      <c r="F109" s="13"/>
      <c r="G109" s="13"/>
      <c r="H109" s="2" t="s">
        <v>40</v>
      </c>
      <c r="I109" s="13"/>
      <c r="J109" s="2" t="s">
        <v>40</v>
      </c>
      <c r="K109" s="2" t="s">
        <v>40</v>
      </c>
      <c r="L109" s="2" t="s">
        <v>40</v>
      </c>
      <c r="M109" s="2" t="s">
        <v>40</v>
      </c>
      <c r="N109" s="13"/>
      <c r="O109" s="13"/>
      <c r="P109" s="2" t="s">
        <v>40</v>
      </c>
      <c r="Q109" s="2" t="s">
        <v>40</v>
      </c>
    </row>
    <row r="110" spans="1:17" x14ac:dyDescent="0.2">
      <c r="A110" s="1" t="s">
        <v>40</v>
      </c>
      <c r="B110" s="13"/>
      <c r="C110" s="2" t="s">
        <v>40</v>
      </c>
      <c r="D110" s="13"/>
      <c r="E110" s="2" t="s">
        <v>40</v>
      </c>
      <c r="F110" s="13"/>
      <c r="G110" s="13"/>
      <c r="H110" s="13"/>
      <c r="I110" s="2" t="s">
        <v>40</v>
      </c>
      <c r="J110" s="2" t="s">
        <v>40</v>
      </c>
      <c r="K110" s="2" t="s">
        <v>40</v>
      </c>
      <c r="L110" s="2" t="s">
        <v>40</v>
      </c>
      <c r="M110" s="13"/>
      <c r="N110" s="2" t="s">
        <v>40</v>
      </c>
      <c r="O110" s="2" t="s">
        <v>40</v>
      </c>
      <c r="P110" s="13"/>
      <c r="Q110" s="2" t="s">
        <v>40</v>
      </c>
    </row>
    <row r="111" spans="1:17" x14ac:dyDescent="0.2">
      <c r="A111" s="13"/>
      <c r="B111" s="13"/>
      <c r="C111" s="13"/>
      <c r="D111" s="13"/>
      <c r="E111" s="2" t="s">
        <v>40</v>
      </c>
      <c r="F111" s="13"/>
      <c r="G111" s="13"/>
      <c r="H111" s="2" t="s">
        <v>40</v>
      </c>
      <c r="I111" s="13"/>
      <c r="J111" s="13"/>
      <c r="K111" s="2" t="s">
        <v>40</v>
      </c>
      <c r="L111" s="2" t="s">
        <v>40</v>
      </c>
      <c r="M111" s="13"/>
      <c r="N111" s="13"/>
      <c r="O111" s="2" t="s">
        <v>40</v>
      </c>
      <c r="P111" s="13"/>
      <c r="Q111" s="13"/>
    </row>
    <row r="112" spans="1:17" x14ac:dyDescent="0.2">
      <c r="A112" s="13"/>
      <c r="B112" s="2" t="s">
        <v>40</v>
      </c>
      <c r="C112" s="13"/>
      <c r="D112" s="13"/>
      <c r="E112" s="2" t="s">
        <v>40</v>
      </c>
      <c r="F112" s="13"/>
      <c r="G112" s="2" t="s">
        <v>40</v>
      </c>
      <c r="H112" s="13"/>
      <c r="I112" s="13"/>
      <c r="J112" s="13"/>
      <c r="K112" s="2" t="s">
        <v>40</v>
      </c>
      <c r="L112" s="13"/>
      <c r="M112" s="13"/>
      <c r="N112" s="13"/>
      <c r="O112" s="2" t="s">
        <v>40</v>
      </c>
      <c r="P112" s="13"/>
      <c r="Q112" s="2" t="s">
        <v>40</v>
      </c>
    </row>
    <row r="113" spans="1:17" x14ac:dyDescent="0.2">
      <c r="A113" s="13"/>
      <c r="B113" s="13"/>
      <c r="C113" s="13"/>
      <c r="D113" s="13"/>
      <c r="E113" s="13"/>
      <c r="F113" s="13"/>
      <c r="G113" s="13"/>
      <c r="H113" s="2" t="s">
        <v>40</v>
      </c>
      <c r="I113" s="13"/>
      <c r="J113" s="13"/>
      <c r="K113" s="2" t="s">
        <v>40</v>
      </c>
      <c r="L113" s="13"/>
      <c r="M113" s="13"/>
      <c r="N113" s="13"/>
      <c r="O113" s="13"/>
      <c r="P113" s="13"/>
      <c r="Q113" s="2" t="s">
        <v>40</v>
      </c>
    </row>
    <row r="114" spans="1:17" x14ac:dyDescent="0.2">
      <c r="A114" s="13"/>
      <c r="B114" s="2" t="s">
        <v>40</v>
      </c>
      <c r="C114" s="2" t="s">
        <v>40</v>
      </c>
      <c r="D114" s="13"/>
      <c r="E114" s="13"/>
      <c r="F114" s="13"/>
      <c r="G114" s="13"/>
      <c r="H114" s="2" t="s">
        <v>40</v>
      </c>
      <c r="I114" s="13"/>
      <c r="J114" s="13"/>
      <c r="K114" s="13"/>
      <c r="L114" s="13"/>
      <c r="M114" s="13"/>
      <c r="N114" s="13"/>
      <c r="O114" s="13"/>
      <c r="P114" s="13"/>
      <c r="Q114" s="2" t="s">
        <v>40</v>
      </c>
    </row>
    <row r="115" spans="1:17" x14ac:dyDescent="0.2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2" t="s">
        <v>40</v>
      </c>
      <c r="P115" s="13"/>
      <c r="Q115" s="2" t="s">
        <v>40</v>
      </c>
    </row>
    <row r="116" spans="1:17" x14ac:dyDescent="0.2">
      <c r="A116" s="13"/>
      <c r="B116" s="13"/>
      <c r="C116" s="13"/>
      <c r="D116" s="2" t="s">
        <v>40</v>
      </c>
      <c r="E116" s="2" t="s">
        <v>40</v>
      </c>
      <c r="F116" s="13"/>
      <c r="G116" s="13"/>
      <c r="H116" s="13"/>
      <c r="I116" s="13"/>
      <c r="J116" s="13"/>
      <c r="K116" s="2" t="s">
        <v>40</v>
      </c>
      <c r="L116" s="13"/>
      <c r="M116" s="13"/>
      <c r="N116" s="13"/>
      <c r="O116" s="13"/>
      <c r="P116" s="13"/>
      <c r="Q116" s="13"/>
    </row>
    <row r="117" spans="1:17" x14ac:dyDescent="0.2">
      <c r="A117" s="13"/>
      <c r="B117" s="13"/>
      <c r="C117" s="13"/>
      <c r="D117" s="13"/>
      <c r="E117" s="13"/>
      <c r="F117" s="13"/>
      <c r="G117" s="13"/>
      <c r="H117" s="13"/>
      <c r="I117" s="13"/>
      <c r="J117" s="2" t="s">
        <v>40</v>
      </c>
      <c r="K117" s="13"/>
      <c r="L117" s="13"/>
      <c r="M117" s="13"/>
      <c r="N117" s="13"/>
      <c r="O117" s="13"/>
      <c r="P117" s="13"/>
      <c r="Q117" s="13"/>
    </row>
    <row r="118" spans="1:17" x14ac:dyDescent="0.2">
      <c r="A118" s="1" t="s">
        <v>40</v>
      </c>
      <c r="B118" s="2" t="s">
        <v>40</v>
      </c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2" t="s">
        <v>40</v>
      </c>
      <c r="P118" s="13"/>
      <c r="Q118" s="13"/>
    </row>
    <row r="119" spans="1:17" x14ac:dyDescent="0.2">
      <c r="A119" s="13"/>
      <c r="B119" s="13"/>
      <c r="C119" s="13"/>
      <c r="D119" s="2" t="s">
        <v>40</v>
      </c>
      <c r="E119" s="13"/>
      <c r="F119" s="13"/>
      <c r="G119" s="13"/>
      <c r="H119" s="2" t="s">
        <v>40</v>
      </c>
      <c r="I119" s="13"/>
      <c r="J119" s="13"/>
      <c r="K119" s="2" t="s">
        <v>40</v>
      </c>
      <c r="L119" s="13"/>
      <c r="M119" s="13"/>
      <c r="N119" s="13"/>
      <c r="O119" s="2" t="s">
        <v>40</v>
      </c>
      <c r="P119" s="13"/>
      <c r="Q119" s="2" t="s">
        <v>40</v>
      </c>
    </row>
    <row r="120" spans="1:17" x14ac:dyDescent="0.2">
      <c r="A120" s="13"/>
      <c r="B120" s="13"/>
      <c r="C120" s="13"/>
      <c r="D120" s="13"/>
      <c r="E120" s="2" t="s">
        <v>40</v>
      </c>
      <c r="F120" s="13"/>
      <c r="G120" s="13"/>
      <c r="H120" s="2" t="s">
        <v>40</v>
      </c>
      <c r="I120" s="13"/>
      <c r="J120" s="13"/>
      <c r="K120" s="2" t="s">
        <v>40</v>
      </c>
      <c r="L120" s="13"/>
      <c r="M120" s="13"/>
      <c r="N120" s="2" t="s">
        <v>40</v>
      </c>
      <c r="O120" s="2" t="s">
        <v>40</v>
      </c>
      <c r="P120" s="2" t="s">
        <v>40</v>
      </c>
      <c r="Q120" s="2" t="s">
        <v>40</v>
      </c>
    </row>
    <row r="121" spans="1:17" x14ac:dyDescent="0.2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2" t="s">
        <v>40</v>
      </c>
      <c r="L121" s="13"/>
      <c r="M121" s="13"/>
      <c r="N121" s="13"/>
      <c r="O121" s="13"/>
      <c r="P121" s="13"/>
      <c r="Q121" s="2" t="s">
        <v>40</v>
      </c>
    </row>
    <row r="122" spans="1:17" x14ac:dyDescent="0.2">
      <c r="A122" s="13"/>
      <c r="B122" s="13"/>
      <c r="C122" s="13"/>
      <c r="D122" s="13"/>
      <c r="E122" s="13"/>
      <c r="F122" s="13"/>
      <c r="G122" s="13"/>
      <c r="H122" s="2" t="s">
        <v>40</v>
      </c>
      <c r="I122" s="2" t="s">
        <v>40</v>
      </c>
      <c r="J122" s="13"/>
      <c r="K122" s="13"/>
      <c r="L122" s="13"/>
      <c r="M122" s="2" t="s">
        <v>40</v>
      </c>
      <c r="N122" s="13"/>
      <c r="O122" s="13"/>
      <c r="P122" s="2" t="s">
        <v>40</v>
      </c>
      <c r="Q122" s="2" t="s">
        <v>40</v>
      </c>
    </row>
    <row r="123" spans="1:17" x14ac:dyDescent="0.2">
      <c r="A123" s="1" t="s">
        <v>40</v>
      </c>
      <c r="B123" s="2" t="s">
        <v>40</v>
      </c>
      <c r="C123" s="2" t="s">
        <v>40</v>
      </c>
      <c r="D123" s="13"/>
      <c r="E123" s="2" t="s">
        <v>40</v>
      </c>
      <c r="F123" s="13"/>
      <c r="G123" s="13"/>
      <c r="H123" s="13"/>
      <c r="I123" s="2" t="s">
        <v>40</v>
      </c>
      <c r="J123" s="2" t="s">
        <v>40</v>
      </c>
      <c r="K123" s="2" t="s">
        <v>40</v>
      </c>
      <c r="L123" s="2" t="s">
        <v>40</v>
      </c>
      <c r="M123" s="2" t="s">
        <v>40</v>
      </c>
      <c r="N123" s="13"/>
      <c r="O123" s="13"/>
      <c r="P123" s="2" t="s">
        <v>40</v>
      </c>
      <c r="Q123" s="2" t="s">
        <v>40</v>
      </c>
    </row>
    <row r="124" spans="1:17" x14ac:dyDescent="0.2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2" t="s">
        <v>40</v>
      </c>
      <c r="L124" s="13"/>
      <c r="M124" s="13"/>
      <c r="N124" s="13"/>
      <c r="O124" s="13"/>
      <c r="P124" s="13"/>
      <c r="Q124" s="13"/>
    </row>
    <row r="125" spans="1:17" x14ac:dyDescent="0.2">
      <c r="A125" s="13"/>
      <c r="B125" s="13"/>
      <c r="C125" s="13"/>
      <c r="D125" s="13"/>
      <c r="E125" s="2" t="s">
        <v>40</v>
      </c>
      <c r="F125" s="13"/>
      <c r="G125" s="13"/>
      <c r="H125" s="13"/>
      <c r="I125" s="13"/>
      <c r="J125" s="13"/>
      <c r="K125" s="13"/>
      <c r="L125" s="2" t="s">
        <v>40</v>
      </c>
      <c r="M125" s="13"/>
      <c r="N125" s="13"/>
      <c r="O125" s="13"/>
      <c r="P125" s="2" t="s">
        <v>40</v>
      </c>
      <c r="Q125" s="13"/>
    </row>
    <row r="126" spans="1:17" x14ac:dyDescent="0.2">
      <c r="A126" s="13"/>
      <c r="B126" s="13"/>
      <c r="C126" s="13"/>
      <c r="D126" s="13"/>
      <c r="E126" s="2" t="s">
        <v>40</v>
      </c>
      <c r="F126" s="2" t="s">
        <v>40</v>
      </c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spans="1:17" x14ac:dyDescent="0.2">
      <c r="A127" s="1" t="s">
        <v>40</v>
      </c>
      <c r="B127" s="13"/>
      <c r="C127" s="13"/>
      <c r="D127" s="2" t="s">
        <v>40</v>
      </c>
      <c r="E127" s="13"/>
      <c r="F127" s="13"/>
      <c r="G127" s="13"/>
      <c r="H127" s="13"/>
      <c r="I127" s="13"/>
      <c r="J127" s="2" t="s">
        <v>40</v>
      </c>
      <c r="K127" s="2" t="s">
        <v>40</v>
      </c>
      <c r="L127" s="2" t="s">
        <v>40</v>
      </c>
      <c r="M127" s="13"/>
      <c r="N127" s="13"/>
      <c r="O127" s="13"/>
      <c r="P127" s="13"/>
      <c r="Q127" s="2" t="s">
        <v>40</v>
      </c>
    </row>
    <row r="128" spans="1:17" x14ac:dyDescent="0.2">
      <c r="A128" s="1" t="s">
        <v>40</v>
      </c>
      <c r="B128" s="2" t="s">
        <v>40</v>
      </c>
      <c r="C128" s="13"/>
      <c r="D128" s="13"/>
      <c r="E128" s="13"/>
      <c r="F128" s="13"/>
      <c r="G128" s="2" t="s">
        <v>40</v>
      </c>
      <c r="H128" s="13"/>
      <c r="I128" s="2" t="s">
        <v>40</v>
      </c>
      <c r="J128" s="13"/>
      <c r="K128" s="2" t="s">
        <v>40</v>
      </c>
      <c r="L128" s="2" t="s">
        <v>40</v>
      </c>
      <c r="M128" s="2" t="s">
        <v>40</v>
      </c>
      <c r="N128" s="13"/>
      <c r="O128" s="2" t="s">
        <v>40</v>
      </c>
      <c r="P128" s="13"/>
      <c r="Q128" s="2" t="s">
        <v>40</v>
      </c>
    </row>
    <row r="129" spans="1:17" x14ac:dyDescent="0.2">
      <c r="A129" s="1" t="s">
        <v>40</v>
      </c>
      <c r="B129" s="2" t="s">
        <v>40</v>
      </c>
      <c r="C129" s="13"/>
      <c r="D129" s="2" t="s">
        <v>40</v>
      </c>
      <c r="E129" s="2" t="s">
        <v>40</v>
      </c>
      <c r="F129" s="13"/>
      <c r="G129" s="13"/>
      <c r="H129" s="13"/>
      <c r="I129" s="2" t="s">
        <v>40</v>
      </c>
      <c r="J129" s="13"/>
      <c r="K129" s="13"/>
      <c r="L129" s="2" t="s">
        <v>40</v>
      </c>
      <c r="M129" s="13"/>
      <c r="N129" s="13"/>
      <c r="O129" s="2" t="s">
        <v>40</v>
      </c>
      <c r="P129" s="13"/>
      <c r="Q129" s="13"/>
    </row>
    <row r="130" spans="1:17" x14ac:dyDescent="0.2">
      <c r="A130" s="13"/>
      <c r="B130" s="13"/>
      <c r="C130" s="13"/>
      <c r="D130" s="13"/>
      <c r="E130" s="13"/>
      <c r="F130" s="13"/>
      <c r="G130" s="13"/>
      <c r="H130" s="2" t="s">
        <v>40</v>
      </c>
      <c r="I130" s="2" t="s">
        <v>40</v>
      </c>
      <c r="J130" s="13"/>
      <c r="K130" s="2" t="s">
        <v>40</v>
      </c>
      <c r="L130" s="13"/>
      <c r="M130" s="13"/>
      <c r="N130" s="13"/>
      <c r="O130" s="13"/>
      <c r="P130" s="13"/>
      <c r="Q130" s="13"/>
    </row>
    <row r="131" spans="1:17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2" t="s">
        <v>40</v>
      </c>
    </row>
    <row r="132" spans="1:17" x14ac:dyDescent="0.2">
      <c r="A132" s="13"/>
      <c r="B132" s="2" t="s">
        <v>40</v>
      </c>
      <c r="C132" s="13"/>
      <c r="D132" s="13"/>
      <c r="E132" s="13"/>
      <c r="F132" s="13"/>
      <c r="G132" s="2" t="s">
        <v>40</v>
      </c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spans="1:17" x14ac:dyDescent="0.2">
      <c r="A133" s="13"/>
      <c r="B133" s="13"/>
      <c r="C133" s="13"/>
      <c r="D133" s="13"/>
      <c r="E133" s="2" t="s">
        <v>40</v>
      </c>
      <c r="F133" s="13"/>
      <c r="G133" s="2" t="s">
        <v>40</v>
      </c>
      <c r="H133" s="13"/>
      <c r="I133" s="13"/>
      <c r="J133" s="13"/>
      <c r="K133" s="2" t="s">
        <v>40</v>
      </c>
      <c r="L133" s="13"/>
      <c r="M133" s="13"/>
      <c r="N133" s="13"/>
      <c r="O133" s="13"/>
      <c r="P133" s="13"/>
      <c r="Q133" s="13"/>
    </row>
    <row r="134" spans="1:17" x14ac:dyDescent="0.2">
      <c r="A134" s="13"/>
      <c r="B134" s="13"/>
      <c r="C134" s="2" t="s">
        <v>40</v>
      </c>
      <c r="D134" s="2" t="s">
        <v>40</v>
      </c>
      <c r="E134" s="2" t="s">
        <v>40</v>
      </c>
      <c r="F134" s="2" t="s">
        <v>40</v>
      </c>
      <c r="G134" s="13"/>
      <c r="H134" s="13"/>
      <c r="I134" s="2" t="s">
        <v>40</v>
      </c>
      <c r="J134" s="2" t="s">
        <v>40</v>
      </c>
      <c r="K134" s="13"/>
      <c r="L134" s="13"/>
      <c r="M134" s="13"/>
      <c r="N134" s="13"/>
      <c r="O134" s="13"/>
      <c r="P134" s="2" t="s">
        <v>40</v>
      </c>
      <c r="Q134" s="2" t="s">
        <v>40</v>
      </c>
    </row>
    <row r="135" spans="1:17" x14ac:dyDescent="0.2">
      <c r="A135" s="13"/>
      <c r="B135" s="13"/>
      <c r="C135" s="13"/>
      <c r="D135" s="13"/>
      <c r="E135" s="13"/>
      <c r="F135" s="13"/>
      <c r="G135" s="13"/>
      <c r="H135" s="2" t="s">
        <v>40</v>
      </c>
      <c r="I135" s="13"/>
      <c r="J135" s="13"/>
      <c r="K135" s="13"/>
      <c r="L135" s="13"/>
      <c r="M135" s="13"/>
      <c r="N135" s="13"/>
      <c r="O135" s="13"/>
      <c r="P135" s="13"/>
      <c r="Q135" s="13"/>
    </row>
    <row r="136" spans="1:17" x14ac:dyDescent="0.2">
      <c r="A136" s="13"/>
      <c r="B136" s="13"/>
      <c r="C136" s="13"/>
      <c r="D136" s="13"/>
      <c r="E136" s="2" t="s">
        <v>40</v>
      </c>
      <c r="F136" s="13"/>
      <c r="G136" s="13"/>
      <c r="H136" s="13"/>
      <c r="I136" s="2" t="s">
        <v>40</v>
      </c>
      <c r="J136" s="13"/>
      <c r="K136" s="2" t="s">
        <v>40</v>
      </c>
      <c r="L136" s="2" t="s">
        <v>40</v>
      </c>
      <c r="M136" s="13"/>
      <c r="N136" s="13"/>
      <c r="O136" s="2" t="s">
        <v>40</v>
      </c>
      <c r="P136" s="13"/>
      <c r="Q136" s="2" t="s">
        <v>40</v>
      </c>
    </row>
    <row r="137" spans="1:17" x14ac:dyDescent="0.2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2" t="s">
        <v>40</v>
      </c>
      <c r="P137" s="13"/>
      <c r="Q137" s="13"/>
    </row>
    <row r="138" spans="1:17" x14ac:dyDescent="0.2">
      <c r="A138" s="13"/>
      <c r="B138" s="2" t="s">
        <v>40</v>
      </c>
      <c r="C138" s="13"/>
      <c r="D138" s="13"/>
      <c r="E138" s="13"/>
      <c r="F138" s="13"/>
      <c r="G138" s="13"/>
      <c r="H138" s="13"/>
      <c r="I138" s="2" t="s">
        <v>40</v>
      </c>
      <c r="J138" s="2" t="s">
        <v>40</v>
      </c>
      <c r="K138" s="13"/>
      <c r="L138" s="13"/>
      <c r="M138" s="2" t="s">
        <v>40</v>
      </c>
      <c r="N138" s="13"/>
      <c r="O138" s="13"/>
      <c r="P138" s="13"/>
      <c r="Q138" s="13"/>
    </row>
    <row r="139" spans="1:17" x14ac:dyDescent="0.2">
      <c r="A139" s="13"/>
      <c r="B139" s="13"/>
      <c r="C139" s="13"/>
      <c r="D139" s="13"/>
      <c r="E139" s="2" t="s">
        <v>40</v>
      </c>
      <c r="F139" s="13"/>
      <c r="G139" s="13"/>
      <c r="H139" s="13"/>
      <c r="I139" s="13"/>
      <c r="J139" s="13"/>
      <c r="K139" s="2" t="s">
        <v>40</v>
      </c>
      <c r="L139" s="2" t="s">
        <v>40</v>
      </c>
      <c r="M139" s="13"/>
      <c r="N139" s="13"/>
      <c r="O139" s="13"/>
      <c r="P139" s="13"/>
      <c r="Q139" s="2" t="s">
        <v>40</v>
      </c>
    </row>
    <row r="140" spans="1:17" x14ac:dyDescent="0.2">
      <c r="A140" s="13"/>
      <c r="B140" s="13"/>
      <c r="C140" s="13"/>
      <c r="D140" s="2" t="s">
        <v>40</v>
      </c>
      <c r="E140" s="13"/>
      <c r="F140" s="13"/>
      <c r="G140" s="13"/>
      <c r="H140" s="13"/>
      <c r="I140" s="13"/>
      <c r="J140" s="13"/>
      <c r="K140" s="2" t="s">
        <v>40</v>
      </c>
      <c r="L140" s="13"/>
      <c r="M140" s="13"/>
      <c r="N140" s="13"/>
      <c r="O140" s="13"/>
      <c r="P140" s="13"/>
      <c r="Q140" s="13"/>
    </row>
    <row r="141" spans="1:17" x14ac:dyDescent="0.2">
      <c r="A141" s="1" t="s">
        <v>40</v>
      </c>
      <c r="B141" s="2" t="s">
        <v>40</v>
      </c>
      <c r="C141" s="13"/>
      <c r="D141" s="13"/>
      <c r="E141" s="13"/>
      <c r="F141" s="13"/>
      <c r="G141" s="13"/>
      <c r="H141" s="2" t="s">
        <v>40</v>
      </c>
      <c r="I141" s="2" t="s">
        <v>40</v>
      </c>
      <c r="J141" s="13"/>
      <c r="K141" s="2" t="s">
        <v>40</v>
      </c>
      <c r="L141" s="2" t="s">
        <v>40</v>
      </c>
      <c r="M141" s="13"/>
      <c r="N141" s="13"/>
      <c r="O141" s="2" t="s">
        <v>40</v>
      </c>
      <c r="P141" s="13"/>
      <c r="Q141" s="13"/>
    </row>
    <row r="142" spans="1:17" x14ac:dyDescent="0.2">
      <c r="A142" s="1" t="s">
        <v>40</v>
      </c>
      <c r="B142" s="2" t="s">
        <v>40</v>
      </c>
      <c r="C142" s="2" t="s">
        <v>40</v>
      </c>
      <c r="D142" s="13"/>
      <c r="E142" s="2" t="s">
        <v>40</v>
      </c>
      <c r="F142" s="13"/>
      <c r="G142" s="2" t="s">
        <v>40</v>
      </c>
      <c r="H142" s="13"/>
      <c r="I142" s="13"/>
      <c r="J142" s="13"/>
      <c r="K142" s="13"/>
      <c r="L142" s="13"/>
      <c r="M142" s="13"/>
      <c r="N142" s="13"/>
      <c r="O142" s="13"/>
      <c r="P142" s="13"/>
      <c r="Q142" s="2" t="s">
        <v>40</v>
      </c>
    </row>
    <row r="143" spans="1:17" x14ac:dyDescent="0.2">
      <c r="A143" s="13"/>
      <c r="B143" s="2" t="s">
        <v>40</v>
      </c>
      <c r="C143" s="13"/>
      <c r="D143" s="13"/>
      <c r="E143" s="2" t="s">
        <v>40</v>
      </c>
      <c r="F143" s="13"/>
      <c r="G143" s="13"/>
      <c r="H143" s="13"/>
      <c r="I143" s="13"/>
      <c r="J143" s="13"/>
      <c r="K143" s="2" t="s">
        <v>40</v>
      </c>
      <c r="L143" s="13"/>
      <c r="M143" s="2" t="s">
        <v>40</v>
      </c>
      <c r="N143" s="13"/>
      <c r="O143" s="13"/>
      <c r="P143" s="13"/>
      <c r="Q143" s="2" t="s">
        <v>40</v>
      </c>
    </row>
    <row r="144" spans="1:17" x14ac:dyDescent="0.2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2" t="s">
        <v>40</v>
      </c>
      <c r="L144" s="13"/>
      <c r="M144" s="13"/>
      <c r="N144" s="13"/>
      <c r="O144" s="13"/>
      <c r="P144" s="13"/>
      <c r="Q144" s="13"/>
    </row>
    <row r="145" spans="1:17" x14ac:dyDescent="0.2">
      <c r="A145" s="13"/>
      <c r="B145" s="13"/>
      <c r="C145" s="2" t="s">
        <v>40</v>
      </c>
      <c r="D145" s="13"/>
      <c r="E145" s="2" t="s">
        <v>40</v>
      </c>
      <c r="F145" s="13"/>
      <c r="G145" s="13"/>
      <c r="H145" s="13"/>
      <c r="I145" s="13"/>
      <c r="J145" s="13"/>
      <c r="K145" s="13"/>
      <c r="L145" s="2" t="s">
        <v>40</v>
      </c>
      <c r="M145" s="13"/>
      <c r="N145" s="13"/>
      <c r="O145" s="13"/>
      <c r="P145" s="2" t="s">
        <v>40</v>
      </c>
      <c r="Q145" s="13"/>
    </row>
    <row r="146" spans="1:17" x14ac:dyDescent="0.2">
      <c r="A146" s="13"/>
      <c r="B146" s="13"/>
      <c r="C146" s="13"/>
      <c r="D146" s="13"/>
      <c r="E146" s="13"/>
      <c r="F146" s="13"/>
      <c r="G146" s="13"/>
      <c r="H146" s="13"/>
      <c r="I146" s="2" t="s">
        <v>40</v>
      </c>
      <c r="J146" s="13"/>
      <c r="K146" s="13"/>
      <c r="L146" s="13"/>
      <c r="M146" s="2" t="s">
        <v>40</v>
      </c>
      <c r="N146" s="13"/>
      <c r="O146" s="13"/>
      <c r="P146" s="2" t="s">
        <v>40</v>
      </c>
      <c r="Q146" s="13"/>
    </row>
    <row r="147" spans="1:17" x14ac:dyDescent="0.2">
      <c r="A147" s="13"/>
      <c r="B147" s="2" t="s">
        <v>40</v>
      </c>
      <c r="C147" s="13"/>
      <c r="D147" s="13"/>
      <c r="E147" s="13"/>
      <c r="F147" s="13"/>
      <c r="G147" s="13"/>
      <c r="H147" s="13"/>
      <c r="I147" s="2" t="s">
        <v>40</v>
      </c>
      <c r="J147" s="2" t="s">
        <v>40</v>
      </c>
      <c r="K147" s="2" t="s">
        <v>40</v>
      </c>
      <c r="L147" s="2" t="s">
        <v>40</v>
      </c>
      <c r="M147" s="13"/>
      <c r="N147" s="13"/>
      <c r="O147" s="13"/>
      <c r="P147" s="13"/>
      <c r="Q147" s="2" t="s">
        <v>40</v>
      </c>
    </row>
    <row r="148" spans="1:17" x14ac:dyDescent="0.2">
      <c r="A148" s="13"/>
      <c r="B148" s="13"/>
      <c r="C148" s="13"/>
      <c r="D148" s="13"/>
      <c r="E148" s="2" t="s">
        <v>40</v>
      </c>
      <c r="F148" s="13"/>
      <c r="G148" s="13"/>
      <c r="H148" s="2" t="s">
        <v>40</v>
      </c>
      <c r="I148" s="13"/>
      <c r="J148" s="13"/>
      <c r="K148" s="13"/>
      <c r="L148" s="2" t="s">
        <v>40</v>
      </c>
      <c r="M148" s="2" t="s">
        <v>40</v>
      </c>
      <c r="N148" s="13"/>
      <c r="O148" s="13"/>
      <c r="P148" s="13"/>
      <c r="Q148" s="2" t="s">
        <v>40</v>
      </c>
    </row>
    <row r="149" spans="1:17" x14ac:dyDescent="0.2">
      <c r="A149" s="1" t="s">
        <v>40</v>
      </c>
      <c r="B149" s="2" t="s">
        <v>40</v>
      </c>
      <c r="C149" s="13"/>
      <c r="D149" s="13"/>
      <c r="E149" s="2" t="s">
        <v>40</v>
      </c>
      <c r="F149" s="13"/>
      <c r="G149" s="13"/>
      <c r="H149" s="13"/>
      <c r="I149" s="2" t="s">
        <v>40</v>
      </c>
      <c r="J149" s="2" t="s">
        <v>40</v>
      </c>
      <c r="K149" s="2" t="s">
        <v>40</v>
      </c>
      <c r="L149" s="2" t="s">
        <v>40</v>
      </c>
      <c r="M149" s="13"/>
      <c r="N149" s="13"/>
      <c r="O149" s="13"/>
      <c r="P149" s="13"/>
      <c r="Q149" s="13"/>
    </row>
    <row r="150" spans="1:17" x14ac:dyDescent="0.2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2" t="s">
        <v>40</v>
      </c>
    </row>
    <row r="151" spans="1:17" x14ac:dyDescent="0.2">
      <c r="A151" s="13"/>
      <c r="B151" s="13"/>
      <c r="C151" s="13"/>
      <c r="D151" s="2" t="s">
        <v>40</v>
      </c>
      <c r="E151" s="13"/>
      <c r="F151" s="13"/>
      <c r="G151" s="13"/>
      <c r="H151" s="13"/>
      <c r="I151" s="13"/>
      <c r="J151" s="13"/>
      <c r="K151" s="13"/>
      <c r="L151" s="2" t="s">
        <v>40</v>
      </c>
      <c r="M151" s="13"/>
      <c r="N151" s="13"/>
      <c r="O151" s="13"/>
      <c r="P151" s="2" t="s">
        <v>40</v>
      </c>
      <c r="Q151" s="13"/>
    </row>
    <row r="152" spans="1:17" x14ac:dyDescent="0.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2" t="s">
        <v>40</v>
      </c>
      <c r="L152" s="2" t="s">
        <v>40</v>
      </c>
      <c r="M152" s="13"/>
      <c r="N152" s="13"/>
      <c r="O152" s="2" t="s">
        <v>40</v>
      </c>
      <c r="P152" s="13"/>
      <c r="Q152" s="2" t="s">
        <v>40</v>
      </c>
    </row>
    <row r="153" spans="1:17" x14ac:dyDescent="0.2">
      <c r="A153" s="1" t="s">
        <v>40</v>
      </c>
      <c r="B153" s="13"/>
      <c r="C153" s="13"/>
      <c r="D153" s="2" t="s">
        <v>40</v>
      </c>
      <c r="E153" s="2" t="s">
        <v>40</v>
      </c>
      <c r="F153" s="13"/>
      <c r="G153" s="2" t="s">
        <v>40</v>
      </c>
      <c r="H153" s="13"/>
      <c r="I153" s="2" t="s">
        <v>40</v>
      </c>
      <c r="J153" s="2" t="s">
        <v>40</v>
      </c>
      <c r="K153" s="13"/>
      <c r="L153" s="13"/>
      <c r="M153" s="13"/>
      <c r="N153" s="13"/>
      <c r="O153" s="13"/>
      <c r="P153" s="13"/>
      <c r="Q153" s="2" t="s">
        <v>40</v>
      </c>
    </row>
    <row r="154" spans="1:17" x14ac:dyDescent="0.2">
      <c r="A154" s="1" t="s">
        <v>40</v>
      </c>
      <c r="B154" s="13"/>
      <c r="C154" s="13"/>
      <c r="D154" s="13"/>
      <c r="E154" s="2" t="s">
        <v>40</v>
      </c>
      <c r="F154" s="2" t="s">
        <v>40</v>
      </c>
      <c r="G154" s="13"/>
      <c r="H154" s="13"/>
      <c r="I154" s="2" t="s">
        <v>40</v>
      </c>
      <c r="J154" s="13"/>
      <c r="K154" s="13"/>
      <c r="L154" s="2" t="s">
        <v>40</v>
      </c>
      <c r="M154" s="13"/>
      <c r="N154" s="2" t="s">
        <v>40</v>
      </c>
      <c r="O154" s="2" t="s">
        <v>40</v>
      </c>
      <c r="P154" s="13"/>
      <c r="Q154" s="2" t="s">
        <v>40</v>
      </c>
    </row>
    <row r="155" spans="1:17" x14ac:dyDescent="0.2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2" t="s">
        <v>40</v>
      </c>
      <c r="L155" s="13"/>
      <c r="M155" s="13"/>
      <c r="N155" s="13"/>
      <c r="O155" s="13"/>
      <c r="P155" s="2" t="s">
        <v>40</v>
      </c>
      <c r="Q155" s="13"/>
    </row>
    <row r="156" spans="1:17" x14ac:dyDescent="0.2">
      <c r="A156" s="1" t="s">
        <v>40</v>
      </c>
      <c r="B156" s="2" t="s">
        <v>40</v>
      </c>
      <c r="C156" s="13"/>
      <c r="D156" s="13"/>
      <c r="E156" s="13"/>
      <c r="F156" s="13"/>
      <c r="G156" s="13"/>
      <c r="H156" s="13"/>
      <c r="I156" s="13"/>
      <c r="J156" s="13"/>
      <c r="K156" s="2" t="s">
        <v>40</v>
      </c>
      <c r="L156" s="13"/>
      <c r="M156" s="13"/>
      <c r="N156" s="13"/>
      <c r="O156" s="13"/>
      <c r="P156" s="13"/>
      <c r="Q156" s="2" t="s">
        <v>40</v>
      </c>
    </row>
    <row r="157" spans="1:17" x14ac:dyDescent="0.2">
      <c r="A157" s="1" t="s">
        <v>40</v>
      </c>
      <c r="B157" s="13"/>
      <c r="C157" s="13"/>
      <c r="D157" s="13"/>
      <c r="E157" s="13"/>
      <c r="F157" s="13"/>
      <c r="G157" s="13"/>
      <c r="H157" s="2" t="s">
        <v>40</v>
      </c>
      <c r="I157" s="13"/>
      <c r="J157" s="13"/>
      <c r="K157" s="2" t="s">
        <v>40</v>
      </c>
      <c r="L157" s="13"/>
      <c r="M157" s="13"/>
      <c r="N157" s="13"/>
      <c r="O157" s="13"/>
      <c r="P157" s="2" t="s">
        <v>40</v>
      </c>
      <c r="Q157" s="13"/>
    </row>
    <row r="158" spans="1:17" x14ac:dyDescent="0.2">
      <c r="A158" s="13"/>
      <c r="B158" s="2" t="s">
        <v>40</v>
      </c>
      <c r="C158" s="13"/>
      <c r="D158" s="2" t="s">
        <v>40</v>
      </c>
      <c r="E158" s="2" t="s">
        <v>40</v>
      </c>
      <c r="F158" s="13"/>
      <c r="G158" s="13"/>
      <c r="H158" s="13"/>
      <c r="I158" s="2" t="s">
        <v>40</v>
      </c>
      <c r="J158" s="13"/>
      <c r="K158" s="13"/>
      <c r="L158" s="2" t="s">
        <v>40</v>
      </c>
      <c r="M158" s="13"/>
      <c r="N158" s="13"/>
      <c r="O158" s="13"/>
      <c r="P158" s="13"/>
      <c r="Q158" s="2" t="s">
        <v>40</v>
      </c>
    </row>
    <row r="159" spans="1:17" x14ac:dyDescent="0.2">
      <c r="A159" s="13"/>
      <c r="B159" s="2" t="s">
        <v>40</v>
      </c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spans="1:17" x14ac:dyDescent="0.2">
      <c r="A160" s="1" t="s">
        <v>40</v>
      </c>
      <c r="B160" s="2" t="s">
        <v>40</v>
      </c>
      <c r="C160" s="13"/>
      <c r="D160" s="13"/>
      <c r="E160" s="2" t="s">
        <v>40</v>
      </c>
      <c r="F160" s="13"/>
      <c r="G160" s="13"/>
      <c r="H160" s="13"/>
      <c r="I160" s="2" t="s">
        <v>40</v>
      </c>
      <c r="J160" s="13"/>
      <c r="K160" s="2" t="s">
        <v>40</v>
      </c>
      <c r="L160" s="2" t="s">
        <v>40</v>
      </c>
      <c r="M160" s="2" t="s">
        <v>40</v>
      </c>
      <c r="N160" s="13"/>
      <c r="O160" s="13"/>
      <c r="P160" s="2" t="s">
        <v>40</v>
      </c>
      <c r="Q160" s="2" t="s">
        <v>40</v>
      </c>
    </row>
    <row r="161" spans="1:17" x14ac:dyDescent="0.2">
      <c r="A161" s="13"/>
      <c r="B161" s="2" t="s">
        <v>40</v>
      </c>
      <c r="C161" s="13"/>
      <c r="D161" s="13"/>
      <c r="E161" s="13"/>
      <c r="F161" s="2" t="s">
        <v>40</v>
      </c>
      <c r="G161" s="2" t="s">
        <v>40</v>
      </c>
      <c r="H161" s="2" t="s">
        <v>40</v>
      </c>
      <c r="I161" s="13"/>
      <c r="J161" s="13"/>
      <c r="K161" s="2" t="s">
        <v>40</v>
      </c>
      <c r="L161" s="2" t="s">
        <v>40</v>
      </c>
      <c r="M161" s="13"/>
      <c r="N161" s="13"/>
      <c r="O161" s="13"/>
      <c r="P161" s="13"/>
      <c r="Q161" s="13"/>
    </row>
    <row r="162" spans="1:17" x14ac:dyDescent="0.2">
      <c r="A162" s="1" t="s">
        <v>40</v>
      </c>
      <c r="B162" s="13"/>
      <c r="C162" s="13"/>
      <c r="D162" s="13"/>
      <c r="E162" s="2" t="s">
        <v>40</v>
      </c>
      <c r="F162" s="13"/>
      <c r="G162" s="2" t="s">
        <v>40</v>
      </c>
      <c r="H162" s="2" t="s">
        <v>40</v>
      </c>
      <c r="I162" s="13"/>
      <c r="J162" s="13"/>
      <c r="K162" s="13"/>
      <c r="L162" s="13"/>
      <c r="M162" s="13"/>
      <c r="N162" s="13"/>
      <c r="O162" s="13"/>
      <c r="P162" s="13"/>
      <c r="Q162" s="2" t="s">
        <v>40</v>
      </c>
    </row>
    <row r="163" spans="1:17" x14ac:dyDescent="0.2">
      <c r="A163" s="13"/>
      <c r="B163" s="2" t="s">
        <v>40</v>
      </c>
      <c r="C163" s="13"/>
      <c r="D163" s="13"/>
      <c r="E163" s="13"/>
      <c r="F163" s="13"/>
      <c r="G163" s="13"/>
      <c r="H163" s="13"/>
      <c r="I163" s="13"/>
      <c r="J163" s="13"/>
      <c r="K163" s="13"/>
      <c r="L163" s="2" t="s">
        <v>40</v>
      </c>
      <c r="M163" s="13"/>
      <c r="N163" s="13"/>
      <c r="O163" s="13"/>
      <c r="P163" s="13"/>
      <c r="Q163" s="13"/>
    </row>
    <row r="164" spans="1:17" x14ac:dyDescent="0.2">
      <c r="A164" s="13"/>
      <c r="B164" s="2" t="s">
        <v>40</v>
      </c>
      <c r="C164" s="13"/>
      <c r="D164" s="13"/>
      <c r="E164" s="2" t="s">
        <v>40</v>
      </c>
      <c r="F164" s="13"/>
      <c r="G164" s="13"/>
      <c r="H164" s="13"/>
      <c r="I164" s="2" t="s">
        <v>40</v>
      </c>
      <c r="J164" s="2" t="s">
        <v>40</v>
      </c>
      <c r="K164" s="2" t="s">
        <v>40</v>
      </c>
      <c r="L164" s="2" t="s">
        <v>40</v>
      </c>
      <c r="M164" s="13"/>
      <c r="N164" s="13"/>
      <c r="O164" s="13"/>
      <c r="P164" s="13"/>
      <c r="Q164" s="13"/>
    </row>
    <row r="165" spans="1:17" x14ac:dyDescent="0.2">
      <c r="A165" s="13"/>
      <c r="B165" s="2" t="s">
        <v>40</v>
      </c>
      <c r="C165" s="13"/>
      <c r="D165" s="13"/>
      <c r="E165" s="13"/>
      <c r="F165" s="13"/>
      <c r="G165" s="13"/>
      <c r="H165" s="13"/>
      <c r="I165" s="13"/>
      <c r="J165" s="2" t="s">
        <v>40</v>
      </c>
      <c r="K165" s="13"/>
      <c r="L165" s="13"/>
      <c r="M165" s="13"/>
      <c r="N165" s="13"/>
      <c r="O165" s="13"/>
      <c r="P165" s="13"/>
      <c r="Q165" s="2" t="s">
        <v>40</v>
      </c>
    </row>
    <row r="166" spans="1:17" x14ac:dyDescent="0.2">
      <c r="A166" s="13"/>
      <c r="B166" s="2" t="s">
        <v>40</v>
      </c>
      <c r="C166" s="2" t="s">
        <v>40</v>
      </c>
      <c r="D166" s="13"/>
      <c r="E166" s="13"/>
      <c r="F166" s="13"/>
      <c r="G166" s="13"/>
      <c r="H166" s="13"/>
      <c r="I166" s="13"/>
      <c r="J166" s="13"/>
      <c r="K166" s="2" t="s">
        <v>40</v>
      </c>
      <c r="L166" s="13"/>
      <c r="M166" s="13"/>
      <c r="N166" s="13"/>
      <c r="O166" s="13"/>
      <c r="P166" s="13"/>
      <c r="Q166" s="13"/>
    </row>
    <row r="167" spans="1:17" x14ac:dyDescent="0.2">
      <c r="A167" s="13"/>
      <c r="B167" s="13"/>
      <c r="C167" s="13"/>
      <c r="D167" s="13"/>
      <c r="E167" s="13"/>
      <c r="F167" s="13"/>
      <c r="G167" s="13"/>
      <c r="H167" s="13"/>
      <c r="I167" s="2" t="s">
        <v>40</v>
      </c>
      <c r="J167" s="2" t="s">
        <v>40</v>
      </c>
      <c r="K167" s="13"/>
      <c r="L167" s="2" t="s">
        <v>40</v>
      </c>
      <c r="M167" s="13"/>
      <c r="N167" s="13"/>
      <c r="O167" s="13"/>
      <c r="P167" s="13"/>
      <c r="Q167" s="13"/>
    </row>
    <row r="168" spans="1:17" x14ac:dyDescent="0.2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2" t="s">
        <v>40</v>
      </c>
      <c r="M168" s="13"/>
      <c r="N168" s="13"/>
      <c r="O168" s="13"/>
      <c r="P168" s="13"/>
      <c r="Q168" s="13"/>
    </row>
    <row r="169" spans="1:17" x14ac:dyDescent="0.2">
      <c r="A169" s="13"/>
      <c r="B169" s="2" t="s">
        <v>40</v>
      </c>
      <c r="C169" s="13"/>
      <c r="D169" s="13"/>
      <c r="E169" s="2" t="s">
        <v>40</v>
      </c>
      <c r="F169" s="13"/>
      <c r="G169" s="2" t="s">
        <v>40</v>
      </c>
      <c r="H169" s="13"/>
      <c r="I169" s="13"/>
      <c r="J169" s="2" t="s">
        <v>40</v>
      </c>
      <c r="K169" s="2" t="s">
        <v>40</v>
      </c>
      <c r="L169" s="13"/>
      <c r="M169" s="13"/>
      <c r="N169" s="2" t="s">
        <v>40</v>
      </c>
      <c r="O169" s="2" t="s">
        <v>40</v>
      </c>
      <c r="P169" s="13"/>
      <c r="Q169" s="2" t="s">
        <v>40</v>
      </c>
    </row>
    <row r="170" spans="1:17" x14ac:dyDescent="0.2">
      <c r="A170" s="1" t="s">
        <v>40</v>
      </c>
      <c r="B170" s="2" t="s">
        <v>40</v>
      </c>
      <c r="C170" s="2" t="s">
        <v>40</v>
      </c>
      <c r="D170" s="2" t="s">
        <v>40</v>
      </c>
      <c r="E170" s="2" t="s">
        <v>40</v>
      </c>
      <c r="F170" s="13"/>
      <c r="G170" s="2" t="s">
        <v>40</v>
      </c>
      <c r="H170" s="13"/>
      <c r="I170" s="2" t="s">
        <v>40</v>
      </c>
      <c r="J170" s="13"/>
      <c r="K170" s="2" t="s">
        <v>40</v>
      </c>
      <c r="L170" s="2" t="s">
        <v>40</v>
      </c>
      <c r="M170" s="13"/>
      <c r="N170" s="2" t="s">
        <v>40</v>
      </c>
      <c r="O170" s="13"/>
      <c r="P170" s="2" t="s">
        <v>40</v>
      </c>
      <c r="Q170" s="13"/>
    </row>
    <row r="171" spans="1:17" x14ac:dyDescent="0.2">
      <c r="A171" s="1" t="s">
        <v>40</v>
      </c>
      <c r="B171" s="13"/>
      <c r="C171" s="13"/>
      <c r="D171" s="2" t="s">
        <v>40</v>
      </c>
      <c r="E171" s="13"/>
      <c r="F171" s="13"/>
      <c r="G171" s="13"/>
      <c r="H171" s="13"/>
      <c r="I171" s="13"/>
      <c r="J171" s="13"/>
      <c r="K171" s="13"/>
      <c r="L171" s="13"/>
      <c r="M171" s="13"/>
      <c r="N171" s="2" t="s">
        <v>40</v>
      </c>
      <c r="O171" s="13"/>
      <c r="P171" s="13"/>
      <c r="Q171" s="2" t="s">
        <v>40</v>
      </c>
    </row>
    <row r="172" spans="1:17" x14ac:dyDescent="0.2">
      <c r="A172" s="13"/>
      <c r="B172" s="2" t="s">
        <v>40</v>
      </c>
      <c r="C172" s="13"/>
      <c r="D172" s="2" t="s">
        <v>40</v>
      </c>
      <c r="E172" s="2" t="s">
        <v>40</v>
      </c>
      <c r="F172" s="13"/>
      <c r="G172" s="13"/>
      <c r="H172" s="2" t="s">
        <v>40</v>
      </c>
      <c r="I172" s="2" t="s">
        <v>40</v>
      </c>
      <c r="J172" s="13"/>
      <c r="K172" s="2" t="s">
        <v>40</v>
      </c>
      <c r="L172" s="2" t="s">
        <v>40</v>
      </c>
      <c r="M172" s="13"/>
      <c r="N172" s="2" t="s">
        <v>40</v>
      </c>
      <c r="O172" s="2" t="s">
        <v>40</v>
      </c>
      <c r="P172" s="13"/>
      <c r="Q172" s="2" t="s">
        <v>40</v>
      </c>
    </row>
    <row r="173" spans="1:17" x14ac:dyDescent="0.2">
      <c r="A173" s="13"/>
      <c r="B173" s="13"/>
      <c r="C173" s="2" t="s">
        <v>40</v>
      </c>
      <c r="D173" s="13"/>
      <c r="E173" s="13"/>
      <c r="F173" s="13"/>
      <c r="G173" s="13"/>
      <c r="H173" s="13"/>
      <c r="I173" s="13"/>
      <c r="J173" s="2" t="s">
        <v>40</v>
      </c>
      <c r="K173" s="13"/>
      <c r="L173" s="13"/>
      <c r="M173" s="13"/>
      <c r="N173" s="13"/>
      <c r="O173" s="13"/>
      <c r="P173" s="13"/>
      <c r="Q173" s="13"/>
    </row>
    <row r="174" spans="1:17" x14ac:dyDescent="0.2">
      <c r="A174" s="1" t="s">
        <v>40</v>
      </c>
      <c r="B174" s="13"/>
      <c r="C174" s="2" t="s">
        <v>40</v>
      </c>
      <c r="D174" s="13"/>
      <c r="E174" s="2" t="s">
        <v>40</v>
      </c>
      <c r="F174" s="13"/>
      <c r="G174" s="2" t="s">
        <v>40</v>
      </c>
      <c r="H174" s="13"/>
      <c r="I174" s="2" t="s">
        <v>40</v>
      </c>
      <c r="J174" s="2" t="s">
        <v>40</v>
      </c>
      <c r="K174" s="2" t="s">
        <v>40</v>
      </c>
      <c r="L174" s="2" t="s">
        <v>40</v>
      </c>
      <c r="M174" s="13"/>
      <c r="N174" s="13"/>
      <c r="O174" s="2" t="s">
        <v>40</v>
      </c>
      <c r="P174" s="2" t="s">
        <v>40</v>
      </c>
      <c r="Q174" s="2" t="s">
        <v>40</v>
      </c>
    </row>
    <row r="175" spans="1:17" x14ac:dyDescent="0.2">
      <c r="A175" s="1" t="s">
        <v>40</v>
      </c>
      <c r="B175" s="2" t="s">
        <v>40</v>
      </c>
      <c r="C175" s="2" t="s">
        <v>40</v>
      </c>
      <c r="D175" s="2" t="s">
        <v>40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2" t="s">
        <v>40</v>
      </c>
    </row>
    <row r="176" spans="1:17" x14ac:dyDescent="0.2">
      <c r="A176" s="1" t="s">
        <v>40</v>
      </c>
      <c r="B176" s="2" t="s">
        <v>40</v>
      </c>
      <c r="C176" s="13"/>
      <c r="D176" s="13"/>
      <c r="E176" s="2" t="s">
        <v>40</v>
      </c>
      <c r="F176" s="13"/>
      <c r="G176" s="2" t="s">
        <v>40</v>
      </c>
      <c r="H176" s="13"/>
      <c r="I176" s="2" t="s">
        <v>40</v>
      </c>
      <c r="J176" s="2" t="s">
        <v>40</v>
      </c>
      <c r="K176" s="2" t="s">
        <v>40</v>
      </c>
      <c r="L176" s="2" t="s">
        <v>40</v>
      </c>
      <c r="M176" s="2" t="s">
        <v>40</v>
      </c>
      <c r="N176" s="13"/>
      <c r="O176" s="13"/>
      <c r="P176" s="13"/>
      <c r="Q176" s="13"/>
    </row>
    <row r="177" spans="1:17" x14ac:dyDescent="0.2">
      <c r="A177" s="13"/>
      <c r="B177" s="2" t="s">
        <v>40</v>
      </c>
      <c r="C177" s="13"/>
      <c r="D177" s="13"/>
      <c r="E177" s="2" t="s">
        <v>40</v>
      </c>
      <c r="F177" s="2" t="s">
        <v>40</v>
      </c>
      <c r="G177" s="2" t="s">
        <v>40</v>
      </c>
      <c r="H177" s="2" t="s">
        <v>40</v>
      </c>
      <c r="I177" s="13"/>
      <c r="J177" s="13"/>
      <c r="K177" s="2" t="s">
        <v>40</v>
      </c>
      <c r="L177" s="13"/>
      <c r="M177" s="13"/>
      <c r="N177" s="13"/>
      <c r="O177" s="13"/>
      <c r="P177" s="13"/>
      <c r="Q177" s="13"/>
    </row>
    <row r="178" spans="1:17" x14ac:dyDescent="0.2">
      <c r="A178" s="13"/>
      <c r="B178" s="2" t="s">
        <v>40</v>
      </c>
      <c r="C178" s="13"/>
      <c r="D178" s="13"/>
      <c r="E178" s="13"/>
      <c r="F178" s="13"/>
      <c r="G178" s="13"/>
      <c r="H178" s="13"/>
      <c r="I178" s="13"/>
      <c r="J178" s="2" t="s">
        <v>40</v>
      </c>
      <c r="K178" s="2" t="s">
        <v>40</v>
      </c>
      <c r="L178" s="13"/>
      <c r="M178" s="13"/>
      <c r="N178" s="13"/>
      <c r="O178" s="13"/>
      <c r="P178" s="2" t="s">
        <v>40</v>
      </c>
      <c r="Q178" s="13"/>
    </row>
    <row r="179" spans="1:17" x14ac:dyDescent="0.2">
      <c r="A179" s="1" t="s">
        <v>40</v>
      </c>
      <c r="B179" s="2" t="s">
        <v>40</v>
      </c>
      <c r="C179" s="13"/>
      <c r="D179" s="2" t="s">
        <v>40</v>
      </c>
      <c r="E179" s="2" t="s">
        <v>40</v>
      </c>
      <c r="F179" s="13"/>
      <c r="G179" s="2" t="s">
        <v>40</v>
      </c>
      <c r="H179" s="13"/>
      <c r="I179" s="2" t="s">
        <v>40</v>
      </c>
      <c r="J179" s="13"/>
      <c r="K179" s="2" t="s">
        <v>40</v>
      </c>
      <c r="L179" s="2" t="s">
        <v>40</v>
      </c>
      <c r="M179" s="13"/>
      <c r="N179" s="2" t="s">
        <v>40</v>
      </c>
      <c r="O179" s="13"/>
      <c r="P179" s="13"/>
      <c r="Q179" s="2" t="s">
        <v>40</v>
      </c>
    </row>
    <row r="180" spans="1:17" x14ac:dyDescent="0.2">
      <c r="A180" s="13"/>
      <c r="B180" s="2" t="s">
        <v>40</v>
      </c>
      <c r="C180" s="13"/>
      <c r="D180" s="13"/>
      <c r="E180" s="13"/>
      <c r="F180" s="13"/>
      <c r="G180" s="13"/>
      <c r="H180" s="13"/>
      <c r="I180" s="13"/>
      <c r="J180" s="13"/>
      <c r="K180" s="2" t="s">
        <v>40</v>
      </c>
      <c r="L180" s="13"/>
      <c r="M180" s="13"/>
      <c r="N180" s="2" t="s">
        <v>40</v>
      </c>
      <c r="O180" s="13"/>
      <c r="P180" s="2" t="s">
        <v>40</v>
      </c>
      <c r="Q180" s="13"/>
    </row>
    <row r="181" spans="1:17" x14ac:dyDescent="0.2">
      <c r="A181" s="13"/>
      <c r="B181" s="13"/>
      <c r="C181" s="13"/>
      <c r="D181" s="13"/>
      <c r="E181" s="13"/>
      <c r="F181" s="13"/>
      <c r="G181" s="2" t="s">
        <v>40</v>
      </c>
      <c r="H181" s="2" t="s">
        <v>40</v>
      </c>
      <c r="I181" s="13"/>
      <c r="J181" s="13"/>
      <c r="K181" s="13"/>
      <c r="L181" s="2" t="s">
        <v>40</v>
      </c>
      <c r="M181" s="13"/>
      <c r="N181" s="13"/>
      <c r="O181" s="13"/>
      <c r="P181" s="13"/>
      <c r="Q181" s="13"/>
    </row>
    <row r="182" spans="1:17" x14ac:dyDescent="0.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2" t="s">
        <v>40</v>
      </c>
    </row>
    <row r="183" spans="1:17" x14ac:dyDescent="0.2">
      <c r="A183" s="1" t="s">
        <v>40</v>
      </c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2" t="s">
        <v>40</v>
      </c>
      <c r="M183" s="13"/>
      <c r="N183" s="13"/>
      <c r="O183" s="13"/>
      <c r="P183" s="13"/>
      <c r="Q183" s="13"/>
    </row>
    <row r="184" spans="1:17" x14ac:dyDescent="0.2">
      <c r="A184" s="13"/>
      <c r="B184" s="2" t="s">
        <v>40</v>
      </c>
      <c r="C184" s="13"/>
      <c r="D184" s="2" t="s">
        <v>40</v>
      </c>
      <c r="E184" s="13"/>
      <c r="F184" s="13"/>
      <c r="G184" s="2" t="s">
        <v>40</v>
      </c>
      <c r="H184" s="13"/>
      <c r="I184" s="13"/>
      <c r="J184" s="13"/>
      <c r="K184" s="13"/>
      <c r="L184" s="13"/>
      <c r="M184" s="13"/>
      <c r="N184" s="13"/>
      <c r="O184" s="13"/>
      <c r="P184" s="13"/>
      <c r="Q184" s="2" t="s">
        <v>40</v>
      </c>
    </row>
    <row r="185" spans="1:17" x14ac:dyDescent="0.2">
      <c r="A185" s="1" t="s">
        <v>40</v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spans="1:17" x14ac:dyDescent="0.2">
      <c r="A186" s="1" t="s">
        <v>40</v>
      </c>
      <c r="B186" s="13"/>
      <c r="C186" s="13"/>
      <c r="D186" s="2" t="s">
        <v>40</v>
      </c>
      <c r="E186" s="2" t="s">
        <v>40</v>
      </c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2" t="s">
        <v>40</v>
      </c>
      <c r="Q186" s="13"/>
    </row>
    <row r="187" spans="1:17" x14ac:dyDescent="0.2">
      <c r="A187" s="1" t="s">
        <v>40</v>
      </c>
      <c r="B187" s="2" t="s">
        <v>40</v>
      </c>
      <c r="C187" s="2" t="s">
        <v>40</v>
      </c>
      <c r="D187" s="13"/>
      <c r="E187" s="13"/>
      <c r="F187" s="13"/>
      <c r="G187" s="13"/>
      <c r="H187" s="13"/>
      <c r="I187" s="13"/>
      <c r="J187" s="2" t="s">
        <v>40</v>
      </c>
      <c r="K187" s="13"/>
      <c r="L187" s="2" t="s">
        <v>40</v>
      </c>
      <c r="M187" s="13"/>
      <c r="N187" s="13"/>
      <c r="O187" s="2" t="s">
        <v>40</v>
      </c>
      <c r="P187" s="13"/>
      <c r="Q187" s="2" t="s">
        <v>40</v>
      </c>
    </row>
    <row r="188" spans="1:17" x14ac:dyDescent="0.2">
      <c r="A188" s="1" t="s">
        <v>40</v>
      </c>
      <c r="B188" s="2" t="s">
        <v>40</v>
      </c>
      <c r="C188" s="13"/>
      <c r="D188" s="2" t="s">
        <v>40</v>
      </c>
      <c r="E188" s="2" t="s">
        <v>40</v>
      </c>
      <c r="F188" s="13"/>
      <c r="G188" s="2" t="s">
        <v>40</v>
      </c>
      <c r="H188" s="13"/>
      <c r="I188" s="2" t="s">
        <v>40</v>
      </c>
      <c r="J188" s="2" t="s">
        <v>40</v>
      </c>
      <c r="K188" s="13"/>
      <c r="L188" s="13"/>
      <c r="M188" s="2" t="s">
        <v>40</v>
      </c>
      <c r="N188" s="13"/>
      <c r="O188" s="13"/>
      <c r="P188" s="13"/>
      <c r="Q188" s="13"/>
    </row>
    <row r="189" spans="1:17" x14ac:dyDescent="0.2">
      <c r="A189" s="13"/>
      <c r="B189" s="2" t="s">
        <v>40</v>
      </c>
      <c r="C189" s="13"/>
      <c r="D189" s="13"/>
      <c r="E189" s="13"/>
      <c r="F189" s="13"/>
      <c r="G189" s="2" t="s">
        <v>40</v>
      </c>
      <c r="H189" s="13"/>
      <c r="I189" s="2" t="s">
        <v>40</v>
      </c>
      <c r="J189" s="13"/>
      <c r="K189" s="2" t="s">
        <v>40</v>
      </c>
      <c r="L189" s="2" t="s">
        <v>40</v>
      </c>
      <c r="M189" s="13"/>
      <c r="N189" s="13"/>
      <c r="O189" s="13"/>
      <c r="P189" s="13"/>
      <c r="Q189" s="2" t="s">
        <v>40</v>
      </c>
    </row>
    <row r="190" spans="1:17" x14ac:dyDescent="0.2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2" t="s">
        <v>40</v>
      </c>
      <c r="L190" s="2" t="s">
        <v>40</v>
      </c>
      <c r="M190" s="13"/>
      <c r="N190" s="13"/>
      <c r="O190" s="13"/>
      <c r="P190" s="13"/>
      <c r="Q190" s="13"/>
    </row>
    <row r="191" spans="1:17" x14ac:dyDescent="0.2">
      <c r="A191" s="13"/>
      <c r="B191" s="2" t="s">
        <v>40</v>
      </c>
      <c r="C191" s="13"/>
      <c r="D191" s="13"/>
      <c r="E191" s="2" t="s">
        <v>40</v>
      </c>
      <c r="F191" s="2" t="s">
        <v>40</v>
      </c>
      <c r="G191" s="2" t="s">
        <v>40</v>
      </c>
      <c r="H191" s="2" t="s">
        <v>40</v>
      </c>
      <c r="I191" s="2" t="s">
        <v>40</v>
      </c>
      <c r="J191" s="13"/>
      <c r="K191" s="2" t="s">
        <v>40</v>
      </c>
      <c r="L191" s="2" t="s">
        <v>40</v>
      </c>
      <c r="M191" s="13"/>
      <c r="N191" s="13"/>
      <c r="O191" s="13"/>
      <c r="P191" s="2" t="s">
        <v>40</v>
      </c>
      <c r="Q191" s="2" t="s">
        <v>40</v>
      </c>
    </row>
    <row r="192" spans="1:17" x14ac:dyDescent="0.2">
      <c r="A192" s="13"/>
      <c r="B192" s="13"/>
      <c r="C192" s="13"/>
      <c r="D192" s="13"/>
      <c r="E192" s="13"/>
      <c r="F192" s="13"/>
      <c r="G192" s="2" t="s">
        <v>40</v>
      </c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spans="1:17" x14ac:dyDescent="0.2">
      <c r="A193" s="13"/>
      <c r="B193" s="2" t="s">
        <v>40</v>
      </c>
      <c r="C193" s="13"/>
      <c r="D193" s="13"/>
      <c r="E193" s="2" t="s">
        <v>40</v>
      </c>
      <c r="F193" s="13"/>
      <c r="G193" s="13"/>
      <c r="H193" s="13"/>
      <c r="I193" s="13"/>
      <c r="J193" s="13"/>
      <c r="K193" s="13"/>
      <c r="L193" s="13"/>
      <c r="M193" s="2" t="s">
        <v>40</v>
      </c>
      <c r="N193" s="2" t="s">
        <v>40</v>
      </c>
      <c r="O193" s="13"/>
      <c r="P193" s="13"/>
      <c r="Q193" s="2" t="s">
        <v>40</v>
      </c>
    </row>
    <row r="194" spans="1:17" x14ac:dyDescent="0.2">
      <c r="A194" s="13"/>
      <c r="B194" s="2" t="s">
        <v>40</v>
      </c>
      <c r="C194" s="13"/>
      <c r="D194" s="2" t="s">
        <v>40</v>
      </c>
      <c r="E194" s="2" t="s">
        <v>40</v>
      </c>
      <c r="F194" s="13"/>
      <c r="G194" s="13"/>
      <c r="H194" s="13"/>
      <c r="I194" s="2" t="s">
        <v>40</v>
      </c>
      <c r="J194" s="2" t="s">
        <v>40</v>
      </c>
      <c r="K194" s="2" t="s">
        <v>40</v>
      </c>
      <c r="L194" s="2" t="s">
        <v>40</v>
      </c>
      <c r="M194" s="13"/>
      <c r="N194" s="2" t="s">
        <v>40</v>
      </c>
      <c r="O194" s="2" t="s">
        <v>40</v>
      </c>
      <c r="P194" s="2" t="s">
        <v>40</v>
      </c>
      <c r="Q194" s="2" t="s">
        <v>40</v>
      </c>
    </row>
    <row r="195" spans="1:17" x14ac:dyDescent="0.2">
      <c r="A195" s="13"/>
      <c r="B195" s="2" t="s">
        <v>40</v>
      </c>
      <c r="C195" s="13"/>
      <c r="D195" s="13"/>
      <c r="E195" s="13"/>
      <c r="F195" s="13"/>
      <c r="G195" s="13"/>
      <c r="H195" s="13"/>
      <c r="I195" s="2" t="s">
        <v>40</v>
      </c>
      <c r="J195" s="2" t="s">
        <v>40</v>
      </c>
      <c r="K195" s="2" t="s">
        <v>40</v>
      </c>
      <c r="L195" s="13"/>
      <c r="M195" s="13"/>
      <c r="N195" s="13"/>
      <c r="O195" s="13"/>
      <c r="P195" s="2" t="s">
        <v>40</v>
      </c>
      <c r="Q195" s="2" t="s">
        <v>40</v>
      </c>
    </row>
    <row r="196" spans="1:17" x14ac:dyDescent="0.2">
      <c r="A196" s="13"/>
      <c r="B196" s="13"/>
      <c r="C196" s="2" t="s">
        <v>40</v>
      </c>
      <c r="D196" s="13"/>
      <c r="E196" s="13"/>
      <c r="F196" s="13"/>
      <c r="G196" s="13"/>
      <c r="H196" s="13"/>
      <c r="I196" s="2" t="s">
        <v>40</v>
      </c>
      <c r="J196" s="13"/>
      <c r="K196" s="13"/>
      <c r="L196" s="2" t="s">
        <v>40</v>
      </c>
      <c r="M196" s="13"/>
      <c r="N196" s="13"/>
      <c r="O196" s="13"/>
      <c r="P196" s="13"/>
      <c r="Q196" s="2" t="s">
        <v>40</v>
      </c>
    </row>
    <row r="197" spans="1:17" x14ac:dyDescent="0.2">
      <c r="A197" s="13"/>
      <c r="B197" s="2" t="s">
        <v>40</v>
      </c>
      <c r="C197" s="13"/>
      <c r="D197" s="13"/>
      <c r="E197" s="13"/>
      <c r="F197" s="13"/>
      <c r="G197" s="13"/>
      <c r="H197" s="13"/>
      <c r="I197" s="2" t="s">
        <v>40</v>
      </c>
      <c r="J197" s="13"/>
      <c r="K197" s="13"/>
      <c r="L197" s="13"/>
      <c r="M197" s="13"/>
      <c r="N197" s="13"/>
      <c r="O197" s="13"/>
      <c r="P197" s="13"/>
      <c r="Q197" s="13"/>
    </row>
    <row r="198" spans="1:17" x14ac:dyDescent="0.2">
      <c r="A198" s="13"/>
      <c r="B198" s="2" t="s">
        <v>40</v>
      </c>
      <c r="C198" s="13"/>
      <c r="D198" s="2" t="s">
        <v>40</v>
      </c>
      <c r="E198" s="2" t="s">
        <v>40</v>
      </c>
      <c r="F198" s="13"/>
      <c r="G198" s="13"/>
      <c r="H198" s="13"/>
      <c r="I198" s="13"/>
      <c r="J198" s="2" t="s">
        <v>40</v>
      </c>
      <c r="K198" s="2" t="s">
        <v>40</v>
      </c>
      <c r="L198" s="13"/>
      <c r="M198" s="13"/>
      <c r="N198" s="13"/>
      <c r="O198" s="13"/>
      <c r="P198" s="13"/>
      <c r="Q198" s="2" t="s">
        <v>40</v>
      </c>
    </row>
    <row r="199" spans="1:17" x14ac:dyDescent="0.2">
      <c r="A199" s="1" t="s">
        <v>40</v>
      </c>
      <c r="B199" s="2" t="s">
        <v>40</v>
      </c>
      <c r="C199" s="2" t="s">
        <v>40</v>
      </c>
      <c r="D199" s="13"/>
      <c r="E199" s="13"/>
      <c r="F199" s="13"/>
      <c r="G199" s="13"/>
      <c r="H199" s="13"/>
      <c r="I199" s="13"/>
      <c r="J199" s="13"/>
      <c r="K199" s="13"/>
      <c r="L199" s="13"/>
      <c r="M199" s="2" t="s">
        <v>40</v>
      </c>
      <c r="N199" s="13"/>
      <c r="O199" s="2" t="s">
        <v>40</v>
      </c>
      <c r="P199" s="2" t="s">
        <v>40</v>
      </c>
      <c r="Q199" s="13"/>
    </row>
    <row r="200" spans="1:17" x14ac:dyDescent="0.2">
      <c r="A200" s="13"/>
      <c r="B200" s="2" t="s">
        <v>40</v>
      </c>
      <c r="C200" s="13"/>
      <c r="D200" s="2" t="s">
        <v>40</v>
      </c>
      <c r="E200" s="13"/>
      <c r="F200" s="13"/>
      <c r="G200" s="13"/>
      <c r="H200" s="13"/>
      <c r="I200" s="13"/>
      <c r="J200" s="13"/>
      <c r="K200" s="13"/>
      <c r="L200" s="2" t="s">
        <v>40</v>
      </c>
      <c r="M200" s="13"/>
      <c r="N200" s="13"/>
      <c r="O200" s="13"/>
      <c r="P200" s="13"/>
      <c r="Q200" s="13"/>
    </row>
    <row r="201" spans="1:17" x14ac:dyDescent="0.2">
      <c r="A201" s="1" t="s">
        <v>40</v>
      </c>
      <c r="B201" s="2" t="s">
        <v>40</v>
      </c>
      <c r="C201" s="13"/>
      <c r="D201" s="13"/>
      <c r="E201" s="13"/>
      <c r="F201" s="13"/>
      <c r="G201" s="13"/>
      <c r="H201" s="13"/>
      <c r="I201" s="13"/>
      <c r="J201" s="2" t="s">
        <v>40</v>
      </c>
      <c r="K201" s="13"/>
      <c r="L201" s="13"/>
      <c r="M201" s="13"/>
      <c r="N201" s="13"/>
      <c r="O201" s="13"/>
      <c r="P201" s="13"/>
      <c r="Q201" s="13"/>
    </row>
    <row r="202" spans="1:17" x14ac:dyDescent="0.2">
      <c r="A202" s="13"/>
      <c r="B202" s="2" t="s">
        <v>40</v>
      </c>
      <c r="C202" s="13"/>
      <c r="D202" s="2" t="s">
        <v>40</v>
      </c>
      <c r="E202" s="2" t="s">
        <v>40</v>
      </c>
      <c r="F202" s="13"/>
      <c r="G202" s="13"/>
      <c r="H202" s="13"/>
      <c r="I202" s="13"/>
      <c r="J202" s="2" t="s">
        <v>40</v>
      </c>
      <c r="K202" s="2" t="s">
        <v>40</v>
      </c>
      <c r="L202" s="2" t="s">
        <v>40</v>
      </c>
      <c r="M202" s="13"/>
      <c r="N202" s="13"/>
      <c r="O202" s="13"/>
      <c r="P202" s="13"/>
      <c r="Q202" s="13"/>
    </row>
    <row r="203" spans="1:17" x14ac:dyDescent="0.2">
      <c r="A203" s="1" t="s">
        <v>40</v>
      </c>
      <c r="B203" s="13"/>
      <c r="C203" s="13"/>
      <c r="D203" s="13"/>
      <c r="E203" s="2" t="s">
        <v>40</v>
      </c>
      <c r="F203" s="13"/>
      <c r="G203" s="13"/>
      <c r="H203" s="13"/>
      <c r="I203" s="2" t="s">
        <v>40</v>
      </c>
      <c r="J203" s="13"/>
      <c r="K203" s="2" t="s">
        <v>40</v>
      </c>
      <c r="L203" s="2" t="s">
        <v>40</v>
      </c>
      <c r="M203" s="13"/>
      <c r="N203" s="13"/>
      <c r="O203" s="13"/>
      <c r="P203" s="13"/>
      <c r="Q203" s="2" t="s">
        <v>40</v>
      </c>
    </row>
    <row r="204" spans="1:17" x14ac:dyDescent="0.2">
      <c r="A204" s="13"/>
      <c r="B204" s="2" t="s">
        <v>40</v>
      </c>
      <c r="C204" s="13"/>
      <c r="D204" s="13"/>
      <c r="E204" s="2" t="s">
        <v>40</v>
      </c>
      <c r="F204" s="2" t="s">
        <v>40</v>
      </c>
      <c r="G204" s="13"/>
      <c r="H204" s="13"/>
      <c r="I204" s="13"/>
      <c r="J204" s="13"/>
      <c r="K204" s="2" t="s">
        <v>40</v>
      </c>
      <c r="L204" s="2" t="s">
        <v>40</v>
      </c>
      <c r="M204" s="13"/>
      <c r="N204" s="13"/>
      <c r="O204" s="13"/>
      <c r="P204" s="13"/>
      <c r="Q204" s="13"/>
    </row>
    <row r="205" spans="1:17" x14ac:dyDescent="0.2">
      <c r="A205" s="13"/>
      <c r="B205" s="2" t="s">
        <v>40</v>
      </c>
      <c r="C205" s="13"/>
      <c r="D205" s="2" t="s">
        <v>40</v>
      </c>
      <c r="E205" s="13"/>
      <c r="F205" s="2" t="s">
        <v>40</v>
      </c>
      <c r="G205" s="13"/>
      <c r="H205" s="13"/>
      <c r="I205" s="13"/>
      <c r="J205" s="13"/>
      <c r="K205" s="2" t="s">
        <v>40</v>
      </c>
      <c r="L205" s="13"/>
      <c r="M205" s="13"/>
      <c r="N205" s="13"/>
      <c r="O205" s="13"/>
      <c r="P205" s="13"/>
      <c r="Q205" s="2" t="s">
        <v>40</v>
      </c>
    </row>
    <row r="206" spans="1:17" x14ac:dyDescent="0.2">
      <c r="A206" s="13"/>
      <c r="B206" s="2" t="s">
        <v>40</v>
      </c>
      <c r="C206" s="13"/>
      <c r="D206" s="13"/>
      <c r="E206" s="2" t="s">
        <v>40</v>
      </c>
      <c r="F206" s="13"/>
      <c r="G206" s="13"/>
      <c r="H206" s="13"/>
      <c r="I206" s="13"/>
      <c r="J206" s="13"/>
      <c r="K206" s="2" t="s">
        <v>40</v>
      </c>
      <c r="L206" s="2" t="s">
        <v>40</v>
      </c>
      <c r="M206" s="13"/>
      <c r="N206" s="13"/>
      <c r="O206" s="13"/>
      <c r="P206" s="2" t="s">
        <v>40</v>
      </c>
      <c r="Q206" s="2" t="s">
        <v>40</v>
      </c>
    </row>
    <row r="207" spans="1:17" x14ac:dyDescent="0.2">
      <c r="A207" s="13"/>
      <c r="B207" s="13"/>
      <c r="C207" s="13"/>
      <c r="D207" s="13"/>
      <c r="E207" s="13"/>
      <c r="F207" s="2" t="s">
        <v>40</v>
      </c>
      <c r="G207" s="13"/>
      <c r="H207" s="13"/>
      <c r="I207" s="13"/>
      <c r="J207" s="2" t="s">
        <v>40</v>
      </c>
      <c r="K207" s="2" t="s">
        <v>40</v>
      </c>
      <c r="L207" s="13"/>
      <c r="M207" s="13"/>
      <c r="N207" s="13"/>
      <c r="O207" s="13"/>
      <c r="P207" s="13"/>
      <c r="Q207" s="13"/>
    </row>
    <row r="208" spans="1:17" x14ac:dyDescent="0.2">
      <c r="A208" s="13"/>
      <c r="B208" s="2" t="s">
        <v>40</v>
      </c>
      <c r="C208" s="13"/>
      <c r="D208" s="2" t="s">
        <v>40</v>
      </c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2" t="s">
        <v>40</v>
      </c>
    </row>
    <row r="209" spans="1:17" x14ac:dyDescent="0.2">
      <c r="A209" s="13"/>
      <c r="B209" s="13"/>
      <c r="C209" s="13"/>
      <c r="D209" s="13"/>
      <c r="E209" s="2" t="s">
        <v>40</v>
      </c>
      <c r="F209" s="13"/>
      <c r="G209" s="13"/>
      <c r="H209" s="13"/>
      <c r="I209" s="13"/>
      <c r="J209" s="2" t="s">
        <v>40</v>
      </c>
      <c r="K209" s="13"/>
      <c r="L209" s="13"/>
      <c r="M209" s="13"/>
      <c r="N209" s="13"/>
      <c r="O209" s="2" t="s">
        <v>40</v>
      </c>
      <c r="P209" s="13"/>
      <c r="Q209" s="13"/>
    </row>
    <row r="210" spans="1:17" x14ac:dyDescent="0.2">
      <c r="A210" s="13"/>
      <c r="B210" s="2" t="s">
        <v>40</v>
      </c>
      <c r="C210" s="13"/>
      <c r="D210" s="13"/>
      <c r="E210" s="13"/>
      <c r="F210" s="13"/>
      <c r="G210" s="13"/>
      <c r="H210" s="13"/>
      <c r="I210" s="13"/>
      <c r="J210" s="2" t="s">
        <v>40</v>
      </c>
      <c r="K210" s="13"/>
      <c r="L210" s="13"/>
      <c r="M210" s="13"/>
      <c r="N210" s="13"/>
      <c r="O210" s="2" t="s">
        <v>40</v>
      </c>
      <c r="P210" s="13"/>
      <c r="Q210" s="2" t="s">
        <v>40</v>
      </c>
    </row>
    <row r="211" spans="1:17" x14ac:dyDescent="0.2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2" t="s">
        <v>40</v>
      </c>
      <c r="L211" s="13"/>
      <c r="M211" s="13"/>
      <c r="N211" s="13"/>
      <c r="O211" s="13"/>
      <c r="P211" s="13"/>
      <c r="Q211" s="2" t="s">
        <v>40</v>
      </c>
    </row>
    <row r="212" spans="1:17" x14ac:dyDescent="0.2">
      <c r="A212" s="13"/>
      <c r="B212" s="2" t="s">
        <v>40</v>
      </c>
      <c r="C212" s="13"/>
      <c r="D212" s="13"/>
      <c r="E212" s="2" t="s">
        <v>40</v>
      </c>
      <c r="F212" s="13"/>
      <c r="G212" s="2" t="s">
        <v>40</v>
      </c>
      <c r="H212" s="13"/>
      <c r="I212" s="13"/>
      <c r="J212" s="13"/>
      <c r="K212" s="13"/>
      <c r="L212" s="13"/>
      <c r="M212" s="13"/>
      <c r="N212" s="13"/>
      <c r="O212" s="2" t="s">
        <v>40</v>
      </c>
      <c r="P212" s="13"/>
      <c r="Q212" s="2" t="s">
        <v>40</v>
      </c>
    </row>
    <row r="213" spans="1:17" x14ac:dyDescent="0.2">
      <c r="A213" s="1" t="s">
        <v>40</v>
      </c>
      <c r="B213" s="13"/>
      <c r="C213" s="13"/>
      <c r="D213" s="13"/>
      <c r="E213" s="13"/>
      <c r="F213" s="13"/>
      <c r="G213" s="13"/>
      <c r="H213" s="13"/>
      <c r="I213" s="13"/>
      <c r="J213" s="13"/>
      <c r="K213" s="2" t="s">
        <v>40</v>
      </c>
      <c r="L213" s="13"/>
      <c r="M213" s="13"/>
      <c r="N213" s="13"/>
      <c r="O213" s="2" t="s">
        <v>40</v>
      </c>
      <c r="P213" s="13"/>
      <c r="Q213" s="2" t="s">
        <v>40</v>
      </c>
    </row>
    <row r="214" spans="1:17" x14ac:dyDescent="0.2">
      <c r="A214" s="13"/>
      <c r="B214" s="2" t="s">
        <v>40</v>
      </c>
      <c r="C214" s="13"/>
      <c r="D214" s="13"/>
      <c r="E214" s="13"/>
      <c r="F214" s="13"/>
      <c r="G214" s="13"/>
      <c r="H214" s="13"/>
      <c r="I214" s="2" t="s">
        <v>40</v>
      </c>
      <c r="J214" s="13"/>
      <c r="K214" s="13"/>
      <c r="L214" s="13"/>
      <c r="M214" s="13"/>
      <c r="N214" s="13"/>
      <c r="O214" s="2" t="s">
        <v>40</v>
      </c>
      <c r="P214" s="13"/>
      <c r="Q214" s="13"/>
    </row>
    <row r="215" spans="1:17" x14ac:dyDescent="0.2">
      <c r="A215" s="13"/>
      <c r="B215" s="13"/>
      <c r="C215" s="2" t="s">
        <v>40</v>
      </c>
      <c r="D215" s="13"/>
      <c r="E215" s="13"/>
      <c r="F215" s="13"/>
      <c r="G215" s="13"/>
      <c r="H215" s="13"/>
      <c r="I215" s="2" t="s">
        <v>40</v>
      </c>
      <c r="J215" s="13"/>
      <c r="K215" s="2" t="s">
        <v>40</v>
      </c>
      <c r="L215" s="2" t="s">
        <v>40</v>
      </c>
      <c r="M215" s="2" t="s">
        <v>40</v>
      </c>
      <c r="N215" s="2" t="s">
        <v>40</v>
      </c>
      <c r="O215" s="2" t="s">
        <v>40</v>
      </c>
      <c r="P215" s="13"/>
      <c r="Q215" s="2" t="s">
        <v>40</v>
      </c>
    </row>
    <row r="216" spans="1:17" x14ac:dyDescent="0.2">
      <c r="A216" s="13"/>
      <c r="B216" s="13"/>
      <c r="C216" s="13"/>
      <c r="D216" s="2" t="s">
        <v>40</v>
      </c>
      <c r="E216" s="13"/>
      <c r="F216" s="13"/>
      <c r="G216" s="13"/>
      <c r="H216" s="13"/>
      <c r="I216" s="2" t="s">
        <v>40</v>
      </c>
      <c r="J216" s="13"/>
      <c r="K216" s="2" t="s">
        <v>40</v>
      </c>
      <c r="L216" s="13"/>
      <c r="M216" s="13"/>
      <c r="N216" s="13"/>
      <c r="O216" s="13"/>
      <c r="P216" s="13"/>
      <c r="Q216" s="2" t="s">
        <v>40</v>
      </c>
    </row>
    <row r="217" spans="1:17" x14ac:dyDescent="0.2">
      <c r="A217" s="13"/>
      <c r="B217" s="13"/>
      <c r="C217" s="13"/>
      <c r="D217" s="13"/>
      <c r="E217" s="13"/>
      <c r="F217" s="13"/>
      <c r="G217" s="2" t="s">
        <v>40</v>
      </c>
      <c r="H217" s="2" t="s">
        <v>40</v>
      </c>
      <c r="I217" s="2" t="s">
        <v>40</v>
      </c>
      <c r="J217" s="13"/>
      <c r="K217" s="13"/>
      <c r="L217" s="2" t="s">
        <v>40</v>
      </c>
      <c r="M217" s="13"/>
      <c r="N217" s="13"/>
      <c r="O217" s="13"/>
      <c r="P217" s="13"/>
      <c r="Q217" s="13"/>
    </row>
    <row r="218" spans="1:17" x14ac:dyDescent="0.2">
      <c r="A218" s="13"/>
      <c r="B218" s="2" t="s">
        <v>40</v>
      </c>
      <c r="C218" s="2" t="s">
        <v>40</v>
      </c>
      <c r="D218" s="13"/>
      <c r="E218" s="13"/>
      <c r="F218" s="13"/>
      <c r="G218" s="2" t="s">
        <v>40</v>
      </c>
      <c r="H218" s="13"/>
      <c r="I218" s="2" t="s">
        <v>40</v>
      </c>
      <c r="J218" s="2" t="s">
        <v>40</v>
      </c>
      <c r="K218" s="13"/>
      <c r="L218" s="13"/>
      <c r="M218" s="13"/>
      <c r="N218" s="13"/>
      <c r="O218" s="2" t="s">
        <v>40</v>
      </c>
      <c r="P218" s="13"/>
      <c r="Q218" s="2" t="s">
        <v>40</v>
      </c>
    </row>
    <row r="219" spans="1:17" x14ac:dyDescent="0.2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2" t="s">
        <v>40</v>
      </c>
      <c r="L219" s="13"/>
      <c r="M219" s="13"/>
      <c r="N219" s="13"/>
      <c r="O219" s="13"/>
      <c r="P219" s="13"/>
      <c r="Q219" s="2" t="s">
        <v>40</v>
      </c>
    </row>
    <row r="220" spans="1:17" x14ac:dyDescent="0.2">
      <c r="A220" s="13"/>
      <c r="B220" s="2" t="s">
        <v>40</v>
      </c>
      <c r="C220" s="13"/>
      <c r="D220" s="13"/>
      <c r="E220" s="13"/>
      <c r="F220" s="13"/>
      <c r="G220" s="13"/>
      <c r="H220" s="13"/>
      <c r="I220" s="2" t="s">
        <v>40</v>
      </c>
      <c r="J220" s="13"/>
      <c r="K220" s="2" t="s">
        <v>40</v>
      </c>
      <c r="L220" s="13"/>
      <c r="M220" s="2" t="s">
        <v>40</v>
      </c>
      <c r="N220" s="13"/>
      <c r="O220" s="13"/>
      <c r="P220" s="13"/>
      <c r="Q220" s="13"/>
    </row>
    <row r="221" spans="1:17" x14ac:dyDescent="0.2">
      <c r="A221" s="1" t="s">
        <v>40</v>
      </c>
      <c r="B221" s="2" t="s">
        <v>40</v>
      </c>
      <c r="C221" s="13"/>
      <c r="D221" s="2" t="s">
        <v>40</v>
      </c>
      <c r="E221" s="2" t="s">
        <v>40</v>
      </c>
      <c r="F221" s="13"/>
      <c r="G221" s="13"/>
      <c r="H221" s="13"/>
      <c r="I221" s="13"/>
      <c r="J221" s="13"/>
      <c r="K221" s="13"/>
      <c r="L221" s="13"/>
      <c r="M221" s="2" t="s">
        <v>40</v>
      </c>
      <c r="N221" s="13"/>
      <c r="O221" s="13"/>
      <c r="P221" s="13"/>
      <c r="Q221" s="2" t="s">
        <v>40</v>
      </c>
    </row>
    <row r="222" spans="1:17" x14ac:dyDescent="0.2">
      <c r="A222" s="1" t="s">
        <v>40</v>
      </c>
      <c r="B222" s="2" t="s">
        <v>40</v>
      </c>
      <c r="C222" s="13"/>
      <c r="D222" s="13"/>
      <c r="E222" s="2" t="s">
        <v>40</v>
      </c>
      <c r="F222" s="13"/>
      <c r="G222" s="13"/>
      <c r="H222" s="13"/>
      <c r="I222" s="2" t="s">
        <v>40</v>
      </c>
      <c r="J222" s="13"/>
      <c r="K222" s="13"/>
      <c r="L222" s="13"/>
      <c r="M222" s="13"/>
      <c r="N222" s="13"/>
      <c r="O222" s="13"/>
      <c r="P222" s="13"/>
      <c r="Q222" s="2" t="s">
        <v>40</v>
      </c>
    </row>
    <row r="223" spans="1:17" x14ac:dyDescent="0.2">
      <c r="A223" s="13"/>
      <c r="B223" s="2" t="s">
        <v>40</v>
      </c>
      <c r="C223" s="13"/>
      <c r="D223" s="2" t="s">
        <v>40</v>
      </c>
      <c r="E223" s="13"/>
      <c r="F223" s="13"/>
      <c r="G223" s="13"/>
      <c r="H223" s="13"/>
      <c r="I223" s="13"/>
      <c r="J223" s="13"/>
      <c r="K223" s="2" t="s">
        <v>40</v>
      </c>
      <c r="L223" s="13"/>
      <c r="M223" s="13"/>
      <c r="N223" s="13"/>
      <c r="O223" s="13"/>
      <c r="P223" s="2" t="s">
        <v>40</v>
      </c>
      <c r="Q223" s="13"/>
    </row>
    <row r="224" spans="1:17" x14ac:dyDescent="0.2">
      <c r="A224" s="13"/>
      <c r="B224" s="13"/>
      <c r="C224" s="13"/>
      <c r="D224" s="13"/>
      <c r="E224" s="2" t="s">
        <v>40</v>
      </c>
      <c r="F224" s="13"/>
      <c r="G224" s="13"/>
      <c r="H224" s="13"/>
      <c r="I224" s="13"/>
      <c r="J224" s="13"/>
      <c r="K224" s="13"/>
      <c r="L224" s="2" t="s">
        <v>40</v>
      </c>
      <c r="M224" s="13"/>
      <c r="N224" s="13"/>
      <c r="O224" s="13"/>
      <c r="P224" s="13"/>
      <c r="Q224" s="13"/>
    </row>
    <row r="225" spans="1:17" x14ac:dyDescent="0.2">
      <c r="A225" s="13"/>
      <c r="B225" s="13"/>
      <c r="C225" s="13"/>
      <c r="D225" s="2" t="s">
        <v>40</v>
      </c>
      <c r="E225" s="2" t="s">
        <v>40</v>
      </c>
      <c r="F225" s="2" t="s">
        <v>40</v>
      </c>
      <c r="G225" s="13"/>
      <c r="H225" s="2" t="s">
        <v>40</v>
      </c>
      <c r="I225" s="2" t="s">
        <v>40</v>
      </c>
      <c r="J225" s="2" t="s">
        <v>40</v>
      </c>
      <c r="K225" s="2" t="s">
        <v>40</v>
      </c>
      <c r="L225" s="2" t="s">
        <v>40</v>
      </c>
      <c r="M225" s="2" t="s">
        <v>40</v>
      </c>
      <c r="N225" s="13"/>
      <c r="O225" s="2" t="s">
        <v>40</v>
      </c>
      <c r="P225" s="2" t="s">
        <v>40</v>
      </c>
      <c r="Q225" s="2" t="s">
        <v>40</v>
      </c>
    </row>
    <row r="226" spans="1:17" x14ac:dyDescent="0.2">
      <c r="A226" s="13"/>
      <c r="B226" s="13"/>
      <c r="C226" s="13"/>
      <c r="D226" s="13"/>
      <c r="E226" s="13"/>
      <c r="F226" s="13"/>
      <c r="G226" s="13"/>
      <c r="H226" s="13"/>
      <c r="I226" s="2" t="s">
        <v>40</v>
      </c>
      <c r="J226" s="13"/>
      <c r="K226" s="13"/>
      <c r="L226" s="13"/>
      <c r="M226" s="13"/>
      <c r="N226" s="13"/>
      <c r="O226" s="13"/>
      <c r="P226" s="13"/>
      <c r="Q226" s="2" t="s">
        <v>40</v>
      </c>
    </row>
    <row r="227" spans="1:17" x14ac:dyDescent="0.2">
      <c r="A227" s="1" t="s">
        <v>40</v>
      </c>
      <c r="B227" s="2" t="s">
        <v>40</v>
      </c>
      <c r="C227" s="2" t="s">
        <v>40</v>
      </c>
      <c r="D227" s="2" t="s">
        <v>40</v>
      </c>
      <c r="E227" s="2" t="s">
        <v>40</v>
      </c>
      <c r="F227" s="13"/>
      <c r="G227" s="13"/>
      <c r="H227" s="13"/>
      <c r="I227" s="13"/>
      <c r="J227" s="13"/>
      <c r="K227" s="2" t="s">
        <v>40</v>
      </c>
      <c r="L227" s="13"/>
      <c r="M227" s="13"/>
      <c r="N227" s="13"/>
      <c r="O227" s="2" t="s">
        <v>40</v>
      </c>
      <c r="P227" s="13"/>
      <c r="Q227" s="2" t="s">
        <v>40</v>
      </c>
    </row>
    <row r="228" spans="1:17" x14ac:dyDescent="0.2">
      <c r="A228" s="1" t="s">
        <v>40</v>
      </c>
      <c r="B228" s="13"/>
      <c r="C228" s="13"/>
      <c r="D228" s="13"/>
      <c r="E228" s="2" t="s">
        <v>40</v>
      </c>
      <c r="F228" s="13"/>
      <c r="G228" s="13"/>
      <c r="H228" s="13"/>
      <c r="I228" s="2" t="s">
        <v>40</v>
      </c>
      <c r="J228" s="13"/>
      <c r="K228" s="13"/>
      <c r="L228" s="13"/>
      <c r="M228" s="13"/>
      <c r="N228" s="13"/>
      <c r="O228" s="13"/>
      <c r="P228" s="13"/>
      <c r="Q228" s="2" t="s">
        <v>40</v>
      </c>
    </row>
    <row r="229" spans="1:17" x14ac:dyDescent="0.2">
      <c r="A229" s="1" t="s">
        <v>40</v>
      </c>
      <c r="B229" s="2" t="s">
        <v>40</v>
      </c>
      <c r="C229" s="2" t="s">
        <v>40</v>
      </c>
      <c r="D229" s="2" t="s">
        <v>40</v>
      </c>
      <c r="E229" s="13"/>
      <c r="F229" s="13"/>
      <c r="G229" s="2" t="s">
        <v>40</v>
      </c>
      <c r="H229" s="13"/>
      <c r="I229" s="2" t="s">
        <v>40</v>
      </c>
      <c r="J229" s="13"/>
      <c r="K229" s="2" t="s">
        <v>40</v>
      </c>
      <c r="L229" s="2" t="s">
        <v>40</v>
      </c>
      <c r="M229" s="13"/>
      <c r="N229" s="13"/>
      <c r="O229" s="13"/>
      <c r="P229" s="2" t="s">
        <v>40</v>
      </c>
      <c r="Q229" s="13"/>
    </row>
    <row r="230" spans="1:17" x14ac:dyDescent="0.2">
      <c r="A230" s="13"/>
      <c r="B230" s="13"/>
      <c r="C230" s="13"/>
      <c r="D230" s="13"/>
      <c r="E230" s="2" t="s">
        <v>40</v>
      </c>
      <c r="F230" s="13"/>
      <c r="G230" s="2" t="s">
        <v>40</v>
      </c>
      <c r="H230" s="13"/>
      <c r="I230" s="13"/>
      <c r="J230" s="13"/>
      <c r="K230" s="2" t="s">
        <v>40</v>
      </c>
      <c r="L230" s="13"/>
      <c r="M230" s="13"/>
      <c r="N230" s="13"/>
      <c r="O230" s="13"/>
      <c r="P230" s="13"/>
      <c r="Q230" s="13"/>
    </row>
    <row r="231" spans="1:17" x14ac:dyDescent="0.2">
      <c r="A231" s="13"/>
      <c r="B231" s="13"/>
      <c r="C231" s="13"/>
      <c r="D231" s="2" t="s">
        <v>40</v>
      </c>
      <c r="E231" s="2" t="s">
        <v>40</v>
      </c>
      <c r="F231" s="13"/>
      <c r="G231" s="2" t="s">
        <v>40</v>
      </c>
      <c r="H231" s="13"/>
      <c r="I231" s="13"/>
      <c r="J231" s="13"/>
      <c r="K231" s="13"/>
      <c r="L231" s="2" t="s">
        <v>40</v>
      </c>
      <c r="M231" s="13"/>
      <c r="N231" s="13"/>
      <c r="O231" s="2" t="s">
        <v>40</v>
      </c>
      <c r="P231" s="13"/>
      <c r="Q231" s="13"/>
    </row>
    <row r="232" spans="1:17" x14ac:dyDescent="0.2">
      <c r="A232" s="1" t="s">
        <v>40</v>
      </c>
      <c r="B232" s="2" t="s">
        <v>40</v>
      </c>
      <c r="C232" s="2" t="s">
        <v>40</v>
      </c>
      <c r="D232" s="13"/>
      <c r="E232" s="13"/>
      <c r="F232" s="13"/>
      <c r="G232" s="13"/>
      <c r="H232" s="13"/>
      <c r="I232" s="2" t="s">
        <v>40</v>
      </c>
      <c r="J232" s="13"/>
      <c r="K232" s="13"/>
      <c r="L232" s="13"/>
      <c r="M232" s="13"/>
      <c r="N232" s="13"/>
      <c r="O232" s="13"/>
      <c r="P232" s="13"/>
      <c r="Q232" s="13"/>
    </row>
    <row r="233" spans="1:17" x14ac:dyDescent="0.2">
      <c r="A233" s="1" t="s">
        <v>40</v>
      </c>
      <c r="B233" s="13"/>
      <c r="C233" s="13"/>
      <c r="D233" s="13"/>
      <c r="E233" s="2" t="s">
        <v>40</v>
      </c>
      <c r="F233" s="13"/>
      <c r="G233" s="13"/>
      <c r="H233" s="13"/>
      <c r="I233" s="2" t="s">
        <v>40</v>
      </c>
      <c r="J233" s="2" t="s">
        <v>40</v>
      </c>
      <c r="K233" s="13"/>
      <c r="L233" s="13"/>
      <c r="M233" s="13"/>
      <c r="N233" s="13"/>
      <c r="O233" s="2" t="s">
        <v>40</v>
      </c>
      <c r="P233" s="13"/>
      <c r="Q233" s="13"/>
    </row>
    <row r="234" spans="1:17" x14ac:dyDescent="0.2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2" t="s">
        <v>40</v>
      </c>
      <c r="P234" s="13"/>
      <c r="Q234" s="2" t="s">
        <v>40</v>
      </c>
    </row>
    <row r="235" spans="1:17" x14ac:dyDescent="0.2">
      <c r="A235" s="13"/>
      <c r="B235" s="2" t="s">
        <v>40</v>
      </c>
      <c r="C235" s="2" t="s">
        <v>40</v>
      </c>
      <c r="D235" s="13"/>
      <c r="E235" s="13"/>
      <c r="F235" s="13"/>
      <c r="G235" s="2" t="s">
        <v>40</v>
      </c>
      <c r="H235" s="2" t="s">
        <v>40</v>
      </c>
      <c r="I235" s="2" t="s">
        <v>40</v>
      </c>
      <c r="J235" s="2" t="s">
        <v>40</v>
      </c>
      <c r="K235" s="2" t="s">
        <v>40</v>
      </c>
      <c r="L235" s="2" t="s">
        <v>40</v>
      </c>
      <c r="M235" s="13"/>
      <c r="N235" s="13"/>
      <c r="O235" s="2" t="s">
        <v>40</v>
      </c>
      <c r="P235" s="13"/>
      <c r="Q235" s="2" t="s">
        <v>40</v>
      </c>
    </row>
    <row r="236" spans="1:17" x14ac:dyDescent="0.2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2" t="s">
        <v>40</v>
      </c>
      <c r="L236" s="13"/>
      <c r="M236" s="13"/>
      <c r="N236" s="13"/>
      <c r="O236" s="2" t="s">
        <v>40</v>
      </c>
      <c r="P236" s="13"/>
      <c r="Q236" s="2" t="s">
        <v>40</v>
      </c>
    </row>
    <row r="237" spans="1:17" x14ac:dyDescent="0.2">
      <c r="A237" s="13"/>
      <c r="B237" s="13"/>
      <c r="C237" s="13"/>
      <c r="D237" s="2" t="s">
        <v>40</v>
      </c>
      <c r="E237" s="13"/>
      <c r="F237" s="13"/>
      <c r="G237" s="13"/>
      <c r="H237" s="13"/>
      <c r="I237" s="13"/>
      <c r="J237" s="13"/>
      <c r="K237" s="2" t="s">
        <v>40</v>
      </c>
      <c r="L237" s="13"/>
      <c r="M237" s="13"/>
      <c r="N237" s="13"/>
      <c r="O237" s="2" t="s">
        <v>40</v>
      </c>
      <c r="P237" s="13"/>
      <c r="Q237" s="2" t="s">
        <v>40</v>
      </c>
    </row>
    <row r="238" spans="1:17" x14ac:dyDescent="0.2">
      <c r="A238" s="13"/>
      <c r="B238" s="2" t="s">
        <v>40</v>
      </c>
      <c r="C238" s="13"/>
      <c r="D238" s="13"/>
      <c r="E238" s="2" t="s">
        <v>40</v>
      </c>
      <c r="F238" s="13"/>
      <c r="G238" s="13"/>
      <c r="H238" s="13"/>
      <c r="I238" s="13"/>
      <c r="J238" s="13"/>
      <c r="K238" s="13"/>
      <c r="L238" s="2" t="s">
        <v>40</v>
      </c>
      <c r="M238" s="13"/>
      <c r="N238" s="13"/>
      <c r="O238" s="2" t="s">
        <v>40</v>
      </c>
      <c r="P238" s="13"/>
      <c r="Q238" s="2" t="s">
        <v>40</v>
      </c>
    </row>
    <row r="239" spans="1:17" x14ac:dyDescent="0.2">
      <c r="A239" s="1" t="s">
        <v>40</v>
      </c>
      <c r="B239" s="13"/>
      <c r="C239" s="13"/>
      <c r="D239" s="2" t="s">
        <v>40</v>
      </c>
      <c r="E239" s="2" t="s">
        <v>40</v>
      </c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2" t="s">
        <v>40</v>
      </c>
    </row>
    <row r="240" spans="1:17" x14ac:dyDescent="0.2">
      <c r="A240" s="1" t="s">
        <v>40</v>
      </c>
      <c r="B240" s="2" t="s">
        <v>40</v>
      </c>
      <c r="C240" s="2" t="s">
        <v>40</v>
      </c>
      <c r="D240" s="13"/>
      <c r="E240" s="13"/>
      <c r="F240" s="13"/>
      <c r="G240" s="13"/>
      <c r="H240" s="13"/>
      <c r="I240" s="2" t="s">
        <v>40</v>
      </c>
      <c r="J240" s="2" t="s">
        <v>40</v>
      </c>
      <c r="K240" s="2" t="s">
        <v>40</v>
      </c>
      <c r="L240" s="13"/>
      <c r="M240" s="13"/>
      <c r="N240" s="13"/>
      <c r="O240" s="2" t="s">
        <v>40</v>
      </c>
      <c r="P240" s="13"/>
      <c r="Q240" s="13"/>
    </row>
    <row r="241" spans="1:17" x14ac:dyDescent="0.2">
      <c r="A241" s="1" t="s">
        <v>40</v>
      </c>
      <c r="B241" s="2" t="s">
        <v>40</v>
      </c>
      <c r="C241" s="13"/>
      <c r="D241" s="13"/>
      <c r="E241" s="2" t="s">
        <v>40</v>
      </c>
      <c r="F241" s="13"/>
      <c r="G241" s="13"/>
      <c r="H241" s="13"/>
      <c r="I241" s="13"/>
      <c r="J241" s="13"/>
      <c r="K241" s="2" t="s">
        <v>40</v>
      </c>
      <c r="L241" s="13"/>
      <c r="M241" s="13"/>
      <c r="N241" s="13"/>
      <c r="O241" s="13"/>
      <c r="P241" s="2" t="s">
        <v>40</v>
      </c>
      <c r="Q241" s="13"/>
    </row>
    <row r="242" spans="1:17" x14ac:dyDescent="0.2">
      <c r="A242" s="13"/>
      <c r="B242" s="13"/>
      <c r="C242" s="13"/>
      <c r="D242" s="13"/>
      <c r="E242" s="2" t="s">
        <v>40</v>
      </c>
      <c r="F242" s="13"/>
      <c r="G242" s="13"/>
      <c r="H242" s="2" t="s">
        <v>40</v>
      </c>
      <c r="I242" s="2" t="s">
        <v>40</v>
      </c>
      <c r="J242" s="13"/>
      <c r="K242" s="2" t="s">
        <v>40</v>
      </c>
      <c r="L242" s="2" t="s">
        <v>40</v>
      </c>
      <c r="M242" s="13"/>
      <c r="N242" s="13"/>
      <c r="O242" s="13"/>
      <c r="P242" s="13"/>
      <c r="Q242" s="2" t="s">
        <v>40</v>
      </c>
    </row>
    <row r="243" spans="1:17" x14ac:dyDescent="0.2">
      <c r="A243" s="13"/>
      <c r="B243" s="13"/>
      <c r="C243" s="13"/>
      <c r="D243" s="13"/>
      <c r="E243" s="13"/>
      <c r="F243" s="13"/>
      <c r="G243" s="13"/>
      <c r="H243" s="13"/>
      <c r="I243" s="2" t="s">
        <v>40</v>
      </c>
      <c r="J243" s="13"/>
      <c r="K243" s="2" t="s">
        <v>40</v>
      </c>
      <c r="L243" s="13"/>
      <c r="M243" s="13"/>
      <c r="N243" s="13"/>
      <c r="O243" s="13"/>
      <c r="P243" s="13"/>
      <c r="Q243" s="2" t="s">
        <v>40</v>
      </c>
    </row>
    <row r="244" spans="1:17" x14ac:dyDescent="0.2">
      <c r="A244" s="1" t="s">
        <v>40</v>
      </c>
      <c r="B244" s="2" t="s">
        <v>40</v>
      </c>
      <c r="C244" s="13"/>
      <c r="D244" s="13"/>
      <c r="E244" s="13"/>
      <c r="F244" s="2" t="s">
        <v>40</v>
      </c>
      <c r="G244" s="13"/>
      <c r="H244" s="13"/>
      <c r="I244" s="2" t="s">
        <v>40</v>
      </c>
      <c r="J244" s="13"/>
      <c r="K244" s="2" t="s">
        <v>40</v>
      </c>
      <c r="L244" s="13"/>
      <c r="M244" s="13"/>
      <c r="N244" s="2" t="s">
        <v>40</v>
      </c>
      <c r="O244" s="13"/>
      <c r="P244" s="13"/>
      <c r="Q244" s="2" t="s">
        <v>40</v>
      </c>
    </row>
    <row r="245" spans="1:17" x14ac:dyDescent="0.2">
      <c r="A245" s="13"/>
      <c r="B245" s="2" t="s">
        <v>40</v>
      </c>
      <c r="C245" s="13"/>
      <c r="D245" s="2" t="s">
        <v>40</v>
      </c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2" t="s">
        <v>40</v>
      </c>
      <c r="Q245" s="13"/>
    </row>
    <row r="246" spans="1:17" x14ac:dyDescent="0.2">
      <c r="A246" s="13"/>
      <c r="B246" s="13"/>
      <c r="C246" s="2" t="s">
        <v>40</v>
      </c>
      <c r="D246" s="13"/>
      <c r="E246" s="2" t="s">
        <v>40</v>
      </c>
      <c r="F246" s="13"/>
      <c r="G246" s="13"/>
      <c r="H246" s="13"/>
      <c r="I246" s="13"/>
      <c r="J246" s="2" t="s">
        <v>40</v>
      </c>
      <c r="K246" s="2" t="s">
        <v>40</v>
      </c>
      <c r="L246" s="13"/>
      <c r="M246" s="13"/>
      <c r="N246" s="13"/>
      <c r="O246" s="2" t="s">
        <v>40</v>
      </c>
      <c r="P246" s="13"/>
      <c r="Q246" s="13"/>
    </row>
    <row r="247" spans="1:17" x14ac:dyDescent="0.2">
      <c r="A247" s="1" t="s">
        <v>40</v>
      </c>
      <c r="B247" s="13"/>
      <c r="C247" s="2" t="s">
        <v>40</v>
      </c>
      <c r="D247" s="13"/>
      <c r="E247" s="2" t="s">
        <v>40</v>
      </c>
      <c r="F247" s="13"/>
      <c r="G247" s="2" t="s">
        <v>40</v>
      </c>
      <c r="H247" s="13"/>
      <c r="I247" s="13"/>
      <c r="J247" s="13"/>
      <c r="K247" s="2" t="s">
        <v>40</v>
      </c>
      <c r="L247" s="13"/>
      <c r="M247" s="13"/>
      <c r="N247" s="13"/>
      <c r="O247" s="13"/>
      <c r="P247" s="2" t="s">
        <v>40</v>
      </c>
      <c r="Q247" s="2" t="s">
        <v>40</v>
      </c>
    </row>
    <row r="248" spans="1:17" x14ac:dyDescent="0.2">
      <c r="A248" s="13"/>
      <c r="B248" s="13"/>
      <c r="C248" s="13"/>
      <c r="D248" s="2" t="s">
        <v>40</v>
      </c>
      <c r="E248" s="2" t="s">
        <v>40</v>
      </c>
      <c r="F248" s="13"/>
      <c r="G248" s="13"/>
      <c r="H248" s="2" t="s">
        <v>40</v>
      </c>
      <c r="I248" s="2" t="s">
        <v>40</v>
      </c>
      <c r="J248" s="2" t="s">
        <v>40</v>
      </c>
      <c r="K248" s="13"/>
      <c r="L248" s="13"/>
      <c r="M248" s="13"/>
      <c r="N248" s="13"/>
      <c r="O248" s="13"/>
      <c r="P248" s="13"/>
      <c r="Q248" s="2" t="s">
        <v>40</v>
      </c>
    </row>
    <row r="249" spans="1:17" x14ac:dyDescent="0.2">
      <c r="A249" s="13"/>
      <c r="B249" s="13"/>
      <c r="C249" s="13"/>
      <c r="D249" s="13"/>
      <c r="E249" s="2" t="s">
        <v>40</v>
      </c>
      <c r="F249" s="13"/>
      <c r="G249" s="13"/>
      <c r="H249" s="13"/>
      <c r="I249" s="13"/>
      <c r="J249" s="13"/>
      <c r="K249" s="2" t="s">
        <v>40</v>
      </c>
      <c r="L249" s="13"/>
      <c r="M249" s="13"/>
      <c r="N249" s="13"/>
      <c r="O249" s="13"/>
      <c r="P249" s="13"/>
      <c r="Q249" s="13"/>
    </row>
    <row r="250" spans="1:17" x14ac:dyDescent="0.2">
      <c r="A250" s="13"/>
      <c r="B250" s="2" t="s">
        <v>40</v>
      </c>
      <c r="C250" s="13"/>
      <c r="D250" s="13"/>
      <c r="E250" s="13"/>
      <c r="F250" s="13"/>
      <c r="G250" s="13"/>
      <c r="H250" s="13"/>
      <c r="I250" s="2" t="s">
        <v>40</v>
      </c>
      <c r="J250" s="13"/>
      <c r="K250" s="2" t="s">
        <v>40</v>
      </c>
      <c r="L250" s="2" t="s">
        <v>40</v>
      </c>
      <c r="M250" s="13"/>
      <c r="N250" s="13"/>
      <c r="O250" s="2" t="s">
        <v>40</v>
      </c>
      <c r="P250" s="2" t="s">
        <v>40</v>
      </c>
      <c r="Q250" s="13"/>
    </row>
    <row r="251" spans="1:17" x14ac:dyDescent="0.2">
      <c r="A251" s="13"/>
      <c r="B251" s="13"/>
      <c r="C251" s="13"/>
      <c r="D251" s="13"/>
      <c r="E251" s="13"/>
      <c r="F251" s="13"/>
      <c r="G251" s="13"/>
      <c r="H251" s="13"/>
      <c r="I251" s="2" t="s">
        <v>40</v>
      </c>
      <c r="J251" s="13"/>
      <c r="K251" s="13"/>
      <c r="L251" s="2" t="s">
        <v>40</v>
      </c>
      <c r="M251" s="13"/>
      <c r="N251" s="13"/>
      <c r="O251" s="13"/>
      <c r="P251" s="13"/>
      <c r="Q251" s="13"/>
    </row>
    <row r="252" spans="1:17" x14ac:dyDescent="0.2">
      <c r="A252" s="1" t="s">
        <v>40</v>
      </c>
      <c r="B252" s="2" t="s">
        <v>40</v>
      </c>
      <c r="C252" s="13"/>
      <c r="D252" s="13"/>
      <c r="E252" s="2" t="s">
        <v>40</v>
      </c>
      <c r="F252" s="2" t="s">
        <v>40</v>
      </c>
      <c r="G252" s="13"/>
      <c r="H252" s="13"/>
      <c r="I252" s="2" t="s">
        <v>40</v>
      </c>
      <c r="J252" s="2" t="s">
        <v>40</v>
      </c>
      <c r="K252" s="13"/>
      <c r="L252" s="2" t="s">
        <v>40</v>
      </c>
      <c r="M252" s="13"/>
      <c r="N252" s="13"/>
      <c r="O252" s="2" t="s">
        <v>40</v>
      </c>
      <c r="P252" s="2" t="s">
        <v>40</v>
      </c>
      <c r="Q252" s="2" t="s">
        <v>40</v>
      </c>
    </row>
    <row r="253" spans="1:17" x14ac:dyDescent="0.2">
      <c r="A253" s="1" t="s">
        <v>40</v>
      </c>
      <c r="B253" s="2" t="s">
        <v>40</v>
      </c>
      <c r="C253" s="13"/>
      <c r="D253" s="13"/>
      <c r="E253" s="2" t="s">
        <v>40</v>
      </c>
      <c r="F253" s="2" t="s">
        <v>40</v>
      </c>
      <c r="G253" s="13"/>
      <c r="H253" s="13"/>
      <c r="I253" s="13"/>
      <c r="J253" s="13"/>
      <c r="K253" s="2" t="s">
        <v>40</v>
      </c>
      <c r="L253" s="13"/>
      <c r="M253" s="13"/>
      <c r="N253" s="13"/>
      <c r="O253" s="2" t="s">
        <v>40</v>
      </c>
      <c r="P253" s="2" t="s">
        <v>40</v>
      </c>
      <c r="Q253" s="2" t="s">
        <v>40</v>
      </c>
    </row>
    <row r="254" spans="1:17" x14ac:dyDescent="0.2">
      <c r="A254" s="13"/>
      <c r="B254" s="2" t="s">
        <v>40</v>
      </c>
      <c r="C254" s="13"/>
      <c r="D254" s="2" t="s">
        <v>40</v>
      </c>
      <c r="E254" s="2" t="s">
        <v>40</v>
      </c>
      <c r="F254" s="13"/>
      <c r="G254" s="2" t="s">
        <v>40</v>
      </c>
      <c r="H254" s="13"/>
      <c r="I254" s="2" t="s">
        <v>40</v>
      </c>
      <c r="J254" s="13"/>
      <c r="K254" s="2" t="s">
        <v>40</v>
      </c>
      <c r="L254" s="13"/>
      <c r="M254" s="2" t="s">
        <v>40</v>
      </c>
      <c r="N254" s="13"/>
      <c r="O254" s="13"/>
      <c r="P254" s="13"/>
      <c r="Q254" s="13"/>
    </row>
    <row r="255" spans="1:17" x14ac:dyDescent="0.2">
      <c r="A255" s="13"/>
      <c r="B255" s="13"/>
      <c r="C255" s="13"/>
      <c r="D255" s="2" t="s">
        <v>40</v>
      </c>
      <c r="E255" s="13"/>
      <c r="F255" s="13"/>
      <c r="G255" s="13"/>
      <c r="H255" s="13"/>
      <c r="I255" s="13"/>
      <c r="J255" s="13"/>
      <c r="K255" s="2" t="s">
        <v>40</v>
      </c>
      <c r="L255" s="13"/>
      <c r="M255" s="13"/>
      <c r="N255" s="13"/>
      <c r="O255" s="13"/>
      <c r="P255" s="13"/>
      <c r="Q255" s="13"/>
    </row>
    <row r="256" spans="1:17" x14ac:dyDescent="0.2">
      <c r="A256" s="13"/>
      <c r="B256" s="2" t="s">
        <v>40</v>
      </c>
      <c r="C256" s="13"/>
      <c r="D256" s="13"/>
      <c r="E256" s="13"/>
      <c r="F256" s="13"/>
      <c r="G256" s="13"/>
      <c r="H256" s="13"/>
      <c r="I256" s="2" t="s">
        <v>40</v>
      </c>
      <c r="J256" s="13"/>
      <c r="K256" s="2" t="s">
        <v>40</v>
      </c>
      <c r="L256" s="2" t="s">
        <v>40</v>
      </c>
      <c r="M256" s="13"/>
      <c r="N256" s="13"/>
      <c r="O256" s="2" t="s">
        <v>40</v>
      </c>
      <c r="P256" s="2" t="s">
        <v>40</v>
      </c>
      <c r="Q256" s="13"/>
    </row>
    <row r="257" spans="1:17" x14ac:dyDescent="0.2">
      <c r="A257" s="1" t="s">
        <v>40</v>
      </c>
      <c r="B257" s="2" t="s">
        <v>40</v>
      </c>
      <c r="C257" s="13"/>
      <c r="D257" s="13"/>
      <c r="E257" s="2" t="s">
        <v>40</v>
      </c>
      <c r="F257" s="13"/>
      <c r="G257" s="13"/>
      <c r="H257" s="13"/>
      <c r="I257" s="2" t="s">
        <v>40</v>
      </c>
      <c r="J257" s="13"/>
      <c r="K257" s="2" t="s">
        <v>40</v>
      </c>
      <c r="L257" s="13"/>
      <c r="M257" s="13"/>
      <c r="N257" s="13"/>
      <c r="O257" s="13"/>
      <c r="P257" s="2" t="s">
        <v>40</v>
      </c>
      <c r="Q257" s="2" t="s">
        <v>40</v>
      </c>
    </row>
    <row r="258" spans="1:17" x14ac:dyDescent="0.2">
      <c r="A258" s="13"/>
      <c r="B258" s="13"/>
      <c r="C258" s="13"/>
      <c r="D258" s="2" t="s">
        <v>40</v>
      </c>
      <c r="E258" s="2" t="s">
        <v>40</v>
      </c>
      <c r="F258" s="13"/>
      <c r="G258" s="2" t="s">
        <v>40</v>
      </c>
      <c r="H258" s="13"/>
      <c r="I258" s="2" t="s">
        <v>40</v>
      </c>
      <c r="J258" s="13"/>
      <c r="K258" s="13"/>
      <c r="L258" s="13"/>
      <c r="M258" s="13"/>
      <c r="N258" s="13"/>
      <c r="O258" s="13"/>
      <c r="P258" s="13"/>
      <c r="Q258" s="13"/>
    </row>
    <row r="259" spans="1:17" x14ac:dyDescent="0.2">
      <c r="A259" s="13"/>
      <c r="B259" s="13"/>
      <c r="C259" s="13"/>
      <c r="D259" s="13"/>
      <c r="E259" s="2" t="s">
        <v>40</v>
      </c>
      <c r="F259" s="13"/>
      <c r="G259" s="13"/>
      <c r="H259" s="13"/>
      <c r="I259" s="13"/>
      <c r="J259" s="13"/>
      <c r="K259" s="13"/>
      <c r="L259" s="2" t="s">
        <v>40</v>
      </c>
      <c r="M259" s="13"/>
      <c r="N259" s="13"/>
      <c r="O259" s="13"/>
      <c r="P259" s="13"/>
      <c r="Q259" s="13"/>
    </row>
    <row r="260" spans="1:17" x14ac:dyDescent="0.2">
      <c r="A260" s="13"/>
      <c r="B260" s="13"/>
      <c r="C260" s="13"/>
      <c r="D260" s="13"/>
      <c r="E260" s="13"/>
      <c r="F260" s="13"/>
      <c r="G260" s="13"/>
      <c r="H260" s="13"/>
      <c r="I260" s="2" t="s">
        <v>40</v>
      </c>
      <c r="J260" s="13"/>
      <c r="K260" s="2" t="s">
        <v>40</v>
      </c>
      <c r="L260" s="2" t="s">
        <v>40</v>
      </c>
      <c r="M260" s="13"/>
      <c r="N260" s="13"/>
      <c r="O260" s="13"/>
      <c r="P260" s="13"/>
      <c r="Q260" s="13"/>
    </row>
    <row r="261" spans="1:17" x14ac:dyDescent="0.2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2" t="s">
        <v>40</v>
      </c>
      <c r="O261" s="13"/>
      <c r="P261" s="13"/>
      <c r="Q261" s="13"/>
    </row>
    <row r="262" spans="1:17" x14ac:dyDescent="0.2">
      <c r="A262" s="13"/>
      <c r="B262" s="13"/>
      <c r="C262" s="13"/>
      <c r="D262" s="13"/>
      <c r="E262" s="2" t="s">
        <v>40</v>
      </c>
      <c r="F262" s="13"/>
      <c r="G262" s="2" t="s">
        <v>40</v>
      </c>
      <c r="H262" s="13"/>
      <c r="I262" s="13"/>
      <c r="J262" s="13"/>
      <c r="K262" s="2" t="s">
        <v>40</v>
      </c>
      <c r="L262" s="13"/>
      <c r="M262" s="13"/>
      <c r="N262" s="2" t="s">
        <v>40</v>
      </c>
      <c r="O262" s="13"/>
      <c r="P262" s="13"/>
      <c r="Q262" s="13"/>
    </row>
    <row r="263" spans="1:17" x14ac:dyDescent="0.2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2" t="s">
        <v>40</v>
      </c>
      <c r="O263" s="13"/>
      <c r="P263" s="13"/>
      <c r="Q263" s="13"/>
    </row>
    <row r="264" spans="1:17" x14ac:dyDescent="0.2">
      <c r="A264" s="13"/>
      <c r="B264" s="2" t="s">
        <v>40</v>
      </c>
      <c r="C264" s="2" t="s">
        <v>40</v>
      </c>
      <c r="D264" s="13"/>
      <c r="E264" s="2" t="s">
        <v>40</v>
      </c>
      <c r="F264" s="13"/>
      <c r="G264" s="13"/>
      <c r="H264" s="13"/>
      <c r="I264" s="13"/>
      <c r="J264" s="13"/>
      <c r="K264" s="13"/>
      <c r="L264" s="13"/>
      <c r="M264" s="13"/>
      <c r="N264" s="13"/>
      <c r="O264" s="2" t="s">
        <v>40</v>
      </c>
      <c r="P264" s="13"/>
      <c r="Q264" s="13"/>
    </row>
    <row r="265" spans="1:17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2" t="s">
        <v>40</v>
      </c>
      <c r="P265" s="13"/>
      <c r="Q265" s="2" t="s">
        <v>40</v>
      </c>
    </row>
    <row r="266" spans="1:17" x14ac:dyDescent="0.2">
      <c r="A266" s="1" t="s">
        <v>40</v>
      </c>
      <c r="B266" s="2" t="s">
        <v>40</v>
      </c>
      <c r="C266" s="13"/>
      <c r="D266" s="13"/>
      <c r="E266" s="13"/>
      <c r="F266" s="13"/>
      <c r="G266" s="13"/>
      <c r="H266" s="13"/>
      <c r="I266" s="2" t="s">
        <v>40</v>
      </c>
      <c r="J266" s="13"/>
      <c r="K266" s="2" t="s">
        <v>40</v>
      </c>
      <c r="L266" s="13"/>
      <c r="M266" s="13"/>
      <c r="N266" s="13"/>
      <c r="O266" s="13"/>
      <c r="P266" s="13"/>
      <c r="Q266" s="13"/>
    </row>
    <row r="267" spans="1:17" x14ac:dyDescent="0.2">
      <c r="A267" s="13"/>
      <c r="B267" s="2" t="s">
        <v>40</v>
      </c>
      <c r="C267" s="13"/>
      <c r="D267" s="13"/>
      <c r="E267" s="2" t="s">
        <v>40</v>
      </c>
      <c r="F267" s="13"/>
      <c r="G267" s="13"/>
      <c r="H267" s="13"/>
      <c r="I267" s="2" t="s">
        <v>40</v>
      </c>
      <c r="J267" s="13"/>
      <c r="K267" s="2" t="s">
        <v>40</v>
      </c>
      <c r="L267" s="2" t="s">
        <v>40</v>
      </c>
      <c r="M267" s="13"/>
      <c r="N267" s="13"/>
      <c r="O267" s="13"/>
      <c r="P267" s="2" t="s">
        <v>40</v>
      </c>
      <c r="Q267" s="13"/>
    </row>
    <row r="268" spans="1:17" x14ac:dyDescent="0.2">
      <c r="A268" s="13"/>
      <c r="B268" s="13"/>
      <c r="C268" s="13"/>
      <c r="D268" s="13"/>
      <c r="E268" s="13"/>
      <c r="F268" s="13"/>
      <c r="G268" s="13"/>
      <c r="H268" s="13"/>
      <c r="I268" s="2" t="s">
        <v>40</v>
      </c>
      <c r="J268" s="2" t="s">
        <v>40</v>
      </c>
      <c r="K268" s="13"/>
      <c r="L268" s="2" t="s">
        <v>40</v>
      </c>
      <c r="M268" s="13"/>
      <c r="N268" s="13"/>
      <c r="O268" s="13"/>
      <c r="P268" s="2" t="s">
        <v>40</v>
      </c>
      <c r="Q268" s="13"/>
    </row>
    <row r="269" spans="1:17" x14ac:dyDescent="0.2">
      <c r="A269" s="13"/>
      <c r="B269" s="13"/>
      <c r="C269" s="13"/>
      <c r="D269" s="2" t="s">
        <v>40</v>
      </c>
      <c r="E269" s="13"/>
      <c r="F269" s="13"/>
      <c r="G269" s="13"/>
      <c r="H269" s="13"/>
      <c r="I269" s="2" t="s">
        <v>40</v>
      </c>
      <c r="J269" s="13"/>
      <c r="K269" s="13"/>
      <c r="L269" s="13"/>
      <c r="M269" s="13"/>
      <c r="N269" s="13"/>
      <c r="O269" s="13"/>
      <c r="P269" s="13"/>
      <c r="Q269" s="13"/>
    </row>
    <row r="270" spans="1:17" x14ac:dyDescent="0.2">
      <c r="A270" s="1" t="s">
        <v>40</v>
      </c>
      <c r="B270" s="2" t="s">
        <v>40</v>
      </c>
      <c r="C270" s="13"/>
      <c r="D270" s="2" t="s">
        <v>40</v>
      </c>
      <c r="E270" s="2" t="s">
        <v>40</v>
      </c>
      <c r="F270" s="13"/>
      <c r="G270" s="13"/>
      <c r="H270" s="2" t="s">
        <v>40</v>
      </c>
      <c r="I270" s="2" t="s">
        <v>40</v>
      </c>
      <c r="J270" s="13"/>
      <c r="K270" s="2" t="s">
        <v>40</v>
      </c>
      <c r="L270" s="13"/>
      <c r="M270" s="2" t="s">
        <v>40</v>
      </c>
      <c r="N270" s="2" t="s">
        <v>40</v>
      </c>
      <c r="O270" s="13"/>
      <c r="P270" s="13"/>
      <c r="Q270" s="2" t="s">
        <v>40</v>
      </c>
    </row>
    <row r="271" spans="1:17" x14ac:dyDescent="0.2">
      <c r="A271" s="1" t="s">
        <v>40</v>
      </c>
      <c r="B271" s="13"/>
      <c r="C271" s="13"/>
      <c r="D271" s="13"/>
      <c r="E271" s="13"/>
      <c r="F271" s="13"/>
      <c r="G271" s="13"/>
      <c r="H271" s="13"/>
      <c r="I271" s="13"/>
      <c r="J271" s="13"/>
      <c r="K271" s="2" t="s">
        <v>40</v>
      </c>
      <c r="L271" s="13"/>
      <c r="M271" s="13"/>
      <c r="N271" s="13"/>
      <c r="O271" s="2" t="s">
        <v>40</v>
      </c>
      <c r="P271" s="13"/>
      <c r="Q271" s="2" t="s">
        <v>40</v>
      </c>
    </row>
    <row r="272" spans="1:17" x14ac:dyDescent="0.2">
      <c r="A272" s="13"/>
      <c r="B272" s="13"/>
      <c r="C272" s="13"/>
      <c r="D272" s="13"/>
      <c r="E272" s="13"/>
      <c r="F272" s="13"/>
      <c r="G272" s="13"/>
      <c r="H272" s="2" t="s">
        <v>40</v>
      </c>
      <c r="I272" s="13"/>
      <c r="J272" s="13"/>
      <c r="K272" s="2" t="s">
        <v>40</v>
      </c>
      <c r="L272" s="2" t="s">
        <v>40</v>
      </c>
      <c r="M272" s="13"/>
      <c r="N272" s="13"/>
      <c r="O272" s="13"/>
      <c r="P272" s="13"/>
      <c r="Q272" s="13"/>
    </row>
    <row r="273" spans="1:17" x14ac:dyDescent="0.2">
      <c r="A273" s="1" t="s">
        <v>40</v>
      </c>
      <c r="B273" s="13"/>
      <c r="C273" s="13"/>
      <c r="D273" s="13"/>
      <c r="E273" s="13"/>
      <c r="F273" s="13"/>
      <c r="G273" s="13"/>
      <c r="H273" s="13"/>
      <c r="I273" s="2" t="s">
        <v>40</v>
      </c>
      <c r="J273" s="2" t="s">
        <v>40</v>
      </c>
      <c r="K273" s="13"/>
      <c r="L273" s="2" t="s">
        <v>40</v>
      </c>
      <c r="M273" s="13"/>
      <c r="N273" s="13"/>
      <c r="O273" s="13"/>
      <c r="P273" s="13"/>
      <c r="Q273" s="13"/>
    </row>
    <row r="274" spans="1:17" x14ac:dyDescent="0.2">
      <c r="A274" s="13"/>
      <c r="B274" s="13"/>
      <c r="C274" s="2" t="s">
        <v>40</v>
      </c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2" t="s">
        <v>40</v>
      </c>
    </row>
    <row r="275" spans="1:17" x14ac:dyDescent="0.2">
      <c r="A275" s="1" t="s">
        <v>40</v>
      </c>
      <c r="B275" s="2" t="s">
        <v>40</v>
      </c>
      <c r="C275" s="13"/>
      <c r="D275" s="2" t="s">
        <v>40</v>
      </c>
      <c r="E275" s="13"/>
      <c r="F275" s="13"/>
      <c r="G275" s="13"/>
      <c r="H275" s="13"/>
      <c r="I275" s="13"/>
      <c r="J275" s="13"/>
      <c r="K275" s="2" t="s">
        <v>40</v>
      </c>
      <c r="L275" s="13"/>
      <c r="M275" s="13"/>
      <c r="N275" s="13"/>
      <c r="O275" s="13"/>
      <c r="P275" s="2" t="s">
        <v>40</v>
      </c>
      <c r="Q275" s="2" t="s">
        <v>40</v>
      </c>
    </row>
    <row r="276" spans="1:17" x14ac:dyDescent="0.2">
      <c r="A276" s="13"/>
      <c r="B276" s="13"/>
      <c r="C276" s="13"/>
      <c r="D276" s="13"/>
      <c r="E276" s="2" t="s">
        <v>40</v>
      </c>
      <c r="F276" s="13"/>
      <c r="G276" s="13"/>
      <c r="H276" s="13"/>
      <c r="I276" s="2" t="s">
        <v>40</v>
      </c>
      <c r="J276" s="13"/>
      <c r="K276" s="2" t="s">
        <v>40</v>
      </c>
      <c r="L276" s="13"/>
      <c r="M276" s="13"/>
      <c r="N276" s="13"/>
      <c r="O276" s="13"/>
      <c r="P276" s="13"/>
      <c r="Q276" s="2" t="s">
        <v>40</v>
      </c>
    </row>
    <row r="277" spans="1:17" x14ac:dyDescent="0.2">
      <c r="A277" s="13"/>
      <c r="B277" s="13"/>
      <c r="C277" s="13"/>
      <c r="D277" s="2" t="s">
        <v>40</v>
      </c>
      <c r="E277" s="13"/>
      <c r="F277" s="13"/>
      <c r="G277" s="13"/>
      <c r="H277" s="13"/>
      <c r="I277" s="2" t="s">
        <v>40</v>
      </c>
      <c r="J277" s="13"/>
      <c r="K277" s="2" t="s">
        <v>40</v>
      </c>
      <c r="L277" s="13"/>
      <c r="M277" s="13"/>
      <c r="N277" s="13"/>
      <c r="O277" s="2" t="s">
        <v>40</v>
      </c>
      <c r="P277" s="13"/>
      <c r="Q277" s="2" t="s">
        <v>40</v>
      </c>
    </row>
    <row r="278" spans="1:17" x14ac:dyDescent="0.2">
      <c r="A278" s="13"/>
      <c r="B278" s="13"/>
      <c r="C278" s="13"/>
      <c r="D278" s="13"/>
      <c r="E278" s="13"/>
      <c r="F278" s="13"/>
      <c r="G278" s="2" t="s">
        <v>40</v>
      </c>
      <c r="H278" s="13"/>
      <c r="I278" s="2" t="s">
        <v>40</v>
      </c>
      <c r="J278" s="13"/>
      <c r="K278" s="13"/>
      <c r="L278" s="2" t="s">
        <v>40</v>
      </c>
      <c r="M278" s="13"/>
      <c r="N278" s="13"/>
      <c r="O278" s="13"/>
      <c r="P278" s="13"/>
      <c r="Q278" s="13"/>
    </row>
    <row r="279" spans="1:17" x14ac:dyDescent="0.2">
      <c r="A279" s="13"/>
      <c r="B279" s="2" t="s">
        <v>40</v>
      </c>
      <c r="C279" s="13"/>
      <c r="D279" s="13"/>
      <c r="E279" s="2" t="s">
        <v>40</v>
      </c>
      <c r="F279" s="13"/>
      <c r="G279" s="2" t="s">
        <v>40</v>
      </c>
      <c r="H279" s="13"/>
      <c r="I279" s="13"/>
      <c r="J279" s="13"/>
      <c r="K279" s="2" t="s">
        <v>40</v>
      </c>
      <c r="L279" s="13"/>
      <c r="M279" s="13"/>
      <c r="N279" s="13"/>
      <c r="O279" s="13"/>
      <c r="P279" s="13"/>
      <c r="Q279" s="13"/>
    </row>
    <row r="280" spans="1:17" x14ac:dyDescent="0.2">
      <c r="A280" s="1" t="s">
        <v>40</v>
      </c>
      <c r="B280" s="2" t="s">
        <v>40</v>
      </c>
      <c r="C280" s="13"/>
      <c r="D280" s="2" t="s">
        <v>40</v>
      </c>
      <c r="E280" s="13"/>
      <c r="F280" s="13"/>
      <c r="G280" s="13"/>
      <c r="H280" s="13"/>
      <c r="I280" s="13"/>
      <c r="J280" s="13"/>
      <c r="K280" s="2" t="s">
        <v>40</v>
      </c>
      <c r="L280" s="13"/>
      <c r="M280" s="13"/>
      <c r="N280" s="13"/>
      <c r="O280" s="13"/>
      <c r="P280" s="13"/>
      <c r="Q280" s="2" t="s">
        <v>40</v>
      </c>
    </row>
    <row r="281" spans="1:17" x14ac:dyDescent="0.2">
      <c r="A281" s="13"/>
      <c r="B281" s="13"/>
      <c r="C281" s="13"/>
      <c r="D281" s="13"/>
      <c r="E281" s="13"/>
      <c r="F281" s="13"/>
      <c r="G281" s="13"/>
      <c r="H281" s="13"/>
      <c r="I281" s="2" t="s">
        <v>40</v>
      </c>
      <c r="J281" s="13"/>
      <c r="K281" s="13"/>
      <c r="L281" s="13"/>
      <c r="M281" s="13"/>
      <c r="N281" s="13"/>
      <c r="O281" s="2" t="s">
        <v>40</v>
      </c>
      <c r="P281" s="13"/>
      <c r="Q281" s="13"/>
    </row>
    <row r="282" spans="1:17" x14ac:dyDescent="0.2">
      <c r="A282" s="13"/>
      <c r="B282" s="13"/>
      <c r="C282" s="2" t="s">
        <v>40</v>
      </c>
      <c r="D282" s="13"/>
      <c r="E282" s="13"/>
      <c r="F282" s="13"/>
      <c r="G282" s="13"/>
      <c r="H282" s="13"/>
      <c r="I282" s="13"/>
      <c r="J282" s="13"/>
      <c r="K282" s="2" t="s">
        <v>40</v>
      </c>
      <c r="L282" s="13"/>
      <c r="M282" s="13"/>
      <c r="N282" s="13"/>
      <c r="O282" s="13"/>
      <c r="P282" s="13"/>
      <c r="Q282" s="13"/>
    </row>
    <row r="283" spans="1:17" x14ac:dyDescent="0.2">
      <c r="A283" s="1" t="s">
        <v>40</v>
      </c>
      <c r="B283" s="2" t="s">
        <v>40</v>
      </c>
      <c r="C283" s="13"/>
      <c r="D283" s="2" t="s">
        <v>40</v>
      </c>
      <c r="E283" s="2" t="s">
        <v>40</v>
      </c>
      <c r="F283" s="13"/>
      <c r="G283" s="13"/>
      <c r="H283" s="13"/>
      <c r="I283" s="2" t="s">
        <v>40</v>
      </c>
      <c r="J283" s="13"/>
      <c r="K283" s="2" t="s">
        <v>40</v>
      </c>
      <c r="L283" s="2" t="s">
        <v>40</v>
      </c>
      <c r="M283" s="13"/>
      <c r="N283" s="13"/>
      <c r="O283" s="13"/>
      <c r="P283" s="13"/>
      <c r="Q283" s="13"/>
    </row>
    <row r="284" spans="1:17" x14ac:dyDescent="0.2">
      <c r="A284" s="13"/>
      <c r="B284" s="13"/>
      <c r="C284" s="13"/>
      <c r="D284" s="2" t="s">
        <v>40</v>
      </c>
      <c r="E284" s="13"/>
      <c r="F284" s="13"/>
      <c r="G284" s="2" t="s">
        <v>40</v>
      </c>
      <c r="H284" s="13"/>
      <c r="I284" s="13"/>
      <c r="J284" s="13"/>
      <c r="K284" s="13"/>
      <c r="L284" s="13"/>
      <c r="M284" s="13"/>
      <c r="N284" s="2" t="s">
        <v>40</v>
      </c>
      <c r="O284" s="13"/>
      <c r="P284" s="13"/>
      <c r="Q284" s="13"/>
    </row>
    <row r="285" spans="1:17" x14ac:dyDescent="0.2">
      <c r="A285" s="1" t="s">
        <v>40</v>
      </c>
      <c r="B285" s="2" t="s">
        <v>40</v>
      </c>
      <c r="C285" s="2" t="s">
        <v>40</v>
      </c>
      <c r="D285" s="13"/>
      <c r="E285" s="2" t="s">
        <v>40</v>
      </c>
      <c r="F285" s="13"/>
      <c r="G285" s="13"/>
      <c r="H285" s="13"/>
      <c r="I285" s="2" t="s">
        <v>40</v>
      </c>
      <c r="J285" s="13"/>
      <c r="K285" s="2" t="s">
        <v>40</v>
      </c>
      <c r="L285" s="13"/>
      <c r="M285" s="13"/>
      <c r="N285" s="13"/>
      <c r="O285" s="2" t="s">
        <v>40</v>
      </c>
      <c r="P285" s="2" t="s">
        <v>40</v>
      </c>
      <c r="Q285" s="2" t="s">
        <v>40</v>
      </c>
    </row>
    <row r="286" spans="1:17" x14ac:dyDescent="0.2">
      <c r="A286" s="13"/>
      <c r="B286" s="2" t="s">
        <v>40</v>
      </c>
      <c r="C286" s="13"/>
      <c r="D286" s="2" t="s">
        <v>40</v>
      </c>
      <c r="E286" s="2" t="s">
        <v>40</v>
      </c>
      <c r="F286" s="13"/>
      <c r="G286" s="13"/>
      <c r="H286" s="13"/>
      <c r="I286" s="2" t="s">
        <v>40</v>
      </c>
      <c r="J286" s="13"/>
      <c r="K286" s="2" t="s">
        <v>40</v>
      </c>
      <c r="L286" s="2" t="s">
        <v>40</v>
      </c>
      <c r="M286" s="2" t="s">
        <v>40</v>
      </c>
      <c r="N286" s="13"/>
      <c r="O286" s="2" t="s">
        <v>40</v>
      </c>
      <c r="P286" s="2" t="s">
        <v>40</v>
      </c>
      <c r="Q286" s="2" t="s">
        <v>40</v>
      </c>
    </row>
    <row r="287" spans="1:17" x14ac:dyDescent="0.2">
      <c r="A287" s="13"/>
      <c r="B287" s="13"/>
      <c r="C287" s="13"/>
      <c r="D287" s="13"/>
      <c r="E287" s="2" t="s">
        <v>40</v>
      </c>
      <c r="F287" s="13"/>
      <c r="G287" s="13"/>
      <c r="H287" s="13"/>
      <c r="I287" s="13"/>
      <c r="J287" s="13"/>
      <c r="K287" s="2" t="s">
        <v>40</v>
      </c>
      <c r="L287" s="13"/>
      <c r="M287" s="13"/>
      <c r="N287" s="13"/>
      <c r="O287" s="13"/>
      <c r="P287" s="13"/>
      <c r="Q287" s="2" t="s">
        <v>40</v>
      </c>
    </row>
    <row r="288" spans="1:17" x14ac:dyDescent="0.2">
      <c r="A288" s="1" t="s">
        <v>40</v>
      </c>
      <c r="B288" s="2" t="s">
        <v>40</v>
      </c>
      <c r="C288" s="13"/>
      <c r="D288" s="13"/>
      <c r="E288" s="2" t="s">
        <v>40</v>
      </c>
      <c r="F288" s="13"/>
      <c r="G288" s="13"/>
      <c r="H288" s="2" t="s">
        <v>40</v>
      </c>
      <c r="I288" s="2" t="s">
        <v>40</v>
      </c>
      <c r="J288" s="2" t="s">
        <v>40</v>
      </c>
      <c r="K288" s="2" t="s">
        <v>40</v>
      </c>
      <c r="L288" s="13"/>
      <c r="M288" s="13"/>
      <c r="N288" s="13"/>
      <c r="O288" s="13"/>
      <c r="P288" s="2" t="s">
        <v>40</v>
      </c>
      <c r="Q288" s="2" t="s">
        <v>40</v>
      </c>
    </row>
    <row r="289" spans="1:17" x14ac:dyDescent="0.2">
      <c r="A289" s="1" t="s">
        <v>40</v>
      </c>
      <c r="B289" s="13"/>
      <c r="C289" s="13"/>
      <c r="D289" s="13"/>
      <c r="E289" s="2" t="s">
        <v>40</v>
      </c>
      <c r="F289" s="13"/>
      <c r="G289" s="2" t="s">
        <v>40</v>
      </c>
      <c r="H289" s="13"/>
      <c r="I289" s="13"/>
      <c r="J289" s="13"/>
      <c r="K289" s="2" t="s">
        <v>40</v>
      </c>
      <c r="L289" s="13"/>
      <c r="M289" s="13"/>
      <c r="N289" s="13"/>
      <c r="O289" s="13"/>
      <c r="P289" s="13"/>
      <c r="Q289" s="13"/>
    </row>
    <row r="290" spans="1:17" x14ac:dyDescent="0.2">
      <c r="A290" s="13"/>
      <c r="B290" s="13"/>
      <c r="C290" s="13"/>
      <c r="D290" s="13"/>
      <c r="E290" s="2" t="s">
        <v>40</v>
      </c>
      <c r="F290" s="13"/>
      <c r="G290" s="13"/>
      <c r="H290" s="13"/>
      <c r="I290" s="13"/>
      <c r="J290" s="2" t="s">
        <v>40</v>
      </c>
      <c r="K290" s="2" t="s">
        <v>40</v>
      </c>
      <c r="L290" s="2" t="s">
        <v>40</v>
      </c>
      <c r="M290" s="13"/>
      <c r="N290" s="13"/>
      <c r="O290" s="13"/>
      <c r="P290" s="13"/>
      <c r="Q290" s="2" t="s">
        <v>40</v>
      </c>
    </row>
    <row r="291" spans="1:17" x14ac:dyDescent="0.2">
      <c r="A291" s="1" t="s">
        <v>40</v>
      </c>
      <c r="B291" s="2" t="s">
        <v>40</v>
      </c>
      <c r="C291" s="13"/>
      <c r="D291" s="13"/>
      <c r="E291" s="2" t="s">
        <v>40</v>
      </c>
      <c r="F291" s="13"/>
      <c r="G291" s="2" t="s">
        <v>40</v>
      </c>
      <c r="H291" s="2" t="s">
        <v>40</v>
      </c>
      <c r="I291" s="13"/>
      <c r="J291" s="13"/>
      <c r="K291" s="13"/>
      <c r="L291" s="2" t="s">
        <v>40</v>
      </c>
      <c r="M291" s="13"/>
      <c r="N291" s="13"/>
      <c r="O291" s="13"/>
      <c r="P291" s="13"/>
      <c r="Q291" s="2" t="s">
        <v>40</v>
      </c>
    </row>
    <row r="292" spans="1:17" x14ac:dyDescent="0.2">
      <c r="A292" s="13"/>
      <c r="B292" s="2" t="s">
        <v>40</v>
      </c>
      <c r="C292" s="13"/>
      <c r="D292" s="2" t="s">
        <v>40</v>
      </c>
      <c r="E292" s="2" t="s">
        <v>40</v>
      </c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</row>
    <row r="293" spans="1:17" x14ac:dyDescent="0.2">
      <c r="A293" s="13"/>
      <c r="B293" s="13"/>
      <c r="C293" s="13"/>
      <c r="D293" s="2" t="s">
        <v>40</v>
      </c>
      <c r="E293" s="2" t="s">
        <v>40</v>
      </c>
      <c r="F293" s="13"/>
      <c r="G293" s="2" t="s">
        <v>40</v>
      </c>
      <c r="H293" s="2" t="s">
        <v>40</v>
      </c>
      <c r="I293" s="13"/>
      <c r="J293" s="13"/>
      <c r="K293" s="2" t="s">
        <v>40</v>
      </c>
      <c r="L293" s="13"/>
      <c r="M293" s="13"/>
      <c r="N293" s="13"/>
      <c r="O293" s="13"/>
      <c r="P293" s="13"/>
      <c r="Q293" s="13"/>
    </row>
    <row r="294" spans="1:17" x14ac:dyDescent="0.2">
      <c r="A294" s="13"/>
      <c r="B294" s="13"/>
      <c r="C294" s="13"/>
      <c r="D294" s="2" t="s">
        <v>40</v>
      </c>
      <c r="E294" s="2" t="s">
        <v>40</v>
      </c>
      <c r="F294" s="13"/>
      <c r="G294" s="13"/>
      <c r="H294" s="13"/>
      <c r="I294" s="13"/>
      <c r="J294" s="13"/>
      <c r="K294" s="2" t="s">
        <v>40</v>
      </c>
      <c r="L294" s="2" t="s">
        <v>40</v>
      </c>
      <c r="M294" s="13"/>
      <c r="N294" s="13"/>
      <c r="O294" s="13"/>
      <c r="P294" s="13"/>
      <c r="Q294" s="2" t="s">
        <v>40</v>
      </c>
    </row>
    <row r="295" spans="1:17" x14ac:dyDescent="0.2">
      <c r="A295" s="1" t="s">
        <v>40</v>
      </c>
      <c r="B295" s="2" t="s">
        <v>40</v>
      </c>
      <c r="C295" s="13"/>
      <c r="D295" s="2" t="s">
        <v>40</v>
      </c>
      <c r="E295" s="2" t="s">
        <v>40</v>
      </c>
      <c r="F295" s="13"/>
      <c r="G295" s="13"/>
      <c r="H295" s="13"/>
      <c r="I295" s="2" t="s">
        <v>40</v>
      </c>
      <c r="J295" s="13"/>
      <c r="K295" s="2" t="s">
        <v>40</v>
      </c>
      <c r="L295" s="2" t="s">
        <v>40</v>
      </c>
      <c r="M295" s="13"/>
      <c r="N295" s="13"/>
      <c r="O295" s="13"/>
      <c r="P295" s="2" t="s">
        <v>40</v>
      </c>
      <c r="Q295" s="2" t="s">
        <v>40</v>
      </c>
    </row>
    <row r="296" spans="1:17" x14ac:dyDescent="0.2">
      <c r="A296" s="1" t="s">
        <v>40</v>
      </c>
      <c r="B296" s="13"/>
      <c r="C296" s="13"/>
      <c r="D296" s="13"/>
      <c r="E296" s="2" t="s">
        <v>40</v>
      </c>
      <c r="F296" s="13"/>
      <c r="G296" s="13"/>
      <c r="H296" s="2" t="s">
        <v>40</v>
      </c>
      <c r="I296" s="2" t="s">
        <v>40</v>
      </c>
      <c r="J296" s="13"/>
      <c r="K296" s="2" t="s">
        <v>40</v>
      </c>
      <c r="L296" s="2" t="s">
        <v>40</v>
      </c>
      <c r="M296" s="13"/>
      <c r="N296" s="13"/>
      <c r="O296" s="13"/>
      <c r="P296" s="2" t="s">
        <v>40</v>
      </c>
      <c r="Q296" s="13"/>
    </row>
    <row r="297" spans="1:17" x14ac:dyDescent="0.2">
      <c r="A297" s="13"/>
      <c r="B297" s="2" t="s">
        <v>40</v>
      </c>
      <c r="C297" s="13"/>
      <c r="D297" s="13"/>
      <c r="E297" s="13"/>
      <c r="F297" s="13"/>
      <c r="G297" s="13"/>
      <c r="H297" s="2" t="s">
        <v>40</v>
      </c>
      <c r="I297" s="2" t="s">
        <v>40</v>
      </c>
      <c r="J297" s="13"/>
      <c r="K297" s="2" t="s">
        <v>40</v>
      </c>
      <c r="L297" s="2" t="s">
        <v>40</v>
      </c>
      <c r="M297" s="2" t="s">
        <v>40</v>
      </c>
      <c r="N297" s="13"/>
      <c r="O297" s="13"/>
      <c r="P297" s="2" t="s">
        <v>40</v>
      </c>
      <c r="Q297" s="2" t="s">
        <v>40</v>
      </c>
    </row>
    <row r="298" spans="1:17" x14ac:dyDescent="0.2">
      <c r="A298" s="13"/>
      <c r="B298" s="13"/>
      <c r="C298" s="2" t="s">
        <v>40</v>
      </c>
      <c r="D298" s="2" t="s">
        <v>40</v>
      </c>
      <c r="E298" s="13"/>
      <c r="F298" s="13"/>
      <c r="G298" s="13"/>
      <c r="H298" s="13"/>
      <c r="I298" s="2" t="s">
        <v>40</v>
      </c>
      <c r="J298" s="13"/>
      <c r="K298" s="13"/>
      <c r="L298" s="13"/>
      <c r="M298" s="13"/>
      <c r="N298" s="13"/>
      <c r="O298" s="13"/>
      <c r="P298" s="13"/>
      <c r="Q298" s="13"/>
    </row>
    <row r="299" spans="1:17" x14ac:dyDescent="0.2">
      <c r="A299" s="1" t="s">
        <v>40</v>
      </c>
      <c r="B299" s="2" t="s">
        <v>40</v>
      </c>
      <c r="C299" s="13"/>
      <c r="D299" s="13"/>
      <c r="E299" s="13"/>
      <c r="F299" s="2" t="s">
        <v>40</v>
      </c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2" t="s">
        <v>40</v>
      </c>
    </row>
    <row r="300" spans="1:17" x14ac:dyDescent="0.2">
      <c r="A300" s="13"/>
      <c r="B300" s="2" t="s">
        <v>40</v>
      </c>
      <c r="C300" s="13"/>
      <c r="D300" s="13"/>
      <c r="E300" s="13"/>
      <c r="F300" s="2" t="s">
        <v>40</v>
      </c>
      <c r="G300" s="13"/>
      <c r="H300" s="13"/>
      <c r="I300" s="13"/>
      <c r="J300" s="13"/>
      <c r="K300" s="13"/>
      <c r="L300" s="2" t="s">
        <v>40</v>
      </c>
      <c r="M300" s="13"/>
      <c r="N300" s="2" t="s">
        <v>40</v>
      </c>
      <c r="O300" s="13"/>
      <c r="P300" s="2" t="s">
        <v>40</v>
      </c>
      <c r="Q300" s="13"/>
    </row>
    <row r="301" spans="1:17" x14ac:dyDescent="0.2">
      <c r="A301" s="13"/>
      <c r="B301" s="13"/>
      <c r="C301" s="13"/>
      <c r="D301" s="13"/>
      <c r="E301" s="2" t="s">
        <v>40</v>
      </c>
      <c r="F301" s="13"/>
      <c r="G301" s="13"/>
      <c r="H301" s="13"/>
      <c r="I301" s="13"/>
      <c r="J301" s="13"/>
      <c r="K301" s="2" t="s">
        <v>40</v>
      </c>
      <c r="L301" s="13"/>
      <c r="M301" s="13"/>
      <c r="N301" s="13"/>
      <c r="O301" s="13"/>
      <c r="P301" s="13"/>
      <c r="Q301" s="2" t="s">
        <v>40</v>
      </c>
    </row>
    <row r="302" spans="1:17" x14ac:dyDescent="0.2">
      <c r="A302" s="13"/>
      <c r="B302" s="2" t="s">
        <v>40</v>
      </c>
      <c r="C302" s="13"/>
      <c r="D302" s="13"/>
      <c r="E302" s="2" t="s">
        <v>40</v>
      </c>
      <c r="F302" s="13"/>
      <c r="G302" s="13"/>
      <c r="H302" s="2" t="s">
        <v>40</v>
      </c>
      <c r="I302" s="13"/>
      <c r="J302" s="13"/>
      <c r="K302" s="13"/>
      <c r="L302" s="2" t="s">
        <v>40</v>
      </c>
      <c r="M302" s="2" t="s">
        <v>40</v>
      </c>
      <c r="N302" s="13"/>
      <c r="O302" s="2" t="s">
        <v>40</v>
      </c>
      <c r="P302" s="2" t="s">
        <v>40</v>
      </c>
      <c r="Q302" s="13"/>
    </row>
    <row r="303" spans="1:17" x14ac:dyDescent="0.2">
      <c r="A303" s="13"/>
      <c r="B303" s="2" t="s">
        <v>40</v>
      </c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</row>
    <row r="304" spans="1:17" x14ac:dyDescent="0.2">
      <c r="A304" s="13"/>
      <c r="B304" s="2" t="s">
        <v>40</v>
      </c>
      <c r="C304" s="13"/>
      <c r="D304" s="2" t="s">
        <v>40</v>
      </c>
      <c r="E304" s="2" t="s">
        <v>40</v>
      </c>
      <c r="F304" s="13"/>
      <c r="G304" s="13"/>
      <c r="H304" s="13"/>
      <c r="I304" s="13"/>
      <c r="J304" s="13"/>
      <c r="K304" s="2" t="s">
        <v>40</v>
      </c>
      <c r="L304" s="13"/>
      <c r="M304" s="13"/>
      <c r="N304" s="13"/>
      <c r="O304" s="13"/>
      <c r="P304" s="13"/>
      <c r="Q304" s="13"/>
    </row>
    <row r="305" spans="1:17" x14ac:dyDescent="0.2">
      <c r="A305" s="13"/>
      <c r="B305" s="13"/>
      <c r="C305" s="13"/>
      <c r="D305" s="2" t="s">
        <v>40</v>
      </c>
      <c r="E305" s="13"/>
      <c r="F305" s="13"/>
      <c r="G305" s="13"/>
      <c r="H305" s="13"/>
      <c r="I305" s="2" t="s">
        <v>40</v>
      </c>
      <c r="J305" s="13"/>
      <c r="K305" s="13"/>
      <c r="L305" s="13"/>
      <c r="M305" s="13"/>
      <c r="N305" s="13"/>
      <c r="O305" s="2" t="s">
        <v>40</v>
      </c>
      <c r="P305" s="13"/>
      <c r="Q305" s="2" t="s">
        <v>40</v>
      </c>
    </row>
    <row r="306" spans="1:17" x14ac:dyDescent="0.2">
      <c r="A306" s="1" t="s">
        <v>40</v>
      </c>
      <c r="B306" s="2" t="s">
        <v>40</v>
      </c>
      <c r="C306" s="13"/>
      <c r="D306" s="13"/>
      <c r="E306" s="2" t="s">
        <v>40</v>
      </c>
      <c r="F306" s="13"/>
      <c r="G306" s="2" t="s">
        <v>40</v>
      </c>
      <c r="H306" s="13"/>
      <c r="I306" s="2" t="s">
        <v>40</v>
      </c>
      <c r="J306" s="2" t="s">
        <v>40</v>
      </c>
      <c r="K306" s="2" t="s">
        <v>40</v>
      </c>
      <c r="L306" s="2" t="s">
        <v>40</v>
      </c>
      <c r="M306" s="13"/>
      <c r="N306" s="13"/>
      <c r="O306" s="2" t="s">
        <v>40</v>
      </c>
      <c r="P306" s="2" t="s">
        <v>40</v>
      </c>
      <c r="Q306" s="2" t="s">
        <v>40</v>
      </c>
    </row>
    <row r="307" spans="1:17" x14ac:dyDescent="0.2">
      <c r="A307" s="13"/>
      <c r="B307" s="13"/>
      <c r="C307" s="13"/>
      <c r="D307" s="13"/>
      <c r="E307" s="13"/>
      <c r="F307" s="13"/>
      <c r="G307" s="2" t="s">
        <v>40</v>
      </c>
      <c r="H307" s="13"/>
      <c r="I307" s="13"/>
      <c r="J307" s="13"/>
      <c r="K307" s="2" t="s">
        <v>40</v>
      </c>
      <c r="L307" s="13"/>
      <c r="M307" s="13"/>
      <c r="N307" s="13"/>
      <c r="O307" s="13"/>
      <c r="P307" s="13"/>
      <c r="Q307" s="13"/>
    </row>
    <row r="308" spans="1:17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2" t="s">
        <v>40</v>
      </c>
    </row>
    <row r="309" spans="1:17" x14ac:dyDescent="0.2">
      <c r="A309" s="13"/>
      <c r="B309" s="13"/>
      <c r="C309" s="13"/>
      <c r="D309" s="2" t="s">
        <v>40</v>
      </c>
      <c r="E309" s="13"/>
      <c r="F309" s="13"/>
      <c r="G309" s="2" t="s">
        <v>40</v>
      </c>
      <c r="H309" s="13"/>
      <c r="I309" s="13"/>
      <c r="J309" s="13"/>
      <c r="K309" s="2" t="s">
        <v>40</v>
      </c>
      <c r="L309" s="2" t="s">
        <v>40</v>
      </c>
      <c r="M309" s="13"/>
      <c r="N309" s="13"/>
      <c r="O309" s="13"/>
      <c r="P309" s="13"/>
      <c r="Q309" s="2" t="s">
        <v>40</v>
      </c>
    </row>
    <row r="310" spans="1:17" x14ac:dyDescent="0.2">
      <c r="A310" s="13"/>
      <c r="B310" s="2" t="s">
        <v>40</v>
      </c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2" t="s">
        <v>40</v>
      </c>
      <c r="N310" s="13"/>
      <c r="O310" s="13"/>
      <c r="P310" s="13"/>
      <c r="Q310" s="2" t="s">
        <v>40</v>
      </c>
    </row>
    <row r="311" spans="1:17" x14ac:dyDescent="0.2">
      <c r="A311" s="13"/>
      <c r="B311" s="2" t="s">
        <v>40</v>
      </c>
      <c r="C311" s="13"/>
      <c r="D311" s="13"/>
      <c r="E311" s="13"/>
      <c r="F311" s="13"/>
      <c r="G311" s="13"/>
      <c r="H311" s="13"/>
      <c r="I311" s="13"/>
      <c r="J311" s="2" t="s">
        <v>40</v>
      </c>
      <c r="K311" s="13"/>
      <c r="L311" s="13"/>
      <c r="M311" s="13"/>
      <c r="N311" s="13"/>
      <c r="O311" s="13"/>
      <c r="P311" s="2" t="s">
        <v>40</v>
      </c>
      <c r="Q311" s="13"/>
    </row>
    <row r="312" spans="1:17" x14ac:dyDescent="0.2">
      <c r="A312" s="13"/>
      <c r="B312" s="2" t="s">
        <v>40</v>
      </c>
      <c r="C312" s="13"/>
      <c r="D312" s="13"/>
      <c r="E312" s="2" t="s">
        <v>40</v>
      </c>
      <c r="F312" s="13"/>
      <c r="G312" s="13"/>
      <c r="H312" s="13"/>
      <c r="I312" s="13"/>
      <c r="J312" s="13"/>
      <c r="K312" s="13"/>
      <c r="L312" s="2" t="s">
        <v>40</v>
      </c>
      <c r="M312" s="13"/>
      <c r="N312" s="13"/>
      <c r="O312" s="13"/>
      <c r="P312" s="2" t="s">
        <v>40</v>
      </c>
      <c r="Q312" s="13"/>
    </row>
    <row r="313" spans="1:17" x14ac:dyDescent="0.2">
      <c r="A313" s="13"/>
      <c r="B313" s="2" t="s">
        <v>40</v>
      </c>
      <c r="C313" s="13"/>
      <c r="D313" s="13"/>
      <c r="E313" s="13"/>
      <c r="F313" s="13"/>
      <c r="G313" s="13"/>
      <c r="H313" s="13"/>
      <c r="I313" s="2" t="s">
        <v>40</v>
      </c>
      <c r="J313" s="2" t="s">
        <v>40</v>
      </c>
      <c r="K313" s="2" t="s">
        <v>40</v>
      </c>
      <c r="L313" s="2" t="s">
        <v>40</v>
      </c>
      <c r="M313" s="13"/>
      <c r="N313" s="13"/>
      <c r="O313" s="13"/>
      <c r="P313" s="13"/>
      <c r="Q313" s="2" t="s">
        <v>40</v>
      </c>
    </row>
    <row r="314" spans="1:17" x14ac:dyDescent="0.2">
      <c r="A314" s="13"/>
      <c r="B314" s="13"/>
      <c r="C314" s="13"/>
      <c r="D314" s="13"/>
      <c r="E314" s="13"/>
      <c r="F314" s="13"/>
      <c r="G314" s="13"/>
      <c r="H314" s="2" t="s">
        <v>40</v>
      </c>
      <c r="I314" s="13"/>
      <c r="J314" s="13"/>
      <c r="K314" s="13"/>
      <c r="L314" s="2" t="s">
        <v>40</v>
      </c>
      <c r="M314" s="13"/>
      <c r="N314" s="13"/>
      <c r="O314" s="13"/>
      <c r="P314" s="13"/>
      <c r="Q314" s="2" t="s">
        <v>40</v>
      </c>
    </row>
    <row r="315" spans="1:17" x14ac:dyDescent="0.2">
      <c r="A315" s="1" t="s">
        <v>40</v>
      </c>
      <c r="B315" s="2" t="s">
        <v>40</v>
      </c>
      <c r="C315" s="13"/>
      <c r="D315" s="13"/>
      <c r="E315" s="13"/>
      <c r="F315" s="13"/>
      <c r="G315" s="13"/>
      <c r="H315" s="13"/>
      <c r="I315" s="13"/>
      <c r="J315" s="13"/>
      <c r="K315" s="2" t="s">
        <v>40</v>
      </c>
      <c r="L315" s="2" t="s">
        <v>40</v>
      </c>
      <c r="M315" s="13"/>
      <c r="N315" s="13"/>
      <c r="O315" s="2" t="s">
        <v>40</v>
      </c>
      <c r="P315" s="2" t="s">
        <v>40</v>
      </c>
      <c r="Q315" s="13"/>
    </row>
    <row r="316" spans="1:17" x14ac:dyDescent="0.2">
      <c r="A316" s="13"/>
      <c r="B316" s="2" t="s">
        <v>40</v>
      </c>
      <c r="C316" s="13"/>
      <c r="D316" s="13"/>
      <c r="E316" s="13"/>
      <c r="F316" s="13"/>
      <c r="G316" s="13"/>
      <c r="H316" s="13"/>
      <c r="I316" s="2" t="s">
        <v>40</v>
      </c>
      <c r="J316" s="13"/>
      <c r="K316" s="2" t="s">
        <v>40</v>
      </c>
      <c r="L316" s="13"/>
      <c r="M316" s="13"/>
      <c r="N316" s="13"/>
      <c r="O316" s="13"/>
      <c r="P316" s="13"/>
      <c r="Q316" s="13"/>
    </row>
    <row r="317" spans="1:17" x14ac:dyDescent="0.2">
      <c r="A317" s="1" t="s">
        <v>40</v>
      </c>
      <c r="B317" s="2" t="s">
        <v>40</v>
      </c>
      <c r="C317" s="13"/>
      <c r="D317" s="2" t="s">
        <v>40</v>
      </c>
      <c r="E317" s="13"/>
      <c r="F317" s="13"/>
      <c r="G317" s="13"/>
      <c r="H317" s="2" t="s">
        <v>40</v>
      </c>
      <c r="I317" s="2" t="s">
        <v>40</v>
      </c>
      <c r="J317" s="13"/>
      <c r="K317" s="2" t="s">
        <v>40</v>
      </c>
      <c r="L317" s="13"/>
      <c r="M317" s="2" t="s">
        <v>40</v>
      </c>
      <c r="N317" s="13"/>
      <c r="O317" s="2" t="s">
        <v>40</v>
      </c>
      <c r="P317" s="13"/>
      <c r="Q317" s="13"/>
    </row>
    <row r="318" spans="1:17" x14ac:dyDescent="0.2">
      <c r="A318" s="13"/>
      <c r="B318" s="2" t="s">
        <v>40</v>
      </c>
      <c r="C318" s="2" t="s">
        <v>40</v>
      </c>
      <c r="D318" s="13"/>
      <c r="E318" s="13"/>
      <c r="F318" s="13"/>
      <c r="G318" s="13"/>
      <c r="H318" s="13"/>
      <c r="I318" s="2" t="s">
        <v>40</v>
      </c>
      <c r="J318" s="13"/>
      <c r="K318" s="13"/>
      <c r="L318" s="13"/>
      <c r="M318" s="13"/>
      <c r="N318" s="13"/>
      <c r="O318" s="2" t="s">
        <v>40</v>
      </c>
      <c r="P318" s="13"/>
      <c r="Q318" s="13"/>
    </row>
    <row r="319" spans="1:17" x14ac:dyDescent="0.2">
      <c r="A319" s="1" t="s">
        <v>40</v>
      </c>
      <c r="B319" s="13"/>
      <c r="C319" s="13"/>
      <c r="D319" s="13"/>
      <c r="E319" s="13"/>
      <c r="F319" s="13"/>
      <c r="G319" s="13"/>
      <c r="H319" s="13"/>
      <c r="I319" s="13"/>
      <c r="J319" s="2" t="s">
        <v>40</v>
      </c>
      <c r="K319" s="2" t="s">
        <v>40</v>
      </c>
      <c r="L319" s="2" t="s">
        <v>40</v>
      </c>
      <c r="M319" s="13"/>
      <c r="N319" s="13"/>
      <c r="O319" s="2" t="s">
        <v>40</v>
      </c>
      <c r="P319" s="13"/>
      <c r="Q319" s="13"/>
    </row>
    <row r="320" spans="1:17" x14ac:dyDescent="0.2">
      <c r="A320" s="13"/>
      <c r="B320" s="2" t="s">
        <v>40</v>
      </c>
      <c r="C320" s="13"/>
      <c r="D320" s="13"/>
      <c r="E320" s="2" t="s">
        <v>40</v>
      </c>
      <c r="F320" s="13"/>
      <c r="G320" s="13"/>
      <c r="H320" s="13"/>
      <c r="I320" s="2" t="s">
        <v>40</v>
      </c>
      <c r="J320" s="2" t="s">
        <v>40</v>
      </c>
      <c r="K320" s="13"/>
      <c r="L320" s="2" t="s">
        <v>40</v>
      </c>
      <c r="M320" s="13"/>
      <c r="N320" s="13"/>
      <c r="O320" s="13"/>
      <c r="P320" s="13"/>
      <c r="Q320" s="2" t="s">
        <v>40</v>
      </c>
    </row>
    <row r="321" spans="1:17" x14ac:dyDescent="0.2">
      <c r="A321" s="13"/>
      <c r="B321" s="13"/>
      <c r="C321" s="13"/>
      <c r="D321" s="13"/>
      <c r="E321" s="13"/>
      <c r="F321" s="13"/>
      <c r="G321" s="13"/>
      <c r="H321" s="13"/>
      <c r="I321" s="2" t="s">
        <v>40</v>
      </c>
      <c r="J321" s="13"/>
      <c r="K321" s="13"/>
      <c r="L321" s="13"/>
      <c r="M321" s="13"/>
      <c r="N321" s="13"/>
      <c r="O321" s="13"/>
      <c r="P321" s="13"/>
      <c r="Q321" s="13"/>
    </row>
    <row r="322" spans="1:17" x14ac:dyDescent="0.2">
      <c r="A322" s="13"/>
      <c r="B322" s="13"/>
      <c r="C322" s="13"/>
      <c r="D322" s="13"/>
      <c r="E322" s="13"/>
      <c r="F322" s="13"/>
      <c r="G322" s="13"/>
      <c r="H322" s="2" t="s">
        <v>40</v>
      </c>
      <c r="I322" s="13"/>
      <c r="J322" s="13"/>
      <c r="K322" s="2" t="s">
        <v>40</v>
      </c>
      <c r="L322" s="13"/>
      <c r="M322" s="13"/>
      <c r="N322" s="13"/>
      <c r="O322" s="13"/>
      <c r="P322" s="13"/>
      <c r="Q322" s="2" t="s">
        <v>40</v>
      </c>
    </row>
    <row r="323" spans="1:17" x14ac:dyDescent="0.2">
      <c r="A323" s="1" t="s">
        <v>40</v>
      </c>
      <c r="B323" s="13"/>
      <c r="C323" s="13"/>
      <c r="D323" s="2" t="s">
        <v>40</v>
      </c>
      <c r="E323" s="13"/>
      <c r="F323" s="13"/>
      <c r="G323" s="13"/>
      <c r="H323" s="13"/>
      <c r="I323" s="2" t="s">
        <v>40</v>
      </c>
      <c r="J323" s="13"/>
      <c r="K323" s="2" t="s">
        <v>40</v>
      </c>
      <c r="L323" s="13"/>
      <c r="M323" s="13"/>
      <c r="N323" s="13"/>
      <c r="O323" s="13"/>
      <c r="P323" s="13"/>
      <c r="Q323" s="13"/>
    </row>
    <row r="324" spans="1:17" x14ac:dyDescent="0.2">
      <c r="A324" s="1" t="s">
        <v>40</v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2" t="s">
        <v>40</v>
      </c>
      <c r="P324" s="13"/>
      <c r="Q324" s="2" t="s">
        <v>40</v>
      </c>
    </row>
    <row r="325" spans="1:17" x14ac:dyDescent="0.2">
      <c r="A325" s="13"/>
      <c r="B325" s="2" t="s">
        <v>40</v>
      </c>
      <c r="C325" s="13"/>
      <c r="D325" s="13"/>
      <c r="E325" s="2" t="s">
        <v>40</v>
      </c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2" t="s">
        <v>40</v>
      </c>
    </row>
    <row r="326" spans="1:17" x14ac:dyDescent="0.2">
      <c r="A326" s="1" t="s">
        <v>40</v>
      </c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</row>
    <row r="327" spans="1:17" x14ac:dyDescent="0.2">
      <c r="A327" s="13"/>
      <c r="B327" s="13"/>
      <c r="C327" s="13"/>
      <c r="D327" s="2" t="s">
        <v>40</v>
      </c>
      <c r="E327" s="13"/>
      <c r="F327" s="13"/>
      <c r="G327" s="13"/>
      <c r="H327" s="13"/>
      <c r="I327" s="13"/>
      <c r="J327" s="13"/>
      <c r="K327" s="2" t="s">
        <v>40</v>
      </c>
      <c r="L327" s="2" t="s">
        <v>40</v>
      </c>
      <c r="M327" s="13"/>
      <c r="N327" s="13"/>
      <c r="O327" s="13"/>
      <c r="P327" s="13"/>
      <c r="Q327" s="13"/>
    </row>
    <row r="328" spans="1:17" x14ac:dyDescent="0.2">
      <c r="A328" s="13"/>
      <c r="B328" s="13"/>
      <c r="C328" s="13"/>
      <c r="D328" s="13"/>
      <c r="E328" s="13"/>
      <c r="F328" s="13"/>
      <c r="G328" s="13"/>
      <c r="H328" s="13"/>
      <c r="I328" s="2" t="s">
        <v>40</v>
      </c>
      <c r="J328" s="2" t="s">
        <v>40</v>
      </c>
      <c r="K328" s="2" t="s">
        <v>40</v>
      </c>
      <c r="L328" s="13"/>
      <c r="M328" s="13"/>
      <c r="N328" s="13"/>
      <c r="O328" s="13"/>
      <c r="P328" s="13"/>
      <c r="Q328" s="2" t="s">
        <v>40</v>
      </c>
    </row>
    <row r="329" spans="1:17" x14ac:dyDescent="0.2">
      <c r="A329" s="1" t="s">
        <v>40</v>
      </c>
      <c r="B329" s="2" t="s">
        <v>40</v>
      </c>
      <c r="C329" s="13"/>
      <c r="D329" s="13"/>
      <c r="E329" s="2" t="s">
        <v>40</v>
      </c>
      <c r="F329" s="13"/>
      <c r="G329" s="13"/>
      <c r="H329" s="2" t="s">
        <v>40</v>
      </c>
      <c r="I329" s="13"/>
      <c r="J329" s="13"/>
      <c r="K329" s="2" t="s">
        <v>40</v>
      </c>
      <c r="L329" s="13"/>
      <c r="M329" s="13"/>
      <c r="N329" s="13"/>
      <c r="O329" s="2" t="s">
        <v>40</v>
      </c>
      <c r="P329" s="13"/>
      <c r="Q329" s="2" t="s">
        <v>40</v>
      </c>
    </row>
    <row r="330" spans="1:17" x14ac:dyDescent="0.2">
      <c r="A330" s="13"/>
      <c r="B330" s="13"/>
      <c r="C330" s="13"/>
      <c r="D330" s="13"/>
      <c r="E330" s="2" t="s">
        <v>40</v>
      </c>
      <c r="F330" s="13"/>
      <c r="G330" s="13"/>
      <c r="H330" s="2" t="s">
        <v>40</v>
      </c>
      <c r="I330" s="13"/>
      <c r="J330" s="13"/>
      <c r="K330" s="2" t="s">
        <v>40</v>
      </c>
      <c r="L330" s="13"/>
      <c r="M330" s="2" t="s">
        <v>40</v>
      </c>
      <c r="N330" s="13"/>
      <c r="O330" s="2" t="s">
        <v>40</v>
      </c>
      <c r="P330" s="13"/>
      <c r="Q330" s="13"/>
    </row>
    <row r="331" spans="1:17" x14ac:dyDescent="0.2">
      <c r="A331" s="13"/>
      <c r="B331" s="13"/>
      <c r="C331" s="13"/>
      <c r="D331" s="13"/>
      <c r="E331" s="2" t="s">
        <v>40</v>
      </c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</row>
    <row r="332" spans="1:17" x14ac:dyDescent="0.2">
      <c r="A332" s="13"/>
      <c r="B332" s="2" t="s">
        <v>40</v>
      </c>
      <c r="C332" s="13"/>
      <c r="D332" s="13"/>
      <c r="E332" s="13"/>
      <c r="F332" s="13"/>
      <c r="G332" s="13"/>
      <c r="H332" s="13"/>
      <c r="I332" s="2" t="s">
        <v>40</v>
      </c>
      <c r="J332" s="13"/>
      <c r="K332" s="2" t="s">
        <v>40</v>
      </c>
      <c r="L332" s="2" t="s">
        <v>40</v>
      </c>
      <c r="M332" s="13"/>
      <c r="N332" s="13"/>
      <c r="O332" s="13"/>
      <c r="P332" s="2" t="s">
        <v>40</v>
      </c>
      <c r="Q332" s="2" t="s">
        <v>40</v>
      </c>
    </row>
    <row r="333" spans="1:17" x14ac:dyDescent="0.2">
      <c r="A333" s="13"/>
      <c r="B333" s="13"/>
      <c r="C333" s="13"/>
      <c r="D333" s="13"/>
      <c r="E333" s="2" t="s">
        <v>40</v>
      </c>
      <c r="F333" s="13"/>
      <c r="G333" s="2" t="s">
        <v>40</v>
      </c>
      <c r="H333" s="2" t="s">
        <v>40</v>
      </c>
      <c r="I333" s="13"/>
      <c r="J333" s="13"/>
      <c r="K333" s="2" t="s">
        <v>40</v>
      </c>
      <c r="L333" s="2" t="s">
        <v>40</v>
      </c>
      <c r="M333" s="13"/>
      <c r="N333" s="13"/>
      <c r="O333" s="13"/>
      <c r="P333" s="13"/>
      <c r="Q333" s="2" t="s">
        <v>40</v>
      </c>
    </row>
    <row r="334" spans="1:17" x14ac:dyDescent="0.2">
      <c r="A334" s="13"/>
      <c r="B334" s="13"/>
      <c r="C334" s="2" t="s">
        <v>40</v>
      </c>
      <c r="D334" s="13"/>
      <c r="E334" s="13"/>
      <c r="F334" s="13"/>
      <c r="G334" s="13"/>
      <c r="H334" s="13"/>
      <c r="I334" s="2" t="s">
        <v>40</v>
      </c>
      <c r="J334" s="13"/>
      <c r="K334" s="2" t="s">
        <v>40</v>
      </c>
      <c r="L334" s="13"/>
      <c r="M334" s="13"/>
      <c r="N334" s="13"/>
      <c r="O334" s="13"/>
      <c r="P334" s="13"/>
      <c r="Q334" s="2" t="s">
        <v>40</v>
      </c>
    </row>
    <row r="335" spans="1:17" x14ac:dyDescent="0.2">
      <c r="A335" s="13"/>
      <c r="B335" s="13"/>
      <c r="C335" s="13"/>
      <c r="D335" s="13"/>
      <c r="E335" s="2" t="s">
        <v>40</v>
      </c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</row>
    <row r="336" spans="1:17" x14ac:dyDescent="0.2">
      <c r="A336" s="13"/>
      <c r="B336" s="13"/>
      <c r="C336" s="13"/>
      <c r="D336" s="13"/>
      <c r="E336" s="2" t="s">
        <v>40</v>
      </c>
      <c r="F336" s="13"/>
      <c r="G336" s="13"/>
      <c r="H336" s="13"/>
      <c r="I336" s="13"/>
      <c r="J336" s="13"/>
      <c r="K336" s="2" t="s">
        <v>40</v>
      </c>
      <c r="L336" s="13"/>
      <c r="M336" s="13"/>
      <c r="N336" s="13"/>
      <c r="O336" s="13"/>
      <c r="P336" s="13"/>
      <c r="Q336" s="13"/>
    </row>
    <row r="337" spans="1:17" x14ac:dyDescent="0.2">
      <c r="A337" s="13"/>
      <c r="B337" s="2" t="s">
        <v>40</v>
      </c>
      <c r="C337" s="13"/>
      <c r="D337" s="13"/>
      <c r="E337" s="13"/>
      <c r="F337" s="13"/>
      <c r="G337" s="13"/>
      <c r="H337" s="13"/>
      <c r="I337" s="13"/>
      <c r="J337" s="13"/>
      <c r="K337" s="13"/>
      <c r="L337" s="2" t="s">
        <v>40</v>
      </c>
      <c r="M337" s="2" t="s">
        <v>40</v>
      </c>
      <c r="N337" s="13"/>
      <c r="O337" s="13"/>
      <c r="P337" s="13"/>
      <c r="Q337" s="13"/>
    </row>
    <row r="338" spans="1:17" x14ac:dyDescent="0.2">
      <c r="A338" s="13"/>
      <c r="B338" s="13"/>
      <c r="C338" s="13"/>
      <c r="D338" s="13"/>
      <c r="E338" s="13"/>
      <c r="F338" s="13"/>
      <c r="G338" s="2" t="s">
        <v>40</v>
      </c>
      <c r="H338" s="13"/>
      <c r="I338" s="13"/>
      <c r="J338" s="13"/>
      <c r="K338" s="2" t="s">
        <v>40</v>
      </c>
      <c r="L338" s="13"/>
      <c r="M338" s="13"/>
      <c r="N338" s="13"/>
      <c r="O338" s="2" t="s">
        <v>40</v>
      </c>
      <c r="P338" s="13"/>
      <c r="Q338" s="13"/>
    </row>
    <row r="339" spans="1:17" x14ac:dyDescent="0.2">
      <c r="A339" s="13"/>
      <c r="B339" s="13"/>
      <c r="C339" s="13"/>
      <c r="D339" s="2" t="s">
        <v>40</v>
      </c>
      <c r="E339" s="13"/>
      <c r="F339" s="13"/>
      <c r="G339" s="13"/>
      <c r="H339" s="13"/>
      <c r="I339" s="2" t="s">
        <v>40</v>
      </c>
      <c r="J339" s="13"/>
      <c r="K339" s="2" t="s">
        <v>40</v>
      </c>
      <c r="L339" s="13"/>
      <c r="M339" s="13"/>
      <c r="N339" s="13"/>
      <c r="O339" s="13"/>
      <c r="P339" s="13"/>
      <c r="Q339" s="13"/>
    </row>
    <row r="340" spans="1:17" x14ac:dyDescent="0.2">
      <c r="A340" s="13"/>
      <c r="B340" s="2" t="s">
        <v>40</v>
      </c>
      <c r="C340" s="13"/>
      <c r="D340" s="13"/>
      <c r="E340" s="13"/>
      <c r="F340" s="13"/>
      <c r="G340" s="13"/>
      <c r="H340" s="13"/>
      <c r="I340" s="13"/>
      <c r="J340" s="2" t="s">
        <v>40</v>
      </c>
      <c r="K340" s="13"/>
      <c r="L340" s="13"/>
      <c r="M340" s="13"/>
      <c r="N340" s="13"/>
      <c r="O340" s="13"/>
      <c r="P340" s="13"/>
      <c r="Q340" s="13"/>
    </row>
    <row r="341" spans="1:17" x14ac:dyDescent="0.2">
      <c r="A341" s="13"/>
      <c r="B341" s="2" t="s">
        <v>40</v>
      </c>
      <c r="C341" s="13"/>
      <c r="D341" s="13"/>
      <c r="E341" s="2" t="s">
        <v>40</v>
      </c>
      <c r="F341" s="13"/>
      <c r="G341" s="13"/>
      <c r="H341" s="13"/>
      <c r="I341" s="2" t="s">
        <v>40</v>
      </c>
      <c r="J341" s="13"/>
      <c r="K341" s="13"/>
      <c r="L341" s="13"/>
      <c r="M341" s="13"/>
      <c r="N341" s="13"/>
      <c r="O341" s="13"/>
      <c r="P341" s="13"/>
      <c r="Q341" s="13"/>
    </row>
    <row r="342" spans="1:17" x14ac:dyDescent="0.2">
      <c r="A342" s="13"/>
      <c r="B342" s="13"/>
      <c r="C342" s="13"/>
      <c r="D342" s="13"/>
      <c r="E342" s="2" t="s">
        <v>40</v>
      </c>
      <c r="F342" s="13"/>
      <c r="G342" s="13"/>
      <c r="H342" s="13"/>
      <c r="I342" s="13"/>
      <c r="J342" s="13"/>
      <c r="K342" s="13"/>
      <c r="L342" s="13"/>
      <c r="M342" s="13"/>
      <c r="N342" s="2" t="s">
        <v>40</v>
      </c>
      <c r="O342" s="2" t="s">
        <v>40</v>
      </c>
      <c r="P342" s="2" t="s">
        <v>40</v>
      </c>
      <c r="Q342" s="13"/>
    </row>
    <row r="343" spans="1:17" x14ac:dyDescent="0.2">
      <c r="A343" s="1" t="s">
        <v>40</v>
      </c>
      <c r="B343" s="2" t="s">
        <v>40</v>
      </c>
      <c r="C343" s="13"/>
      <c r="D343" s="2" t="s">
        <v>40</v>
      </c>
      <c r="E343" s="2" t="s">
        <v>40</v>
      </c>
      <c r="F343" s="13"/>
      <c r="G343" s="13"/>
      <c r="H343" s="2" t="s">
        <v>40</v>
      </c>
      <c r="I343" s="2" t="s">
        <v>40</v>
      </c>
      <c r="J343" s="13"/>
      <c r="K343" s="2" t="s">
        <v>40</v>
      </c>
      <c r="L343" s="2" t="s">
        <v>40</v>
      </c>
      <c r="M343" s="13"/>
      <c r="N343" s="13"/>
      <c r="O343" s="2" t="s">
        <v>40</v>
      </c>
      <c r="P343" s="2" t="s">
        <v>40</v>
      </c>
      <c r="Q343" s="2" t="s">
        <v>40</v>
      </c>
    </row>
    <row r="344" spans="1:17" x14ac:dyDescent="0.2">
      <c r="A344" s="1" t="s">
        <v>40</v>
      </c>
      <c r="B344" s="2" t="s">
        <v>40</v>
      </c>
      <c r="C344" s="13"/>
      <c r="D344" s="13"/>
      <c r="E344" s="13"/>
      <c r="F344" s="2" t="s">
        <v>40</v>
      </c>
      <c r="G344" s="13"/>
      <c r="H344" s="2" t="s">
        <v>40</v>
      </c>
      <c r="I344" s="2" t="s">
        <v>40</v>
      </c>
      <c r="J344" s="2" t="s">
        <v>40</v>
      </c>
      <c r="K344" s="2" t="s">
        <v>40</v>
      </c>
      <c r="L344" s="2" t="s">
        <v>40</v>
      </c>
      <c r="M344" s="13"/>
      <c r="N344" s="2" t="s">
        <v>40</v>
      </c>
      <c r="O344" s="2" t="s">
        <v>40</v>
      </c>
      <c r="P344" s="2" t="s">
        <v>40</v>
      </c>
      <c r="Q344" s="13"/>
    </row>
    <row r="345" spans="1:17" x14ac:dyDescent="0.2">
      <c r="A345" s="13"/>
      <c r="B345" s="2" t="s">
        <v>40</v>
      </c>
      <c r="C345" s="13"/>
      <c r="D345" s="2" t="s">
        <v>40</v>
      </c>
      <c r="E345" s="2" t="s">
        <v>40</v>
      </c>
      <c r="F345" s="13"/>
      <c r="G345" s="13"/>
      <c r="H345" s="13"/>
      <c r="I345" s="2" t="s">
        <v>40</v>
      </c>
      <c r="J345" s="2" t="s">
        <v>40</v>
      </c>
      <c r="K345" s="13"/>
      <c r="L345" s="13"/>
      <c r="M345" s="2" t="s">
        <v>40</v>
      </c>
      <c r="N345" s="13"/>
      <c r="O345" s="13"/>
      <c r="P345" s="13"/>
      <c r="Q345" s="2" t="s">
        <v>40</v>
      </c>
    </row>
    <row r="346" spans="1:17" x14ac:dyDescent="0.2">
      <c r="A346" s="13"/>
      <c r="B346" s="2" t="s">
        <v>40</v>
      </c>
      <c r="C346" s="13"/>
      <c r="D346" s="2" t="s">
        <v>40</v>
      </c>
      <c r="E346" s="2" t="s">
        <v>40</v>
      </c>
      <c r="F346" s="13"/>
      <c r="G346" s="13"/>
      <c r="H346" s="2" t="s">
        <v>40</v>
      </c>
      <c r="I346" s="13"/>
      <c r="J346" s="2" t="s">
        <v>40</v>
      </c>
      <c r="K346" s="2" t="s">
        <v>40</v>
      </c>
      <c r="L346" s="13"/>
      <c r="M346" s="13"/>
      <c r="N346" s="2" t="s">
        <v>40</v>
      </c>
      <c r="O346" s="2" t="s">
        <v>40</v>
      </c>
      <c r="P346" s="2" t="s">
        <v>40</v>
      </c>
      <c r="Q346" s="13"/>
    </row>
    <row r="347" spans="1:17" x14ac:dyDescent="0.2">
      <c r="A347" s="1" t="s">
        <v>40</v>
      </c>
      <c r="B347" s="2" t="s">
        <v>40</v>
      </c>
      <c r="C347" s="2" t="s">
        <v>40</v>
      </c>
      <c r="D347" s="2" t="s">
        <v>40</v>
      </c>
      <c r="E347" s="2" t="s">
        <v>40</v>
      </c>
      <c r="F347" s="13"/>
      <c r="G347" s="13"/>
      <c r="H347" s="13"/>
      <c r="I347" s="2" t="s">
        <v>40</v>
      </c>
      <c r="J347" s="2" t="s">
        <v>40</v>
      </c>
      <c r="K347" s="2" t="s">
        <v>40</v>
      </c>
      <c r="L347" s="2" t="s">
        <v>40</v>
      </c>
      <c r="M347" s="13"/>
      <c r="N347" s="2" t="s">
        <v>40</v>
      </c>
      <c r="O347" s="2" t="s">
        <v>40</v>
      </c>
      <c r="P347" s="13"/>
      <c r="Q347" s="13"/>
    </row>
    <row r="348" spans="1:17" x14ac:dyDescent="0.2">
      <c r="A348" s="13"/>
      <c r="B348" s="13"/>
      <c r="C348" s="13"/>
      <c r="D348" s="13"/>
      <c r="E348" s="13"/>
      <c r="F348" s="13"/>
      <c r="G348" s="13"/>
      <c r="H348" s="13"/>
      <c r="I348" s="13"/>
      <c r="J348" s="2" t="s">
        <v>40</v>
      </c>
      <c r="K348" s="2" t="s">
        <v>40</v>
      </c>
      <c r="L348" s="2" t="s">
        <v>40</v>
      </c>
      <c r="M348" s="13"/>
      <c r="N348" s="13"/>
      <c r="O348" s="13"/>
      <c r="P348" s="13"/>
      <c r="Q348" s="2" t="s">
        <v>40</v>
      </c>
    </row>
    <row r="349" spans="1:17" x14ac:dyDescent="0.2">
      <c r="A349" s="13"/>
      <c r="B349" s="13"/>
      <c r="C349" s="13"/>
      <c r="D349" s="13"/>
      <c r="E349" s="13"/>
      <c r="F349" s="13"/>
      <c r="G349" s="13"/>
      <c r="H349" s="13"/>
      <c r="I349" s="2" t="s">
        <v>40</v>
      </c>
      <c r="J349" s="13"/>
      <c r="K349" s="13"/>
      <c r="L349" s="13"/>
      <c r="M349" s="13"/>
      <c r="N349" s="13"/>
      <c r="O349" s="13"/>
      <c r="P349" s="13"/>
      <c r="Q349" s="13"/>
    </row>
    <row r="350" spans="1:17" x14ac:dyDescent="0.2">
      <c r="A350" s="13"/>
      <c r="B350" s="2" t="s">
        <v>40</v>
      </c>
      <c r="C350" s="13"/>
      <c r="D350" s="13"/>
      <c r="E350" s="13"/>
      <c r="F350" s="13"/>
      <c r="G350" s="13"/>
      <c r="H350" s="13"/>
      <c r="I350" s="2" t="s">
        <v>40</v>
      </c>
      <c r="J350" s="13"/>
      <c r="K350" s="13"/>
      <c r="L350" s="13"/>
      <c r="M350" s="2" t="s">
        <v>40</v>
      </c>
      <c r="N350" s="13"/>
      <c r="O350" s="13"/>
      <c r="P350" s="2" t="s">
        <v>40</v>
      </c>
      <c r="Q350" s="2" t="s">
        <v>40</v>
      </c>
    </row>
    <row r="351" spans="1:17" x14ac:dyDescent="0.2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2" t="s">
        <v>40</v>
      </c>
    </row>
    <row r="352" spans="1:17" x14ac:dyDescent="0.2">
      <c r="A352" s="1" t="s">
        <v>40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2" t="s">
        <v>40</v>
      </c>
    </row>
    <row r="353" spans="1:17" x14ac:dyDescent="0.2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2" t="s">
        <v>40</v>
      </c>
      <c r="M353" s="13"/>
      <c r="N353" s="13"/>
      <c r="O353" s="13"/>
      <c r="P353" s="13"/>
      <c r="Q353" s="2" t="s">
        <v>40</v>
      </c>
    </row>
    <row r="354" spans="1:17" x14ac:dyDescent="0.2">
      <c r="A354" s="13"/>
      <c r="B354" s="13"/>
      <c r="C354" s="13"/>
      <c r="D354" s="13"/>
      <c r="E354" s="2" t="s">
        <v>40</v>
      </c>
      <c r="F354" s="13"/>
      <c r="G354" s="13"/>
      <c r="H354" s="13"/>
      <c r="I354" s="13"/>
      <c r="J354" s="13"/>
      <c r="K354" s="13"/>
      <c r="L354" s="13"/>
      <c r="M354" s="13"/>
      <c r="N354" s="13"/>
      <c r="O354" s="2" t="s">
        <v>40</v>
      </c>
      <c r="P354" s="13"/>
      <c r="Q354" s="13"/>
    </row>
    <row r="355" spans="1:17" x14ac:dyDescent="0.2">
      <c r="A355" s="1" t="s">
        <v>40</v>
      </c>
      <c r="B355" s="13"/>
      <c r="C355" s="13"/>
      <c r="D355" s="13"/>
      <c r="E355" s="13"/>
      <c r="F355" s="13"/>
      <c r="G355" s="13"/>
      <c r="H355" s="13"/>
      <c r="I355" s="2" t="s">
        <v>40</v>
      </c>
      <c r="J355" s="13"/>
      <c r="K355" s="13"/>
      <c r="L355" s="2" t="s">
        <v>40</v>
      </c>
      <c r="M355" s="13"/>
      <c r="N355" s="13"/>
      <c r="O355" s="13"/>
      <c r="P355" s="13"/>
      <c r="Q355" s="13"/>
    </row>
    <row r="356" spans="1:17" x14ac:dyDescent="0.2">
      <c r="A356" s="13"/>
      <c r="B356" s="13"/>
      <c r="C356" s="13"/>
      <c r="D356" s="13"/>
      <c r="E356" s="13"/>
      <c r="F356" s="13"/>
      <c r="G356" s="13"/>
      <c r="H356" s="13"/>
      <c r="I356" s="2" t="s">
        <v>40</v>
      </c>
      <c r="J356" s="13"/>
      <c r="K356" s="13"/>
      <c r="L356" s="13"/>
      <c r="M356" s="13"/>
      <c r="N356" s="13"/>
      <c r="O356" s="2" t="s">
        <v>40</v>
      </c>
      <c r="P356" s="13"/>
      <c r="Q356" s="13"/>
    </row>
    <row r="357" spans="1:17" x14ac:dyDescent="0.2">
      <c r="A357" s="1" t="s">
        <v>40</v>
      </c>
      <c r="B357" s="13"/>
      <c r="C357" s="13"/>
      <c r="D357" s="13"/>
      <c r="E357" s="13"/>
      <c r="F357" s="13"/>
      <c r="G357" s="2" t="s">
        <v>40</v>
      </c>
      <c r="H357" s="13"/>
      <c r="I357" s="13"/>
      <c r="J357" s="2" t="s">
        <v>40</v>
      </c>
      <c r="K357" s="2" t="s">
        <v>40</v>
      </c>
      <c r="L357" s="13"/>
      <c r="M357" s="13"/>
      <c r="N357" s="13"/>
      <c r="O357" s="13"/>
      <c r="P357" s="13"/>
      <c r="Q357" s="2" t="s">
        <v>40</v>
      </c>
    </row>
    <row r="358" spans="1:17" x14ac:dyDescent="0.2">
      <c r="A358" s="1" t="s">
        <v>40</v>
      </c>
      <c r="B358" s="2" t="s">
        <v>40</v>
      </c>
      <c r="C358" s="13"/>
      <c r="D358" s="13"/>
      <c r="E358" s="13"/>
      <c r="F358" s="13"/>
      <c r="G358" s="13"/>
      <c r="H358" s="13"/>
      <c r="I358" s="2" t="s">
        <v>40</v>
      </c>
      <c r="J358" s="13"/>
      <c r="K358" s="13"/>
      <c r="L358" s="2" t="s">
        <v>40</v>
      </c>
      <c r="M358" s="13"/>
      <c r="N358" s="13"/>
      <c r="O358" s="2" t="s">
        <v>40</v>
      </c>
      <c r="P358" s="13"/>
      <c r="Q358" s="2" t="s">
        <v>40</v>
      </c>
    </row>
    <row r="359" spans="1:17" x14ac:dyDescent="0.2">
      <c r="A359" s="13"/>
      <c r="B359" s="13"/>
      <c r="C359" s="13"/>
      <c r="D359" s="13"/>
      <c r="E359" s="2" t="s">
        <v>40</v>
      </c>
      <c r="F359" s="13"/>
      <c r="G359" s="13"/>
      <c r="H359" s="2" t="s">
        <v>40</v>
      </c>
      <c r="I359" s="2" t="s">
        <v>40</v>
      </c>
      <c r="J359" s="13"/>
      <c r="K359" s="13"/>
      <c r="L359" s="13"/>
      <c r="M359" s="13"/>
      <c r="N359" s="13"/>
      <c r="O359" s="13"/>
      <c r="P359" s="2" t="s">
        <v>40</v>
      </c>
      <c r="Q359" s="2" t="s">
        <v>40</v>
      </c>
    </row>
    <row r="360" spans="1:17" x14ac:dyDescent="0.2">
      <c r="A360" s="1" t="s">
        <v>40</v>
      </c>
      <c r="B360" s="2" t="s">
        <v>40</v>
      </c>
      <c r="C360" s="2" t="s">
        <v>40</v>
      </c>
      <c r="D360" s="13"/>
      <c r="E360" s="13"/>
      <c r="F360" s="13"/>
      <c r="G360" s="13"/>
      <c r="H360" s="13"/>
      <c r="I360" s="13"/>
      <c r="J360" s="13"/>
      <c r="K360" s="2" t="s">
        <v>40</v>
      </c>
      <c r="L360" s="13"/>
      <c r="M360" s="13"/>
      <c r="N360" s="13"/>
      <c r="O360" s="13"/>
      <c r="P360" s="13"/>
      <c r="Q360" s="13"/>
    </row>
    <row r="361" spans="1:17" x14ac:dyDescent="0.2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2" t="s">
        <v>40</v>
      </c>
      <c r="L361" s="13"/>
      <c r="M361" s="13"/>
      <c r="N361" s="13"/>
      <c r="O361" s="13"/>
      <c r="P361" s="13"/>
      <c r="Q361" s="13"/>
    </row>
    <row r="362" spans="1:17" x14ac:dyDescent="0.2">
      <c r="A362" s="13"/>
      <c r="B362" s="2" t="s">
        <v>40</v>
      </c>
      <c r="C362" s="13"/>
      <c r="D362" s="13"/>
      <c r="E362" s="13"/>
      <c r="F362" s="13"/>
      <c r="G362" s="13"/>
      <c r="H362" s="13"/>
      <c r="I362" s="2" t="s">
        <v>40</v>
      </c>
      <c r="J362" s="13"/>
      <c r="K362" s="2" t="s">
        <v>40</v>
      </c>
      <c r="L362" s="13"/>
      <c r="M362" s="13"/>
      <c r="N362" s="13"/>
      <c r="O362" s="13"/>
      <c r="P362" s="13"/>
      <c r="Q362" s="13"/>
    </row>
    <row r="363" spans="1:17" x14ac:dyDescent="0.2">
      <c r="A363" s="1" t="s">
        <v>40</v>
      </c>
      <c r="B363" s="13"/>
      <c r="C363" s="13"/>
      <c r="D363" s="2" t="s">
        <v>40</v>
      </c>
      <c r="E363" s="13"/>
      <c r="F363" s="13"/>
      <c r="G363" s="2" t="s">
        <v>40</v>
      </c>
      <c r="H363" s="13"/>
      <c r="I363" s="13"/>
      <c r="J363" s="2" t="s">
        <v>40</v>
      </c>
      <c r="K363" s="2" t="s">
        <v>40</v>
      </c>
      <c r="L363" s="2" t="s">
        <v>40</v>
      </c>
      <c r="M363" s="13"/>
      <c r="N363" s="13"/>
      <c r="O363" s="2" t="s">
        <v>40</v>
      </c>
      <c r="P363" s="2" t="s">
        <v>40</v>
      </c>
      <c r="Q363" s="13"/>
    </row>
    <row r="364" spans="1:17" x14ac:dyDescent="0.2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2" t="s">
        <v>40</v>
      </c>
    </row>
    <row r="365" spans="1:17" x14ac:dyDescent="0.2">
      <c r="A365" s="13"/>
      <c r="B365" s="2" t="s">
        <v>40</v>
      </c>
      <c r="C365" s="13"/>
      <c r="D365" s="13"/>
      <c r="E365" s="2" t="s">
        <v>40</v>
      </c>
      <c r="F365" s="13"/>
      <c r="G365" s="13"/>
      <c r="H365" s="13"/>
      <c r="I365" s="13"/>
      <c r="J365" s="13"/>
      <c r="K365" s="13"/>
      <c r="L365" s="2" t="s">
        <v>40</v>
      </c>
      <c r="M365" s="13"/>
      <c r="N365" s="13"/>
      <c r="O365" s="2" t="s">
        <v>40</v>
      </c>
      <c r="P365" s="13"/>
      <c r="Q365" s="13"/>
    </row>
    <row r="366" spans="1:17" x14ac:dyDescent="0.2">
      <c r="A366" s="1" t="s">
        <v>40</v>
      </c>
      <c r="B366" s="13"/>
      <c r="C366" s="13"/>
      <c r="D366" s="13"/>
      <c r="E366" s="13"/>
      <c r="F366" s="13"/>
      <c r="G366" s="13"/>
      <c r="H366" s="13"/>
      <c r="I366" s="13"/>
      <c r="J366" s="13"/>
      <c r="K366" s="2" t="s">
        <v>40</v>
      </c>
      <c r="L366" s="13"/>
      <c r="M366" s="13"/>
      <c r="N366" s="13"/>
      <c r="O366" s="13"/>
      <c r="P366" s="2" t="s">
        <v>40</v>
      </c>
      <c r="Q366" s="13"/>
    </row>
    <row r="367" spans="1:17" x14ac:dyDescent="0.2">
      <c r="A367" s="1" t="s">
        <v>40</v>
      </c>
      <c r="B367" s="2" t="s">
        <v>40</v>
      </c>
      <c r="C367" s="13"/>
      <c r="D367" s="2" t="s">
        <v>40</v>
      </c>
      <c r="E367" s="2" t="s">
        <v>40</v>
      </c>
      <c r="F367" s="2" t="s">
        <v>40</v>
      </c>
      <c r="G367" s="13"/>
      <c r="H367" s="13"/>
      <c r="I367" s="13"/>
      <c r="J367" s="13"/>
      <c r="K367" s="2" t="s">
        <v>40</v>
      </c>
      <c r="L367" s="13"/>
      <c r="M367" s="13"/>
      <c r="N367" s="13"/>
      <c r="O367" s="13"/>
      <c r="P367" s="13"/>
      <c r="Q367" s="2" t="s">
        <v>40</v>
      </c>
    </row>
    <row r="368" spans="1:17" x14ac:dyDescent="0.2">
      <c r="A368" s="13"/>
      <c r="B368" s="2" t="s">
        <v>40</v>
      </c>
      <c r="C368" s="13"/>
      <c r="D368" s="13"/>
      <c r="E368" s="13"/>
      <c r="F368" s="13"/>
      <c r="G368" s="13"/>
      <c r="H368" s="2" t="s">
        <v>40</v>
      </c>
      <c r="I368" s="2" t="s">
        <v>40</v>
      </c>
      <c r="J368" s="2" t="s">
        <v>40</v>
      </c>
      <c r="K368" s="2" t="s">
        <v>40</v>
      </c>
      <c r="L368" s="13"/>
      <c r="M368" s="13"/>
      <c r="N368" s="13"/>
      <c r="O368" s="13"/>
      <c r="P368" s="13"/>
      <c r="Q368" s="2" t="s">
        <v>40</v>
      </c>
    </row>
    <row r="369" spans="1:17" x14ac:dyDescent="0.2">
      <c r="A369" s="1" t="s">
        <v>40</v>
      </c>
      <c r="B369" s="2" t="s">
        <v>40</v>
      </c>
      <c r="C369" s="2" t="s">
        <v>40</v>
      </c>
      <c r="D369" s="13"/>
      <c r="E369" s="13"/>
      <c r="F369" s="13"/>
      <c r="G369" s="13"/>
      <c r="H369" s="13"/>
      <c r="I369" s="2" t="s">
        <v>40</v>
      </c>
      <c r="J369" s="13"/>
      <c r="K369" s="2" t="s">
        <v>40</v>
      </c>
      <c r="L369" s="13"/>
      <c r="M369" s="2" t="s">
        <v>40</v>
      </c>
      <c r="N369" s="13"/>
      <c r="O369" s="13"/>
      <c r="P369" s="13"/>
      <c r="Q369" s="13"/>
    </row>
    <row r="370" spans="1:17" x14ac:dyDescent="0.2">
      <c r="A370" s="1" t="s">
        <v>40</v>
      </c>
      <c r="B370" s="13"/>
      <c r="C370" s="2" t="s">
        <v>40</v>
      </c>
      <c r="D370" s="13"/>
      <c r="E370" s="13"/>
      <c r="F370" s="13"/>
      <c r="G370" s="2" t="s">
        <v>40</v>
      </c>
      <c r="H370" s="2" t="s">
        <v>40</v>
      </c>
      <c r="I370" s="13"/>
      <c r="J370" s="13"/>
      <c r="K370" s="2" t="s">
        <v>40</v>
      </c>
      <c r="L370" s="13"/>
      <c r="M370" s="2" t="s">
        <v>40</v>
      </c>
      <c r="N370" s="13"/>
      <c r="O370" s="13"/>
      <c r="P370" s="2" t="s">
        <v>40</v>
      </c>
      <c r="Q370" s="2" t="s">
        <v>40</v>
      </c>
    </row>
    <row r="371" spans="1:17" x14ac:dyDescent="0.2">
      <c r="A371" s="1" t="s">
        <v>40</v>
      </c>
      <c r="B371" s="13"/>
      <c r="C371" s="13"/>
      <c r="D371" s="2" t="s">
        <v>40</v>
      </c>
      <c r="E371" s="13"/>
      <c r="F371" s="13"/>
      <c r="G371" s="13"/>
      <c r="H371" s="13"/>
      <c r="I371" s="2" t="s">
        <v>40</v>
      </c>
      <c r="J371" s="2" t="s">
        <v>40</v>
      </c>
      <c r="K371" s="2" t="s">
        <v>40</v>
      </c>
      <c r="L371" s="2" t="s">
        <v>40</v>
      </c>
      <c r="M371" s="13"/>
      <c r="N371" s="2" t="s">
        <v>40</v>
      </c>
      <c r="O371" s="2" t="s">
        <v>40</v>
      </c>
      <c r="P371" s="13"/>
      <c r="Q371" s="2" t="s">
        <v>40</v>
      </c>
    </row>
    <row r="372" spans="1:17" x14ac:dyDescent="0.2">
      <c r="A372" s="1" t="s">
        <v>40</v>
      </c>
      <c r="B372" s="13"/>
      <c r="C372" s="13"/>
      <c r="D372" s="13"/>
      <c r="E372" s="2" t="s">
        <v>40</v>
      </c>
      <c r="F372" s="13"/>
      <c r="G372" s="13"/>
      <c r="H372" s="2" t="s">
        <v>40</v>
      </c>
      <c r="I372" s="2" t="s">
        <v>40</v>
      </c>
      <c r="J372" s="13"/>
      <c r="K372" s="2" t="s">
        <v>40</v>
      </c>
      <c r="L372" s="2" t="s">
        <v>40</v>
      </c>
      <c r="M372" s="13"/>
      <c r="N372" s="13"/>
      <c r="O372" s="2" t="s">
        <v>40</v>
      </c>
      <c r="P372" s="13"/>
      <c r="Q372" s="13"/>
    </row>
    <row r="373" spans="1:17" x14ac:dyDescent="0.2">
      <c r="A373" s="1" t="s">
        <v>40</v>
      </c>
      <c r="B373" s="13"/>
      <c r="C373" s="13"/>
      <c r="D373" s="13"/>
      <c r="E373" s="2" t="s">
        <v>40</v>
      </c>
      <c r="F373" s="13"/>
      <c r="G373" s="13"/>
      <c r="H373" s="2" t="s">
        <v>40</v>
      </c>
      <c r="I373" s="2" t="s">
        <v>40</v>
      </c>
      <c r="J373" s="13"/>
      <c r="K373" s="2" t="s">
        <v>40</v>
      </c>
      <c r="L373" s="2" t="s">
        <v>40</v>
      </c>
      <c r="M373" s="13"/>
      <c r="N373" s="13"/>
      <c r="O373" s="2" t="s">
        <v>40</v>
      </c>
      <c r="P373" s="13"/>
      <c r="Q373" s="13"/>
    </row>
    <row r="374" spans="1:17" x14ac:dyDescent="0.2">
      <c r="A374" s="13"/>
      <c r="B374" s="2" t="s">
        <v>40</v>
      </c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2" t="s">
        <v>40</v>
      </c>
    </row>
    <row r="375" spans="1:17" x14ac:dyDescent="0.2">
      <c r="A375" s="13"/>
      <c r="B375" s="13"/>
      <c r="C375" s="13"/>
      <c r="D375" s="13"/>
      <c r="E375" s="13"/>
      <c r="F375" s="13"/>
      <c r="G375" s="13"/>
      <c r="H375" s="2" t="s">
        <v>40</v>
      </c>
      <c r="I375" s="13"/>
      <c r="J375" s="13"/>
      <c r="K375" s="2" t="s">
        <v>40</v>
      </c>
      <c r="L375" s="13"/>
      <c r="M375" s="13"/>
      <c r="N375" s="13"/>
      <c r="O375" s="13"/>
      <c r="P375" s="2" t="s">
        <v>40</v>
      </c>
      <c r="Q375" s="2" t="s">
        <v>40</v>
      </c>
    </row>
    <row r="376" spans="1:17" x14ac:dyDescent="0.2">
      <c r="A376" s="13"/>
      <c r="B376" s="13"/>
      <c r="C376" s="13"/>
      <c r="D376" s="13"/>
      <c r="E376" s="13"/>
      <c r="F376" s="13"/>
      <c r="G376" s="2" t="s">
        <v>40</v>
      </c>
      <c r="H376" s="13"/>
      <c r="I376" s="13"/>
      <c r="J376" s="2" t="s">
        <v>40</v>
      </c>
      <c r="K376" s="13"/>
      <c r="L376" s="13"/>
      <c r="M376" s="13"/>
      <c r="N376" s="13"/>
      <c r="O376" s="13"/>
      <c r="P376" s="13"/>
      <c r="Q376" s="13"/>
    </row>
    <row r="377" spans="1:17" x14ac:dyDescent="0.2">
      <c r="A377" s="13"/>
      <c r="B377" s="2" t="s">
        <v>40</v>
      </c>
      <c r="C377" s="13"/>
      <c r="D377" s="13"/>
      <c r="E377" s="2" t="s">
        <v>40</v>
      </c>
      <c r="F377" s="13"/>
      <c r="G377" s="13"/>
      <c r="H377" s="13"/>
      <c r="I377" s="2" t="s">
        <v>40</v>
      </c>
      <c r="J377" s="2" t="s">
        <v>40</v>
      </c>
      <c r="K377" s="13"/>
      <c r="L377" s="2" t="s">
        <v>40</v>
      </c>
      <c r="M377" s="2" t="s">
        <v>40</v>
      </c>
      <c r="N377" s="2" t="s">
        <v>40</v>
      </c>
      <c r="O377" s="2" t="s">
        <v>40</v>
      </c>
      <c r="P377" s="2" t="s">
        <v>40</v>
      </c>
      <c r="Q377" s="2" t="s">
        <v>40</v>
      </c>
    </row>
    <row r="378" spans="1:17" x14ac:dyDescent="0.2">
      <c r="A378" s="13"/>
      <c r="B378" s="2" t="s">
        <v>40</v>
      </c>
      <c r="C378" s="13"/>
      <c r="D378" s="13"/>
      <c r="E378" s="13"/>
      <c r="F378" s="13"/>
      <c r="G378" s="13"/>
      <c r="H378" s="13"/>
      <c r="I378" s="13"/>
      <c r="J378" s="13"/>
      <c r="K378" s="2" t="s">
        <v>40</v>
      </c>
      <c r="L378" s="13"/>
      <c r="M378" s="13"/>
      <c r="N378" s="13"/>
      <c r="O378" s="2" t="s">
        <v>40</v>
      </c>
      <c r="P378" s="13"/>
      <c r="Q378" s="13"/>
    </row>
    <row r="379" spans="1:17" x14ac:dyDescent="0.2">
      <c r="A379" s="13"/>
      <c r="B379" s="13"/>
      <c r="C379" s="13"/>
      <c r="D379" s="13"/>
      <c r="E379" s="2" t="s">
        <v>40</v>
      </c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2" t="s">
        <v>40</v>
      </c>
    </row>
    <row r="380" spans="1:17" x14ac:dyDescent="0.2">
      <c r="A380" s="1" t="s">
        <v>40</v>
      </c>
      <c r="B380" s="13"/>
      <c r="C380" s="13"/>
      <c r="D380" s="13"/>
      <c r="E380" s="2" t="s">
        <v>40</v>
      </c>
      <c r="F380" s="13"/>
      <c r="G380" s="13"/>
      <c r="H380" s="2" t="s">
        <v>40</v>
      </c>
      <c r="I380" s="13"/>
      <c r="J380" s="13"/>
      <c r="K380" s="2" t="s">
        <v>40</v>
      </c>
      <c r="L380" s="2" t="s">
        <v>40</v>
      </c>
      <c r="M380" s="13"/>
      <c r="N380" s="13"/>
      <c r="O380" s="2" t="s">
        <v>40</v>
      </c>
      <c r="P380" s="13"/>
      <c r="Q380" s="2" t="s">
        <v>40</v>
      </c>
    </row>
    <row r="381" spans="1:17" x14ac:dyDescent="0.2">
      <c r="A381" s="1" t="s">
        <v>40</v>
      </c>
      <c r="B381" s="13"/>
      <c r="C381" s="2" t="s">
        <v>40</v>
      </c>
      <c r="D381" s="2" t="s">
        <v>40</v>
      </c>
      <c r="E381" s="2" t="s">
        <v>40</v>
      </c>
      <c r="F381" s="2" t="s">
        <v>40</v>
      </c>
      <c r="G381" s="13"/>
      <c r="H381" s="13"/>
      <c r="I381" s="2" t="s">
        <v>40</v>
      </c>
      <c r="J381" s="2" t="s">
        <v>40</v>
      </c>
      <c r="K381" s="2" t="s">
        <v>40</v>
      </c>
      <c r="L381" s="2" t="s">
        <v>40</v>
      </c>
      <c r="M381" s="13"/>
      <c r="N381" s="13"/>
      <c r="O381" s="2" t="s">
        <v>40</v>
      </c>
      <c r="P381" s="13"/>
      <c r="Q381" s="13"/>
    </row>
    <row r="382" spans="1:17" x14ac:dyDescent="0.2">
      <c r="A382" s="13"/>
      <c r="B382" s="13"/>
      <c r="C382" s="13"/>
      <c r="D382" s="13"/>
      <c r="E382" s="13"/>
      <c r="F382" s="13"/>
      <c r="G382" s="2" t="s">
        <v>40</v>
      </c>
      <c r="H382" s="13"/>
      <c r="I382" s="2" t="s">
        <v>40</v>
      </c>
      <c r="J382" s="13"/>
      <c r="K382" s="13"/>
      <c r="L382" s="13"/>
      <c r="M382" s="13"/>
      <c r="N382" s="13"/>
      <c r="O382" s="13"/>
      <c r="P382" s="13"/>
      <c r="Q382" s="13"/>
    </row>
    <row r="383" spans="1:17" x14ac:dyDescent="0.2">
      <c r="A383" s="13"/>
      <c r="B383" s="2" t="s">
        <v>40</v>
      </c>
      <c r="C383" s="13"/>
      <c r="D383" s="2" t="s">
        <v>40</v>
      </c>
      <c r="E383" s="2" t="s">
        <v>40</v>
      </c>
      <c r="F383" s="13"/>
      <c r="G383" s="13"/>
      <c r="H383" s="13"/>
      <c r="I383" s="2" t="s">
        <v>40</v>
      </c>
      <c r="J383" s="13"/>
      <c r="K383" s="13"/>
      <c r="L383" s="13"/>
      <c r="M383" s="13"/>
      <c r="N383" s="13"/>
      <c r="O383" s="13"/>
      <c r="P383" s="13"/>
      <c r="Q383" s="2" t="s">
        <v>40</v>
      </c>
    </row>
    <row r="384" spans="1:17" x14ac:dyDescent="0.2">
      <c r="A384" s="1" t="s">
        <v>40</v>
      </c>
      <c r="B384" s="2" t="s">
        <v>40</v>
      </c>
      <c r="C384" s="13"/>
      <c r="D384" s="2" t="s">
        <v>40</v>
      </c>
      <c r="E384" s="2" t="s">
        <v>40</v>
      </c>
      <c r="F384" s="13"/>
      <c r="G384" s="13"/>
      <c r="H384" s="13"/>
      <c r="I384" s="2" t="s">
        <v>40</v>
      </c>
      <c r="J384" s="2" t="s">
        <v>40</v>
      </c>
      <c r="K384" s="13"/>
      <c r="L384" s="13"/>
      <c r="M384" s="13"/>
      <c r="N384" s="2" t="s">
        <v>40</v>
      </c>
      <c r="O384" s="13"/>
      <c r="P384" s="2" t="s">
        <v>40</v>
      </c>
      <c r="Q384" s="2" t="s">
        <v>40</v>
      </c>
    </row>
    <row r="385" spans="1:17" x14ac:dyDescent="0.2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2" t="s">
        <v>40</v>
      </c>
      <c r="Q385" s="13"/>
    </row>
    <row r="386" spans="1:17" x14ac:dyDescent="0.2">
      <c r="A386" s="1" t="s">
        <v>40</v>
      </c>
      <c r="B386" s="13"/>
      <c r="C386" s="13"/>
      <c r="D386" s="2" t="s">
        <v>40</v>
      </c>
      <c r="E386" s="13"/>
      <c r="F386" s="13"/>
      <c r="G386" s="13"/>
      <c r="H386" s="13"/>
      <c r="I386" s="13"/>
      <c r="J386" s="13"/>
      <c r="K386" s="2" t="s">
        <v>40</v>
      </c>
      <c r="L386" s="2" t="s">
        <v>40</v>
      </c>
      <c r="M386" s="13"/>
      <c r="N386" s="2" t="s">
        <v>40</v>
      </c>
      <c r="O386" s="13"/>
      <c r="P386" s="13"/>
      <c r="Q386" s="2" t="s">
        <v>40</v>
      </c>
    </row>
    <row r="387" spans="1:17" x14ac:dyDescent="0.2">
      <c r="A387" s="13"/>
      <c r="B387" s="2" t="s">
        <v>40</v>
      </c>
      <c r="C387" s="13"/>
      <c r="D387" s="13"/>
      <c r="E387" s="2" t="s">
        <v>40</v>
      </c>
      <c r="F387" s="13"/>
      <c r="G387" s="13"/>
      <c r="H387" s="2" t="s">
        <v>40</v>
      </c>
      <c r="I387" s="13"/>
      <c r="J387" s="13"/>
      <c r="K387" s="13"/>
      <c r="L387" s="13"/>
      <c r="M387" s="13"/>
      <c r="N387" s="13"/>
      <c r="O387" s="2" t="s">
        <v>40</v>
      </c>
      <c r="P387" s="13"/>
      <c r="Q387" s="13"/>
    </row>
    <row r="388" spans="1:17" x14ac:dyDescent="0.2">
      <c r="A388" s="13"/>
      <c r="B388" s="13"/>
      <c r="C388" s="13"/>
      <c r="D388" s="13"/>
      <c r="E388" s="2" t="s">
        <v>40</v>
      </c>
      <c r="F388" s="13"/>
      <c r="G388" s="13"/>
      <c r="H388" s="13"/>
      <c r="I388" s="2" t="s">
        <v>40</v>
      </c>
      <c r="J388" s="13"/>
      <c r="K388" s="2" t="s">
        <v>40</v>
      </c>
      <c r="L388" s="2" t="s">
        <v>40</v>
      </c>
      <c r="M388" s="13"/>
      <c r="N388" s="2" t="s">
        <v>40</v>
      </c>
      <c r="O388" s="13"/>
      <c r="P388" s="2" t="s">
        <v>40</v>
      </c>
      <c r="Q388" s="13"/>
    </row>
    <row r="389" spans="1:17" x14ac:dyDescent="0.2">
      <c r="A389" s="13"/>
      <c r="B389" s="2" t="s">
        <v>40</v>
      </c>
      <c r="C389" s="13"/>
      <c r="D389" s="13"/>
      <c r="E389" s="13"/>
      <c r="F389" s="13"/>
      <c r="G389" s="13"/>
      <c r="H389" s="13"/>
      <c r="I389" s="13"/>
      <c r="J389" s="2" t="s">
        <v>40</v>
      </c>
      <c r="K389" s="2" t="s">
        <v>40</v>
      </c>
      <c r="L389" s="13"/>
      <c r="M389" s="2" t="s">
        <v>40</v>
      </c>
      <c r="N389" s="13"/>
      <c r="O389" s="13"/>
      <c r="P389" s="13"/>
      <c r="Q389" s="13"/>
    </row>
    <row r="390" spans="1:17" x14ac:dyDescent="0.2">
      <c r="A390" s="13"/>
      <c r="B390" s="13"/>
      <c r="C390" s="13"/>
      <c r="D390" s="2" t="s">
        <v>40</v>
      </c>
      <c r="E390" s="2" t="s">
        <v>40</v>
      </c>
      <c r="F390" s="13"/>
      <c r="G390" s="2" t="s">
        <v>40</v>
      </c>
      <c r="H390" s="13"/>
      <c r="I390" s="2" t="s">
        <v>40</v>
      </c>
      <c r="J390" s="13"/>
      <c r="K390" s="13"/>
      <c r="L390" s="13"/>
      <c r="M390" s="13"/>
      <c r="N390" s="13"/>
      <c r="O390" s="13"/>
      <c r="P390" s="13"/>
      <c r="Q390" s="13"/>
    </row>
    <row r="391" spans="1:17" x14ac:dyDescent="0.2">
      <c r="A391" s="13"/>
      <c r="B391" s="2" t="s">
        <v>40</v>
      </c>
      <c r="C391" s="13"/>
      <c r="D391" s="13"/>
      <c r="E391" s="13"/>
      <c r="F391" s="13"/>
      <c r="G391" s="13"/>
      <c r="H391" s="2" t="s">
        <v>40</v>
      </c>
      <c r="I391" s="2" t="s">
        <v>40</v>
      </c>
      <c r="J391" s="2" t="s">
        <v>40</v>
      </c>
      <c r="K391" s="2" t="s">
        <v>40</v>
      </c>
      <c r="L391" s="13"/>
      <c r="M391" s="13"/>
      <c r="N391" s="13"/>
      <c r="O391" s="2" t="s">
        <v>40</v>
      </c>
      <c r="P391" s="13"/>
      <c r="Q391" s="13"/>
    </row>
    <row r="392" spans="1:17" x14ac:dyDescent="0.2">
      <c r="A392" s="13"/>
      <c r="B392" s="13"/>
      <c r="C392" s="13"/>
      <c r="D392" s="13"/>
      <c r="E392" s="2" t="s">
        <v>40</v>
      </c>
      <c r="F392" s="13"/>
      <c r="G392" s="13"/>
      <c r="H392" s="13"/>
      <c r="I392" s="2" t="s">
        <v>40</v>
      </c>
      <c r="J392" s="13"/>
      <c r="K392" s="2" t="s">
        <v>40</v>
      </c>
      <c r="L392" s="13"/>
      <c r="M392" s="2" t="s">
        <v>40</v>
      </c>
      <c r="N392" s="13"/>
      <c r="O392" s="13"/>
      <c r="P392" s="13"/>
      <c r="Q392" s="13"/>
    </row>
    <row r="393" spans="1:17" x14ac:dyDescent="0.2">
      <c r="A393" s="13"/>
      <c r="B393" s="2" t="s">
        <v>40</v>
      </c>
      <c r="C393" s="13"/>
      <c r="D393" s="2" t="s">
        <v>40</v>
      </c>
      <c r="E393" s="13"/>
      <c r="F393" s="13"/>
      <c r="G393" s="13"/>
      <c r="H393" s="2" t="s">
        <v>40</v>
      </c>
      <c r="I393" s="13"/>
      <c r="J393" s="13"/>
      <c r="K393" s="2" t="s">
        <v>40</v>
      </c>
      <c r="L393" s="2" t="s">
        <v>40</v>
      </c>
      <c r="M393" s="13"/>
      <c r="N393" s="13"/>
      <c r="O393" s="2" t="s">
        <v>40</v>
      </c>
      <c r="P393" s="13"/>
      <c r="Q393" s="13"/>
    </row>
    <row r="394" spans="1:17" x14ac:dyDescent="0.2">
      <c r="A394" s="13"/>
      <c r="B394" s="2" t="s">
        <v>40</v>
      </c>
      <c r="C394" s="13"/>
      <c r="D394" s="2" t="s">
        <v>40</v>
      </c>
      <c r="E394" s="2" t="s">
        <v>40</v>
      </c>
      <c r="F394" s="13"/>
      <c r="G394" s="13"/>
      <c r="H394" s="13"/>
      <c r="I394" s="13"/>
      <c r="J394" s="13"/>
      <c r="K394" s="2" t="s">
        <v>40</v>
      </c>
      <c r="L394" s="13"/>
      <c r="M394" s="13"/>
      <c r="N394" s="13"/>
      <c r="O394" s="2" t="s">
        <v>40</v>
      </c>
      <c r="P394" s="13"/>
      <c r="Q394" s="13"/>
    </row>
    <row r="395" spans="1:17" x14ac:dyDescent="0.2">
      <c r="A395" s="13"/>
      <c r="B395" s="2" t="s">
        <v>40</v>
      </c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2" t="s">
        <v>40</v>
      </c>
      <c r="Q395" s="13"/>
    </row>
    <row r="396" spans="1:17" x14ac:dyDescent="0.2">
      <c r="A396" s="1" t="s">
        <v>40</v>
      </c>
      <c r="B396" s="2" t="s">
        <v>40</v>
      </c>
      <c r="C396" s="13"/>
      <c r="D396" s="2" t="s">
        <v>40</v>
      </c>
      <c r="E396" s="13"/>
      <c r="F396" s="13"/>
      <c r="G396" s="13"/>
      <c r="H396" s="13"/>
      <c r="I396" s="2" t="s">
        <v>40</v>
      </c>
      <c r="J396" s="13"/>
      <c r="K396" s="2" t="s">
        <v>40</v>
      </c>
      <c r="L396" s="13"/>
      <c r="M396" s="13"/>
      <c r="N396" s="13"/>
      <c r="O396" s="13"/>
      <c r="P396" s="13"/>
      <c r="Q396" s="2" t="s">
        <v>40</v>
      </c>
    </row>
    <row r="397" spans="1:17" x14ac:dyDescent="0.2">
      <c r="A397" s="1" t="s">
        <v>40</v>
      </c>
      <c r="B397" s="13"/>
      <c r="C397" s="13"/>
      <c r="D397" s="13"/>
      <c r="E397" s="13"/>
      <c r="F397" s="13"/>
      <c r="G397" s="2" t="s">
        <v>40</v>
      </c>
      <c r="H397" s="13"/>
      <c r="I397" s="2" t="s">
        <v>40</v>
      </c>
      <c r="J397" s="2" t="s">
        <v>40</v>
      </c>
      <c r="K397" s="2" t="s">
        <v>40</v>
      </c>
      <c r="L397" s="2" t="s">
        <v>40</v>
      </c>
      <c r="M397" s="2" t="s">
        <v>40</v>
      </c>
      <c r="N397" s="13"/>
      <c r="O397" s="2" t="s">
        <v>40</v>
      </c>
      <c r="P397" s="13"/>
      <c r="Q397" s="13"/>
    </row>
    <row r="398" spans="1:17" x14ac:dyDescent="0.2">
      <c r="A398" s="1" t="s">
        <v>40</v>
      </c>
      <c r="B398" s="2" t="s">
        <v>40</v>
      </c>
      <c r="C398" s="13"/>
      <c r="D398" s="13"/>
      <c r="E398" s="13"/>
      <c r="F398" s="13"/>
      <c r="G398" s="13"/>
      <c r="H398" s="13"/>
      <c r="I398" s="13"/>
      <c r="J398" s="13"/>
      <c r="K398" s="2" t="s">
        <v>40</v>
      </c>
      <c r="L398" s="2" t="s">
        <v>40</v>
      </c>
      <c r="M398" s="13"/>
      <c r="N398" s="13"/>
      <c r="O398" s="2" t="s">
        <v>40</v>
      </c>
      <c r="P398" s="13"/>
      <c r="Q398" s="2" t="s">
        <v>40</v>
      </c>
    </row>
    <row r="399" spans="1:17" x14ac:dyDescent="0.2">
      <c r="A399" s="13"/>
      <c r="B399" s="2" t="s">
        <v>40</v>
      </c>
      <c r="C399" s="13"/>
      <c r="D399" s="13"/>
      <c r="E399" s="13"/>
      <c r="F399" s="13"/>
      <c r="G399" s="13"/>
      <c r="H399" s="13"/>
      <c r="I399" s="2" t="s">
        <v>40</v>
      </c>
      <c r="J399" s="13"/>
      <c r="K399" s="13"/>
      <c r="L399" s="13"/>
      <c r="M399" s="13"/>
      <c r="N399" s="13"/>
      <c r="O399" s="2" t="s">
        <v>40</v>
      </c>
      <c r="P399" s="13"/>
      <c r="Q399" s="2" t="s">
        <v>40</v>
      </c>
    </row>
    <row r="400" spans="1:17" x14ac:dyDescent="0.2">
      <c r="A400" s="13"/>
      <c r="B400" s="2" t="s">
        <v>40</v>
      </c>
      <c r="C400" s="13"/>
      <c r="D400" s="13"/>
      <c r="E400" s="13"/>
      <c r="F400" s="13"/>
      <c r="G400" s="13"/>
      <c r="H400" s="13"/>
      <c r="I400" s="13"/>
      <c r="J400" s="2" t="s">
        <v>40</v>
      </c>
      <c r="K400" s="2" t="s">
        <v>40</v>
      </c>
      <c r="L400" s="2" t="s">
        <v>40</v>
      </c>
      <c r="M400" s="13"/>
      <c r="N400" s="13"/>
      <c r="O400" s="13"/>
      <c r="P400" s="13"/>
      <c r="Q400" s="13"/>
    </row>
    <row r="401" spans="1:17" x14ac:dyDescent="0.2">
      <c r="A401" s="1" t="s">
        <v>40</v>
      </c>
      <c r="B401" s="2" t="s">
        <v>40</v>
      </c>
      <c r="C401" s="2" t="s">
        <v>40</v>
      </c>
      <c r="D401" s="13"/>
      <c r="E401" s="2" t="s">
        <v>40</v>
      </c>
      <c r="F401" s="13"/>
      <c r="G401" s="13"/>
      <c r="H401" s="13"/>
      <c r="I401" s="2" t="s">
        <v>40</v>
      </c>
      <c r="J401" s="13"/>
      <c r="K401" s="2" t="s">
        <v>40</v>
      </c>
      <c r="L401" s="13"/>
      <c r="M401" s="13"/>
      <c r="N401" s="13"/>
      <c r="O401" s="13"/>
      <c r="P401" s="13"/>
      <c r="Q401" s="2" t="s">
        <v>40</v>
      </c>
    </row>
    <row r="402" spans="1:17" x14ac:dyDescent="0.2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2" t="s">
        <v>40</v>
      </c>
      <c r="Q402" s="2" t="s">
        <v>40</v>
      </c>
    </row>
    <row r="403" spans="1:17" x14ac:dyDescent="0.2">
      <c r="A403" s="1" t="s">
        <v>40</v>
      </c>
      <c r="B403" s="13"/>
      <c r="C403" s="13"/>
      <c r="D403" s="2" t="s">
        <v>40</v>
      </c>
      <c r="E403" s="13"/>
      <c r="F403" s="13"/>
      <c r="G403" s="13"/>
      <c r="H403" s="13"/>
      <c r="I403" s="13"/>
      <c r="J403" s="13"/>
      <c r="K403" s="2" t="s">
        <v>40</v>
      </c>
      <c r="L403" s="2" t="s">
        <v>40</v>
      </c>
      <c r="M403" s="13"/>
      <c r="N403" s="2" t="s">
        <v>40</v>
      </c>
      <c r="O403" s="13"/>
      <c r="P403" s="13"/>
      <c r="Q403" s="13"/>
    </row>
    <row r="404" spans="1:17" x14ac:dyDescent="0.2">
      <c r="A404" s="13"/>
      <c r="B404" s="13"/>
      <c r="C404" s="13"/>
      <c r="D404" s="2" t="s">
        <v>40</v>
      </c>
      <c r="E404" s="13"/>
      <c r="F404" s="2" t="s">
        <v>40</v>
      </c>
      <c r="G404" s="13"/>
      <c r="H404" s="13"/>
      <c r="I404" s="2" t="s">
        <v>40</v>
      </c>
      <c r="J404" s="2" t="s">
        <v>40</v>
      </c>
      <c r="K404" s="2" t="s">
        <v>40</v>
      </c>
      <c r="L404" s="2" t="s">
        <v>40</v>
      </c>
      <c r="M404" s="2" t="s">
        <v>40</v>
      </c>
      <c r="N404" s="2" t="s">
        <v>40</v>
      </c>
      <c r="O404" s="13"/>
      <c r="P404" s="13"/>
      <c r="Q404" s="2" t="s">
        <v>40</v>
      </c>
    </row>
    <row r="405" spans="1:17" x14ac:dyDescent="0.2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2" t="s">
        <v>40</v>
      </c>
      <c r="O405" s="13"/>
      <c r="P405" s="13"/>
      <c r="Q405" s="13"/>
    </row>
    <row r="406" spans="1:17" x14ac:dyDescent="0.2">
      <c r="A406" s="13"/>
      <c r="B406" s="13"/>
      <c r="C406" s="13"/>
      <c r="D406" s="2" t="s">
        <v>40</v>
      </c>
      <c r="E406" s="13"/>
      <c r="F406" s="13"/>
      <c r="G406" s="2" t="s">
        <v>40</v>
      </c>
      <c r="H406" s="13"/>
      <c r="I406" s="13"/>
      <c r="J406" s="13"/>
      <c r="K406" s="2" t="s">
        <v>40</v>
      </c>
      <c r="L406" s="13"/>
      <c r="M406" s="13"/>
      <c r="N406" s="2" t="s">
        <v>40</v>
      </c>
      <c r="O406" s="13"/>
      <c r="P406" s="13"/>
      <c r="Q406" s="2" t="s">
        <v>40</v>
      </c>
    </row>
    <row r="407" spans="1:17" x14ac:dyDescent="0.2">
      <c r="A407" s="13"/>
      <c r="B407" s="2" t="s">
        <v>40</v>
      </c>
      <c r="C407" s="13"/>
      <c r="D407" s="13"/>
      <c r="E407" s="2" t="s">
        <v>40</v>
      </c>
      <c r="F407" s="13"/>
      <c r="G407" s="13"/>
      <c r="H407" s="2" t="s">
        <v>40</v>
      </c>
      <c r="I407" s="2" t="s">
        <v>40</v>
      </c>
      <c r="J407" s="13"/>
      <c r="K407" s="13"/>
      <c r="L407" s="2" t="s">
        <v>40</v>
      </c>
      <c r="M407" s="13"/>
      <c r="N407" s="13"/>
      <c r="O407" s="2" t="s">
        <v>40</v>
      </c>
      <c r="P407" s="2" t="s">
        <v>40</v>
      </c>
      <c r="Q407" s="2" t="s">
        <v>40</v>
      </c>
    </row>
    <row r="408" spans="1:17" x14ac:dyDescent="0.2">
      <c r="A408" s="13"/>
      <c r="B408" s="13"/>
      <c r="C408" s="13"/>
      <c r="D408" s="13"/>
      <c r="E408" s="13"/>
      <c r="F408" s="13"/>
      <c r="G408" s="13"/>
      <c r="H408" s="13"/>
      <c r="I408" s="13"/>
      <c r="J408" s="2" t="s">
        <v>40</v>
      </c>
      <c r="K408" s="2" t="s">
        <v>40</v>
      </c>
      <c r="L408" s="13"/>
      <c r="M408" s="13"/>
      <c r="N408" s="13"/>
      <c r="O408" s="13"/>
      <c r="P408" s="13"/>
      <c r="Q408" s="2" t="s">
        <v>40</v>
      </c>
    </row>
    <row r="409" spans="1:17" x14ac:dyDescent="0.2">
      <c r="A409" s="13"/>
      <c r="B409" s="13"/>
      <c r="C409" s="13"/>
      <c r="D409" s="13"/>
      <c r="E409" s="13"/>
      <c r="F409" s="13"/>
      <c r="G409" s="13"/>
      <c r="H409" s="2" t="s">
        <v>40</v>
      </c>
      <c r="I409" s="2" t="s">
        <v>40</v>
      </c>
      <c r="J409" s="2" t="s">
        <v>40</v>
      </c>
      <c r="K409" s="2" t="s">
        <v>40</v>
      </c>
      <c r="L409" s="13"/>
      <c r="M409" s="13"/>
      <c r="N409" s="2" t="s">
        <v>40</v>
      </c>
      <c r="O409" s="2" t="s">
        <v>40</v>
      </c>
      <c r="P409" s="13"/>
      <c r="Q409" s="2" t="s">
        <v>40</v>
      </c>
    </row>
    <row r="410" spans="1:17" x14ac:dyDescent="0.2">
      <c r="A410" s="13"/>
      <c r="B410" s="2" t="s">
        <v>40</v>
      </c>
      <c r="C410" s="13"/>
      <c r="D410" s="2" t="s">
        <v>40</v>
      </c>
      <c r="E410" s="13"/>
      <c r="F410" s="13"/>
      <c r="G410" s="13"/>
      <c r="H410" s="13"/>
      <c r="I410" s="2" t="s">
        <v>40</v>
      </c>
      <c r="J410" s="13"/>
      <c r="K410" s="13"/>
      <c r="L410" s="13"/>
      <c r="M410" s="13"/>
      <c r="N410" s="2" t="s">
        <v>40</v>
      </c>
      <c r="O410" s="2" t="s">
        <v>40</v>
      </c>
      <c r="P410" s="13"/>
      <c r="Q410" s="13"/>
    </row>
    <row r="411" spans="1:17" x14ac:dyDescent="0.2">
      <c r="A411" s="13"/>
      <c r="B411" s="13"/>
      <c r="C411" s="13"/>
      <c r="D411" s="2" t="s">
        <v>40</v>
      </c>
      <c r="E411" s="13"/>
      <c r="F411" s="13"/>
      <c r="G411" s="13"/>
      <c r="H411" s="2" t="s">
        <v>40</v>
      </c>
      <c r="I411" s="13"/>
      <c r="J411" s="13"/>
      <c r="K411" s="13"/>
      <c r="L411" s="2" t="s">
        <v>40</v>
      </c>
      <c r="M411" s="13"/>
      <c r="N411" s="13"/>
      <c r="O411" s="13"/>
      <c r="P411" s="2" t="s">
        <v>40</v>
      </c>
      <c r="Q411" s="2" t="s">
        <v>40</v>
      </c>
    </row>
    <row r="412" spans="1:17" x14ac:dyDescent="0.2">
      <c r="A412" s="1" t="s">
        <v>40</v>
      </c>
      <c r="B412" s="13"/>
      <c r="C412" s="13"/>
      <c r="D412" s="2" t="s">
        <v>40</v>
      </c>
      <c r="E412" s="2" t="s">
        <v>40</v>
      </c>
      <c r="F412" s="13"/>
      <c r="G412" s="13"/>
      <c r="H412" s="2" t="s">
        <v>40</v>
      </c>
      <c r="I412" s="2" t="s">
        <v>40</v>
      </c>
      <c r="J412" s="2" t="s">
        <v>40</v>
      </c>
      <c r="K412" s="13"/>
      <c r="L412" s="2" t="s">
        <v>40</v>
      </c>
      <c r="M412" s="13"/>
      <c r="N412" s="13"/>
      <c r="O412" s="2" t="s">
        <v>40</v>
      </c>
      <c r="P412" s="13"/>
      <c r="Q412" s="2" t="s">
        <v>40</v>
      </c>
    </row>
    <row r="413" spans="1:17" x14ac:dyDescent="0.2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2" t="s">
        <v>40</v>
      </c>
      <c r="L413" s="13"/>
      <c r="M413" s="13"/>
      <c r="N413" s="13"/>
      <c r="O413" s="13"/>
      <c r="P413" s="13"/>
      <c r="Q413" s="13"/>
    </row>
    <row r="414" spans="1:17" x14ac:dyDescent="0.2">
      <c r="A414" s="1" t="s">
        <v>40</v>
      </c>
      <c r="B414" s="13"/>
      <c r="C414" s="13"/>
      <c r="D414" s="2" t="s">
        <v>40</v>
      </c>
      <c r="E414" s="13"/>
      <c r="F414" s="13"/>
      <c r="G414" s="13"/>
      <c r="H414" s="13"/>
      <c r="I414" s="13"/>
      <c r="J414" s="13"/>
      <c r="K414" s="2" t="s">
        <v>40</v>
      </c>
      <c r="L414" s="2" t="s">
        <v>40</v>
      </c>
      <c r="M414" s="13"/>
      <c r="N414" s="13"/>
      <c r="O414" s="2" t="s">
        <v>40</v>
      </c>
      <c r="P414" s="2" t="s">
        <v>40</v>
      </c>
      <c r="Q414" s="13"/>
    </row>
    <row r="415" spans="1:17" x14ac:dyDescent="0.2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2" t="s">
        <v>40</v>
      </c>
      <c r="L415" s="13"/>
      <c r="M415" s="13"/>
      <c r="N415" s="13"/>
      <c r="O415" s="13"/>
      <c r="P415" s="13"/>
      <c r="Q415" s="2" t="s">
        <v>40</v>
      </c>
    </row>
    <row r="416" spans="1:17" x14ac:dyDescent="0.2">
      <c r="A416" s="13"/>
      <c r="B416" s="2" t="s">
        <v>40</v>
      </c>
      <c r="C416" s="13"/>
      <c r="D416" s="13"/>
      <c r="E416" s="2" t="s">
        <v>40</v>
      </c>
      <c r="F416" s="2" t="s">
        <v>40</v>
      </c>
      <c r="G416" s="13"/>
      <c r="H416" s="13"/>
      <c r="I416" s="2" t="s">
        <v>40</v>
      </c>
      <c r="J416" s="13"/>
      <c r="K416" s="2" t="s">
        <v>40</v>
      </c>
      <c r="L416" s="13"/>
      <c r="M416" s="13"/>
      <c r="N416" s="13"/>
      <c r="O416" s="2" t="s">
        <v>40</v>
      </c>
      <c r="P416" s="13"/>
      <c r="Q416" s="2" t="s">
        <v>40</v>
      </c>
    </row>
    <row r="417" spans="1:17" x14ac:dyDescent="0.2">
      <c r="A417" s="1" t="s">
        <v>40</v>
      </c>
      <c r="B417" s="2" t="s">
        <v>40</v>
      </c>
      <c r="C417" s="13"/>
      <c r="D417" s="13"/>
      <c r="E417" s="13"/>
      <c r="F417" s="13"/>
      <c r="G417" s="13"/>
      <c r="H417" s="13"/>
      <c r="I417" s="2" t="s">
        <v>40</v>
      </c>
      <c r="J417" s="13"/>
      <c r="K417" s="2" t="s">
        <v>40</v>
      </c>
      <c r="L417" s="2" t="s">
        <v>40</v>
      </c>
      <c r="M417" s="13"/>
      <c r="N417" s="13"/>
      <c r="O417" s="13"/>
      <c r="P417" s="2" t="s">
        <v>40</v>
      </c>
      <c r="Q417" s="2" t="s">
        <v>40</v>
      </c>
    </row>
    <row r="418" spans="1:17" x14ac:dyDescent="0.2">
      <c r="A418" s="13"/>
      <c r="B418" s="2" t="s">
        <v>40</v>
      </c>
      <c r="C418" s="13"/>
      <c r="D418" s="13"/>
      <c r="E418" s="2" t="s">
        <v>40</v>
      </c>
      <c r="F418" s="13"/>
      <c r="G418" s="2" t="s">
        <v>40</v>
      </c>
      <c r="H418" s="13"/>
      <c r="I418" s="2" t="s">
        <v>40</v>
      </c>
      <c r="J418" s="2" t="s">
        <v>40</v>
      </c>
      <c r="K418" s="2" t="s">
        <v>40</v>
      </c>
      <c r="L418" s="2" t="s">
        <v>40</v>
      </c>
      <c r="M418" s="13"/>
      <c r="N418" s="13"/>
      <c r="O418" s="2" t="s">
        <v>40</v>
      </c>
      <c r="P418" s="2" t="s">
        <v>40</v>
      </c>
      <c r="Q418" s="2" t="s">
        <v>40</v>
      </c>
    </row>
    <row r="419" spans="1:17" x14ac:dyDescent="0.2">
      <c r="A419" s="1" t="s">
        <v>40</v>
      </c>
      <c r="B419" s="2" t="s">
        <v>40</v>
      </c>
      <c r="C419" s="13"/>
      <c r="D419" s="2" t="s">
        <v>40</v>
      </c>
      <c r="E419" s="2" t="s">
        <v>40</v>
      </c>
      <c r="F419" s="2" t="s">
        <v>40</v>
      </c>
      <c r="G419" s="13"/>
      <c r="H419" s="2" t="s">
        <v>40</v>
      </c>
      <c r="I419" s="13"/>
      <c r="J419" s="13"/>
      <c r="K419" s="2" t="s">
        <v>40</v>
      </c>
      <c r="L419" s="13"/>
      <c r="M419" s="13"/>
      <c r="N419" s="2" t="s">
        <v>40</v>
      </c>
      <c r="O419" s="2" t="s">
        <v>40</v>
      </c>
      <c r="P419" s="13"/>
      <c r="Q419" s="2" t="s">
        <v>40</v>
      </c>
    </row>
    <row r="420" spans="1:17" x14ac:dyDescent="0.2">
      <c r="A420" s="13"/>
      <c r="B420" s="2" t="s">
        <v>40</v>
      </c>
      <c r="C420" s="13"/>
      <c r="D420" s="13"/>
      <c r="E420" s="2" t="s">
        <v>40</v>
      </c>
      <c r="F420" s="13"/>
      <c r="G420" s="13"/>
      <c r="H420" s="2" t="s">
        <v>40</v>
      </c>
      <c r="I420" s="2" t="s">
        <v>40</v>
      </c>
      <c r="J420" s="13"/>
      <c r="K420" s="2" t="s">
        <v>40</v>
      </c>
      <c r="L420" s="2" t="s">
        <v>40</v>
      </c>
      <c r="M420" s="13"/>
      <c r="N420" s="13"/>
      <c r="O420" s="2" t="s">
        <v>40</v>
      </c>
      <c r="P420" s="13"/>
      <c r="Q420" s="2" t="s">
        <v>40</v>
      </c>
    </row>
    <row r="421" spans="1:17" x14ac:dyDescent="0.2">
      <c r="A421" s="13"/>
      <c r="B421" s="13"/>
      <c r="C421" s="13"/>
      <c r="D421" s="13"/>
      <c r="E421" s="2" t="s">
        <v>40</v>
      </c>
      <c r="F421" s="13"/>
      <c r="G421" s="13"/>
      <c r="H421" s="13"/>
      <c r="I421" s="2" t="s">
        <v>40</v>
      </c>
      <c r="J421" s="13"/>
      <c r="K421" s="13"/>
      <c r="L421" s="13"/>
      <c r="M421" s="13"/>
      <c r="N421" s="13"/>
      <c r="O421" s="13"/>
      <c r="P421" s="13"/>
      <c r="Q421" s="13"/>
    </row>
    <row r="422" spans="1:17" x14ac:dyDescent="0.2">
      <c r="A422" s="13"/>
      <c r="B422" s="13"/>
      <c r="C422" s="13"/>
      <c r="D422" s="13"/>
      <c r="E422" s="13"/>
      <c r="F422" s="2" t="s">
        <v>40</v>
      </c>
      <c r="G422" s="13"/>
      <c r="H422" s="13"/>
      <c r="I422" s="13"/>
      <c r="J422" s="13"/>
      <c r="K422" s="2" t="s">
        <v>40</v>
      </c>
      <c r="L422" s="13"/>
      <c r="M422" s="13"/>
      <c r="N422" s="13"/>
      <c r="O422" s="2" t="s">
        <v>40</v>
      </c>
      <c r="P422" s="13"/>
      <c r="Q422" s="2" t="s">
        <v>40</v>
      </c>
    </row>
    <row r="423" spans="1:17" x14ac:dyDescent="0.2">
      <c r="A423" s="1" t="s">
        <v>40</v>
      </c>
      <c r="B423" s="2" t="s">
        <v>40</v>
      </c>
      <c r="C423" s="13"/>
      <c r="D423" s="13"/>
      <c r="E423" s="2" t="s">
        <v>40</v>
      </c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2" t="s">
        <v>40</v>
      </c>
    </row>
    <row r="424" spans="1:17" x14ac:dyDescent="0.2">
      <c r="A424" s="1" t="s">
        <v>40</v>
      </c>
      <c r="B424" s="2" t="s">
        <v>40</v>
      </c>
      <c r="C424" s="2" t="s">
        <v>40</v>
      </c>
      <c r="D424" s="13"/>
      <c r="E424" s="2" t="s">
        <v>40</v>
      </c>
      <c r="F424" s="13"/>
      <c r="G424" s="13"/>
      <c r="H424" s="2" t="s">
        <v>40</v>
      </c>
      <c r="I424" s="2" t="s">
        <v>40</v>
      </c>
      <c r="J424" s="2" t="s">
        <v>40</v>
      </c>
      <c r="K424" s="2" t="s">
        <v>40</v>
      </c>
      <c r="L424" s="2" t="s">
        <v>40</v>
      </c>
      <c r="M424" s="2" t="s">
        <v>40</v>
      </c>
      <c r="N424" s="13"/>
      <c r="O424" s="2" t="s">
        <v>40</v>
      </c>
      <c r="P424" s="2" t="s">
        <v>40</v>
      </c>
      <c r="Q424" s="2" t="s">
        <v>40</v>
      </c>
    </row>
    <row r="425" spans="1:17" x14ac:dyDescent="0.2">
      <c r="A425" s="13"/>
      <c r="B425" s="2" t="s">
        <v>40</v>
      </c>
      <c r="C425" s="13"/>
      <c r="D425" s="2" t="s">
        <v>40</v>
      </c>
      <c r="E425" s="13"/>
      <c r="F425" s="13"/>
      <c r="G425" s="13"/>
      <c r="H425" s="13"/>
      <c r="I425" s="2" t="s">
        <v>40</v>
      </c>
      <c r="J425" s="2" t="s">
        <v>40</v>
      </c>
      <c r="K425" s="2" t="s">
        <v>40</v>
      </c>
      <c r="L425" s="13"/>
      <c r="M425" s="13"/>
      <c r="N425" s="13"/>
      <c r="O425" s="13"/>
      <c r="P425" s="2" t="s">
        <v>40</v>
      </c>
      <c r="Q425" s="13"/>
    </row>
    <row r="426" spans="1:17" x14ac:dyDescent="0.2">
      <c r="A426" s="1" t="s">
        <v>40</v>
      </c>
      <c r="B426" s="2" t="s">
        <v>40</v>
      </c>
      <c r="C426" s="13"/>
      <c r="D426" s="13"/>
      <c r="E426" s="2" t="s">
        <v>40</v>
      </c>
      <c r="F426" s="13"/>
      <c r="G426" s="13"/>
      <c r="H426" s="2" t="s">
        <v>40</v>
      </c>
      <c r="I426" s="2" t="s">
        <v>40</v>
      </c>
      <c r="J426" s="13"/>
      <c r="K426" s="2" t="s">
        <v>40</v>
      </c>
      <c r="L426" s="2" t="s">
        <v>40</v>
      </c>
      <c r="M426" s="13"/>
      <c r="N426" s="13"/>
      <c r="O426" s="2" t="s">
        <v>40</v>
      </c>
      <c r="P426" s="13"/>
      <c r="Q426" s="2" t="s">
        <v>40</v>
      </c>
    </row>
    <row r="427" spans="1:17" x14ac:dyDescent="0.2">
      <c r="A427" s="13"/>
      <c r="B427" s="2" t="s">
        <v>40</v>
      </c>
      <c r="C427" s="13"/>
      <c r="D427" s="13"/>
      <c r="E427" s="13"/>
      <c r="F427" s="13"/>
      <c r="G427" s="13"/>
      <c r="H427" s="13"/>
      <c r="I427" s="2" t="s">
        <v>40</v>
      </c>
      <c r="J427" s="13"/>
      <c r="K427" s="13"/>
      <c r="L427" s="13"/>
      <c r="M427" s="13"/>
      <c r="N427" s="13"/>
      <c r="O427" s="13"/>
      <c r="P427" s="13"/>
      <c r="Q427" s="13"/>
    </row>
    <row r="428" spans="1:17" x14ac:dyDescent="0.2">
      <c r="A428" s="13"/>
      <c r="B428" s="13"/>
      <c r="C428" s="13"/>
      <c r="D428" s="13"/>
      <c r="E428" s="13"/>
      <c r="F428" s="2" t="s">
        <v>40</v>
      </c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</row>
    <row r="429" spans="1:17" x14ac:dyDescent="0.2">
      <c r="A429" s="1" t="s">
        <v>40</v>
      </c>
      <c r="B429" s="2" t="s">
        <v>40</v>
      </c>
      <c r="C429" s="13"/>
      <c r="D429" s="2" t="s">
        <v>40</v>
      </c>
      <c r="E429" s="13"/>
      <c r="F429" s="13"/>
      <c r="G429" s="13"/>
      <c r="H429" s="13"/>
      <c r="I429" s="13"/>
      <c r="J429" s="13"/>
      <c r="K429" s="13"/>
      <c r="L429" s="2" t="s">
        <v>40</v>
      </c>
      <c r="M429" s="13"/>
      <c r="N429" s="13"/>
      <c r="O429" s="13"/>
      <c r="P429" s="13"/>
      <c r="Q429" s="13"/>
    </row>
    <row r="430" spans="1:17" x14ac:dyDescent="0.2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2" t="s">
        <v>40</v>
      </c>
      <c r="L430" s="13"/>
      <c r="M430" s="13"/>
      <c r="N430" s="13"/>
      <c r="O430" s="13"/>
      <c r="P430" s="13"/>
      <c r="Q430" s="13"/>
    </row>
    <row r="431" spans="1:17" x14ac:dyDescent="0.2">
      <c r="A431" s="13"/>
      <c r="B431" s="13"/>
      <c r="C431" s="13"/>
      <c r="D431" s="13"/>
      <c r="E431" s="2" t="s">
        <v>40</v>
      </c>
      <c r="F431" s="13"/>
      <c r="G431" s="13"/>
      <c r="H431" s="13"/>
      <c r="I431" s="13"/>
      <c r="J431" s="13"/>
      <c r="K431" s="2" t="s">
        <v>40</v>
      </c>
      <c r="L431" s="2" t="s">
        <v>40</v>
      </c>
      <c r="M431" s="13"/>
      <c r="N431" s="13"/>
      <c r="O431" s="2" t="s">
        <v>40</v>
      </c>
      <c r="P431" s="13"/>
      <c r="Q431" s="13"/>
    </row>
    <row r="432" spans="1:17" x14ac:dyDescent="0.2">
      <c r="A432" s="13"/>
      <c r="B432" s="13"/>
      <c r="C432" s="13"/>
      <c r="D432" s="13"/>
      <c r="E432" s="2" t="s">
        <v>40</v>
      </c>
      <c r="F432" s="13"/>
      <c r="G432" s="13"/>
      <c r="H432" s="13"/>
      <c r="I432" s="13"/>
      <c r="J432" s="13"/>
      <c r="K432" s="2" t="s">
        <v>40</v>
      </c>
      <c r="L432" s="2" t="s">
        <v>40</v>
      </c>
      <c r="M432" s="13"/>
      <c r="N432" s="13"/>
      <c r="O432" s="2" t="s">
        <v>40</v>
      </c>
      <c r="P432" s="13"/>
      <c r="Q432" s="13"/>
    </row>
    <row r="433" spans="1:17" x14ac:dyDescent="0.2">
      <c r="A433" s="1" t="s">
        <v>40</v>
      </c>
      <c r="B433" s="13"/>
      <c r="C433" s="13"/>
      <c r="D433" s="13"/>
      <c r="E433" s="13"/>
      <c r="F433" s="13"/>
      <c r="G433" s="13"/>
      <c r="H433" s="13"/>
      <c r="I433" s="13"/>
      <c r="J433" s="2" t="s">
        <v>40</v>
      </c>
      <c r="K433" s="13"/>
      <c r="L433" s="13"/>
      <c r="M433" s="13"/>
      <c r="N433" s="13"/>
      <c r="O433" s="13"/>
      <c r="P433" s="13"/>
      <c r="Q433" s="13"/>
    </row>
    <row r="434" spans="1:17" x14ac:dyDescent="0.2">
      <c r="A434" s="13"/>
      <c r="B434" s="2" t="s">
        <v>40</v>
      </c>
      <c r="C434" s="13"/>
      <c r="D434" s="13"/>
      <c r="E434" s="13"/>
      <c r="F434" s="13"/>
      <c r="G434" s="13"/>
      <c r="H434" s="2" t="s">
        <v>40</v>
      </c>
      <c r="I434" s="2" t="s">
        <v>40</v>
      </c>
      <c r="J434" s="2" t="s">
        <v>40</v>
      </c>
      <c r="K434" s="2" t="s">
        <v>40</v>
      </c>
      <c r="L434" s="13"/>
      <c r="M434" s="13"/>
      <c r="N434" s="13"/>
      <c r="O434" s="2" t="s">
        <v>40</v>
      </c>
      <c r="P434" s="13"/>
      <c r="Q434" s="2" t="s">
        <v>40</v>
      </c>
    </row>
    <row r="435" spans="1:17" x14ac:dyDescent="0.2">
      <c r="A435" s="13"/>
      <c r="B435" s="2" t="s">
        <v>40</v>
      </c>
      <c r="C435" s="13"/>
      <c r="D435" s="13"/>
      <c r="E435" s="13"/>
      <c r="F435" s="13"/>
      <c r="G435" s="13"/>
      <c r="H435" s="13"/>
      <c r="I435" s="13"/>
      <c r="J435" s="2" t="s">
        <v>40</v>
      </c>
      <c r="K435" s="13"/>
      <c r="L435" s="13"/>
      <c r="M435" s="2" t="s">
        <v>40</v>
      </c>
      <c r="N435" s="13"/>
      <c r="O435" s="13"/>
      <c r="P435" s="13"/>
      <c r="Q435" s="13"/>
    </row>
    <row r="436" spans="1:17" x14ac:dyDescent="0.2">
      <c r="A436" s="13"/>
      <c r="B436" s="13"/>
      <c r="C436" s="13"/>
      <c r="D436" s="13"/>
      <c r="E436" s="2" t="s">
        <v>40</v>
      </c>
      <c r="F436" s="13"/>
      <c r="G436" s="13"/>
      <c r="H436" s="2" t="s">
        <v>40</v>
      </c>
      <c r="I436" s="13"/>
      <c r="J436" s="13"/>
      <c r="K436" s="2" t="s">
        <v>40</v>
      </c>
      <c r="L436" s="13"/>
      <c r="M436" s="13"/>
      <c r="N436" s="2" t="s">
        <v>40</v>
      </c>
      <c r="O436" s="13"/>
      <c r="P436" s="2" t="s">
        <v>40</v>
      </c>
      <c r="Q436" s="2" t="s">
        <v>40</v>
      </c>
    </row>
    <row r="437" spans="1:17" x14ac:dyDescent="0.2">
      <c r="A437" s="13"/>
      <c r="B437" s="13"/>
      <c r="C437" s="13"/>
      <c r="D437" s="2" t="s">
        <v>40</v>
      </c>
      <c r="E437" s="2" t="s">
        <v>40</v>
      </c>
      <c r="F437" s="13"/>
      <c r="G437" s="13"/>
      <c r="H437" s="13"/>
      <c r="I437" s="13"/>
      <c r="J437" s="13"/>
      <c r="K437" s="2" t="s">
        <v>40</v>
      </c>
      <c r="L437" s="2" t="s">
        <v>40</v>
      </c>
      <c r="M437" s="13"/>
      <c r="N437" s="13"/>
      <c r="O437" s="13"/>
      <c r="P437" s="13"/>
      <c r="Q437" s="2" t="s">
        <v>40</v>
      </c>
    </row>
    <row r="438" spans="1:17" x14ac:dyDescent="0.2">
      <c r="A438" s="1" t="s">
        <v>40</v>
      </c>
      <c r="B438" s="2" t="s">
        <v>40</v>
      </c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</row>
    <row r="439" spans="1:17" x14ac:dyDescent="0.2">
      <c r="A439" s="13"/>
      <c r="B439" s="13"/>
      <c r="C439" s="13"/>
      <c r="D439" s="13"/>
      <c r="E439" s="2" t="s">
        <v>40</v>
      </c>
      <c r="F439" s="13"/>
      <c r="G439" s="13"/>
      <c r="H439" s="13"/>
      <c r="I439" s="13"/>
      <c r="J439" s="13"/>
      <c r="K439" s="2" t="s">
        <v>40</v>
      </c>
      <c r="L439" s="13"/>
      <c r="M439" s="13"/>
      <c r="N439" s="13"/>
      <c r="O439" s="13"/>
      <c r="P439" s="2" t="s">
        <v>40</v>
      </c>
      <c r="Q439" s="13"/>
    </row>
    <row r="440" spans="1:17" x14ac:dyDescent="0.2">
      <c r="A440" s="13"/>
      <c r="B440" s="2" t="s">
        <v>40</v>
      </c>
      <c r="C440" s="13"/>
      <c r="D440" s="2" t="s">
        <v>40</v>
      </c>
      <c r="E440" s="2" t="s">
        <v>40</v>
      </c>
      <c r="F440" s="13"/>
      <c r="G440" s="13"/>
      <c r="H440" s="13"/>
      <c r="I440" s="2" t="s">
        <v>40</v>
      </c>
      <c r="J440" s="13"/>
      <c r="K440" s="2" t="s">
        <v>40</v>
      </c>
      <c r="L440" s="2" t="s">
        <v>40</v>
      </c>
      <c r="M440" s="2" t="s">
        <v>40</v>
      </c>
      <c r="N440" s="13"/>
      <c r="O440" s="13"/>
      <c r="P440" s="2" t="s">
        <v>40</v>
      </c>
      <c r="Q440" s="13"/>
    </row>
    <row r="441" spans="1:17" x14ac:dyDescent="0.2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2" t="s">
        <v>40</v>
      </c>
      <c r="M441" s="2" t="s">
        <v>40</v>
      </c>
      <c r="N441" s="13"/>
      <c r="O441" s="2" t="s">
        <v>40</v>
      </c>
      <c r="P441" s="13"/>
      <c r="Q441" s="13"/>
    </row>
    <row r="442" spans="1:17" x14ac:dyDescent="0.2">
      <c r="A442" s="13"/>
      <c r="B442" s="13"/>
      <c r="C442" s="13"/>
      <c r="D442" s="2" t="s">
        <v>40</v>
      </c>
      <c r="E442" s="13"/>
      <c r="F442" s="13"/>
      <c r="G442" s="13"/>
      <c r="H442" s="2" t="s">
        <v>40</v>
      </c>
      <c r="I442" s="2" t="s">
        <v>40</v>
      </c>
      <c r="J442" s="2" t="s">
        <v>40</v>
      </c>
      <c r="K442" s="2" t="s">
        <v>40</v>
      </c>
      <c r="L442" s="13"/>
      <c r="M442" s="2" t="s">
        <v>40</v>
      </c>
      <c r="N442" s="13"/>
      <c r="O442" s="13"/>
      <c r="P442" s="13"/>
      <c r="Q442" s="2" t="s">
        <v>40</v>
      </c>
    </row>
    <row r="443" spans="1:17" x14ac:dyDescent="0.2">
      <c r="A443" s="13"/>
      <c r="B443" s="13"/>
      <c r="C443" s="13"/>
      <c r="D443" s="13"/>
      <c r="E443" s="13"/>
      <c r="F443" s="13"/>
      <c r="G443" s="13"/>
      <c r="H443" s="2" t="s">
        <v>40</v>
      </c>
      <c r="I443" s="13"/>
      <c r="J443" s="13"/>
      <c r="K443" s="13"/>
      <c r="L443" s="13"/>
      <c r="M443" s="2" t="s">
        <v>40</v>
      </c>
      <c r="N443" s="13"/>
      <c r="O443" s="2" t="s">
        <v>40</v>
      </c>
      <c r="P443" s="13"/>
      <c r="Q443" s="13"/>
    </row>
    <row r="444" spans="1:17" x14ac:dyDescent="0.2">
      <c r="A444" s="13"/>
      <c r="B444" s="2" t="s">
        <v>40</v>
      </c>
      <c r="C444" s="13"/>
      <c r="D444" s="13"/>
      <c r="E444" s="2" t="s">
        <v>40</v>
      </c>
      <c r="F444" s="13"/>
      <c r="G444" s="13"/>
      <c r="H444" s="13"/>
      <c r="I444" s="13"/>
      <c r="J444" s="13"/>
      <c r="K444" s="2" t="s">
        <v>40</v>
      </c>
      <c r="L444" s="13"/>
      <c r="M444" s="13"/>
      <c r="N444" s="13"/>
      <c r="O444" s="13"/>
      <c r="P444" s="13"/>
      <c r="Q444" s="13"/>
    </row>
    <row r="445" spans="1:17" x14ac:dyDescent="0.2">
      <c r="A445" s="13"/>
      <c r="B445" s="2" t="s">
        <v>40</v>
      </c>
      <c r="C445" s="13"/>
      <c r="D445" s="13"/>
      <c r="E445" s="13"/>
      <c r="F445" s="13"/>
      <c r="G445" s="2" t="s">
        <v>40</v>
      </c>
      <c r="H445" s="13"/>
      <c r="I445" s="13"/>
      <c r="J445" s="13"/>
      <c r="K445" s="2" t="s">
        <v>40</v>
      </c>
      <c r="L445" s="13"/>
      <c r="M445" s="13"/>
      <c r="N445" s="13"/>
      <c r="O445" s="13"/>
      <c r="P445" s="13"/>
      <c r="Q445" s="13"/>
    </row>
    <row r="446" spans="1:17" x14ac:dyDescent="0.2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2" t="s">
        <v>40</v>
      </c>
      <c r="L446" s="13"/>
      <c r="M446" s="13"/>
      <c r="N446" s="13"/>
      <c r="O446" s="2" t="s">
        <v>40</v>
      </c>
      <c r="P446" s="13"/>
      <c r="Q446" s="13"/>
    </row>
    <row r="447" spans="1:17" x14ac:dyDescent="0.2">
      <c r="A447" s="13"/>
      <c r="B447" s="2" t="s">
        <v>40</v>
      </c>
      <c r="C447" s="2" t="s">
        <v>40</v>
      </c>
      <c r="D447" s="13"/>
      <c r="E447" s="13"/>
      <c r="F447" s="13"/>
      <c r="G447" s="13"/>
      <c r="H447" s="2" t="s">
        <v>40</v>
      </c>
      <c r="I447" s="2" t="s">
        <v>40</v>
      </c>
      <c r="J447" s="2" t="s">
        <v>40</v>
      </c>
      <c r="K447" s="2" t="s">
        <v>40</v>
      </c>
      <c r="L447" s="2" t="s">
        <v>40</v>
      </c>
      <c r="M447" s="13"/>
      <c r="N447" s="13"/>
      <c r="O447" s="13"/>
      <c r="P447" s="13"/>
      <c r="Q447" s="2" t="s">
        <v>40</v>
      </c>
    </row>
    <row r="448" spans="1:17" x14ac:dyDescent="0.2">
      <c r="A448" s="13"/>
      <c r="B448" s="13"/>
      <c r="C448" s="13"/>
      <c r="D448" s="13"/>
      <c r="E448" s="13"/>
      <c r="F448" s="13"/>
      <c r="G448" s="2" t="s">
        <v>40</v>
      </c>
      <c r="H448" s="13"/>
      <c r="I448" s="13"/>
      <c r="J448" s="13"/>
      <c r="K448" s="2" t="s">
        <v>40</v>
      </c>
      <c r="L448" s="13"/>
      <c r="M448" s="13"/>
      <c r="N448" s="13"/>
      <c r="O448" s="2" t="s">
        <v>40</v>
      </c>
      <c r="P448" s="13"/>
      <c r="Q448" s="13"/>
    </row>
    <row r="449" spans="1:17" x14ac:dyDescent="0.2">
      <c r="A449" s="13"/>
      <c r="B449" s="2" t="s">
        <v>40</v>
      </c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2" t="s">
        <v>40</v>
      </c>
      <c r="O449" s="13"/>
      <c r="P449" s="13"/>
      <c r="Q449" s="13"/>
    </row>
    <row r="450" spans="1:17" x14ac:dyDescent="0.2">
      <c r="A450" s="13"/>
      <c r="B450" s="13"/>
      <c r="C450" s="13"/>
      <c r="D450" s="13"/>
      <c r="E450" s="2" t="s">
        <v>40</v>
      </c>
      <c r="F450" s="13"/>
      <c r="G450" s="13"/>
      <c r="H450" s="13"/>
      <c r="I450" s="13"/>
      <c r="J450" s="13"/>
      <c r="K450" s="2" t="s">
        <v>40</v>
      </c>
      <c r="L450" s="13"/>
      <c r="M450" s="13"/>
      <c r="N450" s="13"/>
      <c r="O450" s="13"/>
      <c r="P450" s="13"/>
      <c r="Q450" s="2" t="s">
        <v>40</v>
      </c>
    </row>
    <row r="451" spans="1:17" x14ac:dyDescent="0.2">
      <c r="A451" s="13"/>
      <c r="B451" s="2" t="s">
        <v>40</v>
      </c>
      <c r="C451" s="2" t="s">
        <v>40</v>
      </c>
      <c r="D451" s="13"/>
      <c r="E451" s="2" t="s">
        <v>40</v>
      </c>
      <c r="F451" s="13"/>
      <c r="G451" s="13"/>
      <c r="H451" s="13"/>
      <c r="I451" s="2" t="s">
        <v>40</v>
      </c>
      <c r="J451" s="13"/>
      <c r="K451" s="13"/>
      <c r="L451" s="13"/>
      <c r="M451" s="13"/>
      <c r="N451" s="13"/>
      <c r="O451" s="2" t="s">
        <v>40</v>
      </c>
      <c r="P451" s="13"/>
      <c r="Q451" s="13"/>
    </row>
    <row r="452" spans="1:17" x14ac:dyDescent="0.2">
      <c r="A452" s="13"/>
      <c r="B452" s="13"/>
      <c r="C452" s="13"/>
      <c r="D452" s="13"/>
      <c r="E452" s="13"/>
      <c r="F452" s="13"/>
      <c r="G452" s="13"/>
      <c r="H452" s="13"/>
      <c r="I452" s="2" t="s">
        <v>40</v>
      </c>
      <c r="J452" s="13"/>
      <c r="K452" s="2" t="s">
        <v>40</v>
      </c>
      <c r="L452" s="2" t="s">
        <v>40</v>
      </c>
      <c r="M452" s="13"/>
      <c r="N452" s="13"/>
      <c r="O452" s="2" t="s">
        <v>40</v>
      </c>
      <c r="P452" s="2" t="s">
        <v>40</v>
      </c>
      <c r="Q452" s="2" t="s">
        <v>40</v>
      </c>
    </row>
    <row r="453" spans="1:17" x14ac:dyDescent="0.2">
      <c r="A453" s="13"/>
      <c r="B453" s="13"/>
      <c r="C453" s="13"/>
      <c r="D453" s="13"/>
      <c r="E453" s="2" t="s">
        <v>40</v>
      </c>
      <c r="F453" s="13"/>
      <c r="G453" s="13"/>
      <c r="H453" s="13"/>
      <c r="I453" s="13"/>
      <c r="J453" s="13"/>
      <c r="K453" s="2" t="s">
        <v>40</v>
      </c>
      <c r="L453" s="2" t="s">
        <v>40</v>
      </c>
      <c r="M453" s="13"/>
      <c r="N453" s="13"/>
      <c r="O453" s="13"/>
      <c r="P453" s="13"/>
      <c r="Q453" s="13"/>
    </row>
    <row r="454" spans="1:17" x14ac:dyDescent="0.2">
      <c r="A454" s="13"/>
      <c r="B454" s="13"/>
      <c r="C454" s="2" t="s">
        <v>40</v>
      </c>
      <c r="D454" s="13"/>
      <c r="E454" s="13"/>
      <c r="F454" s="13"/>
      <c r="G454" s="13"/>
      <c r="H454" s="13"/>
      <c r="I454" s="2" t="s">
        <v>40</v>
      </c>
      <c r="J454" s="13"/>
      <c r="K454" s="13"/>
      <c r="L454" s="13"/>
      <c r="M454" s="13"/>
      <c r="N454" s="13"/>
      <c r="O454" s="13"/>
      <c r="P454" s="13"/>
      <c r="Q454" s="13"/>
    </row>
    <row r="455" spans="1:17" x14ac:dyDescent="0.2">
      <c r="A455" s="1" t="s">
        <v>40</v>
      </c>
      <c r="B455" s="2" t="s">
        <v>40</v>
      </c>
      <c r="C455" s="2" t="s">
        <v>40</v>
      </c>
      <c r="D455" s="13"/>
      <c r="E455" s="2" t="s">
        <v>40</v>
      </c>
      <c r="F455" s="13"/>
      <c r="G455" s="13"/>
      <c r="H455" s="13"/>
      <c r="I455" s="2" t="s">
        <v>40</v>
      </c>
      <c r="J455" s="13"/>
      <c r="K455" s="13"/>
      <c r="L455" s="13"/>
      <c r="M455" s="13"/>
      <c r="N455" s="13"/>
      <c r="O455" s="13"/>
      <c r="P455" s="13"/>
      <c r="Q455" s="13"/>
    </row>
    <row r="456" spans="1:17" x14ac:dyDescent="0.2">
      <c r="A456" s="13"/>
      <c r="B456" s="2" t="s">
        <v>40</v>
      </c>
      <c r="C456" s="13"/>
      <c r="D456" s="13"/>
      <c r="E456" s="2" t="s">
        <v>40</v>
      </c>
      <c r="F456" s="13"/>
      <c r="G456" s="13"/>
      <c r="H456" s="13"/>
      <c r="I456" s="13"/>
      <c r="J456" s="2" t="s">
        <v>40</v>
      </c>
      <c r="K456" s="13"/>
      <c r="L456" s="13"/>
      <c r="M456" s="13"/>
      <c r="N456" s="13"/>
      <c r="O456" s="2" t="s">
        <v>40</v>
      </c>
      <c r="P456" s="2" t="s">
        <v>40</v>
      </c>
      <c r="Q456" s="2" t="s">
        <v>40</v>
      </c>
    </row>
    <row r="457" spans="1:17" x14ac:dyDescent="0.2">
      <c r="A457" s="13"/>
      <c r="B457" s="13"/>
      <c r="C457" s="13"/>
      <c r="D457" s="13"/>
      <c r="E457" s="13"/>
      <c r="F457" s="13"/>
      <c r="G457" s="2" t="s">
        <v>40</v>
      </c>
      <c r="H457" s="13"/>
      <c r="I457" s="13"/>
      <c r="J457" s="13"/>
      <c r="K457" s="13"/>
      <c r="L457" s="2" t="s">
        <v>40</v>
      </c>
      <c r="M457" s="13"/>
      <c r="N457" s="13"/>
      <c r="O457" s="13"/>
      <c r="P457" s="13"/>
      <c r="Q457" s="2" t="s">
        <v>40</v>
      </c>
    </row>
    <row r="458" spans="1:17" x14ac:dyDescent="0.2">
      <c r="A458" s="13"/>
      <c r="B458" s="13"/>
      <c r="C458" s="2" t="s">
        <v>40</v>
      </c>
      <c r="D458" s="13"/>
      <c r="E458" s="13"/>
      <c r="F458" s="13"/>
      <c r="G458" s="13"/>
      <c r="H458" s="13"/>
      <c r="I458" s="13"/>
      <c r="J458" s="2" t="s">
        <v>40</v>
      </c>
      <c r="K458" s="2" t="s">
        <v>40</v>
      </c>
      <c r="L458" s="2" t="s">
        <v>40</v>
      </c>
      <c r="M458" s="13"/>
      <c r="N458" s="13"/>
      <c r="O458" s="2" t="s">
        <v>40</v>
      </c>
      <c r="P458" s="2" t="s">
        <v>40</v>
      </c>
      <c r="Q458" s="13"/>
    </row>
    <row r="459" spans="1:17" x14ac:dyDescent="0.2">
      <c r="A459" s="13"/>
      <c r="B459" s="13"/>
      <c r="C459" s="13"/>
      <c r="D459" s="13"/>
      <c r="E459" s="13"/>
      <c r="F459" s="13"/>
      <c r="G459" s="13"/>
      <c r="H459" s="13"/>
      <c r="I459" s="13"/>
      <c r="J459" s="2" t="s">
        <v>40</v>
      </c>
      <c r="K459" s="13"/>
      <c r="L459" s="13"/>
      <c r="M459" s="13"/>
      <c r="N459" s="13"/>
      <c r="O459" s="13"/>
      <c r="P459" s="13"/>
      <c r="Q459" s="13"/>
    </row>
    <row r="460" spans="1:17" x14ac:dyDescent="0.2">
      <c r="A460" s="1" t="s">
        <v>40</v>
      </c>
      <c r="B460" s="13"/>
      <c r="C460" s="13"/>
      <c r="D460" s="13"/>
      <c r="E460" s="2" t="s">
        <v>40</v>
      </c>
      <c r="F460" s="13"/>
      <c r="G460" s="13"/>
      <c r="H460" s="2" t="s">
        <v>40</v>
      </c>
      <c r="I460" s="2" t="s">
        <v>40</v>
      </c>
      <c r="J460" s="2" t="s">
        <v>40</v>
      </c>
      <c r="K460" s="13"/>
      <c r="L460" s="2" t="s">
        <v>40</v>
      </c>
      <c r="M460" s="13"/>
      <c r="N460" s="13"/>
      <c r="O460" s="2" t="s">
        <v>40</v>
      </c>
      <c r="P460" s="13"/>
      <c r="Q460" s="2" t="s">
        <v>40</v>
      </c>
    </row>
    <row r="461" spans="1:17" x14ac:dyDescent="0.2">
      <c r="A461" s="1" t="s">
        <v>40</v>
      </c>
      <c r="B461" s="13"/>
      <c r="C461" s="2" t="s">
        <v>40</v>
      </c>
      <c r="D461" s="2" t="s">
        <v>40</v>
      </c>
      <c r="E461" s="2" t="s">
        <v>40</v>
      </c>
      <c r="F461" s="2" t="s">
        <v>40</v>
      </c>
      <c r="G461" s="2" t="s">
        <v>40</v>
      </c>
      <c r="H461" s="13"/>
      <c r="I461" s="2" t="s">
        <v>40</v>
      </c>
      <c r="J461" s="13"/>
      <c r="K461" s="2" t="s">
        <v>40</v>
      </c>
      <c r="L461" s="2" t="s">
        <v>40</v>
      </c>
      <c r="M461" s="2" t="s">
        <v>40</v>
      </c>
      <c r="N461" s="13"/>
      <c r="O461" s="2" t="s">
        <v>40</v>
      </c>
      <c r="P461" s="2" t="s">
        <v>40</v>
      </c>
      <c r="Q461" s="13"/>
    </row>
    <row r="462" spans="1:17" x14ac:dyDescent="0.2">
      <c r="A462" s="13"/>
      <c r="B462" s="13"/>
      <c r="C462" s="2" t="s">
        <v>40</v>
      </c>
      <c r="D462" s="13"/>
      <c r="E462" s="2" t="s">
        <v>40</v>
      </c>
      <c r="F462" s="13"/>
      <c r="G462" s="13"/>
      <c r="H462" s="13"/>
      <c r="I462" s="2" t="s">
        <v>40</v>
      </c>
      <c r="J462" s="13"/>
      <c r="K462" s="13"/>
      <c r="L462" s="13"/>
      <c r="M462" s="13"/>
      <c r="N462" s="13"/>
      <c r="O462" s="13"/>
      <c r="P462" s="13"/>
      <c r="Q462" s="13"/>
    </row>
    <row r="463" spans="1:17" x14ac:dyDescent="0.2">
      <c r="A463" s="13"/>
      <c r="B463" s="2" t="s">
        <v>40</v>
      </c>
      <c r="C463" s="2" t="s">
        <v>40</v>
      </c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</row>
    <row r="464" spans="1:17" x14ac:dyDescent="0.2">
      <c r="A464" s="1" t="s">
        <v>40</v>
      </c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2" t="s">
        <v>40</v>
      </c>
      <c r="P464" s="13"/>
      <c r="Q464" s="13"/>
    </row>
    <row r="465" spans="1:17" x14ac:dyDescent="0.2">
      <c r="A465" s="1" t="s">
        <v>40</v>
      </c>
      <c r="B465" s="13"/>
      <c r="C465" s="13"/>
      <c r="D465" s="2" t="s">
        <v>40</v>
      </c>
      <c r="E465" s="13"/>
      <c r="F465" s="13"/>
      <c r="G465" s="13"/>
      <c r="H465" s="13"/>
      <c r="I465" s="2" t="s">
        <v>40</v>
      </c>
      <c r="J465" s="2" t="s">
        <v>40</v>
      </c>
      <c r="K465" s="2" t="s">
        <v>40</v>
      </c>
      <c r="L465" s="2" t="s">
        <v>40</v>
      </c>
      <c r="M465" s="13"/>
      <c r="N465" s="13"/>
      <c r="O465" s="2" t="s">
        <v>40</v>
      </c>
      <c r="P465" s="13"/>
      <c r="Q465" s="13"/>
    </row>
    <row r="466" spans="1:17" x14ac:dyDescent="0.2">
      <c r="A466" s="1" t="s">
        <v>40</v>
      </c>
      <c r="B466" s="2" t="s">
        <v>40</v>
      </c>
      <c r="C466" s="13"/>
      <c r="D466" s="13"/>
      <c r="E466" s="2" t="s">
        <v>40</v>
      </c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</row>
    <row r="467" spans="1:17" x14ac:dyDescent="0.2">
      <c r="A467" s="13"/>
      <c r="B467" s="13"/>
      <c r="C467" s="13"/>
      <c r="D467" s="13"/>
      <c r="E467" s="2" t="s">
        <v>40</v>
      </c>
      <c r="F467" s="13"/>
      <c r="G467" s="13"/>
      <c r="H467" s="13"/>
      <c r="I467" s="13"/>
      <c r="J467" s="13"/>
      <c r="K467" s="2" t="s">
        <v>40</v>
      </c>
      <c r="L467" s="13"/>
      <c r="M467" s="13"/>
      <c r="N467" s="13"/>
      <c r="O467" s="2" t="s">
        <v>40</v>
      </c>
      <c r="P467" s="13"/>
      <c r="Q467" s="13"/>
    </row>
    <row r="468" spans="1:17" x14ac:dyDescent="0.2">
      <c r="A468" s="1" t="s">
        <v>40</v>
      </c>
      <c r="B468" s="2" t="s">
        <v>40</v>
      </c>
      <c r="C468" s="2" t="s">
        <v>40</v>
      </c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2" t="s">
        <v>40</v>
      </c>
      <c r="P468" s="13"/>
      <c r="Q468" s="2" t="s">
        <v>40</v>
      </c>
    </row>
    <row r="469" spans="1:17" x14ac:dyDescent="0.2">
      <c r="A469" s="13"/>
      <c r="B469" s="13"/>
      <c r="C469" s="13"/>
      <c r="D469" s="13"/>
      <c r="E469" s="2" t="s">
        <v>40</v>
      </c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</row>
    <row r="470" spans="1:17" x14ac:dyDescent="0.2">
      <c r="A470" s="13"/>
      <c r="B470" s="13"/>
      <c r="C470" s="13"/>
      <c r="D470" s="2" t="s">
        <v>40</v>
      </c>
      <c r="E470" s="13"/>
      <c r="F470" s="13"/>
      <c r="G470" s="13"/>
      <c r="H470" s="13"/>
      <c r="I470" s="13"/>
      <c r="J470" s="2" t="s">
        <v>40</v>
      </c>
      <c r="K470" s="2" t="s">
        <v>40</v>
      </c>
      <c r="L470" s="2" t="s">
        <v>40</v>
      </c>
      <c r="M470" s="13"/>
      <c r="N470" s="13"/>
      <c r="O470" s="13"/>
      <c r="P470" s="13"/>
      <c r="Q470" s="2" t="s">
        <v>40</v>
      </c>
    </row>
    <row r="471" spans="1:17" x14ac:dyDescent="0.2">
      <c r="A471" s="13"/>
      <c r="B471" s="13"/>
      <c r="C471" s="13"/>
      <c r="D471" s="13"/>
      <c r="E471" s="13"/>
      <c r="F471" s="13"/>
      <c r="G471" s="13"/>
      <c r="H471" s="13"/>
      <c r="I471" s="2" t="s">
        <v>40</v>
      </c>
      <c r="J471" s="2" t="s">
        <v>40</v>
      </c>
      <c r="K471" s="2" t="s">
        <v>40</v>
      </c>
      <c r="L471" s="2" t="s">
        <v>40</v>
      </c>
      <c r="M471" s="13"/>
      <c r="N471" s="13"/>
      <c r="O471" s="13"/>
      <c r="P471" s="13"/>
      <c r="Q471" s="13"/>
    </row>
    <row r="472" spans="1:17" x14ac:dyDescent="0.2">
      <c r="A472" s="1" t="s">
        <v>40</v>
      </c>
      <c r="B472" s="13"/>
      <c r="C472" s="13"/>
      <c r="D472" s="13"/>
      <c r="E472" s="13"/>
      <c r="F472" s="13"/>
      <c r="G472" s="13"/>
      <c r="H472" s="2" t="s">
        <v>40</v>
      </c>
      <c r="I472" s="13"/>
      <c r="J472" s="2" t="s">
        <v>40</v>
      </c>
      <c r="K472" s="13"/>
      <c r="L472" s="13"/>
      <c r="M472" s="13"/>
      <c r="N472" s="13"/>
      <c r="O472" s="13"/>
      <c r="P472" s="13"/>
      <c r="Q472" s="2" t="s">
        <v>40</v>
      </c>
    </row>
    <row r="473" spans="1:17" x14ac:dyDescent="0.2">
      <c r="A473" s="13"/>
      <c r="B473" s="13"/>
      <c r="C473" s="13"/>
      <c r="D473" s="13"/>
      <c r="E473" s="2" t="s">
        <v>40</v>
      </c>
      <c r="F473" s="13"/>
      <c r="G473" s="2" t="s">
        <v>40</v>
      </c>
      <c r="H473" s="13"/>
      <c r="I473" s="2" t="s">
        <v>40</v>
      </c>
      <c r="J473" s="2" t="s">
        <v>40</v>
      </c>
      <c r="K473" s="2" t="s">
        <v>40</v>
      </c>
      <c r="L473" s="2" t="s">
        <v>40</v>
      </c>
      <c r="M473" s="13"/>
      <c r="N473" s="13"/>
      <c r="O473" s="2" t="s">
        <v>40</v>
      </c>
      <c r="P473" s="13"/>
      <c r="Q473" s="13"/>
    </row>
    <row r="474" spans="1:17" x14ac:dyDescent="0.2">
      <c r="A474" s="1" t="s">
        <v>40</v>
      </c>
      <c r="B474" s="2" t="s">
        <v>40</v>
      </c>
      <c r="C474" s="2" t="s">
        <v>40</v>
      </c>
      <c r="D474" s="13"/>
      <c r="E474" s="13"/>
      <c r="F474" s="2" t="s">
        <v>40</v>
      </c>
      <c r="G474" s="13"/>
      <c r="H474" s="13"/>
      <c r="I474" s="2" t="s">
        <v>40</v>
      </c>
      <c r="J474" s="13"/>
      <c r="K474" s="2" t="s">
        <v>40</v>
      </c>
      <c r="L474" s="2" t="s">
        <v>40</v>
      </c>
      <c r="M474" s="13"/>
      <c r="N474" s="13"/>
      <c r="O474" s="2" t="s">
        <v>40</v>
      </c>
      <c r="P474" s="2" t="s">
        <v>40</v>
      </c>
      <c r="Q474" s="13"/>
    </row>
    <row r="475" spans="1:17" x14ac:dyDescent="0.2">
      <c r="A475" s="13"/>
      <c r="B475" s="13"/>
      <c r="C475" s="13"/>
      <c r="D475" s="13"/>
      <c r="E475" s="13"/>
      <c r="F475" s="2" t="s">
        <v>40</v>
      </c>
      <c r="G475" s="13"/>
      <c r="H475" s="13"/>
      <c r="I475" s="2" t="s">
        <v>40</v>
      </c>
      <c r="J475" s="13"/>
      <c r="K475" s="2" t="s">
        <v>40</v>
      </c>
      <c r="L475" s="13"/>
      <c r="M475" s="13"/>
      <c r="N475" s="13"/>
      <c r="O475" s="2" t="s">
        <v>40</v>
      </c>
      <c r="P475" s="13"/>
      <c r="Q475" s="2" t="s">
        <v>40</v>
      </c>
    </row>
    <row r="476" spans="1:17" x14ac:dyDescent="0.2">
      <c r="A476" s="13"/>
      <c r="B476" s="2" t="s">
        <v>40</v>
      </c>
      <c r="C476" s="13"/>
      <c r="D476" s="13"/>
      <c r="E476" s="13"/>
      <c r="F476" s="13"/>
      <c r="G476" s="2" t="s">
        <v>40</v>
      </c>
      <c r="H476" s="2" t="s">
        <v>40</v>
      </c>
      <c r="I476" s="13"/>
      <c r="J476" s="13"/>
      <c r="K476" s="2" t="s">
        <v>40</v>
      </c>
      <c r="L476" s="2" t="s">
        <v>40</v>
      </c>
      <c r="M476" s="13"/>
      <c r="N476" s="13"/>
      <c r="O476" s="13"/>
      <c r="P476" s="13"/>
      <c r="Q476" s="2" t="s">
        <v>40</v>
      </c>
    </row>
    <row r="477" spans="1:17" x14ac:dyDescent="0.2">
      <c r="A477" s="13"/>
      <c r="B477" s="2" t="s">
        <v>40</v>
      </c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2" t="s">
        <v>40</v>
      </c>
    </row>
    <row r="478" spans="1:17" x14ac:dyDescent="0.2">
      <c r="A478" s="1" t="s">
        <v>40</v>
      </c>
      <c r="B478" s="13"/>
      <c r="C478" s="13"/>
      <c r="D478" s="2" t="s">
        <v>40</v>
      </c>
      <c r="E478" s="2" t="s">
        <v>40</v>
      </c>
      <c r="F478" s="13"/>
      <c r="G478" s="13"/>
      <c r="H478" s="2" t="s">
        <v>40</v>
      </c>
      <c r="I478" s="2" t="s">
        <v>40</v>
      </c>
      <c r="J478" s="13"/>
      <c r="K478" s="2" t="s">
        <v>40</v>
      </c>
      <c r="L478" s="13"/>
      <c r="M478" s="13"/>
      <c r="N478" s="13"/>
      <c r="O478" s="13"/>
      <c r="P478" s="13"/>
      <c r="Q478" s="2" t="s">
        <v>40</v>
      </c>
    </row>
    <row r="479" spans="1:17" x14ac:dyDescent="0.2">
      <c r="A479" s="13"/>
      <c r="B479" s="13"/>
      <c r="C479" s="2" t="s">
        <v>40</v>
      </c>
      <c r="D479" s="13"/>
      <c r="E479" s="2" t="s">
        <v>40</v>
      </c>
      <c r="F479" s="13"/>
      <c r="G479" s="13"/>
      <c r="H479" s="13"/>
      <c r="I479" s="2" t="s">
        <v>40</v>
      </c>
      <c r="J479" s="2" t="s">
        <v>40</v>
      </c>
      <c r="K479" s="2" t="s">
        <v>40</v>
      </c>
      <c r="L479" s="13"/>
      <c r="M479" s="13"/>
      <c r="N479" s="13"/>
      <c r="O479" s="13"/>
      <c r="P479" s="2" t="s">
        <v>40</v>
      </c>
      <c r="Q479" s="2" t="s">
        <v>40</v>
      </c>
    </row>
    <row r="480" spans="1:17" x14ac:dyDescent="0.2">
      <c r="A480" s="1" t="s">
        <v>40</v>
      </c>
      <c r="B480" s="13"/>
      <c r="C480" s="13"/>
      <c r="D480" s="2" t="s">
        <v>40</v>
      </c>
      <c r="E480" s="2" t="s">
        <v>40</v>
      </c>
      <c r="F480" s="13"/>
      <c r="G480" s="13"/>
      <c r="H480" s="13"/>
      <c r="I480" s="2" t="s">
        <v>40</v>
      </c>
      <c r="J480" s="13"/>
      <c r="K480" s="2" t="s">
        <v>40</v>
      </c>
      <c r="L480" s="13"/>
      <c r="M480" s="13"/>
      <c r="N480" s="2" t="s">
        <v>40</v>
      </c>
      <c r="O480" s="2" t="s">
        <v>40</v>
      </c>
      <c r="P480" s="13"/>
      <c r="Q480" s="13"/>
    </row>
    <row r="481" spans="1:17" x14ac:dyDescent="0.2">
      <c r="A481" s="13"/>
      <c r="B481" s="2" t="s">
        <v>40</v>
      </c>
      <c r="C481" s="13"/>
      <c r="D481" s="2" t="s">
        <v>40</v>
      </c>
      <c r="E481" s="2" t="s">
        <v>40</v>
      </c>
      <c r="F481" s="13"/>
      <c r="G481" s="13"/>
      <c r="H481" s="2" t="s">
        <v>40</v>
      </c>
      <c r="I481" s="2" t="s">
        <v>40</v>
      </c>
      <c r="J481" s="13"/>
      <c r="K481" s="2" t="s">
        <v>40</v>
      </c>
      <c r="L481" s="2" t="s">
        <v>40</v>
      </c>
      <c r="M481" s="13"/>
      <c r="N481" s="13"/>
      <c r="O481" s="13"/>
      <c r="P481" s="13"/>
      <c r="Q481" s="2" t="s">
        <v>40</v>
      </c>
    </row>
    <row r="482" spans="1:17" x14ac:dyDescent="0.2">
      <c r="A482" s="13"/>
      <c r="B482" s="2" t="s">
        <v>40</v>
      </c>
      <c r="C482" s="13"/>
      <c r="D482" s="13"/>
      <c r="E482" s="13"/>
      <c r="F482" s="13"/>
      <c r="G482" s="13"/>
      <c r="H482" s="13"/>
      <c r="I482" s="2" t="s">
        <v>40</v>
      </c>
      <c r="J482" s="13"/>
      <c r="K482" s="13"/>
      <c r="L482" s="13"/>
      <c r="M482" s="13"/>
      <c r="N482" s="13"/>
      <c r="O482" s="13"/>
      <c r="P482" s="13"/>
      <c r="Q482" s="13"/>
    </row>
    <row r="483" spans="1:17" x14ac:dyDescent="0.2">
      <c r="A483" s="13"/>
      <c r="B483" s="2" t="s">
        <v>40</v>
      </c>
      <c r="C483" s="13"/>
      <c r="D483" s="2" t="s">
        <v>40</v>
      </c>
      <c r="E483" s="13"/>
      <c r="F483" s="13"/>
      <c r="G483" s="2" t="s">
        <v>40</v>
      </c>
      <c r="H483" s="13"/>
      <c r="I483" s="13"/>
      <c r="J483" s="13"/>
      <c r="K483" s="2" t="s">
        <v>40</v>
      </c>
      <c r="L483" s="2" t="s">
        <v>40</v>
      </c>
      <c r="M483" s="13"/>
      <c r="N483" s="2" t="s">
        <v>40</v>
      </c>
      <c r="O483" s="13"/>
      <c r="P483" s="13"/>
      <c r="Q483" s="13"/>
    </row>
    <row r="484" spans="1:17" x14ac:dyDescent="0.2">
      <c r="A484" s="1" t="s">
        <v>40</v>
      </c>
      <c r="B484" s="13"/>
      <c r="C484" s="13"/>
      <c r="D484" s="13"/>
      <c r="E484" s="13"/>
      <c r="F484" s="13"/>
      <c r="G484" s="13"/>
      <c r="H484" s="13"/>
      <c r="I484" s="2" t="s">
        <v>40</v>
      </c>
      <c r="J484" s="2" t="s">
        <v>40</v>
      </c>
      <c r="K484" s="2" t="s">
        <v>40</v>
      </c>
      <c r="L484" s="2" t="s">
        <v>40</v>
      </c>
      <c r="M484" s="13"/>
      <c r="N484" s="13"/>
      <c r="O484" s="13"/>
      <c r="P484" s="13"/>
      <c r="Q484" s="13"/>
    </row>
    <row r="485" spans="1:17" x14ac:dyDescent="0.2">
      <c r="A485" s="13"/>
      <c r="B485" s="2" t="s">
        <v>40</v>
      </c>
      <c r="C485" s="13"/>
      <c r="D485" s="13"/>
      <c r="E485" s="13"/>
      <c r="F485" s="13"/>
      <c r="G485" s="13"/>
      <c r="H485" s="13"/>
      <c r="I485" s="2" t="s">
        <v>40</v>
      </c>
      <c r="J485" s="13"/>
      <c r="K485" s="13"/>
      <c r="L485" s="2" t="s">
        <v>40</v>
      </c>
      <c r="M485" s="13"/>
      <c r="N485" s="13"/>
      <c r="O485" s="13"/>
      <c r="P485" s="13"/>
      <c r="Q485" s="13"/>
    </row>
    <row r="486" spans="1:17" x14ac:dyDescent="0.2">
      <c r="A486" s="13"/>
      <c r="B486" s="13"/>
      <c r="C486" s="13"/>
      <c r="D486" s="13"/>
      <c r="E486" s="2" t="s">
        <v>40</v>
      </c>
      <c r="F486" s="13"/>
      <c r="G486" s="13"/>
      <c r="H486" s="13"/>
      <c r="I486" s="2" t="s">
        <v>40</v>
      </c>
      <c r="J486" s="2" t="s">
        <v>40</v>
      </c>
      <c r="K486" s="13"/>
      <c r="L486" s="2" t="s">
        <v>40</v>
      </c>
      <c r="M486" s="13"/>
      <c r="N486" s="13"/>
      <c r="O486" s="2" t="s">
        <v>40</v>
      </c>
      <c r="P486" s="13"/>
      <c r="Q486" s="13"/>
    </row>
    <row r="487" spans="1:17" x14ac:dyDescent="0.2">
      <c r="A487" s="13"/>
      <c r="B487" s="13"/>
      <c r="C487" s="13"/>
      <c r="D487" s="2" t="s">
        <v>40</v>
      </c>
      <c r="E487" s="13"/>
      <c r="F487" s="13"/>
      <c r="G487" s="2" t="s">
        <v>40</v>
      </c>
      <c r="H487" s="13"/>
      <c r="I487" s="13"/>
      <c r="J487" s="13"/>
      <c r="K487" s="13"/>
      <c r="L487" s="13"/>
      <c r="M487" s="13"/>
      <c r="N487" s="13"/>
      <c r="O487" s="13"/>
      <c r="P487" s="2" t="s">
        <v>40</v>
      </c>
      <c r="Q487" s="13"/>
    </row>
    <row r="488" spans="1:17" x14ac:dyDescent="0.2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2" t="s">
        <v>40</v>
      </c>
      <c r="L488" s="2" t="s">
        <v>40</v>
      </c>
      <c r="M488" s="13"/>
      <c r="N488" s="13"/>
      <c r="O488" s="13"/>
      <c r="P488" s="13"/>
      <c r="Q488" s="13"/>
    </row>
    <row r="489" spans="1:17" x14ac:dyDescent="0.2">
      <c r="A489" s="13"/>
      <c r="B489" s="2" t="s">
        <v>40</v>
      </c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</row>
    <row r="490" spans="1:17" x14ac:dyDescent="0.2">
      <c r="A490" s="1" t="s">
        <v>40</v>
      </c>
      <c r="B490" s="2" t="s">
        <v>40</v>
      </c>
      <c r="C490" s="13"/>
      <c r="D490" s="2" t="s">
        <v>40</v>
      </c>
      <c r="E490" s="13"/>
      <c r="F490" s="13"/>
      <c r="G490" s="13"/>
      <c r="H490" s="13"/>
      <c r="I490" s="2" t="s">
        <v>40</v>
      </c>
      <c r="J490" s="2" t="s">
        <v>40</v>
      </c>
      <c r="K490" s="2" t="s">
        <v>40</v>
      </c>
      <c r="L490" s="13"/>
      <c r="M490" s="13"/>
      <c r="N490" s="13"/>
      <c r="O490" s="13"/>
      <c r="P490" s="2" t="s">
        <v>40</v>
      </c>
      <c r="Q490" s="13"/>
    </row>
    <row r="491" spans="1:17" x14ac:dyDescent="0.2">
      <c r="A491" s="13"/>
      <c r="B491" s="13"/>
      <c r="C491" s="13"/>
      <c r="D491" s="13"/>
      <c r="E491" s="2" t="s">
        <v>40</v>
      </c>
      <c r="F491" s="13"/>
      <c r="G491" s="13"/>
      <c r="H491" s="13"/>
      <c r="I491" s="13"/>
      <c r="J491" s="13"/>
      <c r="K491" s="2" t="s">
        <v>40</v>
      </c>
      <c r="L491" s="2" t="s">
        <v>40</v>
      </c>
      <c r="M491" s="13"/>
      <c r="N491" s="2" t="s">
        <v>40</v>
      </c>
      <c r="O491" s="13"/>
      <c r="P491" s="13"/>
      <c r="Q491" s="2" t="s">
        <v>40</v>
      </c>
    </row>
    <row r="492" spans="1:17" x14ac:dyDescent="0.2">
      <c r="A492" s="13"/>
      <c r="B492" s="13"/>
      <c r="C492" s="13"/>
      <c r="D492" s="2" t="s">
        <v>40</v>
      </c>
      <c r="E492" s="13"/>
      <c r="F492" s="13"/>
      <c r="G492" s="13"/>
      <c r="H492" s="2" t="s">
        <v>40</v>
      </c>
      <c r="I492" s="13"/>
      <c r="J492" s="2" t="s">
        <v>40</v>
      </c>
      <c r="K492" s="2" t="s">
        <v>40</v>
      </c>
      <c r="L492" s="13"/>
      <c r="M492" s="13"/>
      <c r="N492" s="13"/>
      <c r="O492" s="2" t="s">
        <v>40</v>
      </c>
      <c r="P492" s="2" t="s">
        <v>40</v>
      </c>
      <c r="Q492" s="2" t="s">
        <v>40</v>
      </c>
    </row>
    <row r="493" spans="1:17" x14ac:dyDescent="0.2">
      <c r="A493" s="13"/>
      <c r="B493" s="2" t="s">
        <v>40</v>
      </c>
      <c r="C493" s="13"/>
      <c r="D493" s="13"/>
      <c r="E493" s="13"/>
      <c r="F493" s="13"/>
      <c r="G493" s="13"/>
      <c r="H493" s="13"/>
      <c r="I493" s="13"/>
      <c r="J493" s="13"/>
      <c r="K493" s="13"/>
      <c r="L493" s="2" t="s">
        <v>40</v>
      </c>
      <c r="M493" s="13"/>
      <c r="N493" s="13"/>
      <c r="O493" s="13"/>
      <c r="P493" s="13"/>
      <c r="Q493" s="13"/>
    </row>
    <row r="494" spans="1:17" x14ac:dyDescent="0.2">
      <c r="A494" s="13"/>
      <c r="B494" s="2" t="s">
        <v>40</v>
      </c>
      <c r="C494" s="13"/>
      <c r="D494" s="13"/>
      <c r="E494" s="2" t="s">
        <v>40</v>
      </c>
      <c r="F494" s="13"/>
      <c r="G494" s="13"/>
      <c r="H494" s="13"/>
      <c r="I494" s="13"/>
      <c r="J494" s="13"/>
      <c r="K494" s="13"/>
      <c r="L494" s="2" t="s">
        <v>40</v>
      </c>
      <c r="M494" s="13"/>
      <c r="N494" s="13"/>
      <c r="O494" s="13"/>
      <c r="P494" s="13"/>
      <c r="Q494" s="13"/>
    </row>
    <row r="495" spans="1:17" x14ac:dyDescent="0.2">
      <c r="A495" s="1" t="s">
        <v>40</v>
      </c>
      <c r="B495" s="13"/>
      <c r="C495" s="13"/>
      <c r="D495" s="13"/>
      <c r="E495" s="13"/>
      <c r="F495" s="13"/>
      <c r="G495" s="13"/>
      <c r="H495" s="13"/>
      <c r="I495" s="13"/>
      <c r="J495" s="13"/>
      <c r="K495" s="2" t="s">
        <v>40</v>
      </c>
      <c r="L495" s="13"/>
      <c r="M495" s="13"/>
      <c r="N495" s="13"/>
      <c r="O495" s="13"/>
      <c r="P495" s="13"/>
      <c r="Q495" s="2" t="s">
        <v>40</v>
      </c>
    </row>
    <row r="496" spans="1:17" x14ac:dyDescent="0.2">
      <c r="A496" s="13"/>
      <c r="B496" s="2" t="s">
        <v>40</v>
      </c>
      <c r="C496" s="13"/>
      <c r="D496" s="13"/>
      <c r="E496" s="2" t="s">
        <v>40</v>
      </c>
      <c r="F496" s="13"/>
      <c r="G496" s="13"/>
      <c r="H496" s="13"/>
      <c r="I496" s="13"/>
      <c r="J496" s="13"/>
      <c r="K496" s="13"/>
      <c r="L496" s="13"/>
      <c r="M496" s="13"/>
      <c r="N496" s="13"/>
      <c r="O496" s="2" t="s">
        <v>40</v>
      </c>
      <c r="P496" s="13"/>
      <c r="Q496" s="13"/>
    </row>
    <row r="497" spans="1:17" x14ac:dyDescent="0.2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2" t="s">
        <v>40</v>
      </c>
      <c r="L497" s="13"/>
      <c r="M497" s="13"/>
      <c r="N497" s="13"/>
      <c r="O497" s="13"/>
      <c r="P497" s="13"/>
      <c r="Q497" s="2" t="s">
        <v>40</v>
      </c>
    </row>
    <row r="498" spans="1:17" x14ac:dyDescent="0.2">
      <c r="A498" s="13"/>
      <c r="B498" s="2" t="s">
        <v>40</v>
      </c>
      <c r="C498" s="13"/>
      <c r="D498" s="13"/>
      <c r="E498" s="13"/>
      <c r="F498" s="13"/>
      <c r="G498" s="2" t="s">
        <v>40</v>
      </c>
      <c r="H498" s="13"/>
      <c r="I498" s="2" t="s">
        <v>40</v>
      </c>
      <c r="J498" s="13"/>
      <c r="K498" s="13"/>
      <c r="L498" s="2" t="s">
        <v>40</v>
      </c>
      <c r="M498" s="13"/>
      <c r="N498" s="13"/>
      <c r="O498" s="13"/>
      <c r="P498" s="13"/>
      <c r="Q498" s="13"/>
    </row>
    <row r="499" spans="1:17" x14ac:dyDescent="0.2">
      <c r="A499" s="13"/>
      <c r="B499" s="13"/>
      <c r="C499" s="13"/>
      <c r="D499" s="13"/>
      <c r="E499" s="2" t="s">
        <v>40</v>
      </c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</row>
    <row r="500" spans="1:17" x14ac:dyDescent="0.2">
      <c r="A500" s="1" t="s">
        <v>40</v>
      </c>
      <c r="B500" s="13"/>
      <c r="C500" s="13"/>
      <c r="D500" s="13"/>
      <c r="E500" s="13"/>
      <c r="F500" s="13"/>
      <c r="G500" s="13"/>
      <c r="H500" s="13"/>
      <c r="I500" s="2" t="s">
        <v>40</v>
      </c>
      <c r="J500" s="13"/>
      <c r="K500" s="2" t="s">
        <v>40</v>
      </c>
      <c r="L500" s="13"/>
      <c r="M500" s="13"/>
      <c r="N500" s="2" t="s">
        <v>40</v>
      </c>
      <c r="O500" s="2" t="s">
        <v>40</v>
      </c>
      <c r="P500" s="13"/>
      <c r="Q500" s="13"/>
    </row>
    <row r="501" spans="1:17" x14ac:dyDescent="0.2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2" t="s">
        <v>40</v>
      </c>
      <c r="L501" s="13"/>
      <c r="M501" s="13"/>
      <c r="N501" s="13"/>
      <c r="O501" s="13"/>
      <c r="P501" s="2" t="s">
        <v>40</v>
      </c>
      <c r="Q501" s="13"/>
    </row>
    <row r="502" spans="1:17" x14ac:dyDescent="0.2">
      <c r="A502" s="13"/>
      <c r="B502" s="2" t="s">
        <v>40</v>
      </c>
      <c r="C502" s="13"/>
      <c r="D502" s="13"/>
      <c r="E502" s="13"/>
      <c r="F502" s="13"/>
      <c r="G502" s="13"/>
      <c r="H502" s="13"/>
      <c r="I502" s="13"/>
      <c r="J502" s="2" t="s">
        <v>40</v>
      </c>
      <c r="K502" s="13"/>
      <c r="L502" s="2" t="s">
        <v>40</v>
      </c>
      <c r="M502" s="13"/>
      <c r="N502" s="13"/>
      <c r="O502" s="13"/>
      <c r="P502" s="13"/>
      <c r="Q502" s="13"/>
    </row>
    <row r="503" spans="1:17" x14ac:dyDescent="0.2">
      <c r="A503" s="13"/>
      <c r="B503" s="13"/>
      <c r="C503" s="13"/>
      <c r="D503" s="13"/>
      <c r="E503" s="13"/>
      <c r="F503" s="13"/>
      <c r="G503" s="13"/>
      <c r="H503" s="13"/>
      <c r="I503" s="2" t="s">
        <v>40</v>
      </c>
      <c r="J503" s="13"/>
      <c r="K503" s="13"/>
      <c r="L503" s="13"/>
      <c r="M503" s="13"/>
      <c r="N503" s="13"/>
      <c r="O503" s="13"/>
      <c r="P503" s="13"/>
      <c r="Q503" s="13"/>
    </row>
    <row r="504" spans="1:17" x14ac:dyDescent="0.2">
      <c r="A504" s="13"/>
      <c r="B504" s="13"/>
      <c r="C504" s="13"/>
      <c r="D504" s="2" t="s">
        <v>40</v>
      </c>
      <c r="E504" s="2" t="s">
        <v>40</v>
      </c>
      <c r="F504" s="13"/>
      <c r="G504" s="13"/>
      <c r="H504" s="13"/>
      <c r="I504" s="2" t="s">
        <v>40</v>
      </c>
      <c r="J504" s="13"/>
      <c r="K504" s="13"/>
      <c r="L504" s="13"/>
      <c r="M504" s="13"/>
      <c r="N504" s="13"/>
      <c r="O504" s="13"/>
      <c r="P504" s="13"/>
      <c r="Q504" s="13"/>
    </row>
    <row r="505" spans="1:17" x14ac:dyDescent="0.2">
      <c r="A505" s="1" t="s">
        <v>40</v>
      </c>
      <c r="B505" s="2" t="s">
        <v>40</v>
      </c>
      <c r="C505" s="2" t="s">
        <v>40</v>
      </c>
      <c r="D505" s="2" t="s">
        <v>40</v>
      </c>
      <c r="E505" s="2" t="s">
        <v>40</v>
      </c>
      <c r="F505" s="13"/>
      <c r="G505" s="13"/>
      <c r="H505" s="13"/>
      <c r="I505" s="2" t="s">
        <v>40</v>
      </c>
      <c r="J505" s="13"/>
      <c r="K505" s="2" t="s">
        <v>40</v>
      </c>
      <c r="L505" s="2" t="s">
        <v>40</v>
      </c>
      <c r="M505" s="13"/>
      <c r="N505" s="13"/>
      <c r="O505" s="2" t="s">
        <v>40</v>
      </c>
      <c r="P505" s="13"/>
      <c r="Q505" s="13"/>
    </row>
    <row r="506" spans="1:17" x14ac:dyDescent="0.2">
      <c r="A506" s="13"/>
      <c r="B506" s="13"/>
      <c r="C506" s="13"/>
      <c r="D506" s="2" t="s">
        <v>40</v>
      </c>
      <c r="E506" s="13"/>
      <c r="F506" s="13"/>
      <c r="G506" s="13"/>
      <c r="H506" s="13"/>
      <c r="I506" s="13"/>
      <c r="J506" s="2" t="s">
        <v>40</v>
      </c>
      <c r="K506" s="13"/>
      <c r="L506" s="2" t="s">
        <v>40</v>
      </c>
      <c r="M506" s="13"/>
      <c r="N506" s="13"/>
      <c r="O506" s="13"/>
      <c r="P506" s="13"/>
      <c r="Q506" s="2" t="s">
        <v>40</v>
      </c>
    </row>
    <row r="507" spans="1:17" x14ac:dyDescent="0.2">
      <c r="A507" s="13"/>
      <c r="B507" s="2" t="s">
        <v>40</v>
      </c>
      <c r="C507" s="13"/>
      <c r="D507" s="13"/>
      <c r="E507" s="2" t="s">
        <v>40</v>
      </c>
      <c r="F507" s="13"/>
      <c r="G507" s="13"/>
      <c r="H507" s="13"/>
      <c r="I507" s="2" t="s">
        <v>40</v>
      </c>
      <c r="J507" s="2" t="s">
        <v>40</v>
      </c>
      <c r="K507" s="13"/>
      <c r="L507" s="13"/>
      <c r="M507" s="13"/>
      <c r="N507" s="13"/>
      <c r="O507" s="13"/>
      <c r="P507" s="13"/>
      <c r="Q507" s="13"/>
    </row>
    <row r="508" spans="1:17" x14ac:dyDescent="0.2">
      <c r="A508" s="13"/>
      <c r="B508" s="13"/>
      <c r="C508" s="13"/>
      <c r="D508" s="13"/>
      <c r="E508" s="13"/>
      <c r="F508" s="13"/>
      <c r="G508" s="13"/>
      <c r="H508" s="2" t="s">
        <v>40</v>
      </c>
      <c r="I508" s="13"/>
      <c r="J508" s="13"/>
      <c r="K508" s="13"/>
      <c r="L508" s="13"/>
      <c r="M508" s="13"/>
      <c r="N508" s="13"/>
      <c r="O508" s="13"/>
      <c r="P508" s="13"/>
      <c r="Q508" s="13"/>
    </row>
    <row r="509" spans="1:17" x14ac:dyDescent="0.2">
      <c r="A509" s="13"/>
      <c r="B509" s="2" t="s">
        <v>40</v>
      </c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2" t="s">
        <v>40</v>
      </c>
      <c r="O509" s="13"/>
      <c r="P509" s="13"/>
      <c r="Q509" s="2" t="s">
        <v>40</v>
      </c>
    </row>
    <row r="510" spans="1:17" x14ac:dyDescent="0.2">
      <c r="A510" s="13"/>
      <c r="B510" s="13"/>
      <c r="C510" s="13"/>
      <c r="D510" s="13"/>
      <c r="E510" s="13"/>
      <c r="F510" s="13"/>
      <c r="G510" s="13"/>
      <c r="H510" s="2" t="s">
        <v>40</v>
      </c>
      <c r="I510" s="13"/>
      <c r="J510" s="13"/>
      <c r="K510" s="2" t="s">
        <v>40</v>
      </c>
      <c r="L510" s="13"/>
      <c r="M510" s="13"/>
      <c r="N510" s="13"/>
      <c r="O510" s="13"/>
      <c r="P510" s="13"/>
      <c r="Q510" s="2" t="s">
        <v>40</v>
      </c>
    </row>
    <row r="511" spans="1:17" x14ac:dyDescent="0.2">
      <c r="A511" s="13"/>
      <c r="B511" s="2" t="s">
        <v>40</v>
      </c>
      <c r="C511" s="13"/>
      <c r="D511" s="13"/>
      <c r="E511" s="2" t="s">
        <v>40</v>
      </c>
      <c r="F511" s="13"/>
      <c r="G511" s="13"/>
      <c r="H511" s="13"/>
      <c r="I511" s="2" t="s">
        <v>40</v>
      </c>
      <c r="J511" s="13"/>
      <c r="K511" s="2" t="s">
        <v>40</v>
      </c>
      <c r="L511" s="2" t="s">
        <v>40</v>
      </c>
      <c r="M511" s="2" t="s">
        <v>40</v>
      </c>
      <c r="N511" s="2" t="s">
        <v>40</v>
      </c>
      <c r="O511" s="13"/>
      <c r="P511" s="13"/>
      <c r="Q511" s="13"/>
    </row>
    <row r="512" spans="1:17" x14ac:dyDescent="0.2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2" t="s">
        <v>40</v>
      </c>
      <c r="L512" s="13"/>
      <c r="M512" s="13"/>
      <c r="N512" s="13"/>
      <c r="O512" s="13"/>
      <c r="P512" s="13"/>
      <c r="Q512" s="2" t="s">
        <v>40</v>
      </c>
    </row>
    <row r="513" spans="1:17" x14ac:dyDescent="0.2">
      <c r="A513" s="13"/>
      <c r="B513" s="2" t="s">
        <v>40</v>
      </c>
      <c r="C513" s="13"/>
      <c r="D513" s="13"/>
      <c r="E513" s="13"/>
      <c r="F513" s="13"/>
      <c r="G513" s="13"/>
      <c r="H513" s="2" t="s">
        <v>40</v>
      </c>
      <c r="I513" s="2" t="s">
        <v>40</v>
      </c>
      <c r="J513" s="2" t="s">
        <v>40</v>
      </c>
      <c r="K513" s="13"/>
      <c r="L513" s="13"/>
      <c r="M513" s="13"/>
      <c r="N513" s="13"/>
      <c r="O513" s="13"/>
      <c r="P513" s="2" t="s">
        <v>40</v>
      </c>
      <c r="Q513" s="13"/>
    </row>
    <row r="514" spans="1:17" x14ac:dyDescent="0.2">
      <c r="A514" s="13"/>
      <c r="B514" s="13"/>
      <c r="C514" s="13"/>
      <c r="D514" s="13"/>
      <c r="E514" s="13"/>
      <c r="F514" s="2" t="s">
        <v>40</v>
      </c>
      <c r="G514" s="13"/>
      <c r="H514" s="2" t="s">
        <v>40</v>
      </c>
      <c r="I514" s="13"/>
      <c r="J514" s="13"/>
      <c r="K514" s="2" t="s">
        <v>40</v>
      </c>
      <c r="L514" s="13"/>
      <c r="M514" s="13"/>
      <c r="N514" s="13"/>
      <c r="O514" s="13"/>
      <c r="P514" s="2" t="s">
        <v>40</v>
      </c>
      <c r="Q514" s="13"/>
    </row>
    <row r="515" spans="1:17" x14ac:dyDescent="0.2">
      <c r="A515" s="1" t="s">
        <v>40</v>
      </c>
      <c r="B515" s="2" t="s">
        <v>40</v>
      </c>
      <c r="C515" s="13"/>
      <c r="D515" s="13"/>
      <c r="E515" s="13"/>
      <c r="F515" s="13"/>
      <c r="G515" s="2" t="s">
        <v>40</v>
      </c>
      <c r="H515" s="13"/>
      <c r="I515" s="13"/>
      <c r="J515" s="13"/>
      <c r="K515" s="2" t="s">
        <v>40</v>
      </c>
      <c r="L515" s="13"/>
      <c r="M515" s="13"/>
      <c r="N515" s="13"/>
      <c r="O515" s="2" t="s">
        <v>40</v>
      </c>
      <c r="P515" s="13"/>
      <c r="Q515" s="13"/>
    </row>
    <row r="516" spans="1:17" x14ac:dyDescent="0.2">
      <c r="A516" s="1" t="s">
        <v>40</v>
      </c>
      <c r="B516" s="13"/>
      <c r="C516" s="13"/>
      <c r="D516" s="13"/>
      <c r="E516" s="2" t="s">
        <v>40</v>
      </c>
      <c r="F516" s="13"/>
      <c r="G516" s="13"/>
      <c r="H516" s="13"/>
      <c r="I516" s="13"/>
      <c r="J516" s="13"/>
      <c r="K516" s="2" t="s">
        <v>40</v>
      </c>
      <c r="L516" s="2" t="s">
        <v>40</v>
      </c>
      <c r="M516" s="13"/>
      <c r="N516" s="13"/>
      <c r="O516" s="13"/>
      <c r="P516" s="13"/>
      <c r="Q516" s="13"/>
    </row>
    <row r="517" spans="1:17" x14ac:dyDescent="0.2">
      <c r="A517" s="1" t="s">
        <v>40</v>
      </c>
      <c r="B517" s="2" t="s">
        <v>40</v>
      </c>
      <c r="C517" s="13"/>
      <c r="D517" s="2" t="s">
        <v>40</v>
      </c>
      <c r="E517" s="2" t="s">
        <v>40</v>
      </c>
      <c r="F517" s="13"/>
      <c r="G517" s="13"/>
      <c r="H517" s="2" t="s">
        <v>40</v>
      </c>
      <c r="I517" s="2" t="s">
        <v>40</v>
      </c>
      <c r="J517" s="2" t="s">
        <v>40</v>
      </c>
      <c r="K517" s="13"/>
      <c r="L517" s="13"/>
      <c r="M517" s="2" t="s">
        <v>40</v>
      </c>
      <c r="N517" s="13"/>
      <c r="O517" s="13"/>
      <c r="P517" s="13"/>
      <c r="Q517" s="2" t="s">
        <v>40</v>
      </c>
    </row>
    <row r="518" spans="1:17" x14ac:dyDescent="0.2">
      <c r="A518" s="13"/>
      <c r="B518" s="13"/>
      <c r="C518" s="2" t="s">
        <v>40</v>
      </c>
      <c r="D518" s="13"/>
      <c r="E518" s="2" t="s">
        <v>40</v>
      </c>
      <c r="F518" s="13"/>
      <c r="G518" s="13"/>
      <c r="H518" s="13"/>
      <c r="I518" s="13"/>
      <c r="J518" s="13"/>
      <c r="K518" s="2" t="s">
        <v>40</v>
      </c>
      <c r="L518" s="13"/>
      <c r="M518" s="13"/>
      <c r="N518" s="2" t="s">
        <v>40</v>
      </c>
      <c r="O518" s="2" t="s">
        <v>40</v>
      </c>
      <c r="P518" s="13"/>
      <c r="Q518" s="13"/>
    </row>
    <row r="519" spans="1:17" x14ac:dyDescent="0.2">
      <c r="A519" s="1" t="s">
        <v>40</v>
      </c>
      <c r="B519" s="2" t="s">
        <v>40</v>
      </c>
      <c r="C519" s="13"/>
      <c r="D519" s="13"/>
      <c r="E519" s="2" t="s">
        <v>40</v>
      </c>
      <c r="F519" s="13"/>
      <c r="G519" s="13"/>
      <c r="H519" s="13"/>
      <c r="I519" s="2" t="s">
        <v>40</v>
      </c>
      <c r="J519" s="2" t="s">
        <v>40</v>
      </c>
      <c r="K519" s="2" t="s">
        <v>40</v>
      </c>
      <c r="L519" s="13"/>
      <c r="M519" s="13"/>
      <c r="N519" s="13"/>
      <c r="O519" s="13"/>
      <c r="P519" s="13"/>
      <c r="Q519" s="2" t="s">
        <v>40</v>
      </c>
    </row>
    <row r="520" spans="1:17" x14ac:dyDescent="0.2">
      <c r="A520" s="1" t="s">
        <v>40</v>
      </c>
      <c r="B520" s="13"/>
      <c r="C520" s="13"/>
      <c r="D520" s="2" t="s">
        <v>40</v>
      </c>
      <c r="E520" s="13"/>
      <c r="F520" s="13"/>
      <c r="G520" s="13"/>
      <c r="H520" s="13"/>
      <c r="I520" s="2" t="s">
        <v>40</v>
      </c>
      <c r="J520" s="2" t="s">
        <v>40</v>
      </c>
      <c r="K520" s="2" t="s">
        <v>40</v>
      </c>
      <c r="L520" s="13"/>
      <c r="M520" s="13"/>
      <c r="N520" s="2" t="s">
        <v>40</v>
      </c>
      <c r="O520" s="13"/>
      <c r="P520" s="2" t="s">
        <v>40</v>
      </c>
      <c r="Q520" s="2" t="s">
        <v>40</v>
      </c>
    </row>
    <row r="521" spans="1:17" x14ac:dyDescent="0.2">
      <c r="A521" s="1" t="s">
        <v>40</v>
      </c>
      <c r="B521" s="2" t="s">
        <v>40</v>
      </c>
      <c r="C521" s="13"/>
      <c r="D521" s="2" t="s">
        <v>40</v>
      </c>
      <c r="E521" s="2" t="s">
        <v>40</v>
      </c>
      <c r="F521" s="13"/>
      <c r="G521" s="13"/>
      <c r="H521" s="2" t="s">
        <v>40</v>
      </c>
      <c r="I521" s="13"/>
      <c r="J521" s="2" t="s">
        <v>40</v>
      </c>
      <c r="K521" s="2" t="s">
        <v>40</v>
      </c>
      <c r="L521" s="2" t="s">
        <v>40</v>
      </c>
      <c r="M521" s="13"/>
      <c r="N521" s="13"/>
      <c r="O521" s="2" t="s">
        <v>40</v>
      </c>
      <c r="P521" s="13"/>
      <c r="Q521" s="2" t="s">
        <v>40</v>
      </c>
    </row>
    <row r="522" spans="1:17" x14ac:dyDescent="0.2">
      <c r="A522" s="13"/>
      <c r="B522" s="2" t="s">
        <v>40</v>
      </c>
      <c r="C522" s="2" t="s">
        <v>40</v>
      </c>
      <c r="D522" s="13"/>
      <c r="E522" s="2" t="s">
        <v>40</v>
      </c>
      <c r="F522" s="13"/>
      <c r="G522" s="13"/>
      <c r="H522" s="13"/>
      <c r="I522" s="13"/>
      <c r="J522" s="13"/>
      <c r="K522" s="13"/>
      <c r="L522" s="2" t="s">
        <v>40</v>
      </c>
      <c r="M522" s="13"/>
      <c r="N522" s="13"/>
      <c r="O522" s="13"/>
      <c r="P522" s="13"/>
      <c r="Q522" s="2" t="s">
        <v>40</v>
      </c>
    </row>
    <row r="523" spans="1:17" x14ac:dyDescent="0.2">
      <c r="A523" s="1" t="s">
        <v>40</v>
      </c>
      <c r="B523" s="2" t="s">
        <v>40</v>
      </c>
      <c r="C523" s="2" t="s">
        <v>40</v>
      </c>
      <c r="D523" s="2" t="s">
        <v>40</v>
      </c>
      <c r="E523" s="2" t="s">
        <v>40</v>
      </c>
      <c r="F523" s="13"/>
      <c r="G523" s="2" t="s">
        <v>40</v>
      </c>
      <c r="H523" s="13"/>
      <c r="I523" s="2" t="s">
        <v>40</v>
      </c>
      <c r="J523" s="2" t="s">
        <v>40</v>
      </c>
      <c r="K523" s="2" t="s">
        <v>40</v>
      </c>
      <c r="L523" s="2" t="s">
        <v>40</v>
      </c>
      <c r="M523" s="13"/>
      <c r="N523" s="13"/>
      <c r="O523" s="2" t="s">
        <v>40</v>
      </c>
      <c r="P523" s="13"/>
      <c r="Q523" s="2" t="s">
        <v>40</v>
      </c>
    </row>
    <row r="524" spans="1:17" x14ac:dyDescent="0.2">
      <c r="A524" s="1" t="s">
        <v>40</v>
      </c>
      <c r="B524" s="13"/>
      <c r="C524" s="13"/>
      <c r="D524" s="2" t="s">
        <v>40</v>
      </c>
      <c r="E524" s="13"/>
      <c r="F524" s="13"/>
      <c r="G524" s="2" t="s">
        <v>40</v>
      </c>
      <c r="H524" s="13"/>
      <c r="I524" s="2" t="s">
        <v>40</v>
      </c>
      <c r="J524" s="13"/>
      <c r="K524" s="13"/>
      <c r="L524" s="13"/>
      <c r="M524" s="13"/>
      <c r="N524" s="13"/>
      <c r="O524" s="13"/>
      <c r="P524" s="13"/>
      <c r="Q524" s="2" t="s">
        <v>40</v>
      </c>
    </row>
    <row r="525" spans="1:17" x14ac:dyDescent="0.2">
      <c r="A525" s="13"/>
      <c r="B525" s="13"/>
      <c r="C525" s="2" t="s">
        <v>40</v>
      </c>
      <c r="D525" s="13"/>
      <c r="E525" s="2" t="s">
        <v>40</v>
      </c>
      <c r="F525" s="13"/>
      <c r="G525" s="2" t="s">
        <v>40</v>
      </c>
      <c r="H525" s="13"/>
      <c r="I525" s="13"/>
      <c r="J525" s="13"/>
      <c r="K525" s="2" t="s">
        <v>40</v>
      </c>
      <c r="L525" s="2" t="s">
        <v>40</v>
      </c>
      <c r="M525" s="13"/>
      <c r="N525" s="13"/>
      <c r="O525" s="13"/>
      <c r="P525" s="13"/>
      <c r="Q525" s="13"/>
    </row>
    <row r="526" spans="1:17" x14ac:dyDescent="0.2">
      <c r="A526" s="13"/>
      <c r="B526" s="13"/>
      <c r="C526" s="2" t="s">
        <v>40</v>
      </c>
      <c r="D526" s="13"/>
      <c r="E526" s="13"/>
      <c r="F526" s="13"/>
      <c r="G526" s="13"/>
      <c r="H526" s="13"/>
      <c r="I526" s="13"/>
      <c r="J526" s="13"/>
      <c r="K526" s="2" t="s">
        <v>40</v>
      </c>
      <c r="L526" s="13"/>
      <c r="M526" s="13"/>
      <c r="N526" s="13"/>
      <c r="O526" s="13"/>
      <c r="P526" s="13"/>
      <c r="Q526" s="13"/>
    </row>
    <row r="527" spans="1:17" x14ac:dyDescent="0.2">
      <c r="A527" s="13"/>
      <c r="B527" s="2" t="s">
        <v>40</v>
      </c>
      <c r="C527" s="2" t="s">
        <v>40</v>
      </c>
      <c r="D527" s="13"/>
      <c r="E527" s="13"/>
      <c r="F527" s="13"/>
      <c r="G527" s="13"/>
      <c r="H527" s="13"/>
      <c r="I527" s="13"/>
      <c r="J527" s="13"/>
      <c r="K527" s="2" t="s">
        <v>40</v>
      </c>
      <c r="L527" s="13"/>
      <c r="M527" s="13"/>
      <c r="N527" s="13"/>
      <c r="O527" s="13"/>
      <c r="P527" s="13"/>
      <c r="Q527" s="13"/>
    </row>
    <row r="528" spans="1:17" x14ac:dyDescent="0.2">
      <c r="A528" s="13"/>
      <c r="B528" s="2" t="s">
        <v>40</v>
      </c>
      <c r="C528" s="13"/>
      <c r="D528" s="13"/>
      <c r="E528" s="2" t="s">
        <v>40</v>
      </c>
      <c r="F528" s="13"/>
      <c r="G528" s="13"/>
      <c r="H528" s="13"/>
      <c r="I528" s="13"/>
      <c r="J528" s="13"/>
      <c r="K528" s="2" t="s">
        <v>40</v>
      </c>
      <c r="L528" s="2" t="s">
        <v>40</v>
      </c>
      <c r="M528" s="2" t="s">
        <v>40</v>
      </c>
      <c r="N528" s="13"/>
      <c r="O528" s="2" t="s">
        <v>40</v>
      </c>
      <c r="P528" s="13"/>
      <c r="Q528" s="13"/>
    </row>
    <row r="529" spans="1:17" x14ac:dyDescent="0.2">
      <c r="A529" s="1" t="s">
        <v>40</v>
      </c>
      <c r="B529" s="2" t="s">
        <v>40</v>
      </c>
      <c r="C529" s="13"/>
      <c r="D529" s="2" t="s">
        <v>40</v>
      </c>
      <c r="E529" s="2" t="s">
        <v>40</v>
      </c>
      <c r="F529" s="13"/>
      <c r="G529" s="2" t="s">
        <v>40</v>
      </c>
      <c r="H529" s="2" t="s">
        <v>40</v>
      </c>
      <c r="I529" s="13"/>
      <c r="J529" s="2" t="s">
        <v>40</v>
      </c>
      <c r="K529" s="13"/>
      <c r="L529" s="13"/>
      <c r="M529" s="2" t="s">
        <v>40</v>
      </c>
      <c r="N529" s="13"/>
      <c r="O529" s="13"/>
      <c r="P529" s="13"/>
      <c r="Q529" s="2" t="s">
        <v>40</v>
      </c>
    </row>
    <row r="530" spans="1:17" x14ac:dyDescent="0.2">
      <c r="A530" s="13"/>
      <c r="B530" s="13"/>
      <c r="C530" s="13"/>
      <c r="D530" s="13"/>
      <c r="E530" s="13"/>
      <c r="F530" s="13"/>
      <c r="G530" s="13"/>
      <c r="H530" s="13"/>
      <c r="I530" s="2" t="s">
        <v>40</v>
      </c>
      <c r="J530" s="13"/>
      <c r="K530" s="2" t="s">
        <v>40</v>
      </c>
      <c r="L530" s="13"/>
      <c r="M530" s="13"/>
      <c r="N530" s="13"/>
      <c r="O530" s="13"/>
      <c r="P530" s="13"/>
      <c r="Q530" s="13"/>
    </row>
    <row r="531" spans="1:17" x14ac:dyDescent="0.2">
      <c r="A531" s="1" t="s">
        <v>40</v>
      </c>
      <c r="B531" s="13"/>
      <c r="C531" s="2" t="s">
        <v>40</v>
      </c>
      <c r="D531" s="13"/>
      <c r="E531" s="13"/>
      <c r="F531" s="13"/>
      <c r="G531" s="2" t="s">
        <v>40</v>
      </c>
      <c r="H531" s="13"/>
      <c r="I531" s="2" t="s">
        <v>40</v>
      </c>
      <c r="J531" s="2" t="s">
        <v>40</v>
      </c>
      <c r="K531" s="2" t="s">
        <v>40</v>
      </c>
      <c r="L531" s="13"/>
      <c r="M531" s="13"/>
      <c r="N531" s="13"/>
      <c r="O531" s="13"/>
      <c r="P531" s="13"/>
      <c r="Q531" s="13"/>
    </row>
    <row r="532" spans="1:17" x14ac:dyDescent="0.2">
      <c r="A532" s="1" t="s">
        <v>40</v>
      </c>
      <c r="B532" s="2" t="s">
        <v>40</v>
      </c>
      <c r="C532" s="13"/>
      <c r="D532" s="13"/>
      <c r="E532" s="2" t="s">
        <v>40</v>
      </c>
      <c r="F532" s="13"/>
      <c r="G532" s="13"/>
      <c r="H532" s="2" t="s">
        <v>40</v>
      </c>
      <c r="I532" s="2" t="s">
        <v>40</v>
      </c>
      <c r="J532" s="13"/>
      <c r="K532" s="13"/>
      <c r="L532" s="2" t="s">
        <v>40</v>
      </c>
      <c r="M532" s="2" t="s">
        <v>40</v>
      </c>
      <c r="N532" s="13"/>
      <c r="O532" s="2" t="s">
        <v>40</v>
      </c>
      <c r="P532" s="13"/>
      <c r="Q532" s="13"/>
    </row>
    <row r="533" spans="1:17" x14ac:dyDescent="0.2">
      <c r="A533" s="13"/>
      <c r="B533" s="13"/>
      <c r="C533" s="13"/>
      <c r="D533" s="13"/>
      <c r="E533" s="13"/>
      <c r="F533" s="13"/>
      <c r="G533" s="13"/>
      <c r="H533" s="13"/>
      <c r="I533" s="2" t="s">
        <v>40</v>
      </c>
      <c r="J533" s="2" t="s">
        <v>40</v>
      </c>
      <c r="K533" s="13"/>
      <c r="L533" s="13"/>
      <c r="M533" s="13"/>
      <c r="N533" s="13"/>
      <c r="O533" s="2" t="s">
        <v>40</v>
      </c>
      <c r="P533" s="13"/>
      <c r="Q533" s="2" t="s">
        <v>40</v>
      </c>
    </row>
    <row r="534" spans="1:17" x14ac:dyDescent="0.2">
      <c r="A534" s="13"/>
      <c r="B534" s="13"/>
      <c r="C534" s="13"/>
      <c r="D534" s="13"/>
      <c r="E534" s="13"/>
      <c r="F534" s="13"/>
      <c r="G534" s="13"/>
      <c r="H534" s="2" t="s">
        <v>40</v>
      </c>
      <c r="I534" s="13"/>
      <c r="J534" s="13"/>
      <c r="K534" s="13"/>
      <c r="L534" s="13"/>
      <c r="M534" s="13"/>
      <c r="N534" s="13"/>
      <c r="O534" s="13"/>
      <c r="P534" s="13"/>
      <c r="Q534" s="2" t="s">
        <v>40</v>
      </c>
    </row>
    <row r="535" spans="1:17" x14ac:dyDescent="0.2">
      <c r="A535" s="13"/>
      <c r="B535" s="13"/>
      <c r="C535" s="13"/>
      <c r="D535" s="13"/>
      <c r="E535" s="13"/>
      <c r="F535" s="13"/>
      <c r="G535" s="2" t="s">
        <v>40</v>
      </c>
      <c r="H535" s="13"/>
      <c r="I535" s="2" t="s">
        <v>40</v>
      </c>
      <c r="J535" s="2" t="s">
        <v>40</v>
      </c>
      <c r="K535" s="2" t="s">
        <v>40</v>
      </c>
      <c r="L535" s="13"/>
      <c r="M535" s="13"/>
      <c r="N535" s="13"/>
      <c r="O535" s="13"/>
      <c r="P535" s="13"/>
      <c r="Q535" s="13"/>
    </row>
    <row r="536" spans="1:17" x14ac:dyDescent="0.2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2" t="s">
        <v>40</v>
      </c>
      <c r="M536" s="13"/>
      <c r="N536" s="13"/>
      <c r="O536" s="13"/>
      <c r="P536" s="13"/>
      <c r="Q536" s="2" t="s">
        <v>40</v>
      </c>
    </row>
    <row r="537" spans="1:17" x14ac:dyDescent="0.2">
      <c r="A537" s="1" t="s">
        <v>40</v>
      </c>
      <c r="B537" s="2" t="s">
        <v>40</v>
      </c>
      <c r="C537" s="2" t="s">
        <v>40</v>
      </c>
      <c r="D537" s="2" t="s">
        <v>40</v>
      </c>
      <c r="E537" s="2" t="s">
        <v>40</v>
      </c>
      <c r="F537" s="13"/>
      <c r="G537" s="2" t="s">
        <v>40</v>
      </c>
      <c r="H537" s="13"/>
      <c r="I537" s="2" t="s">
        <v>40</v>
      </c>
      <c r="J537" s="13"/>
      <c r="K537" s="2" t="s">
        <v>40</v>
      </c>
      <c r="L537" s="2" t="s">
        <v>40</v>
      </c>
      <c r="M537" s="13"/>
      <c r="N537" s="13"/>
      <c r="O537" s="2" t="s">
        <v>40</v>
      </c>
      <c r="P537" s="13"/>
      <c r="Q537" s="2" t="s">
        <v>40</v>
      </c>
    </row>
    <row r="538" spans="1:17" x14ac:dyDescent="0.2">
      <c r="A538" s="13"/>
      <c r="B538" s="2" t="s">
        <v>40</v>
      </c>
      <c r="C538" s="13"/>
      <c r="D538" s="2" t="s">
        <v>40</v>
      </c>
      <c r="E538" s="2" t="s">
        <v>40</v>
      </c>
      <c r="F538" s="13"/>
      <c r="G538" s="13"/>
      <c r="H538" s="2" t="s">
        <v>40</v>
      </c>
      <c r="I538" s="13"/>
      <c r="J538" s="2" t="s">
        <v>40</v>
      </c>
      <c r="K538" s="2" t="s">
        <v>40</v>
      </c>
      <c r="L538" s="13"/>
      <c r="M538" s="2" t="s">
        <v>40</v>
      </c>
      <c r="N538" s="13"/>
      <c r="O538" s="2" t="s">
        <v>40</v>
      </c>
      <c r="P538" s="13"/>
      <c r="Q538" s="2" t="s">
        <v>40</v>
      </c>
    </row>
    <row r="539" spans="1:17" x14ac:dyDescent="0.2">
      <c r="A539" s="13"/>
      <c r="B539" s="2" t="s">
        <v>40</v>
      </c>
      <c r="C539" s="13"/>
      <c r="D539" s="13"/>
      <c r="E539" s="13"/>
      <c r="F539" s="13"/>
      <c r="G539" s="13"/>
      <c r="H539" s="13"/>
      <c r="I539" s="2" t="s">
        <v>40</v>
      </c>
      <c r="J539" s="13"/>
      <c r="K539" s="13"/>
      <c r="L539" s="13"/>
      <c r="M539" s="13"/>
      <c r="N539" s="13"/>
      <c r="O539" s="2" t="s">
        <v>40</v>
      </c>
      <c r="P539" s="13"/>
      <c r="Q539" s="13"/>
    </row>
    <row r="540" spans="1:17" x14ac:dyDescent="0.2">
      <c r="A540" s="13"/>
      <c r="B540" s="13"/>
      <c r="C540" s="13"/>
      <c r="D540" s="13"/>
      <c r="E540" s="2" t="s">
        <v>40</v>
      </c>
      <c r="F540" s="13"/>
      <c r="G540" s="13"/>
      <c r="H540" s="13"/>
      <c r="I540" s="2" t="s">
        <v>40</v>
      </c>
      <c r="J540" s="13"/>
      <c r="K540" s="2" t="s">
        <v>40</v>
      </c>
      <c r="L540" s="13"/>
      <c r="M540" s="13"/>
      <c r="N540" s="13"/>
      <c r="O540" s="13"/>
      <c r="P540" s="13"/>
      <c r="Q540" s="13"/>
    </row>
    <row r="541" spans="1:17" x14ac:dyDescent="0.2">
      <c r="A541" s="13"/>
      <c r="B541" s="2" t="s">
        <v>40</v>
      </c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2" t="s">
        <v>40</v>
      </c>
    </row>
    <row r="542" spans="1:17" x14ac:dyDescent="0.2">
      <c r="A542" s="13"/>
      <c r="B542" s="2" t="s">
        <v>40</v>
      </c>
      <c r="C542" s="2" t="s">
        <v>40</v>
      </c>
      <c r="D542" s="13"/>
      <c r="E542" s="2" t="s">
        <v>40</v>
      </c>
      <c r="F542" s="13"/>
      <c r="G542" s="13"/>
      <c r="H542" s="13"/>
      <c r="I542" s="13"/>
      <c r="J542" s="13"/>
      <c r="K542" s="13"/>
      <c r="L542" s="13"/>
      <c r="M542" s="13"/>
      <c r="N542" s="13"/>
      <c r="O542" s="2" t="s">
        <v>40</v>
      </c>
      <c r="P542" s="13"/>
      <c r="Q542" s="13"/>
    </row>
    <row r="543" spans="1:17" x14ac:dyDescent="0.2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2" t="s">
        <v>40</v>
      </c>
      <c r="M543" s="13"/>
      <c r="N543" s="13"/>
      <c r="O543" s="2" t="s">
        <v>40</v>
      </c>
      <c r="P543" s="13"/>
      <c r="Q543" s="13"/>
    </row>
    <row r="544" spans="1:17" x14ac:dyDescent="0.2">
      <c r="A544" s="13"/>
      <c r="B544" s="13"/>
      <c r="C544" s="13"/>
      <c r="D544" s="2" t="s">
        <v>40</v>
      </c>
      <c r="E544" s="13"/>
      <c r="F544" s="13"/>
      <c r="G544" s="13"/>
      <c r="H544" s="13"/>
      <c r="I544" s="13"/>
      <c r="J544" s="13"/>
      <c r="K544" s="2" t="s">
        <v>40</v>
      </c>
      <c r="L544" s="13"/>
      <c r="M544" s="2" t="s">
        <v>40</v>
      </c>
      <c r="N544" s="13"/>
      <c r="O544" s="13"/>
      <c r="P544" s="13"/>
      <c r="Q544" s="13"/>
    </row>
    <row r="545" spans="1:17" x14ac:dyDescent="0.2">
      <c r="A545" s="13"/>
      <c r="B545" s="2" t="s">
        <v>40</v>
      </c>
      <c r="C545" s="2" t="s">
        <v>40</v>
      </c>
      <c r="D545" s="13"/>
      <c r="E545" s="13"/>
      <c r="F545" s="13"/>
      <c r="G545" s="13"/>
      <c r="H545" s="13"/>
      <c r="I545" s="2" t="s">
        <v>40</v>
      </c>
      <c r="J545" s="13"/>
      <c r="K545" s="13"/>
      <c r="L545" s="13"/>
      <c r="M545" s="2" t="s">
        <v>40</v>
      </c>
      <c r="N545" s="13"/>
      <c r="O545" s="2" t="s">
        <v>40</v>
      </c>
      <c r="P545" s="13"/>
      <c r="Q545" s="2" t="s">
        <v>40</v>
      </c>
    </row>
    <row r="546" spans="1:17" x14ac:dyDescent="0.2">
      <c r="A546" s="13"/>
      <c r="B546" s="2" t="s">
        <v>40</v>
      </c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2" t="s">
        <v>40</v>
      </c>
      <c r="P546" s="13"/>
      <c r="Q546" s="13"/>
    </row>
    <row r="547" spans="1:17" x14ac:dyDescent="0.2">
      <c r="A547" s="1" t="s">
        <v>40</v>
      </c>
      <c r="B547" s="13"/>
      <c r="C547" s="13"/>
      <c r="D547" s="13"/>
      <c r="E547" s="2" t="s">
        <v>40</v>
      </c>
      <c r="F547" s="13"/>
      <c r="G547" s="2" t="s">
        <v>40</v>
      </c>
      <c r="H547" s="2" t="s">
        <v>40</v>
      </c>
      <c r="I547" s="2" t="s">
        <v>40</v>
      </c>
      <c r="J547" s="13"/>
      <c r="K547" s="2" t="s">
        <v>40</v>
      </c>
      <c r="L547" s="2" t="s">
        <v>40</v>
      </c>
      <c r="M547" s="13"/>
      <c r="N547" s="13"/>
      <c r="O547" s="13"/>
      <c r="P547" s="2" t="s">
        <v>40</v>
      </c>
      <c r="Q547" s="13"/>
    </row>
    <row r="548" spans="1:17" x14ac:dyDescent="0.2">
      <c r="A548" s="13"/>
      <c r="B548" s="13"/>
      <c r="C548" s="13"/>
      <c r="D548" s="13"/>
      <c r="E548" s="2" t="s">
        <v>40</v>
      </c>
      <c r="F548" s="13"/>
      <c r="G548" s="13"/>
      <c r="H548" s="13"/>
      <c r="I548" s="13"/>
      <c r="J548" s="13"/>
      <c r="K548" s="2" t="s">
        <v>40</v>
      </c>
      <c r="L548" s="13"/>
      <c r="M548" s="13"/>
      <c r="N548" s="13"/>
      <c r="O548" s="13"/>
      <c r="P548" s="13"/>
      <c r="Q548" s="13"/>
    </row>
    <row r="549" spans="1:17" x14ac:dyDescent="0.2">
      <c r="A549" s="13"/>
      <c r="B549" s="2" t="s">
        <v>40</v>
      </c>
      <c r="C549" s="13"/>
      <c r="D549" s="2" t="s">
        <v>40</v>
      </c>
      <c r="E549" s="13"/>
      <c r="F549" s="13"/>
      <c r="G549" s="13"/>
      <c r="H549" s="13"/>
      <c r="I549" s="13"/>
      <c r="J549" s="2" t="s">
        <v>40</v>
      </c>
      <c r="K549" s="2" t="s">
        <v>40</v>
      </c>
      <c r="L549" s="2" t="s">
        <v>40</v>
      </c>
      <c r="M549" s="13"/>
      <c r="N549" s="13"/>
      <c r="O549" s="2" t="s">
        <v>40</v>
      </c>
      <c r="P549" s="2" t="s">
        <v>40</v>
      </c>
      <c r="Q549" s="13"/>
    </row>
    <row r="550" spans="1:17" x14ac:dyDescent="0.2">
      <c r="A550" s="1" t="s">
        <v>40</v>
      </c>
      <c r="B550" s="2" t="s">
        <v>40</v>
      </c>
      <c r="C550" s="13"/>
      <c r="D550" s="13"/>
      <c r="E550" s="13"/>
      <c r="F550" s="13"/>
      <c r="G550" s="13"/>
      <c r="H550" s="13"/>
      <c r="I550" s="13"/>
      <c r="J550" s="13"/>
      <c r="K550" s="2" t="s">
        <v>40</v>
      </c>
      <c r="L550" s="2" t="s">
        <v>40</v>
      </c>
      <c r="M550" s="13"/>
      <c r="N550" s="13"/>
      <c r="O550" s="2" t="s">
        <v>40</v>
      </c>
      <c r="P550" s="13"/>
      <c r="Q550" s="2" t="s">
        <v>40</v>
      </c>
    </row>
    <row r="551" spans="1:17" x14ac:dyDescent="0.2">
      <c r="A551" s="1" t="s">
        <v>40</v>
      </c>
      <c r="B551" s="13"/>
      <c r="C551" s="13"/>
      <c r="D551" s="13"/>
      <c r="E551" s="13"/>
      <c r="F551" s="13"/>
      <c r="G551" s="2" t="s">
        <v>40</v>
      </c>
      <c r="H551" s="13"/>
      <c r="I551" s="2" t="s">
        <v>40</v>
      </c>
      <c r="J551" s="2" t="s">
        <v>40</v>
      </c>
      <c r="K551" s="2" t="s">
        <v>40</v>
      </c>
      <c r="L551" s="13"/>
      <c r="M551" s="13"/>
      <c r="N551" s="13"/>
      <c r="O551" s="2" t="s">
        <v>40</v>
      </c>
      <c r="P551" s="13"/>
      <c r="Q551" s="13"/>
    </row>
    <row r="552" spans="1:17" x14ac:dyDescent="0.2">
      <c r="A552" s="13"/>
      <c r="B552" s="2" t="s">
        <v>40</v>
      </c>
      <c r="C552" s="13"/>
      <c r="D552" s="13"/>
      <c r="E552" s="13"/>
      <c r="F552" s="13"/>
      <c r="G552" s="2" t="s">
        <v>40</v>
      </c>
      <c r="H552" s="13"/>
      <c r="I552" s="2" t="s">
        <v>40</v>
      </c>
      <c r="J552" s="13"/>
      <c r="K552" s="13"/>
      <c r="L552" s="2" t="s">
        <v>40</v>
      </c>
      <c r="M552" s="2" t="s">
        <v>40</v>
      </c>
      <c r="N552" s="13"/>
      <c r="O552" s="13"/>
      <c r="P552" s="13"/>
      <c r="Q552" s="13"/>
    </row>
    <row r="553" spans="1:17" x14ac:dyDescent="0.2">
      <c r="A553" s="13"/>
      <c r="B553" s="13"/>
      <c r="C553" s="13"/>
      <c r="D553" s="13"/>
      <c r="E553" s="2" t="s">
        <v>40</v>
      </c>
      <c r="F553" s="13"/>
      <c r="G553" s="13"/>
      <c r="H553" s="13"/>
      <c r="I553" s="2" t="s">
        <v>40</v>
      </c>
      <c r="J553" s="13"/>
      <c r="K553" s="13"/>
      <c r="L553" s="13"/>
      <c r="M553" s="13"/>
      <c r="N553" s="13"/>
      <c r="O553" s="13"/>
      <c r="P553" s="13"/>
      <c r="Q553" s="13"/>
    </row>
    <row r="554" spans="1:17" x14ac:dyDescent="0.2">
      <c r="A554" s="13"/>
      <c r="B554" s="2" t="s">
        <v>40</v>
      </c>
      <c r="C554" s="13"/>
      <c r="D554" s="13"/>
      <c r="E554" s="13"/>
      <c r="F554" s="13"/>
      <c r="G554" s="2" t="s">
        <v>40</v>
      </c>
      <c r="H554" s="2" t="s">
        <v>40</v>
      </c>
      <c r="I554" s="2" t="s">
        <v>40</v>
      </c>
      <c r="J554" s="13"/>
      <c r="K554" s="2" t="s">
        <v>40</v>
      </c>
      <c r="L554" s="2" t="s">
        <v>40</v>
      </c>
      <c r="M554" s="13"/>
      <c r="N554" s="13"/>
      <c r="O554" s="2" t="s">
        <v>40</v>
      </c>
      <c r="P554" s="13"/>
      <c r="Q554" s="2" t="s">
        <v>40</v>
      </c>
    </row>
    <row r="555" spans="1:17" x14ac:dyDescent="0.2">
      <c r="A555" s="1" t="s">
        <v>40</v>
      </c>
      <c r="B555" s="2" t="s">
        <v>40</v>
      </c>
      <c r="C555" s="13"/>
      <c r="D555" s="13"/>
      <c r="E555" s="2" t="s">
        <v>40</v>
      </c>
      <c r="F555" s="13"/>
      <c r="G555" s="13"/>
      <c r="H555" s="13"/>
      <c r="I555" s="13"/>
      <c r="J555" s="13"/>
      <c r="K555" s="2" t="s">
        <v>40</v>
      </c>
      <c r="L555" s="13"/>
      <c r="M555" s="2" t="s">
        <v>40</v>
      </c>
      <c r="N555" s="13"/>
      <c r="O555" s="2" t="s">
        <v>40</v>
      </c>
      <c r="P555" s="13"/>
      <c r="Q555" s="13"/>
    </row>
    <row r="556" spans="1:17" x14ac:dyDescent="0.2">
      <c r="A556" s="13"/>
      <c r="B556" s="2" t="s">
        <v>40</v>
      </c>
      <c r="C556" s="13"/>
      <c r="D556" s="13"/>
      <c r="E556" s="13"/>
      <c r="F556" s="13"/>
      <c r="G556" s="13"/>
      <c r="H556" s="13"/>
      <c r="I556" s="2" t="s">
        <v>40</v>
      </c>
      <c r="J556" s="2" t="s">
        <v>40</v>
      </c>
      <c r="K556" s="13"/>
      <c r="L556" s="13"/>
      <c r="M556" s="13"/>
      <c r="N556" s="13"/>
      <c r="O556" s="13"/>
      <c r="P556" s="13"/>
      <c r="Q556" s="2" t="s">
        <v>40</v>
      </c>
    </row>
    <row r="557" spans="1:17" x14ac:dyDescent="0.2">
      <c r="A557" s="1" t="s">
        <v>40</v>
      </c>
      <c r="B557" s="2" t="s">
        <v>40</v>
      </c>
      <c r="C557" s="13"/>
      <c r="D557" s="13"/>
      <c r="E557" s="13"/>
      <c r="F557" s="13"/>
      <c r="G557" s="13"/>
      <c r="H557" s="2" t="s">
        <v>40</v>
      </c>
      <c r="I557" s="13"/>
      <c r="J557" s="13"/>
      <c r="K557" s="2" t="s">
        <v>40</v>
      </c>
      <c r="L557" s="13"/>
      <c r="M557" s="13"/>
      <c r="N557" s="13"/>
      <c r="O557" s="2" t="s">
        <v>40</v>
      </c>
      <c r="P557" s="13"/>
      <c r="Q557" s="13"/>
    </row>
    <row r="558" spans="1:17" x14ac:dyDescent="0.2">
      <c r="A558" s="13"/>
      <c r="B558" s="2" t="s">
        <v>40</v>
      </c>
      <c r="C558" s="2" t="s">
        <v>40</v>
      </c>
      <c r="D558" s="13"/>
      <c r="E558" s="13"/>
      <c r="F558" s="2" t="s">
        <v>40</v>
      </c>
      <c r="G558" s="2" t="s">
        <v>40</v>
      </c>
      <c r="H558" s="13"/>
      <c r="I558" s="2" t="s">
        <v>40</v>
      </c>
      <c r="J558" s="13"/>
      <c r="K558" s="2" t="s">
        <v>40</v>
      </c>
      <c r="L558" s="13"/>
      <c r="M558" s="2" t="s">
        <v>40</v>
      </c>
      <c r="N558" s="13"/>
      <c r="O558" s="2" t="s">
        <v>40</v>
      </c>
      <c r="P558" s="2" t="s">
        <v>40</v>
      </c>
      <c r="Q558" s="2" t="s">
        <v>40</v>
      </c>
    </row>
    <row r="559" spans="1:17" x14ac:dyDescent="0.2">
      <c r="A559" s="13"/>
      <c r="B559" s="2" t="s">
        <v>40</v>
      </c>
      <c r="C559" s="13"/>
      <c r="D559" s="2" t="s">
        <v>40</v>
      </c>
      <c r="E559" s="13"/>
      <c r="F559" s="2" t="s">
        <v>40</v>
      </c>
      <c r="G559" s="13"/>
      <c r="H559" s="13"/>
      <c r="I559" s="2" t="s">
        <v>40</v>
      </c>
      <c r="J559" s="2" t="s">
        <v>40</v>
      </c>
      <c r="K559" s="2" t="s">
        <v>40</v>
      </c>
      <c r="L559" s="2" t="s">
        <v>40</v>
      </c>
      <c r="M559" s="13"/>
      <c r="N559" s="2" t="s">
        <v>40</v>
      </c>
      <c r="O559" s="2" t="s">
        <v>40</v>
      </c>
      <c r="P559" s="13"/>
      <c r="Q559" s="2" t="s">
        <v>40</v>
      </c>
    </row>
    <row r="560" spans="1:17" x14ac:dyDescent="0.2">
      <c r="A560" s="13"/>
      <c r="B560" s="2" t="s">
        <v>40</v>
      </c>
      <c r="C560" s="13"/>
      <c r="D560" s="13"/>
      <c r="E560" s="13"/>
      <c r="F560" s="13"/>
      <c r="G560" s="13"/>
      <c r="H560" s="13"/>
      <c r="I560" s="13"/>
      <c r="J560" s="13"/>
      <c r="K560" s="13"/>
      <c r="L560" s="2" t="s">
        <v>40</v>
      </c>
      <c r="M560" s="13"/>
      <c r="N560" s="13"/>
      <c r="O560" s="2" t="s">
        <v>40</v>
      </c>
      <c r="P560" s="13"/>
      <c r="Q560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C1A64-ED68-594A-A1EC-DE219AD63CA8}">
  <dimension ref="D2:F7"/>
  <sheetViews>
    <sheetView workbookViewId="0">
      <selection activeCell="M24" sqref="M24"/>
    </sheetView>
  </sheetViews>
  <sheetFormatPr baseColWidth="10" defaultRowHeight="16" x14ac:dyDescent="0.2"/>
  <sheetData>
    <row r="2" spans="4:6" x14ac:dyDescent="0.2">
      <c r="D2" t="s">
        <v>654</v>
      </c>
    </row>
    <row r="3" spans="4:6" x14ac:dyDescent="0.2">
      <c r="F3" t="s">
        <v>8</v>
      </c>
    </row>
    <row r="4" spans="4:6" x14ac:dyDescent="0.2">
      <c r="D4" t="s">
        <v>22</v>
      </c>
      <c r="F4">
        <f>VLOOKUP(D4,'profit loss in technology'!A$5:C$24,3)</f>
        <v>94035.430000000022</v>
      </c>
    </row>
    <row r="5" spans="4:6" x14ac:dyDescent="0.2">
      <c r="D5" t="s">
        <v>29</v>
      </c>
      <c r="F5">
        <f>VLOOKUP(D5,'profit loss in technology'!A$5:C$24,3)</f>
        <v>166524.52000000002</v>
      </c>
    </row>
    <row r="6" spans="4:6" x14ac:dyDescent="0.2">
      <c r="D6" t="s">
        <v>66</v>
      </c>
      <c r="F6">
        <f>VLOOKUP(D6,'profit loss in technology'!A$5:C$24,3)</f>
        <v>54578.060000000005</v>
      </c>
    </row>
    <row r="7" spans="4:6" x14ac:dyDescent="0.2">
      <c r="D7" t="s">
        <v>38</v>
      </c>
      <c r="F7">
        <f>VLOOKUP(D7,'profit loss in technology'!A$5:C$24,3)</f>
        <v>99839.8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product category profits</vt:lpstr>
      <vt:lpstr>profit loss by year</vt:lpstr>
      <vt:lpstr>profit loss in technology</vt:lpstr>
      <vt:lpstr>profit loss by region</vt:lpstr>
      <vt:lpstr>Sarn Helen data</vt:lpstr>
      <vt:lpstr>Association for WEKA</vt:lpstr>
      <vt:lpstr>vlookup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James (1705762)</dc:creator>
  <cp:lastModifiedBy>Nia James (1705762)</cp:lastModifiedBy>
  <dcterms:created xsi:type="dcterms:W3CDTF">2019-02-25T19:41:12Z</dcterms:created>
  <dcterms:modified xsi:type="dcterms:W3CDTF">2019-04-04T13:53:21Z</dcterms:modified>
</cp:coreProperties>
</file>